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Windows 10\Downloads\"/>
    </mc:Choice>
  </mc:AlternateContent>
  <xr:revisionPtr revIDLastSave="0" documentId="13_ncr:1_{0299D780-0D1A-4CEB-85C4-1C384C8F717F}" xr6:coauthVersionLast="47" xr6:coauthVersionMax="47" xr10:uidLastSave="{00000000-0000-0000-0000-000000000000}"/>
  <bookViews>
    <workbookView xWindow="-110" yWindow="-110" windowWidth="19420" windowHeight="10300" tabRatio="624" activeTab="5" xr2:uid="{8484E18C-0099-4459-A123-C9C7E357F0E8}"/>
  </bookViews>
  <sheets>
    <sheet name="Guide" sheetId="6" r:id="rId1"/>
    <sheet name="Main Data" sheetId="2" r:id="rId2"/>
    <sheet name="Employee" sheetId="4" r:id="rId3"/>
    <sheet name="Department" sheetId="5" r:id="rId4"/>
    <sheet name="Pivot Data without datamodel" sheetId="9" r:id="rId5"/>
    <sheet name="Dashboard" sheetId="11" r:id="rId6"/>
  </sheets>
  <definedNames>
    <definedName name="_xlnm._FilterDatabase" localSheetId="3" hidden="1">Department!$A$1:$C$20</definedName>
    <definedName name="_xlnm._FilterDatabase" localSheetId="2" hidden="1">Employee!$A$1:$D$1803</definedName>
    <definedName name="_xlnm._FilterDatabase" localSheetId="1" hidden="1">'Main Data'!$A$1:$W$1803</definedName>
    <definedName name="_xlchart.v1.0" hidden="1">'Pivot Data without datamodel'!$A$72:$A$77</definedName>
    <definedName name="_xlchart.v1.1" hidden="1">'Pivot Data without datamodel'!$B$71</definedName>
    <definedName name="_xlchart.v1.2" hidden="1">'Pivot Data without datamodel'!$B$72:$B$77</definedName>
    <definedName name="_xlchart.v5.3" hidden="1">'Pivot Data without datamodel'!$A$59</definedName>
    <definedName name="_xlchart.v5.4" hidden="1">'Pivot Data without datamodel'!$A$60:$A$66</definedName>
    <definedName name="_xlchart.v5.5" hidden="1">'Pivot Data without datamodel'!$B$59</definedName>
    <definedName name="_xlchart.v5.6" hidden="1">'Pivot Data without datamodel'!$B$60:$B$66</definedName>
    <definedName name="_xlchart.v5.7" hidden="1">'Pivot Data without datamodel'!$C$59</definedName>
    <definedName name="_xlchart.v5.8" hidden="1">'Pivot Data without datamodel'!$C$60:$C$66</definedName>
    <definedName name="_xlcn.WorksheetConnection_MainDataA1V18031" hidden="1">'Main Data'!$A$1:$W$1803</definedName>
    <definedName name="_xlcn.WorksheetConnection_MainDataD1V18031" hidden="1">'Main Data'!$D$1:$W$1803</definedName>
    <definedName name="Slicer_Country">#N/A</definedName>
    <definedName name="Slicer_Department">#N/A</definedName>
    <definedName name="Slicer_Generation1">#N/A</definedName>
  </definedNames>
  <calcPr calcId="191028"/>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in Data!$D$1:$V$1803"/>
          <x15:modelTable id="Range 1" name="Range 1" connection="WorksheetConnection_Main Data!$A$1:$V$1803"/>
        </x15:modelTables>
      </x15:dataModel>
    </ext>
  </extLst>
</workbook>
</file>

<file path=xl/calcChain.xml><?xml version="1.0" encoding="utf-8"?>
<calcChain xmlns="http://schemas.openxmlformats.org/spreadsheetml/2006/main">
  <c r="E65" i="9" l="1"/>
  <c r="E66" i="9"/>
  <c r="E64" i="9"/>
  <c r="E63" i="9"/>
  <c r="E62" i="9"/>
  <c r="E61" i="9"/>
  <c r="E60" i="9"/>
  <c r="F60" i="9" l="1"/>
  <c r="F61" i="9"/>
  <c r="F62" i="9"/>
  <c r="F63" i="9"/>
  <c r="F64" i="9"/>
  <c r="F65" i="9"/>
  <c r="F66" i="9"/>
  <c r="F59" i="9"/>
  <c r="D59" i="9"/>
  <c r="E59" i="9"/>
  <c r="D60" i="9"/>
  <c r="D61" i="9"/>
  <c r="D62" i="9"/>
  <c r="D63" i="9"/>
  <c r="D64" i="9"/>
  <c r="D65" i="9"/>
  <c r="D66" i="9"/>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2" i="2"/>
  <c r="O3" i="2"/>
  <c r="R3" i="2" s="1"/>
  <c r="Q3" i="2" s="1"/>
  <c r="O4" i="2"/>
  <c r="R4" i="2" s="1"/>
  <c r="Q4" i="2" s="1"/>
  <c r="O5" i="2"/>
  <c r="R5" i="2" s="1"/>
  <c r="Q5" i="2" s="1"/>
  <c r="O6" i="2"/>
  <c r="R6" i="2" s="1"/>
  <c r="Q6" i="2" s="1"/>
  <c r="O7" i="2"/>
  <c r="R7" i="2" s="1"/>
  <c r="Q7" i="2" s="1"/>
  <c r="O8" i="2"/>
  <c r="R8" i="2" s="1"/>
  <c r="Q8" i="2" s="1"/>
  <c r="O9" i="2"/>
  <c r="R9" i="2" s="1"/>
  <c r="Q9" i="2" s="1"/>
  <c r="O10" i="2"/>
  <c r="R10" i="2" s="1"/>
  <c r="Q10" i="2" s="1"/>
  <c r="O11" i="2"/>
  <c r="R11" i="2" s="1"/>
  <c r="Q11" i="2" s="1"/>
  <c r="O12" i="2"/>
  <c r="R12" i="2" s="1"/>
  <c r="Q12" i="2" s="1"/>
  <c r="O13" i="2"/>
  <c r="R13" i="2" s="1"/>
  <c r="Q13" i="2" s="1"/>
  <c r="O14" i="2"/>
  <c r="R14" i="2" s="1"/>
  <c r="Q14" i="2" s="1"/>
  <c r="O15" i="2"/>
  <c r="R15" i="2" s="1"/>
  <c r="Q15" i="2" s="1"/>
  <c r="O16" i="2"/>
  <c r="R16" i="2" s="1"/>
  <c r="Q16" i="2" s="1"/>
  <c r="O17" i="2"/>
  <c r="R17" i="2" s="1"/>
  <c r="Q17" i="2" s="1"/>
  <c r="O18" i="2"/>
  <c r="R18" i="2" s="1"/>
  <c r="Q18" i="2" s="1"/>
  <c r="O19" i="2"/>
  <c r="R19" i="2" s="1"/>
  <c r="Q19" i="2" s="1"/>
  <c r="O20" i="2"/>
  <c r="R20" i="2" s="1"/>
  <c r="Q20" i="2" s="1"/>
  <c r="O21" i="2"/>
  <c r="R21" i="2" s="1"/>
  <c r="Q21" i="2" s="1"/>
  <c r="O22" i="2"/>
  <c r="R22" i="2" s="1"/>
  <c r="Q22" i="2" s="1"/>
  <c r="O23" i="2"/>
  <c r="R23" i="2" s="1"/>
  <c r="Q23" i="2" s="1"/>
  <c r="O24" i="2"/>
  <c r="R24" i="2" s="1"/>
  <c r="Q24" i="2" s="1"/>
  <c r="O25" i="2"/>
  <c r="R25" i="2" s="1"/>
  <c r="Q25" i="2" s="1"/>
  <c r="O26" i="2"/>
  <c r="R26" i="2" s="1"/>
  <c r="Q26" i="2" s="1"/>
  <c r="O27" i="2"/>
  <c r="R27" i="2" s="1"/>
  <c r="Q27" i="2" s="1"/>
  <c r="O28" i="2"/>
  <c r="R28" i="2" s="1"/>
  <c r="Q28" i="2" s="1"/>
  <c r="O29" i="2"/>
  <c r="R29" i="2" s="1"/>
  <c r="Q29" i="2" s="1"/>
  <c r="O30" i="2"/>
  <c r="R30" i="2" s="1"/>
  <c r="Q30" i="2" s="1"/>
  <c r="O31" i="2"/>
  <c r="R31" i="2" s="1"/>
  <c r="Q31" i="2" s="1"/>
  <c r="O32" i="2"/>
  <c r="R32" i="2" s="1"/>
  <c r="Q32" i="2" s="1"/>
  <c r="O33" i="2"/>
  <c r="R33" i="2" s="1"/>
  <c r="Q33" i="2" s="1"/>
  <c r="O34" i="2"/>
  <c r="R34" i="2" s="1"/>
  <c r="Q34" i="2" s="1"/>
  <c r="O35" i="2"/>
  <c r="R35" i="2" s="1"/>
  <c r="Q35" i="2" s="1"/>
  <c r="O36" i="2"/>
  <c r="R36" i="2" s="1"/>
  <c r="Q36" i="2" s="1"/>
  <c r="O37" i="2"/>
  <c r="R37" i="2" s="1"/>
  <c r="Q37" i="2" s="1"/>
  <c r="O38" i="2"/>
  <c r="R38" i="2" s="1"/>
  <c r="Q38" i="2" s="1"/>
  <c r="O39" i="2"/>
  <c r="R39" i="2" s="1"/>
  <c r="Q39" i="2" s="1"/>
  <c r="O40" i="2"/>
  <c r="R40" i="2" s="1"/>
  <c r="Q40" i="2" s="1"/>
  <c r="O41" i="2"/>
  <c r="R41" i="2" s="1"/>
  <c r="Q41" i="2" s="1"/>
  <c r="O42" i="2"/>
  <c r="R42" i="2" s="1"/>
  <c r="Q42" i="2" s="1"/>
  <c r="O43" i="2"/>
  <c r="R43" i="2" s="1"/>
  <c r="Q43" i="2" s="1"/>
  <c r="O44" i="2"/>
  <c r="R44" i="2" s="1"/>
  <c r="Q44" i="2" s="1"/>
  <c r="O45" i="2"/>
  <c r="R45" i="2" s="1"/>
  <c r="Q45" i="2" s="1"/>
  <c r="O46" i="2"/>
  <c r="R46" i="2" s="1"/>
  <c r="Q46" i="2" s="1"/>
  <c r="O47" i="2"/>
  <c r="R47" i="2" s="1"/>
  <c r="Q47" i="2" s="1"/>
  <c r="O48" i="2"/>
  <c r="R48" i="2" s="1"/>
  <c r="Q48" i="2" s="1"/>
  <c r="O49" i="2"/>
  <c r="R49" i="2" s="1"/>
  <c r="Q49" i="2" s="1"/>
  <c r="O50" i="2"/>
  <c r="R50" i="2" s="1"/>
  <c r="Q50" i="2" s="1"/>
  <c r="O51" i="2"/>
  <c r="R51" i="2" s="1"/>
  <c r="Q51" i="2" s="1"/>
  <c r="O52" i="2"/>
  <c r="R52" i="2" s="1"/>
  <c r="Q52" i="2" s="1"/>
  <c r="O53" i="2"/>
  <c r="R53" i="2" s="1"/>
  <c r="Q53" i="2" s="1"/>
  <c r="O54" i="2"/>
  <c r="R54" i="2" s="1"/>
  <c r="Q54" i="2" s="1"/>
  <c r="O55" i="2"/>
  <c r="R55" i="2" s="1"/>
  <c r="Q55" i="2" s="1"/>
  <c r="O56" i="2"/>
  <c r="R56" i="2" s="1"/>
  <c r="Q56" i="2" s="1"/>
  <c r="O57" i="2"/>
  <c r="R57" i="2" s="1"/>
  <c r="Q57" i="2" s="1"/>
  <c r="O58" i="2"/>
  <c r="R58" i="2" s="1"/>
  <c r="Q58" i="2" s="1"/>
  <c r="O59" i="2"/>
  <c r="R59" i="2" s="1"/>
  <c r="Q59" i="2" s="1"/>
  <c r="O60" i="2"/>
  <c r="R60" i="2" s="1"/>
  <c r="Q60" i="2" s="1"/>
  <c r="O61" i="2"/>
  <c r="R61" i="2" s="1"/>
  <c r="Q61" i="2" s="1"/>
  <c r="O62" i="2"/>
  <c r="R62" i="2" s="1"/>
  <c r="Q62" i="2" s="1"/>
  <c r="O63" i="2"/>
  <c r="R63" i="2" s="1"/>
  <c r="Q63" i="2" s="1"/>
  <c r="O64" i="2"/>
  <c r="R64" i="2" s="1"/>
  <c r="Q64" i="2" s="1"/>
  <c r="O65" i="2"/>
  <c r="R65" i="2" s="1"/>
  <c r="Q65" i="2" s="1"/>
  <c r="O66" i="2"/>
  <c r="R66" i="2" s="1"/>
  <c r="Q66" i="2" s="1"/>
  <c r="O67" i="2"/>
  <c r="R67" i="2" s="1"/>
  <c r="Q67" i="2" s="1"/>
  <c r="O68" i="2"/>
  <c r="R68" i="2" s="1"/>
  <c r="Q68" i="2" s="1"/>
  <c r="O69" i="2"/>
  <c r="R69" i="2" s="1"/>
  <c r="Q69" i="2" s="1"/>
  <c r="O70" i="2"/>
  <c r="R70" i="2" s="1"/>
  <c r="Q70" i="2" s="1"/>
  <c r="O71" i="2"/>
  <c r="R71" i="2" s="1"/>
  <c r="Q71" i="2" s="1"/>
  <c r="O72" i="2"/>
  <c r="R72" i="2" s="1"/>
  <c r="Q72" i="2" s="1"/>
  <c r="O73" i="2"/>
  <c r="R73" i="2" s="1"/>
  <c r="Q73" i="2" s="1"/>
  <c r="O74" i="2"/>
  <c r="R74" i="2" s="1"/>
  <c r="Q74" i="2" s="1"/>
  <c r="O75" i="2"/>
  <c r="R75" i="2" s="1"/>
  <c r="Q75" i="2" s="1"/>
  <c r="O76" i="2"/>
  <c r="R76" i="2" s="1"/>
  <c r="Q76" i="2" s="1"/>
  <c r="O77" i="2"/>
  <c r="R77" i="2" s="1"/>
  <c r="Q77" i="2" s="1"/>
  <c r="O78" i="2"/>
  <c r="R78" i="2" s="1"/>
  <c r="Q78" i="2" s="1"/>
  <c r="O79" i="2"/>
  <c r="R79" i="2" s="1"/>
  <c r="Q79" i="2" s="1"/>
  <c r="O80" i="2"/>
  <c r="R80" i="2" s="1"/>
  <c r="Q80" i="2" s="1"/>
  <c r="O81" i="2"/>
  <c r="R81" i="2" s="1"/>
  <c r="Q81" i="2" s="1"/>
  <c r="O82" i="2"/>
  <c r="R82" i="2" s="1"/>
  <c r="Q82" i="2" s="1"/>
  <c r="O83" i="2"/>
  <c r="R83" i="2" s="1"/>
  <c r="Q83" i="2" s="1"/>
  <c r="O84" i="2"/>
  <c r="R84" i="2" s="1"/>
  <c r="Q84" i="2" s="1"/>
  <c r="O85" i="2"/>
  <c r="R85" i="2" s="1"/>
  <c r="Q85" i="2" s="1"/>
  <c r="O86" i="2"/>
  <c r="R86" i="2" s="1"/>
  <c r="Q86" i="2" s="1"/>
  <c r="O87" i="2"/>
  <c r="R87" i="2" s="1"/>
  <c r="Q87" i="2" s="1"/>
  <c r="O88" i="2"/>
  <c r="R88" i="2" s="1"/>
  <c r="Q88" i="2" s="1"/>
  <c r="O89" i="2"/>
  <c r="R89" i="2" s="1"/>
  <c r="Q89" i="2" s="1"/>
  <c r="O90" i="2"/>
  <c r="R90" i="2" s="1"/>
  <c r="Q90" i="2" s="1"/>
  <c r="O91" i="2"/>
  <c r="R91" i="2" s="1"/>
  <c r="Q91" i="2" s="1"/>
  <c r="O92" i="2"/>
  <c r="R92" i="2" s="1"/>
  <c r="Q92" i="2" s="1"/>
  <c r="O93" i="2"/>
  <c r="R93" i="2" s="1"/>
  <c r="Q93" i="2" s="1"/>
  <c r="O94" i="2"/>
  <c r="R94" i="2" s="1"/>
  <c r="Q94" i="2" s="1"/>
  <c r="O95" i="2"/>
  <c r="R95" i="2" s="1"/>
  <c r="Q95" i="2" s="1"/>
  <c r="O96" i="2"/>
  <c r="R96" i="2" s="1"/>
  <c r="Q96" i="2" s="1"/>
  <c r="O97" i="2"/>
  <c r="R97" i="2" s="1"/>
  <c r="Q97" i="2" s="1"/>
  <c r="O98" i="2"/>
  <c r="R98" i="2" s="1"/>
  <c r="Q98" i="2" s="1"/>
  <c r="O99" i="2"/>
  <c r="R99" i="2" s="1"/>
  <c r="Q99" i="2" s="1"/>
  <c r="O100" i="2"/>
  <c r="R100" i="2" s="1"/>
  <c r="Q100" i="2" s="1"/>
  <c r="O101" i="2"/>
  <c r="R101" i="2" s="1"/>
  <c r="Q101" i="2" s="1"/>
  <c r="O102" i="2"/>
  <c r="R102" i="2" s="1"/>
  <c r="Q102" i="2" s="1"/>
  <c r="O103" i="2"/>
  <c r="R103" i="2" s="1"/>
  <c r="Q103" i="2" s="1"/>
  <c r="O104" i="2"/>
  <c r="R104" i="2" s="1"/>
  <c r="Q104" i="2" s="1"/>
  <c r="O105" i="2"/>
  <c r="R105" i="2" s="1"/>
  <c r="Q105" i="2" s="1"/>
  <c r="O106" i="2"/>
  <c r="R106" i="2" s="1"/>
  <c r="Q106" i="2" s="1"/>
  <c r="O107" i="2"/>
  <c r="R107" i="2" s="1"/>
  <c r="Q107" i="2" s="1"/>
  <c r="O108" i="2"/>
  <c r="R108" i="2" s="1"/>
  <c r="Q108" i="2" s="1"/>
  <c r="O109" i="2"/>
  <c r="R109" i="2" s="1"/>
  <c r="Q109" i="2" s="1"/>
  <c r="O110" i="2"/>
  <c r="R110" i="2" s="1"/>
  <c r="Q110" i="2" s="1"/>
  <c r="O111" i="2"/>
  <c r="R111" i="2" s="1"/>
  <c r="Q111" i="2" s="1"/>
  <c r="O112" i="2"/>
  <c r="R112" i="2" s="1"/>
  <c r="Q112" i="2" s="1"/>
  <c r="O113" i="2"/>
  <c r="R113" i="2" s="1"/>
  <c r="Q113" i="2" s="1"/>
  <c r="O114" i="2"/>
  <c r="R114" i="2" s="1"/>
  <c r="Q114" i="2" s="1"/>
  <c r="O115" i="2"/>
  <c r="R115" i="2" s="1"/>
  <c r="Q115" i="2" s="1"/>
  <c r="O116" i="2"/>
  <c r="R116" i="2" s="1"/>
  <c r="Q116" i="2" s="1"/>
  <c r="O117" i="2"/>
  <c r="R117" i="2" s="1"/>
  <c r="Q117" i="2" s="1"/>
  <c r="O118" i="2"/>
  <c r="R118" i="2" s="1"/>
  <c r="Q118" i="2" s="1"/>
  <c r="O119" i="2"/>
  <c r="R119" i="2" s="1"/>
  <c r="Q119" i="2" s="1"/>
  <c r="O120" i="2"/>
  <c r="R120" i="2" s="1"/>
  <c r="Q120" i="2" s="1"/>
  <c r="O121" i="2"/>
  <c r="R121" i="2" s="1"/>
  <c r="Q121" i="2" s="1"/>
  <c r="O122" i="2"/>
  <c r="R122" i="2" s="1"/>
  <c r="Q122" i="2" s="1"/>
  <c r="O123" i="2"/>
  <c r="R123" i="2" s="1"/>
  <c r="Q123" i="2" s="1"/>
  <c r="O124" i="2"/>
  <c r="R124" i="2" s="1"/>
  <c r="Q124" i="2" s="1"/>
  <c r="O125" i="2"/>
  <c r="R125" i="2" s="1"/>
  <c r="Q125" i="2" s="1"/>
  <c r="O126" i="2"/>
  <c r="R126" i="2" s="1"/>
  <c r="Q126" i="2" s="1"/>
  <c r="O127" i="2"/>
  <c r="R127" i="2" s="1"/>
  <c r="Q127" i="2" s="1"/>
  <c r="O128" i="2"/>
  <c r="R128" i="2" s="1"/>
  <c r="Q128" i="2" s="1"/>
  <c r="O129" i="2"/>
  <c r="R129" i="2" s="1"/>
  <c r="Q129" i="2" s="1"/>
  <c r="O130" i="2"/>
  <c r="R130" i="2" s="1"/>
  <c r="Q130" i="2" s="1"/>
  <c r="O131" i="2"/>
  <c r="R131" i="2" s="1"/>
  <c r="Q131" i="2" s="1"/>
  <c r="O132" i="2"/>
  <c r="R132" i="2" s="1"/>
  <c r="Q132" i="2" s="1"/>
  <c r="O133" i="2"/>
  <c r="R133" i="2" s="1"/>
  <c r="Q133" i="2" s="1"/>
  <c r="O134" i="2"/>
  <c r="R134" i="2" s="1"/>
  <c r="Q134" i="2" s="1"/>
  <c r="O135" i="2"/>
  <c r="R135" i="2" s="1"/>
  <c r="Q135" i="2" s="1"/>
  <c r="O136" i="2"/>
  <c r="R136" i="2" s="1"/>
  <c r="Q136" i="2" s="1"/>
  <c r="O137" i="2"/>
  <c r="R137" i="2" s="1"/>
  <c r="Q137" i="2" s="1"/>
  <c r="O138" i="2"/>
  <c r="R138" i="2" s="1"/>
  <c r="Q138" i="2" s="1"/>
  <c r="O139" i="2"/>
  <c r="R139" i="2" s="1"/>
  <c r="Q139" i="2" s="1"/>
  <c r="O140" i="2"/>
  <c r="R140" i="2" s="1"/>
  <c r="Q140" i="2" s="1"/>
  <c r="O141" i="2"/>
  <c r="R141" i="2" s="1"/>
  <c r="Q141" i="2" s="1"/>
  <c r="O142" i="2"/>
  <c r="R142" i="2" s="1"/>
  <c r="Q142" i="2" s="1"/>
  <c r="O143" i="2"/>
  <c r="R143" i="2" s="1"/>
  <c r="Q143" i="2" s="1"/>
  <c r="O144" i="2"/>
  <c r="R144" i="2" s="1"/>
  <c r="Q144" i="2" s="1"/>
  <c r="O145" i="2"/>
  <c r="R145" i="2" s="1"/>
  <c r="Q145" i="2" s="1"/>
  <c r="O146" i="2"/>
  <c r="R146" i="2" s="1"/>
  <c r="Q146" i="2" s="1"/>
  <c r="O147" i="2"/>
  <c r="R147" i="2" s="1"/>
  <c r="Q147" i="2" s="1"/>
  <c r="O148" i="2"/>
  <c r="R148" i="2" s="1"/>
  <c r="Q148" i="2" s="1"/>
  <c r="O149" i="2"/>
  <c r="R149" i="2" s="1"/>
  <c r="Q149" i="2" s="1"/>
  <c r="O150" i="2"/>
  <c r="R150" i="2" s="1"/>
  <c r="Q150" i="2" s="1"/>
  <c r="O151" i="2"/>
  <c r="R151" i="2" s="1"/>
  <c r="Q151" i="2" s="1"/>
  <c r="O152" i="2"/>
  <c r="R152" i="2" s="1"/>
  <c r="Q152" i="2" s="1"/>
  <c r="O153" i="2"/>
  <c r="R153" i="2" s="1"/>
  <c r="Q153" i="2" s="1"/>
  <c r="O154" i="2"/>
  <c r="R154" i="2" s="1"/>
  <c r="Q154" i="2" s="1"/>
  <c r="O155" i="2"/>
  <c r="R155" i="2" s="1"/>
  <c r="Q155" i="2" s="1"/>
  <c r="O156" i="2"/>
  <c r="R156" i="2" s="1"/>
  <c r="Q156" i="2" s="1"/>
  <c r="O157" i="2"/>
  <c r="R157" i="2" s="1"/>
  <c r="Q157" i="2" s="1"/>
  <c r="O158" i="2"/>
  <c r="R158" i="2" s="1"/>
  <c r="Q158" i="2" s="1"/>
  <c r="O159" i="2"/>
  <c r="R159" i="2" s="1"/>
  <c r="Q159" i="2" s="1"/>
  <c r="O160" i="2"/>
  <c r="R160" i="2" s="1"/>
  <c r="Q160" i="2" s="1"/>
  <c r="O161" i="2"/>
  <c r="R161" i="2" s="1"/>
  <c r="Q161" i="2" s="1"/>
  <c r="O162" i="2"/>
  <c r="R162" i="2" s="1"/>
  <c r="Q162" i="2" s="1"/>
  <c r="O163" i="2"/>
  <c r="R163" i="2" s="1"/>
  <c r="Q163" i="2" s="1"/>
  <c r="O164" i="2"/>
  <c r="R164" i="2" s="1"/>
  <c r="Q164" i="2" s="1"/>
  <c r="O165" i="2"/>
  <c r="R165" i="2" s="1"/>
  <c r="Q165" i="2" s="1"/>
  <c r="O166" i="2"/>
  <c r="R166" i="2" s="1"/>
  <c r="Q166" i="2" s="1"/>
  <c r="O167" i="2"/>
  <c r="R167" i="2" s="1"/>
  <c r="Q167" i="2" s="1"/>
  <c r="O168" i="2"/>
  <c r="R168" i="2" s="1"/>
  <c r="Q168" i="2" s="1"/>
  <c r="O169" i="2"/>
  <c r="R169" i="2" s="1"/>
  <c r="Q169" i="2" s="1"/>
  <c r="O170" i="2"/>
  <c r="R170" i="2" s="1"/>
  <c r="Q170" i="2" s="1"/>
  <c r="O171" i="2"/>
  <c r="R171" i="2" s="1"/>
  <c r="Q171" i="2" s="1"/>
  <c r="O172" i="2"/>
  <c r="R172" i="2" s="1"/>
  <c r="Q172" i="2" s="1"/>
  <c r="O173" i="2"/>
  <c r="R173" i="2" s="1"/>
  <c r="Q173" i="2" s="1"/>
  <c r="O174" i="2"/>
  <c r="R174" i="2" s="1"/>
  <c r="Q174" i="2" s="1"/>
  <c r="O175" i="2"/>
  <c r="R175" i="2" s="1"/>
  <c r="Q175" i="2" s="1"/>
  <c r="O176" i="2"/>
  <c r="R176" i="2" s="1"/>
  <c r="Q176" i="2" s="1"/>
  <c r="O177" i="2"/>
  <c r="R177" i="2" s="1"/>
  <c r="Q177" i="2" s="1"/>
  <c r="O178" i="2"/>
  <c r="R178" i="2" s="1"/>
  <c r="Q178" i="2" s="1"/>
  <c r="O179" i="2"/>
  <c r="R179" i="2" s="1"/>
  <c r="Q179" i="2" s="1"/>
  <c r="O180" i="2"/>
  <c r="R180" i="2" s="1"/>
  <c r="Q180" i="2" s="1"/>
  <c r="O181" i="2"/>
  <c r="R181" i="2" s="1"/>
  <c r="Q181" i="2" s="1"/>
  <c r="O182" i="2"/>
  <c r="R182" i="2" s="1"/>
  <c r="Q182" i="2" s="1"/>
  <c r="O183" i="2"/>
  <c r="R183" i="2" s="1"/>
  <c r="Q183" i="2" s="1"/>
  <c r="O184" i="2"/>
  <c r="R184" i="2" s="1"/>
  <c r="Q184" i="2" s="1"/>
  <c r="O185" i="2"/>
  <c r="R185" i="2" s="1"/>
  <c r="Q185" i="2" s="1"/>
  <c r="O186" i="2"/>
  <c r="R186" i="2" s="1"/>
  <c r="Q186" i="2" s="1"/>
  <c r="O187" i="2"/>
  <c r="R187" i="2" s="1"/>
  <c r="Q187" i="2" s="1"/>
  <c r="O188" i="2"/>
  <c r="R188" i="2" s="1"/>
  <c r="Q188" i="2" s="1"/>
  <c r="O189" i="2"/>
  <c r="R189" i="2" s="1"/>
  <c r="Q189" i="2" s="1"/>
  <c r="O190" i="2"/>
  <c r="R190" i="2" s="1"/>
  <c r="Q190" i="2" s="1"/>
  <c r="O191" i="2"/>
  <c r="R191" i="2" s="1"/>
  <c r="Q191" i="2" s="1"/>
  <c r="O192" i="2"/>
  <c r="R192" i="2" s="1"/>
  <c r="Q192" i="2" s="1"/>
  <c r="O193" i="2"/>
  <c r="R193" i="2" s="1"/>
  <c r="Q193" i="2" s="1"/>
  <c r="O194" i="2"/>
  <c r="R194" i="2" s="1"/>
  <c r="Q194" i="2" s="1"/>
  <c r="O195" i="2"/>
  <c r="R195" i="2" s="1"/>
  <c r="Q195" i="2" s="1"/>
  <c r="O196" i="2"/>
  <c r="R196" i="2" s="1"/>
  <c r="Q196" i="2" s="1"/>
  <c r="O197" i="2"/>
  <c r="R197" i="2" s="1"/>
  <c r="Q197" i="2" s="1"/>
  <c r="O198" i="2"/>
  <c r="R198" i="2" s="1"/>
  <c r="Q198" i="2" s="1"/>
  <c r="O199" i="2"/>
  <c r="R199" i="2" s="1"/>
  <c r="Q199" i="2" s="1"/>
  <c r="O200" i="2"/>
  <c r="R200" i="2" s="1"/>
  <c r="Q200" i="2" s="1"/>
  <c r="O201" i="2"/>
  <c r="R201" i="2" s="1"/>
  <c r="Q201" i="2" s="1"/>
  <c r="O202" i="2"/>
  <c r="R202" i="2" s="1"/>
  <c r="Q202" i="2" s="1"/>
  <c r="O203" i="2"/>
  <c r="R203" i="2" s="1"/>
  <c r="Q203" i="2" s="1"/>
  <c r="O204" i="2"/>
  <c r="R204" i="2" s="1"/>
  <c r="Q204" i="2" s="1"/>
  <c r="O205" i="2"/>
  <c r="R205" i="2" s="1"/>
  <c r="Q205" i="2" s="1"/>
  <c r="O206" i="2"/>
  <c r="R206" i="2" s="1"/>
  <c r="Q206" i="2" s="1"/>
  <c r="O207" i="2"/>
  <c r="R207" i="2" s="1"/>
  <c r="Q207" i="2" s="1"/>
  <c r="O208" i="2"/>
  <c r="R208" i="2" s="1"/>
  <c r="Q208" i="2" s="1"/>
  <c r="O209" i="2"/>
  <c r="R209" i="2" s="1"/>
  <c r="Q209" i="2" s="1"/>
  <c r="O210" i="2"/>
  <c r="R210" i="2" s="1"/>
  <c r="Q210" i="2" s="1"/>
  <c r="O211" i="2"/>
  <c r="R211" i="2" s="1"/>
  <c r="Q211" i="2" s="1"/>
  <c r="O212" i="2"/>
  <c r="R212" i="2" s="1"/>
  <c r="Q212" i="2" s="1"/>
  <c r="O213" i="2"/>
  <c r="R213" i="2" s="1"/>
  <c r="Q213" i="2" s="1"/>
  <c r="O214" i="2"/>
  <c r="R214" i="2" s="1"/>
  <c r="Q214" i="2" s="1"/>
  <c r="O215" i="2"/>
  <c r="R215" i="2" s="1"/>
  <c r="Q215" i="2" s="1"/>
  <c r="O216" i="2"/>
  <c r="R216" i="2" s="1"/>
  <c r="Q216" i="2" s="1"/>
  <c r="O217" i="2"/>
  <c r="R217" i="2" s="1"/>
  <c r="Q217" i="2" s="1"/>
  <c r="O218" i="2"/>
  <c r="R218" i="2" s="1"/>
  <c r="Q218" i="2" s="1"/>
  <c r="O219" i="2"/>
  <c r="R219" i="2" s="1"/>
  <c r="Q219" i="2" s="1"/>
  <c r="O220" i="2"/>
  <c r="R220" i="2" s="1"/>
  <c r="Q220" i="2" s="1"/>
  <c r="O221" i="2"/>
  <c r="R221" i="2" s="1"/>
  <c r="Q221" i="2" s="1"/>
  <c r="O222" i="2"/>
  <c r="R222" i="2" s="1"/>
  <c r="Q222" i="2" s="1"/>
  <c r="O223" i="2"/>
  <c r="R223" i="2" s="1"/>
  <c r="Q223" i="2" s="1"/>
  <c r="O224" i="2"/>
  <c r="R224" i="2" s="1"/>
  <c r="Q224" i="2" s="1"/>
  <c r="O225" i="2"/>
  <c r="R225" i="2" s="1"/>
  <c r="Q225" i="2" s="1"/>
  <c r="O226" i="2"/>
  <c r="R226" i="2" s="1"/>
  <c r="Q226" i="2" s="1"/>
  <c r="O227" i="2"/>
  <c r="R227" i="2" s="1"/>
  <c r="Q227" i="2" s="1"/>
  <c r="O228" i="2"/>
  <c r="R228" i="2" s="1"/>
  <c r="Q228" i="2" s="1"/>
  <c r="O229" i="2"/>
  <c r="R229" i="2" s="1"/>
  <c r="Q229" i="2" s="1"/>
  <c r="O230" i="2"/>
  <c r="R230" i="2" s="1"/>
  <c r="Q230" i="2" s="1"/>
  <c r="O231" i="2"/>
  <c r="R231" i="2" s="1"/>
  <c r="Q231" i="2" s="1"/>
  <c r="O232" i="2"/>
  <c r="R232" i="2" s="1"/>
  <c r="Q232" i="2" s="1"/>
  <c r="O233" i="2"/>
  <c r="R233" i="2" s="1"/>
  <c r="Q233" i="2" s="1"/>
  <c r="O234" i="2"/>
  <c r="R234" i="2" s="1"/>
  <c r="Q234" i="2" s="1"/>
  <c r="O235" i="2"/>
  <c r="R235" i="2" s="1"/>
  <c r="Q235" i="2" s="1"/>
  <c r="O236" i="2"/>
  <c r="R236" i="2" s="1"/>
  <c r="Q236" i="2" s="1"/>
  <c r="O237" i="2"/>
  <c r="R237" i="2" s="1"/>
  <c r="Q237" i="2" s="1"/>
  <c r="O238" i="2"/>
  <c r="R238" i="2" s="1"/>
  <c r="Q238" i="2" s="1"/>
  <c r="O239" i="2"/>
  <c r="R239" i="2" s="1"/>
  <c r="Q239" i="2" s="1"/>
  <c r="O240" i="2"/>
  <c r="R240" i="2" s="1"/>
  <c r="Q240" i="2" s="1"/>
  <c r="O241" i="2"/>
  <c r="R241" i="2" s="1"/>
  <c r="Q241" i="2" s="1"/>
  <c r="O242" i="2"/>
  <c r="R242" i="2" s="1"/>
  <c r="Q242" i="2" s="1"/>
  <c r="O243" i="2"/>
  <c r="R243" i="2" s="1"/>
  <c r="Q243" i="2" s="1"/>
  <c r="O244" i="2"/>
  <c r="R244" i="2" s="1"/>
  <c r="Q244" i="2" s="1"/>
  <c r="O245" i="2"/>
  <c r="R245" i="2" s="1"/>
  <c r="Q245" i="2" s="1"/>
  <c r="O246" i="2"/>
  <c r="R246" i="2" s="1"/>
  <c r="Q246" i="2" s="1"/>
  <c r="O247" i="2"/>
  <c r="R247" i="2" s="1"/>
  <c r="Q247" i="2" s="1"/>
  <c r="O248" i="2"/>
  <c r="R248" i="2" s="1"/>
  <c r="Q248" i="2" s="1"/>
  <c r="O249" i="2"/>
  <c r="R249" i="2" s="1"/>
  <c r="Q249" i="2" s="1"/>
  <c r="O250" i="2"/>
  <c r="R250" i="2" s="1"/>
  <c r="Q250" i="2" s="1"/>
  <c r="O251" i="2"/>
  <c r="R251" i="2" s="1"/>
  <c r="Q251" i="2" s="1"/>
  <c r="O252" i="2"/>
  <c r="R252" i="2" s="1"/>
  <c r="Q252" i="2" s="1"/>
  <c r="O253" i="2"/>
  <c r="R253" i="2" s="1"/>
  <c r="Q253" i="2" s="1"/>
  <c r="O254" i="2"/>
  <c r="R254" i="2" s="1"/>
  <c r="Q254" i="2" s="1"/>
  <c r="O255" i="2"/>
  <c r="R255" i="2" s="1"/>
  <c r="Q255" i="2" s="1"/>
  <c r="O256" i="2"/>
  <c r="R256" i="2" s="1"/>
  <c r="Q256" i="2" s="1"/>
  <c r="O257" i="2"/>
  <c r="R257" i="2" s="1"/>
  <c r="Q257" i="2" s="1"/>
  <c r="O258" i="2"/>
  <c r="R258" i="2" s="1"/>
  <c r="Q258" i="2" s="1"/>
  <c r="O259" i="2"/>
  <c r="R259" i="2" s="1"/>
  <c r="Q259" i="2" s="1"/>
  <c r="O260" i="2"/>
  <c r="R260" i="2" s="1"/>
  <c r="Q260" i="2" s="1"/>
  <c r="O261" i="2"/>
  <c r="R261" i="2" s="1"/>
  <c r="Q261" i="2" s="1"/>
  <c r="O262" i="2"/>
  <c r="R262" i="2" s="1"/>
  <c r="Q262" i="2" s="1"/>
  <c r="O263" i="2"/>
  <c r="R263" i="2" s="1"/>
  <c r="Q263" i="2" s="1"/>
  <c r="O264" i="2"/>
  <c r="R264" i="2" s="1"/>
  <c r="Q264" i="2" s="1"/>
  <c r="O265" i="2"/>
  <c r="R265" i="2" s="1"/>
  <c r="Q265" i="2" s="1"/>
  <c r="O266" i="2"/>
  <c r="R266" i="2" s="1"/>
  <c r="Q266" i="2" s="1"/>
  <c r="O267" i="2"/>
  <c r="R267" i="2" s="1"/>
  <c r="Q267" i="2" s="1"/>
  <c r="O268" i="2"/>
  <c r="R268" i="2" s="1"/>
  <c r="Q268" i="2" s="1"/>
  <c r="O269" i="2"/>
  <c r="R269" i="2" s="1"/>
  <c r="Q269" i="2" s="1"/>
  <c r="O270" i="2"/>
  <c r="R270" i="2" s="1"/>
  <c r="Q270" i="2" s="1"/>
  <c r="O271" i="2"/>
  <c r="R271" i="2" s="1"/>
  <c r="Q271" i="2" s="1"/>
  <c r="O272" i="2"/>
  <c r="R272" i="2" s="1"/>
  <c r="Q272" i="2" s="1"/>
  <c r="O273" i="2"/>
  <c r="R273" i="2" s="1"/>
  <c r="Q273" i="2" s="1"/>
  <c r="O274" i="2"/>
  <c r="R274" i="2" s="1"/>
  <c r="Q274" i="2" s="1"/>
  <c r="O275" i="2"/>
  <c r="R275" i="2" s="1"/>
  <c r="Q275" i="2" s="1"/>
  <c r="O276" i="2"/>
  <c r="R276" i="2" s="1"/>
  <c r="Q276" i="2" s="1"/>
  <c r="O277" i="2"/>
  <c r="R277" i="2" s="1"/>
  <c r="Q277" i="2" s="1"/>
  <c r="O278" i="2"/>
  <c r="R278" i="2" s="1"/>
  <c r="Q278" i="2" s="1"/>
  <c r="O279" i="2"/>
  <c r="R279" i="2" s="1"/>
  <c r="Q279" i="2" s="1"/>
  <c r="O280" i="2"/>
  <c r="R280" i="2" s="1"/>
  <c r="Q280" i="2" s="1"/>
  <c r="O281" i="2"/>
  <c r="R281" i="2" s="1"/>
  <c r="Q281" i="2" s="1"/>
  <c r="O282" i="2"/>
  <c r="R282" i="2" s="1"/>
  <c r="Q282" i="2" s="1"/>
  <c r="O283" i="2"/>
  <c r="R283" i="2" s="1"/>
  <c r="Q283" i="2" s="1"/>
  <c r="O284" i="2"/>
  <c r="R284" i="2" s="1"/>
  <c r="Q284" i="2" s="1"/>
  <c r="O285" i="2"/>
  <c r="R285" i="2" s="1"/>
  <c r="Q285" i="2" s="1"/>
  <c r="O286" i="2"/>
  <c r="R286" i="2" s="1"/>
  <c r="Q286" i="2" s="1"/>
  <c r="O287" i="2"/>
  <c r="R287" i="2" s="1"/>
  <c r="Q287" i="2" s="1"/>
  <c r="O288" i="2"/>
  <c r="R288" i="2" s="1"/>
  <c r="Q288" i="2" s="1"/>
  <c r="O289" i="2"/>
  <c r="R289" i="2" s="1"/>
  <c r="Q289" i="2" s="1"/>
  <c r="O290" i="2"/>
  <c r="R290" i="2" s="1"/>
  <c r="Q290" i="2" s="1"/>
  <c r="O291" i="2"/>
  <c r="R291" i="2" s="1"/>
  <c r="Q291" i="2" s="1"/>
  <c r="O292" i="2"/>
  <c r="R292" i="2" s="1"/>
  <c r="Q292" i="2" s="1"/>
  <c r="O293" i="2"/>
  <c r="R293" i="2" s="1"/>
  <c r="Q293" i="2" s="1"/>
  <c r="O294" i="2"/>
  <c r="R294" i="2" s="1"/>
  <c r="Q294" i="2" s="1"/>
  <c r="O295" i="2"/>
  <c r="R295" i="2" s="1"/>
  <c r="Q295" i="2" s="1"/>
  <c r="O296" i="2"/>
  <c r="R296" i="2" s="1"/>
  <c r="Q296" i="2" s="1"/>
  <c r="O297" i="2"/>
  <c r="R297" i="2" s="1"/>
  <c r="Q297" i="2" s="1"/>
  <c r="O298" i="2"/>
  <c r="R298" i="2" s="1"/>
  <c r="Q298" i="2" s="1"/>
  <c r="O299" i="2"/>
  <c r="R299" i="2" s="1"/>
  <c r="Q299" i="2" s="1"/>
  <c r="O300" i="2"/>
  <c r="R300" i="2" s="1"/>
  <c r="Q300" i="2" s="1"/>
  <c r="O301" i="2"/>
  <c r="R301" i="2" s="1"/>
  <c r="Q301" i="2" s="1"/>
  <c r="O302" i="2"/>
  <c r="R302" i="2" s="1"/>
  <c r="Q302" i="2" s="1"/>
  <c r="O303" i="2"/>
  <c r="R303" i="2" s="1"/>
  <c r="Q303" i="2" s="1"/>
  <c r="O304" i="2"/>
  <c r="R304" i="2" s="1"/>
  <c r="Q304" i="2" s="1"/>
  <c r="O305" i="2"/>
  <c r="R305" i="2" s="1"/>
  <c r="Q305" i="2" s="1"/>
  <c r="O306" i="2"/>
  <c r="R306" i="2" s="1"/>
  <c r="Q306" i="2" s="1"/>
  <c r="O307" i="2"/>
  <c r="R307" i="2" s="1"/>
  <c r="Q307" i="2" s="1"/>
  <c r="O308" i="2"/>
  <c r="R308" i="2" s="1"/>
  <c r="Q308" i="2" s="1"/>
  <c r="O309" i="2"/>
  <c r="R309" i="2" s="1"/>
  <c r="Q309" i="2" s="1"/>
  <c r="O310" i="2"/>
  <c r="R310" i="2" s="1"/>
  <c r="Q310" i="2" s="1"/>
  <c r="O311" i="2"/>
  <c r="R311" i="2" s="1"/>
  <c r="Q311" i="2" s="1"/>
  <c r="O312" i="2"/>
  <c r="R312" i="2" s="1"/>
  <c r="Q312" i="2" s="1"/>
  <c r="O313" i="2"/>
  <c r="R313" i="2" s="1"/>
  <c r="Q313" i="2" s="1"/>
  <c r="O314" i="2"/>
  <c r="R314" i="2" s="1"/>
  <c r="Q314" i="2" s="1"/>
  <c r="O315" i="2"/>
  <c r="R315" i="2" s="1"/>
  <c r="Q315" i="2" s="1"/>
  <c r="O316" i="2"/>
  <c r="R316" i="2" s="1"/>
  <c r="Q316" i="2" s="1"/>
  <c r="O317" i="2"/>
  <c r="R317" i="2" s="1"/>
  <c r="Q317" i="2" s="1"/>
  <c r="O318" i="2"/>
  <c r="R318" i="2" s="1"/>
  <c r="Q318" i="2" s="1"/>
  <c r="O319" i="2"/>
  <c r="R319" i="2" s="1"/>
  <c r="Q319" i="2" s="1"/>
  <c r="O320" i="2"/>
  <c r="R320" i="2" s="1"/>
  <c r="Q320" i="2" s="1"/>
  <c r="O321" i="2"/>
  <c r="R321" i="2" s="1"/>
  <c r="Q321" i="2" s="1"/>
  <c r="O322" i="2"/>
  <c r="R322" i="2" s="1"/>
  <c r="Q322" i="2" s="1"/>
  <c r="O323" i="2"/>
  <c r="R323" i="2" s="1"/>
  <c r="Q323" i="2" s="1"/>
  <c r="O324" i="2"/>
  <c r="R324" i="2" s="1"/>
  <c r="Q324" i="2" s="1"/>
  <c r="O325" i="2"/>
  <c r="R325" i="2" s="1"/>
  <c r="Q325" i="2" s="1"/>
  <c r="O326" i="2"/>
  <c r="R326" i="2" s="1"/>
  <c r="Q326" i="2" s="1"/>
  <c r="O327" i="2"/>
  <c r="R327" i="2" s="1"/>
  <c r="Q327" i="2" s="1"/>
  <c r="O328" i="2"/>
  <c r="R328" i="2" s="1"/>
  <c r="Q328" i="2" s="1"/>
  <c r="O329" i="2"/>
  <c r="R329" i="2" s="1"/>
  <c r="Q329" i="2" s="1"/>
  <c r="O330" i="2"/>
  <c r="R330" i="2" s="1"/>
  <c r="Q330" i="2" s="1"/>
  <c r="O331" i="2"/>
  <c r="R331" i="2" s="1"/>
  <c r="Q331" i="2" s="1"/>
  <c r="O332" i="2"/>
  <c r="R332" i="2" s="1"/>
  <c r="Q332" i="2" s="1"/>
  <c r="O333" i="2"/>
  <c r="R333" i="2" s="1"/>
  <c r="Q333" i="2" s="1"/>
  <c r="O334" i="2"/>
  <c r="R334" i="2" s="1"/>
  <c r="Q334" i="2" s="1"/>
  <c r="O335" i="2"/>
  <c r="R335" i="2" s="1"/>
  <c r="Q335" i="2" s="1"/>
  <c r="O336" i="2"/>
  <c r="R336" i="2" s="1"/>
  <c r="Q336" i="2" s="1"/>
  <c r="O337" i="2"/>
  <c r="R337" i="2" s="1"/>
  <c r="Q337" i="2" s="1"/>
  <c r="O338" i="2"/>
  <c r="R338" i="2" s="1"/>
  <c r="Q338" i="2" s="1"/>
  <c r="O339" i="2"/>
  <c r="R339" i="2" s="1"/>
  <c r="Q339" i="2" s="1"/>
  <c r="O340" i="2"/>
  <c r="R340" i="2" s="1"/>
  <c r="Q340" i="2" s="1"/>
  <c r="O341" i="2"/>
  <c r="R341" i="2" s="1"/>
  <c r="Q341" i="2" s="1"/>
  <c r="O342" i="2"/>
  <c r="R342" i="2" s="1"/>
  <c r="Q342" i="2" s="1"/>
  <c r="O343" i="2"/>
  <c r="R343" i="2" s="1"/>
  <c r="Q343" i="2" s="1"/>
  <c r="O344" i="2"/>
  <c r="R344" i="2" s="1"/>
  <c r="Q344" i="2" s="1"/>
  <c r="O345" i="2"/>
  <c r="R345" i="2" s="1"/>
  <c r="Q345" i="2" s="1"/>
  <c r="O346" i="2"/>
  <c r="R346" i="2" s="1"/>
  <c r="Q346" i="2" s="1"/>
  <c r="O347" i="2"/>
  <c r="R347" i="2" s="1"/>
  <c r="Q347" i="2" s="1"/>
  <c r="O348" i="2"/>
  <c r="R348" i="2" s="1"/>
  <c r="Q348" i="2" s="1"/>
  <c r="O349" i="2"/>
  <c r="R349" i="2" s="1"/>
  <c r="Q349" i="2" s="1"/>
  <c r="O350" i="2"/>
  <c r="R350" i="2" s="1"/>
  <c r="Q350" i="2" s="1"/>
  <c r="O351" i="2"/>
  <c r="R351" i="2" s="1"/>
  <c r="Q351" i="2" s="1"/>
  <c r="O352" i="2"/>
  <c r="R352" i="2" s="1"/>
  <c r="Q352" i="2" s="1"/>
  <c r="O353" i="2"/>
  <c r="R353" i="2" s="1"/>
  <c r="Q353" i="2" s="1"/>
  <c r="O354" i="2"/>
  <c r="R354" i="2" s="1"/>
  <c r="Q354" i="2" s="1"/>
  <c r="O355" i="2"/>
  <c r="R355" i="2" s="1"/>
  <c r="Q355" i="2" s="1"/>
  <c r="O356" i="2"/>
  <c r="R356" i="2" s="1"/>
  <c r="Q356" i="2" s="1"/>
  <c r="O357" i="2"/>
  <c r="R357" i="2" s="1"/>
  <c r="Q357" i="2" s="1"/>
  <c r="O358" i="2"/>
  <c r="R358" i="2" s="1"/>
  <c r="Q358" i="2" s="1"/>
  <c r="O359" i="2"/>
  <c r="R359" i="2" s="1"/>
  <c r="Q359" i="2" s="1"/>
  <c r="O360" i="2"/>
  <c r="R360" i="2" s="1"/>
  <c r="Q360" i="2" s="1"/>
  <c r="O361" i="2"/>
  <c r="R361" i="2" s="1"/>
  <c r="Q361" i="2" s="1"/>
  <c r="O362" i="2"/>
  <c r="R362" i="2" s="1"/>
  <c r="Q362" i="2" s="1"/>
  <c r="O363" i="2"/>
  <c r="R363" i="2" s="1"/>
  <c r="Q363" i="2" s="1"/>
  <c r="O364" i="2"/>
  <c r="R364" i="2" s="1"/>
  <c r="Q364" i="2" s="1"/>
  <c r="O365" i="2"/>
  <c r="R365" i="2" s="1"/>
  <c r="Q365" i="2" s="1"/>
  <c r="O366" i="2"/>
  <c r="R366" i="2" s="1"/>
  <c r="Q366" i="2" s="1"/>
  <c r="O367" i="2"/>
  <c r="R367" i="2" s="1"/>
  <c r="Q367" i="2" s="1"/>
  <c r="O368" i="2"/>
  <c r="R368" i="2" s="1"/>
  <c r="Q368" i="2" s="1"/>
  <c r="O369" i="2"/>
  <c r="R369" i="2" s="1"/>
  <c r="Q369" i="2" s="1"/>
  <c r="O370" i="2"/>
  <c r="R370" i="2" s="1"/>
  <c r="Q370" i="2" s="1"/>
  <c r="O371" i="2"/>
  <c r="R371" i="2" s="1"/>
  <c r="Q371" i="2" s="1"/>
  <c r="O372" i="2"/>
  <c r="R372" i="2" s="1"/>
  <c r="Q372" i="2" s="1"/>
  <c r="O373" i="2"/>
  <c r="R373" i="2" s="1"/>
  <c r="Q373" i="2" s="1"/>
  <c r="O374" i="2"/>
  <c r="R374" i="2" s="1"/>
  <c r="Q374" i="2" s="1"/>
  <c r="O375" i="2"/>
  <c r="R375" i="2" s="1"/>
  <c r="Q375" i="2" s="1"/>
  <c r="O376" i="2"/>
  <c r="R376" i="2" s="1"/>
  <c r="Q376" i="2" s="1"/>
  <c r="O377" i="2"/>
  <c r="R377" i="2" s="1"/>
  <c r="Q377" i="2" s="1"/>
  <c r="O378" i="2"/>
  <c r="R378" i="2" s="1"/>
  <c r="Q378" i="2" s="1"/>
  <c r="O379" i="2"/>
  <c r="R379" i="2" s="1"/>
  <c r="Q379" i="2" s="1"/>
  <c r="O380" i="2"/>
  <c r="R380" i="2" s="1"/>
  <c r="Q380" i="2" s="1"/>
  <c r="O381" i="2"/>
  <c r="R381" i="2" s="1"/>
  <c r="Q381" i="2" s="1"/>
  <c r="O382" i="2"/>
  <c r="R382" i="2" s="1"/>
  <c r="Q382" i="2" s="1"/>
  <c r="O383" i="2"/>
  <c r="R383" i="2" s="1"/>
  <c r="Q383" i="2" s="1"/>
  <c r="O384" i="2"/>
  <c r="R384" i="2" s="1"/>
  <c r="Q384" i="2" s="1"/>
  <c r="O385" i="2"/>
  <c r="R385" i="2" s="1"/>
  <c r="Q385" i="2" s="1"/>
  <c r="O386" i="2"/>
  <c r="R386" i="2" s="1"/>
  <c r="Q386" i="2" s="1"/>
  <c r="O387" i="2"/>
  <c r="R387" i="2" s="1"/>
  <c r="Q387" i="2" s="1"/>
  <c r="O388" i="2"/>
  <c r="R388" i="2" s="1"/>
  <c r="Q388" i="2" s="1"/>
  <c r="O389" i="2"/>
  <c r="R389" i="2" s="1"/>
  <c r="Q389" i="2" s="1"/>
  <c r="O390" i="2"/>
  <c r="R390" i="2" s="1"/>
  <c r="Q390" i="2" s="1"/>
  <c r="O391" i="2"/>
  <c r="R391" i="2" s="1"/>
  <c r="Q391" i="2" s="1"/>
  <c r="O392" i="2"/>
  <c r="R392" i="2" s="1"/>
  <c r="Q392" i="2" s="1"/>
  <c r="O393" i="2"/>
  <c r="R393" i="2" s="1"/>
  <c r="Q393" i="2" s="1"/>
  <c r="O394" i="2"/>
  <c r="R394" i="2" s="1"/>
  <c r="Q394" i="2" s="1"/>
  <c r="O395" i="2"/>
  <c r="R395" i="2" s="1"/>
  <c r="Q395" i="2" s="1"/>
  <c r="O396" i="2"/>
  <c r="R396" i="2" s="1"/>
  <c r="Q396" i="2" s="1"/>
  <c r="O397" i="2"/>
  <c r="R397" i="2" s="1"/>
  <c r="Q397" i="2" s="1"/>
  <c r="O398" i="2"/>
  <c r="R398" i="2" s="1"/>
  <c r="Q398" i="2" s="1"/>
  <c r="O399" i="2"/>
  <c r="R399" i="2" s="1"/>
  <c r="Q399" i="2" s="1"/>
  <c r="O400" i="2"/>
  <c r="R400" i="2" s="1"/>
  <c r="Q400" i="2" s="1"/>
  <c r="O401" i="2"/>
  <c r="R401" i="2" s="1"/>
  <c r="Q401" i="2" s="1"/>
  <c r="O402" i="2"/>
  <c r="R402" i="2" s="1"/>
  <c r="Q402" i="2" s="1"/>
  <c r="O403" i="2"/>
  <c r="R403" i="2" s="1"/>
  <c r="Q403" i="2" s="1"/>
  <c r="O404" i="2"/>
  <c r="R404" i="2" s="1"/>
  <c r="Q404" i="2" s="1"/>
  <c r="O405" i="2"/>
  <c r="R405" i="2" s="1"/>
  <c r="Q405" i="2" s="1"/>
  <c r="O406" i="2"/>
  <c r="R406" i="2" s="1"/>
  <c r="Q406" i="2" s="1"/>
  <c r="O407" i="2"/>
  <c r="R407" i="2" s="1"/>
  <c r="Q407" i="2" s="1"/>
  <c r="O408" i="2"/>
  <c r="R408" i="2" s="1"/>
  <c r="Q408" i="2" s="1"/>
  <c r="O409" i="2"/>
  <c r="R409" i="2" s="1"/>
  <c r="Q409" i="2" s="1"/>
  <c r="O410" i="2"/>
  <c r="R410" i="2" s="1"/>
  <c r="Q410" i="2" s="1"/>
  <c r="O411" i="2"/>
  <c r="R411" i="2" s="1"/>
  <c r="Q411" i="2" s="1"/>
  <c r="O412" i="2"/>
  <c r="R412" i="2" s="1"/>
  <c r="Q412" i="2" s="1"/>
  <c r="O413" i="2"/>
  <c r="R413" i="2" s="1"/>
  <c r="Q413" i="2" s="1"/>
  <c r="O414" i="2"/>
  <c r="R414" i="2" s="1"/>
  <c r="Q414" i="2" s="1"/>
  <c r="O415" i="2"/>
  <c r="R415" i="2" s="1"/>
  <c r="Q415" i="2" s="1"/>
  <c r="O416" i="2"/>
  <c r="R416" i="2" s="1"/>
  <c r="Q416" i="2" s="1"/>
  <c r="O417" i="2"/>
  <c r="R417" i="2" s="1"/>
  <c r="Q417" i="2" s="1"/>
  <c r="O418" i="2"/>
  <c r="R418" i="2" s="1"/>
  <c r="Q418" i="2" s="1"/>
  <c r="O419" i="2"/>
  <c r="R419" i="2" s="1"/>
  <c r="Q419" i="2" s="1"/>
  <c r="O420" i="2"/>
  <c r="R420" i="2" s="1"/>
  <c r="Q420" i="2" s="1"/>
  <c r="O421" i="2"/>
  <c r="R421" i="2" s="1"/>
  <c r="Q421" i="2" s="1"/>
  <c r="O422" i="2"/>
  <c r="R422" i="2" s="1"/>
  <c r="Q422" i="2" s="1"/>
  <c r="O423" i="2"/>
  <c r="R423" i="2" s="1"/>
  <c r="Q423" i="2" s="1"/>
  <c r="O424" i="2"/>
  <c r="R424" i="2" s="1"/>
  <c r="Q424" i="2" s="1"/>
  <c r="O425" i="2"/>
  <c r="R425" i="2" s="1"/>
  <c r="Q425" i="2" s="1"/>
  <c r="O426" i="2"/>
  <c r="R426" i="2" s="1"/>
  <c r="Q426" i="2" s="1"/>
  <c r="O427" i="2"/>
  <c r="R427" i="2" s="1"/>
  <c r="Q427" i="2" s="1"/>
  <c r="O428" i="2"/>
  <c r="R428" i="2" s="1"/>
  <c r="Q428" i="2" s="1"/>
  <c r="O429" i="2"/>
  <c r="R429" i="2" s="1"/>
  <c r="Q429" i="2" s="1"/>
  <c r="O430" i="2"/>
  <c r="R430" i="2" s="1"/>
  <c r="Q430" i="2" s="1"/>
  <c r="O431" i="2"/>
  <c r="R431" i="2" s="1"/>
  <c r="Q431" i="2" s="1"/>
  <c r="O432" i="2"/>
  <c r="R432" i="2" s="1"/>
  <c r="Q432" i="2" s="1"/>
  <c r="O433" i="2"/>
  <c r="R433" i="2" s="1"/>
  <c r="Q433" i="2" s="1"/>
  <c r="O434" i="2"/>
  <c r="R434" i="2" s="1"/>
  <c r="Q434" i="2" s="1"/>
  <c r="O435" i="2"/>
  <c r="R435" i="2" s="1"/>
  <c r="Q435" i="2" s="1"/>
  <c r="O436" i="2"/>
  <c r="R436" i="2" s="1"/>
  <c r="Q436" i="2" s="1"/>
  <c r="O437" i="2"/>
  <c r="R437" i="2" s="1"/>
  <c r="Q437" i="2" s="1"/>
  <c r="O438" i="2"/>
  <c r="R438" i="2" s="1"/>
  <c r="Q438" i="2" s="1"/>
  <c r="O439" i="2"/>
  <c r="R439" i="2" s="1"/>
  <c r="Q439" i="2" s="1"/>
  <c r="O440" i="2"/>
  <c r="R440" i="2" s="1"/>
  <c r="Q440" i="2" s="1"/>
  <c r="O441" i="2"/>
  <c r="R441" i="2" s="1"/>
  <c r="Q441" i="2" s="1"/>
  <c r="O442" i="2"/>
  <c r="R442" i="2" s="1"/>
  <c r="Q442" i="2" s="1"/>
  <c r="O443" i="2"/>
  <c r="R443" i="2" s="1"/>
  <c r="Q443" i="2" s="1"/>
  <c r="O444" i="2"/>
  <c r="R444" i="2" s="1"/>
  <c r="Q444" i="2" s="1"/>
  <c r="O445" i="2"/>
  <c r="R445" i="2" s="1"/>
  <c r="Q445" i="2" s="1"/>
  <c r="O446" i="2"/>
  <c r="R446" i="2" s="1"/>
  <c r="Q446" i="2" s="1"/>
  <c r="O447" i="2"/>
  <c r="R447" i="2" s="1"/>
  <c r="Q447" i="2" s="1"/>
  <c r="O448" i="2"/>
  <c r="R448" i="2" s="1"/>
  <c r="Q448" i="2" s="1"/>
  <c r="O449" i="2"/>
  <c r="R449" i="2" s="1"/>
  <c r="Q449" i="2" s="1"/>
  <c r="O450" i="2"/>
  <c r="R450" i="2" s="1"/>
  <c r="Q450" i="2" s="1"/>
  <c r="O451" i="2"/>
  <c r="R451" i="2" s="1"/>
  <c r="Q451" i="2" s="1"/>
  <c r="O452" i="2"/>
  <c r="R452" i="2" s="1"/>
  <c r="Q452" i="2" s="1"/>
  <c r="O453" i="2"/>
  <c r="R453" i="2" s="1"/>
  <c r="Q453" i="2" s="1"/>
  <c r="O454" i="2"/>
  <c r="R454" i="2" s="1"/>
  <c r="Q454" i="2" s="1"/>
  <c r="O455" i="2"/>
  <c r="R455" i="2" s="1"/>
  <c r="Q455" i="2" s="1"/>
  <c r="O456" i="2"/>
  <c r="R456" i="2" s="1"/>
  <c r="Q456" i="2" s="1"/>
  <c r="O457" i="2"/>
  <c r="R457" i="2" s="1"/>
  <c r="Q457" i="2" s="1"/>
  <c r="O458" i="2"/>
  <c r="R458" i="2" s="1"/>
  <c r="Q458" i="2" s="1"/>
  <c r="O459" i="2"/>
  <c r="R459" i="2" s="1"/>
  <c r="Q459" i="2" s="1"/>
  <c r="O460" i="2"/>
  <c r="R460" i="2" s="1"/>
  <c r="Q460" i="2" s="1"/>
  <c r="O461" i="2"/>
  <c r="R461" i="2" s="1"/>
  <c r="Q461" i="2" s="1"/>
  <c r="O462" i="2"/>
  <c r="R462" i="2" s="1"/>
  <c r="Q462" i="2" s="1"/>
  <c r="O463" i="2"/>
  <c r="R463" i="2" s="1"/>
  <c r="Q463" i="2" s="1"/>
  <c r="O464" i="2"/>
  <c r="R464" i="2" s="1"/>
  <c r="Q464" i="2" s="1"/>
  <c r="O465" i="2"/>
  <c r="R465" i="2" s="1"/>
  <c r="Q465" i="2" s="1"/>
  <c r="O466" i="2"/>
  <c r="R466" i="2" s="1"/>
  <c r="Q466" i="2" s="1"/>
  <c r="O467" i="2"/>
  <c r="R467" i="2" s="1"/>
  <c r="Q467" i="2" s="1"/>
  <c r="O468" i="2"/>
  <c r="R468" i="2" s="1"/>
  <c r="Q468" i="2" s="1"/>
  <c r="O469" i="2"/>
  <c r="R469" i="2" s="1"/>
  <c r="Q469" i="2" s="1"/>
  <c r="O470" i="2"/>
  <c r="R470" i="2" s="1"/>
  <c r="Q470" i="2" s="1"/>
  <c r="O471" i="2"/>
  <c r="R471" i="2" s="1"/>
  <c r="Q471" i="2" s="1"/>
  <c r="O472" i="2"/>
  <c r="R472" i="2" s="1"/>
  <c r="Q472" i="2" s="1"/>
  <c r="O473" i="2"/>
  <c r="R473" i="2" s="1"/>
  <c r="Q473" i="2" s="1"/>
  <c r="O474" i="2"/>
  <c r="R474" i="2" s="1"/>
  <c r="Q474" i="2" s="1"/>
  <c r="O475" i="2"/>
  <c r="R475" i="2" s="1"/>
  <c r="Q475" i="2" s="1"/>
  <c r="O476" i="2"/>
  <c r="R476" i="2" s="1"/>
  <c r="Q476" i="2" s="1"/>
  <c r="O477" i="2"/>
  <c r="R477" i="2" s="1"/>
  <c r="Q477" i="2" s="1"/>
  <c r="O478" i="2"/>
  <c r="R478" i="2" s="1"/>
  <c r="Q478" i="2" s="1"/>
  <c r="O479" i="2"/>
  <c r="R479" i="2" s="1"/>
  <c r="Q479" i="2" s="1"/>
  <c r="O480" i="2"/>
  <c r="R480" i="2" s="1"/>
  <c r="Q480" i="2" s="1"/>
  <c r="O481" i="2"/>
  <c r="R481" i="2" s="1"/>
  <c r="Q481" i="2" s="1"/>
  <c r="O482" i="2"/>
  <c r="R482" i="2" s="1"/>
  <c r="Q482" i="2" s="1"/>
  <c r="O483" i="2"/>
  <c r="R483" i="2" s="1"/>
  <c r="Q483" i="2" s="1"/>
  <c r="O484" i="2"/>
  <c r="R484" i="2" s="1"/>
  <c r="Q484" i="2" s="1"/>
  <c r="O485" i="2"/>
  <c r="R485" i="2" s="1"/>
  <c r="Q485" i="2" s="1"/>
  <c r="O486" i="2"/>
  <c r="R486" i="2" s="1"/>
  <c r="Q486" i="2" s="1"/>
  <c r="O487" i="2"/>
  <c r="R487" i="2" s="1"/>
  <c r="Q487" i="2" s="1"/>
  <c r="O488" i="2"/>
  <c r="R488" i="2" s="1"/>
  <c r="Q488" i="2" s="1"/>
  <c r="O489" i="2"/>
  <c r="R489" i="2" s="1"/>
  <c r="Q489" i="2" s="1"/>
  <c r="O490" i="2"/>
  <c r="R490" i="2" s="1"/>
  <c r="Q490" i="2" s="1"/>
  <c r="O491" i="2"/>
  <c r="R491" i="2" s="1"/>
  <c r="Q491" i="2" s="1"/>
  <c r="O492" i="2"/>
  <c r="R492" i="2" s="1"/>
  <c r="Q492" i="2" s="1"/>
  <c r="O493" i="2"/>
  <c r="R493" i="2" s="1"/>
  <c r="Q493" i="2" s="1"/>
  <c r="O494" i="2"/>
  <c r="R494" i="2" s="1"/>
  <c r="Q494" i="2" s="1"/>
  <c r="O495" i="2"/>
  <c r="R495" i="2" s="1"/>
  <c r="Q495" i="2" s="1"/>
  <c r="O496" i="2"/>
  <c r="R496" i="2" s="1"/>
  <c r="Q496" i="2" s="1"/>
  <c r="O497" i="2"/>
  <c r="R497" i="2" s="1"/>
  <c r="Q497" i="2" s="1"/>
  <c r="O498" i="2"/>
  <c r="R498" i="2" s="1"/>
  <c r="Q498" i="2" s="1"/>
  <c r="O499" i="2"/>
  <c r="R499" i="2" s="1"/>
  <c r="Q499" i="2" s="1"/>
  <c r="O500" i="2"/>
  <c r="R500" i="2" s="1"/>
  <c r="Q500" i="2" s="1"/>
  <c r="O501" i="2"/>
  <c r="R501" i="2" s="1"/>
  <c r="Q501" i="2" s="1"/>
  <c r="O502" i="2"/>
  <c r="R502" i="2" s="1"/>
  <c r="Q502" i="2" s="1"/>
  <c r="O503" i="2"/>
  <c r="R503" i="2" s="1"/>
  <c r="Q503" i="2" s="1"/>
  <c r="O504" i="2"/>
  <c r="R504" i="2" s="1"/>
  <c r="Q504" i="2" s="1"/>
  <c r="O505" i="2"/>
  <c r="R505" i="2" s="1"/>
  <c r="Q505" i="2" s="1"/>
  <c r="O506" i="2"/>
  <c r="R506" i="2" s="1"/>
  <c r="Q506" i="2" s="1"/>
  <c r="O507" i="2"/>
  <c r="R507" i="2" s="1"/>
  <c r="Q507" i="2" s="1"/>
  <c r="O508" i="2"/>
  <c r="R508" i="2" s="1"/>
  <c r="Q508" i="2" s="1"/>
  <c r="O509" i="2"/>
  <c r="R509" i="2" s="1"/>
  <c r="Q509" i="2" s="1"/>
  <c r="O510" i="2"/>
  <c r="R510" i="2" s="1"/>
  <c r="Q510" i="2" s="1"/>
  <c r="O511" i="2"/>
  <c r="R511" i="2" s="1"/>
  <c r="Q511" i="2" s="1"/>
  <c r="O512" i="2"/>
  <c r="R512" i="2" s="1"/>
  <c r="Q512" i="2" s="1"/>
  <c r="O513" i="2"/>
  <c r="R513" i="2" s="1"/>
  <c r="Q513" i="2" s="1"/>
  <c r="O514" i="2"/>
  <c r="R514" i="2" s="1"/>
  <c r="Q514" i="2" s="1"/>
  <c r="O515" i="2"/>
  <c r="R515" i="2" s="1"/>
  <c r="Q515" i="2" s="1"/>
  <c r="O516" i="2"/>
  <c r="R516" i="2" s="1"/>
  <c r="Q516" i="2" s="1"/>
  <c r="O517" i="2"/>
  <c r="R517" i="2" s="1"/>
  <c r="Q517" i="2" s="1"/>
  <c r="O518" i="2"/>
  <c r="R518" i="2" s="1"/>
  <c r="Q518" i="2" s="1"/>
  <c r="O519" i="2"/>
  <c r="R519" i="2" s="1"/>
  <c r="Q519" i="2" s="1"/>
  <c r="O520" i="2"/>
  <c r="R520" i="2" s="1"/>
  <c r="Q520" i="2" s="1"/>
  <c r="O521" i="2"/>
  <c r="R521" i="2" s="1"/>
  <c r="Q521" i="2" s="1"/>
  <c r="O522" i="2"/>
  <c r="R522" i="2" s="1"/>
  <c r="Q522" i="2" s="1"/>
  <c r="O523" i="2"/>
  <c r="R523" i="2" s="1"/>
  <c r="Q523" i="2" s="1"/>
  <c r="O524" i="2"/>
  <c r="R524" i="2" s="1"/>
  <c r="Q524" i="2" s="1"/>
  <c r="O525" i="2"/>
  <c r="R525" i="2" s="1"/>
  <c r="Q525" i="2" s="1"/>
  <c r="O526" i="2"/>
  <c r="R526" i="2" s="1"/>
  <c r="Q526" i="2" s="1"/>
  <c r="O527" i="2"/>
  <c r="R527" i="2" s="1"/>
  <c r="Q527" i="2" s="1"/>
  <c r="O528" i="2"/>
  <c r="R528" i="2" s="1"/>
  <c r="Q528" i="2" s="1"/>
  <c r="O529" i="2"/>
  <c r="R529" i="2" s="1"/>
  <c r="Q529" i="2" s="1"/>
  <c r="O530" i="2"/>
  <c r="R530" i="2" s="1"/>
  <c r="Q530" i="2" s="1"/>
  <c r="O531" i="2"/>
  <c r="R531" i="2" s="1"/>
  <c r="Q531" i="2" s="1"/>
  <c r="O532" i="2"/>
  <c r="R532" i="2" s="1"/>
  <c r="Q532" i="2" s="1"/>
  <c r="O533" i="2"/>
  <c r="R533" i="2" s="1"/>
  <c r="Q533" i="2" s="1"/>
  <c r="O534" i="2"/>
  <c r="R534" i="2" s="1"/>
  <c r="Q534" i="2" s="1"/>
  <c r="O535" i="2"/>
  <c r="R535" i="2" s="1"/>
  <c r="Q535" i="2" s="1"/>
  <c r="O536" i="2"/>
  <c r="R536" i="2" s="1"/>
  <c r="Q536" i="2" s="1"/>
  <c r="O537" i="2"/>
  <c r="R537" i="2" s="1"/>
  <c r="Q537" i="2" s="1"/>
  <c r="O538" i="2"/>
  <c r="R538" i="2" s="1"/>
  <c r="Q538" i="2" s="1"/>
  <c r="O539" i="2"/>
  <c r="R539" i="2" s="1"/>
  <c r="Q539" i="2" s="1"/>
  <c r="O540" i="2"/>
  <c r="R540" i="2" s="1"/>
  <c r="Q540" i="2" s="1"/>
  <c r="O541" i="2"/>
  <c r="R541" i="2" s="1"/>
  <c r="Q541" i="2" s="1"/>
  <c r="O542" i="2"/>
  <c r="R542" i="2" s="1"/>
  <c r="Q542" i="2" s="1"/>
  <c r="O543" i="2"/>
  <c r="R543" i="2" s="1"/>
  <c r="Q543" i="2" s="1"/>
  <c r="O544" i="2"/>
  <c r="R544" i="2" s="1"/>
  <c r="Q544" i="2" s="1"/>
  <c r="O545" i="2"/>
  <c r="R545" i="2" s="1"/>
  <c r="Q545" i="2" s="1"/>
  <c r="O546" i="2"/>
  <c r="R546" i="2" s="1"/>
  <c r="Q546" i="2" s="1"/>
  <c r="O547" i="2"/>
  <c r="R547" i="2" s="1"/>
  <c r="Q547" i="2" s="1"/>
  <c r="O548" i="2"/>
  <c r="R548" i="2" s="1"/>
  <c r="Q548" i="2" s="1"/>
  <c r="O549" i="2"/>
  <c r="R549" i="2" s="1"/>
  <c r="Q549" i="2" s="1"/>
  <c r="O550" i="2"/>
  <c r="R550" i="2" s="1"/>
  <c r="Q550" i="2" s="1"/>
  <c r="O551" i="2"/>
  <c r="R551" i="2" s="1"/>
  <c r="Q551" i="2" s="1"/>
  <c r="O552" i="2"/>
  <c r="R552" i="2" s="1"/>
  <c r="Q552" i="2" s="1"/>
  <c r="O553" i="2"/>
  <c r="R553" i="2" s="1"/>
  <c r="Q553" i="2" s="1"/>
  <c r="O554" i="2"/>
  <c r="R554" i="2" s="1"/>
  <c r="Q554" i="2" s="1"/>
  <c r="O555" i="2"/>
  <c r="R555" i="2" s="1"/>
  <c r="Q555" i="2" s="1"/>
  <c r="O556" i="2"/>
  <c r="R556" i="2" s="1"/>
  <c r="Q556" i="2" s="1"/>
  <c r="O557" i="2"/>
  <c r="R557" i="2" s="1"/>
  <c r="Q557" i="2" s="1"/>
  <c r="O558" i="2"/>
  <c r="R558" i="2" s="1"/>
  <c r="Q558" i="2" s="1"/>
  <c r="O559" i="2"/>
  <c r="R559" i="2" s="1"/>
  <c r="Q559" i="2" s="1"/>
  <c r="O560" i="2"/>
  <c r="R560" i="2" s="1"/>
  <c r="Q560" i="2" s="1"/>
  <c r="O561" i="2"/>
  <c r="R561" i="2" s="1"/>
  <c r="Q561" i="2" s="1"/>
  <c r="O562" i="2"/>
  <c r="R562" i="2" s="1"/>
  <c r="Q562" i="2" s="1"/>
  <c r="O563" i="2"/>
  <c r="R563" i="2" s="1"/>
  <c r="Q563" i="2" s="1"/>
  <c r="O564" i="2"/>
  <c r="R564" i="2" s="1"/>
  <c r="Q564" i="2" s="1"/>
  <c r="O565" i="2"/>
  <c r="R565" i="2" s="1"/>
  <c r="Q565" i="2" s="1"/>
  <c r="O566" i="2"/>
  <c r="R566" i="2" s="1"/>
  <c r="Q566" i="2" s="1"/>
  <c r="O567" i="2"/>
  <c r="R567" i="2" s="1"/>
  <c r="Q567" i="2" s="1"/>
  <c r="O568" i="2"/>
  <c r="R568" i="2" s="1"/>
  <c r="Q568" i="2" s="1"/>
  <c r="O569" i="2"/>
  <c r="R569" i="2" s="1"/>
  <c r="Q569" i="2" s="1"/>
  <c r="O570" i="2"/>
  <c r="R570" i="2" s="1"/>
  <c r="Q570" i="2" s="1"/>
  <c r="O571" i="2"/>
  <c r="R571" i="2" s="1"/>
  <c r="Q571" i="2" s="1"/>
  <c r="O572" i="2"/>
  <c r="R572" i="2" s="1"/>
  <c r="Q572" i="2" s="1"/>
  <c r="O573" i="2"/>
  <c r="R573" i="2" s="1"/>
  <c r="Q573" i="2" s="1"/>
  <c r="O574" i="2"/>
  <c r="R574" i="2" s="1"/>
  <c r="Q574" i="2" s="1"/>
  <c r="O575" i="2"/>
  <c r="R575" i="2" s="1"/>
  <c r="Q575" i="2" s="1"/>
  <c r="O576" i="2"/>
  <c r="R576" i="2" s="1"/>
  <c r="Q576" i="2" s="1"/>
  <c r="O577" i="2"/>
  <c r="R577" i="2" s="1"/>
  <c r="Q577" i="2" s="1"/>
  <c r="O578" i="2"/>
  <c r="R578" i="2" s="1"/>
  <c r="Q578" i="2" s="1"/>
  <c r="O579" i="2"/>
  <c r="R579" i="2" s="1"/>
  <c r="Q579" i="2" s="1"/>
  <c r="O580" i="2"/>
  <c r="R580" i="2" s="1"/>
  <c r="Q580" i="2" s="1"/>
  <c r="O581" i="2"/>
  <c r="R581" i="2" s="1"/>
  <c r="Q581" i="2" s="1"/>
  <c r="O582" i="2"/>
  <c r="R582" i="2" s="1"/>
  <c r="Q582" i="2" s="1"/>
  <c r="O583" i="2"/>
  <c r="R583" i="2" s="1"/>
  <c r="Q583" i="2" s="1"/>
  <c r="O584" i="2"/>
  <c r="R584" i="2" s="1"/>
  <c r="Q584" i="2" s="1"/>
  <c r="O585" i="2"/>
  <c r="R585" i="2" s="1"/>
  <c r="Q585" i="2" s="1"/>
  <c r="O586" i="2"/>
  <c r="R586" i="2" s="1"/>
  <c r="Q586" i="2" s="1"/>
  <c r="O587" i="2"/>
  <c r="R587" i="2" s="1"/>
  <c r="Q587" i="2" s="1"/>
  <c r="O588" i="2"/>
  <c r="R588" i="2" s="1"/>
  <c r="Q588" i="2" s="1"/>
  <c r="O589" i="2"/>
  <c r="R589" i="2" s="1"/>
  <c r="Q589" i="2" s="1"/>
  <c r="O590" i="2"/>
  <c r="R590" i="2" s="1"/>
  <c r="Q590" i="2" s="1"/>
  <c r="O591" i="2"/>
  <c r="R591" i="2" s="1"/>
  <c r="Q591" i="2" s="1"/>
  <c r="O592" i="2"/>
  <c r="R592" i="2" s="1"/>
  <c r="Q592" i="2" s="1"/>
  <c r="O593" i="2"/>
  <c r="R593" i="2" s="1"/>
  <c r="Q593" i="2" s="1"/>
  <c r="O594" i="2"/>
  <c r="R594" i="2" s="1"/>
  <c r="Q594" i="2" s="1"/>
  <c r="O595" i="2"/>
  <c r="R595" i="2" s="1"/>
  <c r="Q595" i="2" s="1"/>
  <c r="O596" i="2"/>
  <c r="R596" i="2" s="1"/>
  <c r="Q596" i="2" s="1"/>
  <c r="O597" i="2"/>
  <c r="R597" i="2" s="1"/>
  <c r="Q597" i="2" s="1"/>
  <c r="O598" i="2"/>
  <c r="R598" i="2" s="1"/>
  <c r="Q598" i="2" s="1"/>
  <c r="O599" i="2"/>
  <c r="R599" i="2" s="1"/>
  <c r="Q599" i="2" s="1"/>
  <c r="O600" i="2"/>
  <c r="R600" i="2" s="1"/>
  <c r="Q600" i="2" s="1"/>
  <c r="O601" i="2"/>
  <c r="R601" i="2" s="1"/>
  <c r="Q601" i="2" s="1"/>
  <c r="O602" i="2"/>
  <c r="R602" i="2" s="1"/>
  <c r="Q602" i="2" s="1"/>
  <c r="O603" i="2"/>
  <c r="R603" i="2" s="1"/>
  <c r="Q603" i="2" s="1"/>
  <c r="O604" i="2"/>
  <c r="R604" i="2" s="1"/>
  <c r="Q604" i="2" s="1"/>
  <c r="O605" i="2"/>
  <c r="R605" i="2" s="1"/>
  <c r="Q605" i="2" s="1"/>
  <c r="O606" i="2"/>
  <c r="R606" i="2" s="1"/>
  <c r="Q606" i="2" s="1"/>
  <c r="O607" i="2"/>
  <c r="R607" i="2" s="1"/>
  <c r="Q607" i="2" s="1"/>
  <c r="O608" i="2"/>
  <c r="R608" i="2" s="1"/>
  <c r="Q608" i="2" s="1"/>
  <c r="O609" i="2"/>
  <c r="R609" i="2" s="1"/>
  <c r="Q609" i="2" s="1"/>
  <c r="O610" i="2"/>
  <c r="R610" i="2" s="1"/>
  <c r="Q610" i="2" s="1"/>
  <c r="O611" i="2"/>
  <c r="R611" i="2" s="1"/>
  <c r="Q611" i="2" s="1"/>
  <c r="O612" i="2"/>
  <c r="R612" i="2" s="1"/>
  <c r="Q612" i="2" s="1"/>
  <c r="O613" i="2"/>
  <c r="R613" i="2" s="1"/>
  <c r="Q613" i="2" s="1"/>
  <c r="O614" i="2"/>
  <c r="R614" i="2" s="1"/>
  <c r="Q614" i="2" s="1"/>
  <c r="O615" i="2"/>
  <c r="R615" i="2" s="1"/>
  <c r="Q615" i="2" s="1"/>
  <c r="O616" i="2"/>
  <c r="R616" i="2" s="1"/>
  <c r="Q616" i="2" s="1"/>
  <c r="O617" i="2"/>
  <c r="R617" i="2" s="1"/>
  <c r="Q617" i="2" s="1"/>
  <c r="O618" i="2"/>
  <c r="R618" i="2" s="1"/>
  <c r="Q618" i="2" s="1"/>
  <c r="O619" i="2"/>
  <c r="R619" i="2" s="1"/>
  <c r="Q619" i="2" s="1"/>
  <c r="O620" i="2"/>
  <c r="R620" i="2" s="1"/>
  <c r="Q620" i="2" s="1"/>
  <c r="O621" i="2"/>
  <c r="R621" i="2" s="1"/>
  <c r="Q621" i="2" s="1"/>
  <c r="O622" i="2"/>
  <c r="R622" i="2" s="1"/>
  <c r="Q622" i="2" s="1"/>
  <c r="O623" i="2"/>
  <c r="R623" i="2" s="1"/>
  <c r="Q623" i="2" s="1"/>
  <c r="O624" i="2"/>
  <c r="R624" i="2" s="1"/>
  <c r="Q624" i="2" s="1"/>
  <c r="O625" i="2"/>
  <c r="R625" i="2" s="1"/>
  <c r="Q625" i="2" s="1"/>
  <c r="O626" i="2"/>
  <c r="R626" i="2" s="1"/>
  <c r="Q626" i="2" s="1"/>
  <c r="O627" i="2"/>
  <c r="R627" i="2" s="1"/>
  <c r="Q627" i="2" s="1"/>
  <c r="O628" i="2"/>
  <c r="R628" i="2" s="1"/>
  <c r="Q628" i="2" s="1"/>
  <c r="O629" i="2"/>
  <c r="R629" i="2" s="1"/>
  <c r="Q629" i="2" s="1"/>
  <c r="O630" i="2"/>
  <c r="R630" i="2" s="1"/>
  <c r="Q630" i="2" s="1"/>
  <c r="O631" i="2"/>
  <c r="R631" i="2" s="1"/>
  <c r="Q631" i="2" s="1"/>
  <c r="O632" i="2"/>
  <c r="R632" i="2" s="1"/>
  <c r="Q632" i="2" s="1"/>
  <c r="O633" i="2"/>
  <c r="R633" i="2" s="1"/>
  <c r="Q633" i="2" s="1"/>
  <c r="O634" i="2"/>
  <c r="R634" i="2" s="1"/>
  <c r="Q634" i="2" s="1"/>
  <c r="O635" i="2"/>
  <c r="R635" i="2" s="1"/>
  <c r="Q635" i="2" s="1"/>
  <c r="O636" i="2"/>
  <c r="R636" i="2" s="1"/>
  <c r="Q636" i="2" s="1"/>
  <c r="O637" i="2"/>
  <c r="R637" i="2" s="1"/>
  <c r="Q637" i="2" s="1"/>
  <c r="O638" i="2"/>
  <c r="R638" i="2" s="1"/>
  <c r="Q638" i="2" s="1"/>
  <c r="O639" i="2"/>
  <c r="R639" i="2" s="1"/>
  <c r="Q639" i="2" s="1"/>
  <c r="O640" i="2"/>
  <c r="R640" i="2" s="1"/>
  <c r="Q640" i="2" s="1"/>
  <c r="O641" i="2"/>
  <c r="R641" i="2" s="1"/>
  <c r="Q641" i="2" s="1"/>
  <c r="O642" i="2"/>
  <c r="R642" i="2" s="1"/>
  <c r="Q642" i="2" s="1"/>
  <c r="O643" i="2"/>
  <c r="R643" i="2" s="1"/>
  <c r="Q643" i="2" s="1"/>
  <c r="O644" i="2"/>
  <c r="R644" i="2" s="1"/>
  <c r="Q644" i="2" s="1"/>
  <c r="O645" i="2"/>
  <c r="R645" i="2" s="1"/>
  <c r="Q645" i="2" s="1"/>
  <c r="O646" i="2"/>
  <c r="R646" i="2" s="1"/>
  <c r="Q646" i="2" s="1"/>
  <c r="O647" i="2"/>
  <c r="R647" i="2" s="1"/>
  <c r="Q647" i="2" s="1"/>
  <c r="O648" i="2"/>
  <c r="R648" i="2" s="1"/>
  <c r="Q648" i="2" s="1"/>
  <c r="O649" i="2"/>
  <c r="R649" i="2" s="1"/>
  <c r="Q649" i="2" s="1"/>
  <c r="O650" i="2"/>
  <c r="R650" i="2" s="1"/>
  <c r="Q650" i="2" s="1"/>
  <c r="O651" i="2"/>
  <c r="R651" i="2" s="1"/>
  <c r="Q651" i="2" s="1"/>
  <c r="O652" i="2"/>
  <c r="R652" i="2" s="1"/>
  <c r="Q652" i="2" s="1"/>
  <c r="O653" i="2"/>
  <c r="R653" i="2" s="1"/>
  <c r="Q653" i="2" s="1"/>
  <c r="O654" i="2"/>
  <c r="R654" i="2" s="1"/>
  <c r="Q654" i="2" s="1"/>
  <c r="O655" i="2"/>
  <c r="R655" i="2" s="1"/>
  <c r="Q655" i="2" s="1"/>
  <c r="O656" i="2"/>
  <c r="R656" i="2" s="1"/>
  <c r="Q656" i="2" s="1"/>
  <c r="O657" i="2"/>
  <c r="R657" i="2" s="1"/>
  <c r="Q657" i="2" s="1"/>
  <c r="O658" i="2"/>
  <c r="R658" i="2" s="1"/>
  <c r="Q658" i="2" s="1"/>
  <c r="O659" i="2"/>
  <c r="R659" i="2" s="1"/>
  <c r="Q659" i="2" s="1"/>
  <c r="O660" i="2"/>
  <c r="R660" i="2" s="1"/>
  <c r="Q660" i="2" s="1"/>
  <c r="O661" i="2"/>
  <c r="R661" i="2" s="1"/>
  <c r="Q661" i="2" s="1"/>
  <c r="O662" i="2"/>
  <c r="R662" i="2" s="1"/>
  <c r="Q662" i="2" s="1"/>
  <c r="O663" i="2"/>
  <c r="R663" i="2" s="1"/>
  <c r="Q663" i="2" s="1"/>
  <c r="O664" i="2"/>
  <c r="R664" i="2" s="1"/>
  <c r="Q664" i="2" s="1"/>
  <c r="O665" i="2"/>
  <c r="R665" i="2" s="1"/>
  <c r="Q665" i="2" s="1"/>
  <c r="O666" i="2"/>
  <c r="R666" i="2" s="1"/>
  <c r="Q666" i="2" s="1"/>
  <c r="O667" i="2"/>
  <c r="R667" i="2" s="1"/>
  <c r="Q667" i="2" s="1"/>
  <c r="O668" i="2"/>
  <c r="R668" i="2" s="1"/>
  <c r="Q668" i="2" s="1"/>
  <c r="O669" i="2"/>
  <c r="R669" i="2" s="1"/>
  <c r="Q669" i="2" s="1"/>
  <c r="O670" i="2"/>
  <c r="R670" i="2" s="1"/>
  <c r="Q670" i="2" s="1"/>
  <c r="O671" i="2"/>
  <c r="R671" i="2" s="1"/>
  <c r="Q671" i="2" s="1"/>
  <c r="O672" i="2"/>
  <c r="R672" i="2" s="1"/>
  <c r="Q672" i="2" s="1"/>
  <c r="O673" i="2"/>
  <c r="R673" i="2" s="1"/>
  <c r="Q673" i="2" s="1"/>
  <c r="O674" i="2"/>
  <c r="R674" i="2" s="1"/>
  <c r="Q674" i="2" s="1"/>
  <c r="O675" i="2"/>
  <c r="R675" i="2" s="1"/>
  <c r="Q675" i="2" s="1"/>
  <c r="O676" i="2"/>
  <c r="R676" i="2" s="1"/>
  <c r="Q676" i="2" s="1"/>
  <c r="O677" i="2"/>
  <c r="R677" i="2" s="1"/>
  <c r="Q677" i="2" s="1"/>
  <c r="O678" i="2"/>
  <c r="R678" i="2" s="1"/>
  <c r="Q678" i="2" s="1"/>
  <c r="O679" i="2"/>
  <c r="R679" i="2" s="1"/>
  <c r="Q679" i="2" s="1"/>
  <c r="O680" i="2"/>
  <c r="R680" i="2" s="1"/>
  <c r="Q680" i="2" s="1"/>
  <c r="O681" i="2"/>
  <c r="R681" i="2" s="1"/>
  <c r="Q681" i="2" s="1"/>
  <c r="O682" i="2"/>
  <c r="R682" i="2" s="1"/>
  <c r="Q682" i="2" s="1"/>
  <c r="O683" i="2"/>
  <c r="R683" i="2" s="1"/>
  <c r="Q683" i="2" s="1"/>
  <c r="O684" i="2"/>
  <c r="R684" i="2" s="1"/>
  <c r="Q684" i="2" s="1"/>
  <c r="O685" i="2"/>
  <c r="R685" i="2" s="1"/>
  <c r="Q685" i="2" s="1"/>
  <c r="O686" i="2"/>
  <c r="R686" i="2" s="1"/>
  <c r="Q686" i="2" s="1"/>
  <c r="O687" i="2"/>
  <c r="R687" i="2" s="1"/>
  <c r="Q687" i="2" s="1"/>
  <c r="O688" i="2"/>
  <c r="R688" i="2" s="1"/>
  <c r="Q688" i="2" s="1"/>
  <c r="O689" i="2"/>
  <c r="R689" i="2" s="1"/>
  <c r="Q689" i="2" s="1"/>
  <c r="O690" i="2"/>
  <c r="R690" i="2" s="1"/>
  <c r="Q690" i="2" s="1"/>
  <c r="O691" i="2"/>
  <c r="R691" i="2" s="1"/>
  <c r="Q691" i="2" s="1"/>
  <c r="O692" i="2"/>
  <c r="R692" i="2" s="1"/>
  <c r="Q692" i="2" s="1"/>
  <c r="O693" i="2"/>
  <c r="R693" i="2" s="1"/>
  <c r="Q693" i="2" s="1"/>
  <c r="O694" i="2"/>
  <c r="R694" i="2" s="1"/>
  <c r="Q694" i="2" s="1"/>
  <c r="O695" i="2"/>
  <c r="R695" i="2" s="1"/>
  <c r="Q695" i="2" s="1"/>
  <c r="O696" i="2"/>
  <c r="R696" i="2" s="1"/>
  <c r="Q696" i="2" s="1"/>
  <c r="O697" i="2"/>
  <c r="R697" i="2" s="1"/>
  <c r="Q697" i="2" s="1"/>
  <c r="O698" i="2"/>
  <c r="R698" i="2" s="1"/>
  <c r="Q698" i="2" s="1"/>
  <c r="O699" i="2"/>
  <c r="R699" i="2" s="1"/>
  <c r="Q699" i="2" s="1"/>
  <c r="O700" i="2"/>
  <c r="R700" i="2" s="1"/>
  <c r="Q700" i="2" s="1"/>
  <c r="O701" i="2"/>
  <c r="R701" i="2" s="1"/>
  <c r="Q701" i="2" s="1"/>
  <c r="O702" i="2"/>
  <c r="R702" i="2" s="1"/>
  <c r="Q702" i="2" s="1"/>
  <c r="O703" i="2"/>
  <c r="R703" i="2" s="1"/>
  <c r="Q703" i="2" s="1"/>
  <c r="O704" i="2"/>
  <c r="R704" i="2" s="1"/>
  <c r="Q704" i="2" s="1"/>
  <c r="O705" i="2"/>
  <c r="R705" i="2" s="1"/>
  <c r="Q705" i="2" s="1"/>
  <c r="O706" i="2"/>
  <c r="R706" i="2" s="1"/>
  <c r="Q706" i="2" s="1"/>
  <c r="O707" i="2"/>
  <c r="R707" i="2" s="1"/>
  <c r="Q707" i="2" s="1"/>
  <c r="O708" i="2"/>
  <c r="R708" i="2" s="1"/>
  <c r="Q708" i="2" s="1"/>
  <c r="O709" i="2"/>
  <c r="R709" i="2" s="1"/>
  <c r="Q709" i="2" s="1"/>
  <c r="O710" i="2"/>
  <c r="R710" i="2" s="1"/>
  <c r="Q710" i="2" s="1"/>
  <c r="O711" i="2"/>
  <c r="R711" i="2" s="1"/>
  <c r="Q711" i="2" s="1"/>
  <c r="O712" i="2"/>
  <c r="R712" i="2" s="1"/>
  <c r="Q712" i="2" s="1"/>
  <c r="O713" i="2"/>
  <c r="R713" i="2" s="1"/>
  <c r="Q713" i="2" s="1"/>
  <c r="O714" i="2"/>
  <c r="R714" i="2" s="1"/>
  <c r="Q714" i="2" s="1"/>
  <c r="O715" i="2"/>
  <c r="R715" i="2" s="1"/>
  <c r="Q715" i="2" s="1"/>
  <c r="O716" i="2"/>
  <c r="R716" i="2" s="1"/>
  <c r="Q716" i="2" s="1"/>
  <c r="O717" i="2"/>
  <c r="R717" i="2" s="1"/>
  <c r="Q717" i="2" s="1"/>
  <c r="O718" i="2"/>
  <c r="R718" i="2" s="1"/>
  <c r="Q718" i="2" s="1"/>
  <c r="O719" i="2"/>
  <c r="R719" i="2" s="1"/>
  <c r="Q719" i="2" s="1"/>
  <c r="O720" i="2"/>
  <c r="R720" i="2" s="1"/>
  <c r="Q720" i="2" s="1"/>
  <c r="O721" i="2"/>
  <c r="R721" i="2" s="1"/>
  <c r="Q721" i="2" s="1"/>
  <c r="O722" i="2"/>
  <c r="R722" i="2" s="1"/>
  <c r="Q722" i="2" s="1"/>
  <c r="O723" i="2"/>
  <c r="R723" i="2" s="1"/>
  <c r="Q723" i="2" s="1"/>
  <c r="O724" i="2"/>
  <c r="R724" i="2" s="1"/>
  <c r="Q724" i="2" s="1"/>
  <c r="O725" i="2"/>
  <c r="R725" i="2" s="1"/>
  <c r="Q725" i="2" s="1"/>
  <c r="O726" i="2"/>
  <c r="R726" i="2" s="1"/>
  <c r="Q726" i="2" s="1"/>
  <c r="O727" i="2"/>
  <c r="R727" i="2" s="1"/>
  <c r="Q727" i="2" s="1"/>
  <c r="O728" i="2"/>
  <c r="R728" i="2" s="1"/>
  <c r="Q728" i="2" s="1"/>
  <c r="O729" i="2"/>
  <c r="R729" i="2" s="1"/>
  <c r="Q729" i="2" s="1"/>
  <c r="O730" i="2"/>
  <c r="R730" i="2" s="1"/>
  <c r="Q730" i="2" s="1"/>
  <c r="O731" i="2"/>
  <c r="R731" i="2" s="1"/>
  <c r="Q731" i="2" s="1"/>
  <c r="O732" i="2"/>
  <c r="R732" i="2" s="1"/>
  <c r="Q732" i="2" s="1"/>
  <c r="O733" i="2"/>
  <c r="R733" i="2" s="1"/>
  <c r="Q733" i="2" s="1"/>
  <c r="O734" i="2"/>
  <c r="R734" i="2" s="1"/>
  <c r="Q734" i="2" s="1"/>
  <c r="O735" i="2"/>
  <c r="R735" i="2" s="1"/>
  <c r="Q735" i="2" s="1"/>
  <c r="O736" i="2"/>
  <c r="R736" i="2" s="1"/>
  <c r="Q736" i="2" s="1"/>
  <c r="O737" i="2"/>
  <c r="R737" i="2" s="1"/>
  <c r="Q737" i="2" s="1"/>
  <c r="O738" i="2"/>
  <c r="R738" i="2" s="1"/>
  <c r="Q738" i="2" s="1"/>
  <c r="O739" i="2"/>
  <c r="R739" i="2" s="1"/>
  <c r="Q739" i="2" s="1"/>
  <c r="O740" i="2"/>
  <c r="R740" i="2" s="1"/>
  <c r="Q740" i="2" s="1"/>
  <c r="O741" i="2"/>
  <c r="R741" i="2" s="1"/>
  <c r="Q741" i="2" s="1"/>
  <c r="O742" i="2"/>
  <c r="R742" i="2" s="1"/>
  <c r="Q742" i="2" s="1"/>
  <c r="O743" i="2"/>
  <c r="R743" i="2" s="1"/>
  <c r="Q743" i="2" s="1"/>
  <c r="O744" i="2"/>
  <c r="R744" i="2" s="1"/>
  <c r="Q744" i="2" s="1"/>
  <c r="O745" i="2"/>
  <c r="R745" i="2" s="1"/>
  <c r="Q745" i="2" s="1"/>
  <c r="O746" i="2"/>
  <c r="R746" i="2" s="1"/>
  <c r="Q746" i="2" s="1"/>
  <c r="O747" i="2"/>
  <c r="R747" i="2" s="1"/>
  <c r="Q747" i="2" s="1"/>
  <c r="O748" i="2"/>
  <c r="R748" i="2" s="1"/>
  <c r="Q748" i="2" s="1"/>
  <c r="O749" i="2"/>
  <c r="R749" i="2" s="1"/>
  <c r="Q749" i="2" s="1"/>
  <c r="O750" i="2"/>
  <c r="R750" i="2" s="1"/>
  <c r="Q750" i="2" s="1"/>
  <c r="O751" i="2"/>
  <c r="R751" i="2" s="1"/>
  <c r="Q751" i="2" s="1"/>
  <c r="O752" i="2"/>
  <c r="R752" i="2" s="1"/>
  <c r="Q752" i="2" s="1"/>
  <c r="O753" i="2"/>
  <c r="R753" i="2" s="1"/>
  <c r="Q753" i="2" s="1"/>
  <c r="O754" i="2"/>
  <c r="R754" i="2" s="1"/>
  <c r="Q754" i="2" s="1"/>
  <c r="O755" i="2"/>
  <c r="R755" i="2" s="1"/>
  <c r="Q755" i="2" s="1"/>
  <c r="O756" i="2"/>
  <c r="R756" i="2" s="1"/>
  <c r="Q756" i="2" s="1"/>
  <c r="O757" i="2"/>
  <c r="R757" i="2" s="1"/>
  <c r="Q757" i="2" s="1"/>
  <c r="O758" i="2"/>
  <c r="R758" i="2" s="1"/>
  <c r="Q758" i="2" s="1"/>
  <c r="O759" i="2"/>
  <c r="R759" i="2" s="1"/>
  <c r="Q759" i="2" s="1"/>
  <c r="O760" i="2"/>
  <c r="R760" i="2" s="1"/>
  <c r="Q760" i="2" s="1"/>
  <c r="O761" i="2"/>
  <c r="R761" i="2" s="1"/>
  <c r="Q761" i="2" s="1"/>
  <c r="O762" i="2"/>
  <c r="R762" i="2" s="1"/>
  <c r="Q762" i="2" s="1"/>
  <c r="O763" i="2"/>
  <c r="R763" i="2" s="1"/>
  <c r="Q763" i="2" s="1"/>
  <c r="O764" i="2"/>
  <c r="R764" i="2" s="1"/>
  <c r="Q764" i="2" s="1"/>
  <c r="O765" i="2"/>
  <c r="R765" i="2" s="1"/>
  <c r="Q765" i="2" s="1"/>
  <c r="O766" i="2"/>
  <c r="R766" i="2" s="1"/>
  <c r="Q766" i="2" s="1"/>
  <c r="O767" i="2"/>
  <c r="R767" i="2" s="1"/>
  <c r="Q767" i="2" s="1"/>
  <c r="O768" i="2"/>
  <c r="R768" i="2" s="1"/>
  <c r="Q768" i="2" s="1"/>
  <c r="O769" i="2"/>
  <c r="R769" i="2" s="1"/>
  <c r="Q769" i="2" s="1"/>
  <c r="O770" i="2"/>
  <c r="R770" i="2" s="1"/>
  <c r="Q770" i="2" s="1"/>
  <c r="O771" i="2"/>
  <c r="R771" i="2" s="1"/>
  <c r="Q771" i="2" s="1"/>
  <c r="O772" i="2"/>
  <c r="R772" i="2" s="1"/>
  <c r="Q772" i="2" s="1"/>
  <c r="O773" i="2"/>
  <c r="R773" i="2" s="1"/>
  <c r="Q773" i="2" s="1"/>
  <c r="O774" i="2"/>
  <c r="R774" i="2" s="1"/>
  <c r="Q774" i="2" s="1"/>
  <c r="O775" i="2"/>
  <c r="R775" i="2" s="1"/>
  <c r="Q775" i="2" s="1"/>
  <c r="O776" i="2"/>
  <c r="R776" i="2" s="1"/>
  <c r="Q776" i="2" s="1"/>
  <c r="O777" i="2"/>
  <c r="R777" i="2" s="1"/>
  <c r="Q777" i="2" s="1"/>
  <c r="O778" i="2"/>
  <c r="R778" i="2" s="1"/>
  <c r="Q778" i="2" s="1"/>
  <c r="O779" i="2"/>
  <c r="R779" i="2" s="1"/>
  <c r="Q779" i="2" s="1"/>
  <c r="O780" i="2"/>
  <c r="R780" i="2" s="1"/>
  <c r="Q780" i="2" s="1"/>
  <c r="O781" i="2"/>
  <c r="R781" i="2" s="1"/>
  <c r="Q781" i="2" s="1"/>
  <c r="O782" i="2"/>
  <c r="R782" i="2" s="1"/>
  <c r="Q782" i="2" s="1"/>
  <c r="O783" i="2"/>
  <c r="R783" i="2" s="1"/>
  <c r="Q783" i="2" s="1"/>
  <c r="O784" i="2"/>
  <c r="R784" i="2" s="1"/>
  <c r="Q784" i="2" s="1"/>
  <c r="O785" i="2"/>
  <c r="R785" i="2" s="1"/>
  <c r="Q785" i="2" s="1"/>
  <c r="O786" i="2"/>
  <c r="R786" i="2" s="1"/>
  <c r="Q786" i="2" s="1"/>
  <c r="O787" i="2"/>
  <c r="R787" i="2" s="1"/>
  <c r="Q787" i="2" s="1"/>
  <c r="O788" i="2"/>
  <c r="R788" i="2" s="1"/>
  <c r="Q788" i="2" s="1"/>
  <c r="O789" i="2"/>
  <c r="R789" i="2" s="1"/>
  <c r="Q789" i="2" s="1"/>
  <c r="O790" i="2"/>
  <c r="R790" i="2" s="1"/>
  <c r="Q790" i="2" s="1"/>
  <c r="O791" i="2"/>
  <c r="R791" i="2" s="1"/>
  <c r="Q791" i="2" s="1"/>
  <c r="O792" i="2"/>
  <c r="R792" i="2" s="1"/>
  <c r="Q792" i="2" s="1"/>
  <c r="O793" i="2"/>
  <c r="R793" i="2" s="1"/>
  <c r="Q793" i="2" s="1"/>
  <c r="O794" i="2"/>
  <c r="R794" i="2" s="1"/>
  <c r="Q794" i="2" s="1"/>
  <c r="O795" i="2"/>
  <c r="R795" i="2" s="1"/>
  <c r="Q795" i="2" s="1"/>
  <c r="O796" i="2"/>
  <c r="R796" i="2" s="1"/>
  <c r="Q796" i="2" s="1"/>
  <c r="O797" i="2"/>
  <c r="R797" i="2" s="1"/>
  <c r="Q797" i="2" s="1"/>
  <c r="O798" i="2"/>
  <c r="R798" i="2" s="1"/>
  <c r="Q798" i="2" s="1"/>
  <c r="O799" i="2"/>
  <c r="R799" i="2" s="1"/>
  <c r="Q799" i="2" s="1"/>
  <c r="O800" i="2"/>
  <c r="R800" i="2" s="1"/>
  <c r="Q800" i="2" s="1"/>
  <c r="O801" i="2"/>
  <c r="R801" i="2" s="1"/>
  <c r="Q801" i="2" s="1"/>
  <c r="O802" i="2"/>
  <c r="R802" i="2" s="1"/>
  <c r="Q802" i="2" s="1"/>
  <c r="O803" i="2"/>
  <c r="R803" i="2" s="1"/>
  <c r="Q803" i="2" s="1"/>
  <c r="O804" i="2"/>
  <c r="R804" i="2" s="1"/>
  <c r="Q804" i="2" s="1"/>
  <c r="O805" i="2"/>
  <c r="R805" i="2" s="1"/>
  <c r="Q805" i="2" s="1"/>
  <c r="O806" i="2"/>
  <c r="R806" i="2" s="1"/>
  <c r="Q806" i="2" s="1"/>
  <c r="O807" i="2"/>
  <c r="R807" i="2" s="1"/>
  <c r="Q807" i="2" s="1"/>
  <c r="O808" i="2"/>
  <c r="R808" i="2" s="1"/>
  <c r="Q808" i="2" s="1"/>
  <c r="O809" i="2"/>
  <c r="R809" i="2" s="1"/>
  <c r="Q809" i="2" s="1"/>
  <c r="O810" i="2"/>
  <c r="R810" i="2" s="1"/>
  <c r="Q810" i="2" s="1"/>
  <c r="O811" i="2"/>
  <c r="R811" i="2" s="1"/>
  <c r="Q811" i="2" s="1"/>
  <c r="O812" i="2"/>
  <c r="R812" i="2" s="1"/>
  <c r="Q812" i="2" s="1"/>
  <c r="O813" i="2"/>
  <c r="R813" i="2" s="1"/>
  <c r="Q813" i="2" s="1"/>
  <c r="O814" i="2"/>
  <c r="R814" i="2" s="1"/>
  <c r="Q814" i="2" s="1"/>
  <c r="O815" i="2"/>
  <c r="R815" i="2" s="1"/>
  <c r="Q815" i="2" s="1"/>
  <c r="O816" i="2"/>
  <c r="R816" i="2" s="1"/>
  <c r="Q816" i="2" s="1"/>
  <c r="O817" i="2"/>
  <c r="R817" i="2" s="1"/>
  <c r="Q817" i="2" s="1"/>
  <c r="O818" i="2"/>
  <c r="R818" i="2" s="1"/>
  <c r="Q818" i="2" s="1"/>
  <c r="O819" i="2"/>
  <c r="R819" i="2" s="1"/>
  <c r="Q819" i="2" s="1"/>
  <c r="O820" i="2"/>
  <c r="R820" i="2" s="1"/>
  <c r="Q820" i="2" s="1"/>
  <c r="O821" i="2"/>
  <c r="R821" i="2" s="1"/>
  <c r="Q821" i="2" s="1"/>
  <c r="O822" i="2"/>
  <c r="R822" i="2" s="1"/>
  <c r="Q822" i="2" s="1"/>
  <c r="O823" i="2"/>
  <c r="R823" i="2" s="1"/>
  <c r="Q823" i="2" s="1"/>
  <c r="O824" i="2"/>
  <c r="R824" i="2" s="1"/>
  <c r="Q824" i="2" s="1"/>
  <c r="O825" i="2"/>
  <c r="R825" i="2" s="1"/>
  <c r="Q825" i="2" s="1"/>
  <c r="O826" i="2"/>
  <c r="R826" i="2" s="1"/>
  <c r="Q826" i="2" s="1"/>
  <c r="O827" i="2"/>
  <c r="R827" i="2" s="1"/>
  <c r="Q827" i="2" s="1"/>
  <c r="O828" i="2"/>
  <c r="R828" i="2" s="1"/>
  <c r="Q828" i="2" s="1"/>
  <c r="O829" i="2"/>
  <c r="R829" i="2" s="1"/>
  <c r="Q829" i="2" s="1"/>
  <c r="O830" i="2"/>
  <c r="R830" i="2" s="1"/>
  <c r="Q830" i="2" s="1"/>
  <c r="O831" i="2"/>
  <c r="R831" i="2" s="1"/>
  <c r="Q831" i="2" s="1"/>
  <c r="O832" i="2"/>
  <c r="R832" i="2" s="1"/>
  <c r="Q832" i="2" s="1"/>
  <c r="O833" i="2"/>
  <c r="R833" i="2" s="1"/>
  <c r="Q833" i="2" s="1"/>
  <c r="O834" i="2"/>
  <c r="R834" i="2" s="1"/>
  <c r="Q834" i="2" s="1"/>
  <c r="O835" i="2"/>
  <c r="R835" i="2" s="1"/>
  <c r="Q835" i="2" s="1"/>
  <c r="O836" i="2"/>
  <c r="R836" i="2" s="1"/>
  <c r="Q836" i="2" s="1"/>
  <c r="O837" i="2"/>
  <c r="R837" i="2" s="1"/>
  <c r="Q837" i="2" s="1"/>
  <c r="O838" i="2"/>
  <c r="R838" i="2" s="1"/>
  <c r="Q838" i="2" s="1"/>
  <c r="O839" i="2"/>
  <c r="R839" i="2" s="1"/>
  <c r="Q839" i="2" s="1"/>
  <c r="O840" i="2"/>
  <c r="R840" i="2" s="1"/>
  <c r="Q840" i="2" s="1"/>
  <c r="O841" i="2"/>
  <c r="R841" i="2" s="1"/>
  <c r="Q841" i="2" s="1"/>
  <c r="O842" i="2"/>
  <c r="R842" i="2" s="1"/>
  <c r="Q842" i="2" s="1"/>
  <c r="O843" i="2"/>
  <c r="R843" i="2" s="1"/>
  <c r="Q843" i="2" s="1"/>
  <c r="O844" i="2"/>
  <c r="R844" i="2" s="1"/>
  <c r="Q844" i="2" s="1"/>
  <c r="O845" i="2"/>
  <c r="R845" i="2" s="1"/>
  <c r="Q845" i="2" s="1"/>
  <c r="O846" i="2"/>
  <c r="R846" i="2" s="1"/>
  <c r="Q846" i="2" s="1"/>
  <c r="O847" i="2"/>
  <c r="R847" i="2" s="1"/>
  <c r="Q847" i="2" s="1"/>
  <c r="O848" i="2"/>
  <c r="R848" i="2" s="1"/>
  <c r="Q848" i="2" s="1"/>
  <c r="O849" i="2"/>
  <c r="R849" i="2" s="1"/>
  <c r="Q849" i="2" s="1"/>
  <c r="O850" i="2"/>
  <c r="R850" i="2" s="1"/>
  <c r="Q850" i="2" s="1"/>
  <c r="O851" i="2"/>
  <c r="R851" i="2" s="1"/>
  <c r="Q851" i="2" s="1"/>
  <c r="O852" i="2"/>
  <c r="R852" i="2" s="1"/>
  <c r="Q852" i="2" s="1"/>
  <c r="O853" i="2"/>
  <c r="R853" i="2" s="1"/>
  <c r="Q853" i="2" s="1"/>
  <c r="O854" i="2"/>
  <c r="R854" i="2" s="1"/>
  <c r="Q854" i="2" s="1"/>
  <c r="O855" i="2"/>
  <c r="R855" i="2" s="1"/>
  <c r="Q855" i="2" s="1"/>
  <c r="O856" i="2"/>
  <c r="R856" i="2" s="1"/>
  <c r="Q856" i="2" s="1"/>
  <c r="O857" i="2"/>
  <c r="R857" i="2" s="1"/>
  <c r="Q857" i="2" s="1"/>
  <c r="O858" i="2"/>
  <c r="R858" i="2" s="1"/>
  <c r="Q858" i="2" s="1"/>
  <c r="O859" i="2"/>
  <c r="R859" i="2" s="1"/>
  <c r="Q859" i="2" s="1"/>
  <c r="O860" i="2"/>
  <c r="R860" i="2" s="1"/>
  <c r="Q860" i="2" s="1"/>
  <c r="O861" i="2"/>
  <c r="R861" i="2" s="1"/>
  <c r="Q861" i="2" s="1"/>
  <c r="O862" i="2"/>
  <c r="R862" i="2" s="1"/>
  <c r="Q862" i="2" s="1"/>
  <c r="O863" i="2"/>
  <c r="R863" i="2" s="1"/>
  <c r="Q863" i="2" s="1"/>
  <c r="O864" i="2"/>
  <c r="R864" i="2" s="1"/>
  <c r="Q864" i="2" s="1"/>
  <c r="O865" i="2"/>
  <c r="R865" i="2" s="1"/>
  <c r="Q865" i="2" s="1"/>
  <c r="O866" i="2"/>
  <c r="R866" i="2" s="1"/>
  <c r="Q866" i="2" s="1"/>
  <c r="O867" i="2"/>
  <c r="R867" i="2" s="1"/>
  <c r="Q867" i="2" s="1"/>
  <c r="O868" i="2"/>
  <c r="R868" i="2" s="1"/>
  <c r="Q868" i="2" s="1"/>
  <c r="O869" i="2"/>
  <c r="R869" i="2" s="1"/>
  <c r="Q869" i="2" s="1"/>
  <c r="O870" i="2"/>
  <c r="R870" i="2" s="1"/>
  <c r="Q870" i="2" s="1"/>
  <c r="O871" i="2"/>
  <c r="R871" i="2" s="1"/>
  <c r="Q871" i="2" s="1"/>
  <c r="O872" i="2"/>
  <c r="R872" i="2" s="1"/>
  <c r="Q872" i="2" s="1"/>
  <c r="O873" i="2"/>
  <c r="R873" i="2" s="1"/>
  <c r="Q873" i="2" s="1"/>
  <c r="O874" i="2"/>
  <c r="R874" i="2" s="1"/>
  <c r="Q874" i="2" s="1"/>
  <c r="O875" i="2"/>
  <c r="R875" i="2" s="1"/>
  <c r="Q875" i="2" s="1"/>
  <c r="O876" i="2"/>
  <c r="R876" i="2" s="1"/>
  <c r="Q876" i="2" s="1"/>
  <c r="O877" i="2"/>
  <c r="R877" i="2" s="1"/>
  <c r="Q877" i="2" s="1"/>
  <c r="O878" i="2"/>
  <c r="R878" i="2" s="1"/>
  <c r="Q878" i="2" s="1"/>
  <c r="O879" i="2"/>
  <c r="R879" i="2" s="1"/>
  <c r="Q879" i="2" s="1"/>
  <c r="O880" i="2"/>
  <c r="R880" i="2" s="1"/>
  <c r="Q880" i="2" s="1"/>
  <c r="O881" i="2"/>
  <c r="R881" i="2" s="1"/>
  <c r="Q881" i="2" s="1"/>
  <c r="O882" i="2"/>
  <c r="R882" i="2" s="1"/>
  <c r="Q882" i="2" s="1"/>
  <c r="O883" i="2"/>
  <c r="R883" i="2" s="1"/>
  <c r="Q883" i="2" s="1"/>
  <c r="O884" i="2"/>
  <c r="R884" i="2" s="1"/>
  <c r="Q884" i="2" s="1"/>
  <c r="O885" i="2"/>
  <c r="R885" i="2" s="1"/>
  <c r="Q885" i="2" s="1"/>
  <c r="O886" i="2"/>
  <c r="R886" i="2" s="1"/>
  <c r="Q886" i="2" s="1"/>
  <c r="O887" i="2"/>
  <c r="R887" i="2" s="1"/>
  <c r="Q887" i="2" s="1"/>
  <c r="O888" i="2"/>
  <c r="R888" i="2" s="1"/>
  <c r="Q888" i="2" s="1"/>
  <c r="O889" i="2"/>
  <c r="R889" i="2" s="1"/>
  <c r="Q889" i="2" s="1"/>
  <c r="O890" i="2"/>
  <c r="R890" i="2" s="1"/>
  <c r="Q890" i="2" s="1"/>
  <c r="O891" i="2"/>
  <c r="R891" i="2" s="1"/>
  <c r="Q891" i="2" s="1"/>
  <c r="O892" i="2"/>
  <c r="R892" i="2" s="1"/>
  <c r="Q892" i="2" s="1"/>
  <c r="O893" i="2"/>
  <c r="R893" i="2" s="1"/>
  <c r="Q893" i="2" s="1"/>
  <c r="O894" i="2"/>
  <c r="R894" i="2" s="1"/>
  <c r="Q894" i="2" s="1"/>
  <c r="O895" i="2"/>
  <c r="R895" i="2" s="1"/>
  <c r="Q895" i="2" s="1"/>
  <c r="O896" i="2"/>
  <c r="R896" i="2" s="1"/>
  <c r="Q896" i="2" s="1"/>
  <c r="O897" i="2"/>
  <c r="R897" i="2" s="1"/>
  <c r="Q897" i="2" s="1"/>
  <c r="O898" i="2"/>
  <c r="R898" i="2" s="1"/>
  <c r="Q898" i="2" s="1"/>
  <c r="O899" i="2"/>
  <c r="R899" i="2" s="1"/>
  <c r="Q899" i="2" s="1"/>
  <c r="O900" i="2"/>
  <c r="R900" i="2" s="1"/>
  <c r="Q900" i="2" s="1"/>
  <c r="O901" i="2"/>
  <c r="R901" i="2" s="1"/>
  <c r="Q901" i="2" s="1"/>
  <c r="O902" i="2"/>
  <c r="R902" i="2" s="1"/>
  <c r="Q902" i="2" s="1"/>
  <c r="O903" i="2"/>
  <c r="R903" i="2" s="1"/>
  <c r="Q903" i="2" s="1"/>
  <c r="O904" i="2"/>
  <c r="R904" i="2" s="1"/>
  <c r="Q904" i="2" s="1"/>
  <c r="O905" i="2"/>
  <c r="R905" i="2" s="1"/>
  <c r="Q905" i="2" s="1"/>
  <c r="O906" i="2"/>
  <c r="R906" i="2" s="1"/>
  <c r="Q906" i="2" s="1"/>
  <c r="O907" i="2"/>
  <c r="R907" i="2" s="1"/>
  <c r="Q907" i="2" s="1"/>
  <c r="O908" i="2"/>
  <c r="R908" i="2" s="1"/>
  <c r="Q908" i="2" s="1"/>
  <c r="O909" i="2"/>
  <c r="R909" i="2" s="1"/>
  <c r="Q909" i="2" s="1"/>
  <c r="O910" i="2"/>
  <c r="R910" i="2" s="1"/>
  <c r="Q910" i="2" s="1"/>
  <c r="O911" i="2"/>
  <c r="R911" i="2" s="1"/>
  <c r="Q911" i="2" s="1"/>
  <c r="O912" i="2"/>
  <c r="R912" i="2" s="1"/>
  <c r="Q912" i="2" s="1"/>
  <c r="O913" i="2"/>
  <c r="R913" i="2" s="1"/>
  <c r="Q913" i="2" s="1"/>
  <c r="O914" i="2"/>
  <c r="R914" i="2" s="1"/>
  <c r="Q914" i="2" s="1"/>
  <c r="O915" i="2"/>
  <c r="R915" i="2" s="1"/>
  <c r="Q915" i="2" s="1"/>
  <c r="O916" i="2"/>
  <c r="R916" i="2" s="1"/>
  <c r="Q916" i="2" s="1"/>
  <c r="O917" i="2"/>
  <c r="R917" i="2" s="1"/>
  <c r="Q917" i="2" s="1"/>
  <c r="O918" i="2"/>
  <c r="R918" i="2" s="1"/>
  <c r="Q918" i="2" s="1"/>
  <c r="O919" i="2"/>
  <c r="R919" i="2" s="1"/>
  <c r="Q919" i="2" s="1"/>
  <c r="O920" i="2"/>
  <c r="R920" i="2" s="1"/>
  <c r="Q920" i="2" s="1"/>
  <c r="O921" i="2"/>
  <c r="R921" i="2" s="1"/>
  <c r="Q921" i="2" s="1"/>
  <c r="O922" i="2"/>
  <c r="R922" i="2" s="1"/>
  <c r="Q922" i="2" s="1"/>
  <c r="O923" i="2"/>
  <c r="R923" i="2" s="1"/>
  <c r="Q923" i="2" s="1"/>
  <c r="O924" i="2"/>
  <c r="R924" i="2" s="1"/>
  <c r="Q924" i="2" s="1"/>
  <c r="O925" i="2"/>
  <c r="R925" i="2" s="1"/>
  <c r="Q925" i="2" s="1"/>
  <c r="O926" i="2"/>
  <c r="R926" i="2" s="1"/>
  <c r="Q926" i="2" s="1"/>
  <c r="O927" i="2"/>
  <c r="R927" i="2" s="1"/>
  <c r="Q927" i="2" s="1"/>
  <c r="O928" i="2"/>
  <c r="R928" i="2" s="1"/>
  <c r="Q928" i="2" s="1"/>
  <c r="O929" i="2"/>
  <c r="R929" i="2" s="1"/>
  <c r="Q929" i="2" s="1"/>
  <c r="O930" i="2"/>
  <c r="R930" i="2" s="1"/>
  <c r="Q930" i="2" s="1"/>
  <c r="O931" i="2"/>
  <c r="R931" i="2" s="1"/>
  <c r="Q931" i="2" s="1"/>
  <c r="O932" i="2"/>
  <c r="R932" i="2" s="1"/>
  <c r="Q932" i="2" s="1"/>
  <c r="O933" i="2"/>
  <c r="R933" i="2" s="1"/>
  <c r="Q933" i="2" s="1"/>
  <c r="O934" i="2"/>
  <c r="R934" i="2" s="1"/>
  <c r="Q934" i="2" s="1"/>
  <c r="O935" i="2"/>
  <c r="R935" i="2" s="1"/>
  <c r="Q935" i="2" s="1"/>
  <c r="O936" i="2"/>
  <c r="R936" i="2" s="1"/>
  <c r="Q936" i="2" s="1"/>
  <c r="O937" i="2"/>
  <c r="R937" i="2" s="1"/>
  <c r="Q937" i="2" s="1"/>
  <c r="O938" i="2"/>
  <c r="R938" i="2" s="1"/>
  <c r="Q938" i="2" s="1"/>
  <c r="O939" i="2"/>
  <c r="R939" i="2" s="1"/>
  <c r="Q939" i="2" s="1"/>
  <c r="O940" i="2"/>
  <c r="R940" i="2" s="1"/>
  <c r="Q940" i="2" s="1"/>
  <c r="O941" i="2"/>
  <c r="R941" i="2" s="1"/>
  <c r="Q941" i="2" s="1"/>
  <c r="O942" i="2"/>
  <c r="R942" i="2" s="1"/>
  <c r="Q942" i="2" s="1"/>
  <c r="O943" i="2"/>
  <c r="R943" i="2" s="1"/>
  <c r="Q943" i="2" s="1"/>
  <c r="O944" i="2"/>
  <c r="R944" i="2" s="1"/>
  <c r="Q944" i="2" s="1"/>
  <c r="O945" i="2"/>
  <c r="R945" i="2" s="1"/>
  <c r="Q945" i="2" s="1"/>
  <c r="O946" i="2"/>
  <c r="R946" i="2" s="1"/>
  <c r="Q946" i="2" s="1"/>
  <c r="O947" i="2"/>
  <c r="R947" i="2" s="1"/>
  <c r="Q947" i="2" s="1"/>
  <c r="O948" i="2"/>
  <c r="R948" i="2" s="1"/>
  <c r="Q948" i="2" s="1"/>
  <c r="O949" i="2"/>
  <c r="R949" i="2" s="1"/>
  <c r="Q949" i="2" s="1"/>
  <c r="O950" i="2"/>
  <c r="R950" i="2" s="1"/>
  <c r="Q950" i="2" s="1"/>
  <c r="O951" i="2"/>
  <c r="R951" i="2" s="1"/>
  <c r="Q951" i="2" s="1"/>
  <c r="O952" i="2"/>
  <c r="R952" i="2" s="1"/>
  <c r="Q952" i="2" s="1"/>
  <c r="O953" i="2"/>
  <c r="R953" i="2" s="1"/>
  <c r="Q953" i="2" s="1"/>
  <c r="O954" i="2"/>
  <c r="R954" i="2" s="1"/>
  <c r="Q954" i="2" s="1"/>
  <c r="O955" i="2"/>
  <c r="R955" i="2" s="1"/>
  <c r="Q955" i="2" s="1"/>
  <c r="O956" i="2"/>
  <c r="R956" i="2" s="1"/>
  <c r="Q956" i="2" s="1"/>
  <c r="O957" i="2"/>
  <c r="R957" i="2" s="1"/>
  <c r="Q957" i="2" s="1"/>
  <c r="O958" i="2"/>
  <c r="R958" i="2" s="1"/>
  <c r="Q958" i="2" s="1"/>
  <c r="O959" i="2"/>
  <c r="R959" i="2" s="1"/>
  <c r="Q959" i="2" s="1"/>
  <c r="O960" i="2"/>
  <c r="R960" i="2" s="1"/>
  <c r="Q960" i="2" s="1"/>
  <c r="O961" i="2"/>
  <c r="R961" i="2" s="1"/>
  <c r="Q961" i="2" s="1"/>
  <c r="O962" i="2"/>
  <c r="R962" i="2" s="1"/>
  <c r="Q962" i="2" s="1"/>
  <c r="O963" i="2"/>
  <c r="R963" i="2" s="1"/>
  <c r="Q963" i="2" s="1"/>
  <c r="O964" i="2"/>
  <c r="R964" i="2" s="1"/>
  <c r="Q964" i="2" s="1"/>
  <c r="O965" i="2"/>
  <c r="R965" i="2" s="1"/>
  <c r="Q965" i="2" s="1"/>
  <c r="O966" i="2"/>
  <c r="R966" i="2" s="1"/>
  <c r="Q966" i="2" s="1"/>
  <c r="O967" i="2"/>
  <c r="R967" i="2" s="1"/>
  <c r="Q967" i="2" s="1"/>
  <c r="O968" i="2"/>
  <c r="R968" i="2" s="1"/>
  <c r="Q968" i="2" s="1"/>
  <c r="O969" i="2"/>
  <c r="R969" i="2" s="1"/>
  <c r="Q969" i="2" s="1"/>
  <c r="O970" i="2"/>
  <c r="R970" i="2" s="1"/>
  <c r="Q970" i="2" s="1"/>
  <c r="O971" i="2"/>
  <c r="R971" i="2" s="1"/>
  <c r="Q971" i="2" s="1"/>
  <c r="O972" i="2"/>
  <c r="R972" i="2" s="1"/>
  <c r="Q972" i="2" s="1"/>
  <c r="O973" i="2"/>
  <c r="R973" i="2" s="1"/>
  <c r="Q973" i="2" s="1"/>
  <c r="O974" i="2"/>
  <c r="R974" i="2" s="1"/>
  <c r="Q974" i="2" s="1"/>
  <c r="O975" i="2"/>
  <c r="R975" i="2" s="1"/>
  <c r="Q975" i="2" s="1"/>
  <c r="O976" i="2"/>
  <c r="R976" i="2" s="1"/>
  <c r="Q976" i="2" s="1"/>
  <c r="O977" i="2"/>
  <c r="R977" i="2" s="1"/>
  <c r="Q977" i="2" s="1"/>
  <c r="O978" i="2"/>
  <c r="R978" i="2" s="1"/>
  <c r="Q978" i="2" s="1"/>
  <c r="O979" i="2"/>
  <c r="R979" i="2" s="1"/>
  <c r="Q979" i="2" s="1"/>
  <c r="O980" i="2"/>
  <c r="R980" i="2" s="1"/>
  <c r="Q980" i="2" s="1"/>
  <c r="O981" i="2"/>
  <c r="R981" i="2" s="1"/>
  <c r="Q981" i="2" s="1"/>
  <c r="O982" i="2"/>
  <c r="R982" i="2" s="1"/>
  <c r="Q982" i="2" s="1"/>
  <c r="O983" i="2"/>
  <c r="R983" i="2" s="1"/>
  <c r="Q983" i="2" s="1"/>
  <c r="O984" i="2"/>
  <c r="R984" i="2" s="1"/>
  <c r="Q984" i="2" s="1"/>
  <c r="O985" i="2"/>
  <c r="R985" i="2" s="1"/>
  <c r="Q985" i="2" s="1"/>
  <c r="O986" i="2"/>
  <c r="R986" i="2" s="1"/>
  <c r="Q986" i="2" s="1"/>
  <c r="O987" i="2"/>
  <c r="R987" i="2" s="1"/>
  <c r="Q987" i="2" s="1"/>
  <c r="O988" i="2"/>
  <c r="R988" i="2" s="1"/>
  <c r="Q988" i="2" s="1"/>
  <c r="O989" i="2"/>
  <c r="R989" i="2" s="1"/>
  <c r="Q989" i="2" s="1"/>
  <c r="O990" i="2"/>
  <c r="R990" i="2" s="1"/>
  <c r="Q990" i="2" s="1"/>
  <c r="O991" i="2"/>
  <c r="R991" i="2" s="1"/>
  <c r="Q991" i="2" s="1"/>
  <c r="O992" i="2"/>
  <c r="R992" i="2" s="1"/>
  <c r="Q992" i="2" s="1"/>
  <c r="O993" i="2"/>
  <c r="R993" i="2" s="1"/>
  <c r="Q993" i="2" s="1"/>
  <c r="O994" i="2"/>
  <c r="R994" i="2" s="1"/>
  <c r="Q994" i="2" s="1"/>
  <c r="O995" i="2"/>
  <c r="R995" i="2" s="1"/>
  <c r="Q995" i="2" s="1"/>
  <c r="O996" i="2"/>
  <c r="R996" i="2" s="1"/>
  <c r="Q996" i="2" s="1"/>
  <c r="O997" i="2"/>
  <c r="R997" i="2" s="1"/>
  <c r="Q997" i="2" s="1"/>
  <c r="O998" i="2"/>
  <c r="R998" i="2" s="1"/>
  <c r="Q998" i="2" s="1"/>
  <c r="O999" i="2"/>
  <c r="R999" i="2" s="1"/>
  <c r="Q999" i="2" s="1"/>
  <c r="O1000" i="2"/>
  <c r="R1000" i="2" s="1"/>
  <c r="Q1000" i="2" s="1"/>
  <c r="O1001" i="2"/>
  <c r="R1001" i="2" s="1"/>
  <c r="Q1001" i="2" s="1"/>
  <c r="O1002" i="2"/>
  <c r="R1002" i="2" s="1"/>
  <c r="Q1002" i="2" s="1"/>
  <c r="O1003" i="2"/>
  <c r="R1003" i="2" s="1"/>
  <c r="Q1003" i="2" s="1"/>
  <c r="O1004" i="2"/>
  <c r="R1004" i="2" s="1"/>
  <c r="Q1004" i="2" s="1"/>
  <c r="O1005" i="2"/>
  <c r="R1005" i="2" s="1"/>
  <c r="Q1005" i="2" s="1"/>
  <c r="O1006" i="2"/>
  <c r="R1006" i="2" s="1"/>
  <c r="Q1006" i="2" s="1"/>
  <c r="O1007" i="2"/>
  <c r="R1007" i="2" s="1"/>
  <c r="Q1007" i="2" s="1"/>
  <c r="O1008" i="2"/>
  <c r="R1008" i="2" s="1"/>
  <c r="Q1008" i="2" s="1"/>
  <c r="O1009" i="2"/>
  <c r="R1009" i="2" s="1"/>
  <c r="Q1009" i="2" s="1"/>
  <c r="O1010" i="2"/>
  <c r="R1010" i="2" s="1"/>
  <c r="Q1010" i="2" s="1"/>
  <c r="O1011" i="2"/>
  <c r="R1011" i="2" s="1"/>
  <c r="Q1011" i="2" s="1"/>
  <c r="O1012" i="2"/>
  <c r="R1012" i="2" s="1"/>
  <c r="Q1012" i="2" s="1"/>
  <c r="O1013" i="2"/>
  <c r="R1013" i="2" s="1"/>
  <c r="Q1013" i="2" s="1"/>
  <c r="O1014" i="2"/>
  <c r="R1014" i="2" s="1"/>
  <c r="Q1014" i="2" s="1"/>
  <c r="O1015" i="2"/>
  <c r="R1015" i="2" s="1"/>
  <c r="Q1015" i="2" s="1"/>
  <c r="O1016" i="2"/>
  <c r="R1016" i="2" s="1"/>
  <c r="Q1016" i="2" s="1"/>
  <c r="O1017" i="2"/>
  <c r="R1017" i="2" s="1"/>
  <c r="Q1017" i="2" s="1"/>
  <c r="O1018" i="2"/>
  <c r="R1018" i="2" s="1"/>
  <c r="Q1018" i="2" s="1"/>
  <c r="O1019" i="2"/>
  <c r="R1019" i="2" s="1"/>
  <c r="Q1019" i="2" s="1"/>
  <c r="O1020" i="2"/>
  <c r="R1020" i="2" s="1"/>
  <c r="Q1020" i="2" s="1"/>
  <c r="O1021" i="2"/>
  <c r="R1021" i="2" s="1"/>
  <c r="Q1021" i="2" s="1"/>
  <c r="O1022" i="2"/>
  <c r="R1022" i="2" s="1"/>
  <c r="Q1022" i="2" s="1"/>
  <c r="O1023" i="2"/>
  <c r="R1023" i="2" s="1"/>
  <c r="Q1023" i="2" s="1"/>
  <c r="O1024" i="2"/>
  <c r="R1024" i="2" s="1"/>
  <c r="Q1024" i="2" s="1"/>
  <c r="O1025" i="2"/>
  <c r="R1025" i="2" s="1"/>
  <c r="Q1025" i="2" s="1"/>
  <c r="O1026" i="2"/>
  <c r="R1026" i="2" s="1"/>
  <c r="Q1026" i="2" s="1"/>
  <c r="O1027" i="2"/>
  <c r="R1027" i="2" s="1"/>
  <c r="Q1027" i="2" s="1"/>
  <c r="O1028" i="2"/>
  <c r="R1028" i="2" s="1"/>
  <c r="Q1028" i="2" s="1"/>
  <c r="O1029" i="2"/>
  <c r="R1029" i="2" s="1"/>
  <c r="Q1029" i="2" s="1"/>
  <c r="O1030" i="2"/>
  <c r="R1030" i="2" s="1"/>
  <c r="Q1030" i="2" s="1"/>
  <c r="O1031" i="2"/>
  <c r="R1031" i="2" s="1"/>
  <c r="Q1031" i="2" s="1"/>
  <c r="O1032" i="2"/>
  <c r="R1032" i="2" s="1"/>
  <c r="Q1032" i="2" s="1"/>
  <c r="O1033" i="2"/>
  <c r="R1033" i="2" s="1"/>
  <c r="Q1033" i="2" s="1"/>
  <c r="O1034" i="2"/>
  <c r="R1034" i="2" s="1"/>
  <c r="Q1034" i="2" s="1"/>
  <c r="O1035" i="2"/>
  <c r="R1035" i="2" s="1"/>
  <c r="Q1035" i="2" s="1"/>
  <c r="O1036" i="2"/>
  <c r="R1036" i="2" s="1"/>
  <c r="Q1036" i="2" s="1"/>
  <c r="O1037" i="2"/>
  <c r="R1037" i="2" s="1"/>
  <c r="Q1037" i="2" s="1"/>
  <c r="O1038" i="2"/>
  <c r="R1038" i="2" s="1"/>
  <c r="Q1038" i="2" s="1"/>
  <c r="O1039" i="2"/>
  <c r="R1039" i="2" s="1"/>
  <c r="Q1039" i="2" s="1"/>
  <c r="O1040" i="2"/>
  <c r="R1040" i="2" s="1"/>
  <c r="Q1040" i="2" s="1"/>
  <c r="O1041" i="2"/>
  <c r="R1041" i="2" s="1"/>
  <c r="Q1041" i="2" s="1"/>
  <c r="O1042" i="2"/>
  <c r="R1042" i="2" s="1"/>
  <c r="Q1042" i="2" s="1"/>
  <c r="O1043" i="2"/>
  <c r="R1043" i="2" s="1"/>
  <c r="Q1043" i="2" s="1"/>
  <c r="O1044" i="2"/>
  <c r="R1044" i="2" s="1"/>
  <c r="Q1044" i="2" s="1"/>
  <c r="O1045" i="2"/>
  <c r="R1045" i="2" s="1"/>
  <c r="Q1045" i="2" s="1"/>
  <c r="O1046" i="2"/>
  <c r="R1046" i="2" s="1"/>
  <c r="Q1046" i="2" s="1"/>
  <c r="O1047" i="2"/>
  <c r="R1047" i="2" s="1"/>
  <c r="Q1047" i="2" s="1"/>
  <c r="O1048" i="2"/>
  <c r="R1048" i="2" s="1"/>
  <c r="Q1048" i="2" s="1"/>
  <c r="O1049" i="2"/>
  <c r="R1049" i="2" s="1"/>
  <c r="Q1049" i="2" s="1"/>
  <c r="O1050" i="2"/>
  <c r="R1050" i="2" s="1"/>
  <c r="Q1050" i="2" s="1"/>
  <c r="O1051" i="2"/>
  <c r="R1051" i="2" s="1"/>
  <c r="Q1051" i="2" s="1"/>
  <c r="O1052" i="2"/>
  <c r="R1052" i="2" s="1"/>
  <c r="Q1052" i="2" s="1"/>
  <c r="O1053" i="2"/>
  <c r="R1053" i="2" s="1"/>
  <c r="Q1053" i="2" s="1"/>
  <c r="O1054" i="2"/>
  <c r="R1054" i="2" s="1"/>
  <c r="Q1054" i="2" s="1"/>
  <c r="O1055" i="2"/>
  <c r="R1055" i="2" s="1"/>
  <c r="Q1055" i="2" s="1"/>
  <c r="O1056" i="2"/>
  <c r="R1056" i="2" s="1"/>
  <c r="Q1056" i="2" s="1"/>
  <c r="O1057" i="2"/>
  <c r="R1057" i="2" s="1"/>
  <c r="Q1057" i="2" s="1"/>
  <c r="O1058" i="2"/>
  <c r="R1058" i="2" s="1"/>
  <c r="Q1058" i="2" s="1"/>
  <c r="O1059" i="2"/>
  <c r="R1059" i="2" s="1"/>
  <c r="Q1059" i="2" s="1"/>
  <c r="O1060" i="2"/>
  <c r="R1060" i="2" s="1"/>
  <c r="Q1060" i="2" s="1"/>
  <c r="O1061" i="2"/>
  <c r="R1061" i="2" s="1"/>
  <c r="Q1061" i="2" s="1"/>
  <c r="O1062" i="2"/>
  <c r="R1062" i="2" s="1"/>
  <c r="Q1062" i="2" s="1"/>
  <c r="O1063" i="2"/>
  <c r="R1063" i="2" s="1"/>
  <c r="Q1063" i="2" s="1"/>
  <c r="O1064" i="2"/>
  <c r="R1064" i="2" s="1"/>
  <c r="Q1064" i="2" s="1"/>
  <c r="O1065" i="2"/>
  <c r="R1065" i="2" s="1"/>
  <c r="Q1065" i="2" s="1"/>
  <c r="O1066" i="2"/>
  <c r="R1066" i="2" s="1"/>
  <c r="Q1066" i="2" s="1"/>
  <c r="O1067" i="2"/>
  <c r="R1067" i="2" s="1"/>
  <c r="Q1067" i="2" s="1"/>
  <c r="O1068" i="2"/>
  <c r="R1068" i="2" s="1"/>
  <c r="Q1068" i="2" s="1"/>
  <c r="O1069" i="2"/>
  <c r="R1069" i="2" s="1"/>
  <c r="Q1069" i="2" s="1"/>
  <c r="O1070" i="2"/>
  <c r="R1070" i="2" s="1"/>
  <c r="Q1070" i="2" s="1"/>
  <c r="O1071" i="2"/>
  <c r="R1071" i="2" s="1"/>
  <c r="Q1071" i="2" s="1"/>
  <c r="O1072" i="2"/>
  <c r="R1072" i="2" s="1"/>
  <c r="Q1072" i="2" s="1"/>
  <c r="O1073" i="2"/>
  <c r="R1073" i="2" s="1"/>
  <c r="Q1073" i="2" s="1"/>
  <c r="O1074" i="2"/>
  <c r="R1074" i="2" s="1"/>
  <c r="Q1074" i="2" s="1"/>
  <c r="O1075" i="2"/>
  <c r="R1075" i="2" s="1"/>
  <c r="Q1075" i="2" s="1"/>
  <c r="O1076" i="2"/>
  <c r="R1076" i="2" s="1"/>
  <c r="Q1076" i="2" s="1"/>
  <c r="O1077" i="2"/>
  <c r="R1077" i="2" s="1"/>
  <c r="Q1077" i="2" s="1"/>
  <c r="O1078" i="2"/>
  <c r="R1078" i="2" s="1"/>
  <c r="Q1078" i="2" s="1"/>
  <c r="O1079" i="2"/>
  <c r="R1079" i="2" s="1"/>
  <c r="Q1079" i="2" s="1"/>
  <c r="O1080" i="2"/>
  <c r="R1080" i="2" s="1"/>
  <c r="Q1080" i="2" s="1"/>
  <c r="O1081" i="2"/>
  <c r="R1081" i="2" s="1"/>
  <c r="Q1081" i="2" s="1"/>
  <c r="O1082" i="2"/>
  <c r="R1082" i="2" s="1"/>
  <c r="Q1082" i="2" s="1"/>
  <c r="O1083" i="2"/>
  <c r="R1083" i="2" s="1"/>
  <c r="Q1083" i="2" s="1"/>
  <c r="O1084" i="2"/>
  <c r="R1084" i="2" s="1"/>
  <c r="Q1084" i="2" s="1"/>
  <c r="O1085" i="2"/>
  <c r="R1085" i="2" s="1"/>
  <c r="Q1085" i="2" s="1"/>
  <c r="O1086" i="2"/>
  <c r="R1086" i="2" s="1"/>
  <c r="Q1086" i="2" s="1"/>
  <c r="O1087" i="2"/>
  <c r="R1087" i="2" s="1"/>
  <c r="Q1087" i="2" s="1"/>
  <c r="O1088" i="2"/>
  <c r="R1088" i="2" s="1"/>
  <c r="Q1088" i="2" s="1"/>
  <c r="O1089" i="2"/>
  <c r="R1089" i="2" s="1"/>
  <c r="Q1089" i="2" s="1"/>
  <c r="O1090" i="2"/>
  <c r="R1090" i="2" s="1"/>
  <c r="Q1090" i="2" s="1"/>
  <c r="O1091" i="2"/>
  <c r="R1091" i="2" s="1"/>
  <c r="Q1091" i="2" s="1"/>
  <c r="O1092" i="2"/>
  <c r="R1092" i="2" s="1"/>
  <c r="Q1092" i="2" s="1"/>
  <c r="O1093" i="2"/>
  <c r="R1093" i="2" s="1"/>
  <c r="Q1093" i="2" s="1"/>
  <c r="O1094" i="2"/>
  <c r="R1094" i="2" s="1"/>
  <c r="Q1094" i="2" s="1"/>
  <c r="O1095" i="2"/>
  <c r="R1095" i="2" s="1"/>
  <c r="Q1095" i="2" s="1"/>
  <c r="O1096" i="2"/>
  <c r="R1096" i="2" s="1"/>
  <c r="Q1096" i="2" s="1"/>
  <c r="O1097" i="2"/>
  <c r="R1097" i="2" s="1"/>
  <c r="Q1097" i="2" s="1"/>
  <c r="O1098" i="2"/>
  <c r="R1098" i="2" s="1"/>
  <c r="Q1098" i="2" s="1"/>
  <c r="O1099" i="2"/>
  <c r="R1099" i="2" s="1"/>
  <c r="Q1099" i="2" s="1"/>
  <c r="O1100" i="2"/>
  <c r="R1100" i="2" s="1"/>
  <c r="Q1100" i="2" s="1"/>
  <c r="O1101" i="2"/>
  <c r="R1101" i="2" s="1"/>
  <c r="Q1101" i="2" s="1"/>
  <c r="O1102" i="2"/>
  <c r="R1102" i="2" s="1"/>
  <c r="Q1102" i="2" s="1"/>
  <c r="O1103" i="2"/>
  <c r="R1103" i="2" s="1"/>
  <c r="Q1103" i="2" s="1"/>
  <c r="O1104" i="2"/>
  <c r="R1104" i="2" s="1"/>
  <c r="Q1104" i="2" s="1"/>
  <c r="O1105" i="2"/>
  <c r="R1105" i="2" s="1"/>
  <c r="Q1105" i="2" s="1"/>
  <c r="O1106" i="2"/>
  <c r="R1106" i="2" s="1"/>
  <c r="Q1106" i="2" s="1"/>
  <c r="O1107" i="2"/>
  <c r="R1107" i="2" s="1"/>
  <c r="Q1107" i="2" s="1"/>
  <c r="O1108" i="2"/>
  <c r="R1108" i="2" s="1"/>
  <c r="Q1108" i="2" s="1"/>
  <c r="O1109" i="2"/>
  <c r="R1109" i="2" s="1"/>
  <c r="Q1109" i="2" s="1"/>
  <c r="O1110" i="2"/>
  <c r="R1110" i="2" s="1"/>
  <c r="Q1110" i="2" s="1"/>
  <c r="O1111" i="2"/>
  <c r="R1111" i="2" s="1"/>
  <c r="Q1111" i="2" s="1"/>
  <c r="O1112" i="2"/>
  <c r="R1112" i="2" s="1"/>
  <c r="Q1112" i="2" s="1"/>
  <c r="O1113" i="2"/>
  <c r="R1113" i="2" s="1"/>
  <c r="Q1113" i="2" s="1"/>
  <c r="O1114" i="2"/>
  <c r="R1114" i="2" s="1"/>
  <c r="Q1114" i="2" s="1"/>
  <c r="O1115" i="2"/>
  <c r="R1115" i="2" s="1"/>
  <c r="Q1115" i="2" s="1"/>
  <c r="O1116" i="2"/>
  <c r="R1116" i="2" s="1"/>
  <c r="Q1116" i="2" s="1"/>
  <c r="O1117" i="2"/>
  <c r="R1117" i="2" s="1"/>
  <c r="Q1117" i="2" s="1"/>
  <c r="O1118" i="2"/>
  <c r="R1118" i="2" s="1"/>
  <c r="Q1118" i="2" s="1"/>
  <c r="O1119" i="2"/>
  <c r="R1119" i="2" s="1"/>
  <c r="Q1119" i="2" s="1"/>
  <c r="O1120" i="2"/>
  <c r="R1120" i="2" s="1"/>
  <c r="Q1120" i="2" s="1"/>
  <c r="O1121" i="2"/>
  <c r="R1121" i="2" s="1"/>
  <c r="Q1121" i="2" s="1"/>
  <c r="O1122" i="2"/>
  <c r="R1122" i="2" s="1"/>
  <c r="Q1122" i="2" s="1"/>
  <c r="O1123" i="2"/>
  <c r="R1123" i="2" s="1"/>
  <c r="Q1123" i="2" s="1"/>
  <c r="O1124" i="2"/>
  <c r="R1124" i="2" s="1"/>
  <c r="Q1124" i="2" s="1"/>
  <c r="O1125" i="2"/>
  <c r="R1125" i="2" s="1"/>
  <c r="Q1125" i="2" s="1"/>
  <c r="O1126" i="2"/>
  <c r="R1126" i="2" s="1"/>
  <c r="Q1126" i="2" s="1"/>
  <c r="O1127" i="2"/>
  <c r="R1127" i="2" s="1"/>
  <c r="Q1127" i="2" s="1"/>
  <c r="O1128" i="2"/>
  <c r="R1128" i="2" s="1"/>
  <c r="Q1128" i="2" s="1"/>
  <c r="O1129" i="2"/>
  <c r="R1129" i="2" s="1"/>
  <c r="Q1129" i="2" s="1"/>
  <c r="O1130" i="2"/>
  <c r="R1130" i="2" s="1"/>
  <c r="Q1130" i="2" s="1"/>
  <c r="O1131" i="2"/>
  <c r="R1131" i="2" s="1"/>
  <c r="Q1131" i="2" s="1"/>
  <c r="O1132" i="2"/>
  <c r="R1132" i="2" s="1"/>
  <c r="Q1132" i="2" s="1"/>
  <c r="O1133" i="2"/>
  <c r="R1133" i="2" s="1"/>
  <c r="Q1133" i="2" s="1"/>
  <c r="O1134" i="2"/>
  <c r="R1134" i="2" s="1"/>
  <c r="Q1134" i="2" s="1"/>
  <c r="O1135" i="2"/>
  <c r="R1135" i="2" s="1"/>
  <c r="Q1135" i="2" s="1"/>
  <c r="O1136" i="2"/>
  <c r="R1136" i="2" s="1"/>
  <c r="Q1136" i="2" s="1"/>
  <c r="O1137" i="2"/>
  <c r="R1137" i="2" s="1"/>
  <c r="Q1137" i="2" s="1"/>
  <c r="O1138" i="2"/>
  <c r="R1138" i="2" s="1"/>
  <c r="Q1138" i="2" s="1"/>
  <c r="O1139" i="2"/>
  <c r="R1139" i="2" s="1"/>
  <c r="Q1139" i="2" s="1"/>
  <c r="O1140" i="2"/>
  <c r="R1140" i="2" s="1"/>
  <c r="Q1140" i="2" s="1"/>
  <c r="O1141" i="2"/>
  <c r="R1141" i="2" s="1"/>
  <c r="Q1141" i="2" s="1"/>
  <c r="O1142" i="2"/>
  <c r="R1142" i="2" s="1"/>
  <c r="Q1142" i="2" s="1"/>
  <c r="O1143" i="2"/>
  <c r="R1143" i="2" s="1"/>
  <c r="Q1143" i="2" s="1"/>
  <c r="O1144" i="2"/>
  <c r="R1144" i="2" s="1"/>
  <c r="Q1144" i="2" s="1"/>
  <c r="O1145" i="2"/>
  <c r="R1145" i="2" s="1"/>
  <c r="Q1145" i="2" s="1"/>
  <c r="O1146" i="2"/>
  <c r="R1146" i="2" s="1"/>
  <c r="Q1146" i="2" s="1"/>
  <c r="O1147" i="2"/>
  <c r="R1147" i="2" s="1"/>
  <c r="Q1147" i="2" s="1"/>
  <c r="O1148" i="2"/>
  <c r="R1148" i="2" s="1"/>
  <c r="Q1148" i="2" s="1"/>
  <c r="O1149" i="2"/>
  <c r="R1149" i="2" s="1"/>
  <c r="Q1149" i="2" s="1"/>
  <c r="O1150" i="2"/>
  <c r="R1150" i="2" s="1"/>
  <c r="Q1150" i="2" s="1"/>
  <c r="O1151" i="2"/>
  <c r="R1151" i="2" s="1"/>
  <c r="Q1151" i="2" s="1"/>
  <c r="O1152" i="2"/>
  <c r="R1152" i="2" s="1"/>
  <c r="Q1152" i="2" s="1"/>
  <c r="O1153" i="2"/>
  <c r="R1153" i="2" s="1"/>
  <c r="Q1153" i="2" s="1"/>
  <c r="O1154" i="2"/>
  <c r="R1154" i="2" s="1"/>
  <c r="Q1154" i="2" s="1"/>
  <c r="O1155" i="2"/>
  <c r="R1155" i="2" s="1"/>
  <c r="Q1155" i="2" s="1"/>
  <c r="O1156" i="2"/>
  <c r="R1156" i="2" s="1"/>
  <c r="Q1156" i="2" s="1"/>
  <c r="O1157" i="2"/>
  <c r="R1157" i="2" s="1"/>
  <c r="Q1157" i="2" s="1"/>
  <c r="O1158" i="2"/>
  <c r="R1158" i="2" s="1"/>
  <c r="Q1158" i="2" s="1"/>
  <c r="O1159" i="2"/>
  <c r="R1159" i="2" s="1"/>
  <c r="Q1159" i="2" s="1"/>
  <c r="O1160" i="2"/>
  <c r="R1160" i="2" s="1"/>
  <c r="Q1160" i="2" s="1"/>
  <c r="O1161" i="2"/>
  <c r="R1161" i="2" s="1"/>
  <c r="Q1161" i="2" s="1"/>
  <c r="O1162" i="2"/>
  <c r="R1162" i="2" s="1"/>
  <c r="Q1162" i="2" s="1"/>
  <c r="O1163" i="2"/>
  <c r="R1163" i="2" s="1"/>
  <c r="Q1163" i="2" s="1"/>
  <c r="O1164" i="2"/>
  <c r="R1164" i="2" s="1"/>
  <c r="Q1164" i="2" s="1"/>
  <c r="O1165" i="2"/>
  <c r="R1165" i="2" s="1"/>
  <c r="Q1165" i="2" s="1"/>
  <c r="O1166" i="2"/>
  <c r="R1166" i="2" s="1"/>
  <c r="Q1166" i="2" s="1"/>
  <c r="O1167" i="2"/>
  <c r="R1167" i="2" s="1"/>
  <c r="Q1167" i="2" s="1"/>
  <c r="O1168" i="2"/>
  <c r="R1168" i="2" s="1"/>
  <c r="Q1168" i="2" s="1"/>
  <c r="O1169" i="2"/>
  <c r="R1169" i="2" s="1"/>
  <c r="Q1169" i="2" s="1"/>
  <c r="O1170" i="2"/>
  <c r="R1170" i="2" s="1"/>
  <c r="Q1170" i="2" s="1"/>
  <c r="O1171" i="2"/>
  <c r="R1171" i="2" s="1"/>
  <c r="Q1171" i="2" s="1"/>
  <c r="O1172" i="2"/>
  <c r="R1172" i="2" s="1"/>
  <c r="Q1172" i="2" s="1"/>
  <c r="O1173" i="2"/>
  <c r="R1173" i="2" s="1"/>
  <c r="Q1173" i="2" s="1"/>
  <c r="O1174" i="2"/>
  <c r="R1174" i="2" s="1"/>
  <c r="Q1174" i="2" s="1"/>
  <c r="O1175" i="2"/>
  <c r="R1175" i="2" s="1"/>
  <c r="Q1175" i="2" s="1"/>
  <c r="O1176" i="2"/>
  <c r="R1176" i="2" s="1"/>
  <c r="Q1176" i="2" s="1"/>
  <c r="O1177" i="2"/>
  <c r="R1177" i="2" s="1"/>
  <c r="Q1177" i="2" s="1"/>
  <c r="O1178" i="2"/>
  <c r="R1178" i="2" s="1"/>
  <c r="Q1178" i="2" s="1"/>
  <c r="O1179" i="2"/>
  <c r="R1179" i="2" s="1"/>
  <c r="Q1179" i="2" s="1"/>
  <c r="O1180" i="2"/>
  <c r="R1180" i="2" s="1"/>
  <c r="Q1180" i="2" s="1"/>
  <c r="O1181" i="2"/>
  <c r="R1181" i="2" s="1"/>
  <c r="Q1181" i="2" s="1"/>
  <c r="O1182" i="2"/>
  <c r="R1182" i="2" s="1"/>
  <c r="Q1182" i="2" s="1"/>
  <c r="O1183" i="2"/>
  <c r="R1183" i="2" s="1"/>
  <c r="Q1183" i="2" s="1"/>
  <c r="O1184" i="2"/>
  <c r="R1184" i="2" s="1"/>
  <c r="Q1184" i="2" s="1"/>
  <c r="O1185" i="2"/>
  <c r="R1185" i="2" s="1"/>
  <c r="Q1185" i="2" s="1"/>
  <c r="O1186" i="2"/>
  <c r="R1186" i="2" s="1"/>
  <c r="Q1186" i="2" s="1"/>
  <c r="O1187" i="2"/>
  <c r="R1187" i="2" s="1"/>
  <c r="Q1187" i="2" s="1"/>
  <c r="O1188" i="2"/>
  <c r="R1188" i="2" s="1"/>
  <c r="Q1188" i="2" s="1"/>
  <c r="O1189" i="2"/>
  <c r="R1189" i="2" s="1"/>
  <c r="Q1189" i="2" s="1"/>
  <c r="O1190" i="2"/>
  <c r="R1190" i="2" s="1"/>
  <c r="Q1190" i="2" s="1"/>
  <c r="O1191" i="2"/>
  <c r="R1191" i="2" s="1"/>
  <c r="Q1191" i="2" s="1"/>
  <c r="O1192" i="2"/>
  <c r="R1192" i="2" s="1"/>
  <c r="Q1192" i="2" s="1"/>
  <c r="O1193" i="2"/>
  <c r="R1193" i="2" s="1"/>
  <c r="Q1193" i="2" s="1"/>
  <c r="O1194" i="2"/>
  <c r="R1194" i="2" s="1"/>
  <c r="Q1194" i="2" s="1"/>
  <c r="O1195" i="2"/>
  <c r="R1195" i="2" s="1"/>
  <c r="Q1195" i="2" s="1"/>
  <c r="O1196" i="2"/>
  <c r="R1196" i="2" s="1"/>
  <c r="Q1196" i="2" s="1"/>
  <c r="O1197" i="2"/>
  <c r="R1197" i="2" s="1"/>
  <c r="Q1197" i="2" s="1"/>
  <c r="O1198" i="2"/>
  <c r="R1198" i="2" s="1"/>
  <c r="Q1198" i="2" s="1"/>
  <c r="O1199" i="2"/>
  <c r="R1199" i="2" s="1"/>
  <c r="Q1199" i="2" s="1"/>
  <c r="O1200" i="2"/>
  <c r="R1200" i="2" s="1"/>
  <c r="Q1200" i="2" s="1"/>
  <c r="O1201" i="2"/>
  <c r="R1201" i="2" s="1"/>
  <c r="Q1201" i="2" s="1"/>
  <c r="O1202" i="2"/>
  <c r="R1202" i="2" s="1"/>
  <c r="Q1202" i="2" s="1"/>
  <c r="O1203" i="2"/>
  <c r="R1203" i="2" s="1"/>
  <c r="Q1203" i="2" s="1"/>
  <c r="O1204" i="2"/>
  <c r="R1204" i="2" s="1"/>
  <c r="Q1204" i="2" s="1"/>
  <c r="O1205" i="2"/>
  <c r="R1205" i="2" s="1"/>
  <c r="Q1205" i="2" s="1"/>
  <c r="O1206" i="2"/>
  <c r="R1206" i="2" s="1"/>
  <c r="Q1206" i="2" s="1"/>
  <c r="O1207" i="2"/>
  <c r="R1207" i="2" s="1"/>
  <c r="Q1207" i="2" s="1"/>
  <c r="O1208" i="2"/>
  <c r="R1208" i="2" s="1"/>
  <c r="Q1208" i="2" s="1"/>
  <c r="O1209" i="2"/>
  <c r="R1209" i="2" s="1"/>
  <c r="Q1209" i="2" s="1"/>
  <c r="O1210" i="2"/>
  <c r="R1210" i="2" s="1"/>
  <c r="Q1210" i="2" s="1"/>
  <c r="O1211" i="2"/>
  <c r="R1211" i="2" s="1"/>
  <c r="Q1211" i="2" s="1"/>
  <c r="O1212" i="2"/>
  <c r="R1212" i="2" s="1"/>
  <c r="Q1212" i="2" s="1"/>
  <c r="O1213" i="2"/>
  <c r="R1213" i="2" s="1"/>
  <c r="Q1213" i="2" s="1"/>
  <c r="O1214" i="2"/>
  <c r="R1214" i="2" s="1"/>
  <c r="Q1214" i="2" s="1"/>
  <c r="O1215" i="2"/>
  <c r="R1215" i="2" s="1"/>
  <c r="Q1215" i="2" s="1"/>
  <c r="O1216" i="2"/>
  <c r="R1216" i="2" s="1"/>
  <c r="Q1216" i="2" s="1"/>
  <c r="O1217" i="2"/>
  <c r="R1217" i="2" s="1"/>
  <c r="Q1217" i="2" s="1"/>
  <c r="O1218" i="2"/>
  <c r="R1218" i="2" s="1"/>
  <c r="Q1218" i="2" s="1"/>
  <c r="O1219" i="2"/>
  <c r="R1219" i="2" s="1"/>
  <c r="Q1219" i="2" s="1"/>
  <c r="O1220" i="2"/>
  <c r="R1220" i="2" s="1"/>
  <c r="Q1220" i="2" s="1"/>
  <c r="O1221" i="2"/>
  <c r="R1221" i="2" s="1"/>
  <c r="Q1221" i="2" s="1"/>
  <c r="O1222" i="2"/>
  <c r="R1222" i="2" s="1"/>
  <c r="Q1222" i="2" s="1"/>
  <c r="O1223" i="2"/>
  <c r="R1223" i="2" s="1"/>
  <c r="Q1223" i="2" s="1"/>
  <c r="O1224" i="2"/>
  <c r="R1224" i="2" s="1"/>
  <c r="Q1224" i="2" s="1"/>
  <c r="O1225" i="2"/>
  <c r="R1225" i="2" s="1"/>
  <c r="Q1225" i="2" s="1"/>
  <c r="O1226" i="2"/>
  <c r="R1226" i="2" s="1"/>
  <c r="Q1226" i="2" s="1"/>
  <c r="O1227" i="2"/>
  <c r="R1227" i="2" s="1"/>
  <c r="Q1227" i="2" s="1"/>
  <c r="O1228" i="2"/>
  <c r="R1228" i="2" s="1"/>
  <c r="Q1228" i="2" s="1"/>
  <c r="O1229" i="2"/>
  <c r="R1229" i="2" s="1"/>
  <c r="Q1229" i="2" s="1"/>
  <c r="O1230" i="2"/>
  <c r="R1230" i="2" s="1"/>
  <c r="Q1230" i="2" s="1"/>
  <c r="O1231" i="2"/>
  <c r="R1231" i="2" s="1"/>
  <c r="Q1231" i="2" s="1"/>
  <c r="O1232" i="2"/>
  <c r="R1232" i="2" s="1"/>
  <c r="Q1232" i="2" s="1"/>
  <c r="O1233" i="2"/>
  <c r="R1233" i="2" s="1"/>
  <c r="Q1233" i="2" s="1"/>
  <c r="O1234" i="2"/>
  <c r="R1234" i="2" s="1"/>
  <c r="Q1234" i="2" s="1"/>
  <c r="O1235" i="2"/>
  <c r="R1235" i="2" s="1"/>
  <c r="Q1235" i="2" s="1"/>
  <c r="O1236" i="2"/>
  <c r="R1236" i="2" s="1"/>
  <c r="Q1236" i="2" s="1"/>
  <c r="O1237" i="2"/>
  <c r="R1237" i="2" s="1"/>
  <c r="Q1237" i="2" s="1"/>
  <c r="O1238" i="2"/>
  <c r="R1238" i="2" s="1"/>
  <c r="Q1238" i="2" s="1"/>
  <c r="O1239" i="2"/>
  <c r="R1239" i="2" s="1"/>
  <c r="Q1239" i="2" s="1"/>
  <c r="O1240" i="2"/>
  <c r="R1240" i="2" s="1"/>
  <c r="Q1240" i="2" s="1"/>
  <c r="O1241" i="2"/>
  <c r="R1241" i="2" s="1"/>
  <c r="Q1241" i="2" s="1"/>
  <c r="O1242" i="2"/>
  <c r="R1242" i="2" s="1"/>
  <c r="Q1242" i="2" s="1"/>
  <c r="O1243" i="2"/>
  <c r="R1243" i="2" s="1"/>
  <c r="Q1243" i="2" s="1"/>
  <c r="O1244" i="2"/>
  <c r="R1244" i="2" s="1"/>
  <c r="Q1244" i="2" s="1"/>
  <c r="O1245" i="2"/>
  <c r="R1245" i="2" s="1"/>
  <c r="Q1245" i="2" s="1"/>
  <c r="O1246" i="2"/>
  <c r="R1246" i="2" s="1"/>
  <c r="Q1246" i="2" s="1"/>
  <c r="O1247" i="2"/>
  <c r="R1247" i="2" s="1"/>
  <c r="Q1247" i="2" s="1"/>
  <c r="O1248" i="2"/>
  <c r="R1248" i="2" s="1"/>
  <c r="Q1248" i="2" s="1"/>
  <c r="O1249" i="2"/>
  <c r="R1249" i="2" s="1"/>
  <c r="Q1249" i="2" s="1"/>
  <c r="O1250" i="2"/>
  <c r="R1250" i="2" s="1"/>
  <c r="Q1250" i="2" s="1"/>
  <c r="O1251" i="2"/>
  <c r="R1251" i="2" s="1"/>
  <c r="Q1251" i="2" s="1"/>
  <c r="O1252" i="2"/>
  <c r="R1252" i="2" s="1"/>
  <c r="Q1252" i="2" s="1"/>
  <c r="O1253" i="2"/>
  <c r="R1253" i="2" s="1"/>
  <c r="Q1253" i="2" s="1"/>
  <c r="O1254" i="2"/>
  <c r="R1254" i="2" s="1"/>
  <c r="Q1254" i="2" s="1"/>
  <c r="O1255" i="2"/>
  <c r="R1255" i="2" s="1"/>
  <c r="Q1255" i="2" s="1"/>
  <c r="O1256" i="2"/>
  <c r="R1256" i="2" s="1"/>
  <c r="Q1256" i="2" s="1"/>
  <c r="O1257" i="2"/>
  <c r="R1257" i="2" s="1"/>
  <c r="Q1257" i="2" s="1"/>
  <c r="O1258" i="2"/>
  <c r="R1258" i="2" s="1"/>
  <c r="Q1258" i="2" s="1"/>
  <c r="O1259" i="2"/>
  <c r="R1259" i="2" s="1"/>
  <c r="Q1259" i="2" s="1"/>
  <c r="O1260" i="2"/>
  <c r="R1260" i="2" s="1"/>
  <c r="Q1260" i="2" s="1"/>
  <c r="O1261" i="2"/>
  <c r="R1261" i="2" s="1"/>
  <c r="Q1261" i="2" s="1"/>
  <c r="O1262" i="2"/>
  <c r="R1262" i="2" s="1"/>
  <c r="Q1262" i="2" s="1"/>
  <c r="O1263" i="2"/>
  <c r="R1263" i="2" s="1"/>
  <c r="Q1263" i="2" s="1"/>
  <c r="O1264" i="2"/>
  <c r="R1264" i="2" s="1"/>
  <c r="Q1264" i="2" s="1"/>
  <c r="O1265" i="2"/>
  <c r="R1265" i="2" s="1"/>
  <c r="Q1265" i="2" s="1"/>
  <c r="O1266" i="2"/>
  <c r="R1266" i="2" s="1"/>
  <c r="Q1266" i="2" s="1"/>
  <c r="O1267" i="2"/>
  <c r="R1267" i="2" s="1"/>
  <c r="Q1267" i="2" s="1"/>
  <c r="O1268" i="2"/>
  <c r="R1268" i="2" s="1"/>
  <c r="Q1268" i="2" s="1"/>
  <c r="O1269" i="2"/>
  <c r="R1269" i="2" s="1"/>
  <c r="Q1269" i="2" s="1"/>
  <c r="O1270" i="2"/>
  <c r="R1270" i="2" s="1"/>
  <c r="Q1270" i="2" s="1"/>
  <c r="O1271" i="2"/>
  <c r="R1271" i="2" s="1"/>
  <c r="Q1271" i="2" s="1"/>
  <c r="O1272" i="2"/>
  <c r="R1272" i="2" s="1"/>
  <c r="Q1272" i="2" s="1"/>
  <c r="O1273" i="2"/>
  <c r="R1273" i="2" s="1"/>
  <c r="Q1273" i="2" s="1"/>
  <c r="O1274" i="2"/>
  <c r="R1274" i="2" s="1"/>
  <c r="Q1274" i="2" s="1"/>
  <c r="O1275" i="2"/>
  <c r="R1275" i="2" s="1"/>
  <c r="Q1275" i="2" s="1"/>
  <c r="O1276" i="2"/>
  <c r="R1276" i="2" s="1"/>
  <c r="Q1276" i="2" s="1"/>
  <c r="O1277" i="2"/>
  <c r="R1277" i="2" s="1"/>
  <c r="Q1277" i="2" s="1"/>
  <c r="O1278" i="2"/>
  <c r="R1278" i="2" s="1"/>
  <c r="Q1278" i="2" s="1"/>
  <c r="O1279" i="2"/>
  <c r="R1279" i="2" s="1"/>
  <c r="Q1279" i="2" s="1"/>
  <c r="O1280" i="2"/>
  <c r="R1280" i="2" s="1"/>
  <c r="Q1280" i="2" s="1"/>
  <c r="O1281" i="2"/>
  <c r="R1281" i="2" s="1"/>
  <c r="Q1281" i="2" s="1"/>
  <c r="O1282" i="2"/>
  <c r="R1282" i="2" s="1"/>
  <c r="Q1282" i="2" s="1"/>
  <c r="O1283" i="2"/>
  <c r="R1283" i="2" s="1"/>
  <c r="Q1283" i="2" s="1"/>
  <c r="O1284" i="2"/>
  <c r="R1284" i="2" s="1"/>
  <c r="Q1284" i="2" s="1"/>
  <c r="O1285" i="2"/>
  <c r="R1285" i="2" s="1"/>
  <c r="Q1285" i="2" s="1"/>
  <c r="O1286" i="2"/>
  <c r="R1286" i="2" s="1"/>
  <c r="Q1286" i="2" s="1"/>
  <c r="O1287" i="2"/>
  <c r="R1287" i="2" s="1"/>
  <c r="Q1287" i="2" s="1"/>
  <c r="O1288" i="2"/>
  <c r="R1288" i="2" s="1"/>
  <c r="Q1288" i="2" s="1"/>
  <c r="O1289" i="2"/>
  <c r="R1289" i="2" s="1"/>
  <c r="Q1289" i="2" s="1"/>
  <c r="O1290" i="2"/>
  <c r="R1290" i="2" s="1"/>
  <c r="Q1290" i="2" s="1"/>
  <c r="O1291" i="2"/>
  <c r="R1291" i="2" s="1"/>
  <c r="Q1291" i="2" s="1"/>
  <c r="O1292" i="2"/>
  <c r="R1292" i="2" s="1"/>
  <c r="Q1292" i="2" s="1"/>
  <c r="O1293" i="2"/>
  <c r="R1293" i="2" s="1"/>
  <c r="Q1293" i="2" s="1"/>
  <c r="O1294" i="2"/>
  <c r="R1294" i="2" s="1"/>
  <c r="Q1294" i="2" s="1"/>
  <c r="O1295" i="2"/>
  <c r="R1295" i="2" s="1"/>
  <c r="Q1295" i="2" s="1"/>
  <c r="O1296" i="2"/>
  <c r="R1296" i="2" s="1"/>
  <c r="Q1296" i="2" s="1"/>
  <c r="O1297" i="2"/>
  <c r="R1297" i="2" s="1"/>
  <c r="Q1297" i="2" s="1"/>
  <c r="O1298" i="2"/>
  <c r="R1298" i="2" s="1"/>
  <c r="Q1298" i="2" s="1"/>
  <c r="O1299" i="2"/>
  <c r="R1299" i="2" s="1"/>
  <c r="Q1299" i="2" s="1"/>
  <c r="O1300" i="2"/>
  <c r="R1300" i="2" s="1"/>
  <c r="Q1300" i="2" s="1"/>
  <c r="O1301" i="2"/>
  <c r="R1301" i="2" s="1"/>
  <c r="Q1301" i="2" s="1"/>
  <c r="O1302" i="2"/>
  <c r="R1302" i="2" s="1"/>
  <c r="Q1302" i="2" s="1"/>
  <c r="O1303" i="2"/>
  <c r="R1303" i="2" s="1"/>
  <c r="Q1303" i="2" s="1"/>
  <c r="O1304" i="2"/>
  <c r="R1304" i="2" s="1"/>
  <c r="Q1304" i="2" s="1"/>
  <c r="O1305" i="2"/>
  <c r="R1305" i="2" s="1"/>
  <c r="Q1305" i="2" s="1"/>
  <c r="O1306" i="2"/>
  <c r="R1306" i="2" s="1"/>
  <c r="Q1306" i="2" s="1"/>
  <c r="O1307" i="2"/>
  <c r="R1307" i="2" s="1"/>
  <c r="Q1307" i="2" s="1"/>
  <c r="O1308" i="2"/>
  <c r="R1308" i="2" s="1"/>
  <c r="Q1308" i="2" s="1"/>
  <c r="O1309" i="2"/>
  <c r="R1309" i="2" s="1"/>
  <c r="Q1309" i="2" s="1"/>
  <c r="O1310" i="2"/>
  <c r="R1310" i="2" s="1"/>
  <c r="Q1310" i="2" s="1"/>
  <c r="O1311" i="2"/>
  <c r="R1311" i="2" s="1"/>
  <c r="Q1311" i="2" s="1"/>
  <c r="O1312" i="2"/>
  <c r="R1312" i="2" s="1"/>
  <c r="Q1312" i="2" s="1"/>
  <c r="O1313" i="2"/>
  <c r="R1313" i="2" s="1"/>
  <c r="Q1313" i="2" s="1"/>
  <c r="O1314" i="2"/>
  <c r="R1314" i="2" s="1"/>
  <c r="Q1314" i="2" s="1"/>
  <c r="O1315" i="2"/>
  <c r="R1315" i="2" s="1"/>
  <c r="Q1315" i="2" s="1"/>
  <c r="O1316" i="2"/>
  <c r="R1316" i="2" s="1"/>
  <c r="Q1316" i="2" s="1"/>
  <c r="O1317" i="2"/>
  <c r="R1317" i="2" s="1"/>
  <c r="Q1317" i="2" s="1"/>
  <c r="O1318" i="2"/>
  <c r="R1318" i="2" s="1"/>
  <c r="Q1318" i="2" s="1"/>
  <c r="O1319" i="2"/>
  <c r="R1319" i="2" s="1"/>
  <c r="Q1319" i="2" s="1"/>
  <c r="O1320" i="2"/>
  <c r="R1320" i="2" s="1"/>
  <c r="Q1320" i="2" s="1"/>
  <c r="O1321" i="2"/>
  <c r="R1321" i="2" s="1"/>
  <c r="Q1321" i="2" s="1"/>
  <c r="O1322" i="2"/>
  <c r="R1322" i="2" s="1"/>
  <c r="Q1322" i="2" s="1"/>
  <c r="O1323" i="2"/>
  <c r="R1323" i="2" s="1"/>
  <c r="Q1323" i="2" s="1"/>
  <c r="O1324" i="2"/>
  <c r="R1324" i="2" s="1"/>
  <c r="Q1324" i="2" s="1"/>
  <c r="O1325" i="2"/>
  <c r="R1325" i="2" s="1"/>
  <c r="Q1325" i="2" s="1"/>
  <c r="O1326" i="2"/>
  <c r="R1326" i="2" s="1"/>
  <c r="Q1326" i="2" s="1"/>
  <c r="O1327" i="2"/>
  <c r="R1327" i="2" s="1"/>
  <c r="Q1327" i="2" s="1"/>
  <c r="O1328" i="2"/>
  <c r="R1328" i="2" s="1"/>
  <c r="Q1328" i="2" s="1"/>
  <c r="O1329" i="2"/>
  <c r="R1329" i="2" s="1"/>
  <c r="Q1329" i="2" s="1"/>
  <c r="O1330" i="2"/>
  <c r="R1330" i="2" s="1"/>
  <c r="Q1330" i="2" s="1"/>
  <c r="O1331" i="2"/>
  <c r="R1331" i="2" s="1"/>
  <c r="Q1331" i="2" s="1"/>
  <c r="O1332" i="2"/>
  <c r="R1332" i="2" s="1"/>
  <c r="Q1332" i="2" s="1"/>
  <c r="O1333" i="2"/>
  <c r="R1333" i="2" s="1"/>
  <c r="Q1333" i="2" s="1"/>
  <c r="O1334" i="2"/>
  <c r="R1334" i="2" s="1"/>
  <c r="Q1334" i="2" s="1"/>
  <c r="O1335" i="2"/>
  <c r="R1335" i="2" s="1"/>
  <c r="Q1335" i="2" s="1"/>
  <c r="O1336" i="2"/>
  <c r="R1336" i="2" s="1"/>
  <c r="Q1336" i="2" s="1"/>
  <c r="O1337" i="2"/>
  <c r="R1337" i="2" s="1"/>
  <c r="Q1337" i="2" s="1"/>
  <c r="O1338" i="2"/>
  <c r="R1338" i="2" s="1"/>
  <c r="Q1338" i="2" s="1"/>
  <c r="O1339" i="2"/>
  <c r="R1339" i="2" s="1"/>
  <c r="Q1339" i="2" s="1"/>
  <c r="O1340" i="2"/>
  <c r="R1340" i="2" s="1"/>
  <c r="Q1340" i="2" s="1"/>
  <c r="O1341" i="2"/>
  <c r="R1341" i="2" s="1"/>
  <c r="Q1341" i="2" s="1"/>
  <c r="O1342" i="2"/>
  <c r="R1342" i="2" s="1"/>
  <c r="Q1342" i="2" s="1"/>
  <c r="O1343" i="2"/>
  <c r="R1343" i="2" s="1"/>
  <c r="Q1343" i="2" s="1"/>
  <c r="O1344" i="2"/>
  <c r="R1344" i="2" s="1"/>
  <c r="Q1344" i="2" s="1"/>
  <c r="O1345" i="2"/>
  <c r="R1345" i="2" s="1"/>
  <c r="Q1345" i="2" s="1"/>
  <c r="O1346" i="2"/>
  <c r="R1346" i="2" s="1"/>
  <c r="Q1346" i="2" s="1"/>
  <c r="O1347" i="2"/>
  <c r="R1347" i="2" s="1"/>
  <c r="Q1347" i="2" s="1"/>
  <c r="O1348" i="2"/>
  <c r="R1348" i="2" s="1"/>
  <c r="Q1348" i="2" s="1"/>
  <c r="O1349" i="2"/>
  <c r="R1349" i="2" s="1"/>
  <c r="Q1349" i="2" s="1"/>
  <c r="O1350" i="2"/>
  <c r="R1350" i="2" s="1"/>
  <c r="Q1350" i="2" s="1"/>
  <c r="O1351" i="2"/>
  <c r="R1351" i="2" s="1"/>
  <c r="Q1351" i="2" s="1"/>
  <c r="O1352" i="2"/>
  <c r="R1352" i="2" s="1"/>
  <c r="Q1352" i="2" s="1"/>
  <c r="O1353" i="2"/>
  <c r="R1353" i="2" s="1"/>
  <c r="Q1353" i="2" s="1"/>
  <c r="O1354" i="2"/>
  <c r="R1354" i="2" s="1"/>
  <c r="Q1354" i="2" s="1"/>
  <c r="O1355" i="2"/>
  <c r="R1355" i="2" s="1"/>
  <c r="Q1355" i="2" s="1"/>
  <c r="O1356" i="2"/>
  <c r="R1356" i="2" s="1"/>
  <c r="Q1356" i="2" s="1"/>
  <c r="O1357" i="2"/>
  <c r="R1357" i="2" s="1"/>
  <c r="Q1357" i="2" s="1"/>
  <c r="O1358" i="2"/>
  <c r="R1358" i="2" s="1"/>
  <c r="Q1358" i="2" s="1"/>
  <c r="O1359" i="2"/>
  <c r="R1359" i="2" s="1"/>
  <c r="Q1359" i="2" s="1"/>
  <c r="O1360" i="2"/>
  <c r="R1360" i="2" s="1"/>
  <c r="Q1360" i="2" s="1"/>
  <c r="O1361" i="2"/>
  <c r="R1361" i="2" s="1"/>
  <c r="Q1361" i="2" s="1"/>
  <c r="O1362" i="2"/>
  <c r="R1362" i="2" s="1"/>
  <c r="Q1362" i="2" s="1"/>
  <c r="O1363" i="2"/>
  <c r="R1363" i="2" s="1"/>
  <c r="Q1363" i="2" s="1"/>
  <c r="O1364" i="2"/>
  <c r="R1364" i="2" s="1"/>
  <c r="Q1364" i="2" s="1"/>
  <c r="O1365" i="2"/>
  <c r="R1365" i="2" s="1"/>
  <c r="Q1365" i="2" s="1"/>
  <c r="O1366" i="2"/>
  <c r="R1366" i="2" s="1"/>
  <c r="Q1366" i="2" s="1"/>
  <c r="O1367" i="2"/>
  <c r="R1367" i="2" s="1"/>
  <c r="Q1367" i="2" s="1"/>
  <c r="O1368" i="2"/>
  <c r="R1368" i="2" s="1"/>
  <c r="Q1368" i="2" s="1"/>
  <c r="O1369" i="2"/>
  <c r="R1369" i="2" s="1"/>
  <c r="Q1369" i="2" s="1"/>
  <c r="O1370" i="2"/>
  <c r="R1370" i="2" s="1"/>
  <c r="Q1370" i="2" s="1"/>
  <c r="O1371" i="2"/>
  <c r="R1371" i="2" s="1"/>
  <c r="Q1371" i="2" s="1"/>
  <c r="O1372" i="2"/>
  <c r="R1372" i="2" s="1"/>
  <c r="Q1372" i="2" s="1"/>
  <c r="O1373" i="2"/>
  <c r="R1373" i="2" s="1"/>
  <c r="Q1373" i="2" s="1"/>
  <c r="O1374" i="2"/>
  <c r="R1374" i="2" s="1"/>
  <c r="Q1374" i="2" s="1"/>
  <c r="O1375" i="2"/>
  <c r="R1375" i="2" s="1"/>
  <c r="Q1375" i="2" s="1"/>
  <c r="O1376" i="2"/>
  <c r="R1376" i="2" s="1"/>
  <c r="Q1376" i="2" s="1"/>
  <c r="O1377" i="2"/>
  <c r="R1377" i="2" s="1"/>
  <c r="Q1377" i="2" s="1"/>
  <c r="O1378" i="2"/>
  <c r="R1378" i="2" s="1"/>
  <c r="Q1378" i="2" s="1"/>
  <c r="O1379" i="2"/>
  <c r="R1379" i="2" s="1"/>
  <c r="Q1379" i="2" s="1"/>
  <c r="O1380" i="2"/>
  <c r="R1380" i="2" s="1"/>
  <c r="Q1380" i="2" s="1"/>
  <c r="O1381" i="2"/>
  <c r="R1381" i="2" s="1"/>
  <c r="Q1381" i="2" s="1"/>
  <c r="O1382" i="2"/>
  <c r="R1382" i="2" s="1"/>
  <c r="Q1382" i="2" s="1"/>
  <c r="O1383" i="2"/>
  <c r="R1383" i="2" s="1"/>
  <c r="Q1383" i="2" s="1"/>
  <c r="O1384" i="2"/>
  <c r="R1384" i="2" s="1"/>
  <c r="Q1384" i="2" s="1"/>
  <c r="O1385" i="2"/>
  <c r="R1385" i="2" s="1"/>
  <c r="Q1385" i="2" s="1"/>
  <c r="O1386" i="2"/>
  <c r="R1386" i="2" s="1"/>
  <c r="Q1386" i="2" s="1"/>
  <c r="O1387" i="2"/>
  <c r="R1387" i="2" s="1"/>
  <c r="Q1387" i="2" s="1"/>
  <c r="O1388" i="2"/>
  <c r="R1388" i="2" s="1"/>
  <c r="Q1388" i="2" s="1"/>
  <c r="O1389" i="2"/>
  <c r="R1389" i="2" s="1"/>
  <c r="Q1389" i="2" s="1"/>
  <c r="O1390" i="2"/>
  <c r="R1390" i="2" s="1"/>
  <c r="Q1390" i="2" s="1"/>
  <c r="O1391" i="2"/>
  <c r="R1391" i="2" s="1"/>
  <c r="Q1391" i="2" s="1"/>
  <c r="O1392" i="2"/>
  <c r="R1392" i="2" s="1"/>
  <c r="Q1392" i="2" s="1"/>
  <c r="O1393" i="2"/>
  <c r="R1393" i="2" s="1"/>
  <c r="Q1393" i="2" s="1"/>
  <c r="O1394" i="2"/>
  <c r="R1394" i="2" s="1"/>
  <c r="Q1394" i="2" s="1"/>
  <c r="O1395" i="2"/>
  <c r="R1395" i="2" s="1"/>
  <c r="Q1395" i="2" s="1"/>
  <c r="O1396" i="2"/>
  <c r="R1396" i="2" s="1"/>
  <c r="Q1396" i="2" s="1"/>
  <c r="O1397" i="2"/>
  <c r="R1397" i="2" s="1"/>
  <c r="Q1397" i="2" s="1"/>
  <c r="O1398" i="2"/>
  <c r="R1398" i="2" s="1"/>
  <c r="Q1398" i="2" s="1"/>
  <c r="O1399" i="2"/>
  <c r="R1399" i="2" s="1"/>
  <c r="Q1399" i="2" s="1"/>
  <c r="O1400" i="2"/>
  <c r="R1400" i="2" s="1"/>
  <c r="Q1400" i="2" s="1"/>
  <c r="O1401" i="2"/>
  <c r="R1401" i="2" s="1"/>
  <c r="Q1401" i="2" s="1"/>
  <c r="O1402" i="2"/>
  <c r="R1402" i="2" s="1"/>
  <c r="Q1402" i="2" s="1"/>
  <c r="O1403" i="2"/>
  <c r="R1403" i="2" s="1"/>
  <c r="Q1403" i="2" s="1"/>
  <c r="O1404" i="2"/>
  <c r="R1404" i="2" s="1"/>
  <c r="Q1404" i="2" s="1"/>
  <c r="O1405" i="2"/>
  <c r="R1405" i="2" s="1"/>
  <c r="Q1405" i="2" s="1"/>
  <c r="O1406" i="2"/>
  <c r="R1406" i="2" s="1"/>
  <c r="Q1406" i="2" s="1"/>
  <c r="O1407" i="2"/>
  <c r="R1407" i="2" s="1"/>
  <c r="Q1407" i="2" s="1"/>
  <c r="O1408" i="2"/>
  <c r="R1408" i="2" s="1"/>
  <c r="Q1408" i="2" s="1"/>
  <c r="O1409" i="2"/>
  <c r="R1409" i="2" s="1"/>
  <c r="Q1409" i="2" s="1"/>
  <c r="O1410" i="2"/>
  <c r="R1410" i="2" s="1"/>
  <c r="Q1410" i="2" s="1"/>
  <c r="O1411" i="2"/>
  <c r="R1411" i="2" s="1"/>
  <c r="Q1411" i="2" s="1"/>
  <c r="O1412" i="2"/>
  <c r="R1412" i="2" s="1"/>
  <c r="Q1412" i="2" s="1"/>
  <c r="O1413" i="2"/>
  <c r="R1413" i="2" s="1"/>
  <c r="Q1413" i="2" s="1"/>
  <c r="O1414" i="2"/>
  <c r="R1414" i="2" s="1"/>
  <c r="Q1414" i="2" s="1"/>
  <c r="O1415" i="2"/>
  <c r="R1415" i="2" s="1"/>
  <c r="Q1415" i="2" s="1"/>
  <c r="O1416" i="2"/>
  <c r="R1416" i="2" s="1"/>
  <c r="Q1416" i="2" s="1"/>
  <c r="O1417" i="2"/>
  <c r="R1417" i="2" s="1"/>
  <c r="Q1417" i="2" s="1"/>
  <c r="O1418" i="2"/>
  <c r="R1418" i="2" s="1"/>
  <c r="Q1418" i="2" s="1"/>
  <c r="O1419" i="2"/>
  <c r="R1419" i="2" s="1"/>
  <c r="Q1419" i="2" s="1"/>
  <c r="O1420" i="2"/>
  <c r="R1420" i="2" s="1"/>
  <c r="Q1420" i="2" s="1"/>
  <c r="O1421" i="2"/>
  <c r="R1421" i="2" s="1"/>
  <c r="Q1421" i="2" s="1"/>
  <c r="O1422" i="2"/>
  <c r="R1422" i="2" s="1"/>
  <c r="Q1422" i="2" s="1"/>
  <c r="O1423" i="2"/>
  <c r="R1423" i="2" s="1"/>
  <c r="Q1423" i="2" s="1"/>
  <c r="O1424" i="2"/>
  <c r="R1424" i="2" s="1"/>
  <c r="Q1424" i="2" s="1"/>
  <c r="O1425" i="2"/>
  <c r="R1425" i="2" s="1"/>
  <c r="Q1425" i="2" s="1"/>
  <c r="O1426" i="2"/>
  <c r="R1426" i="2" s="1"/>
  <c r="Q1426" i="2" s="1"/>
  <c r="O1427" i="2"/>
  <c r="R1427" i="2" s="1"/>
  <c r="Q1427" i="2" s="1"/>
  <c r="O1428" i="2"/>
  <c r="R1428" i="2" s="1"/>
  <c r="Q1428" i="2" s="1"/>
  <c r="O1429" i="2"/>
  <c r="R1429" i="2" s="1"/>
  <c r="Q1429" i="2" s="1"/>
  <c r="O1430" i="2"/>
  <c r="R1430" i="2" s="1"/>
  <c r="Q1430" i="2" s="1"/>
  <c r="O1431" i="2"/>
  <c r="R1431" i="2" s="1"/>
  <c r="Q1431" i="2" s="1"/>
  <c r="O1432" i="2"/>
  <c r="R1432" i="2" s="1"/>
  <c r="Q1432" i="2" s="1"/>
  <c r="O1433" i="2"/>
  <c r="R1433" i="2" s="1"/>
  <c r="Q1433" i="2" s="1"/>
  <c r="O1434" i="2"/>
  <c r="R1434" i="2" s="1"/>
  <c r="Q1434" i="2" s="1"/>
  <c r="O1435" i="2"/>
  <c r="R1435" i="2" s="1"/>
  <c r="Q1435" i="2" s="1"/>
  <c r="O1436" i="2"/>
  <c r="R1436" i="2" s="1"/>
  <c r="Q1436" i="2" s="1"/>
  <c r="O1437" i="2"/>
  <c r="R1437" i="2" s="1"/>
  <c r="Q1437" i="2" s="1"/>
  <c r="O1438" i="2"/>
  <c r="R1438" i="2" s="1"/>
  <c r="Q1438" i="2" s="1"/>
  <c r="O1439" i="2"/>
  <c r="R1439" i="2" s="1"/>
  <c r="Q1439" i="2" s="1"/>
  <c r="O1440" i="2"/>
  <c r="R1440" i="2" s="1"/>
  <c r="Q1440" i="2" s="1"/>
  <c r="O1441" i="2"/>
  <c r="R1441" i="2" s="1"/>
  <c r="Q1441" i="2" s="1"/>
  <c r="O1442" i="2"/>
  <c r="R1442" i="2" s="1"/>
  <c r="Q1442" i="2" s="1"/>
  <c r="O1443" i="2"/>
  <c r="R1443" i="2" s="1"/>
  <c r="Q1443" i="2" s="1"/>
  <c r="O1444" i="2"/>
  <c r="R1444" i="2" s="1"/>
  <c r="Q1444" i="2" s="1"/>
  <c r="O1445" i="2"/>
  <c r="R1445" i="2" s="1"/>
  <c r="Q1445" i="2" s="1"/>
  <c r="O1446" i="2"/>
  <c r="R1446" i="2" s="1"/>
  <c r="Q1446" i="2" s="1"/>
  <c r="O1447" i="2"/>
  <c r="R1447" i="2" s="1"/>
  <c r="Q1447" i="2" s="1"/>
  <c r="O1448" i="2"/>
  <c r="R1448" i="2" s="1"/>
  <c r="Q1448" i="2" s="1"/>
  <c r="O1449" i="2"/>
  <c r="R1449" i="2" s="1"/>
  <c r="Q1449" i="2" s="1"/>
  <c r="O1450" i="2"/>
  <c r="R1450" i="2" s="1"/>
  <c r="Q1450" i="2" s="1"/>
  <c r="O1451" i="2"/>
  <c r="R1451" i="2" s="1"/>
  <c r="Q1451" i="2" s="1"/>
  <c r="O1452" i="2"/>
  <c r="R1452" i="2" s="1"/>
  <c r="Q1452" i="2" s="1"/>
  <c r="O1453" i="2"/>
  <c r="R1453" i="2" s="1"/>
  <c r="Q1453" i="2" s="1"/>
  <c r="O1454" i="2"/>
  <c r="R1454" i="2" s="1"/>
  <c r="Q1454" i="2" s="1"/>
  <c r="O1455" i="2"/>
  <c r="R1455" i="2" s="1"/>
  <c r="Q1455" i="2" s="1"/>
  <c r="O1456" i="2"/>
  <c r="R1456" i="2" s="1"/>
  <c r="Q1456" i="2" s="1"/>
  <c r="O1457" i="2"/>
  <c r="R1457" i="2" s="1"/>
  <c r="Q1457" i="2" s="1"/>
  <c r="O1458" i="2"/>
  <c r="R1458" i="2" s="1"/>
  <c r="Q1458" i="2" s="1"/>
  <c r="O1459" i="2"/>
  <c r="R1459" i="2" s="1"/>
  <c r="Q1459" i="2" s="1"/>
  <c r="O1460" i="2"/>
  <c r="R1460" i="2" s="1"/>
  <c r="Q1460" i="2" s="1"/>
  <c r="O1461" i="2"/>
  <c r="R1461" i="2" s="1"/>
  <c r="Q1461" i="2" s="1"/>
  <c r="O1462" i="2"/>
  <c r="R1462" i="2" s="1"/>
  <c r="Q1462" i="2" s="1"/>
  <c r="O1463" i="2"/>
  <c r="R1463" i="2" s="1"/>
  <c r="Q1463" i="2" s="1"/>
  <c r="O1464" i="2"/>
  <c r="R1464" i="2" s="1"/>
  <c r="Q1464" i="2" s="1"/>
  <c r="O1465" i="2"/>
  <c r="R1465" i="2" s="1"/>
  <c r="Q1465" i="2" s="1"/>
  <c r="O1466" i="2"/>
  <c r="R1466" i="2" s="1"/>
  <c r="Q1466" i="2" s="1"/>
  <c r="O1467" i="2"/>
  <c r="R1467" i="2" s="1"/>
  <c r="Q1467" i="2" s="1"/>
  <c r="O1468" i="2"/>
  <c r="R1468" i="2" s="1"/>
  <c r="Q1468" i="2" s="1"/>
  <c r="O1469" i="2"/>
  <c r="R1469" i="2" s="1"/>
  <c r="Q1469" i="2" s="1"/>
  <c r="O1470" i="2"/>
  <c r="R1470" i="2" s="1"/>
  <c r="Q1470" i="2" s="1"/>
  <c r="O1471" i="2"/>
  <c r="R1471" i="2" s="1"/>
  <c r="Q1471" i="2" s="1"/>
  <c r="O1472" i="2"/>
  <c r="R1472" i="2" s="1"/>
  <c r="Q1472" i="2" s="1"/>
  <c r="O1473" i="2"/>
  <c r="R1473" i="2" s="1"/>
  <c r="Q1473" i="2" s="1"/>
  <c r="O1474" i="2"/>
  <c r="R1474" i="2" s="1"/>
  <c r="Q1474" i="2" s="1"/>
  <c r="O1475" i="2"/>
  <c r="R1475" i="2" s="1"/>
  <c r="Q1475" i="2" s="1"/>
  <c r="O1476" i="2"/>
  <c r="R1476" i="2" s="1"/>
  <c r="Q1476" i="2" s="1"/>
  <c r="O1477" i="2"/>
  <c r="R1477" i="2" s="1"/>
  <c r="Q1477" i="2" s="1"/>
  <c r="O1478" i="2"/>
  <c r="R1478" i="2" s="1"/>
  <c r="Q1478" i="2" s="1"/>
  <c r="O1479" i="2"/>
  <c r="R1479" i="2" s="1"/>
  <c r="Q1479" i="2" s="1"/>
  <c r="O1480" i="2"/>
  <c r="R1480" i="2" s="1"/>
  <c r="Q1480" i="2" s="1"/>
  <c r="O1481" i="2"/>
  <c r="R1481" i="2" s="1"/>
  <c r="Q1481" i="2" s="1"/>
  <c r="O1482" i="2"/>
  <c r="R1482" i="2" s="1"/>
  <c r="Q1482" i="2" s="1"/>
  <c r="O1483" i="2"/>
  <c r="R1483" i="2" s="1"/>
  <c r="Q1483" i="2" s="1"/>
  <c r="O1484" i="2"/>
  <c r="R1484" i="2" s="1"/>
  <c r="Q1484" i="2" s="1"/>
  <c r="O1485" i="2"/>
  <c r="R1485" i="2" s="1"/>
  <c r="Q1485" i="2" s="1"/>
  <c r="O1486" i="2"/>
  <c r="R1486" i="2" s="1"/>
  <c r="Q1486" i="2" s="1"/>
  <c r="O1487" i="2"/>
  <c r="R1487" i="2" s="1"/>
  <c r="Q1487" i="2" s="1"/>
  <c r="O1488" i="2"/>
  <c r="R1488" i="2" s="1"/>
  <c r="Q1488" i="2" s="1"/>
  <c r="O1489" i="2"/>
  <c r="R1489" i="2" s="1"/>
  <c r="Q1489" i="2" s="1"/>
  <c r="O1490" i="2"/>
  <c r="R1490" i="2" s="1"/>
  <c r="Q1490" i="2" s="1"/>
  <c r="O1491" i="2"/>
  <c r="R1491" i="2" s="1"/>
  <c r="Q1491" i="2" s="1"/>
  <c r="O1492" i="2"/>
  <c r="R1492" i="2" s="1"/>
  <c r="Q1492" i="2" s="1"/>
  <c r="O1493" i="2"/>
  <c r="R1493" i="2" s="1"/>
  <c r="Q1493" i="2" s="1"/>
  <c r="O1494" i="2"/>
  <c r="R1494" i="2" s="1"/>
  <c r="Q1494" i="2" s="1"/>
  <c r="O1495" i="2"/>
  <c r="R1495" i="2" s="1"/>
  <c r="Q1495" i="2" s="1"/>
  <c r="O1496" i="2"/>
  <c r="R1496" i="2" s="1"/>
  <c r="Q1496" i="2" s="1"/>
  <c r="O1497" i="2"/>
  <c r="R1497" i="2" s="1"/>
  <c r="Q1497" i="2" s="1"/>
  <c r="O1498" i="2"/>
  <c r="R1498" i="2" s="1"/>
  <c r="Q1498" i="2" s="1"/>
  <c r="O1499" i="2"/>
  <c r="R1499" i="2" s="1"/>
  <c r="Q1499" i="2" s="1"/>
  <c r="O1500" i="2"/>
  <c r="R1500" i="2" s="1"/>
  <c r="Q1500" i="2" s="1"/>
  <c r="O1501" i="2"/>
  <c r="R1501" i="2" s="1"/>
  <c r="Q1501" i="2" s="1"/>
  <c r="O1502" i="2"/>
  <c r="R1502" i="2" s="1"/>
  <c r="Q1502" i="2" s="1"/>
  <c r="O1503" i="2"/>
  <c r="R1503" i="2" s="1"/>
  <c r="Q1503" i="2" s="1"/>
  <c r="O1504" i="2"/>
  <c r="R1504" i="2" s="1"/>
  <c r="Q1504" i="2" s="1"/>
  <c r="O1505" i="2"/>
  <c r="R1505" i="2" s="1"/>
  <c r="Q1505" i="2" s="1"/>
  <c r="O1506" i="2"/>
  <c r="R1506" i="2" s="1"/>
  <c r="Q1506" i="2" s="1"/>
  <c r="O1507" i="2"/>
  <c r="R1507" i="2" s="1"/>
  <c r="Q1507" i="2" s="1"/>
  <c r="O1508" i="2"/>
  <c r="R1508" i="2" s="1"/>
  <c r="Q1508" i="2" s="1"/>
  <c r="O1509" i="2"/>
  <c r="R1509" i="2" s="1"/>
  <c r="Q1509" i="2" s="1"/>
  <c r="O1510" i="2"/>
  <c r="R1510" i="2" s="1"/>
  <c r="Q1510" i="2" s="1"/>
  <c r="O1511" i="2"/>
  <c r="R1511" i="2" s="1"/>
  <c r="Q1511" i="2" s="1"/>
  <c r="O1512" i="2"/>
  <c r="R1512" i="2" s="1"/>
  <c r="Q1512" i="2" s="1"/>
  <c r="O1513" i="2"/>
  <c r="R1513" i="2" s="1"/>
  <c r="Q1513" i="2" s="1"/>
  <c r="O1514" i="2"/>
  <c r="R1514" i="2" s="1"/>
  <c r="Q1514" i="2" s="1"/>
  <c r="O1515" i="2"/>
  <c r="R1515" i="2" s="1"/>
  <c r="Q1515" i="2" s="1"/>
  <c r="O1516" i="2"/>
  <c r="R1516" i="2" s="1"/>
  <c r="Q1516" i="2" s="1"/>
  <c r="O1517" i="2"/>
  <c r="R1517" i="2" s="1"/>
  <c r="Q1517" i="2" s="1"/>
  <c r="O1518" i="2"/>
  <c r="R1518" i="2" s="1"/>
  <c r="Q1518" i="2" s="1"/>
  <c r="O1519" i="2"/>
  <c r="R1519" i="2" s="1"/>
  <c r="Q1519" i="2" s="1"/>
  <c r="O1520" i="2"/>
  <c r="R1520" i="2" s="1"/>
  <c r="Q1520" i="2" s="1"/>
  <c r="O1521" i="2"/>
  <c r="R1521" i="2" s="1"/>
  <c r="Q1521" i="2" s="1"/>
  <c r="O1522" i="2"/>
  <c r="R1522" i="2" s="1"/>
  <c r="Q1522" i="2" s="1"/>
  <c r="O1523" i="2"/>
  <c r="R1523" i="2" s="1"/>
  <c r="Q1523" i="2" s="1"/>
  <c r="O1524" i="2"/>
  <c r="R1524" i="2" s="1"/>
  <c r="Q1524" i="2" s="1"/>
  <c r="O1525" i="2"/>
  <c r="R1525" i="2" s="1"/>
  <c r="Q1525" i="2" s="1"/>
  <c r="O1526" i="2"/>
  <c r="R1526" i="2" s="1"/>
  <c r="Q1526" i="2" s="1"/>
  <c r="O1527" i="2"/>
  <c r="R1527" i="2" s="1"/>
  <c r="Q1527" i="2" s="1"/>
  <c r="O1528" i="2"/>
  <c r="R1528" i="2" s="1"/>
  <c r="Q1528" i="2" s="1"/>
  <c r="O1529" i="2"/>
  <c r="R1529" i="2" s="1"/>
  <c r="Q1529" i="2" s="1"/>
  <c r="O1530" i="2"/>
  <c r="R1530" i="2" s="1"/>
  <c r="Q1530" i="2" s="1"/>
  <c r="O1531" i="2"/>
  <c r="R1531" i="2" s="1"/>
  <c r="Q1531" i="2" s="1"/>
  <c r="O1532" i="2"/>
  <c r="R1532" i="2" s="1"/>
  <c r="Q1532" i="2" s="1"/>
  <c r="O1533" i="2"/>
  <c r="R1533" i="2" s="1"/>
  <c r="Q1533" i="2" s="1"/>
  <c r="O1534" i="2"/>
  <c r="R1534" i="2" s="1"/>
  <c r="Q1534" i="2" s="1"/>
  <c r="O1535" i="2"/>
  <c r="R1535" i="2" s="1"/>
  <c r="Q1535" i="2" s="1"/>
  <c r="O1536" i="2"/>
  <c r="R1536" i="2" s="1"/>
  <c r="Q1536" i="2" s="1"/>
  <c r="O1537" i="2"/>
  <c r="R1537" i="2" s="1"/>
  <c r="Q1537" i="2" s="1"/>
  <c r="O1538" i="2"/>
  <c r="R1538" i="2" s="1"/>
  <c r="Q1538" i="2" s="1"/>
  <c r="O1539" i="2"/>
  <c r="R1539" i="2" s="1"/>
  <c r="Q1539" i="2" s="1"/>
  <c r="O1540" i="2"/>
  <c r="R1540" i="2" s="1"/>
  <c r="Q1540" i="2" s="1"/>
  <c r="O1541" i="2"/>
  <c r="R1541" i="2" s="1"/>
  <c r="Q1541" i="2" s="1"/>
  <c r="O1542" i="2"/>
  <c r="R1542" i="2" s="1"/>
  <c r="Q1542" i="2" s="1"/>
  <c r="O1543" i="2"/>
  <c r="R1543" i="2" s="1"/>
  <c r="Q1543" i="2" s="1"/>
  <c r="O1544" i="2"/>
  <c r="R1544" i="2" s="1"/>
  <c r="Q1544" i="2" s="1"/>
  <c r="O1545" i="2"/>
  <c r="R1545" i="2" s="1"/>
  <c r="Q1545" i="2" s="1"/>
  <c r="O1546" i="2"/>
  <c r="R1546" i="2" s="1"/>
  <c r="Q1546" i="2" s="1"/>
  <c r="O1547" i="2"/>
  <c r="R1547" i="2" s="1"/>
  <c r="Q1547" i="2" s="1"/>
  <c r="O1548" i="2"/>
  <c r="R1548" i="2" s="1"/>
  <c r="Q1548" i="2" s="1"/>
  <c r="O1549" i="2"/>
  <c r="R1549" i="2" s="1"/>
  <c r="Q1549" i="2" s="1"/>
  <c r="O1550" i="2"/>
  <c r="R1550" i="2" s="1"/>
  <c r="Q1550" i="2" s="1"/>
  <c r="O1551" i="2"/>
  <c r="R1551" i="2" s="1"/>
  <c r="Q1551" i="2" s="1"/>
  <c r="O1552" i="2"/>
  <c r="R1552" i="2" s="1"/>
  <c r="Q1552" i="2" s="1"/>
  <c r="O1553" i="2"/>
  <c r="R1553" i="2" s="1"/>
  <c r="Q1553" i="2" s="1"/>
  <c r="O1554" i="2"/>
  <c r="R1554" i="2" s="1"/>
  <c r="Q1554" i="2" s="1"/>
  <c r="O1555" i="2"/>
  <c r="R1555" i="2" s="1"/>
  <c r="Q1555" i="2" s="1"/>
  <c r="O1556" i="2"/>
  <c r="R1556" i="2" s="1"/>
  <c r="Q1556" i="2" s="1"/>
  <c r="O1557" i="2"/>
  <c r="R1557" i="2" s="1"/>
  <c r="Q1557" i="2" s="1"/>
  <c r="O1558" i="2"/>
  <c r="R1558" i="2" s="1"/>
  <c r="Q1558" i="2" s="1"/>
  <c r="O1559" i="2"/>
  <c r="R1559" i="2" s="1"/>
  <c r="Q1559" i="2" s="1"/>
  <c r="O1560" i="2"/>
  <c r="R1560" i="2" s="1"/>
  <c r="Q1560" i="2" s="1"/>
  <c r="O1561" i="2"/>
  <c r="R1561" i="2" s="1"/>
  <c r="Q1561" i="2" s="1"/>
  <c r="O1562" i="2"/>
  <c r="R1562" i="2" s="1"/>
  <c r="Q1562" i="2" s="1"/>
  <c r="O1563" i="2"/>
  <c r="R1563" i="2" s="1"/>
  <c r="Q1563" i="2" s="1"/>
  <c r="O1564" i="2"/>
  <c r="R1564" i="2" s="1"/>
  <c r="Q1564" i="2" s="1"/>
  <c r="O1565" i="2"/>
  <c r="R1565" i="2" s="1"/>
  <c r="Q1565" i="2" s="1"/>
  <c r="O1566" i="2"/>
  <c r="R1566" i="2" s="1"/>
  <c r="Q1566" i="2" s="1"/>
  <c r="O1567" i="2"/>
  <c r="R1567" i="2" s="1"/>
  <c r="Q1567" i="2" s="1"/>
  <c r="O1568" i="2"/>
  <c r="R1568" i="2" s="1"/>
  <c r="Q1568" i="2" s="1"/>
  <c r="O1569" i="2"/>
  <c r="R1569" i="2" s="1"/>
  <c r="Q1569" i="2" s="1"/>
  <c r="O1570" i="2"/>
  <c r="R1570" i="2" s="1"/>
  <c r="Q1570" i="2" s="1"/>
  <c r="O1571" i="2"/>
  <c r="R1571" i="2" s="1"/>
  <c r="Q1571" i="2" s="1"/>
  <c r="O1572" i="2"/>
  <c r="R1572" i="2" s="1"/>
  <c r="Q1572" i="2" s="1"/>
  <c r="O1573" i="2"/>
  <c r="R1573" i="2" s="1"/>
  <c r="Q1573" i="2" s="1"/>
  <c r="O1574" i="2"/>
  <c r="R1574" i="2" s="1"/>
  <c r="Q1574" i="2" s="1"/>
  <c r="O1575" i="2"/>
  <c r="R1575" i="2" s="1"/>
  <c r="Q1575" i="2" s="1"/>
  <c r="O1576" i="2"/>
  <c r="R1576" i="2" s="1"/>
  <c r="Q1576" i="2" s="1"/>
  <c r="O1577" i="2"/>
  <c r="R1577" i="2" s="1"/>
  <c r="Q1577" i="2" s="1"/>
  <c r="O1578" i="2"/>
  <c r="R1578" i="2" s="1"/>
  <c r="Q1578" i="2" s="1"/>
  <c r="O1579" i="2"/>
  <c r="R1579" i="2" s="1"/>
  <c r="Q1579" i="2" s="1"/>
  <c r="O1580" i="2"/>
  <c r="R1580" i="2" s="1"/>
  <c r="Q1580" i="2" s="1"/>
  <c r="O1581" i="2"/>
  <c r="R1581" i="2" s="1"/>
  <c r="Q1581" i="2" s="1"/>
  <c r="O1582" i="2"/>
  <c r="R1582" i="2" s="1"/>
  <c r="Q1582" i="2" s="1"/>
  <c r="O1583" i="2"/>
  <c r="R1583" i="2" s="1"/>
  <c r="Q1583" i="2" s="1"/>
  <c r="O1584" i="2"/>
  <c r="R1584" i="2" s="1"/>
  <c r="Q1584" i="2" s="1"/>
  <c r="O1585" i="2"/>
  <c r="R1585" i="2" s="1"/>
  <c r="Q1585" i="2" s="1"/>
  <c r="O1586" i="2"/>
  <c r="R1586" i="2" s="1"/>
  <c r="Q1586" i="2" s="1"/>
  <c r="O1587" i="2"/>
  <c r="R1587" i="2" s="1"/>
  <c r="Q1587" i="2" s="1"/>
  <c r="O1588" i="2"/>
  <c r="R1588" i="2" s="1"/>
  <c r="Q1588" i="2" s="1"/>
  <c r="O1589" i="2"/>
  <c r="R1589" i="2" s="1"/>
  <c r="Q1589" i="2" s="1"/>
  <c r="O1590" i="2"/>
  <c r="R1590" i="2" s="1"/>
  <c r="Q1590" i="2" s="1"/>
  <c r="O1591" i="2"/>
  <c r="R1591" i="2" s="1"/>
  <c r="Q1591" i="2" s="1"/>
  <c r="O1592" i="2"/>
  <c r="R1592" i="2" s="1"/>
  <c r="Q1592" i="2" s="1"/>
  <c r="O1593" i="2"/>
  <c r="R1593" i="2" s="1"/>
  <c r="Q1593" i="2" s="1"/>
  <c r="O1594" i="2"/>
  <c r="R1594" i="2" s="1"/>
  <c r="Q1594" i="2" s="1"/>
  <c r="O1595" i="2"/>
  <c r="R1595" i="2" s="1"/>
  <c r="Q1595" i="2" s="1"/>
  <c r="O1596" i="2"/>
  <c r="R1596" i="2" s="1"/>
  <c r="Q1596" i="2" s="1"/>
  <c r="O1597" i="2"/>
  <c r="R1597" i="2" s="1"/>
  <c r="Q1597" i="2" s="1"/>
  <c r="O1598" i="2"/>
  <c r="R1598" i="2" s="1"/>
  <c r="Q1598" i="2" s="1"/>
  <c r="O1599" i="2"/>
  <c r="R1599" i="2" s="1"/>
  <c r="Q1599" i="2" s="1"/>
  <c r="O1600" i="2"/>
  <c r="R1600" i="2" s="1"/>
  <c r="Q1600" i="2" s="1"/>
  <c r="O1601" i="2"/>
  <c r="R1601" i="2" s="1"/>
  <c r="Q1601" i="2" s="1"/>
  <c r="O1602" i="2"/>
  <c r="R1602" i="2" s="1"/>
  <c r="Q1602" i="2" s="1"/>
  <c r="O1603" i="2"/>
  <c r="R1603" i="2" s="1"/>
  <c r="Q1603" i="2" s="1"/>
  <c r="O1604" i="2"/>
  <c r="R1604" i="2" s="1"/>
  <c r="Q1604" i="2" s="1"/>
  <c r="O1605" i="2"/>
  <c r="R1605" i="2" s="1"/>
  <c r="Q1605" i="2" s="1"/>
  <c r="O1606" i="2"/>
  <c r="R1606" i="2" s="1"/>
  <c r="Q1606" i="2" s="1"/>
  <c r="O1607" i="2"/>
  <c r="R1607" i="2" s="1"/>
  <c r="Q1607" i="2" s="1"/>
  <c r="O1608" i="2"/>
  <c r="R1608" i="2" s="1"/>
  <c r="Q1608" i="2" s="1"/>
  <c r="O1609" i="2"/>
  <c r="R1609" i="2" s="1"/>
  <c r="Q1609" i="2" s="1"/>
  <c r="O1610" i="2"/>
  <c r="R1610" i="2" s="1"/>
  <c r="Q1610" i="2" s="1"/>
  <c r="O1611" i="2"/>
  <c r="R1611" i="2" s="1"/>
  <c r="Q1611" i="2" s="1"/>
  <c r="O1612" i="2"/>
  <c r="R1612" i="2" s="1"/>
  <c r="Q1612" i="2" s="1"/>
  <c r="O1613" i="2"/>
  <c r="R1613" i="2" s="1"/>
  <c r="Q1613" i="2" s="1"/>
  <c r="O1614" i="2"/>
  <c r="R1614" i="2" s="1"/>
  <c r="Q1614" i="2" s="1"/>
  <c r="O1615" i="2"/>
  <c r="R1615" i="2" s="1"/>
  <c r="Q1615" i="2" s="1"/>
  <c r="O1616" i="2"/>
  <c r="R1616" i="2" s="1"/>
  <c r="Q1616" i="2" s="1"/>
  <c r="O1617" i="2"/>
  <c r="R1617" i="2" s="1"/>
  <c r="Q1617" i="2" s="1"/>
  <c r="O1618" i="2"/>
  <c r="R1618" i="2" s="1"/>
  <c r="Q1618" i="2" s="1"/>
  <c r="O1619" i="2"/>
  <c r="R1619" i="2" s="1"/>
  <c r="Q1619" i="2" s="1"/>
  <c r="O1620" i="2"/>
  <c r="R1620" i="2" s="1"/>
  <c r="Q1620" i="2" s="1"/>
  <c r="O1621" i="2"/>
  <c r="R1621" i="2" s="1"/>
  <c r="Q1621" i="2" s="1"/>
  <c r="O1622" i="2"/>
  <c r="R1622" i="2" s="1"/>
  <c r="Q1622" i="2" s="1"/>
  <c r="O1623" i="2"/>
  <c r="R1623" i="2" s="1"/>
  <c r="Q1623" i="2" s="1"/>
  <c r="O1624" i="2"/>
  <c r="R1624" i="2" s="1"/>
  <c r="Q1624" i="2" s="1"/>
  <c r="O1625" i="2"/>
  <c r="R1625" i="2" s="1"/>
  <c r="Q1625" i="2" s="1"/>
  <c r="O1626" i="2"/>
  <c r="R1626" i="2" s="1"/>
  <c r="Q1626" i="2" s="1"/>
  <c r="O1627" i="2"/>
  <c r="R1627" i="2" s="1"/>
  <c r="Q1627" i="2" s="1"/>
  <c r="O1628" i="2"/>
  <c r="R1628" i="2" s="1"/>
  <c r="Q1628" i="2" s="1"/>
  <c r="O1629" i="2"/>
  <c r="R1629" i="2" s="1"/>
  <c r="Q1629" i="2" s="1"/>
  <c r="O1630" i="2"/>
  <c r="R1630" i="2" s="1"/>
  <c r="Q1630" i="2" s="1"/>
  <c r="O1631" i="2"/>
  <c r="R1631" i="2" s="1"/>
  <c r="Q1631" i="2" s="1"/>
  <c r="O1632" i="2"/>
  <c r="R1632" i="2" s="1"/>
  <c r="Q1632" i="2" s="1"/>
  <c r="O1633" i="2"/>
  <c r="R1633" i="2" s="1"/>
  <c r="Q1633" i="2" s="1"/>
  <c r="O1634" i="2"/>
  <c r="R1634" i="2" s="1"/>
  <c r="Q1634" i="2" s="1"/>
  <c r="O1635" i="2"/>
  <c r="R1635" i="2" s="1"/>
  <c r="Q1635" i="2" s="1"/>
  <c r="O1636" i="2"/>
  <c r="R1636" i="2" s="1"/>
  <c r="Q1636" i="2" s="1"/>
  <c r="O1637" i="2"/>
  <c r="R1637" i="2" s="1"/>
  <c r="Q1637" i="2" s="1"/>
  <c r="O1638" i="2"/>
  <c r="R1638" i="2" s="1"/>
  <c r="Q1638" i="2" s="1"/>
  <c r="O1639" i="2"/>
  <c r="R1639" i="2" s="1"/>
  <c r="Q1639" i="2" s="1"/>
  <c r="O1640" i="2"/>
  <c r="R1640" i="2" s="1"/>
  <c r="Q1640" i="2" s="1"/>
  <c r="O1641" i="2"/>
  <c r="R1641" i="2" s="1"/>
  <c r="Q1641" i="2" s="1"/>
  <c r="O1642" i="2"/>
  <c r="R1642" i="2" s="1"/>
  <c r="Q1642" i="2" s="1"/>
  <c r="O1643" i="2"/>
  <c r="R1643" i="2" s="1"/>
  <c r="Q1643" i="2" s="1"/>
  <c r="O1644" i="2"/>
  <c r="R1644" i="2" s="1"/>
  <c r="Q1644" i="2" s="1"/>
  <c r="O1645" i="2"/>
  <c r="R1645" i="2" s="1"/>
  <c r="Q1645" i="2" s="1"/>
  <c r="O1646" i="2"/>
  <c r="R1646" i="2" s="1"/>
  <c r="Q1646" i="2" s="1"/>
  <c r="O1647" i="2"/>
  <c r="R1647" i="2" s="1"/>
  <c r="Q1647" i="2" s="1"/>
  <c r="O1648" i="2"/>
  <c r="R1648" i="2" s="1"/>
  <c r="Q1648" i="2" s="1"/>
  <c r="O1649" i="2"/>
  <c r="R1649" i="2" s="1"/>
  <c r="Q1649" i="2" s="1"/>
  <c r="O1650" i="2"/>
  <c r="R1650" i="2" s="1"/>
  <c r="Q1650" i="2" s="1"/>
  <c r="O1651" i="2"/>
  <c r="R1651" i="2" s="1"/>
  <c r="Q1651" i="2" s="1"/>
  <c r="O1652" i="2"/>
  <c r="R1652" i="2" s="1"/>
  <c r="Q1652" i="2" s="1"/>
  <c r="O1653" i="2"/>
  <c r="R1653" i="2" s="1"/>
  <c r="Q1653" i="2" s="1"/>
  <c r="O1654" i="2"/>
  <c r="R1654" i="2" s="1"/>
  <c r="Q1654" i="2" s="1"/>
  <c r="O1655" i="2"/>
  <c r="R1655" i="2" s="1"/>
  <c r="Q1655" i="2" s="1"/>
  <c r="O1656" i="2"/>
  <c r="R1656" i="2" s="1"/>
  <c r="Q1656" i="2" s="1"/>
  <c r="O1657" i="2"/>
  <c r="R1657" i="2" s="1"/>
  <c r="Q1657" i="2" s="1"/>
  <c r="O1658" i="2"/>
  <c r="R1658" i="2" s="1"/>
  <c r="Q1658" i="2" s="1"/>
  <c r="O1659" i="2"/>
  <c r="R1659" i="2" s="1"/>
  <c r="Q1659" i="2" s="1"/>
  <c r="O1660" i="2"/>
  <c r="R1660" i="2" s="1"/>
  <c r="Q1660" i="2" s="1"/>
  <c r="O1661" i="2"/>
  <c r="R1661" i="2" s="1"/>
  <c r="Q1661" i="2" s="1"/>
  <c r="O1662" i="2"/>
  <c r="R1662" i="2" s="1"/>
  <c r="Q1662" i="2" s="1"/>
  <c r="O1663" i="2"/>
  <c r="R1663" i="2" s="1"/>
  <c r="Q1663" i="2" s="1"/>
  <c r="O1664" i="2"/>
  <c r="R1664" i="2" s="1"/>
  <c r="Q1664" i="2" s="1"/>
  <c r="O1665" i="2"/>
  <c r="R1665" i="2" s="1"/>
  <c r="Q1665" i="2" s="1"/>
  <c r="O1666" i="2"/>
  <c r="R1666" i="2" s="1"/>
  <c r="Q1666" i="2" s="1"/>
  <c r="O1667" i="2"/>
  <c r="R1667" i="2" s="1"/>
  <c r="Q1667" i="2" s="1"/>
  <c r="O1668" i="2"/>
  <c r="R1668" i="2" s="1"/>
  <c r="Q1668" i="2" s="1"/>
  <c r="O1669" i="2"/>
  <c r="R1669" i="2" s="1"/>
  <c r="Q1669" i="2" s="1"/>
  <c r="O1670" i="2"/>
  <c r="R1670" i="2" s="1"/>
  <c r="Q1670" i="2" s="1"/>
  <c r="O1671" i="2"/>
  <c r="R1671" i="2" s="1"/>
  <c r="Q1671" i="2" s="1"/>
  <c r="O1672" i="2"/>
  <c r="R1672" i="2" s="1"/>
  <c r="Q1672" i="2" s="1"/>
  <c r="O1673" i="2"/>
  <c r="R1673" i="2" s="1"/>
  <c r="Q1673" i="2" s="1"/>
  <c r="O1674" i="2"/>
  <c r="R1674" i="2" s="1"/>
  <c r="Q1674" i="2" s="1"/>
  <c r="O1675" i="2"/>
  <c r="R1675" i="2" s="1"/>
  <c r="Q1675" i="2" s="1"/>
  <c r="O1676" i="2"/>
  <c r="R1676" i="2" s="1"/>
  <c r="Q1676" i="2" s="1"/>
  <c r="O1677" i="2"/>
  <c r="R1677" i="2" s="1"/>
  <c r="Q1677" i="2" s="1"/>
  <c r="O1678" i="2"/>
  <c r="R1678" i="2" s="1"/>
  <c r="Q1678" i="2" s="1"/>
  <c r="O1679" i="2"/>
  <c r="R1679" i="2" s="1"/>
  <c r="Q1679" i="2" s="1"/>
  <c r="O1680" i="2"/>
  <c r="R1680" i="2" s="1"/>
  <c r="Q1680" i="2" s="1"/>
  <c r="O1681" i="2"/>
  <c r="R1681" i="2" s="1"/>
  <c r="Q1681" i="2" s="1"/>
  <c r="O1682" i="2"/>
  <c r="R1682" i="2" s="1"/>
  <c r="Q1682" i="2" s="1"/>
  <c r="O1683" i="2"/>
  <c r="R1683" i="2" s="1"/>
  <c r="Q1683" i="2" s="1"/>
  <c r="O1684" i="2"/>
  <c r="R1684" i="2" s="1"/>
  <c r="Q1684" i="2" s="1"/>
  <c r="O1685" i="2"/>
  <c r="R1685" i="2" s="1"/>
  <c r="Q1685" i="2" s="1"/>
  <c r="O1686" i="2"/>
  <c r="R1686" i="2" s="1"/>
  <c r="Q1686" i="2" s="1"/>
  <c r="O1687" i="2"/>
  <c r="R1687" i="2" s="1"/>
  <c r="Q1687" i="2" s="1"/>
  <c r="O1688" i="2"/>
  <c r="R1688" i="2" s="1"/>
  <c r="Q1688" i="2" s="1"/>
  <c r="O1689" i="2"/>
  <c r="R1689" i="2" s="1"/>
  <c r="Q1689" i="2" s="1"/>
  <c r="O1690" i="2"/>
  <c r="R1690" i="2" s="1"/>
  <c r="Q1690" i="2" s="1"/>
  <c r="O1691" i="2"/>
  <c r="R1691" i="2" s="1"/>
  <c r="Q1691" i="2" s="1"/>
  <c r="O1692" i="2"/>
  <c r="R1692" i="2" s="1"/>
  <c r="Q1692" i="2" s="1"/>
  <c r="O1693" i="2"/>
  <c r="R1693" i="2" s="1"/>
  <c r="Q1693" i="2" s="1"/>
  <c r="O1694" i="2"/>
  <c r="R1694" i="2" s="1"/>
  <c r="Q1694" i="2" s="1"/>
  <c r="O1695" i="2"/>
  <c r="R1695" i="2" s="1"/>
  <c r="Q1695" i="2" s="1"/>
  <c r="O1696" i="2"/>
  <c r="R1696" i="2" s="1"/>
  <c r="Q1696" i="2" s="1"/>
  <c r="O1697" i="2"/>
  <c r="R1697" i="2" s="1"/>
  <c r="Q1697" i="2" s="1"/>
  <c r="O1698" i="2"/>
  <c r="R1698" i="2" s="1"/>
  <c r="Q1698" i="2" s="1"/>
  <c r="O1699" i="2"/>
  <c r="R1699" i="2" s="1"/>
  <c r="Q1699" i="2" s="1"/>
  <c r="O1700" i="2"/>
  <c r="R1700" i="2" s="1"/>
  <c r="Q1700" i="2" s="1"/>
  <c r="O1701" i="2"/>
  <c r="R1701" i="2" s="1"/>
  <c r="Q1701" i="2" s="1"/>
  <c r="O1702" i="2"/>
  <c r="R1702" i="2" s="1"/>
  <c r="Q1702" i="2" s="1"/>
  <c r="O1703" i="2"/>
  <c r="R1703" i="2" s="1"/>
  <c r="Q1703" i="2" s="1"/>
  <c r="O1704" i="2"/>
  <c r="R1704" i="2" s="1"/>
  <c r="Q1704" i="2" s="1"/>
  <c r="O1705" i="2"/>
  <c r="R1705" i="2" s="1"/>
  <c r="Q1705" i="2" s="1"/>
  <c r="O1706" i="2"/>
  <c r="R1706" i="2" s="1"/>
  <c r="Q1706" i="2" s="1"/>
  <c r="O1707" i="2"/>
  <c r="R1707" i="2" s="1"/>
  <c r="Q1707" i="2" s="1"/>
  <c r="O1708" i="2"/>
  <c r="R1708" i="2" s="1"/>
  <c r="Q1708" i="2" s="1"/>
  <c r="O1709" i="2"/>
  <c r="R1709" i="2" s="1"/>
  <c r="Q1709" i="2" s="1"/>
  <c r="O1710" i="2"/>
  <c r="R1710" i="2" s="1"/>
  <c r="Q1710" i="2" s="1"/>
  <c r="O1711" i="2"/>
  <c r="R1711" i="2" s="1"/>
  <c r="Q1711" i="2" s="1"/>
  <c r="O1712" i="2"/>
  <c r="R1712" i="2" s="1"/>
  <c r="Q1712" i="2" s="1"/>
  <c r="O1713" i="2"/>
  <c r="R1713" i="2" s="1"/>
  <c r="Q1713" i="2" s="1"/>
  <c r="O1714" i="2"/>
  <c r="R1714" i="2" s="1"/>
  <c r="Q1714" i="2" s="1"/>
  <c r="O1715" i="2"/>
  <c r="R1715" i="2" s="1"/>
  <c r="Q1715" i="2" s="1"/>
  <c r="O1716" i="2"/>
  <c r="R1716" i="2" s="1"/>
  <c r="Q1716" i="2" s="1"/>
  <c r="O1717" i="2"/>
  <c r="R1717" i="2" s="1"/>
  <c r="Q1717" i="2" s="1"/>
  <c r="O1718" i="2"/>
  <c r="R1718" i="2" s="1"/>
  <c r="Q1718" i="2" s="1"/>
  <c r="O1719" i="2"/>
  <c r="R1719" i="2" s="1"/>
  <c r="Q1719" i="2" s="1"/>
  <c r="O1720" i="2"/>
  <c r="R1720" i="2" s="1"/>
  <c r="Q1720" i="2" s="1"/>
  <c r="O1721" i="2"/>
  <c r="R1721" i="2" s="1"/>
  <c r="Q1721" i="2" s="1"/>
  <c r="O1722" i="2"/>
  <c r="R1722" i="2" s="1"/>
  <c r="Q1722" i="2" s="1"/>
  <c r="O1723" i="2"/>
  <c r="R1723" i="2" s="1"/>
  <c r="Q1723" i="2" s="1"/>
  <c r="O1724" i="2"/>
  <c r="R1724" i="2" s="1"/>
  <c r="Q1724" i="2" s="1"/>
  <c r="O1725" i="2"/>
  <c r="R1725" i="2" s="1"/>
  <c r="Q1725" i="2" s="1"/>
  <c r="O1726" i="2"/>
  <c r="R1726" i="2" s="1"/>
  <c r="Q1726" i="2" s="1"/>
  <c r="O1727" i="2"/>
  <c r="R1727" i="2" s="1"/>
  <c r="Q1727" i="2" s="1"/>
  <c r="O1728" i="2"/>
  <c r="R1728" i="2" s="1"/>
  <c r="Q1728" i="2" s="1"/>
  <c r="O1729" i="2"/>
  <c r="R1729" i="2" s="1"/>
  <c r="Q1729" i="2" s="1"/>
  <c r="O1730" i="2"/>
  <c r="R1730" i="2" s="1"/>
  <c r="Q1730" i="2" s="1"/>
  <c r="O1731" i="2"/>
  <c r="R1731" i="2" s="1"/>
  <c r="Q1731" i="2" s="1"/>
  <c r="O1732" i="2"/>
  <c r="R1732" i="2" s="1"/>
  <c r="Q1732" i="2" s="1"/>
  <c r="O1733" i="2"/>
  <c r="R1733" i="2" s="1"/>
  <c r="Q1733" i="2" s="1"/>
  <c r="O1734" i="2"/>
  <c r="R1734" i="2" s="1"/>
  <c r="Q1734" i="2" s="1"/>
  <c r="O1735" i="2"/>
  <c r="R1735" i="2" s="1"/>
  <c r="Q1735" i="2" s="1"/>
  <c r="O1736" i="2"/>
  <c r="R1736" i="2" s="1"/>
  <c r="Q1736" i="2" s="1"/>
  <c r="O1737" i="2"/>
  <c r="R1737" i="2" s="1"/>
  <c r="Q1737" i="2" s="1"/>
  <c r="O1738" i="2"/>
  <c r="R1738" i="2" s="1"/>
  <c r="Q1738" i="2" s="1"/>
  <c r="O1739" i="2"/>
  <c r="R1739" i="2" s="1"/>
  <c r="Q1739" i="2" s="1"/>
  <c r="O1740" i="2"/>
  <c r="R1740" i="2" s="1"/>
  <c r="Q1740" i="2" s="1"/>
  <c r="O1741" i="2"/>
  <c r="R1741" i="2" s="1"/>
  <c r="Q1741" i="2" s="1"/>
  <c r="O1742" i="2"/>
  <c r="R1742" i="2" s="1"/>
  <c r="Q1742" i="2" s="1"/>
  <c r="O1743" i="2"/>
  <c r="R1743" i="2" s="1"/>
  <c r="Q1743" i="2" s="1"/>
  <c r="O1744" i="2"/>
  <c r="R1744" i="2" s="1"/>
  <c r="Q1744" i="2" s="1"/>
  <c r="O1745" i="2"/>
  <c r="R1745" i="2" s="1"/>
  <c r="Q1745" i="2" s="1"/>
  <c r="O1746" i="2"/>
  <c r="R1746" i="2" s="1"/>
  <c r="Q1746" i="2" s="1"/>
  <c r="O1747" i="2"/>
  <c r="R1747" i="2" s="1"/>
  <c r="Q1747" i="2" s="1"/>
  <c r="O1748" i="2"/>
  <c r="R1748" i="2" s="1"/>
  <c r="Q1748" i="2" s="1"/>
  <c r="O1749" i="2"/>
  <c r="R1749" i="2" s="1"/>
  <c r="Q1749" i="2" s="1"/>
  <c r="O1750" i="2"/>
  <c r="R1750" i="2" s="1"/>
  <c r="Q1750" i="2" s="1"/>
  <c r="O1751" i="2"/>
  <c r="R1751" i="2" s="1"/>
  <c r="Q1751" i="2" s="1"/>
  <c r="O1752" i="2"/>
  <c r="R1752" i="2" s="1"/>
  <c r="Q1752" i="2" s="1"/>
  <c r="O1753" i="2"/>
  <c r="R1753" i="2" s="1"/>
  <c r="Q1753" i="2" s="1"/>
  <c r="O1754" i="2"/>
  <c r="R1754" i="2" s="1"/>
  <c r="Q1754" i="2" s="1"/>
  <c r="O1755" i="2"/>
  <c r="R1755" i="2" s="1"/>
  <c r="Q1755" i="2" s="1"/>
  <c r="O1756" i="2"/>
  <c r="R1756" i="2" s="1"/>
  <c r="Q1756" i="2" s="1"/>
  <c r="O1757" i="2"/>
  <c r="R1757" i="2" s="1"/>
  <c r="Q1757" i="2" s="1"/>
  <c r="O1758" i="2"/>
  <c r="R1758" i="2" s="1"/>
  <c r="Q1758" i="2" s="1"/>
  <c r="O1759" i="2"/>
  <c r="R1759" i="2" s="1"/>
  <c r="Q1759" i="2" s="1"/>
  <c r="O1760" i="2"/>
  <c r="R1760" i="2" s="1"/>
  <c r="Q1760" i="2" s="1"/>
  <c r="O1761" i="2"/>
  <c r="R1761" i="2" s="1"/>
  <c r="Q1761" i="2" s="1"/>
  <c r="O1762" i="2"/>
  <c r="R1762" i="2" s="1"/>
  <c r="Q1762" i="2" s="1"/>
  <c r="O1763" i="2"/>
  <c r="R1763" i="2" s="1"/>
  <c r="Q1763" i="2" s="1"/>
  <c r="O1764" i="2"/>
  <c r="R1764" i="2" s="1"/>
  <c r="Q1764" i="2" s="1"/>
  <c r="O1765" i="2"/>
  <c r="R1765" i="2" s="1"/>
  <c r="Q1765" i="2" s="1"/>
  <c r="O1766" i="2"/>
  <c r="R1766" i="2" s="1"/>
  <c r="Q1766" i="2" s="1"/>
  <c r="O1767" i="2"/>
  <c r="R1767" i="2" s="1"/>
  <c r="Q1767" i="2" s="1"/>
  <c r="O1768" i="2"/>
  <c r="R1768" i="2" s="1"/>
  <c r="Q1768" i="2" s="1"/>
  <c r="O1769" i="2"/>
  <c r="R1769" i="2" s="1"/>
  <c r="Q1769" i="2" s="1"/>
  <c r="O1770" i="2"/>
  <c r="R1770" i="2" s="1"/>
  <c r="Q1770" i="2" s="1"/>
  <c r="O1771" i="2"/>
  <c r="R1771" i="2" s="1"/>
  <c r="Q1771" i="2" s="1"/>
  <c r="O1772" i="2"/>
  <c r="R1772" i="2" s="1"/>
  <c r="Q1772" i="2" s="1"/>
  <c r="O1773" i="2"/>
  <c r="R1773" i="2" s="1"/>
  <c r="Q1773" i="2" s="1"/>
  <c r="O1774" i="2"/>
  <c r="R1774" i="2" s="1"/>
  <c r="Q1774" i="2" s="1"/>
  <c r="O1775" i="2"/>
  <c r="R1775" i="2" s="1"/>
  <c r="Q1775" i="2" s="1"/>
  <c r="O1776" i="2"/>
  <c r="R1776" i="2" s="1"/>
  <c r="Q1776" i="2" s="1"/>
  <c r="O1777" i="2"/>
  <c r="R1777" i="2" s="1"/>
  <c r="Q1777" i="2" s="1"/>
  <c r="O1778" i="2"/>
  <c r="R1778" i="2" s="1"/>
  <c r="Q1778" i="2" s="1"/>
  <c r="O1779" i="2"/>
  <c r="R1779" i="2" s="1"/>
  <c r="Q1779" i="2" s="1"/>
  <c r="O1780" i="2"/>
  <c r="R1780" i="2" s="1"/>
  <c r="Q1780" i="2" s="1"/>
  <c r="O1781" i="2"/>
  <c r="R1781" i="2" s="1"/>
  <c r="Q1781" i="2" s="1"/>
  <c r="O1782" i="2"/>
  <c r="R1782" i="2" s="1"/>
  <c r="Q1782" i="2" s="1"/>
  <c r="O1783" i="2"/>
  <c r="R1783" i="2" s="1"/>
  <c r="Q1783" i="2" s="1"/>
  <c r="O1784" i="2"/>
  <c r="R1784" i="2" s="1"/>
  <c r="Q1784" i="2" s="1"/>
  <c r="O1785" i="2"/>
  <c r="R1785" i="2" s="1"/>
  <c r="Q1785" i="2" s="1"/>
  <c r="O1786" i="2"/>
  <c r="R1786" i="2" s="1"/>
  <c r="Q1786" i="2" s="1"/>
  <c r="O1787" i="2"/>
  <c r="R1787" i="2" s="1"/>
  <c r="Q1787" i="2" s="1"/>
  <c r="O1788" i="2"/>
  <c r="R1788" i="2" s="1"/>
  <c r="Q1788" i="2" s="1"/>
  <c r="O1789" i="2"/>
  <c r="R1789" i="2" s="1"/>
  <c r="Q1789" i="2" s="1"/>
  <c r="O1790" i="2"/>
  <c r="R1790" i="2" s="1"/>
  <c r="Q1790" i="2" s="1"/>
  <c r="O1791" i="2"/>
  <c r="R1791" i="2" s="1"/>
  <c r="Q1791" i="2" s="1"/>
  <c r="O1792" i="2"/>
  <c r="R1792" i="2" s="1"/>
  <c r="Q1792" i="2" s="1"/>
  <c r="O1793" i="2"/>
  <c r="R1793" i="2" s="1"/>
  <c r="Q1793" i="2" s="1"/>
  <c r="O1794" i="2"/>
  <c r="R1794" i="2" s="1"/>
  <c r="Q1794" i="2" s="1"/>
  <c r="O1795" i="2"/>
  <c r="R1795" i="2" s="1"/>
  <c r="Q1795" i="2" s="1"/>
  <c r="O1796" i="2"/>
  <c r="R1796" i="2" s="1"/>
  <c r="Q1796" i="2" s="1"/>
  <c r="O1797" i="2"/>
  <c r="R1797" i="2" s="1"/>
  <c r="Q1797" i="2" s="1"/>
  <c r="O1798" i="2"/>
  <c r="R1798" i="2" s="1"/>
  <c r="Q1798" i="2" s="1"/>
  <c r="O1799" i="2"/>
  <c r="R1799" i="2" s="1"/>
  <c r="Q1799" i="2" s="1"/>
  <c r="O1800" i="2"/>
  <c r="R1800" i="2" s="1"/>
  <c r="Q1800" i="2" s="1"/>
  <c r="O1801" i="2"/>
  <c r="R1801" i="2" s="1"/>
  <c r="Q1801" i="2" s="1"/>
  <c r="O1802" i="2"/>
  <c r="R1802" i="2" s="1"/>
  <c r="Q1802" i="2" s="1"/>
  <c r="O1803" i="2"/>
  <c r="R1803" i="2" s="1"/>
  <c r="Q1803" i="2" s="1"/>
  <c r="O2" i="2"/>
  <c r="R2" i="2" s="1"/>
  <c r="Q2" i="2" s="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2" i="2"/>
  <c r="C117" i="2"/>
  <c r="D117" i="2" s="1"/>
  <c r="C124" i="2"/>
  <c r="D124" i="2" s="1"/>
  <c r="C3" i="2"/>
  <c r="D3" i="2" s="1"/>
  <c r="C4" i="2"/>
  <c r="D4" i="2" s="1"/>
  <c r="C5" i="2"/>
  <c r="D5" i="2" s="1"/>
  <c r="C6" i="2"/>
  <c r="D6" i="2" s="1"/>
  <c r="C7" i="2"/>
  <c r="D7" i="2" s="1"/>
  <c r="C8" i="2"/>
  <c r="D8" i="2" s="1"/>
  <c r="C9" i="2"/>
  <c r="D9" i="2" s="1"/>
  <c r="C10" i="2"/>
  <c r="D10" i="2" s="1"/>
  <c r="C11" i="2"/>
  <c r="D11" i="2" s="1"/>
  <c r="C12" i="2"/>
  <c r="D12" i="2" s="1"/>
  <c r="C13" i="2"/>
  <c r="D13" i="2" s="1"/>
  <c r="C14" i="2"/>
  <c r="D14" i="2" s="1"/>
  <c r="C15" i="2"/>
  <c r="D15" i="2" s="1"/>
  <c r="C16" i="2"/>
  <c r="D16" i="2" s="1"/>
  <c r="C17" i="2"/>
  <c r="D17" i="2" s="1"/>
  <c r="C18" i="2"/>
  <c r="D18" i="2" s="1"/>
  <c r="C19" i="2"/>
  <c r="D19" i="2" s="1"/>
  <c r="C20" i="2"/>
  <c r="D20" i="2" s="1"/>
  <c r="C21" i="2"/>
  <c r="D21" i="2" s="1"/>
  <c r="C22" i="2"/>
  <c r="D22" i="2" s="1"/>
  <c r="C23" i="2"/>
  <c r="D23" i="2" s="1"/>
  <c r="C24" i="2"/>
  <c r="D24" i="2" s="1"/>
  <c r="C25" i="2"/>
  <c r="D25" i="2" s="1"/>
  <c r="C26" i="2"/>
  <c r="D26" i="2" s="1"/>
  <c r="C27" i="2"/>
  <c r="D27" i="2" s="1"/>
  <c r="C28" i="2"/>
  <c r="D28" i="2" s="1"/>
  <c r="C29" i="2"/>
  <c r="D29" i="2" s="1"/>
  <c r="C30" i="2"/>
  <c r="D30" i="2" s="1"/>
  <c r="C31" i="2"/>
  <c r="D31" i="2" s="1"/>
  <c r="C32" i="2"/>
  <c r="D32" i="2" s="1"/>
  <c r="C33" i="2"/>
  <c r="D33" i="2" s="1"/>
  <c r="C34" i="2"/>
  <c r="D34" i="2" s="1"/>
  <c r="C35" i="2"/>
  <c r="D35" i="2" s="1"/>
  <c r="C36" i="2"/>
  <c r="D36" i="2" s="1"/>
  <c r="C37" i="2"/>
  <c r="D37" i="2" s="1"/>
  <c r="C38" i="2"/>
  <c r="D38" i="2" s="1"/>
  <c r="C39" i="2"/>
  <c r="D39" i="2" s="1"/>
  <c r="C40" i="2"/>
  <c r="D40" i="2" s="1"/>
  <c r="C41" i="2"/>
  <c r="D41" i="2" s="1"/>
  <c r="C42" i="2"/>
  <c r="D42" i="2" s="1"/>
  <c r="C43" i="2"/>
  <c r="D43" i="2" s="1"/>
  <c r="C44" i="2"/>
  <c r="D44" i="2" s="1"/>
  <c r="C45" i="2"/>
  <c r="D45" i="2" s="1"/>
  <c r="C46" i="2"/>
  <c r="D46" i="2" s="1"/>
  <c r="C47" i="2"/>
  <c r="D47" i="2" s="1"/>
  <c r="C48" i="2"/>
  <c r="D48" i="2" s="1"/>
  <c r="C49" i="2"/>
  <c r="D49" i="2" s="1"/>
  <c r="C50" i="2"/>
  <c r="D50" i="2" s="1"/>
  <c r="C51" i="2"/>
  <c r="D51" i="2" s="1"/>
  <c r="C52" i="2"/>
  <c r="D52" i="2" s="1"/>
  <c r="C53" i="2"/>
  <c r="D53" i="2" s="1"/>
  <c r="C54" i="2"/>
  <c r="D54" i="2" s="1"/>
  <c r="C55" i="2"/>
  <c r="D55" i="2" s="1"/>
  <c r="C56" i="2"/>
  <c r="D56" i="2" s="1"/>
  <c r="C57" i="2"/>
  <c r="D57" i="2" s="1"/>
  <c r="C58" i="2"/>
  <c r="D58" i="2" s="1"/>
  <c r="C59" i="2"/>
  <c r="D59" i="2" s="1"/>
  <c r="C60" i="2"/>
  <c r="D60" i="2" s="1"/>
  <c r="C61" i="2"/>
  <c r="D61" i="2" s="1"/>
  <c r="C62" i="2"/>
  <c r="D62" i="2" s="1"/>
  <c r="C63" i="2"/>
  <c r="D63" i="2" s="1"/>
  <c r="C64" i="2"/>
  <c r="D64" i="2" s="1"/>
  <c r="C65" i="2"/>
  <c r="D65" i="2" s="1"/>
  <c r="C66" i="2"/>
  <c r="D66" i="2" s="1"/>
  <c r="C67" i="2"/>
  <c r="D67" i="2" s="1"/>
  <c r="C68" i="2"/>
  <c r="D68" i="2" s="1"/>
  <c r="C69" i="2"/>
  <c r="D69" i="2" s="1"/>
  <c r="C70" i="2"/>
  <c r="D70" i="2" s="1"/>
  <c r="C71" i="2"/>
  <c r="D71" i="2" s="1"/>
  <c r="C72" i="2"/>
  <c r="D72" i="2" s="1"/>
  <c r="C73" i="2"/>
  <c r="D73" i="2" s="1"/>
  <c r="C74" i="2"/>
  <c r="D74" i="2" s="1"/>
  <c r="C75" i="2"/>
  <c r="D75" i="2" s="1"/>
  <c r="C76" i="2"/>
  <c r="D76" i="2" s="1"/>
  <c r="C77" i="2"/>
  <c r="D77" i="2" s="1"/>
  <c r="C78" i="2"/>
  <c r="D78" i="2" s="1"/>
  <c r="C79" i="2"/>
  <c r="D79" i="2" s="1"/>
  <c r="C80" i="2"/>
  <c r="D80" i="2" s="1"/>
  <c r="C81" i="2"/>
  <c r="D81" i="2" s="1"/>
  <c r="C82" i="2"/>
  <c r="D82" i="2" s="1"/>
  <c r="C83" i="2"/>
  <c r="D83" i="2" s="1"/>
  <c r="C84" i="2"/>
  <c r="D84" i="2" s="1"/>
  <c r="C85" i="2"/>
  <c r="D85" i="2" s="1"/>
  <c r="C86" i="2"/>
  <c r="D86" i="2" s="1"/>
  <c r="C87" i="2"/>
  <c r="D87" i="2" s="1"/>
  <c r="C88" i="2"/>
  <c r="D88" i="2" s="1"/>
  <c r="C89" i="2"/>
  <c r="D89" i="2" s="1"/>
  <c r="C90" i="2"/>
  <c r="D90" i="2" s="1"/>
  <c r="C91" i="2"/>
  <c r="D91" i="2" s="1"/>
  <c r="C92" i="2"/>
  <c r="D92" i="2" s="1"/>
  <c r="C93" i="2"/>
  <c r="D93" i="2" s="1"/>
  <c r="C94" i="2"/>
  <c r="D94" i="2" s="1"/>
  <c r="C95" i="2"/>
  <c r="D95" i="2" s="1"/>
  <c r="C96" i="2"/>
  <c r="D96" i="2" s="1"/>
  <c r="C97" i="2"/>
  <c r="D97" i="2" s="1"/>
  <c r="C98" i="2"/>
  <c r="D98" i="2" s="1"/>
  <c r="C99" i="2"/>
  <c r="D99" i="2" s="1"/>
  <c r="C100" i="2"/>
  <c r="D100" i="2" s="1"/>
  <c r="C101" i="2"/>
  <c r="D101" i="2" s="1"/>
  <c r="C102" i="2"/>
  <c r="D102" i="2" s="1"/>
  <c r="C103" i="2"/>
  <c r="D103" i="2" s="1"/>
  <c r="C104" i="2"/>
  <c r="D104" i="2" s="1"/>
  <c r="C105" i="2"/>
  <c r="D105" i="2" s="1"/>
  <c r="C106" i="2"/>
  <c r="D106" i="2" s="1"/>
  <c r="C107" i="2"/>
  <c r="D107" i="2" s="1"/>
  <c r="C108" i="2"/>
  <c r="D108" i="2" s="1"/>
  <c r="C109" i="2"/>
  <c r="D109" i="2" s="1"/>
  <c r="C110" i="2"/>
  <c r="D110" i="2" s="1"/>
  <c r="C111" i="2"/>
  <c r="D111" i="2" s="1"/>
  <c r="C112" i="2"/>
  <c r="D112" i="2" s="1"/>
  <c r="C113" i="2"/>
  <c r="D113" i="2" s="1"/>
  <c r="C114" i="2"/>
  <c r="D114" i="2" s="1"/>
  <c r="C115" i="2"/>
  <c r="D115" i="2" s="1"/>
  <c r="C116" i="2"/>
  <c r="D116" i="2" s="1"/>
  <c r="C118" i="2"/>
  <c r="D118" i="2" s="1"/>
  <c r="C119" i="2"/>
  <c r="D119" i="2" s="1"/>
  <c r="C120" i="2"/>
  <c r="D120" i="2" s="1"/>
  <c r="C121" i="2"/>
  <c r="D121" i="2" s="1"/>
  <c r="C122" i="2"/>
  <c r="D122" i="2" s="1"/>
  <c r="C123" i="2"/>
  <c r="D123" i="2" s="1"/>
  <c r="C125" i="2"/>
  <c r="D125" i="2" s="1"/>
  <c r="C126" i="2"/>
  <c r="D126" i="2" s="1"/>
  <c r="C127" i="2"/>
  <c r="D127" i="2" s="1"/>
  <c r="C128" i="2"/>
  <c r="D128" i="2" s="1"/>
  <c r="C129" i="2"/>
  <c r="D129" i="2" s="1"/>
  <c r="C130" i="2"/>
  <c r="D130" i="2" s="1"/>
  <c r="C131" i="2"/>
  <c r="D131" i="2" s="1"/>
  <c r="C132" i="2"/>
  <c r="D132" i="2" s="1"/>
  <c r="C133" i="2"/>
  <c r="D133" i="2" s="1"/>
  <c r="C134" i="2"/>
  <c r="D134" i="2" s="1"/>
  <c r="C135" i="2"/>
  <c r="D135" i="2" s="1"/>
  <c r="C136" i="2"/>
  <c r="D136" i="2" s="1"/>
  <c r="C137" i="2"/>
  <c r="D137" i="2" s="1"/>
  <c r="C138" i="2"/>
  <c r="D138" i="2" s="1"/>
  <c r="C139" i="2"/>
  <c r="D139" i="2" s="1"/>
  <c r="C140" i="2"/>
  <c r="D140" i="2" s="1"/>
  <c r="C141" i="2"/>
  <c r="D141" i="2" s="1"/>
  <c r="C142" i="2"/>
  <c r="D142" i="2" s="1"/>
  <c r="C143" i="2"/>
  <c r="D143" i="2" s="1"/>
  <c r="C144" i="2"/>
  <c r="D144" i="2" s="1"/>
  <c r="C145" i="2"/>
  <c r="D145" i="2" s="1"/>
  <c r="C146" i="2"/>
  <c r="D146" i="2" s="1"/>
  <c r="C147" i="2"/>
  <c r="D147" i="2" s="1"/>
  <c r="C148" i="2"/>
  <c r="D148" i="2" s="1"/>
  <c r="C149" i="2"/>
  <c r="D149" i="2" s="1"/>
  <c r="C150" i="2"/>
  <c r="D150" i="2" s="1"/>
  <c r="C151" i="2"/>
  <c r="D151" i="2" s="1"/>
  <c r="C152" i="2"/>
  <c r="D152" i="2" s="1"/>
  <c r="C153" i="2"/>
  <c r="D153" i="2" s="1"/>
  <c r="C154" i="2"/>
  <c r="D154" i="2" s="1"/>
  <c r="C155" i="2"/>
  <c r="D155" i="2" s="1"/>
  <c r="C156" i="2"/>
  <c r="D156" i="2" s="1"/>
  <c r="C157" i="2"/>
  <c r="D157" i="2" s="1"/>
  <c r="C158" i="2"/>
  <c r="D158" i="2" s="1"/>
  <c r="C159" i="2"/>
  <c r="D159" i="2" s="1"/>
  <c r="C160" i="2"/>
  <c r="D160" i="2" s="1"/>
  <c r="C161" i="2"/>
  <c r="D161" i="2" s="1"/>
  <c r="C162" i="2"/>
  <c r="D162" i="2" s="1"/>
  <c r="C163" i="2"/>
  <c r="D163" i="2" s="1"/>
  <c r="C164" i="2"/>
  <c r="D164" i="2" s="1"/>
  <c r="C165" i="2"/>
  <c r="D165" i="2" s="1"/>
  <c r="C166" i="2"/>
  <c r="D166" i="2" s="1"/>
  <c r="C167" i="2"/>
  <c r="D167" i="2" s="1"/>
  <c r="C168" i="2"/>
  <c r="D168" i="2" s="1"/>
  <c r="C169" i="2"/>
  <c r="D169" i="2" s="1"/>
  <c r="C170" i="2"/>
  <c r="D170" i="2" s="1"/>
  <c r="C171" i="2"/>
  <c r="D171" i="2" s="1"/>
  <c r="C172" i="2"/>
  <c r="D172" i="2" s="1"/>
  <c r="C173" i="2"/>
  <c r="D173" i="2" s="1"/>
  <c r="C174" i="2"/>
  <c r="D174" i="2" s="1"/>
  <c r="C175" i="2"/>
  <c r="D175" i="2" s="1"/>
  <c r="C176" i="2"/>
  <c r="D176" i="2" s="1"/>
  <c r="C177" i="2"/>
  <c r="D177" i="2" s="1"/>
  <c r="C178" i="2"/>
  <c r="D178" i="2" s="1"/>
  <c r="C179" i="2"/>
  <c r="D179" i="2" s="1"/>
  <c r="C180" i="2"/>
  <c r="D180" i="2" s="1"/>
  <c r="C181" i="2"/>
  <c r="D181" i="2" s="1"/>
  <c r="C182" i="2"/>
  <c r="D182" i="2" s="1"/>
  <c r="C183" i="2"/>
  <c r="D183" i="2" s="1"/>
  <c r="C184" i="2"/>
  <c r="D184" i="2" s="1"/>
  <c r="C185" i="2"/>
  <c r="D185" i="2" s="1"/>
  <c r="C186" i="2"/>
  <c r="D186" i="2" s="1"/>
  <c r="C187" i="2"/>
  <c r="D187" i="2" s="1"/>
  <c r="C188" i="2"/>
  <c r="D188" i="2" s="1"/>
  <c r="C189" i="2"/>
  <c r="D189" i="2" s="1"/>
  <c r="C190" i="2"/>
  <c r="D190" i="2" s="1"/>
  <c r="C191" i="2"/>
  <c r="D191" i="2" s="1"/>
  <c r="C192" i="2"/>
  <c r="D192" i="2" s="1"/>
  <c r="C193" i="2"/>
  <c r="D193" i="2" s="1"/>
  <c r="C194" i="2"/>
  <c r="D194" i="2" s="1"/>
  <c r="C195" i="2"/>
  <c r="D195" i="2" s="1"/>
  <c r="C196" i="2"/>
  <c r="D196" i="2" s="1"/>
  <c r="C197" i="2"/>
  <c r="D197" i="2" s="1"/>
  <c r="C198" i="2"/>
  <c r="D198" i="2" s="1"/>
  <c r="C199" i="2"/>
  <c r="D199" i="2" s="1"/>
  <c r="C200" i="2"/>
  <c r="D200" i="2" s="1"/>
  <c r="C201" i="2"/>
  <c r="D201" i="2" s="1"/>
  <c r="C202" i="2"/>
  <c r="D202" i="2" s="1"/>
  <c r="C203" i="2"/>
  <c r="D203" i="2" s="1"/>
  <c r="C204" i="2"/>
  <c r="D204" i="2" s="1"/>
  <c r="C205" i="2"/>
  <c r="D205" i="2" s="1"/>
  <c r="C206" i="2"/>
  <c r="D206" i="2" s="1"/>
  <c r="C207" i="2"/>
  <c r="D207" i="2" s="1"/>
  <c r="C208" i="2"/>
  <c r="D208" i="2" s="1"/>
  <c r="C209" i="2"/>
  <c r="D209" i="2" s="1"/>
  <c r="C210" i="2"/>
  <c r="D210" i="2" s="1"/>
  <c r="C211" i="2"/>
  <c r="D211" i="2" s="1"/>
  <c r="C212" i="2"/>
  <c r="D212" i="2" s="1"/>
  <c r="C213" i="2"/>
  <c r="D213" i="2" s="1"/>
  <c r="C214" i="2"/>
  <c r="D214" i="2" s="1"/>
  <c r="C215" i="2"/>
  <c r="D215" i="2" s="1"/>
  <c r="C216" i="2"/>
  <c r="D216" i="2" s="1"/>
  <c r="C217" i="2"/>
  <c r="D217" i="2" s="1"/>
  <c r="C218" i="2"/>
  <c r="D218" i="2" s="1"/>
  <c r="C219" i="2"/>
  <c r="D219" i="2" s="1"/>
  <c r="C220" i="2"/>
  <c r="D220" i="2" s="1"/>
  <c r="C221" i="2"/>
  <c r="D221" i="2" s="1"/>
  <c r="C222" i="2"/>
  <c r="D222" i="2" s="1"/>
  <c r="C223" i="2"/>
  <c r="D223" i="2" s="1"/>
  <c r="C224" i="2"/>
  <c r="D224" i="2" s="1"/>
  <c r="C225" i="2"/>
  <c r="D225" i="2" s="1"/>
  <c r="C226" i="2"/>
  <c r="D226" i="2" s="1"/>
  <c r="C227" i="2"/>
  <c r="D227" i="2" s="1"/>
  <c r="C228" i="2"/>
  <c r="D228" i="2" s="1"/>
  <c r="C229" i="2"/>
  <c r="D229" i="2" s="1"/>
  <c r="C230" i="2"/>
  <c r="D230" i="2" s="1"/>
  <c r="C231" i="2"/>
  <c r="D231" i="2" s="1"/>
  <c r="C232" i="2"/>
  <c r="D232" i="2" s="1"/>
  <c r="C233" i="2"/>
  <c r="D233" i="2" s="1"/>
  <c r="C234" i="2"/>
  <c r="D234" i="2" s="1"/>
  <c r="C235" i="2"/>
  <c r="D235" i="2" s="1"/>
  <c r="C236" i="2"/>
  <c r="D236" i="2" s="1"/>
  <c r="C237" i="2"/>
  <c r="D237" i="2" s="1"/>
  <c r="C238" i="2"/>
  <c r="D238" i="2" s="1"/>
  <c r="C239" i="2"/>
  <c r="D239" i="2" s="1"/>
  <c r="C240" i="2"/>
  <c r="D240" i="2" s="1"/>
  <c r="C241" i="2"/>
  <c r="D241" i="2" s="1"/>
  <c r="C242" i="2"/>
  <c r="D242" i="2" s="1"/>
  <c r="C243" i="2"/>
  <c r="D243" i="2" s="1"/>
  <c r="C244" i="2"/>
  <c r="D244" i="2" s="1"/>
  <c r="C245" i="2"/>
  <c r="D245" i="2" s="1"/>
  <c r="C246" i="2"/>
  <c r="D246" i="2" s="1"/>
  <c r="C247" i="2"/>
  <c r="D247" i="2" s="1"/>
  <c r="C248" i="2"/>
  <c r="D248" i="2" s="1"/>
  <c r="C249" i="2"/>
  <c r="D249" i="2" s="1"/>
  <c r="C250" i="2"/>
  <c r="D250" i="2" s="1"/>
  <c r="C251" i="2"/>
  <c r="D251" i="2" s="1"/>
  <c r="C252" i="2"/>
  <c r="D252" i="2" s="1"/>
  <c r="C253" i="2"/>
  <c r="D253" i="2" s="1"/>
  <c r="C254" i="2"/>
  <c r="D254" i="2" s="1"/>
  <c r="C255" i="2"/>
  <c r="D255" i="2" s="1"/>
  <c r="C256" i="2"/>
  <c r="D256" i="2" s="1"/>
  <c r="C257" i="2"/>
  <c r="D257" i="2" s="1"/>
  <c r="C258" i="2"/>
  <c r="D258" i="2" s="1"/>
  <c r="C259" i="2"/>
  <c r="D259" i="2" s="1"/>
  <c r="C260" i="2"/>
  <c r="D260" i="2" s="1"/>
  <c r="C261" i="2"/>
  <c r="D261" i="2" s="1"/>
  <c r="C262" i="2"/>
  <c r="D262" i="2" s="1"/>
  <c r="C263" i="2"/>
  <c r="D263" i="2" s="1"/>
  <c r="C264" i="2"/>
  <c r="D264" i="2" s="1"/>
  <c r="C265" i="2"/>
  <c r="D265" i="2" s="1"/>
  <c r="C266" i="2"/>
  <c r="D266" i="2" s="1"/>
  <c r="C267" i="2"/>
  <c r="D267" i="2" s="1"/>
  <c r="C268" i="2"/>
  <c r="D268" i="2" s="1"/>
  <c r="C269" i="2"/>
  <c r="D269" i="2" s="1"/>
  <c r="C270" i="2"/>
  <c r="D270" i="2" s="1"/>
  <c r="C271" i="2"/>
  <c r="D271" i="2" s="1"/>
  <c r="C272" i="2"/>
  <c r="D272" i="2" s="1"/>
  <c r="C273" i="2"/>
  <c r="D273" i="2" s="1"/>
  <c r="C274" i="2"/>
  <c r="D274" i="2" s="1"/>
  <c r="C275" i="2"/>
  <c r="D275" i="2" s="1"/>
  <c r="C276" i="2"/>
  <c r="D276" i="2" s="1"/>
  <c r="C277" i="2"/>
  <c r="D277" i="2" s="1"/>
  <c r="C278" i="2"/>
  <c r="D278" i="2" s="1"/>
  <c r="C279" i="2"/>
  <c r="D279" i="2" s="1"/>
  <c r="C280" i="2"/>
  <c r="D280" i="2" s="1"/>
  <c r="C281" i="2"/>
  <c r="D281" i="2" s="1"/>
  <c r="C282" i="2"/>
  <c r="D282" i="2" s="1"/>
  <c r="C283" i="2"/>
  <c r="D283" i="2" s="1"/>
  <c r="C284" i="2"/>
  <c r="D284" i="2" s="1"/>
  <c r="C285" i="2"/>
  <c r="D285" i="2" s="1"/>
  <c r="C286" i="2"/>
  <c r="D286" i="2" s="1"/>
  <c r="C287" i="2"/>
  <c r="D287" i="2" s="1"/>
  <c r="C288" i="2"/>
  <c r="D288" i="2" s="1"/>
  <c r="C289" i="2"/>
  <c r="D289" i="2" s="1"/>
  <c r="C290" i="2"/>
  <c r="D290" i="2" s="1"/>
  <c r="C291" i="2"/>
  <c r="D291" i="2" s="1"/>
  <c r="C292" i="2"/>
  <c r="D292" i="2" s="1"/>
  <c r="C293" i="2"/>
  <c r="D293" i="2" s="1"/>
  <c r="C294" i="2"/>
  <c r="D294" i="2" s="1"/>
  <c r="C295" i="2"/>
  <c r="D295" i="2" s="1"/>
  <c r="C296" i="2"/>
  <c r="D296" i="2" s="1"/>
  <c r="C297" i="2"/>
  <c r="D297" i="2" s="1"/>
  <c r="C298" i="2"/>
  <c r="D298" i="2" s="1"/>
  <c r="C299" i="2"/>
  <c r="D299" i="2" s="1"/>
  <c r="C300" i="2"/>
  <c r="D300" i="2" s="1"/>
  <c r="C301" i="2"/>
  <c r="D301" i="2" s="1"/>
  <c r="C302" i="2"/>
  <c r="D302" i="2" s="1"/>
  <c r="C303" i="2"/>
  <c r="D303" i="2" s="1"/>
  <c r="C304" i="2"/>
  <c r="D304" i="2" s="1"/>
  <c r="C305" i="2"/>
  <c r="D305" i="2" s="1"/>
  <c r="C306" i="2"/>
  <c r="D306" i="2" s="1"/>
  <c r="C307" i="2"/>
  <c r="D307" i="2" s="1"/>
  <c r="C308" i="2"/>
  <c r="D308" i="2" s="1"/>
  <c r="C309" i="2"/>
  <c r="D309" i="2" s="1"/>
  <c r="C310" i="2"/>
  <c r="D310" i="2" s="1"/>
  <c r="C311" i="2"/>
  <c r="D311" i="2" s="1"/>
  <c r="C312" i="2"/>
  <c r="D312" i="2" s="1"/>
  <c r="C313" i="2"/>
  <c r="D313" i="2" s="1"/>
  <c r="C314" i="2"/>
  <c r="D314" i="2" s="1"/>
  <c r="C315" i="2"/>
  <c r="D315" i="2" s="1"/>
  <c r="C316" i="2"/>
  <c r="D316" i="2" s="1"/>
  <c r="C317" i="2"/>
  <c r="D317" i="2" s="1"/>
  <c r="C318" i="2"/>
  <c r="D318" i="2" s="1"/>
  <c r="C319" i="2"/>
  <c r="D319" i="2" s="1"/>
  <c r="C320" i="2"/>
  <c r="D320" i="2" s="1"/>
  <c r="C321" i="2"/>
  <c r="D321" i="2" s="1"/>
  <c r="C322" i="2"/>
  <c r="D322" i="2" s="1"/>
  <c r="C323" i="2"/>
  <c r="D323" i="2" s="1"/>
  <c r="C324" i="2"/>
  <c r="D324" i="2" s="1"/>
  <c r="C325" i="2"/>
  <c r="D325" i="2" s="1"/>
  <c r="C326" i="2"/>
  <c r="D326" i="2" s="1"/>
  <c r="C327" i="2"/>
  <c r="D327" i="2" s="1"/>
  <c r="C328" i="2"/>
  <c r="D328" i="2" s="1"/>
  <c r="C329" i="2"/>
  <c r="D329" i="2" s="1"/>
  <c r="C330" i="2"/>
  <c r="D330" i="2" s="1"/>
  <c r="C331" i="2"/>
  <c r="D331" i="2" s="1"/>
  <c r="C332" i="2"/>
  <c r="D332" i="2" s="1"/>
  <c r="C333" i="2"/>
  <c r="D333" i="2" s="1"/>
  <c r="C334" i="2"/>
  <c r="D334" i="2" s="1"/>
  <c r="C335" i="2"/>
  <c r="D335" i="2" s="1"/>
  <c r="C336" i="2"/>
  <c r="D336" i="2" s="1"/>
  <c r="C337" i="2"/>
  <c r="D337" i="2" s="1"/>
  <c r="C338" i="2"/>
  <c r="D338" i="2" s="1"/>
  <c r="C339" i="2"/>
  <c r="D339" i="2" s="1"/>
  <c r="C340" i="2"/>
  <c r="D340" i="2" s="1"/>
  <c r="C341" i="2"/>
  <c r="D341" i="2" s="1"/>
  <c r="C342" i="2"/>
  <c r="D342" i="2" s="1"/>
  <c r="C343" i="2"/>
  <c r="D343" i="2" s="1"/>
  <c r="C344" i="2"/>
  <c r="D344" i="2" s="1"/>
  <c r="C345" i="2"/>
  <c r="D345" i="2" s="1"/>
  <c r="C346" i="2"/>
  <c r="D346" i="2" s="1"/>
  <c r="C347" i="2"/>
  <c r="D347" i="2" s="1"/>
  <c r="C348" i="2"/>
  <c r="D348" i="2" s="1"/>
  <c r="C349" i="2"/>
  <c r="D349" i="2" s="1"/>
  <c r="C350" i="2"/>
  <c r="D350" i="2" s="1"/>
  <c r="C351" i="2"/>
  <c r="D351" i="2" s="1"/>
  <c r="C352" i="2"/>
  <c r="D352" i="2" s="1"/>
  <c r="C353" i="2"/>
  <c r="D353" i="2" s="1"/>
  <c r="C354" i="2"/>
  <c r="D354" i="2" s="1"/>
  <c r="C355" i="2"/>
  <c r="D355" i="2" s="1"/>
  <c r="C356" i="2"/>
  <c r="D356" i="2" s="1"/>
  <c r="C357" i="2"/>
  <c r="D357" i="2" s="1"/>
  <c r="C358" i="2"/>
  <c r="D358" i="2" s="1"/>
  <c r="C359" i="2"/>
  <c r="D359" i="2" s="1"/>
  <c r="C360" i="2"/>
  <c r="D360" i="2" s="1"/>
  <c r="C361" i="2"/>
  <c r="D361" i="2" s="1"/>
  <c r="C362" i="2"/>
  <c r="D362" i="2" s="1"/>
  <c r="C363" i="2"/>
  <c r="D363" i="2" s="1"/>
  <c r="C364" i="2"/>
  <c r="D364" i="2" s="1"/>
  <c r="C365" i="2"/>
  <c r="D365" i="2" s="1"/>
  <c r="C366" i="2"/>
  <c r="D366" i="2" s="1"/>
  <c r="C367" i="2"/>
  <c r="D367" i="2" s="1"/>
  <c r="C368" i="2"/>
  <c r="D368" i="2" s="1"/>
  <c r="C369" i="2"/>
  <c r="D369" i="2" s="1"/>
  <c r="C370" i="2"/>
  <c r="D370" i="2" s="1"/>
  <c r="C371" i="2"/>
  <c r="D371" i="2" s="1"/>
  <c r="C372" i="2"/>
  <c r="D372" i="2" s="1"/>
  <c r="C373" i="2"/>
  <c r="D373" i="2" s="1"/>
  <c r="C374" i="2"/>
  <c r="D374" i="2" s="1"/>
  <c r="C375" i="2"/>
  <c r="D375" i="2" s="1"/>
  <c r="C376" i="2"/>
  <c r="D376" i="2" s="1"/>
  <c r="C377" i="2"/>
  <c r="D377" i="2" s="1"/>
  <c r="C378" i="2"/>
  <c r="D378" i="2" s="1"/>
  <c r="C379" i="2"/>
  <c r="D379" i="2" s="1"/>
  <c r="C380" i="2"/>
  <c r="D380" i="2" s="1"/>
  <c r="C381" i="2"/>
  <c r="D381" i="2" s="1"/>
  <c r="C382" i="2"/>
  <c r="D382" i="2" s="1"/>
  <c r="C383" i="2"/>
  <c r="D383" i="2" s="1"/>
  <c r="C384" i="2"/>
  <c r="D384" i="2" s="1"/>
  <c r="C385" i="2"/>
  <c r="D385" i="2" s="1"/>
  <c r="C386" i="2"/>
  <c r="D386" i="2" s="1"/>
  <c r="C387" i="2"/>
  <c r="D387" i="2" s="1"/>
  <c r="C388" i="2"/>
  <c r="D388" i="2" s="1"/>
  <c r="C389" i="2"/>
  <c r="D389" i="2" s="1"/>
  <c r="C390" i="2"/>
  <c r="D390" i="2" s="1"/>
  <c r="C391" i="2"/>
  <c r="D391" i="2" s="1"/>
  <c r="C392" i="2"/>
  <c r="D392" i="2" s="1"/>
  <c r="C393" i="2"/>
  <c r="D393" i="2" s="1"/>
  <c r="C394" i="2"/>
  <c r="D394" i="2" s="1"/>
  <c r="C395" i="2"/>
  <c r="D395" i="2" s="1"/>
  <c r="C396" i="2"/>
  <c r="D396" i="2" s="1"/>
  <c r="C397" i="2"/>
  <c r="D397" i="2" s="1"/>
  <c r="C398" i="2"/>
  <c r="D398" i="2" s="1"/>
  <c r="C399" i="2"/>
  <c r="D399" i="2" s="1"/>
  <c r="C400" i="2"/>
  <c r="D400" i="2" s="1"/>
  <c r="C401" i="2"/>
  <c r="D401" i="2" s="1"/>
  <c r="C402" i="2"/>
  <c r="D402" i="2" s="1"/>
  <c r="C403" i="2"/>
  <c r="D403" i="2" s="1"/>
  <c r="C404" i="2"/>
  <c r="D404" i="2" s="1"/>
  <c r="C405" i="2"/>
  <c r="D405" i="2" s="1"/>
  <c r="C406" i="2"/>
  <c r="D406" i="2" s="1"/>
  <c r="C407" i="2"/>
  <c r="D407" i="2" s="1"/>
  <c r="C408" i="2"/>
  <c r="D408" i="2" s="1"/>
  <c r="C409" i="2"/>
  <c r="D409" i="2" s="1"/>
  <c r="C410" i="2"/>
  <c r="D410" i="2" s="1"/>
  <c r="C411" i="2"/>
  <c r="D411" i="2" s="1"/>
  <c r="C412" i="2"/>
  <c r="D412" i="2" s="1"/>
  <c r="C413" i="2"/>
  <c r="D413" i="2" s="1"/>
  <c r="C414" i="2"/>
  <c r="D414" i="2" s="1"/>
  <c r="C415" i="2"/>
  <c r="D415" i="2" s="1"/>
  <c r="C416" i="2"/>
  <c r="D416" i="2" s="1"/>
  <c r="C417" i="2"/>
  <c r="D417" i="2" s="1"/>
  <c r="C418" i="2"/>
  <c r="D418" i="2" s="1"/>
  <c r="C419" i="2"/>
  <c r="D419" i="2" s="1"/>
  <c r="C420" i="2"/>
  <c r="D420" i="2" s="1"/>
  <c r="C421" i="2"/>
  <c r="D421" i="2" s="1"/>
  <c r="C422" i="2"/>
  <c r="D422" i="2" s="1"/>
  <c r="C423" i="2"/>
  <c r="D423" i="2" s="1"/>
  <c r="C424" i="2"/>
  <c r="D424" i="2" s="1"/>
  <c r="C425" i="2"/>
  <c r="D425" i="2" s="1"/>
  <c r="C426" i="2"/>
  <c r="D426" i="2" s="1"/>
  <c r="C427" i="2"/>
  <c r="D427" i="2" s="1"/>
  <c r="C428" i="2"/>
  <c r="D428" i="2" s="1"/>
  <c r="C429" i="2"/>
  <c r="D429" i="2" s="1"/>
  <c r="C430" i="2"/>
  <c r="D430" i="2" s="1"/>
  <c r="C431" i="2"/>
  <c r="D431" i="2" s="1"/>
  <c r="C432" i="2"/>
  <c r="D432" i="2" s="1"/>
  <c r="C433" i="2"/>
  <c r="D433" i="2" s="1"/>
  <c r="C434" i="2"/>
  <c r="D434" i="2" s="1"/>
  <c r="C435" i="2"/>
  <c r="D435" i="2" s="1"/>
  <c r="C436" i="2"/>
  <c r="D436" i="2" s="1"/>
  <c r="C437" i="2"/>
  <c r="D437" i="2" s="1"/>
  <c r="C438" i="2"/>
  <c r="D438" i="2" s="1"/>
  <c r="C439" i="2"/>
  <c r="D439" i="2" s="1"/>
  <c r="C440" i="2"/>
  <c r="D440" i="2" s="1"/>
  <c r="C441" i="2"/>
  <c r="D441" i="2" s="1"/>
  <c r="C442" i="2"/>
  <c r="D442" i="2" s="1"/>
  <c r="C443" i="2"/>
  <c r="D443" i="2" s="1"/>
  <c r="C444" i="2"/>
  <c r="D444" i="2" s="1"/>
  <c r="C445" i="2"/>
  <c r="D445" i="2" s="1"/>
  <c r="C446" i="2"/>
  <c r="D446" i="2" s="1"/>
  <c r="C447" i="2"/>
  <c r="D447" i="2" s="1"/>
  <c r="C448" i="2"/>
  <c r="D448" i="2" s="1"/>
  <c r="C449" i="2"/>
  <c r="D449" i="2" s="1"/>
  <c r="C450" i="2"/>
  <c r="D450" i="2" s="1"/>
  <c r="C451" i="2"/>
  <c r="D451" i="2" s="1"/>
  <c r="C452" i="2"/>
  <c r="D452" i="2" s="1"/>
  <c r="C453" i="2"/>
  <c r="D453" i="2" s="1"/>
  <c r="C454" i="2"/>
  <c r="D454" i="2" s="1"/>
  <c r="C455" i="2"/>
  <c r="D455" i="2" s="1"/>
  <c r="C456" i="2"/>
  <c r="D456" i="2" s="1"/>
  <c r="C457" i="2"/>
  <c r="D457" i="2" s="1"/>
  <c r="C458" i="2"/>
  <c r="D458" i="2" s="1"/>
  <c r="C459" i="2"/>
  <c r="D459" i="2" s="1"/>
  <c r="C460" i="2"/>
  <c r="D460" i="2" s="1"/>
  <c r="C461" i="2"/>
  <c r="D461" i="2" s="1"/>
  <c r="C462" i="2"/>
  <c r="D462" i="2" s="1"/>
  <c r="C463" i="2"/>
  <c r="D463" i="2" s="1"/>
  <c r="C464" i="2"/>
  <c r="D464" i="2" s="1"/>
  <c r="C465" i="2"/>
  <c r="D465" i="2" s="1"/>
  <c r="C466" i="2"/>
  <c r="D466" i="2" s="1"/>
  <c r="C467" i="2"/>
  <c r="D467" i="2" s="1"/>
  <c r="C468" i="2"/>
  <c r="D468" i="2" s="1"/>
  <c r="C469" i="2"/>
  <c r="D469" i="2" s="1"/>
  <c r="C470" i="2"/>
  <c r="D470" i="2" s="1"/>
  <c r="C471" i="2"/>
  <c r="D471" i="2" s="1"/>
  <c r="C472" i="2"/>
  <c r="D472" i="2" s="1"/>
  <c r="C473" i="2"/>
  <c r="D473" i="2" s="1"/>
  <c r="C474" i="2"/>
  <c r="D474" i="2" s="1"/>
  <c r="C475" i="2"/>
  <c r="D475" i="2" s="1"/>
  <c r="C476" i="2"/>
  <c r="D476" i="2" s="1"/>
  <c r="C477" i="2"/>
  <c r="D477" i="2" s="1"/>
  <c r="C478" i="2"/>
  <c r="D478" i="2" s="1"/>
  <c r="C479" i="2"/>
  <c r="D479" i="2" s="1"/>
  <c r="C480" i="2"/>
  <c r="D480" i="2" s="1"/>
  <c r="C481" i="2"/>
  <c r="D481" i="2" s="1"/>
  <c r="C482" i="2"/>
  <c r="D482" i="2" s="1"/>
  <c r="C483" i="2"/>
  <c r="D483" i="2" s="1"/>
  <c r="C484" i="2"/>
  <c r="D484" i="2" s="1"/>
  <c r="C485" i="2"/>
  <c r="D485" i="2" s="1"/>
  <c r="C486" i="2"/>
  <c r="D486" i="2" s="1"/>
  <c r="C487" i="2"/>
  <c r="D487" i="2" s="1"/>
  <c r="C488" i="2"/>
  <c r="D488" i="2" s="1"/>
  <c r="C489" i="2"/>
  <c r="D489" i="2" s="1"/>
  <c r="C490" i="2"/>
  <c r="D490" i="2" s="1"/>
  <c r="C491" i="2"/>
  <c r="D491" i="2" s="1"/>
  <c r="C492" i="2"/>
  <c r="D492" i="2" s="1"/>
  <c r="C493" i="2"/>
  <c r="D493" i="2" s="1"/>
  <c r="C494" i="2"/>
  <c r="D494" i="2" s="1"/>
  <c r="C495" i="2"/>
  <c r="D495" i="2" s="1"/>
  <c r="C496" i="2"/>
  <c r="D496" i="2" s="1"/>
  <c r="C497" i="2"/>
  <c r="D497" i="2" s="1"/>
  <c r="C498" i="2"/>
  <c r="D498" i="2" s="1"/>
  <c r="C499" i="2"/>
  <c r="D499" i="2" s="1"/>
  <c r="C500" i="2"/>
  <c r="D500" i="2" s="1"/>
  <c r="C501" i="2"/>
  <c r="D501" i="2" s="1"/>
  <c r="C502" i="2"/>
  <c r="D502" i="2" s="1"/>
  <c r="C503" i="2"/>
  <c r="D503" i="2" s="1"/>
  <c r="C504" i="2"/>
  <c r="D504" i="2" s="1"/>
  <c r="C505" i="2"/>
  <c r="D505" i="2" s="1"/>
  <c r="C506" i="2"/>
  <c r="D506" i="2" s="1"/>
  <c r="C507" i="2"/>
  <c r="D507" i="2" s="1"/>
  <c r="C508" i="2"/>
  <c r="D508" i="2" s="1"/>
  <c r="C509" i="2"/>
  <c r="D509" i="2" s="1"/>
  <c r="C510" i="2"/>
  <c r="D510" i="2" s="1"/>
  <c r="C511" i="2"/>
  <c r="D511" i="2" s="1"/>
  <c r="C512" i="2"/>
  <c r="D512" i="2" s="1"/>
  <c r="C513" i="2"/>
  <c r="D513" i="2" s="1"/>
  <c r="C514" i="2"/>
  <c r="D514" i="2" s="1"/>
  <c r="C515" i="2"/>
  <c r="D515" i="2" s="1"/>
  <c r="C516" i="2"/>
  <c r="D516" i="2" s="1"/>
  <c r="C517" i="2"/>
  <c r="D517" i="2" s="1"/>
  <c r="C518" i="2"/>
  <c r="D518" i="2" s="1"/>
  <c r="C519" i="2"/>
  <c r="D519" i="2" s="1"/>
  <c r="C520" i="2"/>
  <c r="D520" i="2" s="1"/>
  <c r="C521" i="2"/>
  <c r="D521" i="2" s="1"/>
  <c r="C522" i="2"/>
  <c r="D522" i="2" s="1"/>
  <c r="C523" i="2"/>
  <c r="D523" i="2" s="1"/>
  <c r="C524" i="2"/>
  <c r="D524" i="2" s="1"/>
  <c r="C525" i="2"/>
  <c r="D525" i="2" s="1"/>
  <c r="C526" i="2"/>
  <c r="D526" i="2" s="1"/>
  <c r="C527" i="2"/>
  <c r="D527" i="2" s="1"/>
  <c r="C528" i="2"/>
  <c r="D528" i="2" s="1"/>
  <c r="C529" i="2"/>
  <c r="D529" i="2" s="1"/>
  <c r="C530" i="2"/>
  <c r="D530" i="2" s="1"/>
  <c r="C531" i="2"/>
  <c r="D531" i="2" s="1"/>
  <c r="C532" i="2"/>
  <c r="D532" i="2" s="1"/>
  <c r="C533" i="2"/>
  <c r="D533" i="2" s="1"/>
  <c r="C534" i="2"/>
  <c r="D534" i="2" s="1"/>
  <c r="C535" i="2"/>
  <c r="D535" i="2" s="1"/>
  <c r="C536" i="2"/>
  <c r="D536" i="2" s="1"/>
  <c r="C537" i="2"/>
  <c r="D537" i="2" s="1"/>
  <c r="C538" i="2"/>
  <c r="D538" i="2" s="1"/>
  <c r="C539" i="2"/>
  <c r="D539" i="2" s="1"/>
  <c r="C540" i="2"/>
  <c r="D540" i="2" s="1"/>
  <c r="C541" i="2"/>
  <c r="D541" i="2" s="1"/>
  <c r="C542" i="2"/>
  <c r="D542" i="2" s="1"/>
  <c r="C543" i="2"/>
  <c r="D543" i="2" s="1"/>
  <c r="C544" i="2"/>
  <c r="D544" i="2" s="1"/>
  <c r="C545" i="2"/>
  <c r="D545" i="2" s="1"/>
  <c r="C546" i="2"/>
  <c r="D546" i="2" s="1"/>
  <c r="C547" i="2"/>
  <c r="D547" i="2" s="1"/>
  <c r="C548" i="2"/>
  <c r="D548" i="2" s="1"/>
  <c r="C549" i="2"/>
  <c r="D549" i="2" s="1"/>
  <c r="C550" i="2"/>
  <c r="D550" i="2" s="1"/>
  <c r="C551" i="2"/>
  <c r="D551" i="2" s="1"/>
  <c r="C552" i="2"/>
  <c r="D552" i="2" s="1"/>
  <c r="C553" i="2"/>
  <c r="D553" i="2" s="1"/>
  <c r="C554" i="2"/>
  <c r="D554" i="2" s="1"/>
  <c r="C555" i="2"/>
  <c r="D555" i="2" s="1"/>
  <c r="C556" i="2"/>
  <c r="D556" i="2" s="1"/>
  <c r="C557" i="2"/>
  <c r="D557" i="2" s="1"/>
  <c r="C558" i="2"/>
  <c r="D558" i="2" s="1"/>
  <c r="C559" i="2"/>
  <c r="D559" i="2" s="1"/>
  <c r="C560" i="2"/>
  <c r="D560" i="2" s="1"/>
  <c r="C561" i="2"/>
  <c r="D561" i="2" s="1"/>
  <c r="C562" i="2"/>
  <c r="D562" i="2" s="1"/>
  <c r="C563" i="2"/>
  <c r="D563" i="2" s="1"/>
  <c r="C564" i="2"/>
  <c r="D564" i="2" s="1"/>
  <c r="C565" i="2"/>
  <c r="D565" i="2" s="1"/>
  <c r="C566" i="2"/>
  <c r="D566" i="2" s="1"/>
  <c r="C567" i="2"/>
  <c r="D567" i="2" s="1"/>
  <c r="C568" i="2"/>
  <c r="D568" i="2" s="1"/>
  <c r="C569" i="2"/>
  <c r="D569" i="2" s="1"/>
  <c r="C570" i="2"/>
  <c r="D570" i="2" s="1"/>
  <c r="C571" i="2"/>
  <c r="D571" i="2" s="1"/>
  <c r="C572" i="2"/>
  <c r="D572" i="2" s="1"/>
  <c r="C573" i="2"/>
  <c r="D573" i="2" s="1"/>
  <c r="C574" i="2"/>
  <c r="D574" i="2" s="1"/>
  <c r="C575" i="2"/>
  <c r="D575" i="2" s="1"/>
  <c r="C576" i="2"/>
  <c r="D576" i="2" s="1"/>
  <c r="C577" i="2"/>
  <c r="D577" i="2" s="1"/>
  <c r="C578" i="2"/>
  <c r="D578" i="2" s="1"/>
  <c r="C579" i="2"/>
  <c r="D579" i="2" s="1"/>
  <c r="C580" i="2"/>
  <c r="D580" i="2" s="1"/>
  <c r="C581" i="2"/>
  <c r="D581" i="2" s="1"/>
  <c r="C582" i="2"/>
  <c r="D582" i="2" s="1"/>
  <c r="C583" i="2"/>
  <c r="D583" i="2" s="1"/>
  <c r="C584" i="2"/>
  <c r="D584" i="2" s="1"/>
  <c r="C585" i="2"/>
  <c r="D585" i="2" s="1"/>
  <c r="C586" i="2"/>
  <c r="D586" i="2" s="1"/>
  <c r="C587" i="2"/>
  <c r="D587" i="2" s="1"/>
  <c r="C588" i="2"/>
  <c r="D588" i="2" s="1"/>
  <c r="C589" i="2"/>
  <c r="D589" i="2" s="1"/>
  <c r="C590" i="2"/>
  <c r="D590" i="2" s="1"/>
  <c r="C591" i="2"/>
  <c r="D591" i="2" s="1"/>
  <c r="C592" i="2"/>
  <c r="D592" i="2" s="1"/>
  <c r="C593" i="2"/>
  <c r="D593" i="2" s="1"/>
  <c r="C594" i="2"/>
  <c r="D594" i="2" s="1"/>
  <c r="C595" i="2"/>
  <c r="D595" i="2" s="1"/>
  <c r="C596" i="2"/>
  <c r="D596" i="2" s="1"/>
  <c r="C597" i="2"/>
  <c r="D597" i="2" s="1"/>
  <c r="C598" i="2"/>
  <c r="D598" i="2" s="1"/>
  <c r="C599" i="2"/>
  <c r="D599" i="2" s="1"/>
  <c r="C600" i="2"/>
  <c r="D600" i="2" s="1"/>
  <c r="C601" i="2"/>
  <c r="D601" i="2" s="1"/>
  <c r="C602" i="2"/>
  <c r="D602" i="2" s="1"/>
  <c r="C603" i="2"/>
  <c r="D603" i="2" s="1"/>
  <c r="C604" i="2"/>
  <c r="D604" i="2" s="1"/>
  <c r="C605" i="2"/>
  <c r="D605" i="2" s="1"/>
  <c r="C606" i="2"/>
  <c r="D606" i="2" s="1"/>
  <c r="C607" i="2"/>
  <c r="D607" i="2" s="1"/>
  <c r="C608" i="2"/>
  <c r="D608" i="2" s="1"/>
  <c r="C609" i="2"/>
  <c r="D609" i="2" s="1"/>
  <c r="C610" i="2"/>
  <c r="D610" i="2" s="1"/>
  <c r="C611" i="2"/>
  <c r="D611" i="2" s="1"/>
  <c r="C612" i="2"/>
  <c r="D612" i="2" s="1"/>
  <c r="C613" i="2"/>
  <c r="D613" i="2" s="1"/>
  <c r="C614" i="2"/>
  <c r="D614" i="2" s="1"/>
  <c r="C615" i="2"/>
  <c r="D615" i="2" s="1"/>
  <c r="C616" i="2"/>
  <c r="D616" i="2" s="1"/>
  <c r="C617" i="2"/>
  <c r="D617" i="2" s="1"/>
  <c r="C618" i="2"/>
  <c r="D618" i="2" s="1"/>
  <c r="C619" i="2"/>
  <c r="D619" i="2" s="1"/>
  <c r="C620" i="2"/>
  <c r="D620" i="2" s="1"/>
  <c r="C621" i="2"/>
  <c r="D621" i="2" s="1"/>
  <c r="C622" i="2"/>
  <c r="D622" i="2" s="1"/>
  <c r="C623" i="2"/>
  <c r="D623" i="2" s="1"/>
  <c r="C624" i="2"/>
  <c r="D624" i="2" s="1"/>
  <c r="C625" i="2"/>
  <c r="D625" i="2" s="1"/>
  <c r="C626" i="2"/>
  <c r="D626" i="2" s="1"/>
  <c r="C627" i="2"/>
  <c r="D627" i="2" s="1"/>
  <c r="C628" i="2"/>
  <c r="D628" i="2" s="1"/>
  <c r="C629" i="2"/>
  <c r="D629" i="2" s="1"/>
  <c r="C630" i="2"/>
  <c r="D630" i="2" s="1"/>
  <c r="C631" i="2"/>
  <c r="D631" i="2" s="1"/>
  <c r="C632" i="2"/>
  <c r="D632" i="2" s="1"/>
  <c r="C633" i="2"/>
  <c r="D633" i="2" s="1"/>
  <c r="C634" i="2"/>
  <c r="D634" i="2" s="1"/>
  <c r="C635" i="2"/>
  <c r="D635" i="2" s="1"/>
  <c r="C636" i="2"/>
  <c r="D636" i="2" s="1"/>
  <c r="C637" i="2"/>
  <c r="D637" i="2" s="1"/>
  <c r="C638" i="2"/>
  <c r="D638" i="2" s="1"/>
  <c r="C639" i="2"/>
  <c r="D639" i="2" s="1"/>
  <c r="C640" i="2"/>
  <c r="D640" i="2" s="1"/>
  <c r="C641" i="2"/>
  <c r="D641" i="2" s="1"/>
  <c r="C642" i="2"/>
  <c r="D642" i="2" s="1"/>
  <c r="C643" i="2"/>
  <c r="D643" i="2" s="1"/>
  <c r="C644" i="2"/>
  <c r="D644" i="2" s="1"/>
  <c r="C645" i="2"/>
  <c r="D645" i="2" s="1"/>
  <c r="C646" i="2"/>
  <c r="D646" i="2" s="1"/>
  <c r="C647" i="2"/>
  <c r="D647" i="2" s="1"/>
  <c r="C648" i="2"/>
  <c r="D648" i="2" s="1"/>
  <c r="C649" i="2"/>
  <c r="D649" i="2" s="1"/>
  <c r="C650" i="2"/>
  <c r="D650" i="2" s="1"/>
  <c r="C651" i="2"/>
  <c r="D651" i="2" s="1"/>
  <c r="C652" i="2"/>
  <c r="D652" i="2" s="1"/>
  <c r="C653" i="2"/>
  <c r="D653" i="2" s="1"/>
  <c r="C654" i="2"/>
  <c r="D654" i="2" s="1"/>
  <c r="C655" i="2"/>
  <c r="D655" i="2" s="1"/>
  <c r="C656" i="2"/>
  <c r="D656" i="2" s="1"/>
  <c r="C657" i="2"/>
  <c r="D657" i="2" s="1"/>
  <c r="C658" i="2"/>
  <c r="D658" i="2" s="1"/>
  <c r="C659" i="2"/>
  <c r="D659" i="2" s="1"/>
  <c r="C660" i="2"/>
  <c r="D660" i="2" s="1"/>
  <c r="C661" i="2"/>
  <c r="D661" i="2" s="1"/>
  <c r="C662" i="2"/>
  <c r="D662" i="2" s="1"/>
  <c r="C663" i="2"/>
  <c r="D663" i="2" s="1"/>
  <c r="C664" i="2"/>
  <c r="D664" i="2" s="1"/>
  <c r="C665" i="2"/>
  <c r="D665" i="2" s="1"/>
  <c r="C666" i="2"/>
  <c r="D666" i="2" s="1"/>
  <c r="C667" i="2"/>
  <c r="D667" i="2" s="1"/>
  <c r="C668" i="2"/>
  <c r="D668" i="2" s="1"/>
  <c r="C669" i="2"/>
  <c r="D669" i="2" s="1"/>
  <c r="C670" i="2"/>
  <c r="D670" i="2" s="1"/>
  <c r="C671" i="2"/>
  <c r="D671" i="2" s="1"/>
  <c r="C672" i="2"/>
  <c r="D672" i="2" s="1"/>
  <c r="C673" i="2"/>
  <c r="D673" i="2" s="1"/>
  <c r="C674" i="2"/>
  <c r="D674" i="2" s="1"/>
  <c r="C675" i="2"/>
  <c r="D675" i="2" s="1"/>
  <c r="C676" i="2"/>
  <c r="D676" i="2" s="1"/>
  <c r="C677" i="2"/>
  <c r="D677" i="2" s="1"/>
  <c r="C678" i="2"/>
  <c r="D678" i="2" s="1"/>
  <c r="C679" i="2"/>
  <c r="D679" i="2" s="1"/>
  <c r="C680" i="2"/>
  <c r="D680" i="2" s="1"/>
  <c r="C681" i="2"/>
  <c r="D681" i="2" s="1"/>
  <c r="C682" i="2"/>
  <c r="D682" i="2" s="1"/>
  <c r="C683" i="2"/>
  <c r="D683" i="2" s="1"/>
  <c r="C684" i="2"/>
  <c r="D684" i="2" s="1"/>
  <c r="C685" i="2"/>
  <c r="D685" i="2" s="1"/>
  <c r="C686" i="2"/>
  <c r="D686" i="2" s="1"/>
  <c r="C687" i="2"/>
  <c r="D687" i="2" s="1"/>
  <c r="C688" i="2"/>
  <c r="D688" i="2" s="1"/>
  <c r="C689" i="2"/>
  <c r="D689" i="2" s="1"/>
  <c r="C690" i="2"/>
  <c r="D690" i="2" s="1"/>
  <c r="C691" i="2"/>
  <c r="D691" i="2" s="1"/>
  <c r="C692" i="2"/>
  <c r="D692" i="2" s="1"/>
  <c r="C693" i="2"/>
  <c r="D693" i="2" s="1"/>
  <c r="C694" i="2"/>
  <c r="D694" i="2" s="1"/>
  <c r="C695" i="2"/>
  <c r="D695" i="2" s="1"/>
  <c r="C696" i="2"/>
  <c r="D696" i="2" s="1"/>
  <c r="C697" i="2"/>
  <c r="D697" i="2" s="1"/>
  <c r="C698" i="2"/>
  <c r="D698" i="2" s="1"/>
  <c r="C699" i="2"/>
  <c r="D699" i="2" s="1"/>
  <c r="C700" i="2"/>
  <c r="D700" i="2" s="1"/>
  <c r="C701" i="2"/>
  <c r="D701" i="2" s="1"/>
  <c r="C702" i="2"/>
  <c r="D702" i="2" s="1"/>
  <c r="C703" i="2"/>
  <c r="D703" i="2" s="1"/>
  <c r="C704" i="2"/>
  <c r="D704" i="2" s="1"/>
  <c r="C705" i="2"/>
  <c r="D705" i="2" s="1"/>
  <c r="C706" i="2"/>
  <c r="D706" i="2" s="1"/>
  <c r="C707" i="2"/>
  <c r="D707" i="2" s="1"/>
  <c r="C708" i="2"/>
  <c r="D708" i="2" s="1"/>
  <c r="C709" i="2"/>
  <c r="D709" i="2" s="1"/>
  <c r="C710" i="2"/>
  <c r="D710" i="2" s="1"/>
  <c r="C711" i="2"/>
  <c r="D711" i="2" s="1"/>
  <c r="C712" i="2"/>
  <c r="D712" i="2" s="1"/>
  <c r="C713" i="2"/>
  <c r="D713" i="2" s="1"/>
  <c r="C714" i="2"/>
  <c r="D714" i="2" s="1"/>
  <c r="C715" i="2"/>
  <c r="D715" i="2" s="1"/>
  <c r="C716" i="2"/>
  <c r="D716" i="2" s="1"/>
  <c r="C717" i="2"/>
  <c r="D717" i="2" s="1"/>
  <c r="C718" i="2"/>
  <c r="D718" i="2" s="1"/>
  <c r="C719" i="2"/>
  <c r="D719" i="2" s="1"/>
  <c r="C720" i="2"/>
  <c r="D720" i="2" s="1"/>
  <c r="C721" i="2"/>
  <c r="D721" i="2" s="1"/>
  <c r="C722" i="2"/>
  <c r="D722" i="2" s="1"/>
  <c r="C723" i="2"/>
  <c r="D723" i="2" s="1"/>
  <c r="C724" i="2"/>
  <c r="D724" i="2" s="1"/>
  <c r="C725" i="2"/>
  <c r="D725" i="2" s="1"/>
  <c r="C726" i="2"/>
  <c r="D726" i="2" s="1"/>
  <c r="C727" i="2"/>
  <c r="D727" i="2" s="1"/>
  <c r="C728" i="2"/>
  <c r="D728" i="2" s="1"/>
  <c r="C729" i="2"/>
  <c r="D729" i="2" s="1"/>
  <c r="C730" i="2"/>
  <c r="D730" i="2" s="1"/>
  <c r="C731" i="2"/>
  <c r="D731" i="2" s="1"/>
  <c r="C732" i="2"/>
  <c r="D732" i="2" s="1"/>
  <c r="C733" i="2"/>
  <c r="D733" i="2" s="1"/>
  <c r="C734" i="2"/>
  <c r="D734" i="2" s="1"/>
  <c r="C735" i="2"/>
  <c r="D735" i="2" s="1"/>
  <c r="C736" i="2"/>
  <c r="D736" i="2" s="1"/>
  <c r="C737" i="2"/>
  <c r="D737" i="2" s="1"/>
  <c r="C738" i="2"/>
  <c r="D738" i="2" s="1"/>
  <c r="C739" i="2"/>
  <c r="D739" i="2" s="1"/>
  <c r="C740" i="2"/>
  <c r="D740" i="2" s="1"/>
  <c r="C741" i="2"/>
  <c r="D741" i="2" s="1"/>
  <c r="C742" i="2"/>
  <c r="D742" i="2" s="1"/>
  <c r="C743" i="2"/>
  <c r="D743" i="2" s="1"/>
  <c r="C744" i="2"/>
  <c r="D744" i="2" s="1"/>
  <c r="C745" i="2"/>
  <c r="D745" i="2" s="1"/>
  <c r="C746" i="2"/>
  <c r="D746" i="2" s="1"/>
  <c r="C747" i="2"/>
  <c r="D747" i="2" s="1"/>
  <c r="C748" i="2"/>
  <c r="D748" i="2" s="1"/>
  <c r="C749" i="2"/>
  <c r="D749" i="2" s="1"/>
  <c r="C750" i="2"/>
  <c r="D750" i="2" s="1"/>
  <c r="C751" i="2"/>
  <c r="D751" i="2" s="1"/>
  <c r="C752" i="2"/>
  <c r="D752" i="2" s="1"/>
  <c r="C753" i="2"/>
  <c r="D753" i="2" s="1"/>
  <c r="C754" i="2"/>
  <c r="D754" i="2" s="1"/>
  <c r="C755" i="2"/>
  <c r="D755" i="2" s="1"/>
  <c r="C756" i="2"/>
  <c r="D756" i="2" s="1"/>
  <c r="C757" i="2"/>
  <c r="D757" i="2" s="1"/>
  <c r="C758" i="2"/>
  <c r="D758" i="2" s="1"/>
  <c r="C759" i="2"/>
  <c r="D759" i="2" s="1"/>
  <c r="C760" i="2"/>
  <c r="D760" i="2" s="1"/>
  <c r="C761" i="2"/>
  <c r="D761" i="2" s="1"/>
  <c r="C762" i="2"/>
  <c r="D762" i="2" s="1"/>
  <c r="C763" i="2"/>
  <c r="D763" i="2" s="1"/>
  <c r="C764" i="2"/>
  <c r="D764" i="2" s="1"/>
  <c r="C765" i="2"/>
  <c r="D765" i="2" s="1"/>
  <c r="C766" i="2"/>
  <c r="D766" i="2" s="1"/>
  <c r="C767" i="2"/>
  <c r="D767" i="2" s="1"/>
  <c r="C768" i="2"/>
  <c r="D768" i="2" s="1"/>
  <c r="C769" i="2"/>
  <c r="D769" i="2" s="1"/>
  <c r="C770" i="2"/>
  <c r="D770" i="2" s="1"/>
  <c r="C771" i="2"/>
  <c r="D771" i="2" s="1"/>
  <c r="C772" i="2"/>
  <c r="D772" i="2" s="1"/>
  <c r="C773" i="2"/>
  <c r="D773" i="2" s="1"/>
  <c r="C774" i="2"/>
  <c r="D774" i="2" s="1"/>
  <c r="C775" i="2"/>
  <c r="D775" i="2" s="1"/>
  <c r="C776" i="2"/>
  <c r="D776" i="2" s="1"/>
  <c r="C777" i="2"/>
  <c r="D777" i="2" s="1"/>
  <c r="C778" i="2"/>
  <c r="D778" i="2" s="1"/>
  <c r="C779" i="2"/>
  <c r="D779" i="2" s="1"/>
  <c r="C780" i="2"/>
  <c r="D780" i="2" s="1"/>
  <c r="C781" i="2"/>
  <c r="D781" i="2" s="1"/>
  <c r="C782" i="2"/>
  <c r="D782" i="2" s="1"/>
  <c r="C783" i="2"/>
  <c r="D783" i="2" s="1"/>
  <c r="C784" i="2"/>
  <c r="D784" i="2" s="1"/>
  <c r="C785" i="2"/>
  <c r="D785" i="2" s="1"/>
  <c r="C786" i="2"/>
  <c r="D786" i="2" s="1"/>
  <c r="C787" i="2"/>
  <c r="D787" i="2" s="1"/>
  <c r="C788" i="2"/>
  <c r="D788" i="2" s="1"/>
  <c r="C789" i="2"/>
  <c r="D789" i="2" s="1"/>
  <c r="C790" i="2"/>
  <c r="D790" i="2" s="1"/>
  <c r="C791" i="2"/>
  <c r="D791" i="2" s="1"/>
  <c r="C792" i="2"/>
  <c r="D792" i="2" s="1"/>
  <c r="C793" i="2"/>
  <c r="D793" i="2" s="1"/>
  <c r="C794" i="2"/>
  <c r="D794" i="2" s="1"/>
  <c r="C795" i="2"/>
  <c r="D795" i="2" s="1"/>
  <c r="C796" i="2"/>
  <c r="D796" i="2" s="1"/>
  <c r="C797" i="2"/>
  <c r="D797" i="2" s="1"/>
  <c r="C798" i="2"/>
  <c r="D798" i="2" s="1"/>
  <c r="C799" i="2"/>
  <c r="D799" i="2" s="1"/>
  <c r="C800" i="2"/>
  <c r="D800" i="2" s="1"/>
  <c r="C801" i="2"/>
  <c r="D801" i="2" s="1"/>
  <c r="C802" i="2"/>
  <c r="D802" i="2" s="1"/>
  <c r="C803" i="2"/>
  <c r="D803" i="2" s="1"/>
  <c r="C804" i="2"/>
  <c r="D804" i="2" s="1"/>
  <c r="C805" i="2"/>
  <c r="D805" i="2" s="1"/>
  <c r="C806" i="2"/>
  <c r="D806" i="2" s="1"/>
  <c r="C807" i="2"/>
  <c r="D807" i="2" s="1"/>
  <c r="C808" i="2"/>
  <c r="D808" i="2" s="1"/>
  <c r="C809" i="2"/>
  <c r="D809" i="2" s="1"/>
  <c r="C810" i="2"/>
  <c r="D810" i="2" s="1"/>
  <c r="C811" i="2"/>
  <c r="D811" i="2" s="1"/>
  <c r="C812" i="2"/>
  <c r="D812" i="2" s="1"/>
  <c r="C813" i="2"/>
  <c r="D813" i="2" s="1"/>
  <c r="C814" i="2"/>
  <c r="D814" i="2" s="1"/>
  <c r="C815" i="2"/>
  <c r="D815" i="2" s="1"/>
  <c r="C816" i="2"/>
  <c r="D816" i="2" s="1"/>
  <c r="C817" i="2"/>
  <c r="D817" i="2" s="1"/>
  <c r="C818" i="2"/>
  <c r="D818" i="2" s="1"/>
  <c r="C819" i="2"/>
  <c r="D819" i="2" s="1"/>
  <c r="C820" i="2"/>
  <c r="D820" i="2" s="1"/>
  <c r="C821" i="2"/>
  <c r="D821" i="2" s="1"/>
  <c r="C822" i="2"/>
  <c r="D822" i="2" s="1"/>
  <c r="C823" i="2"/>
  <c r="D823" i="2" s="1"/>
  <c r="C824" i="2"/>
  <c r="D824" i="2" s="1"/>
  <c r="C825" i="2"/>
  <c r="D825" i="2" s="1"/>
  <c r="C826" i="2"/>
  <c r="D826" i="2" s="1"/>
  <c r="C827" i="2"/>
  <c r="D827" i="2" s="1"/>
  <c r="C828" i="2"/>
  <c r="D828" i="2" s="1"/>
  <c r="C829" i="2"/>
  <c r="D829" i="2" s="1"/>
  <c r="C830" i="2"/>
  <c r="D830" i="2" s="1"/>
  <c r="C831" i="2"/>
  <c r="D831" i="2" s="1"/>
  <c r="C832" i="2"/>
  <c r="D832" i="2" s="1"/>
  <c r="C833" i="2"/>
  <c r="D833" i="2" s="1"/>
  <c r="C834" i="2"/>
  <c r="D834" i="2" s="1"/>
  <c r="C835" i="2"/>
  <c r="D835" i="2" s="1"/>
  <c r="C836" i="2"/>
  <c r="D836" i="2" s="1"/>
  <c r="C837" i="2"/>
  <c r="D837" i="2" s="1"/>
  <c r="C838" i="2"/>
  <c r="D838" i="2" s="1"/>
  <c r="C839" i="2"/>
  <c r="D839" i="2" s="1"/>
  <c r="C840" i="2"/>
  <c r="D840" i="2" s="1"/>
  <c r="C841" i="2"/>
  <c r="D841" i="2" s="1"/>
  <c r="C842" i="2"/>
  <c r="D842" i="2" s="1"/>
  <c r="C843" i="2"/>
  <c r="D843" i="2" s="1"/>
  <c r="C844" i="2"/>
  <c r="D844" i="2" s="1"/>
  <c r="C845" i="2"/>
  <c r="D845" i="2" s="1"/>
  <c r="C846" i="2"/>
  <c r="D846" i="2" s="1"/>
  <c r="C847" i="2"/>
  <c r="D847" i="2" s="1"/>
  <c r="C848" i="2"/>
  <c r="D848" i="2" s="1"/>
  <c r="C849" i="2"/>
  <c r="D849" i="2" s="1"/>
  <c r="C850" i="2"/>
  <c r="D850" i="2" s="1"/>
  <c r="C851" i="2"/>
  <c r="D851" i="2" s="1"/>
  <c r="C852" i="2"/>
  <c r="D852" i="2" s="1"/>
  <c r="C853" i="2"/>
  <c r="D853" i="2" s="1"/>
  <c r="C854" i="2"/>
  <c r="D854" i="2" s="1"/>
  <c r="C855" i="2"/>
  <c r="D855" i="2" s="1"/>
  <c r="C856" i="2"/>
  <c r="D856" i="2" s="1"/>
  <c r="C857" i="2"/>
  <c r="D857" i="2" s="1"/>
  <c r="C858" i="2"/>
  <c r="D858" i="2" s="1"/>
  <c r="C859" i="2"/>
  <c r="D859" i="2" s="1"/>
  <c r="C860" i="2"/>
  <c r="D860" i="2" s="1"/>
  <c r="C861" i="2"/>
  <c r="D861" i="2" s="1"/>
  <c r="C862" i="2"/>
  <c r="D862" i="2" s="1"/>
  <c r="C863" i="2"/>
  <c r="D863" i="2" s="1"/>
  <c r="C864" i="2"/>
  <c r="D864" i="2" s="1"/>
  <c r="C865" i="2"/>
  <c r="D865" i="2" s="1"/>
  <c r="C866" i="2"/>
  <c r="D866" i="2" s="1"/>
  <c r="C867" i="2"/>
  <c r="D867" i="2" s="1"/>
  <c r="C868" i="2"/>
  <c r="D868" i="2" s="1"/>
  <c r="C869" i="2"/>
  <c r="D869" i="2" s="1"/>
  <c r="C870" i="2"/>
  <c r="D870" i="2" s="1"/>
  <c r="C871" i="2"/>
  <c r="D871" i="2" s="1"/>
  <c r="C872" i="2"/>
  <c r="D872" i="2" s="1"/>
  <c r="C873" i="2"/>
  <c r="D873" i="2" s="1"/>
  <c r="C874" i="2"/>
  <c r="D874" i="2" s="1"/>
  <c r="C875" i="2"/>
  <c r="D875" i="2" s="1"/>
  <c r="C876" i="2"/>
  <c r="D876" i="2" s="1"/>
  <c r="C877" i="2"/>
  <c r="D877" i="2" s="1"/>
  <c r="C878" i="2"/>
  <c r="D878" i="2" s="1"/>
  <c r="C879" i="2"/>
  <c r="D879" i="2" s="1"/>
  <c r="C880" i="2"/>
  <c r="D880" i="2" s="1"/>
  <c r="C881" i="2"/>
  <c r="D881" i="2" s="1"/>
  <c r="C882" i="2"/>
  <c r="D882" i="2" s="1"/>
  <c r="C883" i="2"/>
  <c r="D883" i="2" s="1"/>
  <c r="C884" i="2"/>
  <c r="D884" i="2" s="1"/>
  <c r="C885" i="2"/>
  <c r="D885" i="2" s="1"/>
  <c r="C886" i="2"/>
  <c r="D886" i="2" s="1"/>
  <c r="C887" i="2"/>
  <c r="D887" i="2" s="1"/>
  <c r="C888" i="2"/>
  <c r="D888" i="2" s="1"/>
  <c r="C889" i="2"/>
  <c r="D889" i="2" s="1"/>
  <c r="C890" i="2"/>
  <c r="D890" i="2" s="1"/>
  <c r="C891" i="2"/>
  <c r="D891" i="2" s="1"/>
  <c r="C892" i="2"/>
  <c r="D892" i="2" s="1"/>
  <c r="C893" i="2"/>
  <c r="D893" i="2" s="1"/>
  <c r="C894" i="2"/>
  <c r="D894" i="2" s="1"/>
  <c r="C895" i="2"/>
  <c r="D895" i="2" s="1"/>
  <c r="C896" i="2"/>
  <c r="D896" i="2" s="1"/>
  <c r="C897" i="2"/>
  <c r="D897" i="2" s="1"/>
  <c r="C898" i="2"/>
  <c r="D898" i="2" s="1"/>
  <c r="C899" i="2"/>
  <c r="D899" i="2" s="1"/>
  <c r="C900" i="2"/>
  <c r="D900" i="2" s="1"/>
  <c r="C901" i="2"/>
  <c r="D901" i="2" s="1"/>
  <c r="C902" i="2"/>
  <c r="D902" i="2" s="1"/>
  <c r="C903" i="2"/>
  <c r="D903" i="2" s="1"/>
  <c r="C904" i="2"/>
  <c r="D904" i="2" s="1"/>
  <c r="C905" i="2"/>
  <c r="D905" i="2" s="1"/>
  <c r="C906" i="2"/>
  <c r="D906" i="2" s="1"/>
  <c r="C907" i="2"/>
  <c r="D907" i="2" s="1"/>
  <c r="C908" i="2"/>
  <c r="D908" i="2" s="1"/>
  <c r="C909" i="2"/>
  <c r="D909" i="2" s="1"/>
  <c r="C910" i="2"/>
  <c r="D910" i="2" s="1"/>
  <c r="C911" i="2"/>
  <c r="D911" i="2" s="1"/>
  <c r="C912" i="2"/>
  <c r="D912" i="2" s="1"/>
  <c r="C913" i="2"/>
  <c r="D913" i="2" s="1"/>
  <c r="C914" i="2"/>
  <c r="D914" i="2" s="1"/>
  <c r="C915" i="2"/>
  <c r="D915" i="2" s="1"/>
  <c r="C916" i="2"/>
  <c r="D916" i="2" s="1"/>
  <c r="C917" i="2"/>
  <c r="D917" i="2" s="1"/>
  <c r="C918" i="2"/>
  <c r="D918" i="2" s="1"/>
  <c r="C919" i="2"/>
  <c r="D919" i="2" s="1"/>
  <c r="C920" i="2"/>
  <c r="D920" i="2" s="1"/>
  <c r="C921" i="2"/>
  <c r="D921" i="2" s="1"/>
  <c r="C922" i="2"/>
  <c r="D922" i="2" s="1"/>
  <c r="C923" i="2"/>
  <c r="D923" i="2" s="1"/>
  <c r="C924" i="2"/>
  <c r="D924" i="2" s="1"/>
  <c r="C925" i="2"/>
  <c r="D925" i="2" s="1"/>
  <c r="C926" i="2"/>
  <c r="D926" i="2" s="1"/>
  <c r="C927" i="2"/>
  <c r="D927" i="2" s="1"/>
  <c r="C928" i="2"/>
  <c r="D928" i="2" s="1"/>
  <c r="C929" i="2"/>
  <c r="D929" i="2" s="1"/>
  <c r="C930" i="2"/>
  <c r="D930" i="2" s="1"/>
  <c r="C931" i="2"/>
  <c r="D931" i="2" s="1"/>
  <c r="C932" i="2"/>
  <c r="D932" i="2" s="1"/>
  <c r="C933" i="2"/>
  <c r="D933" i="2" s="1"/>
  <c r="C934" i="2"/>
  <c r="D934" i="2" s="1"/>
  <c r="C935" i="2"/>
  <c r="D935" i="2" s="1"/>
  <c r="C936" i="2"/>
  <c r="D936" i="2" s="1"/>
  <c r="C937" i="2"/>
  <c r="D937" i="2" s="1"/>
  <c r="C938" i="2"/>
  <c r="D938" i="2" s="1"/>
  <c r="C939" i="2"/>
  <c r="D939" i="2" s="1"/>
  <c r="C940" i="2"/>
  <c r="D940" i="2" s="1"/>
  <c r="C941" i="2"/>
  <c r="D941" i="2" s="1"/>
  <c r="C942" i="2"/>
  <c r="D942" i="2" s="1"/>
  <c r="C943" i="2"/>
  <c r="D943" i="2" s="1"/>
  <c r="C944" i="2"/>
  <c r="D944" i="2" s="1"/>
  <c r="C945" i="2"/>
  <c r="D945" i="2" s="1"/>
  <c r="C946" i="2"/>
  <c r="D946" i="2" s="1"/>
  <c r="C947" i="2"/>
  <c r="D947" i="2" s="1"/>
  <c r="C948" i="2"/>
  <c r="D948" i="2" s="1"/>
  <c r="C949" i="2"/>
  <c r="D949" i="2" s="1"/>
  <c r="C950" i="2"/>
  <c r="D950" i="2" s="1"/>
  <c r="C951" i="2"/>
  <c r="D951" i="2" s="1"/>
  <c r="C952" i="2"/>
  <c r="D952" i="2" s="1"/>
  <c r="C953" i="2"/>
  <c r="D953" i="2" s="1"/>
  <c r="C954" i="2"/>
  <c r="D954" i="2" s="1"/>
  <c r="C955" i="2"/>
  <c r="D955" i="2" s="1"/>
  <c r="C956" i="2"/>
  <c r="D956" i="2" s="1"/>
  <c r="C957" i="2"/>
  <c r="D957" i="2" s="1"/>
  <c r="C958" i="2"/>
  <c r="D958" i="2" s="1"/>
  <c r="C959" i="2"/>
  <c r="D959" i="2" s="1"/>
  <c r="C960" i="2"/>
  <c r="D960" i="2" s="1"/>
  <c r="C961" i="2"/>
  <c r="D961" i="2" s="1"/>
  <c r="C962" i="2"/>
  <c r="D962" i="2" s="1"/>
  <c r="C963" i="2"/>
  <c r="D963" i="2" s="1"/>
  <c r="C964" i="2"/>
  <c r="D964" i="2" s="1"/>
  <c r="C965" i="2"/>
  <c r="D965" i="2" s="1"/>
  <c r="C966" i="2"/>
  <c r="D966" i="2" s="1"/>
  <c r="C967" i="2"/>
  <c r="D967" i="2" s="1"/>
  <c r="C968" i="2"/>
  <c r="D968" i="2" s="1"/>
  <c r="C969" i="2"/>
  <c r="D969" i="2" s="1"/>
  <c r="C970" i="2"/>
  <c r="D970" i="2" s="1"/>
  <c r="C971" i="2"/>
  <c r="D971" i="2" s="1"/>
  <c r="C972" i="2"/>
  <c r="D972" i="2" s="1"/>
  <c r="C973" i="2"/>
  <c r="D973" i="2" s="1"/>
  <c r="C974" i="2"/>
  <c r="D974" i="2" s="1"/>
  <c r="C975" i="2"/>
  <c r="D975" i="2" s="1"/>
  <c r="C976" i="2"/>
  <c r="D976" i="2" s="1"/>
  <c r="C977" i="2"/>
  <c r="D977" i="2" s="1"/>
  <c r="C978" i="2"/>
  <c r="D978" i="2" s="1"/>
  <c r="C979" i="2"/>
  <c r="D979" i="2" s="1"/>
  <c r="C980" i="2"/>
  <c r="D980" i="2" s="1"/>
  <c r="C981" i="2"/>
  <c r="D981" i="2" s="1"/>
  <c r="C982" i="2"/>
  <c r="D982" i="2" s="1"/>
  <c r="C983" i="2"/>
  <c r="D983" i="2" s="1"/>
  <c r="C984" i="2"/>
  <c r="D984" i="2" s="1"/>
  <c r="C985" i="2"/>
  <c r="D985" i="2" s="1"/>
  <c r="C986" i="2"/>
  <c r="D986" i="2" s="1"/>
  <c r="C987" i="2"/>
  <c r="D987" i="2" s="1"/>
  <c r="C988" i="2"/>
  <c r="D988" i="2" s="1"/>
  <c r="C989" i="2"/>
  <c r="D989" i="2" s="1"/>
  <c r="C990" i="2"/>
  <c r="D990" i="2" s="1"/>
  <c r="C991" i="2"/>
  <c r="D991" i="2" s="1"/>
  <c r="C992" i="2"/>
  <c r="D992" i="2" s="1"/>
  <c r="C993" i="2"/>
  <c r="D993" i="2" s="1"/>
  <c r="C994" i="2"/>
  <c r="D994" i="2" s="1"/>
  <c r="C995" i="2"/>
  <c r="D995" i="2" s="1"/>
  <c r="C996" i="2"/>
  <c r="D996" i="2" s="1"/>
  <c r="C997" i="2"/>
  <c r="D997" i="2" s="1"/>
  <c r="C998" i="2"/>
  <c r="D998" i="2" s="1"/>
  <c r="C999" i="2"/>
  <c r="D999" i="2" s="1"/>
  <c r="C1000" i="2"/>
  <c r="D1000" i="2" s="1"/>
  <c r="C1001" i="2"/>
  <c r="D1001" i="2" s="1"/>
  <c r="C1002" i="2"/>
  <c r="D1002" i="2" s="1"/>
  <c r="C1003" i="2"/>
  <c r="D1003" i="2" s="1"/>
  <c r="C1004" i="2"/>
  <c r="D1004" i="2" s="1"/>
  <c r="C1005" i="2"/>
  <c r="D1005" i="2" s="1"/>
  <c r="C1006" i="2"/>
  <c r="D1006" i="2" s="1"/>
  <c r="C1007" i="2"/>
  <c r="D1007" i="2" s="1"/>
  <c r="C1008" i="2"/>
  <c r="D1008" i="2" s="1"/>
  <c r="C1009" i="2"/>
  <c r="D1009" i="2" s="1"/>
  <c r="C1010" i="2"/>
  <c r="D1010" i="2" s="1"/>
  <c r="C1011" i="2"/>
  <c r="D1011" i="2" s="1"/>
  <c r="C1012" i="2"/>
  <c r="D1012" i="2" s="1"/>
  <c r="C1013" i="2"/>
  <c r="D1013" i="2" s="1"/>
  <c r="C1014" i="2"/>
  <c r="D1014" i="2" s="1"/>
  <c r="C1015" i="2"/>
  <c r="D1015" i="2" s="1"/>
  <c r="C1016" i="2"/>
  <c r="D1016" i="2" s="1"/>
  <c r="C1017" i="2"/>
  <c r="D1017" i="2" s="1"/>
  <c r="C1018" i="2"/>
  <c r="D1018" i="2" s="1"/>
  <c r="C1019" i="2"/>
  <c r="D1019" i="2" s="1"/>
  <c r="C1020" i="2"/>
  <c r="D1020" i="2" s="1"/>
  <c r="C1021" i="2"/>
  <c r="D1021" i="2" s="1"/>
  <c r="C1022" i="2"/>
  <c r="D1022" i="2" s="1"/>
  <c r="C1023" i="2"/>
  <c r="D1023" i="2" s="1"/>
  <c r="C1024" i="2"/>
  <c r="D1024" i="2" s="1"/>
  <c r="C1025" i="2"/>
  <c r="D1025" i="2" s="1"/>
  <c r="C1026" i="2"/>
  <c r="D1026" i="2" s="1"/>
  <c r="C1027" i="2"/>
  <c r="D1027" i="2" s="1"/>
  <c r="C1028" i="2"/>
  <c r="D1028" i="2" s="1"/>
  <c r="C1029" i="2"/>
  <c r="D1029" i="2" s="1"/>
  <c r="C1030" i="2"/>
  <c r="D1030" i="2" s="1"/>
  <c r="C1031" i="2"/>
  <c r="D1031" i="2" s="1"/>
  <c r="C1032" i="2"/>
  <c r="D1032" i="2" s="1"/>
  <c r="C1033" i="2"/>
  <c r="D1033" i="2" s="1"/>
  <c r="C1034" i="2"/>
  <c r="D1034" i="2" s="1"/>
  <c r="C1035" i="2"/>
  <c r="D1035" i="2" s="1"/>
  <c r="C1036" i="2"/>
  <c r="D1036" i="2" s="1"/>
  <c r="C1037" i="2"/>
  <c r="D1037" i="2" s="1"/>
  <c r="C1038" i="2"/>
  <c r="D1038" i="2" s="1"/>
  <c r="C1039" i="2"/>
  <c r="D1039" i="2" s="1"/>
  <c r="C1040" i="2"/>
  <c r="D1040" i="2" s="1"/>
  <c r="C1041" i="2"/>
  <c r="D1041" i="2" s="1"/>
  <c r="C1042" i="2"/>
  <c r="D1042" i="2" s="1"/>
  <c r="C1043" i="2"/>
  <c r="D1043" i="2" s="1"/>
  <c r="C1044" i="2"/>
  <c r="D1044" i="2" s="1"/>
  <c r="C1045" i="2"/>
  <c r="D1045" i="2" s="1"/>
  <c r="C1046" i="2"/>
  <c r="D1046" i="2" s="1"/>
  <c r="C1047" i="2"/>
  <c r="D1047" i="2" s="1"/>
  <c r="C1048" i="2"/>
  <c r="D1048" i="2" s="1"/>
  <c r="C1049" i="2"/>
  <c r="D1049" i="2" s="1"/>
  <c r="C1050" i="2"/>
  <c r="D1050" i="2" s="1"/>
  <c r="C1051" i="2"/>
  <c r="D1051" i="2" s="1"/>
  <c r="C1052" i="2"/>
  <c r="D1052" i="2" s="1"/>
  <c r="C1053" i="2"/>
  <c r="D1053" i="2" s="1"/>
  <c r="C1054" i="2"/>
  <c r="D1054" i="2" s="1"/>
  <c r="C1055" i="2"/>
  <c r="D1055" i="2" s="1"/>
  <c r="C1056" i="2"/>
  <c r="D1056" i="2" s="1"/>
  <c r="C1057" i="2"/>
  <c r="D1057" i="2" s="1"/>
  <c r="C1058" i="2"/>
  <c r="D1058" i="2" s="1"/>
  <c r="C1059" i="2"/>
  <c r="D1059" i="2" s="1"/>
  <c r="C1060" i="2"/>
  <c r="D1060" i="2" s="1"/>
  <c r="C1061" i="2"/>
  <c r="D1061" i="2" s="1"/>
  <c r="C1062" i="2"/>
  <c r="D1062" i="2" s="1"/>
  <c r="C1063" i="2"/>
  <c r="D1063" i="2" s="1"/>
  <c r="C1064" i="2"/>
  <c r="D1064" i="2" s="1"/>
  <c r="C1065" i="2"/>
  <c r="D1065" i="2" s="1"/>
  <c r="C1066" i="2"/>
  <c r="D1066" i="2" s="1"/>
  <c r="C1067" i="2"/>
  <c r="D1067" i="2" s="1"/>
  <c r="C1068" i="2"/>
  <c r="D1068" i="2" s="1"/>
  <c r="C1069" i="2"/>
  <c r="D1069" i="2" s="1"/>
  <c r="C1070" i="2"/>
  <c r="D1070" i="2" s="1"/>
  <c r="C1071" i="2"/>
  <c r="D1071" i="2" s="1"/>
  <c r="C1072" i="2"/>
  <c r="D1072" i="2" s="1"/>
  <c r="C1073" i="2"/>
  <c r="D1073" i="2" s="1"/>
  <c r="C1074" i="2"/>
  <c r="D1074" i="2" s="1"/>
  <c r="C1075" i="2"/>
  <c r="D1075" i="2" s="1"/>
  <c r="C1076" i="2"/>
  <c r="D1076" i="2" s="1"/>
  <c r="C1077" i="2"/>
  <c r="D1077" i="2" s="1"/>
  <c r="C1078" i="2"/>
  <c r="D1078" i="2" s="1"/>
  <c r="C1079" i="2"/>
  <c r="D1079" i="2" s="1"/>
  <c r="C1080" i="2"/>
  <c r="D1080" i="2" s="1"/>
  <c r="C1081" i="2"/>
  <c r="D1081" i="2" s="1"/>
  <c r="C1082" i="2"/>
  <c r="D1082" i="2" s="1"/>
  <c r="C1083" i="2"/>
  <c r="D1083" i="2" s="1"/>
  <c r="C1084" i="2"/>
  <c r="D1084" i="2" s="1"/>
  <c r="C1085" i="2"/>
  <c r="D1085" i="2" s="1"/>
  <c r="C1086" i="2"/>
  <c r="D1086" i="2" s="1"/>
  <c r="C1087" i="2"/>
  <c r="D1087" i="2" s="1"/>
  <c r="C1088" i="2"/>
  <c r="D1088" i="2" s="1"/>
  <c r="C1089" i="2"/>
  <c r="D1089" i="2" s="1"/>
  <c r="C1090" i="2"/>
  <c r="D1090" i="2" s="1"/>
  <c r="C1091" i="2"/>
  <c r="D1091" i="2" s="1"/>
  <c r="C1092" i="2"/>
  <c r="D1092" i="2" s="1"/>
  <c r="C1093" i="2"/>
  <c r="D1093" i="2" s="1"/>
  <c r="C1094" i="2"/>
  <c r="D1094" i="2" s="1"/>
  <c r="C1095" i="2"/>
  <c r="D1095" i="2" s="1"/>
  <c r="C1096" i="2"/>
  <c r="D1096" i="2" s="1"/>
  <c r="C1097" i="2"/>
  <c r="D1097" i="2" s="1"/>
  <c r="C1098" i="2"/>
  <c r="D1098" i="2" s="1"/>
  <c r="C1099" i="2"/>
  <c r="D1099" i="2" s="1"/>
  <c r="C1100" i="2"/>
  <c r="D1100" i="2" s="1"/>
  <c r="C1101" i="2"/>
  <c r="D1101" i="2" s="1"/>
  <c r="C1102" i="2"/>
  <c r="D1102" i="2" s="1"/>
  <c r="C1103" i="2"/>
  <c r="D1103" i="2" s="1"/>
  <c r="C1104" i="2"/>
  <c r="D1104" i="2" s="1"/>
  <c r="C1105" i="2"/>
  <c r="D1105" i="2" s="1"/>
  <c r="C1106" i="2"/>
  <c r="D1106" i="2" s="1"/>
  <c r="C1107" i="2"/>
  <c r="D1107" i="2" s="1"/>
  <c r="C1108" i="2"/>
  <c r="D1108" i="2" s="1"/>
  <c r="C1109" i="2"/>
  <c r="D1109" i="2" s="1"/>
  <c r="C1110" i="2"/>
  <c r="D1110" i="2" s="1"/>
  <c r="C1111" i="2"/>
  <c r="D1111" i="2" s="1"/>
  <c r="C1112" i="2"/>
  <c r="D1112" i="2" s="1"/>
  <c r="C1113" i="2"/>
  <c r="D1113" i="2" s="1"/>
  <c r="C1114" i="2"/>
  <c r="D1114" i="2" s="1"/>
  <c r="C1115" i="2"/>
  <c r="D1115" i="2" s="1"/>
  <c r="C1116" i="2"/>
  <c r="D1116" i="2" s="1"/>
  <c r="C1117" i="2"/>
  <c r="D1117" i="2" s="1"/>
  <c r="C1118" i="2"/>
  <c r="D1118" i="2" s="1"/>
  <c r="C1119" i="2"/>
  <c r="D1119" i="2" s="1"/>
  <c r="C1120" i="2"/>
  <c r="D1120" i="2" s="1"/>
  <c r="C1121" i="2"/>
  <c r="D1121" i="2" s="1"/>
  <c r="C1122" i="2"/>
  <c r="D1122" i="2" s="1"/>
  <c r="C1123" i="2"/>
  <c r="D1123" i="2" s="1"/>
  <c r="C1124" i="2"/>
  <c r="D1124" i="2" s="1"/>
  <c r="C1125" i="2"/>
  <c r="D1125" i="2" s="1"/>
  <c r="C1126" i="2"/>
  <c r="D1126" i="2" s="1"/>
  <c r="C1127" i="2"/>
  <c r="D1127" i="2" s="1"/>
  <c r="C1128" i="2"/>
  <c r="D1128" i="2" s="1"/>
  <c r="C1129" i="2"/>
  <c r="D1129" i="2" s="1"/>
  <c r="C1130" i="2"/>
  <c r="D1130" i="2" s="1"/>
  <c r="C1131" i="2"/>
  <c r="D1131" i="2" s="1"/>
  <c r="C1132" i="2"/>
  <c r="D1132" i="2" s="1"/>
  <c r="C1133" i="2"/>
  <c r="D1133" i="2" s="1"/>
  <c r="C1134" i="2"/>
  <c r="D1134" i="2" s="1"/>
  <c r="C1135" i="2"/>
  <c r="D1135" i="2" s="1"/>
  <c r="C1136" i="2"/>
  <c r="D1136" i="2" s="1"/>
  <c r="C1137" i="2"/>
  <c r="D1137" i="2" s="1"/>
  <c r="C1138" i="2"/>
  <c r="D1138" i="2" s="1"/>
  <c r="C1139" i="2"/>
  <c r="D1139" i="2" s="1"/>
  <c r="C1140" i="2"/>
  <c r="D1140" i="2" s="1"/>
  <c r="C1141" i="2"/>
  <c r="D1141" i="2" s="1"/>
  <c r="C1142" i="2"/>
  <c r="D1142" i="2" s="1"/>
  <c r="C1143" i="2"/>
  <c r="D1143" i="2" s="1"/>
  <c r="C1144" i="2"/>
  <c r="D1144" i="2" s="1"/>
  <c r="C1145" i="2"/>
  <c r="D1145" i="2" s="1"/>
  <c r="C1146" i="2"/>
  <c r="D1146" i="2" s="1"/>
  <c r="C1147" i="2"/>
  <c r="D1147" i="2" s="1"/>
  <c r="C1148" i="2"/>
  <c r="D1148" i="2" s="1"/>
  <c r="C1149" i="2"/>
  <c r="D1149" i="2" s="1"/>
  <c r="C1150" i="2"/>
  <c r="D1150" i="2" s="1"/>
  <c r="C1151" i="2"/>
  <c r="D1151" i="2" s="1"/>
  <c r="C1152" i="2"/>
  <c r="D1152" i="2" s="1"/>
  <c r="C1153" i="2"/>
  <c r="D1153" i="2" s="1"/>
  <c r="C1154" i="2"/>
  <c r="D1154" i="2" s="1"/>
  <c r="C1155" i="2"/>
  <c r="D1155" i="2" s="1"/>
  <c r="C1156" i="2"/>
  <c r="D1156" i="2" s="1"/>
  <c r="C1157" i="2"/>
  <c r="D1157" i="2" s="1"/>
  <c r="C1158" i="2"/>
  <c r="D1158" i="2" s="1"/>
  <c r="C1159" i="2"/>
  <c r="D1159" i="2" s="1"/>
  <c r="C1160" i="2"/>
  <c r="D1160" i="2" s="1"/>
  <c r="C1161" i="2"/>
  <c r="D1161" i="2" s="1"/>
  <c r="C1162" i="2"/>
  <c r="D1162" i="2" s="1"/>
  <c r="C1163" i="2"/>
  <c r="D1163" i="2" s="1"/>
  <c r="C1164" i="2"/>
  <c r="D1164" i="2" s="1"/>
  <c r="C1165" i="2"/>
  <c r="D1165" i="2" s="1"/>
  <c r="C1166" i="2"/>
  <c r="D1166" i="2" s="1"/>
  <c r="C1167" i="2"/>
  <c r="D1167" i="2" s="1"/>
  <c r="C1168" i="2"/>
  <c r="D1168" i="2" s="1"/>
  <c r="C1169" i="2"/>
  <c r="D1169" i="2" s="1"/>
  <c r="C1170" i="2"/>
  <c r="D1170" i="2" s="1"/>
  <c r="C1171" i="2"/>
  <c r="D1171" i="2" s="1"/>
  <c r="C1172" i="2"/>
  <c r="D1172" i="2" s="1"/>
  <c r="C1173" i="2"/>
  <c r="D1173" i="2" s="1"/>
  <c r="C1174" i="2"/>
  <c r="D1174" i="2" s="1"/>
  <c r="C1175" i="2"/>
  <c r="D1175" i="2" s="1"/>
  <c r="C1176" i="2"/>
  <c r="D1176" i="2" s="1"/>
  <c r="C1177" i="2"/>
  <c r="D1177" i="2" s="1"/>
  <c r="C1178" i="2"/>
  <c r="D1178" i="2" s="1"/>
  <c r="C1179" i="2"/>
  <c r="D1179" i="2" s="1"/>
  <c r="C1180" i="2"/>
  <c r="D1180" i="2" s="1"/>
  <c r="C1181" i="2"/>
  <c r="D1181" i="2" s="1"/>
  <c r="C1182" i="2"/>
  <c r="D1182" i="2" s="1"/>
  <c r="C1183" i="2"/>
  <c r="D1183" i="2" s="1"/>
  <c r="C1184" i="2"/>
  <c r="D1184" i="2" s="1"/>
  <c r="C1185" i="2"/>
  <c r="D1185" i="2" s="1"/>
  <c r="C1186" i="2"/>
  <c r="D1186" i="2" s="1"/>
  <c r="C1187" i="2"/>
  <c r="D1187" i="2" s="1"/>
  <c r="C1188" i="2"/>
  <c r="D1188" i="2" s="1"/>
  <c r="C1189" i="2"/>
  <c r="D1189" i="2" s="1"/>
  <c r="C1190" i="2"/>
  <c r="D1190" i="2" s="1"/>
  <c r="C1191" i="2"/>
  <c r="D1191" i="2" s="1"/>
  <c r="C1192" i="2"/>
  <c r="D1192" i="2" s="1"/>
  <c r="C1193" i="2"/>
  <c r="D1193" i="2" s="1"/>
  <c r="C1194" i="2"/>
  <c r="D1194" i="2" s="1"/>
  <c r="C1195" i="2"/>
  <c r="D1195" i="2" s="1"/>
  <c r="C1196" i="2"/>
  <c r="D1196" i="2" s="1"/>
  <c r="C1197" i="2"/>
  <c r="D1197" i="2" s="1"/>
  <c r="C1198" i="2"/>
  <c r="D1198" i="2" s="1"/>
  <c r="C1199" i="2"/>
  <c r="D1199" i="2" s="1"/>
  <c r="C1200" i="2"/>
  <c r="D1200" i="2" s="1"/>
  <c r="C1201" i="2"/>
  <c r="D1201" i="2" s="1"/>
  <c r="C1202" i="2"/>
  <c r="D1202" i="2" s="1"/>
  <c r="C1203" i="2"/>
  <c r="D1203" i="2" s="1"/>
  <c r="C1204" i="2"/>
  <c r="D1204" i="2" s="1"/>
  <c r="C1205" i="2"/>
  <c r="D1205" i="2" s="1"/>
  <c r="C1206" i="2"/>
  <c r="D1206" i="2" s="1"/>
  <c r="C1207" i="2"/>
  <c r="D1207" i="2" s="1"/>
  <c r="C1208" i="2"/>
  <c r="D1208" i="2" s="1"/>
  <c r="C1209" i="2"/>
  <c r="D1209" i="2" s="1"/>
  <c r="C1210" i="2"/>
  <c r="D1210" i="2" s="1"/>
  <c r="C1211" i="2"/>
  <c r="D1211" i="2" s="1"/>
  <c r="C1212" i="2"/>
  <c r="D1212" i="2" s="1"/>
  <c r="C1213" i="2"/>
  <c r="D1213" i="2" s="1"/>
  <c r="C1214" i="2"/>
  <c r="D1214" i="2" s="1"/>
  <c r="C1215" i="2"/>
  <c r="D1215" i="2" s="1"/>
  <c r="C1216" i="2"/>
  <c r="D1216" i="2" s="1"/>
  <c r="C1217" i="2"/>
  <c r="D1217" i="2" s="1"/>
  <c r="C1218" i="2"/>
  <c r="D1218" i="2" s="1"/>
  <c r="C1219" i="2"/>
  <c r="D1219" i="2" s="1"/>
  <c r="C1220" i="2"/>
  <c r="D1220" i="2" s="1"/>
  <c r="C1221" i="2"/>
  <c r="D1221" i="2" s="1"/>
  <c r="C1222" i="2"/>
  <c r="D1222" i="2" s="1"/>
  <c r="C1223" i="2"/>
  <c r="D1223" i="2" s="1"/>
  <c r="C1224" i="2"/>
  <c r="D1224" i="2" s="1"/>
  <c r="C1225" i="2"/>
  <c r="D1225" i="2" s="1"/>
  <c r="C1226" i="2"/>
  <c r="D1226" i="2" s="1"/>
  <c r="C1227" i="2"/>
  <c r="D1227" i="2" s="1"/>
  <c r="C1228" i="2"/>
  <c r="D1228" i="2" s="1"/>
  <c r="C1229" i="2"/>
  <c r="D1229" i="2" s="1"/>
  <c r="C1230" i="2"/>
  <c r="D1230" i="2" s="1"/>
  <c r="C1231" i="2"/>
  <c r="D1231" i="2" s="1"/>
  <c r="C1232" i="2"/>
  <c r="D1232" i="2" s="1"/>
  <c r="C1233" i="2"/>
  <c r="D1233" i="2" s="1"/>
  <c r="C1234" i="2"/>
  <c r="D1234" i="2" s="1"/>
  <c r="C1235" i="2"/>
  <c r="D1235" i="2" s="1"/>
  <c r="C1236" i="2"/>
  <c r="D1236" i="2" s="1"/>
  <c r="C1237" i="2"/>
  <c r="D1237" i="2" s="1"/>
  <c r="C1238" i="2"/>
  <c r="D1238" i="2" s="1"/>
  <c r="C1239" i="2"/>
  <c r="D1239" i="2" s="1"/>
  <c r="C1240" i="2"/>
  <c r="D1240" i="2" s="1"/>
  <c r="C1241" i="2"/>
  <c r="D1241" i="2" s="1"/>
  <c r="C1242" i="2"/>
  <c r="D1242" i="2" s="1"/>
  <c r="C1243" i="2"/>
  <c r="D1243" i="2" s="1"/>
  <c r="C1244" i="2"/>
  <c r="D1244" i="2" s="1"/>
  <c r="C1245" i="2"/>
  <c r="D1245" i="2" s="1"/>
  <c r="C1246" i="2"/>
  <c r="D1246" i="2" s="1"/>
  <c r="C1247" i="2"/>
  <c r="D1247" i="2" s="1"/>
  <c r="C1248" i="2"/>
  <c r="D1248" i="2" s="1"/>
  <c r="C1249" i="2"/>
  <c r="D1249" i="2" s="1"/>
  <c r="C1250" i="2"/>
  <c r="D1250" i="2" s="1"/>
  <c r="C1251" i="2"/>
  <c r="D1251" i="2" s="1"/>
  <c r="C1252" i="2"/>
  <c r="D1252" i="2" s="1"/>
  <c r="C1253" i="2"/>
  <c r="D1253" i="2" s="1"/>
  <c r="C1254" i="2"/>
  <c r="D1254" i="2" s="1"/>
  <c r="C1255" i="2"/>
  <c r="D1255" i="2" s="1"/>
  <c r="C1256" i="2"/>
  <c r="D1256" i="2" s="1"/>
  <c r="C1257" i="2"/>
  <c r="D1257" i="2" s="1"/>
  <c r="C1258" i="2"/>
  <c r="D1258" i="2" s="1"/>
  <c r="C1259" i="2"/>
  <c r="D1259" i="2" s="1"/>
  <c r="C1260" i="2"/>
  <c r="D1260" i="2" s="1"/>
  <c r="C1261" i="2"/>
  <c r="D1261" i="2" s="1"/>
  <c r="C1262" i="2"/>
  <c r="D1262" i="2" s="1"/>
  <c r="C1263" i="2"/>
  <c r="D1263" i="2" s="1"/>
  <c r="C1264" i="2"/>
  <c r="D1264" i="2" s="1"/>
  <c r="C1265" i="2"/>
  <c r="D1265" i="2" s="1"/>
  <c r="C1266" i="2"/>
  <c r="D1266" i="2" s="1"/>
  <c r="C1267" i="2"/>
  <c r="D1267" i="2" s="1"/>
  <c r="C1268" i="2"/>
  <c r="D1268" i="2" s="1"/>
  <c r="C1269" i="2"/>
  <c r="D1269" i="2" s="1"/>
  <c r="C1270" i="2"/>
  <c r="D1270" i="2" s="1"/>
  <c r="C1271" i="2"/>
  <c r="D1271" i="2" s="1"/>
  <c r="C1272" i="2"/>
  <c r="D1272" i="2" s="1"/>
  <c r="C1273" i="2"/>
  <c r="D1273" i="2" s="1"/>
  <c r="C1274" i="2"/>
  <c r="D1274" i="2" s="1"/>
  <c r="C1275" i="2"/>
  <c r="D1275" i="2" s="1"/>
  <c r="C1276" i="2"/>
  <c r="D1276" i="2" s="1"/>
  <c r="C1277" i="2"/>
  <c r="D1277" i="2" s="1"/>
  <c r="C1278" i="2"/>
  <c r="D1278" i="2" s="1"/>
  <c r="C1279" i="2"/>
  <c r="D1279" i="2" s="1"/>
  <c r="C1280" i="2"/>
  <c r="D1280" i="2" s="1"/>
  <c r="C1281" i="2"/>
  <c r="D1281" i="2" s="1"/>
  <c r="C1282" i="2"/>
  <c r="D1282" i="2" s="1"/>
  <c r="C1283" i="2"/>
  <c r="D1283" i="2" s="1"/>
  <c r="C1284" i="2"/>
  <c r="D1284" i="2" s="1"/>
  <c r="C1285" i="2"/>
  <c r="D1285" i="2" s="1"/>
  <c r="C1286" i="2"/>
  <c r="D1286" i="2" s="1"/>
  <c r="C1287" i="2"/>
  <c r="D1287" i="2" s="1"/>
  <c r="C1288" i="2"/>
  <c r="D1288" i="2" s="1"/>
  <c r="C1289" i="2"/>
  <c r="D1289" i="2" s="1"/>
  <c r="C1290" i="2"/>
  <c r="D1290" i="2" s="1"/>
  <c r="C1291" i="2"/>
  <c r="D1291" i="2" s="1"/>
  <c r="C1292" i="2"/>
  <c r="D1292" i="2" s="1"/>
  <c r="C1293" i="2"/>
  <c r="D1293" i="2" s="1"/>
  <c r="C1294" i="2"/>
  <c r="D1294" i="2" s="1"/>
  <c r="C1295" i="2"/>
  <c r="D1295" i="2" s="1"/>
  <c r="C1296" i="2"/>
  <c r="D1296" i="2" s="1"/>
  <c r="C1297" i="2"/>
  <c r="D1297" i="2" s="1"/>
  <c r="C1298" i="2"/>
  <c r="D1298" i="2" s="1"/>
  <c r="C1299" i="2"/>
  <c r="D1299" i="2" s="1"/>
  <c r="C1300" i="2"/>
  <c r="D1300" i="2" s="1"/>
  <c r="C1301" i="2"/>
  <c r="D1301" i="2" s="1"/>
  <c r="C1302" i="2"/>
  <c r="D1302" i="2" s="1"/>
  <c r="C1303" i="2"/>
  <c r="D1303" i="2" s="1"/>
  <c r="C1304" i="2"/>
  <c r="D1304" i="2" s="1"/>
  <c r="C1305" i="2"/>
  <c r="D1305" i="2" s="1"/>
  <c r="C1306" i="2"/>
  <c r="D1306" i="2" s="1"/>
  <c r="C1307" i="2"/>
  <c r="D1307" i="2" s="1"/>
  <c r="C1308" i="2"/>
  <c r="D1308" i="2" s="1"/>
  <c r="C1309" i="2"/>
  <c r="D1309" i="2" s="1"/>
  <c r="C1310" i="2"/>
  <c r="D1310" i="2" s="1"/>
  <c r="C1311" i="2"/>
  <c r="D1311" i="2" s="1"/>
  <c r="C1312" i="2"/>
  <c r="D1312" i="2" s="1"/>
  <c r="C1313" i="2"/>
  <c r="D1313" i="2" s="1"/>
  <c r="C1314" i="2"/>
  <c r="D1314" i="2" s="1"/>
  <c r="C1315" i="2"/>
  <c r="D1315" i="2" s="1"/>
  <c r="C1316" i="2"/>
  <c r="D1316" i="2" s="1"/>
  <c r="C1317" i="2"/>
  <c r="D1317" i="2" s="1"/>
  <c r="C1318" i="2"/>
  <c r="D1318" i="2" s="1"/>
  <c r="C1319" i="2"/>
  <c r="D1319" i="2" s="1"/>
  <c r="C1320" i="2"/>
  <c r="D1320" i="2" s="1"/>
  <c r="C1321" i="2"/>
  <c r="D1321" i="2" s="1"/>
  <c r="C1322" i="2"/>
  <c r="D1322" i="2" s="1"/>
  <c r="C1323" i="2"/>
  <c r="D1323" i="2" s="1"/>
  <c r="C1324" i="2"/>
  <c r="D1324" i="2" s="1"/>
  <c r="C1325" i="2"/>
  <c r="D1325" i="2" s="1"/>
  <c r="C1326" i="2"/>
  <c r="D1326" i="2" s="1"/>
  <c r="C1327" i="2"/>
  <c r="D1327" i="2" s="1"/>
  <c r="C1328" i="2"/>
  <c r="D1328" i="2" s="1"/>
  <c r="C1329" i="2"/>
  <c r="D1329" i="2" s="1"/>
  <c r="C1330" i="2"/>
  <c r="D1330" i="2" s="1"/>
  <c r="C1331" i="2"/>
  <c r="D1331" i="2" s="1"/>
  <c r="C1332" i="2"/>
  <c r="D1332" i="2" s="1"/>
  <c r="C1333" i="2"/>
  <c r="D1333" i="2" s="1"/>
  <c r="C1334" i="2"/>
  <c r="D1334" i="2" s="1"/>
  <c r="C1335" i="2"/>
  <c r="D1335" i="2" s="1"/>
  <c r="C1336" i="2"/>
  <c r="D1336" i="2" s="1"/>
  <c r="C1337" i="2"/>
  <c r="D1337" i="2" s="1"/>
  <c r="C1338" i="2"/>
  <c r="D1338" i="2" s="1"/>
  <c r="C1339" i="2"/>
  <c r="D1339" i="2" s="1"/>
  <c r="C1340" i="2"/>
  <c r="D1340" i="2" s="1"/>
  <c r="C1341" i="2"/>
  <c r="D1341" i="2" s="1"/>
  <c r="C1342" i="2"/>
  <c r="D1342" i="2" s="1"/>
  <c r="C1343" i="2"/>
  <c r="D1343" i="2" s="1"/>
  <c r="C1344" i="2"/>
  <c r="D1344" i="2" s="1"/>
  <c r="C1345" i="2"/>
  <c r="D1345" i="2" s="1"/>
  <c r="C1346" i="2"/>
  <c r="D1346" i="2" s="1"/>
  <c r="C1347" i="2"/>
  <c r="D1347" i="2" s="1"/>
  <c r="C1348" i="2"/>
  <c r="D1348" i="2" s="1"/>
  <c r="C1349" i="2"/>
  <c r="D1349" i="2" s="1"/>
  <c r="C1350" i="2"/>
  <c r="D1350" i="2" s="1"/>
  <c r="C1351" i="2"/>
  <c r="D1351" i="2" s="1"/>
  <c r="C1352" i="2"/>
  <c r="D1352" i="2" s="1"/>
  <c r="C1353" i="2"/>
  <c r="D1353" i="2" s="1"/>
  <c r="C1354" i="2"/>
  <c r="D1354" i="2" s="1"/>
  <c r="C1355" i="2"/>
  <c r="D1355" i="2" s="1"/>
  <c r="C1356" i="2"/>
  <c r="D1356" i="2" s="1"/>
  <c r="C1357" i="2"/>
  <c r="D1357" i="2" s="1"/>
  <c r="C1358" i="2"/>
  <c r="D1358" i="2" s="1"/>
  <c r="C1359" i="2"/>
  <c r="D1359" i="2" s="1"/>
  <c r="C1360" i="2"/>
  <c r="D1360" i="2" s="1"/>
  <c r="C1361" i="2"/>
  <c r="D1361" i="2" s="1"/>
  <c r="C1362" i="2"/>
  <c r="D1362" i="2" s="1"/>
  <c r="C1363" i="2"/>
  <c r="D1363" i="2" s="1"/>
  <c r="C1364" i="2"/>
  <c r="D1364" i="2" s="1"/>
  <c r="C1365" i="2"/>
  <c r="D1365" i="2" s="1"/>
  <c r="C1366" i="2"/>
  <c r="D1366" i="2" s="1"/>
  <c r="C1367" i="2"/>
  <c r="D1367" i="2" s="1"/>
  <c r="C1368" i="2"/>
  <c r="D1368" i="2" s="1"/>
  <c r="C1369" i="2"/>
  <c r="D1369" i="2" s="1"/>
  <c r="C1370" i="2"/>
  <c r="D1370" i="2" s="1"/>
  <c r="C1371" i="2"/>
  <c r="D1371" i="2" s="1"/>
  <c r="C1372" i="2"/>
  <c r="D1372" i="2" s="1"/>
  <c r="C1373" i="2"/>
  <c r="D1373" i="2" s="1"/>
  <c r="C1374" i="2"/>
  <c r="D1374" i="2" s="1"/>
  <c r="C1375" i="2"/>
  <c r="D1375" i="2" s="1"/>
  <c r="C1376" i="2"/>
  <c r="D1376" i="2" s="1"/>
  <c r="C1377" i="2"/>
  <c r="D1377" i="2" s="1"/>
  <c r="C1378" i="2"/>
  <c r="D1378" i="2" s="1"/>
  <c r="C1379" i="2"/>
  <c r="D1379" i="2" s="1"/>
  <c r="C1380" i="2"/>
  <c r="D1380" i="2" s="1"/>
  <c r="C1381" i="2"/>
  <c r="D1381" i="2" s="1"/>
  <c r="C1382" i="2"/>
  <c r="D1382" i="2" s="1"/>
  <c r="C1383" i="2"/>
  <c r="D1383" i="2" s="1"/>
  <c r="C1384" i="2"/>
  <c r="D1384" i="2" s="1"/>
  <c r="C1385" i="2"/>
  <c r="D1385" i="2" s="1"/>
  <c r="C1386" i="2"/>
  <c r="D1386" i="2" s="1"/>
  <c r="C1387" i="2"/>
  <c r="D1387" i="2" s="1"/>
  <c r="C1388" i="2"/>
  <c r="D1388" i="2" s="1"/>
  <c r="C1389" i="2"/>
  <c r="D1389" i="2" s="1"/>
  <c r="C1390" i="2"/>
  <c r="D1390" i="2" s="1"/>
  <c r="C1391" i="2"/>
  <c r="D1391" i="2" s="1"/>
  <c r="C1392" i="2"/>
  <c r="D1392" i="2" s="1"/>
  <c r="C1393" i="2"/>
  <c r="D1393" i="2" s="1"/>
  <c r="C1394" i="2"/>
  <c r="D1394" i="2" s="1"/>
  <c r="C1395" i="2"/>
  <c r="D1395" i="2" s="1"/>
  <c r="C1396" i="2"/>
  <c r="D1396" i="2" s="1"/>
  <c r="C1397" i="2"/>
  <c r="D1397" i="2" s="1"/>
  <c r="C1398" i="2"/>
  <c r="D1398" i="2" s="1"/>
  <c r="C1399" i="2"/>
  <c r="D1399" i="2" s="1"/>
  <c r="C1400" i="2"/>
  <c r="D1400" i="2" s="1"/>
  <c r="C1401" i="2"/>
  <c r="D1401" i="2" s="1"/>
  <c r="C1402" i="2"/>
  <c r="D1402" i="2" s="1"/>
  <c r="C1403" i="2"/>
  <c r="D1403" i="2" s="1"/>
  <c r="C1404" i="2"/>
  <c r="D1404" i="2" s="1"/>
  <c r="C1405" i="2"/>
  <c r="D1405" i="2" s="1"/>
  <c r="C1406" i="2"/>
  <c r="D1406" i="2" s="1"/>
  <c r="C1407" i="2"/>
  <c r="D1407" i="2" s="1"/>
  <c r="C1408" i="2"/>
  <c r="D1408" i="2" s="1"/>
  <c r="C1409" i="2"/>
  <c r="D1409" i="2" s="1"/>
  <c r="C1410" i="2"/>
  <c r="D1410" i="2" s="1"/>
  <c r="C1411" i="2"/>
  <c r="D1411" i="2" s="1"/>
  <c r="C1412" i="2"/>
  <c r="D1412" i="2" s="1"/>
  <c r="C1413" i="2"/>
  <c r="D1413" i="2" s="1"/>
  <c r="C1414" i="2"/>
  <c r="D1414" i="2" s="1"/>
  <c r="C1415" i="2"/>
  <c r="D1415" i="2" s="1"/>
  <c r="C1416" i="2"/>
  <c r="D1416" i="2" s="1"/>
  <c r="C1417" i="2"/>
  <c r="D1417" i="2" s="1"/>
  <c r="C1418" i="2"/>
  <c r="D1418" i="2" s="1"/>
  <c r="C1419" i="2"/>
  <c r="D1419" i="2" s="1"/>
  <c r="C1420" i="2"/>
  <c r="D1420" i="2" s="1"/>
  <c r="C1421" i="2"/>
  <c r="D1421" i="2" s="1"/>
  <c r="C1422" i="2"/>
  <c r="D1422" i="2" s="1"/>
  <c r="C1423" i="2"/>
  <c r="D1423" i="2" s="1"/>
  <c r="C1424" i="2"/>
  <c r="D1424" i="2" s="1"/>
  <c r="C1425" i="2"/>
  <c r="D1425" i="2" s="1"/>
  <c r="C1426" i="2"/>
  <c r="D1426" i="2" s="1"/>
  <c r="C1427" i="2"/>
  <c r="D1427" i="2" s="1"/>
  <c r="C1428" i="2"/>
  <c r="D1428" i="2" s="1"/>
  <c r="C1429" i="2"/>
  <c r="D1429" i="2" s="1"/>
  <c r="C1430" i="2"/>
  <c r="D1430" i="2" s="1"/>
  <c r="C1431" i="2"/>
  <c r="D1431" i="2" s="1"/>
  <c r="C1432" i="2"/>
  <c r="D1432" i="2" s="1"/>
  <c r="C1433" i="2"/>
  <c r="D1433" i="2" s="1"/>
  <c r="C1434" i="2"/>
  <c r="D1434" i="2" s="1"/>
  <c r="C1435" i="2"/>
  <c r="D1435" i="2" s="1"/>
  <c r="C1436" i="2"/>
  <c r="D1436" i="2" s="1"/>
  <c r="C1437" i="2"/>
  <c r="D1437" i="2" s="1"/>
  <c r="C1438" i="2"/>
  <c r="D1438" i="2" s="1"/>
  <c r="C1439" i="2"/>
  <c r="D1439" i="2" s="1"/>
  <c r="C1440" i="2"/>
  <c r="D1440" i="2" s="1"/>
  <c r="C1441" i="2"/>
  <c r="D1441" i="2" s="1"/>
  <c r="C1442" i="2"/>
  <c r="D1442" i="2" s="1"/>
  <c r="C1443" i="2"/>
  <c r="D1443" i="2" s="1"/>
  <c r="C1444" i="2"/>
  <c r="D1444" i="2" s="1"/>
  <c r="C1445" i="2"/>
  <c r="D1445" i="2" s="1"/>
  <c r="C1446" i="2"/>
  <c r="D1446" i="2" s="1"/>
  <c r="C1447" i="2"/>
  <c r="D1447" i="2" s="1"/>
  <c r="C1448" i="2"/>
  <c r="D1448" i="2" s="1"/>
  <c r="C1449" i="2"/>
  <c r="D1449" i="2" s="1"/>
  <c r="C1450" i="2"/>
  <c r="D1450" i="2" s="1"/>
  <c r="C1451" i="2"/>
  <c r="D1451" i="2" s="1"/>
  <c r="C1452" i="2"/>
  <c r="D1452" i="2" s="1"/>
  <c r="C1453" i="2"/>
  <c r="D1453" i="2" s="1"/>
  <c r="C1454" i="2"/>
  <c r="D1454" i="2" s="1"/>
  <c r="C1455" i="2"/>
  <c r="D1455" i="2" s="1"/>
  <c r="C1456" i="2"/>
  <c r="D1456" i="2" s="1"/>
  <c r="C1457" i="2"/>
  <c r="D1457" i="2" s="1"/>
  <c r="C1458" i="2"/>
  <c r="D1458" i="2" s="1"/>
  <c r="C1459" i="2"/>
  <c r="D1459" i="2" s="1"/>
  <c r="C1460" i="2"/>
  <c r="D1460" i="2" s="1"/>
  <c r="C1461" i="2"/>
  <c r="D1461" i="2" s="1"/>
  <c r="C1462" i="2"/>
  <c r="D1462" i="2" s="1"/>
  <c r="C1463" i="2"/>
  <c r="D1463" i="2" s="1"/>
  <c r="C1464" i="2"/>
  <c r="D1464" i="2" s="1"/>
  <c r="C1465" i="2"/>
  <c r="D1465" i="2" s="1"/>
  <c r="C1466" i="2"/>
  <c r="D1466" i="2" s="1"/>
  <c r="C1467" i="2"/>
  <c r="D1467" i="2" s="1"/>
  <c r="C1468" i="2"/>
  <c r="D1468" i="2" s="1"/>
  <c r="C1469" i="2"/>
  <c r="D1469" i="2" s="1"/>
  <c r="C1470" i="2"/>
  <c r="D1470" i="2" s="1"/>
  <c r="C1471" i="2"/>
  <c r="D1471" i="2" s="1"/>
  <c r="C1472" i="2"/>
  <c r="D1472" i="2" s="1"/>
  <c r="C1473" i="2"/>
  <c r="D1473" i="2" s="1"/>
  <c r="C1474" i="2"/>
  <c r="D1474" i="2" s="1"/>
  <c r="C1475" i="2"/>
  <c r="D1475" i="2" s="1"/>
  <c r="C1476" i="2"/>
  <c r="D1476" i="2" s="1"/>
  <c r="C1477" i="2"/>
  <c r="D1477" i="2" s="1"/>
  <c r="C1478" i="2"/>
  <c r="D1478" i="2" s="1"/>
  <c r="C1479" i="2"/>
  <c r="D1479" i="2" s="1"/>
  <c r="C1480" i="2"/>
  <c r="D1480" i="2" s="1"/>
  <c r="C1481" i="2"/>
  <c r="D1481" i="2" s="1"/>
  <c r="C1482" i="2"/>
  <c r="D1482" i="2" s="1"/>
  <c r="C1483" i="2"/>
  <c r="D1483" i="2" s="1"/>
  <c r="C1484" i="2"/>
  <c r="D1484" i="2" s="1"/>
  <c r="C1485" i="2"/>
  <c r="D1485" i="2" s="1"/>
  <c r="C1486" i="2"/>
  <c r="D1486" i="2" s="1"/>
  <c r="C1487" i="2"/>
  <c r="D1487" i="2" s="1"/>
  <c r="C1488" i="2"/>
  <c r="D1488" i="2" s="1"/>
  <c r="C1489" i="2"/>
  <c r="D1489" i="2" s="1"/>
  <c r="C1490" i="2"/>
  <c r="D1490" i="2" s="1"/>
  <c r="C1491" i="2"/>
  <c r="D1491" i="2" s="1"/>
  <c r="C1492" i="2"/>
  <c r="D1492" i="2" s="1"/>
  <c r="C1493" i="2"/>
  <c r="D1493" i="2" s="1"/>
  <c r="C1494" i="2"/>
  <c r="D1494" i="2" s="1"/>
  <c r="C1495" i="2"/>
  <c r="D1495" i="2" s="1"/>
  <c r="C1496" i="2"/>
  <c r="D1496" i="2" s="1"/>
  <c r="C1497" i="2"/>
  <c r="D1497" i="2" s="1"/>
  <c r="C1498" i="2"/>
  <c r="D1498" i="2" s="1"/>
  <c r="C1499" i="2"/>
  <c r="D1499" i="2" s="1"/>
  <c r="C1500" i="2"/>
  <c r="D1500" i="2" s="1"/>
  <c r="C1501" i="2"/>
  <c r="D1501" i="2" s="1"/>
  <c r="C1502" i="2"/>
  <c r="D1502" i="2" s="1"/>
  <c r="C1503" i="2"/>
  <c r="D1503" i="2" s="1"/>
  <c r="C1504" i="2"/>
  <c r="D1504" i="2" s="1"/>
  <c r="C1505" i="2"/>
  <c r="D1505" i="2" s="1"/>
  <c r="C1506" i="2"/>
  <c r="D1506" i="2" s="1"/>
  <c r="C1507" i="2"/>
  <c r="D1507" i="2" s="1"/>
  <c r="C1508" i="2"/>
  <c r="D1508" i="2" s="1"/>
  <c r="C1509" i="2"/>
  <c r="D1509" i="2" s="1"/>
  <c r="C1510" i="2"/>
  <c r="D1510" i="2" s="1"/>
  <c r="C1511" i="2"/>
  <c r="D1511" i="2" s="1"/>
  <c r="C1512" i="2"/>
  <c r="D1512" i="2" s="1"/>
  <c r="C1513" i="2"/>
  <c r="D1513" i="2" s="1"/>
  <c r="C1514" i="2"/>
  <c r="D1514" i="2" s="1"/>
  <c r="C1515" i="2"/>
  <c r="D1515" i="2" s="1"/>
  <c r="C1516" i="2"/>
  <c r="D1516" i="2" s="1"/>
  <c r="C1517" i="2"/>
  <c r="D1517" i="2" s="1"/>
  <c r="C1518" i="2"/>
  <c r="D1518" i="2" s="1"/>
  <c r="C1519" i="2"/>
  <c r="D1519" i="2" s="1"/>
  <c r="C1520" i="2"/>
  <c r="D1520" i="2" s="1"/>
  <c r="C1521" i="2"/>
  <c r="D1521" i="2" s="1"/>
  <c r="C1522" i="2"/>
  <c r="D1522" i="2" s="1"/>
  <c r="C1523" i="2"/>
  <c r="D1523" i="2" s="1"/>
  <c r="C1524" i="2"/>
  <c r="D1524" i="2" s="1"/>
  <c r="C1525" i="2"/>
  <c r="D1525" i="2" s="1"/>
  <c r="C1526" i="2"/>
  <c r="D1526" i="2" s="1"/>
  <c r="C1527" i="2"/>
  <c r="D1527" i="2" s="1"/>
  <c r="C1528" i="2"/>
  <c r="D1528" i="2" s="1"/>
  <c r="C1529" i="2"/>
  <c r="D1529" i="2" s="1"/>
  <c r="C1530" i="2"/>
  <c r="D1530" i="2" s="1"/>
  <c r="C1531" i="2"/>
  <c r="D1531" i="2" s="1"/>
  <c r="C1532" i="2"/>
  <c r="D1532" i="2" s="1"/>
  <c r="C1533" i="2"/>
  <c r="D1533" i="2" s="1"/>
  <c r="C1534" i="2"/>
  <c r="D1534" i="2" s="1"/>
  <c r="C1535" i="2"/>
  <c r="D1535" i="2" s="1"/>
  <c r="C1536" i="2"/>
  <c r="D1536" i="2" s="1"/>
  <c r="C1537" i="2"/>
  <c r="D1537" i="2" s="1"/>
  <c r="C1538" i="2"/>
  <c r="D1538" i="2" s="1"/>
  <c r="C1539" i="2"/>
  <c r="D1539" i="2" s="1"/>
  <c r="C1540" i="2"/>
  <c r="D1540" i="2" s="1"/>
  <c r="C1541" i="2"/>
  <c r="D1541" i="2" s="1"/>
  <c r="C1542" i="2"/>
  <c r="D1542" i="2" s="1"/>
  <c r="C1543" i="2"/>
  <c r="D1543" i="2" s="1"/>
  <c r="C1544" i="2"/>
  <c r="D1544" i="2" s="1"/>
  <c r="C1545" i="2"/>
  <c r="D1545" i="2" s="1"/>
  <c r="C1546" i="2"/>
  <c r="D1546" i="2" s="1"/>
  <c r="C1547" i="2"/>
  <c r="D1547" i="2" s="1"/>
  <c r="C1548" i="2"/>
  <c r="D1548" i="2" s="1"/>
  <c r="C1549" i="2"/>
  <c r="D1549" i="2" s="1"/>
  <c r="C1550" i="2"/>
  <c r="D1550" i="2" s="1"/>
  <c r="C1551" i="2"/>
  <c r="D1551" i="2" s="1"/>
  <c r="C1552" i="2"/>
  <c r="D1552" i="2" s="1"/>
  <c r="C1553" i="2"/>
  <c r="D1553" i="2" s="1"/>
  <c r="C1554" i="2"/>
  <c r="D1554" i="2" s="1"/>
  <c r="C1555" i="2"/>
  <c r="D1555" i="2" s="1"/>
  <c r="C1556" i="2"/>
  <c r="D1556" i="2" s="1"/>
  <c r="C1557" i="2"/>
  <c r="D1557" i="2" s="1"/>
  <c r="C1558" i="2"/>
  <c r="D1558" i="2" s="1"/>
  <c r="C1559" i="2"/>
  <c r="D1559" i="2" s="1"/>
  <c r="C1560" i="2"/>
  <c r="D1560" i="2" s="1"/>
  <c r="C1561" i="2"/>
  <c r="D1561" i="2" s="1"/>
  <c r="C1562" i="2"/>
  <c r="D1562" i="2" s="1"/>
  <c r="C1563" i="2"/>
  <c r="D1563" i="2" s="1"/>
  <c r="C1564" i="2"/>
  <c r="D1564" i="2" s="1"/>
  <c r="C1565" i="2"/>
  <c r="D1565" i="2" s="1"/>
  <c r="C1566" i="2"/>
  <c r="D1566" i="2" s="1"/>
  <c r="C1567" i="2"/>
  <c r="D1567" i="2" s="1"/>
  <c r="C1568" i="2"/>
  <c r="D1568" i="2" s="1"/>
  <c r="C1569" i="2"/>
  <c r="D1569" i="2" s="1"/>
  <c r="C1570" i="2"/>
  <c r="D1570" i="2" s="1"/>
  <c r="C1571" i="2"/>
  <c r="D1571" i="2" s="1"/>
  <c r="C1572" i="2"/>
  <c r="D1572" i="2" s="1"/>
  <c r="C1573" i="2"/>
  <c r="D1573" i="2" s="1"/>
  <c r="C1574" i="2"/>
  <c r="D1574" i="2" s="1"/>
  <c r="C1575" i="2"/>
  <c r="D1575" i="2" s="1"/>
  <c r="C1576" i="2"/>
  <c r="D1576" i="2" s="1"/>
  <c r="C1577" i="2"/>
  <c r="D1577" i="2" s="1"/>
  <c r="C1578" i="2"/>
  <c r="D1578" i="2" s="1"/>
  <c r="C1579" i="2"/>
  <c r="D1579" i="2" s="1"/>
  <c r="C1580" i="2"/>
  <c r="D1580" i="2" s="1"/>
  <c r="C1581" i="2"/>
  <c r="D1581" i="2" s="1"/>
  <c r="C1582" i="2"/>
  <c r="D1582" i="2" s="1"/>
  <c r="C1583" i="2"/>
  <c r="D1583" i="2" s="1"/>
  <c r="C1584" i="2"/>
  <c r="D1584" i="2" s="1"/>
  <c r="C1585" i="2"/>
  <c r="D1585" i="2" s="1"/>
  <c r="C1586" i="2"/>
  <c r="D1586" i="2" s="1"/>
  <c r="C1587" i="2"/>
  <c r="D1587" i="2" s="1"/>
  <c r="C1588" i="2"/>
  <c r="D1588" i="2" s="1"/>
  <c r="C1589" i="2"/>
  <c r="D1589" i="2" s="1"/>
  <c r="C1590" i="2"/>
  <c r="D1590" i="2" s="1"/>
  <c r="C1591" i="2"/>
  <c r="D1591" i="2" s="1"/>
  <c r="C1592" i="2"/>
  <c r="D1592" i="2" s="1"/>
  <c r="C1593" i="2"/>
  <c r="D1593" i="2" s="1"/>
  <c r="C1594" i="2"/>
  <c r="D1594" i="2" s="1"/>
  <c r="C1595" i="2"/>
  <c r="D1595" i="2" s="1"/>
  <c r="C1596" i="2"/>
  <c r="D1596" i="2" s="1"/>
  <c r="C1597" i="2"/>
  <c r="D1597" i="2" s="1"/>
  <c r="C1598" i="2"/>
  <c r="D1598" i="2" s="1"/>
  <c r="C1599" i="2"/>
  <c r="D1599" i="2" s="1"/>
  <c r="C1600" i="2"/>
  <c r="D1600" i="2" s="1"/>
  <c r="C1601" i="2"/>
  <c r="D1601" i="2" s="1"/>
  <c r="C1602" i="2"/>
  <c r="D1602" i="2" s="1"/>
  <c r="C1603" i="2"/>
  <c r="D1603" i="2" s="1"/>
  <c r="C1604" i="2"/>
  <c r="D1604" i="2" s="1"/>
  <c r="C1605" i="2"/>
  <c r="D1605" i="2" s="1"/>
  <c r="C1606" i="2"/>
  <c r="D1606" i="2" s="1"/>
  <c r="C1607" i="2"/>
  <c r="D1607" i="2" s="1"/>
  <c r="C1608" i="2"/>
  <c r="D1608" i="2" s="1"/>
  <c r="C1609" i="2"/>
  <c r="D1609" i="2" s="1"/>
  <c r="C1610" i="2"/>
  <c r="D1610" i="2" s="1"/>
  <c r="C1611" i="2"/>
  <c r="D1611" i="2" s="1"/>
  <c r="C1612" i="2"/>
  <c r="D1612" i="2" s="1"/>
  <c r="C1613" i="2"/>
  <c r="D1613" i="2" s="1"/>
  <c r="C1614" i="2"/>
  <c r="D1614" i="2" s="1"/>
  <c r="C1615" i="2"/>
  <c r="D1615" i="2" s="1"/>
  <c r="C1616" i="2"/>
  <c r="D1616" i="2" s="1"/>
  <c r="C1617" i="2"/>
  <c r="D1617" i="2" s="1"/>
  <c r="C1618" i="2"/>
  <c r="D1618" i="2" s="1"/>
  <c r="C1619" i="2"/>
  <c r="D1619" i="2" s="1"/>
  <c r="C1620" i="2"/>
  <c r="D1620" i="2" s="1"/>
  <c r="C1621" i="2"/>
  <c r="D1621" i="2" s="1"/>
  <c r="C1622" i="2"/>
  <c r="D1622" i="2" s="1"/>
  <c r="C1623" i="2"/>
  <c r="D1623" i="2" s="1"/>
  <c r="C1624" i="2"/>
  <c r="D1624" i="2" s="1"/>
  <c r="C1625" i="2"/>
  <c r="D1625" i="2" s="1"/>
  <c r="C1626" i="2"/>
  <c r="D1626" i="2" s="1"/>
  <c r="C1627" i="2"/>
  <c r="D1627" i="2" s="1"/>
  <c r="C1628" i="2"/>
  <c r="D1628" i="2" s="1"/>
  <c r="C1629" i="2"/>
  <c r="D1629" i="2" s="1"/>
  <c r="C1630" i="2"/>
  <c r="D1630" i="2" s="1"/>
  <c r="C1631" i="2"/>
  <c r="D1631" i="2" s="1"/>
  <c r="C1632" i="2"/>
  <c r="D1632" i="2" s="1"/>
  <c r="C1633" i="2"/>
  <c r="D1633" i="2" s="1"/>
  <c r="C1634" i="2"/>
  <c r="D1634" i="2" s="1"/>
  <c r="C1635" i="2"/>
  <c r="D1635" i="2" s="1"/>
  <c r="C1636" i="2"/>
  <c r="D1636" i="2" s="1"/>
  <c r="C1637" i="2"/>
  <c r="D1637" i="2" s="1"/>
  <c r="C1638" i="2"/>
  <c r="D1638" i="2" s="1"/>
  <c r="C1639" i="2"/>
  <c r="D1639" i="2" s="1"/>
  <c r="C1640" i="2"/>
  <c r="D1640" i="2" s="1"/>
  <c r="C1641" i="2"/>
  <c r="D1641" i="2" s="1"/>
  <c r="C1642" i="2"/>
  <c r="D1642" i="2" s="1"/>
  <c r="C1643" i="2"/>
  <c r="D1643" i="2" s="1"/>
  <c r="C1644" i="2"/>
  <c r="D1644" i="2" s="1"/>
  <c r="C1645" i="2"/>
  <c r="D1645" i="2" s="1"/>
  <c r="C1646" i="2"/>
  <c r="D1646" i="2" s="1"/>
  <c r="C1647" i="2"/>
  <c r="D1647" i="2" s="1"/>
  <c r="C1648" i="2"/>
  <c r="D1648" i="2" s="1"/>
  <c r="C1649" i="2"/>
  <c r="D1649" i="2" s="1"/>
  <c r="C1650" i="2"/>
  <c r="D1650" i="2" s="1"/>
  <c r="C1651" i="2"/>
  <c r="D1651" i="2" s="1"/>
  <c r="C1652" i="2"/>
  <c r="D1652" i="2" s="1"/>
  <c r="C1653" i="2"/>
  <c r="D1653" i="2" s="1"/>
  <c r="C1654" i="2"/>
  <c r="D1654" i="2" s="1"/>
  <c r="C1655" i="2"/>
  <c r="D1655" i="2" s="1"/>
  <c r="C1656" i="2"/>
  <c r="D1656" i="2" s="1"/>
  <c r="C1657" i="2"/>
  <c r="D1657" i="2" s="1"/>
  <c r="C1658" i="2"/>
  <c r="D1658" i="2" s="1"/>
  <c r="C1659" i="2"/>
  <c r="D1659" i="2" s="1"/>
  <c r="C1660" i="2"/>
  <c r="D1660" i="2" s="1"/>
  <c r="C1661" i="2"/>
  <c r="D1661" i="2" s="1"/>
  <c r="C1662" i="2"/>
  <c r="D1662" i="2" s="1"/>
  <c r="C1663" i="2"/>
  <c r="D1663" i="2" s="1"/>
  <c r="C1664" i="2"/>
  <c r="D1664" i="2" s="1"/>
  <c r="C1665" i="2"/>
  <c r="D1665" i="2" s="1"/>
  <c r="C1666" i="2"/>
  <c r="D1666" i="2" s="1"/>
  <c r="C1667" i="2"/>
  <c r="D1667" i="2" s="1"/>
  <c r="C1668" i="2"/>
  <c r="D1668" i="2" s="1"/>
  <c r="C1669" i="2"/>
  <c r="D1669" i="2" s="1"/>
  <c r="C1670" i="2"/>
  <c r="D1670" i="2" s="1"/>
  <c r="C1671" i="2"/>
  <c r="D1671" i="2" s="1"/>
  <c r="C1672" i="2"/>
  <c r="D1672" i="2" s="1"/>
  <c r="C1673" i="2"/>
  <c r="D1673" i="2" s="1"/>
  <c r="C1674" i="2"/>
  <c r="D1674" i="2" s="1"/>
  <c r="C1675" i="2"/>
  <c r="D1675" i="2" s="1"/>
  <c r="C1676" i="2"/>
  <c r="D1676" i="2" s="1"/>
  <c r="C1677" i="2"/>
  <c r="D1677" i="2" s="1"/>
  <c r="C1678" i="2"/>
  <c r="D1678" i="2" s="1"/>
  <c r="C1679" i="2"/>
  <c r="D1679" i="2" s="1"/>
  <c r="C1680" i="2"/>
  <c r="D1680" i="2" s="1"/>
  <c r="C1681" i="2"/>
  <c r="D1681" i="2" s="1"/>
  <c r="C1682" i="2"/>
  <c r="D1682" i="2" s="1"/>
  <c r="C1683" i="2"/>
  <c r="D1683" i="2" s="1"/>
  <c r="C1684" i="2"/>
  <c r="D1684" i="2" s="1"/>
  <c r="C1685" i="2"/>
  <c r="D1685" i="2" s="1"/>
  <c r="C1686" i="2"/>
  <c r="D1686" i="2" s="1"/>
  <c r="C1687" i="2"/>
  <c r="D1687" i="2" s="1"/>
  <c r="C1688" i="2"/>
  <c r="D1688" i="2" s="1"/>
  <c r="C1689" i="2"/>
  <c r="D1689" i="2" s="1"/>
  <c r="C1690" i="2"/>
  <c r="D1690" i="2" s="1"/>
  <c r="C1691" i="2"/>
  <c r="D1691" i="2" s="1"/>
  <c r="C1692" i="2"/>
  <c r="D1692" i="2" s="1"/>
  <c r="C1693" i="2"/>
  <c r="D1693" i="2" s="1"/>
  <c r="C1694" i="2"/>
  <c r="D1694" i="2" s="1"/>
  <c r="C1695" i="2"/>
  <c r="D1695" i="2" s="1"/>
  <c r="C1696" i="2"/>
  <c r="D1696" i="2" s="1"/>
  <c r="C1697" i="2"/>
  <c r="D1697" i="2" s="1"/>
  <c r="C1698" i="2"/>
  <c r="D1698" i="2" s="1"/>
  <c r="C1699" i="2"/>
  <c r="D1699" i="2" s="1"/>
  <c r="C1700" i="2"/>
  <c r="D1700" i="2" s="1"/>
  <c r="C1701" i="2"/>
  <c r="D1701" i="2" s="1"/>
  <c r="C1702" i="2"/>
  <c r="D1702" i="2" s="1"/>
  <c r="C1703" i="2"/>
  <c r="D1703" i="2" s="1"/>
  <c r="C1704" i="2"/>
  <c r="D1704" i="2" s="1"/>
  <c r="C1705" i="2"/>
  <c r="D1705" i="2" s="1"/>
  <c r="C1706" i="2"/>
  <c r="D1706" i="2" s="1"/>
  <c r="C1707" i="2"/>
  <c r="D1707" i="2" s="1"/>
  <c r="C1708" i="2"/>
  <c r="D1708" i="2" s="1"/>
  <c r="C1709" i="2"/>
  <c r="D1709" i="2" s="1"/>
  <c r="C1710" i="2"/>
  <c r="D1710" i="2" s="1"/>
  <c r="C1711" i="2"/>
  <c r="D1711" i="2" s="1"/>
  <c r="C1712" i="2"/>
  <c r="D1712" i="2" s="1"/>
  <c r="C1713" i="2"/>
  <c r="D1713" i="2" s="1"/>
  <c r="C1714" i="2"/>
  <c r="D1714" i="2" s="1"/>
  <c r="C1715" i="2"/>
  <c r="D1715" i="2" s="1"/>
  <c r="C1716" i="2"/>
  <c r="D1716" i="2" s="1"/>
  <c r="C1717" i="2"/>
  <c r="D1717" i="2" s="1"/>
  <c r="C1718" i="2"/>
  <c r="D1718" i="2" s="1"/>
  <c r="C1719" i="2"/>
  <c r="D1719" i="2" s="1"/>
  <c r="C1720" i="2"/>
  <c r="D1720" i="2" s="1"/>
  <c r="C1721" i="2"/>
  <c r="D1721" i="2" s="1"/>
  <c r="C1722" i="2"/>
  <c r="D1722" i="2" s="1"/>
  <c r="C1723" i="2"/>
  <c r="D1723" i="2" s="1"/>
  <c r="C1724" i="2"/>
  <c r="D1724" i="2" s="1"/>
  <c r="C1725" i="2"/>
  <c r="D1725" i="2" s="1"/>
  <c r="C1726" i="2"/>
  <c r="D1726" i="2" s="1"/>
  <c r="C1727" i="2"/>
  <c r="D1727" i="2" s="1"/>
  <c r="C1728" i="2"/>
  <c r="D1728" i="2" s="1"/>
  <c r="C1729" i="2"/>
  <c r="D1729" i="2" s="1"/>
  <c r="C1730" i="2"/>
  <c r="D1730" i="2" s="1"/>
  <c r="C1731" i="2"/>
  <c r="D1731" i="2" s="1"/>
  <c r="C1732" i="2"/>
  <c r="D1732" i="2" s="1"/>
  <c r="C1733" i="2"/>
  <c r="D1733" i="2" s="1"/>
  <c r="C1734" i="2"/>
  <c r="D1734" i="2" s="1"/>
  <c r="C1735" i="2"/>
  <c r="D1735" i="2" s="1"/>
  <c r="C1736" i="2"/>
  <c r="D1736" i="2" s="1"/>
  <c r="C1737" i="2"/>
  <c r="D1737" i="2" s="1"/>
  <c r="C1738" i="2"/>
  <c r="D1738" i="2" s="1"/>
  <c r="C1739" i="2"/>
  <c r="D1739" i="2" s="1"/>
  <c r="C1740" i="2"/>
  <c r="D1740" i="2" s="1"/>
  <c r="C1741" i="2"/>
  <c r="D1741" i="2" s="1"/>
  <c r="C1742" i="2"/>
  <c r="D1742" i="2" s="1"/>
  <c r="C1743" i="2"/>
  <c r="D1743" i="2" s="1"/>
  <c r="C1744" i="2"/>
  <c r="D1744" i="2" s="1"/>
  <c r="C1745" i="2"/>
  <c r="D1745" i="2" s="1"/>
  <c r="C1746" i="2"/>
  <c r="D1746" i="2" s="1"/>
  <c r="C1747" i="2"/>
  <c r="D1747" i="2" s="1"/>
  <c r="C1748" i="2"/>
  <c r="D1748" i="2" s="1"/>
  <c r="C1749" i="2"/>
  <c r="D1749" i="2" s="1"/>
  <c r="C1750" i="2"/>
  <c r="D1750" i="2" s="1"/>
  <c r="C1751" i="2"/>
  <c r="D1751" i="2" s="1"/>
  <c r="C1752" i="2"/>
  <c r="D1752" i="2" s="1"/>
  <c r="C1753" i="2"/>
  <c r="D1753" i="2" s="1"/>
  <c r="C1754" i="2"/>
  <c r="D1754" i="2" s="1"/>
  <c r="C1755" i="2"/>
  <c r="D1755" i="2" s="1"/>
  <c r="C1756" i="2"/>
  <c r="D1756" i="2" s="1"/>
  <c r="C1757" i="2"/>
  <c r="D1757" i="2" s="1"/>
  <c r="C1758" i="2"/>
  <c r="D1758" i="2" s="1"/>
  <c r="C1759" i="2"/>
  <c r="D1759" i="2" s="1"/>
  <c r="C1760" i="2"/>
  <c r="D1760" i="2" s="1"/>
  <c r="C1761" i="2"/>
  <c r="D1761" i="2" s="1"/>
  <c r="C1762" i="2"/>
  <c r="D1762" i="2" s="1"/>
  <c r="C1763" i="2"/>
  <c r="D1763" i="2" s="1"/>
  <c r="C1764" i="2"/>
  <c r="D1764" i="2" s="1"/>
  <c r="C1765" i="2"/>
  <c r="D1765" i="2" s="1"/>
  <c r="C1766" i="2"/>
  <c r="D1766" i="2" s="1"/>
  <c r="C1767" i="2"/>
  <c r="D1767" i="2" s="1"/>
  <c r="C1768" i="2"/>
  <c r="D1768" i="2" s="1"/>
  <c r="C1769" i="2"/>
  <c r="D1769" i="2" s="1"/>
  <c r="C1770" i="2"/>
  <c r="D1770" i="2" s="1"/>
  <c r="C1771" i="2"/>
  <c r="D1771" i="2" s="1"/>
  <c r="C1772" i="2"/>
  <c r="D1772" i="2" s="1"/>
  <c r="C1773" i="2"/>
  <c r="D1773" i="2" s="1"/>
  <c r="C1774" i="2"/>
  <c r="D1774" i="2" s="1"/>
  <c r="C1775" i="2"/>
  <c r="D1775" i="2" s="1"/>
  <c r="C1776" i="2"/>
  <c r="D1776" i="2" s="1"/>
  <c r="C1777" i="2"/>
  <c r="D1777" i="2" s="1"/>
  <c r="C1778" i="2"/>
  <c r="D1778" i="2" s="1"/>
  <c r="C1779" i="2"/>
  <c r="D1779" i="2" s="1"/>
  <c r="C1780" i="2"/>
  <c r="D1780" i="2" s="1"/>
  <c r="C1781" i="2"/>
  <c r="D1781" i="2" s="1"/>
  <c r="C1782" i="2"/>
  <c r="D1782" i="2" s="1"/>
  <c r="C1783" i="2"/>
  <c r="D1783" i="2" s="1"/>
  <c r="C1784" i="2"/>
  <c r="D1784" i="2" s="1"/>
  <c r="C1785" i="2"/>
  <c r="D1785" i="2" s="1"/>
  <c r="C1786" i="2"/>
  <c r="D1786" i="2" s="1"/>
  <c r="C1787" i="2"/>
  <c r="D1787" i="2" s="1"/>
  <c r="C1788" i="2"/>
  <c r="D1788" i="2" s="1"/>
  <c r="C1789" i="2"/>
  <c r="D1789" i="2" s="1"/>
  <c r="C1790" i="2"/>
  <c r="D1790" i="2" s="1"/>
  <c r="C1791" i="2"/>
  <c r="D1791" i="2" s="1"/>
  <c r="C1792" i="2"/>
  <c r="D1792" i="2" s="1"/>
  <c r="C1793" i="2"/>
  <c r="D1793" i="2" s="1"/>
  <c r="C1794" i="2"/>
  <c r="D1794" i="2" s="1"/>
  <c r="C1795" i="2"/>
  <c r="D1795" i="2" s="1"/>
  <c r="C1796" i="2"/>
  <c r="D1796" i="2" s="1"/>
  <c r="C1797" i="2"/>
  <c r="D1797" i="2" s="1"/>
  <c r="C1798" i="2"/>
  <c r="D1798" i="2" s="1"/>
  <c r="C1799" i="2"/>
  <c r="D1799" i="2" s="1"/>
  <c r="C1800" i="2"/>
  <c r="D1800" i="2" s="1"/>
  <c r="C1801" i="2"/>
  <c r="D1801" i="2" s="1"/>
  <c r="C1802" i="2"/>
  <c r="D1802" i="2" s="1"/>
  <c r="C1803" i="2"/>
  <c r="D1803" i="2" s="1"/>
  <c r="C2" i="2"/>
  <c r="D2" i="2" s="1"/>
  <c r="G2"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3"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S2" i="2" l="1"/>
  <c r="T2" i="2" s="1"/>
  <c r="S1802" i="2"/>
  <c r="T1802" i="2" s="1"/>
  <c r="S1798" i="2"/>
  <c r="T1798" i="2" s="1"/>
  <c r="S1794" i="2"/>
  <c r="T1794" i="2" s="1"/>
  <c r="S1790" i="2"/>
  <c r="T1790" i="2" s="1"/>
  <c r="S1786" i="2"/>
  <c r="T1786" i="2" s="1"/>
  <c r="S1782" i="2"/>
  <c r="T1782" i="2" s="1"/>
  <c r="S1778" i="2"/>
  <c r="T1778" i="2" s="1"/>
  <c r="S1774" i="2"/>
  <c r="T1774" i="2" s="1"/>
  <c r="S1770" i="2"/>
  <c r="T1770" i="2" s="1"/>
  <c r="S1766" i="2"/>
  <c r="T1766" i="2" s="1"/>
  <c r="S1762" i="2"/>
  <c r="T1762" i="2" s="1"/>
  <c r="S1758" i="2"/>
  <c r="T1758" i="2" s="1"/>
  <c r="S1754" i="2"/>
  <c r="T1754" i="2" s="1"/>
  <c r="S1750" i="2"/>
  <c r="T1750" i="2" s="1"/>
  <c r="S1746" i="2"/>
  <c r="T1746" i="2" s="1"/>
  <c r="S1742" i="2"/>
  <c r="T1742" i="2" s="1"/>
  <c r="S1738" i="2"/>
  <c r="T1738" i="2" s="1"/>
  <c r="S1734" i="2"/>
  <c r="T1734" i="2" s="1"/>
  <c r="S1730" i="2"/>
  <c r="T1730" i="2" s="1"/>
  <c r="S1726" i="2"/>
  <c r="T1726" i="2" s="1"/>
  <c r="S1722" i="2"/>
  <c r="T1722" i="2" s="1"/>
  <c r="S1718" i="2"/>
  <c r="T1718" i="2" s="1"/>
  <c r="S1714" i="2"/>
  <c r="T1714" i="2" s="1"/>
  <c r="S1710" i="2"/>
  <c r="T1710" i="2" s="1"/>
  <c r="S1706" i="2"/>
  <c r="T1706" i="2" s="1"/>
  <c r="S1702" i="2"/>
  <c r="T1702" i="2" s="1"/>
  <c r="S1698" i="2"/>
  <c r="T1698" i="2" s="1"/>
  <c r="S1694" i="2"/>
  <c r="T1694" i="2" s="1"/>
  <c r="S1690" i="2"/>
  <c r="T1690" i="2" s="1"/>
  <c r="S1686" i="2"/>
  <c r="T1686" i="2" s="1"/>
  <c r="S1682" i="2"/>
  <c r="T1682" i="2" s="1"/>
  <c r="S1678" i="2"/>
  <c r="T1678" i="2" s="1"/>
  <c r="S1674" i="2"/>
  <c r="T1674" i="2" s="1"/>
  <c r="S1670" i="2"/>
  <c r="T1670" i="2" s="1"/>
  <c r="S1666" i="2"/>
  <c r="T1666" i="2" s="1"/>
  <c r="S1662" i="2"/>
  <c r="T1662" i="2" s="1"/>
  <c r="S1658" i="2"/>
  <c r="T1658" i="2" s="1"/>
  <c r="S1654" i="2"/>
  <c r="T1654" i="2" s="1"/>
  <c r="S1650" i="2"/>
  <c r="T1650" i="2" s="1"/>
  <c r="S1646" i="2"/>
  <c r="T1646" i="2" s="1"/>
  <c r="S1642" i="2"/>
  <c r="T1642" i="2" s="1"/>
  <c r="S1638" i="2"/>
  <c r="T1638" i="2" s="1"/>
  <c r="S1634" i="2"/>
  <c r="T1634" i="2" s="1"/>
  <c r="S1630" i="2"/>
  <c r="T1630" i="2" s="1"/>
  <c r="S1626" i="2"/>
  <c r="T1626" i="2" s="1"/>
  <c r="S1622" i="2"/>
  <c r="T1622" i="2" s="1"/>
  <c r="S1618" i="2"/>
  <c r="T1618" i="2" s="1"/>
  <c r="S1614" i="2"/>
  <c r="T1614" i="2" s="1"/>
  <c r="S1610" i="2"/>
  <c r="T1610" i="2" s="1"/>
  <c r="S1606" i="2"/>
  <c r="T1606" i="2" s="1"/>
  <c r="S1602" i="2"/>
  <c r="T1602" i="2" s="1"/>
  <c r="S1598" i="2"/>
  <c r="T1598" i="2" s="1"/>
  <c r="S1594" i="2"/>
  <c r="T1594" i="2" s="1"/>
  <c r="S1590" i="2"/>
  <c r="T1590" i="2" s="1"/>
  <c r="S1586" i="2"/>
  <c r="T1586" i="2" s="1"/>
  <c r="S1582" i="2"/>
  <c r="T1582" i="2" s="1"/>
  <c r="S1578" i="2"/>
  <c r="T1578" i="2" s="1"/>
  <c r="S1574" i="2"/>
  <c r="T1574" i="2" s="1"/>
  <c r="S1570" i="2"/>
  <c r="T1570" i="2" s="1"/>
  <c r="S1566" i="2"/>
  <c r="T1566" i="2" s="1"/>
  <c r="S1562" i="2"/>
  <c r="T1562" i="2" s="1"/>
  <c r="S1558" i="2"/>
  <c r="T1558" i="2" s="1"/>
  <c r="S1554" i="2"/>
  <c r="T1554" i="2" s="1"/>
  <c r="S1550" i="2"/>
  <c r="T1550" i="2" s="1"/>
  <c r="S1546" i="2"/>
  <c r="T1546" i="2" s="1"/>
  <c r="S1542" i="2"/>
  <c r="T1542" i="2" s="1"/>
  <c r="S1538" i="2"/>
  <c r="T1538" i="2" s="1"/>
  <c r="S1534" i="2"/>
  <c r="T1534" i="2" s="1"/>
  <c r="S1530" i="2"/>
  <c r="T1530" i="2" s="1"/>
  <c r="S1526" i="2"/>
  <c r="T1526" i="2" s="1"/>
  <c r="S1522" i="2"/>
  <c r="T1522" i="2" s="1"/>
  <c r="S1518" i="2"/>
  <c r="T1518" i="2" s="1"/>
  <c r="S1514" i="2"/>
  <c r="T1514" i="2" s="1"/>
  <c r="S1510" i="2"/>
  <c r="T1510" i="2" s="1"/>
  <c r="S1506" i="2"/>
  <c r="T1506" i="2" s="1"/>
  <c r="S1502" i="2"/>
  <c r="T1502" i="2" s="1"/>
  <c r="S1498" i="2"/>
  <c r="T1498" i="2" s="1"/>
  <c r="S1494" i="2"/>
  <c r="T1494" i="2" s="1"/>
  <c r="S1490" i="2"/>
  <c r="T1490" i="2" s="1"/>
  <c r="S1486" i="2"/>
  <c r="T1486" i="2" s="1"/>
  <c r="S1482" i="2"/>
  <c r="T1482" i="2" s="1"/>
  <c r="S1478" i="2"/>
  <c r="T1478" i="2" s="1"/>
  <c r="S1474" i="2"/>
  <c r="T1474" i="2" s="1"/>
  <c r="S1470" i="2"/>
  <c r="T1470" i="2" s="1"/>
  <c r="S1466" i="2"/>
  <c r="T1466" i="2" s="1"/>
  <c r="S1462" i="2"/>
  <c r="T1462" i="2" s="1"/>
  <c r="S1458" i="2"/>
  <c r="T1458" i="2" s="1"/>
  <c r="S1454" i="2"/>
  <c r="T1454" i="2" s="1"/>
  <c r="S1450" i="2"/>
  <c r="T1450" i="2" s="1"/>
  <c r="S1446" i="2"/>
  <c r="T1446" i="2" s="1"/>
  <c r="S1442" i="2"/>
  <c r="T1442" i="2" s="1"/>
  <c r="S1438" i="2"/>
  <c r="T1438" i="2" s="1"/>
  <c r="S1434" i="2"/>
  <c r="T1434" i="2" s="1"/>
  <c r="S1430" i="2"/>
  <c r="T1430" i="2" s="1"/>
  <c r="S1426" i="2"/>
  <c r="T1426" i="2" s="1"/>
  <c r="S1422" i="2"/>
  <c r="T1422" i="2" s="1"/>
  <c r="S1418" i="2"/>
  <c r="T1418" i="2" s="1"/>
  <c r="S1414" i="2"/>
  <c r="T1414" i="2" s="1"/>
  <c r="S1410" i="2"/>
  <c r="T1410" i="2" s="1"/>
  <c r="S1406" i="2"/>
  <c r="T1406" i="2" s="1"/>
  <c r="S1402" i="2"/>
  <c r="T1402" i="2" s="1"/>
  <c r="S1398" i="2"/>
  <c r="T1398" i="2" s="1"/>
  <c r="S1394" i="2"/>
  <c r="T1394" i="2" s="1"/>
  <c r="S1390" i="2"/>
  <c r="T1390" i="2" s="1"/>
  <c r="S1386" i="2"/>
  <c r="T1386" i="2" s="1"/>
  <c r="S1382" i="2"/>
  <c r="T1382" i="2" s="1"/>
  <c r="S1378" i="2"/>
  <c r="T1378" i="2" s="1"/>
  <c r="S1374" i="2"/>
  <c r="T1374" i="2" s="1"/>
  <c r="S1370" i="2"/>
  <c r="T1370" i="2" s="1"/>
  <c r="S1366" i="2"/>
  <c r="T1366" i="2" s="1"/>
  <c r="S1362" i="2"/>
  <c r="T1362" i="2" s="1"/>
  <c r="S1358" i="2"/>
  <c r="T1358" i="2" s="1"/>
  <c r="S1354" i="2"/>
  <c r="T1354" i="2" s="1"/>
  <c r="S1350" i="2"/>
  <c r="T1350" i="2" s="1"/>
  <c r="S1346" i="2"/>
  <c r="T1346" i="2" s="1"/>
  <c r="S1342" i="2"/>
  <c r="T1342" i="2" s="1"/>
  <c r="S1338" i="2"/>
  <c r="T1338" i="2" s="1"/>
  <c r="S1334" i="2"/>
  <c r="T1334" i="2" s="1"/>
  <c r="S1330" i="2"/>
  <c r="T1330" i="2" s="1"/>
  <c r="S1326" i="2"/>
  <c r="T1326" i="2" s="1"/>
  <c r="S1322" i="2"/>
  <c r="T1322" i="2" s="1"/>
  <c r="S1318" i="2"/>
  <c r="T1318" i="2" s="1"/>
  <c r="S1314" i="2"/>
  <c r="T1314" i="2" s="1"/>
  <c r="S1310" i="2"/>
  <c r="T1310" i="2" s="1"/>
  <c r="S1306" i="2"/>
  <c r="T1306" i="2" s="1"/>
  <c r="S1302" i="2"/>
  <c r="T1302" i="2" s="1"/>
  <c r="S1298" i="2"/>
  <c r="T1298" i="2" s="1"/>
  <c r="S1294" i="2"/>
  <c r="T1294" i="2" s="1"/>
  <c r="S1290" i="2"/>
  <c r="T1290" i="2" s="1"/>
  <c r="S1286" i="2"/>
  <c r="T1286" i="2" s="1"/>
  <c r="S1282" i="2"/>
  <c r="T1282" i="2" s="1"/>
  <c r="S1278" i="2"/>
  <c r="T1278" i="2" s="1"/>
  <c r="S1274" i="2"/>
  <c r="T1274" i="2" s="1"/>
  <c r="S1270" i="2"/>
  <c r="T1270" i="2" s="1"/>
  <c r="S1266" i="2"/>
  <c r="T1266" i="2" s="1"/>
  <c r="S1262" i="2"/>
  <c r="T1262" i="2" s="1"/>
  <c r="S1258" i="2"/>
  <c r="T1258" i="2" s="1"/>
  <c r="S1254" i="2"/>
  <c r="T1254" i="2" s="1"/>
  <c r="S1250" i="2"/>
  <c r="T1250" i="2" s="1"/>
  <c r="S1246" i="2"/>
  <c r="T1246" i="2" s="1"/>
  <c r="S1242" i="2"/>
  <c r="T1242" i="2" s="1"/>
  <c r="S1238" i="2"/>
  <c r="T1238" i="2" s="1"/>
  <c r="S1234" i="2"/>
  <c r="T1234" i="2" s="1"/>
  <c r="S1230" i="2"/>
  <c r="T1230" i="2" s="1"/>
  <c r="S1226" i="2"/>
  <c r="T1226" i="2" s="1"/>
  <c r="S1222" i="2"/>
  <c r="T1222" i="2" s="1"/>
  <c r="S1218" i="2"/>
  <c r="T1218" i="2" s="1"/>
  <c r="S1214" i="2"/>
  <c r="T1214" i="2" s="1"/>
  <c r="S1210" i="2"/>
  <c r="T1210" i="2" s="1"/>
  <c r="S1206" i="2"/>
  <c r="T1206" i="2" s="1"/>
  <c r="S1202" i="2"/>
  <c r="T1202" i="2" s="1"/>
  <c r="S1198" i="2"/>
  <c r="T1198" i="2" s="1"/>
  <c r="S1194" i="2"/>
  <c r="T1194" i="2" s="1"/>
  <c r="S1190" i="2"/>
  <c r="T1190" i="2" s="1"/>
  <c r="S1186" i="2"/>
  <c r="T1186" i="2" s="1"/>
  <c r="S1182" i="2"/>
  <c r="T1182" i="2" s="1"/>
  <c r="S1178" i="2"/>
  <c r="T1178" i="2" s="1"/>
  <c r="S1174" i="2"/>
  <c r="T1174" i="2" s="1"/>
  <c r="S1170" i="2"/>
  <c r="T1170" i="2" s="1"/>
  <c r="S1166" i="2"/>
  <c r="T1166" i="2" s="1"/>
  <c r="S1162" i="2"/>
  <c r="T1162" i="2" s="1"/>
  <c r="S1158" i="2"/>
  <c r="T1158" i="2" s="1"/>
  <c r="S1154" i="2"/>
  <c r="T1154" i="2" s="1"/>
  <c r="S1150" i="2"/>
  <c r="T1150" i="2" s="1"/>
  <c r="S1146" i="2"/>
  <c r="T1146" i="2" s="1"/>
  <c r="S1142" i="2"/>
  <c r="T1142" i="2" s="1"/>
  <c r="S1138" i="2"/>
  <c r="T1138" i="2" s="1"/>
  <c r="S1134" i="2"/>
  <c r="T1134" i="2" s="1"/>
  <c r="S1130" i="2"/>
  <c r="T1130" i="2" s="1"/>
  <c r="S1126" i="2"/>
  <c r="T1126" i="2" s="1"/>
  <c r="S1122" i="2"/>
  <c r="T1122" i="2" s="1"/>
  <c r="S1118" i="2"/>
  <c r="T1118" i="2" s="1"/>
  <c r="S1114" i="2"/>
  <c r="T1114" i="2" s="1"/>
  <c r="S1110" i="2"/>
  <c r="T1110" i="2" s="1"/>
  <c r="S1106" i="2"/>
  <c r="T1106" i="2" s="1"/>
  <c r="S1102" i="2"/>
  <c r="T1102" i="2" s="1"/>
  <c r="S1098" i="2"/>
  <c r="T1098" i="2" s="1"/>
  <c r="S1094" i="2"/>
  <c r="T1094" i="2" s="1"/>
  <c r="S1090" i="2"/>
  <c r="T1090" i="2" s="1"/>
  <c r="S1086" i="2"/>
  <c r="T1086" i="2" s="1"/>
  <c r="S1082" i="2"/>
  <c r="T1082" i="2" s="1"/>
  <c r="S1078" i="2"/>
  <c r="T1078" i="2" s="1"/>
  <c r="S1074" i="2"/>
  <c r="T1074" i="2" s="1"/>
  <c r="S1070" i="2"/>
  <c r="T1070" i="2" s="1"/>
  <c r="S1066" i="2"/>
  <c r="T1066" i="2" s="1"/>
  <c r="S1062" i="2"/>
  <c r="T1062" i="2" s="1"/>
  <c r="S1058" i="2"/>
  <c r="T1058" i="2" s="1"/>
  <c r="S1054" i="2"/>
  <c r="T1054" i="2" s="1"/>
  <c r="S1050" i="2"/>
  <c r="T1050" i="2" s="1"/>
  <c r="S1046" i="2"/>
  <c r="T1046" i="2" s="1"/>
  <c r="S1042" i="2"/>
  <c r="T1042" i="2" s="1"/>
  <c r="S1038" i="2"/>
  <c r="T1038" i="2" s="1"/>
  <c r="S1034" i="2"/>
  <c r="T1034" i="2" s="1"/>
  <c r="S1030" i="2"/>
  <c r="T1030" i="2" s="1"/>
  <c r="S1026" i="2"/>
  <c r="T1026" i="2" s="1"/>
  <c r="S1022" i="2"/>
  <c r="T1022" i="2" s="1"/>
  <c r="S1018" i="2"/>
  <c r="T1018" i="2" s="1"/>
  <c r="S1014" i="2"/>
  <c r="T1014" i="2" s="1"/>
  <c r="S1010" i="2"/>
  <c r="T1010" i="2" s="1"/>
  <c r="S1006" i="2"/>
  <c r="T1006" i="2" s="1"/>
  <c r="S1002" i="2"/>
  <c r="T1002" i="2" s="1"/>
  <c r="S998" i="2"/>
  <c r="T998" i="2" s="1"/>
  <c r="S994" i="2"/>
  <c r="T994" i="2" s="1"/>
  <c r="S990" i="2"/>
  <c r="T990" i="2" s="1"/>
  <c r="S986" i="2"/>
  <c r="T986" i="2" s="1"/>
  <c r="S1801" i="2"/>
  <c r="T1801" i="2" s="1"/>
  <c r="S1797" i="2"/>
  <c r="T1797" i="2" s="1"/>
  <c r="S1793" i="2"/>
  <c r="T1793" i="2" s="1"/>
  <c r="S1789" i="2"/>
  <c r="T1789" i="2" s="1"/>
  <c r="S1785" i="2"/>
  <c r="T1785" i="2" s="1"/>
  <c r="S1781" i="2"/>
  <c r="T1781" i="2" s="1"/>
  <c r="S1777" i="2"/>
  <c r="T1777" i="2" s="1"/>
  <c r="S1773" i="2"/>
  <c r="T1773" i="2" s="1"/>
  <c r="S1769" i="2"/>
  <c r="T1769" i="2" s="1"/>
  <c r="S1765" i="2"/>
  <c r="T1765" i="2" s="1"/>
  <c r="S1761" i="2"/>
  <c r="T1761" i="2" s="1"/>
  <c r="S1757" i="2"/>
  <c r="T1757" i="2" s="1"/>
  <c r="S1753" i="2"/>
  <c r="T1753" i="2" s="1"/>
  <c r="S1749" i="2"/>
  <c r="T1749" i="2" s="1"/>
  <c r="S1745" i="2"/>
  <c r="T1745" i="2" s="1"/>
  <c r="S1741" i="2"/>
  <c r="T1741" i="2" s="1"/>
  <c r="S1737" i="2"/>
  <c r="T1737" i="2" s="1"/>
  <c r="S1733" i="2"/>
  <c r="T1733" i="2" s="1"/>
  <c r="S1729" i="2"/>
  <c r="T1729" i="2" s="1"/>
  <c r="S1725" i="2"/>
  <c r="T1725" i="2" s="1"/>
  <c r="S1721" i="2"/>
  <c r="T1721" i="2" s="1"/>
  <c r="S1717" i="2"/>
  <c r="T1717" i="2" s="1"/>
  <c r="S1713" i="2"/>
  <c r="T1713" i="2" s="1"/>
  <c r="S1709" i="2"/>
  <c r="T1709" i="2" s="1"/>
  <c r="S1705" i="2"/>
  <c r="T1705" i="2" s="1"/>
  <c r="S1701" i="2"/>
  <c r="T1701" i="2" s="1"/>
  <c r="S1697" i="2"/>
  <c r="T1697" i="2" s="1"/>
  <c r="S1693" i="2"/>
  <c r="T1693" i="2" s="1"/>
  <c r="S1689" i="2"/>
  <c r="T1689" i="2" s="1"/>
  <c r="S1685" i="2"/>
  <c r="T1685" i="2" s="1"/>
  <c r="S1681" i="2"/>
  <c r="T1681" i="2" s="1"/>
  <c r="S1677" i="2"/>
  <c r="T1677" i="2" s="1"/>
  <c r="S1673" i="2"/>
  <c r="T1673" i="2" s="1"/>
  <c r="S1669" i="2"/>
  <c r="T1669" i="2" s="1"/>
  <c r="S1665" i="2"/>
  <c r="T1665" i="2" s="1"/>
  <c r="S1661" i="2"/>
  <c r="T1661" i="2" s="1"/>
  <c r="S1657" i="2"/>
  <c r="T1657" i="2" s="1"/>
  <c r="S1653" i="2"/>
  <c r="T1653" i="2" s="1"/>
  <c r="S1649" i="2"/>
  <c r="T1649" i="2" s="1"/>
  <c r="S1645" i="2"/>
  <c r="T1645" i="2" s="1"/>
  <c r="S1641" i="2"/>
  <c r="T1641" i="2" s="1"/>
  <c r="S1637" i="2"/>
  <c r="T1637" i="2" s="1"/>
  <c r="S1633" i="2"/>
  <c r="T1633" i="2" s="1"/>
  <c r="S1629" i="2"/>
  <c r="T1629" i="2" s="1"/>
  <c r="S1625" i="2"/>
  <c r="T1625" i="2" s="1"/>
  <c r="S1621" i="2"/>
  <c r="T1621" i="2" s="1"/>
  <c r="S1617" i="2"/>
  <c r="T1617" i="2" s="1"/>
  <c r="S1613" i="2"/>
  <c r="T1613" i="2" s="1"/>
  <c r="S1609" i="2"/>
  <c r="T1609" i="2" s="1"/>
  <c r="S1605" i="2"/>
  <c r="T1605" i="2" s="1"/>
  <c r="S1601" i="2"/>
  <c r="T1601" i="2" s="1"/>
  <c r="S1597" i="2"/>
  <c r="T1597" i="2" s="1"/>
  <c r="S1593" i="2"/>
  <c r="T1593" i="2" s="1"/>
  <c r="S1589" i="2"/>
  <c r="T1589" i="2" s="1"/>
  <c r="S1585" i="2"/>
  <c r="T1585" i="2" s="1"/>
  <c r="S1581" i="2"/>
  <c r="T1581" i="2" s="1"/>
  <c r="S1577" i="2"/>
  <c r="T1577" i="2" s="1"/>
  <c r="S1573" i="2"/>
  <c r="T1573" i="2" s="1"/>
  <c r="S1569" i="2"/>
  <c r="T1569" i="2" s="1"/>
  <c r="S1565" i="2"/>
  <c r="T1565" i="2" s="1"/>
  <c r="S1561" i="2"/>
  <c r="T1561" i="2" s="1"/>
  <c r="S1557" i="2"/>
  <c r="T1557" i="2" s="1"/>
  <c r="S1553" i="2"/>
  <c r="T1553" i="2" s="1"/>
  <c r="S1549" i="2"/>
  <c r="T1549" i="2" s="1"/>
  <c r="S1545" i="2"/>
  <c r="T1545" i="2" s="1"/>
  <c r="S1541" i="2"/>
  <c r="T1541" i="2" s="1"/>
  <c r="S1537" i="2"/>
  <c r="T1537" i="2" s="1"/>
  <c r="S1533" i="2"/>
  <c r="T1533" i="2" s="1"/>
  <c r="S1529" i="2"/>
  <c r="T1529" i="2" s="1"/>
  <c r="S1525" i="2"/>
  <c r="T1525" i="2" s="1"/>
  <c r="S1521" i="2"/>
  <c r="T1521" i="2" s="1"/>
  <c r="S1517" i="2"/>
  <c r="T1517" i="2" s="1"/>
  <c r="S1513" i="2"/>
  <c r="T1513" i="2" s="1"/>
  <c r="S1509" i="2"/>
  <c r="T1509" i="2" s="1"/>
  <c r="S1505" i="2"/>
  <c r="T1505" i="2" s="1"/>
  <c r="S1501" i="2"/>
  <c r="T1501" i="2" s="1"/>
  <c r="S1497" i="2"/>
  <c r="T1497" i="2" s="1"/>
  <c r="S1493" i="2"/>
  <c r="T1493" i="2" s="1"/>
  <c r="S1489" i="2"/>
  <c r="T1489" i="2" s="1"/>
  <c r="S1485" i="2"/>
  <c r="T1485" i="2" s="1"/>
  <c r="S1481" i="2"/>
  <c r="T1481" i="2" s="1"/>
  <c r="S1477" i="2"/>
  <c r="T1477" i="2" s="1"/>
  <c r="S1473" i="2"/>
  <c r="T1473" i="2" s="1"/>
  <c r="S1469" i="2"/>
  <c r="T1469" i="2" s="1"/>
  <c r="S1465" i="2"/>
  <c r="T1465" i="2" s="1"/>
  <c r="S1461" i="2"/>
  <c r="T1461" i="2" s="1"/>
  <c r="S1457" i="2"/>
  <c r="T1457" i="2" s="1"/>
  <c r="S1453" i="2"/>
  <c r="T1453" i="2" s="1"/>
  <c r="S1449" i="2"/>
  <c r="T1449" i="2" s="1"/>
  <c r="S1445" i="2"/>
  <c r="T1445" i="2" s="1"/>
  <c r="S1441" i="2"/>
  <c r="T1441" i="2" s="1"/>
  <c r="S1437" i="2"/>
  <c r="T1437" i="2" s="1"/>
  <c r="S1433" i="2"/>
  <c r="T1433" i="2" s="1"/>
  <c r="S1429" i="2"/>
  <c r="T1429" i="2" s="1"/>
  <c r="S1425" i="2"/>
  <c r="T1425" i="2" s="1"/>
  <c r="S1421" i="2"/>
  <c r="T1421" i="2" s="1"/>
  <c r="S1417" i="2"/>
  <c r="T1417" i="2" s="1"/>
  <c r="S1413" i="2"/>
  <c r="T1413" i="2" s="1"/>
  <c r="S1409" i="2"/>
  <c r="T1409" i="2" s="1"/>
  <c r="S1405" i="2"/>
  <c r="T1405" i="2" s="1"/>
  <c r="S1401" i="2"/>
  <c r="T1401" i="2" s="1"/>
  <c r="S1397" i="2"/>
  <c r="T1397" i="2" s="1"/>
  <c r="S1393" i="2"/>
  <c r="T1393" i="2" s="1"/>
  <c r="S1389" i="2"/>
  <c r="T1389" i="2" s="1"/>
  <c r="S1385" i="2"/>
  <c r="T1385" i="2" s="1"/>
  <c r="S1381" i="2"/>
  <c r="T1381" i="2" s="1"/>
  <c r="S1377" i="2"/>
  <c r="T1377" i="2" s="1"/>
  <c r="S1373" i="2"/>
  <c r="T1373" i="2" s="1"/>
  <c r="S1369" i="2"/>
  <c r="T1369" i="2" s="1"/>
  <c r="S1365" i="2"/>
  <c r="T1365" i="2" s="1"/>
  <c r="S1361" i="2"/>
  <c r="T1361" i="2" s="1"/>
  <c r="S1357" i="2"/>
  <c r="T1357" i="2" s="1"/>
  <c r="S1353" i="2"/>
  <c r="T1353" i="2" s="1"/>
  <c r="S1349" i="2"/>
  <c r="T1349" i="2" s="1"/>
  <c r="S1345" i="2"/>
  <c r="T1345" i="2" s="1"/>
  <c r="S1341" i="2"/>
  <c r="T1341" i="2" s="1"/>
  <c r="S1337" i="2"/>
  <c r="T1337" i="2" s="1"/>
  <c r="S1333" i="2"/>
  <c r="T1333" i="2" s="1"/>
  <c r="S1329" i="2"/>
  <c r="T1329" i="2" s="1"/>
  <c r="S1325" i="2"/>
  <c r="T1325" i="2" s="1"/>
  <c r="S1321" i="2"/>
  <c r="T1321" i="2" s="1"/>
  <c r="S1317" i="2"/>
  <c r="T1317" i="2" s="1"/>
  <c r="S1313" i="2"/>
  <c r="T1313" i="2" s="1"/>
  <c r="S1309" i="2"/>
  <c r="T1309" i="2" s="1"/>
  <c r="S1305" i="2"/>
  <c r="T1305" i="2" s="1"/>
  <c r="S1301" i="2"/>
  <c r="T1301" i="2" s="1"/>
  <c r="S1297" i="2"/>
  <c r="T1297" i="2" s="1"/>
  <c r="S1293" i="2"/>
  <c r="T1293" i="2" s="1"/>
  <c r="S1289" i="2"/>
  <c r="T1289" i="2" s="1"/>
  <c r="S1285" i="2"/>
  <c r="T1285" i="2" s="1"/>
  <c r="S1281" i="2"/>
  <c r="T1281" i="2" s="1"/>
  <c r="S1277" i="2"/>
  <c r="T1277" i="2" s="1"/>
  <c r="S1273" i="2"/>
  <c r="T1273" i="2" s="1"/>
  <c r="S1269" i="2"/>
  <c r="T1269" i="2" s="1"/>
  <c r="S1265" i="2"/>
  <c r="T1265" i="2" s="1"/>
  <c r="S1261" i="2"/>
  <c r="T1261" i="2" s="1"/>
  <c r="S1257" i="2"/>
  <c r="T1257" i="2" s="1"/>
  <c r="S1253" i="2"/>
  <c r="T1253" i="2" s="1"/>
  <c r="S1249" i="2"/>
  <c r="T1249" i="2" s="1"/>
  <c r="S1245" i="2"/>
  <c r="T1245" i="2" s="1"/>
  <c r="S1241" i="2"/>
  <c r="T1241" i="2" s="1"/>
  <c r="S1237" i="2"/>
  <c r="T1237" i="2" s="1"/>
  <c r="S1233" i="2"/>
  <c r="T1233" i="2" s="1"/>
  <c r="S1229" i="2"/>
  <c r="T1229" i="2" s="1"/>
  <c r="S1225" i="2"/>
  <c r="T1225" i="2" s="1"/>
  <c r="S1221" i="2"/>
  <c r="T1221" i="2" s="1"/>
  <c r="S1217" i="2"/>
  <c r="T1217" i="2" s="1"/>
  <c r="S1213" i="2"/>
  <c r="T1213" i="2" s="1"/>
  <c r="S1209" i="2"/>
  <c r="T1209" i="2" s="1"/>
  <c r="S1205" i="2"/>
  <c r="T1205" i="2" s="1"/>
  <c r="S1201" i="2"/>
  <c r="T1201" i="2" s="1"/>
  <c r="S1197" i="2"/>
  <c r="T1197" i="2" s="1"/>
  <c r="S1193" i="2"/>
  <c r="T1193" i="2" s="1"/>
  <c r="S1189" i="2"/>
  <c r="T1189" i="2" s="1"/>
  <c r="S1185" i="2"/>
  <c r="T1185" i="2" s="1"/>
  <c r="S1181" i="2"/>
  <c r="T1181" i="2" s="1"/>
  <c r="S1177" i="2"/>
  <c r="T1177" i="2" s="1"/>
  <c r="S1173" i="2"/>
  <c r="T1173" i="2" s="1"/>
  <c r="S1169" i="2"/>
  <c r="T1169" i="2" s="1"/>
  <c r="S1165" i="2"/>
  <c r="T1165" i="2" s="1"/>
  <c r="S1161" i="2"/>
  <c r="T1161" i="2" s="1"/>
  <c r="S1157" i="2"/>
  <c r="T1157" i="2" s="1"/>
  <c r="S1153" i="2"/>
  <c r="T1153" i="2" s="1"/>
  <c r="S1149" i="2"/>
  <c r="T1149" i="2" s="1"/>
  <c r="S1145" i="2"/>
  <c r="T1145" i="2" s="1"/>
  <c r="S1141" i="2"/>
  <c r="T1141" i="2" s="1"/>
  <c r="S1137" i="2"/>
  <c r="T1137" i="2" s="1"/>
  <c r="S1133" i="2"/>
  <c r="T1133" i="2" s="1"/>
  <c r="S1129" i="2"/>
  <c r="T1129" i="2" s="1"/>
  <c r="S1125" i="2"/>
  <c r="T1125" i="2" s="1"/>
  <c r="S1121" i="2"/>
  <c r="T1121" i="2" s="1"/>
  <c r="S1117" i="2"/>
  <c r="T1117" i="2" s="1"/>
  <c r="S1113" i="2"/>
  <c r="T1113" i="2" s="1"/>
  <c r="S1109" i="2"/>
  <c r="T1109" i="2" s="1"/>
  <c r="S1105" i="2"/>
  <c r="T1105" i="2" s="1"/>
  <c r="S1101" i="2"/>
  <c r="T1101" i="2" s="1"/>
  <c r="S1097" i="2"/>
  <c r="T1097" i="2" s="1"/>
  <c r="S1093" i="2"/>
  <c r="T1093" i="2" s="1"/>
  <c r="S1089" i="2"/>
  <c r="T1089" i="2" s="1"/>
  <c r="S1085" i="2"/>
  <c r="T1085" i="2" s="1"/>
  <c r="S1081" i="2"/>
  <c r="T1081" i="2" s="1"/>
  <c r="S1077" i="2"/>
  <c r="T1077" i="2" s="1"/>
  <c r="S1073" i="2"/>
  <c r="T1073" i="2" s="1"/>
  <c r="S1069" i="2"/>
  <c r="T1069" i="2" s="1"/>
  <c r="S1065" i="2"/>
  <c r="T1065" i="2" s="1"/>
  <c r="S1061" i="2"/>
  <c r="T1061" i="2" s="1"/>
  <c r="S1057" i="2"/>
  <c r="T1057" i="2" s="1"/>
  <c r="S1053" i="2"/>
  <c r="T1053" i="2" s="1"/>
  <c r="S1049" i="2"/>
  <c r="T1049" i="2" s="1"/>
  <c r="S1045" i="2"/>
  <c r="T1045" i="2" s="1"/>
  <c r="S1041" i="2"/>
  <c r="T1041" i="2" s="1"/>
  <c r="S1037" i="2"/>
  <c r="T1037" i="2" s="1"/>
  <c r="S1033" i="2"/>
  <c r="T1033" i="2" s="1"/>
  <c r="S1029" i="2"/>
  <c r="T1029" i="2" s="1"/>
  <c r="S1025" i="2"/>
  <c r="T1025" i="2" s="1"/>
  <c r="S1021" i="2"/>
  <c r="T1021" i="2" s="1"/>
  <c r="S1017" i="2"/>
  <c r="T1017" i="2" s="1"/>
  <c r="S1013" i="2"/>
  <c r="T1013" i="2" s="1"/>
  <c r="S1009" i="2"/>
  <c r="T1009" i="2" s="1"/>
  <c r="S1005" i="2"/>
  <c r="T1005" i="2" s="1"/>
  <c r="S1001" i="2"/>
  <c r="T1001" i="2" s="1"/>
  <c r="S997" i="2"/>
  <c r="T997" i="2" s="1"/>
  <c r="S993" i="2"/>
  <c r="T993" i="2" s="1"/>
  <c r="S989" i="2"/>
  <c r="T989" i="2" s="1"/>
  <c r="S985" i="2"/>
  <c r="T985" i="2" s="1"/>
  <c r="S981" i="2"/>
  <c r="T981" i="2" s="1"/>
  <c r="S977" i="2"/>
  <c r="T977" i="2" s="1"/>
  <c r="S973" i="2"/>
  <c r="T973" i="2" s="1"/>
  <c r="S969" i="2"/>
  <c r="T969" i="2" s="1"/>
  <c r="S965" i="2"/>
  <c r="T965" i="2" s="1"/>
  <c r="S961" i="2"/>
  <c r="T961" i="2" s="1"/>
  <c r="S957" i="2"/>
  <c r="T957" i="2" s="1"/>
  <c r="S953" i="2"/>
  <c r="T953" i="2" s="1"/>
  <c r="S949" i="2"/>
  <c r="T949" i="2" s="1"/>
  <c r="S945" i="2"/>
  <c r="T945" i="2" s="1"/>
  <c r="S941" i="2"/>
  <c r="T941" i="2" s="1"/>
  <c r="S937" i="2"/>
  <c r="T937" i="2" s="1"/>
  <c r="S933" i="2"/>
  <c r="T933" i="2" s="1"/>
  <c r="S1800" i="2"/>
  <c r="T1800" i="2" s="1"/>
  <c r="S1796" i="2"/>
  <c r="T1796" i="2" s="1"/>
  <c r="S1792" i="2"/>
  <c r="T1792" i="2" s="1"/>
  <c r="S1788" i="2"/>
  <c r="T1788" i="2" s="1"/>
  <c r="S1784" i="2"/>
  <c r="T1784" i="2" s="1"/>
  <c r="S1780" i="2"/>
  <c r="T1780" i="2" s="1"/>
  <c r="S1776" i="2"/>
  <c r="T1776" i="2" s="1"/>
  <c r="S1772" i="2"/>
  <c r="T1772" i="2" s="1"/>
  <c r="S1768" i="2"/>
  <c r="T1768" i="2" s="1"/>
  <c r="S1764" i="2"/>
  <c r="T1764" i="2" s="1"/>
  <c r="S1760" i="2"/>
  <c r="T1760" i="2" s="1"/>
  <c r="S1756" i="2"/>
  <c r="T1756" i="2" s="1"/>
  <c r="S1752" i="2"/>
  <c r="T1752" i="2" s="1"/>
  <c r="S1748" i="2"/>
  <c r="T1748" i="2" s="1"/>
  <c r="S1744" i="2"/>
  <c r="T1744" i="2" s="1"/>
  <c r="S1740" i="2"/>
  <c r="T1740" i="2" s="1"/>
  <c r="S1736" i="2"/>
  <c r="T1736" i="2" s="1"/>
  <c r="S1732" i="2"/>
  <c r="T1732" i="2" s="1"/>
  <c r="S1728" i="2"/>
  <c r="T1728" i="2" s="1"/>
  <c r="S1724" i="2"/>
  <c r="T1724" i="2" s="1"/>
  <c r="S1720" i="2"/>
  <c r="T1720" i="2" s="1"/>
  <c r="S1716" i="2"/>
  <c r="T1716" i="2" s="1"/>
  <c r="S1712" i="2"/>
  <c r="T1712" i="2" s="1"/>
  <c r="S1708" i="2"/>
  <c r="T1708" i="2" s="1"/>
  <c r="S1704" i="2"/>
  <c r="T1704" i="2" s="1"/>
  <c r="S1700" i="2"/>
  <c r="T1700" i="2" s="1"/>
  <c r="S1696" i="2"/>
  <c r="T1696" i="2" s="1"/>
  <c r="S1692" i="2"/>
  <c r="T1692" i="2" s="1"/>
  <c r="S1688" i="2"/>
  <c r="T1688" i="2" s="1"/>
  <c r="S1684" i="2"/>
  <c r="T1684" i="2" s="1"/>
  <c r="S1680" i="2"/>
  <c r="T1680" i="2" s="1"/>
  <c r="S1676" i="2"/>
  <c r="T1676" i="2" s="1"/>
  <c r="S1672" i="2"/>
  <c r="T1672" i="2" s="1"/>
  <c r="S1668" i="2"/>
  <c r="T1668" i="2" s="1"/>
  <c r="S1664" i="2"/>
  <c r="T1664" i="2" s="1"/>
  <c r="S1660" i="2"/>
  <c r="T1660" i="2" s="1"/>
  <c r="S1656" i="2"/>
  <c r="T1656" i="2" s="1"/>
  <c r="S1652" i="2"/>
  <c r="T1652" i="2" s="1"/>
  <c r="S1648" i="2"/>
  <c r="T1648" i="2" s="1"/>
  <c r="S1644" i="2"/>
  <c r="T1644" i="2" s="1"/>
  <c r="S1640" i="2"/>
  <c r="T1640" i="2" s="1"/>
  <c r="S1636" i="2"/>
  <c r="T1636" i="2" s="1"/>
  <c r="S1632" i="2"/>
  <c r="T1632" i="2" s="1"/>
  <c r="S1628" i="2"/>
  <c r="T1628" i="2" s="1"/>
  <c r="S1624" i="2"/>
  <c r="T1624" i="2" s="1"/>
  <c r="S1620" i="2"/>
  <c r="T1620" i="2" s="1"/>
  <c r="S1616" i="2"/>
  <c r="T1616" i="2" s="1"/>
  <c r="S1612" i="2"/>
  <c r="T1612" i="2" s="1"/>
  <c r="S1608" i="2"/>
  <c r="T1608" i="2" s="1"/>
  <c r="S1604" i="2"/>
  <c r="T1604" i="2" s="1"/>
  <c r="S1600" i="2"/>
  <c r="T1600" i="2" s="1"/>
  <c r="S1596" i="2"/>
  <c r="T1596" i="2" s="1"/>
  <c r="S1592" i="2"/>
  <c r="T1592" i="2" s="1"/>
  <c r="S1588" i="2"/>
  <c r="T1588" i="2" s="1"/>
  <c r="S1584" i="2"/>
  <c r="T1584" i="2" s="1"/>
  <c r="S1580" i="2"/>
  <c r="T1580" i="2" s="1"/>
  <c r="S1576" i="2"/>
  <c r="T1576" i="2" s="1"/>
  <c r="S1572" i="2"/>
  <c r="T1572" i="2" s="1"/>
  <c r="S1568" i="2"/>
  <c r="T1568" i="2" s="1"/>
  <c r="S1564" i="2"/>
  <c r="T1564" i="2" s="1"/>
  <c r="S1560" i="2"/>
  <c r="T1560" i="2" s="1"/>
  <c r="S1556" i="2"/>
  <c r="T1556" i="2" s="1"/>
  <c r="S1552" i="2"/>
  <c r="T1552" i="2" s="1"/>
  <c r="S1548" i="2"/>
  <c r="T1548" i="2" s="1"/>
  <c r="S1544" i="2"/>
  <c r="T1544" i="2" s="1"/>
  <c r="S1540" i="2"/>
  <c r="T1540" i="2" s="1"/>
  <c r="S1536" i="2"/>
  <c r="T1536" i="2" s="1"/>
  <c r="S1532" i="2"/>
  <c r="T1532" i="2" s="1"/>
  <c r="S1528" i="2"/>
  <c r="T1528" i="2" s="1"/>
  <c r="S1524" i="2"/>
  <c r="T1524" i="2" s="1"/>
  <c r="S1520" i="2"/>
  <c r="T1520" i="2" s="1"/>
  <c r="S1516" i="2"/>
  <c r="T1516" i="2" s="1"/>
  <c r="S1512" i="2"/>
  <c r="T1512" i="2" s="1"/>
  <c r="S1508" i="2"/>
  <c r="T1508" i="2" s="1"/>
  <c r="S1504" i="2"/>
  <c r="T1504" i="2" s="1"/>
  <c r="S1500" i="2"/>
  <c r="T1500" i="2" s="1"/>
  <c r="S1496" i="2"/>
  <c r="T1496" i="2" s="1"/>
  <c r="S1492" i="2"/>
  <c r="T1492" i="2" s="1"/>
  <c r="S1488" i="2"/>
  <c r="T1488" i="2" s="1"/>
  <c r="S1484" i="2"/>
  <c r="T1484" i="2" s="1"/>
  <c r="S1480" i="2"/>
  <c r="T1480" i="2" s="1"/>
  <c r="S1476" i="2"/>
  <c r="T1476" i="2" s="1"/>
  <c r="S1472" i="2"/>
  <c r="T1472" i="2" s="1"/>
  <c r="S1468" i="2"/>
  <c r="T1468" i="2" s="1"/>
  <c r="S1464" i="2"/>
  <c r="T1464" i="2" s="1"/>
  <c r="S1460" i="2"/>
  <c r="T1460" i="2" s="1"/>
  <c r="S1456" i="2"/>
  <c r="T1456" i="2" s="1"/>
  <c r="S1452" i="2"/>
  <c r="T1452" i="2" s="1"/>
  <c r="S1448" i="2"/>
  <c r="T1448" i="2" s="1"/>
  <c r="S1444" i="2"/>
  <c r="T1444" i="2" s="1"/>
  <c r="S1440" i="2"/>
  <c r="T1440" i="2" s="1"/>
  <c r="S1436" i="2"/>
  <c r="T1436" i="2" s="1"/>
  <c r="S1432" i="2"/>
  <c r="T1432" i="2" s="1"/>
  <c r="S1428" i="2"/>
  <c r="T1428" i="2" s="1"/>
  <c r="S1424" i="2"/>
  <c r="T1424" i="2" s="1"/>
  <c r="S1420" i="2"/>
  <c r="T1420" i="2" s="1"/>
  <c r="S1416" i="2"/>
  <c r="T1416" i="2" s="1"/>
  <c r="S1412" i="2"/>
  <c r="T1412" i="2" s="1"/>
  <c r="S1408" i="2"/>
  <c r="T1408" i="2" s="1"/>
  <c r="S1404" i="2"/>
  <c r="T1404" i="2" s="1"/>
  <c r="S1400" i="2"/>
  <c r="T1400" i="2" s="1"/>
  <c r="S1396" i="2"/>
  <c r="T1396" i="2" s="1"/>
  <c r="S1392" i="2"/>
  <c r="T1392" i="2" s="1"/>
  <c r="S1388" i="2"/>
  <c r="T1388" i="2" s="1"/>
  <c r="S1384" i="2"/>
  <c r="T1384" i="2" s="1"/>
  <c r="S1380" i="2"/>
  <c r="T1380" i="2" s="1"/>
  <c r="S1376" i="2"/>
  <c r="T1376" i="2" s="1"/>
  <c r="S1372" i="2"/>
  <c r="T1372" i="2" s="1"/>
  <c r="S1368" i="2"/>
  <c r="T1368" i="2" s="1"/>
  <c r="S1364" i="2"/>
  <c r="T1364" i="2" s="1"/>
  <c r="S1360" i="2"/>
  <c r="T1360" i="2" s="1"/>
  <c r="S1356" i="2"/>
  <c r="T1356" i="2" s="1"/>
  <c r="S1352" i="2"/>
  <c r="T1352" i="2" s="1"/>
  <c r="S1348" i="2"/>
  <c r="T1348" i="2" s="1"/>
  <c r="S1344" i="2"/>
  <c r="T1344" i="2" s="1"/>
  <c r="S1340" i="2"/>
  <c r="T1340" i="2" s="1"/>
  <c r="S1336" i="2"/>
  <c r="T1336" i="2" s="1"/>
  <c r="S1332" i="2"/>
  <c r="T1332" i="2" s="1"/>
  <c r="S1328" i="2"/>
  <c r="T1328" i="2" s="1"/>
  <c r="S1324" i="2"/>
  <c r="T1324" i="2" s="1"/>
  <c r="S1320" i="2"/>
  <c r="T1320" i="2" s="1"/>
  <c r="S1316" i="2"/>
  <c r="T1316" i="2" s="1"/>
  <c r="S1312" i="2"/>
  <c r="T1312" i="2" s="1"/>
  <c r="S1308" i="2"/>
  <c r="T1308" i="2" s="1"/>
  <c r="S1304" i="2"/>
  <c r="T1304" i="2" s="1"/>
  <c r="S1300" i="2"/>
  <c r="T1300" i="2" s="1"/>
  <c r="S1296" i="2"/>
  <c r="T1296" i="2" s="1"/>
  <c r="S1292" i="2"/>
  <c r="T1292" i="2" s="1"/>
  <c r="S1288" i="2"/>
  <c r="T1288" i="2" s="1"/>
  <c r="S1284" i="2"/>
  <c r="T1284" i="2" s="1"/>
  <c r="S1280" i="2"/>
  <c r="T1280" i="2" s="1"/>
  <c r="S1276" i="2"/>
  <c r="T1276" i="2" s="1"/>
  <c r="S1272" i="2"/>
  <c r="T1272" i="2" s="1"/>
  <c r="S1268" i="2"/>
  <c r="T1268" i="2" s="1"/>
  <c r="S1264" i="2"/>
  <c r="T1264" i="2" s="1"/>
  <c r="S1260" i="2"/>
  <c r="T1260" i="2" s="1"/>
  <c r="S1256" i="2"/>
  <c r="T1256" i="2" s="1"/>
  <c r="S1252" i="2"/>
  <c r="T1252" i="2" s="1"/>
  <c r="S1248" i="2"/>
  <c r="T1248" i="2" s="1"/>
  <c r="S1244" i="2"/>
  <c r="T1244" i="2" s="1"/>
  <c r="S1240" i="2"/>
  <c r="T1240" i="2" s="1"/>
  <c r="S1236" i="2"/>
  <c r="T1236" i="2" s="1"/>
  <c r="S1232" i="2"/>
  <c r="T1232" i="2" s="1"/>
  <c r="S1228" i="2"/>
  <c r="T1228" i="2" s="1"/>
  <c r="S1224" i="2"/>
  <c r="T1224" i="2" s="1"/>
  <c r="S1220" i="2"/>
  <c r="T1220" i="2" s="1"/>
  <c r="S1216" i="2"/>
  <c r="T1216" i="2" s="1"/>
  <c r="S1212" i="2"/>
  <c r="T1212" i="2" s="1"/>
  <c r="S1208" i="2"/>
  <c r="T1208" i="2" s="1"/>
  <c r="S1204" i="2"/>
  <c r="T1204" i="2" s="1"/>
  <c r="S1200" i="2"/>
  <c r="T1200" i="2" s="1"/>
  <c r="S1196" i="2"/>
  <c r="T1196" i="2" s="1"/>
  <c r="S1192" i="2"/>
  <c r="T1192" i="2" s="1"/>
  <c r="S1188" i="2"/>
  <c r="T1188" i="2" s="1"/>
  <c r="S1184" i="2"/>
  <c r="T1184" i="2" s="1"/>
  <c r="S1180" i="2"/>
  <c r="T1180" i="2" s="1"/>
  <c r="S1176" i="2"/>
  <c r="T1176" i="2" s="1"/>
  <c r="S1172" i="2"/>
  <c r="T1172" i="2" s="1"/>
  <c r="S1168" i="2"/>
  <c r="T1168" i="2" s="1"/>
  <c r="S1164" i="2"/>
  <c r="T1164" i="2" s="1"/>
  <c r="S1160" i="2"/>
  <c r="T1160" i="2" s="1"/>
  <c r="S1156" i="2"/>
  <c r="T1156" i="2" s="1"/>
  <c r="S1152" i="2"/>
  <c r="T1152" i="2" s="1"/>
  <c r="S1148" i="2"/>
  <c r="T1148" i="2" s="1"/>
  <c r="S1144" i="2"/>
  <c r="T1144" i="2" s="1"/>
  <c r="S1140" i="2"/>
  <c r="T1140" i="2" s="1"/>
  <c r="S1136" i="2"/>
  <c r="T1136" i="2" s="1"/>
  <c r="S1132" i="2"/>
  <c r="T1132" i="2" s="1"/>
  <c r="S1128" i="2"/>
  <c r="T1128" i="2" s="1"/>
  <c r="S1124" i="2"/>
  <c r="T1124" i="2" s="1"/>
  <c r="S1120" i="2"/>
  <c r="T1120" i="2" s="1"/>
  <c r="S1116" i="2"/>
  <c r="T1116" i="2" s="1"/>
  <c r="S1112" i="2"/>
  <c r="T1112" i="2" s="1"/>
  <c r="S1108" i="2"/>
  <c r="T1108" i="2" s="1"/>
  <c r="S1104" i="2"/>
  <c r="T1104" i="2" s="1"/>
  <c r="S1100" i="2"/>
  <c r="T1100" i="2" s="1"/>
  <c r="S1096" i="2"/>
  <c r="T1096" i="2" s="1"/>
  <c r="S1092" i="2"/>
  <c r="T1092" i="2" s="1"/>
  <c r="S1088" i="2"/>
  <c r="T1088" i="2" s="1"/>
  <c r="S1084" i="2"/>
  <c r="T1084" i="2" s="1"/>
  <c r="S1080" i="2"/>
  <c r="T1080" i="2" s="1"/>
  <c r="S1076" i="2"/>
  <c r="T1076" i="2" s="1"/>
  <c r="S1072" i="2"/>
  <c r="T1072" i="2" s="1"/>
  <c r="S1068" i="2"/>
  <c r="T1068" i="2" s="1"/>
  <c r="S1064" i="2"/>
  <c r="T1064" i="2" s="1"/>
  <c r="S1060" i="2"/>
  <c r="T1060" i="2" s="1"/>
  <c r="S1056" i="2"/>
  <c r="T1056" i="2" s="1"/>
  <c r="S1052" i="2"/>
  <c r="T1052" i="2" s="1"/>
  <c r="S1048" i="2"/>
  <c r="T1048" i="2" s="1"/>
  <c r="S1044" i="2"/>
  <c r="T1044" i="2" s="1"/>
  <c r="S1040" i="2"/>
  <c r="T1040" i="2" s="1"/>
  <c r="S1036" i="2"/>
  <c r="T1036" i="2" s="1"/>
  <c r="S1032" i="2"/>
  <c r="T1032" i="2" s="1"/>
  <c r="S1028" i="2"/>
  <c r="T1028" i="2" s="1"/>
  <c r="S1024" i="2"/>
  <c r="T1024" i="2" s="1"/>
  <c r="S1803" i="2"/>
  <c r="T1803" i="2" s="1"/>
  <c r="S1799" i="2"/>
  <c r="T1799" i="2" s="1"/>
  <c r="S1795" i="2"/>
  <c r="T1795" i="2" s="1"/>
  <c r="S1791" i="2"/>
  <c r="T1791" i="2" s="1"/>
  <c r="S1787" i="2"/>
  <c r="T1787" i="2" s="1"/>
  <c r="S1783" i="2"/>
  <c r="T1783" i="2" s="1"/>
  <c r="S1779" i="2"/>
  <c r="T1779" i="2" s="1"/>
  <c r="S1775" i="2"/>
  <c r="T1775" i="2" s="1"/>
  <c r="S1771" i="2"/>
  <c r="T1771" i="2" s="1"/>
  <c r="S1767" i="2"/>
  <c r="T1767" i="2" s="1"/>
  <c r="S1763" i="2"/>
  <c r="T1763" i="2" s="1"/>
  <c r="S1759" i="2"/>
  <c r="T1759" i="2" s="1"/>
  <c r="S1755" i="2"/>
  <c r="T1755" i="2" s="1"/>
  <c r="S1751" i="2"/>
  <c r="T1751" i="2" s="1"/>
  <c r="S1747" i="2"/>
  <c r="T1747" i="2" s="1"/>
  <c r="S1743" i="2"/>
  <c r="T1743" i="2" s="1"/>
  <c r="S1739" i="2"/>
  <c r="T1739" i="2" s="1"/>
  <c r="S1735" i="2"/>
  <c r="T1735" i="2" s="1"/>
  <c r="S1731" i="2"/>
  <c r="T1731" i="2" s="1"/>
  <c r="S1727" i="2"/>
  <c r="T1727" i="2" s="1"/>
  <c r="S1723" i="2"/>
  <c r="T1723" i="2" s="1"/>
  <c r="S1719" i="2"/>
  <c r="T1719" i="2" s="1"/>
  <c r="S1715" i="2"/>
  <c r="T1715" i="2" s="1"/>
  <c r="S1711" i="2"/>
  <c r="T1711" i="2" s="1"/>
  <c r="S1707" i="2"/>
  <c r="T1707" i="2" s="1"/>
  <c r="S1703" i="2"/>
  <c r="T1703" i="2" s="1"/>
  <c r="S1699" i="2"/>
  <c r="T1699" i="2" s="1"/>
  <c r="S1695" i="2"/>
  <c r="T1695" i="2" s="1"/>
  <c r="S1691" i="2"/>
  <c r="T1691" i="2" s="1"/>
  <c r="S1687" i="2"/>
  <c r="T1687" i="2" s="1"/>
  <c r="S1683" i="2"/>
  <c r="T1683" i="2" s="1"/>
  <c r="S1679" i="2"/>
  <c r="T1679" i="2" s="1"/>
  <c r="S1675" i="2"/>
  <c r="T1675" i="2" s="1"/>
  <c r="S1671" i="2"/>
  <c r="T1671" i="2" s="1"/>
  <c r="S1667" i="2"/>
  <c r="T1667" i="2" s="1"/>
  <c r="S1663" i="2"/>
  <c r="T1663" i="2" s="1"/>
  <c r="S1659" i="2"/>
  <c r="T1659" i="2" s="1"/>
  <c r="S1655" i="2"/>
  <c r="T1655" i="2" s="1"/>
  <c r="S1651" i="2"/>
  <c r="T1651" i="2" s="1"/>
  <c r="S1647" i="2"/>
  <c r="T1647" i="2" s="1"/>
  <c r="S1643" i="2"/>
  <c r="T1643" i="2" s="1"/>
  <c r="S1639" i="2"/>
  <c r="T1639" i="2" s="1"/>
  <c r="S1635" i="2"/>
  <c r="T1635" i="2" s="1"/>
  <c r="S1631" i="2"/>
  <c r="T1631" i="2" s="1"/>
  <c r="S1627" i="2"/>
  <c r="T1627" i="2" s="1"/>
  <c r="S1623" i="2"/>
  <c r="T1623" i="2" s="1"/>
  <c r="S1619" i="2"/>
  <c r="T1619" i="2" s="1"/>
  <c r="S1615" i="2"/>
  <c r="T1615" i="2" s="1"/>
  <c r="S1611" i="2"/>
  <c r="T1611" i="2" s="1"/>
  <c r="S1607" i="2"/>
  <c r="T1607" i="2" s="1"/>
  <c r="S1603" i="2"/>
  <c r="T1603" i="2" s="1"/>
  <c r="S1599" i="2"/>
  <c r="T1599" i="2" s="1"/>
  <c r="S1595" i="2"/>
  <c r="T1595" i="2" s="1"/>
  <c r="S1591" i="2"/>
  <c r="T1591" i="2" s="1"/>
  <c r="S1587" i="2"/>
  <c r="T1587" i="2" s="1"/>
  <c r="S1583" i="2"/>
  <c r="T1583" i="2" s="1"/>
  <c r="S1579" i="2"/>
  <c r="T1579" i="2" s="1"/>
  <c r="S1575" i="2"/>
  <c r="T1575" i="2" s="1"/>
  <c r="S1571" i="2"/>
  <c r="T1571" i="2" s="1"/>
  <c r="S1567" i="2"/>
  <c r="T1567" i="2" s="1"/>
  <c r="S1563" i="2"/>
  <c r="T1563" i="2" s="1"/>
  <c r="S1559" i="2"/>
  <c r="T1559" i="2" s="1"/>
  <c r="S1555" i="2"/>
  <c r="T1555" i="2" s="1"/>
  <c r="S1551" i="2"/>
  <c r="T1551" i="2" s="1"/>
  <c r="S1547" i="2"/>
  <c r="T1547" i="2" s="1"/>
  <c r="S1543" i="2"/>
  <c r="T1543" i="2" s="1"/>
  <c r="S1539" i="2"/>
  <c r="T1539" i="2" s="1"/>
  <c r="S1535" i="2"/>
  <c r="T1535" i="2" s="1"/>
  <c r="S1531" i="2"/>
  <c r="T1531" i="2" s="1"/>
  <c r="S1527" i="2"/>
  <c r="T1527" i="2" s="1"/>
  <c r="S1523" i="2"/>
  <c r="T1523" i="2" s="1"/>
  <c r="S1519" i="2"/>
  <c r="T1519" i="2" s="1"/>
  <c r="S1515" i="2"/>
  <c r="T1515" i="2" s="1"/>
  <c r="S1511" i="2"/>
  <c r="T1511" i="2" s="1"/>
  <c r="S1507" i="2"/>
  <c r="T1507" i="2" s="1"/>
  <c r="S1503" i="2"/>
  <c r="T1503" i="2" s="1"/>
  <c r="S1499" i="2"/>
  <c r="T1499" i="2" s="1"/>
  <c r="S1495" i="2"/>
  <c r="T1495" i="2" s="1"/>
  <c r="S1491" i="2"/>
  <c r="T1491" i="2" s="1"/>
  <c r="S1487" i="2"/>
  <c r="T1487" i="2" s="1"/>
  <c r="S1483" i="2"/>
  <c r="T1483" i="2" s="1"/>
  <c r="S1479" i="2"/>
  <c r="T1479" i="2" s="1"/>
  <c r="S1475" i="2"/>
  <c r="T1475" i="2" s="1"/>
  <c r="S1471" i="2"/>
  <c r="T1471" i="2" s="1"/>
  <c r="S1467" i="2"/>
  <c r="T1467" i="2" s="1"/>
  <c r="S1463" i="2"/>
  <c r="T1463" i="2" s="1"/>
  <c r="S1459" i="2"/>
  <c r="T1459" i="2" s="1"/>
  <c r="S1455" i="2"/>
  <c r="T1455" i="2" s="1"/>
  <c r="S1451" i="2"/>
  <c r="T1451" i="2" s="1"/>
  <c r="S1447" i="2"/>
  <c r="T1447" i="2" s="1"/>
  <c r="S1443" i="2"/>
  <c r="T1443" i="2" s="1"/>
  <c r="S1439" i="2"/>
  <c r="T1439" i="2" s="1"/>
  <c r="S1435" i="2"/>
  <c r="T1435" i="2" s="1"/>
  <c r="S1431" i="2"/>
  <c r="T1431" i="2" s="1"/>
  <c r="S1427" i="2"/>
  <c r="T1427" i="2" s="1"/>
  <c r="S1423" i="2"/>
  <c r="T1423" i="2" s="1"/>
  <c r="S1419" i="2"/>
  <c r="T1419" i="2" s="1"/>
  <c r="S1415" i="2"/>
  <c r="T1415" i="2" s="1"/>
  <c r="S1411" i="2"/>
  <c r="T1411" i="2" s="1"/>
  <c r="S1407" i="2"/>
  <c r="T1407" i="2" s="1"/>
  <c r="S1403" i="2"/>
  <c r="T1403" i="2" s="1"/>
  <c r="S1399" i="2"/>
  <c r="T1399" i="2" s="1"/>
  <c r="S1395" i="2"/>
  <c r="T1395" i="2" s="1"/>
  <c r="S1391" i="2"/>
  <c r="T1391" i="2" s="1"/>
  <c r="S1387" i="2"/>
  <c r="T1387" i="2" s="1"/>
  <c r="S1383" i="2"/>
  <c r="T1383" i="2" s="1"/>
  <c r="S1379" i="2"/>
  <c r="T1379" i="2" s="1"/>
  <c r="S1375" i="2"/>
  <c r="T1375" i="2" s="1"/>
  <c r="S1371" i="2"/>
  <c r="T1371" i="2" s="1"/>
  <c r="S1367" i="2"/>
  <c r="T1367" i="2" s="1"/>
  <c r="S1363" i="2"/>
  <c r="T1363" i="2" s="1"/>
  <c r="S1359" i="2"/>
  <c r="T1359" i="2" s="1"/>
  <c r="S1355" i="2"/>
  <c r="T1355" i="2" s="1"/>
  <c r="S1351" i="2"/>
  <c r="T1351" i="2" s="1"/>
  <c r="S1347" i="2"/>
  <c r="T1347" i="2" s="1"/>
  <c r="S1343" i="2"/>
  <c r="T1343" i="2" s="1"/>
  <c r="S1339" i="2"/>
  <c r="T1339" i="2" s="1"/>
  <c r="S1335" i="2"/>
  <c r="T1335" i="2" s="1"/>
  <c r="S1331" i="2"/>
  <c r="T1331" i="2" s="1"/>
  <c r="S1327" i="2"/>
  <c r="T1327" i="2" s="1"/>
  <c r="S1323" i="2"/>
  <c r="T1323" i="2" s="1"/>
  <c r="S1319" i="2"/>
  <c r="T1319" i="2" s="1"/>
  <c r="S1315" i="2"/>
  <c r="T1315" i="2" s="1"/>
  <c r="S1311" i="2"/>
  <c r="T1311" i="2" s="1"/>
  <c r="S1307" i="2"/>
  <c r="T1307" i="2" s="1"/>
  <c r="S1303" i="2"/>
  <c r="T1303" i="2" s="1"/>
  <c r="S1299" i="2"/>
  <c r="T1299" i="2" s="1"/>
  <c r="S1295" i="2"/>
  <c r="T1295" i="2" s="1"/>
  <c r="S1291" i="2"/>
  <c r="T1291" i="2" s="1"/>
  <c r="S1287" i="2"/>
  <c r="T1287" i="2" s="1"/>
  <c r="S1283" i="2"/>
  <c r="T1283" i="2" s="1"/>
  <c r="S1279" i="2"/>
  <c r="T1279" i="2" s="1"/>
  <c r="S1275" i="2"/>
  <c r="T1275" i="2" s="1"/>
  <c r="S1271" i="2"/>
  <c r="T1271" i="2" s="1"/>
  <c r="S1267" i="2"/>
  <c r="T1267" i="2" s="1"/>
  <c r="S1263" i="2"/>
  <c r="T1263" i="2" s="1"/>
  <c r="S1259" i="2"/>
  <c r="T1259" i="2" s="1"/>
  <c r="S1255" i="2"/>
  <c r="T1255" i="2" s="1"/>
  <c r="S1251" i="2"/>
  <c r="T1251" i="2" s="1"/>
  <c r="S1247" i="2"/>
  <c r="T1247" i="2" s="1"/>
  <c r="S1243" i="2"/>
  <c r="T1243" i="2" s="1"/>
  <c r="S1239" i="2"/>
  <c r="T1239" i="2" s="1"/>
  <c r="S1235" i="2"/>
  <c r="T1235" i="2" s="1"/>
  <c r="S1231" i="2"/>
  <c r="T1231" i="2" s="1"/>
  <c r="S1227" i="2"/>
  <c r="T1227" i="2" s="1"/>
  <c r="S1223" i="2"/>
  <c r="T1223" i="2" s="1"/>
  <c r="S1219" i="2"/>
  <c r="T1219" i="2" s="1"/>
  <c r="S1215" i="2"/>
  <c r="T1215" i="2" s="1"/>
  <c r="S1211" i="2"/>
  <c r="T1211" i="2" s="1"/>
  <c r="S1207" i="2"/>
  <c r="T1207" i="2" s="1"/>
  <c r="S1203" i="2"/>
  <c r="T1203" i="2" s="1"/>
  <c r="S1199" i="2"/>
  <c r="T1199" i="2" s="1"/>
  <c r="S1195" i="2"/>
  <c r="T1195" i="2" s="1"/>
  <c r="S1191" i="2"/>
  <c r="T1191" i="2" s="1"/>
  <c r="S1187" i="2"/>
  <c r="T1187" i="2" s="1"/>
  <c r="S1183" i="2"/>
  <c r="T1183" i="2" s="1"/>
  <c r="S1179" i="2"/>
  <c r="T1179" i="2" s="1"/>
  <c r="S1175" i="2"/>
  <c r="T1175" i="2" s="1"/>
  <c r="S1171" i="2"/>
  <c r="T1171" i="2" s="1"/>
  <c r="S1167" i="2"/>
  <c r="T1167" i="2" s="1"/>
  <c r="S1163" i="2"/>
  <c r="T1163" i="2" s="1"/>
  <c r="S1159" i="2"/>
  <c r="T1159" i="2" s="1"/>
  <c r="S1155" i="2"/>
  <c r="T1155" i="2" s="1"/>
  <c r="S1151" i="2"/>
  <c r="T1151" i="2" s="1"/>
  <c r="S1147" i="2"/>
  <c r="T1147" i="2" s="1"/>
  <c r="S1143" i="2"/>
  <c r="T1143" i="2" s="1"/>
  <c r="S1139" i="2"/>
  <c r="T1139" i="2" s="1"/>
  <c r="S1135" i="2"/>
  <c r="T1135" i="2" s="1"/>
  <c r="S1131" i="2"/>
  <c r="T1131" i="2" s="1"/>
  <c r="S1127" i="2"/>
  <c r="T1127" i="2" s="1"/>
  <c r="S1123" i="2"/>
  <c r="T1123" i="2" s="1"/>
  <c r="S1119" i="2"/>
  <c r="T1119" i="2" s="1"/>
  <c r="S1115" i="2"/>
  <c r="T1115" i="2" s="1"/>
  <c r="S1111" i="2"/>
  <c r="T1111" i="2" s="1"/>
  <c r="S1107" i="2"/>
  <c r="T1107" i="2" s="1"/>
  <c r="S1103" i="2"/>
  <c r="T1103" i="2" s="1"/>
  <c r="S1099" i="2"/>
  <c r="T1099" i="2" s="1"/>
  <c r="S1095" i="2"/>
  <c r="T1095" i="2" s="1"/>
  <c r="S1091" i="2"/>
  <c r="T1091" i="2" s="1"/>
  <c r="S1087" i="2"/>
  <c r="T1087" i="2" s="1"/>
  <c r="S1083" i="2"/>
  <c r="T1083" i="2" s="1"/>
  <c r="S1079" i="2"/>
  <c r="T1079" i="2" s="1"/>
  <c r="S1075" i="2"/>
  <c r="T1075" i="2" s="1"/>
  <c r="S1071" i="2"/>
  <c r="T1071" i="2" s="1"/>
  <c r="S1067" i="2"/>
  <c r="T1067" i="2" s="1"/>
  <c r="S1063" i="2"/>
  <c r="T1063" i="2" s="1"/>
  <c r="S1059" i="2"/>
  <c r="T1059" i="2" s="1"/>
  <c r="S1055" i="2"/>
  <c r="T1055" i="2" s="1"/>
  <c r="S1051" i="2"/>
  <c r="T1051" i="2" s="1"/>
  <c r="S1047" i="2"/>
  <c r="T1047" i="2" s="1"/>
  <c r="S1043" i="2"/>
  <c r="T1043" i="2" s="1"/>
  <c r="S1039" i="2"/>
  <c r="T1039" i="2" s="1"/>
  <c r="S1035" i="2"/>
  <c r="T1035" i="2" s="1"/>
  <c r="S1031" i="2"/>
  <c r="T1031" i="2" s="1"/>
  <c r="S1027" i="2"/>
  <c r="T1027" i="2" s="1"/>
  <c r="S1020" i="2"/>
  <c r="T1020" i="2" s="1"/>
  <c r="S1016" i="2"/>
  <c r="T1016" i="2" s="1"/>
  <c r="S1012" i="2"/>
  <c r="T1012" i="2" s="1"/>
  <c r="S1008" i="2"/>
  <c r="T1008" i="2" s="1"/>
  <c r="S1004" i="2"/>
  <c r="T1004" i="2" s="1"/>
  <c r="S1000" i="2"/>
  <c r="T1000" i="2" s="1"/>
  <c r="S996" i="2"/>
  <c r="T996" i="2" s="1"/>
  <c r="S992" i="2"/>
  <c r="T992" i="2" s="1"/>
  <c r="S988" i="2"/>
  <c r="T988" i="2" s="1"/>
  <c r="S984" i="2"/>
  <c r="T984" i="2" s="1"/>
  <c r="S980" i="2"/>
  <c r="T980" i="2" s="1"/>
  <c r="S976" i="2"/>
  <c r="T976" i="2" s="1"/>
  <c r="S972" i="2"/>
  <c r="T972" i="2" s="1"/>
  <c r="S968" i="2"/>
  <c r="T968" i="2" s="1"/>
  <c r="S964" i="2"/>
  <c r="T964" i="2" s="1"/>
  <c r="S960" i="2"/>
  <c r="T960" i="2" s="1"/>
  <c r="S956" i="2"/>
  <c r="T956" i="2" s="1"/>
  <c r="S952" i="2"/>
  <c r="T952" i="2" s="1"/>
  <c r="S948" i="2"/>
  <c r="T948" i="2" s="1"/>
  <c r="S944" i="2"/>
  <c r="T944" i="2" s="1"/>
  <c r="S940" i="2"/>
  <c r="T940" i="2" s="1"/>
  <c r="S936" i="2"/>
  <c r="T936" i="2" s="1"/>
  <c r="S932" i="2"/>
  <c r="T932" i="2" s="1"/>
  <c r="S928" i="2"/>
  <c r="T928" i="2" s="1"/>
  <c r="S924" i="2"/>
  <c r="T924" i="2" s="1"/>
  <c r="S920" i="2"/>
  <c r="T920" i="2" s="1"/>
  <c r="S916" i="2"/>
  <c r="T916" i="2" s="1"/>
  <c r="S912" i="2"/>
  <c r="T912" i="2" s="1"/>
  <c r="S908" i="2"/>
  <c r="T908" i="2" s="1"/>
  <c r="S904" i="2"/>
  <c r="T904" i="2" s="1"/>
  <c r="S900" i="2"/>
  <c r="T900" i="2" s="1"/>
  <c r="S896" i="2"/>
  <c r="T896" i="2" s="1"/>
  <c r="S892" i="2"/>
  <c r="T892" i="2" s="1"/>
  <c r="S888" i="2"/>
  <c r="T888" i="2" s="1"/>
  <c r="S884" i="2"/>
  <c r="T884" i="2" s="1"/>
  <c r="S880" i="2"/>
  <c r="T880" i="2" s="1"/>
  <c r="S876" i="2"/>
  <c r="T876" i="2" s="1"/>
  <c r="S872" i="2"/>
  <c r="T872" i="2" s="1"/>
  <c r="S868" i="2"/>
  <c r="T868" i="2" s="1"/>
  <c r="S864" i="2"/>
  <c r="T864" i="2" s="1"/>
  <c r="S860" i="2"/>
  <c r="T860" i="2" s="1"/>
  <c r="S856" i="2"/>
  <c r="T856" i="2" s="1"/>
  <c r="S852" i="2"/>
  <c r="T852" i="2" s="1"/>
  <c r="S848" i="2"/>
  <c r="T848" i="2" s="1"/>
  <c r="S844" i="2"/>
  <c r="T844" i="2" s="1"/>
  <c r="S840" i="2"/>
  <c r="T840" i="2" s="1"/>
  <c r="S836" i="2"/>
  <c r="T836" i="2" s="1"/>
  <c r="S832" i="2"/>
  <c r="T832" i="2" s="1"/>
  <c r="S828" i="2"/>
  <c r="T828" i="2" s="1"/>
  <c r="S824" i="2"/>
  <c r="T824" i="2" s="1"/>
  <c r="S820" i="2"/>
  <c r="T820" i="2" s="1"/>
  <c r="S816" i="2"/>
  <c r="T816" i="2" s="1"/>
  <c r="S812" i="2"/>
  <c r="T812" i="2" s="1"/>
  <c r="S808" i="2"/>
  <c r="T808" i="2" s="1"/>
  <c r="S804" i="2"/>
  <c r="T804" i="2" s="1"/>
  <c r="S800" i="2"/>
  <c r="T800" i="2" s="1"/>
  <c r="S796" i="2"/>
  <c r="T796" i="2" s="1"/>
  <c r="S792" i="2"/>
  <c r="T792" i="2" s="1"/>
  <c r="S788" i="2"/>
  <c r="T788" i="2" s="1"/>
  <c r="S784" i="2"/>
  <c r="T784" i="2" s="1"/>
  <c r="S780" i="2"/>
  <c r="T780" i="2" s="1"/>
  <c r="S776" i="2"/>
  <c r="T776" i="2" s="1"/>
  <c r="S772" i="2"/>
  <c r="T772" i="2" s="1"/>
  <c r="S768" i="2"/>
  <c r="T768" i="2" s="1"/>
  <c r="S764" i="2"/>
  <c r="T764" i="2" s="1"/>
  <c r="S760" i="2"/>
  <c r="T760" i="2" s="1"/>
  <c r="S756" i="2"/>
  <c r="T756" i="2" s="1"/>
  <c r="S752" i="2"/>
  <c r="T752" i="2" s="1"/>
  <c r="S748" i="2"/>
  <c r="T748" i="2" s="1"/>
  <c r="S744" i="2"/>
  <c r="T744" i="2" s="1"/>
  <c r="S740" i="2"/>
  <c r="T740" i="2" s="1"/>
  <c r="S736" i="2"/>
  <c r="T736" i="2" s="1"/>
  <c r="S732" i="2"/>
  <c r="T732" i="2" s="1"/>
  <c r="S728" i="2"/>
  <c r="T728" i="2" s="1"/>
  <c r="S724" i="2"/>
  <c r="T724" i="2" s="1"/>
  <c r="S720" i="2"/>
  <c r="T720" i="2" s="1"/>
  <c r="S716" i="2"/>
  <c r="T716" i="2" s="1"/>
  <c r="S712" i="2"/>
  <c r="T712" i="2" s="1"/>
  <c r="S708" i="2"/>
  <c r="T708" i="2" s="1"/>
  <c r="S704" i="2"/>
  <c r="T704" i="2" s="1"/>
  <c r="S700" i="2"/>
  <c r="T700" i="2" s="1"/>
  <c r="S696" i="2"/>
  <c r="T696" i="2" s="1"/>
  <c r="S692" i="2"/>
  <c r="T692" i="2" s="1"/>
  <c r="S688" i="2"/>
  <c r="T688" i="2" s="1"/>
  <c r="S684" i="2"/>
  <c r="T684" i="2" s="1"/>
  <c r="S680" i="2"/>
  <c r="T680" i="2" s="1"/>
  <c r="S676" i="2"/>
  <c r="T676" i="2" s="1"/>
  <c r="S672" i="2"/>
  <c r="T672" i="2" s="1"/>
  <c r="S668" i="2"/>
  <c r="T668" i="2" s="1"/>
  <c r="S664" i="2"/>
  <c r="T664" i="2" s="1"/>
  <c r="S660" i="2"/>
  <c r="T660" i="2" s="1"/>
  <c r="S656" i="2"/>
  <c r="T656" i="2" s="1"/>
  <c r="S652" i="2"/>
  <c r="T652" i="2" s="1"/>
  <c r="S648" i="2"/>
  <c r="T648" i="2" s="1"/>
  <c r="S644" i="2"/>
  <c r="T644" i="2" s="1"/>
  <c r="S640" i="2"/>
  <c r="T640" i="2" s="1"/>
  <c r="S636" i="2"/>
  <c r="T636" i="2" s="1"/>
  <c r="S632" i="2"/>
  <c r="T632" i="2" s="1"/>
  <c r="S628" i="2"/>
  <c r="T628" i="2" s="1"/>
  <c r="S624" i="2"/>
  <c r="T624" i="2" s="1"/>
  <c r="S620" i="2"/>
  <c r="T620" i="2" s="1"/>
  <c r="S616" i="2"/>
  <c r="T616" i="2" s="1"/>
  <c r="S612" i="2"/>
  <c r="T612" i="2" s="1"/>
  <c r="S608" i="2"/>
  <c r="T608" i="2" s="1"/>
  <c r="S604" i="2"/>
  <c r="T604" i="2" s="1"/>
  <c r="S600" i="2"/>
  <c r="T600" i="2" s="1"/>
  <c r="S596" i="2"/>
  <c r="T596" i="2" s="1"/>
  <c r="S592" i="2"/>
  <c r="T592" i="2" s="1"/>
  <c r="S588" i="2"/>
  <c r="T588" i="2" s="1"/>
  <c r="S584" i="2"/>
  <c r="T584" i="2" s="1"/>
  <c r="S580" i="2"/>
  <c r="T580" i="2" s="1"/>
  <c r="S576" i="2"/>
  <c r="T576" i="2" s="1"/>
  <c r="S572" i="2"/>
  <c r="T572" i="2" s="1"/>
  <c r="S568" i="2"/>
  <c r="T568" i="2" s="1"/>
  <c r="S564" i="2"/>
  <c r="T564" i="2" s="1"/>
  <c r="S560" i="2"/>
  <c r="T560" i="2" s="1"/>
  <c r="S556" i="2"/>
  <c r="T556" i="2" s="1"/>
  <c r="S552" i="2"/>
  <c r="T552" i="2" s="1"/>
  <c r="S548" i="2"/>
  <c r="T548" i="2" s="1"/>
  <c r="S544" i="2"/>
  <c r="T544" i="2" s="1"/>
  <c r="S540" i="2"/>
  <c r="T540" i="2" s="1"/>
  <c r="S536" i="2"/>
  <c r="T536" i="2" s="1"/>
  <c r="S532" i="2"/>
  <c r="T532" i="2" s="1"/>
  <c r="S528" i="2"/>
  <c r="T528" i="2" s="1"/>
  <c r="S524" i="2"/>
  <c r="T524" i="2" s="1"/>
  <c r="S520" i="2"/>
  <c r="T520" i="2" s="1"/>
  <c r="S516" i="2"/>
  <c r="T516" i="2" s="1"/>
  <c r="S512" i="2"/>
  <c r="T512" i="2" s="1"/>
  <c r="S508" i="2"/>
  <c r="T508" i="2" s="1"/>
  <c r="S504" i="2"/>
  <c r="T504" i="2" s="1"/>
  <c r="S500" i="2"/>
  <c r="T500" i="2" s="1"/>
  <c r="S496" i="2"/>
  <c r="T496" i="2" s="1"/>
  <c r="S492" i="2"/>
  <c r="T492" i="2" s="1"/>
  <c r="S488" i="2"/>
  <c r="T488" i="2" s="1"/>
  <c r="S484" i="2"/>
  <c r="T484" i="2" s="1"/>
  <c r="S480" i="2"/>
  <c r="T480" i="2" s="1"/>
  <c r="S476" i="2"/>
  <c r="T476" i="2" s="1"/>
  <c r="S472" i="2"/>
  <c r="T472" i="2" s="1"/>
  <c r="S468" i="2"/>
  <c r="T468" i="2" s="1"/>
  <c r="S464" i="2"/>
  <c r="T464" i="2" s="1"/>
  <c r="S460" i="2"/>
  <c r="T460" i="2" s="1"/>
  <c r="S456" i="2"/>
  <c r="T456" i="2" s="1"/>
  <c r="S452" i="2"/>
  <c r="T452" i="2" s="1"/>
  <c r="S448" i="2"/>
  <c r="T448" i="2" s="1"/>
  <c r="S444" i="2"/>
  <c r="T444" i="2" s="1"/>
  <c r="S440" i="2"/>
  <c r="T440" i="2" s="1"/>
  <c r="S436" i="2"/>
  <c r="T436" i="2" s="1"/>
  <c r="S432" i="2"/>
  <c r="T432" i="2" s="1"/>
  <c r="S428" i="2"/>
  <c r="T428" i="2" s="1"/>
  <c r="S424" i="2"/>
  <c r="T424" i="2" s="1"/>
  <c r="S420" i="2"/>
  <c r="T420" i="2" s="1"/>
  <c r="S416" i="2"/>
  <c r="T416" i="2" s="1"/>
  <c r="S412" i="2"/>
  <c r="T412" i="2" s="1"/>
  <c r="S408" i="2"/>
  <c r="T408" i="2" s="1"/>
  <c r="S404" i="2"/>
  <c r="T404" i="2" s="1"/>
  <c r="S400" i="2"/>
  <c r="T400" i="2" s="1"/>
  <c r="S396" i="2"/>
  <c r="T396" i="2" s="1"/>
  <c r="S392" i="2"/>
  <c r="T392" i="2" s="1"/>
  <c r="S388" i="2"/>
  <c r="T388" i="2" s="1"/>
  <c r="S384" i="2"/>
  <c r="T384" i="2" s="1"/>
  <c r="S380" i="2"/>
  <c r="T380" i="2" s="1"/>
  <c r="S376" i="2"/>
  <c r="T376" i="2" s="1"/>
  <c r="S372" i="2"/>
  <c r="T372" i="2" s="1"/>
  <c r="S368" i="2"/>
  <c r="T368" i="2" s="1"/>
  <c r="S364" i="2"/>
  <c r="T364" i="2" s="1"/>
  <c r="S360" i="2"/>
  <c r="T360" i="2" s="1"/>
  <c r="S356" i="2"/>
  <c r="T356" i="2" s="1"/>
  <c r="S352" i="2"/>
  <c r="T352" i="2" s="1"/>
  <c r="S348" i="2"/>
  <c r="T348" i="2" s="1"/>
  <c r="S344" i="2"/>
  <c r="T344" i="2" s="1"/>
  <c r="S340" i="2"/>
  <c r="T340" i="2" s="1"/>
  <c r="S336" i="2"/>
  <c r="T336" i="2" s="1"/>
  <c r="S332" i="2"/>
  <c r="T332" i="2" s="1"/>
  <c r="S328" i="2"/>
  <c r="T328" i="2" s="1"/>
  <c r="S324" i="2"/>
  <c r="T324" i="2" s="1"/>
  <c r="S320" i="2"/>
  <c r="T320" i="2" s="1"/>
  <c r="S316" i="2"/>
  <c r="T316" i="2" s="1"/>
  <c r="S312" i="2"/>
  <c r="T312" i="2" s="1"/>
  <c r="S308" i="2"/>
  <c r="T308" i="2" s="1"/>
  <c r="S304" i="2"/>
  <c r="T304" i="2" s="1"/>
  <c r="S300" i="2"/>
  <c r="T300" i="2" s="1"/>
  <c r="S296" i="2"/>
  <c r="T296" i="2" s="1"/>
  <c r="S292" i="2"/>
  <c r="T292" i="2" s="1"/>
  <c r="S288" i="2"/>
  <c r="T288" i="2" s="1"/>
  <c r="S284" i="2"/>
  <c r="T284" i="2" s="1"/>
  <c r="S280" i="2"/>
  <c r="T280" i="2" s="1"/>
  <c r="S276" i="2"/>
  <c r="T276" i="2" s="1"/>
  <c r="S272" i="2"/>
  <c r="T272" i="2" s="1"/>
  <c r="S268" i="2"/>
  <c r="T268" i="2" s="1"/>
  <c r="S264" i="2"/>
  <c r="T264" i="2" s="1"/>
  <c r="S260" i="2"/>
  <c r="T260" i="2" s="1"/>
  <c r="S256" i="2"/>
  <c r="T256" i="2" s="1"/>
  <c r="S252" i="2"/>
  <c r="T252" i="2" s="1"/>
  <c r="S248" i="2"/>
  <c r="T248" i="2" s="1"/>
  <c r="S244" i="2"/>
  <c r="T244" i="2" s="1"/>
  <c r="S240" i="2"/>
  <c r="T240" i="2" s="1"/>
  <c r="S236" i="2"/>
  <c r="T236" i="2" s="1"/>
  <c r="S232" i="2"/>
  <c r="T232" i="2" s="1"/>
  <c r="S228" i="2"/>
  <c r="T228" i="2" s="1"/>
  <c r="S224" i="2"/>
  <c r="T224" i="2" s="1"/>
  <c r="S220" i="2"/>
  <c r="T220" i="2" s="1"/>
  <c r="S216" i="2"/>
  <c r="T216" i="2" s="1"/>
  <c r="S212" i="2"/>
  <c r="T212" i="2" s="1"/>
  <c r="S208" i="2"/>
  <c r="T208" i="2" s="1"/>
  <c r="S204" i="2"/>
  <c r="T204" i="2" s="1"/>
  <c r="S200" i="2"/>
  <c r="T200" i="2" s="1"/>
  <c r="S196" i="2"/>
  <c r="T196" i="2" s="1"/>
  <c r="S192" i="2"/>
  <c r="T192" i="2" s="1"/>
  <c r="S188" i="2"/>
  <c r="T188" i="2" s="1"/>
  <c r="S184" i="2"/>
  <c r="T184" i="2" s="1"/>
  <c r="S180" i="2"/>
  <c r="T180" i="2" s="1"/>
  <c r="S176" i="2"/>
  <c r="T176" i="2" s="1"/>
  <c r="S172" i="2"/>
  <c r="T172" i="2" s="1"/>
  <c r="S168" i="2"/>
  <c r="T168" i="2" s="1"/>
  <c r="S164" i="2"/>
  <c r="T164" i="2" s="1"/>
  <c r="S160" i="2"/>
  <c r="T160" i="2" s="1"/>
  <c r="S156" i="2"/>
  <c r="T156" i="2" s="1"/>
  <c r="S152" i="2"/>
  <c r="T152" i="2" s="1"/>
  <c r="S148" i="2"/>
  <c r="T148" i="2" s="1"/>
  <c r="S144" i="2"/>
  <c r="T144" i="2" s="1"/>
  <c r="S140" i="2"/>
  <c r="T140" i="2" s="1"/>
  <c r="S136" i="2"/>
  <c r="T136" i="2" s="1"/>
  <c r="S132" i="2"/>
  <c r="T132" i="2" s="1"/>
  <c r="S128" i="2"/>
  <c r="T128" i="2" s="1"/>
  <c r="S124" i="2"/>
  <c r="T124" i="2" s="1"/>
  <c r="S120" i="2"/>
  <c r="T120" i="2" s="1"/>
  <c r="S116" i="2"/>
  <c r="T116" i="2" s="1"/>
  <c r="S112" i="2"/>
  <c r="T112" i="2" s="1"/>
  <c r="S108" i="2"/>
  <c r="T108" i="2" s="1"/>
  <c r="S104" i="2"/>
  <c r="T104" i="2" s="1"/>
  <c r="S100" i="2"/>
  <c r="T100" i="2" s="1"/>
  <c r="S96" i="2"/>
  <c r="T96" i="2" s="1"/>
  <c r="S92" i="2"/>
  <c r="T92" i="2" s="1"/>
  <c r="S88" i="2"/>
  <c r="T88" i="2" s="1"/>
  <c r="S84" i="2"/>
  <c r="T84" i="2" s="1"/>
  <c r="S80" i="2"/>
  <c r="T80" i="2" s="1"/>
  <c r="S76" i="2"/>
  <c r="T76" i="2" s="1"/>
  <c r="S72" i="2"/>
  <c r="T72" i="2" s="1"/>
  <c r="S68" i="2"/>
  <c r="T68" i="2" s="1"/>
  <c r="S64" i="2"/>
  <c r="T64" i="2" s="1"/>
  <c r="S60" i="2"/>
  <c r="T60" i="2" s="1"/>
  <c r="S56" i="2"/>
  <c r="T56" i="2" s="1"/>
  <c r="S52" i="2"/>
  <c r="T52" i="2" s="1"/>
  <c r="S48" i="2"/>
  <c r="T48" i="2" s="1"/>
  <c r="S44" i="2"/>
  <c r="T44" i="2" s="1"/>
  <c r="S40" i="2"/>
  <c r="T40" i="2" s="1"/>
  <c r="S36" i="2"/>
  <c r="T36" i="2" s="1"/>
  <c r="S32" i="2"/>
  <c r="T32" i="2" s="1"/>
  <c r="S28" i="2"/>
  <c r="T28" i="2" s="1"/>
  <c r="S24" i="2"/>
  <c r="T24" i="2" s="1"/>
  <c r="S20" i="2"/>
  <c r="T20" i="2" s="1"/>
  <c r="S16" i="2"/>
  <c r="T16" i="2" s="1"/>
  <c r="S12" i="2"/>
  <c r="T12" i="2" s="1"/>
  <c r="S8" i="2"/>
  <c r="T8" i="2" s="1"/>
  <c r="S4" i="2"/>
  <c r="T4" i="2" s="1"/>
  <c r="S1023" i="2"/>
  <c r="T1023" i="2" s="1"/>
  <c r="S1019" i="2"/>
  <c r="T1019" i="2" s="1"/>
  <c r="S1015" i="2"/>
  <c r="T1015" i="2" s="1"/>
  <c r="S1011" i="2"/>
  <c r="T1011" i="2" s="1"/>
  <c r="S1007" i="2"/>
  <c r="T1007" i="2" s="1"/>
  <c r="S1003" i="2"/>
  <c r="T1003" i="2" s="1"/>
  <c r="S999" i="2"/>
  <c r="T999" i="2" s="1"/>
  <c r="S995" i="2"/>
  <c r="T995" i="2" s="1"/>
  <c r="S991" i="2"/>
  <c r="T991" i="2" s="1"/>
  <c r="S987" i="2"/>
  <c r="T987" i="2" s="1"/>
  <c r="S983" i="2"/>
  <c r="T983" i="2" s="1"/>
  <c r="S979" i="2"/>
  <c r="T979" i="2" s="1"/>
  <c r="S975" i="2"/>
  <c r="T975" i="2" s="1"/>
  <c r="S971" i="2"/>
  <c r="T971" i="2" s="1"/>
  <c r="S967" i="2"/>
  <c r="T967" i="2" s="1"/>
  <c r="S963" i="2"/>
  <c r="T963" i="2" s="1"/>
  <c r="S959" i="2"/>
  <c r="T959" i="2" s="1"/>
  <c r="S955" i="2"/>
  <c r="T955" i="2" s="1"/>
  <c r="S951" i="2"/>
  <c r="T951" i="2" s="1"/>
  <c r="S947" i="2"/>
  <c r="T947" i="2" s="1"/>
  <c r="S943" i="2"/>
  <c r="T943" i="2" s="1"/>
  <c r="S939" i="2"/>
  <c r="T939" i="2" s="1"/>
  <c r="S935" i="2"/>
  <c r="T935" i="2" s="1"/>
  <c r="S931" i="2"/>
  <c r="T931" i="2" s="1"/>
  <c r="S927" i="2"/>
  <c r="T927" i="2" s="1"/>
  <c r="S923" i="2"/>
  <c r="T923" i="2" s="1"/>
  <c r="S919" i="2"/>
  <c r="T919" i="2" s="1"/>
  <c r="S915" i="2"/>
  <c r="T915" i="2" s="1"/>
  <c r="S911" i="2"/>
  <c r="T911" i="2" s="1"/>
  <c r="S907" i="2"/>
  <c r="T907" i="2" s="1"/>
  <c r="S903" i="2"/>
  <c r="T903" i="2" s="1"/>
  <c r="S899" i="2"/>
  <c r="T899" i="2" s="1"/>
  <c r="S895" i="2"/>
  <c r="T895" i="2" s="1"/>
  <c r="S891" i="2"/>
  <c r="T891" i="2" s="1"/>
  <c r="S887" i="2"/>
  <c r="T887" i="2" s="1"/>
  <c r="S883" i="2"/>
  <c r="T883" i="2" s="1"/>
  <c r="S879" i="2"/>
  <c r="T879" i="2" s="1"/>
  <c r="S875" i="2"/>
  <c r="T875" i="2" s="1"/>
  <c r="S871" i="2"/>
  <c r="T871" i="2" s="1"/>
  <c r="S867" i="2"/>
  <c r="T867" i="2" s="1"/>
  <c r="S863" i="2"/>
  <c r="T863" i="2" s="1"/>
  <c r="S859" i="2"/>
  <c r="T859" i="2" s="1"/>
  <c r="S855" i="2"/>
  <c r="T855" i="2" s="1"/>
  <c r="S851" i="2"/>
  <c r="T851" i="2" s="1"/>
  <c r="S847" i="2"/>
  <c r="T847" i="2" s="1"/>
  <c r="S843" i="2"/>
  <c r="T843" i="2" s="1"/>
  <c r="S839" i="2"/>
  <c r="T839" i="2" s="1"/>
  <c r="S835" i="2"/>
  <c r="T835" i="2" s="1"/>
  <c r="S831" i="2"/>
  <c r="T831" i="2" s="1"/>
  <c r="S827" i="2"/>
  <c r="T827" i="2" s="1"/>
  <c r="S823" i="2"/>
  <c r="T823" i="2" s="1"/>
  <c r="S819" i="2"/>
  <c r="T819" i="2" s="1"/>
  <c r="S815" i="2"/>
  <c r="T815" i="2" s="1"/>
  <c r="S811" i="2"/>
  <c r="T811" i="2" s="1"/>
  <c r="S807" i="2"/>
  <c r="T807" i="2" s="1"/>
  <c r="S803" i="2"/>
  <c r="T803" i="2" s="1"/>
  <c r="S799" i="2"/>
  <c r="T799" i="2" s="1"/>
  <c r="S795" i="2"/>
  <c r="T795" i="2" s="1"/>
  <c r="S791" i="2"/>
  <c r="T791" i="2" s="1"/>
  <c r="S787" i="2"/>
  <c r="T787" i="2" s="1"/>
  <c r="S783" i="2"/>
  <c r="T783" i="2" s="1"/>
  <c r="S779" i="2"/>
  <c r="T779" i="2" s="1"/>
  <c r="S775" i="2"/>
  <c r="T775" i="2" s="1"/>
  <c r="S771" i="2"/>
  <c r="T771" i="2" s="1"/>
  <c r="S767" i="2"/>
  <c r="T767" i="2" s="1"/>
  <c r="S763" i="2"/>
  <c r="T763" i="2" s="1"/>
  <c r="S759" i="2"/>
  <c r="T759" i="2" s="1"/>
  <c r="S755" i="2"/>
  <c r="T755" i="2" s="1"/>
  <c r="S751" i="2"/>
  <c r="T751" i="2" s="1"/>
  <c r="S747" i="2"/>
  <c r="T747" i="2" s="1"/>
  <c r="S743" i="2"/>
  <c r="T743" i="2" s="1"/>
  <c r="S739" i="2"/>
  <c r="T739" i="2" s="1"/>
  <c r="S735" i="2"/>
  <c r="T735" i="2" s="1"/>
  <c r="S731" i="2"/>
  <c r="T731" i="2" s="1"/>
  <c r="S727" i="2"/>
  <c r="T727" i="2" s="1"/>
  <c r="S723" i="2"/>
  <c r="T723" i="2" s="1"/>
  <c r="S719" i="2"/>
  <c r="T719" i="2" s="1"/>
  <c r="S715" i="2"/>
  <c r="T715" i="2" s="1"/>
  <c r="S711" i="2"/>
  <c r="T711" i="2" s="1"/>
  <c r="S707" i="2"/>
  <c r="T707" i="2" s="1"/>
  <c r="S703" i="2"/>
  <c r="T703" i="2" s="1"/>
  <c r="S699" i="2"/>
  <c r="T699" i="2" s="1"/>
  <c r="S695" i="2"/>
  <c r="T695" i="2" s="1"/>
  <c r="S691" i="2"/>
  <c r="T691" i="2" s="1"/>
  <c r="S687" i="2"/>
  <c r="T687" i="2" s="1"/>
  <c r="S683" i="2"/>
  <c r="T683" i="2" s="1"/>
  <c r="S679" i="2"/>
  <c r="T679" i="2" s="1"/>
  <c r="S675" i="2"/>
  <c r="T675" i="2" s="1"/>
  <c r="S671" i="2"/>
  <c r="T671" i="2" s="1"/>
  <c r="S667" i="2"/>
  <c r="T667" i="2" s="1"/>
  <c r="S663" i="2"/>
  <c r="T663" i="2" s="1"/>
  <c r="S659" i="2"/>
  <c r="T659" i="2" s="1"/>
  <c r="S655" i="2"/>
  <c r="T655" i="2" s="1"/>
  <c r="S651" i="2"/>
  <c r="T651" i="2" s="1"/>
  <c r="S647" i="2"/>
  <c r="T647" i="2" s="1"/>
  <c r="S643" i="2"/>
  <c r="T643" i="2" s="1"/>
  <c r="S639" i="2"/>
  <c r="T639" i="2" s="1"/>
  <c r="S635" i="2"/>
  <c r="T635" i="2" s="1"/>
  <c r="S631" i="2"/>
  <c r="T631" i="2" s="1"/>
  <c r="S627" i="2"/>
  <c r="T627" i="2" s="1"/>
  <c r="S623" i="2"/>
  <c r="T623" i="2" s="1"/>
  <c r="S619" i="2"/>
  <c r="T619" i="2" s="1"/>
  <c r="S615" i="2"/>
  <c r="T615" i="2" s="1"/>
  <c r="S611" i="2"/>
  <c r="T611" i="2" s="1"/>
  <c r="S607" i="2"/>
  <c r="T607" i="2" s="1"/>
  <c r="S603" i="2"/>
  <c r="T603" i="2" s="1"/>
  <c r="S599" i="2"/>
  <c r="T599" i="2" s="1"/>
  <c r="S595" i="2"/>
  <c r="T595" i="2" s="1"/>
  <c r="S591" i="2"/>
  <c r="T591" i="2" s="1"/>
  <c r="S587" i="2"/>
  <c r="T587" i="2" s="1"/>
  <c r="S583" i="2"/>
  <c r="T583" i="2" s="1"/>
  <c r="S579" i="2"/>
  <c r="T579" i="2" s="1"/>
  <c r="S575" i="2"/>
  <c r="T575" i="2" s="1"/>
  <c r="S571" i="2"/>
  <c r="T571" i="2" s="1"/>
  <c r="S567" i="2"/>
  <c r="T567" i="2" s="1"/>
  <c r="S563" i="2"/>
  <c r="T563" i="2" s="1"/>
  <c r="S559" i="2"/>
  <c r="T559" i="2" s="1"/>
  <c r="S555" i="2"/>
  <c r="T555" i="2" s="1"/>
  <c r="S551" i="2"/>
  <c r="T551" i="2" s="1"/>
  <c r="S547" i="2"/>
  <c r="T547" i="2" s="1"/>
  <c r="S543" i="2"/>
  <c r="T543" i="2" s="1"/>
  <c r="S539" i="2"/>
  <c r="T539" i="2" s="1"/>
  <c r="S535" i="2"/>
  <c r="T535" i="2" s="1"/>
  <c r="S531" i="2"/>
  <c r="T531" i="2" s="1"/>
  <c r="S527" i="2"/>
  <c r="T527" i="2" s="1"/>
  <c r="S523" i="2"/>
  <c r="T523" i="2" s="1"/>
  <c r="S519" i="2"/>
  <c r="T519" i="2" s="1"/>
  <c r="S515" i="2"/>
  <c r="T515" i="2" s="1"/>
  <c r="S511" i="2"/>
  <c r="T511" i="2" s="1"/>
  <c r="S507" i="2"/>
  <c r="T507" i="2" s="1"/>
  <c r="S503" i="2"/>
  <c r="T503" i="2" s="1"/>
  <c r="S499" i="2"/>
  <c r="T499" i="2" s="1"/>
  <c r="S495" i="2"/>
  <c r="T495" i="2" s="1"/>
  <c r="S491" i="2"/>
  <c r="T491" i="2" s="1"/>
  <c r="S487" i="2"/>
  <c r="T487" i="2" s="1"/>
  <c r="S483" i="2"/>
  <c r="T483" i="2" s="1"/>
  <c r="S479" i="2"/>
  <c r="T479" i="2" s="1"/>
  <c r="S475" i="2"/>
  <c r="T475" i="2" s="1"/>
  <c r="S471" i="2"/>
  <c r="T471" i="2" s="1"/>
  <c r="S467" i="2"/>
  <c r="T467" i="2" s="1"/>
  <c r="S463" i="2"/>
  <c r="T463" i="2" s="1"/>
  <c r="S459" i="2"/>
  <c r="T459" i="2" s="1"/>
  <c r="S455" i="2"/>
  <c r="T455" i="2" s="1"/>
  <c r="S451" i="2"/>
  <c r="T451" i="2" s="1"/>
  <c r="S447" i="2"/>
  <c r="T447" i="2" s="1"/>
  <c r="S443" i="2"/>
  <c r="T443" i="2" s="1"/>
  <c r="S439" i="2"/>
  <c r="T439" i="2" s="1"/>
  <c r="S435" i="2"/>
  <c r="T435" i="2" s="1"/>
  <c r="S431" i="2"/>
  <c r="T431" i="2" s="1"/>
  <c r="S427" i="2"/>
  <c r="T427" i="2" s="1"/>
  <c r="S423" i="2"/>
  <c r="T423" i="2" s="1"/>
  <c r="S419" i="2"/>
  <c r="T419" i="2" s="1"/>
  <c r="S415" i="2"/>
  <c r="T415" i="2" s="1"/>
  <c r="S411" i="2"/>
  <c r="T411" i="2" s="1"/>
  <c r="S407" i="2"/>
  <c r="T407" i="2" s="1"/>
  <c r="S403" i="2"/>
  <c r="T403" i="2" s="1"/>
  <c r="S399" i="2"/>
  <c r="T399" i="2" s="1"/>
  <c r="S395" i="2"/>
  <c r="T395" i="2" s="1"/>
  <c r="S391" i="2"/>
  <c r="T391" i="2" s="1"/>
  <c r="S387" i="2"/>
  <c r="T387" i="2" s="1"/>
  <c r="S383" i="2"/>
  <c r="T383" i="2" s="1"/>
  <c r="S379" i="2"/>
  <c r="T379" i="2" s="1"/>
  <c r="S375" i="2"/>
  <c r="T375" i="2" s="1"/>
  <c r="S371" i="2"/>
  <c r="T371" i="2" s="1"/>
  <c r="S367" i="2"/>
  <c r="T367" i="2" s="1"/>
  <c r="S363" i="2"/>
  <c r="T363" i="2" s="1"/>
  <c r="S359" i="2"/>
  <c r="T359" i="2" s="1"/>
  <c r="S355" i="2"/>
  <c r="T355" i="2" s="1"/>
  <c r="S351" i="2"/>
  <c r="T351" i="2" s="1"/>
  <c r="S347" i="2"/>
  <c r="T347" i="2" s="1"/>
  <c r="S343" i="2"/>
  <c r="T343" i="2" s="1"/>
  <c r="S339" i="2"/>
  <c r="T339" i="2" s="1"/>
  <c r="S335" i="2"/>
  <c r="T335" i="2" s="1"/>
  <c r="S331" i="2"/>
  <c r="T331" i="2" s="1"/>
  <c r="S327" i="2"/>
  <c r="T327" i="2" s="1"/>
  <c r="S323" i="2"/>
  <c r="T323" i="2" s="1"/>
  <c r="S319" i="2"/>
  <c r="T319" i="2" s="1"/>
  <c r="S315" i="2"/>
  <c r="T315" i="2" s="1"/>
  <c r="S311" i="2"/>
  <c r="T311" i="2" s="1"/>
  <c r="S307" i="2"/>
  <c r="T307" i="2" s="1"/>
  <c r="S303" i="2"/>
  <c r="T303" i="2" s="1"/>
  <c r="S299" i="2"/>
  <c r="T299" i="2" s="1"/>
  <c r="S295" i="2"/>
  <c r="T295" i="2" s="1"/>
  <c r="S291" i="2"/>
  <c r="T291" i="2" s="1"/>
  <c r="S287" i="2"/>
  <c r="T287" i="2" s="1"/>
  <c r="S283" i="2"/>
  <c r="T283" i="2" s="1"/>
  <c r="S279" i="2"/>
  <c r="T279" i="2" s="1"/>
  <c r="S275" i="2"/>
  <c r="T275" i="2" s="1"/>
  <c r="S271" i="2"/>
  <c r="T271" i="2" s="1"/>
  <c r="S267" i="2"/>
  <c r="T267" i="2" s="1"/>
  <c r="S263" i="2"/>
  <c r="T263" i="2" s="1"/>
  <c r="S259" i="2"/>
  <c r="T259" i="2" s="1"/>
  <c r="S255" i="2"/>
  <c r="T255" i="2" s="1"/>
  <c r="S251" i="2"/>
  <c r="T251" i="2" s="1"/>
  <c r="S247" i="2"/>
  <c r="T247" i="2" s="1"/>
  <c r="S243" i="2"/>
  <c r="T243" i="2" s="1"/>
  <c r="S239" i="2"/>
  <c r="T239" i="2" s="1"/>
  <c r="S235" i="2"/>
  <c r="T235" i="2" s="1"/>
  <c r="S231" i="2"/>
  <c r="T231" i="2" s="1"/>
  <c r="S227" i="2"/>
  <c r="T227" i="2" s="1"/>
  <c r="S223" i="2"/>
  <c r="T223" i="2" s="1"/>
  <c r="S219" i="2"/>
  <c r="T219" i="2" s="1"/>
  <c r="S215" i="2"/>
  <c r="T215" i="2" s="1"/>
  <c r="S211" i="2"/>
  <c r="T211" i="2" s="1"/>
  <c r="S207" i="2"/>
  <c r="T207" i="2" s="1"/>
  <c r="S203" i="2"/>
  <c r="T203" i="2" s="1"/>
  <c r="S199" i="2"/>
  <c r="T199" i="2" s="1"/>
  <c r="S195" i="2"/>
  <c r="T195" i="2" s="1"/>
  <c r="S191" i="2"/>
  <c r="T191" i="2" s="1"/>
  <c r="S187" i="2"/>
  <c r="T187" i="2" s="1"/>
  <c r="S183" i="2"/>
  <c r="T183" i="2" s="1"/>
  <c r="S179" i="2"/>
  <c r="T179" i="2" s="1"/>
  <c r="S175" i="2"/>
  <c r="T175" i="2" s="1"/>
  <c r="S171" i="2"/>
  <c r="T171" i="2" s="1"/>
  <c r="S167" i="2"/>
  <c r="T167" i="2" s="1"/>
  <c r="S163" i="2"/>
  <c r="T163" i="2" s="1"/>
  <c r="S159" i="2"/>
  <c r="T159" i="2" s="1"/>
  <c r="S155" i="2"/>
  <c r="T155" i="2" s="1"/>
  <c r="S151" i="2"/>
  <c r="T151" i="2" s="1"/>
  <c r="S147" i="2"/>
  <c r="T147" i="2" s="1"/>
  <c r="S143" i="2"/>
  <c r="T143" i="2" s="1"/>
  <c r="S139" i="2"/>
  <c r="T139" i="2" s="1"/>
  <c r="S135" i="2"/>
  <c r="T135" i="2" s="1"/>
  <c r="S131" i="2"/>
  <c r="T131" i="2" s="1"/>
  <c r="S127" i="2"/>
  <c r="T127" i="2" s="1"/>
  <c r="S123" i="2"/>
  <c r="T123" i="2" s="1"/>
  <c r="S119" i="2"/>
  <c r="T119" i="2" s="1"/>
  <c r="S115" i="2"/>
  <c r="T115" i="2" s="1"/>
  <c r="S111" i="2"/>
  <c r="T111" i="2" s="1"/>
  <c r="S107" i="2"/>
  <c r="T107" i="2" s="1"/>
  <c r="S103" i="2"/>
  <c r="T103" i="2" s="1"/>
  <c r="S99" i="2"/>
  <c r="T99" i="2" s="1"/>
  <c r="S95" i="2"/>
  <c r="T95" i="2" s="1"/>
  <c r="S91" i="2"/>
  <c r="T91" i="2" s="1"/>
  <c r="S87" i="2"/>
  <c r="T87" i="2" s="1"/>
  <c r="S83" i="2"/>
  <c r="T83" i="2" s="1"/>
  <c r="S79" i="2"/>
  <c r="T79" i="2" s="1"/>
  <c r="S75" i="2"/>
  <c r="T75" i="2" s="1"/>
  <c r="S71" i="2"/>
  <c r="T71" i="2" s="1"/>
  <c r="S67" i="2"/>
  <c r="T67" i="2" s="1"/>
  <c r="S63" i="2"/>
  <c r="T63" i="2" s="1"/>
  <c r="S59" i="2"/>
  <c r="T59" i="2" s="1"/>
  <c r="S55" i="2"/>
  <c r="T55" i="2" s="1"/>
  <c r="S51" i="2"/>
  <c r="T51" i="2" s="1"/>
  <c r="S47" i="2"/>
  <c r="T47" i="2" s="1"/>
  <c r="S43" i="2"/>
  <c r="T43" i="2" s="1"/>
  <c r="S39" i="2"/>
  <c r="T39" i="2" s="1"/>
  <c r="S35" i="2"/>
  <c r="T35" i="2" s="1"/>
  <c r="S31" i="2"/>
  <c r="T31" i="2" s="1"/>
  <c r="S27" i="2"/>
  <c r="T27" i="2" s="1"/>
  <c r="S23" i="2"/>
  <c r="T23" i="2" s="1"/>
  <c r="S19" i="2"/>
  <c r="T19" i="2" s="1"/>
  <c r="S15" i="2"/>
  <c r="T15" i="2" s="1"/>
  <c r="S11" i="2"/>
  <c r="T11" i="2" s="1"/>
  <c r="S7" i="2"/>
  <c r="T7" i="2" s="1"/>
  <c r="S982" i="2"/>
  <c r="T982" i="2" s="1"/>
  <c r="S978" i="2"/>
  <c r="T978" i="2" s="1"/>
  <c r="S974" i="2"/>
  <c r="T974" i="2" s="1"/>
  <c r="S970" i="2"/>
  <c r="T970" i="2" s="1"/>
  <c r="S966" i="2"/>
  <c r="T966" i="2" s="1"/>
  <c r="S962" i="2"/>
  <c r="T962" i="2" s="1"/>
  <c r="S958" i="2"/>
  <c r="T958" i="2" s="1"/>
  <c r="S954" i="2"/>
  <c r="T954" i="2" s="1"/>
  <c r="S950" i="2"/>
  <c r="T950" i="2" s="1"/>
  <c r="S946" i="2"/>
  <c r="T946" i="2" s="1"/>
  <c r="S942" i="2"/>
  <c r="T942" i="2" s="1"/>
  <c r="S938" i="2"/>
  <c r="T938" i="2" s="1"/>
  <c r="S934" i="2"/>
  <c r="T934" i="2" s="1"/>
  <c r="S930" i="2"/>
  <c r="T930" i="2" s="1"/>
  <c r="S926" i="2"/>
  <c r="T926" i="2" s="1"/>
  <c r="S922" i="2"/>
  <c r="T922" i="2" s="1"/>
  <c r="S918" i="2"/>
  <c r="T918" i="2" s="1"/>
  <c r="S914" i="2"/>
  <c r="T914" i="2" s="1"/>
  <c r="S910" i="2"/>
  <c r="T910" i="2" s="1"/>
  <c r="S906" i="2"/>
  <c r="T906" i="2" s="1"/>
  <c r="S902" i="2"/>
  <c r="T902" i="2" s="1"/>
  <c r="S898" i="2"/>
  <c r="T898" i="2" s="1"/>
  <c r="S894" i="2"/>
  <c r="T894" i="2" s="1"/>
  <c r="S890" i="2"/>
  <c r="T890" i="2" s="1"/>
  <c r="S886" i="2"/>
  <c r="T886" i="2" s="1"/>
  <c r="S882" i="2"/>
  <c r="T882" i="2" s="1"/>
  <c r="S878" i="2"/>
  <c r="T878" i="2" s="1"/>
  <c r="S874" i="2"/>
  <c r="T874" i="2" s="1"/>
  <c r="S870" i="2"/>
  <c r="T870" i="2" s="1"/>
  <c r="S866" i="2"/>
  <c r="T866" i="2" s="1"/>
  <c r="S862" i="2"/>
  <c r="T862" i="2" s="1"/>
  <c r="S858" i="2"/>
  <c r="T858" i="2" s="1"/>
  <c r="S854" i="2"/>
  <c r="T854" i="2" s="1"/>
  <c r="S850" i="2"/>
  <c r="T850" i="2" s="1"/>
  <c r="S846" i="2"/>
  <c r="T846" i="2" s="1"/>
  <c r="S842" i="2"/>
  <c r="T842" i="2" s="1"/>
  <c r="S838" i="2"/>
  <c r="T838" i="2" s="1"/>
  <c r="S834" i="2"/>
  <c r="T834" i="2" s="1"/>
  <c r="S830" i="2"/>
  <c r="T830" i="2" s="1"/>
  <c r="S826" i="2"/>
  <c r="T826" i="2" s="1"/>
  <c r="S822" i="2"/>
  <c r="T822" i="2" s="1"/>
  <c r="S818" i="2"/>
  <c r="T818" i="2" s="1"/>
  <c r="S814" i="2"/>
  <c r="T814" i="2" s="1"/>
  <c r="S810" i="2"/>
  <c r="T810" i="2" s="1"/>
  <c r="S806" i="2"/>
  <c r="T806" i="2" s="1"/>
  <c r="S802" i="2"/>
  <c r="T802" i="2" s="1"/>
  <c r="S798" i="2"/>
  <c r="T798" i="2" s="1"/>
  <c r="S794" i="2"/>
  <c r="T794" i="2" s="1"/>
  <c r="S790" i="2"/>
  <c r="T790" i="2" s="1"/>
  <c r="S786" i="2"/>
  <c r="T786" i="2" s="1"/>
  <c r="S782" i="2"/>
  <c r="T782" i="2" s="1"/>
  <c r="S778" i="2"/>
  <c r="T778" i="2" s="1"/>
  <c r="S774" i="2"/>
  <c r="T774" i="2" s="1"/>
  <c r="S770" i="2"/>
  <c r="T770" i="2" s="1"/>
  <c r="S766" i="2"/>
  <c r="T766" i="2" s="1"/>
  <c r="S762" i="2"/>
  <c r="T762" i="2" s="1"/>
  <c r="S758" i="2"/>
  <c r="T758" i="2" s="1"/>
  <c r="S754" i="2"/>
  <c r="T754" i="2" s="1"/>
  <c r="S750" i="2"/>
  <c r="T750" i="2" s="1"/>
  <c r="S746" i="2"/>
  <c r="T746" i="2" s="1"/>
  <c r="S742" i="2"/>
  <c r="T742" i="2" s="1"/>
  <c r="S738" i="2"/>
  <c r="T738" i="2" s="1"/>
  <c r="S734" i="2"/>
  <c r="T734" i="2" s="1"/>
  <c r="S730" i="2"/>
  <c r="T730" i="2" s="1"/>
  <c r="S726" i="2"/>
  <c r="T726" i="2" s="1"/>
  <c r="S722" i="2"/>
  <c r="T722" i="2" s="1"/>
  <c r="S718" i="2"/>
  <c r="T718" i="2" s="1"/>
  <c r="S714" i="2"/>
  <c r="T714" i="2" s="1"/>
  <c r="S710" i="2"/>
  <c r="T710" i="2" s="1"/>
  <c r="S706" i="2"/>
  <c r="T706" i="2" s="1"/>
  <c r="S702" i="2"/>
  <c r="T702" i="2" s="1"/>
  <c r="S698" i="2"/>
  <c r="T698" i="2" s="1"/>
  <c r="S694" i="2"/>
  <c r="T694" i="2" s="1"/>
  <c r="S690" i="2"/>
  <c r="T690" i="2" s="1"/>
  <c r="S686" i="2"/>
  <c r="T686" i="2" s="1"/>
  <c r="S682" i="2"/>
  <c r="T682" i="2" s="1"/>
  <c r="S678" i="2"/>
  <c r="T678" i="2" s="1"/>
  <c r="S674" i="2"/>
  <c r="T674" i="2" s="1"/>
  <c r="S670" i="2"/>
  <c r="T670" i="2" s="1"/>
  <c r="S666" i="2"/>
  <c r="T666" i="2" s="1"/>
  <c r="S662" i="2"/>
  <c r="T662" i="2" s="1"/>
  <c r="S658" i="2"/>
  <c r="T658" i="2" s="1"/>
  <c r="S654" i="2"/>
  <c r="T654" i="2" s="1"/>
  <c r="S650" i="2"/>
  <c r="T650" i="2" s="1"/>
  <c r="S646" i="2"/>
  <c r="T646" i="2" s="1"/>
  <c r="S642" i="2"/>
  <c r="T642" i="2" s="1"/>
  <c r="S638" i="2"/>
  <c r="T638" i="2" s="1"/>
  <c r="S634" i="2"/>
  <c r="T634" i="2" s="1"/>
  <c r="S630" i="2"/>
  <c r="T630" i="2" s="1"/>
  <c r="S626" i="2"/>
  <c r="T626" i="2" s="1"/>
  <c r="S622" i="2"/>
  <c r="T622" i="2" s="1"/>
  <c r="S618" i="2"/>
  <c r="T618" i="2" s="1"/>
  <c r="S614" i="2"/>
  <c r="T614" i="2" s="1"/>
  <c r="S610" i="2"/>
  <c r="T610" i="2" s="1"/>
  <c r="S606" i="2"/>
  <c r="T606" i="2" s="1"/>
  <c r="S602" i="2"/>
  <c r="T602" i="2" s="1"/>
  <c r="S598" i="2"/>
  <c r="T598" i="2" s="1"/>
  <c r="S594" i="2"/>
  <c r="T594" i="2" s="1"/>
  <c r="S590" i="2"/>
  <c r="T590" i="2" s="1"/>
  <c r="S586" i="2"/>
  <c r="T586" i="2" s="1"/>
  <c r="S582" i="2"/>
  <c r="T582" i="2" s="1"/>
  <c r="S578" i="2"/>
  <c r="T578" i="2" s="1"/>
  <c r="S574" i="2"/>
  <c r="T574" i="2" s="1"/>
  <c r="S570" i="2"/>
  <c r="T570" i="2" s="1"/>
  <c r="S566" i="2"/>
  <c r="T566" i="2" s="1"/>
  <c r="S562" i="2"/>
  <c r="T562" i="2" s="1"/>
  <c r="S558" i="2"/>
  <c r="T558" i="2" s="1"/>
  <c r="S554" i="2"/>
  <c r="T554" i="2" s="1"/>
  <c r="S550" i="2"/>
  <c r="T550" i="2" s="1"/>
  <c r="S546" i="2"/>
  <c r="T546" i="2" s="1"/>
  <c r="S542" i="2"/>
  <c r="T542" i="2" s="1"/>
  <c r="S538" i="2"/>
  <c r="T538" i="2" s="1"/>
  <c r="S534" i="2"/>
  <c r="T534" i="2" s="1"/>
  <c r="S530" i="2"/>
  <c r="T530" i="2" s="1"/>
  <c r="S526" i="2"/>
  <c r="T526" i="2" s="1"/>
  <c r="S522" i="2"/>
  <c r="T522" i="2" s="1"/>
  <c r="S518" i="2"/>
  <c r="T518" i="2" s="1"/>
  <c r="S514" i="2"/>
  <c r="T514" i="2" s="1"/>
  <c r="S510" i="2"/>
  <c r="T510" i="2" s="1"/>
  <c r="S506" i="2"/>
  <c r="T506" i="2" s="1"/>
  <c r="S502" i="2"/>
  <c r="T502" i="2" s="1"/>
  <c r="S498" i="2"/>
  <c r="T498" i="2" s="1"/>
  <c r="S494" i="2"/>
  <c r="T494" i="2" s="1"/>
  <c r="S490" i="2"/>
  <c r="T490" i="2" s="1"/>
  <c r="S486" i="2"/>
  <c r="T486" i="2" s="1"/>
  <c r="S482" i="2"/>
  <c r="T482" i="2" s="1"/>
  <c r="S478" i="2"/>
  <c r="T478" i="2" s="1"/>
  <c r="S474" i="2"/>
  <c r="T474" i="2" s="1"/>
  <c r="S470" i="2"/>
  <c r="T470" i="2" s="1"/>
  <c r="S466" i="2"/>
  <c r="T466" i="2" s="1"/>
  <c r="S462" i="2"/>
  <c r="T462" i="2" s="1"/>
  <c r="S458" i="2"/>
  <c r="T458" i="2" s="1"/>
  <c r="S454" i="2"/>
  <c r="T454" i="2" s="1"/>
  <c r="S450" i="2"/>
  <c r="T450" i="2" s="1"/>
  <c r="S446" i="2"/>
  <c r="T446" i="2" s="1"/>
  <c r="S442" i="2"/>
  <c r="T442" i="2" s="1"/>
  <c r="S438" i="2"/>
  <c r="T438" i="2" s="1"/>
  <c r="S434" i="2"/>
  <c r="T434" i="2" s="1"/>
  <c r="S430" i="2"/>
  <c r="T430" i="2" s="1"/>
  <c r="S426" i="2"/>
  <c r="T426" i="2" s="1"/>
  <c r="S422" i="2"/>
  <c r="T422" i="2" s="1"/>
  <c r="S418" i="2"/>
  <c r="T418" i="2" s="1"/>
  <c r="S414" i="2"/>
  <c r="T414" i="2" s="1"/>
  <c r="S410" i="2"/>
  <c r="T410" i="2" s="1"/>
  <c r="S406" i="2"/>
  <c r="T406" i="2" s="1"/>
  <c r="S402" i="2"/>
  <c r="T402" i="2" s="1"/>
  <c r="S398" i="2"/>
  <c r="T398" i="2" s="1"/>
  <c r="S394" i="2"/>
  <c r="T394" i="2" s="1"/>
  <c r="S390" i="2"/>
  <c r="T390" i="2" s="1"/>
  <c r="S386" i="2"/>
  <c r="T386" i="2" s="1"/>
  <c r="S382" i="2"/>
  <c r="T382" i="2" s="1"/>
  <c r="S378" i="2"/>
  <c r="T378" i="2" s="1"/>
  <c r="S374" i="2"/>
  <c r="T374" i="2" s="1"/>
  <c r="S370" i="2"/>
  <c r="T370" i="2" s="1"/>
  <c r="S366" i="2"/>
  <c r="T366" i="2" s="1"/>
  <c r="S362" i="2"/>
  <c r="T362" i="2" s="1"/>
  <c r="S358" i="2"/>
  <c r="T358" i="2" s="1"/>
  <c r="S354" i="2"/>
  <c r="T354" i="2" s="1"/>
  <c r="S350" i="2"/>
  <c r="T350" i="2" s="1"/>
  <c r="S346" i="2"/>
  <c r="T346" i="2" s="1"/>
  <c r="S342" i="2"/>
  <c r="T342" i="2" s="1"/>
  <c r="S338" i="2"/>
  <c r="T338" i="2" s="1"/>
  <c r="S334" i="2"/>
  <c r="T334" i="2" s="1"/>
  <c r="S330" i="2"/>
  <c r="T330" i="2" s="1"/>
  <c r="S326" i="2"/>
  <c r="T326" i="2" s="1"/>
  <c r="S322" i="2"/>
  <c r="T322" i="2" s="1"/>
  <c r="S318" i="2"/>
  <c r="T318" i="2" s="1"/>
  <c r="S314" i="2"/>
  <c r="T314" i="2" s="1"/>
  <c r="S310" i="2"/>
  <c r="T310" i="2" s="1"/>
  <c r="S306" i="2"/>
  <c r="T306" i="2" s="1"/>
  <c r="S302" i="2"/>
  <c r="T302" i="2" s="1"/>
  <c r="S298" i="2"/>
  <c r="T298" i="2" s="1"/>
  <c r="S294" i="2"/>
  <c r="T294" i="2" s="1"/>
  <c r="S290" i="2"/>
  <c r="T290" i="2" s="1"/>
  <c r="S286" i="2"/>
  <c r="T286" i="2" s="1"/>
  <c r="S282" i="2"/>
  <c r="T282" i="2" s="1"/>
  <c r="S278" i="2"/>
  <c r="T278" i="2" s="1"/>
  <c r="S274" i="2"/>
  <c r="T274" i="2" s="1"/>
  <c r="S270" i="2"/>
  <c r="T270" i="2" s="1"/>
  <c r="S266" i="2"/>
  <c r="T266" i="2" s="1"/>
  <c r="S262" i="2"/>
  <c r="T262" i="2" s="1"/>
  <c r="S258" i="2"/>
  <c r="T258" i="2" s="1"/>
  <c r="S254" i="2"/>
  <c r="T254" i="2" s="1"/>
  <c r="S250" i="2"/>
  <c r="T250" i="2" s="1"/>
  <c r="S246" i="2"/>
  <c r="T246" i="2" s="1"/>
  <c r="S242" i="2"/>
  <c r="T242" i="2" s="1"/>
  <c r="S238" i="2"/>
  <c r="T238" i="2" s="1"/>
  <c r="S234" i="2"/>
  <c r="T234" i="2" s="1"/>
  <c r="S230" i="2"/>
  <c r="T230" i="2" s="1"/>
  <c r="S226" i="2"/>
  <c r="T226" i="2" s="1"/>
  <c r="S222" i="2"/>
  <c r="T222" i="2" s="1"/>
  <c r="S218" i="2"/>
  <c r="T218" i="2" s="1"/>
  <c r="S214" i="2"/>
  <c r="T214" i="2" s="1"/>
  <c r="S210" i="2"/>
  <c r="T210" i="2" s="1"/>
  <c r="S206" i="2"/>
  <c r="T206" i="2" s="1"/>
  <c r="S202" i="2"/>
  <c r="T202" i="2" s="1"/>
  <c r="S198" i="2"/>
  <c r="T198" i="2" s="1"/>
  <c r="S194" i="2"/>
  <c r="T194" i="2" s="1"/>
  <c r="S190" i="2"/>
  <c r="T190" i="2" s="1"/>
  <c r="S186" i="2"/>
  <c r="T186" i="2" s="1"/>
  <c r="S182" i="2"/>
  <c r="T182" i="2" s="1"/>
  <c r="S178" i="2"/>
  <c r="T178" i="2" s="1"/>
  <c r="S174" i="2"/>
  <c r="T174" i="2" s="1"/>
  <c r="S170" i="2"/>
  <c r="T170" i="2" s="1"/>
  <c r="S166" i="2"/>
  <c r="T166" i="2" s="1"/>
  <c r="S162" i="2"/>
  <c r="T162" i="2" s="1"/>
  <c r="S158" i="2"/>
  <c r="T158" i="2" s="1"/>
  <c r="S154" i="2"/>
  <c r="T154" i="2" s="1"/>
  <c r="S150" i="2"/>
  <c r="T150" i="2" s="1"/>
  <c r="S146" i="2"/>
  <c r="T146" i="2" s="1"/>
  <c r="S142" i="2"/>
  <c r="T142" i="2" s="1"/>
  <c r="S138" i="2"/>
  <c r="T138" i="2" s="1"/>
  <c r="S134" i="2"/>
  <c r="T134" i="2" s="1"/>
  <c r="S130" i="2"/>
  <c r="T130" i="2" s="1"/>
  <c r="S126" i="2"/>
  <c r="T126" i="2" s="1"/>
  <c r="S122" i="2"/>
  <c r="T122" i="2" s="1"/>
  <c r="S118" i="2"/>
  <c r="T118" i="2" s="1"/>
  <c r="S114" i="2"/>
  <c r="T114" i="2" s="1"/>
  <c r="S110" i="2"/>
  <c r="T110" i="2" s="1"/>
  <c r="S106" i="2"/>
  <c r="T106" i="2" s="1"/>
  <c r="S102" i="2"/>
  <c r="T102" i="2" s="1"/>
  <c r="S98" i="2"/>
  <c r="T98" i="2" s="1"/>
  <c r="S94" i="2"/>
  <c r="T94" i="2" s="1"/>
  <c r="S90" i="2"/>
  <c r="T90" i="2" s="1"/>
  <c r="S86" i="2"/>
  <c r="T86" i="2" s="1"/>
  <c r="S82" i="2"/>
  <c r="T82" i="2" s="1"/>
  <c r="S78" i="2"/>
  <c r="T78" i="2" s="1"/>
  <c r="S74" i="2"/>
  <c r="T74" i="2" s="1"/>
  <c r="S70" i="2"/>
  <c r="T70" i="2" s="1"/>
  <c r="S66" i="2"/>
  <c r="T66" i="2" s="1"/>
  <c r="S62" i="2"/>
  <c r="T62" i="2" s="1"/>
  <c r="S58" i="2"/>
  <c r="T58" i="2" s="1"/>
  <c r="S54" i="2"/>
  <c r="T54" i="2" s="1"/>
  <c r="S50" i="2"/>
  <c r="T50" i="2" s="1"/>
  <c r="S46" i="2"/>
  <c r="T46" i="2" s="1"/>
  <c r="S42" i="2"/>
  <c r="T42" i="2" s="1"/>
  <c r="S38" i="2"/>
  <c r="T38" i="2" s="1"/>
  <c r="S34" i="2"/>
  <c r="T34" i="2" s="1"/>
  <c r="S30" i="2"/>
  <c r="T30" i="2" s="1"/>
  <c r="S26" i="2"/>
  <c r="T26" i="2" s="1"/>
  <c r="S22" i="2"/>
  <c r="T22" i="2" s="1"/>
  <c r="S18" i="2"/>
  <c r="T18" i="2" s="1"/>
  <c r="S14" i="2"/>
  <c r="T14" i="2" s="1"/>
  <c r="S10" i="2"/>
  <c r="T10" i="2" s="1"/>
  <c r="S6" i="2"/>
  <c r="T6" i="2" s="1"/>
  <c r="S929" i="2"/>
  <c r="T929" i="2" s="1"/>
  <c r="S925" i="2"/>
  <c r="T925" i="2" s="1"/>
  <c r="S921" i="2"/>
  <c r="T921" i="2" s="1"/>
  <c r="S917" i="2"/>
  <c r="T917" i="2" s="1"/>
  <c r="S913" i="2"/>
  <c r="T913" i="2" s="1"/>
  <c r="S909" i="2"/>
  <c r="T909" i="2" s="1"/>
  <c r="S905" i="2"/>
  <c r="T905" i="2" s="1"/>
  <c r="S901" i="2"/>
  <c r="T901" i="2" s="1"/>
  <c r="S897" i="2"/>
  <c r="T897" i="2" s="1"/>
  <c r="S893" i="2"/>
  <c r="T893" i="2" s="1"/>
  <c r="S889" i="2"/>
  <c r="T889" i="2" s="1"/>
  <c r="S885" i="2"/>
  <c r="T885" i="2" s="1"/>
  <c r="S881" i="2"/>
  <c r="T881" i="2" s="1"/>
  <c r="S877" i="2"/>
  <c r="T877" i="2" s="1"/>
  <c r="S873" i="2"/>
  <c r="T873" i="2" s="1"/>
  <c r="S869" i="2"/>
  <c r="T869" i="2" s="1"/>
  <c r="S865" i="2"/>
  <c r="T865" i="2" s="1"/>
  <c r="S861" i="2"/>
  <c r="T861" i="2" s="1"/>
  <c r="S857" i="2"/>
  <c r="T857" i="2" s="1"/>
  <c r="S853" i="2"/>
  <c r="T853" i="2" s="1"/>
  <c r="S849" i="2"/>
  <c r="T849" i="2" s="1"/>
  <c r="S845" i="2"/>
  <c r="T845" i="2" s="1"/>
  <c r="S841" i="2"/>
  <c r="T841" i="2" s="1"/>
  <c r="S837" i="2"/>
  <c r="T837" i="2" s="1"/>
  <c r="S833" i="2"/>
  <c r="T833" i="2" s="1"/>
  <c r="S829" i="2"/>
  <c r="T829" i="2" s="1"/>
  <c r="S825" i="2"/>
  <c r="T825" i="2" s="1"/>
  <c r="S821" i="2"/>
  <c r="T821" i="2" s="1"/>
  <c r="S817" i="2"/>
  <c r="T817" i="2" s="1"/>
  <c r="S813" i="2"/>
  <c r="T813" i="2" s="1"/>
  <c r="S809" i="2"/>
  <c r="T809" i="2" s="1"/>
  <c r="S805" i="2"/>
  <c r="T805" i="2" s="1"/>
  <c r="S801" i="2"/>
  <c r="T801" i="2" s="1"/>
  <c r="S797" i="2"/>
  <c r="T797" i="2" s="1"/>
  <c r="S793" i="2"/>
  <c r="T793" i="2" s="1"/>
  <c r="S789" i="2"/>
  <c r="T789" i="2" s="1"/>
  <c r="S785" i="2"/>
  <c r="T785" i="2" s="1"/>
  <c r="S781" i="2"/>
  <c r="T781" i="2" s="1"/>
  <c r="S777" i="2"/>
  <c r="T777" i="2" s="1"/>
  <c r="S773" i="2"/>
  <c r="T773" i="2" s="1"/>
  <c r="S769" i="2"/>
  <c r="T769" i="2" s="1"/>
  <c r="S765" i="2"/>
  <c r="T765" i="2" s="1"/>
  <c r="S761" i="2"/>
  <c r="T761" i="2" s="1"/>
  <c r="S757" i="2"/>
  <c r="T757" i="2" s="1"/>
  <c r="S753" i="2"/>
  <c r="T753" i="2" s="1"/>
  <c r="S749" i="2"/>
  <c r="T749" i="2" s="1"/>
  <c r="S745" i="2"/>
  <c r="T745" i="2" s="1"/>
  <c r="S741" i="2"/>
  <c r="T741" i="2" s="1"/>
  <c r="S737" i="2"/>
  <c r="T737" i="2" s="1"/>
  <c r="S733" i="2"/>
  <c r="T733" i="2" s="1"/>
  <c r="S729" i="2"/>
  <c r="T729" i="2" s="1"/>
  <c r="S725" i="2"/>
  <c r="T725" i="2" s="1"/>
  <c r="S721" i="2"/>
  <c r="T721" i="2" s="1"/>
  <c r="S717" i="2"/>
  <c r="T717" i="2" s="1"/>
  <c r="S713" i="2"/>
  <c r="T713" i="2" s="1"/>
  <c r="S709" i="2"/>
  <c r="T709" i="2" s="1"/>
  <c r="S705" i="2"/>
  <c r="T705" i="2" s="1"/>
  <c r="S701" i="2"/>
  <c r="T701" i="2" s="1"/>
  <c r="S697" i="2"/>
  <c r="T697" i="2" s="1"/>
  <c r="S693" i="2"/>
  <c r="T693" i="2" s="1"/>
  <c r="S689" i="2"/>
  <c r="T689" i="2" s="1"/>
  <c r="S685" i="2"/>
  <c r="T685" i="2" s="1"/>
  <c r="S681" i="2"/>
  <c r="T681" i="2" s="1"/>
  <c r="S677" i="2"/>
  <c r="T677" i="2" s="1"/>
  <c r="S673" i="2"/>
  <c r="T673" i="2" s="1"/>
  <c r="S669" i="2"/>
  <c r="T669" i="2" s="1"/>
  <c r="S665" i="2"/>
  <c r="T665" i="2" s="1"/>
  <c r="S661" i="2"/>
  <c r="T661" i="2" s="1"/>
  <c r="S657" i="2"/>
  <c r="T657" i="2" s="1"/>
  <c r="S653" i="2"/>
  <c r="T653" i="2" s="1"/>
  <c r="S649" i="2"/>
  <c r="T649" i="2" s="1"/>
  <c r="S645" i="2"/>
  <c r="T645" i="2" s="1"/>
  <c r="S641" i="2"/>
  <c r="T641" i="2" s="1"/>
  <c r="S637" i="2"/>
  <c r="T637" i="2" s="1"/>
  <c r="S633" i="2"/>
  <c r="T633" i="2" s="1"/>
  <c r="S629" i="2"/>
  <c r="T629" i="2" s="1"/>
  <c r="S625" i="2"/>
  <c r="T625" i="2" s="1"/>
  <c r="S621" i="2"/>
  <c r="T621" i="2" s="1"/>
  <c r="S617" i="2"/>
  <c r="T617" i="2" s="1"/>
  <c r="S613" i="2"/>
  <c r="T613" i="2" s="1"/>
  <c r="S609" i="2"/>
  <c r="T609" i="2" s="1"/>
  <c r="S605" i="2"/>
  <c r="T605" i="2" s="1"/>
  <c r="S601" i="2"/>
  <c r="T601" i="2" s="1"/>
  <c r="S597" i="2"/>
  <c r="T597" i="2" s="1"/>
  <c r="S593" i="2"/>
  <c r="T593" i="2" s="1"/>
  <c r="S589" i="2"/>
  <c r="T589" i="2" s="1"/>
  <c r="S585" i="2"/>
  <c r="T585" i="2" s="1"/>
  <c r="S581" i="2"/>
  <c r="T581" i="2" s="1"/>
  <c r="S577" i="2"/>
  <c r="T577" i="2" s="1"/>
  <c r="S573" i="2"/>
  <c r="T573" i="2" s="1"/>
  <c r="S569" i="2"/>
  <c r="T569" i="2" s="1"/>
  <c r="S565" i="2"/>
  <c r="T565" i="2" s="1"/>
  <c r="S561" i="2"/>
  <c r="T561" i="2" s="1"/>
  <c r="S557" i="2"/>
  <c r="T557" i="2" s="1"/>
  <c r="S553" i="2"/>
  <c r="T553" i="2" s="1"/>
  <c r="S549" i="2"/>
  <c r="T549" i="2" s="1"/>
  <c r="S545" i="2"/>
  <c r="T545" i="2" s="1"/>
  <c r="S541" i="2"/>
  <c r="T541" i="2" s="1"/>
  <c r="S537" i="2"/>
  <c r="T537" i="2" s="1"/>
  <c r="S533" i="2"/>
  <c r="T533" i="2" s="1"/>
  <c r="S529" i="2"/>
  <c r="T529" i="2" s="1"/>
  <c r="S525" i="2"/>
  <c r="T525" i="2" s="1"/>
  <c r="S521" i="2"/>
  <c r="T521" i="2" s="1"/>
  <c r="S517" i="2"/>
  <c r="T517" i="2" s="1"/>
  <c r="S513" i="2"/>
  <c r="T513" i="2" s="1"/>
  <c r="S509" i="2"/>
  <c r="T509" i="2" s="1"/>
  <c r="S505" i="2"/>
  <c r="T505" i="2" s="1"/>
  <c r="S501" i="2"/>
  <c r="T501" i="2" s="1"/>
  <c r="S497" i="2"/>
  <c r="T497" i="2" s="1"/>
  <c r="S493" i="2"/>
  <c r="T493" i="2" s="1"/>
  <c r="S489" i="2"/>
  <c r="T489" i="2" s="1"/>
  <c r="S485" i="2"/>
  <c r="T485" i="2" s="1"/>
  <c r="S481" i="2"/>
  <c r="T481" i="2" s="1"/>
  <c r="S477" i="2"/>
  <c r="T477" i="2" s="1"/>
  <c r="S473" i="2"/>
  <c r="T473" i="2" s="1"/>
  <c r="S469" i="2"/>
  <c r="T469" i="2" s="1"/>
  <c r="S465" i="2"/>
  <c r="T465" i="2" s="1"/>
  <c r="S461" i="2"/>
  <c r="T461" i="2" s="1"/>
  <c r="S457" i="2"/>
  <c r="T457" i="2" s="1"/>
  <c r="S453" i="2"/>
  <c r="T453" i="2" s="1"/>
  <c r="S449" i="2"/>
  <c r="T449" i="2" s="1"/>
  <c r="S445" i="2"/>
  <c r="T445" i="2" s="1"/>
  <c r="S441" i="2"/>
  <c r="T441" i="2" s="1"/>
  <c r="S437" i="2"/>
  <c r="T437" i="2" s="1"/>
  <c r="S433" i="2"/>
  <c r="T433" i="2" s="1"/>
  <c r="S429" i="2"/>
  <c r="T429" i="2" s="1"/>
  <c r="S425" i="2"/>
  <c r="T425" i="2" s="1"/>
  <c r="S421" i="2"/>
  <c r="T421" i="2" s="1"/>
  <c r="S417" i="2"/>
  <c r="T417" i="2" s="1"/>
  <c r="S413" i="2"/>
  <c r="T413" i="2" s="1"/>
  <c r="S409" i="2"/>
  <c r="T409" i="2" s="1"/>
  <c r="S405" i="2"/>
  <c r="T405" i="2" s="1"/>
  <c r="S401" i="2"/>
  <c r="T401" i="2" s="1"/>
  <c r="S397" i="2"/>
  <c r="T397" i="2" s="1"/>
  <c r="S393" i="2"/>
  <c r="T393" i="2" s="1"/>
  <c r="S389" i="2"/>
  <c r="T389" i="2" s="1"/>
  <c r="S385" i="2"/>
  <c r="T385" i="2" s="1"/>
  <c r="S381" i="2"/>
  <c r="T381" i="2" s="1"/>
  <c r="S377" i="2"/>
  <c r="T377" i="2" s="1"/>
  <c r="S373" i="2"/>
  <c r="T373" i="2" s="1"/>
  <c r="S369" i="2"/>
  <c r="T369" i="2" s="1"/>
  <c r="S365" i="2"/>
  <c r="T365" i="2" s="1"/>
  <c r="S361" i="2"/>
  <c r="T361" i="2" s="1"/>
  <c r="S357" i="2"/>
  <c r="T357" i="2" s="1"/>
  <c r="S353" i="2"/>
  <c r="T353" i="2" s="1"/>
  <c r="S349" i="2"/>
  <c r="T349" i="2" s="1"/>
  <c r="S345" i="2"/>
  <c r="T345" i="2" s="1"/>
  <c r="S341" i="2"/>
  <c r="T341" i="2" s="1"/>
  <c r="S337" i="2"/>
  <c r="T337" i="2" s="1"/>
  <c r="S333" i="2"/>
  <c r="T333" i="2" s="1"/>
  <c r="S329" i="2"/>
  <c r="T329" i="2" s="1"/>
  <c r="S325" i="2"/>
  <c r="T325" i="2" s="1"/>
  <c r="S321" i="2"/>
  <c r="T321" i="2" s="1"/>
  <c r="S317" i="2"/>
  <c r="T317" i="2" s="1"/>
  <c r="S313" i="2"/>
  <c r="T313" i="2" s="1"/>
  <c r="S309" i="2"/>
  <c r="T309" i="2" s="1"/>
  <c r="S305" i="2"/>
  <c r="T305" i="2" s="1"/>
  <c r="S301" i="2"/>
  <c r="T301" i="2" s="1"/>
  <c r="S297" i="2"/>
  <c r="T297" i="2" s="1"/>
  <c r="S293" i="2"/>
  <c r="T293" i="2" s="1"/>
  <c r="S289" i="2"/>
  <c r="T289" i="2" s="1"/>
  <c r="S285" i="2"/>
  <c r="T285" i="2" s="1"/>
  <c r="S281" i="2"/>
  <c r="T281" i="2" s="1"/>
  <c r="S277" i="2"/>
  <c r="T277" i="2" s="1"/>
  <c r="S273" i="2"/>
  <c r="T273" i="2" s="1"/>
  <c r="S269" i="2"/>
  <c r="T269" i="2" s="1"/>
  <c r="S265" i="2"/>
  <c r="T265" i="2" s="1"/>
  <c r="S261" i="2"/>
  <c r="T261" i="2" s="1"/>
  <c r="S257" i="2"/>
  <c r="T257" i="2" s="1"/>
  <c r="S253" i="2"/>
  <c r="T253" i="2" s="1"/>
  <c r="S249" i="2"/>
  <c r="T249" i="2" s="1"/>
  <c r="S245" i="2"/>
  <c r="T245" i="2" s="1"/>
  <c r="S241" i="2"/>
  <c r="T241" i="2" s="1"/>
  <c r="S237" i="2"/>
  <c r="T237" i="2" s="1"/>
  <c r="S233" i="2"/>
  <c r="T233" i="2" s="1"/>
  <c r="S229" i="2"/>
  <c r="T229" i="2" s="1"/>
  <c r="S225" i="2"/>
  <c r="T225" i="2" s="1"/>
  <c r="S221" i="2"/>
  <c r="T221" i="2" s="1"/>
  <c r="S217" i="2"/>
  <c r="T217" i="2" s="1"/>
  <c r="S213" i="2"/>
  <c r="T213" i="2" s="1"/>
  <c r="S209" i="2"/>
  <c r="T209" i="2" s="1"/>
  <c r="S205" i="2"/>
  <c r="T205" i="2" s="1"/>
  <c r="S201" i="2"/>
  <c r="T201" i="2" s="1"/>
  <c r="S197" i="2"/>
  <c r="T197" i="2" s="1"/>
  <c r="S193" i="2"/>
  <c r="T193" i="2" s="1"/>
  <c r="S189" i="2"/>
  <c r="T189" i="2" s="1"/>
  <c r="S185" i="2"/>
  <c r="T185" i="2" s="1"/>
  <c r="S181" i="2"/>
  <c r="T181" i="2" s="1"/>
  <c r="S177" i="2"/>
  <c r="T177" i="2" s="1"/>
  <c r="S173" i="2"/>
  <c r="T173" i="2" s="1"/>
  <c r="S169" i="2"/>
  <c r="T169" i="2" s="1"/>
  <c r="S165" i="2"/>
  <c r="T165" i="2" s="1"/>
  <c r="S161" i="2"/>
  <c r="T161" i="2" s="1"/>
  <c r="S157" i="2"/>
  <c r="T157" i="2" s="1"/>
  <c r="S153" i="2"/>
  <c r="T153" i="2" s="1"/>
  <c r="S149" i="2"/>
  <c r="T149" i="2" s="1"/>
  <c r="S145" i="2"/>
  <c r="T145" i="2" s="1"/>
  <c r="S141" i="2"/>
  <c r="T141" i="2" s="1"/>
  <c r="S137" i="2"/>
  <c r="T137" i="2" s="1"/>
  <c r="S133" i="2"/>
  <c r="T133" i="2" s="1"/>
  <c r="S129" i="2"/>
  <c r="T129" i="2" s="1"/>
  <c r="S125" i="2"/>
  <c r="T125" i="2" s="1"/>
  <c r="S121" i="2"/>
  <c r="T121" i="2" s="1"/>
  <c r="S117" i="2"/>
  <c r="T117" i="2" s="1"/>
  <c r="S113" i="2"/>
  <c r="T113" i="2" s="1"/>
  <c r="S109" i="2"/>
  <c r="T109" i="2" s="1"/>
  <c r="S105" i="2"/>
  <c r="T105" i="2" s="1"/>
  <c r="S101" i="2"/>
  <c r="T101" i="2" s="1"/>
  <c r="S97" i="2"/>
  <c r="T97" i="2" s="1"/>
  <c r="S93" i="2"/>
  <c r="T93" i="2" s="1"/>
  <c r="S89" i="2"/>
  <c r="T89" i="2" s="1"/>
  <c r="S85" i="2"/>
  <c r="T85" i="2" s="1"/>
  <c r="S81" i="2"/>
  <c r="T81" i="2" s="1"/>
  <c r="S77" i="2"/>
  <c r="T77" i="2" s="1"/>
  <c r="S73" i="2"/>
  <c r="T73" i="2" s="1"/>
  <c r="S69" i="2"/>
  <c r="T69" i="2" s="1"/>
  <c r="S65" i="2"/>
  <c r="T65" i="2" s="1"/>
  <c r="S61" i="2"/>
  <c r="T61" i="2" s="1"/>
  <c r="S57" i="2"/>
  <c r="T57" i="2" s="1"/>
  <c r="S53" i="2"/>
  <c r="T53" i="2" s="1"/>
  <c r="S49" i="2"/>
  <c r="T49" i="2" s="1"/>
  <c r="S45" i="2"/>
  <c r="T45" i="2" s="1"/>
  <c r="S41" i="2"/>
  <c r="T41" i="2" s="1"/>
  <c r="S37" i="2"/>
  <c r="T37" i="2" s="1"/>
  <c r="S33" i="2"/>
  <c r="T33" i="2" s="1"/>
  <c r="S29" i="2"/>
  <c r="T29" i="2" s="1"/>
  <c r="S25" i="2"/>
  <c r="T25" i="2" s="1"/>
  <c r="S21" i="2"/>
  <c r="T21" i="2" s="1"/>
  <c r="S17" i="2"/>
  <c r="T17" i="2" s="1"/>
  <c r="S13" i="2"/>
  <c r="T13" i="2" s="1"/>
  <c r="S9" i="2"/>
  <c r="T9" i="2" s="1"/>
  <c r="S5" i="2"/>
  <c r="T5" i="2" s="1"/>
  <c r="S3" i="2"/>
  <c r="T3" i="2" s="1"/>
  <c r="F1794" i="2"/>
  <c r="F1770" i="2"/>
  <c r="F1730" i="2"/>
  <c r="F1706" i="2"/>
  <c r="F1682" i="2"/>
  <c r="F1674" i="2"/>
  <c r="F1650" i="2"/>
  <c r="F1618" i="2"/>
  <c r="F1610" i="2"/>
  <c r="F1586" i="2"/>
  <c r="F1578" i="2"/>
  <c r="F1538" i="2"/>
  <c r="F1514" i="2"/>
  <c r="F1506" i="2"/>
  <c r="F1498" i="2"/>
  <c r="F1458" i="2"/>
  <c r="F1434" i="2"/>
  <c r="F1410" i="2"/>
  <c r="F1402" i="2"/>
  <c r="F1378" i="2"/>
  <c r="F1354" i="2"/>
  <c r="F1346" i="2"/>
  <c r="F1306" i="2"/>
  <c r="F1802" i="2"/>
  <c r="F1778" i="2"/>
  <c r="F1746" i="2"/>
  <c r="F1698" i="2"/>
  <c r="F1666" i="2"/>
  <c r="F1642" i="2"/>
  <c r="F1634" i="2"/>
  <c r="F1602" i="2"/>
  <c r="F1554" i="2"/>
  <c r="F1522" i="2"/>
  <c r="F1482" i="2"/>
  <c r="F1474" i="2"/>
  <c r="F1450" i="2"/>
  <c r="F1442" i="2"/>
  <c r="F1418" i="2"/>
  <c r="F1394" i="2"/>
  <c r="F1386" i="2"/>
  <c r="F1362" i="2"/>
  <c r="F1338" i="2"/>
  <c r="F1330" i="2"/>
  <c r="F1322" i="2"/>
  <c r="F1298" i="2"/>
  <c r="F1274" i="2"/>
  <c r="F1266" i="2"/>
  <c r="F1762" i="2"/>
  <c r="F1738" i="2"/>
  <c r="F1714" i="2"/>
  <c r="F1570" i="2"/>
  <c r="F1546" i="2"/>
  <c r="F1490" i="2"/>
  <c r="F1466" i="2"/>
  <c r="F1426" i="2"/>
  <c r="F1370" i="2"/>
  <c r="F1314" i="2"/>
  <c r="F1290" i="2"/>
  <c r="F1282" i="2"/>
  <c r="F1801" i="2"/>
  <c r="F1793" i="2"/>
  <c r="F1785" i="2"/>
  <c r="F1777" i="2"/>
  <c r="F1769" i="2"/>
  <c r="F1761" i="2"/>
  <c r="F1753" i="2"/>
  <c r="F1745" i="2"/>
  <c r="F1737" i="2"/>
  <c r="F1729" i="2"/>
  <c r="F1721" i="2"/>
  <c r="F1713" i="2"/>
  <c r="F1705" i="2"/>
  <c r="F1697" i="2"/>
  <c r="F1689" i="2"/>
  <c r="F1681" i="2"/>
  <c r="F1673" i="2"/>
  <c r="F1665" i="2"/>
  <c r="F1657" i="2"/>
  <c r="F1649" i="2"/>
  <c r="F1641" i="2"/>
  <c r="F1633" i="2"/>
  <c r="F1625" i="2"/>
  <c r="F1617" i="2"/>
  <c r="F1609" i="2"/>
  <c r="F1601" i="2"/>
  <c r="F1593" i="2"/>
  <c r="F1585" i="2"/>
  <c r="F1577" i="2"/>
  <c r="F1569" i="2"/>
  <c r="F1561" i="2"/>
  <c r="F1553" i="2"/>
  <c r="F1545" i="2"/>
  <c r="F1537" i="2"/>
  <c r="F1529" i="2"/>
  <c r="F1521" i="2"/>
  <c r="F1513" i="2"/>
  <c r="F1505" i="2"/>
  <c r="F1497" i="2"/>
  <c r="F1489" i="2"/>
  <c r="F1481" i="2"/>
  <c r="F1473" i="2"/>
  <c r="F1465" i="2"/>
  <c r="F1457" i="2"/>
  <c r="F1449" i="2"/>
  <c r="F1441" i="2"/>
  <c r="F1433" i="2"/>
  <c r="F1425" i="2"/>
  <c r="F1417" i="2"/>
  <c r="F1409" i="2"/>
  <c r="F1401" i="2"/>
  <c r="F1393" i="2"/>
  <c r="F1385" i="2"/>
  <c r="F1377" i="2"/>
  <c r="F1369" i="2"/>
  <c r="F1361" i="2"/>
  <c r="F1353" i="2"/>
  <c r="F1345" i="2"/>
  <c r="F1337" i="2"/>
  <c r="F1329" i="2"/>
  <c r="F1321" i="2"/>
  <c r="F1313" i="2"/>
  <c r="F1305" i="2"/>
  <c r="F1297" i="2"/>
  <c r="F1289" i="2"/>
  <c r="F1281" i="2"/>
  <c r="F1273" i="2"/>
  <c r="F1265" i="2"/>
  <c r="F1257" i="2"/>
  <c r="F1245" i="2"/>
  <c r="F1225" i="2"/>
  <c r="F1213" i="2"/>
  <c r="F1197" i="2"/>
  <c r="F1181" i="2"/>
  <c r="F1165" i="2"/>
  <c r="F1149" i="2"/>
  <c r="F1133" i="2"/>
  <c r="F1117" i="2"/>
  <c r="F1101" i="2"/>
  <c r="F1085" i="2"/>
  <c r="F1069" i="2"/>
  <c r="F1053" i="2"/>
  <c r="F1037" i="2"/>
  <c r="F1021" i="2"/>
  <c r="F1005" i="2"/>
  <c r="F989" i="2"/>
  <c r="F973" i="2"/>
  <c r="F957" i="2"/>
  <c r="F941" i="2"/>
  <c r="F925" i="2"/>
  <c r="F909" i="2"/>
  <c r="F893" i="2"/>
  <c r="F877" i="2"/>
  <c r="F861" i="2"/>
  <c r="F845" i="2"/>
  <c r="F829" i="2"/>
  <c r="F813" i="2"/>
  <c r="F797" i="2"/>
  <c r="F781" i="2"/>
  <c r="F769" i="2"/>
  <c r="F765" i="2"/>
  <c r="F749" i="2"/>
  <c r="F733" i="2"/>
  <c r="F717" i="2"/>
  <c r="F701" i="2"/>
  <c r="F685" i="2"/>
  <c r="F669" i="2"/>
  <c r="F653" i="2"/>
  <c r="F637" i="2"/>
  <c r="F621" i="2"/>
  <c r="F605" i="2"/>
  <c r="F589" i="2"/>
  <c r="F573" i="2"/>
  <c r="F557" i="2"/>
  <c r="F541" i="2"/>
  <c r="F525" i="2"/>
  <c r="F513" i="2"/>
  <c r="F509" i="2"/>
  <c r="F493" i="2"/>
  <c r="F477" i="2"/>
  <c r="F461" i="2"/>
  <c r="F445" i="2"/>
  <c r="F429" i="2"/>
  <c r="F393" i="2"/>
  <c r="F369" i="2"/>
  <c r="F329" i="2"/>
  <c r="F305" i="2"/>
  <c r="F265" i="2"/>
  <c r="F241" i="2"/>
  <c r="F1256" i="2"/>
  <c r="F1252" i="2"/>
  <c r="F1236" i="2"/>
  <c r="F1224" i="2"/>
  <c r="F1220" i="2"/>
  <c r="F412" i="2"/>
  <c r="F404" i="2"/>
  <c r="F372" i="2"/>
  <c r="F348" i="2"/>
  <c r="F340" i="2"/>
  <c r="F308" i="2"/>
  <c r="F284" i="2"/>
  <c r="F276" i="2"/>
  <c r="F244" i="2"/>
  <c r="F220" i="2"/>
  <c r="F212" i="2"/>
  <c r="F196" i="2"/>
  <c r="F192" i="2"/>
  <c r="F180" i="2"/>
  <c r="F176" i="2"/>
  <c r="F164" i="2"/>
  <c r="F160" i="2"/>
  <c r="F148" i="2"/>
  <c r="F144" i="2"/>
  <c r="F132" i="2"/>
  <c r="F128" i="2"/>
  <c r="F116" i="2"/>
  <c r="F112" i="2"/>
  <c r="F100" i="2"/>
  <c r="F96" i="2"/>
  <c r="F84" i="2"/>
  <c r="F80" i="2"/>
  <c r="F68" i="2"/>
  <c r="F64" i="2"/>
  <c r="F52" i="2"/>
  <c r="F48" i="2"/>
  <c r="F36" i="2"/>
  <c r="F32" i="2"/>
  <c r="F16" i="2"/>
  <c r="F8" i="2"/>
  <c r="F223" i="2"/>
  <c r="F2" i="2"/>
  <c r="F231" i="2"/>
  <c r="F1803" i="2"/>
  <c r="F1799" i="2"/>
  <c r="F1795" i="2"/>
  <c r="F1791" i="2"/>
  <c r="F1787" i="2"/>
  <c r="F1783" i="2"/>
  <c r="F1779" i="2"/>
  <c r="F1775" i="2"/>
  <c r="F1771" i="2"/>
  <c r="F1767" i="2"/>
  <c r="F1763" i="2"/>
  <c r="F1759" i="2"/>
  <c r="F1755" i="2"/>
  <c r="F1751" i="2"/>
  <c r="F1747" i="2"/>
  <c r="F1743" i="2"/>
  <c r="F1739" i="2"/>
  <c r="F1735" i="2"/>
  <c r="F1731" i="2"/>
  <c r="F1727" i="2"/>
  <c r="F1723" i="2"/>
  <c r="F1719" i="2"/>
  <c r="F1715" i="2"/>
  <c r="F1711" i="2"/>
  <c r="F1707" i="2"/>
  <c r="F1703" i="2"/>
  <c r="F1699" i="2"/>
  <c r="F1695" i="2"/>
  <c r="F1691" i="2"/>
  <c r="F1687" i="2"/>
  <c r="F1683" i="2"/>
  <c r="F1679" i="2"/>
  <c r="F1675" i="2"/>
  <c r="F1671" i="2"/>
  <c r="F1667" i="2"/>
  <c r="F1663" i="2"/>
  <c r="F1659" i="2"/>
  <c r="F1655" i="2"/>
  <c r="F1651" i="2"/>
  <c r="F1647" i="2"/>
  <c r="F1643" i="2"/>
  <c r="F1639" i="2"/>
  <c r="F1635" i="2"/>
  <c r="F1631" i="2"/>
  <c r="F1627" i="2"/>
  <c r="F1623" i="2"/>
  <c r="F1619" i="2"/>
  <c r="F1615" i="2"/>
  <c r="F1611" i="2"/>
  <c r="F1607" i="2"/>
  <c r="F1603" i="2"/>
  <c r="F1599" i="2"/>
  <c r="F1595" i="2"/>
  <c r="F1591" i="2"/>
  <c r="F1587" i="2"/>
  <c r="F1583" i="2"/>
  <c r="F1579" i="2"/>
  <c r="F1575" i="2"/>
  <c r="F1571" i="2"/>
  <c r="F1567" i="2"/>
  <c r="F1563" i="2"/>
  <c r="F1559" i="2"/>
  <c r="F1555" i="2"/>
  <c r="F1551" i="2"/>
  <c r="F1547" i="2"/>
  <c r="F1543" i="2"/>
  <c r="F1539" i="2"/>
  <c r="F1535" i="2"/>
  <c r="F1531" i="2"/>
  <c r="F1527" i="2"/>
  <c r="F1523" i="2"/>
  <c r="F1519" i="2"/>
  <c r="F1515" i="2"/>
  <c r="F1511" i="2"/>
  <c r="F1507" i="2"/>
  <c r="F1503" i="2"/>
  <c r="F1499" i="2"/>
  <c r="F1495" i="2"/>
  <c r="F1491" i="2"/>
  <c r="F1487" i="2"/>
  <c r="F1483" i="2"/>
  <c r="F1479" i="2"/>
  <c r="F1475" i="2"/>
  <c r="F1471" i="2"/>
  <c r="F1467" i="2"/>
  <c r="F1463" i="2"/>
  <c r="F1459" i="2"/>
  <c r="F1455" i="2"/>
  <c r="F1451" i="2"/>
  <c r="F1447" i="2"/>
  <c r="F1443" i="2"/>
  <c r="F1439" i="2"/>
  <c r="F1435" i="2"/>
  <c r="F1431" i="2"/>
  <c r="F1427" i="2"/>
  <c r="F1423" i="2"/>
  <c r="F1419" i="2"/>
  <c r="F1415" i="2"/>
  <c r="F1411" i="2"/>
  <c r="F1407" i="2"/>
  <c r="F1403" i="2"/>
  <c r="F1399" i="2"/>
  <c r="F1395" i="2"/>
  <c r="F1391" i="2"/>
  <c r="F1387" i="2"/>
  <c r="F1383" i="2"/>
  <c r="F1379" i="2"/>
  <c r="F1375" i="2"/>
  <c r="F1371" i="2"/>
  <c r="F1367" i="2"/>
  <c r="F1363" i="2"/>
  <c r="F1359" i="2"/>
  <c r="F1355" i="2"/>
  <c r="F1351" i="2"/>
  <c r="F1347" i="2"/>
  <c r="F1343" i="2"/>
  <c r="F1339" i="2"/>
  <c r="F1335" i="2"/>
  <c r="F1331" i="2"/>
  <c r="F1327" i="2"/>
  <c r="F1323" i="2"/>
  <c r="F1319" i="2"/>
  <c r="F1315" i="2"/>
  <c r="F1311" i="2"/>
  <c r="F1307" i="2"/>
  <c r="F1303" i="2"/>
  <c r="F1299" i="2"/>
  <c r="F1295" i="2"/>
  <c r="F1291" i="2"/>
  <c r="F1287" i="2"/>
  <c r="F1283" i="2"/>
  <c r="F1279" i="2"/>
  <c r="F1275" i="2"/>
  <c r="F1271" i="2"/>
  <c r="F1267" i="2"/>
  <c r="F1263" i="2"/>
  <c r="F1259" i="2"/>
  <c r="F1255" i="2"/>
  <c r="F1251" i="2"/>
  <c r="F1247" i="2"/>
  <c r="F1243" i="2"/>
  <c r="F1239" i="2"/>
  <c r="F1235" i="2"/>
  <c r="F1231" i="2"/>
  <c r="F1227" i="2"/>
  <c r="F1223" i="2"/>
  <c r="F1219" i="2"/>
  <c r="F1215" i="2"/>
  <c r="F1211" i="2"/>
  <c r="F1207" i="2"/>
  <c r="F1203" i="2"/>
  <c r="F1199" i="2"/>
  <c r="F1195" i="2"/>
  <c r="F1191" i="2"/>
  <c r="F1187" i="2"/>
  <c r="F1183" i="2"/>
  <c r="F1179" i="2"/>
  <c r="F1175" i="2"/>
  <c r="F1171" i="2"/>
  <c r="F1167" i="2"/>
  <c r="F1163" i="2"/>
  <c r="F1159" i="2"/>
  <c r="F1155" i="2"/>
  <c r="F1151" i="2"/>
  <c r="F1147" i="2"/>
  <c r="F1143" i="2"/>
  <c r="F1139" i="2"/>
  <c r="F1135" i="2"/>
  <c r="F1131" i="2"/>
  <c r="F1127" i="2"/>
  <c r="F1123" i="2"/>
  <c r="F1119" i="2"/>
  <c r="F1115" i="2"/>
  <c r="F1111" i="2"/>
  <c r="F1107" i="2"/>
  <c r="F1103" i="2"/>
  <c r="F1099" i="2"/>
  <c r="F1095" i="2"/>
  <c r="F1091" i="2"/>
  <c r="F1087" i="2"/>
  <c r="F1083" i="2"/>
  <c r="F1079" i="2"/>
  <c r="F1075" i="2"/>
  <c r="F1071" i="2"/>
  <c r="F1067" i="2"/>
  <c r="F1063" i="2"/>
  <c r="F1059" i="2"/>
  <c r="F1055" i="2"/>
  <c r="F1051" i="2"/>
  <c r="F1047" i="2"/>
  <c r="F1043" i="2"/>
  <c r="F1039" i="2"/>
  <c r="F1035" i="2"/>
  <c r="F1031" i="2"/>
  <c r="F1027" i="2"/>
  <c r="F1023" i="2"/>
  <c r="F1019" i="2"/>
  <c r="F1015" i="2"/>
  <c r="F1011" i="2"/>
  <c r="F1007" i="2"/>
  <c r="F1003" i="2"/>
  <c r="F999" i="2"/>
  <c r="F995" i="2"/>
  <c r="F991" i="2"/>
  <c r="F987" i="2"/>
  <c r="F983" i="2"/>
  <c r="F979" i="2"/>
  <c r="F975" i="2"/>
  <c r="F971" i="2"/>
  <c r="F967" i="2"/>
  <c r="F963" i="2"/>
  <c r="F959" i="2"/>
  <c r="F955" i="2"/>
  <c r="F951" i="2"/>
  <c r="F947" i="2"/>
  <c r="F943" i="2"/>
  <c r="F939" i="2"/>
  <c r="F935" i="2"/>
  <c r="F931" i="2"/>
  <c r="F927" i="2"/>
  <c r="F923" i="2"/>
  <c r="F919" i="2"/>
  <c r="F915" i="2"/>
  <c r="F911" i="2"/>
  <c r="F907" i="2"/>
  <c r="F903" i="2"/>
  <c r="F899" i="2"/>
  <c r="F895" i="2"/>
  <c r="F891" i="2"/>
  <c r="F887" i="2"/>
  <c r="F883" i="2"/>
  <c r="F879" i="2"/>
  <c r="F875" i="2"/>
  <c r="F871" i="2"/>
  <c r="F867" i="2"/>
  <c r="F863" i="2"/>
  <c r="F859" i="2"/>
  <c r="F855" i="2"/>
  <c r="F851" i="2"/>
  <c r="F847" i="2"/>
  <c r="F843" i="2"/>
  <c r="F839" i="2"/>
  <c r="F835" i="2"/>
  <c r="F831" i="2"/>
  <c r="F827" i="2"/>
  <c r="F823" i="2"/>
  <c r="F819" i="2"/>
  <c r="F815" i="2"/>
  <c r="F811" i="2"/>
  <c r="F807" i="2"/>
  <c r="F803" i="2"/>
  <c r="F799" i="2"/>
  <c r="F795" i="2"/>
  <c r="F791" i="2"/>
  <c r="F787" i="2"/>
  <c r="F783" i="2"/>
  <c r="F779" i="2"/>
  <c r="F775" i="2"/>
  <c r="F771" i="2"/>
  <c r="F767" i="2"/>
  <c r="F763" i="2"/>
  <c r="F759" i="2"/>
  <c r="F755" i="2"/>
  <c r="F751" i="2"/>
  <c r="F747" i="2"/>
  <c r="F743" i="2"/>
  <c r="F739" i="2"/>
  <c r="F735" i="2"/>
  <c r="F731" i="2"/>
  <c r="F727" i="2"/>
  <c r="F723" i="2"/>
  <c r="F719" i="2"/>
  <c r="F715" i="2"/>
  <c r="F711" i="2"/>
  <c r="F707" i="2"/>
  <c r="F703" i="2"/>
  <c r="F699" i="2"/>
  <c r="F695" i="2"/>
  <c r="F691" i="2"/>
  <c r="F687" i="2"/>
  <c r="F683" i="2"/>
  <c r="F679" i="2"/>
  <c r="F675" i="2"/>
  <c r="F671" i="2"/>
  <c r="F667" i="2"/>
  <c r="F663" i="2"/>
  <c r="F659" i="2"/>
  <c r="F655" i="2"/>
  <c r="F651" i="2"/>
  <c r="F647" i="2"/>
  <c r="F643" i="2"/>
  <c r="F639" i="2"/>
  <c r="F635" i="2"/>
  <c r="F631" i="2"/>
  <c r="F627" i="2"/>
  <c r="F623" i="2"/>
  <c r="F619" i="2"/>
  <c r="F615" i="2"/>
  <c r="F611" i="2"/>
  <c r="F607" i="2"/>
  <c r="F603" i="2"/>
  <c r="F599" i="2"/>
  <c r="F595" i="2"/>
  <c r="F591" i="2"/>
  <c r="F587" i="2"/>
  <c r="F579" i="2"/>
  <c r="F571" i="2"/>
  <c r="F563" i="2"/>
  <c r="F555" i="2"/>
  <c r="F547" i="2"/>
  <c r="F539" i="2"/>
  <c r="F531" i="2"/>
  <c r="F523" i="2"/>
  <c r="F515" i="2"/>
  <c r="F507" i="2"/>
  <c r="F499" i="2"/>
  <c r="F491" i="2"/>
  <c r="F483" i="2"/>
  <c r="F475" i="2"/>
  <c r="F467" i="2"/>
  <c r="F459" i="2"/>
  <c r="F451" i="2"/>
  <c r="F443" i="2"/>
  <c r="F435" i="2"/>
  <c r="F427" i="2"/>
  <c r="F419" i="2"/>
  <c r="F411" i="2"/>
  <c r="F407" i="2"/>
  <c r="F403" i="2"/>
  <c r="F399" i="2"/>
  <c r="F395" i="2"/>
  <c r="F387" i="2"/>
  <c r="F379" i="2"/>
  <c r="F375" i="2"/>
  <c r="F371" i="2"/>
  <c r="F367" i="2"/>
  <c r="F363" i="2"/>
  <c r="F355" i="2"/>
  <c r="F347" i="2"/>
  <c r="F343" i="2"/>
  <c r="F339" i="2"/>
  <c r="F335" i="2"/>
  <c r="F331" i="2"/>
  <c r="F323" i="2"/>
  <c r="F315" i="2"/>
  <c r="F311" i="2"/>
  <c r="F307" i="2"/>
  <c r="F303" i="2"/>
  <c r="F299" i="2"/>
  <c r="F291" i="2"/>
  <c r="F283" i="2"/>
  <c r="F279" i="2"/>
  <c r="F275" i="2"/>
  <c r="F271" i="2"/>
  <c r="F267" i="2"/>
  <c r="F259" i="2"/>
  <c r="F251" i="2"/>
  <c r="F247" i="2"/>
  <c r="F243" i="2"/>
  <c r="F239" i="2"/>
  <c r="F235" i="2"/>
  <c r="F1786" i="2"/>
  <c r="F1754" i="2"/>
  <c r="F1722" i="2"/>
  <c r="F1690" i="2"/>
  <c r="F1658" i="2"/>
  <c r="F1626" i="2"/>
  <c r="F1594" i="2"/>
  <c r="F1562" i="2"/>
  <c r="F1530" i="2"/>
  <c r="F575" i="2"/>
  <c r="F559" i="2"/>
  <c r="F543" i="2"/>
  <c r="F527" i="2"/>
  <c r="F511" i="2"/>
  <c r="F495" i="2"/>
  <c r="F479" i="2"/>
  <c r="F463" i="2"/>
  <c r="F447" i="2"/>
  <c r="F431" i="2"/>
  <c r="F415" i="2"/>
  <c r="F351" i="2"/>
  <c r="F287" i="2"/>
  <c r="F1258" i="2"/>
  <c r="F1254" i="2"/>
  <c r="F1250" i="2"/>
  <c r="F1246" i="2"/>
  <c r="F1242" i="2"/>
  <c r="F1238" i="2"/>
  <c r="F1234" i="2"/>
  <c r="F1230" i="2"/>
  <c r="F1226" i="2"/>
  <c r="F1222" i="2"/>
  <c r="F1218" i="2"/>
  <c r="F1214" i="2"/>
  <c r="F1210" i="2"/>
  <c r="F1206" i="2"/>
  <c r="F1202" i="2"/>
  <c r="F1198" i="2"/>
  <c r="F1194" i="2"/>
  <c r="F1190" i="2"/>
  <c r="F1186" i="2"/>
  <c r="F1182" i="2"/>
  <c r="F1178" i="2"/>
  <c r="F1174" i="2"/>
  <c r="F1170" i="2"/>
  <c r="F1166" i="2"/>
  <c r="F1162" i="2"/>
  <c r="F1158" i="2"/>
  <c r="F1154" i="2"/>
  <c r="F1150" i="2"/>
  <c r="F1146" i="2"/>
  <c r="F1142" i="2"/>
  <c r="F1138" i="2"/>
  <c r="F1134" i="2"/>
  <c r="F1130" i="2"/>
  <c r="F1126" i="2"/>
  <c r="F1122" i="2"/>
  <c r="F1118" i="2"/>
  <c r="F1114" i="2"/>
  <c r="F1110" i="2"/>
  <c r="F1106" i="2"/>
  <c r="F1102" i="2"/>
  <c r="F1098" i="2"/>
  <c r="F1094" i="2"/>
  <c r="F1090" i="2"/>
  <c r="F1086" i="2"/>
  <c r="F1082" i="2"/>
  <c r="F1078" i="2"/>
  <c r="F1074" i="2"/>
  <c r="F1070" i="2"/>
  <c r="F1066" i="2"/>
  <c r="F1062" i="2"/>
  <c r="F1058" i="2"/>
  <c r="F1054" i="2"/>
  <c r="F1050" i="2"/>
  <c r="F1046" i="2"/>
  <c r="F1042" i="2"/>
  <c r="F1038" i="2"/>
  <c r="F1034" i="2"/>
  <c r="F1030" i="2"/>
  <c r="F1026" i="2"/>
  <c r="F1022" i="2"/>
  <c r="F1018" i="2"/>
  <c r="F1014" i="2"/>
  <c r="F1010" i="2"/>
  <c r="F1006" i="2"/>
  <c r="F1002" i="2"/>
  <c r="F998" i="2"/>
  <c r="F994" i="2"/>
  <c r="F990" i="2"/>
  <c r="F986" i="2"/>
  <c r="F982" i="2"/>
  <c r="F978" i="2"/>
  <c r="F974" i="2"/>
  <c r="F970" i="2"/>
  <c r="F966" i="2"/>
  <c r="F962" i="2"/>
  <c r="F958" i="2"/>
  <c r="F954" i="2"/>
  <c r="F950" i="2"/>
  <c r="F946" i="2"/>
  <c r="F942" i="2"/>
  <c r="F938" i="2"/>
  <c r="F934" i="2"/>
  <c r="F930" i="2"/>
  <c r="F926" i="2"/>
  <c r="F922" i="2"/>
  <c r="F918" i="2"/>
  <c r="F914" i="2"/>
  <c r="F910" i="2"/>
  <c r="F906" i="2"/>
  <c r="F902" i="2"/>
  <c r="F898" i="2"/>
  <c r="F894" i="2"/>
  <c r="F890" i="2"/>
  <c r="F886" i="2"/>
  <c r="F882" i="2"/>
  <c r="F878" i="2"/>
  <c r="F874" i="2"/>
  <c r="F870" i="2"/>
  <c r="F866" i="2"/>
  <c r="F862" i="2"/>
  <c r="F858" i="2"/>
  <c r="F854" i="2"/>
  <c r="F850" i="2"/>
  <c r="F846" i="2"/>
  <c r="F842" i="2"/>
  <c r="F838" i="2"/>
  <c r="F834" i="2"/>
  <c r="F830" i="2"/>
  <c r="F826" i="2"/>
  <c r="F822" i="2"/>
  <c r="F818" i="2"/>
  <c r="F814" i="2"/>
  <c r="F810" i="2"/>
  <c r="F806" i="2"/>
  <c r="F802" i="2"/>
  <c r="F798" i="2"/>
  <c r="F794" i="2"/>
  <c r="F790" i="2"/>
  <c r="F786" i="2"/>
  <c r="F782" i="2"/>
  <c r="F778" i="2"/>
  <c r="F774" i="2"/>
  <c r="F770" i="2"/>
  <c r="F766" i="2"/>
  <c r="F762" i="2"/>
  <c r="F758" i="2"/>
  <c r="F754" i="2"/>
  <c r="F750" i="2"/>
  <c r="F746" i="2"/>
  <c r="F742" i="2"/>
  <c r="F738" i="2"/>
  <c r="F734" i="2"/>
  <c r="F730" i="2"/>
  <c r="F726" i="2"/>
  <c r="F722" i="2"/>
  <c r="F718" i="2"/>
  <c r="F714" i="2"/>
  <c r="F710" i="2"/>
  <c r="F706" i="2"/>
  <c r="F702" i="2"/>
  <c r="F698" i="2"/>
  <c r="F694" i="2"/>
  <c r="F690" i="2"/>
  <c r="F686" i="2"/>
  <c r="F682" i="2"/>
  <c r="F678" i="2"/>
  <c r="F674" i="2"/>
  <c r="F670" i="2"/>
  <c r="F666" i="2"/>
  <c r="F662" i="2"/>
  <c r="F658" i="2"/>
  <c r="F654" i="2"/>
  <c r="F650" i="2"/>
  <c r="F646" i="2"/>
  <c r="F642" i="2"/>
  <c r="F638" i="2"/>
  <c r="F634" i="2"/>
  <c r="F630" i="2"/>
  <c r="F626" i="2"/>
  <c r="F622" i="2"/>
  <c r="F618" i="2"/>
  <c r="F614" i="2"/>
  <c r="F610" i="2"/>
  <c r="F606" i="2"/>
  <c r="F602" i="2"/>
  <c r="F598" i="2"/>
  <c r="F594" i="2"/>
  <c r="F590" i="2"/>
  <c r="F586" i="2"/>
  <c r="F582" i="2"/>
  <c r="F578" i="2"/>
  <c r="F574" i="2"/>
  <c r="F570" i="2"/>
  <c r="F566" i="2"/>
  <c r="F562" i="2"/>
  <c r="F558" i="2"/>
  <c r="F554" i="2"/>
  <c r="F550" i="2"/>
  <c r="F546" i="2"/>
  <c r="F542" i="2"/>
  <c r="F538" i="2"/>
  <c r="F534" i="2"/>
  <c r="F530" i="2"/>
  <c r="F526" i="2"/>
  <c r="F522" i="2"/>
  <c r="F518" i="2"/>
  <c r="F514" i="2"/>
  <c r="F510" i="2"/>
  <c r="F506" i="2"/>
  <c r="F502" i="2"/>
  <c r="F498" i="2"/>
  <c r="F494" i="2"/>
  <c r="F490" i="2"/>
  <c r="F486" i="2"/>
  <c r="F482" i="2"/>
  <c r="F478" i="2"/>
  <c r="F474" i="2"/>
  <c r="F470" i="2"/>
  <c r="F466" i="2"/>
  <c r="F462" i="2"/>
  <c r="F458" i="2"/>
  <c r="F454" i="2"/>
  <c r="F450" i="2"/>
  <c r="F446" i="2"/>
  <c r="F442" i="2"/>
  <c r="F438" i="2"/>
  <c r="F434" i="2"/>
  <c r="F430" i="2"/>
  <c r="F426" i="2"/>
  <c r="F422" i="2"/>
  <c r="F418" i="2"/>
  <c r="F414" i="2"/>
  <c r="F410" i="2"/>
  <c r="F406" i="2"/>
  <c r="F402" i="2"/>
  <c r="F398" i="2"/>
  <c r="F394" i="2"/>
  <c r="F390" i="2"/>
  <c r="F386" i="2"/>
  <c r="F382" i="2"/>
  <c r="F378" i="2"/>
  <c r="F374" i="2"/>
  <c r="F370" i="2"/>
  <c r="F366" i="2"/>
  <c r="F362" i="2"/>
  <c r="F358" i="2"/>
  <c r="F354" i="2"/>
  <c r="F350" i="2"/>
  <c r="F346" i="2"/>
  <c r="F342" i="2"/>
  <c r="F338" i="2"/>
  <c r="F334" i="2"/>
  <c r="F330" i="2"/>
  <c r="F326" i="2"/>
  <c r="F322" i="2"/>
  <c r="F318" i="2"/>
  <c r="F314" i="2"/>
  <c r="F310" i="2"/>
  <c r="F306" i="2"/>
  <c r="F302" i="2"/>
  <c r="F298" i="2"/>
  <c r="F294" i="2"/>
  <c r="F290" i="2"/>
  <c r="F286" i="2"/>
  <c r="F282" i="2"/>
  <c r="F278" i="2"/>
  <c r="F274" i="2"/>
  <c r="F270" i="2"/>
  <c r="F266" i="2"/>
  <c r="F262" i="2"/>
  <c r="F258" i="2"/>
  <c r="F254" i="2"/>
  <c r="F250" i="2"/>
  <c r="F246" i="2"/>
  <c r="F242" i="2"/>
  <c r="F238" i="2"/>
  <c r="F234" i="2"/>
  <c r="F230" i="2"/>
  <c r="F226" i="2"/>
  <c r="F222" i="2"/>
  <c r="F218" i="2"/>
  <c r="F214" i="2"/>
  <c r="F210" i="2"/>
  <c r="F206" i="2"/>
  <c r="F202" i="2"/>
  <c r="F198" i="2"/>
  <c r="F194" i="2"/>
  <c r="F190" i="2"/>
  <c r="F186" i="2"/>
  <c r="F182" i="2"/>
  <c r="F178" i="2"/>
  <c r="F174" i="2"/>
  <c r="F170" i="2"/>
  <c r="F166" i="2"/>
  <c r="F162" i="2"/>
  <c r="F158" i="2"/>
  <c r="F154" i="2"/>
  <c r="F150" i="2"/>
  <c r="F146" i="2"/>
  <c r="F142" i="2"/>
  <c r="F138" i="2"/>
  <c r="F134" i="2"/>
  <c r="F130" i="2"/>
  <c r="F126" i="2"/>
  <c r="F122" i="2"/>
  <c r="F118" i="2"/>
  <c r="F114" i="2"/>
  <c r="F110" i="2"/>
  <c r="F106" i="2"/>
  <c r="F102" i="2"/>
  <c r="F98" i="2"/>
  <c r="F94" i="2"/>
  <c r="F90" i="2"/>
  <c r="F86" i="2"/>
  <c r="F82" i="2"/>
  <c r="F78" i="2"/>
  <c r="F74" i="2"/>
  <c r="F70" i="2"/>
  <c r="F66" i="2"/>
  <c r="F62" i="2"/>
  <c r="F58" i="2"/>
  <c r="F54" i="2"/>
  <c r="F50" i="2"/>
  <c r="F46" i="2"/>
  <c r="F42" i="2"/>
  <c r="F38" i="2"/>
  <c r="F34" i="2"/>
  <c r="F30" i="2"/>
  <c r="F26" i="2"/>
  <c r="F22" i="2"/>
  <c r="F18" i="2"/>
  <c r="F14" i="2"/>
  <c r="F10" i="2"/>
  <c r="F6" i="2"/>
  <c r="F391" i="2"/>
  <c r="F327" i="2"/>
  <c r="F263" i="2"/>
  <c r="F1253" i="2"/>
  <c r="F1249" i="2"/>
  <c r="F1237" i="2"/>
  <c r="F1233" i="2"/>
  <c r="F1221" i="2"/>
  <c r="F1217" i="2"/>
  <c r="F1209" i="2"/>
  <c r="F1201" i="2"/>
  <c r="F1193" i="2"/>
  <c r="F1185" i="2"/>
  <c r="F1177" i="2"/>
  <c r="F1169" i="2"/>
  <c r="F1161" i="2"/>
  <c r="F1153" i="2"/>
  <c r="F1145" i="2"/>
  <c r="F1137" i="2"/>
  <c r="F1129" i="2"/>
  <c r="F1121" i="2"/>
  <c r="F1113" i="2"/>
  <c r="F1105" i="2"/>
  <c r="F1097" i="2"/>
  <c r="F1089" i="2"/>
  <c r="F1081" i="2"/>
  <c r="F1073" i="2"/>
  <c r="F1065" i="2"/>
  <c r="F1057" i="2"/>
  <c r="F1049" i="2"/>
  <c r="F1041" i="2"/>
  <c r="F1033" i="2"/>
  <c r="F1025" i="2"/>
  <c r="F1017" i="2"/>
  <c r="F1009" i="2"/>
  <c r="F1001" i="2"/>
  <c r="F993" i="2"/>
  <c r="F985" i="2"/>
  <c r="F977" i="2"/>
  <c r="F969" i="2"/>
  <c r="F961" i="2"/>
  <c r="F953" i="2"/>
  <c r="F945" i="2"/>
  <c r="F937" i="2"/>
  <c r="F929" i="2"/>
  <c r="F921" i="2"/>
  <c r="F913" i="2"/>
  <c r="F905" i="2"/>
  <c r="F897" i="2"/>
  <c r="F889" i="2"/>
  <c r="F881" i="2"/>
  <c r="F873" i="2"/>
  <c r="F865" i="2"/>
  <c r="F857" i="2"/>
  <c r="F849" i="2"/>
  <c r="F841" i="2"/>
  <c r="F833" i="2"/>
  <c r="F825" i="2"/>
  <c r="F817" i="2"/>
  <c r="F809" i="2"/>
  <c r="F801" i="2"/>
  <c r="F793" i="2"/>
  <c r="F785" i="2"/>
  <c r="F777" i="2"/>
  <c r="F761" i="2"/>
  <c r="F753" i="2"/>
  <c r="F745" i="2"/>
  <c r="F737" i="2"/>
  <c r="F729" i="2"/>
  <c r="F721" i="2"/>
  <c r="F713" i="2"/>
  <c r="F705" i="2"/>
  <c r="F697" i="2"/>
  <c r="F689" i="2"/>
  <c r="F681" i="2"/>
  <c r="F673" i="2"/>
  <c r="F665" i="2"/>
  <c r="F657" i="2"/>
  <c r="F649" i="2"/>
  <c r="F641" i="2"/>
  <c r="F633" i="2"/>
  <c r="F625" i="2"/>
  <c r="F617" i="2"/>
  <c r="F609" i="2"/>
  <c r="F601" i="2"/>
  <c r="F593" i="2"/>
  <c r="F585" i="2"/>
  <c r="F577" i="2"/>
  <c r="F569" i="2"/>
  <c r="F561" i="2"/>
  <c r="F553" i="2"/>
  <c r="F545" i="2"/>
  <c r="F537" i="2"/>
  <c r="F529" i="2"/>
  <c r="F521" i="2"/>
  <c r="F505" i="2"/>
  <c r="F497" i="2"/>
  <c r="F489" i="2"/>
  <c r="F481" i="2"/>
  <c r="F473" i="2"/>
  <c r="F465" i="2"/>
  <c r="F457" i="2"/>
  <c r="F449" i="2"/>
  <c r="F441" i="2"/>
  <c r="F433" i="2"/>
  <c r="F425" i="2"/>
  <c r="F417" i="2"/>
  <c r="F413" i="2"/>
  <c r="F409" i="2"/>
  <c r="F405" i="2"/>
  <c r="F397" i="2"/>
  <c r="F389" i="2"/>
  <c r="F385" i="2"/>
  <c r="F381" i="2"/>
  <c r="F377" i="2"/>
  <c r="F373" i="2"/>
  <c r="F365" i="2"/>
  <c r="F357" i="2"/>
  <c r="F353" i="2"/>
  <c r="F349" i="2"/>
  <c r="F345" i="2"/>
  <c r="F341" i="2"/>
  <c r="F333" i="2"/>
  <c r="F325" i="2"/>
  <c r="F321" i="2"/>
  <c r="F317" i="2"/>
  <c r="F313" i="2"/>
  <c r="F309" i="2"/>
  <c r="F301" i="2"/>
  <c r="F293" i="2"/>
  <c r="F289" i="2"/>
  <c r="F285" i="2"/>
  <c r="F281" i="2"/>
  <c r="F277" i="2"/>
  <c r="F269" i="2"/>
  <c r="F261" i="2"/>
  <c r="F257" i="2"/>
  <c r="F253" i="2"/>
  <c r="F249" i="2"/>
  <c r="F245" i="2"/>
  <c r="F237" i="2"/>
  <c r="F229" i="2"/>
  <c r="F225" i="2"/>
  <c r="F221" i="2"/>
  <c r="F217" i="2"/>
  <c r="F213" i="2"/>
  <c r="F209" i="2"/>
  <c r="F205" i="2"/>
  <c r="F201" i="2"/>
  <c r="F197" i="2"/>
  <c r="F193" i="2"/>
  <c r="F189" i="2"/>
  <c r="F185" i="2"/>
  <c r="F181" i="2"/>
  <c r="F177" i="2"/>
  <c r="F173" i="2"/>
  <c r="F169" i="2"/>
  <c r="F165" i="2"/>
  <c r="F161" i="2"/>
  <c r="F157" i="2"/>
  <c r="F153" i="2"/>
  <c r="F149" i="2"/>
  <c r="F145" i="2"/>
  <c r="F141" i="2"/>
  <c r="F137" i="2"/>
  <c r="F133" i="2"/>
  <c r="F129" i="2"/>
  <c r="F125" i="2"/>
  <c r="F121" i="2"/>
  <c r="F117" i="2"/>
  <c r="F113" i="2"/>
  <c r="F109" i="2"/>
  <c r="F105" i="2"/>
  <c r="F101" i="2"/>
  <c r="F97" i="2"/>
  <c r="F93" i="2"/>
  <c r="F89" i="2"/>
  <c r="F85" i="2"/>
  <c r="F81" i="2"/>
  <c r="F77" i="2"/>
  <c r="F73" i="2"/>
  <c r="F69" i="2"/>
  <c r="F65" i="2"/>
  <c r="F61" i="2"/>
  <c r="F57" i="2"/>
  <c r="F53" i="2"/>
  <c r="F49" i="2"/>
  <c r="F45" i="2"/>
  <c r="F41" i="2"/>
  <c r="F37" i="2"/>
  <c r="F33" i="2"/>
  <c r="F29" i="2"/>
  <c r="F25" i="2"/>
  <c r="F21" i="2"/>
  <c r="F17" i="2"/>
  <c r="F13" i="2"/>
  <c r="F9" i="2"/>
  <c r="F5" i="2"/>
  <c r="F1798" i="2"/>
  <c r="F1790" i="2"/>
  <c r="F1782" i="2"/>
  <c r="F1774" i="2"/>
  <c r="F1766" i="2"/>
  <c r="F1758" i="2"/>
  <c r="F1750" i="2"/>
  <c r="F1742" i="2"/>
  <c r="F1734" i="2"/>
  <c r="F1726" i="2"/>
  <c r="F1718" i="2"/>
  <c r="F1710" i="2"/>
  <c r="F1702" i="2"/>
  <c r="F1694" i="2"/>
  <c r="F1686" i="2"/>
  <c r="F1678" i="2"/>
  <c r="F1670" i="2"/>
  <c r="F1662" i="2"/>
  <c r="F1654" i="2"/>
  <c r="F1646" i="2"/>
  <c r="F1638" i="2"/>
  <c r="F1630" i="2"/>
  <c r="F1622" i="2"/>
  <c r="F1614" i="2"/>
  <c r="F1606" i="2"/>
  <c r="F1598" i="2"/>
  <c r="F1590" i="2"/>
  <c r="F1582" i="2"/>
  <c r="F1574" i="2"/>
  <c r="F1566" i="2"/>
  <c r="F1558" i="2"/>
  <c r="F1550" i="2"/>
  <c r="F1542" i="2"/>
  <c r="F1534" i="2"/>
  <c r="F1526" i="2"/>
  <c r="F1518" i="2"/>
  <c r="F1510" i="2"/>
  <c r="F1502" i="2"/>
  <c r="F1494" i="2"/>
  <c r="F1486" i="2"/>
  <c r="F1478" i="2"/>
  <c r="F1470" i="2"/>
  <c r="F1462" i="2"/>
  <c r="F1454" i="2"/>
  <c r="F1446" i="2"/>
  <c r="F1438" i="2"/>
  <c r="F1430" i="2"/>
  <c r="F1422" i="2"/>
  <c r="F1414" i="2"/>
  <c r="F1406" i="2"/>
  <c r="F1398" i="2"/>
  <c r="F1390" i="2"/>
  <c r="F1382" i="2"/>
  <c r="F1374" i="2"/>
  <c r="F1366" i="2"/>
  <c r="F1358" i="2"/>
  <c r="F1350" i="2"/>
  <c r="F1342" i="2"/>
  <c r="F1334" i="2"/>
  <c r="F1326" i="2"/>
  <c r="F1318" i="2"/>
  <c r="F1310" i="2"/>
  <c r="F1302" i="2"/>
  <c r="F1294" i="2"/>
  <c r="F1286" i="2"/>
  <c r="F1278" i="2"/>
  <c r="F1270" i="2"/>
  <c r="F1262" i="2"/>
  <c r="F1241" i="2"/>
  <c r="F583" i="2"/>
  <c r="F567" i="2"/>
  <c r="F551" i="2"/>
  <c r="F535" i="2"/>
  <c r="F519" i="2"/>
  <c r="F503" i="2"/>
  <c r="F487" i="2"/>
  <c r="F471" i="2"/>
  <c r="F455" i="2"/>
  <c r="F439" i="2"/>
  <c r="F423" i="2"/>
  <c r="F383" i="2"/>
  <c r="F361" i="2"/>
  <c r="F319" i="2"/>
  <c r="F297" i="2"/>
  <c r="F255" i="2"/>
  <c r="F233" i="2"/>
  <c r="F3" i="2"/>
  <c r="F1800" i="2"/>
  <c r="F1796" i="2"/>
  <c r="F1792" i="2"/>
  <c r="F1788" i="2"/>
  <c r="F1784" i="2"/>
  <c r="F1780" i="2"/>
  <c r="F1776" i="2"/>
  <c r="F1772" i="2"/>
  <c r="F1768" i="2"/>
  <c r="F1764" i="2"/>
  <c r="F1760" i="2"/>
  <c r="F1756" i="2"/>
  <c r="F1752" i="2"/>
  <c r="F1748" i="2"/>
  <c r="F1744" i="2"/>
  <c r="F1740" i="2"/>
  <c r="F1736" i="2"/>
  <c r="F1732" i="2"/>
  <c r="F1728" i="2"/>
  <c r="F1724" i="2"/>
  <c r="F1720" i="2"/>
  <c r="F1716" i="2"/>
  <c r="F1712" i="2"/>
  <c r="F1708" i="2"/>
  <c r="F1704" i="2"/>
  <c r="F1700" i="2"/>
  <c r="F1696" i="2"/>
  <c r="F1692" i="2"/>
  <c r="F1688" i="2"/>
  <c r="F1684" i="2"/>
  <c r="F1680" i="2"/>
  <c r="F1676" i="2"/>
  <c r="F1672" i="2"/>
  <c r="F1668" i="2"/>
  <c r="F1664" i="2"/>
  <c r="F1660" i="2"/>
  <c r="F1656" i="2"/>
  <c r="F1652" i="2"/>
  <c r="F1648" i="2"/>
  <c r="F1644" i="2"/>
  <c r="F1640" i="2"/>
  <c r="F1636" i="2"/>
  <c r="F1632" i="2"/>
  <c r="F1628" i="2"/>
  <c r="F1624" i="2"/>
  <c r="F1620" i="2"/>
  <c r="F1616" i="2"/>
  <c r="F1612" i="2"/>
  <c r="F1608" i="2"/>
  <c r="F1604" i="2"/>
  <c r="F1600" i="2"/>
  <c r="F1596" i="2"/>
  <c r="F1592" i="2"/>
  <c r="F1588" i="2"/>
  <c r="F1584" i="2"/>
  <c r="F1580" i="2"/>
  <c r="F1576" i="2"/>
  <c r="F1572" i="2"/>
  <c r="F1568" i="2"/>
  <c r="F1564" i="2"/>
  <c r="F1560" i="2"/>
  <c r="F1556" i="2"/>
  <c r="F1552" i="2"/>
  <c r="F1548" i="2"/>
  <c r="F1544" i="2"/>
  <c r="F1540" i="2"/>
  <c r="F1536" i="2"/>
  <c r="F1532" i="2"/>
  <c r="F1528" i="2"/>
  <c r="F1524" i="2"/>
  <c r="F1520" i="2"/>
  <c r="F1516" i="2"/>
  <c r="F1512" i="2"/>
  <c r="F1508" i="2"/>
  <c r="F1504" i="2"/>
  <c r="F1500" i="2"/>
  <c r="F1496" i="2"/>
  <c r="F1492" i="2"/>
  <c r="F1488" i="2"/>
  <c r="F1484" i="2"/>
  <c r="F1480" i="2"/>
  <c r="F1476" i="2"/>
  <c r="F1472" i="2"/>
  <c r="F1468" i="2"/>
  <c r="F1464" i="2"/>
  <c r="F1460" i="2"/>
  <c r="F1456" i="2"/>
  <c r="F1452" i="2"/>
  <c r="F1448" i="2"/>
  <c r="F1444" i="2"/>
  <c r="F1440" i="2"/>
  <c r="F1436" i="2"/>
  <c r="F1432" i="2"/>
  <c r="F1428" i="2"/>
  <c r="F1424" i="2"/>
  <c r="F1420" i="2"/>
  <c r="F1416" i="2"/>
  <c r="F1412" i="2"/>
  <c r="F1408" i="2"/>
  <c r="F1404" i="2"/>
  <c r="F1400" i="2"/>
  <c r="F1396" i="2"/>
  <c r="F1392" i="2"/>
  <c r="F1388" i="2"/>
  <c r="F1384" i="2"/>
  <c r="F1380" i="2"/>
  <c r="F1376" i="2"/>
  <c r="F1372" i="2"/>
  <c r="F1368" i="2"/>
  <c r="F1364" i="2"/>
  <c r="F1360" i="2"/>
  <c r="F1356" i="2"/>
  <c r="F1352" i="2"/>
  <c r="F1348" i="2"/>
  <c r="F1344" i="2"/>
  <c r="F1340" i="2"/>
  <c r="F1336" i="2"/>
  <c r="F1332" i="2"/>
  <c r="F1328" i="2"/>
  <c r="F1324" i="2"/>
  <c r="F1320" i="2"/>
  <c r="F1316" i="2"/>
  <c r="F1312" i="2"/>
  <c r="F1308" i="2"/>
  <c r="F1304" i="2"/>
  <c r="F1300" i="2"/>
  <c r="F1296" i="2"/>
  <c r="F1292" i="2"/>
  <c r="F1288" i="2"/>
  <c r="F1284" i="2"/>
  <c r="F1280" i="2"/>
  <c r="F1276" i="2"/>
  <c r="F1272" i="2"/>
  <c r="F1268" i="2"/>
  <c r="F1264" i="2"/>
  <c r="F1260" i="2"/>
  <c r="F1248" i="2"/>
  <c r="F1244" i="2"/>
  <c r="F1232" i="2"/>
  <c r="F1228" i="2"/>
  <c r="F1216" i="2"/>
  <c r="F1212" i="2"/>
  <c r="F1208" i="2"/>
  <c r="F1204" i="2"/>
  <c r="F1200" i="2"/>
  <c r="F1196" i="2"/>
  <c r="F1192" i="2"/>
  <c r="F1188" i="2"/>
  <c r="F1184" i="2"/>
  <c r="F1180" i="2"/>
  <c r="F1176" i="2"/>
  <c r="F1172" i="2"/>
  <c r="F1168" i="2"/>
  <c r="F1164" i="2"/>
  <c r="F1160" i="2"/>
  <c r="F1156" i="2"/>
  <c r="F1152" i="2"/>
  <c r="F1148" i="2"/>
  <c r="F1144" i="2"/>
  <c r="F1140" i="2"/>
  <c r="F1136" i="2"/>
  <c r="F1132" i="2"/>
  <c r="F1128" i="2"/>
  <c r="F1124" i="2"/>
  <c r="F1120" i="2"/>
  <c r="F1116" i="2"/>
  <c r="F1112" i="2"/>
  <c r="F1108" i="2"/>
  <c r="F1104" i="2"/>
  <c r="F1100" i="2"/>
  <c r="F1096" i="2"/>
  <c r="F1092" i="2"/>
  <c r="F1088" i="2"/>
  <c r="F1084" i="2"/>
  <c r="F1080" i="2"/>
  <c r="F1076" i="2"/>
  <c r="F1072" i="2"/>
  <c r="F1068" i="2"/>
  <c r="F1064" i="2"/>
  <c r="F1060" i="2"/>
  <c r="F1056" i="2"/>
  <c r="F1052" i="2"/>
  <c r="F1048" i="2"/>
  <c r="F1044" i="2"/>
  <c r="F1040" i="2"/>
  <c r="F1036" i="2"/>
  <c r="F1032" i="2"/>
  <c r="F1028" i="2"/>
  <c r="F1024" i="2"/>
  <c r="F1020" i="2"/>
  <c r="F1016" i="2"/>
  <c r="F1012" i="2"/>
  <c r="F1008" i="2"/>
  <c r="F1004" i="2"/>
  <c r="F1000" i="2"/>
  <c r="F996" i="2"/>
  <c r="F992" i="2"/>
  <c r="F988" i="2"/>
  <c r="F984" i="2"/>
  <c r="F980" i="2"/>
  <c r="F976" i="2"/>
  <c r="F972" i="2"/>
  <c r="F968" i="2"/>
  <c r="F964" i="2"/>
  <c r="F960" i="2"/>
  <c r="F956" i="2"/>
  <c r="F952" i="2"/>
  <c r="F948" i="2"/>
  <c r="F944" i="2"/>
  <c r="F940" i="2"/>
  <c r="F936" i="2"/>
  <c r="F932" i="2"/>
  <c r="F928" i="2"/>
  <c r="F924" i="2"/>
  <c r="F920" i="2"/>
  <c r="F916" i="2"/>
  <c r="F912" i="2"/>
  <c r="F908" i="2"/>
  <c r="F904" i="2"/>
  <c r="F900" i="2"/>
  <c r="F896" i="2"/>
  <c r="F892" i="2"/>
  <c r="F888" i="2"/>
  <c r="F884" i="2"/>
  <c r="F880" i="2"/>
  <c r="F876" i="2"/>
  <c r="F872" i="2"/>
  <c r="F868" i="2"/>
  <c r="F864" i="2"/>
  <c r="F860" i="2"/>
  <c r="F856" i="2"/>
  <c r="F852" i="2"/>
  <c r="F848" i="2"/>
  <c r="F844" i="2"/>
  <c r="F840" i="2"/>
  <c r="F836" i="2"/>
  <c r="F832" i="2"/>
  <c r="F828" i="2"/>
  <c r="F824" i="2"/>
  <c r="F820" i="2"/>
  <c r="F816" i="2"/>
  <c r="F812" i="2"/>
  <c r="F808" i="2"/>
  <c r="F804" i="2"/>
  <c r="F800" i="2"/>
  <c r="F796" i="2"/>
  <c r="F792" i="2"/>
  <c r="F788" i="2"/>
  <c r="F784" i="2"/>
  <c r="F780" i="2"/>
  <c r="F776" i="2"/>
  <c r="F772" i="2"/>
  <c r="F768" i="2"/>
  <c r="F764" i="2"/>
  <c r="F760" i="2"/>
  <c r="F756" i="2"/>
  <c r="F752" i="2"/>
  <c r="F748" i="2"/>
  <c r="F744" i="2"/>
  <c r="F740" i="2"/>
  <c r="F736" i="2"/>
  <c r="F732" i="2"/>
  <c r="F728" i="2"/>
  <c r="F724" i="2"/>
  <c r="F720" i="2"/>
  <c r="F716" i="2"/>
  <c r="F712" i="2"/>
  <c r="F708" i="2"/>
  <c r="F704" i="2"/>
  <c r="F700" i="2"/>
  <c r="F696" i="2"/>
  <c r="F692" i="2"/>
  <c r="F688" i="2"/>
  <c r="F684" i="2"/>
  <c r="F680" i="2"/>
  <c r="F676" i="2"/>
  <c r="F672" i="2"/>
  <c r="F668" i="2"/>
  <c r="F664" i="2"/>
  <c r="F660" i="2"/>
  <c r="F656" i="2"/>
  <c r="F652" i="2"/>
  <c r="F648" i="2"/>
  <c r="F644" i="2"/>
  <c r="F640" i="2"/>
  <c r="F636" i="2"/>
  <c r="F632" i="2"/>
  <c r="F628" i="2"/>
  <c r="F624" i="2"/>
  <c r="F620" i="2"/>
  <c r="F616" i="2"/>
  <c r="F612" i="2"/>
  <c r="F608" i="2"/>
  <c r="F604" i="2"/>
  <c r="F600" i="2"/>
  <c r="F596" i="2"/>
  <c r="F592" i="2"/>
  <c r="F588" i="2"/>
  <c r="F584" i="2"/>
  <c r="F580" i="2"/>
  <c r="F576" i="2"/>
  <c r="F572" i="2"/>
  <c r="F568" i="2"/>
  <c r="F564" i="2"/>
  <c r="F560" i="2"/>
  <c r="F556" i="2"/>
  <c r="F552" i="2"/>
  <c r="F548" i="2"/>
  <c r="F544" i="2"/>
  <c r="F540" i="2"/>
  <c r="F536" i="2"/>
  <c r="F532" i="2"/>
  <c r="F528" i="2"/>
  <c r="F524" i="2"/>
  <c r="F520" i="2"/>
  <c r="F516" i="2"/>
  <c r="F512" i="2"/>
  <c r="F508" i="2"/>
  <c r="F504" i="2"/>
  <c r="F500" i="2"/>
  <c r="F496" i="2"/>
  <c r="F492" i="2"/>
  <c r="F488" i="2"/>
  <c r="F484" i="2"/>
  <c r="F480" i="2"/>
  <c r="F476" i="2"/>
  <c r="F472" i="2"/>
  <c r="F468" i="2"/>
  <c r="F464" i="2"/>
  <c r="F460" i="2"/>
  <c r="F456" i="2"/>
  <c r="F452" i="2"/>
  <c r="F448" i="2"/>
  <c r="F444" i="2"/>
  <c r="F440" i="2"/>
  <c r="F436" i="2"/>
  <c r="F432" i="2"/>
  <c r="F428" i="2"/>
  <c r="F424" i="2"/>
  <c r="F420" i="2"/>
  <c r="F416" i="2"/>
  <c r="F408" i="2"/>
  <c r="F400" i="2"/>
  <c r="F396" i="2"/>
  <c r="F392" i="2"/>
  <c r="F388" i="2"/>
  <c r="F384" i="2"/>
  <c r="F376" i="2"/>
  <c r="F368" i="2"/>
  <c r="F364" i="2"/>
  <c r="F360" i="2"/>
  <c r="F356" i="2"/>
  <c r="F352" i="2"/>
  <c r="F344" i="2"/>
  <c r="F336" i="2"/>
  <c r="F332" i="2"/>
  <c r="F328" i="2"/>
  <c r="F324" i="2"/>
  <c r="F320" i="2"/>
  <c r="F312" i="2"/>
  <c r="F304" i="2"/>
  <c r="F300" i="2"/>
  <c r="F296" i="2"/>
  <c r="F292" i="2"/>
  <c r="F288" i="2"/>
  <c r="F280" i="2"/>
  <c r="F272" i="2"/>
  <c r="F268" i="2"/>
  <c r="F264" i="2"/>
  <c r="F260" i="2"/>
  <c r="F256" i="2"/>
  <c r="F248" i="2"/>
  <c r="F240" i="2"/>
  <c r="F236" i="2"/>
  <c r="F232" i="2"/>
  <c r="F228" i="2"/>
  <c r="F224" i="2"/>
  <c r="F216" i="2"/>
  <c r="F204" i="2"/>
  <c r="F200" i="2"/>
  <c r="F1797" i="2"/>
  <c r="F1789" i="2"/>
  <c r="F1781" i="2"/>
  <c r="F1773" i="2"/>
  <c r="F1765" i="2"/>
  <c r="F1757" i="2"/>
  <c r="F1749" i="2"/>
  <c r="F1741" i="2"/>
  <c r="F1733" i="2"/>
  <c r="F1725" i="2"/>
  <c r="F1717" i="2"/>
  <c r="F1709" i="2"/>
  <c r="F1701" i="2"/>
  <c r="F1693" i="2"/>
  <c r="F1685" i="2"/>
  <c r="F1677" i="2"/>
  <c r="F1669" i="2"/>
  <c r="F1661" i="2"/>
  <c r="F1653" i="2"/>
  <c r="F1645" i="2"/>
  <c r="F1637" i="2"/>
  <c r="F1629" i="2"/>
  <c r="F1621" i="2"/>
  <c r="F1613" i="2"/>
  <c r="F1605" i="2"/>
  <c r="F1597" i="2"/>
  <c r="F1589" i="2"/>
  <c r="F1581" i="2"/>
  <c r="F1573" i="2"/>
  <c r="F1565" i="2"/>
  <c r="F1557" i="2"/>
  <c r="F1549" i="2"/>
  <c r="F1541" i="2"/>
  <c r="F1533" i="2"/>
  <c r="F1525" i="2"/>
  <c r="F1517" i="2"/>
  <c r="F1509" i="2"/>
  <c r="F1501" i="2"/>
  <c r="F1493" i="2"/>
  <c r="F1485" i="2"/>
  <c r="F1477" i="2"/>
  <c r="F1469" i="2"/>
  <c r="F1461" i="2"/>
  <c r="F1453" i="2"/>
  <c r="F1445" i="2"/>
  <c r="F1437" i="2"/>
  <c r="F1429" i="2"/>
  <c r="F1421" i="2"/>
  <c r="F1413" i="2"/>
  <c r="F1405" i="2"/>
  <c r="F1397" i="2"/>
  <c r="F1389" i="2"/>
  <c r="F1381" i="2"/>
  <c r="F1373" i="2"/>
  <c r="F1365" i="2"/>
  <c r="F1357" i="2"/>
  <c r="F1349" i="2"/>
  <c r="F1341" i="2"/>
  <c r="F1333" i="2"/>
  <c r="F1325" i="2"/>
  <c r="F1317" i="2"/>
  <c r="F1309" i="2"/>
  <c r="F1301" i="2"/>
  <c r="F1293" i="2"/>
  <c r="F1285" i="2"/>
  <c r="F1277" i="2"/>
  <c r="F1269" i="2"/>
  <c r="F1261" i="2"/>
  <c r="F1240" i="2"/>
  <c r="F1229" i="2"/>
  <c r="F1205" i="2"/>
  <c r="F1189" i="2"/>
  <c r="F1173" i="2"/>
  <c r="F1157" i="2"/>
  <c r="F1141" i="2"/>
  <c r="F1125" i="2"/>
  <c r="F1109" i="2"/>
  <c r="F1093" i="2"/>
  <c r="F1077" i="2"/>
  <c r="F1061" i="2"/>
  <c r="F1045" i="2"/>
  <c r="F1029" i="2"/>
  <c r="F1013" i="2"/>
  <c r="F997" i="2"/>
  <c r="F981" i="2"/>
  <c r="F965" i="2"/>
  <c r="F949" i="2"/>
  <c r="F933" i="2"/>
  <c r="F917" i="2"/>
  <c r="F901" i="2"/>
  <c r="F885" i="2"/>
  <c r="F869" i="2"/>
  <c r="F853" i="2"/>
  <c r="F837" i="2"/>
  <c r="F821" i="2"/>
  <c r="F805" i="2"/>
  <c r="F789" i="2"/>
  <c r="F773" i="2"/>
  <c r="F757" i="2"/>
  <c r="F741" i="2"/>
  <c r="F725" i="2"/>
  <c r="F709" i="2"/>
  <c r="F693" i="2"/>
  <c r="F677" i="2"/>
  <c r="F661" i="2"/>
  <c r="F645" i="2"/>
  <c r="F629" i="2"/>
  <c r="F613" i="2"/>
  <c r="F597" i="2"/>
  <c r="F581" i="2"/>
  <c r="F565" i="2"/>
  <c r="F549" i="2"/>
  <c r="F533" i="2"/>
  <c r="F517" i="2"/>
  <c r="F501" i="2"/>
  <c r="F485" i="2"/>
  <c r="F469" i="2"/>
  <c r="F453" i="2"/>
  <c r="F437" i="2"/>
  <c r="F421" i="2"/>
  <c r="F401" i="2"/>
  <c r="F380" i="2"/>
  <c r="F359" i="2"/>
  <c r="F337" i="2"/>
  <c r="F316" i="2"/>
  <c r="F295" i="2"/>
  <c r="F273" i="2"/>
  <c r="F252" i="2"/>
  <c r="F208" i="2"/>
  <c r="F20" i="2"/>
  <c r="F12" i="2"/>
  <c r="F4" i="2"/>
  <c r="F188" i="2"/>
  <c r="F172" i="2"/>
  <c r="F156" i="2"/>
  <c r="F140" i="2"/>
  <c r="F124" i="2"/>
  <c r="F108" i="2"/>
  <c r="F92" i="2"/>
  <c r="F76" i="2"/>
  <c r="F60" i="2"/>
  <c r="F44" i="2"/>
  <c r="F28" i="2"/>
  <c r="F227" i="2"/>
  <c r="F219" i="2"/>
  <c r="F211" i="2"/>
  <c r="F207" i="2"/>
  <c r="F203" i="2"/>
  <c r="F199" i="2"/>
  <c r="F195" i="2"/>
  <c r="F191" i="2"/>
  <c r="F187" i="2"/>
  <c r="F183" i="2"/>
  <c r="F179" i="2"/>
  <c r="F175" i="2"/>
  <c r="F171" i="2"/>
  <c r="F167" i="2"/>
  <c r="F163" i="2"/>
  <c r="F159" i="2"/>
  <c r="F155" i="2"/>
  <c r="F151" i="2"/>
  <c r="F147" i="2"/>
  <c r="F143" i="2"/>
  <c r="F139" i="2"/>
  <c r="F135" i="2"/>
  <c r="F131" i="2"/>
  <c r="F127" i="2"/>
  <c r="F123" i="2"/>
  <c r="F119" i="2"/>
  <c r="F115" i="2"/>
  <c r="F111" i="2"/>
  <c r="F107" i="2"/>
  <c r="F103" i="2"/>
  <c r="F99" i="2"/>
  <c r="F95" i="2"/>
  <c r="F91" i="2"/>
  <c r="F87" i="2"/>
  <c r="F83" i="2"/>
  <c r="F79" i="2"/>
  <c r="F75" i="2"/>
  <c r="F71" i="2"/>
  <c r="F67" i="2"/>
  <c r="F63" i="2"/>
  <c r="F59" i="2"/>
  <c r="F55" i="2"/>
  <c r="F51" i="2"/>
  <c r="F47" i="2"/>
  <c r="F43" i="2"/>
  <c r="F39" i="2"/>
  <c r="F35" i="2"/>
  <c r="F31" i="2"/>
  <c r="F27" i="2"/>
  <c r="F23" i="2"/>
  <c r="F19" i="2"/>
  <c r="F15" i="2"/>
  <c r="F11" i="2"/>
  <c r="F7" i="2"/>
  <c r="F215" i="2"/>
  <c r="F184" i="2"/>
  <c r="F168" i="2"/>
  <c r="F152" i="2"/>
  <c r="F136" i="2"/>
  <c r="F120" i="2"/>
  <c r="F104" i="2"/>
  <c r="F88" i="2"/>
  <c r="F72" i="2"/>
  <c r="F56" i="2"/>
  <c r="F40" i="2"/>
  <c r="F24" i="2"/>
  <c r="J104" i="2" l="1"/>
  <c r="W104" i="2"/>
  <c r="J27" i="2"/>
  <c r="W27" i="2"/>
  <c r="J91" i="2"/>
  <c r="W91" i="2"/>
  <c r="J155" i="2"/>
  <c r="W155" i="2"/>
  <c r="J203" i="2"/>
  <c r="W203" i="2"/>
  <c r="J4" i="2"/>
  <c r="W4" i="2"/>
  <c r="J421" i="2"/>
  <c r="W421" i="2"/>
  <c r="J677" i="2"/>
  <c r="W677" i="2"/>
  <c r="J933" i="2"/>
  <c r="W933" i="2"/>
  <c r="J1125" i="2"/>
  <c r="W1125" i="2"/>
  <c r="J1325" i="2"/>
  <c r="W1325" i="2"/>
  <c r="J1389" i="2"/>
  <c r="W1389" i="2"/>
  <c r="J1517" i="2"/>
  <c r="W1517" i="2"/>
  <c r="J1645" i="2"/>
  <c r="W1645" i="2"/>
  <c r="J1709" i="2"/>
  <c r="W1709" i="2"/>
  <c r="J228" i="2"/>
  <c r="W228" i="2"/>
  <c r="J312" i="2"/>
  <c r="W312" i="2"/>
  <c r="J420" i="2"/>
  <c r="W420" i="2"/>
  <c r="J532" i="2"/>
  <c r="W532" i="2"/>
  <c r="J56" i="2"/>
  <c r="W56" i="2"/>
  <c r="J15" i="2"/>
  <c r="W15" i="2"/>
  <c r="J63" i="2"/>
  <c r="W63" i="2"/>
  <c r="J95" i="2"/>
  <c r="W95" i="2"/>
  <c r="J143" i="2"/>
  <c r="W143" i="2"/>
  <c r="J175" i="2"/>
  <c r="W175" i="2"/>
  <c r="J28" i="2"/>
  <c r="W28" i="2"/>
  <c r="J156" i="2"/>
  <c r="W156" i="2"/>
  <c r="J359" i="2"/>
  <c r="W359" i="2"/>
  <c r="J501" i="2"/>
  <c r="W501" i="2"/>
  <c r="J693" i="2"/>
  <c r="W693" i="2"/>
  <c r="J885" i="2"/>
  <c r="W885" i="2"/>
  <c r="J1013" i="2"/>
  <c r="W1013" i="2"/>
  <c r="J1205" i="2"/>
  <c r="W1205" i="2"/>
  <c r="J1301" i="2"/>
  <c r="W1301" i="2"/>
  <c r="J1397" i="2"/>
  <c r="W1397" i="2"/>
  <c r="J1461" i="2"/>
  <c r="W1461" i="2"/>
  <c r="J1557" i="2"/>
  <c r="W1557" i="2"/>
  <c r="J1621" i="2"/>
  <c r="W1621" i="2"/>
  <c r="J1685" i="2"/>
  <c r="W1685" i="2"/>
  <c r="J1781" i="2"/>
  <c r="W1781" i="2"/>
  <c r="J232" i="2"/>
  <c r="W232" i="2"/>
  <c r="J296" i="2"/>
  <c r="W296" i="2"/>
  <c r="J336" i="2"/>
  <c r="W336" i="2"/>
  <c r="J400" i="2"/>
  <c r="W400" i="2"/>
  <c r="J440" i="2"/>
  <c r="W440" i="2"/>
  <c r="J488" i="2"/>
  <c r="W488" i="2"/>
  <c r="J504" i="2"/>
  <c r="W504" i="2"/>
  <c r="J552" i="2"/>
  <c r="W552" i="2"/>
  <c r="J584" i="2"/>
  <c r="W584" i="2"/>
  <c r="J632" i="2"/>
  <c r="W632" i="2"/>
  <c r="J664" i="2"/>
  <c r="W664" i="2"/>
  <c r="J712" i="2"/>
  <c r="W712" i="2"/>
  <c r="J744" i="2"/>
  <c r="W744" i="2"/>
  <c r="J776" i="2"/>
  <c r="W776" i="2"/>
  <c r="J824" i="2"/>
  <c r="W824" i="2"/>
  <c r="J856" i="2"/>
  <c r="W856" i="2"/>
  <c r="J904" i="2"/>
  <c r="W904" i="2"/>
  <c r="J936" i="2"/>
  <c r="W936" i="2"/>
  <c r="J984" i="2"/>
  <c r="W984" i="2"/>
  <c r="J1016" i="2"/>
  <c r="W1016" i="2"/>
  <c r="J1048" i="2"/>
  <c r="W1048" i="2"/>
  <c r="J1096" i="2"/>
  <c r="W1096" i="2"/>
  <c r="J1144" i="2"/>
  <c r="W1144" i="2"/>
  <c r="J1280" i="2"/>
  <c r="W1280" i="2"/>
  <c r="J24" i="2"/>
  <c r="W24" i="2"/>
  <c r="J88" i="2"/>
  <c r="W88" i="2"/>
  <c r="J152" i="2"/>
  <c r="W152" i="2"/>
  <c r="J7" i="2"/>
  <c r="W7" i="2"/>
  <c r="J23" i="2"/>
  <c r="W23" i="2"/>
  <c r="J39" i="2"/>
  <c r="W39" i="2"/>
  <c r="J55" i="2"/>
  <c r="W55" i="2"/>
  <c r="J71" i="2"/>
  <c r="W71" i="2"/>
  <c r="J87" i="2"/>
  <c r="W87" i="2"/>
  <c r="J103" i="2"/>
  <c r="W103" i="2"/>
  <c r="J119" i="2"/>
  <c r="W119" i="2"/>
  <c r="J135" i="2"/>
  <c r="W135" i="2"/>
  <c r="J151" i="2"/>
  <c r="W151" i="2"/>
  <c r="J167" i="2"/>
  <c r="W167" i="2"/>
  <c r="J183" i="2"/>
  <c r="W183" i="2"/>
  <c r="J199" i="2"/>
  <c r="W199" i="2"/>
  <c r="J219" i="2"/>
  <c r="W219" i="2"/>
  <c r="J60" i="2"/>
  <c r="W60" i="2"/>
  <c r="J124" i="2"/>
  <c r="W124" i="2"/>
  <c r="J188" i="2"/>
  <c r="W188" i="2"/>
  <c r="J208" i="2"/>
  <c r="W208" i="2"/>
  <c r="J316" i="2"/>
  <c r="W316" i="2"/>
  <c r="J401" i="2"/>
  <c r="W401" i="2"/>
  <c r="J469" i="2"/>
  <c r="W469" i="2"/>
  <c r="J533" i="2"/>
  <c r="W533" i="2"/>
  <c r="J597" i="2"/>
  <c r="W597" i="2"/>
  <c r="J661" i="2"/>
  <c r="W661" i="2"/>
  <c r="J725" i="2"/>
  <c r="W725" i="2"/>
  <c r="J789" i="2"/>
  <c r="W789" i="2"/>
  <c r="J853" i="2"/>
  <c r="W853" i="2"/>
  <c r="J917" i="2"/>
  <c r="W917" i="2"/>
  <c r="J981" i="2"/>
  <c r="W981" i="2"/>
  <c r="J1045" i="2"/>
  <c r="W1045" i="2"/>
  <c r="J1109" i="2"/>
  <c r="W1109" i="2"/>
  <c r="J1173" i="2"/>
  <c r="W1173" i="2"/>
  <c r="J1240" i="2"/>
  <c r="W1240" i="2"/>
  <c r="J1285" i="2"/>
  <c r="W1285" i="2"/>
  <c r="J1317" i="2"/>
  <c r="W1317" i="2"/>
  <c r="J1349" i="2"/>
  <c r="W1349" i="2"/>
  <c r="J1381" i="2"/>
  <c r="W1381" i="2"/>
  <c r="J1413" i="2"/>
  <c r="W1413" i="2"/>
  <c r="J1445" i="2"/>
  <c r="W1445" i="2"/>
  <c r="J1477" i="2"/>
  <c r="W1477" i="2"/>
  <c r="J1509" i="2"/>
  <c r="W1509" i="2"/>
  <c r="J1541" i="2"/>
  <c r="W1541" i="2"/>
  <c r="J1573" i="2"/>
  <c r="W1573" i="2"/>
  <c r="J1605" i="2"/>
  <c r="W1605" i="2"/>
  <c r="J1637" i="2"/>
  <c r="W1637" i="2"/>
  <c r="J1669" i="2"/>
  <c r="W1669" i="2"/>
  <c r="J1701" i="2"/>
  <c r="W1701" i="2"/>
  <c r="J1733" i="2"/>
  <c r="W1733" i="2"/>
  <c r="J1765" i="2"/>
  <c r="W1765" i="2"/>
  <c r="J1797" i="2"/>
  <c r="W1797" i="2"/>
  <c r="J224" i="2"/>
  <c r="W224" i="2"/>
  <c r="J240" i="2"/>
  <c r="W240" i="2"/>
  <c r="J264" i="2"/>
  <c r="W264" i="2"/>
  <c r="J288" i="2"/>
  <c r="W288" i="2"/>
  <c r="J304" i="2"/>
  <c r="W304" i="2"/>
  <c r="J328" i="2"/>
  <c r="W328" i="2"/>
  <c r="J352" i="2"/>
  <c r="W352" i="2"/>
  <c r="J368" i="2"/>
  <c r="W368" i="2"/>
  <c r="J392" i="2"/>
  <c r="W392" i="2"/>
  <c r="J416" i="2"/>
  <c r="W416" i="2"/>
  <c r="J432" i="2"/>
  <c r="W432" i="2"/>
  <c r="J448" i="2"/>
  <c r="W448" i="2"/>
  <c r="J464" i="2"/>
  <c r="W464" i="2"/>
  <c r="J480" i="2"/>
  <c r="W480" i="2"/>
  <c r="J496" i="2"/>
  <c r="W496" i="2"/>
  <c r="J512" i="2"/>
  <c r="W512" i="2"/>
  <c r="J528" i="2"/>
  <c r="W528" i="2"/>
  <c r="J544" i="2"/>
  <c r="W544" i="2"/>
  <c r="J560" i="2"/>
  <c r="W560" i="2"/>
  <c r="J576" i="2"/>
  <c r="W576" i="2"/>
  <c r="J592" i="2"/>
  <c r="W592" i="2"/>
  <c r="J608" i="2"/>
  <c r="W608" i="2"/>
  <c r="J624" i="2"/>
  <c r="W624" i="2"/>
  <c r="J640" i="2"/>
  <c r="W640" i="2"/>
  <c r="J656" i="2"/>
  <c r="W656" i="2"/>
  <c r="J672" i="2"/>
  <c r="W672" i="2"/>
  <c r="J688" i="2"/>
  <c r="W688" i="2"/>
  <c r="J704" i="2"/>
  <c r="W704" i="2"/>
  <c r="J720" i="2"/>
  <c r="W720" i="2"/>
  <c r="J736" i="2"/>
  <c r="W736" i="2"/>
  <c r="J752" i="2"/>
  <c r="W752" i="2"/>
  <c r="J768" i="2"/>
  <c r="W768" i="2"/>
  <c r="J784" i="2"/>
  <c r="W784" i="2"/>
  <c r="J800" i="2"/>
  <c r="W800" i="2"/>
  <c r="J816" i="2"/>
  <c r="W816" i="2"/>
  <c r="J832" i="2"/>
  <c r="W832" i="2"/>
  <c r="J848" i="2"/>
  <c r="W848" i="2"/>
  <c r="J864" i="2"/>
  <c r="W864" i="2"/>
  <c r="J880" i="2"/>
  <c r="W880" i="2"/>
  <c r="J896" i="2"/>
  <c r="W896" i="2"/>
  <c r="J912" i="2"/>
  <c r="W912" i="2"/>
  <c r="J928" i="2"/>
  <c r="W928" i="2"/>
  <c r="J944" i="2"/>
  <c r="W944" i="2"/>
  <c r="J960" i="2"/>
  <c r="W960" i="2"/>
  <c r="J976" i="2"/>
  <c r="W976" i="2"/>
  <c r="J992" i="2"/>
  <c r="W992" i="2"/>
  <c r="J1008" i="2"/>
  <c r="W1008" i="2"/>
  <c r="J1024" i="2"/>
  <c r="W1024" i="2"/>
  <c r="J1040" i="2"/>
  <c r="W1040" i="2"/>
  <c r="J1056" i="2"/>
  <c r="W1056" i="2"/>
  <c r="J1072" i="2"/>
  <c r="W1072" i="2"/>
  <c r="J1088" i="2"/>
  <c r="W1088" i="2"/>
  <c r="J1104" i="2"/>
  <c r="W1104" i="2"/>
  <c r="J1120" i="2"/>
  <c r="W1120" i="2"/>
  <c r="J1136" i="2"/>
  <c r="W1136" i="2"/>
  <c r="J1152" i="2"/>
  <c r="W1152" i="2"/>
  <c r="J1168" i="2"/>
  <c r="W1168" i="2"/>
  <c r="J1184" i="2"/>
  <c r="W1184" i="2"/>
  <c r="J1200" i="2"/>
  <c r="W1200" i="2"/>
  <c r="J1216" i="2"/>
  <c r="W1216" i="2"/>
  <c r="J1248" i="2"/>
  <c r="W1248" i="2"/>
  <c r="J1272" i="2"/>
  <c r="W1272" i="2"/>
  <c r="J1288" i="2"/>
  <c r="W1288" i="2"/>
  <c r="J1304" i="2"/>
  <c r="W1304" i="2"/>
  <c r="J1320" i="2"/>
  <c r="W1320" i="2"/>
  <c r="J1336" i="2"/>
  <c r="W1336" i="2"/>
  <c r="J1352" i="2"/>
  <c r="W1352" i="2"/>
  <c r="J1368" i="2"/>
  <c r="W1368" i="2"/>
  <c r="J1384" i="2"/>
  <c r="W1384" i="2"/>
  <c r="J1400" i="2"/>
  <c r="W1400" i="2"/>
  <c r="J1416" i="2"/>
  <c r="W1416" i="2"/>
  <c r="J1432" i="2"/>
  <c r="W1432" i="2"/>
  <c r="J1448" i="2"/>
  <c r="W1448" i="2"/>
  <c r="J1464" i="2"/>
  <c r="W1464" i="2"/>
  <c r="J1480" i="2"/>
  <c r="W1480" i="2"/>
  <c r="J1496" i="2"/>
  <c r="W1496" i="2"/>
  <c r="J1512" i="2"/>
  <c r="W1512" i="2"/>
  <c r="J1528" i="2"/>
  <c r="W1528" i="2"/>
  <c r="J1544" i="2"/>
  <c r="W1544" i="2"/>
  <c r="J1560" i="2"/>
  <c r="W1560" i="2"/>
  <c r="J1576" i="2"/>
  <c r="W1576" i="2"/>
  <c r="J1592" i="2"/>
  <c r="W1592" i="2"/>
  <c r="J1608" i="2"/>
  <c r="W1608" i="2"/>
  <c r="J1624" i="2"/>
  <c r="W1624" i="2"/>
  <c r="J1640" i="2"/>
  <c r="W1640" i="2"/>
  <c r="J1656" i="2"/>
  <c r="W1656" i="2"/>
  <c r="J1672" i="2"/>
  <c r="W1672" i="2"/>
  <c r="J1688" i="2"/>
  <c r="W1688" i="2"/>
  <c r="J1704" i="2"/>
  <c r="W1704" i="2"/>
  <c r="J1720" i="2"/>
  <c r="W1720" i="2"/>
  <c r="J1736" i="2"/>
  <c r="W1736" i="2"/>
  <c r="J1752" i="2"/>
  <c r="W1752" i="2"/>
  <c r="J1768" i="2"/>
  <c r="W1768" i="2"/>
  <c r="J1784" i="2"/>
  <c r="W1784" i="2"/>
  <c r="J1800" i="2"/>
  <c r="W1800" i="2"/>
  <c r="J297" i="2"/>
  <c r="W297" i="2"/>
  <c r="J423" i="2"/>
  <c r="W423" i="2"/>
  <c r="J487" i="2"/>
  <c r="W487" i="2"/>
  <c r="J551" i="2"/>
  <c r="W551" i="2"/>
  <c r="J1262" i="2"/>
  <c r="W1262" i="2"/>
  <c r="J1294" i="2"/>
  <c r="W1294" i="2"/>
  <c r="J1326" i="2"/>
  <c r="W1326" i="2"/>
  <c r="J1358" i="2"/>
  <c r="W1358" i="2"/>
  <c r="J1390" i="2"/>
  <c r="W1390" i="2"/>
  <c r="J1422" i="2"/>
  <c r="W1422" i="2"/>
  <c r="J1454" i="2"/>
  <c r="W1454" i="2"/>
  <c r="J1486" i="2"/>
  <c r="W1486" i="2"/>
  <c r="J1518" i="2"/>
  <c r="W1518" i="2"/>
  <c r="J1550" i="2"/>
  <c r="W1550" i="2"/>
  <c r="J1582" i="2"/>
  <c r="W1582" i="2"/>
  <c r="J1614" i="2"/>
  <c r="W1614" i="2"/>
  <c r="J1646" i="2"/>
  <c r="W1646" i="2"/>
  <c r="J1678" i="2"/>
  <c r="W1678" i="2"/>
  <c r="J1710" i="2"/>
  <c r="W1710" i="2"/>
  <c r="J1742" i="2"/>
  <c r="W1742" i="2"/>
  <c r="J1774" i="2"/>
  <c r="W1774" i="2"/>
  <c r="J5" i="2"/>
  <c r="W5" i="2"/>
  <c r="J21" i="2"/>
  <c r="W21" i="2"/>
  <c r="J37" i="2"/>
  <c r="W37" i="2"/>
  <c r="J53" i="2"/>
  <c r="W53" i="2"/>
  <c r="J69" i="2"/>
  <c r="W69" i="2"/>
  <c r="J85" i="2"/>
  <c r="W85" i="2"/>
  <c r="J101" i="2"/>
  <c r="W101" i="2"/>
  <c r="J117" i="2"/>
  <c r="W117" i="2"/>
  <c r="J133" i="2"/>
  <c r="W133" i="2"/>
  <c r="J149" i="2"/>
  <c r="W149" i="2"/>
  <c r="J165" i="2"/>
  <c r="W165" i="2"/>
  <c r="J181" i="2"/>
  <c r="W181" i="2"/>
  <c r="J197" i="2"/>
  <c r="W197" i="2"/>
  <c r="J213" i="2"/>
  <c r="W213" i="2"/>
  <c r="J229" i="2"/>
  <c r="W229" i="2"/>
  <c r="J253" i="2"/>
  <c r="W253" i="2"/>
  <c r="J277" i="2"/>
  <c r="W277" i="2"/>
  <c r="J293" i="2"/>
  <c r="W293" i="2"/>
  <c r="J317" i="2"/>
  <c r="W317" i="2"/>
  <c r="J341" i="2"/>
  <c r="W341" i="2"/>
  <c r="J357" i="2"/>
  <c r="W357" i="2"/>
  <c r="J381" i="2"/>
  <c r="W381" i="2"/>
  <c r="J405" i="2"/>
  <c r="W405" i="2"/>
  <c r="J425" i="2"/>
  <c r="W425" i="2"/>
  <c r="J457" i="2"/>
  <c r="W457" i="2"/>
  <c r="J489" i="2"/>
  <c r="W489" i="2"/>
  <c r="J529" i="2"/>
  <c r="W529" i="2"/>
  <c r="J561" i="2"/>
  <c r="W561" i="2"/>
  <c r="J593" i="2"/>
  <c r="W593" i="2"/>
  <c r="J625" i="2"/>
  <c r="W625" i="2"/>
  <c r="J657" i="2"/>
  <c r="W657" i="2"/>
  <c r="J689" i="2"/>
  <c r="W689" i="2"/>
  <c r="J721" i="2"/>
  <c r="W721" i="2"/>
  <c r="J753" i="2"/>
  <c r="W753" i="2"/>
  <c r="J793" i="2"/>
  <c r="W793" i="2"/>
  <c r="J825" i="2"/>
  <c r="W825" i="2"/>
  <c r="J857" i="2"/>
  <c r="W857" i="2"/>
  <c r="J889" i="2"/>
  <c r="W889" i="2"/>
  <c r="J921" i="2"/>
  <c r="W921" i="2"/>
  <c r="J953" i="2"/>
  <c r="W953" i="2"/>
  <c r="J985" i="2"/>
  <c r="W985" i="2"/>
  <c r="J1017" i="2"/>
  <c r="W1017" i="2"/>
  <c r="J1049" i="2"/>
  <c r="W1049" i="2"/>
  <c r="J1081" i="2"/>
  <c r="W1081" i="2"/>
  <c r="J1113" i="2"/>
  <c r="W1113" i="2"/>
  <c r="J1145" i="2"/>
  <c r="W1145" i="2"/>
  <c r="J1177" i="2"/>
  <c r="W1177" i="2"/>
  <c r="J1209" i="2"/>
  <c r="W1209" i="2"/>
  <c r="J1237" i="2"/>
  <c r="W1237" i="2"/>
  <c r="J327" i="2"/>
  <c r="W327" i="2"/>
  <c r="J14" i="2"/>
  <c r="W14" i="2"/>
  <c r="J30" i="2"/>
  <c r="W30" i="2"/>
  <c r="J46" i="2"/>
  <c r="W46" i="2"/>
  <c r="J62" i="2"/>
  <c r="W62" i="2"/>
  <c r="J78" i="2"/>
  <c r="W78" i="2"/>
  <c r="J94" i="2"/>
  <c r="W94" i="2"/>
  <c r="J110" i="2"/>
  <c r="W110" i="2"/>
  <c r="J126" i="2"/>
  <c r="W126" i="2"/>
  <c r="J142" i="2"/>
  <c r="W142" i="2"/>
  <c r="J158" i="2"/>
  <c r="W158" i="2"/>
  <c r="J174" i="2"/>
  <c r="W174" i="2"/>
  <c r="J190" i="2"/>
  <c r="W190" i="2"/>
  <c r="J206" i="2"/>
  <c r="W206" i="2"/>
  <c r="J222" i="2"/>
  <c r="W222" i="2"/>
  <c r="J238" i="2"/>
  <c r="W238" i="2"/>
  <c r="J254" i="2"/>
  <c r="W254" i="2"/>
  <c r="J270" i="2"/>
  <c r="W270" i="2"/>
  <c r="J286" i="2"/>
  <c r="W286" i="2"/>
  <c r="J302" i="2"/>
  <c r="W302" i="2"/>
  <c r="J318" i="2"/>
  <c r="W318" i="2"/>
  <c r="J334" i="2"/>
  <c r="W334" i="2"/>
  <c r="J350" i="2"/>
  <c r="W350" i="2"/>
  <c r="J366" i="2"/>
  <c r="W366" i="2"/>
  <c r="J382" i="2"/>
  <c r="W382" i="2"/>
  <c r="J398" i="2"/>
  <c r="W398" i="2"/>
  <c r="J414" i="2"/>
  <c r="W414" i="2"/>
  <c r="J430" i="2"/>
  <c r="W430" i="2"/>
  <c r="J446" i="2"/>
  <c r="W446" i="2"/>
  <c r="J462" i="2"/>
  <c r="W462" i="2"/>
  <c r="J478" i="2"/>
  <c r="W478" i="2"/>
  <c r="J494" i="2"/>
  <c r="W494" i="2"/>
  <c r="J510" i="2"/>
  <c r="W510" i="2"/>
  <c r="J526" i="2"/>
  <c r="W526" i="2"/>
  <c r="J542" i="2"/>
  <c r="W542" i="2"/>
  <c r="J558" i="2"/>
  <c r="W558" i="2"/>
  <c r="J574" i="2"/>
  <c r="W574" i="2"/>
  <c r="J590" i="2"/>
  <c r="W590" i="2"/>
  <c r="J606" i="2"/>
  <c r="W606" i="2"/>
  <c r="J622" i="2"/>
  <c r="W622" i="2"/>
  <c r="J638" i="2"/>
  <c r="W638" i="2"/>
  <c r="J654" i="2"/>
  <c r="W654" i="2"/>
  <c r="J670" i="2"/>
  <c r="W670" i="2"/>
  <c r="J686" i="2"/>
  <c r="W686" i="2"/>
  <c r="J702" i="2"/>
  <c r="W702" i="2"/>
  <c r="J718" i="2"/>
  <c r="W718" i="2"/>
  <c r="J734" i="2"/>
  <c r="W734" i="2"/>
  <c r="J750" i="2"/>
  <c r="W750" i="2"/>
  <c r="J766" i="2"/>
  <c r="W766" i="2"/>
  <c r="J782" i="2"/>
  <c r="W782" i="2"/>
  <c r="J798" i="2"/>
  <c r="W798" i="2"/>
  <c r="J814" i="2"/>
  <c r="W814" i="2"/>
  <c r="J830" i="2"/>
  <c r="W830" i="2"/>
  <c r="J846" i="2"/>
  <c r="W846" i="2"/>
  <c r="J862" i="2"/>
  <c r="W862" i="2"/>
  <c r="J878" i="2"/>
  <c r="W878" i="2"/>
  <c r="J894" i="2"/>
  <c r="W894" i="2"/>
  <c r="J910" i="2"/>
  <c r="W910" i="2"/>
  <c r="J926" i="2"/>
  <c r="W926" i="2"/>
  <c r="J942" i="2"/>
  <c r="W942" i="2"/>
  <c r="J958" i="2"/>
  <c r="W958" i="2"/>
  <c r="J974" i="2"/>
  <c r="W974" i="2"/>
  <c r="J990" i="2"/>
  <c r="W990" i="2"/>
  <c r="J1006" i="2"/>
  <c r="W1006" i="2"/>
  <c r="J1022" i="2"/>
  <c r="W1022" i="2"/>
  <c r="J1038" i="2"/>
  <c r="W1038" i="2"/>
  <c r="J1054" i="2"/>
  <c r="W1054" i="2"/>
  <c r="J1070" i="2"/>
  <c r="W1070" i="2"/>
  <c r="J1086" i="2"/>
  <c r="W1086" i="2"/>
  <c r="J1102" i="2"/>
  <c r="W1102" i="2"/>
  <c r="J1118" i="2"/>
  <c r="W1118" i="2"/>
  <c r="J1134" i="2"/>
  <c r="W1134" i="2"/>
  <c r="J1150" i="2"/>
  <c r="W1150" i="2"/>
  <c r="J1166" i="2"/>
  <c r="W1166" i="2"/>
  <c r="J1182" i="2"/>
  <c r="W1182" i="2"/>
  <c r="J1198" i="2"/>
  <c r="W1198" i="2"/>
  <c r="J1214" i="2"/>
  <c r="W1214" i="2"/>
  <c r="J1230" i="2"/>
  <c r="W1230" i="2"/>
  <c r="J1246" i="2"/>
  <c r="W1246" i="2"/>
  <c r="J287" i="2"/>
  <c r="W287" i="2"/>
  <c r="J447" i="2"/>
  <c r="W447" i="2"/>
  <c r="J511" i="2"/>
  <c r="W511" i="2"/>
  <c r="J575" i="2"/>
  <c r="W575" i="2"/>
  <c r="J1626" i="2"/>
  <c r="W1626" i="2"/>
  <c r="J1754" i="2"/>
  <c r="W1754" i="2"/>
  <c r="J243" i="2"/>
  <c r="W243" i="2"/>
  <c r="J267" i="2"/>
  <c r="W267" i="2"/>
  <c r="J283" i="2"/>
  <c r="W283" i="2"/>
  <c r="J307" i="2"/>
  <c r="W307" i="2"/>
  <c r="J331" i="2"/>
  <c r="W331" i="2"/>
  <c r="J347" i="2"/>
  <c r="W347" i="2"/>
  <c r="J371" i="2"/>
  <c r="W371" i="2"/>
  <c r="J395" i="2"/>
  <c r="W395" i="2"/>
  <c r="J411" i="2"/>
  <c r="W411" i="2"/>
  <c r="J443" i="2"/>
  <c r="W443" i="2"/>
  <c r="J475" i="2"/>
  <c r="W475" i="2"/>
  <c r="J507" i="2"/>
  <c r="W507" i="2"/>
  <c r="J539" i="2"/>
  <c r="W539" i="2"/>
  <c r="J571" i="2"/>
  <c r="W571" i="2"/>
  <c r="J595" i="2"/>
  <c r="W595" i="2"/>
  <c r="J611" i="2"/>
  <c r="W611" i="2"/>
  <c r="J627" i="2"/>
  <c r="W627" i="2"/>
  <c r="J643" i="2"/>
  <c r="W643" i="2"/>
  <c r="J659" i="2"/>
  <c r="W659" i="2"/>
  <c r="J675" i="2"/>
  <c r="W675" i="2"/>
  <c r="J691" i="2"/>
  <c r="W691" i="2"/>
  <c r="J707" i="2"/>
  <c r="W707" i="2"/>
  <c r="J723" i="2"/>
  <c r="W723" i="2"/>
  <c r="J739" i="2"/>
  <c r="W739" i="2"/>
  <c r="J755" i="2"/>
  <c r="W755" i="2"/>
  <c r="J771" i="2"/>
  <c r="W771" i="2"/>
  <c r="J787" i="2"/>
  <c r="W787" i="2"/>
  <c r="J803" i="2"/>
  <c r="W803" i="2"/>
  <c r="J819" i="2"/>
  <c r="W819" i="2"/>
  <c r="J835" i="2"/>
  <c r="W835" i="2"/>
  <c r="J851" i="2"/>
  <c r="W851" i="2"/>
  <c r="J867" i="2"/>
  <c r="W867" i="2"/>
  <c r="J883" i="2"/>
  <c r="W883" i="2"/>
  <c r="J899" i="2"/>
  <c r="W899" i="2"/>
  <c r="J915" i="2"/>
  <c r="W915" i="2"/>
  <c r="J931" i="2"/>
  <c r="W931" i="2"/>
  <c r="J947" i="2"/>
  <c r="W947" i="2"/>
  <c r="J963" i="2"/>
  <c r="W963" i="2"/>
  <c r="J979" i="2"/>
  <c r="W979" i="2"/>
  <c r="J995" i="2"/>
  <c r="W995" i="2"/>
  <c r="J1011" i="2"/>
  <c r="W1011" i="2"/>
  <c r="J1027" i="2"/>
  <c r="W1027" i="2"/>
  <c r="J1043" i="2"/>
  <c r="W1043" i="2"/>
  <c r="J1059" i="2"/>
  <c r="W1059" i="2"/>
  <c r="J1075" i="2"/>
  <c r="W1075" i="2"/>
  <c r="J1091" i="2"/>
  <c r="W1091" i="2"/>
  <c r="J1107" i="2"/>
  <c r="W1107" i="2"/>
  <c r="J1123" i="2"/>
  <c r="W1123" i="2"/>
  <c r="J1139" i="2"/>
  <c r="W1139" i="2"/>
  <c r="J1155" i="2"/>
  <c r="W1155" i="2"/>
  <c r="J1171" i="2"/>
  <c r="W1171" i="2"/>
  <c r="J1187" i="2"/>
  <c r="W1187" i="2"/>
  <c r="J1203" i="2"/>
  <c r="W1203" i="2"/>
  <c r="J1219" i="2"/>
  <c r="W1219" i="2"/>
  <c r="J1235" i="2"/>
  <c r="W1235" i="2"/>
  <c r="J1251" i="2"/>
  <c r="W1251" i="2"/>
  <c r="J1267" i="2"/>
  <c r="W1267" i="2"/>
  <c r="J1283" i="2"/>
  <c r="W1283" i="2"/>
  <c r="J1299" i="2"/>
  <c r="W1299" i="2"/>
  <c r="J1315" i="2"/>
  <c r="W1315" i="2"/>
  <c r="J1331" i="2"/>
  <c r="W1331" i="2"/>
  <c r="J1347" i="2"/>
  <c r="W1347" i="2"/>
  <c r="J1363" i="2"/>
  <c r="W1363" i="2"/>
  <c r="J1379" i="2"/>
  <c r="W1379" i="2"/>
  <c r="J1395" i="2"/>
  <c r="W1395" i="2"/>
  <c r="J1411" i="2"/>
  <c r="W1411" i="2"/>
  <c r="J1427" i="2"/>
  <c r="W1427" i="2"/>
  <c r="J1443" i="2"/>
  <c r="W1443" i="2"/>
  <c r="J1459" i="2"/>
  <c r="W1459" i="2"/>
  <c r="J1475" i="2"/>
  <c r="W1475" i="2"/>
  <c r="J1491" i="2"/>
  <c r="W1491" i="2"/>
  <c r="J1507" i="2"/>
  <c r="W1507" i="2"/>
  <c r="J1523" i="2"/>
  <c r="W1523" i="2"/>
  <c r="J1539" i="2"/>
  <c r="W1539" i="2"/>
  <c r="J1555" i="2"/>
  <c r="W1555" i="2"/>
  <c r="J1571" i="2"/>
  <c r="W1571" i="2"/>
  <c r="J1587" i="2"/>
  <c r="W1587" i="2"/>
  <c r="J1603" i="2"/>
  <c r="W1603" i="2"/>
  <c r="J1619" i="2"/>
  <c r="W1619" i="2"/>
  <c r="J1635" i="2"/>
  <c r="W1635" i="2"/>
  <c r="J1651" i="2"/>
  <c r="W1651" i="2"/>
  <c r="J1667" i="2"/>
  <c r="W1667" i="2"/>
  <c r="J1683" i="2"/>
  <c r="W1683" i="2"/>
  <c r="J1699" i="2"/>
  <c r="W1699" i="2"/>
  <c r="J1715" i="2"/>
  <c r="W1715" i="2"/>
  <c r="J1731" i="2"/>
  <c r="W1731" i="2"/>
  <c r="J1747" i="2"/>
  <c r="W1747" i="2"/>
  <c r="J1763" i="2"/>
  <c r="W1763" i="2"/>
  <c r="J1779" i="2"/>
  <c r="W1779" i="2"/>
  <c r="J1795" i="2"/>
  <c r="W1795" i="2"/>
  <c r="J2" i="2"/>
  <c r="W2" i="2"/>
  <c r="J32" i="2"/>
  <c r="W32" i="2"/>
  <c r="J64" i="2"/>
  <c r="W64" i="2"/>
  <c r="J96" i="2"/>
  <c r="W96" i="2"/>
  <c r="J128" i="2"/>
  <c r="W128" i="2"/>
  <c r="J160" i="2"/>
  <c r="W160" i="2"/>
  <c r="J192" i="2"/>
  <c r="W192" i="2"/>
  <c r="J244" i="2"/>
  <c r="W244" i="2"/>
  <c r="J340" i="2"/>
  <c r="W340" i="2"/>
  <c r="J412" i="2"/>
  <c r="W412" i="2"/>
  <c r="J1252" i="2"/>
  <c r="W1252" i="2"/>
  <c r="J305" i="2"/>
  <c r="W305" i="2"/>
  <c r="J429" i="2"/>
  <c r="W429" i="2"/>
  <c r="J493" i="2"/>
  <c r="W493" i="2"/>
  <c r="J541" i="2"/>
  <c r="W541" i="2"/>
  <c r="J605" i="2"/>
  <c r="W605" i="2"/>
  <c r="J669" i="2"/>
  <c r="W669" i="2"/>
  <c r="J733" i="2"/>
  <c r="W733" i="2"/>
  <c r="J781" i="2"/>
  <c r="W781" i="2"/>
  <c r="J845" i="2"/>
  <c r="W845" i="2"/>
  <c r="J909" i="2"/>
  <c r="W909" i="2"/>
  <c r="J973" i="2"/>
  <c r="W973" i="2"/>
  <c r="J1037" i="2"/>
  <c r="W1037" i="2"/>
  <c r="J1101" i="2"/>
  <c r="W1101" i="2"/>
  <c r="J1165" i="2"/>
  <c r="W1165" i="2"/>
  <c r="J1225" i="2"/>
  <c r="W1225" i="2"/>
  <c r="J1273" i="2"/>
  <c r="W1273" i="2"/>
  <c r="J1305" i="2"/>
  <c r="W1305" i="2"/>
  <c r="J1337" i="2"/>
  <c r="W1337" i="2"/>
  <c r="J1369" i="2"/>
  <c r="W1369" i="2"/>
  <c r="J1401" i="2"/>
  <c r="W1401" i="2"/>
  <c r="J1433" i="2"/>
  <c r="W1433" i="2"/>
  <c r="J1465" i="2"/>
  <c r="W1465" i="2"/>
  <c r="J1497" i="2"/>
  <c r="W1497" i="2"/>
  <c r="J1529" i="2"/>
  <c r="W1529" i="2"/>
  <c r="J1561" i="2"/>
  <c r="W1561" i="2"/>
  <c r="J1593" i="2"/>
  <c r="W1593" i="2"/>
  <c r="J1625" i="2"/>
  <c r="W1625" i="2"/>
  <c r="J1657" i="2"/>
  <c r="W1657" i="2"/>
  <c r="J1689" i="2"/>
  <c r="W1689" i="2"/>
  <c r="J1721" i="2"/>
  <c r="W1721" i="2"/>
  <c r="J1753" i="2"/>
  <c r="W1753" i="2"/>
  <c r="J1785" i="2"/>
  <c r="W1785" i="2"/>
  <c r="J1290" i="2"/>
  <c r="W1290" i="2"/>
  <c r="J1466" i="2"/>
  <c r="W1466" i="2"/>
  <c r="J1714" i="2"/>
  <c r="W1714" i="2"/>
  <c r="J1274" i="2"/>
  <c r="W1274" i="2"/>
  <c r="J1338" i="2"/>
  <c r="W1338" i="2"/>
  <c r="J1418" i="2"/>
  <c r="W1418" i="2"/>
  <c r="J1482" i="2"/>
  <c r="W1482" i="2"/>
  <c r="J1634" i="2"/>
  <c r="W1634" i="2"/>
  <c r="J1746" i="2"/>
  <c r="W1746" i="2"/>
  <c r="J1346" i="2"/>
  <c r="W1346" i="2"/>
  <c r="J1410" i="2"/>
  <c r="W1410" i="2"/>
  <c r="J1506" i="2"/>
  <c r="W1506" i="2"/>
  <c r="J1586" i="2"/>
  <c r="W1586" i="2"/>
  <c r="J1674" i="2"/>
  <c r="W1674" i="2"/>
  <c r="J1770" i="2"/>
  <c r="W1770" i="2"/>
  <c r="J168" i="2"/>
  <c r="W168" i="2"/>
  <c r="J75" i="2"/>
  <c r="W75" i="2"/>
  <c r="J139" i="2"/>
  <c r="W139" i="2"/>
  <c r="J76" i="2"/>
  <c r="W76" i="2"/>
  <c r="J337" i="2"/>
  <c r="W337" i="2"/>
  <c r="J613" i="2"/>
  <c r="W613" i="2"/>
  <c r="J869" i="2"/>
  <c r="W869" i="2"/>
  <c r="J1261" i="2"/>
  <c r="W1261" i="2"/>
  <c r="J1485" i="2"/>
  <c r="W1485" i="2"/>
  <c r="J1613" i="2"/>
  <c r="W1613" i="2"/>
  <c r="J1773" i="2"/>
  <c r="W1773" i="2"/>
  <c r="J292" i="2"/>
  <c r="W292" i="2"/>
  <c r="J376" i="2"/>
  <c r="W376" i="2"/>
  <c r="J452" i="2"/>
  <c r="W452" i="2"/>
  <c r="J468" i="2"/>
  <c r="W468" i="2"/>
  <c r="J484" i="2"/>
  <c r="W484" i="2"/>
  <c r="J500" i="2"/>
  <c r="W500" i="2"/>
  <c r="J564" i="2"/>
  <c r="W564" i="2"/>
  <c r="J580" i="2"/>
  <c r="W580" i="2"/>
  <c r="J596" i="2"/>
  <c r="W596" i="2"/>
  <c r="J612" i="2"/>
  <c r="W612" i="2"/>
  <c r="J628" i="2"/>
  <c r="W628" i="2"/>
  <c r="J644" i="2"/>
  <c r="W644" i="2"/>
  <c r="J660" i="2"/>
  <c r="W660" i="2"/>
  <c r="J676" i="2"/>
  <c r="W676" i="2"/>
  <c r="J692" i="2"/>
  <c r="W692" i="2"/>
  <c r="J708" i="2"/>
  <c r="W708" i="2"/>
  <c r="J724" i="2"/>
  <c r="W724" i="2"/>
  <c r="J740" i="2"/>
  <c r="W740" i="2"/>
  <c r="J756" i="2"/>
  <c r="W756" i="2"/>
  <c r="J772" i="2"/>
  <c r="W772" i="2"/>
  <c r="J788" i="2"/>
  <c r="W788" i="2"/>
  <c r="J804" i="2"/>
  <c r="W804" i="2"/>
  <c r="J820" i="2"/>
  <c r="W820" i="2"/>
  <c r="J836" i="2"/>
  <c r="W836" i="2"/>
  <c r="J852" i="2"/>
  <c r="W852" i="2"/>
  <c r="J868" i="2"/>
  <c r="W868" i="2"/>
  <c r="J884" i="2"/>
  <c r="W884" i="2"/>
  <c r="J900" i="2"/>
  <c r="W900" i="2"/>
  <c r="J916" i="2"/>
  <c r="W916" i="2"/>
  <c r="J932" i="2"/>
  <c r="W932" i="2"/>
  <c r="J948" i="2"/>
  <c r="W948" i="2"/>
  <c r="J964" i="2"/>
  <c r="W964" i="2"/>
  <c r="J980" i="2"/>
  <c r="W980" i="2"/>
  <c r="J996" i="2"/>
  <c r="W996" i="2"/>
  <c r="J1012" i="2"/>
  <c r="W1012" i="2"/>
  <c r="J1028" i="2"/>
  <c r="W1028" i="2"/>
  <c r="J1044" i="2"/>
  <c r="W1044" i="2"/>
  <c r="J1060" i="2"/>
  <c r="W1060" i="2"/>
  <c r="J1076" i="2"/>
  <c r="W1076" i="2"/>
  <c r="J1092" i="2"/>
  <c r="W1092" i="2"/>
  <c r="J1108" i="2"/>
  <c r="W1108" i="2"/>
  <c r="J1124" i="2"/>
  <c r="W1124" i="2"/>
  <c r="J1140" i="2"/>
  <c r="W1140" i="2"/>
  <c r="J1156" i="2"/>
  <c r="W1156" i="2"/>
  <c r="J1172" i="2"/>
  <c r="W1172" i="2"/>
  <c r="J1188" i="2"/>
  <c r="W1188" i="2"/>
  <c r="J1204" i="2"/>
  <c r="W1204" i="2"/>
  <c r="J1228" i="2"/>
  <c r="W1228" i="2"/>
  <c r="J1260" i="2"/>
  <c r="W1260" i="2"/>
  <c r="J1276" i="2"/>
  <c r="W1276" i="2"/>
  <c r="J1292" i="2"/>
  <c r="W1292" i="2"/>
  <c r="J1308" i="2"/>
  <c r="W1308" i="2"/>
  <c r="J1324" i="2"/>
  <c r="W1324" i="2"/>
  <c r="J1340" i="2"/>
  <c r="W1340" i="2"/>
  <c r="J1356" i="2"/>
  <c r="W1356" i="2"/>
  <c r="J1372" i="2"/>
  <c r="W1372" i="2"/>
  <c r="J1388" i="2"/>
  <c r="W1388" i="2"/>
  <c r="J1404" i="2"/>
  <c r="W1404" i="2"/>
  <c r="J1420" i="2"/>
  <c r="W1420" i="2"/>
  <c r="J1436" i="2"/>
  <c r="W1436" i="2"/>
  <c r="J1452" i="2"/>
  <c r="W1452" i="2"/>
  <c r="J1468" i="2"/>
  <c r="W1468" i="2"/>
  <c r="J1484" i="2"/>
  <c r="W1484" i="2"/>
  <c r="J1500" i="2"/>
  <c r="W1500" i="2"/>
  <c r="J1516" i="2"/>
  <c r="W1516" i="2"/>
  <c r="J1532" i="2"/>
  <c r="W1532" i="2"/>
  <c r="J1548" i="2"/>
  <c r="W1548" i="2"/>
  <c r="J1564" i="2"/>
  <c r="W1564" i="2"/>
  <c r="J1580" i="2"/>
  <c r="W1580" i="2"/>
  <c r="J1596" i="2"/>
  <c r="W1596" i="2"/>
  <c r="J1612" i="2"/>
  <c r="W1612" i="2"/>
  <c r="J1628" i="2"/>
  <c r="W1628" i="2"/>
  <c r="J1644" i="2"/>
  <c r="W1644" i="2"/>
  <c r="J1660" i="2"/>
  <c r="W1660" i="2"/>
  <c r="J1676" i="2"/>
  <c r="W1676" i="2"/>
  <c r="J1692" i="2"/>
  <c r="W1692" i="2"/>
  <c r="J1708" i="2"/>
  <c r="W1708" i="2"/>
  <c r="J1724" i="2"/>
  <c r="W1724" i="2"/>
  <c r="J1740" i="2"/>
  <c r="W1740" i="2"/>
  <c r="J1756" i="2"/>
  <c r="W1756" i="2"/>
  <c r="J1772" i="2"/>
  <c r="W1772" i="2"/>
  <c r="J1788" i="2"/>
  <c r="W1788" i="2"/>
  <c r="J3" i="2"/>
  <c r="W3" i="2"/>
  <c r="J319" i="2"/>
  <c r="W319" i="2"/>
  <c r="J439" i="2"/>
  <c r="W439" i="2"/>
  <c r="J503" i="2"/>
  <c r="W503" i="2"/>
  <c r="J567" i="2"/>
  <c r="W567" i="2"/>
  <c r="J1270" i="2"/>
  <c r="W1270" i="2"/>
  <c r="J1302" i="2"/>
  <c r="W1302" i="2"/>
  <c r="J1334" i="2"/>
  <c r="W1334" i="2"/>
  <c r="J1366" i="2"/>
  <c r="W1366" i="2"/>
  <c r="J1398" i="2"/>
  <c r="W1398" i="2"/>
  <c r="J1430" i="2"/>
  <c r="W1430" i="2"/>
  <c r="J1462" i="2"/>
  <c r="W1462" i="2"/>
  <c r="J1494" i="2"/>
  <c r="W1494" i="2"/>
  <c r="J1526" i="2"/>
  <c r="W1526" i="2"/>
  <c r="J1558" i="2"/>
  <c r="W1558" i="2"/>
  <c r="J1590" i="2"/>
  <c r="W1590" i="2"/>
  <c r="J1622" i="2"/>
  <c r="W1622" i="2"/>
  <c r="J1654" i="2"/>
  <c r="W1654" i="2"/>
  <c r="J1686" i="2"/>
  <c r="W1686" i="2"/>
  <c r="J1718" i="2"/>
  <c r="W1718" i="2"/>
  <c r="J1750" i="2"/>
  <c r="W1750" i="2"/>
  <c r="J1782" i="2"/>
  <c r="W1782" i="2"/>
  <c r="J9" i="2"/>
  <c r="W9" i="2"/>
  <c r="J25" i="2"/>
  <c r="W25" i="2"/>
  <c r="J41" i="2"/>
  <c r="W41" i="2"/>
  <c r="J57" i="2"/>
  <c r="W57" i="2"/>
  <c r="J73" i="2"/>
  <c r="W73" i="2"/>
  <c r="J89" i="2"/>
  <c r="W89" i="2"/>
  <c r="J105" i="2"/>
  <c r="W105" i="2"/>
  <c r="J121" i="2"/>
  <c r="W121" i="2"/>
  <c r="J137" i="2"/>
  <c r="W137" i="2"/>
  <c r="J153" i="2"/>
  <c r="W153" i="2"/>
  <c r="J169" i="2"/>
  <c r="W169" i="2"/>
  <c r="J185" i="2"/>
  <c r="W185" i="2"/>
  <c r="J201" i="2"/>
  <c r="W201" i="2"/>
  <c r="J217" i="2"/>
  <c r="W217" i="2"/>
  <c r="J237" i="2"/>
  <c r="W237" i="2"/>
  <c r="J257" i="2"/>
  <c r="W257" i="2"/>
  <c r="J281" i="2"/>
  <c r="W281" i="2"/>
  <c r="J301" i="2"/>
  <c r="W301" i="2"/>
  <c r="J321" i="2"/>
  <c r="W321" i="2"/>
  <c r="J345" i="2"/>
  <c r="W345" i="2"/>
  <c r="J365" i="2"/>
  <c r="W365" i="2"/>
  <c r="J385" i="2"/>
  <c r="W385" i="2"/>
  <c r="J409" i="2"/>
  <c r="W409" i="2"/>
  <c r="J433" i="2"/>
  <c r="W433" i="2"/>
  <c r="J465" i="2"/>
  <c r="W465" i="2"/>
  <c r="J497" i="2"/>
  <c r="W497" i="2"/>
  <c r="J537" i="2"/>
  <c r="W537" i="2"/>
  <c r="J569" i="2"/>
  <c r="W569" i="2"/>
  <c r="J601" i="2"/>
  <c r="W601" i="2"/>
  <c r="J633" i="2"/>
  <c r="W633" i="2"/>
  <c r="J665" i="2"/>
  <c r="W665" i="2"/>
  <c r="J697" i="2"/>
  <c r="W697" i="2"/>
  <c r="J729" i="2"/>
  <c r="W729" i="2"/>
  <c r="J761" i="2"/>
  <c r="W761" i="2"/>
  <c r="J801" i="2"/>
  <c r="W801" i="2"/>
  <c r="J833" i="2"/>
  <c r="W833" i="2"/>
  <c r="J865" i="2"/>
  <c r="W865" i="2"/>
  <c r="J897" i="2"/>
  <c r="W897" i="2"/>
  <c r="J929" i="2"/>
  <c r="W929" i="2"/>
  <c r="J961" i="2"/>
  <c r="W961" i="2"/>
  <c r="J993" i="2"/>
  <c r="W993" i="2"/>
  <c r="J1025" i="2"/>
  <c r="W1025" i="2"/>
  <c r="J1057" i="2"/>
  <c r="W1057" i="2"/>
  <c r="J1089" i="2"/>
  <c r="W1089" i="2"/>
  <c r="J1121" i="2"/>
  <c r="W1121" i="2"/>
  <c r="J1153" i="2"/>
  <c r="W1153" i="2"/>
  <c r="J1185" i="2"/>
  <c r="W1185" i="2"/>
  <c r="J1217" i="2"/>
  <c r="W1217" i="2"/>
  <c r="J1249" i="2"/>
  <c r="W1249" i="2"/>
  <c r="J391" i="2"/>
  <c r="W391" i="2"/>
  <c r="J18" i="2"/>
  <c r="W18" i="2"/>
  <c r="J34" i="2"/>
  <c r="W34" i="2"/>
  <c r="J50" i="2"/>
  <c r="W50" i="2"/>
  <c r="J66" i="2"/>
  <c r="W66" i="2"/>
  <c r="J82" i="2"/>
  <c r="W82" i="2"/>
  <c r="J98" i="2"/>
  <c r="W98" i="2"/>
  <c r="J114" i="2"/>
  <c r="W114" i="2"/>
  <c r="J130" i="2"/>
  <c r="W130" i="2"/>
  <c r="J146" i="2"/>
  <c r="W146" i="2"/>
  <c r="J162" i="2"/>
  <c r="W162" i="2"/>
  <c r="J178" i="2"/>
  <c r="W178" i="2"/>
  <c r="J194" i="2"/>
  <c r="W194" i="2"/>
  <c r="J210" i="2"/>
  <c r="W210" i="2"/>
  <c r="J226" i="2"/>
  <c r="W226" i="2"/>
  <c r="J242" i="2"/>
  <c r="W242" i="2"/>
  <c r="J258" i="2"/>
  <c r="W258" i="2"/>
  <c r="J274" i="2"/>
  <c r="W274" i="2"/>
  <c r="J290" i="2"/>
  <c r="W290" i="2"/>
  <c r="J306" i="2"/>
  <c r="W306" i="2"/>
  <c r="J322" i="2"/>
  <c r="W322" i="2"/>
  <c r="J338" i="2"/>
  <c r="W338" i="2"/>
  <c r="J354" i="2"/>
  <c r="W354" i="2"/>
  <c r="J370" i="2"/>
  <c r="W370" i="2"/>
  <c r="J386" i="2"/>
  <c r="W386" i="2"/>
  <c r="J402" i="2"/>
  <c r="W402" i="2"/>
  <c r="J418" i="2"/>
  <c r="W418" i="2"/>
  <c r="J434" i="2"/>
  <c r="W434" i="2"/>
  <c r="J450" i="2"/>
  <c r="W450" i="2"/>
  <c r="J466" i="2"/>
  <c r="W466" i="2"/>
  <c r="J482" i="2"/>
  <c r="W482" i="2"/>
  <c r="J498" i="2"/>
  <c r="W498" i="2"/>
  <c r="J514" i="2"/>
  <c r="W514" i="2"/>
  <c r="J530" i="2"/>
  <c r="W530" i="2"/>
  <c r="J546" i="2"/>
  <c r="W546" i="2"/>
  <c r="J562" i="2"/>
  <c r="W562" i="2"/>
  <c r="J578" i="2"/>
  <c r="W578" i="2"/>
  <c r="J594" i="2"/>
  <c r="W594" i="2"/>
  <c r="J610" i="2"/>
  <c r="W610" i="2"/>
  <c r="J626" i="2"/>
  <c r="W626" i="2"/>
  <c r="J642" i="2"/>
  <c r="W642" i="2"/>
  <c r="J658" i="2"/>
  <c r="W658" i="2"/>
  <c r="J674" i="2"/>
  <c r="W674" i="2"/>
  <c r="J690" i="2"/>
  <c r="W690" i="2"/>
  <c r="J706" i="2"/>
  <c r="W706" i="2"/>
  <c r="J722" i="2"/>
  <c r="W722" i="2"/>
  <c r="J738" i="2"/>
  <c r="W738" i="2"/>
  <c r="J754" i="2"/>
  <c r="W754" i="2"/>
  <c r="J770" i="2"/>
  <c r="W770" i="2"/>
  <c r="J786" i="2"/>
  <c r="W786" i="2"/>
  <c r="J802" i="2"/>
  <c r="W802" i="2"/>
  <c r="J818" i="2"/>
  <c r="W818" i="2"/>
  <c r="J834" i="2"/>
  <c r="W834" i="2"/>
  <c r="J850" i="2"/>
  <c r="W850" i="2"/>
  <c r="J866" i="2"/>
  <c r="W866" i="2"/>
  <c r="J882" i="2"/>
  <c r="W882" i="2"/>
  <c r="J898" i="2"/>
  <c r="W898" i="2"/>
  <c r="J914" i="2"/>
  <c r="W914" i="2"/>
  <c r="J930" i="2"/>
  <c r="W930" i="2"/>
  <c r="J946" i="2"/>
  <c r="W946" i="2"/>
  <c r="J962" i="2"/>
  <c r="W962" i="2"/>
  <c r="J978" i="2"/>
  <c r="W978" i="2"/>
  <c r="J994" i="2"/>
  <c r="W994" i="2"/>
  <c r="J1010" i="2"/>
  <c r="W1010" i="2"/>
  <c r="J1026" i="2"/>
  <c r="W1026" i="2"/>
  <c r="J1042" i="2"/>
  <c r="W1042" i="2"/>
  <c r="J1058" i="2"/>
  <c r="W1058" i="2"/>
  <c r="J1074" i="2"/>
  <c r="W1074" i="2"/>
  <c r="J1090" i="2"/>
  <c r="W1090" i="2"/>
  <c r="J1106" i="2"/>
  <c r="W1106" i="2"/>
  <c r="J1122" i="2"/>
  <c r="W1122" i="2"/>
  <c r="J1138" i="2"/>
  <c r="W1138" i="2"/>
  <c r="J1154" i="2"/>
  <c r="W1154" i="2"/>
  <c r="J1170" i="2"/>
  <c r="W1170" i="2"/>
  <c r="J1186" i="2"/>
  <c r="W1186" i="2"/>
  <c r="J1202" i="2"/>
  <c r="W1202" i="2"/>
  <c r="J1218" i="2"/>
  <c r="W1218" i="2"/>
  <c r="J1234" i="2"/>
  <c r="W1234" i="2"/>
  <c r="J1250" i="2"/>
  <c r="W1250" i="2"/>
  <c r="J351" i="2"/>
  <c r="W351" i="2"/>
  <c r="J463" i="2"/>
  <c r="W463" i="2"/>
  <c r="J527" i="2"/>
  <c r="W527" i="2"/>
  <c r="J1530" i="2"/>
  <c r="W1530" i="2"/>
  <c r="J1658" i="2"/>
  <c r="W1658" i="2"/>
  <c r="J1786" i="2"/>
  <c r="W1786" i="2"/>
  <c r="J247" i="2"/>
  <c r="W247" i="2"/>
  <c r="J271" i="2"/>
  <c r="W271" i="2"/>
  <c r="J291" i="2"/>
  <c r="W291" i="2"/>
  <c r="J311" i="2"/>
  <c r="W311" i="2"/>
  <c r="J335" i="2"/>
  <c r="W335" i="2"/>
  <c r="J355" i="2"/>
  <c r="W355" i="2"/>
  <c r="J375" i="2"/>
  <c r="W375" i="2"/>
  <c r="J399" i="2"/>
  <c r="W399" i="2"/>
  <c r="J419" i="2"/>
  <c r="W419" i="2"/>
  <c r="J451" i="2"/>
  <c r="W451" i="2"/>
  <c r="J483" i="2"/>
  <c r="W483" i="2"/>
  <c r="J515" i="2"/>
  <c r="W515" i="2"/>
  <c r="J547" i="2"/>
  <c r="W547" i="2"/>
  <c r="J579" i="2"/>
  <c r="W579" i="2"/>
  <c r="J599" i="2"/>
  <c r="W599" i="2"/>
  <c r="J615" i="2"/>
  <c r="W615" i="2"/>
  <c r="J631" i="2"/>
  <c r="W631" i="2"/>
  <c r="J647" i="2"/>
  <c r="W647" i="2"/>
  <c r="J663" i="2"/>
  <c r="W663" i="2"/>
  <c r="J679" i="2"/>
  <c r="W679" i="2"/>
  <c r="J695" i="2"/>
  <c r="W695" i="2"/>
  <c r="J711" i="2"/>
  <c r="W711" i="2"/>
  <c r="J727" i="2"/>
  <c r="W727" i="2"/>
  <c r="J743" i="2"/>
  <c r="W743" i="2"/>
  <c r="J759" i="2"/>
  <c r="W759" i="2"/>
  <c r="J775" i="2"/>
  <c r="W775" i="2"/>
  <c r="J791" i="2"/>
  <c r="W791" i="2"/>
  <c r="J807" i="2"/>
  <c r="W807" i="2"/>
  <c r="J823" i="2"/>
  <c r="W823" i="2"/>
  <c r="J839" i="2"/>
  <c r="W839" i="2"/>
  <c r="J855" i="2"/>
  <c r="W855" i="2"/>
  <c r="J871" i="2"/>
  <c r="W871" i="2"/>
  <c r="J887" i="2"/>
  <c r="W887" i="2"/>
  <c r="J903" i="2"/>
  <c r="W903" i="2"/>
  <c r="J919" i="2"/>
  <c r="W919" i="2"/>
  <c r="J935" i="2"/>
  <c r="W935" i="2"/>
  <c r="J951" i="2"/>
  <c r="W951" i="2"/>
  <c r="J967" i="2"/>
  <c r="W967" i="2"/>
  <c r="J983" i="2"/>
  <c r="W983" i="2"/>
  <c r="J999" i="2"/>
  <c r="W999" i="2"/>
  <c r="J1015" i="2"/>
  <c r="W1015" i="2"/>
  <c r="J1031" i="2"/>
  <c r="W1031" i="2"/>
  <c r="J1047" i="2"/>
  <c r="W1047" i="2"/>
  <c r="J1063" i="2"/>
  <c r="W1063" i="2"/>
  <c r="J1079" i="2"/>
  <c r="W1079" i="2"/>
  <c r="J1095" i="2"/>
  <c r="W1095" i="2"/>
  <c r="J1111" i="2"/>
  <c r="W1111" i="2"/>
  <c r="J1127" i="2"/>
  <c r="W1127" i="2"/>
  <c r="J1143" i="2"/>
  <c r="W1143" i="2"/>
  <c r="J1159" i="2"/>
  <c r="W1159" i="2"/>
  <c r="J1175" i="2"/>
  <c r="W1175" i="2"/>
  <c r="J1191" i="2"/>
  <c r="W1191" i="2"/>
  <c r="J1207" i="2"/>
  <c r="W1207" i="2"/>
  <c r="J1223" i="2"/>
  <c r="W1223" i="2"/>
  <c r="J1239" i="2"/>
  <c r="W1239" i="2"/>
  <c r="J1255" i="2"/>
  <c r="W1255" i="2"/>
  <c r="J1271" i="2"/>
  <c r="W1271" i="2"/>
  <c r="J1287" i="2"/>
  <c r="W1287" i="2"/>
  <c r="J1303" i="2"/>
  <c r="W1303" i="2"/>
  <c r="J1319" i="2"/>
  <c r="W1319" i="2"/>
  <c r="J1335" i="2"/>
  <c r="W1335" i="2"/>
  <c r="J1351" i="2"/>
  <c r="W1351" i="2"/>
  <c r="J1367" i="2"/>
  <c r="W1367" i="2"/>
  <c r="J1383" i="2"/>
  <c r="W1383" i="2"/>
  <c r="J1399" i="2"/>
  <c r="W1399" i="2"/>
  <c r="J1415" i="2"/>
  <c r="W1415" i="2"/>
  <c r="J1431" i="2"/>
  <c r="W1431" i="2"/>
  <c r="J1447" i="2"/>
  <c r="W1447" i="2"/>
  <c r="J1463" i="2"/>
  <c r="W1463" i="2"/>
  <c r="J1479" i="2"/>
  <c r="W1479" i="2"/>
  <c r="J1495" i="2"/>
  <c r="W1495" i="2"/>
  <c r="J1511" i="2"/>
  <c r="W1511" i="2"/>
  <c r="J1527" i="2"/>
  <c r="W1527" i="2"/>
  <c r="J1543" i="2"/>
  <c r="W1543" i="2"/>
  <c r="J1559" i="2"/>
  <c r="W1559" i="2"/>
  <c r="J1575" i="2"/>
  <c r="W1575" i="2"/>
  <c r="J1591" i="2"/>
  <c r="W1591" i="2"/>
  <c r="J1607" i="2"/>
  <c r="W1607" i="2"/>
  <c r="J1623" i="2"/>
  <c r="W1623" i="2"/>
  <c r="J1639" i="2"/>
  <c r="W1639" i="2"/>
  <c r="J1655" i="2"/>
  <c r="W1655" i="2"/>
  <c r="J1671" i="2"/>
  <c r="W1671" i="2"/>
  <c r="J1687" i="2"/>
  <c r="W1687" i="2"/>
  <c r="J1703" i="2"/>
  <c r="W1703" i="2"/>
  <c r="J1719" i="2"/>
  <c r="W1719" i="2"/>
  <c r="J1735" i="2"/>
  <c r="W1735" i="2"/>
  <c r="J1751" i="2"/>
  <c r="W1751" i="2"/>
  <c r="J1767" i="2"/>
  <c r="W1767" i="2"/>
  <c r="J1783" i="2"/>
  <c r="W1783" i="2"/>
  <c r="J1799" i="2"/>
  <c r="W1799" i="2"/>
  <c r="J223" i="2"/>
  <c r="W223" i="2"/>
  <c r="J36" i="2"/>
  <c r="W36" i="2"/>
  <c r="J68" i="2"/>
  <c r="W68" i="2"/>
  <c r="J100" i="2"/>
  <c r="W100" i="2"/>
  <c r="J132" i="2"/>
  <c r="W132" i="2"/>
  <c r="J164" i="2"/>
  <c r="W164" i="2"/>
  <c r="J196" i="2"/>
  <c r="W196" i="2"/>
  <c r="J276" i="2"/>
  <c r="W276" i="2"/>
  <c r="J348" i="2"/>
  <c r="W348" i="2"/>
  <c r="J1220" i="2"/>
  <c r="W1220" i="2"/>
  <c r="J1256" i="2"/>
  <c r="W1256" i="2"/>
  <c r="J329" i="2"/>
  <c r="W329" i="2"/>
  <c r="J445" i="2"/>
  <c r="W445" i="2"/>
  <c r="J509" i="2"/>
  <c r="W509" i="2"/>
  <c r="J557" i="2"/>
  <c r="W557" i="2"/>
  <c r="J621" i="2"/>
  <c r="W621" i="2"/>
  <c r="J685" i="2"/>
  <c r="W685" i="2"/>
  <c r="J749" i="2"/>
  <c r="W749" i="2"/>
  <c r="J797" i="2"/>
  <c r="W797" i="2"/>
  <c r="J861" i="2"/>
  <c r="W861" i="2"/>
  <c r="J925" i="2"/>
  <c r="W925" i="2"/>
  <c r="J989" i="2"/>
  <c r="W989" i="2"/>
  <c r="J1053" i="2"/>
  <c r="W1053" i="2"/>
  <c r="J1117" i="2"/>
  <c r="W1117" i="2"/>
  <c r="J1181" i="2"/>
  <c r="W1181" i="2"/>
  <c r="J1245" i="2"/>
  <c r="W1245" i="2"/>
  <c r="J1281" i="2"/>
  <c r="W1281" i="2"/>
  <c r="J1313" i="2"/>
  <c r="W1313" i="2"/>
  <c r="J1345" i="2"/>
  <c r="W1345" i="2"/>
  <c r="J1377" i="2"/>
  <c r="W1377" i="2"/>
  <c r="J1409" i="2"/>
  <c r="W1409" i="2"/>
  <c r="J1441" i="2"/>
  <c r="W1441" i="2"/>
  <c r="J1473" i="2"/>
  <c r="W1473" i="2"/>
  <c r="J1505" i="2"/>
  <c r="W1505" i="2"/>
  <c r="J1537" i="2"/>
  <c r="W1537" i="2"/>
  <c r="J1569" i="2"/>
  <c r="W1569" i="2"/>
  <c r="J1601" i="2"/>
  <c r="W1601" i="2"/>
  <c r="J1633" i="2"/>
  <c r="W1633" i="2"/>
  <c r="J1665" i="2"/>
  <c r="W1665" i="2"/>
  <c r="J1697" i="2"/>
  <c r="W1697" i="2"/>
  <c r="J1729" i="2"/>
  <c r="W1729" i="2"/>
  <c r="J1761" i="2"/>
  <c r="W1761" i="2"/>
  <c r="J1793" i="2"/>
  <c r="W1793" i="2"/>
  <c r="J1314" i="2"/>
  <c r="W1314" i="2"/>
  <c r="J1490" i="2"/>
  <c r="W1490" i="2"/>
  <c r="J1738" i="2"/>
  <c r="W1738" i="2"/>
  <c r="J1298" i="2"/>
  <c r="W1298" i="2"/>
  <c r="J1362" i="2"/>
  <c r="W1362" i="2"/>
  <c r="J1442" i="2"/>
  <c r="W1442" i="2"/>
  <c r="J1522" i="2"/>
  <c r="W1522" i="2"/>
  <c r="J1642" i="2"/>
  <c r="W1642" i="2"/>
  <c r="J1778" i="2"/>
  <c r="W1778" i="2"/>
  <c r="J1354" i="2"/>
  <c r="W1354" i="2"/>
  <c r="J1434" i="2"/>
  <c r="W1434" i="2"/>
  <c r="J1514" i="2"/>
  <c r="W1514" i="2"/>
  <c r="J1610" i="2"/>
  <c r="W1610" i="2"/>
  <c r="J1682" i="2"/>
  <c r="W1682" i="2"/>
  <c r="J1794" i="2"/>
  <c r="W1794" i="2"/>
  <c r="J40" i="2"/>
  <c r="W40" i="2"/>
  <c r="J43" i="2"/>
  <c r="W43" i="2"/>
  <c r="J107" i="2"/>
  <c r="W107" i="2"/>
  <c r="J187" i="2"/>
  <c r="W187" i="2"/>
  <c r="J140" i="2"/>
  <c r="W140" i="2"/>
  <c r="J485" i="2"/>
  <c r="W485" i="2"/>
  <c r="J805" i="2"/>
  <c r="W805" i="2"/>
  <c r="J1061" i="2"/>
  <c r="W1061" i="2"/>
  <c r="J1293" i="2"/>
  <c r="W1293" i="2"/>
  <c r="J1453" i="2"/>
  <c r="W1453" i="2"/>
  <c r="J1581" i="2"/>
  <c r="W1581" i="2"/>
  <c r="J1741" i="2"/>
  <c r="W1741" i="2"/>
  <c r="J248" i="2"/>
  <c r="W248" i="2"/>
  <c r="J356" i="2"/>
  <c r="W356" i="2"/>
  <c r="J436" i="2"/>
  <c r="W436" i="2"/>
  <c r="J516" i="2"/>
  <c r="W516" i="2"/>
  <c r="J31" i="2"/>
  <c r="W31" i="2"/>
  <c r="J111" i="2"/>
  <c r="W111" i="2"/>
  <c r="J191" i="2"/>
  <c r="W191" i="2"/>
  <c r="J12" i="2"/>
  <c r="W12" i="2"/>
  <c r="J565" i="2"/>
  <c r="W565" i="2"/>
  <c r="J821" i="2"/>
  <c r="W821" i="2"/>
  <c r="J1141" i="2"/>
  <c r="W1141" i="2"/>
  <c r="J1365" i="2"/>
  <c r="W1365" i="2"/>
  <c r="J1525" i="2"/>
  <c r="W1525" i="2"/>
  <c r="J1717" i="2"/>
  <c r="W1717" i="2"/>
  <c r="J256" i="2"/>
  <c r="W256" i="2"/>
  <c r="J360" i="2"/>
  <c r="W360" i="2"/>
  <c r="J456" i="2"/>
  <c r="W456" i="2"/>
  <c r="J536" i="2"/>
  <c r="W536" i="2"/>
  <c r="J616" i="2"/>
  <c r="W616" i="2"/>
  <c r="J696" i="2"/>
  <c r="W696" i="2"/>
  <c r="J792" i="2"/>
  <c r="W792" i="2"/>
  <c r="J872" i="2"/>
  <c r="W872" i="2"/>
  <c r="J952" i="2"/>
  <c r="W952" i="2"/>
  <c r="J1032" i="2"/>
  <c r="W1032" i="2"/>
  <c r="J1112" i="2"/>
  <c r="W1112" i="2"/>
  <c r="J1160" i="2"/>
  <c r="W1160" i="2"/>
  <c r="J1176" i="2"/>
  <c r="W1176" i="2"/>
  <c r="J1192" i="2"/>
  <c r="W1192" i="2"/>
  <c r="J1208" i="2"/>
  <c r="W1208" i="2"/>
  <c r="J1232" i="2"/>
  <c r="W1232" i="2"/>
  <c r="J1264" i="2"/>
  <c r="W1264" i="2"/>
  <c r="J1312" i="2"/>
  <c r="W1312" i="2"/>
  <c r="J1328" i="2"/>
  <c r="W1328" i="2"/>
  <c r="J1344" i="2"/>
  <c r="W1344" i="2"/>
  <c r="J1360" i="2"/>
  <c r="W1360" i="2"/>
  <c r="J1376" i="2"/>
  <c r="W1376" i="2"/>
  <c r="J1392" i="2"/>
  <c r="W1392" i="2"/>
  <c r="J1408" i="2"/>
  <c r="W1408" i="2"/>
  <c r="J1424" i="2"/>
  <c r="W1424" i="2"/>
  <c r="J1440" i="2"/>
  <c r="W1440" i="2"/>
  <c r="J1456" i="2"/>
  <c r="W1456" i="2"/>
  <c r="J1472" i="2"/>
  <c r="W1472" i="2"/>
  <c r="J1488" i="2"/>
  <c r="W1488" i="2"/>
  <c r="J1504" i="2"/>
  <c r="W1504" i="2"/>
  <c r="J1520" i="2"/>
  <c r="W1520" i="2"/>
  <c r="J1536" i="2"/>
  <c r="W1536" i="2"/>
  <c r="J1552" i="2"/>
  <c r="W1552" i="2"/>
  <c r="J1568" i="2"/>
  <c r="W1568" i="2"/>
  <c r="J1584" i="2"/>
  <c r="W1584" i="2"/>
  <c r="J1600" i="2"/>
  <c r="W1600" i="2"/>
  <c r="J1616" i="2"/>
  <c r="W1616" i="2"/>
  <c r="J1632" i="2"/>
  <c r="W1632" i="2"/>
  <c r="J1648" i="2"/>
  <c r="W1648" i="2"/>
  <c r="J1664" i="2"/>
  <c r="W1664" i="2"/>
  <c r="J1680" i="2"/>
  <c r="W1680" i="2"/>
  <c r="J1696" i="2"/>
  <c r="W1696" i="2"/>
  <c r="J1712" i="2"/>
  <c r="W1712" i="2"/>
  <c r="J1728" i="2"/>
  <c r="W1728" i="2"/>
  <c r="J1744" i="2"/>
  <c r="W1744" i="2"/>
  <c r="J1760" i="2"/>
  <c r="W1760" i="2"/>
  <c r="J1776" i="2"/>
  <c r="W1776" i="2"/>
  <c r="J1792" i="2"/>
  <c r="W1792" i="2"/>
  <c r="J233" i="2"/>
  <c r="W233" i="2"/>
  <c r="J361" i="2"/>
  <c r="W361" i="2"/>
  <c r="J455" i="2"/>
  <c r="W455" i="2"/>
  <c r="J519" i="2"/>
  <c r="W519" i="2"/>
  <c r="J583" i="2"/>
  <c r="W583" i="2"/>
  <c r="J1278" i="2"/>
  <c r="W1278" i="2"/>
  <c r="J1310" i="2"/>
  <c r="W1310" i="2"/>
  <c r="J1342" i="2"/>
  <c r="W1342" i="2"/>
  <c r="J1374" i="2"/>
  <c r="W1374" i="2"/>
  <c r="J1406" i="2"/>
  <c r="W1406" i="2"/>
  <c r="J1438" i="2"/>
  <c r="W1438" i="2"/>
  <c r="J1470" i="2"/>
  <c r="W1470" i="2"/>
  <c r="J1502" i="2"/>
  <c r="W1502" i="2"/>
  <c r="J1534" i="2"/>
  <c r="W1534" i="2"/>
  <c r="J1566" i="2"/>
  <c r="W1566" i="2"/>
  <c r="J1598" i="2"/>
  <c r="W1598" i="2"/>
  <c r="J1630" i="2"/>
  <c r="W1630" i="2"/>
  <c r="J1662" i="2"/>
  <c r="W1662" i="2"/>
  <c r="J1694" i="2"/>
  <c r="W1694" i="2"/>
  <c r="J1726" i="2"/>
  <c r="W1726" i="2"/>
  <c r="J1758" i="2"/>
  <c r="W1758" i="2"/>
  <c r="J1790" i="2"/>
  <c r="W1790" i="2"/>
  <c r="J13" i="2"/>
  <c r="W13" i="2"/>
  <c r="J29" i="2"/>
  <c r="W29" i="2"/>
  <c r="J45" i="2"/>
  <c r="W45" i="2"/>
  <c r="J61" i="2"/>
  <c r="W61" i="2"/>
  <c r="J77" i="2"/>
  <c r="W77" i="2"/>
  <c r="J93" i="2"/>
  <c r="W93" i="2"/>
  <c r="J109" i="2"/>
  <c r="W109" i="2"/>
  <c r="J125" i="2"/>
  <c r="W125" i="2"/>
  <c r="J141" i="2"/>
  <c r="W141" i="2"/>
  <c r="J157" i="2"/>
  <c r="W157" i="2"/>
  <c r="J173" i="2"/>
  <c r="W173" i="2"/>
  <c r="J189" i="2"/>
  <c r="W189" i="2"/>
  <c r="J205" i="2"/>
  <c r="W205" i="2"/>
  <c r="J221" i="2"/>
  <c r="W221" i="2"/>
  <c r="J245" i="2"/>
  <c r="W245" i="2"/>
  <c r="J261" i="2"/>
  <c r="W261" i="2"/>
  <c r="J285" i="2"/>
  <c r="W285" i="2"/>
  <c r="J309" i="2"/>
  <c r="W309" i="2"/>
  <c r="J325" i="2"/>
  <c r="W325" i="2"/>
  <c r="J349" i="2"/>
  <c r="W349" i="2"/>
  <c r="J373" i="2"/>
  <c r="W373" i="2"/>
  <c r="J389" i="2"/>
  <c r="W389" i="2"/>
  <c r="J413" i="2"/>
  <c r="W413" i="2"/>
  <c r="J441" i="2"/>
  <c r="W441" i="2"/>
  <c r="J473" i="2"/>
  <c r="W473" i="2"/>
  <c r="J505" i="2"/>
  <c r="W505" i="2"/>
  <c r="J545" i="2"/>
  <c r="W545" i="2"/>
  <c r="J577" i="2"/>
  <c r="W577" i="2"/>
  <c r="J609" i="2"/>
  <c r="W609" i="2"/>
  <c r="J641" i="2"/>
  <c r="W641" i="2"/>
  <c r="J673" i="2"/>
  <c r="W673" i="2"/>
  <c r="J705" i="2"/>
  <c r="W705" i="2"/>
  <c r="J737" i="2"/>
  <c r="W737" i="2"/>
  <c r="J777" i="2"/>
  <c r="W777" i="2"/>
  <c r="J809" i="2"/>
  <c r="W809" i="2"/>
  <c r="J841" i="2"/>
  <c r="W841" i="2"/>
  <c r="J873" i="2"/>
  <c r="W873" i="2"/>
  <c r="J905" i="2"/>
  <c r="W905" i="2"/>
  <c r="J937" i="2"/>
  <c r="W937" i="2"/>
  <c r="J969" i="2"/>
  <c r="W969" i="2"/>
  <c r="J1001" i="2"/>
  <c r="W1001" i="2"/>
  <c r="J1033" i="2"/>
  <c r="W1033" i="2"/>
  <c r="J1065" i="2"/>
  <c r="W1065" i="2"/>
  <c r="J1097" i="2"/>
  <c r="W1097" i="2"/>
  <c r="J1129" i="2"/>
  <c r="W1129" i="2"/>
  <c r="J1161" i="2"/>
  <c r="W1161" i="2"/>
  <c r="J1193" i="2"/>
  <c r="W1193" i="2"/>
  <c r="J1221" i="2"/>
  <c r="W1221" i="2"/>
  <c r="J1253" i="2"/>
  <c r="W1253" i="2"/>
  <c r="J6" i="2"/>
  <c r="W6" i="2"/>
  <c r="J22" i="2"/>
  <c r="W22" i="2"/>
  <c r="J38" i="2"/>
  <c r="W38" i="2"/>
  <c r="J54" i="2"/>
  <c r="W54" i="2"/>
  <c r="J70" i="2"/>
  <c r="W70" i="2"/>
  <c r="J86" i="2"/>
  <c r="W86" i="2"/>
  <c r="J102" i="2"/>
  <c r="W102" i="2"/>
  <c r="J118" i="2"/>
  <c r="W118" i="2"/>
  <c r="J134" i="2"/>
  <c r="W134" i="2"/>
  <c r="J150" i="2"/>
  <c r="W150" i="2"/>
  <c r="J166" i="2"/>
  <c r="W166" i="2"/>
  <c r="J182" i="2"/>
  <c r="W182" i="2"/>
  <c r="J198" i="2"/>
  <c r="W198" i="2"/>
  <c r="J214" i="2"/>
  <c r="W214" i="2"/>
  <c r="J230" i="2"/>
  <c r="W230" i="2"/>
  <c r="J246" i="2"/>
  <c r="W246" i="2"/>
  <c r="J262" i="2"/>
  <c r="W262" i="2"/>
  <c r="J278" i="2"/>
  <c r="W278" i="2"/>
  <c r="J294" i="2"/>
  <c r="W294" i="2"/>
  <c r="J310" i="2"/>
  <c r="W310" i="2"/>
  <c r="J326" i="2"/>
  <c r="W326" i="2"/>
  <c r="J342" i="2"/>
  <c r="W342" i="2"/>
  <c r="J358" i="2"/>
  <c r="W358" i="2"/>
  <c r="J374" i="2"/>
  <c r="W374" i="2"/>
  <c r="J390" i="2"/>
  <c r="W390" i="2"/>
  <c r="J406" i="2"/>
  <c r="W406" i="2"/>
  <c r="J422" i="2"/>
  <c r="W422" i="2"/>
  <c r="J438" i="2"/>
  <c r="W438" i="2"/>
  <c r="J454" i="2"/>
  <c r="W454" i="2"/>
  <c r="J470" i="2"/>
  <c r="W470" i="2"/>
  <c r="J486" i="2"/>
  <c r="W486" i="2"/>
  <c r="J502" i="2"/>
  <c r="W502" i="2"/>
  <c r="J518" i="2"/>
  <c r="W518" i="2"/>
  <c r="J534" i="2"/>
  <c r="W534" i="2"/>
  <c r="J550" i="2"/>
  <c r="W550" i="2"/>
  <c r="J566" i="2"/>
  <c r="W566" i="2"/>
  <c r="J582" i="2"/>
  <c r="W582" i="2"/>
  <c r="J598" i="2"/>
  <c r="W598" i="2"/>
  <c r="J614" i="2"/>
  <c r="W614" i="2"/>
  <c r="J630" i="2"/>
  <c r="W630" i="2"/>
  <c r="J646" i="2"/>
  <c r="W646" i="2"/>
  <c r="J662" i="2"/>
  <c r="W662" i="2"/>
  <c r="J678" i="2"/>
  <c r="W678" i="2"/>
  <c r="J694" i="2"/>
  <c r="W694" i="2"/>
  <c r="J710" i="2"/>
  <c r="W710" i="2"/>
  <c r="J726" i="2"/>
  <c r="W726" i="2"/>
  <c r="J742" i="2"/>
  <c r="W742" i="2"/>
  <c r="J758" i="2"/>
  <c r="W758" i="2"/>
  <c r="J774" i="2"/>
  <c r="W774" i="2"/>
  <c r="J790" i="2"/>
  <c r="W790" i="2"/>
  <c r="J806" i="2"/>
  <c r="W806" i="2"/>
  <c r="J822" i="2"/>
  <c r="W822" i="2"/>
  <c r="J838" i="2"/>
  <c r="W838" i="2"/>
  <c r="J854" i="2"/>
  <c r="W854" i="2"/>
  <c r="J870" i="2"/>
  <c r="W870" i="2"/>
  <c r="J886" i="2"/>
  <c r="W886" i="2"/>
  <c r="J902" i="2"/>
  <c r="W902" i="2"/>
  <c r="J918" i="2"/>
  <c r="W918" i="2"/>
  <c r="J934" i="2"/>
  <c r="W934" i="2"/>
  <c r="J950" i="2"/>
  <c r="W950" i="2"/>
  <c r="J966" i="2"/>
  <c r="W966" i="2"/>
  <c r="J982" i="2"/>
  <c r="W982" i="2"/>
  <c r="J998" i="2"/>
  <c r="W998" i="2"/>
  <c r="J1014" i="2"/>
  <c r="W1014" i="2"/>
  <c r="J1030" i="2"/>
  <c r="W1030" i="2"/>
  <c r="J1046" i="2"/>
  <c r="W1046" i="2"/>
  <c r="J1062" i="2"/>
  <c r="W1062" i="2"/>
  <c r="J1078" i="2"/>
  <c r="W1078" i="2"/>
  <c r="J1094" i="2"/>
  <c r="W1094" i="2"/>
  <c r="J1110" i="2"/>
  <c r="W1110" i="2"/>
  <c r="J1126" i="2"/>
  <c r="W1126" i="2"/>
  <c r="J1142" i="2"/>
  <c r="W1142" i="2"/>
  <c r="J1158" i="2"/>
  <c r="W1158" i="2"/>
  <c r="J1174" i="2"/>
  <c r="W1174" i="2"/>
  <c r="J1190" i="2"/>
  <c r="W1190" i="2"/>
  <c r="J1206" i="2"/>
  <c r="W1206" i="2"/>
  <c r="J1222" i="2"/>
  <c r="W1222" i="2"/>
  <c r="J1238" i="2"/>
  <c r="W1238" i="2"/>
  <c r="J1254" i="2"/>
  <c r="W1254" i="2"/>
  <c r="J415" i="2"/>
  <c r="W415" i="2"/>
  <c r="J479" i="2"/>
  <c r="W479" i="2"/>
  <c r="J543" i="2"/>
  <c r="W543" i="2"/>
  <c r="J1562" i="2"/>
  <c r="W1562" i="2"/>
  <c r="J1690" i="2"/>
  <c r="W1690" i="2"/>
  <c r="J235" i="2"/>
  <c r="W235" i="2"/>
  <c r="J251" i="2"/>
  <c r="W251" i="2"/>
  <c r="J275" i="2"/>
  <c r="W275" i="2"/>
  <c r="J299" i="2"/>
  <c r="W299" i="2"/>
  <c r="J315" i="2"/>
  <c r="W315" i="2"/>
  <c r="J339" i="2"/>
  <c r="W339" i="2"/>
  <c r="J363" i="2"/>
  <c r="W363" i="2"/>
  <c r="J379" i="2"/>
  <c r="W379" i="2"/>
  <c r="J403" i="2"/>
  <c r="W403" i="2"/>
  <c r="J427" i="2"/>
  <c r="W427" i="2"/>
  <c r="J459" i="2"/>
  <c r="W459" i="2"/>
  <c r="J491" i="2"/>
  <c r="W491" i="2"/>
  <c r="J523" i="2"/>
  <c r="W523" i="2"/>
  <c r="J555" i="2"/>
  <c r="W555" i="2"/>
  <c r="J587" i="2"/>
  <c r="W587" i="2"/>
  <c r="J603" i="2"/>
  <c r="W603" i="2"/>
  <c r="J619" i="2"/>
  <c r="W619" i="2"/>
  <c r="J635" i="2"/>
  <c r="W635" i="2"/>
  <c r="J651" i="2"/>
  <c r="W651" i="2"/>
  <c r="J667" i="2"/>
  <c r="W667" i="2"/>
  <c r="J683" i="2"/>
  <c r="W683" i="2"/>
  <c r="J699" i="2"/>
  <c r="W699" i="2"/>
  <c r="J715" i="2"/>
  <c r="W715" i="2"/>
  <c r="J731" i="2"/>
  <c r="W731" i="2"/>
  <c r="J747" i="2"/>
  <c r="W747" i="2"/>
  <c r="J763" i="2"/>
  <c r="W763" i="2"/>
  <c r="J779" i="2"/>
  <c r="W779" i="2"/>
  <c r="J795" i="2"/>
  <c r="W795" i="2"/>
  <c r="J811" i="2"/>
  <c r="W811" i="2"/>
  <c r="J827" i="2"/>
  <c r="W827" i="2"/>
  <c r="J843" i="2"/>
  <c r="W843" i="2"/>
  <c r="J859" i="2"/>
  <c r="W859" i="2"/>
  <c r="J875" i="2"/>
  <c r="W875" i="2"/>
  <c r="J891" i="2"/>
  <c r="W891" i="2"/>
  <c r="J907" i="2"/>
  <c r="W907" i="2"/>
  <c r="J923" i="2"/>
  <c r="W923" i="2"/>
  <c r="J939" i="2"/>
  <c r="W939" i="2"/>
  <c r="J955" i="2"/>
  <c r="W955" i="2"/>
  <c r="J971" i="2"/>
  <c r="W971" i="2"/>
  <c r="J987" i="2"/>
  <c r="W987" i="2"/>
  <c r="J1003" i="2"/>
  <c r="W1003" i="2"/>
  <c r="J1019" i="2"/>
  <c r="W1019" i="2"/>
  <c r="J1035" i="2"/>
  <c r="W1035" i="2"/>
  <c r="J1051" i="2"/>
  <c r="W1051" i="2"/>
  <c r="J1067" i="2"/>
  <c r="W1067" i="2"/>
  <c r="J1083" i="2"/>
  <c r="W1083" i="2"/>
  <c r="J1099" i="2"/>
  <c r="W1099" i="2"/>
  <c r="J1115" i="2"/>
  <c r="W1115" i="2"/>
  <c r="J1131" i="2"/>
  <c r="W1131" i="2"/>
  <c r="J1147" i="2"/>
  <c r="W1147" i="2"/>
  <c r="J1163" i="2"/>
  <c r="W1163" i="2"/>
  <c r="J1179" i="2"/>
  <c r="W1179" i="2"/>
  <c r="J1195" i="2"/>
  <c r="W1195" i="2"/>
  <c r="J1211" i="2"/>
  <c r="W1211" i="2"/>
  <c r="J1227" i="2"/>
  <c r="W1227" i="2"/>
  <c r="J1243" i="2"/>
  <c r="W1243" i="2"/>
  <c r="J1259" i="2"/>
  <c r="W1259" i="2"/>
  <c r="J1275" i="2"/>
  <c r="W1275" i="2"/>
  <c r="J1291" i="2"/>
  <c r="W1291" i="2"/>
  <c r="J1307" i="2"/>
  <c r="W1307" i="2"/>
  <c r="J1323" i="2"/>
  <c r="W1323" i="2"/>
  <c r="J1339" i="2"/>
  <c r="W1339" i="2"/>
  <c r="J1355" i="2"/>
  <c r="W1355" i="2"/>
  <c r="J1371" i="2"/>
  <c r="W1371" i="2"/>
  <c r="J1387" i="2"/>
  <c r="W1387" i="2"/>
  <c r="J1403" i="2"/>
  <c r="W1403" i="2"/>
  <c r="J1419" i="2"/>
  <c r="W1419" i="2"/>
  <c r="J1435" i="2"/>
  <c r="W1435" i="2"/>
  <c r="J1451" i="2"/>
  <c r="W1451" i="2"/>
  <c r="J1467" i="2"/>
  <c r="W1467" i="2"/>
  <c r="J1483" i="2"/>
  <c r="W1483" i="2"/>
  <c r="J1499" i="2"/>
  <c r="W1499" i="2"/>
  <c r="J1515" i="2"/>
  <c r="W1515" i="2"/>
  <c r="J1531" i="2"/>
  <c r="W1531" i="2"/>
  <c r="J1547" i="2"/>
  <c r="W1547" i="2"/>
  <c r="J1563" i="2"/>
  <c r="W1563" i="2"/>
  <c r="J1579" i="2"/>
  <c r="W1579" i="2"/>
  <c r="J1595" i="2"/>
  <c r="W1595" i="2"/>
  <c r="J1611" i="2"/>
  <c r="W1611" i="2"/>
  <c r="J1627" i="2"/>
  <c r="W1627" i="2"/>
  <c r="J1643" i="2"/>
  <c r="W1643" i="2"/>
  <c r="J1659" i="2"/>
  <c r="W1659" i="2"/>
  <c r="J1675" i="2"/>
  <c r="W1675" i="2"/>
  <c r="J1691" i="2"/>
  <c r="W1691" i="2"/>
  <c r="J1707" i="2"/>
  <c r="W1707" i="2"/>
  <c r="J1723" i="2"/>
  <c r="W1723" i="2"/>
  <c r="J1739" i="2"/>
  <c r="W1739" i="2"/>
  <c r="J1755" i="2"/>
  <c r="W1755" i="2"/>
  <c r="J1771" i="2"/>
  <c r="W1771" i="2"/>
  <c r="J1787" i="2"/>
  <c r="W1787" i="2"/>
  <c r="J1803" i="2"/>
  <c r="W1803" i="2"/>
  <c r="J8" i="2"/>
  <c r="W8" i="2"/>
  <c r="J48" i="2"/>
  <c r="W48" i="2"/>
  <c r="J80" i="2"/>
  <c r="W80" i="2"/>
  <c r="J112" i="2"/>
  <c r="W112" i="2"/>
  <c r="J144" i="2"/>
  <c r="W144" i="2"/>
  <c r="J176" i="2"/>
  <c r="W176" i="2"/>
  <c r="J212" i="2"/>
  <c r="W212" i="2"/>
  <c r="J284" i="2"/>
  <c r="W284" i="2"/>
  <c r="J372" i="2"/>
  <c r="W372" i="2"/>
  <c r="J1224" i="2"/>
  <c r="W1224" i="2"/>
  <c r="J241" i="2"/>
  <c r="W241" i="2"/>
  <c r="J369" i="2"/>
  <c r="W369" i="2"/>
  <c r="J461" i="2"/>
  <c r="W461" i="2"/>
  <c r="J513" i="2"/>
  <c r="W513" i="2"/>
  <c r="J573" i="2"/>
  <c r="W573" i="2"/>
  <c r="J637" i="2"/>
  <c r="W637" i="2"/>
  <c r="J701" i="2"/>
  <c r="W701" i="2"/>
  <c r="J765" i="2"/>
  <c r="W765" i="2"/>
  <c r="J813" i="2"/>
  <c r="W813" i="2"/>
  <c r="J877" i="2"/>
  <c r="W877" i="2"/>
  <c r="J941" i="2"/>
  <c r="W941" i="2"/>
  <c r="J1005" i="2"/>
  <c r="W1005" i="2"/>
  <c r="J1069" i="2"/>
  <c r="W1069" i="2"/>
  <c r="J1133" i="2"/>
  <c r="W1133" i="2"/>
  <c r="J1197" i="2"/>
  <c r="W1197" i="2"/>
  <c r="J1257" i="2"/>
  <c r="W1257" i="2"/>
  <c r="J1289" i="2"/>
  <c r="W1289" i="2"/>
  <c r="J1321" i="2"/>
  <c r="W1321" i="2"/>
  <c r="J1353" i="2"/>
  <c r="W1353" i="2"/>
  <c r="J1385" i="2"/>
  <c r="W1385" i="2"/>
  <c r="J1417" i="2"/>
  <c r="W1417" i="2"/>
  <c r="J1449" i="2"/>
  <c r="W1449" i="2"/>
  <c r="J1481" i="2"/>
  <c r="W1481" i="2"/>
  <c r="J1513" i="2"/>
  <c r="W1513" i="2"/>
  <c r="J1545" i="2"/>
  <c r="W1545" i="2"/>
  <c r="J1577" i="2"/>
  <c r="W1577" i="2"/>
  <c r="J1609" i="2"/>
  <c r="W1609" i="2"/>
  <c r="J1641" i="2"/>
  <c r="W1641" i="2"/>
  <c r="J1673" i="2"/>
  <c r="W1673" i="2"/>
  <c r="J1705" i="2"/>
  <c r="W1705" i="2"/>
  <c r="J1737" i="2"/>
  <c r="W1737" i="2"/>
  <c r="J1769" i="2"/>
  <c r="W1769" i="2"/>
  <c r="J1801" i="2"/>
  <c r="W1801" i="2"/>
  <c r="J1370" i="2"/>
  <c r="W1370" i="2"/>
  <c r="J1546" i="2"/>
  <c r="W1546" i="2"/>
  <c r="J1762" i="2"/>
  <c r="W1762" i="2"/>
  <c r="J1322" i="2"/>
  <c r="W1322" i="2"/>
  <c r="J1386" i="2"/>
  <c r="W1386" i="2"/>
  <c r="J1450" i="2"/>
  <c r="W1450" i="2"/>
  <c r="J1554" i="2"/>
  <c r="W1554" i="2"/>
  <c r="J1666" i="2"/>
  <c r="W1666" i="2"/>
  <c r="J1802" i="2"/>
  <c r="W1802" i="2"/>
  <c r="J1378" i="2"/>
  <c r="W1378" i="2"/>
  <c r="J1458" i="2"/>
  <c r="W1458" i="2"/>
  <c r="J1538" i="2"/>
  <c r="W1538" i="2"/>
  <c r="J1618" i="2"/>
  <c r="W1618" i="2"/>
  <c r="J1706" i="2"/>
  <c r="W1706" i="2"/>
  <c r="J11" i="2"/>
  <c r="W11" i="2"/>
  <c r="J59" i="2"/>
  <c r="W59" i="2"/>
  <c r="J123" i="2"/>
  <c r="W123" i="2"/>
  <c r="J171" i="2"/>
  <c r="W171" i="2"/>
  <c r="J227" i="2"/>
  <c r="W227" i="2"/>
  <c r="J252" i="2"/>
  <c r="W252" i="2"/>
  <c r="J549" i="2"/>
  <c r="W549" i="2"/>
  <c r="J741" i="2"/>
  <c r="W741" i="2"/>
  <c r="J997" i="2"/>
  <c r="W997" i="2"/>
  <c r="J1189" i="2"/>
  <c r="W1189" i="2"/>
  <c r="J1357" i="2"/>
  <c r="W1357" i="2"/>
  <c r="J1421" i="2"/>
  <c r="W1421" i="2"/>
  <c r="J1549" i="2"/>
  <c r="W1549" i="2"/>
  <c r="J1677" i="2"/>
  <c r="W1677" i="2"/>
  <c r="J200" i="2"/>
  <c r="W200" i="2"/>
  <c r="J268" i="2"/>
  <c r="W268" i="2"/>
  <c r="J332" i="2"/>
  <c r="W332" i="2"/>
  <c r="J396" i="2"/>
  <c r="W396" i="2"/>
  <c r="J548" i="2"/>
  <c r="W548" i="2"/>
  <c r="J120" i="2"/>
  <c r="W120" i="2"/>
  <c r="J184" i="2"/>
  <c r="W184" i="2"/>
  <c r="J47" i="2"/>
  <c r="W47" i="2"/>
  <c r="J79" i="2"/>
  <c r="W79" i="2"/>
  <c r="J127" i="2"/>
  <c r="W127" i="2"/>
  <c r="J159" i="2"/>
  <c r="W159" i="2"/>
  <c r="J207" i="2"/>
  <c r="W207" i="2"/>
  <c r="J92" i="2"/>
  <c r="W92" i="2"/>
  <c r="J273" i="2"/>
  <c r="W273" i="2"/>
  <c r="J437" i="2"/>
  <c r="W437" i="2"/>
  <c r="J629" i="2"/>
  <c r="W629" i="2"/>
  <c r="J757" i="2"/>
  <c r="W757" i="2"/>
  <c r="J949" i="2"/>
  <c r="W949" i="2"/>
  <c r="J1077" i="2"/>
  <c r="W1077" i="2"/>
  <c r="J1269" i="2"/>
  <c r="W1269" i="2"/>
  <c r="J1333" i="2"/>
  <c r="W1333" i="2"/>
  <c r="J1429" i="2"/>
  <c r="W1429" i="2"/>
  <c r="J1493" i="2"/>
  <c r="W1493" i="2"/>
  <c r="J1589" i="2"/>
  <c r="W1589" i="2"/>
  <c r="J1653" i="2"/>
  <c r="W1653" i="2"/>
  <c r="J1749" i="2"/>
  <c r="W1749" i="2"/>
  <c r="J204" i="2"/>
  <c r="W204" i="2"/>
  <c r="J272" i="2"/>
  <c r="W272" i="2"/>
  <c r="J320" i="2"/>
  <c r="W320" i="2"/>
  <c r="J384" i="2"/>
  <c r="W384" i="2"/>
  <c r="J424" i="2"/>
  <c r="W424" i="2"/>
  <c r="J472" i="2"/>
  <c r="W472" i="2"/>
  <c r="J520" i="2"/>
  <c r="W520" i="2"/>
  <c r="J568" i="2"/>
  <c r="W568" i="2"/>
  <c r="J600" i="2"/>
  <c r="W600" i="2"/>
  <c r="J648" i="2"/>
  <c r="W648" i="2"/>
  <c r="J680" i="2"/>
  <c r="W680" i="2"/>
  <c r="J728" i="2"/>
  <c r="W728" i="2"/>
  <c r="J760" i="2"/>
  <c r="W760" i="2"/>
  <c r="J808" i="2"/>
  <c r="W808" i="2"/>
  <c r="J840" i="2"/>
  <c r="W840" i="2"/>
  <c r="J888" i="2"/>
  <c r="W888" i="2"/>
  <c r="J920" i="2"/>
  <c r="W920" i="2"/>
  <c r="J968" i="2"/>
  <c r="W968" i="2"/>
  <c r="J1000" i="2"/>
  <c r="W1000" i="2"/>
  <c r="J1064" i="2"/>
  <c r="W1064" i="2"/>
  <c r="J1080" i="2"/>
  <c r="W1080" i="2"/>
  <c r="J1128" i="2"/>
  <c r="W1128" i="2"/>
  <c r="J1296" i="2"/>
  <c r="W1296" i="2"/>
  <c r="J72" i="2"/>
  <c r="W72" i="2"/>
  <c r="J136" i="2"/>
  <c r="W136" i="2"/>
  <c r="J215" i="2"/>
  <c r="W215" i="2"/>
  <c r="J19" i="2"/>
  <c r="W19" i="2"/>
  <c r="J35" i="2"/>
  <c r="W35" i="2"/>
  <c r="J51" i="2"/>
  <c r="W51" i="2"/>
  <c r="J67" i="2"/>
  <c r="W67" i="2"/>
  <c r="J83" i="2"/>
  <c r="W83" i="2"/>
  <c r="J99" i="2"/>
  <c r="W99" i="2"/>
  <c r="J115" i="2"/>
  <c r="W115" i="2"/>
  <c r="J131" i="2"/>
  <c r="W131" i="2"/>
  <c r="J147" i="2"/>
  <c r="W147" i="2"/>
  <c r="J163" i="2"/>
  <c r="W163" i="2"/>
  <c r="J179" i="2"/>
  <c r="W179" i="2"/>
  <c r="J195" i="2"/>
  <c r="W195" i="2"/>
  <c r="J211" i="2"/>
  <c r="W211" i="2"/>
  <c r="J44" i="2"/>
  <c r="W44" i="2"/>
  <c r="J108" i="2"/>
  <c r="W108" i="2"/>
  <c r="J172" i="2"/>
  <c r="W172" i="2"/>
  <c r="J20" i="2"/>
  <c r="W20" i="2"/>
  <c r="J295" i="2"/>
  <c r="W295" i="2"/>
  <c r="J380" i="2"/>
  <c r="W380" i="2"/>
  <c r="J453" i="2"/>
  <c r="W453" i="2"/>
  <c r="J517" i="2"/>
  <c r="W517" i="2"/>
  <c r="J581" i="2"/>
  <c r="W581" i="2"/>
  <c r="J645" i="2"/>
  <c r="W645" i="2"/>
  <c r="J709" i="2"/>
  <c r="W709" i="2"/>
  <c r="J773" i="2"/>
  <c r="W773" i="2"/>
  <c r="J837" i="2"/>
  <c r="W837" i="2"/>
  <c r="J901" i="2"/>
  <c r="W901" i="2"/>
  <c r="J965" i="2"/>
  <c r="W965" i="2"/>
  <c r="J1029" i="2"/>
  <c r="W1029" i="2"/>
  <c r="J1093" i="2"/>
  <c r="W1093" i="2"/>
  <c r="J1157" i="2"/>
  <c r="W1157" i="2"/>
  <c r="J1229" i="2"/>
  <c r="W1229" i="2"/>
  <c r="J1277" i="2"/>
  <c r="W1277" i="2"/>
  <c r="J1309" i="2"/>
  <c r="W1309" i="2"/>
  <c r="J1341" i="2"/>
  <c r="W1341" i="2"/>
  <c r="J1373" i="2"/>
  <c r="W1373" i="2"/>
  <c r="J1405" i="2"/>
  <c r="W1405" i="2"/>
  <c r="J1437" i="2"/>
  <c r="W1437" i="2"/>
  <c r="J1469" i="2"/>
  <c r="W1469" i="2"/>
  <c r="J1501" i="2"/>
  <c r="W1501" i="2"/>
  <c r="J1533" i="2"/>
  <c r="W1533" i="2"/>
  <c r="J1565" i="2"/>
  <c r="W1565" i="2"/>
  <c r="J1597" i="2"/>
  <c r="W1597" i="2"/>
  <c r="J1629" i="2"/>
  <c r="W1629" i="2"/>
  <c r="J1661" i="2"/>
  <c r="W1661" i="2"/>
  <c r="J1693" i="2"/>
  <c r="W1693" i="2"/>
  <c r="J1725" i="2"/>
  <c r="W1725" i="2"/>
  <c r="J1757" i="2"/>
  <c r="W1757" i="2"/>
  <c r="J1789" i="2"/>
  <c r="W1789" i="2"/>
  <c r="J216" i="2"/>
  <c r="W216" i="2"/>
  <c r="J236" i="2"/>
  <c r="W236" i="2"/>
  <c r="J260" i="2"/>
  <c r="W260" i="2"/>
  <c r="J280" i="2"/>
  <c r="W280" i="2"/>
  <c r="J300" i="2"/>
  <c r="W300" i="2"/>
  <c r="J324" i="2"/>
  <c r="W324" i="2"/>
  <c r="J344" i="2"/>
  <c r="W344" i="2"/>
  <c r="J364" i="2"/>
  <c r="W364" i="2"/>
  <c r="J388" i="2"/>
  <c r="W388" i="2"/>
  <c r="J408" i="2"/>
  <c r="W408" i="2"/>
  <c r="J428" i="2"/>
  <c r="W428" i="2"/>
  <c r="J444" i="2"/>
  <c r="W444" i="2"/>
  <c r="J460" i="2"/>
  <c r="W460" i="2"/>
  <c r="J476" i="2"/>
  <c r="W476" i="2"/>
  <c r="J492" i="2"/>
  <c r="W492" i="2"/>
  <c r="J508" i="2"/>
  <c r="W508" i="2"/>
  <c r="J524" i="2"/>
  <c r="W524" i="2"/>
  <c r="J540" i="2"/>
  <c r="W540" i="2"/>
  <c r="J556" i="2"/>
  <c r="W556" i="2"/>
  <c r="J572" i="2"/>
  <c r="W572" i="2"/>
  <c r="J588" i="2"/>
  <c r="W588" i="2"/>
  <c r="J604" i="2"/>
  <c r="W604" i="2"/>
  <c r="J620" i="2"/>
  <c r="W620" i="2"/>
  <c r="J636" i="2"/>
  <c r="W636" i="2"/>
  <c r="J652" i="2"/>
  <c r="W652" i="2"/>
  <c r="J668" i="2"/>
  <c r="W668" i="2"/>
  <c r="J684" i="2"/>
  <c r="W684" i="2"/>
  <c r="J700" i="2"/>
  <c r="W700" i="2"/>
  <c r="J716" i="2"/>
  <c r="W716" i="2"/>
  <c r="J732" i="2"/>
  <c r="W732" i="2"/>
  <c r="J748" i="2"/>
  <c r="W748" i="2"/>
  <c r="J764" i="2"/>
  <c r="W764" i="2"/>
  <c r="J780" i="2"/>
  <c r="W780" i="2"/>
  <c r="J796" i="2"/>
  <c r="W796" i="2"/>
  <c r="J812" i="2"/>
  <c r="W812" i="2"/>
  <c r="J828" i="2"/>
  <c r="W828" i="2"/>
  <c r="J844" i="2"/>
  <c r="W844" i="2"/>
  <c r="J860" i="2"/>
  <c r="W860" i="2"/>
  <c r="J876" i="2"/>
  <c r="W876" i="2"/>
  <c r="J892" i="2"/>
  <c r="W892" i="2"/>
  <c r="J908" i="2"/>
  <c r="W908" i="2"/>
  <c r="J924" i="2"/>
  <c r="W924" i="2"/>
  <c r="J940" i="2"/>
  <c r="W940" i="2"/>
  <c r="J956" i="2"/>
  <c r="W956" i="2"/>
  <c r="J972" i="2"/>
  <c r="W972" i="2"/>
  <c r="J988" i="2"/>
  <c r="W988" i="2"/>
  <c r="J1004" i="2"/>
  <c r="W1004" i="2"/>
  <c r="J1020" i="2"/>
  <c r="W1020" i="2"/>
  <c r="J1036" i="2"/>
  <c r="W1036" i="2"/>
  <c r="J1052" i="2"/>
  <c r="W1052" i="2"/>
  <c r="J1068" i="2"/>
  <c r="W1068" i="2"/>
  <c r="J1084" i="2"/>
  <c r="W1084" i="2"/>
  <c r="J1100" i="2"/>
  <c r="W1100" i="2"/>
  <c r="J1116" i="2"/>
  <c r="W1116" i="2"/>
  <c r="J1132" i="2"/>
  <c r="W1132" i="2"/>
  <c r="J1148" i="2"/>
  <c r="W1148" i="2"/>
  <c r="J1164" i="2"/>
  <c r="W1164" i="2"/>
  <c r="J1180" i="2"/>
  <c r="W1180" i="2"/>
  <c r="J1196" i="2"/>
  <c r="W1196" i="2"/>
  <c r="J1212" i="2"/>
  <c r="W1212" i="2"/>
  <c r="J1244" i="2"/>
  <c r="W1244" i="2"/>
  <c r="J1268" i="2"/>
  <c r="W1268" i="2"/>
  <c r="J1284" i="2"/>
  <c r="W1284" i="2"/>
  <c r="J1300" i="2"/>
  <c r="W1300" i="2"/>
  <c r="J1316" i="2"/>
  <c r="W1316" i="2"/>
  <c r="J1332" i="2"/>
  <c r="W1332" i="2"/>
  <c r="J1348" i="2"/>
  <c r="W1348" i="2"/>
  <c r="J1364" i="2"/>
  <c r="W1364" i="2"/>
  <c r="J1380" i="2"/>
  <c r="W1380" i="2"/>
  <c r="J1396" i="2"/>
  <c r="W1396" i="2"/>
  <c r="J1412" i="2"/>
  <c r="W1412" i="2"/>
  <c r="J1428" i="2"/>
  <c r="W1428" i="2"/>
  <c r="J1444" i="2"/>
  <c r="W1444" i="2"/>
  <c r="J1460" i="2"/>
  <c r="W1460" i="2"/>
  <c r="J1476" i="2"/>
  <c r="W1476" i="2"/>
  <c r="J1492" i="2"/>
  <c r="W1492" i="2"/>
  <c r="J1508" i="2"/>
  <c r="W1508" i="2"/>
  <c r="J1524" i="2"/>
  <c r="W1524" i="2"/>
  <c r="J1540" i="2"/>
  <c r="W1540" i="2"/>
  <c r="J1556" i="2"/>
  <c r="W1556" i="2"/>
  <c r="J1572" i="2"/>
  <c r="W1572" i="2"/>
  <c r="J1588" i="2"/>
  <c r="W1588" i="2"/>
  <c r="J1604" i="2"/>
  <c r="W1604" i="2"/>
  <c r="J1620" i="2"/>
  <c r="W1620" i="2"/>
  <c r="J1636" i="2"/>
  <c r="W1636" i="2"/>
  <c r="J1652" i="2"/>
  <c r="W1652" i="2"/>
  <c r="J1668" i="2"/>
  <c r="W1668" i="2"/>
  <c r="J1684" i="2"/>
  <c r="W1684" i="2"/>
  <c r="J1700" i="2"/>
  <c r="W1700" i="2"/>
  <c r="J1716" i="2"/>
  <c r="W1716" i="2"/>
  <c r="J1732" i="2"/>
  <c r="W1732" i="2"/>
  <c r="J1748" i="2"/>
  <c r="W1748" i="2"/>
  <c r="J1764" i="2"/>
  <c r="W1764" i="2"/>
  <c r="J1780" i="2"/>
  <c r="W1780" i="2"/>
  <c r="J1796" i="2"/>
  <c r="W1796" i="2"/>
  <c r="J255" i="2"/>
  <c r="W255" i="2"/>
  <c r="J383" i="2"/>
  <c r="W383" i="2"/>
  <c r="J471" i="2"/>
  <c r="W471" i="2"/>
  <c r="J535" i="2"/>
  <c r="W535" i="2"/>
  <c r="J1241" i="2"/>
  <c r="W1241" i="2"/>
  <c r="J1286" i="2"/>
  <c r="W1286" i="2"/>
  <c r="J1318" i="2"/>
  <c r="W1318" i="2"/>
  <c r="J1350" i="2"/>
  <c r="W1350" i="2"/>
  <c r="J1382" i="2"/>
  <c r="W1382" i="2"/>
  <c r="J1414" i="2"/>
  <c r="W1414" i="2"/>
  <c r="J1446" i="2"/>
  <c r="W1446" i="2"/>
  <c r="J1478" i="2"/>
  <c r="W1478" i="2"/>
  <c r="J1510" i="2"/>
  <c r="W1510" i="2"/>
  <c r="J1542" i="2"/>
  <c r="W1542" i="2"/>
  <c r="J1574" i="2"/>
  <c r="W1574" i="2"/>
  <c r="J1606" i="2"/>
  <c r="W1606" i="2"/>
  <c r="J1638" i="2"/>
  <c r="W1638" i="2"/>
  <c r="J1670" i="2"/>
  <c r="W1670" i="2"/>
  <c r="J1702" i="2"/>
  <c r="W1702" i="2"/>
  <c r="J1734" i="2"/>
  <c r="W1734" i="2"/>
  <c r="J1766" i="2"/>
  <c r="W1766" i="2"/>
  <c r="J1798" i="2"/>
  <c r="W1798" i="2"/>
  <c r="J17" i="2"/>
  <c r="W17" i="2"/>
  <c r="J33" i="2"/>
  <c r="W33" i="2"/>
  <c r="J49" i="2"/>
  <c r="W49" i="2"/>
  <c r="J65" i="2"/>
  <c r="W65" i="2"/>
  <c r="J81" i="2"/>
  <c r="W81" i="2"/>
  <c r="J97" i="2"/>
  <c r="W97" i="2"/>
  <c r="J113" i="2"/>
  <c r="W113" i="2"/>
  <c r="J129" i="2"/>
  <c r="W129" i="2"/>
  <c r="J145" i="2"/>
  <c r="W145" i="2"/>
  <c r="J161" i="2"/>
  <c r="W161" i="2"/>
  <c r="J177" i="2"/>
  <c r="W177" i="2"/>
  <c r="J193" i="2"/>
  <c r="W193" i="2"/>
  <c r="J209" i="2"/>
  <c r="W209" i="2"/>
  <c r="J225" i="2"/>
  <c r="W225" i="2"/>
  <c r="J249" i="2"/>
  <c r="W249" i="2"/>
  <c r="J269" i="2"/>
  <c r="W269" i="2"/>
  <c r="J289" i="2"/>
  <c r="W289" i="2"/>
  <c r="J313" i="2"/>
  <c r="W313" i="2"/>
  <c r="J333" i="2"/>
  <c r="W333" i="2"/>
  <c r="J353" i="2"/>
  <c r="W353" i="2"/>
  <c r="J377" i="2"/>
  <c r="W377" i="2"/>
  <c r="J397" i="2"/>
  <c r="W397" i="2"/>
  <c r="J417" i="2"/>
  <c r="W417" i="2"/>
  <c r="J449" i="2"/>
  <c r="W449" i="2"/>
  <c r="J481" i="2"/>
  <c r="W481" i="2"/>
  <c r="J521" i="2"/>
  <c r="W521" i="2"/>
  <c r="J553" i="2"/>
  <c r="W553" i="2"/>
  <c r="J585" i="2"/>
  <c r="W585" i="2"/>
  <c r="J617" i="2"/>
  <c r="W617" i="2"/>
  <c r="J649" i="2"/>
  <c r="W649" i="2"/>
  <c r="J681" i="2"/>
  <c r="W681" i="2"/>
  <c r="J713" i="2"/>
  <c r="W713" i="2"/>
  <c r="J745" i="2"/>
  <c r="W745" i="2"/>
  <c r="J785" i="2"/>
  <c r="W785" i="2"/>
  <c r="J817" i="2"/>
  <c r="W817" i="2"/>
  <c r="J849" i="2"/>
  <c r="W849" i="2"/>
  <c r="J881" i="2"/>
  <c r="W881" i="2"/>
  <c r="J913" i="2"/>
  <c r="W913" i="2"/>
  <c r="J945" i="2"/>
  <c r="W945" i="2"/>
  <c r="J977" i="2"/>
  <c r="W977" i="2"/>
  <c r="J1009" i="2"/>
  <c r="W1009" i="2"/>
  <c r="J1041" i="2"/>
  <c r="W1041" i="2"/>
  <c r="J1073" i="2"/>
  <c r="W1073" i="2"/>
  <c r="J1105" i="2"/>
  <c r="W1105" i="2"/>
  <c r="J1137" i="2"/>
  <c r="W1137" i="2"/>
  <c r="J1169" i="2"/>
  <c r="W1169" i="2"/>
  <c r="J1201" i="2"/>
  <c r="W1201" i="2"/>
  <c r="J1233" i="2"/>
  <c r="W1233" i="2"/>
  <c r="J263" i="2"/>
  <c r="W263" i="2"/>
  <c r="J10" i="2"/>
  <c r="W10" i="2"/>
  <c r="J26" i="2"/>
  <c r="W26" i="2"/>
  <c r="J42" i="2"/>
  <c r="W42" i="2"/>
  <c r="J58" i="2"/>
  <c r="W58" i="2"/>
  <c r="J74" i="2"/>
  <c r="W74" i="2"/>
  <c r="J90" i="2"/>
  <c r="W90" i="2"/>
  <c r="J106" i="2"/>
  <c r="W106" i="2"/>
  <c r="J122" i="2"/>
  <c r="W122" i="2"/>
  <c r="J138" i="2"/>
  <c r="W138" i="2"/>
  <c r="J154" i="2"/>
  <c r="W154" i="2"/>
  <c r="J170" i="2"/>
  <c r="W170" i="2"/>
  <c r="J186" i="2"/>
  <c r="W186" i="2"/>
  <c r="J202" i="2"/>
  <c r="W202" i="2"/>
  <c r="J218" i="2"/>
  <c r="W218" i="2"/>
  <c r="J234" i="2"/>
  <c r="W234" i="2"/>
  <c r="J250" i="2"/>
  <c r="W250" i="2"/>
  <c r="J266" i="2"/>
  <c r="W266" i="2"/>
  <c r="J282" i="2"/>
  <c r="W282" i="2"/>
  <c r="J298" i="2"/>
  <c r="W298" i="2"/>
  <c r="J314" i="2"/>
  <c r="W314" i="2"/>
  <c r="J330" i="2"/>
  <c r="W330" i="2"/>
  <c r="J346" i="2"/>
  <c r="W346" i="2"/>
  <c r="J362" i="2"/>
  <c r="W362" i="2"/>
  <c r="J378" i="2"/>
  <c r="W378" i="2"/>
  <c r="J394" i="2"/>
  <c r="W394" i="2"/>
  <c r="J410" i="2"/>
  <c r="W410" i="2"/>
  <c r="J426" i="2"/>
  <c r="W426" i="2"/>
  <c r="J442" i="2"/>
  <c r="W442" i="2"/>
  <c r="J458" i="2"/>
  <c r="W458" i="2"/>
  <c r="J474" i="2"/>
  <c r="W474" i="2"/>
  <c r="J490" i="2"/>
  <c r="W490" i="2"/>
  <c r="J506" i="2"/>
  <c r="W506" i="2"/>
  <c r="J522" i="2"/>
  <c r="W522" i="2"/>
  <c r="J538" i="2"/>
  <c r="W538" i="2"/>
  <c r="J554" i="2"/>
  <c r="W554" i="2"/>
  <c r="J570" i="2"/>
  <c r="W570" i="2"/>
  <c r="J586" i="2"/>
  <c r="W586" i="2"/>
  <c r="J602" i="2"/>
  <c r="W602" i="2"/>
  <c r="J618" i="2"/>
  <c r="W618" i="2"/>
  <c r="J634" i="2"/>
  <c r="W634" i="2"/>
  <c r="J650" i="2"/>
  <c r="W650" i="2"/>
  <c r="J666" i="2"/>
  <c r="W666" i="2"/>
  <c r="J682" i="2"/>
  <c r="W682" i="2"/>
  <c r="J698" i="2"/>
  <c r="W698" i="2"/>
  <c r="J714" i="2"/>
  <c r="W714" i="2"/>
  <c r="J730" i="2"/>
  <c r="W730" i="2"/>
  <c r="J746" i="2"/>
  <c r="W746" i="2"/>
  <c r="J762" i="2"/>
  <c r="W762" i="2"/>
  <c r="J778" i="2"/>
  <c r="W778" i="2"/>
  <c r="J794" i="2"/>
  <c r="W794" i="2"/>
  <c r="J810" i="2"/>
  <c r="W810" i="2"/>
  <c r="J826" i="2"/>
  <c r="W826" i="2"/>
  <c r="J842" i="2"/>
  <c r="W842" i="2"/>
  <c r="J858" i="2"/>
  <c r="W858" i="2"/>
  <c r="J874" i="2"/>
  <c r="W874" i="2"/>
  <c r="J890" i="2"/>
  <c r="W890" i="2"/>
  <c r="J906" i="2"/>
  <c r="W906" i="2"/>
  <c r="J922" i="2"/>
  <c r="W922" i="2"/>
  <c r="J938" i="2"/>
  <c r="W938" i="2"/>
  <c r="J954" i="2"/>
  <c r="W954" i="2"/>
  <c r="J970" i="2"/>
  <c r="W970" i="2"/>
  <c r="J986" i="2"/>
  <c r="W986" i="2"/>
  <c r="J1002" i="2"/>
  <c r="W1002" i="2"/>
  <c r="J1018" i="2"/>
  <c r="W1018" i="2"/>
  <c r="J1034" i="2"/>
  <c r="W1034" i="2"/>
  <c r="J1050" i="2"/>
  <c r="W1050" i="2"/>
  <c r="J1066" i="2"/>
  <c r="W1066" i="2"/>
  <c r="J1082" i="2"/>
  <c r="W1082" i="2"/>
  <c r="J1098" i="2"/>
  <c r="W1098" i="2"/>
  <c r="J1114" i="2"/>
  <c r="W1114" i="2"/>
  <c r="J1130" i="2"/>
  <c r="W1130" i="2"/>
  <c r="J1146" i="2"/>
  <c r="W1146" i="2"/>
  <c r="J1162" i="2"/>
  <c r="W1162" i="2"/>
  <c r="J1178" i="2"/>
  <c r="W1178" i="2"/>
  <c r="J1194" i="2"/>
  <c r="W1194" i="2"/>
  <c r="J1210" i="2"/>
  <c r="W1210" i="2"/>
  <c r="J1226" i="2"/>
  <c r="W1226" i="2"/>
  <c r="J1242" i="2"/>
  <c r="W1242" i="2"/>
  <c r="J1258" i="2"/>
  <c r="W1258" i="2"/>
  <c r="J431" i="2"/>
  <c r="W431" i="2"/>
  <c r="J495" i="2"/>
  <c r="W495" i="2"/>
  <c r="J559" i="2"/>
  <c r="W559" i="2"/>
  <c r="J1594" i="2"/>
  <c r="W1594" i="2"/>
  <c r="J1722" i="2"/>
  <c r="W1722" i="2"/>
  <c r="J239" i="2"/>
  <c r="W239" i="2"/>
  <c r="J259" i="2"/>
  <c r="W259" i="2"/>
  <c r="J279" i="2"/>
  <c r="W279" i="2"/>
  <c r="J303" i="2"/>
  <c r="W303" i="2"/>
  <c r="J323" i="2"/>
  <c r="W323" i="2"/>
  <c r="J343" i="2"/>
  <c r="W343" i="2"/>
  <c r="J367" i="2"/>
  <c r="W367" i="2"/>
  <c r="J387" i="2"/>
  <c r="W387" i="2"/>
  <c r="J407" i="2"/>
  <c r="W407" i="2"/>
  <c r="J435" i="2"/>
  <c r="W435" i="2"/>
  <c r="J467" i="2"/>
  <c r="W467" i="2"/>
  <c r="J499" i="2"/>
  <c r="W499" i="2"/>
  <c r="J531" i="2"/>
  <c r="W531" i="2"/>
  <c r="J563" i="2"/>
  <c r="W563" i="2"/>
  <c r="J591" i="2"/>
  <c r="W591" i="2"/>
  <c r="J607" i="2"/>
  <c r="W607" i="2"/>
  <c r="J623" i="2"/>
  <c r="W623" i="2"/>
  <c r="J639" i="2"/>
  <c r="W639" i="2"/>
  <c r="J655" i="2"/>
  <c r="W655" i="2"/>
  <c r="J671" i="2"/>
  <c r="W671" i="2"/>
  <c r="J687" i="2"/>
  <c r="W687" i="2"/>
  <c r="J703" i="2"/>
  <c r="W703" i="2"/>
  <c r="J719" i="2"/>
  <c r="W719" i="2"/>
  <c r="J735" i="2"/>
  <c r="W735" i="2"/>
  <c r="J751" i="2"/>
  <c r="W751" i="2"/>
  <c r="J767" i="2"/>
  <c r="W767" i="2"/>
  <c r="J783" i="2"/>
  <c r="W783" i="2"/>
  <c r="J799" i="2"/>
  <c r="W799" i="2"/>
  <c r="J815" i="2"/>
  <c r="W815" i="2"/>
  <c r="J831" i="2"/>
  <c r="W831" i="2"/>
  <c r="J847" i="2"/>
  <c r="W847" i="2"/>
  <c r="J863" i="2"/>
  <c r="W863" i="2"/>
  <c r="J879" i="2"/>
  <c r="W879" i="2"/>
  <c r="J895" i="2"/>
  <c r="W895" i="2"/>
  <c r="J911" i="2"/>
  <c r="W911" i="2"/>
  <c r="J927" i="2"/>
  <c r="W927" i="2"/>
  <c r="J943" i="2"/>
  <c r="W943" i="2"/>
  <c r="J959" i="2"/>
  <c r="W959" i="2"/>
  <c r="J975" i="2"/>
  <c r="W975" i="2"/>
  <c r="J991" i="2"/>
  <c r="W991" i="2"/>
  <c r="J1007" i="2"/>
  <c r="W1007" i="2"/>
  <c r="J1023" i="2"/>
  <c r="W1023" i="2"/>
  <c r="J1039" i="2"/>
  <c r="W1039" i="2"/>
  <c r="J1055" i="2"/>
  <c r="W1055" i="2"/>
  <c r="J1071" i="2"/>
  <c r="W1071" i="2"/>
  <c r="J1087" i="2"/>
  <c r="W1087" i="2"/>
  <c r="J1103" i="2"/>
  <c r="W1103" i="2"/>
  <c r="J1119" i="2"/>
  <c r="W1119" i="2"/>
  <c r="J1135" i="2"/>
  <c r="W1135" i="2"/>
  <c r="J1151" i="2"/>
  <c r="W1151" i="2"/>
  <c r="J1167" i="2"/>
  <c r="W1167" i="2"/>
  <c r="J1183" i="2"/>
  <c r="W1183" i="2"/>
  <c r="J1199" i="2"/>
  <c r="W1199" i="2"/>
  <c r="J1215" i="2"/>
  <c r="W1215" i="2"/>
  <c r="J1231" i="2"/>
  <c r="W1231" i="2"/>
  <c r="J1247" i="2"/>
  <c r="W1247" i="2"/>
  <c r="J1263" i="2"/>
  <c r="W1263" i="2"/>
  <c r="J1279" i="2"/>
  <c r="W1279" i="2"/>
  <c r="J1295" i="2"/>
  <c r="W1295" i="2"/>
  <c r="J1311" i="2"/>
  <c r="W1311" i="2"/>
  <c r="J1327" i="2"/>
  <c r="W1327" i="2"/>
  <c r="J1343" i="2"/>
  <c r="W1343" i="2"/>
  <c r="J1359" i="2"/>
  <c r="W1359" i="2"/>
  <c r="J1375" i="2"/>
  <c r="W1375" i="2"/>
  <c r="J1391" i="2"/>
  <c r="W1391" i="2"/>
  <c r="J1407" i="2"/>
  <c r="W1407" i="2"/>
  <c r="J1423" i="2"/>
  <c r="W1423" i="2"/>
  <c r="J1439" i="2"/>
  <c r="W1439" i="2"/>
  <c r="J1455" i="2"/>
  <c r="W1455" i="2"/>
  <c r="J1471" i="2"/>
  <c r="W1471" i="2"/>
  <c r="J1487" i="2"/>
  <c r="W1487" i="2"/>
  <c r="J1503" i="2"/>
  <c r="W1503" i="2"/>
  <c r="J1519" i="2"/>
  <c r="W1519" i="2"/>
  <c r="J1535" i="2"/>
  <c r="W1535" i="2"/>
  <c r="J1551" i="2"/>
  <c r="W1551" i="2"/>
  <c r="J1567" i="2"/>
  <c r="W1567" i="2"/>
  <c r="J1583" i="2"/>
  <c r="W1583" i="2"/>
  <c r="J1599" i="2"/>
  <c r="W1599" i="2"/>
  <c r="J1615" i="2"/>
  <c r="W1615" i="2"/>
  <c r="J1631" i="2"/>
  <c r="W1631" i="2"/>
  <c r="J1647" i="2"/>
  <c r="W1647" i="2"/>
  <c r="J1663" i="2"/>
  <c r="W1663" i="2"/>
  <c r="J1679" i="2"/>
  <c r="W1679" i="2"/>
  <c r="J1695" i="2"/>
  <c r="W1695" i="2"/>
  <c r="J1711" i="2"/>
  <c r="W1711" i="2"/>
  <c r="J1727" i="2"/>
  <c r="W1727" i="2"/>
  <c r="J1743" i="2"/>
  <c r="W1743" i="2"/>
  <c r="J1759" i="2"/>
  <c r="W1759" i="2"/>
  <c r="J1775" i="2"/>
  <c r="W1775" i="2"/>
  <c r="J1791" i="2"/>
  <c r="W1791" i="2"/>
  <c r="J231" i="2"/>
  <c r="W231" i="2"/>
  <c r="J16" i="2"/>
  <c r="W16" i="2"/>
  <c r="J52" i="2"/>
  <c r="W52" i="2"/>
  <c r="J84" i="2"/>
  <c r="W84" i="2"/>
  <c r="J116" i="2"/>
  <c r="W116" i="2"/>
  <c r="J148" i="2"/>
  <c r="W148" i="2"/>
  <c r="J180" i="2"/>
  <c r="W180" i="2"/>
  <c r="J220" i="2"/>
  <c r="W220" i="2"/>
  <c r="J308" i="2"/>
  <c r="W308" i="2"/>
  <c r="J404" i="2"/>
  <c r="W404" i="2"/>
  <c r="J1236" i="2"/>
  <c r="W1236" i="2"/>
  <c r="J265" i="2"/>
  <c r="W265" i="2"/>
  <c r="J393" i="2"/>
  <c r="W393" i="2"/>
  <c r="J477" i="2"/>
  <c r="W477" i="2"/>
  <c r="J525" i="2"/>
  <c r="W525" i="2"/>
  <c r="J589" i="2"/>
  <c r="W589" i="2"/>
  <c r="J653" i="2"/>
  <c r="W653" i="2"/>
  <c r="J717" i="2"/>
  <c r="W717" i="2"/>
  <c r="J769" i="2"/>
  <c r="W769" i="2"/>
  <c r="J829" i="2"/>
  <c r="W829" i="2"/>
  <c r="J893" i="2"/>
  <c r="W893" i="2"/>
  <c r="J957" i="2"/>
  <c r="W957" i="2"/>
  <c r="J1021" i="2"/>
  <c r="W1021" i="2"/>
  <c r="J1085" i="2"/>
  <c r="W1085" i="2"/>
  <c r="J1149" i="2"/>
  <c r="W1149" i="2"/>
  <c r="J1213" i="2"/>
  <c r="W1213" i="2"/>
  <c r="J1265" i="2"/>
  <c r="W1265" i="2"/>
  <c r="J1297" i="2"/>
  <c r="W1297" i="2"/>
  <c r="J1329" i="2"/>
  <c r="W1329" i="2"/>
  <c r="J1361" i="2"/>
  <c r="W1361" i="2"/>
  <c r="J1393" i="2"/>
  <c r="W1393" i="2"/>
  <c r="J1425" i="2"/>
  <c r="W1425" i="2"/>
  <c r="J1457" i="2"/>
  <c r="W1457" i="2"/>
  <c r="J1489" i="2"/>
  <c r="W1489" i="2"/>
  <c r="J1521" i="2"/>
  <c r="W1521" i="2"/>
  <c r="J1553" i="2"/>
  <c r="W1553" i="2"/>
  <c r="J1585" i="2"/>
  <c r="W1585" i="2"/>
  <c r="J1617" i="2"/>
  <c r="W1617" i="2"/>
  <c r="J1649" i="2"/>
  <c r="W1649" i="2"/>
  <c r="J1681" i="2"/>
  <c r="W1681" i="2"/>
  <c r="J1713" i="2"/>
  <c r="W1713" i="2"/>
  <c r="J1745" i="2"/>
  <c r="W1745" i="2"/>
  <c r="J1777" i="2"/>
  <c r="W1777" i="2"/>
  <c r="J1282" i="2"/>
  <c r="W1282" i="2"/>
  <c r="J1426" i="2"/>
  <c r="W1426" i="2"/>
  <c r="J1570" i="2"/>
  <c r="W1570" i="2"/>
  <c r="J1266" i="2"/>
  <c r="W1266" i="2"/>
  <c r="J1330" i="2"/>
  <c r="W1330" i="2"/>
  <c r="J1394" i="2"/>
  <c r="W1394" i="2"/>
  <c r="J1474" i="2"/>
  <c r="W1474" i="2"/>
  <c r="J1602" i="2"/>
  <c r="W1602" i="2"/>
  <c r="J1698" i="2"/>
  <c r="W1698" i="2"/>
  <c r="J1306" i="2"/>
  <c r="W1306" i="2"/>
  <c r="J1402" i="2"/>
  <c r="W1402" i="2"/>
  <c r="J1498" i="2"/>
  <c r="W1498" i="2"/>
  <c r="J1578" i="2"/>
  <c r="W1578" i="2"/>
  <c r="J1650" i="2"/>
  <c r="W1650" i="2"/>
  <c r="J1730" i="2"/>
  <c r="W1730" i="2"/>
  <c r="H99" i="2"/>
  <c r="U99" i="2"/>
  <c r="V99" i="2" s="1"/>
  <c r="I99" i="2" s="1"/>
  <c r="H131" i="2"/>
  <c r="U131" i="2"/>
  <c r="V131" i="2" s="1"/>
  <c r="I131" i="2" s="1"/>
  <c r="A131" i="2" s="1"/>
  <c r="H11" i="2"/>
  <c r="U11" i="2"/>
  <c r="V11" i="2" s="1"/>
  <c r="I11" i="2" s="1"/>
  <c r="H27" i="2"/>
  <c r="U27" i="2"/>
  <c r="V27" i="2" s="1"/>
  <c r="I27" i="2" s="1"/>
  <c r="A27" i="2" s="1"/>
  <c r="H75" i="2"/>
  <c r="U75" i="2"/>
  <c r="V75" i="2" s="1"/>
  <c r="I75" i="2" s="1"/>
  <c r="A75" i="2" s="1"/>
  <c r="H91" i="2"/>
  <c r="U91" i="2"/>
  <c r="V91" i="2" s="1"/>
  <c r="I91" i="2" s="1"/>
  <c r="A91" i="2" s="1"/>
  <c r="H123" i="2"/>
  <c r="U123" i="2"/>
  <c r="V123" i="2" s="1"/>
  <c r="I123" i="2" s="1"/>
  <c r="H139" i="2"/>
  <c r="U139" i="2"/>
  <c r="V139" i="2" s="1"/>
  <c r="I139" i="2" s="1"/>
  <c r="A139" i="2" s="1"/>
  <c r="H63" i="2"/>
  <c r="U63" i="2"/>
  <c r="V63" i="2" s="1"/>
  <c r="I63" i="2" s="1"/>
  <c r="H79" i="2"/>
  <c r="U79" i="2"/>
  <c r="V79" i="2" s="1"/>
  <c r="I79" i="2" s="1"/>
  <c r="A79" i="2" s="1"/>
  <c r="H111" i="2"/>
  <c r="U111" i="2"/>
  <c r="V111" i="2" s="1"/>
  <c r="I111" i="2" s="1"/>
  <c r="H143" i="2"/>
  <c r="U143" i="2"/>
  <c r="V143" i="2" s="1"/>
  <c r="I143" i="2" s="1"/>
  <c r="A143" i="2" s="1"/>
  <c r="H159" i="2"/>
  <c r="U159" i="2"/>
  <c r="V159" i="2" s="1"/>
  <c r="I159" i="2" s="1"/>
  <c r="H191" i="2"/>
  <c r="U191" i="2"/>
  <c r="V191" i="2" s="1"/>
  <c r="I191" i="2" s="1"/>
  <c r="A191" i="2" s="1"/>
  <c r="H207" i="2"/>
  <c r="U207" i="2"/>
  <c r="V207" i="2" s="1"/>
  <c r="I207" i="2" s="1"/>
  <c r="H535" i="2"/>
  <c r="U535" i="2"/>
  <c r="V535" i="2" s="1"/>
  <c r="I535" i="2" s="1"/>
  <c r="A535" i="2" s="1"/>
  <c r="H1286" i="2"/>
  <c r="U1286" i="2"/>
  <c r="V1286" i="2" s="1"/>
  <c r="I1286" i="2" s="1"/>
  <c r="H1318" i="2"/>
  <c r="U1318" i="2"/>
  <c r="V1318" i="2" s="1"/>
  <c r="I1318" i="2" s="1"/>
  <c r="A1318" i="2" s="1"/>
  <c r="H1350" i="2"/>
  <c r="U1350" i="2"/>
  <c r="V1350" i="2" s="1"/>
  <c r="I1350" i="2" s="1"/>
  <c r="H1382" i="2"/>
  <c r="U1382" i="2"/>
  <c r="V1382" i="2" s="1"/>
  <c r="I1382" i="2" s="1"/>
  <c r="A1382" i="2" s="1"/>
  <c r="H1414" i="2"/>
  <c r="U1414" i="2"/>
  <c r="V1414" i="2" s="1"/>
  <c r="I1414" i="2" s="1"/>
  <c r="H1446" i="2"/>
  <c r="U1446" i="2"/>
  <c r="V1446" i="2" s="1"/>
  <c r="I1446" i="2" s="1"/>
  <c r="A1446" i="2" s="1"/>
  <c r="H1478" i="2"/>
  <c r="U1478" i="2"/>
  <c r="V1478" i="2" s="1"/>
  <c r="I1478" i="2" s="1"/>
  <c r="A1478" i="2" s="1"/>
  <c r="H1510" i="2"/>
  <c r="U1510" i="2"/>
  <c r="V1510" i="2" s="1"/>
  <c r="I1510" i="2" s="1"/>
  <c r="A1510" i="2" s="1"/>
  <c r="H1542" i="2"/>
  <c r="U1542" i="2"/>
  <c r="V1542" i="2" s="1"/>
  <c r="I1542" i="2" s="1"/>
  <c r="A1542" i="2" s="1"/>
  <c r="H1574" i="2"/>
  <c r="U1574" i="2"/>
  <c r="V1574" i="2" s="1"/>
  <c r="I1574" i="2" s="1"/>
  <c r="A1574" i="2" s="1"/>
  <c r="H1606" i="2"/>
  <c r="U1606" i="2"/>
  <c r="V1606" i="2" s="1"/>
  <c r="I1606" i="2" s="1"/>
  <c r="H1638" i="2"/>
  <c r="U1638" i="2"/>
  <c r="V1638" i="2" s="1"/>
  <c r="I1638" i="2" s="1"/>
  <c r="A1638" i="2" s="1"/>
  <c r="H1670" i="2"/>
  <c r="U1670" i="2"/>
  <c r="V1670" i="2" s="1"/>
  <c r="I1670" i="2" s="1"/>
  <c r="H1702" i="2"/>
  <c r="U1702" i="2"/>
  <c r="V1702" i="2" s="1"/>
  <c r="I1702" i="2" s="1"/>
  <c r="A1702" i="2" s="1"/>
  <c r="H1734" i="2"/>
  <c r="U1734" i="2"/>
  <c r="V1734" i="2" s="1"/>
  <c r="I1734" i="2" s="1"/>
  <c r="H1766" i="2"/>
  <c r="U1766" i="2"/>
  <c r="V1766" i="2" s="1"/>
  <c r="I1766" i="2" s="1"/>
  <c r="A1766" i="2" s="1"/>
  <c r="H1798" i="2"/>
  <c r="U1798" i="2"/>
  <c r="V1798" i="2" s="1"/>
  <c r="I1798" i="2" s="1"/>
  <c r="A1798" i="2" s="1"/>
  <c r="H263" i="2"/>
  <c r="U263" i="2"/>
  <c r="V263" i="2" s="1"/>
  <c r="I263" i="2" s="1"/>
  <c r="A263" i="2" s="1"/>
  <c r="H250" i="2"/>
  <c r="U250" i="2"/>
  <c r="V250" i="2" s="1"/>
  <c r="I250" i="2" s="1"/>
  <c r="A250" i="2" s="1"/>
  <c r="H266" i="2"/>
  <c r="U266" i="2"/>
  <c r="V266" i="2" s="1"/>
  <c r="I266" i="2" s="1"/>
  <c r="A266" i="2" s="1"/>
  <c r="H282" i="2"/>
  <c r="U282" i="2"/>
  <c r="V282" i="2" s="1"/>
  <c r="I282" i="2" s="1"/>
  <c r="H298" i="2"/>
  <c r="U298" i="2"/>
  <c r="V298" i="2" s="1"/>
  <c r="I298" i="2" s="1"/>
  <c r="A298" i="2" s="1"/>
  <c r="H314" i="2"/>
  <c r="U314" i="2"/>
  <c r="V314" i="2" s="1"/>
  <c r="I314" i="2" s="1"/>
  <c r="H330" i="2"/>
  <c r="U330" i="2"/>
  <c r="V330" i="2" s="1"/>
  <c r="I330" i="2" s="1"/>
  <c r="A330" i="2" s="1"/>
  <c r="H346" i="2"/>
  <c r="U346" i="2"/>
  <c r="V346" i="2" s="1"/>
  <c r="I346" i="2" s="1"/>
  <c r="A346" i="2" s="1"/>
  <c r="H362" i="2"/>
  <c r="U362" i="2"/>
  <c r="V362" i="2" s="1"/>
  <c r="I362" i="2" s="1"/>
  <c r="A362" i="2" s="1"/>
  <c r="H378" i="2"/>
  <c r="U378" i="2"/>
  <c r="V378" i="2" s="1"/>
  <c r="I378" i="2" s="1"/>
  <c r="A378" i="2" s="1"/>
  <c r="H394" i="2"/>
  <c r="U394" i="2"/>
  <c r="V394" i="2" s="1"/>
  <c r="I394" i="2" s="1"/>
  <c r="A394" i="2" s="1"/>
  <c r="H410" i="2"/>
  <c r="U410" i="2"/>
  <c r="V410" i="2" s="1"/>
  <c r="I410" i="2" s="1"/>
  <c r="H426" i="2"/>
  <c r="U426" i="2"/>
  <c r="V426" i="2" s="1"/>
  <c r="I426" i="2" s="1"/>
  <c r="A426" i="2" s="1"/>
  <c r="H442" i="2"/>
  <c r="U442" i="2"/>
  <c r="V442" i="2" s="1"/>
  <c r="I442" i="2" s="1"/>
  <c r="H458" i="2"/>
  <c r="U458" i="2"/>
  <c r="V458" i="2" s="1"/>
  <c r="I458" i="2" s="1"/>
  <c r="A458" i="2" s="1"/>
  <c r="H474" i="2"/>
  <c r="U474" i="2"/>
  <c r="V474" i="2" s="1"/>
  <c r="I474" i="2" s="1"/>
  <c r="H490" i="2"/>
  <c r="U490" i="2"/>
  <c r="V490" i="2" s="1"/>
  <c r="I490" i="2" s="1"/>
  <c r="A490" i="2" s="1"/>
  <c r="H506" i="2"/>
  <c r="U506" i="2"/>
  <c r="V506" i="2" s="1"/>
  <c r="I506" i="2" s="1"/>
  <c r="A506" i="2" s="1"/>
  <c r="H522" i="2"/>
  <c r="U522" i="2"/>
  <c r="V522" i="2" s="1"/>
  <c r="I522" i="2" s="1"/>
  <c r="A522" i="2" s="1"/>
  <c r="H538" i="2"/>
  <c r="U538" i="2"/>
  <c r="V538" i="2" s="1"/>
  <c r="I538" i="2" s="1"/>
  <c r="A538" i="2" s="1"/>
  <c r="H554" i="2"/>
  <c r="U554" i="2"/>
  <c r="V554" i="2" s="1"/>
  <c r="I554" i="2" s="1"/>
  <c r="A554" i="2" s="1"/>
  <c r="H570" i="2"/>
  <c r="U570" i="2"/>
  <c r="V570" i="2" s="1"/>
  <c r="I570" i="2" s="1"/>
  <c r="H586" i="2"/>
  <c r="U586" i="2"/>
  <c r="V586" i="2" s="1"/>
  <c r="I586" i="2" s="1"/>
  <c r="A586" i="2" s="1"/>
  <c r="H602" i="2"/>
  <c r="U602" i="2"/>
  <c r="V602" i="2" s="1"/>
  <c r="I602" i="2" s="1"/>
  <c r="H618" i="2"/>
  <c r="U618" i="2"/>
  <c r="V618" i="2" s="1"/>
  <c r="I618" i="2" s="1"/>
  <c r="A618" i="2" s="1"/>
  <c r="H634" i="2"/>
  <c r="U634" i="2"/>
  <c r="V634" i="2" s="1"/>
  <c r="I634" i="2" s="1"/>
  <c r="A634" i="2" s="1"/>
  <c r="H650" i="2"/>
  <c r="U650" i="2"/>
  <c r="V650" i="2" s="1"/>
  <c r="I650" i="2" s="1"/>
  <c r="A650" i="2" s="1"/>
  <c r="H666" i="2"/>
  <c r="U666" i="2"/>
  <c r="V666" i="2" s="1"/>
  <c r="I666" i="2" s="1"/>
  <c r="H682" i="2"/>
  <c r="U682" i="2"/>
  <c r="V682" i="2" s="1"/>
  <c r="I682" i="2" s="1"/>
  <c r="A682" i="2" s="1"/>
  <c r="H698" i="2"/>
  <c r="U698" i="2"/>
  <c r="V698" i="2" s="1"/>
  <c r="I698" i="2" s="1"/>
  <c r="A698" i="2" s="1"/>
  <c r="H714" i="2"/>
  <c r="U714" i="2"/>
  <c r="V714" i="2" s="1"/>
  <c r="I714" i="2" s="1"/>
  <c r="A714" i="2" s="1"/>
  <c r="H730" i="2"/>
  <c r="U730" i="2"/>
  <c r="V730" i="2" s="1"/>
  <c r="I730" i="2" s="1"/>
  <c r="H746" i="2"/>
  <c r="U746" i="2"/>
  <c r="V746" i="2" s="1"/>
  <c r="I746" i="2" s="1"/>
  <c r="A746" i="2" s="1"/>
  <c r="H762" i="2"/>
  <c r="U762" i="2"/>
  <c r="V762" i="2" s="1"/>
  <c r="I762" i="2" s="1"/>
  <c r="A762" i="2" s="1"/>
  <c r="H778" i="2"/>
  <c r="U778" i="2"/>
  <c r="V778" i="2" s="1"/>
  <c r="I778" i="2" s="1"/>
  <c r="A778" i="2" s="1"/>
  <c r="H794" i="2"/>
  <c r="U794" i="2"/>
  <c r="V794" i="2" s="1"/>
  <c r="I794" i="2" s="1"/>
  <c r="H810" i="2"/>
  <c r="U810" i="2"/>
  <c r="V810" i="2" s="1"/>
  <c r="I810" i="2" s="1"/>
  <c r="A810" i="2" s="1"/>
  <c r="H826" i="2"/>
  <c r="U826" i="2"/>
  <c r="V826" i="2" s="1"/>
  <c r="I826" i="2" s="1"/>
  <c r="H842" i="2"/>
  <c r="U842" i="2"/>
  <c r="V842" i="2" s="1"/>
  <c r="I842" i="2" s="1"/>
  <c r="A842" i="2" s="1"/>
  <c r="H858" i="2"/>
  <c r="U858" i="2"/>
  <c r="V858" i="2" s="1"/>
  <c r="I858" i="2" s="1"/>
  <c r="A858" i="2" s="1"/>
  <c r="H874" i="2"/>
  <c r="U874" i="2"/>
  <c r="V874" i="2" s="1"/>
  <c r="I874" i="2" s="1"/>
  <c r="A874" i="2" s="1"/>
  <c r="H890" i="2"/>
  <c r="U890" i="2"/>
  <c r="V890" i="2" s="1"/>
  <c r="I890" i="2" s="1"/>
  <c r="A890" i="2" s="1"/>
  <c r="H906" i="2"/>
  <c r="U906" i="2"/>
  <c r="V906" i="2" s="1"/>
  <c r="I906" i="2" s="1"/>
  <c r="A906" i="2" s="1"/>
  <c r="H922" i="2"/>
  <c r="U922" i="2"/>
  <c r="V922" i="2" s="1"/>
  <c r="I922" i="2" s="1"/>
  <c r="H938" i="2"/>
  <c r="U938" i="2"/>
  <c r="V938" i="2" s="1"/>
  <c r="I938" i="2" s="1"/>
  <c r="A938" i="2" s="1"/>
  <c r="H954" i="2"/>
  <c r="U954" i="2"/>
  <c r="V954" i="2" s="1"/>
  <c r="I954" i="2" s="1"/>
  <c r="H970" i="2"/>
  <c r="U970" i="2"/>
  <c r="V970" i="2" s="1"/>
  <c r="I970" i="2" s="1"/>
  <c r="A970" i="2" s="1"/>
  <c r="H986" i="2"/>
  <c r="U986" i="2"/>
  <c r="V986" i="2" s="1"/>
  <c r="I986" i="2" s="1"/>
  <c r="H1002" i="2"/>
  <c r="U1002" i="2"/>
  <c r="V1002" i="2" s="1"/>
  <c r="I1002" i="2" s="1"/>
  <c r="A1002" i="2" s="1"/>
  <c r="H1018" i="2"/>
  <c r="U1018" i="2"/>
  <c r="V1018" i="2" s="1"/>
  <c r="I1018" i="2" s="1"/>
  <c r="A1018" i="2" s="1"/>
  <c r="H1034" i="2"/>
  <c r="U1034" i="2"/>
  <c r="V1034" i="2" s="1"/>
  <c r="I1034" i="2" s="1"/>
  <c r="A1034" i="2" s="1"/>
  <c r="H1050" i="2"/>
  <c r="U1050" i="2"/>
  <c r="V1050" i="2" s="1"/>
  <c r="I1050" i="2" s="1"/>
  <c r="A1050" i="2" s="1"/>
  <c r="H1066" i="2"/>
  <c r="U1066" i="2"/>
  <c r="V1066" i="2" s="1"/>
  <c r="I1066" i="2" s="1"/>
  <c r="A1066" i="2" s="1"/>
  <c r="H1082" i="2"/>
  <c r="U1082" i="2"/>
  <c r="V1082" i="2" s="1"/>
  <c r="I1082" i="2" s="1"/>
  <c r="H1098" i="2"/>
  <c r="U1098" i="2"/>
  <c r="V1098" i="2" s="1"/>
  <c r="I1098" i="2" s="1"/>
  <c r="A1098" i="2" s="1"/>
  <c r="H1114" i="2"/>
  <c r="U1114" i="2"/>
  <c r="V1114" i="2" s="1"/>
  <c r="I1114" i="2" s="1"/>
  <c r="H1130" i="2"/>
  <c r="U1130" i="2"/>
  <c r="V1130" i="2" s="1"/>
  <c r="I1130" i="2" s="1"/>
  <c r="A1130" i="2" s="1"/>
  <c r="H1146" i="2"/>
  <c r="U1146" i="2"/>
  <c r="V1146" i="2" s="1"/>
  <c r="I1146" i="2" s="1"/>
  <c r="A1146" i="2" s="1"/>
  <c r="H1162" i="2"/>
  <c r="U1162" i="2"/>
  <c r="V1162" i="2" s="1"/>
  <c r="I1162" i="2" s="1"/>
  <c r="A1162" i="2" s="1"/>
  <c r="H1178" i="2"/>
  <c r="U1178" i="2"/>
  <c r="V1178" i="2" s="1"/>
  <c r="I1178" i="2" s="1"/>
  <c r="H1194" i="2"/>
  <c r="U1194" i="2"/>
  <c r="V1194" i="2" s="1"/>
  <c r="I1194" i="2" s="1"/>
  <c r="A1194" i="2" s="1"/>
  <c r="H1210" i="2"/>
  <c r="U1210" i="2"/>
  <c r="V1210" i="2" s="1"/>
  <c r="I1210" i="2" s="1"/>
  <c r="A1210" i="2" s="1"/>
  <c r="H1226" i="2"/>
  <c r="U1226" i="2"/>
  <c r="V1226" i="2" s="1"/>
  <c r="I1226" i="2" s="1"/>
  <c r="A1226" i="2" s="1"/>
  <c r="H1242" i="2"/>
  <c r="U1242" i="2"/>
  <c r="V1242" i="2" s="1"/>
  <c r="I1242" i="2" s="1"/>
  <c r="H1258" i="2"/>
  <c r="U1258" i="2"/>
  <c r="V1258" i="2" s="1"/>
  <c r="I1258" i="2" s="1"/>
  <c r="A1258" i="2" s="1"/>
  <c r="H1594" i="2"/>
  <c r="U1594" i="2"/>
  <c r="V1594" i="2" s="1"/>
  <c r="I1594" i="2" s="1"/>
  <c r="H1722" i="2"/>
  <c r="U1722" i="2"/>
  <c r="V1722" i="2" s="1"/>
  <c r="I1722" i="2" s="1"/>
  <c r="A1722" i="2" s="1"/>
  <c r="H239" i="2"/>
  <c r="U239" i="2"/>
  <c r="V239" i="2" s="1"/>
  <c r="I239" i="2" s="1"/>
  <c r="A239" i="2" s="1"/>
  <c r="H259" i="2"/>
  <c r="U259" i="2"/>
  <c r="V259" i="2" s="1"/>
  <c r="I259" i="2" s="1"/>
  <c r="A259" i="2" s="1"/>
  <c r="H343" i="2"/>
  <c r="U343" i="2"/>
  <c r="V343" i="2" s="1"/>
  <c r="I343" i="2" s="1"/>
  <c r="A343" i="2" s="1"/>
  <c r="H367" i="2"/>
  <c r="U367" i="2"/>
  <c r="V367" i="2" s="1"/>
  <c r="I367" i="2" s="1"/>
  <c r="A367" i="2" s="1"/>
  <c r="H387" i="2"/>
  <c r="U387" i="2"/>
  <c r="V387" i="2" s="1"/>
  <c r="I387" i="2" s="1"/>
  <c r="H435" i="2"/>
  <c r="U435" i="2"/>
  <c r="V435" i="2" s="1"/>
  <c r="I435" i="2" s="1"/>
  <c r="A435" i="2" s="1"/>
  <c r="H467" i="2"/>
  <c r="U467" i="2"/>
  <c r="V467" i="2" s="1"/>
  <c r="I467" i="2" s="1"/>
  <c r="A467" i="2" s="1"/>
  <c r="H499" i="2"/>
  <c r="U499" i="2"/>
  <c r="V499" i="2" s="1"/>
  <c r="I499" i="2" s="1"/>
  <c r="A499" i="2" s="1"/>
  <c r="H563" i="2"/>
  <c r="U563" i="2"/>
  <c r="V563" i="2" s="1"/>
  <c r="I563" i="2" s="1"/>
  <c r="H687" i="2"/>
  <c r="U687" i="2"/>
  <c r="V687" i="2" s="1"/>
  <c r="I687" i="2" s="1"/>
  <c r="A687" i="2" s="1"/>
  <c r="H703" i="2"/>
  <c r="U703" i="2"/>
  <c r="V703" i="2" s="1"/>
  <c r="I703" i="2" s="1"/>
  <c r="A703" i="2" s="1"/>
  <c r="H719" i="2"/>
  <c r="U719" i="2"/>
  <c r="V719" i="2" s="1"/>
  <c r="I719" i="2" s="1"/>
  <c r="A719" i="2" s="1"/>
  <c r="H783" i="2"/>
  <c r="U783" i="2"/>
  <c r="V783" i="2" s="1"/>
  <c r="I783" i="2" s="1"/>
  <c r="H799" i="2"/>
  <c r="U799" i="2"/>
  <c r="V799" i="2" s="1"/>
  <c r="I799" i="2" s="1"/>
  <c r="A799" i="2" s="1"/>
  <c r="H815" i="2"/>
  <c r="U815" i="2"/>
  <c r="V815" i="2" s="1"/>
  <c r="I815" i="2" s="1"/>
  <c r="A815" i="2" s="1"/>
  <c r="H831" i="2"/>
  <c r="U831" i="2"/>
  <c r="V831" i="2" s="1"/>
  <c r="I831" i="2" s="1"/>
  <c r="A831" i="2" s="1"/>
  <c r="H847" i="2"/>
  <c r="U847" i="2"/>
  <c r="V847" i="2" s="1"/>
  <c r="I847" i="2" s="1"/>
  <c r="A847" i="2" s="1"/>
  <c r="H911" i="2"/>
  <c r="U911" i="2"/>
  <c r="V911" i="2" s="1"/>
  <c r="I911" i="2" s="1"/>
  <c r="A911" i="2" s="1"/>
  <c r="H927" i="2"/>
  <c r="U927" i="2"/>
  <c r="V927" i="2" s="1"/>
  <c r="I927" i="2" s="1"/>
  <c r="A927" i="2" s="1"/>
  <c r="H943" i="2"/>
  <c r="U943" i="2"/>
  <c r="V943" i="2" s="1"/>
  <c r="I943" i="2" s="1"/>
  <c r="A943" i="2" s="1"/>
  <c r="H959" i="2"/>
  <c r="U959" i="2"/>
  <c r="V959" i="2" s="1"/>
  <c r="I959" i="2" s="1"/>
  <c r="A959" i="2" s="1"/>
  <c r="H975" i="2"/>
  <c r="U975" i="2"/>
  <c r="V975" i="2" s="1"/>
  <c r="I975" i="2" s="1"/>
  <c r="A975" i="2" s="1"/>
  <c r="H1023" i="2"/>
  <c r="U1023" i="2"/>
  <c r="V1023" i="2" s="1"/>
  <c r="I1023" i="2" s="1"/>
  <c r="H1039" i="2"/>
  <c r="U1039" i="2"/>
  <c r="V1039" i="2" s="1"/>
  <c r="I1039" i="2" s="1"/>
  <c r="A1039" i="2" s="1"/>
  <c r="H1055" i="2"/>
  <c r="U1055" i="2"/>
  <c r="V1055" i="2" s="1"/>
  <c r="I1055" i="2" s="1"/>
  <c r="H1071" i="2"/>
  <c r="U1071" i="2"/>
  <c r="V1071" i="2" s="1"/>
  <c r="I1071" i="2" s="1"/>
  <c r="A1071" i="2" s="1"/>
  <c r="H1087" i="2"/>
  <c r="U1087" i="2"/>
  <c r="V1087" i="2" s="1"/>
  <c r="I1087" i="2" s="1"/>
  <c r="A1087" i="2" s="1"/>
  <c r="H1103" i="2"/>
  <c r="U1103" i="2"/>
  <c r="V1103" i="2" s="1"/>
  <c r="I1103" i="2" s="1"/>
  <c r="A1103" i="2" s="1"/>
  <c r="H1135" i="2"/>
  <c r="U1135" i="2"/>
  <c r="V1135" i="2" s="1"/>
  <c r="I1135" i="2" s="1"/>
  <c r="A1135" i="2" s="1"/>
  <c r="H1151" i="2"/>
  <c r="U1151" i="2"/>
  <c r="V1151" i="2" s="1"/>
  <c r="I1151" i="2" s="1"/>
  <c r="A1151" i="2" s="1"/>
  <c r="H1167" i="2"/>
  <c r="U1167" i="2"/>
  <c r="V1167" i="2" s="1"/>
  <c r="I1167" i="2" s="1"/>
  <c r="H1183" i="2"/>
  <c r="U1183" i="2"/>
  <c r="V1183" i="2" s="1"/>
  <c r="I1183" i="2" s="1"/>
  <c r="A1183" i="2" s="1"/>
  <c r="H1199" i="2"/>
  <c r="U1199" i="2"/>
  <c r="V1199" i="2" s="1"/>
  <c r="I1199" i="2" s="1"/>
  <c r="A1199" i="2" s="1"/>
  <c r="H1215" i="2"/>
  <c r="U1215" i="2"/>
  <c r="V1215" i="2" s="1"/>
  <c r="I1215" i="2" s="1"/>
  <c r="A1215" i="2" s="1"/>
  <c r="H1263" i="2"/>
  <c r="U1263" i="2"/>
  <c r="V1263" i="2" s="1"/>
  <c r="I1263" i="2" s="1"/>
  <c r="A1263" i="2" s="1"/>
  <c r="H1279" i="2"/>
  <c r="U1279" i="2"/>
  <c r="V1279" i="2" s="1"/>
  <c r="I1279" i="2" s="1"/>
  <c r="A1279" i="2" s="1"/>
  <c r="H1295" i="2"/>
  <c r="U1295" i="2"/>
  <c r="V1295" i="2" s="1"/>
  <c r="I1295" i="2" s="1"/>
  <c r="A1295" i="2" s="1"/>
  <c r="H1311" i="2"/>
  <c r="U1311" i="2"/>
  <c r="V1311" i="2" s="1"/>
  <c r="I1311" i="2" s="1"/>
  <c r="A1311" i="2" s="1"/>
  <c r="H1327" i="2"/>
  <c r="U1327" i="2"/>
  <c r="V1327" i="2" s="1"/>
  <c r="I1327" i="2" s="1"/>
  <c r="A1327" i="2" s="1"/>
  <c r="H1343" i="2"/>
  <c r="U1343" i="2"/>
  <c r="V1343" i="2" s="1"/>
  <c r="I1343" i="2" s="1"/>
  <c r="A1343" i="2" s="1"/>
  <c r="H1359" i="2"/>
  <c r="U1359" i="2"/>
  <c r="V1359" i="2" s="1"/>
  <c r="I1359" i="2" s="1"/>
  <c r="H1375" i="2"/>
  <c r="U1375" i="2"/>
  <c r="V1375" i="2" s="1"/>
  <c r="I1375" i="2" s="1"/>
  <c r="A1375" i="2" s="1"/>
  <c r="H1439" i="2"/>
  <c r="U1439" i="2"/>
  <c r="V1439" i="2" s="1"/>
  <c r="I1439" i="2" s="1"/>
  <c r="H1455" i="2"/>
  <c r="U1455" i="2"/>
  <c r="V1455" i="2" s="1"/>
  <c r="I1455" i="2" s="1"/>
  <c r="A1455" i="2" s="1"/>
  <c r="H1471" i="2"/>
  <c r="U1471" i="2"/>
  <c r="V1471" i="2" s="1"/>
  <c r="I1471" i="2" s="1"/>
  <c r="H1487" i="2"/>
  <c r="U1487" i="2"/>
  <c r="V1487" i="2" s="1"/>
  <c r="I1487" i="2" s="1"/>
  <c r="A1487" i="2" s="1"/>
  <c r="H1503" i="2"/>
  <c r="U1503" i="2"/>
  <c r="V1503" i="2" s="1"/>
  <c r="I1503" i="2" s="1"/>
  <c r="H1535" i="2"/>
  <c r="U1535" i="2"/>
  <c r="V1535" i="2" s="1"/>
  <c r="I1535" i="2" s="1"/>
  <c r="A1535" i="2" s="1"/>
  <c r="H1567" i="2"/>
  <c r="U1567" i="2"/>
  <c r="V1567" i="2" s="1"/>
  <c r="I1567" i="2" s="1"/>
  <c r="H1583" i="2"/>
  <c r="U1583" i="2"/>
  <c r="V1583" i="2" s="1"/>
  <c r="I1583" i="2" s="1"/>
  <c r="A1583" i="2" s="1"/>
  <c r="H1615" i="2"/>
  <c r="U1615" i="2"/>
  <c r="V1615" i="2" s="1"/>
  <c r="I1615" i="2" s="1"/>
  <c r="A1615" i="2" s="1"/>
  <c r="H1647" i="2"/>
  <c r="U1647" i="2"/>
  <c r="V1647" i="2" s="1"/>
  <c r="I1647" i="2" s="1"/>
  <c r="A1647" i="2" s="1"/>
  <c r="H1679" i="2"/>
  <c r="U1679" i="2"/>
  <c r="V1679" i="2" s="1"/>
  <c r="I1679" i="2" s="1"/>
  <c r="A1679" i="2" s="1"/>
  <c r="H1711" i="2"/>
  <c r="U1711" i="2"/>
  <c r="V1711" i="2" s="1"/>
  <c r="I1711" i="2" s="1"/>
  <c r="A1711" i="2" s="1"/>
  <c r="H1743" i="2"/>
  <c r="U1743" i="2"/>
  <c r="V1743" i="2" s="1"/>
  <c r="I1743" i="2" s="1"/>
  <c r="H1759" i="2"/>
  <c r="U1759" i="2"/>
  <c r="V1759" i="2" s="1"/>
  <c r="I1759" i="2" s="1"/>
  <c r="A1759" i="2" s="1"/>
  <c r="H1791" i="2"/>
  <c r="U1791" i="2"/>
  <c r="V1791" i="2" s="1"/>
  <c r="I1791" i="2" s="1"/>
  <c r="A1791" i="2" s="1"/>
  <c r="H1290" i="2"/>
  <c r="U1290" i="2"/>
  <c r="V1290" i="2" s="1"/>
  <c r="I1290" i="2" s="1"/>
  <c r="A1290" i="2" s="1"/>
  <c r="H1466" i="2"/>
  <c r="U1466" i="2"/>
  <c r="V1466" i="2" s="1"/>
  <c r="I1466" i="2" s="1"/>
  <c r="A1466" i="2" s="1"/>
  <c r="U1714" i="2"/>
  <c r="V1714" i="2" s="1"/>
  <c r="I1714" i="2" s="1"/>
  <c r="A1714" i="2" s="1"/>
  <c r="H1714" i="2"/>
  <c r="H1322" i="2"/>
  <c r="U1322" i="2"/>
  <c r="V1322" i="2" s="1"/>
  <c r="I1322" i="2" s="1"/>
  <c r="A1322" i="2" s="1"/>
  <c r="H1362" i="2"/>
  <c r="U1362" i="2"/>
  <c r="V1362" i="2" s="1"/>
  <c r="I1362" i="2" s="1"/>
  <c r="A1362" i="2" s="1"/>
  <c r="H1418" i="2"/>
  <c r="U1418" i="2"/>
  <c r="V1418" i="2" s="1"/>
  <c r="I1418" i="2" s="1"/>
  <c r="A1418" i="2" s="1"/>
  <c r="H1482" i="2"/>
  <c r="U1482" i="2"/>
  <c r="V1482" i="2" s="1"/>
  <c r="I1482" i="2" s="1"/>
  <c r="A1482" i="2" s="1"/>
  <c r="H1634" i="2"/>
  <c r="U1634" i="2"/>
  <c r="V1634" i="2" s="1"/>
  <c r="I1634" i="2" s="1"/>
  <c r="A1634" i="2" s="1"/>
  <c r="U1746" i="2"/>
  <c r="V1746" i="2" s="1"/>
  <c r="I1746" i="2" s="1"/>
  <c r="H1746" i="2"/>
  <c r="H1346" i="2"/>
  <c r="U1346" i="2"/>
  <c r="V1346" i="2" s="1"/>
  <c r="I1346" i="2" s="1"/>
  <c r="A1346" i="2" s="1"/>
  <c r="H1498" i="2"/>
  <c r="U1498" i="2"/>
  <c r="V1498" i="2" s="1"/>
  <c r="I1498" i="2" s="1"/>
  <c r="A1498" i="2" s="1"/>
  <c r="H1538" i="2"/>
  <c r="U1538" i="2"/>
  <c r="V1538" i="2" s="1"/>
  <c r="I1538" i="2" s="1"/>
  <c r="H1674" i="2"/>
  <c r="U1674" i="2"/>
  <c r="V1674" i="2" s="1"/>
  <c r="I1674" i="2" s="1"/>
  <c r="A1674" i="2" s="1"/>
  <c r="U1730" i="2"/>
  <c r="V1730" i="2" s="1"/>
  <c r="I1730" i="2" s="1"/>
  <c r="H1730" i="2"/>
  <c r="U4" i="2"/>
  <c r="V4" i="2" s="1"/>
  <c r="I4" i="2" s="1"/>
  <c r="U12" i="2"/>
  <c r="V12" i="2" s="1"/>
  <c r="I12" i="2" s="1"/>
  <c r="A12" i="2" s="1"/>
  <c r="U20" i="2"/>
  <c r="V20" i="2" s="1"/>
  <c r="I20" i="2" s="1"/>
  <c r="H28" i="2"/>
  <c r="H36" i="2"/>
  <c r="H44" i="2"/>
  <c r="H52" i="2"/>
  <c r="H60" i="2"/>
  <c r="H68" i="2"/>
  <c r="H76" i="2"/>
  <c r="H84" i="2"/>
  <c r="H92" i="2"/>
  <c r="H100" i="2"/>
  <c r="H108" i="2"/>
  <c r="H116" i="2"/>
  <c r="H124" i="2"/>
  <c r="H132" i="2"/>
  <c r="H140" i="2"/>
  <c r="H148" i="2"/>
  <c r="H156" i="2"/>
  <c r="H164" i="2"/>
  <c r="H172" i="2"/>
  <c r="H180" i="2"/>
  <c r="H188" i="2"/>
  <c r="H196" i="2"/>
  <c r="H204" i="2"/>
  <c r="H212" i="2"/>
  <c r="H220" i="2"/>
  <c r="H228" i="2"/>
  <c r="H236" i="2"/>
  <c r="H244" i="2"/>
  <c r="H252" i="2"/>
  <c r="H260" i="2"/>
  <c r="H268" i="2"/>
  <c r="H276" i="2"/>
  <c r="H284" i="2"/>
  <c r="H292" i="2"/>
  <c r="H300" i="2"/>
  <c r="H308" i="2"/>
  <c r="H316" i="2"/>
  <c r="H324" i="2"/>
  <c r="H332" i="2"/>
  <c r="H340" i="2"/>
  <c r="H348" i="2"/>
  <c r="H356" i="2"/>
  <c r="H364" i="2"/>
  <c r="H372" i="2"/>
  <c r="H380" i="2"/>
  <c r="H388" i="2"/>
  <c r="H396" i="2"/>
  <c r="H404" i="2"/>
  <c r="H412" i="2"/>
  <c r="H420" i="2"/>
  <c r="H428" i="2"/>
  <c r="H436" i="2"/>
  <c r="H444" i="2"/>
  <c r="H452" i="2"/>
  <c r="H460" i="2"/>
  <c r="H468" i="2"/>
  <c r="H476" i="2"/>
  <c r="H484" i="2"/>
  <c r="H492" i="2"/>
  <c r="H500" i="2"/>
  <c r="H508" i="2"/>
  <c r="H516" i="2"/>
  <c r="H524" i="2"/>
  <c r="H532" i="2"/>
  <c r="H540" i="2"/>
  <c r="H548" i="2"/>
  <c r="H556" i="2"/>
  <c r="H564" i="2"/>
  <c r="H572" i="2"/>
  <c r="H580" i="2"/>
  <c r="H588" i="2"/>
  <c r="H596" i="2"/>
  <c r="H604" i="2"/>
  <c r="H612" i="2"/>
  <c r="H620" i="2"/>
  <c r="H628" i="2"/>
  <c r="H636" i="2"/>
  <c r="H644" i="2"/>
  <c r="H652" i="2"/>
  <c r="H660" i="2"/>
  <c r="H668" i="2"/>
  <c r="H676" i="2"/>
  <c r="H684" i="2"/>
  <c r="H692" i="2"/>
  <c r="H700" i="2"/>
  <c r="H708" i="2"/>
  <c r="H716" i="2"/>
  <c r="H724" i="2"/>
  <c r="H732" i="2"/>
  <c r="H740" i="2"/>
  <c r="H748" i="2"/>
  <c r="H756" i="2"/>
  <c r="H764" i="2"/>
  <c r="H772" i="2"/>
  <c r="H780" i="2"/>
  <c r="H788" i="2"/>
  <c r="H796" i="2"/>
  <c r="H804" i="2"/>
  <c r="H812" i="2"/>
  <c r="H820" i="2"/>
  <c r="H828" i="2"/>
  <c r="H836" i="2"/>
  <c r="H844" i="2"/>
  <c r="H852" i="2"/>
  <c r="H860" i="2"/>
  <c r="H868" i="2"/>
  <c r="H876" i="2"/>
  <c r="H884" i="2"/>
  <c r="H892" i="2"/>
  <c r="H900" i="2"/>
  <c r="H908" i="2"/>
  <c r="H916" i="2"/>
  <c r="H924" i="2"/>
  <c r="H932" i="2"/>
  <c r="H940" i="2"/>
  <c r="H948" i="2"/>
  <c r="H956" i="2"/>
  <c r="H964" i="2"/>
  <c r="H972" i="2"/>
  <c r="H980" i="2"/>
  <c r="H988" i="2"/>
  <c r="H996" i="2"/>
  <c r="H1004" i="2"/>
  <c r="H1012" i="2"/>
  <c r="H1020" i="2"/>
  <c r="H1028" i="2"/>
  <c r="H1036" i="2"/>
  <c r="H1044" i="2"/>
  <c r="H1052" i="2"/>
  <c r="H1060" i="2"/>
  <c r="H1068" i="2"/>
  <c r="H1076" i="2"/>
  <c r="H1084" i="2"/>
  <c r="H1092" i="2"/>
  <c r="H1100" i="2"/>
  <c r="H1108" i="2"/>
  <c r="H1116" i="2"/>
  <c r="H1124" i="2"/>
  <c r="H1132" i="2"/>
  <c r="H1140" i="2"/>
  <c r="H1148" i="2"/>
  <c r="H1156" i="2"/>
  <c r="H1164" i="2"/>
  <c r="H1172" i="2"/>
  <c r="H1180" i="2"/>
  <c r="H1188" i="2"/>
  <c r="H1196" i="2"/>
  <c r="H1204" i="2"/>
  <c r="H1212" i="2"/>
  <c r="H1220" i="2"/>
  <c r="H1228" i="2"/>
  <c r="H1236" i="2"/>
  <c r="H1244" i="2"/>
  <c r="H1252" i="2"/>
  <c r="H1260" i="2"/>
  <c r="H1268" i="2"/>
  <c r="H1276" i="2"/>
  <c r="H1284" i="2"/>
  <c r="H1292" i="2"/>
  <c r="H1300" i="2"/>
  <c r="H1308" i="2"/>
  <c r="H1316" i="2"/>
  <c r="H1324" i="2"/>
  <c r="H1332" i="2"/>
  <c r="H1340" i="2"/>
  <c r="H1348" i="2"/>
  <c r="H1356" i="2"/>
  <c r="H1364" i="2"/>
  <c r="H1372" i="2"/>
  <c r="H1380" i="2"/>
  <c r="H1388" i="2"/>
  <c r="H1396" i="2"/>
  <c r="H1404" i="2"/>
  <c r="H1412" i="2"/>
  <c r="H1420" i="2"/>
  <c r="H1428" i="2"/>
  <c r="H1436" i="2"/>
  <c r="H1444" i="2"/>
  <c r="H1452" i="2"/>
  <c r="H1460" i="2"/>
  <c r="H1468" i="2"/>
  <c r="H1476" i="2"/>
  <c r="H1484" i="2"/>
  <c r="H1492" i="2"/>
  <c r="H1500" i="2"/>
  <c r="H1508" i="2"/>
  <c r="H1516" i="2"/>
  <c r="H1524" i="2"/>
  <c r="H1532" i="2"/>
  <c r="H1540" i="2"/>
  <c r="H1548" i="2"/>
  <c r="H1556" i="2"/>
  <c r="H1564" i="2"/>
  <c r="H1572" i="2"/>
  <c r="H1580" i="2"/>
  <c r="H1588" i="2"/>
  <c r="H1596" i="2"/>
  <c r="H1604" i="2"/>
  <c r="H1612" i="2"/>
  <c r="H1620" i="2"/>
  <c r="H1628" i="2"/>
  <c r="H1636" i="2"/>
  <c r="H1644" i="2"/>
  <c r="H1652" i="2"/>
  <c r="H1660" i="2"/>
  <c r="H1668" i="2"/>
  <c r="H1676" i="2"/>
  <c r="H1684" i="2"/>
  <c r="H1692" i="2"/>
  <c r="U1700" i="2"/>
  <c r="V1700" i="2" s="1"/>
  <c r="I1700" i="2" s="1"/>
  <c r="H1708" i="2"/>
  <c r="U1716" i="2"/>
  <c r="V1716" i="2" s="1"/>
  <c r="I1716" i="2" s="1"/>
  <c r="H1724" i="2"/>
  <c r="U1732" i="2"/>
  <c r="V1732" i="2" s="1"/>
  <c r="I1732" i="2" s="1"/>
  <c r="H1740" i="2"/>
  <c r="U1748" i="2"/>
  <c r="V1748" i="2" s="1"/>
  <c r="I1748" i="2" s="1"/>
  <c r="H1756" i="2"/>
  <c r="U1764" i="2"/>
  <c r="V1764" i="2" s="1"/>
  <c r="I1764" i="2" s="1"/>
  <c r="H1772" i="2"/>
  <c r="U1780" i="2"/>
  <c r="V1780" i="2" s="1"/>
  <c r="I1780" i="2" s="1"/>
  <c r="H1788" i="2"/>
  <c r="U1796" i="2"/>
  <c r="V1796" i="2" s="1"/>
  <c r="I1796" i="2" s="1"/>
  <c r="H3" i="2"/>
  <c r="U9" i="2"/>
  <c r="V9" i="2" s="1"/>
  <c r="I9" i="2" s="1"/>
  <c r="U17" i="2"/>
  <c r="V17" i="2" s="1"/>
  <c r="I17" i="2" s="1"/>
  <c r="A17" i="2" s="1"/>
  <c r="U25" i="2"/>
  <c r="V25" i="2" s="1"/>
  <c r="I25" i="2" s="1"/>
  <c r="U33" i="2"/>
  <c r="V33" i="2" s="1"/>
  <c r="I33" i="2" s="1"/>
  <c r="A33" i="2" s="1"/>
  <c r="U41" i="2"/>
  <c r="V41" i="2" s="1"/>
  <c r="I41" i="2" s="1"/>
  <c r="U49" i="2"/>
  <c r="V49" i="2" s="1"/>
  <c r="I49" i="2" s="1"/>
  <c r="U57" i="2"/>
  <c r="V57" i="2" s="1"/>
  <c r="I57" i="2" s="1"/>
  <c r="U65" i="2"/>
  <c r="V65" i="2" s="1"/>
  <c r="I65" i="2" s="1"/>
  <c r="A65" i="2" s="1"/>
  <c r="U73" i="2"/>
  <c r="V73" i="2" s="1"/>
  <c r="I73" i="2" s="1"/>
  <c r="U81" i="2"/>
  <c r="V81" i="2" s="1"/>
  <c r="I81" i="2" s="1"/>
  <c r="U89" i="2"/>
  <c r="V89" i="2" s="1"/>
  <c r="I89" i="2" s="1"/>
  <c r="U97" i="2"/>
  <c r="V97" i="2" s="1"/>
  <c r="I97" i="2" s="1"/>
  <c r="A97" i="2" s="1"/>
  <c r="U105" i="2"/>
  <c r="V105" i="2" s="1"/>
  <c r="I105" i="2" s="1"/>
  <c r="U113" i="2"/>
  <c r="V113" i="2" s="1"/>
  <c r="I113" i="2" s="1"/>
  <c r="A113" i="2" s="1"/>
  <c r="U121" i="2"/>
  <c r="V121" i="2" s="1"/>
  <c r="I121" i="2" s="1"/>
  <c r="U129" i="2"/>
  <c r="V129" i="2" s="1"/>
  <c r="I129" i="2" s="1"/>
  <c r="A129" i="2" s="1"/>
  <c r="U137" i="2"/>
  <c r="V137" i="2" s="1"/>
  <c r="I137" i="2" s="1"/>
  <c r="U145" i="2"/>
  <c r="V145" i="2" s="1"/>
  <c r="I145" i="2" s="1"/>
  <c r="A145" i="2" s="1"/>
  <c r="U153" i="2"/>
  <c r="V153" i="2" s="1"/>
  <c r="I153" i="2" s="1"/>
  <c r="U161" i="2"/>
  <c r="V161" i="2" s="1"/>
  <c r="I161" i="2" s="1"/>
  <c r="A161" i="2" s="1"/>
  <c r="U169" i="2"/>
  <c r="V169" i="2" s="1"/>
  <c r="I169" i="2" s="1"/>
  <c r="U177" i="2"/>
  <c r="V177" i="2" s="1"/>
  <c r="I177" i="2" s="1"/>
  <c r="U185" i="2"/>
  <c r="V185" i="2" s="1"/>
  <c r="I185" i="2" s="1"/>
  <c r="U193" i="2"/>
  <c r="V193" i="2" s="1"/>
  <c r="I193" i="2" s="1"/>
  <c r="A193" i="2" s="1"/>
  <c r="U201" i="2"/>
  <c r="V201" i="2" s="1"/>
  <c r="I201" i="2" s="1"/>
  <c r="U209" i="2"/>
  <c r="V209" i="2" s="1"/>
  <c r="I209" i="2" s="1"/>
  <c r="U217" i="2"/>
  <c r="V217" i="2" s="1"/>
  <c r="I217" i="2" s="1"/>
  <c r="U225" i="2"/>
  <c r="V225" i="2" s="1"/>
  <c r="I225" i="2" s="1"/>
  <c r="A225" i="2" s="1"/>
  <c r="U233" i="2"/>
  <c r="V233" i="2" s="1"/>
  <c r="I233" i="2" s="1"/>
  <c r="U241" i="2"/>
  <c r="V241" i="2" s="1"/>
  <c r="I241" i="2" s="1"/>
  <c r="A241" i="2" s="1"/>
  <c r="U249" i="2"/>
  <c r="V249" i="2" s="1"/>
  <c r="I249" i="2" s="1"/>
  <c r="U257" i="2"/>
  <c r="V257" i="2" s="1"/>
  <c r="I257" i="2" s="1"/>
  <c r="A257" i="2" s="1"/>
  <c r="U265" i="2"/>
  <c r="V265" i="2" s="1"/>
  <c r="I265" i="2" s="1"/>
  <c r="A265" i="2" s="1"/>
  <c r="U273" i="2"/>
  <c r="V273" i="2" s="1"/>
  <c r="I273" i="2" s="1"/>
  <c r="A273" i="2" s="1"/>
  <c r="U281" i="2"/>
  <c r="V281" i="2" s="1"/>
  <c r="I281" i="2" s="1"/>
  <c r="U289" i="2"/>
  <c r="V289" i="2" s="1"/>
  <c r="I289" i="2" s="1"/>
  <c r="A289" i="2" s="1"/>
  <c r="U297" i="2"/>
  <c r="V297" i="2" s="1"/>
  <c r="I297" i="2" s="1"/>
  <c r="U305" i="2"/>
  <c r="V305" i="2" s="1"/>
  <c r="I305" i="2" s="1"/>
  <c r="A305" i="2" s="1"/>
  <c r="U313" i="2"/>
  <c r="V313" i="2" s="1"/>
  <c r="I313" i="2" s="1"/>
  <c r="U321" i="2"/>
  <c r="V321" i="2" s="1"/>
  <c r="I321" i="2" s="1"/>
  <c r="A321" i="2" s="1"/>
  <c r="U329" i="2"/>
  <c r="V329" i="2" s="1"/>
  <c r="I329" i="2" s="1"/>
  <c r="A329" i="2" s="1"/>
  <c r="U337" i="2"/>
  <c r="V337" i="2" s="1"/>
  <c r="I337" i="2" s="1"/>
  <c r="A337" i="2" s="1"/>
  <c r="U345" i="2"/>
  <c r="V345" i="2" s="1"/>
  <c r="I345" i="2" s="1"/>
  <c r="U353" i="2"/>
  <c r="V353" i="2" s="1"/>
  <c r="I353" i="2" s="1"/>
  <c r="A353" i="2" s="1"/>
  <c r="U361" i="2"/>
  <c r="V361" i="2" s="1"/>
  <c r="I361" i="2" s="1"/>
  <c r="U369" i="2"/>
  <c r="V369" i="2" s="1"/>
  <c r="I369" i="2" s="1"/>
  <c r="A369" i="2" s="1"/>
  <c r="U377" i="2"/>
  <c r="V377" i="2" s="1"/>
  <c r="I377" i="2" s="1"/>
  <c r="U385" i="2"/>
  <c r="V385" i="2" s="1"/>
  <c r="I385" i="2" s="1"/>
  <c r="A385" i="2" s="1"/>
  <c r="U393" i="2"/>
  <c r="V393" i="2" s="1"/>
  <c r="I393" i="2" s="1"/>
  <c r="A393" i="2" s="1"/>
  <c r="U401" i="2"/>
  <c r="V401" i="2" s="1"/>
  <c r="I401" i="2" s="1"/>
  <c r="U409" i="2"/>
  <c r="V409" i="2" s="1"/>
  <c r="I409" i="2" s="1"/>
  <c r="U417" i="2"/>
  <c r="V417" i="2" s="1"/>
  <c r="I417" i="2" s="1"/>
  <c r="A417" i="2" s="1"/>
  <c r="U425" i="2"/>
  <c r="V425" i="2" s="1"/>
  <c r="I425" i="2" s="1"/>
  <c r="U433" i="2"/>
  <c r="V433" i="2" s="1"/>
  <c r="I433" i="2" s="1"/>
  <c r="U441" i="2"/>
  <c r="V441" i="2" s="1"/>
  <c r="I441" i="2" s="1"/>
  <c r="U449" i="2"/>
  <c r="V449" i="2" s="1"/>
  <c r="I449" i="2" s="1"/>
  <c r="A449" i="2" s="1"/>
  <c r="U457" i="2"/>
  <c r="V457" i="2" s="1"/>
  <c r="I457" i="2" s="1"/>
  <c r="U465" i="2"/>
  <c r="V465" i="2" s="1"/>
  <c r="I465" i="2" s="1"/>
  <c r="A465" i="2" s="1"/>
  <c r="U473" i="2"/>
  <c r="V473" i="2" s="1"/>
  <c r="I473" i="2" s="1"/>
  <c r="U481" i="2"/>
  <c r="V481" i="2" s="1"/>
  <c r="I481" i="2" s="1"/>
  <c r="A481" i="2" s="1"/>
  <c r="U489" i="2"/>
  <c r="V489" i="2" s="1"/>
  <c r="I489" i="2" s="1"/>
  <c r="U497" i="2"/>
  <c r="V497" i="2" s="1"/>
  <c r="I497" i="2" s="1"/>
  <c r="U505" i="2"/>
  <c r="V505" i="2" s="1"/>
  <c r="I505" i="2" s="1"/>
  <c r="U513" i="2"/>
  <c r="V513" i="2" s="1"/>
  <c r="I513" i="2" s="1"/>
  <c r="A513" i="2" s="1"/>
  <c r="U521" i="2"/>
  <c r="V521" i="2" s="1"/>
  <c r="I521" i="2" s="1"/>
  <c r="A521" i="2" s="1"/>
  <c r="U529" i="2"/>
  <c r="V529" i="2" s="1"/>
  <c r="I529" i="2" s="1"/>
  <c r="U537" i="2"/>
  <c r="V537" i="2" s="1"/>
  <c r="I537" i="2" s="1"/>
  <c r="U545" i="2"/>
  <c r="V545" i="2" s="1"/>
  <c r="I545" i="2" s="1"/>
  <c r="A545" i="2" s="1"/>
  <c r="U553" i="2"/>
  <c r="V553" i="2" s="1"/>
  <c r="I553" i="2" s="1"/>
  <c r="U561" i="2"/>
  <c r="V561" i="2" s="1"/>
  <c r="I561" i="2" s="1"/>
  <c r="U569" i="2"/>
  <c r="V569" i="2" s="1"/>
  <c r="I569" i="2" s="1"/>
  <c r="A569" i="2" s="1"/>
  <c r="U577" i="2"/>
  <c r="V577" i="2" s="1"/>
  <c r="I577" i="2" s="1"/>
  <c r="A577" i="2" s="1"/>
  <c r="U585" i="2"/>
  <c r="V585" i="2" s="1"/>
  <c r="I585" i="2" s="1"/>
  <c r="U593" i="2"/>
  <c r="V593" i="2" s="1"/>
  <c r="I593" i="2" s="1"/>
  <c r="A593" i="2" s="1"/>
  <c r="U601" i="2"/>
  <c r="V601" i="2" s="1"/>
  <c r="I601" i="2" s="1"/>
  <c r="U609" i="2"/>
  <c r="V609" i="2" s="1"/>
  <c r="I609" i="2" s="1"/>
  <c r="A609" i="2" s="1"/>
  <c r="U617" i="2"/>
  <c r="V617" i="2" s="1"/>
  <c r="I617" i="2" s="1"/>
  <c r="U625" i="2"/>
  <c r="V625" i="2" s="1"/>
  <c r="I625" i="2" s="1"/>
  <c r="A625" i="2" s="1"/>
  <c r="U633" i="2"/>
  <c r="V633" i="2" s="1"/>
  <c r="I633" i="2" s="1"/>
  <c r="A633" i="2" s="1"/>
  <c r="U641" i="2"/>
  <c r="V641" i="2" s="1"/>
  <c r="I641" i="2" s="1"/>
  <c r="A641" i="2" s="1"/>
  <c r="U649" i="2"/>
  <c r="V649" i="2" s="1"/>
  <c r="I649" i="2" s="1"/>
  <c r="U657" i="2"/>
  <c r="V657" i="2" s="1"/>
  <c r="I657" i="2" s="1"/>
  <c r="A657" i="2" s="1"/>
  <c r="U665" i="2"/>
  <c r="V665" i="2" s="1"/>
  <c r="I665" i="2" s="1"/>
  <c r="U673" i="2"/>
  <c r="V673" i="2" s="1"/>
  <c r="I673" i="2" s="1"/>
  <c r="A673" i="2" s="1"/>
  <c r="U681" i="2"/>
  <c r="V681" i="2" s="1"/>
  <c r="I681" i="2" s="1"/>
  <c r="U689" i="2"/>
  <c r="V689" i="2" s="1"/>
  <c r="I689" i="2" s="1"/>
  <c r="U697" i="2"/>
  <c r="V697" i="2" s="1"/>
  <c r="I697" i="2" s="1"/>
  <c r="U705" i="2"/>
  <c r="V705" i="2" s="1"/>
  <c r="I705" i="2" s="1"/>
  <c r="A705" i="2" s="1"/>
  <c r="U713" i="2"/>
  <c r="V713" i="2" s="1"/>
  <c r="I713" i="2" s="1"/>
  <c r="U721" i="2"/>
  <c r="V721" i="2" s="1"/>
  <c r="I721" i="2" s="1"/>
  <c r="A721" i="2" s="1"/>
  <c r="U729" i="2"/>
  <c r="V729" i="2" s="1"/>
  <c r="I729" i="2" s="1"/>
  <c r="U737" i="2"/>
  <c r="V737" i="2" s="1"/>
  <c r="I737" i="2" s="1"/>
  <c r="A737" i="2" s="1"/>
  <c r="U745" i="2"/>
  <c r="V745" i="2" s="1"/>
  <c r="I745" i="2" s="1"/>
  <c r="A745" i="2" s="1"/>
  <c r="U753" i="2"/>
  <c r="V753" i="2" s="1"/>
  <c r="I753" i="2" s="1"/>
  <c r="A753" i="2" s="1"/>
  <c r="U761" i="2"/>
  <c r="V761" i="2" s="1"/>
  <c r="I761" i="2" s="1"/>
  <c r="A761" i="2" s="1"/>
  <c r="U769" i="2"/>
  <c r="V769" i="2" s="1"/>
  <c r="I769" i="2" s="1"/>
  <c r="A769" i="2" s="1"/>
  <c r="U777" i="2"/>
  <c r="V777" i="2" s="1"/>
  <c r="I777" i="2" s="1"/>
  <c r="U785" i="2"/>
  <c r="V785" i="2" s="1"/>
  <c r="I785" i="2" s="1"/>
  <c r="A785" i="2" s="1"/>
  <c r="U793" i="2"/>
  <c r="V793" i="2" s="1"/>
  <c r="I793" i="2" s="1"/>
  <c r="U801" i="2"/>
  <c r="V801" i="2" s="1"/>
  <c r="I801" i="2" s="1"/>
  <c r="A801" i="2" s="1"/>
  <c r="U809" i="2"/>
  <c r="V809" i="2" s="1"/>
  <c r="I809" i="2" s="1"/>
  <c r="A809" i="2" s="1"/>
  <c r="U817" i="2"/>
  <c r="V817" i="2" s="1"/>
  <c r="I817" i="2" s="1"/>
  <c r="U825" i="2"/>
  <c r="V825" i="2" s="1"/>
  <c r="I825" i="2" s="1"/>
  <c r="U833" i="2"/>
  <c r="V833" i="2" s="1"/>
  <c r="I833" i="2" s="1"/>
  <c r="A833" i="2" s="1"/>
  <c r="U841" i="2"/>
  <c r="V841" i="2" s="1"/>
  <c r="I841" i="2" s="1"/>
  <c r="U849" i="2"/>
  <c r="V849" i="2" s="1"/>
  <c r="I849" i="2" s="1"/>
  <c r="A849" i="2" s="1"/>
  <c r="U857" i="2"/>
  <c r="V857" i="2" s="1"/>
  <c r="I857" i="2" s="1"/>
  <c r="U865" i="2"/>
  <c r="V865" i="2" s="1"/>
  <c r="I865" i="2" s="1"/>
  <c r="A865" i="2" s="1"/>
  <c r="U873" i="2"/>
  <c r="V873" i="2" s="1"/>
  <c r="I873" i="2" s="1"/>
  <c r="A873" i="2" s="1"/>
  <c r="U881" i="2"/>
  <c r="V881" i="2" s="1"/>
  <c r="I881" i="2" s="1"/>
  <c r="A881" i="2" s="1"/>
  <c r="U889" i="2"/>
  <c r="V889" i="2" s="1"/>
  <c r="I889" i="2" s="1"/>
  <c r="U897" i="2"/>
  <c r="V897" i="2" s="1"/>
  <c r="I897" i="2" s="1"/>
  <c r="A897" i="2" s="1"/>
  <c r="U905" i="2"/>
  <c r="V905" i="2" s="1"/>
  <c r="I905" i="2" s="1"/>
  <c r="U913" i="2"/>
  <c r="V913" i="2" s="1"/>
  <c r="I913" i="2" s="1"/>
  <c r="U921" i="2"/>
  <c r="V921" i="2" s="1"/>
  <c r="I921" i="2" s="1"/>
  <c r="U929" i="2"/>
  <c r="V929" i="2" s="1"/>
  <c r="I929" i="2" s="1"/>
  <c r="A929" i="2" s="1"/>
  <c r="U937" i="2"/>
  <c r="V937" i="2" s="1"/>
  <c r="I937" i="2" s="1"/>
  <c r="A937" i="2" s="1"/>
  <c r="U945" i="2"/>
  <c r="V945" i="2" s="1"/>
  <c r="I945" i="2" s="1"/>
  <c r="A945" i="2" s="1"/>
  <c r="U953" i="2"/>
  <c r="V953" i="2" s="1"/>
  <c r="I953" i="2" s="1"/>
  <c r="A953" i="2" s="1"/>
  <c r="U961" i="2"/>
  <c r="V961" i="2" s="1"/>
  <c r="I961" i="2" s="1"/>
  <c r="A961" i="2" s="1"/>
  <c r="U969" i="2"/>
  <c r="V969" i="2" s="1"/>
  <c r="I969" i="2" s="1"/>
  <c r="A969" i="2" s="1"/>
  <c r="U977" i="2"/>
  <c r="V977" i="2" s="1"/>
  <c r="I977" i="2" s="1"/>
  <c r="A977" i="2" s="1"/>
  <c r="U985" i="2"/>
  <c r="V985" i="2" s="1"/>
  <c r="I985" i="2" s="1"/>
  <c r="U993" i="2"/>
  <c r="V993" i="2" s="1"/>
  <c r="I993" i="2" s="1"/>
  <c r="A993" i="2" s="1"/>
  <c r="U1001" i="2"/>
  <c r="V1001" i="2" s="1"/>
  <c r="I1001" i="2" s="1"/>
  <c r="U1009" i="2"/>
  <c r="V1009" i="2" s="1"/>
  <c r="I1009" i="2" s="1"/>
  <c r="A1009" i="2" s="1"/>
  <c r="U1017" i="2"/>
  <c r="V1017" i="2" s="1"/>
  <c r="I1017" i="2" s="1"/>
  <c r="U1025" i="2"/>
  <c r="V1025" i="2" s="1"/>
  <c r="I1025" i="2" s="1"/>
  <c r="A1025" i="2" s="1"/>
  <c r="U1033" i="2"/>
  <c r="V1033" i="2" s="1"/>
  <c r="I1033" i="2" s="1"/>
  <c r="A1033" i="2" s="1"/>
  <c r="U1041" i="2"/>
  <c r="V1041" i="2" s="1"/>
  <c r="I1041" i="2" s="1"/>
  <c r="U1049" i="2"/>
  <c r="V1049" i="2" s="1"/>
  <c r="I1049" i="2" s="1"/>
  <c r="U1057" i="2"/>
  <c r="V1057" i="2" s="1"/>
  <c r="I1057" i="2" s="1"/>
  <c r="A1057" i="2" s="1"/>
  <c r="U1065" i="2"/>
  <c r="V1065" i="2" s="1"/>
  <c r="I1065" i="2" s="1"/>
  <c r="U1073" i="2"/>
  <c r="V1073" i="2" s="1"/>
  <c r="I1073" i="2" s="1"/>
  <c r="U1081" i="2"/>
  <c r="V1081" i="2" s="1"/>
  <c r="I1081" i="2" s="1"/>
  <c r="U1089" i="2"/>
  <c r="V1089" i="2" s="1"/>
  <c r="I1089" i="2" s="1"/>
  <c r="A1089" i="2" s="1"/>
  <c r="U1097" i="2"/>
  <c r="V1097" i="2" s="1"/>
  <c r="I1097" i="2" s="1"/>
  <c r="A1097" i="2" s="1"/>
  <c r="U1105" i="2"/>
  <c r="V1105" i="2" s="1"/>
  <c r="I1105" i="2" s="1"/>
  <c r="A1105" i="2" s="1"/>
  <c r="U1113" i="2"/>
  <c r="V1113" i="2" s="1"/>
  <c r="I1113" i="2" s="1"/>
  <c r="U1121" i="2"/>
  <c r="V1121" i="2" s="1"/>
  <c r="I1121" i="2" s="1"/>
  <c r="A1121" i="2" s="1"/>
  <c r="U1129" i="2"/>
  <c r="V1129" i="2" s="1"/>
  <c r="I1129" i="2" s="1"/>
  <c r="U1137" i="2"/>
  <c r="V1137" i="2" s="1"/>
  <c r="I1137" i="2" s="1"/>
  <c r="A1137" i="2" s="1"/>
  <c r="U1145" i="2"/>
  <c r="V1145" i="2" s="1"/>
  <c r="I1145" i="2" s="1"/>
  <c r="U1153" i="2"/>
  <c r="V1153" i="2" s="1"/>
  <c r="I1153" i="2" s="1"/>
  <c r="A1153" i="2" s="1"/>
  <c r="U1161" i="2"/>
  <c r="V1161" i="2" s="1"/>
  <c r="I1161" i="2" s="1"/>
  <c r="A1161" i="2" s="1"/>
  <c r="U1169" i="2"/>
  <c r="V1169" i="2" s="1"/>
  <c r="I1169" i="2" s="1"/>
  <c r="A1169" i="2" s="1"/>
  <c r="U1177" i="2"/>
  <c r="V1177" i="2" s="1"/>
  <c r="I1177" i="2" s="1"/>
  <c r="U1185" i="2"/>
  <c r="V1185" i="2" s="1"/>
  <c r="I1185" i="2" s="1"/>
  <c r="A1185" i="2" s="1"/>
  <c r="U1193" i="2"/>
  <c r="V1193" i="2" s="1"/>
  <c r="I1193" i="2" s="1"/>
  <c r="U1201" i="2"/>
  <c r="V1201" i="2" s="1"/>
  <c r="I1201" i="2" s="1"/>
  <c r="U1209" i="2"/>
  <c r="V1209" i="2" s="1"/>
  <c r="I1209" i="2" s="1"/>
  <c r="U1217" i="2"/>
  <c r="V1217" i="2" s="1"/>
  <c r="I1217" i="2" s="1"/>
  <c r="A1217" i="2" s="1"/>
  <c r="U1225" i="2"/>
  <c r="V1225" i="2" s="1"/>
  <c r="I1225" i="2" s="1"/>
  <c r="A1225" i="2" s="1"/>
  <c r="U1233" i="2"/>
  <c r="V1233" i="2" s="1"/>
  <c r="I1233" i="2" s="1"/>
  <c r="A1233" i="2" s="1"/>
  <c r="U1241" i="2"/>
  <c r="V1241" i="2" s="1"/>
  <c r="I1241" i="2" s="1"/>
  <c r="U1249" i="2"/>
  <c r="V1249" i="2" s="1"/>
  <c r="I1249" i="2" s="1"/>
  <c r="A1249" i="2" s="1"/>
  <c r="U1257" i="2"/>
  <c r="V1257" i="2" s="1"/>
  <c r="I1257" i="2" s="1"/>
  <c r="A1257" i="2" s="1"/>
  <c r="U1265" i="2"/>
  <c r="V1265" i="2" s="1"/>
  <c r="I1265" i="2" s="1"/>
  <c r="A1265" i="2" s="1"/>
  <c r="U1273" i="2"/>
  <c r="V1273" i="2" s="1"/>
  <c r="I1273" i="2" s="1"/>
  <c r="A1273" i="2" s="1"/>
  <c r="U1281" i="2"/>
  <c r="V1281" i="2" s="1"/>
  <c r="I1281" i="2" s="1"/>
  <c r="A1281" i="2" s="1"/>
  <c r="U1289" i="2"/>
  <c r="V1289" i="2" s="1"/>
  <c r="I1289" i="2" s="1"/>
  <c r="A1289" i="2" s="1"/>
  <c r="U1297" i="2"/>
  <c r="V1297" i="2" s="1"/>
  <c r="I1297" i="2" s="1"/>
  <c r="A1297" i="2" s="1"/>
  <c r="U1305" i="2"/>
  <c r="V1305" i="2" s="1"/>
  <c r="I1305" i="2" s="1"/>
  <c r="A1305" i="2" s="1"/>
  <c r="U1313" i="2"/>
  <c r="V1313" i="2" s="1"/>
  <c r="I1313" i="2" s="1"/>
  <c r="A1313" i="2" s="1"/>
  <c r="U1321" i="2"/>
  <c r="V1321" i="2" s="1"/>
  <c r="I1321" i="2" s="1"/>
  <c r="A1321" i="2" s="1"/>
  <c r="U1329" i="2"/>
  <c r="V1329" i="2" s="1"/>
  <c r="I1329" i="2" s="1"/>
  <c r="U1337" i="2"/>
  <c r="V1337" i="2" s="1"/>
  <c r="I1337" i="2" s="1"/>
  <c r="A1337" i="2" s="1"/>
  <c r="U1345" i="2"/>
  <c r="V1345" i="2" s="1"/>
  <c r="I1345" i="2" s="1"/>
  <c r="A1345" i="2" s="1"/>
  <c r="U1353" i="2"/>
  <c r="V1353" i="2" s="1"/>
  <c r="I1353" i="2" s="1"/>
  <c r="A1353" i="2" s="1"/>
  <c r="H1361" i="2"/>
  <c r="U1369" i="2"/>
  <c r="V1369" i="2" s="1"/>
  <c r="I1369" i="2" s="1"/>
  <c r="A1369" i="2" s="1"/>
  <c r="H1377" i="2"/>
  <c r="U1385" i="2"/>
  <c r="V1385" i="2" s="1"/>
  <c r="I1385" i="2" s="1"/>
  <c r="A1385" i="2" s="1"/>
  <c r="H1393" i="2"/>
  <c r="U1401" i="2"/>
  <c r="V1401" i="2" s="1"/>
  <c r="I1401" i="2" s="1"/>
  <c r="A1401" i="2" s="1"/>
  <c r="H1409" i="2"/>
  <c r="U1417" i="2"/>
  <c r="V1417" i="2" s="1"/>
  <c r="I1417" i="2" s="1"/>
  <c r="A1417" i="2" s="1"/>
  <c r="H1425" i="2"/>
  <c r="U1433" i="2"/>
  <c r="V1433" i="2" s="1"/>
  <c r="I1433" i="2" s="1"/>
  <c r="A1433" i="2" s="1"/>
  <c r="H1441" i="2"/>
  <c r="U1449" i="2"/>
  <c r="V1449" i="2" s="1"/>
  <c r="I1449" i="2" s="1"/>
  <c r="A1449" i="2" s="1"/>
  <c r="H1457" i="2"/>
  <c r="U1465" i="2"/>
  <c r="V1465" i="2" s="1"/>
  <c r="I1465" i="2" s="1"/>
  <c r="A1465" i="2" s="1"/>
  <c r="H1473" i="2"/>
  <c r="U1481" i="2"/>
  <c r="V1481" i="2" s="1"/>
  <c r="I1481" i="2" s="1"/>
  <c r="A1481" i="2" s="1"/>
  <c r="H1489" i="2"/>
  <c r="U1497" i="2"/>
  <c r="V1497" i="2" s="1"/>
  <c r="I1497" i="2" s="1"/>
  <c r="A1497" i="2" s="1"/>
  <c r="H1505" i="2"/>
  <c r="U1513" i="2"/>
  <c r="V1513" i="2" s="1"/>
  <c r="I1513" i="2" s="1"/>
  <c r="A1513" i="2" s="1"/>
  <c r="H1521" i="2"/>
  <c r="U1529" i="2"/>
  <c r="V1529" i="2" s="1"/>
  <c r="I1529" i="2" s="1"/>
  <c r="A1529" i="2" s="1"/>
  <c r="H1537" i="2"/>
  <c r="U1545" i="2"/>
  <c r="V1545" i="2" s="1"/>
  <c r="I1545" i="2" s="1"/>
  <c r="A1545" i="2" s="1"/>
  <c r="H1553" i="2"/>
  <c r="U1561" i="2"/>
  <c r="V1561" i="2" s="1"/>
  <c r="I1561" i="2" s="1"/>
  <c r="A1561" i="2" s="1"/>
  <c r="H1569" i="2"/>
  <c r="U1577" i="2"/>
  <c r="V1577" i="2" s="1"/>
  <c r="I1577" i="2" s="1"/>
  <c r="A1577" i="2" s="1"/>
  <c r="H1585" i="2"/>
  <c r="U1593" i="2"/>
  <c r="V1593" i="2" s="1"/>
  <c r="I1593" i="2" s="1"/>
  <c r="A1593" i="2" s="1"/>
  <c r="H1601" i="2"/>
  <c r="U1609" i="2"/>
  <c r="V1609" i="2" s="1"/>
  <c r="I1609" i="2" s="1"/>
  <c r="A1609" i="2" s="1"/>
  <c r="H1617" i="2"/>
  <c r="U1625" i="2"/>
  <c r="V1625" i="2" s="1"/>
  <c r="I1625" i="2" s="1"/>
  <c r="A1625" i="2" s="1"/>
  <c r="H1633" i="2"/>
  <c r="U1641" i="2"/>
  <c r="V1641" i="2" s="1"/>
  <c r="I1641" i="2" s="1"/>
  <c r="A1641" i="2" s="1"/>
  <c r="H1649" i="2"/>
  <c r="U1657" i="2"/>
  <c r="V1657" i="2" s="1"/>
  <c r="I1657" i="2" s="1"/>
  <c r="A1657" i="2" s="1"/>
  <c r="H1665" i="2"/>
  <c r="U1673" i="2"/>
  <c r="V1673" i="2" s="1"/>
  <c r="I1673" i="2" s="1"/>
  <c r="A1673" i="2" s="1"/>
  <c r="H1681" i="2"/>
  <c r="U1689" i="2"/>
  <c r="V1689" i="2" s="1"/>
  <c r="I1689" i="2" s="1"/>
  <c r="A1689" i="2" s="1"/>
  <c r="H1697" i="2"/>
  <c r="U1705" i="2"/>
  <c r="V1705" i="2" s="1"/>
  <c r="I1705" i="2" s="1"/>
  <c r="A1705" i="2" s="1"/>
  <c r="H1713" i="2"/>
  <c r="U1721" i="2"/>
  <c r="V1721" i="2" s="1"/>
  <c r="I1721" i="2" s="1"/>
  <c r="A1721" i="2" s="1"/>
  <c r="H1729" i="2"/>
  <c r="U1737" i="2"/>
  <c r="V1737" i="2" s="1"/>
  <c r="I1737" i="2" s="1"/>
  <c r="A1737" i="2" s="1"/>
  <c r="H1745" i="2"/>
  <c r="U1753" i="2"/>
  <c r="V1753" i="2" s="1"/>
  <c r="I1753" i="2" s="1"/>
  <c r="A1753" i="2" s="1"/>
  <c r="H1761" i="2"/>
  <c r="U1769" i="2"/>
  <c r="V1769" i="2" s="1"/>
  <c r="I1769" i="2" s="1"/>
  <c r="A1769" i="2" s="1"/>
  <c r="H1777" i="2"/>
  <c r="U1785" i="2"/>
  <c r="V1785" i="2" s="1"/>
  <c r="I1785" i="2" s="1"/>
  <c r="A1785" i="2" s="1"/>
  <c r="H1793" i="2"/>
  <c r="U1801" i="2"/>
  <c r="V1801" i="2" s="1"/>
  <c r="I1801" i="2" s="1"/>
  <c r="A1801" i="2" s="1"/>
  <c r="H15" i="2"/>
  <c r="H31" i="2"/>
  <c r="H47" i="2"/>
  <c r="H67" i="2"/>
  <c r="H95" i="2"/>
  <c r="H115" i="2"/>
  <c r="H135" i="2"/>
  <c r="H155" i="2"/>
  <c r="H175" i="2"/>
  <c r="H199" i="2"/>
  <c r="H223" i="2"/>
  <c r="H243" i="2"/>
  <c r="H267" i="2"/>
  <c r="H291" i="2"/>
  <c r="H315" i="2"/>
  <c r="H335" i="2"/>
  <c r="H359" i="2"/>
  <c r="H383" i="2"/>
  <c r="H407" i="2"/>
  <c r="H431" i="2"/>
  <c r="H455" i="2"/>
  <c r="H479" i="2"/>
  <c r="H507" i="2"/>
  <c r="H531" i="2"/>
  <c r="H551" i="2"/>
  <c r="H567" i="2"/>
  <c r="H583" i="2"/>
  <c r="H599" i="2"/>
  <c r="H615" i="2"/>
  <c r="H631" i="2"/>
  <c r="H647" i="2"/>
  <c r="H663" i="2"/>
  <c r="H675" i="2"/>
  <c r="H691" i="2"/>
  <c r="H707" i="2"/>
  <c r="H723" i="2"/>
  <c r="H743" i="2"/>
  <c r="H767" i="2"/>
  <c r="H795" i="2"/>
  <c r="H823" i="2"/>
  <c r="H851" i="2"/>
  <c r="H879" i="2"/>
  <c r="H907" i="2"/>
  <c r="H935" i="2"/>
  <c r="H963" i="2"/>
  <c r="H991" i="2"/>
  <c r="H1019" i="2"/>
  <c r="H1047" i="2"/>
  <c r="H1075" i="2"/>
  <c r="H1107" i="2"/>
  <c r="H1131" i="2"/>
  <c r="H1159" i="2"/>
  <c r="H1187" i="2"/>
  <c r="H1219" i="2"/>
  <c r="H1247" i="2"/>
  <c r="H1275" i="2"/>
  <c r="H1303" i="2"/>
  <c r="H1331" i="2"/>
  <c r="H1363" i="2"/>
  <c r="H1391" i="2"/>
  <c r="H1423" i="2"/>
  <c r="H1443" i="2"/>
  <c r="H1459" i="2"/>
  <c r="H1475" i="2"/>
  <c r="H1495" i="2"/>
  <c r="H1519" i="2"/>
  <c r="H1543" i="2"/>
  <c r="H1563" i="2"/>
  <c r="H1587" i="2"/>
  <c r="H1607" i="2"/>
  <c r="H1631" i="2"/>
  <c r="H1651" i="2"/>
  <c r="H1675" i="2"/>
  <c r="H1695" i="2"/>
  <c r="H1719" i="2"/>
  <c r="H1739" i="2"/>
  <c r="H1763" i="2"/>
  <c r="H1783" i="2"/>
  <c r="H6" i="2"/>
  <c r="H14" i="2"/>
  <c r="H22" i="2"/>
  <c r="H30" i="2"/>
  <c r="H38" i="2"/>
  <c r="H46" i="2"/>
  <c r="H54" i="2"/>
  <c r="H62" i="2"/>
  <c r="H70" i="2"/>
  <c r="H78" i="2"/>
  <c r="H86" i="2"/>
  <c r="H94" i="2"/>
  <c r="H102" i="2"/>
  <c r="H110" i="2"/>
  <c r="H118" i="2"/>
  <c r="H126" i="2"/>
  <c r="H134" i="2"/>
  <c r="H142" i="2"/>
  <c r="H150" i="2"/>
  <c r="H158" i="2"/>
  <c r="H166" i="2"/>
  <c r="H174" i="2"/>
  <c r="H182" i="2"/>
  <c r="H190" i="2"/>
  <c r="H198" i="2"/>
  <c r="H206" i="2"/>
  <c r="H214" i="2"/>
  <c r="H222" i="2"/>
  <c r="H230" i="2"/>
  <c r="H238" i="2"/>
  <c r="H215" i="2"/>
  <c r="U215" i="2"/>
  <c r="V215" i="2" s="1"/>
  <c r="I215" i="2" s="1"/>
  <c r="A215" i="2" s="1"/>
  <c r="H35" i="2"/>
  <c r="U35" i="2"/>
  <c r="V35" i="2" s="1"/>
  <c r="I35" i="2" s="1"/>
  <c r="A35" i="2" s="1"/>
  <c r="H163" i="2"/>
  <c r="U163" i="2"/>
  <c r="V163" i="2" s="1"/>
  <c r="I163" i="2" s="1"/>
  <c r="H195" i="2"/>
  <c r="U195" i="2"/>
  <c r="V195" i="2" s="1"/>
  <c r="I195" i="2" s="1"/>
  <c r="A195" i="2" s="1"/>
  <c r="H423" i="2"/>
  <c r="U423" i="2"/>
  <c r="V423" i="2" s="1"/>
  <c r="I423" i="2" s="1"/>
  <c r="H487" i="2"/>
  <c r="U487" i="2"/>
  <c r="V487" i="2" s="1"/>
  <c r="I487" i="2" s="1"/>
  <c r="A487" i="2" s="1"/>
  <c r="H1262" i="2"/>
  <c r="U1262" i="2"/>
  <c r="V1262" i="2" s="1"/>
  <c r="I1262" i="2" s="1"/>
  <c r="A1262" i="2" s="1"/>
  <c r="H1294" i="2"/>
  <c r="U1294" i="2"/>
  <c r="V1294" i="2" s="1"/>
  <c r="I1294" i="2" s="1"/>
  <c r="A1294" i="2" s="1"/>
  <c r="H1326" i="2"/>
  <c r="U1326" i="2"/>
  <c r="V1326" i="2" s="1"/>
  <c r="I1326" i="2" s="1"/>
  <c r="H1358" i="2"/>
  <c r="U1358" i="2"/>
  <c r="V1358" i="2" s="1"/>
  <c r="I1358" i="2" s="1"/>
  <c r="H1390" i="2"/>
  <c r="U1390" i="2"/>
  <c r="V1390" i="2" s="1"/>
  <c r="I1390" i="2" s="1"/>
  <c r="A1390" i="2" s="1"/>
  <c r="H1422" i="2"/>
  <c r="U1422" i="2"/>
  <c r="V1422" i="2" s="1"/>
  <c r="I1422" i="2" s="1"/>
  <c r="H1454" i="2"/>
  <c r="U1454" i="2"/>
  <c r="V1454" i="2" s="1"/>
  <c r="I1454" i="2" s="1"/>
  <c r="H1486" i="2"/>
  <c r="U1486" i="2"/>
  <c r="V1486" i="2" s="1"/>
  <c r="I1486" i="2" s="1"/>
  <c r="A1486" i="2" s="1"/>
  <c r="H1518" i="2"/>
  <c r="U1518" i="2"/>
  <c r="V1518" i="2" s="1"/>
  <c r="I1518" i="2" s="1"/>
  <c r="A1518" i="2" s="1"/>
  <c r="H1550" i="2"/>
  <c r="U1550" i="2"/>
  <c r="V1550" i="2" s="1"/>
  <c r="I1550" i="2" s="1"/>
  <c r="H1582" i="2"/>
  <c r="U1582" i="2"/>
  <c r="V1582" i="2" s="1"/>
  <c r="I1582" i="2" s="1"/>
  <c r="H1614" i="2"/>
  <c r="U1614" i="2"/>
  <c r="V1614" i="2" s="1"/>
  <c r="I1614" i="2" s="1"/>
  <c r="A1614" i="2" s="1"/>
  <c r="H1646" i="2"/>
  <c r="U1646" i="2"/>
  <c r="V1646" i="2" s="1"/>
  <c r="I1646" i="2" s="1"/>
  <c r="A1646" i="2" s="1"/>
  <c r="H1678" i="2"/>
  <c r="U1678" i="2"/>
  <c r="V1678" i="2" s="1"/>
  <c r="I1678" i="2" s="1"/>
  <c r="A1678" i="2" s="1"/>
  <c r="U1710" i="2"/>
  <c r="V1710" i="2" s="1"/>
  <c r="I1710" i="2" s="1"/>
  <c r="H1710" i="2"/>
  <c r="U1742" i="2"/>
  <c r="V1742" i="2" s="1"/>
  <c r="I1742" i="2" s="1"/>
  <c r="A1742" i="2" s="1"/>
  <c r="H1742" i="2"/>
  <c r="U1774" i="2"/>
  <c r="V1774" i="2" s="1"/>
  <c r="I1774" i="2" s="1"/>
  <c r="H1774" i="2"/>
  <c r="H327" i="2"/>
  <c r="U327" i="2"/>
  <c r="V327" i="2" s="1"/>
  <c r="I327" i="2" s="1"/>
  <c r="H254" i="2"/>
  <c r="U254" i="2"/>
  <c r="V254" i="2" s="1"/>
  <c r="I254" i="2" s="1"/>
  <c r="H270" i="2"/>
  <c r="U270" i="2"/>
  <c r="V270" i="2" s="1"/>
  <c r="I270" i="2" s="1"/>
  <c r="A270" i="2" s="1"/>
  <c r="H286" i="2"/>
  <c r="U286" i="2"/>
  <c r="V286" i="2" s="1"/>
  <c r="I286" i="2" s="1"/>
  <c r="H302" i="2"/>
  <c r="U302" i="2"/>
  <c r="V302" i="2" s="1"/>
  <c r="I302" i="2" s="1"/>
  <c r="H318" i="2"/>
  <c r="U318" i="2"/>
  <c r="V318" i="2" s="1"/>
  <c r="I318" i="2" s="1"/>
  <c r="H334" i="2"/>
  <c r="U334" i="2"/>
  <c r="V334" i="2" s="1"/>
  <c r="I334" i="2" s="1"/>
  <c r="A334" i="2" s="1"/>
  <c r="H350" i="2"/>
  <c r="U350" i="2"/>
  <c r="V350" i="2" s="1"/>
  <c r="I350" i="2" s="1"/>
  <c r="H366" i="2"/>
  <c r="U366" i="2"/>
  <c r="V366" i="2" s="1"/>
  <c r="I366" i="2" s="1"/>
  <c r="H382" i="2"/>
  <c r="U382" i="2"/>
  <c r="V382" i="2" s="1"/>
  <c r="I382" i="2" s="1"/>
  <c r="H398" i="2"/>
  <c r="U398" i="2"/>
  <c r="V398" i="2" s="1"/>
  <c r="I398" i="2" s="1"/>
  <c r="A398" i="2" s="1"/>
  <c r="H414" i="2"/>
  <c r="U414" i="2"/>
  <c r="V414" i="2" s="1"/>
  <c r="I414" i="2" s="1"/>
  <c r="H430" i="2"/>
  <c r="U430" i="2"/>
  <c r="V430" i="2" s="1"/>
  <c r="I430" i="2" s="1"/>
  <c r="A430" i="2" s="1"/>
  <c r="H446" i="2"/>
  <c r="U446" i="2"/>
  <c r="V446" i="2" s="1"/>
  <c r="I446" i="2" s="1"/>
  <c r="H462" i="2"/>
  <c r="U462" i="2"/>
  <c r="V462" i="2" s="1"/>
  <c r="I462" i="2" s="1"/>
  <c r="A462" i="2" s="1"/>
  <c r="H478" i="2"/>
  <c r="U478" i="2"/>
  <c r="V478" i="2" s="1"/>
  <c r="I478" i="2" s="1"/>
  <c r="H494" i="2"/>
  <c r="U494" i="2"/>
  <c r="V494" i="2" s="1"/>
  <c r="I494" i="2" s="1"/>
  <c r="A494" i="2" s="1"/>
  <c r="H510" i="2"/>
  <c r="U510" i="2"/>
  <c r="V510" i="2" s="1"/>
  <c r="I510" i="2" s="1"/>
  <c r="H526" i="2"/>
  <c r="U526" i="2"/>
  <c r="V526" i="2" s="1"/>
  <c r="I526" i="2" s="1"/>
  <c r="A526" i="2" s="1"/>
  <c r="H542" i="2"/>
  <c r="U542" i="2"/>
  <c r="V542" i="2" s="1"/>
  <c r="I542" i="2" s="1"/>
  <c r="H558" i="2"/>
  <c r="U558" i="2"/>
  <c r="V558" i="2" s="1"/>
  <c r="I558" i="2" s="1"/>
  <c r="H574" i="2"/>
  <c r="U574" i="2"/>
  <c r="V574" i="2" s="1"/>
  <c r="I574" i="2" s="1"/>
  <c r="H590" i="2"/>
  <c r="U590" i="2"/>
  <c r="V590" i="2" s="1"/>
  <c r="I590" i="2" s="1"/>
  <c r="A590" i="2" s="1"/>
  <c r="H606" i="2"/>
  <c r="U606" i="2"/>
  <c r="V606" i="2" s="1"/>
  <c r="I606" i="2" s="1"/>
  <c r="H622" i="2"/>
  <c r="U622" i="2"/>
  <c r="V622" i="2" s="1"/>
  <c r="I622" i="2" s="1"/>
  <c r="H638" i="2"/>
  <c r="U638" i="2"/>
  <c r="V638" i="2" s="1"/>
  <c r="I638" i="2" s="1"/>
  <c r="H654" i="2"/>
  <c r="U654" i="2"/>
  <c r="V654" i="2" s="1"/>
  <c r="I654" i="2" s="1"/>
  <c r="A654" i="2" s="1"/>
  <c r="H670" i="2"/>
  <c r="U670" i="2"/>
  <c r="V670" i="2" s="1"/>
  <c r="I670" i="2" s="1"/>
  <c r="H686" i="2"/>
  <c r="U686" i="2"/>
  <c r="V686" i="2" s="1"/>
  <c r="I686" i="2" s="1"/>
  <c r="A686" i="2" s="1"/>
  <c r="H702" i="2"/>
  <c r="U702" i="2"/>
  <c r="V702" i="2" s="1"/>
  <c r="I702" i="2" s="1"/>
  <c r="H718" i="2"/>
  <c r="U718" i="2"/>
  <c r="V718" i="2" s="1"/>
  <c r="I718" i="2" s="1"/>
  <c r="A718" i="2" s="1"/>
  <c r="H734" i="2"/>
  <c r="U734" i="2"/>
  <c r="V734" i="2" s="1"/>
  <c r="I734" i="2" s="1"/>
  <c r="H750" i="2"/>
  <c r="U750" i="2"/>
  <c r="V750" i="2" s="1"/>
  <c r="I750" i="2" s="1"/>
  <c r="H766" i="2"/>
  <c r="U766" i="2"/>
  <c r="V766" i="2" s="1"/>
  <c r="I766" i="2" s="1"/>
  <c r="H782" i="2"/>
  <c r="U782" i="2"/>
  <c r="V782" i="2" s="1"/>
  <c r="I782" i="2" s="1"/>
  <c r="A782" i="2" s="1"/>
  <c r="H798" i="2"/>
  <c r="U798" i="2"/>
  <c r="V798" i="2" s="1"/>
  <c r="I798" i="2" s="1"/>
  <c r="H814" i="2"/>
  <c r="U814" i="2"/>
  <c r="V814" i="2" s="1"/>
  <c r="I814" i="2" s="1"/>
  <c r="H830" i="2"/>
  <c r="U830" i="2"/>
  <c r="V830" i="2" s="1"/>
  <c r="I830" i="2" s="1"/>
  <c r="H846" i="2"/>
  <c r="U846" i="2"/>
  <c r="V846" i="2" s="1"/>
  <c r="I846" i="2" s="1"/>
  <c r="A846" i="2" s="1"/>
  <c r="H862" i="2"/>
  <c r="U862" i="2"/>
  <c r="V862" i="2" s="1"/>
  <c r="I862" i="2" s="1"/>
  <c r="A862" i="2" s="1"/>
  <c r="H878" i="2"/>
  <c r="U878" i="2"/>
  <c r="V878" i="2" s="1"/>
  <c r="I878" i="2" s="1"/>
  <c r="A878" i="2" s="1"/>
  <c r="H894" i="2"/>
  <c r="U894" i="2"/>
  <c r="V894" i="2" s="1"/>
  <c r="I894" i="2" s="1"/>
  <c r="H910" i="2"/>
  <c r="U910" i="2"/>
  <c r="V910" i="2" s="1"/>
  <c r="I910" i="2" s="1"/>
  <c r="A910" i="2" s="1"/>
  <c r="H926" i="2"/>
  <c r="U926" i="2"/>
  <c r="V926" i="2" s="1"/>
  <c r="I926" i="2" s="1"/>
  <c r="A926" i="2" s="1"/>
  <c r="H942" i="2"/>
  <c r="U942" i="2"/>
  <c r="V942" i="2" s="1"/>
  <c r="I942" i="2" s="1"/>
  <c r="A942" i="2" s="1"/>
  <c r="H958" i="2"/>
  <c r="U958" i="2"/>
  <c r="V958" i="2" s="1"/>
  <c r="I958" i="2" s="1"/>
  <c r="H974" i="2"/>
  <c r="U974" i="2"/>
  <c r="V974" i="2" s="1"/>
  <c r="I974" i="2" s="1"/>
  <c r="A974" i="2" s="1"/>
  <c r="H990" i="2"/>
  <c r="U990" i="2"/>
  <c r="V990" i="2" s="1"/>
  <c r="I990" i="2" s="1"/>
  <c r="A990" i="2" s="1"/>
  <c r="H1006" i="2"/>
  <c r="U1006" i="2"/>
  <c r="V1006" i="2" s="1"/>
  <c r="I1006" i="2" s="1"/>
  <c r="A1006" i="2" s="1"/>
  <c r="H1022" i="2"/>
  <c r="U1022" i="2"/>
  <c r="V1022" i="2" s="1"/>
  <c r="I1022" i="2" s="1"/>
  <c r="H1038" i="2"/>
  <c r="U1038" i="2"/>
  <c r="V1038" i="2" s="1"/>
  <c r="I1038" i="2" s="1"/>
  <c r="A1038" i="2" s="1"/>
  <c r="H1054" i="2"/>
  <c r="U1054" i="2"/>
  <c r="V1054" i="2" s="1"/>
  <c r="I1054" i="2" s="1"/>
  <c r="A1054" i="2" s="1"/>
  <c r="H1070" i="2"/>
  <c r="U1070" i="2"/>
  <c r="V1070" i="2" s="1"/>
  <c r="I1070" i="2" s="1"/>
  <c r="A1070" i="2" s="1"/>
  <c r="H1086" i="2"/>
  <c r="U1086" i="2"/>
  <c r="V1086" i="2" s="1"/>
  <c r="I1086" i="2" s="1"/>
  <c r="A1086" i="2" s="1"/>
  <c r="H1102" i="2"/>
  <c r="U1102" i="2"/>
  <c r="V1102" i="2" s="1"/>
  <c r="I1102" i="2" s="1"/>
  <c r="A1102" i="2" s="1"/>
  <c r="H1118" i="2"/>
  <c r="U1118" i="2"/>
  <c r="V1118" i="2" s="1"/>
  <c r="I1118" i="2" s="1"/>
  <c r="A1118" i="2" s="1"/>
  <c r="H1134" i="2"/>
  <c r="U1134" i="2"/>
  <c r="V1134" i="2" s="1"/>
  <c r="I1134" i="2" s="1"/>
  <c r="A1134" i="2" s="1"/>
  <c r="H1150" i="2"/>
  <c r="U1150" i="2"/>
  <c r="V1150" i="2" s="1"/>
  <c r="I1150" i="2" s="1"/>
  <c r="A1150" i="2" s="1"/>
  <c r="H1166" i="2"/>
  <c r="U1166" i="2"/>
  <c r="V1166" i="2" s="1"/>
  <c r="I1166" i="2" s="1"/>
  <c r="A1166" i="2" s="1"/>
  <c r="H1182" i="2"/>
  <c r="U1182" i="2"/>
  <c r="V1182" i="2" s="1"/>
  <c r="I1182" i="2" s="1"/>
  <c r="A1182" i="2" s="1"/>
  <c r="H1198" i="2"/>
  <c r="U1198" i="2"/>
  <c r="V1198" i="2" s="1"/>
  <c r="I1198" i="2" s="1"/>
  <c r="A1198" i="2" s="1"/>
  <c r="H1214" i="2"/>
  <c r="U1214" i="2"/>
  <c r="V1214" i="2" s="1"/>
  <c r="I1214" i="2" s="1"/>
  <c r="H1230" i="2"/>
  <c r="U1230" i="2"/>
  <c r="V1230" i="2" s="1"/>
  <c r="I1230" i="2" s="1"/>
  <c r="H1246" i="2"/>
  <c r="U1246" i="2"/>
  <c r="V1246" i="2" s="1"/>
  <c r="I1246" i="2" s="1"/>
  <c r="A1246" i="2" s="1"/>
  <c r="H287" i="2"/>
  <c r="U287" i="2"/>
  <c r="V287" i="2" s="1"/>
  <c r="I287" i="2" s="1"/>
  <c r="A287" i="2" s="1"/>
  <c r="H447" i="2"/>
  <c r="U447" i="2"/>
  <c r="V447" i="2" s="1"/>
  <c r="I447" i="2" s="1"/>
  <c r="A447" i="2" s="1"/>
  <c r="H511" i="2"/>
  <c r="U511" i="2"/>
  <c r="V511" i="2" s="1"/>
  <c r="I511" i="2" s="1"/>
  <c r="A511" i="2" s="1"/>
  <c r="H1626" i="2"/>
  <c r="U1626" i="2"/>
  <c r="V1626" i="2" s="1"/>
  <c r="I1626" i="2" s="1"/>
  <c r="A1626" i="2" s="1"/>
  <c r="H1754" i="2"/>
  <c r="U1754" i="2"/>
  <c r="V1754" i="2" s="1"/>
  <c r="I1754" i="2" s="1"/>
  <c r="A1754" i="2" s="1"/>
  <c r="H283" i="2"/>
  <c r="U283" i="2"/>
  <c r="V283" i="2" s="1"/>
  <c r="I283" i="2" s="1"/>
  <c r="A283" i="2" s="1"/>
  <c r="H307" i="2"/>
  <c r="U307" i="2"/>
  <c r="V307" i="2" s="1"/>
  <c r="I307" i="2" s="1"/>
  <c r="A307" i="2" s="1"/>
  <c r="H331" i="2"/>
  <c r="U331" i="2"/>
  <c r="V331" i="2" s="1"/>
  <c r="I331" i="2" s="1"/>
  <c r="A331" i="2" s="1"/>
  <c r="H411" i="2"/>
  <c r="U411" i="2"/>
  <c r="V411" i="2" s="1"/>
  <c r="I411" i="2" s="1"/>
  <c r="A411" i="2" s="1"/>
  <c r="H475" i="2"/>
  <c r="U475" i="2"/>
  <c r="V475" i="2" s="1"/>
  <c r="I475" i="2" s="1"/>
  <c r="A475" i="2" s="1"/>
  <c r="H539" i="2"/>
  <c r="U539" i="2"/>
  <c r="V539" i="2" s="1"/>
  <c r="I539" i="2" s="1"/>
  <c r="A539" i="2" s="1"/>
  <c r="H571" i="2"/>
  <c r="U571" i="2"/>
  <c r="V571" i="2" s="1"/>
  <c r="I571" i="2" s="1"/>
  <c r="H595" i="2"/>
  <c r="U595" i="2"/>
  <c r="V595" i="2" s="1"/>
  <c r="I595" i="2" s="1"/>
  <c r="A595" i="2" s="1"/>
  <c r="H611" i="2"/>
  <c r="U611" i="2"/>
  <c r="V611" i="2" s="1"/>
  <c r="I611" i="2" s="1"/>
  <c r="A611" i="2" s="1"/>
  <c r="H627" i="2"/>
  <c r="U627" i="2"/>
  <c r="V627" i="2" s="1"/>
  <c r="I627" i="2" s="1"/>
  <c r="H643" i="2"/>
  <c r="U643" i="2"/>
  <c r="V643" i="2" s="1"/>
  <c r="I643" i="2" s="1"/>
  <c r="H659" i="2"/>
  <c r="U659" i="2"/>
  <c r="V659" i="2" s="1"/>
  <c r="I659" i="2" s="1"/>
  <c r="A659" i="2" s="1"/>
  <c r="H739" i="2"/>
  <c r="U739" i="2"/>
  <c r="V739" i="2" s="1"/>
  <c r="I739" i="2" s="1"/>
  <c r="H755" i="2"/>
  <c r="U755" i="2"/>
  <c r="V755" i="2" s="1"/>
  <c r="I755" i="2" s="1"/>
  <c r="A755" i="2" s="1"/>
  <c r="H771" i="2"/>
  <c r="U771" i="2"/>
  <c r="V771" i="2" s="1"/>
  <c r="I771" i="2" s="1"/>
  <c r="A771" i="2" s="1"/>
  <c r="H787" i="2"/>
  <c r="U787" i="2"/>
  <c r="V787" i="2" s="1"/>
  <c r="I787" i="2" s="1"/>
  <c r="A787" i="2" s="1"/>
  <c r="H803" i="2"/>
  <c r="U803" i="2"/>
  <c r="V803" i="2" s="1"/>
  <c r="I803" i="2" s="1"/>
  <c r="H819" i="2"/>
  <c r="U819" i="2"/>
  <c r="V819" i="2" s="1"/>
  <c r="I819" i="2" s="1"/>
  <c r="A819" i="2" s="1"/>
  <c r="H867" i="2"/>
  <c r="U867" i="2"/>
  <c r="V867" i="2" s="1"/>
  <c r="I867" i="2" s="1"/>
  <c r="A867" i="2" s="1"/>
  <c r="H883" i="2"/>
  <c r="U883" i="2"/>
  <c r="V883" i="2" s="1"/>
  <c r="I883" i="2" s="1"/>
  <c r="A883" i="2" s="1"/>
  <c r="H899" i="2"/>
  <c r="U899" i="2"/>
  <c r="V899" i="2" s="1"/>
  <c r="I899" i="2" s="1"/>
  <c r="H915" i="2"/>
  <c r="U915" i="2"/>
  <c r="V915" i="2" s="1"/>
  <c r="I915" i="2" s="1"/>
  <c r="A915" i="2" s="1"/>
  <c r="H931" i="2"/>
  <c r="U931" i="2"/>
  <c r="V931" i="2" s="1"/>
  <c r="I931" i="2" s="1"/>
  <c r="A931" i="2" s="1"/>
  <c r="H947" i="2"/>
  <c r="U947" i="2"/>
  <c r="V947" i="2" s="1"/>
  <c r="I947" i="2" s="1"/>
  <c r="A947" i="2" s="1"/>
  <c r="H995" i="2"/>
  <c r="U995" i="2"/>
  <c r="V995" i="2" s="1"/>
  <c r="I995" i="2" s="1"/>
  <c r="H1011" i="2"/>
  <c r="U1011" i="2"/>
  <c r="V1011" i="2" s="1"/>
  <c r="I1011" i="2" s="1"/>
  <c r="A1011" i="2" s="1"/>
  <c r="H1027" i="2"/>
  <c r="U1027" i="2"/>
  <c r="V1027" i="2" s="1"/>
  <c r="I1027" i="2" s="1"/>
  <c r="A1027" i="2" s="1"/>
  <c r="H1043" i="2"/>
  <c r="U1043" i="2"/>
  <c r="V1043" i="2" s="1"/>
  <c r="I1043" i="2" s="1"/>
  <c r="A1043" i="2" s="1"/>
  <c r="H1059" i="2"/>
  <c r="U1059" i="2"/>
  <c r="V1059" i="2" s="1"/>
  <c r="I1059" i="2" s="1"/>
  <c r="H1123" i="2"/>
  <c r="U1123" i="2"/>
  <c r="V1123" i="2" s="1"/>
  <c r="I1123" i="2" s="1"/>
  <c r="A1123" i="2" s="1"/>
  <c r="H1139" i="2"/>
  <c r="U1139" i="2"/>
  <c r="V1139" i="2" s="1"/>
  <c r="I1139" i="2" s="1"/>
  <c r="H1155" i="2"/>
  <c r="U1155" i="2"/>
  <c r="V1155" i="2" s="1"/>
  <c r="I1155" i="2" s="1"/>
  <c r="A1155" i="2" s="1"/>
  <c r="H1171" i="2"/>
  <c r="U1171" i="2"/>
  <c r="V1171" i="2" s="1"/>
  <c r="I1171" i="2" s="1"/>
  <c r="A1171" i="2" s="1"/>
  <c r="H1235" i="2"/>
  <c r="U1235" i="2"/>
  <c r="V1235" i="2" s="1"/>
  <c r="I1235" i="2" s="1"/>
  <c r="H1251" i="2"/>
  <c r="U1251" i="2"/>
  <c r="V1251" i="2" s="1"/>
  <c r="I1251" i="2" s="1"/>
  <c r="H1267" i="2"/>
  <c r="U1267" i="2"/>
  <c r="V1267" i="2" s="1"/>
  <c r="I1267" i="2" s="1"/>
  <c r="A1267" i="2" s="1"/>
  <c r="H1283" i="2"/>
  <c r="U1283" i="2"/>
  <c r="V1283" i="2" s="1"/>
  <c r="I1283" i="2" s="1"/>
  <c r="H1299" i="2"/>
  <c r="U1299" i="2"/>
  <c r="V1299" i="2" s="1"/>
  <c r="I1299" i="2" s="1"/>
  <c r="A1299" i="2" s="1"/>
  <c r="H1395" i="2"/>
  <c r="U1395" i="2"/>
  <c r="V1395" i="2" s="1"/>
  <c r="I1395" i="2" s="1"/>
  <c r="A1395" i="2" s="1"/>
  <c r="H1411" i="2"/>
  <c r="U1411" i="2"/>
  <c r="V1411" i="2" s="1"/>
  <c r="I1411" i="2" s="1"/>
  <c r="A1411" i="2" s="1"/>
  <c r="H1427" i="2"/>
  <c r="U1427" i="2"/>
  <c r="V1427" i="2" s="1"/>
  <c r="I1427" i="2" s="1"/>
  <c r="H1491" i="2"/>
  <c r="U1491" i="2"/>
  <c r="V1491" i="2" s="1"/>
  <c r="I1491" i="2" s="1"/>
  <c r="A1491" i="2" s="1"/>
  <c r="H1523" i="2"/>
  <c r="U1523" i="2"/>
  <c r="V1523" i="2" s="1"/>
  <c r="I1523" i="2" s="1"/>
  <c r="A1523" i="2" s="1"/>
  <c r="H1539" i="2"/>
  <c r="U1539" i="2"/>
  <c r="V1539" i="2" s="1"/>
  <c r="I1539" i="2" s="1"/>
  <c r="A1539" i="2" s="1"/>
  <c r="H1555" i="2"/>
  <c r="U1555" i="2"/>
  <c r="V1555" i="2" s="1"/>
  <c r="I1555" i="2" s="1"/>
  <c r="H1571" i="2"/>
  <c r="U1571" i="2"/>
  <c r="V1571" i="2" s="1"/>
  <c r="I1571" i="2" s="1"/>
  <c r="A1571" i="2" s="1"/>
  <c r="H1603" i="2"/>
  <c r="U1603" i="2"/>
  <c r="V1603" i="2" s="1"/>
  <c r="I1603" i="2" s="1"/>
  <c r="A1603" i="2" s="1"/>
  <c r="H1635" i="2"/>
  <c r="U1635" i="2"/>
  <c r="V1635" i="2" s="1"/>
  <c r="I1635" i="2" s="1"/>
  <c r="A1635" i="2" s="1"/>
  <c r="H1667" i="2"/>
  <c r="U1667" i="2"/>
  <c r="V1667" i="2" s="1"/>
  <c r="I1667" i="2" s="1"/>
  <c r="A1667" i="2" s="1"/>
  <c r="H1699" i="2"/>
  <c r="U1699" i="2"/>
  <c r="V1699" i="2" s="1"/>
  <c r="I1699" i="2" s="1"/>
  <c r="A1699" i="2" s="1"/>
  <c r="H1715" i="2"/>
  <c r="U1715" i="2"/>
  <c r="V1715" i="2" s="1"/>
  <c r="I1715" i="2" s="1"/>
  <c r="H1731" i="2"/>
  <c r="U1731" i="2"/>
  <c r="V1731" i="2" s="1"/>
  <c r="I1731" i="2" s="1"/>
  <c r="A1731" i="2" s="1"/>
  <c r="H1747" i="2"/>
  <c r="U1747" i="2"/>
  <c r="V1747" i="2" s="1"/>
  <c r="I1747" i="2" s="1"/>
  <c r="A1747" i="2" s="1"/>
  <c r="H1779" i="2"/>
  <c r="U1779" i="2"/>
  <c r="V1779" i="2" s="1"/>
  <c r="I1779" i="2" s="1"/>
  <c r="H1314" i="2"/>
  <c r="U1314" i="2"/>
  <c r="V1314" i="2" s="1"/>
  <c r="I1314" i="2" s="1"/>
  <c r="H1490" i="2"/>
  <c r="U1490" i="2"/>
  <c r="V1490" i="2" s="1"/>
  <c r="I1490" i="2" s="1"/>
  <c r="A1490" i="2" s="1"/>
  <c r="H1738" i="2"/>
  <c r="U1738" i="2"/>
  <c r="V1738" i="2" s="1"/>
  <c r="I1738" i="2" s="1"/>
  <c r="A1738" i="2" s="1"/>
  <c r="H1266" i="2"/>
  <c r="U1266" i="2"/>
  <c r="V1266" i="2" s="1"/>
  <c r="I1266" i="2" s="1"/>
  <c r="A1266" i="2" s="1"/>
  <c r="H1330" i="2"/>
  <c r="U1330" i="2"/>
  <c r="V1330" i="2" s="1"/>
  <c r="I1330" i="2" s="1"/>
  <c r="A1330" i="2" s="1"/>
  <c r="H1386" i="2"/>
  <c r="U1386" i="2"/>
  <c r="V1386" i="2" s="1"/>
  <c r="I1386" i="2" s="1"/>
  <c r="A1386" i="2" s="1"/>
  <c r="H1442" i="2"/>
  <c r="U1442" i="2"/>
  <c r="V1442" i="2" s="1"/>
  <c r="I1442" i="2" s="1"/>
  <c r="A1442" i="2" s="1"/>
  <c r="H1522" i="2"/>
  <c r="U1522" i="2"/>
  <c r="V1522" i="2" s="1"/>
  <c r="I1522" i="2" s="1"/>
  <c r="A1522" i="2" s="1"/>
  <c r="H1642" i="2"/>
  <c r="U1642" i="2"/>
  <c r="V1642" i="2" s="1"/>
  <c r="I1642" i="2" s="1"/>
  <c r="U1778" i="2"/>
  <c r="V1778" i="2" s="1"/>
  <c r="I1778" i="2" s="1"/>
  <c r="A1778" i="2" s="1"/>
  <c r="H1778" i="2"/>
  <c r="H1354" i="2"/>
  <c r="U1354" i="2"/>
  <c r="V1354" i="2" s="1"/>
  <c r="I1354" i="2" s="1"/>
  <c r="A1354" i="2" s="1"/>
  <c r="H1410" i="2"/>
  <c r="U1410" i="2"/>
  <c r="V1410" i="2" s="1"/>
  <c r="I1410" i="2" s="1"/>
  <c r="A1410" i="2" s="1"/>
  <c r="H1578" i="2"/>
  <c r="U1578" i="2"/>
  <c r="V1578" i="2" s="1"/>
  <c r="I1578" i="2" s="1"/>
  <c r="A1578" i="2" s="1"/>
  <c r="H1618" i="2"/>
  <c r="U1618" i="2"/>
  <c r="V1618" i="2" s="1"/>
  <c r="I1618" i="2" s="1"/>
  <c r="A1618" i="2" s="1"/>
  <c r="H1682" i="2"/>
  <c r="U1682" i="2"/>
  <c r="V1682" i="2" s="1"/>
  <c r="I1682" i="2" s="1"/>
  <c r="H1770" i="2"/>
  <c r="U1770" i="2"/>
  <c r="V1770" i="2" s="1"/>
  <c r="I1770" i="2" s="1"/>
  <c r="A1770" i="2" s="1"/>
  <c r="H8" i="2"/>
  <c r="H16" i="2"/>
  <c r="U24" i="2"/>
  <c r="V24" i="2" s="1"/>
  <c r="I24" i="2" s="1"/>
  <c r="A24" i="2" s="1"/>
  <c r="U32" i="2"/>
  <c r="V32" i="2" s="1"/>
  <c r="I32" i="2" s="1"/>
  <c r="A32" i="2" s="1"/>
  <c r="U40" i="2"/>
  <c r="V40" i="2" s="1"/>
  <c r="I40" i="2" s="1"/>
  <c r="U48" i="2"/>
  <c r="V48" i="2" s="1"/>
  <c r="I48" i="2" s="1"/>
  <c r="A48" i="2" s="1"/>
  <c r="U56" i="2"/>
  <c r="V56" i="2" s="1"/>
  <c r="I56" i="2" s="1"/>
  <c r="A56" i="2" s="1"/>
  <c r="U64" i="2"/>
  <c r="V64" i="2" s="1"/>
  <c r="I64" i="2" s="1"/>
  <c r="A64" i="2" s="1"/>
  <c r="U72" i="2"/>
  <c r="V72" i="2" s="1"/>
  <c r="I72" i="2" s="1"/>
  <c r="U80" i="2"/>
  <c r="V80" i="2" s="1"/>
  <c r="I80" i="2" s="1"/>
  <c r="A80" i="2" s="1"/>
  <c r="U88" i="2"/>
  <c r="V88" i="2" s="1"/>
  <c r="I88" i="2" s="1"/>
  <c r="A88" i="2" s="1"/>
  <c r="U96" i="2"/>
  <c r="V96" i="2" s="1"/>
  <c r="I96" i="2" s="1"/>
  <c r="A96" i="2" s="1"/>
  <c r="U104" i="2"/>
  <c r="V104" i="2" s="1"/>
  <c r="I104" i="2" s="1"/>
  <c r="U112" i="2"/>
  <c r="V112" i="2" s="1"/>
  <c r="I112" i="2" s="1"/>
  <c r="A112" i="2" s="1"/>
  <c r="U120" i="2"/>
  <c r="V120" i="2" s="1"/>
  <c r="I120" i="2" s="1"/>
  <c r="A120" i="2" s="1"/>
  <c r="U128" i="2"/>
  <c r="V128" i="2" s="1"/>
  <c r="I128" i="2" s="1"/>
  <c r="A128" i="2" s="1"/>
  <c r="U136" i="2"/>
  <c r="V136" i="2" s="1"/>
  <c r="I136" i="2" s="1"/>
  <c r="A136" i="2" s="1"/>
  <c r="U144" i="2"/>
  <c r="V144" i="2" s="1"/>
  <c r="I144" i="2" s="1"/>
  <c r="A144" i="2" s="1"/>
  <c r="U152" i="2"/>
  <c r="V152" i="2" s="1"/>
  <c r="I152" i="2" s="1"/>
  <c r="A152" i="2" s="1"/>
  <c r="U160" i="2"/>
  <c r="V160" i="2" s="1"/>
  <c r="I160" i="2" s="1"/>
  <c r="A160" i="2" s="1"/>
  <c r="U168" i="2"/>
  <c r="V168" i="2" s="1"/>
  <c r="I168" i="2" s="1"/>
  <c r="A168" i="2" s="1"/>
  <c r="U176" i="2"/>
  <c r="V176" i="2" s="1"/>
  <c r="I176" i="2" s="1"/>
  <c r="A176" i="2" s="1"/>
  <c r="U184" i="2"/>
  <c r="V184" i="2" s="1"/>
  <c r="I184" i="2" s="1"/>
  <c r="A184" i="2" s="1"/>
  <c r="U192" i="2"/>
  <c r="V192" i="2" s="1"/>
  <c r="I192" i="2" s="1"/>
  <c r="A192" i="2" s="1"/>
  <c r="U200" i="2"/>
  <c r="V200" i="2" s="1"/>
  <c r="I200" i="2" s="1"/>
  <c r="A200" i="2" s="1"/>
  <c r="U208" i="2"/>
  <c r="V208" i="2" s="1"/>
  <c r="I208" i="2" s="1"/>
  <c r="A208" i="2" s="1"/>
  <c r="U216" i="2"/>
  <c r="V216" i="2" s="1"/>
  <c r="I216" i="2" s="1"/>
  <c r="A216" i="2" s="1"/>
  <c r="U224" i="2"/>
  <c r="V224" i="2" s="1"/>
  <c r="I224" i="2" s="1"/>
  <c r="A224" i="2" s="1"/>
  <c r="U232" i="2"/>
  <c r="V232" i="2" s="1"/>
  <c r="I232" i="2" s="1"/>
  <c r="A232" i="2" s="1"/>
  <c r="U240" i="2"/>
  <c r="V240" i="2" s="1"/>
  <c r="I240" i="2" s="1"/>
  <c r="A240" i="2" s="1"/>
  <c r="U248" i="2"/>
  <c r="V248" i="2" s="1"/>
  <c r="I248" i="2" s="1"/>
  <c r="A248" i="2" s="1"/>
  <c r="U256" i="2"/>
  <c r="V256" i="2" s="1"/>
  <c r="I256" i="2" s="1"/>
  <c r="A256" i="2" s="1"/>
  <c r="U264" i="2"/>
  <c r="V264" i="2" s="1"/>
  <c r="I264" i="2" s="1"/>
  <c r="A264" i="2" s="1"/>
  <c r="U272" i="2"/>
  <c r="V272" i="2" s="1"/>
  <c r="I272" i="2" s="1"/>
  <c r="U280" i="2"/>
  <c r="V280" i="2" s="1"/>
  <c r="I280" i="2" s="1"/>
  <c r="A280" i="2" s="1"/>
  <c r="U288" i="2"/>
  <c r="V288" i="2" s="1"/>
  <c r="I288" i="2" s="1"/>
  <c r="A288" i="2" s="1"/>
  <c r="U296" i="2"/>
  <c r="V296" i="2" s="1"/>
  <c r="I296" i="2" s="1"/>
  <c r="U304" i="2"/>
  <c r="V304" i="2" s="1"/>
  <c r="I304" i="2" s="1"/>
  <c r="U312" i="2"/>
  <c r="V312" i="2" s="1"/>
  <c r="I312" i="2" s="1"/>
  <c r="A312" i="2" s="1"/>
  <c r="U320" i="2"/>
  <c r="V320" i="2" s="1"/>
  <c r="I320" i="2" s="1"/>
  <c r="A320" i="2" s="1"/>
  <c r="U328" i="2"/>
  <c r="V328" i="2" s="1"/>
  <c r="I328" i="2" s="1"/>
  <c r="A328" i="2" s="1"/>
  <c r="U336" i="2"/>
  <c r="V336" i="2" s="1"/>
  <c r="I336" i="2" s="1"/>
  <c r="A336" i="2" s="1"/>
  <c r="U344" i="2"/>
  <c r="V344" i="2" s="1"/>
  <c r="I344" i="2" s="1"/>
  <c r="A344" i="2" s="1"/>
  <c r="U352" i="2"/>
  <c r="V352" i="2" s="1"/>
  <c r="I352" i="2" s="1"/>
  <c r="A352" i="2" s="1"/>
  <c r="U360" i="2"/>
  <c r="V360" i="2" s="1"/>
  <c r="I360" i="2" s="1"/>
  <c r="A360" i="2" s="1"/>
  <c r="U368" i="2"/>
  <c r="V368" i="2" s="1"/>
  <c r="I368" i="2" s="1"/>
  <c r="U376" i="2"/>
  <c r="V376" i="2" s="1"/>
  <c r="I376" i="2" s="1"/>
  <c r="A376" i="2" s="1"/>
  <c r="U384" i="2"/>
  <c r="V384" i="2" s="1"/>
  <c r="I384" i="2" s="1"/>
  <c r="A384" i="2" s="1"/>
  <c r="U392" i="2"/>
  <c r="V392" i="2" s="1"/>
  <c r="I392" i="2" s="1"/>
  <c r="A392" i="2" s="1"/>
  <c r="U400" i="2"/>
  <c r="V400" i="2" s="1"/>
  <c r="I400" i="2" s="1"/>
  <c r="A400" i="2" s="1"/>
  <c r="U408" i="2"/>
  <c r="V408" i="2" s="1"/>
  <c r="I408" i="2" s="1"/>
  <c r="A408" i="2" s="1"/>
  <c r="U416" i="2"/>
  <c r="V416" i="2" s="1"/>
  <c r="I416" i="2" s="1"/>
  <c r="A416" i="2" s="1"/>
  <c r="U424" i="2"/>
  <c r="V424" i="2" s="1"/>
  <c r="I424" i="2" s="1"/>
  <c r="U432" i="2"/>
  <c r="V432" i="2" s="1"/>
  <c r="I432" i="2" s="1"/>
  <c r="A432" i="2" s="1"/>
  <c r="U440" i="2"/>
  <c r="V440" i="2" s="1"/>
  <c r="I440" i="2" s="1"/>
  <c r="A440" i="2" s="1"/>
  <c r="U448" i="2"/>
  <c r="V448" i="2" s="1"/>
  <c r="I448" i="2" s="1"/>
  <c r="A448" i="2" s="1"/>
  <c r="U456" i="2"/>
  <c r="V456" i="2" s="1"/>
  <c r="I456" i="2" s="1"/>
  <c r="A456" i="2" s="1"/>
  <c r="U464" i="2"/>
  <c r="V464" i="2" s="1"/>
  <c r="I464" i="2" s="1"/>
  <c r="U472" i="2"/>
  <c r="V472" i="2" s="1"/>
  <c r="I472" i="2" s="1"/>
  <c r="A472" i="2" s="1"/>
  <c r="U480" i="2"/>
  <c r="V480" i="2" s="1"/>
  <c r="I480" i="2" s="1"/>
  <c r="U488" i="2"/>
  <c r="V488" i="2" s="1"/>
  <c r="I488" i="2" s="1"/>
  <c r="A488" i="2" s="1"/>
  <c r="U496" i="2"/>
  <c r="V496" i="2" s="1"/>
  <c r="I496" i="2" s="1"/>
  <c r="A496" i="2" s="1"/>
  <c r="U504" i="2"/>
  <c r="V504" i="2" s="1"/>
  <c r="I504" i="2" s="1"/>
  <c r="A504" i="2" s="1"/>
  <c r="U512" i="2"/>
  <c r="V512" i="2" s="1"/>
  <c r="I512" i="2" s="1"/>
  <c r="A512" i="2" s="1"/>
  <c r="U520" i="2"/>
  <c r="V520" i="2" s="1"/>
  <c r="I520" i="2" s="1"/>
  <c r="U528" i="2"/>
  <c r="V528" i="2" s="1"/>
  <c r="I528" i="2" s="1"/>
  <c r="A528" i="2" s="1"/>
  <c r="U536" i="2"/>
  <c r="V536" i="2" s="1"/>
  <c r="I536" i="2" s="1"/>
  <c r="A536" i="2" s="1"/>
  <c r="U544" i="2"/>
  <c r="V544" i="2" s="1"/>
  <c r="I544" i="2" s="1"/>
  <c r="A544" i="2" s="1"/>
  <c r="U552" i="2"/>
  <c r="V552" i="2" s="1"/>
  <c r="I552" i="2" s="1"/>
  <c r="A552" i="2" s="1"/>
  <c r="U560" i="2"/>
  <c r="V560" i="2" s="1"/>
  <c r="I560" i="2" s="1"/>
  <c r="U568" i="2"/>
  <c r="V568" i="2" s="1"/>
  <c r="I568" i="2" s="1"/>
  <c r="A568" i="2" s="1"/>
  <c r="U576" i="2"/>
  <c r="V576" i="2" s="1"/>
  <c r="I576" i="2" s="1"/>
  <c r="A576" i="2" s="1"/>
  <c r="U584" i="2"/>
  <c r="V584" i="2" s="1"/>
  <c r="I584" i="2" s="1"/>
  <c r="A584" i="2" s="1"/>
  <c r="U592" i="2"/>
  <c r="V592" i="2" s="1"/>
  <c r="I592" i="2" s="1"/>
  <c r="A592" i="2" s="1"/>
  <c r="U600" i="2"/>
  <c r="V600" i="2" s="1"/>
  <c r="I600" i="2" s="1"/>
  <c r="A600" i="2" s="1"/>
  <c r="U608" i="2"/>
  <c r="V608" i="2" s="1"/>
  <c r="I608" i="2" s="1"/>
  <c r="A608" i="2" s="1"/>
  <c r="U616" i="2"/>
  <c r="V616" i="2" s="1"/>
  <c r="I616" i="2" s="1"/>
  <c r="A616" i="2" s="1"/>
  <c r="U624" i="2"/>
  <c r="V624" i="2" s="1"/>
  <c r="I624" i="2" s="1"/>
  <c r="A624" i="2" s="1"/>
  <c r="U632" i="2"/>
  <c r="V632" i="2" s="1"/>
  <c r="I632" i="2" s="1"/>
  <c r="A632" i="2" s="1"/>
  <c r="U640" i="2"/>
  <c r="V640" i="2" s="1"/>
  <c r="I640" i="2" s="1"/>
  <c r="A640" i="2" s="1"/>
  <c r="U648" i="2"/>
  <c r="V648" i="2" s="1"/>
  <c r="I648" i="2" s="1"/>
  <c r="U656" i="2"/>
  <c r="V656" i="2" s="1"/>
  <c r="I656" i="2" s="1"/>
  <c r="U664" i="2"/>
  <c r="V664" i="2" s="1"/>
  <c r="I664" i="2" s="1"/>
  <c r="A664" i="2" s="1"/>
  <c r="U672" i="2"/>
  <c r="V672" i="2" s="1"/>
  <c r="I672" i="2" s="1"/>
  <c r="A672" i="2" s="1"/>
  <c r="U680" i="2"/>
  <c r="V680" i="2" s="1"/>
  <c r="I680" i="2" s="1"/>
  <c r="A680" i="2" s="1"/>
  <c r="U688" i="2"/>
  <c r="V688" i="2" s="1"/>
  <c r="I688" i="2" s="1"/>
  <c r="U696" i="2"/>
  <c r="V696" i="2" s="1"/>
  <c r="I696" i="2" s="1"/>
  <c r="A696" i="2" s="1"/>
  <c r="U704" i="2"/>
  <c r="V704" i="2" s="1"/>
  <c r="I704" i="2" s="1"/>
  <c r="A704" i="2" s="1"/>
  <c r="U712" i="2"/>
  <c r="V712" i="2" s="1"/>
  <c r="I712" i="2" s="1"/>
  <c r="A712" i="2" s="1"/>
  <c r="U720" i="2"/>
  <c r="V720" i="2" s="1"/>
  <c r="I720" i="2" s="1"/>
  <c r="A720" i="2" s="1"/>
  <c r="U728" i="2"/>
  <c r="V728" i="2" s="1"/>
  <c r="I728" i="2" s="1"/>
  <c r="A728" i="2" s="1"/>
  <c r="U736" i="2"/>
  <c r="V736" i="2" s="1"/>
  <c r="I736" i="2" s="1"/>
  <c r="A736" i="2" s="1"/>
  <c r="U744" i="2"/>
  <c r="V744" i="2" s="1"/>
  <c r="I744" i="2" s="1"/>
  <c r="U752" i="2"/>
  <c r="V752" i="2" s="1"/>
  <c r="I752" i="2" s="1"/>
  <c r="A752" i="2" s="1"/>
  <c r="U760" i="2"/>
  <c r="V760" i="2" s="1"/>
  <c r="I760" i="2" s="1"/>
  <c r="A760" i="2" s="1"/>
  <c r="U768" i="2"/>
  <c r="V768" i="2" s="1"/>
  <c r="I768" i="2" s="1"/>
  <c r="A768" i="2" s="1"/>
  <c r="U776" i="2"/>
  <c r="V776" i="2" s="1"/>
  <c r="I776" i="2" s="1"/>
  <c r="U784" i="2"/>
  <c r="V784" i="2" s="1"/>
  <c r="I784" i="2" s="1"/>
  <c r="A784" i="2" s="1"/>
  <c r="U792" i="2"/>
  <c r="V792" i="2" s="1"/>
  <c r="I792" i="2" s="1"/>
  <c r="A792" i="2" s="1"/>
  <c r="U800" i="2"/>
  <c r="V800" i="2" s="1"/>
  <c r="I800" i="2" s="1"/>
  <c r="A800" i="2" s="1"/>
  <c r="U808" i="2"/>
  <c r="V808" i="2" s="1"/>
  <c r="I808" i="2" s="1"/>
  <c r="A808" i="2" s="1"/>
  <c r="U816" i="2"/>
  <c r="V816" i="2" s="1"/>
  <c r="I816" i="2" s="1"/>
  <c r="A816" i="2" s="1"/>
  <c r="U824" i="2"/>
  <c r="V824" i="2" s="1"/>
  <c r="I824" i="2" s="1"/>
  <c r="A824" i="2" s="1"/>
  <c r="U832" i="2"/>
  <c r="V832" i="2" s="1"/>
  <c r="I832" i="2" s="1"/>
  <c r="U840" i="2"/>
  <c r="V840" i="2" s="1"/>
  <c r="I840" i="2" s="1"/>
  <c r="A840" i="2" s="1"/>
  <c r="U848" i="2"/>
  <c r="V848" i="2" s="1"/>
  <c r="I848" i="2" s="1"/>
  <c r="A848" i="2" s="1"/>
  <c r="U856" i="2"/>
  <c r="V856" i="2" s="1"/>
  <c r="I856" i="2" s="1"/>
  <c r="A856" i="2" s="1"/>
  <c r="U864" i="2"/>
  <c r="V864" i="2" s="1"/>
  <c r="I864" i="2" s="1"/>
  <c r="A864" i="2" s="1"/>
  <c r="U872" i="2"/>
  <c r="V872" i="2" s="1"/>
  <c r="I872" i="2" s="1"/>
  <c r="A872" i="2" s="1"/>
  <c r="U880" i="2"/>
  <c r="V880" i="2" s="1"/>
  <c r="I880" i="2" s="1"/>
  <c r="A880" i="2" s="1"/>
  <c r="U888" i="2"/>
  <c r="V888" i="2" s="1"/>
  <c r="I888" i="2" s="1"/>
  <c r="A888" i="2" s="1"/>
  <c r="U896" i="2"/>
  <c r="V896" i="2" s="1"/>
  <c r="I896" i="2" s="1"/>
  <c r="A896" i="2" s="1"/>
  <c r="U904" i="2"/>
  <c r="V904" i="2" s="1"/>
  <c r="I904" i="2" s="1"/>
  <c r="U912" i="2"/>
  <c r="V912" i="2" s="1"/>
  <c r="I912" i="2" s="1"/>
  <c r="A912" i="2" s="1"/>
  <c r="U920" i="2"/>
  <c r="V920" i="2" s="1"/>
  <c r="I920" i="2" s="1"/>
  <c r="A920" i="2" s="1"/>
  <c r="U928" i="2"/>
  <c r="V928" i="2" s="1"/>
  <c r="I928" i="2" s="1"/>
  <c r="A928" i="2" s="1"/>
  <c r="U936" i="2"/>
  <c r="V936" i="2" s="1"/>
  <c r="I936" i="2" s="1"/>
  <c r="A936" i="2" s="1"/>
  <c r="U944" i="2"/>
  <c r="V944" i="2" s="1"/>
  <c r="I944" i="2" s="1"/>
  <c r="A944" i="2" s="1"/>
  <c r="U952" i="2"/>
  <c r="V952" i="2" s="1"/>
  <c r="I952" i="2" s="1"/>
  <c r="A952" i="2" s="1"/>
  <c r="U960" i="2"/>
  <c r="V960" i="2" s="1"/>
  <c r="I960" i="2" s="1"/>
  <c r="A960" i="2" s="1"/>
  <c r="U968" i="2"/>
  <c r="V968" i="2" s="1"/>
  <c r="I968" i="2" s="1"/>
  <c r="A968" i="2" s="1"/>
  <c r="U976" i="2"/>
  <c r="V976" i="2" s="1"/>
  <c r="I976" i="2" s="1"/>
  <c r="U984" i="2"/>
  <c r="V984" i="2" s="1"/>
  <c r="I984" i="2" s="1"/>
  <c r="A984" i="2" s="1"/>
  <c r="U992" i="2"/>
  <c r="V992" i="2" s="1"/>
  <c r="I992" i="2" s="1"/>
  <c r="A992" i="2" s="1"/>
  <c r="U1000" i="2"/>
  <c r="V1000" i="2" s="1"/>
  <c r="I1000" i="2" s="1"/>
  <c r="U1008" i="2"/>
  <c r="V1008" i="2" s="1"/>
  <c r="I1008" i="2" s="1"/>
  <c r="A1008" i="2" s="1"/>
  <c r="U1016" i="2"/>
  <c r="V1016" i="2" s="1"/>
  <c r="I1016" i="2" s="1"/>
  <c r="A1016" i="2" s="1"/>
  <c r="U1024" i="2"/>
  <c r="V1024" i="2" s="1"/>
  <c r="I1024" i="2" s="1"/>
  <c r="A1024" i="2" s="1"/>
  <c r="U1032" i="2"/>
  <c r="V1032" i="2" s="1"/>
  <c r="I1032" i="2" s="1"/>
  <c r="U1040" i="2"/>
  <c r="V1040" i="2" s="1"/>
  <c r="I1040" i="2" s="1"/>
  <c r="A1040" i="2" s="1"/>
  <c r="U1048" i="2"/>
  <c r="V1048" i="2" s="1"/>
  <c r="I1048" i="2" s="1"/>
  <c r="A1048" i="2" s="1"/>
  <c r="U1056" i="2"/>
  <c r="V1056" i="2" s="1"/>
  <c r="I1056" i="2" s="1"/>
  <c r="A1056" i="2" s="1"/>
  <c r="U1064" i="2"/>
  <c r="V1064" i="2" s="1"/>
  <c r="I1064" i="2" s="1"/>
  <c r="A1064" i="2" s="1"/>
  <c r="U1072" i="2"/>
  <c r="V1072" i="2" s="1"/>
  <c r="I1072" i="2" s="1"/>
  <c r="U1080" i="2"/>
  <c r="V1080" i="2" s="1"/>
  <c r="I1080" i="2" s="1"/>
  <c r="A1080" i="2" s="1"/>
  <c r="U1088" i="2"/>
  <c r="V1088" i="2" s="1"/>
  <c r="I1088" i="2" s="1"/>
  <c r="U1096" i="2"/>
  <c r="V1096" i="2" s="1"/>
  <c r="I1096" i="2" s="1"/>
  <c r="A1096" i="2" s="1"/>
  <c r="U1104" i="2"/>
  <c r="V1104" i="2" s="1"/>
  <c r="I1104" i="2" s="1"/>
  <c r="A1104" i="2" s="1"/>
  <c r="U1112" i="2"/>
  <c r="V1112" i="2" s="1"/>
  <c r="I1112" i="2" s="1"/>
  <c r="A1112" i="2" s="1"/>
  <c r="U1120" i="2"/>
  <c r="V1120" i="2" s="1"/>
  <c r="I1120" i="2" s="1"/>
  <c r="A1120" i="2" s="1"/>
  <c r="U1128" i="2"/>
  <c r="V1128" i="2" s="1"/>
  <c r="I1128" i="2" s="1"/>
  <c r="A1128" i="2" s="1"/>
  <c r="U1136" i="2"/>
  <c r="V1136" i="2" s="1"/>
  <c r="I1136" i="2" s="1"/>
  <c r="A1136" i="2" s="1"/>
  <c r="U1144" i="2"/>
  <c r="V1144" i="2" s="1"/>
  <c r="I1144" i="2" s="1"/>
  <c r="A1144" i="2" s="1"/>
  <c r="U1152" i="2"/>
  <c r="V1152" i="2" s="1"/>
  <c r="I1152" i="2" s="1"/>
  <c r="A1152" i="2" s="1"/>
  <c r="U1160" i="2"/>
  <c r="V1160" i="2" s="1"/>
  <c r="I1160" i="2" s="1"/>
  <c r="U1168" i="2"/>
  <c r="V1168" i="2" s="1"/>
  <c r="I1168" i="2" s="1"/>
  <c r="A1168" i="2" s="1"/>
  <c r="U1176" i="2"/>
  <c r="V1176" i="2" s="1"/>
  <c r="I1176" i="2" s="1"/>
  <c r="A1176" i="2" s="1"/>
  <c r="U1184" i="2"/>
  <c r="V1184" i="2" s="1"/>
  <c r="I1184" i="2" s="1"/>
  <c r="A1184" i="2" s="1"/>
  <c r="U1192" i="2"/>
  <c r="V1192" i="2" s="1"/>
  <c r="I1192" i="2" s="1"/>
  <c r="A1192" i="2" s="1"/>
  <c r="U1200" i="2"/>
  <c r="V1200" i="2" s="1"/>
  <c r="I1200" i="2" s="1"/>
  <c r="A1200" i="2" s="1"/>
  <c r="U1208" i="2"/>
  <c r="V1208" i="2" s="1"/>
  <c r="I1208" i="2" s="1"/>
  <c r="A1208" i="2" s="1"/>
  <c r="U1216" i="2"/>
  <c r="V1216" i="2" s="1"/>
  <c r="I1216" i="2" s="1"/>
  <c r="A1216" i="2" s="1"/>
  <c r="U1224" i="2"/>
  <c r="V1224" i="2" s="1"/>
  <c r="I1224" i="2" s="1"/>
  <c r="A1224" i="2" s="1"/>
  <c r="U1232" i="2"/>
  <c r="V1232" i="2" s="1"/>
  <c r="I1232" i="2" s="1"/>
  <c r="U1240" i="2"/>
  <c r="V1240" i="2" s="1"/>
  <c r="I1240" i="2" s="1"/>
  <c r="A1240" i="2" s="1"/>
  <c r="U1248" i="2"/>
  <c r="V1248" i="2" s="1"/>
  <c r="I1248" i="2" s="1"/>
  <c r="A1248" i="2" s="1"/>
  <c r="U1256" i="2"/>
  <c r="V1256" i="2" s="1"/>
  <c r="I1256" i="2" s="1"/>
  <c r="A1256" i="2" s="1"/>
  <c r="U1264" i="2"/>
  <c r="V1264" i="2" s="1"/>
  <c r="I1264" i="2" s="1"/>
  <c r="A1264" i="2" s="1"/>
  <c r="U1272" i="2"/>
  <c r="V1272" i="2" s="1"/>
  <c r="I1272" i="2" s="1"/>
  <c r="A1272" i="2" s="1"/>
  <c r="U1280" i="2"/>
  <c r="V1280" i="2" s="1"/>
  <c r="I1280" i="2" s="1"/>
  <c r="A1280" i="2" s="1"/>
  <c r="U1288" i="2"/>
  <c r="V1288" i="2" s="1"/>
  <c r="I1288" i="2" s="1"/>
  <c r="A1288" i="2" s="1"/>
  <c r="U1296" i="2"/>
  <c r="V1296" i="2" s="1"/>
  <c r="I1296" i="2" s="1"/>
  <c r="A1296" i="2" s="1"/>
  <c r="U1304" i="2"/>
  <c r="V1304" i="2" s="1"/>
  <c r="I1304" i="2" s="1"/>
  <c r="A1304" i="2" s="1"/>
  <c r="U1312" i="2"/>
  <c r="V1312" i="2" s="1"/>
  <c r="I1312" i="2" s="1"/>
  <c r="A1312" i="2" s="1"/>
  <c r="U1320" i="2"/>
  <c r="V1320" i="2" s="1"/>
  <c r="I1320" i="2" s="1"/>
  <c r="U1328" i="2"/>
  <c r="V1328" i="2" s="1"/>
  <c r="I1328" i="2" s="1"/>
  <c r="A1328" i="2" s="1"/>
  <c r="U1336" i="2"/>
  <c r="V1336" i="2" s="1"/>
  <c r="I1336" i="2" s="1"/>
  <c r="A1336" i="2" s="1"/>
  <c r="U1344" i="2"/>
  <c r="V1344" i="2" s="1"/>
  <c r="I1344" i="2" s="1"/>
  <c r="A1344" i="2" s="1"/>
  <c r="U1352" i="2"/>
  <c r="V1352" i="2" s="1"/>
  <c r="I1352" i="2" s="1"/>
  <c r="A1352" i="2" s="1"/>
  <c r="U1360" i="2"/>
  <c r="V1360" i="2" s="1"/>
  <c r="I1360" i="2" s="1"/>
  <c r="A1360" i="2" s="1"/>
  <c r="U1368" i="2"/>
  <c r="V1368" i="2" s="1"/>
  <c r="I1368" i="2" s="1"/>
  <c r="A1368" i="2" s="1"/>
  <c r="U1376" i="2"/>
  <c r="V1376" i="2" s="1"/>
  <c r="I1376" i="2" s="1"/>
  <c r="A1376" i="2" s="1"/>
  <c r="U1384" i="2"/>
  <c r="V1384" i="2" s="1"/>
  <c r="I1384" i="2" s="1"/>
  <c r="A1384" i="2" s="1"/>
  <c r="U1392" i="2"/>
  <c r="V1392" i="2" s="1"/>
  <c r="I1392" i="2" s="1"/>
  <c r="A1392" i="2" s="1"/>
  <c r="U1400" i="2"/>
  <c r="V1400" i="2" s="1"/>
  <c r="I1400" i="2" s="1"/>
  <c r="A1400" i="2" s="1"/>
  <c r="U1408" i="2"/>
  <c r="V1408" i="2" s="1"/>
  <c r="I1408" i="2" s="1"/>
  <c r="A1408" i="2" s="1"/>
  <c r="U1416" i="2"/>
  <c r="V1416" i="2" s="1"/>
  <c r="I1416" i="2" s="1"/>
  <c r="A1416" i="2" s="1"/>
  <c r="U1424" i="2"/>
  <c r="V1424" i="2" s="1"/>
  <c r="I1424" i="2" s="1"/>
  <c r="U1432" i="2"/>
  <c r="V1432" i="2" s="1"/>
  <c r="I1432" i="2" s="1"/>
  <c r="A1432" i="2" s="1"/>
  <c r="U1440" i="2"/>
  <c r="V1440" i="2" s="1"/>
  <c r="I1440" i="2" s="1"/>
  <c r="A1440" i="2" s="1"/>
  <c r="U1448" i="2"/>
  <c r="V1448" i="2" s="1"/>
  <c r="I1448" i="2" s="1"/>
  <c r="A1448" i="2" s="1"/>
  <c r="U1456" i="2"/>
  <c r="V1456" i="2" s="1"/>
  <c r="I1456" i="2" s="1"/>
  <c r="A1456" i="2" s="1"/>
  <c r="U1464" i="2"/>
  <c r="V1464" i="2" s="1"/>
  <c r="I1464" i="2" s="1"/>
  <c r="A1464" i="2" s="1"/>
  <c r="U1472" i="2"/>
  <c r="V1472" i="2" s="1"/>
  <c r="I1472" i="2" s="1"/>
  <c r="A1472" i="2" s="1"/>
  <c r="U1480" i="2"/>
  <c r="V1480" i="2" s="1"/>
  <c r="I1480" i="2" s="1"/>
  <c r="A1480" i="2" s="1"/>
  <c r="U1488" i="2"/>
  <c r="V1488" i="2" s="1"/>
  <c r="I1488" i="2" s="1"/>
  <c r="U1496" i="2"/>
  <c r="V1496" i="2" s="1"/>
  <c r="I1496" i="2" s="1"/>
  <c r="A1496" i="2" s="1"/>
  <c r="U1504" i="2"/>
  <c r="V1504" i="2" s="1"/>
  <c r="I1504" i="2" s="1"/>
  <c r="A1504" i="2" s="1"/>
  <c r="U1512" i="2"/>
  <c r="V1512" i="2" s="1"/>
  <c r="I1512" i="2" s="1"/>
  <c r="A1512" i="2" s="1"/>
  <c r="U1520" i="2"/>
  <c r="V1520" i="2" s="1"/>
  <c r="I1520" i="2" s="1"/>
  <c r="A1520" i="2" s="1"/>
  <c r="U1528" i="2"/>
  <c r="V1528" i="2" s="1"/>
  <c r="I1528" i="2" s="1"/>
  <c r="A1528" i="2" s="1"/>
  <c r="U1536" i="2"/>
  <c r="V1536" i="2" s="1"/>
  <c r="I1536" i="2" s="1"/>
  <c r="A1536" i="2" s="1"/>
  <c r="U1544" i="2"/>
  <c r="V1544" i="2" s="1"/>
  <c r="I1544" i="2" s="1"/>
  <c r="A1544" i="2" s="1"/>
  <c r="U1552" i="2"/>
  <c r="V1552" i="2" s="1"/>
  <c r="I1552" i="2" s="1"/>
  <c r="A1552" i="2" s="1"/>
  <c r="U1560" i="2"/>
  <c r="V1560" i="2" s="1"/>
  <c r="I1560" i="2" s="1"/>
  <c r="A1560" i="2" s="1"/>
  <c r="U1568" i="2"/>
  <c r="V1568" i="2" s="1"/>
  <c r="I1568" i="2" s="1"/>
  <c r="A1568" i="2" s="1"/>
  <c r="U1576" i="2"/>
  <c r="V1576" i="2" s="1"/>
  <c r="I1576" i="2" s="1"/>
  <c r="A1576" i="2" s="1"/>
  <c r="U1584" i="2"/>
  <c r="V1584" i="2" s="1"/>
  <c r="I1584" i="2" s="1"/>
  <c r="A1584" i="2" s="1"/>
  <c r="U1592" i="2"/>
  <c r="V1592" i="2" s="1"/>
  <c r="I1592" i="2" s="1"/>
  <c r="A1592" i="2" s="1"/>
  <c r="U1600" i="2"/>
  <c r="V1600" i="2" s="1"/>
  <c r="I1600" i="2" s="1"/>
  <c r="A1600" i="2" s="1"/>
  <c r="U1608" i="2"/>
  <c r="V1608" i="2" s="1"/>
  <c r="I1608" i="2" s="1"/>
  <c r="A1608" i="2" s="1"/>
  <c r="U1616" i="2"/>
  <c r="V1616" i="2" s="1"/>
  <c r="I1616" i="2" s="1"/>
  <c r="U1624" i="2"/>
  <c r="V1624" i="2" s="1"/>
  <c r="I1624" i="2" s="1"/>
  <c r="A1624" i="2" s="1"/>
  <c r="U1632" i="2"/>
  <c r="V1632" i="2" s="1"/>
  <c r="I1632" i="2" s="1"/>
  <c r="A1632" i="2" s="1"/>
  <c r="U1640" i="2"/>
  <c r="V1640" i="2" s="1"/>
  <c r="I1640" i="2" s="1"/>
  <c r="A1640" i="2" s="1"/>
  <c r="U1648" i="2"/>
  <c r="V1648" i="2" s="1"/>
  <c r="I1648" i="2" s="1"/>
  <c r="A1648" i="2" s="1"/>
  <c r="U1656" i="2"/>
  <c r="V1656" i="2" s="1"/>
  <c r="I1656" i="2" s="1"/>
  <c r="A1656" i="2" s="1"/>
  <c r="U1664" i="2"/>
  <c r="V1664" i="2" s="1"/>
  <c r="I1664" i="2" s="1"/>
  <c r="A1664" i="2" s="1"/>
  <c r="U1672" i="2"/>
  <c r="V1672" i="2" s="1"/>
  <c r="I1672" i="2" s="1"/>
  <c r="U1680" i="2"/>
  <c r="V1680" i="2" s="1"/>
  <c r="I1680" i="2" s="1"/>
  <c r="U1688" i="2"/>
  <c r="V1688" i="2" s="1"/>
  <c r="I1688" i="2" s="1"/>
  <c r="A1688" i="2" s="1"/>
  <c r="U1696" i="2"/>
  <c r="V1696" i="2" s="1"/>
  <c r="I1696" i="2" s="1"/>
  <c r="A1696" i="2" s="1"/>
  <c r="U1704" i="2"/>
  <c r="V1704" i="2" s="1"/>
  <c r="I1704" i="2" s="1"/>
  <c r="A1704" i="2" s="1"/>
  <c r="U1712" i="2"/>
  <c r="V1712" i="2" s="1"/>
  <c r="I1712" i="2" s="1"/>
  <c r="A1712" i="2" s="1"/>
  <c r="U1720" i="2"/>
  <c r="V1720" i="2" s="1"/>
  <c r="I1720" i="2" s="1"/>
  <c r="A1720" i="2" s="1"/>
  <c r="U1728" i="2"/>
  <c r="V1728" i="2" s="1"/>
  <c r="I1728" i="2" s="1"/>
  <c r="A1728" i="2" s="1"/>
  <c r="U1736" i="2"/>
  <c r="V1736" i="2" s="1"/>
  <c r="I1736" i="2" s="1"/>
  <c r="A1736" i="2" s="1"/>
  <c r="U1744" i="2"/>
  <c r="V1744" i="2" s="1"/>
  <c r="I1744" i="2" s="1"/>
  <c r="A1744" i="2" s="1"/>
  <c r="U1752" i="2"/>
  <c r="V1752" i="2" s="1"/>
  <c r="I1752" i="2" s="1"/>
  <c r="A1752" i="2" s="1"/>
  <c r="U1760" i="2"/>
  <c r="V1760" i="2" s="1"/>
  <c r="I1760" i="2" s="1"/>
  <c r="A1760" i="2" s="1"/>
  <c r="U1768" i="2"/>
  <c r="V1768" i="2" s="1"/>
  <c r="I1768" i="2" s="1"/>
  <c r="A1768" i="2" s="1"/>
  <c r="U1776" i="2"/>
  <c r="V1776" i="2" s="1"/>
  <c r="I1776" i="2" s="1"/>
  <c r="A1776" i="2" s="1"/>
  <c r="U1784" i="2"/>
  <c r="V1784" i="2" s="1"/>
  <c r="I1784" i="2" s="1"/>
  <c r="A1784" i="2" s="1"/>
  <c r="U1792" i="2"/>
  <c r="V1792" i="2" s="1"/>
  <c r="I1792" i="2" s="1"/>
  <c r="A1792" i="2" s="1"/>
  <c r="U1800" i="2"/>
  <c r="V1800" i="2" s="1"/>
  <c r="I1800" i="2" s="1"/>
  <c r="A1800" i="2" s="1"/>
  <c r="H5" i="2"/>
  <c r="U13" i="2"/>
  <c r="V13" i="2" s="1"/>
  <c r="I13" i="2" s="1"/>
  <c r="A13" i="2" s="1"/>
  <c r="H21" i="2"/>
  <c r="H29" i="2"/>
  <c r="H37" i="2"/>
  <c r="H45" i="2"/>
  <c r="H53" i="2"/>
  <c r="H61" i="2"/>
  <c r="H69" i="2"/>
  <c r="H77" i="2"/>
  <c r="H85" i="2"/>
  <c r="H93" i="2"/>
  <c r="H101" i="2"/>
  <c r="H109" i="2"/>
  <c r="H117" i="2"/>
  <c r="H125" i="2"/>
  <c r="H133" i="2"/>
  <c r="H141" i="2"/>
  <c r="H149" i="2"/>
  <c r="H157" i="2"/>
  <c r="H165" i="2"/>
  <c r="H173" i="2"/>
  <c r="H181" i="2"/>
  <c r="H189" i="2"/>
  <c r="H197" i="2"/>
  <c r="H205" i="2"/>
  <c r="H213" i="2"/>
  <c r="H221" i="2"/>
  <c r="H229" i="2"/>
  <c r="H237" i="2"/>
  <c r="H245" i="2"/>
  <c r="H253" i="2"/>
  <c r="H261" i="2"/>
  <c r="H269" i="2"/>
  <c r="H277" i="2"/>
  <c r="H285" i="2"/>
  <c r="H293" i="2"/>
  <c r="H301" i="2"/>
  <c r="H309" i="2"/>
  <c r="H317" i="2"/>
  <c r="H325" i="2"/>
  <c r="H333" i="2"/>
  <c r="H341" i="2"/>
  <c r="H349" i="2"/>
  <c r="H357" i="2"/>
  <c r="H365" i="2"/>
  <c r="H373" i="2"/>
  <c r="H381" i="2"/>
  <c r="H389" i="2"/>
  <c r="H397" i="2"/>
  <c r="H405" i="2"/>
  <c r="H413" i="2"/>
  <c r="H421" i="2"/>
  <c r="H429" i="2"/>
  <c r="H437" i="2"/>
  <c r="H445" i="2"/>
  <c r="H453" i="2"/>
  <c r="H461" i="2"/>
  <c r="H469" i="2"/>
  <c r="H477" i="2"/>
  <c r="H485" i="2"/>
  <c r="H493" i="2"/>
  <c r="H501" i="2"/>
  <c r="H509" i="2"/>
  <c r="H517" i="2"/>
  <c r="H525" i="2"/>
  <c r="H533" i="2"/>
  <c r="H541" i="2"/>
  <c r="H549" i="2"/>
  <c r="H557" i="2"/>
  <c r="H565" i="2"/>
  <c r="H573" i="2"/>
  <c r="H581" i="2"/>
  <c r="H589" i="2"/>
  <c r="H597" i="2"/>
  <c r="H605" i="2"/>
  <c r="H613" i="2"/>
  <c r="H621" i="2"/>
  <c r="H629" i="2"/>
  <c r="H637" i="2"/>
  <c r="H645" i="2"/>
  <c r="H653" i="2"/>
  <c r="H661" i="2"/>
  <c r="H669" i="2"/>
  <c r="H677" i="2"/>
  <c r="H685" i="2"/>
  <c r="H693" i="2"/>
  <c r="H701" i="2"/>
  <c r="H709" i="2"/>
  <c r="H717" i="2"/>
  <c r="H725" i="2"/>
  <c r="H733" i="2"/>
  <c r="H741" i="2"/>
  <c r="H749" i="2"/>
  <c r="H757" i="2"/>
  <c r="H765" i="2"/>
  <c r="H773" i="2"/>
  <c r="H781" i="2"/>
  <c r="H789" i="2"/>
  <c r="H797" i="2"/>
  <c r="H805" i="2"/>
  <c r="H813" i="2"/>
  <c r="H821" i="2"/>
  <c r="H829" i="2"/>
  <c r="H837" i="2"/>
  <c r="H845" i="2"/>
  <c r="H853" i="2"/>
  <c r="H861" i="2"/>
  <c r="H869" i="2"/>
  <c r="H877" i="2"/>
  <c r="H885" i="2"/>
  <c r="H893" i="2"/>
  <c r="H901" i="2"/>
  <c r="H909" i="2"/>
  <c r="H917" i="2"/>
  <c r="H925" i="2"/>
  <c r="H933" i="2"/>
  <c r="H941" i="2"/>
  <c r="H949" i="2"/>
  <c r="H957" i="2"/>
  <c r="H965" i="2"/>
  <c r="H973" i="2"/>
  <c r="H981" i="2"/>
  <c r="H989" i="2"/>
  <c r="H997" i="2"/>
  <c r="H1005" i="2"/>
  <c r="H1013" i="2"/>
  <c r="H1021" i="2"/>
  <c r="H1029" i="2"/>
  <c r="H1037" i="2"/>
  <c r="H1045" i="2"/>
  <c r="H1053" i="2"/>
  <c r="H1061" i="2"/>
  <c r="H1069" i="2"/>
  <c r="H1077" i="2"/>
  <c r="H1085" i="2"/>
  <c r="H1093" i="2"/>
  <c r="H1101" i="2"/>
  <c r="H1109" i="2"/>
  <c r="H1117" i="2"/>
  <c r="H1125" i="2"/>
  <c r="H1133" i="2"/>
  <c r="H1141" i="2"/>
  <c r="H1149" i="2"/>
  <c r="H1157" i="2"/>
  <c r="H1165" i="2"/>
  <c r="H1173" i="2"/>
  <c r="H1181" i="2"/>
  <c r="H1189" i="2"/>
  <c r="H1197" i="2"/>
  <c r="H1205" i="2"/>
  <c r="H1213" i="2"/>
  <c r="H1221" i="2"/>
  <c r="H1229" i="2"/>
  <c r="H1237" i="2"/>
  <c r="H1245" i="2"/>
  <c r="H1253" i="2"/>
  <c r="H1261" i="2"/>
  <c r="H1269" i="2"/>
  <c r="H1277" i="2"/>
  <c r="H1285" i="2"/>
  <c r="H1293" i="2"/>
  <c r="H1301" i="2"/>
  <c r="H1309" i="2"/>
  <c r="H1317" i="2"/>
  <c r="H1325" i="2"/>
  <c r="H1333" i="2"/>
  <c r="H1341" i="2"/>
  <c r="H1349" i="2"/>
  <c r="U1357" i="2"/>
  <c r="V1357" i="2" s="1"/>
  <c r="I1357" i="2" s="1"/>
  <c r="A1357" i="2" s="1"/>
  <c r="U1365" i="2"/>
  <c r="V1365" i="2" s="1"/>
  <c r="I1365" i="2" s="1"/>
  <c r="A1365" i="2" s="1"/>
  <c r="U1373" i="2"/>
  <c r="V1373" i="2" s="1"/>
  <c r="I1373" i="2" s="1"/>
  <c r="A1373" i="2" s="1"/>
  <c r="U1381" i="2"/>
  <c r="V1381" i="2" s="1"/>
  <c r="I1381" i="2" s="1"/>
  <c r="A1381" i="2" s="1"/>
  <c r="U1389" i="2"/>
  <c r="V1389" i="2" s="1"/>
  <c r="I1389" i="2" s="1"/>
  <c r="A1389" i="2" s="1"/>
  <c r="U1397" i="2"/>
  <c r="V1397" i="2" s="1"/>
  <c r="I1397" i="2" s="1"/>
  <c r="A1397" i="2" s="1"/>
  <c r="U1405" i="2"/>
  <c r="V1405" i="2" s="1"/>
  <c r="I1405" i="2" s="1"/>
  <c r="A1405" i="2" s="1"/>
  <c r="U1413" i="2"/>
  <c r="V1413" i="2" s="1"/>
  <c r="I1413" i="2" s="1"/>
  <c r="U1421" i="2"/>
  <c r="V1421" i="2" s="1"/>
  <c r="I1421" i="2" s="1"/>
  <c r="A1421" i="2" s="1"/>
  <c r="U1429" i="2"/>
  <c r="V1429" i="2" s="1"/>
  <c r="I1429" i="2" s="1"/>
  <c r="A1429" i="2" s="1"/>
  <c r="U1437" i="2"/>
  <c r="V1437" i="2" s="1"/>
  <c r="I1437" i="2" s="1"/>
  <c r="A1437" i="2" s="1"/>
  <c r="U1445" i="2"/>
  <c r="V1445" i="2" s="1"/>
  <c r="I1445" i="2" s="1"/>
  <c r="A1445" i="2" s="1"/>
  <c r="U1453" i="2"/>
  <c r="V1453" i="2" s="1"/>
  <c r="I1453" i="2" s="1"/>
  <c r="A1453" i="2" s="1"/>
  <c r="U1461" i="2"/>
  <c r="V1461" i="2" s="1"/>
  <c r="I1461" i="2" s="1"/>
  <c r="A1461" i="2" s="1"/>
  <c r="U1469" i="2"/>
  <c r="V1469" i="2" s="1"/>
  <c r="I1469" i="2" s="1"/>
  <c r="A1469" i="2" s="1"/>
  <c r="U1477" i="2"/>
  <c r="V1477" i="2" s="1"/>
  <c r="I1477" i="2" s="1"/>
  <c r="U1485" i="2"/>
  <c r="V1485" i="2" s="1"/>
  <c r="I1485" i="2" s="1"/>
  <c r="A1485" i="2" s="1"/>
  <c r="U1493" i="2"/>
  <c r="V1493" i="2" s="1"/>
  <c r="I1493" i="2" s="1"/>
  <c r="A1493" i="2" s="1"/>
  <c r="U1501" i="2"/>
  <c r="V1501" i="2" s="1"/>
  <c r="I1501" i="2" s="1"/>
  <c r="A1501" i="2" s="1"/>
  <c r="U1509" i="2"/>
  <c r="V1509" i="2" s="1"/>
  <c r="I1509" i="2" s="1"/>
  <c r="A1509" i="2" s="1"/>
  <c r="U1517" i="2"/>
  <c r="V1517" i="2" s="1"/>
  <c r="I1517" i="2" s="1"/>
  <c r="A1517" i="2" s="1"/>
  <c r="U1525" i="2"/>
  <c r="V1525" i="2" s="1"/>
  <c r="I1525" i="2" s="1"/>
  <c r="A1525" i="2" s="1"/>
  <c r="U1533" i="2"/>
  <c r="V1533" i="2" s="1"/>
  <c r="I1533" i="2" s="1"/>
  <c r="A1533" i="2" s="1"/>
  <c r="U1541" i="2"/>
  <c r="V1541" i="2" s="1"/>
  <c r="I1541" i="2" s="1"/>
  <c r="A1541" i="2" s="1"/>
  <c r="U1549" i="2"/>
  <c r="V1549" i="2" s="1"/>
  <c r="I1549" i="2" s="1"/>
  <c r="A1549" i="2" s="1"/>
  <c r="U1557" i="2"/>
  <c r="V1557" i="2" s="1"/>
  <c r="I1557" i="2" s="1"/>
  <c r="A1557" i="2" s="1"/>
  <c r="U1565" i="2"/>
  <c r="V1565" i="2" s="1"/>
  <c r="I1565" i="2" s="1"/>
  <c r="A1565" i="2" s="1"/>
  <c r="U1573" i="2"/>
  <c r="V1573" i="2" s="1"/>
  <c r="I1573" i="2" s="1"/>
  <c r="A1573" i="2" s="1"/>
  <c r="U1581" i="2"/>
  <c r="V1581" i="2" s="1"/>
  <c r="I1581" i="2" s="1"/>
  <c r="A1581" i="2" s="1"/>
  <c r="U1589" i="2"/>
  <c r="V1589" i="2" s="1"/>
  <c r="I1589" i="2" s="1"/>
  <c r="A1589" i="2" s="1"/>
  <c r="U1597" i="2"/>
  <c r="V1597" i="2" s="1"/>
  <c r="I1597" i="2" s="1"/>
  <c r="A1597" i="2" s="1"/>
  <c r="U1605" i="2"/>
  <c r="V1605" i="2" s="1"/>
  <c r="I1605" i="2" s="1"/>
  <c r="A1605" i="2" s="1"/>
  <c r="U1613" i="2"/>
  <c r="V1613" i="2" s="1"/>
  <c r="I1613" i="2" s="1"/>
  <c r="A1613" i="2" s="1"/>
  <c r="U1621" i="2"/>
  <c r="V1621" i="2" s="1"/>
  <c r="I1621" i="2" s="1"/>
  <c r="A1621" i="2" s="1"/>
  <c r="U1629" i="2"/>
  <c r="V1629" i="2" s="1"/>
  <c r="I1629" i="2" s="1"/>
  <c r="U1637" i="2"/>
  <c r="V1637" i="2" s="1"/>
  <c r="I1637" i="2" s="1"/>
  <c r="U1645" i="2"/>
  <c r="V1645" i="2" s="1"/>
  <c r="I1645" i="2" s="1"/>
  <c r="A1645" i="2" s="1"/>
  <c r="U1653" i="2"/>
  <c r="V1653" i="2" s="1"/>
  <c r="I1653" i="2" s="1"/>
  <c r="A1653" i="2" s="1"/>
  <c r="U1661" i="2"/>
  <c r="V1661" i="2" s="1"/>
  <c r="I1661" i="2" s="1"/>
  <c r="A1661" i="2" s="1"/>
  <c r="U1669" i="2"/>
  <c r="V1669" i="2" s="1"/>
  <c r="I1669" i="2" s="1"/>
  <c r="A1669" i="2" s="1"/>
  <c r="U1677" i="2"/>
  <c r="V1677" i="2" s="1"/>
  <c r="I1677" i="2" s="1"/>
  <c r="A1677" i="2" s="1"/>
  <c r="U1685" i="2"/>
  <c r="V1685" i="2" s="1"/>
  <c r="I1685" i="2" s="1"/>
  <c r="A1685" i="2" s="1"/>
  <c r="U1693" i="2"/>
  <c r="V1693" i="2" s="1"/>
  <c r="I1693" i="2" s="1"/>
  <c r="A1693" i="2" s="1"/>
  <c r="U1701" i="2"/>
  <c r="V1701" i="2" s="1"/>
  <c r="I1701" i="2" s="1"/>
  <c r="A1701" i="2" s="1"/>
  <c r="U1709" i="2"/>
  <c r="V1709" i="2" s="1"/>
  <c r="I1709" i="2" s="1"/>
  <c r="A1709" i="2" s="1"/>
  <c r="U1717" i="2"/>
  <c r="V1717" i="2" s="1"/>
  <c r="I1717" i="2" s="1"/>
  <c r="A1717" i="2" s="1"/>
  <c r="U1725" i="2"/>
  <c r="V1725" i="2" s="1"/>
  <c r="I1725" i="2" s="1"/>
  <c r="A1725" i="2" s="1"/>
  <c r="U1733" i="2"/>
  <c r="V1733" i="2" s="1"/>
  <c r="I1733" i="2" s="1"/>
  <c r="U1741" i="2"/>
  <c r="V1741" i="2" s="1"/>
  <c r="I1741" i="2" s="1"/>
  <c r="A1741" i="2" s="1"/>
  <c r="U1749" i="2"/>
  <c r="V1749" i="2" s="1"/>
  <c r="I1749" i="2" s="1"/>
  <c r="A1749" i="2" s="1"/>
  <c r="U1757" i="2"/>
  <c r="V1757" i="2" s="1"/>
  <c r="I1757" i="2" s="1"/>
  <c r="A1757" i="2" s="1"/>
  <c r="U1765" i="2"/>
  <c r="V1765" i="2" s="1"/>
  <c r="I1765" i="2" s="1"/>
  <c r="A1765" i="2" s="1"/>
  <c r="U1773" i="2"/>
  <c r="V1773" i="2" s="1"/>
  <c r="I1773" i="2" s="1"/>
  <c r="A1773" i="2" s="1"/>
  <c r="U1781" i="2"/>
  <c r="V1781" i="2" s="1"/>
  <c r="I1781" i="2" s="1"/>
  <c r="A1781" i="2" s="1"/>
  <c r="U1789" i="2"/>
  <c r="V1789" i="2" s="1"/>
  <c r="I1789" i="2" s="1"/>
  <c r="A1789" i="2" s="1"/>
  <c r="U1797" i="2"/>
  <c r="V1797" i="2" s="1"/>
  <c r="I1797" i="2" s="1"/>
  <c r="A1797" i="2" s="1"/>
  <c r="U2" i="2"/>
  <c r="V2" i="2" s="1"/>
  <c r="I2" i="2" s="1"/>
  <c r="A2" i="2" s="1"/>
  <c r="U23" i="2"/>
  <c r="V23" i="2" s="1"/>
  <c r="I23" i="2" s="1"/>
  <c r="A23" i="2" s="1"/>
  <c r="U43" i="2"/>
  <c r="V43" i="2" s="1"/>
  <c r="I43" i="2" s="1"/>
  <c r="A43" i="2" s="1"/>
  <c r="U59" i="2"/>
  <c r="V59" i="2" s="1"/>
  <c r="I59" i="2" s="1"/>
  <c r="U83" i="2"/>
  <c r="V83" i="2" s="1"/>
  <c r="I83" i="2" s="1"/>
  <c r="A83" i="2" s="1"/>
  <c r="U107" i="2"/>
  <c r="V107" i="2" s="1"/>
  <c r="I107" i="2" s="1"/>
  <c r="A107" i="2" s="1"/>
  <c r="U127" i="2"/>
  <c r="V127" i="2" s="1"/>
  <c r="I127" i="2" s="1"/>
  <c r="A127" i="2" s="1"/>
  <c r="U147" i="2"/>
  <c r="V147" i="2" s="1"/>
  <c r="I147" i="2" s="1"/>
  <c r="A147" i="2" s="1"/>
  <c r="U167" i="2"/>
  <c r="V167" i="2" s="1"/>
  <c r="I167" i="2" s="1"/>
  <c r="A167" i="2" s="1"/>
  <c r="U187" i="2"/>
  <c r="V187" i="2" s="1"/>
  <c r="I187" i="2" s="1"/>
  <c r="A187" i="2" s="1"/>
  <c r="U211" i="2"/>
  <c r="V211" i="2" s="1"/>
  <c r="I211" i="2" s="1"/>
  <c r="A211" i="2" s="1"/>
  <c r="U231" i="2"/>
  <c r="V231" i="2" s="1"/>
  <c r="I231" i="2" s="1"/>
  <c r="A231" i="2" s="1"/>
  <c r="U255" i="2"/>
  <c r="V255" i="2" s="1"/>
  <c r="I255" i="2" s="1"/>
  <c r="A255" i="2" s="1"/>
  <c r="U279" i="2"/>
  <c r="V279" i="2" s="1"/>
  <c r="I279" i="2" s="1"/>
  <c r="A279" i="2" s="1"/>
  <c r="U303" i="2"/>
  <c r="V303" i="2" s="1"/>
  <c r="I303" i="2" s="1"/>
  <c r="A303" i="2" s="1"/>
  <c r="U323" i="2"/>
  <c r="V323" i="2" s="1"/>
  <c r="I323" i="2" s="1"/>
  <c r="A323" i="2" s="1"/>
  <c r="U347" i="2"/>
  <c r="V347" i="2" s="1"/>
  <c r="I347" i="2" s="1"/>
  <c r="A347" i="2" s="1"/>
  <c r="U371" i="2"/>
  <c r="V371" i="2" s="1"/>
  <c r="I371" i="2" s="1"/>
  <c r="U395" i="2"/>
  <c r="V395" i="2" s="1"/>
  <c r="I395" i="2" s="1"/>
  <c r="A395" i="2" s="1"/>
  <c r="U419" i="2"/>
  <c r="V419" i="2" s="1"/>
  <c r="I419" i="2" s="1"/>
  <c r="A419" i="2" s="1"/>
  <c r="U443" i="2"/>
  <c r="V443" i="2" s="1"/>
  <c r="I443" i="2" s="1"/>
  <c r="A443" i="2" s="1"/>
  <c r="U471" i="2"/>
  <c r="V471" i="2" s="1"/>
  <c r="I471" i="2" s="1"/>
  <c r="A471" i="2" s="1"/>
  <c r="U495" i="2"/>
  <c r="V495" i="2" s="1"/>
  <c r="I495" i="2" s="1"/>
  <c r="A495" i="2" s="1"/>
  <c r="U519" i="2"/>
  <c r="V519" i="2" s="1"/>
  <c r="I519" i="2" s="1"/>
  <c r="U543" i="2"/>
  <c r="V543" i="2" s="1"/>
  <c r="I543" i="2" s="1"/>
  <c r="A543" i="2" s="1"/>
  <c r="U559" i="2"/>
  <c r="V559" i="2" s="1"/>
  <c r="I559" i="2" s="1"/>
  <c r="A559" i="2" s="1"/>
  <c r="U575" i="2"/>
  <c r="V575" i="2" s="1"/>
  <c r="I575" i="2" s="1"/>
  <c r="A575" i="2" s="1"/>
  <c r="U591" i="2"/>
  <c r="V591" i="2" s="1"/>
  <c r="I591" i="2" s="1"/>
  <c r="U607" i="2"/>
  <c r="V607" i="2" s="1"/>
  <c r="I607" i="2" s="1"/>
  <c r="A607" i="2" s="1"/>
  <c r="U623" i="2"/>
  <c r="V623" i="2" s="1"/>
  <c r="I623" i="2" s="1"/>
  <c r="A623" i="2" s="1"/>
  <c r="U639" i="2"/>
  <c r="V639" i="2" s="1"/>
  <c r="I639" i="2" s="1"/>
  <c r="A639" i="2" s="1"/>
  <c r="U655" i="2"/>
  <c r="V655" i="2" s="1"/>
  <c r="I655" i="2" s="1"/>
  <c r="A655" i="2" s="1"/>
  <c r="U671" i="2"/>
  <c r="V671" i="2" s="1"/>
  <c r="I671" i="2" s="1"/>
  <c r="A671" i="2" s="1"/>
  <c r="U683" i="2"/>
  <c r="V683" i="2" s="1"/>
  <c r="I683" i="2" s="1"/>
  <c r="A683" i="2" s="1"/>
  <c r="U699" i="2"/>
  <c r="V699" i="2" s="1"/>
  <c r="I699" i="2" s="1"/>
  <c r="A699" i="2" s="1"/>
  <c r="U715" i="2"/>
  <c r="V715" i="2" s="1"/>
  <c r="I715" i="2" s="1"/>
  <c r="A715" i="2" s="1"/>
  <c r="U735" i="2"/>
  <c r="V735" i="2" s="1"/>
  <c r="I735" i="2" s="1"/>
  <c r="A735" i="2" s="1"/>
  <c r="U751" i="2"/>
  <c r="V751" i="2" s="1"/>
  <c r="I751" i="2" s="1"/>
  <c r="A751" i="2" s="1"/>
  <c r="U779" i="2"/>
  <c r="V779" i="2" s="1"/>
  <c r="I779" i="2" s="1"/>
  <c r="U807" i="2"/>
  <c r="V807" i="2" s="1"/>
  <c r="I807" i="2" s="1"/>
  <c r="A807" i="2" s="1"/>
  <c r="U835" i="2"/>
  <c r="V835" i="2" s="1"/>
  <c r="I835" i="2" s="1"/>
  <c r="A835" i="2" s="1"/>
  <c r="U863" i="2"/>
  <c r="V863" i="2" s="1"/>
  <c r="I863" i="2" s="1"/>
  <c r="A863" i="2" s="1"/>
  <c r="U895" i="2"/>
  <c r="V895" i="2" s="1"/>
  <c r="I895" i="2" s="1"/>
  <c r="A895" i="2" s="1"/>
  <c r="U923" i="2"/>
  <c r="V923" i="2" s="1"/>
  <c r="I923" i="2" s="1"/>
  <c r="U951" i="2"/>
  <c r="V951" i="2" s="1"/>
  <c r="I951" i="2" s="1"/>
  <c r="A951" i="2" s="1"/>
  <c r="U979" i="2"/>
  <c r="V979" i="2" s="1"/>
  <c r="I979" i="2" s="1"/>
  <c r="A979" i="2" s="1"/>
  <c r="U1007" i="2"/>
  <c r="V1007" i="2" s="1"/>
  <c r="I1007" i="2" s="1"/>
  <c r="A1007" i="2" s="1"/>
  <c r="U1035" i="2"/>
  <c r="V1035" i="2" s="1"/>
  <c r="I1035" i="2" s="1"/>
  <c r="A1035" i="2" s="1"/>
  <c r="U1063" i="2"/>
  <c r="V1063" i="2" s="1"/>
  <c r="I1063" i="2" s="1"/>
  <c r="A1063" i="2" s="1"/>
  <c r="U1091" i="2"/>
  <c r="V1091" i="2" s="1"/>
  <c r="I1091" i="2" s="1"/>
  <c r="A1091" i="2" s="1"/>
  <c r="U1119" i="2"/>
  <c r="V1119" i="2" s="1"/>
  <c r="I1119" i="2" s="1"/>
  <c r="A1119" i="2" s="1"/>
  <c r="U1147" i="2"/>
  <c r="V1147" i="2" s="1"/>
  <c r="I1147" i="2" s="1"/>
  <c r="U1175" i="2"/>
  <c r="V1175" i="2" s="1"/>
  <c r="I1175" i="2" s="1"/>
  <c r="A1175" i="2" s="1"/>
  <c r="U1203" i="2"/>
  <c r="V1203" i="2" s="1"/>
  <c r="I1203" i="2" s="1"/>
  <c r="A1203" i="2" s="1"/>
  <c r="U1231" i="2"/>
  <c r="V1231" i="2" s="1"/>
  <c r="I1231" i="2" s="1"/>
  <c r="A1231" i="2" s="1"/>
  <c r="U1259" i="2"/>
  <c r="V1259" i="2" s="1"/>
  <c r="I1259" i="2" s="1"/>
  <c r="A1259" i="2" s="1"/>
  <c r="U1287" i="2"/>
  <c r="V1287" i="2" s="1"/>
  <c r="I1287" i="2" s="1"/>
  <c r="A1287" i="2" s="1"/>
  <c r="U1315" i="2"/>
  <c r="V1315" i="2" s="1"/>
  <c r="I1315" i="2" s="1"/>
  <c r="A1315" i="2" s="1"/>
  <c r="U1347" i="2"/>
  <c r="V1347" i="2" s="1"/>
  <c r="I1347" i="2" s="1"/>
  <c r="A1347" i="2" s="1"/>
  <c r="U1379" i="2"/>
  <c r="V1379" i="2" s="1"/>
  <c r="I1379" i="2" s="1"/>
  <c r="A1379" i="2" s="1"/>
  <c r="U1407" i="2"/>
  <c r="V1407" i="2" s="1"/>
  <c r="I1407" i="2" s="1"/>
  <c r="A1407" i="2" s="1"/>
  <c r="U1435" i="2"/>
  <c r="V1435" i="2" s="1"/>
  <c r="I1435" i="2" s="1"/>
  <c r="A1435" i="2" s="1"/>
  <c r="U1451" i="2"/>
  <c r="V1451" i="2" s="1"/>
  <c r="I1451" i="2" s="1"/>
  <c r="A1451" i="2" s="1"/>
  <c r="U1467" i="2"/>
  <c r="V1467" i="2" s="1"/>
  <c r="I1467" i="2" s="1"/>
  <c r="U1483" i="2"/>
  <c r="V1483" i="2" s="1"/>
  <c r="I1483" i="2" s="1"/>
  <c r="A1483" i="2" s="1"/>
  <c r="U1507" i="2"/>
  <c r="V1507" i="2" s="1"/>
  <c r="I1507" i="2" s="1"/>
  <c r="A1507" i="2" s="1"/>
  <c r="U1531" i="2"/>
  <c r="V1531" i="2" s="1"/>
  <c r="I1531" i="2" s="1"/>
  <c r="A1531" i="2" s="1"/>
  <c r="U1551" i="2"/>
  <c r="V1551" i="2" s="1"/>
  <c r="I1551" i="2" s="1"/>
  <c r="A1551" i="2" s="1"/>
  <c r="U1575" i="2"/>
  <c r="V1575" i="2" s="1"/>
  <c r="I1575" i="2" s="1"/>
  <c r="A1575" i="2" s="1"/>
  <c r="U1599" i="2"/>
  <c r="V1599" i="2" s="1"/>
  <c r="I1599" i="2" s="1"/>
  <c r="A1599" i="2" s="1"/>
  <c r="U1619" i="2"/>
  <c r="V1619" i="2" s="1"/>
  <c r="I1619" i="2" s="1"/>
  <c r="A1619" i="2" s="1"/>
  <c r="U1643" i="2"/>
  <c r="V1643" i="2" s="1"/>
  <c r="I1643" i="2" s="1"/>
  <c r="A1643" i="2" s="1"/>
  <c r="U1663" i="2"/>
  <c r="V1663" i="2" s="1"/>
  <c r="I1663" i="2" s="1"/>
  <c r="A1663" i="2" s="1"/>
  <c r="U1683" i="2"/>
  <c r="V1683" i="2" s="1"/>
  <c r="I1683" i="2" s="1"/>
  <c r="A1683" i="2" s="1"/>
  <c r="U1707" i="2"/>
  <c r="V1707" i="2" s="1"/>
  <c r="I1707" i="2" s="1"/>
  <c r="A1707" i="2" s="1"/>
  <c r="U1727" i="2"/>
  <c r="V1727" i="2" s="1"/>
  <c r="I1727" i="2" s="1"/>
  <c r="A1727" i="2" s="1"/>
  <c r="U1751" i="2"/>
  <c r="V1751" i="2" s="1"/>
  <c r="I1751" i="2" s="1"/>
  <c r="A1751" i="2" s="1"/>
  <c r="U1775" i="2"/>
  <c r="V1775" i="2" s="1"/>
  <c r="I1775" i="2" s="1"/>
  <c r="A1775" i="2" s="1"/>
  <c r="U1795" i="2"/>
  <c r="V1795" i="2" s="1"/>
  <c r="I1795" i="2" s="1"/>
  <c r="A1795" i="2" s="1"/>
  <c r="U10" i="2"/>
  <c r="V10" i="2" s="1"/>
  <c r="I10" i="2" s="1"/>
  <c r="A10" i="2" s="1"/>
  <c r="U18" i="2"/>
  <c r="V18" i="2" s="1"/>
  <c r="I18" i="2" s="1"/>
  <c r="A18" i="2" s="1"/>
  <c r="U26" i="2"/>
  <c r="V26" i="2" s="1"/>
  <c r="I26" i="2" s="1"/>
  <c r="A26" i="2" s="1"/>
  <c r="U34" i="2"/>
  <c r="V34" i="2" s="1"/>
  <c r="I34" i="2" s="1"/>
  <c r="A34" i="2" s="1"/>
  <c r="U42" i="2"/>
  <c r="V42" i="2" s="1"/>
  <c r="I42" i="2" s="1"/>
  <c r="U50" i="2"/>
  <c r="V50" i="2" s="1"/>
  <c r="I50" i="2" s="1"/>
  <c r="A50" i="2" s="1"/>
  <c r="U58" i="2"/>
  <c r="V58" i="2" s="1"/>
  <c r="I58" i="2" s="1"/>
  <c r="A58" i="2" s="1"/>
  <c r="U66" i="2"/>
  <c r="V66" i="2" s="1"/>
  <c r="I66" i="2" s="1"/>
  <c r="A66" i="2" s="1"/>
  <c r="U74" i="2"/>
  <c r="V74" i="2" s="1"/>
  <c r="I74" i="2" s="1"/>
  <c r="A74" i="2" s="1"/>
  <c r="U82" i="2"/>
  <c r="V82" i="2" s="1"/>
  <c r="I82" i="2" s="1"/>
  <c r="A82" i="2" s="1"/>
  <c r="U90" i="2"/>
  <c r="V90" i="2" s="1"/>
  <c r="I90" i="2" s="1"/>
  <c r="A90" i="2" s="1"/>
  <c r="U98" i="2"/>
  <c r="V98" i="2" s="1"/>
  <c r="I98" i="2" s="1"/>
  <c r="A98" i="2" s="1"/>
  <c r="U106" i="2"/>
  <c r="V106" i="2" s="1"/>
  <c r="I106" i="2" s="1"/>
  <c r="U114" i="2"/>
  <c r="V114" i="2" s="1"/>
  <c r="I114" i="2" s="1"/>
  <c r="A114" i="2" s="1"/>
  <c r="U122" i="2"/>
  <c r="V122" i="2" s="1"/>
  <c r="I122" i="2" s="1"/>
  <c r="A122" i="2" s="1"/>
  <c r="U130" i="2"/>
  <c r="V130" i="2" s="1"/>
  <c r="I130" i="2" s="1"/>
  <c r="A130" i="2" s="1"/>
  <c r="U138" i="2"/>
  <c r="V138" i="2" s="1"/>
  <c r="I138" i="2" s="1"/>
  <c r="A138" i="2" s="1"/>
  <c r="U146" i="2"/>
  <c r="V146" i="2" s="1"/>
  <c r="I146" i="2" s="1"/>
  <c r="A146" i="2" s="1"/>
  <c r="U154" i="2"/>
  <c r="V154" i="2" s="1"/>
  <c r="I154" i="2" s="1"/>
  <c r="A154" i="2" s="1"/>
  <c r="U162" i="2"/>
  <c r="V162" i="2" s="1"/>
  <c r="I162" i="2" s="1"/>
  <c r="A162" i="2" s="1"/>
  <c r="U170" i="2"/>
  <c r="V170" i="2" s="1"/>
  <c r="I170" i="2" s="1"/>
  <c r="U178" i="2"/>
  <c r="V178" i="2" s="1"/>
  <c r="I178" i="2" s="1"/>
  <c r="A178" i="2" s="1"/>
  <c r="U186" i="2"/>
  <c r="V186" i="2" s="1"/>
  <c r="I186" i="2" s="1"/>
  <c r="A186" i="2" s="1"/>
  <c r="U194" i="2"/>
  <c r="V194" i="2" s="1"/>
  <c r="I194" i="2" s="1"/>
  <c r="A194" i="2" s="1"/>
  <c r="U202" i="2"/>
  <c r="V202" i="2" s="1"/>
  <c r="I202" i="2" s="1"/>
  <c r="A202" i="2" s="1"/>
  <c r="U210" i="2"/>
  <c r="V210" i="2" s="1"/>
  <c r="I210" i="2" s="1"/>
  <c r="A210" i="2" s="1"/>
  <c r="U218" i="2"/>
  <c r="V218" i="2" s="1"/>
  <c r="I218" i="2" s="1"/>
  <c r="A218" i="2" s="1"/>
  <c r="U226" i="2"/>
  <c r="V226" i="2" s="1"/>
  <c r="I226" i="2" s="1"/>
  <c r="A226" i="2" s="1"/>
  <c r="U234" i="2"/>
  <c r="V234" i="2" s="1"/>
  <c r="I234" i="2" s="1"/>
  <c r="U242" i="2"/>
  <c r="V242" i="2" s="1"/>
  <c r="I242" i="2" s="1"/>
  <c r="A242" i="2" s="1"/>
  <c r="H7" i="2"/>
  <c r="U7" i="2"/>
  <c r="V7" i="2" s="1"/>
  <c r="I7" i="2" s="1"/>
  <c r="A7" i="2" s="1"/>
  <c r="H39" i="2"/>
  <c r="U39" i="2"/>
  <c r="V39" i="2" s="1"/>
  <c r="I39" i="2" s="1"/>
  <c r="A39" i="2" s="1"/>
  <c r="H55" i="2"/>
  <c r="U55" i="2"/>
  <c r="V55" i="2" s="1"/>
  <c r="I55" i="2" s="1"/>
  <c r="A55" i="2" s="1"/>
  <c r="H71" i="2"/>
  <c r="U71" i="2"/>
  <c r="V71" i="2" s="1"/>
  <c r="I71" i="2" s="1"/>
  <c r="A71" i="2" s="1"/>
  <c r="H87" i="2"/>
  <c r="U87" i="2"/>
  <c r="V87" i="2" s="1"/>
  <c r="I87" i="2" s="1"/>
  <c r="A87" i="2" s="1"/>
  <c r="H103" i="2"/>
  <c r="U103" i="2"/>
  <c r="V103" i="2" s="1"/>
  <c r="I103" i="2" s="1"/>
  <c r="A103" i="2" s="1"/>
  <c r="H119" i="2"/>
  <c r="U119" i="2"/>
  <c r="V119" i="2" s="1"/>
  <c r="I119" i="2" s="1"/>
  <c r="A119" i="2" s="1"/>
  <c r="H151" i="2"/>
  <c r="U151" i="2"/>
  <c r="V151" i="2" s="1"/>
  <c r="I151" i="2" s="1"/>
  <c r="A151" i="2" s="1"/>
  <c r="H183" i="2"/>
  <c r="U183" i="2"/>
  <c r="V183" i="2" s="1"/>
  <c r="I183" i="2" s="1"/>
  <c r="A183" i="2" s="1"/>
  <c r="H219" i="2"/>
  <c r="U219" i="2"/>
  <c r="V219" i="2" s="1"/>
  <c r="I219" i="2" s="1"/>
  <c r="A219" i="2" s="1"/>
  <c r="H295" i="2"/>
  <c r="U295" i="2"/>
  <c r="V295" i="2" s="1"/>
  <c r="I295" i="2" s="1"/>
  <c r="A295" i="2" s="1"/>
  <c r="H319" i="2"/>
  <c r="U319" i="2"/>
  <c r="V319" i="2" s="1"/>
  <c r="I319" i="2" s="1"/>
  <c r="A319" i="2" s="1"/>
  <c r="H439" i="2"/>
  <c r="U439" i="2"/>
  <c r="V439" i="2" s="1"/>
  <c r="I439" i="2" s="1"/>
  <c r="A439" i="2" s="1"/>
  <c r="H503" i="2"/>
  <c r="U503" i="2"/>
  <c r="V503" i="2" s="1"/>
  <c r="I503" i="2" s="1"/>
  <c r="A503" i="2" s="1"/>
  <c r="H1270" i="2"/>
  <c r="U1270" i="2"/>
  <c r="V1270" i="2" s="1"/>
  <c r="I1270" i="2" s="1"/>
  <c r="A1270" i="2" s="1"/>
  <c r="H1302" i="2"/>
  <c r="U1302" i="2"/>
  <c r="V1302" i="2" s="1"/>
  <c r="I1302" i="2" s="1"/>
  <c r="A1302" i="2" s="1"/>
  <c r="H1334" i="2"/>
  <c r="U1334" i="2"/>
  <c r="V1334" i="2" s="1"/>
  <c r="I1334" i="2" s="1"/>
  <c r="A1334" i="2" s="1"/>
  <c r="H1366" i="2"/>
  <c r="U1366" i="2"/>
  <c r="V1366" i="2" s="1"/>
  <c r="I1366" i="2" s="1"/>
  <c r="A1366" i="2" s="1"/>
  <c r="H1398" i="2"/>
  <c r="U1398" i="2"/>
  <c r="V1398" i="2" s="1"/>
  <c r="I1398" i="2" s="1"/>
  <c r="A1398" i="2" s="1"/>
  <c r="H1430" i="2"/>
  <c r="U1430" i="2"/>
  <c r="V1430" i="2" s="1"/>
  <c r="I1430" i="2" s="1"/>
  <c r="A1430" i="2" s="1"/>
  <c r="H1462" i="2"/>
  <c r="U1462" i="2"/>
  <c r="V1462" i="2" s="1"/>
  <c r="I1462" i="2" s="1"/>
  <c r="A1462" i="2" s="1"/>
  <c r="H1494" i="2"/>
  <c r="U1494" i="2"/>
  <c r="V1494" i="2" s="1"/>
  <c r="I1494" i="2" s="1"/>
  <c r="A1494" i="2" s="1"/>
  <c r="H1526" i="2"/>
  <c r="U1526" i="2"/>
  <c r="V1526" i="2" s="1"/>
  <c r="I1526" i="2" s="1"/>
  <c r="A1526" i="2" s="1"/>
  <c r="H1558" i="2"/>
  <c r="U1558" i="2"/>
  <c r="V1558" i="2" s="1"/>
  <c r="I1558" i="2" s="1"/>
  <c r="A1558" i="2" s="1"/>
  <c r="H1590" i="2"/>
  <c r="U1590" i="2"/>
  <c r="V1590" i="2" s="1"/>
  <c r="I1590" i="2" s="1"/>
  <c r="A1590" i="2" s="1"/>
  <c r="H1622" i="2"/>
  <c r="U1622" i="2"/>
  <c r="V1622" i="2" s="1"/>
  <c r="I1622" i="2" s="1"/>
  <c r="A1622" i="2" s="1"/>
  <c r="H1654" i="2"/>
  <c r="U1654" i="2"/>
  <c r="V1654" i="2" s="1"/>
  <c r="I1654" i="2" s="1"/>
  <c r="A1654" i="2" s="1"/>
  <c r="H1686" i="2"/>
  <c r="U1686" i="2"/>
  <c r="V1686" i="2" s="1"/>
  <c r="I1686" i="2" s="1"/>
  <c r="A1686" i="2" s="1"/>
  <c r="H1718" i="2"/>
  <c r="U1718" i="2"/>
  <c r="V1718" i="2" s="1"/>
  <c r="I1718" i="2" s="1"/>
  <c r="A1718" i="2" s="1"/>
  <c r="H1750" i="2"/>
  <c r="U1750" i="2"/>
  <c r="V1750" i="2" s="1"/>
  <c r="I1750" i="2" s="1"/>
  <c r="A1750" i="2" s="1"/>
  <c r="H1782" i="2"/>
  <c r="U1782" i="2"/>
  <c r="V1782" i="2" s="1"/>
  <c r="I1782" i="2" s="1"/>
  <c r="A1782" i="2" s="1"/>
  <c r="H391" i="2"/>
  <c r="U391" i="2"/>
  <c r="V391" i="2" s="1"/>
  <c r="I391" i="2" s="1"/>
  <c r="A391" i="2" s="1"/>
  <c r="H258" i="2"/>
  <c r="U258" i="2"/>
  <c r="V258" i="2" s="1"/>
  <c r="I258" i="2" s="1"/>
  <c r="A258" i="2" s="1"/>
  <c r="H274" i="2"/>
  <c r="U274" i="2"/>
  <c r="V274" i="2" s="1"/>
  <c r="I274" i="2" s="1"/>
  <c r="A274" i="2" s="1"/>
  <c r="H290" i="2"/>
  <c r="U290" i="2"/>
  <c r="V290" i="2" s="1"/>
  <c r="I290" i="2" s="1"/>
  <c r="A290" i="2" s="1"/>
  <c r="H306" i="2"/>
  <c r="U306" i="2"/>
  <c r="V306" i="2" s="1"/>
  <c r="I306" i="2" s="1"/>
  <c r="A306" i="2" s="1"/>
  <c r="H322" i="2"/>
  <c r="U322" i="2"/>
  <c r="V322" i="2" s="1"/>
  <c r="I322" i="2" s="1"/>
  <c r="A322" i="2" s="1"/>
  <c r="H338" i="2"/>
  <c r="U338" i="2"/>
  <c r="V338" i="2" s="1"/>
  <c r="I338" i="2" s="1"/>
  <c r="A338" i="2" s="1"/>
  <c r="H354" i="2"/>
  <c r="U354" i="2"/>
  <c r="V354" i="2" s="1"/>
  <c r="I354" i="2" s="1"/>
  <c r="A354" i="2" s="1"/>
  <c r="H370" i="2"/>
  <c r="U370" i="2"/>
  <c r="V370" i="2" s="1"/>
  <c r="I370" i="2" s="1"/>
  <c r="A370" i="2" s="1"/>
  <c r="H386" i="2"/>
  <c r="U386" i="2"/>
  <c r="V386" i="2" s="1"/>
  <c r="I386" i="2" s="1"/>
  <c r="A386" i="2" s="1"/>
  <c r="H402" i="2"/>
  <c r="U402" i="2"/>
  <c r="V402" i="2" s="1"/>
  <c r="I402" i="2" s="1"/>
  <c r="A402" i="2" s="1"/>
  <c r="H418" i="2"/>
  <c r="U418" i="2"/>
  <c r="V418" i="2" s="1"/>
  <c r="I418" i="2" s="1"/>
  <c r="A418" i="2" s="1"/>
  <c r="H434" i="2"/>
  <c r="U434" i="2"/>
  <c r="V434" i="2" s="1"/>
  <c r="I434" i="2" s="1"/>
  <c r="A434" i="2" s="1"/>
  <c r="H450" i="2"/>
  <c r="U450" i="2"/>
  <c r="V450" i="2" s="1"/>
  <c r="I450" i="2" s="1"/>
  <c r="A450" i="2" s="1"/>
  <c r="H466" i="2"/>
  <c r="U466" i="2"/>
  <c r="V466" i="2" s="1"/>
  <c r="I466" i="2" s="1"/>
  <c r="A466" i="2" s="1"/>
  <c r="H482" i="2"/>
  <c r="U482" i="2"/>
  <c r="V482" i="2" s="1"/>
  <c r="I482" i="2" s="1"/>
  <c r="A482" i="2" s="1"/>
  <c r="H498" i="2"/>
  <c r="U498" i="2"/>
  <c r="V498" i="2" s="1"/>
  <c r="I498" i="2" s="1"/>
  <c r="A498" i="2" s="1"/>
  <c r="H514" i="2"/>
  <c r="U514" i="2"/>
  <c r="V514" i="2" s="1"/>
  <c r="I514" i="2" s="1"/>
  <c r="A514" i="2" s="1"/>
  <c r="H530" i="2"/>
  <c r="U530" i="2"/>
  <c r="V530" i="2" s="1"/>
  <c r="I530" i="2" s="1"/>
  <c r="A530" i="2" s="1"/>
  <c r="H546" i="2"/>
  <c r="U546" i="2"/>
  <c r="V546" i="2" s="1"/>
  <c r="I546" i="2" s="1"/>
  <c r="A546" i="2" s="1"/>
  <c r="H562" i="2"/>
  <c r="U562" i="2"/>
  <c r="V562" i="2" s="1"/>
  <c r="I562" i="2" s="1"/>
  <c r="A562" i="2" s="1"/>
  <c r="H578" i="2"/>
  <c r="U578" i="2"/>
  <c r="V578" i="2" s="1"/>
  <c r="I578" i="2" s="1"/>
  <c r="A578" i="2" s="1"/>
  <c r="H594" i="2"/>
  <c r="U594" i="2"/>
  <c r="V594" i="2" s="1"/>
  <c r="I594" i="2" s="1"/>
  <c r="A594" i="2" s="1"/>
  <c r="H610" i="2"/>
  <c r="U610" i="2"/>
  <c r="V610" i="2" s="1"/>
  <c r="I610" i="2" s="1"/>
  <c r="A610" i="2" s="1"/>
  <c r="H626" i="2"/>
  <c r="U626" i="2"/>
  <c r="V626" i="2" s="1"/>
  <c r="I626" i="2" s="1"/>
  <c r="A626" i="2" s="1"/>
  <c r="H642" i="2"/>
  <c r="U642" i="2"/>
  <c r="V642" i="2" s="1"/>
  <c r="I642" i="2" s="1"/>
  <c r="A642" i="2" s="1"/>
  <c r="H658" i="2"/>
  <c r="U658" i="2"/>
  <c r="V658" i="2" s="1"/>
  <c r="I658" i="2" s="1"/>
  <c r="A658" i="2" s="1"/>
  <c r="H674" i="2"/>
  <c r="U674" i="2"/>
  <c r="V674" i="2" s="1"/>
  <c r="I674" i="2" s="1"/>
  <c r="A674" i="2" s="1"/>
  <c r="H690" i="2"/>
  <c r="U690" i="2"/>
  <c r="V690" i="2" s="1"/>
  <c r="I690" i="2" s="1"/>
  <c r="A690" i="2" s="1"/>
  <c r="H706" i="2"/>
  <c r="U706" i="2"/>
  <c r="V706" i="2" s="1"/>
  <c r="I706" i="2" s="1"/>
  <c r="A706" i="2" s="1"/>
  <c r="H722" i="2"/>
  <c r="U722" i="2"/>
  <c r="V722" i="2" s="1"/>
  <c r="I722" i="2" s="1"/>
  <c r="A722" i="2" s="1"/>
  <c r="H738" i="2"/>
  <c r="U738" i="2"/>
  <c r="V738" i="2" s="1"/>
  <c r="I738" i="2" s="1"/>
  <c r="A738" i="2" s="1"/>
  <c r="H754" i="2"/>
  <c r="U754" i="2"/>
  <c r="V754" i="2" s="1"/>
  <c r="I754" i="2" s="1"/>
  <c r="A754" i="2" s="1"/>
  <c r="H770" i="2"/>
  <c r="U770" i="2"/>
  <c r="V770" i="2" s="1"/>
  <c r="I770" i="2" s="1"/>
  <c r="A770" i="2" s="1"/>
  <c r="H786" i="2"/>
  <c r="U786" i="2"/>
  <c r="V786" i="2" s="1"/>
  <c r="I786" i="2" s="1"/>
  <c r="A786" i="2" s="1"/>
  <c r="H802" i="2"/>
  <c r="U802" i="2"/>
  <c r="V802" i="2" s="1"/>
  <c r="I802" i="2" s="1"/>
  <c r="A802" i="2" s="1"/>
  <c r="H818" i="2"/>
  <c r="U818" i="2"/>
  <c r="V818" i="2" s="1"/>
  <c r="I818" i="2" s="1"/>
  <c r="A818" i="2" s="1"/>
  <c r="H834" i="2"/>
  <c r="U834" i="2"/>
  <c r="V834" i="2" s="1"/>
  <c r="I834" i="2" s="1"/>
  <c r="A834" i="2" s="1"/>
  <c r="H850" i="2"/>
  <c r="U850" i="2"/>
  <c r="V850" i="2" s="1"/>
  <c r="I850" i="2" s="1"/>
  <c r="A850" i="2" s="1"/>
  <c r="H866" i="2"/>
  <c r="U866" i="2"/>
  <c r="V866" i="2" s="1"/>
  <c r="I866" i="2" s="1"/>
  <c r="A866" i="2" s="1"/>
  <c r="H882" i="2"/>
  <c r="U882" i="2"/>
  <c r="V882" i="2" s="1"/>
  <c r="I882" i="2" s="1"/>
  <c r="A882" i="2" s="1"/>
  <c r="H898" i="2"/>
  <c r="U898" i="2"/>
  <c r="V898" i="2" s="1"/>
  <c r="I898" i="2" s="1"/>
  <c r="A898" i="2" s="1"/>
  <c r="H914" i="2"/>
  <c r="U914" i="2"/>
  <c r="V914" i="2" s="1"/>
  <c r="I914" i="2" s="1"/>
  <c r="A914" i="2" s="1"/>
  <c r="H930" i="2"/>
  <c r="U930" i="2"/>
  <c r="V930" i="2" s="1"/>
  <c r="I930" i="2" s="1"/>
  <c r="A930" i="2" s="1"/>
  <c r="H946" i="2"/>
  <c r="U946" i="2"/>
  <c r="V946" i="2" s="1"/>
  <c r="I946" i="2" s="1"/>
  <c r="A946" i="2" s="1"/>
  <c r="H962" i="2"/>
  <c r="U962" i="2"/>
  <c r="V962" i="2" s="1"/>
  <c r="I962" i="2" s="1"/>
  <c r="A962" i="2" s="1"/>
  <c r="H978" i="2"/>
  <c r="U978" i="2"/>
  <c r="V978" i="2" s="1"/>
  <c r="I978" i="2" s="1"/>
  <c r="A978" i="2" s="1"/>
  <c r="H994" i="2"/>
  <c r="U994" i="2"/>
  <c r="V994" i="2" s="1"/>
  <c r="I994" i="2" s="1"/>
  <c r="A994" i="2" s="1"/>
  <c r="H1010" i="2"/>
  <c r="U1010" i="2"/>
  <c r="V1010" i="2" s="1"/>
  <c r="I1010" i="2" s="1"/>
  <c r="A1010" i="2" s="1"/>
  <c r="H1026" i="2"/>
  <c r="U1026" i="2"/>
  <c r="V1026" i="2" s="1"/>
  <c r="I1026" i="2" s="1"/>
  <c r="A1026" i="2" s="1"/>
  <c r="H1042" i="2"/>
  <c r="U1042" i="2"/>
  <c r="V1042" i="2" s="1"/>
  <c r="I1042" i="2" s="1"/>
  <c r="A1042" i="2" s="1"/>
  <c r="H1058" i="2"/>
  <c r="U1058" i="2"/>
  <c r="V1058" i="2" s="1"/>
  <c r="I1058" i="2" s="1"/>
  <c r="A1058" i="2" s="1"/>
  <c r="H1074" i="2"/>
  <c r="U1074" i="2"/>
  <c r="V1074" i="2" s="1"/>
  <c r="I1074" i="2" s="1"/>
  <c r="A1074" i="2" s="1"/>
  <c r="H1090" i="2"/>
  <c r="U1090" i="2"/>
  <c r="V1090" i="2" s="1"/>
  <c r="I1090" i="2" s="1"/>
  <c r="A1090" i="2" s="1"/>
  <c r="H1106" i="2"/>
  <c r="U1106" i="2"/>
  <c r="V1106" i="2" s="1"/>
  <c r="I1106" i="2" s="1"/>
  <c r="A1106" i="2" s="1"/>
  <c r="H1122" i="2"/>
  <c r="U1122" i="2"/>
  <c r="V1122" i="2" s="1"/>
  <c r="I1122" i="2" s="1"/>
  <c r="A1122" i="2" s="1"/>
  <c r="H1138" i="2"/>
  <c r="U1138" i="2"/>
  <c r="V1138" i="2" s="1"/>
  <c r="I1138" i="2" s="1"/>
  <c r="A1138" i="2" s="1"/>
  <c r="H1154" i="2"/>
  <c r="U1154" i="2"/>
  <c r="V1154" i="2" s="1"/>
  <c r="I1154" i="2" s="1"/>
  <c r="A1154" i="2" s="1"/>
  <c r="H1170" i="2"/>
  <c r="U1170" i="2"/>
  <c r="V1170" i="2" s="1"/>
  <c r="I1170" i="2" s="1"/>
  <c r="A1170" i="2" s="1"/>
  <c r="H1186" i="2"/>
  <c r="U1186" i="2"/>
  <c r="V1186" i="2" s="1"/>
  <c r="I1186" i="2" s="1"/>
  <c r="A1186" i="2" s="1"/>
  <c r="H1202" i="2"/>
  <c r="U1202" i="2"/>
  <c r="V1202" i="2" s="1"/>
  <c r="I1202" i="2" s="1"/>
  <c r="A1202" i="2" s="1"/>
  <c r="H1218" i="2"/>
  <c r="U1218" i="2"/>
  <c r="V1218" i="2" s="1"/>
  <c r="I1218" i="2" s="1"/>
  <c r="A1218" i="2" s="1"/>
  <c r="H1234" i="2"/>
  <c r="U1234" i="2"/>
  <c r="V1234" i="2" s="1"/>
  <c r="I1234" i="2" s="1"/>
  <c r="A1234" i="2" s="1"/>
  <c r="H1250" i="2"/>
  <c r="U1250" i="2"/>
  <c r="V1250" i="2" s="1"/>
  <c r="I1250" i="2" s="1"/>
  <c r="A1250" i="2" s="1"/>
  <c r="H351" i="2"/>
  <c r="U351" i="2"/>
  <c r="V351" i="2" s="1"/>
  <c r="I351" i="2" s="1"/>
  <c r="A351" i="2" s="1"/>
  <c r="H463" i="2"/>
  <c r="U463" i="2"/>
  <c r="V463" i="2" s="1"/>
  <c r="I463" i="2" s="1"/>
  <c r="A463" i="2" s="1"/>
  <c r="H527" i="2"/>
  <c r="U527" i="2"/>
  <c r="V527" i="2" s="1"/>
  <c r="I527" i="2" s="1"/>
  <c r="A527" i="2" s="1"/>
  <c r="H1530" i="2"/>
  <c r="U1530" i="2"/>
  <c r="V1530" i="2" s="1"/>
  <c r="I1530" i="2" s="1"/>
  <c r="A1530" i="2" s="1"/>
  <c r="H1658" i="2"/>
  <c r="U1658" i="2"/>
  <c r="V1658" i="2" s="1"/>
  <c r="I1658" i="2" s="1"/>
  <c r="A1658" i="2" s="1"/>
  <c r="H1786" i="2"/>
  <c r="U1786" i="2"/>
  <c r="V1786" i="2" s="1"/>
  <c r="I1786" i="2" s="1"/>
  <c r="A1786" i="2" s="1"/>
  <c r="H247" i="2"/>
  <c r="U247" i="2"/>
  <c r="V247" i="2" s="1"/>
  <c r="I247" i="2" s="1"/>
  <c r="A247" i="2" s="1"/>
  <c r="H271" i="2"/>
  <c r="U271" i="2"/>
  <c r="V271" i="2" s="1"/>
  <c r="I271" i="2" s="1"/>
  <c r="A271" i="2" s="1"/>
  <c r="H311" i="2"/>
  <c r="U311" i="2"/>
  <c r="V311" i="2" s="1"/>
  <c r="I311" i="2" s="1"/>
  <c r="A311" i="2" s="1"/>
  <c r="H355" i="2"/>
  <c r="U355" i="2"/>
  <c r="V355" i="2" s="1"/>
  <c r="I355" i="2" s="1"/>
  <c r="A355" i="2" s="1"/>
  <c r="H375" i="2"/>
  <c r="U375" i="2"/>
  <c r="V375" i="2" s="1"/>
  <c r="I375" i="2" s="1"/>
  <c r="A375" i="2" s="1"/>
  <c r="H399" i="2"/>
  <c r="U399" i="2"/>
  <c r="V399" i="2" s="1"/>
  <c r="I399" i="2" s="1"/>
  <c r="A399" i="2" s="1"/>
  <c r="H451" i="2"/>
  <c r="U451" i="2"/>
  <c r="V451" i="2" s="1"/>
  <c r="I451" i="2" s="1"/>
  <c r="A451" i="2" s="1"/>
  <c r="H483" i="2"/>
  <c r="U483" i="2"/>
  <c r="V483" i="2" s="1"/>
  <c r="I483" i="2" s="1"/>
  <c r="A483" i="2" s="1"/>
  <c r="H515" i="2"/>
  <c r="U515" i="2"/>
  <c r="V515" i="2" s="1"/>
  <c r="I515" i="2" s="1"/>
  <c r="A515" i="2" s="1"/>
  <c r="H547" i="2"/>
  <c r="U547" i="2"/>
  <c r="V547" i="2" s="1"/>
  <c r="I547" i="2" s="1"/>
  <c r="A547" i="2" s="1"/>
  <c r="H579" i="2"/>
  <c r="U579" i="2"/>
  <c r="V579" i="2" s="1"/>
  <c r="I579" i="2" s="1"/>
  <c r="A579" i="2" s="1"/>
  <c r="H679" i="2"/>
  <c r="U679" i="2"/>
  <c r="V679" i="2" s="1"/>
  <c r="I679" i="2" s="1"/>
  <c r="A679" i="2" s="1"/>
  <c r="H695" i="2"/>
  <c r="U695" i="2"/>
  <c r="V695" i="2" s="1"/>
  <c r="I695" i="2" s="1"/>
  <c r="A695" i="2" s="1"/>
  <c r="H711" i="2"/>
  <c r="U711" i="2"/>
  <c r="V711" i="2" s="1"/>
  <c r="I711" i="2" s="1"/>
  <c r="A711" i="2" s="1"/>
  <c r="H727" i="2"/>
  <c r="U727" i="2"/>
  <c r="V727" i="2" s="1"/>
  <c r="I727" i="2" s="1"/>
  <c r="A727" i="2" s="1"/>
  <c r="H759" i="2"/>
  <c r="U759" i="2"/>
  <c r="V759" i="2" s="1"/>
  <c r="I759" i="2" s="1"/>
  <c r="A759" i="2" s="1"/>
  <c r="H775" i="2"/>
  <c r="U775" i="2"/>
  <c r="V775" i="2" s="1"/>
  <c r="I775" i="2" s="1"/>
  <c r="A775" i="2" s="1"/>
  <c r="H791" i="2"/>
  <c r="U791" i="2"/>
  <c r="V791" i="2" s="1"/>
  <c r="I791" i="2" s="1"/>
  <c r="A791" i="2" s="1"/>
  <c r="H839" i="2"/>
  <c r="U839" i="2"/>
  <c r="V839" i="2" s="1"/>
  <c r="I839" i="2" s="1"/>
  <c r="A839" i="2" s="1"/>
  <c r="H855" i="2"/>
  <c r="U855" i="2"/>
  <c r="V855" i="2" s="1"/>
  <c r="I855" i="2" s="1"/>
  <c r="A855" i="2" s="1"/>
  <c r="H871" i="2"/>
  <c r="U871" i="2"/>
  <c r="V871" i="2" s="1"/>
  <c r="I871" i="2" s="1"/>
  <c r="A871" i="2" s="1"/>
  <c r="H887" i="2"/>
  <c r="U887" i="2"/>
  <c r="V887" i="2" s="1"/>
  <c r="I887" i="2" s="1"/>
  <c r="A887" i="2" s="1"/>
  <c r="H903" i="2"/>
  <c r="U903" i="2"/>
  <c r="V903" i="2" s="1"/>
  <c r="I903" i="2" s="1"/>
  <c r="A903" i="2" s="1"/>
  <c r="H919" i="2"/>
  <c r="U919" i="2"/>
  <c r="V919" i="2" s="1"/>
  <c r="I919" i="2" s="1"/>
  <c r="A919" i="2" s="1"/>
  <c r="H967" i="2"/>
  <c r="U967" i="2"/>
  <c r="V967" i="2" s="1"/>
  <c r="I967" i="2" s="1"/>
  <c r="A967" i="2" s="1"/>
  <c r="H983" i="2"/>
  <c r="U983" i="2"/>
  <c r="V983" i="2" s="1"/>
  <c r="I983" i="2" s="1"/>
  <c r="A983" i="2" s="1"/>
  <c r="H999" i="2"/>
  <c r="U999" i="2"/>
  <c r="V999" i="2" s="1"/>
  <c r="I999" i="2" s="1"/>
  <c r="A999" i="2" s="1"/>
  <c r="H1015" i="2"/>
  <c r="U1015" i="2"/>
  <c r="V1015" i="2" s="1"/>
  <c r="I1015" i="2" s="1"/>
  <c r="A1015" i="2" s="1"/>
  <c r="H1031" i="2"/>
  <c r="U1031" i="2"/>
  <c r="V1031" i="2" s="1"/>
  <c r="I1031" i="2" s="1"/>
  <c r="A1031" i="2" s="1"/>
  <c r="H1079" i="2"/>
  <c r="U1079" i="2"/>
  <c r="V1079" i="2" s="1"/>
  <c r="I1079" i="2" s="1"/>
  <c r="A1079" i="2" s="1"/>
  <c r="H1095" i="2"/>
  <c r="U1095" i="2"/>
  <c r="V1095" i="2" s="1"/>
  <c r="I1095" i="2" s="1"/>
  <c r="A1095" i="2" s="1"/>
  <c r="H1111" i="2"/>
  <c r="U1111" i="2"/>
  <c r="V1111" i="2" s="1"/>
  <c r="I1111" i="2" s="1"/>
  <c r="A1111" i="2" s="1"/>
  <c r="H1127" i="2"/>
  <c r="U1127" i="2"/>
  <c r="V1127" i="2" s="1"/>
  <c r="I1127" i="2" s="1"/>
  <c r="A1127" i="2" s="1"/>
  <c r="H1143" i="2"/>
  <c r="U1143" i="2"/>
  <c r="V1143" i="2" s="1"/>
  <c r="I1143" i="2" s="1"/>
  <c r="A1143" i="2" s="1"/>
  <c r="H1191" i="2"/>
  <c r="U1191" i="2"/>
  <c r="V1191" i="2" s="1"/>
  <c r="I1191" i="2" s="1"/>
  <c r="A1191" i="2" s="1"/>
  <c r="H1207" i="2"/>
  <c r="U1207" i="2"/>
  <c r="V1207" i="2" s="1"/>
  <c r="I1207" i="2" s="1"/>
  <c r="A1207" i="2" s="1"/>
  <c r="H1223" i="2"/>
  <c r="U1223" i="2"/>
  <c r="V1223" i="2" s="1"/>
  <c r="I1223" i="2" s="1"/>
  <c r="A1223" i="2" s="1"/>
  <c r="H1239" i="2"/>
  <c r="U1239" i="2"/>
  <c r="V1239" i="2" s="1"/>
  <c r="I1239" i="2" s="1"/>
  <c r="A1239" i="2" s="1"/>
  <c r="H1255" i="2"/>
  <c r="U1255" i="2"/>
  <c r="V1255" i="2" s="1"/>
  <c r="I1255" i="2" s="1"/>
  <c r="A1255" i="2" s="1"/>
  <c r="H1271" i="2"/>
  <c r="U1271" i="2"/>
  <c r="V1271" i="2" s="1"/>
  <c r="I1271" i="2" s="1"/>
  <c r="A1271" i="2" s="1"/>
  <c r="H1319" i="2"/>
  <c r="U1319" i="2"/>
  <c r="V1319" i="2" s="1"/>
  <c r="I1319" i="2" s="1"/>
  <c r="A1319" i="2" s="1"/>
  <c r="H1335" i="2"/>
  <c r="U1335" i="2"/>
  <c r="V1335" i="2" s="1"/>
  <c r="I1335" i="2" s="1"/>
  <c r="A1335" i="2" s="1"/>
  <c r="H1351" i="2"/>
  <c r="U1351" i="2"/>
  <c r="V1351" i="2" s="1"/>
  <c r="I1351" i="2" s="1"/>
  <c r="A1351" i="2" s="1"/>
  <c r="H1367" i="2"/>
  <c r="U1367" i="2"/>
  <c r="V1367" i="2" s="1"/>
  <c r="I1367" i="2" s="1"/>
  <c r="A1367" i="2" s="1"/>
  <c r="H1383" i="2"/>
  <c r="U1383" i="2"/>
  <c r="V1383" i="2" s="1"/>
  <c r="I1383" i="2" s="1"/>
  <c r="A1383" i="2" s="1"/>
  <c r="H1399" i="2"/>
  <c r="U1399" i="2"/>
  <c r="V1399" i="2" s="1"/>
  <c r="I1399" i="2" s="1"/>
  <c r="A1399" i="2" s="1"/>
  <c r="H1415" i="2"/>
  <c r="U1415" i="2"/>
  <c r="V1415" i="2" s="1"/>
  <c r="I1415" i="2" s="1"/>
  <c r="A1415" i="2" s="1"/>
  <c r="H1431" i="2"/>
  <c r="U1431" i="2"/>
  <c r="V1431" i="2" s="1"/>
  <c r="I1431" i="2" s="1"/>
  <c r="A1431" i="2" s="1"/>
  <c r="H1447" i="2"/>
  <c r="U1447" i="2"/>
  <c r="V1447" i="2" s="1"/>
  <c r="I1447" i="2" s="1"/>
  <c r="A1447" i="2" s="1"/>
  <c r="H1463" i="2"/>
  <c r="U1463" i="2"/>
  <c r="V1463" i="2" s="1"/>
  <c r="I1463" i="2" s="1"/>
  <c r="A1463" i="2" s="1"/>
  <c r="H1479" i="2"/>
  <c r="U1479" i="2"/>
  <c r="V1479" i="2" s="1"/>
  <c r="I1479" i="2" s="1"/>
  <c r="A1479" i="2" s="1"/>
  <c r="H1511" i="2"/>
  <c r="U1511" i="2"/>
  <c r="V1511" i="2" s="1"/>
  <c r="I1511" i="2" s="1"/>
  <c r="A1511" i="2" s="1"/>
  <c r="H1527" i="2"/>
  <c r="U1527" i="2"/>
  <c r="V1527" i="2" s="1"/>
  <c r="I1527" i="2" s="1"/>
  <c r="A1527" i="2" s="1"/>
  <c r="H1559" i="2"/>
  <c r="U1559" i="2"/>
  <c r="V1559" i="2" s="1"/>
  <c r="I1559" i="2" s="1"/>
  <c r="A1559" i="2" s="1"/>
  <c r="H1591" i="2"/>
  <c r="U1591" i="2"/>
  <c r="V1591" i="2" s="1"/>
  <c r="I1591" i="2" s="1"/>
  <c r="A1591" i="2" s="1"/>
  <c r="H1623" i="2"/>
  <c r="U1623" i="2"/>
  <c r="V1623" i="2" s="1"/>
  <c r="I1623" i="2" s="1"/>
  <c r="A1623" i="2" s="1"/>
  <c r="H1639" i="2"/>
  <c r="U1639" i="2"/>
  <c r="V1639" i="2" s="1"/>
  <c r="I1639" i="2" s="1"/>
  <c r="A1639" i="2" s="1"/>
  <c r="H1655" i="2"/>
  <c r="U1655" i="2"/>
  <c r="V1655" i="2" s="1"/>
  <c r="I1655" i="2" s="1"/>
  <c r="A1655" i="2" s="1"/>
  <c r="H1671" i="2"/>
  <c r="U1671" i="2"/>
  <c r="V1671" i="2" s="1"/>
  <c r="I1671" i="2" s="1"/>
  <c r="A1671" i="2" s="1"/>
  <c r="H1687" i="2"/>
  <c r="U1687" i="2"/>
  <c r="V1687" i="2" s="1"/>
  <c r="I1687" i="2" s="1"/>
  <c r="A1687" i="2" s="1"/>
  <c r="H1703" i="2"/>
  <c r="U1703" i="2"/>
  <c r="V1703" i="2" s="1"/>
  <c r="I1703" i="2" s="1"/>
  <c r="A1703" i="2" s="1"/>
  <c r="H1735" i="2"/>
  <c r="U1735" i="2"/>
  <c r="V1735" i="2" s="1"/>
  <c r="I1735" i="2" s="1"/>
  <c r="A1735" i="2" s="1"/>
  <c r="H1767" i="2"/>
  <c r="U1767" i="2"/>
  <c r="V1767" i="2" s="1"/>
  <c r="I1767" i="2" s="1"/>
  <c r="A1767" i="2" s="1"/>
  <c r="H1799" i="2"/>
  <c r="U1799" i="2"/>
  <c r="V1799" i="2" s="1"/>
  <c r="I1799" i="2" s="1"/>
  <c r="A1799" i="2" s="1"/>
  <c r="H1370" i="2"/>
  <c r="U1370" i="2"/>
  <c r="V1370" i="2" s="1"/>
  <c r="I1370" i="2" s="1"/>
  <c r="A1370" i="2" s="1"/>
  <c r="H1546" i="2"/>
  <c r="U1546" i="2"/>
  <c r="V1546" i="2" s="1"/>
  <c r="I1546" i="2" s="1"/>
  <c r="A1546" i="2" s="1"/>
  <c r="H1274" i="2"/>
  <c r="U1274" i="2"/>
  <c r="V1274" i="2" s="1"/>
  <c r="I1274" i="2" s="1"/>
  <c r="A1274" i="2" s="1"/>
  <c r="H1450" i="2"/>
  <c r="U1450" i="2"/>
  <c r="V1450" i="2" s="1"/>
  <c r="I1450" i="2" s="1"/>
  <c r="A1450" i="2" s="1"/>
  <c r="H1554" i="2"/>
  <c r="U1554" i="2"/>
  <c r="V1554" i="2" s="1"/>
  <c r="I1554" i="2" s="1"/>
  <c r="A1554" i="2" s="1"/>
  <c r="H1666" i="2"/>
  <c r="U1666" i="2"/>
  <c r="V1666" i="2" s="1"/>
  <c r="I1666" i="2" s="1"/>
  <c r="A1666" i="2" s="1"/>
  <c r="H1802" i="2"/>
  <c r="U1802" i="2"/>
  <c r="V1802" i="2" s="1"/>
  <c r="I1802" i="2" s="1"/>
  <c r="A1802" i="2" s="1"/>
  <c r="H1378" i="2"/>
  <c r="U1378" i="2"/>
  <c r="V1378" i="2" s="1"/>
  <c r="I1378" i="2" s="1"/>
  <c r="A1378" i="2" s="1"/>
  <c r="H1434" i="2"/>
  <c r="U1434" i="2"/>
  <c r="V1434" i="2" s="1"/>
  <c r="I1434" i="2" s="1"/>
  <c r="A1434" i="2" s="1"/>
  <c r="H1506" i="2"/>
  <c r="U1506" i="2"/>
  <c r="V1506" i="2" s="1"/>
  <c r="I1506" i="2" s="1"/>
  <c r="A1506" i="2" s="1"/>
  <c r="H1586" i="2"/>
  <c r="U1586" i="2"/>
  <c r="V1586" i="2" s="1"/>
  <c r="I1586" i="2" s="1"/>
  <c r="A1586" i="2" s="1"/>
  <c r="U1794" i="2"/>
  <c r="V1794" i="2" s="1"/>
  <c r="I1794" i="2" s="1"/>
  <c r="A1794" i="2" s="1"/>
  <c r="H1794" i="2"/>
  <c r="U8" i="2"/>
  <c r="V8" i="2" s="1"/>
  <c r="I8" i="2" s="1"/>
  <c r="A8" i="2" s="1"/>
  <c r="U16" i="2"/>
  <c r="V16" i="2" s="1"/>
  <c r="I16" i="2" s="1"/>
  <c r="A16" i="2" s="1"/>
  <c r="H24" i="2"/>
  <c r="H32" i="2"/>
  <c r="H40" i="2"/>
  <c r="H48" i="2"/>
  <c r="H56" i="2"/>
  <c r="H64" i="2"/>
  <c r="H72" i="2"/>
  <c r="H80" i="2"/>
  <c r="H88" i="2"/>
  <c r="H96" i="2"/>
  <c r="H104" i="2"/>
  <c r="H112" i="2"/>
  <c r="H120" i="2"/>
  <c r="H128" i="2"/>
  <c r="H136" i="2"/>
  <c r="H144" i="2"/>
  <c r="H152" i="2"/>
  <c r="H160" i="2"/>
  <c r="H168" i="2"/>
  <c r="H176" i="2"/>
  <c r="H184" i="2"/>
  <c r="H192" i="2"/>
  <c r="H200" i="2"/>
  <c r="H208" i="2"/>
  <c r="H216" i="2"/>
  <c r="H224" i="2"/>
  <c r="H232" i="2"/>
  <c r="H240" i="2"/>
  <c r="H248" i="2"/>
  <c r="H256" i="2"/>
  <c r="H264" i="2"/>
  <c r="H272" i="2"/>
  <c r="H280" i="2"/>
  <c r="H288" i="2"/>
  <c r="H296" i="2"/>
  <c r="H304" i="2"/>
  <c r="H312" i="2"/>
  <c r="H320" i="2"/>
  <c r="H328" i="2"/>
  <c r="H336" i="2"/>
  <c r="H344" i="2"/>
  <c r="H352" i="2"/>
  <c r="H360" i="2"/>
  <c r="H368" i="2"/>
  <c r="H376" i="2"/>
  <c r="H384" i="2"/>
  <c r="H392" i="2"/>
  <c r="H400" i="2"/>
  <c r="H408" i="2"/>
  <c r="H416" i="2"/>
  <c r="H424" i="2"/>
  <c r="H432" i="2"/>
  <c r="H440" i="2"/>
  <c r="H448" i="2"/>
  <c r="H456" i="2"/>
  <c r="H464" i="2"/>
  <c r="H472" i="2"/>
  <c r="H480" i="2"/>
  <c r="H488" i="2"/>
  <c r="H496" i="2"/>
  <c r="H504" i="2"/>
  <c r="H512" i="2"/>
  <c r="H520" i="2"/>
  <c r="H528" i="2"/>
  <c r="H536" i="2"/>
  <c r="H544" i="2"/>
  <c r="H552" i="2"/>
  <c r="H560" i="2"/>
  <c r="H568" i="2"/>
  <c r="H576" i="2"/>
  <c r="H584" i="2"/>
  <c r="H592" i="2"/>
  <c r="H600" i="2"/>
  <c r="H608" i="2"/>
  <c r="H616" i="2"/>
  <c r="H624" i="2"/>
  <c r="H632" i="2"/>
  <c r="H640" i="2"/>
  <c r="H648" i="2"/>
  <c r="H656" i="2"/>
  <c r="H664" i="2"/>
  <c r="H672" i="2"/>
  <c r="H680" i="2"/>
  <c r="H688" i="2"/>
  <c r="H696" i="2"/>
  <c r="H704" i="2"/>
  <c r="H712" i="2"/>
  <c r="H720" i="2"/>
  <c r="H728" i="2"/>
  <c r="H736" i="2"/>
  <c r="H744" i="2"/>
  <c r="H752" i="2"/>
  <c r="H760" i="2"/>
  <c r="H768" i="2"/>
  <c r="H776" i="2"/>
  <c r="H784" i="2"/>
  <c r="H792" i="2"/>
  <c r="H800" i="2"/>
  <c r="H808" i="2"/>
  <c r="H816" i="2"/>
  <c r="H824" i="2"/>
  <c r="H832" i="2"/>
  <c r="H840" i="2"/>
  <c r="H848" i="2"/>
  <c r="H856" i="2"/>
  <c r="H864" i="2"/>
  <c r="H872" i="2"/>
  <c r="H880" i="2"/>
  <c r="H888" i="2"/>
  <c r="H896" i="2"/>
  <c r="H904" i="2"/>
  <c r="H912" i="2"/>
  <c r="H920" i="2"/>
  <c r="H928" i="2"/>
  <c r="H936" i="2"/>
  <c r="H944" i="2"/>
  <c r="H952" i="2"/>
  <c r="H960" i="2"/>
  <c r="H968" i="2"/>
  <c r="H976" i="2"/>
  <c r="H984" i="2"/>
  <c r="H992" i="2"/>
  <c r="H1000" i="2"/>
  <c r="H1008" i="2"/>
  <c r="H1016" i="2"/>
  <c r="H1024" i="2"/>
  <c r="H1032" i="2"/>
  <c r="H1040" i="2"/>
  <c r="H1048" i="2"/>
  <c r="H1056" i="2"/>
  <c r="H1064" i="2"/>
  <c r="H1072" i="2"/>
  <c r="H1080" i="2"/>
  <c r="H1088" i="2"/>
  <c r="H1096" i="2"/>
  <c r="H1104" i="2"/>
  <c r="H1112" i="2"/>
  <c r="H1120" i="2"/>
  <c r="H1128" i="2"/>
  <c r="H1136" i="2"/>
  <c r="H1144" i="2"/>
  <c r="H1152" i="2"/>
  <c r="H1160" i="2"/>
  <c r="H1168" i="2"/>
  <c r="H1176" i="2"/>
  <c r="H1184" i="2"/>
  <c r="H1192" i="2"/>
  <c r="H1200" i="2"/>
  <c r="H1208" i="2"/>
  <c r="H1216" i="2"/>
  <c r="H1224" i="2"/>
  <c r="H1232" i="2"/>
  <c r="H1240" i="2"/>
  <c r="H1248" i="2"/>
  <c r="H1256" i="2"/>
  <c r="H1264" i="2"/>
  <c r="H1272" i="2"/>
  <c r="H1280" i="2"/>
  <c r="H1288" i="2"/>
  <c r="H1296" i="2"/>
  <c r="H1304" i="2"/>
  <c r="H1312" i="2"/>
  <c r="H1320" i="2"/>
  <c r="H1328" i="2"/>
  <c r="H1336" i="2"/>
  <c r="H1344" i="2"/>
  <c r="H1352" i="2"/>
  <c r="H1360" i="2"/>
  <c r="H1368" i="2"/>
  <c r="H1376" i="2"/>
  <c r="H1384" i="2"/>
  <c r="H1392" i="2"/>
  <c r="H1400" i="2"/>
  <c r="H1408" i="2"/>
  <c r="H1416" i="2"/>
  <c r="H1424" i="2"/>
  <c r="H1432" i="2"/>
  <c r="H1440" i="2"/>
  <c r="H1448" i="2"/>
  <c r="H1456" i="2"/>
  <c r="H1464" i="2"/>
  <c r="H1472" i="2"/>
  <c r="H1480" i="2"/>
  <c r="H1488" i="2"/>
  <c r="H1496" i="2"/>
  <c r="H1504" i="2"/>
  <c r="H1512" i="2"/>
  <c r="H1520" i="2"/>
  <c r="H1528" i="2"/>
  <c r="H1536" i="2"/>
  <c r="H1544" i="2"/>
  <c r="H1552" i="2"/>
  <c r="H1560" i="2"/>
  <c r="H1568" i="2"/>
  <c r="H1576" i="2"/>
  <c r="H1584" i="2"/>
  <c r="H1592" i="2"/>
  <c r="H1600" i="2"/>
  <c r="H1608" i="2"/>
  <c r="H1616" i="2"/>
  <c r="H1624" i="2"/>
  <c r="H1632" i="2"/>
  <c r="H1640" i="2"/>
  <c r="H1648" i="2"/>
  <c r="H1656" i="2"/>
  <c r="H1664" i="2"/>
  <c r="H1672" i="2"/>
  <c r="H1680" i="2"/>
  <c r="H1688" i="2"/>
  <c r="H1696" i="2"/>
  <c r="H1704" i="2"/>
  <c r="H1712" i="2"/>
  <c r="H1720" i="2"/>
  <c r="H1728" i="2"/>
  <c r="H1736" i="2"/>
  <c r="H1744" i="2"/>
  <c r="H1752" i="2"/>
  <c r="H1760" i="2"/>
  <c r="H1768" i="2"/>
  <c r="H1776" i="2"/>
  <c r="H1784" i="2"/>
  <c r="H1792" i="2"/>
  <c r="H1800" i="2"/>
  <c r="U5" i="2"/>
  <c r="V5" i="2" s="1"/>
  <c r="I5" i="2" s="1"/>
  <c r="A5" i="2" s="1"/>
  <c r="H13" i="2"/>
  <c r="U21" i="2"/>
  <c r="V21" i="2" s="1"/>
  <c r="I21" i="2" s="1"/>
  <c r="A21" i="2" s="1"/>
  <c r="U29" i="2"/>
  <c r="V29" i="2" s="1"/>
  <c r="I29" i="2" s="1"/>
  <c r="U37" i="2"/>
  <c r="V37" i="2" s="1"/>
  <c r="I37" i="2" s="1"/>
  <c r="A37" i="2" s="1"/>
  <c r="U45" i="2"/>
  <c r="V45" i="2" s="1"/>
  <c r="I45" i="2" s="1"/>
  <c r="U53" i="2"/>
  <c r="V53" i="2" s="1"/>
  <c r="I53" i="2" s="1"/>
  <c r="A53" i="2" s="1"/>
  <c r="U61" i="2"/>
  <c r="V61" i="2" s="1"/>
  <c r="I61" i="2" s="1"/>
  <c r="A61" i="2" s="1"/>
  <c r="U69" i="2"/>
  <c r="V69" i="2" s="1"/>
  <c r="I69" i="2" s="1"/>
  <c r="A69" i="2" s="1"/>
  <c r="U77" i="2"/>
  <c r="V77" i="2" s="1"/>
  <c r="I77" i="2" s="1"/>
  <c r="A77" i="2" s="1"/>
  <c r="U85" i="2"/>
  <c r="V85" i="2" s="1"/>
  <c r="I85" i="2" s="1"/>
  <c r="A85" i="2" s="1"/>
  <c r="U93" i="2"/>
  <c r="V93" i="2" s="1"/>
  <c r="I93" i="2" s="1"/>
  <c r="A93" i="2" s="1"/>
  <c r="U101" i="2"/>
  <c r="V101" i="2" s="1"/>
  <c r="I101" i="2" s="1"/>
  <c r="A101" i="2" s="1"/>
  <c r="U109" i="2"/>
  <c r="V109" i="2" s="1"/>
  <c r="I109" i="2" s="1"/>
  <c r="A109" i="2" s="1"/>
  <c r="U117" i="2"/>
  <c r="V117" i="2" s="1"/>
  <c r="I117" i="2" s="1"/>
  <c r="A117" i="2" s="1"/>
  <c r="U125" i="2"/>
  <c r="V125" i="2" s="1"/>
  <c r="I125" i="2" s="1"/>
  <c r="A125" i="2" s="1"/>
  <c r="U133" i="2"/>
  <c r="V133" i="2" s="1"/>
  <c r="I133" i="2" s="1"/>
  <c r="A133" i="2" s="1"/>
  <c r="U141" i="2"/>
  <c r="V141" i="2" s="1"/>
  <c r="I141" i="2" s="1"/>
  <c r="A141" i="2" s="1"/>
  <c r="U149" i="2"/>
  <c r="V149" i="2" s="1"/>
  <c r="I149" i="2" s="1"/>
  <c r="A149" i="2" s="1"/>
  <c r="U157" i="2"/>
  <c r="V157" i="2" s="1"/>
  <c r="I157" i="2" s="1"/>
  <c r="A157" i="2" s="1"/>
  <c r="U165" i="2"/>
  <c r="V165" i="2" s="1"/>
  <c r="I165" i="2" s="1"/>
  <c r="A165" i="2" s="1"/>
  <c r="U173" i="2"/>
  <c r="V173" i="2" s="1"/>
  <c r="I173" i="2" s="1"/>
  <c r="A173" i="2" s="1"/>
  <c r="U181" i="2"/>
  <c r="V181" i="2" s="1"/>
  <c r="I181" i="2" s="1"/>
  <c r="A181" i="2" s="1"/>
  <c r="U189" i="2"/>
  <c r="V189" i="2" s="1"/>
  <c r="I189" i="2" s="1"/>
  <c r="U197" i="2"/>
  <c r="V197" i="2" s="1"/>
  <c r="I197" i="2" s="1"/>
  <c r="A197" i="2" s="1"/>
  <c r="U205" i="2"/>
  <c r="V205" i="2" s="1"/>
  <c r="I205" i="2" s="1"/>
  <c r="A205" i="2" s="1"/>
  <c r="U213" i="2"/>
  <c r="V213" i="2" s="1"/>
  <c r="I213" i="2" s="1"/>
  <c r="A213" i="2" s="1"/>
  <c r="U221" i="2"/>
  <c r="V221" i="2" s="1"/>
  <c r="I221" i="2" s="1"/>
  <c r="A221" i="2" s="1"/>
  <c r="U229" i="2"/>
  <c r="V229" i="2" s="1"/>
  <c r="I229" i="2" s="1"/>
  <c r="A229" i="2" s="1"/>
  <c r="U237" i="2"/>
  <c r="V237" i="2" s="1"/>
  <c r="I237" i="2" s="1"/>
  <c r="A237" i="2" s="1"/>
  <c r="U245" i="2"/>
  <c r="V245" i="2" s="1"/>
  <c r="I245" i="2" s="1"/>
  <c r="A245" i="2" s="1"/>
  <c r="U253" i="2"/>
  <c r="V253" i="2" s="1"/>
  <c r="I253" i="2" s="1"/>
  <c r="A253" i="2" s="1"/>
  <c r="U261" i="2"/>
  <c r="V261" i="2" s="1"/>
  <c r="I261" i="2" s="1"/>
  <c r="A261" i="2" s="1"/>
  <c r="U269" i="2"/>
  <c r="V269" i="2" s="1"/>
  <c r="I269" i="2" s="1"/>
  <c r="A269" i="2" s="1"/>
  <c r="U277" i="2"/>
  <c r="V277" i="2" s="1"/>
  <c r="I277" i="2" s="1"/>
  <c r="A277" i="2" s="1"/>
  <c r="U285" i="2"/>
  <c r="V285" i="2" s="1"/>
  <c r="I285" i="2" s="1"/>
  <c r="A285" i="2" s="1"/>
  <c r="U293" i="2"/>
  <c r="V293" i="2" s="1"/>
  <c r="I293" i="2" s="1"/>
  <c r="A293" i="2" s="1"/>
  <c r="U301" i="2"/>
  <c r="V301" i="2" s="1"/>
  <c r="I301" i="2" s="1"/>
  <c r="A301" i="2" s="1"/>
  <c r="U309" i="2"/>
  <c r="V309" i="2" s="1"/>
  <c r="I309" i="2" s="1"/>
  <c r="A309" i="2" s="1"/>
  <c r="U317" i="2"/>
  <c r="V317" i="2" s="1"/>
  <c r="I317" i="2" s="1"/>
  <c r="A317" i="2" s="1"/>
  <c r="U325" i="2"/>
  <c r="V325" i="2" s="1"/>
  <c r="I325" i="2" s="1"/>
  <c r="A325" i="2" s="1"/>
  <c r="U333" i="2"/>
  <c r="V333" i="2" s="1"/>
  <c r="I333" i="2" s="1"/>
  <c r="A333" i="2" s="1"/>
  <c r="U341" i="2"/>
  <c r="V341" i="2" s="1"/>
  <c r="I341" i="2" s="1"/>
  <c r="A341" i="2" s="1"/>
  <c r="U349" i="2"/>
  <c r="V349" i="2" s="1"/>
  <c r="I349" i="2" s="1"/>
  <c r="A349" i="2" s="1"/>
  <c r="U357" i="2"/>
  <c r="V357" i="2" s="1"/>
  <c r="I357" i="2" s="1"/>
  <c r="A357" i="2" s="1"/>
  <c r="U365" i="2"/>
  <c r="V365" i="2" s="1"/>
  <c r="I365" i="2" s="1"/>
  <c r="A365" i="2" s="1"/>
  <c r="U373" i="2"/>
  <c r="V373" i="2" s="1"/>
  <c r="I373" i="2" s="1"/>
  <c r="A373" i="2" s="1"/>
  <c r="U381" i="2"/>
  <c r="V381" i="2" s="1"/>
  <c r="I381" i="2" s="1"/>
  <c r="A381" i="2" s="1"/>
  <c r="U389" i="2"/>
  <c r="V389" i="2" s="1"/>
  <c r="I389" i="2" s="1"/>
  <c r="A389" i="2" s="1"/>
  <c r="U397" i="2"/>
  <c r="V397" i="2" s="1"/>
  <c r="I397" i="2" s="1"/>
  <c r="A397" i="2" s="1"/>
  <c r="U405" i="2"/>
  <c r="V405" i="2" s="1"/>
  <c r="I405" i="2" s="1"/>
  <c r="A405" i="2" s="1"/>
  <c r="U413" i="2"/>
  <c r="V413" i="2" s="1"/>
  <c r="I413" i="2" s="1"/>
  <c r="A413" i="2" s="1"/>
  <c r="U421" i="2"/>
  <c r="V421" i="2" s="1"/>
  <c r="I421" i="2" s="1"/>
  <c r="A421" i="2" s="1"/>
  <c r="U429" i="2"/>
  <c r="V429" i="2" s="1"/>
  <c r="I429" i="2" s="1"/>
  <c r="A429" i="2" s="1"/>
  <c r="U437" i="2"/>
  <c r="V437" i="2" s="1"/>
  <c r="I437" i="2" s="1"/>
  <c r="A437" i="2" s="1"/>
  <c r="U445" i="2"/>
  <c r="V445" i="2" s="1"/>
  <c r="I445" i="2" s="1"/>
  <c r="U453" i="2"/>
  <c r="V453" i="2" s="1"/>
  <c r="I453" i="2" s="1"/>
  <c r="A453" i="2" s="1"/>
  <c r="U461" i="2"/>
  <c r="V461" i="2" s="1"/>
  <c r="I461" i="2" s="1"/>
  <c r="A461" i="2" s="1"/>
  <c r="U469" i="2"/>
  <c r="V469" i="2" s="1"/>
  <c r="I469" i="2" s="1"/>
  <c r="A469" i="2" s="1"/>
  <c r="U477" i="2"/>
  <c r="V477" i="2" s="1"/>
  <c r="I477" i="2" s="1"/>
  <c r="U485" i="2"/>
  <c r="V485" i="2" s="1"/>
  <c r="I485" i="2" s="1"/>
  <c r="A485" i="2" s="1"/>
  <c r="U493" i="2"/>
  <c r="V493" i="2" s="1"/>
  <c r="I493" i="2" s="1"/>
  <c r="A493" i="2" s="1"/>
  <c r="U501" i="2"/>
  <c r="V501" i="2" s="1"/>
  <c r="I501" i="2" s="1"/>
  <c r="A501" i="2" s="1"/>
  <c r="U509" i="2"/>
  <c r="V509" i="2" s="1"/>
  <c r="I509" i="2" s="1"/>
  <c r="U517" i="2"/>
  <c r="V517" i="2" s="1"/>
  <c r="I517" i="2" s="1"/>
  <c r="A517" i="2" s="1"/>
  <c r="U525" i="2"/>
  <c r="V525" i="2" s="1"/>
  <c r="I525" i="2" s="1"/>
  <c r="A525" i="2" s="1"/>
  <c r="U533" i="2"/>
  <c r="V533" i="2" s="1"/>
  <c r="I533" i="2" s="1"/>
  <c r="A533" i="2" s="1"/>
  <c r="U541" i="2"/>
  <c r="V541" i="2" s="1"/>
  <c r="I541" i="2" s="1"/>
  <c r="A541" i="2" s="1"/>
  <c r="U549" i="2"/>
  <c r="V549" i="2" s="1"/>
  <c r="I549" i="2" s="1"/>
  <c r="A549" i="2" s="1"/>
  <c r="U557" i="2"/>
  <c r="V557" i="2" s="1"/>
  <c r="I557" i="2" s="1"/>
  <c r="A557" i="2" s="1"/>
  <c r="U565" i="2"/>
  <c r="V565" i="2" s="1"/>
  <c r="I565" i="2" s="1"/>
  <c r="A565" i="2" s="1"/>
  <c r="U573" i="2"/>
  <c r="V573" i="2" s="1"/>
  <c r="I573" i="2" s="1"/>
  <c r="A573" i="2" s="1"/>
  <c r="U581" i="2"/>
  <c r="V581" i="2" s="1"/>
  <c r="I581" i="2" s="1"/>
  <c r="A581" i="2" s="1"/>
  <c r="U589" i="2"/>
  <c r="V589" i="2" s="1"/>
  <c r="I589" i="2" s="1"/>
  <c r="A589" i="2" s="1"/>
  <c r="U597" i="2"/>
  <c r="V597" i="2" s="1"/>
  <c r="I597" i="2" s="1"/>
  <c r="A597" i="2" s="1"/>
  <c r="U605" i="2"/>
  <c r="V605" i="2" s="1"/>
  <c r="I605" i="2" s="1"/>
  <c r="A605" i="2" s="1"/>
  <c r="U613" i="2"/>
  <c r="V613" i="2" s="1"/>
  <c r="I613" i="2" s="1"/>
  <c r="A613" i="2" s="1"/>
  <c r="U621" i="2"/>
  <c r="V621" i="2" s="1"/>
  <c r="I621" i="2" s="1"/>
  <c r="A621" i="2" s="1"/>
  <c r="U629" i="2"/>
  <c r="V629" i="2" s="1"/>
  <c r="I629" i="2" s="1"/>
  <c r="A629" i="2" s="1"/>
  <c r="U637" i="2"/>
  <c r="V637" i="2" s="1"/>
  <c r="I637" i="2" s="1"/>
  <c r="A637" i="2" s="1"/>
  <c r="U645" i="2"/>
  <c r="V645" i="2" s="1"/>
  <c r="I645" i="2" s="1"/>
  <c r="A645" i="2" s="1"/>
  <c r="U653" i="2"/>
  <c r="V653" i="2" s="1"/>
  <c r="I653" i="2" s="1"/>
  <c r="A653" i="2" s="1"/>
  <c r="U661" i="2"/>
  <c r="V661" i="2" s="1"/>
  <c r="I661" i="2" s="1"/>
  <c r="A661" i="2" s="1"/>
  <c r="U669" i="2"/>
  <c r="V669" i="2" s="1"/>
  <c r="I669" i="2" s="1"/>
  <c r="A669" i="2" s="1"/>
  <c r="U677" i="2"/>
  <c r="V677" i="2" s="1"/>
  <c r="I677" i="2" s="1"/>
  <c r="A677" i="2" s="1"/>
  <c r="U685" i="2"/>
  <c r="V685" i="2" s="1"/>
  <c r="I685" i="2" s="1"/>
  <c r="A685" i="2" s="1"/>
  <c r="U693" i="2"/>
  <c r="V693" i="2" s="1"/>
  <c r="I693" i="2" s="1"/>
  <c r="A693" i="2" s="1"/>
  <c r="U701" i="2"/>
  <c r="V701" i="2" s="1"/>
  <c r="I701" i="2" s="1"/>
  <c r="A701" i="2" s="1"/>
  <c r="U709" i="2"/>
  <c r="V709" i="2" s="1"/>
  <c r="I709" i="2" s="1"/>
  <c r="A709" i="2" s="1"/>
  <c r="U717" i="2"/>
  <c r="V717" i="2" s="1"/>
  <c r="I717" i="2" s="1"/>
  <c r="A717" i="2" s="1"/>
  <c r="U725" i="2"/>
  <c r="V725" i="2" s="1"/>
  <c r="I725" i="2" s="1"/>
  <c r="A725" i="2" s="1"/>
  <c r="U733" i="2"/>
  <c r="V733" i="2" s="1"/>
  <c r="I733" i="2" s="1"/>
  <c r="A733" i="2" s="1"/>
  <c r="U741" i="2"/>
  <c r="V741" i="2" s="1"/>
  <c r="I741" i="2" s="1"/>
  <c r="A741" i="2" s="1"/>
  <c r="U749" i="2"/>
  <c r="V749" i="2" s="1"/>
  <c r="I749" i="2" s="1"/>
  <c r="A749" i="2" s="1"/>
  <c r="U757" i="2"/>
  <c r="V757" i="2" s="1"/>
  <c r="I757" i="2" s="1"/>
  <c r="A757" i="2" s="1"/>
  <c r="U765" i="2"/>
  <c r="V765" i="2" s="1"/>
  <c r="I765" i="2" s="1"/>
  <c r="A765" i="2" s="1"/>
  <c r="U773" i="2"/>
  <c r="V773" i="2" s="1"/>
  <c r="I773" i="2" s="1"/>
  <c r="A773" i="2" s="1"/>
  <c r="U781" i="2"/>
  <c r="V781" i="2" s="1"/>
  <c r="I781" i="2" s="1"/>
  <c r="A781" i="2" s="1"/>
  <c r="U789" i="2"/>
  <c r="V789" i="2" s="1"/>
  <c r="I789" i="2" s="1"/>
  <c r="A789" i="2" s="1"/>
  <c r="U797" i="2"/>
  <c r="V797" i="2" s="1"/>
  <c r="I797" i="2" s="1"/>
  <c r="U805" i="2"/>
  <c r="V805" i="2" s="1"/>
  <c r="I805" i="2" s="1"/>
  <c r="A805" i="2" s="1"/>
  <c r="U813" i="2"/>
  <c r="V813" i="2" s="1"/>
  <c r="I813" i="2" s="1"/>
  <c r="A813" i="2" s="1"/>
  <c r="U821" i="2"/>
  <c r="V821" i="2" s="1"/>
  <c r="I821" i="2" s="1"/>
  <c r="A821" i="2" s="1"/>
  <c r="U829" i="2"/>
  <c r="V829" i="2" s="1"/>
  <c r="I829" i="2" s="1"/>
  <c r="A829" i="2" s="1"/>
  <c r="U837" i="2"/>
  <c r="V837" i="2" s="1"/>
  <c r="I837" i="2" s="1"/>
  <c r="A837" i="2" s="1"/>
  <c r="U845" i="2"/>
  <c r="V845" i="2" s="1"/>
  <c r="I845" i="2" s="1"/>
  <c r="A845" i="2" s="1"/>
  <c r="U853" i="2"/>
  <c r="V853" i="2" s="1"/>
  <c r="I853" i="2" s="1"/>
  <c r="A853" i="2" s="1"/>
  <c r="U861" i="2"/>
  <c r="V861" i="2" s="1"/>
  <c r="I861" i="2" s="1"/>
  <c r="A861" i="2" s="1"/>
  <c r="U869" i="2"/>
  <c r="V869" i="2" s="1"/>
  <c r="I869" i="2" s="1"/>
  <c r="A869" i="2" s="1"/>
  <c r="U877" i="2"/>
  <c r="V877" i="2" s="1"/>
  <c r="I877" i="2" s="1"/>
  <c r="A877" i="2" s="1"/>
  <c r="U885" i="2"/>
  <c r="V885" i="2" s="1"/>
  <c r="I885" i="2" s="1"/>
  <c r="A885" i="2" s="1"/>
  <c r="U893" i="2"/>
  <c r="V893" i="2" s="1"/>
  <c r="I893" i="2" s="1"/>
  <c r="A893" i="2" s="1"/>
  <c r="U901" i="2"/>
  <c r="V901" i="2" s="1"/>
  <c r="I901" i="2" s="1"/>
  <c r="A901" i="2" s="1"/>
  <c r="U909" i="2"/>
  <c r="V909" i="2" s="1"/>
  <c r="I909" i="2" s="1"/>
  <c r="A909" i="2" s="1"/>
  <c r="U917" i="2"/>
  <c r="V917" i="2" s="1"/>
  <c r="I917" i="2" s="1"/>
  <c r="A917" i="2" s="1"/>
  <c r="U925" i="2"/>
  <c r="V925" i="2" s="1"/>
  <c r="I925" i="2" s="1"/>
  <c r="A925" i="2" s="1"/>
  <c r="U933" i="2"/>
  <c r="V933" i="2" s="1"/>
  <c r="I933" i="2" s="1"/>
  <c r="A933" i="2" s="1"/>
  <c r="U941" i="2"/>
  <c r="V941" i="2" s="1"/>
  <c r="I941" i="2" s="1"/>
  <c r="A941" i="2" s="1"/>
  <c r="U949" i="2"/>
  <c r="V949" i="2" s="1"/>
  <c r="I949" i="2" s="1"/>
  <c r="A949" i="2" s="1"/>
  <c r="U957" i="2"/>
  <c r="V957" i="2" s="1"/>
  <c r="I957" i="2" s="1"/>
  <c r="A957" i="2" s="1"/>
  <c r="U965" i="2"/>
  <c r="V965" i="2" s="1"/>
  <c r="I965" i="2" s="1"/>
  <c r="A965" i="2" s="1"/>
  <c r="U973" i="2"/>
  <c r="V973" i="2" s="1"/>
  <c r="I973" i="2" s="1"/>
  <c r="A973" i="2" s="1"/>
  <c r="U981" i="2"/>
  <c r="V981" i="2" s="1"/>
  <c r="I981" i="2" s="1"/>
  <c r="A981" i="2" s="1"/>
  <c r="U989" i="2"/>
  <c r="V989" i="2" s="1"/>
  <c r="I989" i="2" s="1"/>
  <c r="A989" i="2" s="1"/>
  <c r="U997" i="2"/>
  <c r="V997" i="2" s="1"/>
  <c r="I997" i="2" s="1"/>
  <c r="A997" i="2" s="1"/>
  <c r="U1005" i="2"/>
  <c r="V1005" i="2" s="1"/>
  <c r="I1005" i="2" s="1"/>
  <c r="A1005" i="2" s="1"/>
  <c r="U1013" i="2"/>
  <c r="V1013" i="2" s="1"/>
  <c r="I1013" i="2" s="1"/>
  <c r="A1013" i="2" s="1"/>
  <c r="U1021" i="2"/>
  <c r="V1021" i="2" s="1"/>
  <c r="I1021" i="2" s="1"/>
  <c r="A1021" i="2" s="1"/>
  <c r="U1029" i="2"/>
  <c r="V1029" i="2" s="1"/>
  <c r="I1029" i="2" s="1"/>
  <c r="A1029" i="2" s="1"/>
  <c r="U1037" i="2"/>
  <c r="V1037" i="2" s="1"/>
  <c r="I1037" i="2" s="1"/>
  <c r="A1037" i="2" s="1"/>
  <c r="U1045" i="2"/>
  <c r="V1045" i="2" s="1"/>
  <c r="I1045" i="2" s="1"/>
  <c r="A1045" i="2" s="1"/>
  <c r="U1053" i="2"/>
  <c r="V1053" i="2" s="1"/>
  <c r="I1053" i="2" s="1"/>
  <c r="A1053" i="2" s="1"/>
  <c r="U1061" i="2"/>
  <c r="V1061" i="2" s="1"/>
  <c r="I1061" i="2" s="1"/>
  <c r="A1061" i="2" s="1"/>
  <c r="U1069" i="2"/>
  <c r="V1069" i="2" s="1"/>
  <c r="I1069" i="2" s="1"/>
  <c r="A1069" i="2" s="1"/>
  <c r="U1077" i="2"/>
  <c r="V1077" i="2" s="1"/>
  <c r="I1077" i="2" s="1"/>
  <c r="A1077" i="2" s="1"/>
  <c r="U1085" i="2"/>
  <c r="V1085" i="2" s="1"/>
  <c r="I1085" i="2" s="1"/>
  <c r="A1085" i="2" s="1"/>
  <c r="U1093" i="2"/>
  <c r="V1093" i="2" s="1"/>
  <c r="I1093" i="2" s="1"/>
  <c r="A1093" i="2" s="1"/>
  <c r="U1101" i="2"/>
  <c r="V1101" i="2" s="1"/>
  <c r="I1101" i="2" s="1"/>
  <c r="A1101" i="2" s="1"/>
  <c r="U1109" i="2"/>
  <c r="V1109" i="2" s="1"/>
  <c r="I1109" i="2" s="1"/>
  <c r="A1109" i="2" s="1"/>
  <c r="U1117" i="2"/>
  <c r="V1117" i="2" s="1"/>
  <c r="I1117" i="2" s="1"/>
  <c r="A1117" i="2" s="1"/>
  <c r="U1125" i="2"/>
  <c r="V1125" i="2" s="1"/>
  <c r="I1125" i="2" s="1"/>
  <c r="A1125" i="2" s="1"/>
  <c r="U1133" i="2"/>
  <c r="V1133" i="2" s="1"/>
  <c r="I1133" i="2" s="1"/>
  <c r="A1133" i="2" s="1"/>
  <c r="U1141" i="2"/>
  <c r="V1141" i="2" s="1"/>
  <c r="I1141" i="2" s="1"/>
  <c r="A1141" i="2" s="1"/>
  <c r="U1149" i="2"/>
  <c r="V1149" i="2" s="1"/>
  <c r="I1149" i="2" s="1"/>
  <c r="A1149" i="2" s="1"/>
  <c r="U1157" i="2"/>
  <c r="V1157" i="2" s="1"/>
  <c r="I1157" i="2" s="1"/>
  <c r="A1157" i="2" s="1"/>
  <c r="U1165" i="2"/>
  <c r="V1165" i="2" s="1"/>
  <c r="I1165" i="2" s="1"/>
  <c r="A1165" i="2" s="1"/>
  <c r="U1173" i="2"/>
  <c r="V1173" i="2" s="1"/>
  <c r="I1173" i="2" s="1"/>
  <c r="A1173" i="2" s="1"/>
  <c r="U1181" i="2"/>
  <c r="V1181" i="2" s="1"/>
  <c r="I1181" i="2" s="1"/>
  <c r="A1181" i="2" s="1"/>
  <c r="U1189" i="2"/>
  <c r="V1189" i="2" s="1"/>
  <c r="I1189" i="2" s="1"/>
  <c r="A1189" i="2" s="1"/>
  <c r="U1197" i="2"/>
  <c r="V1197" i="2" s="1"/>
  <c r="I1197" i="2" s="1"/>
  <c r="A1197" i="2" s="1"/>
  <c r="U1205" i="2"/>
  <c r="V1205" i="2" s="1"/>
  <c r="I1205" i="2" s="1"/>
  <c r="A1205" i="2" s="1"/>
  <c r="U1213" i="2"/>
  <c r="V1213" i="2" s="1"/>
  <c r="I1213" i="2" s="1"/>
  <c r="A1213" i="2" s="1"/>
  <c r="U1221" i="2"/>
  <c r="V1221" i="2" s="1"/>
  <c r="I1221" i="2" s="1"/>
  <c r="A1221" i="2" s="1"/>
  <c r="U1229" i="2"/>
  <c r="V1229" i="2" s="1"/>
  <c r="I1229" i="2" s="1"/>
  <c r="U1237" i="2"/>
  <c r="V1237" i="2" s="1"/>
  <c r="I1237" i="2" s="1"/>
  <c r="A1237" i="2" s="1"/>
  <c r="U1245" i="2"/>
  <c r="V1245" i="2" s="1"/>
  <c r="I1245" i="2" s="1"/>
  <c r="A1245" i="2" s="1"/>
  <c r="U1253" i="2"/>
  <c r="V1253" i="2" s="1"/>
  <c r="I1253" i="2" s="1"/>
  <c r="A1253" i="2" s="1"/>
  <c r="U1261" i="2"/>
  <c r="V1261" i="2" s="1"/>
  <c r="I1261" i="2" s="1"/>
  <c r="A1261" i="2" s="1"/>
  <c r="U1269" i="2"/>
  <c r="V1269" i="2" s="1"/>
  <c r="I1269" i="2" s="1"/>
  <c r="A1269" i="2" s="1"/>
  <c r="U1277" i="2"/>
  <c r="V1277" i="2" s="1"/>
  <c r="I1277" i="2" s="1"/>
  <c r="A1277" i="2" s="1"/>
  <c r="U1285" i="2"/>
  <c r="V1285" i="2" s="1"/>
  <c r="I1285" i="2" s="1"/>
  <c r="A1285" i="2" s="1"/>
  <c r="U1293" i="2"/>
  <c r="V1293" i="2" s="1"/>
  <c r="I1293" i="2" s="1"/>
  <c r="A1293" i="2" s="1"/>
  <c r="U1301" i="2"/>
  <c r="V1301" i="2" s="1"/>
  <c r="I1301" i="2" s="1"/>
  <c r="A1301" i="2" s="1"/>
  <c r="U1309" i="2"/>
  <c r="V1309" i="2" s="1"/>
  <c r="I1309" i="2" s="1"/>
  <c r="A1309" i="2" s="1"/>
  <c r="U1317" i="2"/>
  <c r="V1317" i="2" s="1"/>
  <c r="I1317" i="2" s="1"/>
  <c r="A1317" i="2" s="1"/>
  <c r="U1325" i="2"/>
  <c r="V1325" i="2" s="1"/>
  <c r="I1325" i="2" s="1"/>
  <c r="A1325" i="2" s="1"/>
  <c r="U1333" i="2"/>
  <c r="V1333" i="2" s="1"/>
  <c r="I1333" i="2" s="1"/>
  <c r="A1333" i="2" s="1"/>
  <c r="U1341" i="2"/>
  <c r="V1341" i="2" s="1"/>
  <c r="I1341" i="2" s="1"/>
  <c r="U1349" i="2"/>
  <c r="V1349" i="2" s="1"/>
  <c r="I1349" i="2" s="1"/>
  <c r="A1349" i="2" s="1"/>
  <c r="H1357" i="2"/>
  <c r="H1365" i="2"/>
  <c r="H1373" i="2"/>
  <c r="H1381" i="2"/>
  <c r="H1389" i="2"/>
  <c r="H1397" i="2"/>
  <c r="H1405" i="2"/>
  <c r="H1413" i="2"/>
  <c r="H1421" i="2"/>
  <c r="H1429" i="2"/>
  <c r="H1437" i="2"/>
  <c r="H1445" i="2"/>
  <c r="H1453" i="2"/>
  <c r="H1461" i="2"/>
  <c r="H1469" i="2"/>
  <c r="H1477" i="2"/>
  <c r="H1485" i="2"/>
  <c r="H1493" i="2"/>
  <c r="H1501" i="2"/>
  <c r="H1509" i="2"/>
  <c r="H1517" i="2"/>
  <c r="H1525" i="2"/>
  <c r="H1533" i="2"/>
  <c r="H1541" i="2"/>
  <c r="H1549" i="2"/>
  <c r="H1557" i="2"/>
  <c r="H1565" i="2"/>
  <c r="H1573" i="2"/>
  <c r="H1581" i="2"/>
  <c r="H1589" i="2"/>
  <c r="H1597" i="2"/>
  <c r="H1605" i="2"/>
  <c r="H1613" i="2"/>
  <c r="H1621" i="2"/>
  <c r="H1629" i="2"/>
  <c r="H1637" i="2"/>
  <c r="H1645" i="2"/>
  <c r="H1653" i="2"/>
  <c r="H1661" i="2"/>
  <c r="H1669" i="2"/>
  <c r="H1677" i="2"/>
  <c r="H1685" i="2"/>
  <c r="H1693" i="2"/>
  <c r="H1701" i="2"/>
  <c r="H1709" i="2"/>
  <c r="H1717" i="2"/>
  <c r="H1725" i="2"/>
  <c r="H1733" i="2"/>
  <c r="H1741" i="2"/>
  <c r="H1749" i="2"/>
  <c r="H1757" i="2"/>
  <c r="H1765" i="2"/>
  <c r="H1773" i="2"/>
  <c r="H1781" i="2"/>
  <c r="H1789" i="2"/>
  <c r="H1797" i="2"/>
  <c r="H2" i="2"/>
  <c r="H23" i="2"/>
  <c r="H43" i="2"/>
  <c r="H59" i="2"/>
  <c r="H83" i="2"/>
  <c r="H107" i="2"/>
  <c r="H127" i="2"/>
  <c r="H147" i="2"/>
  <c r="H167" i="2"/>
  <c r="H187" i="2"/>
  <c r="H211" i="2"/>
  <c r="H231" i="2"/>
  <c r="H255" i="2"/>
  <c r="H279" i="2"/>
  <c r="H303" i="2"/>
  <c r="H323" i="2"/>
  <c r="H347" i="2"/>
  <c r="H371" i="2"/>
  <c r="H395" i="2"/>
  <c r="H419" i="2"/>
  <c r="H443" i="2"/>
  <c r="H471" i="2"/>
  <c r="H495" i="2"/>
  <c r="H519" i="2"/>
  <c r="H543" i="2"/>
  <c r="H559" i="2"/>
  <c r="H575" i="2"/>
  <c r="H591" i="2"/>
  <c r="H607" i="2"/>
  <c r="H623" i="2"/>
  <c r="H639" i="2"/>
  <c r="H655" i="2"/>
  <c r="H671" i="2"/>
  <c r="H683" i="2"/>
  <c r="H699" i="2"/>
  <c r="H715" i="2"/>
  <c r="H735" i="2"/>
  <c r="H751" i="2"/>
  <c r="H779" i="2"/>
  <c r="H807" i="2"/>
  <c r="H835" i="2"/>
  <c r="H863" i="2"/>
  <c r="H895" i="2"/>
  <c r="H923" i="2"/>
  <c r="H951" i="2"/>
  <c r="H979" i="2"/>
  <c r="H1007" i="2"/>
  <c r="H1035" i="2"/>
  <c r="H1063" i="2"/>
  <c r="H1091" i="2"/>
  <c r="H1119" i="2"/>
  <c r="H1147" i="2"/>
  <c r="H1175" i="2"/>
  <c r="H1203" i="2"/>
  <c r="H1231" i="2"/>
  <c r="H1259" i="2"/>
  <c r="H1287" i="2"/>
  <c r="H1315" i="2"/>
  <c r="H1347" i="2"/>
  <c r="H1379" i="2"/>
  <c r="H1407" i="2"/>
  <c r="H1435" i="2"/>
  <c r="H1451" i="2"/>
  <c r="H1467" i="2"/>
  <c r="H1483" i="2"/>
  <c r="H1507" i="2"/>
  <c r="H1531" i="2"/>
  <c r="H1551" i="2"/>
  <c r="H1575" i="2"/>
  <c r="H1599" i="2"/>
  <c r="H1619" i="2"/>
  <c r="H1643" i="2"/>
  <c r="H1663" i="2"/>
  <c r="H1683" i="2"/>
  <c r="H1707" i="2"/>
  <c r="H1727" i="2"/>
  <c r="H1751" i="2"/>
  <c r="H1775" i="2"/>
  <c r="H1795" i="2"/>
  <c r="H10" i="2"/>
  <c r="H18" i="2"/>
  <c r="H26" i="2"/>
  <c r="H34" i="2"/>
  <c r="H42" i="2"/>
  <c r="H50" i="2"/>
  <c r="H58" i="2"/>
  <c r="H66" i="2"/>
  <c r="H74" i="2"/>
  <c r="H82" i="2"/>
  <c r="H90" i="2"/>
  <c r="H98" i="2"/>
  <c r="H106" i="2"/>
  <c r="H114" i="2"/>
  <c r="H122" i="2"/>
  <c r="H130" i="2"/>
  <c r="H138" i="2"/>
  <c r="H146" i="2"/>
  <c r="H154" i="2"/>
  <c r="H162" i="2"/>
  <c r="H170" i="2"/>
  <c r="H178" i="2"/>
  <c r="H186" i="2"/>
  <c r="H194" i="2"/>
  <c r="H202" i="2"/>
  <c r="H210" i="2"/>
  <c r="H218" i="2"/>
  <c r="H226" i="2"/>
  <c r="H234" i="2"/>
  <c r="H242" i="2"/>
  <c r="H19" i="2"/>
  <c r="U19" i="2"/>
  <c r="V19" i="2" s="1"/>
  <c r="I19" i="2" s="1"/>
  <c r="A19" i="2" s="1"/>
  <c r="H51" i="2"/>
  <c r="U51" i="2"/>
  <c r="V51" i="2" s="1"/>
  <c r="I51" i="2" s="1"/>
  <c r="A51" i="2" s="1"/>
  <c r="H179" i="2"/>
  <c r="U179" i="2"/>
  <c r="V179" i="2" s="1"/>
  <c r="I179" i="2" s="1"/>
  <c r="A179" i="2" s="1"/>
  <c r="H171" i="2"/>
  <c r="U171" i="2"/>
  <c r="V171" i="2" s="1"/>
  <c r="I171" i="2" s="1"/>
  <c r="A171" i="2" s="1"/>
  <c r="H203" i="2"/>
  <c r="U203" i="2"/>
  <c r="V203" i="2" s="1"/>
  <c r="I203" i="2" s="1"/>
  <c r="A203" i="2" s="1"/>
  <c r="H227" i="2"/>
  <c r="U227" i="2"/>
  <c r="V227" i="2" s="1"/>
  <c r="I227" i="2" s="1"/>
  <c r="A227" i="2" s="1"/>
  <c r="H1278" i="2"/>
  <c r="U1278" i="2"/>
  <c r="V1278" i="2" s="1"/>
  <c r="I1278" i="2" s="1"/>
  <c r="A1278" i="2" s="1"/>
  <c r="H1310" i="2"/>
  <c r="U1310" i="2"/>
  <c r="V1310" i="2" s="1"/>
  <c r="I1310" i="2" s="1"/>
  <c r="A1310" i="2" s="1"/>
  <c r="H1342" i="2"/>
  <c r="U1342" i="2"/>
  <c r="V1342" i="2" s="1"/>
  <c r="I1342" i="2" s="1"/>
  <c r="A1342" i="2" s="1"/>
  <c r="H1374" i="2"/>
  <c r="U1374" i="2"/>
  <c r="V1374" i="2" s="1"/>
  <c r="I1374" i="2" s="1"/>
  <c r="A1374" i="2" s="1"/>
  <c r="H1406" i="2"/>
  <c r="U1406" i="2"/>
  <c r="V1406" i="2" s="1"/>
  <c r="I1406" i="2" s="1"/>
  <c r="A1406" i="2" s="1"/>
  <c r="H1438" i="2"/>
  <c r="U1438" i="2"/>
  <c r="V1438" i="2" s="1"/>
  <c r="I1438" i="2" s="1"/>
  <c r="A1438" i="2" s="1"/>
  <c r="H1470" i="2"/>
  <c r="U1470" i="2"/>
  <c r="V1470" i="2" s="1"/>
  <c r="I1470" i="2" s="1"/>
  <c r="A1470" i="2" s="1"/>
  <c r="H1502" i="2"/>
  <c r="U1502" i="2"/>
  <c r="V1502" i="2" s="1"/>
  <c r="I1502" i="2" s="1"/>
  <c r="A1502" i="2" s="1"/>
  <c r="H1534" i="2"/>
  <c r="U1534" i="2"/>
  <c r="V1534" i="2" s="1"/>
  <c r="I1534" i="2" s="1"/>
  <c r="A1534" i="2" s="1"/>
  <c r="H1566" i="2"/>
  <c r="U1566" i="2"/>
  <c r="V1566" i="2" s="1"/>
  <c r="I1566" i="2" s="1"/>
  <c r="A1566" i="2" s="1"/>
  <c r="H1598" i="2"/>
  <c r="U1598" i="2"/>
  <c r="V1598" i="2" s="1"/>
  <c r="I1598" i="2" s="1"/>
  <c r="A1598" i="2" s="1"/>
  <c r="H1630" i="2"/>
  <c r="U1630" i="2"/>
  <c r="V1630" i="2" s="1"/>
  <c r="I1630" i="2" s="1"/>
  <c r="A1630" i="2" s="1"/>
  <c r="H1662" i="2"/>
  <c r="U1662" i="2"/>
  <c r="V1662" i="2" s="1"/>
  <c r="I1662" i="2" s="1"/>
  <c r="U1694" i="2"/>
  <c r="V1694" i="2" s="1"/>
  <c r="I1694" i="2" s="1"/>
  <c r="A1694" i="2" s="1"/>
  <c r="H1694" i="2"/>
  <c r="U1726" i="2"/>
  <c r="V1726" i="2" s="1"/>
  <c r="I1726" i="2" s="1"/>
  <c r="A1726" i="2" s="1"/>
  <c r="H1726" i="2"/>
  <c r="U1758" i="2"/>
  <c r="V1758" i="2" s="1"/>
  <c r="I1758" i="2" s="1"/>
  <c r="A1758" i="2" s="1"/>
  <c r="H1758" i="2"/>
  <c r="U1790" i="2"/>
  <c r="V1790" i="2" s="1"/>
  <c r="I1790" i="2" s="1"/>
  <c r="A1790" i="2" s="1"/>
  <c r="H1790" i="2"/>
  <c r="H246" i="2"/>
  <c r="H262" i="2"/>
  <c r="U262" i="2"/>
  <c r="V262" i="2" s="1"/>
  <c r="I262" i="2" s="1"/>
  <c r="A262" i="2" s="1"/>
  <c r="H278" i="2"/>
  <c r="U278" i="2"/>
  <c r="V278" i="2" s="1"/>
  <c r="I278" i="2" s="1"/>
  <c r="A278" i="2" s="1"/>
  <c r="H294" i="2"/>
  <c r="U294" i="2"/>
  <c r="V294" i="2" s="1"/>
  <c r="I294" i="2" s="1"/>
  <c r="A294" i="2" s="1"/>
  <c r="H310" i="2"/>
  <c r="U310" i="2"/>
  <c r="V310" i="2" s="1"/>
  <c r="I310" i="2" s="1"/>
  <c r="A310" i="2" s="1"/>
  <c r="H326" i="2"/>
  <c r="U326" i="2"/>
  <c r="V326" i="2" s="1"/>
  <c r="I326" i="2" s="1"/>
  <c r="A326" i="2" s="1"/>
  <c r="H342" i="2"/>
  <c r="U342" i="2"/>
  <c r="V342" i="2" s="1"/>
  <c r="I342" i="2" s="1"/>
  <c r="A342" i="2" s="1"/>
  <c r="H358" i="2"/>
  <c r="U358" i="2"/>
  <c r="V358" i="2" s="1"/>
  <c r="I358" i="2" s="1"/>
  <c r="A358" i="2" s="1"/>
  <c r="H374" i="2"/>
  <c r="U374" i="2"/>
  <c r="V374" i="2" s="1"/>
  <c r="I374" i="2" s="1"/>
  <c r="A374" i="2" s="1"/>
  <c r="H390" i="2"/>
  <c r="U390" i="2"/>
  <c r="V390" i="2" s="1"/>
  <c r="I390" i="2" s="1"/>
  <c r="A390" i="2" s="1"/>
  <c r="H406" i="2"/>
  <c r="U406" i="2"/>
  <c r="V406" i="2" s="1"/>
  <c r="I406" i="2" s="1"/>
  <c r="A406" i="2" s="1"/>
  <c r="H422" i="2"/>
  <c r="U422" i="2"/>
  <c r="V422" i="2" s="1"/>
  <c r="I422" i="2" s="1"/>
  <c r="A422" i="2" s="1"/>
  <c r="H438" i="2"/>
  <c r="U438" i="2"/>
  <c r="V438" i="2" s="1"/>
  <c r="I438" i="2" s="1"/>
  <c r="A438" i="2" s="1"/>
  <c r="H454" i="2"/>
  <c r="U454" i="2"/>
  <c r="V454" i="2" s="1"/>
  <c r="I454" i="2" s="1"/>
  <c r="A454" i="2" s="1"/>
  <c r="H470" i="2"/>
  <c r="U470" i="2"/>
  <c r="V470" i="2" s="1"/>
  <c r="I470" i="2" s="1"/>
  <c r="A470" i="2" s="1"/>
  <c r="H486" i="2"/>
  <c r="U486" i="2"/>
  <c r="V486" i="2" s="1"/>
  <c r="I486" i="2" s="1"/>
  <c r="A486" i="2" s="1"/>
  <c r="H502" i="2"/>
  <c r="U502" i="2"/>
  <c r="V502" i="2" s="1"/>
  <c r="I502" i="2" s="1"/>
  <c r="A502" i="2" s="1"/>
  <c r="H518" i="2"/>
  <c r="U518" i="2"/>
  <c r="V518" i="2" s="1"/>
  <c r="I518" i="2" s="1"/>
  <c r="A518" i="2" s="1"/>
  <c r="H534" i="2"/>
  <c r="U534" i="2"/>
  <c r="V534" i="2" s="1"/>
  <c r="I534" i="2" s="1"/>
  <c r="A534" i="2" s="1"/>
  <c r="H550" i="2"/>
  <c r="U550" i="2"/>
  <c r="V550" i="2" s="1"/>
  <c r="I550" i="2" s="1"/>
  <c r="A550" i="2" s="1"/>
  <c r="H566" i="2"/>
  <c r="U566" i="2"/>
  <c r="V566" i="2" s="1"/>
  <c r="I566" i="2" s="1"/>
  <c r="A566" i="2" s="1"/>
  <c r="H582" i="2"/>
  <c r="U582" i="2"/>
  <c r="V582" i="2" s="1"/>
  <c r="I582" i="2" s="1"/>
  <c r="A582" i="2" s="1"/>
  <c r="H598" i="2"/>
  <c r="U598" i="2"/>
  <c r="V598" i="2" s="1"/>
  <c r="I598" i="2" s="1"/>
  <c r="A598" i="2" s="1"/>
  <c r="H614" i="2"/>
  <c r="U614" i="2"/>
  <c r="V614" i="2" s="1"/>
  <c r="I614" i="2" s="1"/>
  <c r="A614" i="2" s="1"/>
  <c r="H630" i="2"/>
  <c r="U630" i="2"/>
  <c r="V630" i="2" s="1"/>
  <c r="I630" i="2" s="1"/>
  <c r="A630" i="2" s="1"/>
  <c r="H646" i="2"/>
  <c r="U646" i="2"/>
  <c r="V646" i="2" s="1"/>
  <c r="I646" i="2" s="1"/>
  <c r="A646" i="2" s="1"/>
  <c r="H662" i="2"/>
  <c r="U662" i="2"/>
  <c r="V662" i="2" s="1"/>
  <c r="I662" i="2" s="1"/>
  <c r="A662" i="2" s="1"/>
  <c r="H678" i="2"/>
  <c r="U678" i="2"/>
  <c r="V678" i="2" s="1"/>
  <c r="I678" i="2" s="1"/>
  <c r="A678" i="2" s="1"/>
  <c r="H694" i="2"/>
  <c r="U694" i="2"/>
  <c r="V694" i="2" s="1"/>
  <c r="I694" i="2" s="1"/>
  <c r="A694" i="2" s="1"/>
  <c r="H710" i="2"/>
  <c r="U710" i="2"/>
  <c r="V710" i="2" s="1"/>
  <c r="I710" i="2" s="1"/>
  <c r="A710" i="2" s="1"/>
  <c r="H726" i="2"/>
  <c r="U726" i="2"/>
  <c r="V726" i="2" s="1"/>
  <c r="I726" i="2" s="1"/>
  <c r="A726" i="2" s="1"/>
  <c r="H742" i="2"/>
  <c r="U742" i="2"/>
  <c r="V742" i="2" s="1"/>
  <c r="I742" i="2" s="1"/>
  <c r="A742" i="2" s="1"/>
  <c r="H758" i="2"/>
  <c r="U758" i="2"/>
  <c r="V758" i="2" s="1"/>
  <c r="I758" i="2" s="1"/>
  <c r="A758" i="2" s="1"/>
  <c r="H774" i="2"/>
  <c r="U774" i="2"/>
  <c r="V774" i="2" s="1"/>
  <c r="I774" i="2" s="1"/>
  <c r="A774" i="2" s="1"/>
  <c r="H790" i="2"/>
  <c r="U790" i="2"/>
  <c r="V790" i="2" s="1"/>
  <c r="I790" i="2" s="1"/>
  <c r="A790" i="2" s="1"/>
  <c r="H806" i="2"/>
  <c r="U806" i="2"/>
  <c r="V806" i="2" s="1"/>
  <c r="I806" i="2" s="1"/>
  <c r="A806" i="2" s="1"/>
  <c r="H822" i="2"/>
  <c r="U822" i="2"/>
  <c r="V822" i="2" s="1"/>
  <c r="I822" i="2" s="1"/>
  <c r="A822" i="2" s="1"/>
  <c r="H838" i="2"/>
  <c r="U838" i="2"/>
  <c r="V838" i="2" s="1"/>
  <c r="I838" i="2" s="1"/>
  <c r="A838" i="2" s="1"/>
  <c r="H854" i="2"/>
  <c r="U854" i="2"/>
  <c r="V854" i="2" s="1"/>
  <c r="I854" i="2" s="1"/>
  <c r="A854" i="2" s="1"/>
  <c r="H870" i="2"/>
  <c r="U870" i="2"/>
  <c r="V870" i="2" s="1"/>
  <c r="I870" i="2" s="1"/>
  <c r="A870" i="2" s="1"/>
  <c r="H886" i="2"/>
  <c r="U886" i="2"/>
  <c r="V886" i="2" s="1"/>
  <c r="I886" i="2" s="1"/>
  <c r="A886" i="2" s="1"/>
  <c r="H902" i="2"/>
  <c r="U902" i="2"/>
  <c r="V902" i="2" s="1"/>
  <c r="I902" i="2" s="1"/>
  <c r="A902" i="2" s="1"/>
  <c r="H918" i="2"/>
  <c r="U918" i="2"/>
  <c r="V918" i="2" s="1"/>
  <c r="I918" i="2" s="1"/>
  <c r="A918" i="2" s="1"/>
  <c r="H934" i="2"/>
  <c r="U934" i="2"/>
  <c r="V934" i="2" s="1"/>
  <c r="I934" i="2" s="1"/>
  <c r="A934" i="2" s="1"/>
  <c r="H950" i="2"/>
  <c r="U950" i="2"/>
  <c r="V950" i="2" s="1"/>
  <c r="I950" i="2" s="1"/>
  <c r="A950" i="2" s="1"/>
  <c r="H966" i="2"/>
  <c r="U966" i="2"/>
  <c r="V966" i="2" s="1"/>
  <c r="I966" i="2" s="1"/>
  <c r="A966" i="2" s="1"/>
  <c r="H982" i="2"/>
  <c r="U982" i="2"/>
  <c r="V982" i="2" s="1"/>
  <c r="I982" i="2" s="1"/>
  <c r="A982" i="2" s="1"/>
  <c r="H998" i="2"/>
  <c r="U998" i="2"/>
  <c r="V998" i="2" s="1"/>
  <c r="I998" i="2" s="1"/>
  <c r="A998" i="2" s="1"/>
  <c r="H1014" i="2"/>
  <c r="U1014" i="2"/>
  <c r="V1014" i="2" s="1"/>
  <c r="I1014" i="2" s="1"/>
  <c r="A1014" i="2" s="1"/>
  <c r="H1030" i="2"/>
  <c r="U1030" i="2"/>
  <c r="V1030" i="2" s="1"/>
  <c r="I1030" i="2" s="1"/>
  <c r="A1030" i="2" s="1"/>
  <c r="H1046" i="2"/>
  <c r="U1046" i="2"/>
  <c r="V1046" i="2" s="1"/>
  <c r="I1046" i="2" s="1"/>
  <c r="A1046" i="2" s="1"/>
  <c r="H1062" i="2"/>
  <c r="U1062" i="2"/>
  <c r="V1062" i="2" s="1"/>
  <c r="I1062" i="2" s="1"/>
  <c r="A1062" i="2" s="1"/>
  <c r="H1078" i="2"/>
  <c r="U1078" i="2"/>
  <c r="V1078" i="2" s="1"/>
  <c r="I1078" i="2" s="1"/>
  <c r="A1078" i="2" s="1"/>
  <c r="H1094" i="2"/>
  <c r="U1094" i="2"/>
  <c r="V1094" i="2" s="1"/>
  <c r="I1094" i="2" s="1"/>
  <c r="A1094" i="2" s="1"/>
  <c r="H1110" i="2"/>
  <c r="U1110" i="2"/>
  <c r="V1110" i="2" s="1"/>
  <c r="I1110" i="2" s="1"/>
  <c r="A1110" i="2" s="1"/>
  <c r="H1126" i="2"/>
  <c r="U1126" i="2"/>
  <c r="V1126" i="2" s="1"/>
  <c r="I1126" i="2" s="1"/>
  <c r="A1126" i="2" s="1"/>
  <c r="H1142" i="2"/>
  <c r="U1142" i="2"/>
  <c r="V1142" i="2" s="1"/>
  <c r="I1142" i="2" s="1"/>
  <c r="A1142" i="2" s="1"/>
  <c r="H1158" i="2"/>
  <c r="U1158" i="2"/>
  <c r="V1158" i="2" s="1"/>
  <c r="I1158" i="2" s="1"/>
  <c r="A1158" i="2" s="1"/>
  <c r="H1174" i="2"/>
  <c r="U1174" i="2"/>
  <c r="V1174" i="2" s="1"/>
  <c r="I1174" i="2" s="1"/>
  <c r="A1174" i="2" s="1"/>
  <c r="H1190" i="2"/>
  <c r="U1190" i="2"/>
  <c r="V1190" i="2" s="1"/>
  <c r="I1190" i="2" s="1"/>
  <c r="A1190" i="2" s="1"/>
  <c r="H1206" i="2"/>
  <c r="U1206" i="2"/>
  <c r="V1206" i="2" s="1"/>
  <c r="I1206" i="2" s="1"/>
  <c r="A1206" i="2" s="1"/>
  <c r="H1222" i="2"/>
  <c r="U1222" i="2"/>
  <c r="V1222" i="2" s="1"/>
  <c r="I1222" i="2" s="1"/>
  <c r="A1222" i="2" s="1"/>
  <c r="H1238" i="2"/>
  <c r="U1238" i="2"/>
  <c r="V1238" i="2" s="1"/>
  <c r="I1238" i="2" s="1"/>
  <c r="A1238" i="2" s="1"/>
  <c r="H1254" i="2"/>
  <c r="U1254" i="2"/>
  <c r="V1254" i="2" s="1"/>
  <c r="I1254" i="2" s="1"/>
  <c r="A1254" i="2" s="1"/>
  <c r="H415" i="2"/>
  <c r="U415" i="2"/>
  <c r="V415" i="2" s="1"/>
  <c r="I415" i="2" s="1"/>
  <c r="A415" i="2" s="1"/>
  <c r="H1562" i="2"/>
  <c r="U1562" i="2"/>
  <c r="V1562" i="2" s="1"/>
  <c r="I1562" i="2" s="1"/>
  <c r="A1562" i="2" s="1"/>
  <c r="H1690" i="2"/>
  <c r="U1690" i="2"/>
  <c r="V1690" i="2" s="1"/>
  <c r="I1690" i="2" s="1"/>
  <c r="A1690" i="2" s="1"/>
  <c r="H235" i="2"/>
  <c r="U235" i="2"/>
  <c r="V235" i="2" s="1"/>
  <c r="I235" i="2" s="1"/>
  <c r="A235" i="2" s="1"/>
  <c r="H251" i="2"/>
  <c r="U251" i="2"/>
  <c r="V251" i="2" s="1"/>
  <c r="I251" i="2" s="1"/>
  <c r="A251" i="2" s="1"/>
  <c r="H275" i="2"/>
  <c r="U275" i="2"/>
  <c r="V275" i="2" s="1"/>
  <c r="I275" i="2" s="1"/>
  <c r="A275" i="2" s="1"/>
  <c r="H299" i="2"/>
  <c r="U299" i="2"/>
  <c r="V299" i="2" s="1"/>
  <c r="I299" i="2" s="1"/>
  <c r="A299" i="2" s="1"/>
  <c r="H339" i="2"/>
  <c r="U339" i="2"/>
  <c r="V339" i="2" s="1"/>
  <c r="I339" i="2" s="1"/>
  <c r="A339" i="2" s="1"/>
  <c r="H363" i="2"/>
  <c r="U363" i="2"/>
  <c r="V363" i="2" s="1"/>
  <c r="I363" i="2" s="1"/>
  <c r="A363" i="2" s="1"/>
  <c r="H379" i="2"/>
  <c r="U379" i="2"/>
  <c r="V379" i="2" s="1"/>
  <c r="I379" i="2" s="1"/>
  <c r="A379" i="2" s="1"/>
  <c r="H403" i="2"/>
  <c r="U403" i="2"/>
  <c r="V403" i="2" s="1"/>
  <c r="I403" i="2" s="1"/>
  <c r="A403" i="2" s="1"/>
  <c r="H427" i="2"/>
  <c r="U427" i="2"/>
  <c r="V427" i="2" s="1"/>
  <c r="I427" i="2" s="1"/>
  <c r="A427" i="2" s="1"/>
  <c r="H459" i="2"/>
  <c r="U459" i="2"/>
  <c r="V459" i="2" s="1"/>
  <c r="I459" i="2" s="1"/>
  <c r="A459" i="2" s="1"/>
  <c r="H491" i="2"/>
  <c r="U491" i="2"/>
  <c r="V491" i="2" s="1"/>
  <c r="I491" i="2" s="1"/>
  <c r="A491" i="2" s="1"/>
  <c r="H523" i="2"/>
  <c r="U523" i="2"/>
  <c r="V523" i="2" s="1"/>
  <c r="I523" i="2" s="1"/>
  <c r="A523" i="2" s="1"/>
  <c r="H555" i="2"/>
  <c r="U555" i="2"/>
  <c r="V555" i="2" s="1"/>
  <c r="I555" i="2" s="1"/>
  <c r="A555" i="2" s="1"/>
  <c r="H587" i="2"/>
  <c r="U587" i="2"/>
  <c r="V587" i="2" s="1"/>
  <c r="I587" i="2" s="1"/>
  <c r="A587" i="2" s="1"/>
  <c r="H603" i="2"/>
  <c r="U603" i="2"/>
  <c r="V603" i="2" s="1"/>
  <c r="I603" i="2" s="1"/>
  <c r="A603" i="2" s="1"/>
  <c r="H619" i="2"/>
  <c r="U619" i="2"/>
  <c r="V619" i="2" s="1"/>
  <c r="I619" i="2" s="1"/>
  <c r="A619" i="2" s="1"/>
  <c r="H635" i="2"/>
  <c r="U635" i="2"/>
  <c r="V635" i="2" s="1"/>
  <c r="I635" i="2" s="1"/>
  <c r="A635" i="2" s="1"/>
  <c r="H651" i="2"/>
  <c r="U651" i="2"/>
  <c r="V651" i="2" s="1"/>
  <c r="I651" i="2" s="1"/>
  <c r="A651" i="2" s="1"/>
  <c r="H667" i="2"/>
  <c r="U667" i="2"/>
  <c r="V667" i="2" s="1"/>
  <c r="I667" i="2" s="1"/>
  <c r="A667" i="2" s="1"/>
  <c r="H731" i="2"/>
  <c r="U731" i="2"/>
  <c r="V731" i="2" s="1"/>
  <c r="I731" i="2" s="1"/>
  <c r="A731" i="2" s="1"/>
  <c r="H747" i="2"/>
  <c r="U747" i="2"/>
  <c r="V747" i="2" s="1"/>
  <c r="I747" i="2" s="1"/>
  <c r="A747" i="2" s="1"/>
  <c r="H763" i="2"/>
  <c r="U763" i="2"/>
  <c r="V763" i="2" s="1"/>
  <c r="I763" i="2" s="1"/>
  <c r="A763" i="2" s="1"/>
  <c r="H811" i="2"/>
  <c r="U811" i="2"/>
  <c r="V811" i="2" s="1"/>
  <c r="I811" i="2" s="1"/>
  <c r="A811" i="2" s="1"/>
  <c r="H827" i="2"/>
  <c r="U827" i="2"/>
  <c r="V827" i="2" s="1"/>
  <c r="I827" i="2" s="1"/>
  <c r="A827" i="2" s="1"/>
  <c r="H843" i="2"/>
  <c r="U843" i="2"/>
  <c r="V843" i="2" s="1"/>
  <c r="I843" i="2" s="1"/>
  <c r="A843" i="2" s="1"/>
  <c r="H859" i="2"/>
  <c r="U859" i="2"/>
  <c r="V859" i="2" s="1"/>
  <c r="I859" i="2" s="1"/>
  <c r="A859" i="2" s="1"/>
  <c r="H875" i="2"/>
  <c r="U875" i="2"/>
  <c r="V875" i="2" s="1"/>
  <c r="I875" i="2" s="1"/>
  <c r="A875" i="2" s="1"/>
  <c r="H891" i="2"/>
  <c r="U891" i="2"/>
  <c r="V891" i="2" s="1"/>
  <c r="I891" i="2" s="1"/>
  <c r="A891" i="2" s="1"/>
  <c r="H939" i="2"/>
  <c r="U939" i="2"/>
  <c r="V939" i="2" s="1"/>
  <c r="I939" i="2" s="1"/>
  <c r="A939" i="2" s="1"/>
  <c r="H955" i="2"/>
  <c r="U955" i="2"/>
  <c r="V955" i="2" s="1"/>
  <c r="I955" i="2" s="1"/>
  <c r="A955" i="2" s="1"/>
  <c r="H971" i="2"/>
  <c r="U971" i="2"/>
  <c r="V971" i="2" s="1"/>
  <c r="I971" i="2" s="1"/>
  <c r="A971" i="2" s="1"/>
  <c r="H987" i="2"/>
  <c r="U987" i="2"/>
  <c r="V987" i="2" s="1"/>
  <c r="I987" i="2" s="1"/>
  <c r="A987" i="2" s="1"/>
  <c r="H1003" i="2"/>
  <c r="U1003" i="2"/>
  <c r="V1003" i="2" s="1"/>
  <c r="I1003" i="2" s="1"/>
  <c r="A1003" i="2" s="1"/>
  <c r="H1051" i="2"/>
  <c r="U1051" i="2"/>
  <c r="V1051" i="2" s="1"/>
  <c r="I1051" i="2" s="1"/>
  <c r="A1051" i="2" s="1"/>
  <c r="H1067" i="2"/>
  <c r="U1067" i="2"/>
  <c r="V1067" i="2" s="1"/>
  <c r="I1067" i="2" s="1"/>
  <c r="A1067" i="2" s="1"/>
  <c r="H1083" i="2"/>
  <c r="U1083" i="2"/>
  <c r="V1083" i="2" s="1"/>
  <c r="I1083" i="2" s="1"/>
  <c r="A1083" i="2" s="1"/>
  <c r="H1099" i="2"/>
  <c r="U1099" i="2"/>
  <c r="V1099" i="2" s="1"/>
  <c r="I1099" i="2" s="1"/>
  <c r="A1099" i="2" s="1"/>
  <c r="H1115" i="2"/>
  <c r="U1115" i="2"/>
  <c r="V1115" i="2" s="1"/>
  <c r="I1115" i="2" s="1"/>
  <c r="A1115" i="2" s="1"/>
  <c r="H1163" i="2"/>
  <c r="U1163" i="2"/>
  <c r="V1163" i="2" s="1"/>
  <c r="I1163" i="2" s="1"/>
  <c r="A1163" i="2" s="1"/>
  <c r="H1179" i="2"/>
  <c r="U1179" i="2"/>
  <c r="V1179" i="2" s="1"/>
  <c r="I1179" i="2" s="1"/>
  <c r="A1179" i="2" s="1"/>
  <c r="H1195" i="2"/>
  <c r="U1195" i="2"/>
  <c r="V1195" i="2" s="1"/>
  <c r="I1195" i="2" s="1"/>
  <c r="A1195" i="2" s="1"/>
  <c r="H1211" i="2"/>
  <c r="U1211" i="2"/>
  <c r="V1211" i="2" s="1"/>
  <c r="I1211" i="2" s="1"/>
  <c r="A1211" i="2" s="1"/>
  <c r="H1227" i="2"/>
  <c r="U1227" i="2"/>
  <c r="V1227" i="2" s="1"/>
  <c r="I1227" i="2" s="1"/>
  <c r="A1227" i="2" s="1"/>
  <c r="H1243" i="2"/>
  <c r="U1243" i="2"/>
  <c r="V1243" i="2" s="1"/>
  <c r="I1243" i="2" s="1"/>
  <c r="A1243" i="2" s="1"/>
  <c r="H1291" i="2"/>
  <c r="U1291" i="2"/>
  <c r="V1291" i="2" s="1"/>
  <c r="I1291" i="2" s="1"/>
  <c r="A1291" i="2" s="1"/>
  <c r="H1307" i="2"/>
  <c r="U1307" i="2"/>
  <c r="V1307" i="2" s="1"/>
  <c r="I1307" i="2" s="1"/>
  <c r="A1307" i="2" s="1"/>
  <c r="H1323" i="2"/>
  <c r="U1323" i="2"/>
  <c r="V1323" i="2" s="1"/>
  <c r="I1323" i="2" s="1"/>
  <c r="A1323" i="2" s="1"/>
  <c r="H1339" i="2"/>
  <c r="U1339" i="2"/>
  <c r="V1339" i="2" s="1"/>
  <c r="I1339" i="2" s="1"/>
  <c r="A1339" i="2" s="1"/>
  <c r="H1355" i="2"/>
  <c r="U1355" i="2"/>
  <c r="V1355" i="2" s="1"/>
  <c r="I1355" i="2" s="1"/>
  <c r="A1355" i="2" s="1"/>
  <c r="H1371" i="2"/>
  <c r="U1371" i="2"/>
  <c r="V1371" i="2" s="1"/>
  <c r="I1371" i="2" s="1"/>
  <c r="A1371" i="2" s="1"/>
  <c r="H1387" i="2"/>
  <c r="U1387" i="2"/>
  <c r="V1387" i="2" s="1"/>
  <c r="I1387" i="2" s="1"/>
  <c r="A1387" i="2" s="1"/>
  <c r="H1403" i="2"/>
  <c r="U1403" i="2"/>
  <c r="V1403" i="2" s="1"/>
  <c r="I1403" i="2" s="1"/>
  <c r="A1403" i="2" s="1"/>
  <c r="H1419" i="2"/>
  <c r="U1419" i="2"/>
  <c r="V1419" i="2" s="1"/>
  <c r="I1419" i="2" s="1"/>
  <c r="A1419" i="2" s="1"/>
  <c r="H1499" i="2"/>
  <c r="U1499" i="2"/>
  <c r="V1499" i="2" s="1"/>
  <c r="I1499" i="2" s="1"/>
  <c r="A1499" i="2" s="1"/>
  <c r="H1515" i="2"/>
  <c r="U1515" i="2"/>
  <c r="V1515" i="2" s="1"/>
  <c r="I1515" i="2" s="1"/>
  <c r="A1515" i="2" s="1"/>
  <c r="H1547" i="2"/>
  <c r="U1547" i="2"/>
  <c r="V1547" i="2" s="1"/>
  <c r="I1547" i="2" s="1"/>
  <c r="A1547" i="2" s="1"/>
  <c r="H1579" i="2"/>
  <c r="U1579" i="2"/>
  <c r="V1579" i="2" s="1"/>
  <c r="I1579" i="2" s="1"/>
  <c r="A1579" i="2" s="1"/>
  <c r="H1595" i="2"/>
  <c r="U1595" i="2"/>
  <c r="V1595" i="2" s="1"/>
  <c r="I1595" i="2" s="1"/>
  <c r="A1595" i="2" s="1"/>
  <c r="H1611" i="2"/>
  <c r="U1611" i="2"/>
  <c r="V1611" i="2" s="1"/>
  <c r="I1611" i="2" s="1"/>
  <c r="A1611" i="2" s="1"/>
  <c r="H1627" i="2"/>
  <c r="U1627" i="2"/>
  <c r="V1627" i="2" s="1"/>
  <c r="I1627" i="2" s="1"/>
  <c r="A1627" i="2" s="1"/>
  <c r="H1659" i="2"/>
  <c r="U1659" i="2"/>
  <c r="V1659" i="2" s="1"/>
  <c r="I1659" i="2" s="1"/>
  <c r="A1659" i="2" s="1"/>
  <c r="H1691" i="2"/>
  <c r="U1691" i="2"/>
  <c r="V1691" i="2" s="1"/>
  <c r="I1691" i="2" s="1"/>
  <c r="A1691" i="2" s="1"/>
  <c r="H1723" i="2"/>
  <c r="U1723" i="2"/>
  <c r="V1723" i="2" s="1"/>
  <c r="I1723" i="2" s="1"/>
  <c r="A1723" i="2" s="1"/>
  <c r="H1755" i="2"/>
  <c r="U1755" i="2"/>
  <c r="V1755" i="2" s="1"/>
  <c r="I1755" i="2" s="1"/>
  <c r="A1755" i="2" s="1"/>
  <c r="H1771" i="2"/>
  <c r="U1771" i="2"/>
  <c r="V1771" i="2" s="1"/>
  <c r="I1771" i="2" s="1"/>
  <c r="A1771" i="2" s="1"/>
  <c r="H1787" i="2"/>
  <c r="U1787" i="2"/>
  <c r="V1787" i="2" s="1"/>
  <c r="I1787" i="2" s="1"/>
  <c r="A1787" i="2" s="1"/>
  <c r="H1803" i="2"/>
  <c r="U1803" i="2"/>
  <c r="V1803" i="2" s="1"/>
  <c r="I1803" i="2" s="1"/>
  <c r="A1803" i="2" s="1"/>
  <c r="H1282" i="2"/>
  <c r="U1282" i="2"/>
  <c r="V1282" i="2" s="1"/>
  <c r="I1282" i="2" s="1"/>
  <c r="A1282" i="2" s="1"/>
  <c r="H1426" i="2"/>
  <c r="U1426" i="2"/>
  <c r="V1426" i="2" s="1"/>
  <c r="I1426" i="2" s="1"/>
  <c r="A1426" i="2" s="1"/>
  <c r="H1570" i="2"/>
  <c r="U1570" i="2"/>
  <c r="V1570" i="2" s="1"/>
  <c r="I1570" i="2" s="1"/>
  <c r="A1570" i="2" s="1"/>
  <c r="U1762" i="2"/>
  <c r="V1762" i="2" s="1"/>
  <c r="I1762" i="2" s="1"/>
  <c r="A1762" i="2" s="1"/>
  <c r="H1762" i="2"/>
  <c r="H1298" i="2"/>
  <c r="U1298" i="2"/>
  <c r="V1298" i="2" s="1"/>
  <c r="I1298" i="2" s="1"/>
  <c r="A1298" i="2" s="1"/>
  <c r="H1338" i="2"/>
  <c r="U1338" i="2"/>
  <c r="V1338" i="2" s="1"/>
  <c r="I1338" i="2" s="1"/>
  <c r="A1338" i="2" s="1"/>
  <c r="H1394" i="2"/>
  <c r="U1394" i="2"/>
  <c r="V1394" i="2" s="1"/>
  <c r="I1394" i="2" s="1"/>
  <c r="A1394" i="2" s="1"/>
  <c r="H1474" i="2"/>
  <c r="U1474" i="2"/>
  <c r="V1474" i="2" s="1"/>
  <c r="I1474" i="2" s="1"/>
  <c r="A1474" i="2" s="1"/>
  <c r="H1602" i="2"/>
  <c r="U1602" i="2"/>
  <c r="V1602" i="2" s="1"/>
  <c r="I1602" i="2" s="1"/>
  <c r="A1602" i="2" s="1"/>
  <c r="U1698" i="2"/>
  <c r="V1698" i="2" s="1"/>
  <c r="I1698" i="2" s="1"/>
  <c r="A1698" i="2" s="1"/>
  <c r="H1698" i="2"/>
  <c r="H1306" i="2"/>
  <c r="U1306" i="2"/>
  <c r="V1306" i="2" s="1"/>
  <c r="I1306" i="2" s="1"/>
  <c r="A1306" i="2" s="1"/>
  <c r="H1402" i="2"/>
  <c r="U1402" i="2"/>
  <c r="V1402" i="2" s="1"/>
  <c r="I1402" i="2" s="1"/>
  <c r="A1402" i="2" s="1"/>
  <c r="H1458" i="2"/>
  <c r="U1458" i="2"/>
  <c r="V1458" i="2" s="1"/>
  <c r="I1458" i="2" s="1"/>
  <c r="A1458" i="2" s="1"/>
  <c r="H1514" i="2"/>
  <c r="U1514" i="2"/>
  <c r="V1514" i="2" s="1"/>
  <c r="I1514" i="2" s="1"/>
  <c r="A1514" i="2" s="1"/>
  <c r="H1610" i="2"/>
  <c r="U1610" i="2"/>
  <c r="V1610" i="2" s="1"/>
  <c r="I1610" i="2" s="1"/>
  <c r="A1610" i="2" s="1"/>
  <c r="H1650" i="2"/>
  <c r="U1650" i="2"/>
  <c r="V1650" i="2" s="1"/>
  <c r="I1650" i="2" s="1"/>
  <c r="A1650" i="2" s="1"/>
  <c r="H1706" i="2"/>
  <c r="U1706" i="2"/>
  <c r="V1706" i="2" s="1"/>
  <c r="I1706" i="2" s="1"/>
  <c r="A1706" i="2" s="1"/>
  <c r="H4" i="2"/>
  <c r="H12" i="2"/>
  <c r="H20" i="2"/>
  <c r="U28" i="2"/>
  <c r="V28" i="2" s="1"/>
  <c r="I28" i="2" s="1"/>
  <c r="A28" i="2" s="1"/>
  <c r="U36" i="2"/>
  <c r="V36" i="2" s="1"/>
  <c r="I36" i="2" s="1"/>
  <c r="A36" i="2" s="1"/>
  <c r="U44" i="2"/>
  <c r="V44" i="2" s="1"/>
  <c r="I44" i="2" s="1"/>
  <c r="A44" i="2" s="1"/>
  <c r="U52" i="2"/>
  <c r="V52" i="2" s="1"/>
  <c r="I52" i="2" s="1"/>
  <c r="A52" i="2" s="1"/>
  <c r="U60" i="2"/>
  <c r="V60" i="2" s="1"/>
  <c r="I60" i="2" s="1"/>
  <c r="A60" i="2" s="1"/>
  <c r="U68" i="2"/>
  <c r="V68" i="2" s="1"/>
  <c r="I68" i="2" s="1"/>
  <c r="A68" i="2" s="1"/>
  <c r="U76" i="2"/>
  <c r="V76" i="2" s="1"/>
  <c r="I76" i="2" s="1"/>
  <c r="A76" i="2" s="1"/>
  <c r="U84" i="2"/>
  <c r="V84" i="2" s="1"/>
  <c r="I84" i="2" s="1"/>
  <c r="A84" i="2" s="1"/>
  <c r="U92" i="2"/>
  <c r="V92" i="2" s="1"/>
  <c r="I92" i="2" s="1"/>
  <c r="A92" i="2" s="1"/>
  <c r="U100" i="2"/>
  <c r="V100" i="2" s="1"/>
  <c r="I100" i="2" s="1"/>
  <c r="A100" i="2" s="1"/>
  <c r="U108" i="2"/>
  <c r="V108" i="2" s="1"/>
  <c r="I108" i="2" s="1"/>
  <c r="A108" i="2" s="1"/>
  <c r="U116" i="2"/>
  <c r="V116" i="2" s="1"/>
  <c r="I116" i="2" s="1"/>
  <c r="A116" i="2" s="1"/>
  <c r="U124" i="2"/>
  <c r="V124" i="2" s="1"/>
  <c r="I124" i="2" s="1"/>
  <c r="A124" i="2" s="1"/>
  <c r="U132" i="2"/>
  <c r="V132" i="2" s="1"/>
  <c r="I132" i="2" s="1"/>
  <c r="A132" i="2" s="1"/>
  <c r="U140" i="2"/>
  <c r="V140" i="2" s="1"/>
  <c r="I140" i="2" s="1"/>
  <c r="A140" i="2" s="1"/>
  <c r="U148" i="2"/>
  <c r="V148" i="2" s="1"/>
  <c r="I148" i="2" s="1"/>
  <c r="A148" i="2" s="1"/>
  <c r="U156" i="2"/>
  <c r="V156" i="2" s="1"/>
  <c r="I156" i="2" s="1"/>
  <c r="A156" i="2" s="1"/>
  <c r="U164" i="2"/>
  <c r="V164" i="2" s="1"/>
  <c r="I164" i="2" s="1"/>
  <c r="A164" i="2" s="1"/>
  <c r="U172" i="2"/>
  <c r="V172" i="2" s="1"/>
  <c r="I172" i="2" s="1"/>
  <c r="A172" i="2" s="1"/>
  <c r="U180" i="2"/>
  <c r="V180" i="2" s="1"/>
  <c r="I180" i="2" s="1"/>
  <c r="A180" i="2" s="1"/>
  <c r="U188" i="2"/>
  <c r="V188" i="2" s="1"/>
  <c r="I188" i="2" s="1"/>
  <c r="A188" i="2" s="1"/>
  <c r="U196" i="2"/>
  <c r="V196" i="2" s="1"/>
  <c r="I196" i="2" s="1"/>
  <c r="A196" i="2" s="1"/>
  <c r="U204" i="2"/>
  <c r="V204" i="2" s="1"/>
  <c r="I204" i="2" s="1"/>
  <c r="A204" i="2" s="1"/>
  <c r="U212" i="2"/>
  <c r="V212" i="2" s="1"/>
  <c r="I212" i="2" s="1"/>
  <c r="A212" i="2" s="1"/>
  <c r="U220" i="2"/>
  <c r="V220" i="2" s="1"/>
  <c r="I220" i="2" s="1"/>
  <c r="A220" i="2" s="1"/>
  <c r="U228" i="2"/>
  <c r="V228" i="2" s="1"/>
  <c r="I228" i="2" s="1"/>
  <c r="A228" i="2" s="1"/>
  <c r="U236" i="2"/>
  <c r="V236" i="2" s="1"/>
  <c r="I236" i="2" s="1"/>
  <c r="A236" i="2" s="1"/>
  <c r="U244" i="2"/>
  <c r="V244" i="2" s="1"/>
  <c r="I244" i="2" s="1"/>
  <c r="A244" i="2" s="1"/>
  <c r="U252" i="2"/>
  <c r="V252" i="2" s="1"/>
  <c r="I252" i="2" s="1"/>
  <c r="A252" i="2" s="1"/>
  <c r="U260" i="2"/>
  <c r="V260" i="2" s="1"/>
  <c r="I260" i="2" s="1"/>
  <c r="A260" i="2" s="1"/>
  <c r="U268" i="2"/>
  <c r="V268" i="2" s="1"/>
  <c r="I268" i="2" s="1"/>
  <c r="A268" i="2" s="1"/>
  <c r="U276" i="2"/>
  <c r="V276" i="2" s="1"/>
  <c r="I276" i="2" s="1"/>
  <c r="A276" i="2" s="1"/>
  <c r="U284" i="2"/>
  <c r="V284" i="2" s="1"/>
  <c r="I284" i="2" s="1"/>
  <c r="A284" i="2" s="1"/>
  <c r="U292" i="2"/>
  <c r="V292" i="2" s="1"/>
  <c r="I292" i="2" s="1"/>
  <c r="A292" i="2" s="1"/>
  <c r="U300" i="2"/>
  <c r="V300" i="2" s="1"/>
  <c r="I300" i="2" s="1"/>
  <c r="A300" i="2" s="1"/>
  <c r="U308" i="2"/>
  <c r="V308" i="2" s="1"/>
  <c r="I308" i="2" s="1"/>
  <c r="A308" i="2" s="1"/>
  <c r="U316" i="2"/>
  <c r="V316" i="2" s="1"/>
  <c r="I316" i="2" s="1"/>
  <c r="A316" i="2" s="1"/>
  <c r="U324" i="2"/>
  <c r="V324" i="2" s="1"/>
  <c r="I324" i="2" s="1"/>
  <c r="A324" i="2" s="1"/>
  <c r="U332" i="2"/>
  <c r="V332" i="2" s="1"/>
  <c r="I332" i="2" s="1"/>
  <c r="A332" i="2" s="1"/>
  <c r="U340" i="2"/>
  <c r="V340" i="2" s="1"/>
  <c r="I340" i="2" s="1"/>
  <c r="A340" i="2" s="1"/>
  <c r="U348" i="2"/>
  <c r="V348" i="2" s="1"/>
  <c r="I348" i="2" s="1"/>
  <c r="A348" i="2" s="1"/>
  <c r="U356" i="2"/>
  <c r="V356" i="2" s="1"/>
  <c r="I356" i="2" s="1"/>
  <c r="A356" i="2" s="1"/>
  <c r="U364" i="2"/>
  <c r="V364" i="2" s="1"/>
  <c r="I364" i="2" s="1"/>
  <c r="A364" i="2" s="1"/>
  <c r="U372" i="2"/>
  <c r="V372" i="2" s="1"/>
  <c r="I372" i="2" s="1"/>
  <c r="A372" i="2" s="1"/>
  <c r="U380" i="2"/>
  <c r="V380" i="2" s="1"/>
  <c r="I380" i="2" s="1"/>
  <c r="A380" i="2" s="1"/>
  <c r="U388" i="2"/>
  <c r="V388" i="2" s="1"/>
  <c r="I388" i="2" s="1"/>
  <c r="A388" i="2" s="1"/>
  <c r="U396" i="2"/>
  <c r="V396" i="2" s="1"/>
  <c r="I396" i="2" s="1"/>
  <c r="A396" i="2" s="1"/>
  <c r="U404" i="2"/>
  <c r="V404" i="2" s="1"/>
  <c r="I404" i="2" s="1"/>
  <c r="A404" i="2" s="1"/>
  <c r="U412" i="2"/>
  <c r="V412" i="2" s="1"/>
  <c r="I412" i="2" s="1"/>
  <c r="A412" i="2" s="1"/>
  <c r="U420" i="2"/>
  <c r="V420" i="2" s="1"/>
  <c r="I420" i="2" s="1"/>
  <c r="A420" i="2" s="1"/>
  <c r="U428" i="2"/>
  <c r="V428" i="2" s="1"/>
  <c r="I428" i="2" s="1"/>
  <c r="A428" i="2" s="1"/>
  <c r="U436" i="2"/>
  <c r="V436" i="2" s="1"/>
  <c r="I436" i="2" s="1"/>
  <c r="A436" i="2" s="1"/>
  <c r="U444" i="2"/>
  <c r="V444" i="2" s="1"/>
  <c r="I444" i="2" s="1"/>
  <c r="A444" i="2" s="1"/>
  <c r="U452" i="2"/>
  <c r="V452" i="2" s="1"/>
  <c r="I452" i="2" s="1"/>
  <c r="U460" i="2"/>
  <c r="V460" i="2" s="1"/>
  <c r="I460" i="2" s="1"/>
  <c r="A460" i="2" s="1"/>
  <c r="U468" i="2"/>
  <c r="V468" i="2" s="1"/>
  <c r="I468" i="2" s="1"/>
  <c r="A468" i="2" s="1"/>
  <c r="U476" i="2"/>
  <c r="V476" i="2" s="1"/>
  <c r="I476" i="2" s="1"/>
  <c r="A476" i="2" s="1"/>
  <c r="U484" i="2"/>
  <c r="V484" i="2" s="1"/>
  <c r="I484" i="2" s="1"/>
  <c r="A484" i="2" s="1"/>
  <c r="U492" i="2"/>
  <c r="V492" i="2" s="1"/>
  <c r="I492" i="2" s="1"/>
  <c r="A492" i="2" s="1"/>
  <c r="U500" i="2"/>
  <c r="V500" i="2" s="1"/>
  <c r="I500" i="2" s="1"/>
  <c r="A500" i="2" s="1"/>
  <c r="U508" i="2"/>
  <c r="V508" i="2" s="1"/>
  <c r="I508" i="2" s="1"/>
  <c r="A508" i="2" s="1"/>
  <c r="U516" i="2"/>
  <c r="V516" i="2" s="1"/>
  <c r="I516" i="2" s="1"/>
  <c r="A516" i="2" s="1"/>
  <c r="U524" i="2"/>
  <c r="V524" i="2" s="1"/>
  <c r="I524" i="2" s="1"/>
  <c r="A524" i="2" s="1"/>
  <c r="U532" i="2"/>
  <c r="V532" i="2" s="1"/>
  <c r="I532" i="2" s="1"/>
  <c r="A532" i="2" s="1"/>
  <c r="U540" i="2"/>
  <c r="V540" i="2" s="1"/>
  <c r="I540" i="2" s="1"/>
  <c r="A540" i="2" s="1"/>
  <c r="U548" i="2"/>
  <c r="V548" i="2" s="1"/>
  <c r="I548" i="2" s="1"/>
  <c r="A548" i="2" s="1"/>
  <c r="U556" i="2"/>
  <c r="V556" i="2" s="1"/>
  <c r="I556" i="2" s="1"/>
  <c r="A556" i="2" s="1"/>
  <c r="U564" i="2"/>
  <c r="V564" i="2" s="1"/>
  <c r="I564" i="2" s="1"/>
  <c r="A564" i="2" s="1"/>
  <c r="U572" i="2"/>
  <c r="V572" i="2" s="1"/>
  <c r="I572" i="2" s="1"/>
  <c r="A572" i="2" s="1"/>
  <c r="U580" i="2"/>
  <c r="V580" i="2" s="1"/>
  <c r="I580" i="2" s="1"/>
  <c r="A580" i="2" s="1"/>
  <c r="U588" i="2"/>
  <c r="V588" i="2" s="1"/>
  <c r="I588" i="2" s="1"/>
  <c r="A588" i="2" s="1"/>
  <c r="U596" i="2"/>
  <c r="V596" i="2" s="1"/>
  <c r="I596" i="2" s="1"/>
  <c r="A596" i="2" s="1"/>
  <c r="U604" i="2"/>
  <c r="V604" i="2" s="1"/>
  <c r="I604" i="2" s="1"/>
  <c r="A604" i="2" s="1"/>
  <c r="U612" i="2"/>
  <c r="V612" i="2" s="1"/>
  <c r="I612" i="2" s="1"/>
  <c r="A612" i="2" s="1"/>
  <c r="U620" i="2"/>
  <c r="V620" i="2" s="1"/>
  <c r="I620" i="2" s="1"/>
  <c r="A620" i="2" s="1"/>
  <c r="U628" i="2"/>
  <c r="V628" i="2" s="1"/>
  <c r="I628" i="2" s="1"/>
  <c r="A628" i="2" s="1"/>
  <c r="U636" i="2"/>
  <c r="V636" i="2" s="1"/>
  <c r="I636" i="2" s="1"/>
  <c r="A636" i="2" s="1"/>
  <c r="U644" i="2"/>
  <c r="V644" i="2" s="1"/>
  <c r="I644" i="2" s="1"/>
  <c r="A644" i="2" s="1"/>
  <c r="U652" i="2"/>
  <c r="V652" i="2" s="1"/>
  <c r="I652" i="2" s="1"/>
  <c r="A652" i="2" s="1"/>
  <c r="U660" i="2"/>
  <c r="V660" i="2" s="1"/>
  <c r="I660" i="2" s="1"/>
  <c r="A660" i="2" s="1"/>
  <c r="U668" i="2"/>
  <c r="V668" i="2" s="1"/>
  <c r="I668" i="2" s="1"/>
  <c r="A668" i="2" s="1"/>
  <c r="U676" i="2"/>
  <c r="V676" i="2" s="1"/>
  <c r="I676" i="2" s="1"/>
  <c r="A676" i="2" s="1"/>
  <c r="U684" i="2"/>
  <c r="V684" i="2" s="1"/>
  <c r="I684" i="2" s="1"/>
  <c r="A684" i="2" s="1"/>
  <c r="U692" i="2"/>
  <c r="V692" i="2" s="1"/>
  <c r="I692" i="2" s="1"/>
  <c r="A692" i="2" s="1"/>
  <c r="U700" i="2"/>
  <c r="V700" i="2" s="1"/>
  <c r="I700" i="2" s="1"/>
  <c r="A700" i="2" s="1"/>
  <c r="U708" i="2"/>
  <c r="V708" i="2" s="1"/>
  <c r="I708" i="2" s="1"/>
  <c r="A708" i="2" s="1"/>
  <c r="U716" i="2"/>
  <c r="V716" i="2" s="1"/>
  <c r="I716" i="2" s="1"/>
  <c r="A716" i="2" s="1"/>
  <c r="U724" i="2"/>
  <c r="V724" i="2" s="1"/>
  <c r="I724" i="2" s="1"/>
  <c r="A724" i="2" s="1"/>
  <c r="U732" i="2"/>
  <c r="V732" i="2" s="1"/>
  <c r="I732" i="2" s="1"/>
  <c r="A732" i="2" s="1"/>
  <c r="U740" i="2"/>
  <c r="V740" i="2" s="1"/>
  <c r="I740" i="2" s="1"/>
  <c r="A740" i="2" s="1"/>
  <c r="U748" i="2"/>
  <c r="V748" i="2" s="1"/>
  <c r="I748" i="2" s="1"/>
  <c r="A748" i="2" s="1"/>
  <c r="U756" i="2"/>
  <c r="V756" i="2" s="1"/>
  <c r="I756" i="2" s="1"/>
  <c r="A756" i="2" s="1"/>
  <c r="U764" i="2"/>
  <c r="V764" i="2" s="1"/>
  <c r="I764" i="2" s="1"/>
  <c r="A764" i="2" s="1"/>
  <c r="U772" i="2"/>
  <c r="V772" i="2" s="1"/>
  <c r="I772" i="2" s="1"/>
  <c r="A772" i="2" s="1"/>
  <c r="U780" i="2"/>
  <c r="V780" i="2" s="1"/>
  <c r="I780" i="2" s="1"/>
  <c r="A780" i="2" s="1"/>
  <c r="U788" i="2"/>
  <c r="V788" i="2" s="1"/>
  <c r="I788" i="2" s="1"/>
  <c r="A788" i="2" s="1"/>
  <c r="U796" i="2"/>
  <c r="V796" i="2" s="1"/>
  <c r="I796" i="2" s="1"/>
  <c r="A796" i="2" s="1"/>
  <c r="U804" i="2"/>
  <c r="V804" i="2" s="1"/>
  <c r="I804" i="2" s="1"/>
  <c r="A804" i="2" s="1"/>
  <c r="U812" i="2"/>
  <c r="V812" i="2" s="1"/>
  <c r="I812" i="2" s="1"/>
  <c r="A812" i="2" s="1"/>
  <c r="U820" i="2"/>
  <c r="V820" i="2" s="1"/>
  <c r="I820" i="2" s="1"/>
  <c r="A820" i="2" s="1"/>
  <c r="U828" i="2"/>
  <c r="V828" i="2" s="1"/>
  <c r="I828" i="2" s="1"/>
  <c r="A828" i="2" s="1"/>
  <c r="U836" i="2"/>
  <c r="V836" i="2" s="1"/>
  <c r="I836" i="2" s="1"/>
  <c r="A836" i="2" s="1"/>
  <c r="U844" i="2"/>
  <c r="V844" i="2" s="1"/>
  <c r="I844" i="2" s="1"/>
  <c r="A844" i="2" s="1"/>
  <c r="U852" i="2"/>
  <c r="V852" i="2" s="1"/>
  <c r="I852" i="2" s="1"/>
  <c r="A852" i="2" s="1"/>
  <c r="U860" i="2"/>
  <c r="V860" i="2" s="1"/>
  <c r="I860" i="2" s="1"/>
  <c r="A860" i="2" s="1"/>
  <c r="U868" i="2"/>
  <c r="V868" i="2" s="1"/>
  <c r="I868" i="2" s="1"/>
  <c r="A868" i="2" s="1"/>
  <c r="U876" i="2"/>
  <c r="V876" i="2" s="1"/>
  <c r="I876" i="2" s="1"/>
  <c r="A876" i="2" s="1"/>
  <c r="U884" i="2"/>
  <c r="V884" i="2" s="1"/>
  <c r="I884" i="2" s="1"/>
  <c r="U892" i="2"/>
  <c r="V892" i="2" s="1"/>
  <c r="I892" i="2" s="1"/>
  <c r="A892" i="2" s="1"/>
  <c r="U900" i="2"/>
  <c r="V900" i="2" s="1"/>
  <c r="I900" i="2" s="1"/>
  <c r="A900" i="2" s="1"/>
  <c r="U908" i="2"/>
  <c r="V908" i="2" s="1"/>
  <c r="I908" i="2" s="1"/>
  <c r="A908" i="2" s="1"/>
  <c r="U916" i="2"/>
  <c r="V916" i="2" s="1"/>
  <c r="I916" i="2" s="1"/>
  <c r="A916" i="2" s="1"/>
  <c r="U924" i="2"/>
  <c r="V924" i="2" s="1"/>
  <c r="I924" i="2" s="1"/>
  <c r="A924" i="2" s="1"/>
  <c r="U932" i="2"/>
  <c r="V932" i="2" s="1"/>
  <c r="I932" i="2" s="1"/>
  <c r="A932" i="2" s="1"/>
  <c r="U940" i="2"/>
  <c r="V940" i="2" s="1"/>
  <c r="I940" i="2" s="1"/>
  <c r="A940" i="2" s="1"/>
  <c r="U948" i="2"/>
  <c r="V948" i="2" s="1"/>
  <c r="I948" i="2" s="1"/>
  <c r="A948" i="2" s="1"/>
  <c r="U956" i="2"/>
  <c r="V956" i="2" s="1"/>
  <c r="I956" i="2" s="1"/>
  <c r="A956" i="2" s="1"/>
  <c r="U964" i="2"/>
  <c r="V964" i="2" s="1"/>
  <c r="I964" i="2" s="1"/>
  <c r="A964" i="2" s="1"/>
  <c r="U972" i="2"/>
  <c r="V972" i="2" s="1"/>
  <c r="I972" i="2" s="1"/>
  <c r="A972" i="2" s="1"/>
  <c r="U980" i="2"/>
  <c r="V980" i="2" s="1"/>
  <c r="I980" i="2" s="1"/>
  <c r="A980" i="2" s="1"/>
  <c r="U988" i="2"/>
  <c r="V988" i="2" s="1"/>
  <c r="I988" i="2" s="1"/>
  <c r="A988" i="2" s="1"/>
  <c r="U996" i="2"/>
  <c r="V996" i="2" s="1"/>
  <c r="I996" i="2" s="1"/>
  <c r="A996" i="2" s="1"/>
  <c r="U1004" i="2"/>
  <c r="V1004" i="2" s="1"/>
  <c r="I1004" i="2" s="1"/>
  <c r="A1004" i="2" s="1"/>
  <c r="U1012" i="2"/>
  <c r="V1012" i="2" s="1"/>
  <c r="I1012" i="2" s="1"/>
  <c r="A1012" i="2" s="1"/>
  <c r="U1020" i="2"/>
  <c r="V1020" i="2" s="1"/>
  <c r="I1020" i="2" s="1"/>
  <c r="A1020" i="2" s="1"/>
  <c r="U1028" i="2"/>
  <c r="V1028" i="2" s="1"/>
  <c r="I1028" i="2" s="1"/>
  <c r="A1028" i="2" s="1"/>
  <c r="U1036" i="2"/>
  <c r="V1036" i="2" s="1"/>
  <c r="I1036" i="2" s="1"/>
  <c r="A1036" i="2" s="1"/>
  <c r="U1044" i="2"/>
  <c r="V1044" i="2" s="1"/>
  <c r="I1044" i="2" s="1"/>
  <c r="A1044" i="2" s="1"/>
  <c r="U1052" i="2"/>
  <c r="V1052" i="2" s="1"/>
  <c r="I1052" i="2" s="1"/>
  <c r="A1052" i="2" s="1"/>
  <c r="U1060" i="2"/>
  <c r="V1060" i="2" s="1"/>
  <c r="I1060" i="2" s="1"/>
  <c r="A1060" i="2" s="1"/>
  <c r="U1068" i="2"/>
  <c r="V1068" i="2" s="1"/>
  <c r="I1068" i="2" s="1"/>
  <c r="A1068" i="2" s="1"/>
  <c r="U1076" i="2"/>
  <c r="V1076" i="2" s="1"/>
  <c r="I1076" i="2" s="1"/>
  <c r="A1076" i="2" s="1"/>
  <c r="U1084" i="2"/>
  <c r="V1084" i="2" s="1"/>
  <c r="I1084" i="2" s="1"/>
  <c r="A1084" i="2" s="1"/>
  <c r="U1092" i="2"/>
  <c r="V1092" i="2" s="1"/>
  <c r="I1092" i="2" s="1"/>
  <c r="U1100" i="2"/>
  <c r="V1100" i="2" s="1"/>
  <c r="I1100" i="2" s="1"/>
  <c r="A1100" i="2" s="1"/>
  <c r="U1108" i="2"/>
  <c r="V1108" i="2" s="1"/>
  <c r="I1108" i="2" s="1"/>
  <c r="A1108" i="2" s="1"/>
  <c r="U1116" i="2"/>
  <c r="V1116" i="2" s="1"/>
  <c r="I1116" i="2" s="1"/>
  <c r="A1116" i="2" s="1"/>
  <c r="U1124" i="2"/>
  <c r="V1124" i="2" s="1"/>
  <c r="I1124" i="2" s="1"/>
  <c r="A1124" i="2" s="1"/>
  <c r="U1132" i="2"/>
  <c r="V1132" i="2" s="1"/>
  <c r="I1132" i="2" s="1"/>
  <c r="A1132" i="2" s="1"/>
  <c r="U1140" i="2"/>
  <c r="V1140" i="2" s="1"/>
  <c r="I1140" i="2" s="1"/>
  <c r="A1140" i="2" s="1"/>
  <c r="U1148" i="2"/>
  <c r="V1148" i="2" s="1"/>
  <c r="I1148" i="2" s="1"/>
  <c r="A1148" i="2" s="1"/>
  <c r="U1156" i="2"/>
  <c r="V1156" i="2" s="1"/>
  <c r="I1156" i="2" s="1"/>
  <c r="A1156" i="2" s="1"/>
  <c r="U1164" i="2"/>
  <c r="V1164" i="2" s="1"/>
  <c r="I1164" i="2" s="1"/>
  <c r="A1164" i="2" s="1"/>
  <c r="U1172" i="2"/>
  <c r="V1172" i="2" s="1"/>
  <c r="I1172" i="2" s="1"/>
  <c r="A1172" i="2" s="1"/>
  <c r="U1180" i="2"/>
  <c r="V1180" i="2" s="1"/>
  <c r="I1180" i="2" s="1"/>
  <c r="A1180" i="2" s="1"/>
  <c r="U1188" i="2"/>
  <c r="V1188" i="2" s="1"/>
  <c r="I1188" i="2" s="1"/>
  <c r="A1188" i="2" s="1"/>
  <c r="U1196" i="2"/>
  <c r="V1196" i="2" s="1"/>
  <c r="I1196" i="2" s="1"/>
  <c r="A1196" i="2" s="1"/>
  <c r="U1204" i="2"/>
  <c r="V1204" i="2" s="1"/>
  <c r="I1204" i="2" s="1"/>
  <c r="A1204" i="2" s="1"/>
  <c r="U1212" i="2"/>
  <c r="V1212" i="2" s="1"/>
  <c r="I1212" i="2" s="1"/>
  <c r="A1212" i="2" s="1"/>
  <c r="U1220" i="2"/>
  <c r="V1220" i="2" s="1"/>
  <c r="I1220" i="2" s="1"/>
  <c r="A1220" i="2" s="1"/>
  <c r="U1228" i="2"/>
  <c r="V1228" i="2" s="1"/>
  <c r="I1228" i="2" s="1"/>
  <c r="A1228" i="2" s="1"/>
  <c r="U1236" i="2"/>
  <c r="V1236" i="2" s="1"/>
  <c r="I1236" i="2" s="1"/>
  <c r="A1236" i="2" s="1"/>
  <c r="U1244" i="2"/>
  <c r="V1244" i="2" s="1"/>
  <c r="I1244" i="2" s="1"/>
  <c r="A1244" i="2" s="1"/>
  <c r="U1252" i="2"/>
  <c r="V1252" i="2" s="1"/>
  <c r="I1252" i="2" s="1"/>
  <c r="A1252" i="2" s="1"/>
  <c r="U1260" i="2"/>
  <c r="V1260" i="2" s="1"/>
  <c r="I1260" i="2" s="1"/>
  <c r="A1260" i="2" s="1"/>
  <c r="U1268" i="2"/>
  <c r="V1268" i="2" s="1"/>
  <c r="I1268" i="2" s="1"/>
  <c r="A1268" i="2" s="1"/>
  <c r="U1276" i="2"/>
  <c r="V1276" i="2" s="1"/>
  <c r="I1276" i="2" s="1"/>
  <c r="A1276" i="2" s="1"/>
  <c r="U1284" i="2"/>
  <c r="V1284" i="2" s="1"/>
  <c r="I1284" i="2" s="1"/>
  <c r="A1284" i="2" s="1"/>
  <c r="U1292" i="2"/>
  <c r="V1292" i="2" s="1"/>
  <c r="I1292" i="2" s="1"/>
  <c r="A1292" i="2" s="1"/>
  <c r="U1300" i="2"/>
  <c r="V1300" i="2" s="1"/>
  <c r="I1300" i="2" s="1"/>
  <c r="A1300" i="2" s="1"/>
  <c r="U1308" i="2"/>
  <c r="V1308" i="2" s="1"/>
  <c r="I1308" i="2" s="1"/>
  <c r="A1308" i="2" s="1"/>
  <c r="U1316" i="2"/>
  <c r="V1316" i="2" s="1"/>
  <c r="I1316" i="2" s="1"/>
  <c r="A1316" i="2" s="1"/>
  <c r="U1324" i="2"/>
  <c r="V1324" i="2" s="1"/>
  <c r="I1324" i="2" s="1"/>
  <c r="A1324" i="2" s="1"/>
  <c r="U1332" i="2"/>
  <c r="V1332" i="2" s="1"/>
  <c r="I1332" i="2" s="1"/>
  <c r="A1332" i="2" s="1"/>
  <c r="U1340" i="2"/>
  <c r="V1340" i="2" s="1"/>
  <c r="I1340" i="2" s="1"/>
  <c r="A1340" i="2" s="1"/>
  <c r="U1348" i="2"/>
  <c r="V1348" i="2" s="1"/>
  <c r="I1348" i="2" s="1"/>
  <c r="A1348" i="2" s="1"/>
  <c r="U1356" i="2"/>
  <c r="V1356" i="2" s="1"/>
  <c r="I1356" i="2" s="1"/>
  <c r="A1356" i="2" s="1"/>
  <c r="U1364" i="2"/>
  <c r="V1364" i="2" s="1"/>
  <c r="I1364" i="2" s="1"/>
  <c r="A1364" i="2" s="1"/>
  <c r="U1372" i="2"/>
  <c r="V1372" i="2" s="1"/>
  <c r="I1372" i="2" s="1"/>
  <c r="A1372" i="2" s="1"/>
  <c r="U1380" i="2"/>
  <c r="V1380" i="2" s="1"/>
  <c r="I1380" i="2" s="1"/>
  <c r="A1380" i="2" s="1"/>
  <c r="U1388" i="2"/>
  <c r="V1388" i="2" s="1"/>
  <c r="I1388" i="2" s="1"/>
  <c r="A1388" i="2" s="1"/>
  <c r="U1396" i="2"/>
  <c r="V1396" i="2" s="1"/>
  <c r="I1396" i="2" s="1"/>
  <c r="A1396" i="2" s="1"/>
  <c r="U1404" i="2"/>
  <c r="V1404" i="2" s="1"/>
  <c r="I1404" i="2" s="1"/>
  <c r="A1404" i="2" s="1"/>
  <c r="U1412" i="2"/>
  <c r="V1412" i="2" s="1"/>
  <c r="I1412" i="2" s="1"/>
  <c r="A1412" i="2" s="1"/>
  <c r="U1420" i="2"/>
  <c r="V1420" i="2" s="1"/>
  <c r="I1420" i="2" s="1"/>
  <c r="A1420" i="2" s="1"/>
  <c r="U1428" i="2"/>
  <c r="V1428" i="2" s="1"/>
  <c r="I1428" i="2" s="1"/>
  <c r="A1428" i="2" s="1"/>
  <c r="U1436" i="2"/>
  <c r="V1436" i="2" s="1"/>
  <c r="I1436" i="2" s="1"/>
  <c r="A1436" i="2" s="1"/>
  <c r="U1444" i="2"/>
  <c r="V1444" i="2" s="1"/>
  <c r="I1444" i="2" s="1"/>
  <c r="A1444" i="2" s="1"/>
  <c r="U1452" i="2"/>
  <c r="V1452" i="2" s="1"/>
  <c r="I1452" i="2" s="1"/>
  <c r="A1452" i="2" s="1"/>
  <c r="U1460" i="2"/>
  <c r="V1460" i="2" s="1"/>
  <c r="I1460" i="2" s="1"/>
  <c r="U1468" i="2"/>
  <c r="V1468" i="2" s="1"/>
  <c r="I1468" i="2" s="1"/>
  <c r="A1468" i="2" s="1"/>
  <c r="U1476" i="2"/>
  <c r="V1476" i="2" s="1"/>
  <c r="I1476" i="2" s="1"/>
  <c r="A1476" i="2" s="1"/>
  <c r="U1484" i="2"/>
  <c r="V1484" i="2" s="1"/>
  <c r="I1484" i="2" s="1"/>
  <c r="A1484" i="2" s="1"/>
  <c r="U1492" i="2"/>
  <c r="V1492" i="2" s="1"/>
  <c r="I1492" i="2" s="1"/>
  <c r="A1492" i="2" s="1"/>
  <c r="U1500" i="2"/>
  <c r="V1500" i="2" s="1"/>
  <c r="I1500" i="2" s="1"/>
  <c r="A1500" i="2" s="1"/>
  <c r="U1508" i="2"/>
  <c r="V1508" i="2" s="1"/>
  <c r="I1508" i="2" s="1"/>
  <c r="A1508" i="2" s="1"/>
  <c r="U1516" i="2"/>
  <c r="V1516" i="2" s="1"/>
  <c r="I1516" i="2" s="1"/>
  <c r="A1516" i="2" s="1"/>
  <c r="U1524" i="2"/>
  <c r="V1524" i="2" s="1"/>
  <c r="I1524" i="2" s="1"/>
  <c r="A1524" i="2" s="1"/>
  <c r="U1532" i="2"/>
  <c r="V1532" i="2" s="1"/>
  <c r="I1532" i="2" s="1"/>
  <c r="A1532" i="2" s="1"/>
  <c r="U1540" i="2"/>
  <c r="V1540" i="2" s="1"/>
  <c r="I1540" i="2" s="1"/>
  <c r="A1540" i="2" s="1"/>
  <c r="U1548" i="2"/>
  <c r="V1548" i="2" s="1"/>
  <c r="I1548" i="2" s="1"/>
  <c r="A1548" i="2" s="1"/>
  <c r="U1556" i="2"/>
  <c r="V1556" i="2" s="1"/>
  <c r="I1556" i="2" s="1"/>
  <c r="A1556" i="2" s="1"/>
  <c r="U1564" i="2"/>
  <c r="V1564" i="2" s="1"/>
  <c r="I1564" i="2" s="1"/>
  <c r="A1564" i="2" s="1"/>
  <c r="U1572" i="2"/>
  <c r="V1572" i="2" s="1"/>
  <c r="I1572" i="2" s="1"/>
  <c r="A1572" i="2" s="1"/>
  <c r="U1580" i="2"/>
  <c r="V1580" i="2" s="1"/>
  <c r="I1580" i="2" s="1"/>
  <c r="A1580" i="2" s="1"/>
  <c r="U1588" i="2"/>
  <c r="V1588" i="2" s="1"/>
  <c r="I1588" i="2" s="1"/>
  <c r="A1588" i="2" s="1"/>
  <c r="U1596" i="2"/>
  <c r="V1596" i="2" s="1"/>
  <c r="I1596" i="2" s="1"/>
  <c r="A1596" i="2" s="1"/>
  <c r="U1604" i="2"/>
  <c r="V1604" i="2" s="1"/>
  <c r="I1604" i="2" s="1"/>
  <c r="A1604" i="2" s="1"/>
  <c r="U1612" i="2"/>
  <c r="V1612" i="2" s="1"/>
  <c r="I1612" i="2" s="1"/>
  <c r="A1612" i="2" s="1"/>
  <c r="U1620" i="2"/>
  <c r="V1620" i="2" s="1"/>
  <c r="I1620" i="2" s="1"/>
  <c r="A1620" i="2" s="1"/>
  <c r="U1628" i="2"/>
  <c r="V1628" i="2" s="1"/>
  <c r="I1628" i="2" s="1"/>
  <c r="A1628" i="2" s="1"/>
  <c r="U1636" i="2"/>
  <c r="V1636" i="2" s="1"/>
  <c r="I1636" i="2" s="1"/>
  <c r="A1636" i="2" s="1"/>
  <c r="U1644" i="2"/>
  <c r="V1644" i="2" s="1"/>
  <c r="I1644" i="2" s="1"/>
  <c r="A1644" i="2" s="1"/>
  <c r="U1652" i="2"/>
  <c r="V1652" i="2" s="1"/>
  <c r="I1652" i="2" s="1"/>
  <c r="A1652" i="2" s="1"/>
  <c r="U1660" i="2"/>
  <c r="V1660" i="2" s="1"/>
  <c r="I1660" i="2" s="1"/>
  <c r="A1660" i="2" s="1"/>
  <c r="U1668" i="2"/>
  <c r="V1668" i="2" s="1"/>
  <c r="I1668" i="2" s="1"/>
  <c r="U1676" i="2"/>
  <c r="V1676" i="2" s="1"/>
  <c r="I1676" i="2" s="1"/>
  <c r="A1676" i="2" s="1"/>
  <c r="U1684" i="2"/>
  <c r="V1684" i="2" s="1"/>
  <c r="I1684" i="2" s="1"/>
  <c r="A1684" i="2" s="1"/>
  <c r="U1692" i="2"/>
  <c r="V1692" i="2" s="1"/>
  <c r="I1692" i="2" s="1"/>
  <c r="A1692" i="2" s="1"/>
  <c r="H1700" i="2"/>
  <c r="U1708" i="2"/>
  <c r="V1708" i="2" s="1"/>
  <c r="I1708" i="2" s="1"/>
  <c r="A1708" i="2" s="1"/>
  <c r="H1716" i="2"/>
  <c r="U1724" i="2"/>
  <c r="V1724" i="2" s="1"/>
  <c r="I1724" i="2" s="1"/>
  <c r="A1724" i="2" s="1"/>
  <c r="H1732" i="2"/>
  <c r="U1740" i="2"/>
  <c r="V1740" i="2" s="1"/>
  <c r="I1740" i="2" s="1"/>
  <c r="A1740" i="2" s="1"/>
  <c r="H1748" i="2"/>
  <c r="U1756" i="2"/>
  <c r="V1756" i="2" s="1"/>
  <c r="I1756" i="2" s="1"/>
  <c r="A1756" i="2" s="1"/>
  <c r="H1764" i="2"/>
  <c r="U1772" i="2"/>
  <c r="V1772" i="2" s="1"/>
  <c r="I1772" i="2" s="1"/>
  <c r="A1772" i="2" s="1"/>
  <c r="H1780" i="2"/>
  <c r="U1788" i="2"/>
  <c r="V1788" i="2" s="1"/>
  <c r="I1788" i="2" s="1"/>
  <c r="A1788" i="2" s="1"/>
  <c r="H1796" i="2"/>
  <c r="U3" i="2"/>
  <c r="V3" i="2" s="1"/>
  <c r="I3" i="2" s="1"/>
  <c r="A3" i="2" s="1"/>
  <c r="H9" i="2"/>
  <c r="H17" i="2"/>
  <c r="H25" i="2"/>
  <c r="H33" i="2"/>
  <c r="H41" i="2"/>
  <c r="H49" i="2"/>
  <c r="H57" i="2"/>
  <c r="H65" i="2"/>
  <c r="H73" i="2"/>
  <c r="H81" i="2"/>
  <c r="H89" i="2"/>
  <c r="H97" i="2"/>
  <c r="H105" i="2"/>
  <c r="H113" i="2"/>
  <c r="H121" i="2"/>
  <c r="H129" i="2"/>
  <c r="H137" i="2"/>
  <c r="H145" i="2"/>
  <c r="H153" i="2"/>
  <c r="H161" i="2"/>
  <c r="H169" i="2"/>
  <c r="H177" i="2"/>
  <c r="H185" i="2"/>
  <c r="H193" i="2"/>
  <c r="H201" i="2"/>
  <c r="H209" i="2"/>
  <c r="H217" i="2"/>
  <c r="H225" i="2"/>
  <c r="H233" i="2"/>
  <c r="H241" i="2"/>
  <c r="H249" i="2"/>
  <c r="H257" i="2"/>
  <c r="H265" i="2"/>
  <c r="H273" i="2"/>
  <c r="H281" i="2"/>
  <c r="H289" i="2"/>
  <c r="H297" i="2"/>
  <c r="H305" i="2"/>
  <c r="H313" i="2"/>
  <c r="H321" i="2"/>
  <c r="H329" i="2"/>
  <c r="H337" i="2"/>
  <c r="H345" i="2"/>
  <c r="H353" i="2"/>
  <c r="H361" i="2"/>
  <c r="H369" i="2"/>
  <c r="H377" i="2"/>
  <c r="H385" i="2"/>
  <c r="H393" i="2"/>
  <c r="H401" i="2"/>
  <c r="H409" i="2"/>
  <c r="H417" i="2"/>
  <c r="H425" i="2"/>
  <c r="H433" i="2"/>
  <c r="H441" i="2"/>
  <c r="H449" i="2"/>
  <c r="H457" i="2"/>
  <c r="H465" i="2"/>
  <c r="H473" i="2"/>
  <c r="H481" i="2"/>
  <c r="H489" i="2"/>
  <c r="H497" i="2"/>
  <c r="H505" i="2"/>
  <c r="H513" i="2"/>
  <c r="H521" i="2"/>
  <c r="H529" i="2"/>
  <c r="H537" i="2"/>
  <c r="H545" i="2"/>
  <c r="H553" i="2"/>
  <c r="H561" i="2"/>
  <c r="H569" i="2"/>
  <c r="H577" i="2"/>
  <c r="H585" i="2"/>
  <c r="H593" i="2"/>
  <c r="H601" i="2"/>
  <c r="H609" i="2"/>
  <c r="H617" i="2"/>
  <c r="H625" i="2"/>
  <c r="H633" i="2"/>
  <c r="H641" i="2"/>
  <c r="H649" i="2"/>
  <c r="H657" i="2"/>
  <c r="H665" i="2"/>
  <c r="H673" i="2"/>
  <c r="H681" i="2"/>
  <c r="H689" i="2"/>
  <c r="H697" i="2"/>
  <c r="H705" i="2"/>
  <c r="H713" i="2"/>
  <c r="H721" i="2"/>
  <c r="H729" i="2"/>
  <c r="H737" i="2"/>
  <c r="H745" i="2"/>
  <c r="H753" i="2"/>
  <c r="H761" i="2"/>
  <c r="H769" i="2"/>
  <c r="H777" i="2"/>
  <c r="H785" i="2"/>
  <c r="H793" i="2"/>
  <c r="H801" i="2"/>
  <c r="H809" i="2"/>
  <c r="H817" i="2"/>
  <c r="H825" i="2"/>
  <c r="H833" i="2"/>
  <c r="H841" i="2"/>
  <c r="H849" i="2"/>
  <c r="H857" i="2"/>
  <c r="H865" i="2"/>
  <c r="H873" i="2"/>
  <c r="H881" i="2"/>
  <c r="H889" i="2"/>
  <c r="H897" i="2"/>
  <c r="H905" i="2"/>
  <c r="H913" i="2"/>
  <c r="H921" i="2"/>
  <c r="H929" i="2"/>
  <c r="H937" i="2"/>
  <c r="H945" i="2"/>
  <c r="H953" i="2"/>
  <c r="H961" i="2"/>
  <c r="H969" i="2"/>
  <c r="H977" i="2"/>
  <c r="H985" i="2"/>
  <c r="H993" i="2"/>
  <c r="H1001" i="2"/>
  <c r="H1009" i="2"/>
  <c r="H1017" i="2"/>
  <c r="H1025" i="2"/>
  <c r="H1033" i="2"/>
  <c r="H1041" i="2"/>
  <c r="H1049" i="2"/>
  <c r="H1057" i="2"/>
  <c r="H1065" i="2"/>
  <c r="H1073" i="2"/>
  <c r="H1081" i="2"/>
  <c r="H1089" i="2"/>
  <c r="H1097" i="2"/>
  <c r="H1105" i="2"/>
  <c r="H1113" i="2"/>
  <c r="H1121" i="2"/>
  <c r="H1129" i="2"/>
  <c r="H1137" i="2"/>
  <c r="H1145" i="2"/>
  <c r="H1153" i="2"/>
  <c r="H1161" i="2"/>
  <c r="H1169" i="2"/>
  <c r="H1177" i="2"/>
  <c r="H1185" i="2"/>
  <c r="H1193" i="2"/>
  <c r="H1201" i="2"/>
  <c r="H1209" i="2"/>
  <c r="H1217" i="2"/>
  <c r="H1225" i="2"/>
  <c r="H1233" i="2"/>
  <c r="H1241" i="2"/>
  <c r="H1249" i="2"/>
  <c r="H1257" i="2"/>
  <c r="H1265" i="2"/>
  <c r="H1273" i="2"/>
  <c r="H1281" i="2"/>
  <c r="H1289" i="2"/>
  <c r="H1297" i="2"/>
  <c r="H1305" i="2"/>
  <c r="H1313" i="2"/>
  <c r="H1321" i="2"/>
  <c r="H1329" i="2"/>
  <c r="H1337" i="2"/>
  <c r="H1345" i="2"/>
  <c r="H1353" i="2"/>
  <c r="U1361" i="2"/>
  <c r="V1361" i="2" s="1"/>
  <c r="I1361" i="2" s="1"/>
  <c r="A1361" i="2" s="1"/>
  <c r="H1369" i="2"/>
  <c r="U1377" i="2"/>
  <c r="V1377" i="2" s="1"/>
  <c r="I1377" i="2" s="1"/>
  <c r="A1377" i="2" s="1"/>
  <c r="H1385" i="2"/>
  <c r="U1393" i="2"/>
  <c r="V1393" i="2" s="1"/>
  <c r="I1393" i="2" s="1"/>
  <c r="A1393" i="2" s="1"/>
  <c r="H1401" i="2"/>
  <c r="U1409" i="2"/>
  <c r="V1409" i="2" s="1"/>
  <c r="I1409" i="2" s="1"/>
  <c r="A1409" i="2" s="1"/>
  <c r="H1417" i="2"/>
  <c r="U1425" i="2"/>
  <c r="V1425" i="2" s="1"/>
  <c r="I1425" i="2" s="1"/>
  <c r="A1425" i="2" s="1"/>
  <c r="H1433" i="2"/>
  <c r="U1441" i="2"/>
  <c r="V1441" i="2" s="1"/>
  <c r="I1441" i="2" s="1"/>
  <c r="A1441" i="2" s="1"/>
  <c r="H1449" i="2"/>
  <c r="U1457" i="2"/>
  <c r="V1457" i="2" s="1"/>
  <c r="I1457" i="2" s="1"/>
  <c r="A1457" i="2" s="1"/>
  <c r="H1465" i="2"/>
  <c r="U1473" i="2"/>
  <c r="V1473" i="2" s="1"/>
  <c r="I1473" i="2" s="1"/>
  <c r="A1473" i="2" s="1"/>
  <c r="H1481" i="2"/>
  <c r="U1489" i="2"/>
  <c r="V1489" i="2" s="1"/>
  <c r="I1489" i="2" s="1"/>
  <c r="A1489" i="2" s="1"/>
  <c r="H1497" i="2"/>
  <c r="U1505" i="2"/>
  <c r="V1505" i="2" s="1"/>
  <c r="I1505" i="2" s="1"/>
  <c r="A1505" i="2" s="1"/>
  <c r="H1513" i="2"/>
  <c r="U1521" i="2"/>
  <c r="V1521" i="2" s="1"/>
  <c r="I1521" i="2" s="1"/>
  <c r="A1521" i="2" s="1"/>
  <c r="H1529" i="2"/>
  <c r="U1537" i="2"/>
  <c r="V1537" i="2" s="1"/>
  <c r="I1537" i="2" s="1"/>
  <c r="A1537" i="2" s="1"/>
  <c r="H1545" i="2"/>
  <c r="U1553" i="2"/>
  <c r="V1553" i="2" s="1"/>
  <c r="I1553" i="2" s="1"/>
  <c r="A1553" i="2" s="1"/>
  <c r="H1561" i="2"/>
  <c r="U1569" i="2"/>
  <c r="V1569" i="2" s="1"/>
  <c r="I1569" i="2" s="1"/>
  <c r="A1569" i="2" s="1"/>
  <c r="H1577" i="2"/>
  <c r="U1585" i="2"/>
  <c r="V1585" i="2" s="1"/>
  <c r="I1585" i="2" s="1"/>
  <c r="A1585" i="2" s="1"/>
  <c r="H1593" i="2"/>
  <c r="U1601" i="2"/>
  <c r="V1601" i="2" s="1"/>
  <c r="I1601" i="2" s="1"/>
  <c r="A1601" i="2" s="1"/>
  <c r="H1609" i="2"/>
  <c r="U1617" i="2"/>
  <c r="V1617" i="2" s="1"/>
  <c r="I1617" i="2" s="1"/>
  <c r="A1617" i="2" s="1"/>
  <c r="H1625" i="2"/>
  <c r="U1633" i="2"/>
  <c r="V1633" i="2" s="1"/>
  <c r="I1633" i="2" s="1"/>
  <c r="A1633" i="2" s="1"/>
  <c r="H1641" i="2"/>
  <c r="U1649" i="2"/>
  <c r="V1649" i="2" s="1"/>
  <c r="I1649" i="2" s="1"/>
  <c r="A1649" i="2" s="1"/>
  <c r="H1657" i="2"/>
  <c r="U1665" i="2"/>
  <c r="V1665" i="2" s="1"/>
  <c r="I1665" i="2" s="1"/>
  <c r="A1665" i="2" s="1"/>
  <c r="H1673" i="2"/>
  <c r="U1681" i="2"/>
  <c r="V1681" i="2" s="1"/>
  <c r="I1681" i="2" s="1"/>
  <c r="A1681" i="2" s="1"/>
  <c r="H1689" i="2"/>
  <c r="U1697" i="2"/>
  <c r="V1697" i="2" s="1"/>
  <c r="I1697" i="2" s="1"/>
  <c r="A1697" i="2" s="1"/>
  <c r="H1705" i="2"/>
  <c r="U1713" i="2"/>
  <c r="V1713" i="2" s="1"/>
  <c r="I1713" i="2" s="1"/>
  <c r="A1713" i="2" s="1"/>
  <c r="H1721" i="2"/>
  <c r="U1729" i="2"/>
  <c r="V1729" i="2" s="1"/>
  <c r="I1729" i="2" s="1"/>
  <c r="A1729" i="2" s="1"/>
  <c r="H1737" i="2"/>
  <c r="U1745" i="2"/>
  <c r="V1745" i="2" s="1"/>
  <c r="I1745" i="2" s="1"/>
  <c r="A1745" i="2" s="1"/>
  <c r="H1753" i="2"/>
  <c r="U1761" i="2"/>
  <c r="V1761" i="2" s="1"/>
  <c r="I1761" i="2" s="1"/>
  <c r="A1761" i="2" s="1"/>
  <c r="H1769" i="2"/>
  <c r="U1777" i="2"/>
  <c r="V1777" i="2" s="1"/>
  <c r="I1777" i="2" s="1"/>
  <c r="A1777" i="2" s="1"/>
  <c r="H1785" i="2"/>
  <c r="U1793" i="2"/>
  <c r="V1793" i="2" s="1"/>
  <c r="I1793" i="2" s="1"/>
  <c r="A1793" i="2" s="1"/>
  <c r="H1801" i="2"/>
  <c r="U15" i="2"/>
  <c r="V15" i="2" s="1"/>
  <c r="I15" i="2" s="1"/>
  <c r="A15" i="2" s="1"/>
  <c r="U31" i="2"/>
  <c r="V31" i="2" s="1"/>
  <c r="I31" i="2" s="1"/>
  <c r="A31" i="2" s="1"/>
  <c r="U47" i="2"/>
  <c r="V47" i="2" s="1"/>
  <c r="I47" i="2" s="1"/>
  <c r="A47" i="2" s="1"/>
  <c r="U67" i="2"/>
  <c r="V67" i="2" s="1"/>
  <c r="I67" i="2" s="1"/>
  <c r="A67" i="2" s="1"/>
  <c r="U95" i="2"/>
  <c r="V95" i="2" s="1"/>
  <c r="I95" i="2" s="1"/>
  <c r="A95" i="2" s="1"/>
  <c r="U115" i="2"/>
  <c r="V115" i="2" s="1"/>
  <c r="I115" i="2" s="1"/>
  <c r="A115" i="2" s="1"/>
  <c r="U135" i="2"/>
  <c r="V135" i="2" s="1"/>
  <c r="I135" i="2" s="1"/>
  <c r="A135" i="2" s="1"/>
  <c r="U155" i="2"/>
  <c r="V155" i="2" s="1"/>
  <c r="I155" i="2" s="1"/>
  <c r="A155" i="2" s="1"/>
  <c r="U175" i="2"/>
  <c r="V175" i="2" s="1"/>
  <c r="I175" i="2" s="1"/>
  <c r="A175" i="2" s="1"/>
  <c r="U199" i="2"/>
  <c r="V199" i="2" s="1"/>
  <c r="I199" i="2" s="1"/>
  <c r="A199" i="2" s="1"/>
  <c r="U223" i="2"/>
  <c r="V223" i="2" s="1"/>
  <c r="I223" i="2" s="1"/>
  <c r="A223" i="2" s="1"/>
  <c r="U243" i="2"/>
  <c r="V243" i="2" s="1"/>
  <c r="I243" i="2" s="1"/>
  <c r="A243" i="2" s="1"/>
  <c r="U267" i="2"/>
  <c r="V267" i="2" s="1"/>
  <c r="I267" i="2" s="1"/>
  <c r="A267" i="2" s="1"/>
  <c r="U291" i="2"/>
  <c r="V291" i="2" s="1"/>
  <c r="I291" i="2" s="1"/>
  <c r="A291" i="2" s="1"/>
  <c r="U315" i="2"/>
  <c r="V315" i="2" s="1"/>
  <c r="I315" i="2" s="1"/>
  <c r="A315" i="2" s="1"/>
  <c r="U335" i="2"/>
  <c r="V335" i="2" s="1"/>
  <c r="I335" i="2" s="1"/>
  <c r="A335" i="2" s="1"/>
  <c r="U359" i="2"/>
  <c r="V359" i="2" s="1"/>
  <c r="I359" i="2" s="1"/>
  <c r="A359" i="2" s="1"/>
  <c r="U383" i="2"/>
  <c r="V383" i="2" s="1"/>
  <c r="I383" i="2" s="1"/>
  <c r="A383" i="2" s="1"/>
  <c r="U407" i="2"/>
  <c r="V407" i="2" s="1"/>
  <c r="I407" i="2" s="1"/>
  <c r="A407" i="2" s="1"/>
  <c r="U431" i="2"/>
  <c r="V431" i="2" s="1"/>
  <c r="I431" i="2" s="1"/>
  <c r="U455" i="2"/>
  <c r="V455" i="2" s="1"/>
  <c r="I455" i="2" s="1"/>
  <c r="A455" i="2" s="1"/>
  <c r="U479" i="2"/>
  <c r="V479" i="2" s="1"/>
  <c r="I479" i="2" s="1"/>
  <c r="A479" i="2" s="1"/>
  <c r="U507" i="2"/>
  <c r="V507" i="2" s="1"/>
  <c r="I507" i="2" s="1"/>
  <c r="A507" i="2" s="1"/>
  <c r="U531" i="2"/>
  <c r="V531" i="2" s="1"/>
  <c r="I531" i="2" s="1"/>
  <c r="U551" i="2"/>
  <c r="V551" i="2" s="1"/>
  <c r="I551" i="2" s="1"/>
  <c r="A551" i="2" s="1"/>
  <c r="U567" i="2"/>
  <c r="V567" i="2" s="1"/>
  <c r="I567" i="2" s="1"/>
  <c r="A567" i="2" s="1"/>
  <c r="U583" i="2"/>
  <c r="V583" i="2" s="1"/>
  <c r="I583" i="2" s="1"/>
  <c r="A583" i="2" s="1"/>
  <c r="U599" i="2"/>
  <c r="V599" i="2" s="1"/>
  <c r="I599" i="2" s="1"/>
  <c r="A599" i="2" s="1"/>
  <c r="U615" i="2"/>
  <c r="V615" i="2" s="1"/>
  <c r="I615" i="2" s="1"/>
  <c r="A615" i="2" s="1"/>
  <c r="U631" i="2"/>
  <c r="V631" i="2" s="1"/>
  <c r="I631" i="2" s="1"/>
  <c r="A631" i="2" s="1"/>
  <c r="U647" i="2"/>
  <c r="V647" i="2" s="1"/>
  <c r="I647" i="2" s="1"/>
  <c r="A647" i="2" s="1"/>
  <c r="U663" i="2"/>
  <c r="V663" i="2" s="1"/>
  <c r="I663" i="2" s="1"/>
  <c r="A663" i="2" s="1"/>
  <c r="U675" i="2"/>
  <c r="V675" i="2" s="1"/>
  <c r="I675" i="2" s="1"/>
  <c r="A675" i="2" s="1"/>
  <c r="U691" i="2"/>
  <c r="V691" i="2" s="1"/>
  <c r="I691" i="2" s="1"/>
  <c r="A691" i="2" s="1"/>
  <c r="U707" i="2"/>
  <c r="V707" i="2" s="1"/>
  <c r="I707" i="2" s="1"/>
  <c r="A707" i="2" s="1"/>
  <c r="U723" i="2"/>
  <c r="V723" i="2" s="1"/>
  <c r="I723" i="2" s="1"/>
  <c r="A723" i="2" s="1"/>
  <c r="U743" i="2"/>
  <c r="V743" i="2" s="1"/>
  <c r="I743" i="2" s="1"/>
  <c r="A743" i="2" s="1"/>
  <c r="U767" i="2"/>
  <c r="V767" i="2" s="1"/>
  <c r="I767" i="2" s="1"/>
  <c r="A767" i="2" s="1"/>
  <c r="U795" i="2"/>
  <c r="V795" i="2" s="1"/>
  <c r="I795" i="2" s="1"/>
  <c r="A795" i="2" s="1"/>
  <c r="U823" i="2"/>
  <c r="V823" i="2" s="1"/>
  <c r="I823" i="2" s="1"/>
  <c r="A823" i="2" s="1"/>
  <c r="U851" i="2"/>
  <c r="V851" i="2" s="1"/>
  <c r="I851" i="2" s="1"/>
  <c r="A851" i="2" s="1"/>
  <c r="U879" i="2"/>
  <c r="V879" i="2" s="1"/>
  <c r="I879" i="2" s="1"/>
  <c r="A879" i="2" s="1"/>
  <c r="U907" i="2"/>
  <c r="V907" i="2" s="1"/>
  <c r="I907" i="2" s="1"/>
  <c r="A907" i="2" s="1"/>
  <c r="U935" i="2"/>
  <c r="V935" i="2" s="1"/>
  <c r="I935" i="2" s="1"/>
  <c r="A935" i="2" s="1"/>
  <c r="U963" i="2"/>
  <c r="V963" i="2" s="1"/>
  <c r="I963" i="2" s="1"/>
  <c r="A963" i="2" s="1"/>
  <c r="U991" i="2"/>
  <c r="V991" i="2" s="1"/>
  <c r="I991" i="2" s="1"/>
  <c r="A991" i="2" s="1"/>
  <c r="U1019" i="2"/>
  <c r="V1019" i="2" s="1"/>
  <c r="I1019" i="2" s="1"/>
  <c r="A1019" i="2" s="1"/>
  <c r="U1047" i="2"/>
  <c r="V1047" i="2" s="1"/>
  <c r="I1047" i="2" s="1"/>
  <c r="A1047" i="2" s="1"/>
  <c r="U1075" i="2"/>
  <c r="V1075" i="2" s="1"/>
  <c r="I1075" i="2" s="1"/>
  <c r="A1075" i="2" s="1"/>
  <c r="U1107" i="2"/>
  <c r="V1107" i="2" s="1"/>
  <c r="I1107" i="2" s="1"/>
  <c r="A1107" i="2" s="1"/>
  <c r="U1131" i="2"/>
  <c r="V1131" i="2" s="1"/>
  <c r="I1131" i="2" s="1"/>
  <c r="A1131" i="2" s="1"/>
  <c r="U1159" i="2"/>
  <c r="V1159" i="2" s="1"/>
  <c r="I1159" i="2" s="1"/>
  <c r="A1159" i="2" s="1"/>
  <c r="U1187" i="2"/>
  <c r="V1187" i="2" s="1"/>
  <c r="I1187" i="2" s="1"/>
  <c r="A1187" i="2" s="1"/>
  <c r="U1219" i="2"/>
  <c r="V1219" i="2" s="1"/>
  <c r="I1219" i="2" s="1"/>
  <c r="A1219" i="2" s="1"/>
  <c r="U1247" i="2"/>
  <c r="V1247" i="2" s="1"/>
  <c r="I1247" i="2" s="1"/>
  <c r="A1247" i="2" s="1"/>
  <c r="U1275" i="2"/>
  <c r="V1275" i="2" s="1"/>
  <c r="I1275" i="2" s="1"/>
  <c r="A1275" i="2" s="1"/>
  <c r="U1303" i="2"/>
  <c r="V1303" i="2" s="1"/>
  <c r="I1303" i="2" s="1"/>
  <c r="A1303" i="2" s="1"/>
  <c r="U1331" i="2"/>
  <c r="V1331" i="2" s="1"/>
  <c r="I1331" i="2" s="1"/>
  <c r="A1331" i="2" s="1"/>
  <c r="U1363" i="2"/>
  <c r="V1363" i="2" s="1"/>
  <c r="I1363" i="2" s="1"/>
  <c r="A1363" i="2" s="1"/>
  <c r="U1391" i="2"/>
  <c r="V1391" i="2" s="1"/>
  <c r="I1391" i="2" s="1"/>
  <c r="A1391" i="2" s="1"/>
  <c r="U1423" i="2"/>
  <c r="V1423" i="2" s="1"/>
  <c r="I1423" i="2" s="1"/>
  <c r="A1423" i="2" s="1"/>
  <c r="U1443" i="2"/>
  <c r="V1443" i="2" s="1"/>
  <c r="I1443" i="2" s="1"/>
  <c r="A1443" i="2" s="1"/>
  <c r="U1459" i="2"/>
  <c r="V1459" i="2" s="1"/>
  <c r="I1459" i="2" s="1"/>
  <c r="A1459" i="2" s="1"/>
  <c r="U1475" i="2"/>
  <c r="V1475" i="2" s="1"/>
  <c r="I1475" i="2" s="1"/>
  <c r="A1475" i="2" s="1"/>
  <c r="U1495" i="2"/>
  <c r="V1495" i="2" s="1"/>
  <c r="I1495" i="2" s="1"/>
  <c r="A1495" i="2" s="1"/>
  <c r="U1519" i="2"/>
  <c r="V1519" i="2" s="1"/>
  <c r="I1519" i="2" s="1"/>
  <c r="A1519" i="2" s="1"/>
  <c r="U1543" i="2"/>
  <c r="V1543" i="2" s="1"/>
  <c r="I1543" i="2" s="1"/>
  <c r="A1543" i="2" s="1"/>
  <c r="U1563" i="2"/>
  <c r="V1563" i="2" s="1"/>
  <c r="I1563" i="2" s="1"/>
  <c r="A1563" i="2" s="1"/>
  <c r="U1587" i="2"/>
  <c r="V1587" i="2" s="1"/>
  <c r="I1587" i="2" s="1"/>
  <c r="A1587" i="2" s="1"/>
  <c r="U1607" i="2"/>
  <c r="V1607" i="2" s="1"/>
  <c r="I1607" i="2" s="1"/>
  <c r="A1607" i="2" s="1"/>
  <c r="U1631" i="2"/>
  <c r="V1631" i="2" s="1"/>
  <c r="I1631" i="2" s="1"/>
  <c r="A1631" i="2" s="1"/>
  <c r="U1651" i="2"/>
  <c r="V1651" i="2" s="1"/>
  <c r="I1651" i="2" s="1"/>
  <c r="A1651" i="2" s="1"/>
  <c r="U1675" i="2"/>
  <c r="V1675" i="2" s="1"/>
  <c r="I1675" i="2" s="1"/>
  <c r="A1675" i="2" s="1"/>
  <c r="U1695" i="2"/>
  <c r="V1695" i="2" s="1"/>
  <c r="I1695" i="2" s="1"/>
  <c r="A1695" i="2" s="1"/>
  <c r="U1719" i="2"/>
  <c r="V1719" i="2" s="1"/>
  <c r="I1719" i="2" s="1"/>
  <c r="A1719" i="2" s="1"/>
  <c r="U1739" i="2"/>
  <c r="V1739" i="2" s="1"/>
  <c r="I1739" i="2" s="1"/>
  <c r="A1739" i="2" s="1"/>
  <c r="U1763" i="2"/>
  <c r="V1763" i="2" s="1"/>
  <c r="I1763" i="2" s="1"/>
  <c r="A1763" i="2" s="1"/>
  <c r="U1783" i="2"/>
  <c r="V1783" i="2" s="1"/>
  <c r="I1783" i="2" s="1"/>
  <c r="A1783" i="2" s="1"/>
  <c r="U6" i="2"/>
  <c r="V6" i="2" s="1"/>
  <c r="I6" i="2" s="1"/>
  <c r="A6" i="2" s="1"/>
  <c r="U14" i="2"/>
  <c r="V14" i="2" s="1"/>
  <c r="I14" i="2" s="1"/>
  <c r="A14" i="2" s="1"/>
  <c r="U22" i="2"/>
  <c r="V22" i="2" s="1"/>
  <c r="I22" i="2" s="1"/>
  <c r="A22" i="2" s="1"/>
  <c r="U30" i="2"/>
  <c r="V30" i="2" s="1"/>
  <c r="I30" i="2" s="1"/>
  <c r="A30" i="2" s="1"/>
  <c r="U38" i="2"/>
  <c r="V38" i="2" s="1"/>
  <c r="I38" i="2" s="1"/>
  <c r="A38" i="2" s="1"/>
  <c r="U46" i="2"/>
  <c r="V46" i="2" s="1"/>
  <c r="I46" i="2" s="1"/>
  <c r="A46" i="2" s="1"/>
  <c r="U54" i="2"/>
  <c r="V54" i="2" s="1"/>
  <c r="I54" i="2" s="1"/>
  <c r="A54" i="2" s="1"/>
  <c r="U62" i="2"/>
  <c r="V62" i="2" s="1"/>
  <c r="I62" i="2" s="1"/>
  <c r="A62" i="2" s="1"/>
  <c r="U70" i="2"/>
  <c r="V70" i="2" s="1"/>
  <c r="I70" i="2" s="1"/>
  <c r="A70" i="2" s="1"/>
  <c r="U78" i="2"/>
  <c r="V78" i="2" s="1"/>
  <c r="I78" i="2" s="1"/>
  <c r="A78" i="2" s="1"/>
  <c r="U86" i="2"/>
  <c r="V86" i="2" s="1"/>
  <c r="I86" i="2" s="1"/>
  <c r="A86" i="2" s="1"/>
  <c r="U94" i="2"/>
  <c r="V94" i="2" s="1"/>
  <c r="I94" i="2" s="1"/>
  <c r="A94" i="2" s="1"/>
  <c r="U102" i="2"/>
  <c r="V102" i="2" s="1"/>
  <c r="I102" i="2" s="1"/>
  <c r="A102" i="2" s="1"/>
  <c r="U110" i="2"/>
  <c r="V110" i="2" s="1"/>
  <c r="I110" i="2" s="1"/>
  <c r="A110" i="2" s="1"/>
  <c r="U118" i="2"/>
  <c r="V118" i="2" s="1"/>
  <c r="I118" i="2" s="1"/>
  <c r="A118" i="2" s="1"/>
  <c r="U126" i="2"/>
  <c r="V126" i="2" s="1"/>
  <c r="I126" i="2" s="1"/>
  <c r="A126" i="2" s="1"/>
  <c r="U134" i="2"/>
  <c r="V134" i="2" s="1"/>
  <c r="I134" i="2" s="1"/>
  <c r="A134" i="2" s="1"/>
  <c r="U142" i="2"/>
  <c r="V142" i="2" s="1"/>
  <c r="I142" i="2" s="1"/>
  <c r="A142" i="2" s="1"/>
  <c r="U150" i="2"/>
  <c r="V150" i="2" s="1"/>
  <c r="I150" i="2" s="1"/>
  <c r="A150" i="2" s="1"/>
  <c r="U158" i="2"/>
  <c r="V158" i="2" s="1"/>
  <c r="I158" i="2" s="1"/>
  <c r="A158" i="2" s="1"/>
  <c r="U166" i="2"/>
  <c r="V166" i="2" s="1"/>
  <c r="I166" i="2" s="1"/>
  <c r="A166" i="2" s="1"/>
  <c r="U174" i="2"/>
  <c r="V174" i="2" s="1"/>
  <c r="I174" i="2" s="1"/>
  <c r="A174" i="2" s="1"/>
  <c r="U182" i="2"/>
  <c r="V182" i="2" s="1"/>
  <c r="I182" i="2" s="1"/>
  <c r="A182" i="2" s="1"/>
  <c r="U190" i="2"/>
  <c r="V190" i="2" s="1"/>
  <c r="I190" i="2" s="1"/>
  <c r="A190" i="2" s="1"/>
  <c r="U198" i="2"/>
  <c r="V198" i="2" s="1"/>
  <c r="I198" i="2" s="1"/>
  <c r="A198" i="2" s="1"/>
  <c r="U206" i="2"/>
  <c r="V206" i="2" s="1"/>
  <c r="I206" i="2" s="1"/>
  <c r="A206" i="2" s="1"/>
  <c r="U214" i="2"/>
  <c r="V214" i="2" s="1"/>
  <c r="I214" i="2" s="1"/>
  <c r="A214" i="2" s="1"/>
  <c r="U222" i="2"/>
  <c r="V222" i="2" s="1"/>
  <c r="I222" i="2" s="1"/>
  <c r="A222" i="2" s="1"/>
  <c r="U230" i="2"/>
  <c r="V230" i="2" s="1"/>
  <c r="I230" i="2" s="1"/>
  <c r="A230" i="2" s="1"/>
  <c r="U238" i="2"/>
  <c r="V238" i="2" s="1"/>
  <c r="I238" i="2" s="1"/>
  <c r="A238" i="2" s="1"/>
  <c r="U246" i="2"/>
  <c r="V246" i="2" s="1"/>
  <c r="I246" i="2" s="1"/>
  <c r="A246" i="2" s="1"/>
  <c r="A477" i="2"/>
  <c r="A1329" i="2"/>
  <c r="A1314" i="2"/>
  <c r="A1538" i="2"/>
  <c r="A1682" i="2"/>
  <c r="A445" i="2"/>
  <c r="A509" i="2"/>
  <c r="A797" i="2"/>
  <c r="A1642" i="2"/>
  <c r="A1746" i="2"/>
  <c r="A1730" i="2"/>
  <c r="A59" i="2"/>
  <c r="A99" i="2"/>
  <c r="A123" i="2"/>
  <c r="A163" i="2"/>
  <c r="A1503" i="2"/>
  <c r="A11" i="2"/>
  <c r="A281" i="2"/>
  <c r="A497" i="2"/>
  <c r="A313" i="2"/>
  <c r="A817" i="2"/>
  <c r="A20" i="2"/>
  <c r="A272" i="2"/>
  <c r="A368" i="2"/>
  <c r="A1424" i="2"/>
  <c r="A1488" i="2"/>
  <c r="A1616" i="2"/>
  <c r="A1680" i="2"/>
  <c r="A9" i="2"/>
  <c r="A25" i="2"/>
  <c r="A41" i="2"/>
  <c r="A57" i="2"/>
  <c r="A73" i="2"/>
  <c r="A89" i="2"/>
  <c r="A105" i="2"/>
  <c r="A121" i="2"/>
  <c r="A137" i="2"/>
  <c r="A153" i="2"/>
  <c r="A169" i="2"/>
  <c r="A185" i="2"/>
  <c r="A201" i="2"/>
  <c r="A217" i="2"/>
  <c r="A425" i="2"/>
  <c r="A537" i="2"/>
  <c r="A553" i="2"/>
  <c r="A585" i="2"/>
  <c r="A601" i="2"/>
  <c r="A617" i="2"/>
  <c r="A697" i="2"/>
  <c r="A905" i="2"/>
  <c r="A985" i="2"/>
  <c r="A1001" i="2"/>
  <c r="A1017" i="2"/>
  <c r="A1049" i="2"/>
  <c r="A1065" i="2"/>
  <c r="A1081" i="2"/>
  <c r="A1113" i="2"/>
  <c r="A1129" i="2"/>
  <c r="A1145" i="2"/>
  <c r="A1177" i="2"/>
  <c r="A1193" i="2"/>
  <c r="A1209" i="2"/>
  <c r="A42" i="2"/>
  <c r="A106" i="2"/>
  <c r="A170" i="2"/>
  <c r="A234" i="2"/>
  <c r="A282" i="2"/>
  <c r="A314" i="2"/>
  <c r="A410" i="2"/>
  <c r="A442" i="2"/>
  <c r="A474" i="2"/>
  <c r="A570" i="2"/>
  <c r="A602" i="2"/>
  <c r="A666" i="2"/>
  <c r="A730" i="2"/>
  <c r="A794" i="2"/>
  <c r="A826" i="2"/>
  <c r="A922" i="2"/>
  <c r="A954" i="2"/>
  <c r="A986" i="2"/>
  <c r="A1082" i="2"/>
  <c r="A1114" i="2"/>
  <c r="A1178" i="2"/>
  <c r="A1242" i="2"/>
  <c r="A571" i="2"/>
  <c r="A591" i="2"/>
  <c r="A783" i="2"/>
  <c r="A1023" i="2"/>
  <c r="A1055" i="2"/>
  <c r="A1167" i="2"/>
  <c r="A1439" i="2"/>
  <c r="A1467" i="2"/>
  <c r="A681" i="2"/>
  <c r="A777" i="2"/>
  <c r="A793" i="2"/>
  <c r="A825" i="2"/>
  <c r="A841" i="2"/>
  <c r="A857" i="2"/>
  <c r="A889" i="2"/>
  <c r="A327" i="2"/>
  <c r="A254" i="2"/>
  <c r="A286" i="2"/>
  <c r="A302" i="2"/>
  <c r="A318" i="2"/>
  <c r="A350" i="2"/>
  <c r="A366" i="2"/>
  <c r="A382" i="2"/>
  <c r="A414" i="2"/>
  <c r="A446" i="2"/>
  <c r="A478" i="2"/>
  <c r="A510" i="2"/>
  <c r="A542" i="2"/>
  <c r="A558" i="2"/>
  <c r="A574" i="2"/>
  <c r="A606" i="2"/>
  <c r="A622" i="2"/>
  <c r="A638" i="2"/>
  <c r="A670" i="2"/>
  <c r="A702" i="2"/>
  <c r="A734" i="2"/>
  <c r="A750" i="2"/>
  <c r="A766" i="2"/>
  <c r="A798" i="2"/>
  <c r="A814" i="2"/>
  <c r="A830" i="2"/>
  <c r="A894" i="2"/>
  <c r="A958" i="2"/>
  <c r="A1022" i="2"/>
  <c r="A1214" i="2"/>
  <c r="A1230" i="2"/>
  <c r="A387" i="2"/>
  <c r="A531" i="2"/>
  <c r="A627" i="2"/>
  <c r="A643" i="2"/>
  <c r="A739" i="2"/>
  <c r="A803" i="2"/>
  <c r="A899" i="2"/>
  <c r="A995" i="2"/>
  <c r="A1059" i="2"/>
  <c r="A1139" i="2"/>
  <c r="A1235" i="2"/>
  <c r="A1251" i="2"/>
  <c r="A1427" i="2"/>
  <c r="A1471" i="2"/>
  <c r="A72" i="2"/>
  <c r="A304" i="2"/>
  <c r="A480" i="2"/>
  <c r="A560" i="2"/>
  <c r="A832" i="2"/>
  <c r="A976" i="2"/>
  <c r="A1072" i="2"/>
  <c r="A1716" i="2"/>
  <c r="A1748" i="2"/>
  <c r="A1780" i="2"/>
  <c r="A233" i="2"/>
  <c r="A45" i="2"/>
  <c r="A189" i="2"/>
  <c r="A377" i="2"/>
  <c r="A409" i="2"/>
  <c r="A40" i="2"/>
  <c r="A104" i="2"/>
  <c r="A63" i="2"/>
  <c r="A111" i="2"/>
  <c r="A159" i="2"/>
  <c r="A207" i="2"/>
  <c r="A1229" i="2"/>
  <c r="A1341" i="2"/>
  <c r="A1629" i="2"/>
  <c r="A452" i="2"/>
  <c r="A884" i="2"/>
  <c r="A1092" i="2"/>
  <c r="A1320" i="2"/>
  <c r="A1672" i="2"/>
  <c r="A1241" i="2"/>
  <c r="A1286" i="2"/>
  <c r="A1350" i="2"/>
  <c r="A1414" i="2"/>
  <c r="A1606" i="2"/>
  <c r="A1670" i="2"/>
  <c r="A1734" i="2"/>
  <c r="A49" i="2"/>
  <c r="A81" i="2"/>
  <c r="A177" i="2"/>
  <c r="A209" i="2"/>
  <c r="A345" i="2"/>
  <c r="A433" i="2"/>
  <c r="A457" i="2"/>
  <c r="A473" i="2"/>
  <c r="A489" i="2"/>
  <c r="A505" i="2"/>
  <c r="A665" i="2"/>
  <c r="A913" i="2"/>
  <c r="A371" i="2"/>
  <c r="A1283" i="2"/>
  <c r="A1359" i="2"/>
  <c r="A1567" i="2"/>
  <c r="A1743" i="2"/>
  <c r="A4" i="2"/>
  <c r="A464" i="2"/>
  <c r="A656" i="2"/>
  <c r="A688" i="2"/>
  <c r="A1088" i="2"/>
  <c r="A1232" i="2"/>
  <c r="A1460" i="2"/>
  <c r="A1668" i="2"/>
  <c r="A1700" i="2"/>
  <c r="A1732" i="2"/>
  <c r="A1764" i="2"/>
  <c r="A1796" i="2"/>
  <c r="A361" i="2"/>
  <c r="A519" i="2"/>
  <c r="A1662" i="2"/>
  <c r="A29" i="2"/>
  <c r="A401" i="2"/>
  <c r="A1413" i="2"/>
  <c r="A1477" i="2"/>
  <c r="A1637" i="2"/>
  <c r="A1733" i="2"/>
  <c r="A296" i="2"/>
  <c r="A424" i="2"/>
  <c r="A520" i="2"/>
  <c r="A648" i="2"/>
  <c r="A744" i="2"/>
  <c r="A776" i="2"/>
  <c r="A904" i="2"/>
  <c r="A1000" i="2"/>
  <c r="A1032" i="2"/>
  <c r="A1160" i="2"/>
  <c r="A297" i="2"/>
  <c r="A423" i="2"/>
  <c r="A1326" i="2"/>
  <c r="A1358" i="2"/>
  <c r="A1422" i="2"/>
  <c r="A1454" i="2"/>
  <c r="A1550" i="2"/>
  <c r="A1582" i="2"/>
  <c r="A1710" i="2"/>
  <c r="A1774" i="2"/>
  <c r="A249" i="2"/>
  <c r="A441" i="2"/>
  <c r="A529" i="2"/>
  <c r="A561" i="2"/>
  <c r="A649" i="2"/>
  <c r="A689" i="2"/>
  <c r="A713" i="2"/>
  <c r="A729" i="2"/>
  <c r="A921" i="2"/>
  <c r="A1041" i="2"/>
  <c r="A1073" i="2"/>
  <c r="A1201" i="2"/>
  <c r="A431" i="2"/>
  <c r="A1594" i="2"/>
  <c r="A563" i="2"/>
  <c r="A779" i="2"/>
  <c r="A923" i="2"/>
  <c r="A1147" i="2"/>
  <c r="A1555" i="2"/>
  <c r="A1715" i="2"/>
  <c r="A177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3F4C58-EDC9-4BBB-95D9-0EEA58131E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0A1BB62-6C5F-456C-A2AE-20263632419B}" name="WorksheetConnection_Main Data!$A$1:$V$1803" type="102" refreshedVersion="8" minRefreshableVersion="5">
    <extLst>
      <ext xmlns:x15="http://schemas.microsoft.com/office/spreadsheetml/2010/11/main" uri="{DE250136-89BD-433C-8126-D09CA5730AF9}">
        <x15:connection id="Range 1">
          <x15:rangePr sourceName="_xlcn.WorksheetConnection_MainDataA1V18031"/>
        </x15:connection>
      </ext>
    </extLst>
  </connection>
  <connection id="3" xr16:uid="{E63098A8-A8DD-4DCC-BD8C-FC2E00627A45}" name="WorksheetConnection_Main Data!$D$1:$V$1803" type="102" refreshedVersion="8" minRefreshableVersion="5">
    <extLst>
      <ext xmlns:x15="http://schemas.microsoft.com/office/spreadsheetml/2010/11/main" uri="{DE250136-89BD-433C-8126-D09CA5730AF9}">
        <x15:connection id="Range">
          <x15:rangePr sourceName="_xlcn.WorksheetConnection_MainDataD1V18031"/>
        </x15:connection>
      </ext>
    </extLst>
  </connection>
</connections>
</file>

<file path=xl/sharedStrings.xml><?xml version="1.0" encoding="utf-8"?>
<sst xmlns="http://schemas.openxmlformats.org/spreadsheetml/2006/main" count="9279" uniqueCount="5578">
  <si>
    <t>Guide pengerjaan sheet Main Data dan Final Project</t>
  </si>
  <si>
    <t>1. Isi data pada kolom EmployeeID dengan format = EMP-(Kode Department)-(RoleId)-(Tahun Join Date)</t>
  </si>
  <si>
    <t>Contoh : EMP-ENG-R10-2015</t>
  </si>
  <si>
    <t>2. Ekstrak data NameId, RoleId, GenderId dan CountryId pada kolom guide</t>
  </si>
  <si>
    <r>
      <t xml:space="preserve">3. Melakukan pemrosesan untuk melengkapi data sebelum melakukan analisa (perhitungan, lookup, dll.), </t>
    </r>
    <r>
      <rPr>
        <b/>
        <sz val="10"/>
        <color rgb="FF000000"/>
        <rFont val="Calibri"/>
        <family val="2"/>
        <scheme val="minor"/>
      </rPr>
      <t>Note : sesuaikan pada bagian ketentuan</t>
    </r>
  </si>
  <si>
    <r>
      <t xml:space="preserve">4. Lakukan analisa terkait data karyawan untuk menghasilkan inisght terkait karyawan, </t>
    </r>
    <r>
      <rPr>
        <b/>
        <sz val="10"/>
        <color theme="1"/>
        <rFont val="Calibri"/>
        <family val="2"/>
        <scheme val="minor"/>
      </rPr>
      <t>contoh: Pemetaan Gaji Berdasarkan Gender, Pembuatan Batas Atas dan Bawah Gaji berdasarkan Role, dll.</t>
    </r>
  </si>
  <si>
    <t>5. Untuk menampilkan insight tersebut, buatlah visualisasi data dalam bentuk Dashboard (minimal 4 chart + 1 slicer dan gunakan Pivot Table)</t>
  </si>
  <si>
    <t>7. Sajikan data dengan baik dan presentasikan tentang bagaimana cara mendapatkan insight dari data karyawan</t>
  </si>
  <si>
    <t>8. Anda bebas menambahkan parameter lain di "Main Data" seperti pada file contoh (contoh: Gross Salary per Year, etc.)</t>
  </si>
  <si>
    <t>Ketentuan kode department:</t>
  </si>
  <si>
    <t>Department</t>
  </si>
  <si>
    <t>Kode Department</t>
  </si>
  <si>
    <t>Engineering and Data</t>
  </si>
  <si>
    <t>ENG</t>
  </si>
  <si>
    <t>Operation</t>
  </si>
  <si>
    <t>OPR</t>
  </si>
  <si>
    <t>Product Management</t>
  </si>
  <si>
    <t>PM</t>
  </si>
  <si>
    <t>Sales and Marketing</t>
  </si>
  <si>
    <t>SM</t>
  </si>
  <si>
    <t>HR</t>
  </si>
  <si>
    <t>Finance</t>
  </si>
  <si>
    <t>FN</t>
  </si>
  <si>
    <t>Ketentuan Deduction percentage per month berdasarkan Tenure_in_org_in_year</t>
  </si>
  <si>
    <t>Tenure_in_org_in_year</t>
  </si>
  <si>
    <t>Deduction percentage per month</t>
  </si>
  <si>
    <t>5 - 10 tahun</t>
  </si>
  <si>
    <t>10 persen</t>
  </si>
  <si>
    <t>11 - 15 tahun</t>
  </si>
  <si>
    <t>15 persen</t>
  </si>
  <si>
    <t>16 - 20 tahun</t>
  </si>
  <si>
    <t>20 persen</t>
  </si>
  <si>
    <t>Keterangan Nama Kolom</t>
  </si>
  <si>
    <t>Nama Kolom</t>
  </si>
  <si>
    <t>Keterangan</t>
  </si>
  <si>
    <t>Employee ID</t>
  </si>
  <si>
    <t>ID Karyawan</t>
  </si>
  <si>
    <t>Empolyee Data</t>
  </si>
  <si>
    <t xml:space="preserve">Data Karyawan </t>
  </si>
  <si>
    <t>NameId_Id</t>
  </si>
  <si>
    <t xml:space="preserve">Kode dari Nama </t>
  </si>
  <si>
    <t>Name</t>
  </si>
  <si>
    <t xml:space="preserve">Nama Lengkap </t>
  </si>
  <si>
    <t>Gender_Id</t>
  </si>
  <si>
    <t xml:space="preserve">Kode dari Gender </t>
  </si>
  <si>
    <t>Role_Id</t>
  </si>
  <si>
    <t xml:space="preserve">Kode dari Role </t>
  </si>
  <si>
    <t>Country_Id</t>
  </si>
  <si>
    <t xml:space="preserve">Kode dari Country </t>
  </si>
  <si>
    <t>Date_of_Birth</t>
  </si>
  <si>
    <t xml:space="preserve">Tanggal Lahir </t>
  </si>
  <si>
    <t>Age</t>
  </si>
  <si>
    <t>Umur</t>
  </si>
  <si>
    <t>Join_Date</t>
  </si>
  <si>
    <t>Tanggal bergabung perusahaan</t>
  </si>
  <si>
    <t>Masa kerja (tahun)</t>
  </si>
  <si>
    <t>Gross Salary (US Dollar) per month</t>
  </si>
  <si>
    <t>Gaji Kotor per bulan</t>
  </si>
  <si>
    <t>Persentase potongan gaji per bulan</t>
  </si>
  <si>
    <t>Total Deduction per month</t>
  </si>
  <si>
    <t>Total potongan gaji per bulan</t>
  </si>
  <si>
    <t>Net Salary (US Dollar) per month</t>
  </si>
  <si>
    <t>Gaji Bersih per bulan</t>
  </si>
  <si>
    <t>Role</t>
  </si>
  <si>
    <t>Country</t>
  </si>
  <si>
    <t>Negara Asal</t>
  </si>
  <si>
    <t>[{Name_Id :N19575,Gender_Id :M,RoleId :R6,CountryId :C5}]</t>
  </si>
  <si>
    <t>[{Name_Id :N19944,Gender_Id :F,RoleId :R1,CountryId :C3}]</t>
  </si>
  <si>
    <t>[{Name_Id :N20055,Gender_Id :M,RoleId :R13,CountryId :C1}]</t>
  </si>
  <si>
    <t>[{Name_Id :N20058,Gender_Id :M,RoleId :R15,CountryId :C7}]</t>
  </si>
  <si>
    <t>[{Name_Id :N20332,Gender_Id :M,RoleId :R6,CountryId :C2}]</t>
  </si>
  <si>
    <t>[{Name_Id :N20849,Gender_Id :M,RoleId :R16,CountryId :C7}]</t>
  </si>
  <si>
    <t>[{Name_Id :N20852,Gender_Id :F,RoleId :R16,CountryId :C3}]</t>
  </si>
  <si>
    <t>[{Name_Id :N21115,Gender_Id :M,RoleId :R2,CountryId :C2}]</t>
  </si>
  <si>
    <t>[{Name_Id :N21437,Gender_Id :M,RoleId :R4,CountryId :C7}]</t>
  </si>
  <si>
    <t>[{Name_Id :N22043,Gender_Id :F,RoleId :R13,CountryId :C6}]</t>
  </si>
  <si>
    <t>[{Name_Id :N22612,Gender_Id :F,RoleId :R2,CountryId :C5}]</t>
  </si>
  <si>
    <t>[{Name_Id :N22651,Gender_Id :M,RoleId :R4,CountryId :C5}]</t>
  </si>
  <si>
    <t>[{Name_Id :N22686,Gender_Id :M,RoleId :R3,CountryId :C5}]</t>
  </si>
  <si>
    <t>[{Name_Id :N22689,Gender_Id :F,RoleId :R9,CountryId :C3}]</t>
  </si>
  <si>
    <t>[{Name_Id :N22708,Gender_Id :M,RoleId :R17,CountryId :C2}]</t>
  </si>
  <si>
    <t>[{Name_Id :N22709,Gender_Id :M,RoleId :R15,CountryId :C3}]</t>
  </si>
  <si>
    <t>[{Name_Id :N22720,Gender_Id :F,RoleId :R5,CountryId :C5}]</t>
  </si>
  <si>
    <t>[{Name_Id :N22726,Gender_Id :M,RoleId :R10,CountryId :C2}]</t>
  </si>
  <si>
    <t>[{Name_Id :N22727,Gender_Id :M,RoleId :R16,CountryId :C1}]</t>
  </si>
  <si>
    <t>[{Name_Id :N22730,Gender_Id :F,RoleId :R2,CountryId :C5}]</t>
  </si>
  <si>
    <t>[{Name_Id :N22750,Gender_Id :M,RoleId :R15,CountryId :C7}]</t>
  </si>
  <si>
    <t>[{Name_Id :N22769,Gender_Id :F,RoleId :R19,CountryId :C1}]</t>
  </si>
  <si>
    <t>[{Name_Id :N22770,Gender_Id :M,RoleId :R5,CountryId :C1}]</t>
  </si>
  <si>
    <t>[{Name_Id :N22771,Gender_Id :M,RoleId :R4,CountryId :C1}]</t>
  </si>
  <si>
    <t>[{Name_Id :N22772,Gender_Id :M,RoleId :R18,CountryId :C7}]</t>
  </si>
  <si>
    <t>[{Name_Id :N22782,Gender_Id :M,RoleId :R14,CountryId :C2}]</t>
  </si>
  <si>
    <t>[{Name_Id :N22783,Gender_Id :M,RoleId :R2,CountryId :C3}]</t>
  </si>
  <si>
    <t>[{Name_Id :N22784,Gender_Id :M,RoleId :R11,CountryId :C5}]</t>
  </si>
  <si>
    <t>[{Name_Id :N22785,Gender_Id :M,RoleId :R11,CountryId :C2}]</t>
  </si>
  <si>
    <t>[{Name_Id :N22787,Gender_Id :F,RoleId :R7,CountryId :C5}]</t>
  </si>
  <si>
    <t>[{Name_Id :N22788,Gender_Id :M,RoleId :R1,CountryId :C3}]</t>
  </si>
  <si>
    <t>[{Name_Id :N22789,Gender_Id :M,RoleId :R16,CountryId :C6}]</t>
  </si>
  <si>
    <t>[{Name_Id :N22790,Gender_Id :F,RoleId :R4,CountryId :C3}]</t>
  </si>
  <si>
    <t>[{Name_Id :N22792,Gender_Id :M,RoleId :R14,CountryId :C3}]</t>
  </si>
  <si>
    <t>[{Name_Id :N22793,Gender_Id :M,RoleId :R8,CountryId :C1}]</t>
  </si>
  <si>
    <t>[{Name_Id :N22799,Gender_Id :F,RoleId :R13,CountryId :C7}]</t>
  </si>
  <si>
    <t>[{Name_Id :N22804,Gender_Id :M,RoleId :R8,CountryId :C2}]</t>
  </si>
  <si>
    <t>[{Name_Id :N22808,Gender_Id :M,RoleId :R4,CountryId :C5}]</t>
  </si>
  <si>
    <t>[{Name_Id :N22814,Gender_Id :M,RoleId :R19,CountryId :C2}]</t>
  </si>
  <si>
    <t>[{Name_Id :N22815,Gender_Id :F,RoleId :R11,CountryId :C3}]</t>
  </si>
  <si>
    <t>[{Name_Id :N22816,Gender_Id :M,RoleId :R17,CountryId :C1}]</t>
  </si>
  <si>
    <t>[{Name_Id :N22820,Gender_Id :M,RoleId :R4,CountryId :C7}]</t>
  </si>
  <si>
    <t>[{Name_Id :N22821,Gender_Id :M,RoleId :R10,CountryId :C5}]</t>
  </si>
  <si>
    <t>[{Name_Id :N22836,Gender_Id :M,RoleId :R4,CountryId :C5}]</t>
  </si>
  <si>
    <t>[{Name_Id :N22838,Gender_Id :M,RoleId :R7,CountryId :C4}]</t>
  </si>
  <si>
    <t>[{Name_Id :N22842,Gender_Id :M,RoleId :R12,CountryId :C4}]</t>
  </si>
  <si>
    <t>[{Name_Id :N22843,Gender_Id :M,RoleId :R17,CountryId :C6}]</t>
  </si>
  <si>
    <t>[{Name_Id :N22844,Gender_Id :M,RoleId :R12,CountryId :C2}]</t>
  </si>
  <si>
    <t>[{Name_Id :N22845,Gender_Id :M,RoleId :R1,CountryId :C7}]</t>
  </si>
  <si>
    <t>[{Name_Id :N22846,Gender_Id :M,RoleId :R1,CountryId :C7}]</t>
  </si>
  <si>
    <t>[{Name_Id :N22849,Gender_Id :F,RoleId :R12,CountryId :C4}]</t>
  </si>
  <si>
    <t>[{Name_Id :N22859,Gender_Id :M,RoleId :R19,CountryId :C1}]</t>
  </si>
  <si>
    <t>[{Name_Id :N22864,Gender_Id :M,RoleId :R11,CountryId :C3}]</t>
  </si>
  <si>
    <t>[{Name_Id :N22865,Gender_Id :F,RoleId :R13,CountryId :C5}]</t>
  </si>
  <si>
    <t>[{Name_Id :N22866,Gender_Id :F,RoleId :R13,CountryId :C4}]</t>
  </si>
  <si>
    <t>[{Name_Id :N22867,Gender_Id :M,RoleId :R18,CountryId :C3}]</t>
  </si>
  <si>
    <t>[{Name_Id :N22901,Gender_Id :M,RoleId :R13,CountryId :C6}]</t>
  </si>
  <si>
    <t>[{Name_Id :N22902,Gender_Id :M,RoleId :R1,CountryId :C5}]</t>
  </si>
  <si>
    <t>[{Name_Id :N22903,Gender_Id :F,RoleId :R6,CountryId :C6}]</t>
  </si>
  <si>
    <t>[{Name_Id :N22905,Gender_Id :M,RoleId :R3,CountryId :C2}]</t>
  </si>
  <si>
    <t>[{Name_Id :N22907,Gender_Id :F,RoleId :R4,CountryId :C2}]</t>
  </si>
  <si>
    <t>[{Name_Id :N22910,Gender_Id :F,RoleId :R4,CountryId :C2}]</t>
  </si>
  <si>
    <t>[{Name_Id :N22922,Gender_Id :F,RoleId :R10,CountryId :C7}]</t>
  </si>
  <si>
    <t>[{Name_Id :N22950,Gender_Id :M,RoleId :R16,CountryId :C4}]</t>
  </si>
  <si>
    <t>[{Name_Id :N22951,Gender_Id :M,RoleId :R2,CountryId :C2}]</t>
  </si>
  <si>
    <t>[{Name_Id :N22956,Gender_Id :M,RoleId :R19,CountryId :C6}]</t>
  </si>
  <si>
    <t>[{Name_Id :N22957,Gender_Id :M,RoleId :R5,CountryId :C6}]</t>
  </si>
  <si>
    <t>[{Name_Id :N22971,Gender_Id :F,RoleId :R9,CountryId :C3}]</t>
  </si>
  <si>
    <t>[{Name_Id :N22973,Gender_Id :M,RoleId :R18,CountryId :C5}]</t>
  </si>
  <si>
    <t>[{Name_Id :N22974,Gender_Id :M,RoleId :R9,CountryId :C1}]</t>
  </si>
  <si>
    <t>[{Name_Id :N22984,Gender_Id :F,RoleId :R15,CountryId :C6}]</t>
  </si>
  <si>
    <t>[{Name_Id :N22986,Gender_Id :M,RoleId :R7,CountryId :C3}]</t>
  </si>
  <si>
    <t>[{Name_Id :N22987,Gender_Id :M,RoleId :R15,CountryId :C5}]</t>
  </si>
  <si>
    <t>[{Name_Id :N22988,Gender_Id :M,RoleId :R3,CountryId :C7}]</t>
  </si>
  <si>
    <t>[{Name_Id :N22996,Gender_Id :M,RoleId :R5,CountryId :C5}]</t>
  </si>
  <si>
    <t>[{Name_Id :N22998,Gender_Id :M,RoleId :R8,CountryId :C5}]</t>
  </si>
  <si>
    <t>[{Name_Id :N22999,Gender_Id :F,RoleId :R13,CountryId :C1}]</t>
  </si>
  <si>
    <t>[{Name_Id :N23000,Gender_Id :F,RoleId :R10,CountryId :C6}]</t>
  </si>
  <si>
    <t>[{Name_Id :N23001,Gender_Id :F,RoleId :R12,CountryId :C1}]</t>
  </si>
  <si>
    <t>[{Name_Id :N23022,Gender_Id :F,RoleId :R13,CountryId :C2}]</t>
  </si>
  <si>
    <t>[{Name_Id :N23023,Gender_Id :M,RoleId :R12,CountryId :C6}]</t>
  </si>
  <si>
    <t>[{Name_Id :N23025,Gender_Id :M,RoleId :R5,CountryId :C5}]</t>
  </si>
  <si>
    <t>[{Name_Id :N23026,Gender_Id :F,RoleId :R5,CountryId :C6}]</t>
  </si>
  <si>
    <t>[{Name_Id :N23029,Gender_Id :M,RoleId :R8,CountryId :C3}]</t>
  </si>
  <si>
    <t>[{Name_Id :N23030,Gender_Id :M,RoleId :R1,CountryId :C1}]</t>
  </si>
  <si>
    <t>[{Name_Id :N23031,Gender_Id :F,RoleId :R1,CountryId :C5}]</t>
  </si>
  <si>
    <t>[{Name_Id :N23032,Gender_Id :M,RoleId :R19,CountryId :C1}]</t>
  </si>
  <si>
    <t>[{Name_Id :N23033,Gender_Id :F,RoleId :R16,CountryId :C7}]</t>
  </si>
  <si>
    <t>[{Name_Id :N23035,Gender_Id :F,RoleId :R18,CountryId :C5}]</t>
  </si>
  <si>
    <t>[{Name_Id :N23036,Gender_Id :M,RoleId :R7,CountryId :C3}]</t>
  </si>
  <si>
    <t>[{Name_Id :N23037,Gender_Id :M,RoleId :R18,CountryId :C5}]</t>
  </si>
  <si>
    <t>[{Name_Id :N23039,Gender_Id :M,RoleId :R2,CountryId :C1}]</t>
  </si>
  <si>
    <t>[{Name_Id :N23047,Gender_Id :M,RoleId :R13,CountryId :C6}]</t>
  </si>
  <si>
    <t>[{Name_Id :N23048,Gender_Id :M,RoleId :R6,CountryId :C5}]</t>
  </si>
  <si>
    <t>[{Name_Id :N23049,Gender_Id :M,RoleId :R5,CountryId :C2}]</t>
  </si>
  <si>
    <t>[{Name_Id :N23053,Gender_Id :F,RoleId :R10,CountryId :C3}]</t>
  </si>
  <si>
    <t>[{Name_Id :N23062,Gender_Id :M,RoleId :R7,CountryId :C7}]</t>
  </si>
  <si>
    <t>[{Name_Id :N4074,Gender_Id :M,RoleId :R18,CountryId :C1}]</t>
  </si>
  <si>
    <t>[{Name_Id :N10705,Gender_Id :M,RoleId :R3,CountryId :C5}]</t>
  </si>
  <si>
    <t>[{Name_Id :N20196,Gender_Id :M,RoleId :R19,CountryId :C6}]</t>
  </si>
  <si>
    <t>[{Name_Id :N16812,Gender_Id :M,RoleId :R4,CountryId :C4}]</t>
  </si>
  <si>
    <t>[{Name_Id :N15342,Gender_Id :M,RoleId :R12,CountryId :C1}]</t>
  </si>
  <si>
    <t>[{Name_Id :N21116,Gender_Id :M,RoleId :R7,CountryId :C1}]</t>
  </si>
  <si>
    <t>[{Name_Id :N6869,Gender_Id :F,RoleId :R11,CountryId :C5}]</t>
  </si>
  <si>
    <t>[{Name_Id :N19360,Gender_Id :F,RoleId :R16,CountryId :C5}]</t>
  </si>
  <si>
    <t>[{Name_Id :N8092,Gender_Id :F,RoleId :R1,CountryId :C5}]</t>
  </si>
  <si>
    <t>[{Name_Id :N16457,Gender_Id :F,RoleId :R4,CountryId :C2}]</t>
  </si>
  <si>
    <t>[{Name_Id :N17057,Gender_Id :M,RoleId :R5,CountryId :C3}]</t>
  </si>
  <si>
    <t>[{Name_Id :N21711,Gender_Id :F,RoleId :R18,CountryId :C6}]</t>
  </si>
  <si>
    <t>[{Name_Id :N4231,Gender_Id :M,RoleId :R17,CountryId :C1}]</t>
  </si>
  <si>
    <t>[{Name_Id :N18100,Gender_Id :F,RoleId :R15,CountryId :C4}]</t>
  </si>
  <si>
    <t>[{Name_Id :N17264,Gender_Id :M,RoleId :R5,CountryId :C2}]</t>
  </si>
  <si>
    <t>[{Name_Id :N14435,Gender_Id :M,RoleId :R2,CountryId :C1}]</t>
  </si>
  <si>
    <t>[{Name_Id :N9846,Gender_Id :F,RoleId :R4,CountryId :C3}]</t>
  </si>
  <si>
    <t>[{Name_Id :N15056,Gender_Id :M,RoleId :R10,CountryId :C1}]</t>
  </si>
  <si>
    <t>[{Name_Id :N22428,Gender_Id :M,RoleId :R2,CountryId :C1}]</t>
  </si>
  <si>
    <t>[{Name_Id :N9848,Gender_Id :F,RoleId :R18,CountryId :C7}]</t>
  </si>
  <si>
    <t>[{Name_Id :N19560,Gender_Id :F,RoleId :R7,CountryId :C6}]</t>
  </si>
  <si>
    <t>[{Name_Id :N20362,Gender_Id :M,RoleId :R10,CountryId :C2}]</t>
  </si>
  <si>
    <t>[{Name_Id :N9470,Gender_Id :M,RoleId :R3,CountryId :C4}]</t>
  </si>
  <si>
    <t>[{Name_Id :N16093,Gender_Id :M,RoleId :R15,CountryId :C3}]</t>
  </si>
  <si>
    <t>[{Name_Id :N20429,Gender_Id :M,RoleId :R6,CountryId :C7}]</t>
  </si>
  <si>
    <t>[{Name_Id :N10045,Gender_Id :F,RoleId :R17,CountryId :C6}]</t>
  </si>
  <si>
    <t>[{Name_Id :N10167,Gender_Id :M,RoleId :R14,CountryId :C3}]</t>
  </si>
  <si>
    <t>[{Name_Id :N15859,Gender_Id :M,RoleId :R11,CountryId :C1}]</t>
  </si>
  <si>
    <t>[{Name_Id :N19197,Gender_Id :M,RoleId :R6,CountryId :C2}]</t>
  </si>
  <si>
    <t>[{Name_Id :N18246,Gender_Id :M,RoleId :R1,CountryId :C4}]</t>
  </si>
  <si>
    <t>[{Name_Id :N18464,Gender_Id :M,RoleId :R2,CountryId :C1}]</t>
  </si>
  <si>
    <t>[{Name_Id :N9712,Gender_Id :F,RoleId :R6,CountryId :C5}]</t>
  </si>
  <si>
    <t>[{Name_Id :N10120,Gender_Id :M,RoleId :R13,CountryId :C6}]</t>
  </si>
  <si>
    <t>[{Name_Id :N16119,Gender_Id :M,RoleId :R5,CountryId :C1}]</t>
  </si>
  <si>
    <t>[{Name_Id :N7860,Gender_Id :M,RoleId :R6,CountryId :C7}]</t>
  </si>
  <si>
    <t>[{Name_Id :N14328,Gender_Id :M,RoleId :R11,CountryId :C7}]</t>
  </si>
  <si>
    <t>[{Name_Id :N16071,Gender_Id :M,RoleId :R3,CountryId :C1}]</t>
  </si>
  <si>
    <t>[{Name_Id :N18884,Gender_Id :M,RoleId :R9,CountryId :C6}]</t>
  </si>
  <si>
    <t>[{Name_Id :N15827,Gender_Id :M,RoleId :R1,CountryId :C6}]</t>
  </si>
  <si>
    <t>[{Name_Id :N18896,Gender_Id :M,RoleId :R8,CountryId :C6}]</t>
  </si>
  <si>
    <t>[{Name_Id :N10009,Gender_Id :M,RoleId :R2,CountryId :C3}]</t>
  </si>
  <si>
    <t>[{Name_Id :N14900,Gender_Id :M,RoleId :R9,CountryId :C3}]</t>
  </si>
  <si>
    <t>[{Name_Id :N15340,Gender_Id :M,RoleId :R4,CountryId :C5}]</t>
  </si>
  <si>
    <t>[{Name_Id :N10343,Gender_Id :M,RoleId :R6,CountryId :C5}]</t>
  </si>
  <si>
    <t>[{Name_Id :N18590,Gender_Id :M,RoleId :R15,CountryId :C2}]</t>
  </si>
  <si>
    <t>[{Name_Id :N9727,Gender_Id :M,RoleId :R18,CountryId :C6}]</t>
  </si>
  <si>
    <t>[{Name_Id :N10411,Gender_Id :M,RoleId :R18,CountryId :C4}]</t>
  </si>
  <si>
    <t>[{Name_Id :N10137,Gender_Id :F,RoleId :R16,CountryId :C7}]</t>
  </si>
  <si>
    <t>[{Name_Id :N9904,Gender_Id :M,RoleId :R15,CountryId :C4}]</t>
  </si>
  <si>
    <t>[{Name_Id :N15293,Gender_Id :M,RoleId :R2,CountryId :C5}]</t>
  </si>
  <si>
    <t>[{Name_Id :N15091,Gender_Id :M,RoleId :R11,CountryId :C4}]</t>
  </si>
  <si>
    <t>[{Name_Id :N9793,Gender_Id :M,RoleId :R1,CountryId :C1}]</t>
  </si>
  <si>
    <t>[{Name_Id :N10290,Gender_Id :M,RoleId :R10,CountryId :C2}]</t>
  </si>
  <si>
    <t>[{Name_Id :N14829,Gender_Id :M,RoleId :R16,CountryId :C1}]</t>
  </si>
  <si>
    <t>[{Name_Id :N18102,Gender_Id :M,RoleId :R8,CountryId :C1}]</t>
  </si>
  <si>
    <t>[{Name_Id :N22552,Gender_Id :M,RoleId :R2,CountryId :C4}]</t>
  </si>
  <si>
    <t>[{Name_Id :N11930,Gender_Id :M,RoleId :R17,CountryId :C6}]</t>
  </si>
  <si>
    <t>[{Name_Id :N19090,Gender_Id :M,RoleId :R11,CountryId :C5}]</t>
  </si>
  <si>
    <t>[{Name_Id :N17381,Gender_Id :M,RoleId :R11,CountryId :C7}]</t>
  </si>
  <si>
    <t>[{Name_Id :N22276,Gender_Id :F,RoleId :R2,CountryId :C3}]</t>
  </si>
  <si>
    <t>[{Name_Id :N5132,Gender_Id :M,RoleId :R16,CountryId :C5}]</t>
  </si>
  <si>
    <t>[{Name_Id :N19044,Gender_Id :F,RoleId :R19,CountryId :C5}]</t>
  </si>
  <si>
    <t>[{Name_Id :N19574,Gender_Id :M,RoleId :R6,CountryId :C4}]</t>
  </si>
  <si>
    <t>[{Name_Id :N14530,Gender_Id :M,RoleId :R7,CountryId :C4}]</t>
  </si>
  <si>
    <t>[{Name_Id :N10418,Gender_Id :M,RoleId :R3,CountryId :C6}]</t>
  </si>
  <si>
    <t>[{Name_Id :N10345,Gender_Id :M,RoleId :R7,CountryId :C4}]</t>
  </si>
  <si>
    <t>[{Name_Id :N14344,Gender_Id :M,RoleId :R13,CountryId :C3}]</t>
  </si>
  <si>
    <t>[{Name_Id :N10031,Gender_Id :M,RoleId :R7,CountryId :C2}]</t>
  </si>
  <si>
    <t>[{Name_Id :N19627,Gender_Id :F,RoleId :R4,CountryId :C5}]</t>
  </si>
  <si>
    <t>[{Name_Id :N14895,Gender_Id :M,RoleId :R4,CountryId :C2}]</t>
  </si>
  <si>
    <t>[{Name_Id :N10008,Gender_Id :F,RoleId :R5,CountryId :C2}]</t>
  </si>
  <si>
    <t>[{Name_Id :N20726,Gender_Id :M,RoleId :R12,CountryId :C7}]</t>
  </si>
  <si>
    <t>[{Name_Id :N10324,Gender_Id :M,RoleId :R18,CountryId :C1}]</t>
  </si>
  <si>
    <t>[{Name_Id :N10107,Gender_Id :M,RoleId :R3,CountryId :C2}]</t>
  </si>
  <si>
    <t>[{Name_Id :N17861,Gender_Id :M,RoleId :R4,CountryId :C2}]</t>
  </si>
  <si>
    <t>[{Name_Id :N17000,Gender_Id :M,RoleId :R15,CountryId :C3}]</t>
  </si>
  <si>
    <t>[{Name_Id :N16318,Gender_Id :F,RoleId :R7,CountryId :C1}]</t>
  </si>
  <si>
    <t>[{Name_Id :N14257,Gender_Id :F,RoleId :R13,CountryId :C1}]</t>
  </si>
  <si>
    <t>[{Name_Id :N18631,Gender_Id :M,RoleId :R5,CountryId :C5}]</t>
  </si>
  <si>
    <t>[{Name_Id :N16164,Gender_Id :M,RoleId :R6,CountryId :C2}]</t>
  </si>
  <si>
    <t>[{Name_Id :N17380,Gender_Id :M,RoleId :R8,CountryId :C4}]</t>
  </si>
  <si>
    <t>[{Name_Id :N9417,Gender_Id :M,RoleId :R17,CountryId :C7}]</t>
  </si>
  <si>
    <t>[{Name_Id :N9877,Gender_Id :M,RoleId :R8,CountryId :C2}]</t>
  </si>
  <si>
    <t>[{Name_Id :N22363,Gender_Id :F,RoleId :R15,CountryId :C1}]</t>
  </si>
  <si>
    <t>[{Name_Id :N10007,Gender_Id :M,RoleId :R18,CountryId :C7}]</t>
  </si>
  <si>
    <t>[{Name_Id :N9897,Gender_Id :M,RoleId :R12,CountryId :C3}]</t>
  </si>
  <si>
    <t>[{Name_Id :N12386,Gender_Id :M,RoleId :R12,CountryId :C3}]</t>
  </si>
  <si>
    <t>[{Name_Id :N10138,Gender_Id :M,RoleId :R5,CountryId :C5}]</t>
  </si>
  <si>
    <t>[{Name_Id :N10438,Gender_Id :M,RoleId :R13,CountryId :C5}]</t>
  </si>
  <si>
    <t>[{Name_Id :N19354,Gender_Id :M,RoleId :R14,CountryId :C4}]</t>
  </si>
  <si>
    <t>[{Name_Id :N20647,Gender_Id :M,RoleId :R6,CountryId :C4}]</t>
  </si>
  <si>
    <t>[{Name_Id :N9847,Gender_Id :F,RoleId :R14,CountryId :C1}]</t>
  </si>
  <si>
    <t>[{Name_Id :N16292,Gender_Id :M,RoleId :R10,CountryId :C2}]</t>
  </si>
  <si>
    <t>[{Name_Id :N19051,Gender_Id :M,RoleId :R16,CountryId :C6}]</t>
  </si>
  <si>
    <t>[{Name_Id :N20193,Gender_Id :M,RoleId :R11,CountryId :C3}]</t>
  </si>
  <si>
    <t>[{Name_Id :N9870,Gender_Id :F,RoleId :R12,CountryId :C3}]</t>
  </si>
  <si>
    <t>[{Name_Id :N10106,Gender_Id :F,RoleId :R13,CountryId :C3}]</t>
  </si>
  <si>
    <t>[{Name_Id :N19778,Gender_Id :M,RoleId :R13,CountryId :C7}]</t>
  </si>
  <si>
    <t>[{Name_Id :N16312,Gender_Id :M,RoleId :R4,CountryId :C3}]</t>
  </si>
  <si>
    <t>[{Name_Id :N14169,Gender_Id :F,RoleId :R18,CountryId :C6}]</t>
  </si>
  <si>
    <t>[{Name_Id :N9446,Gender_Id :F,RoleId :R10,CountryId :C2}]</t>
  </si>
  <si>
    <t>[{Name_Id :N15369,Gender_Id :F,RoleId :R15,CountryId :C1}]</t>
  </si>
  <si>
    <t>[{Name_Id :N5102,Gender_Id :M,RoleId :R8,CountryId :C5}]</t>
  </si>
  <si>
    <t>[{Name_Id :N20351,Gender_Id :F,RoleId :R9,CountryId :C3}]</t>
  </si>
  <si>
    <t>[{Name_Id :N9999,Gender_Id :F,RoleId :R2,CountryId :C5}]</t>
  </si>
  <si>
    <t>[{Name_Id :N10837,Gender_Id :M,RoleId :R3,CountryId :C6}]</t>
  </si>
  <si>
    <t>[{Name_Id :N18764,Gender_Id :F,RoleId :R7,CountryId :C6}]</t>
  </si>
  <si>
    <t>[{Name_Id :N11946,Gender_Id :M,RoleId :R15,CountryId :C6}]</t>
  </si>
  <si>
    <t>[{Name_Id :N10870,Gender_Id :M,RoleId :R2,CountryId :C2}]</t>
  </si>
  <si>
    <t>[{Name_Id :N8381,Gender_Id :M,RoleId :R11,CountryId :C4}]</t>
  </si>
  <si>
    <t>[{Name_Id :N20943,Gender_Id :M,RoleId :R17,CountryId :C1}]</t>
  </si>
  <si>
    <t>[{Name_Id :N10119,Gender_Id :F,RoleId :R17,CountryId :C4}]</t>
  </si>
  <si>
    <t>[{Name_Id :N9869,Gender_Id :M,RoleId :R3,CountryId :C1}]</t>
  </si>
  <si>
    <t>[{Name_Id :N16223,Gender_Id :M,RoleId :R4,CountryId :C5}]</t>
  </si>
  <si>
    <t>[{Name_Id :N19732,Gender_Id :M,RoleId :R6,CountryId :C4}]</t>
  </si>
  <si>
    <t>[{Name_Id :N10118,Gender_Id :F,RoleId :R11,CountryId :C2}]</t>
  </si>
  <si>
    <t>[{Name_Id :N11295,Gender_Id :F,RoleId :R19,CountryId :C7}]</t>
  </si>
  <si>
    <t>[{Name_Id :N11649,Gender_Id :F,RoleId :R9,CountryId :C4}]</t>
  </si>
  <si>
    <t>[{Name_Id :N15610,Gender_Id :M,RoleId :R8,CountryId :C6}]</t>
  </si>
  <si>
    <t>[{Name_Id :N10899,Gender_Id :M,RoleId :R10,CountryId :C7}]</t>
  </si>
  <si>
    <t>[{Name_Id :N8691,Gender_Id :M,RoleId :R9,CountryId :C6}]</t>
  </si>
  <si>
    <t>[{Name_Id :N11024,Gender_Id :M,RoleId :R17,CountryId :C7}]</t>
  </si>
  <si>
    <t>[{Name_Id :N7025,Gender_Id :M,RoleId :R11,CountryId :C1}]</t>
  </si>
  <si>
    <t>[{Name_Id :N20629,Gender_Id :M,RoleId :R5,CountryId :C5}]</t>
  </si>
  <si>
    <t>[{Name_Id :N7711,Gender_Id :M,RoleId :R19,CountryId :C3}]</t>
  </si>
  <si>
    <t>[{Name_Id :N20130,Gender_Id :M,RoleId :R6,CountryId :C6}]</t>
  </si>
  <si>
    <t>[{Name_Id :N11740,Gender_Id :M,RoleId :R11,CountryId :C6}]</t>
  </si>
  <si>
    <t>[{Name_Id :N14902,Gender_Id :M,RoleId :R19,CountryId :C5}]</t>
  </si>
  <si>
    <t>[{Name_Id :N21028,Gender_Id :M,RoleId :R6,CountryId :C1}]</t>
  </si>
  <si>
    <t>[{Name_Id :N9940,Gender_Id :M,RoleId :R3,CountryId :C5}]</t>
  </si>
  <si>
    <t>[{Name_Id :N17334,Gender_Id :M,RoleId :R16,CountryId :C3}]</t>
  </si>
  <si>
    <t>[{Name_Id :N8026,Gender_Id :F,RoleId :R6,CountryId :C1}]</t>
  </si>
  <si>
    <t>[{Name_Id :N15325,Gender_Id :M,RoleId :R3,CountryId :C6}]</t>
  </si>
  <si>
    <t>[{Name_Id :N20099,Gender_Id :M,RoleId :R16,CountryId :C6}]</t>
  </si>
  <si>
    <t>[{Name_Id :N8384,Gender_Id :M,RoleId :R13,CountryId :C3}]</t>
  </si>
  <si>
    <t>[{Name_Id :N11521,Gender_Id :M,RoleId :R15,CountryId :C6}]</t>
  </si>
  <si>
    <t>[{Name_Id :N14019,Gender_Id :M,RoleId :R17,CountryId :C4}]</t>
  </si>
  <si>
    <t>[{Name_Id :N16547,Gender_Id :F,RoleId :R19,CountryId :C7}]</t>
  </si>
  <si>
    <t>[{Name_Id :N11247,Gender_Id :F,RoleId :R12,CountryId :C6}]</t>
  </si>
  <si>
    <t>[{Name_Id :N8452,Gender_Id :M,RoleId :R8,CountryId :C6}]</t>
  </si>
  <si>
    <t>[{Name_Id :N16138,Gender_Id :F,RoleId :R17,CountryId :C3}]</t>
  </si>
  <si>
    <t>[{Name_Id :N19368,Gender_Id :F,RoleId :R14,CountryId :C1}]</t>
  </si>
  <si>
    <t>[{Name_Id :N17178,Gender_Id :M,RoleId :R9,CountryId :C4}]</t>
  </si>
  <si>
    <t>[{Name_Id :N9915,Gender_Id :F,RoleId :R8,CountryId :C6}]</t>
  </si>
  <si>
    <t>[{Name_Id :N9197,Gender_Id :F,RoleId :R9,CountryId :C3}]</t>
  </si>
  <si>
    <t>[{Name_Id :N9198,Gender_Id :F,RoleId :R18,CountryId :C1}]</t>
  </si>
  <si>
    <t>[{Name_Id :N3860,Gender_Id :M,RoleId :R16,CountryId :C7}]</t>
  </si>
  <si>
    <t>[{Name_Id :N16411,Gender_Id :M,RoleId :R10,CountryId :C5}]</t>
  </si>
  <si>
    <t>[{Name_Id :N18462,Gender_Id :M,RoleId :R8,CountryId :C7}]</t>
  </si>
  <si>
    <t>[{Name_Id :N19062,Gender_Id :M,RoleId :R4,CountryId :C1}]</t>
  </si>
  <si>
    <t>[{Name_Id :N16999,Gender_Id :M,RoleId :R17,CountryId :C7}]</t>
  </si>
  <si>
    <t>[{Name_Id :N7195,Gender_Id :M,RoleId :R4,CountryId :C4}]</t>
  </si>
  <si>
    <t>[{Name_Id :N17821,Gender_Id :M,RoleId :R18,CountryId :C7}]</t>
  </si>
  <si>
    <t>[{Name_Id :N15630,Gender_Id :M,RoleId :R16,CountryId :C2}]</t>
  </si>
  <si>
    <t>[{Name_Id :N20191,Gender_Id :M,RoleId :R11,CountryId :C2}]</t>
  </si>
  <si>
    <t>[{Name_Id :N19958,Gender_Id :M,RoleId :R9,CountryId :C4}]</t>
  </si>
  <si>
    <t>[{Name_Id :N9221,Gender_Id :M,RoleId :R3,CountryId :C4}]</t>
  </si>
  <si>
    <t>[{Name_Id :N22033,Gender_Id :M,RoleId :R7,CountryId :C4}]</t>
  </si>
  <si>
    <t>[{Name_Id :N14235,Gender_Id :M,RoleId :R15,CountryId :C6}]</t>
  </si>
  <si>
    <t>[{Name_Id :N19088,Gender_Id :M,RoleId :R18,CountryId :C4}]</t>
  </si>
  <si>
    <t>[{Name_Id :N18147,Gender_Id :F,RoleId :R17,CountryId :C6}]</t>
  </si>
  <si>
    <t>[{Name_Id :N4757,Gender_Id :M,RoleId :R1,CountryId :C6}]</t>
  </si>
  <si>
    <t>[{Name_Id :N8778,Gender_Id :M,RoleId :R18,CountryId :C5}]</t>
  </si>
  <si>
    <t>[{Name_Id :N21132,Gender_Id :M,RoleId :R4,CountryId :C5}]</t>
  </si>
  <si>
    <t>[{Name_Id :N9150,Gender_Id :F,RoleId :R19,CountryId :C7}]</t>
  </si>
  <si>
    <t>[{Name_Id :N18793,Gender_Id :F,RoleId :R3,CountryId :C7}]</t>
  </si>
  <si>
    <t>[{Name_Id :N17971,Gender_Id :M,RoleId :R6,CountryId :C2}]</t>
  </si>
  <si>
    <t>[{Name_Id :N17930,Gender_Id :F,RoleId :R2,CountryId :C2}]</t>
  </si>
  <si>
    <t>[{Name_Id :N15300,Gender_Id :F,RoleId :R9,CountryId :C4}]</t>
  </si>
  <si>
    <t>[{Name_Id :N20671,Gender_Id :M,RoleId :R9,CountryId :C3}]</t>
  </si>
  <si>
    <t>[{Name_Id :N7910,Gender_Id :F,RoleId :R19,CountryId :C3}]</t>
  </si>
  <si>
    <t>[{Name_Id :N17877,Gender_Id :F,RoleId :R1,CountryId :C4}]</t>
  </si>
  <si>
    <t>[{Name_Id :N8741,Gender_Id :M,RoleId :R1,CountryId :C6}]</t>
  </si>
  <si>
    <t>[{Name_Id :N19549,Gender_Id :F,RoleId :R6,CountryId :C7}]</t>
  </si>
  <si>
    <t>[{Name_Id :N12022,Gender_Id :M,RoleId :R11,CountryId :C7}]</t>
  </si>
  <si>
    <t>[{Name_Id :N11674,Gender_Id :M,RoleId :R4,CountryId :C1}]</t>
  </si>
  <si>
    <t>[{Name_Id :N12254,Gender_Id :M,RoleId :R18,CountryId :C7}]</t>
  </si>
  <si>
    <t>[{Name_Id :N18239,Gender_Id :F,RoleId :R9,CountryId :C7}]</t>
  </si>
  <si>
    <t>[{Name_Id :N19858,Gender_Id :M,RoleId :R11,CountryId :C3}]</t>
  </si>
  <si>
    <t>[{Name_Id :N18626,Gender_Id :M,RoleId :R15,CountryId :C1}]</t>
  </si>
  <si>
    <t>[{Name_Id :N9147,Gender_Id :F,RoleId :R7,CountryId :C4}]</t>
  </si>
  <si>
    <t>[{Name_Id :N19161,Gender_Id :M,RoleId :R12,CountryId :C6}]</t>
  </si>
  <si>
    <t>[{Name_Id :N14834,Gender_Id :M,RoleId :R13,CountryId :C4}]</t>
  </si>
  <si>
    <t>[{Name_Id :N9276,Gender_Id :M,RoleId :R3,CountryId :C3}]</t>
  </si>
  <si>
    <t>[{Name_Id :N5444,Gender_Id :M,RoleId :R18,CountryId :C1}]</t>
  </si>
  <si>
    <t>[{Name_Id :N8033,Gender_Id :F,RoleId :R16,CountryId :C4}]</t>
  </si>
  <si>
    <t>[{Name_Id :N7220,Gender_Id :M,RoleId :R3,CountryId :C5}]</t>
  </si>
  <si>
    <t>[{Name_Id :N8182,Gender_Id :M,RoleId :R16,CountryId :C1}]</t>
  </si>
  <si>
    <t>[{Name_Id :N10733,Gender_Id :F,RoleId :R9,CountryId :C1}]</t>
  </si>
  <si>
    <t>[{Name_Id :N4585,Gender_Id :M,RoleId :R18,CountryId :C4}]</t>
  </si>
  <si>
    <t>[{Name_Id :N7643,Gender_Id :M,RoleId :R16,CountryId :C5}]</t>
  </si>
  <si>
    <t>[{Name_Id :N15636,Gender_Id :M,RoleId :R15,CountryId :C5}]</t>
  </si>
  <si>
    <t>[{Name_Id :N17902,Gender_Id :M,RoleId :R5,CountryId :C3}]</t>
  </si>
  <si>
    <t>[{Name_Id :N12344,Gender_Id :M,RoleId :R12,CountryId :C1}]</t>
  </si>
  <si>
    <t>[{Name_Id :N12023,Gender_Id :F,RoleId :R12,CountryId :C1}]</t>
  </si>
  <si>
    <t>[{Name_Id :N19208,Gender_Id :F,RoleId :R18,CountryId :C5}]</t>
  </si>
  <si>
    <t>[{Name_Id :N17137,Gender_Id :M,RoleId :R16,CountryId :C5}]</t>
  </si>
  <si>
    <t>[{Name_Id :N15818,Gender_Id :M,RoleId :R14,CountryId :C4}]</t>
  </si>
  <si>
    <t>[{Name_Id :N18765,Gender_Id :M,RoleId :R19,CountryId :C3}]</t>
  </si>
  <si>
    <t>[{Name_Id :N19160,Gender_Id :M,RoleId :R8,CountryId :C4}]</t>
  </si>
  <si>
    <t>[{Name_Id :N10871,Gender_Id :M,RoleId :R6,CountryId :C5}]</t>
  </si>
  <si>
    <t>[{Name_Id :N15519,Gender_Id :M,RoleId :R6,CountryId :C5}]</t>
  </si>
  <si>
    <t>[{Name_Id :N4842,Gender_Id :M,RoleId :R11,CountryId :C2}]</t>
  </si>
  <si>
    <t>[{Name_Id :N10881,Gender_Id :M,RoleId :R10,CountryId :C3}]</t>
  </si>
  <si>
    <t>[{Name_Id :N19860,Gender_Id :M,RoleId :R16,CountryId :C6}]</t>
  </si>
  <si>
    <t>[{Name_Id :N12217,Gender_Id :M,RoleId :R17,CountryId :C1}]</t>
  </si>
  <si>
    <t>[{Name_Id :N5759,Gender_Id :M,RoleId :R1,CountryId :C3}]</t>
  </si>
  <si>
    <t>[{Name_Id :N18780,Gender_Id :M,RoleId :R6,CountryId :C4}]</t>
  </si>
  <si>
    <t>[{Name_Id :N17935,Gender_Id :M,RoleId :R12,CountryId :C5}]</t>
  </si>
  <si>
    <t>[{Name_Id :N16378,Gender_Id :F,RoleId :R18,CountryId :C2}]</t>
  </si>
  <si>
    <t>[{Name_Id :N6471,Gender_Id :M,RoleId :R13,CountryId :C3}]</t>
  </si>
  <si>
    <t>[{Name_Id :N18922,Gender_Id :F,RoleId :R6,CountryId :C3}]</t>
  </si>
  <si>
    <t>[{Name_Id :N10971,Gender_Id :M,RoleId :R5,CountryId :C7}]</t>
  </si>
  <si>
    <t>[{Name_Id :N5987,Gender_Id :M,RoleId :R12,CountryId :C6}]</t>
  </si>
  <si>
    <t>[{Name_Id :N18662,Gender_Id :M,RoleId :R3,CountryId :C1}]</t>
  </si>
  <si>
    <t>[{Name_Id :N5095,Gender_Id :M,RoleId :R3,CountryId :C1}]</t>
  </si>
  <si>
    <t>[{Name_Id :N4607,Gender_Id :M,RoleId :R15,CountryId :C4}]</t>
  </si>
  <si>
    <t>[{Name_Id :N2809,Gender_Id :F,RoleId :R16,CountryId :C2}]</t>
  </si>
  <si>
    <t>[{Name_Id :N4033,Gender_Id :M,RoleId :R18,CountryId :C6}]</t>
  </si>
  <si>
    <t>[{Name_Id :N6586,Gender_Id :M,RoleId :R6,CountryId :C1}]</t>
  </si>
  <si>
    <t>[{Name_Id :N3936,Gender_Id :M,RoleId :R15,CountryId :C4}]</t>
  </si>
  <si>
    <t>[{Name_Id :N12123,Gender_Id :F,RoleId :R16,CountryId :C5}]</t>
  </si>
  <si>
    <t>[{Name_Id :N15260,Gender_Id :M,RoleId :R8,CountryId :C2}]</t>
  </si>
  <si>
    <t>[{Name_Id :N3960,Gender_Id :M,RoleId :R11,CountryId :C5}]</t>
  </si>
  <si>
    <t>[{Name_Id :N4608,Gender_Id :M,RoleId :R10,CountryId :C4}]</t>
  </si>
  <si>
    <t>[{Name_Id :N2944,Gender_Id :M,RoleId :R9,CountryId :C7}]</t>
  </si>
  <si>
    <t>[{Name_Id :N6215,Gender_Id :F,RoleId :R8,CountryId :C1}]</t>
  </si>
  <si>
    <t>[{Name_Id :N5238,Gender_Id :M,RoleId :R5,CountryId :C4}]</t>
  </si>
  <si>
    <t>[{Name_Id :N4057,Gender_Id :M,RoleId :R3,CountryId :C4}]</t>
  </si>
  <si>
    <t>[{Name_Id :N4160,Gender_Id :F,RoleId :R2,CountryId :C5}]</t>
  </si>
  <si>
    <t>[{Name_Id :N22449,Gender_Id :F,RoleId :R17,CountryId :C3}]</t>
  </si>
  <si>
    <t>[{Name_Id :N6236,Gender_Id :M,RoleId :R5,CountryId :C7}]</t>
  </si>
  <si>
    <t>[{Name_Id :N14215,Gender_Id :M,RoleId :R2,CountryId :C7}]</t>
  </si>
  <si>
    <t>[{Name_Id :N6374,Gender_Id :M,RoleId :R7,CountryId :C1}]</t>
  </si>
  <si>
    <t>[{Name_Id :N4410,Gender_Id :M,RoleId :R9,CountryId :C7}]</t>
  </si>
  <si>
    <t>[{Name_Id :N4995,Gender_Id :M,RoleId :R1,CountryId :C6}]</t>
  </si>
  <si>
    <t>[{Name_Id :N4226,Gender_Id :F,RoleId :R3,CountryId :C7}]</t>
  </si>
  <si>
    <t>[{Name_Id :N4680,Gender_Id :M,RoleId :R1,CountryId :C6}]</t>
  </si>
  <si>
    <t>[{Name_Id :N5989,Gender_Id :M,RoleId :R10,CountryId :C5}]</t>
  </si>
  <si>
    <t>[{Name_Id :N5048,Gender_Id :M,RoleId :R13,CountryId :C1}]</t>
  </si>
  <si>
    <t>[{Name_Id :N2824,Gender_Id :M,RoleId :R19,CountryId :C7}]</t>
  </si>
  <si>
    <t>[{Name_Id :N4032,Gender_Id :M,RoleId :R5,CountryId :C6}]</t>
  </si>
  <si>
    <t>[{Name_Id :N4388,Gender_Id :M,RoleId :R15,CountryId :C3}]</t>
  </si>
  <si>
    <t>[{Name_Id :N5942,Gender_Id :M,RoleId :R17,CountryId :C3}]</t>
  </si>
  <si>
    <t>[{Name_Id :N9325,Gender_Id :M,RoleId :R18,CountryId :C7}]</t>
  </si>
  <si>
    <t>[{Name_Id :N8995,Gender_Id :M,RoleId :R5,CountryId :C1}]</t>
  </si>
  <si>
    <t>[{Name_Id :N8328,Gender_Id :M,RoleId :R15,CountryId :C1}]</t>
  </si>
  <si>
    <t>[{Name_Id :N14531,Gender_Id :F,RoleId :R18,CountryId :C4}]</t>
  </si>
  <si>
    <t>[{Name_Id :N8322,Gender_Id :M,RoleId :R10,CountryId :C2}]</t>
  </si>
  <si>
    <t>[{Name_Id :N7506,Gender_Id :M,RoleId :R2,CountryId :C1}]</t>
  </si>
  <si>
    <t>[{Name_Id :N7685,Gender_Id :F,RoleId :R19,CountryId :C3}]</t>
  </si>
  <si>
    <t>[{Name_Id :N6597,Gender_Id :M,RoleId :R16,CountryId :C6}]</t>
  </si>
  <si>
    <t>[{Name_Id :N6548,Gender_Id :M,RoleId :R14,CountryId :C7}]</t>
  </si>
  <si>
    <t>[{Name_Id :N5713,Gender_Id :M,RoleId :R7,CountryId :C2}]</t>
  </si>
  <si>
    <t>[{Name_Id :N14652,Gender_Id :F,RoleId :R5,CountryId :C2}]</t>
  </si>
  <si>
    <t>[{Name_Id :N4403,Gender_Id :M,RoleId :R12,CountryId :C4}]</t>
  </si>
  <si>
    <t>[{Name_Id :N2840,Gender_Id :M,RoleId :R4,CountryId :C4}]</t>
  </si>
  <si>
    <t>[{Name_Id :N17103,Gender_Id :M,RoleId :R15,CountryId :C1}]</t>
  </si>
  <si>
    <t>[{Name_Id :N16523,Gender_Id :M,RoleId :R18,CountryId :C6}]</t>
  </si>
  <si>
    <t>[{Name_Id :N8694,Gender_Id :M,RoleId :R9,CountryId :C3}]</t>
  </si>
  <si>
    <t>[{Name_Id :N7260,Gender_Id :M,RoleId :R7,CountryId :C7}]</t>
  </si>
  <si>
    <t>[{Name_Id :N20384,Gender_Id :M,RoleId :R8,CountryId :C1}]</t>
  </si>
  <si>
    <t>[{Name_Id :N11251,Gender_Id :M,RoleId :R1,CountryId :C5}]</t>
  </si>
  <si>
    <t>[{Name_Id :N14428,Gender_Id :F,RoleId :R4,CountryId :C4}]</t>
  </si>
  <si>
    <t>[{Name_Id :N9374,Gender_Id :M,RoleId :R1,CountryId :C6}]</t>
  </si>
  <si>
    <t>[{Name_Id :N5734,Gender_Id :M,RoleId :R2,CountryId :C1}]</t>
  </si>
  <si>
    <t>[{Name_Id :N15819,Gender_Id :M,RoleId :R14,CountryId :C1}]</t>
  </si>
  <si>
    <t>[{Name_Id :N9826,Gender_Id :M,RoleId :R3,CountryId :C4}]</t>
  </si>
  <si>
    <t>[{Name_Id :N16500,Gender_Id :M,RoleId :R5,CountryId :C4}]</t>
  </si>
  <si>
    <t>[{Name_Id :N10265,Gender_Id :M,RoleId :R9,CountryId :C7}]</t>
  </si>
  <si>
    <t>[{Name_Id :N19113,Gender_Id :M,RoleId :R11,CountryId :C4}]</t>
  </si>
  <si>
    <t>[{Name_Id :N19207,Gender_Id :M,RoleId :R10,CountryId :C3}]</t>
  </si>
  <si>
    <t>[{Name_Id :N19182,Gender_Id :F,RoleId :R12,CountryId :C5}]</t>
  </si>
  <si>
    <t>[{Name_Id :N18767,Gender_Id :M,RoleId :R11,CountryId :C1}]</t>
  </si>
  <si>
    <t>[{Name_Id :N5571,Gender_Id :M,RoleId :R15,CountryId :C3}]</t>
  </si>
  <si>
    <t>[{Name_Id :N5157,Gender_Id :M,RoleId :R6,CountryId :C1}]</t>
  </si>
  <si>
    <t>[{Name_Id :N20039,Gender_Id :F,RoleId :R2,CountryId :C7}]</t>
  </si>
  <si>
    <t>[{Name_Id :N3942,Gender_Id :M,RoleId :R3,CountryId :C2}]</t>
  </si>
  <si>
    <t>[{Name_Id :N16489,Gender_Id :F,RoleId :R4,CountryId :C4}]</t>
  </si>
  <si>
    <t>[{Name_Id :N17406,Gender_Id :M,RoleId :R8,CountryId :C3}]</t>
  </si>
  <si>
    <t>[{Name_Id :N16289,Gender_Id :F,RoleId :R13,CountryId :C4}]</t>
  </si>
  <si>
    <t>[{Name_Id :N8784,Gender_Id :F,RoleId :R17,CountryId :C2}]</t>
  </si>
  <si>
    <t>[{Name_Id :N8134,Gender_Id :M,RoleId :R19,CountryId :C4}]</t>
  </si>
  <si>
    <t>[{Name_Id :N17152,Gender_Id :F,RoleId :R12,CountryId :C2}]</t>
  </si>
  <si>
    <t>[{Name_Id :N7305,Gender_Id :F,RoleId :R16,CountryId :C4}]</t>
  </si>
  <si>
    <t>[{Name_Id :N19941,Gender_Id :F,RoleId :R19,CountryId :C7}]</t>
  </si>
  <si>
    <t>[{Name_Id :N17317,Gender_Id :M,RoleId :R10,CountryId :C7}]</t>
  </si>
  <si>
    <t>[{Name_Id :N19506,Gender_Id :F,RoleId :R10,CountryId :C5}]</t>
  </si>
  <si>
    <t>[{Name_Id :N20167,Gender_Id :M,RoleId :R9,CountryId :C3}]</t>
  </si>
  <si>
    <t>[{Name_Id :N11840,Gender_Id :F,RoleId :R18,CountryId :C3}]</t>
  </si>
  <si>
    <t>[{Name_Id :N9258,Gender_Id :F,RoleId :R6,CountryId :C1}]</t>
  </si>
  <si>
    <t>[{Name_Id :N14722,Gender_Id :M,RoleId :R3,CountryId :C4}]</t>
  </si>
  <si>
    <t>[{Name_Id :N16543,Gender_Id :F,RoleId :R12,CountryId :C3}]</t>
  </si>
  <si>
    <t>[{Name_Id :N14171,Gender_Id :M,RoleId :R11,CountryId :C4}]</t>
  </si>
  <si>
    <t>[{Name_Id :N22551,Gender_Id :M,RoleId :R19,CountryId :C4}]</t>
  </si>
  <si>
    <t>[{Name_Id :N8787,Gender_Id :F,RoleId :R13,CountryId :C1}]</t>
  </si>
  <si>
    <t>[{Name_Id :N20368,Gender_Id :F,RoleId :R4,CountryId :C3}]</t>
  </si>
  <si>
    <t>[{Name_Id :N15503,Gender_Id :F,RoleId :R13,CountryId :C7}]</t>
  </si>
  <si>
    <t>[{Name_Id :N7944,Gender_Id :M,RoleId :R12,CountryId :C2}]</t>
  </si>
  <si>
    <t>[{Name_Id :N4653,Gender_Id :M,RoleId :R3,CountryId :C4}]</t>
  </si>
  <si>
    <t>[{Name_Id :N11440,Gender_Id :M,RoleId :R12,CountryId :C2}]</t>
  </si>
  <si>
    <t>[{Name_Id :N11045,Gender_Id :F,RoleId :R5,CountryId :C3}]</t>
  </si>
  <si>
    <t>[{Name_Id :N4646,Gender_Id :M,RoleId :R12,CountryId :C1}]</t>
  </si>
  <si>
    <t>[{Name_Id :N21419,Gender_Id :M,RoleId :R14,CountryId :C1}]</t>
  </si>
  <si>
    <t>[{Name_Id :N18770,Gender_Id :M,RoleId :R18,CountryId :C3}]</t>
  </si>
  <si>
    <t>[{Name_Id :N18889,Gender_Id :M,RoleId :R6,CountryId :C7}]</t>
  </si>
  <si>
    <t>[{Name_Id :N6701,Gender_Id :M,RoleId :R3,CountryId :C7}]</t>
  </si>
  <si>
    <t>[{Name_Id :N16049,Gender_Id :M,RoleId :R7,CountryId :C2}]</t>
  </si>
  <si>
    <t>[{Name_Id :N19006,Gender_Id :M,RoleId :R6,CountryId :C3}]</t>
  </si>
  <si>
    <t>[{Name_Id :N7074,Gender_Id :M,RoleId :R1,CountryId :C3}]</t>
  </si>
  <si>
    <t>[{Name_Id :N16456,Gender_Id :M,RoleId :R4,CountryId :C1}]</t>
  </si>
  <si>
    <t>[{Name_Id :N6258,Gender_Id :M,RoleId :R11,CountryId :C5}]</t>
  </si>
  <si>
    <t>[{Name_Id :N6358,Gender_Id :M,RoleId :R16,CountryId :C2}]</t>
  </si>
  <si>
    <t>[{Name_Id :N12151,Gender_Id :M,RoleId :R18,CountryId :C4}]</t>
  </si>
  <si>
    <t>[{Name_Id :N20907,Gender_Id :M,RoleId :R15,CountryId :C6}]</t>
  </si>
  <si>
    <t>[{Name_Id :N7267,Gender_Id :M,RoleId :R6,CountryId :C6}]</t>
  </si>
  <si>
    <t>[{Name_Id :N9941,Gender_Id :M,RoleId :R15,CountryId :C2}]</t>
  </si>
  <si>
    <t>[{Name_Id :N15743,Gender_Id :M,RoleId :R10,CountryId :C1}]</t>
  </si>
  <si>
    <t>[{Name_Id :N15570,Gender_Id :M,RoleId :R4,CountryId :C4}]</t>
  </si>
  <si>
    <t>[{Name_Id :N17863,Gender_Id :M,RoleId :R12,CountryId :C4}]</t>
  </si>
  <si>
    <t>[{Name_Id :N8857,Gender_Id :M,RoleId :R13,CountryId :C6}]</t>
  </si>
  <si>
    <t>[{Name_Id :N11046,Gender_Id :M,RoleId :R19,CountryId :C2}]</t>
  </si>
  <si>
    <t>[{Name_Id :N11835,Gender_Id :M,RoleId :R6,CountryId :C6}]</t>
  </si>
  <si>
    <t>[{Name_Id :N19605,Gender_Id :M,RoleId :R15,CountryId :C6}]</t>
  </si>
  <si>
    <t>[{Name_Id :N7235,Gender_Id :M,RoleId :R13,CountryId :C4}]</t>
  </si>
  <si>
    <t>[{Name_Id :N15572,Gender_Id :M,RoleId :R6,CountryId :C2}]</t>
  </si>
  <si>
    <t>[{Name_Id :N6334,Gender_Id :M,RoleId :R15,CountryId :C5}]</t>
  </si>
  <si>
    <t>[{Name_Id :N4158,Gender_Id :F,RoleId :R1,CountryId :C7}]</t>
  </si>
  <si>
    <t>[{Name_Id :N4004,Gender_Id :M,RoleId :R11,CountryId :C6}]</t>
  </si>
  <si>
    <t>[{Name_Id :N6595,Gender_Id :M,RoleId :R5,CountryId :C7}]</t>
  </si>
  <si>
    <t>[{Name_Id :N3041,Gender_Id :M,RoleId :R12,CountryId :C3}]</t>
  </si>
  <si>
    <t>[{Name_Id :N17941,Gender_Id :M,RoleId :R19,CountryId :C6}]</t>
  </si>
  <si>
    <t>[{Name_Id :N14681,Gender_Id :F,RoleId :R16,CountryId :C2}]</t>
  </si>
  <si>
    <t>[{Name_Id :N11686,Gender_Id :M,RoleId :R2,CountryId :C4}]</t>
  </si>
  <si>
    <t>[{Name_Id :N14824,Gender_Id :M,RoleId :R16,CountryId :C7}]</t>
  </si>
  <si>
    <t>[{Name_Id :N11122,Gender_Id :M,RoleId :R9,CountryId :C4}]</t>
  </si>
  <si>
    <t>[{Name_Id :N20889,Gender_Id :M,RoleId :R9,CountryId :C1}]</t>
  </si>
  <si>
    <t>[{Name_Id :N22399,Gender_Id :M,RoleId :R15,CountryId :C6}]</t>
  </si>
  <si>
    <t>[{Name_Id :N20648,Gender_Id :M,RoleId :R10,CountryId :C5}]</t>
  </si>
  <si>
    <t>[{Name_Id :N19085,Gender_Id :M,RoleId :R14,CountryId :C4}]</t>
  </si>
  <si>
    <t>[{Name_Id :N8277,Gender_Id :M,RoleId :R15,CountryId :C7}]</t>
  </si>
  <si>
    <t>[{Name_Id :N8613,Gender_Id :M,RoleId :R4,CountryId :C3}]</t>
  </si>
  <si>
    <t>[{Name_Id :N15384,Gender_Id :M,RoleId :R7,CountryId :C5}]</t>
  </si>
  <si>
    <t>[{Name_Id :N22446,Gender_Id :M,RoleId :R19,CountryId :C3}]</t>
  </si>
  <si>
    <t>[{Name_Id :N8654,Gender_Id :M,RoleId :R5,CountryId :C4}]</t>
  </si>
  <si>
    <t>[{Name_Id :N17019,Gender_Id :M,RoleId :R3,CountryId :C2}]</t>
  </si>
  <si>
    <t>[{Name_Id :N4773,Gender_Id :M,RoleId :R6,CountryId :C3}]</t>
  </si>
  <si>
    <t>[{Name_Id :N15504,Gender_Id :M,RoleId :R13,CountryId :C1}]</t>
  </si>
  <si>
    <t>[{Name_Id :N6294,Gender_Id :M,RoleId :R14,CountryId :C1}]</t>
  </si>
  <si>
    <t>[{Name_Id :N15482,Gender_Id :M,RoleId :R2,CountryId :C3}]</t>
  </si>
  <si>
    <t>[{Name_Id :N6285,Gender_Id :M,RoleId :R2,CountryId :C2}]</t>
  </si>
  <si>
    <t>[{Name_Id :N15715,Gender_Id :M,RoleId :R19,CountryId :C2}]</t>
  </si>
  <si>
    <t>[{Name_Id :N21379,Gender_Id :M,RoleId :R8,CountryId :C4}]</t>
  </si>
  <si>
    <t>[{Name_Id :N15649,Gender_Id :F,RoleId :R8,CountryId :C2}]</t>
  </si>
  <si>
    <t>[{Name_Id :N7379,Gender_Id :M,RoleId :R7,CountryId :C3}]</t>
  </si>
  <si>
    <t>[{Name_Id :N11673,Gender_Id :F,RoleId :R18,CountryId :C6}]</t>
  </si>
  <si>
    <t>[{Name_Id :N7418,Gender_Id :M,RoleId :R10,CountryId :C1}]</t>
  </si>
  <si>
    <t>[{Name_Id :N3273,Gender_Id :M,RoleId :R15,CountryId :C5}]</t>
  </si>
  <si>
    <t>[{Name_Id :N14299,Gender_Id :M,RoleId :R2,CountryId :C2}]</t>
  </si>
  <si>
    <t>[{Name_Id :N19915,Gender_Id :M,RoleId :R18,CountryId :C6}]</t>
  </si>
  <si>
    <t>[{Name_Id :N8881,Gender_Id :F,RoleId :R17,CountryId :C6}]</t>
  </si>
  <si>
    <t>[{Name_Id :N11026,Gender_Id :M,RoleId :R10,CountryId :C3}]</t>
  </si>
  <si>
    <t>[{Name_Id :N10972,Gender_Id :M,RoleId :R14,CountryId :C6}]</t>
  </si>
  <si>
    <t>[{Name_Id :N7268,Gender_Id :M,RoleId :R16,CountryId :C6}]</t>
  </si>
  <si>
    <t>[{Name_Id :N10786,Gender_Id :M,RoleId :R13,CountryId :C7}]</t>
  </si>
  <si>
    <t>[{Name_Id :N17179,Gender_Id :M,RoleId :R13,CountryId :C7}]</t>
  </si>
  <si>
    <t>[{Name_Id :N16513,Gender_Id :F,RoleId :R2,CountryId :C2}]</t>
  </si>
  <si>
    <t>[{Name_Id :N14318,Gender_Id :F,RoleId :R6,CountryId :C6}]</t>
  </si>
  <si>
    <t>[{Name_Id :N20977,Gender_Id :M,RoleId :R19,CountryId :C2}]</t>
  </si>
  <si>
    <t>[{Name_Id :N20349,Gender_Id :M,RoleId :R4,CountryId :C2}]</t>
  </si>
  <si>
    <t>[{Name_Id :N7446,Gender_Id :M,RoleId :R8,CountryId :C3}]</t>
  </si>
  <si>
    <t>[{Name_Id :N17415,Gender_Id :M,RoleId :R16,CountryId :C3}]</t>
  </si>
  <si>
    <t>[{Name_Id :N8997,Gender_Id :M,RoleId :R9,CountryId :C4}]</t>
  </si>
  <si>
    <t>[{Name_Id :N11931,Gender_Id :M,RoleId :R13,CountryId :C6}]</t>
  </si>
  <si>
    <t>[{Name_Id :N6404,Gender_Id :M,RoleId :R7,CountryId :C5}]</t>
  </si>
  <si>
    <t>[{Name_Id :N4421,Gender_Id :M,RoleId :R8,CountryId :C3}]</t>
  </si>
  <si>
    <t>[{Name_Id :N6125,Gender_Id :M,RoleId :R12,CountryId :C7}]</t>
  </si>
  <si>
    <t>[{Name_Id :N4778,Gender_Id :M,RoleId :R11,CountryId :C1}]</t>
  </si>
  <si>
    <t>[{Name_Id :N14882,Gender_Id :M,RoleId :R19,CountryId :C7}]</t>
  </si>
  <si>
    <t>[{Name_Id :N5690,Gender_Id :M,RoleId :R11,CountryId :C4}]</t>
  </si>
  <si>
    <t>[{Name_Id :N5134,Gender_Id :M,RoleId :R10,CountryId :C1}]</t>
  </si>
  <si>
    <t>[{Name_Id :N5179,Gender_Id :M,RoleId :R3,CountryId :C3}]</t>
  </si>
  <si>
    <t>[{Name_Id :N15478,Gender_Id :M,RoleId :R2,CountryId :C2}]</t>
  </si>
  <si>
    <t>[{Name_Id :N22010,Gender_Id :M,RoleId :R17,CountryId :C2}]</t>
  </si>
  <si>
    <t>[{Name_Id :N17716,Gender_Id :M,RoleId :R18,CountryId :C2}]</t>
  </si>
  <si>
    <t>[{Name_Id :N7002,Gender_Id :M,RoleId :R13,CountryId :C6}]</t>
  </si>
  <si>
    <t>[{Name_Id :N4070,Gender_Id :F,RoleId :R7,CountryId :C5}]</t>
  </si>
  <si>
    <t>[{Name_Id :N17751,Gender_Id :F,RoleId :R14,CountryId :C6}]</t>
  </si>
  <si>
    <t>[{Name_Id :N17184,Gender_Id :M,RoleId :R1,CountryId :C3}]</t>
  </si>
  <si>
    <t>[{Name_Id :N19843,Gender_Id :M,RoleId :R6,CountryId :C3}]</t>
  </si>
  <si>
    <t>[{Name_Id :N10919,Gender_Id :M,RoleId :R16,CountryId :C7}]</t>
  </si>
  <si>
    <t>[{Name_Id :N14723,Gender_Id :M,RoleId :R15,CountryId :C5}]</t>
  </si>
  <si>
    <t>[{Name_Id :N20427,Gender_Id :M,RoleId :R16,CountryId :C3}]</t>
  </si>
  <si>
    <t>[{Name_Id :N7309,Gender_Id :M,RoleId :R14,CountryId :C7}]</t>
  </si>
  <si>
    <t>[{Name_Id :N9829,Gender_Id :M,RoleId :R10,CountryId :C2}]</t>
  </si>
  <si>
    <t>[{Name_Id :N10125,Gender_Id :M,RoleId :R15,CountryId :C5}]</t>
  </si>
  <si>
    <t>[{Name_Id :N18696,Gender_Id :M,RoleId :R4,CountryId :C7}]</t>
  </si>
  <si>
    <t>[{Name_Id :N20148,Gender_Id :F,RoleId :R18,CountryId :C5}]</t>
  </si>
  <si>
    <t>[{Name_Id :N15788,Gender_Id :F,RoleId :R10,CountryId :C1}]</t>
  </si>
  <si>
    <t>[{Name_Id :N22429,Gender_Id :F,RoleId :R6,CountryId :C3}]</t>
  </si>
  <si>
    <t>[{Name_Id :N19905,Gender_Id :M,RoleId :R13,CountryId :C4}]</t>
  </si>
  <si>
    <t>[{Name_Id :N8792,Gender_Id :M,RoleId :R3,CountryId :C2}]</t>
  </si>
  <si>
    <t>[{Name_Id :N8180,Gender_Id :M,RoleId :R5,CountryId :C7}]</t>
  </si>
  <si>
    <t>[{Name_Id :N16167,Gender_Id :M,RoleId :R9,CountryId :C7}]</t>
  </si>
  <si>
    <t>[{Name_Id :N9828,Gender_Id :F,RoleId :R11,CountryId :C6}]</t>
  </si>
  <si>
    <t>[{Name_Id :N15306,Gender_Id :M,RoleId :R4,CountryId :C1}]</t>
  </si>
  <si>
    <t>[{Name_Id :N8113,Gender_Id :M,RoleId :R4,CountryId :C7}]</t>
  </si>
  <si>
    <t>[{Name_Id :N7445,Gender_Id :M,RoleId :R3,CountryId :C5}]</t>
  </si>
  <si>
    <t>[{Name_Id :N17769,Gender_Id :F,RoleId :R17,CountryId :C6}]</t>
  </si>
  <si>
    <t>[{Name_Id :N21493,Gender_Id :M,RoleId :R13,CountryId :C1}]</t>
  </si>
  <si>
    <t>[{Name_Id :N21565,Gender_Id :F,RoleId :R9,CountryId :C2}]</t>
  </si>
  <si>
    <t>[{Name_Id :N14300,Gender_Id :F,RoleId :R14,CountryId :C4}]</t>
  </si>
  <si>
    <t>[{Name_Id :N16074,Gender_Id :M,RoleId :R4,CountryId :C3}]</t>
  </si>
  <si>
    <t>[{Name_Id :N20525,Gender_Id :M,RoleId :R3,CountryId :C4}]</t>
  </si>
  <si>
    <t>[{Name_Id :N12371,Gender_Id :M,RoleId :R13,CountryId :C6}]</t>
  </si>
  <si>
    <t>[{Name_Id :N9293,Gender_Id :M,RoleId :R5,CountryId :C1}]</t>
  </si>
  <si>
    <t>[{Name_Id :N18469,Gender_Id :M,RoleId :R18,CountryId :C1}]</t>
  </si>
  <si>
    <t>[{Name_Id :N8635,Gender_Id :M,RoleId :R14,CountryId :C1}]</t>
  </si>
  <si>
    <t>[{Name_Id :N19661,Gender_Id :F,RoleId :R5,CountryId :C6}]</t>
  </si>
  <si>
    <t>[{Name_Id :N6406,Gender_Id :M,RoleId :R19,CountryId :C4}]</t>
  </si>
  <si>
    <t>[{Name_Id :N3357,Gender_Id :M,RoleId :R1,CountryId :C5}]</t>
  </si>
  <si>
    <t>[{Name_Id :N15490,Gender_Id :M,RoleId :R19,CountryId :C1}]</t>
  </si>
  <si>
    <t>[{Name_Id :N5433,Gender_Id :M,RoleId :R15,CountryId :C2}]</t>
  </si>
  <si>
    <t>[{Name_Id :N15977,Gender_Id :M,RoleId :R11,CountryId :C2}]</t>
  </si>
  <si>
    <t>[{Name_Id :N15329,Gender_Id :M,RoleId :R16,CountryId :C1}]</t>
  </si>
  <si>
    <t>[{Name_Id :N11934,Gender_Id :M,RoleId :R14,CountryId :C6}]</t>
  </si>
  <si>
    <t>[{Name_Id :N18915,Gender_Id :F,RoleId :R7,CountryId :C5}]</t>
  </si>
  <si>
    <t>[{Name_Id :N6991,Gender_Id :F,RoleId :R10,CountryId :C3}]</t>
  </si>
  <si>
    <t>[{Name_Id :N5835,Gender_Id :M,RoleId :R8,CountryId :C3}]</t>
  </si>
  <si>
    <t>[{Name_Id :N6048,Gender_Id :M,RoleId :R16,CountryId :C7}]</t>
  </si>
  <si>
    <t>[{Name_Id :N15298,Gender_Id :M,RoleId :R1,CountryId :C4}]</t>
  </si>
  <si>
    <t>[{Name_Id :N14630,Gender_Id :M,RoleId :R15,CountryId :C4}]</t>
  </si>
  <si>
    <t>[{Name_Id :N14924,Gender_Id :F,RoleId :R15,CountryId :C3}]</t>
  </si>
  <si>
    <t>[{Name_Id :N3796,Gender_Id :M,RoleId :R1,CountryId :C6}]</t>
  </si>
  <si>
    <t>[{Name_Id :N17417,Gender_Id :M,RoleId :R15,CountryId :C3}]</t>
  </si>
  <si>
    <t>[{Name_Id :N7856,Gender_Id :F,RoleId :R1,CountryId :C3}]</t>
  </si>
  <si>
    <t>[{Name_Id :N17663,Gender_Id :F,RoleId :R10,CountryId :C1}]</t>
  </si>
  <si>
    <t>[{Name_Id :N17429,Gender_Id :F,RoleId :R16,CountryId :C4}]</t>
  </si>
  <si>
    <t>[{Name_Id :N18105,Gender_Id :F,RoleId :R8,CountryId :C1}]</t>
  </si>
  <si>
    <t>[{Name_Id :N10707,Gender_Id :M,RoleId :R5,CountryId :C2}]</t>
  </si>
  <si>
    <t>[{Name_Id :N2830,Gender_Id :M,RoleId :R11,CountryId :C1}]</t>
  </si>
  <si>
    <t>[{Name_Id :N18885,Gender_Id :M,RoleId :R19,CountryId :C7}]</t>
  </si>
  <si>
    <t>[{Name_Id :N6596,Gender_Id :F,RoleId :R10,CountryId :C4}]</t>
  </si>
  <si>
    <t>[{Name_Id :N15303,Gender_Id :M,RoleId :R19,CountryId :C3}]</t>
  </si>
  <si>
    <t>[{Name_Id :N7863,Gender_Id :M,RoleId :R1,CountryId :C6}]</t>
  </si>
  <si>
    <t>[{Name_Id :N19061,Gender_Id :M,RoleId :R5,CountryId :C4}]</t>
  </si>
  <si>
    <t>[{Name_Id :N17873,Gender_Id :M,RoleId :R5,CountryId :C6}]</t>
  </si>
  <si>
    <t>[{Name_Id :N15008,Gender_Id :M,RoleId :R9,CountryId :C5}]</t>
  </si>
  <si>
    <t>[{Name_Id :N8911,Gender_Id :M,RoleId :R2,CountryId :C2}]</t>
  </si>
  <si>
    <t>[{Name_Id :N8999,Gender_Id :M,RoleId :R15,CountryId :C6}]</t>
  </si>
  <si>
    <t>[{Name_Id :N11441,Gender_Id :M,RoleId :R14,CountryId :C1}]</t>
  </si>
  <si>
    <t>[{Name_Id :N8744,Gender_Id :M,RoleId :R18,CountryId :C4}]</t>
  </si>
  <si>
    <t>[{Name_Id :N19957,Gender_Id :M,RoleId :R6,CountryId :C6}]</t>
  </si>
  <si>
    <t>[{Name_Id :N10249,Gender_Id :M,RoleId :R1,CountryId :C4}]</t>
  </si>
  <si>
    <t>[{Name_Id :N18754,Gender_Id :M,RoleId :R15,CountryId :C6}]</t>
  </si>
  <si>
    <t>[{Name_Id :N8197,Gender_Id :M,RoleId :R16,CountryId :C1}]</t>
  </si>
  <si>
    <t>[{Name_Id :N19748,Gender_Id :M,RoleId :R12,CountryId :C6}]</t>
  </si>
  <si>
    <t>[{Name_Id :N8941,Gender_Id :M,RoleId :R12,CountryId :C2}]</t>
  </si>
  <si>
    <t>[{Name_Id :N17732,Gender_Id :M,RoleId :R6,CountryId :C3}]</t>
  </si>
  <si>
    <t>[{Name_Id :N18472,Gender_Id :F,RoleId :R4,CountryId :C4}]</t>
  </si>
  <si>
    <t>[{Name_Id :N14862,Gender_Id :F,RoleId :R9,CountryId :C6}]</t>
  </si>
  <si>
    <t>[{Name_Id :N7447,Gender_Id :M,RoleId :R16,CountryId :C4}]</t>
  </si>
  <si>
    <t>[{Name_Id :N18273,Gender_Id :M,RoleId :R11,CountryId :C5}]</t>
  </si>
  <si>
    <t>[{Name_Id :N15716,Gender_Id :M,RoleId :R5,CountryId :C2}]</t>
  </si>
  <si>
    <t>[{Name_Id :N21686,Gender_Id :M,RoleId :R7,CountryId :C6}]</t>
  </si>
  <si>
    <t>[{Name_Id :N16208,Gender_Id :M,RoleId :R4,CountryId :C4}]</t>
  </si>
  <si>
    <t>[{Name_Id :N9373,Gender_Id :M,RoleId :R3,CountryId :C3}]</t>
  </si>
  <si>
    <t>[{Name_Id :N7642,Gender_Id :M,RoleId :R8,CountryId :C7}]</t>
  </si>
  <si>
    <t>[{Name_Id :N20769,Gender_Id :F,RoleId :R3,CountryId :C1}]</t>
  </si>
  <si>
    <t>[{Name_Id :N11023,Gender_Id :F,RoleId :R17,CountryId :C4}]</t>
  </si>
  <si>
    <t>[{Name_Id :N10897,Gender_Id :M,RoleId :R15,CountryId :C3}]</t>
  </si>
  <si>
    <t>[{Name_Id :N9205,Gender_Id :M,RoleId :R12,CountryId :C1}]</t>
  </si>
  <si>
    <t>[{Name_Id :N12056,Gender_Id :M,RoleId :R17,CountryId :C2}]</t>
  </si>
  <si>
    <t>[{Name_Id :N19703,Gender_Id :M,RoleId :R7,CountryId :C2}]</t>
  </si>
  <si>
    <t>[{Name_Id :N7857,Gender_Id :M,RoleId :R2,CountryId :C2}]</t>
  </si>
  <si>
    <t>[{Name_Id :N11836,Gender_Id :M,RoleId :R5,CountryId :C3}]</t>
  </si>
  <si>
    <t>[{Name_Id :N5993,Gender_Id :M,RoleId :R15,CountryId :C5}]</t>
  </si>
  <si>
    <t>[{Name_Id :N4772,Gender_Id :M,RoleId :R11,CountryId :C6}]</t>
  </si>
  <si>
    <t>[{Name_Id :N14036,Gender_Id :M,RoleId :R13,CountryId :C3}]</t>
  </si>
  <si>
    <t>[{Name_Id :N5521,Gender_Id :M,RoleId :R12,CountryId :C3}]</t>
  </si>
  <si>
    <t>[{Name_Id :N5543,Gender_Id :F,RoleId :R3,CountryId :C2}]</t>
  </si>
  <si>
    <t>[{Name_Id :N20605,Gender_Id :M,RoleId :R13,CountryId :C1}]</t>
  </si>
  <si>
    <t>[{Name_Id :N4512,Gender_Id :M,RoleId :R19,CountryId :C2}]</t>
  </si>
  <si>
    <t>[{Name_Id :N18898,Gender_Id :M,RoleId :R9,CountryId :C5}]</t>
  </si>
  <si>
    <t>[{Name_Id :N4380,Gender_Id :F,RoleId :R17,CountryId :C1}]</t>
  </si>
  <si>
    <t>[{Name_Id :N18367,Gender_Id :M,RoleId :R10,CountryId :C7}]</t>
  </si>
  <si>
    <t>[{Name_Id :N19063,Gender_Id :F,RoleId :R7,CountryId :C1}]</t>
  </si>
  <si>
    <t>[{Name_Id :N4900,Gender_Id :M,RoleId :R14,CountryId :C2}]</t>
  </si>
  <si>
    <t>[{Name_Id :N16252,Gender_Id :M,RoleId :R6,CountryId :C1}]</t>
  </si>
  <si>
    <t>[{Name_Id :N3361,Gender_Id :M,RoleId :R14,CountryId :C1}]</t>
  </si>
  <si>
    <t>[{Name_Id :N17001,Gender_Id :M,RoleId :R15,CountryId :C7}]</t>
  </si>
  <si>
    <t>[{Name_Id :N17636,Gender_Id :F,RoleId :R9,CountryId :C1}]</t>
  </si>
  <si>
    <t>[{Name_Id :N17637,Gender_Id :M,RoleId :R2,CountryId :C3}]</t>
  </si>
  <si>
    <t>[{Name_Id :N4028,Gender_Id :M,RoleId :R13,CountryId :C4}]</t>
  </si>
  <si>
    <t>[{Name_Id :N18813,Gender_Id :M,RoleId :R2,CountryId :C5}]</t>
  </si>
  <si>
    <t>[{Name_Id :N14768,Gender_Id :M,RoleId :R6,CountryId :C5}]</t>
  </si>
  <si>
    <t>[{Name_Id :N19538,Gender_Id :F,RoleId :R8,CountryId :C2}]</t>
  </si>
  <si>
    <t>[{Name_Id :N7684,Gender_Id :M,RoleId :R9,CountryId :C2}]</t>
  </si>
  <si>
    <t>[{Name_Id :N8715,Gender_Id :F,RoleId :R3,CountryId :C1}]</t>
  </si>
  <si>
    <t>[{Name_Id :N6677,Gender_Id :M,RoleId :R14,CountryId :C6}]</t>
  </si>
  <si>
    <t>[{Name_Id :N14629,Gender_Id :M,RoleId :R13,CountryId :C3}]</t>
  </si>
  <si>
    <t>[{Name_Id :N18224,Gender_Id :M,RoleId :R15,CountryId :C7}]</t>
  </si>
  <si>
    <t>[{Name_Id :N20360,Gender_Id :M,RoleId :R15,CountryId :C3}]</t>
  </si>
  <si>
    <t>[{Name_Id :N14482,Gender_Id :M,RoleId :R16,CountryId :C3}]</t>
  </si>
  <si>
    <t>[{Name_Id :N19704,Gender_Id :M,RoleId :R19,CountryId :C1}]</t>
  </si>
  <si>
    <t>[{Name_Id :N17412,Gender_Id :M,RoleId :R14,CountryId :C1}]</t>
  </si>
  <si>
    <t>[{Name_Id :N7851,Gender_Id :M,RoleId :R15,CountryId :C2}]</t>
  </si>
  <si>
    <t>[{Name_Id :N15791,Gender_Id :M,RoleId :R18,CountryId :C1}]</t>
  </si>
  <si>
    <t>[{Name_Id :N22248,Gender_Id :F,RoleId :R18,CountryId :C7}]</t>
  </si>
  <si>
    <t>[{Name_Id :N22274,Gender_Id :F,RoleId :R17,CountryId :C5}]</t>
  </si>
  <si>
    <t>[{Name_Id :N9040,Gender_Id :F,RoleId :R19,CountryId :C5}]</t>
  </si>
  <si>
    <t>[{Name_Id :N15092,Gender_Id :M,RoleId :R19,CountryId :C7}]</t>
  </si>
  <si>
    <t>[{Name_Id :N6951,Gender_Id :M,RoleId :R1,CountryId :C3}]</t>
  </si>
  <si>
    <t>[{Name_Id :N15125,Gender_Id :M,RoleId :R16,CountryId :C5}]</t>
  </si>
  <si>
    <t>[{Name_Id :N18635,Gender_Id :M,RoleId :R5,CountryId :C6}]</t>
  </si>
  <si>
    <t>[{Name_Id :N7696,Gender_Id :M,RoleId :R3,CountryId :C7}]</t>
  </si>
  <si>
    <t>[{Name_Id :N8714,Gender_Id :M,RoleId :R5,CountryId :C4}]</t>
  </si>
  <si>
    <t>[{Name_Id :N19018,Gender_Id :M,RoleId :R11,CountryId :C7}]</t>
  </si>
  <si>
    <t>[{Name_Id :N7583,Gender_Id :F,RoleId :R11,CountryId :C4}]</t>
  </si>
  <si>
    <t>[{Name_Id :N19192,Gender_Id :M,RoleId :R9,CountryId :C2}]</t>
  </si>
  <si>
    <t>[{Name_Id :N17356,Gender_Id :M,RoleId :R11,CountryId :C7}]</t>
  </si>
  <si>
    <t>[{Name_Id :N8301,Gender_Id :M,RoleId :R17,CountryId :C4}]</t>
  </si>
  <si>
    <t>[{Name_Id :N15975,Gender_Id :M,RoleId :R9,CountryId :C5}]</t>
  </si>
  <si>
    <t>[{Name_Id :N11332,Gender_Id :F,RoleId :R10,CountryId :C1}]</t>
  </si>
  <si>
    <t>[{Name_Id :N15556,Gender_Id :M,RoleId :R11,CountryId :C1}]</t>
  </si>
  <si>
    <t>[{Name_Id :N4977,Gender_Id :M,RoleId :R4,CountryId :C4}]</t>
  </si>
  <si>
    <t>[{Name_Id :N16296,Gender_Id :M,RoleId :R15,CountryId :C3}]</t>
  </si>
  <si>
    <t>[{Name_Id :N21381,Gender_Id :M,RoleId :R7,CountryId :C6}]</t>
  </si>
  <si>
    <t>[{Name_Id :N5162,Gender_Id :M,RoleId :R9,CountryId :C4}]</t>
  </si>
  <si>
    <t>[{Name_Id :N5756,Gender_Id :M,RoleId :R19,CountryId :C4}]</t>
  </si>
  <si>
    <t>[{Name_Id :N5782,Gender_Id :M,RoleId :R13,CountryId :C6}]</t>
  </si>
  <si>
    <t>[{Name_Id :N18614,Gender_Id :M,RoleId :R18,CountryId :C5}]</t>
  </si>
  <si>
    <t>[{Name_Id :N3272,Gender_Id :M,RoleId :R11,CountryId :C5}]</t>
  </si>
  <si>
    <t>[{Name_Id :N15004,Gender_Id :M,RoleId :R3,CountryId :C5}]</t>
  </si>
  <si>
    <t>[{Name_Id :N5676,Gender_Id :F,RoleId :R13,CountryId :C4}]</t>
  </si>
  <si>
    <t>[{Name_Id :N3068,Gender_Id :F,RoleId :R16,CountryId :C2}]</t>
  </si>
  <si>
    <t>[{Name_Id :N2810,Gender_Id :F,RoleId :R13,CountryId :C7}]</t>
  </si>
  <si>
    <t>[{Name_Id :N22360,Gender_Id :F,RoleId :R8,CountryId :C4}]</t>
  </si>
  <si>
    <t>[{Name_Id :N4957,Gender_Id :M,RoleId :R3,CountryId :C2}]</t>
  </si>
  <si>
    <t>[{Name_Id :N5057,Gender_Id :M,RoleId :R11,CountryId :C6}]</t>
  </si>
  <si>
    <t>[{Name_Id :N10534,Gender_Id :M,RoleId :R15,CountryId :C1}]</t>
  </si>
  <si>
    <t>[{Name_Id :N5976,Gender_Id :M,RoleId :R17,CountryId :C4}]</t>
  </si>
  <si>
    <t>[{Name_Id :N15278,Gender_Id :F,RoleId :R10,CountryId :C6}]</t>
  </si>
  <si>
    <t>[{Name_Id :N6095,Gender_Id :M,RoleId :R14,CountryId :C1}]</t>
  </si>
  <si>
    <t>[{Name_Id :N5004,Gender_Id :M,RoleId :R2,CountryId :C6}]</t>
  </si>
  <si>
    <t>[{Name_Id :N15001,Gender_Id :M,RoleId :R7,CountryId :C3}]</t>
  </si>
  <si>
    <t>[{Name_Id :N11998,Gender_Id :M,RoleId :R4,CountryId :C4}]</t>
  </si>
  <si>
    <t>[{Name_Id :N20942,Gender_Id :M,RoleId :R9,CountryId :C6}]</t>
  </si>
  <si>
    <t>[{Name_Id :N8335,Gender_Id :M,RoleId :R11,CountryId :C2}]</t>
  </si>
  <si>
    <t>[{Name_Id :N20978,Gender_Id :M,RoleId :R8,CountryId :C2}]</t>
  </si>
  <si>
    <t>[{Name_Id :N11893,Gender_Id :M,RoleId :R10,CountryId :C1}]</t>
  </si>
  <si>
    <t>[{Name_Id :N18544,Gender_Id :M,RoleId :R4,CountryId :C1}]</t>
  </si>
  <si>
    <t>[{Name_Id :N12058,Gender_Id :F,RoleId :R13,CountryId :C4}]</t>
  </si>
  <si>
    <t>[{Name_Id :N7266,Gender_Id :F,RoleId :R13,CountryId :C4}]</t>
  </si>
  <si>
    <t>[{Name_Id :N16100,Gender_Id :M,RoleId :R1,CountryId :C1}]</t>
  </si>
  <si>
    <t>[{Name_Id :N16433,Gender_Id :F,RoleId :R10,CountryId :C4}]</t>
  </si>
  <si>
    <t>[{Name_Id :N22220,Gender_Id :F,RoleId :R12,CountryId :C2}]</t>
  </si>
  <si>
    <t>[{Name_Id :N12349,Gender_Id :F,RoleId :R1,CountryId :C2}]</t>
  </si>
  <si>
    <t>[{Name_Id :N11169,Gender_Id :M,RoleId :R18,CountryId :C1}]</t>
  </si>
  <si>
    <t>[{Name_Id :N15457,Gender_Id :M,RoleId :R7,CountryId :C7}]</t>
  </si>
  <si>
    <t>[{Name_Id :N9827,Gender_Id :M,RoleId :R1,CountryId :C5}]</t>
  </si>
  <si>
    <t>[{Name_Id :N9118,Gender_Id :M,RoleId :R6,CountryId :C5}]</t>
  </si>
  <si>
    <t>[{Name_Id :N11099,Gender_Id :M,RoleId :R17,CountryId :C6}]</t>
  </si>
  <si>
    <t>[{Name_Id :N14726,Gender_Id :M,RoleId :R12,CountryId :C5}]</t>
  </si>
  <si>
    <t>[{Name_Id :N20654,Gender_Id :M,RoleId :R17,CountryId :C1}]</t>
  </si>
  <si>
    <t>[{Name_Id :N22180,Gender_Id :M,RoleId :R8,CountryId :C4}]</t>
  </si>
  <si>
    <t>[{Name_Id :N11742,Gender_Id :M,RoleId :R17,CountryId :C5}]</t>
  </si>
  <si>
    <t>[{Name_Id :N18697,Gender_Id :F,RoleId :R11,CountryId :C3}]</t>
  </si>
  <si>
    <t>[{Name_Id :N17975,Gender_Id :M,RoleId :R5,CountryId :C5}]</t>
  </si>
  <si>
    <t>[{Name_Id :N7772,Gender_Id :M,RoleId :R18,CountryId :C5}]</t>
  </si>
  <si>
    <t>[{Name_Id :N20830,Gender_Id :M,RoleId :R7,CountryId :C7}]</t>
  </si>
  <si>
    <t>[{Name_Id :N22405,Gender_Id :M,RoleId :R10,CountryId :C3}]</t>
  </si>
  <si>
    <t>[{Name_Id :N14996,Gender_Id :M,RoleId :R14,CountryId :C5}]</t>
  </si>
  <si>
    <t>[{Name_Id :N4830,Gender_Id :F,RoleId :R1,CountryId :C5}]</t>
  </si>
  <si>
    <t>[{Name_Id :N20579,Gender_Id :F,RoleId :R16,CountryId :C1}]</t>
  </si>
  <si>
    <t>[{Name_Id :N18860,Gender_Id :F,RoleId :R9,CountryId :C2}]</t>
  </si>
  <si>
    <t>[{Name_Id :N7669,Gender_Id :M,RoleId :R12,CountryId :C4}]</t>
  </si>
  <si>
    <t>[{Name_Id :N17936,Gender_Id :M,RoleId :R6,CountryId :C2}]</t>
  </si>
  <si>
    <t>[{Name_Id :N19887,Gender_Id :F,RoleId :R12,CountryId :C6}]</t>
  </si>
  <si>
    <t>[{Name_Id :N21970,Gender_Id :F,RoleId :R3,CountryId :C6}]</t>
  </si>
  <si>
    <t>[{Name_Id :N18559,Gender_Id :F,RoleId :R9,CountryId :C7}]</t>
  </si>
  <si>
    <t>[{Name_Id :N15712,Gender_Id :M,RoleId :R16,CountryId :C5}]</t>
  </si>
  <si>
    <t>[{Name_Id :N16476,Gender_Id :M,RoleId :R19,CountryId :C6}]</t>
  </si>
  <si>
    <t>[{Name_Id :N11999,Gender_Id :M,RoleId :R18,CountryId :C1}]</t>
  </si>
  <si>
    <t>[{Name_Id :N4782,Gender_Id :F,RoleId :R7,CountryId :C4}]</t>
  </si>
  <si>
    <t>[{Name_Id :N20957,Gender_Id :M,RoleId :R14,CountryId :C1}]</t>
  </si>
  <si>
    <t>[{Name_Id :N11503,Gender_Id :M,RoleId :R8,CountryId :C1}]</t>
  </si>
  <si>
    <t>[{Name_Id :N19456,Gender_Id :F,RoleId :R12,CountryId :C7}]</t>
  </si>
  <si>
    <t>[{Name_Id :N4748,Gender_Id :M,RoleId :R14,CountryId :C4}]</t>
  </si>
  <si>
    <t>[{Name_Id :N6273,Gender_Id :M,RoleId :R14,CountryId :C3}]</t>
  </si>
  <si>
    <t>[{Name_Id :N4069,Gender_Id :M,RoleId :R15,CountryId :C4}]</t>
  </si>
  <si>
    <t>[{Name_Id :N4672,Gender_Id :M,RoleId :R6,CountryId :C1}]</t>
  </si>
  <si>
    <t>[{Name_Id :N10522,Gender_Id :M,RoleId :R14,CountryId :C4}]</t>
  </si>
  <si>
    <t>[{Name_Id :N6238,Gender_Id :F,RoleId :R11,CountryId :C6}]</t>
  </si>
  <si>
    <t>[{Name_Id :N4212,Gender_Id :M,RoleId :R14,CountryId :C5}]</t>
  </si>
  <si>
    <t>[{Name_Id :N17931,Gender_Id :F,RoleId :R7,CountryId :C2}]</t>
  </si>
  <si>
    <t>[{Name_Id :N18585,Gender_Id :M,RoleId :R18,CountryId :C3}]</t>
  </si>
  <si>
    <t>[{Name_Id :N10879,Gender_Id :F,RoleId :R7,CountryId :C5}]</t>
  </si>
  <si>
    <t>[{Name_Id :N22573,Gender_Id :F,RoleId :R7,CountryId :C6}]</t>
  </si>
  <si>
    <t>[{Name_Id :N3753,Gender_Id :M,RoleId :R18,CountryId :C4}]</t>
  </si>
  <si>
    <t>[{Name_Id :N17132,Gender_Id :M,RoleId :R11,CountryId :C5}]</t>
  </si>
  <si>
    <t>[{Name_Id :N7529,Gender_Id :F,RoleId :R16,CountryId :C6}]</t>
  </si>
  <si>
    <t>[{Name_Id :N11623,Gender_Id :F,RoleId :R16,CountryId :C3}]</t>
  </si>
  <si>
    <t>[{Name_Id :N19398,Gender_Id :F,RoleId :R14,CountryId :C1}]</t>
  </si>
  <si>
    <t>[{Name_Id :N9331,Gender_Id :M,RoleId :R5,CountryId :C7}]</t>
  </si>
  <si>
    <t>[{Name_Id :N8884,Gender_Id :F,RoleId :R16,CountryId :C2}]</t>
  </si>
  <si>
    <t>[{Name_Id :N8432,Gender_Id :M,RoleId :R2,CountryId :C5}]</t>
  </si>
  <si>
    <t>[{Name_Id :N17669,Gender_Id :M,RoleId :R12,CountryId :C2}]</t>
  </si>
  <si>
    <t>[{Name_Id :N18360,Gender_Id :M,RoleId :R17,CountryId :C6}]</t>
  </si>
  <si>
    <t>[{Name_Id :N21017,Gender_Id :M,RoleId :R4,CountryId :C2}]</t>
  </si>
  <si>
    <t>[{Name_Id :N6475,Gender_Id :F,RoleId :R11,CountryId :C5}]</t>
  </si>
  <si>
    <t>[{Name_Id :N10246,Gender_Id :M,RoleId :R11,CountryId :C1}]</t>
  </si>
  <si>
    <t>[{Name_Id :N14688,Gender_Id :M,RoleId :R15,CountryId :C3}]</t>
  </si>
  <si>
    <t>[{Name_Id :N18923,Gender_Id :M,RoleId :R2,CountryId :C5}]</t>
  </si>
  <si>
    <t>[{Name_Id :N9079,Gender_Id :M,RoleId :R12,CountryId :C3}]</t>
  </si>
  <si>
    <t>[{Name_Id :N16522,Gender_Id :M,RoleId :R19,CountryId :C2}]</t>
  </si>
  <si>
    <t>[{Name_Id :N21584,Gender_Id :M,RoleId :R5,CountryId :C3}]</t>
  </si>
  <si>
    <t>[{Name_Id :N8450,Gender_Id :M,RoleId :R6,CountryId :C1}]</t>
  </si>
  <si>
    <t>[{Name_Id :N9356,Gender_Id :M,RoleId :R16,CountryId :C5}]</t>
  </si>
  <si>
    <t>[{Name_Id :N9200,Gender_Id :M,RoleId :R5,CountryId :C7}]</t>
  </si>
  <si>
    <t>[{Name_Id :N21720,Gender_Id :M,RoleId :R11,CountryId :C4}]</t>
  </si>
  <si>
    <t>[{Name_Id :N17109,Gender_Id :M,RoleId :R9,CountryId :C3}]</t>
  </si>
  <si>
    <t>[{Name_Id :N15855,Gender_Id :F,RoleId :R5,CountryId :C3}]</t>
  </si>
  <si>
    <t>[{Name_Id :N20544,Gender_Id :M,RoleId :R18,CountryId :C1}]</t>
  </si>
  <si>
    <t>[{Name_Id :N9159,Gender_Id :M,RoleId :R19,CountryId :C5}]</t>
  </si>
  <si>
    <t>[{Name_Id :N14928,Gender_Id :F,RoleId :R11,CountryId :C2}]</t>
  </si>
  <si>
    <t>[{Name_Id :N17108,Gender_Id :M,RoleId :R10,CountryId :C6}]</t>
  </si>
  <si>
    <t>[{Name_Id :N7107,Gender_Id :M,RoleId :R3,CountryId :C3}]</t>
  </si>
  <si>
    <t>[{Name_Id :N21166,Gender_Id :F,RoleId :R1,CountryId :C2}]</t>
  </si>
  <si>
    <t>[{Name_Id :N17836,Gender_Id :M,RoleId :R18,CountryId :C1}]</t>
  </si>
  <si>
    <t>[{Name_Id :N7599,Gender_Id :F,RoleId :R17,CountryId :C7}]</t>
  </si>
  <si>
    <t>[{Name_Id :N7905,Gender_Id :F,RoleId :R14,CountryId :C4}]</t>
  </si>
  <si>
    <t>[{Name_Id :N12275,Gender_Id :M,RoleId :R8,CountryId :C2}]</t>
  </si>
  <si>
    <t>[{Name_Id :N8383,Gender_Id :F,RoleId :R18,CountryId :C1}]</t>
  </si>
  <si>
    <t>[{Name_Id :N10839,Gender_Id :F,RoleId :R18,CountryId :C3}]</t>
  </si>
  <si>
    <t>[{Name_Id :N9360,Gender_Id :M,RoleId :R8,CountryId :C5}]</t>
  </si>
  <si>
    <t>[{Name_Id :N19503,Gender_Id :F,RoleId :R1,CountryId :C4}]</t>
  </si>
  <si>
    <t>[{Name_Id :N14937,Gender_Id :F,RoleId :R1,CountryId :C6}]</t>
  </si>
  <si>
    <t>[{Name_Id :N17977,Gender_Id :M,RoleId :R7,CountryId :C6}]</t>
  </si>
  <si>
    <t>[{Name_Id :N16247,Gender_Id :M,RoleId :R11,CountryId :C7}]</t>
  </si>
  <si>
    <t>[{Name_Id :N8392,Gender_Id :M,RoleId :R8,CountryId :C2}]</t>
  </si>
  <si>
    <t>[{Name_Id :N12100,Gender_Id :M,RoleId :R7,CountryId :C4}]</t>
  </si>
  <si>
    <t>[{Name_Id :N7320,Gender_Id :F,RoleId :R1,CountryId :C5}]</t>
  </si>
  <si>
    <t>[{Name_Id :N18882,Gender_Id :M,RoleId :R8,CountryId :C2}]</t>
  </si>
  <si>
    <t>[{Name_Id :N14252,Gender_Id :M,RoleId :R4,CountryId :C1}]</t>
  </si>
  <si>
    <t>[{Name_Id :N12278,Gender_Id :M,RoleId :R14,CountryId :C3}]</t>
  </si>
  <si>
    <t>[{Name_Id :N22680,Gender_Id :M,RoleId :R8,CountryId :C4}]</t>
  </si>
  <si>
    <t>[{Name_Id :N9001,Gender_Id :M,RoleId :R3,CountryId :C5}]</t>
  </si>
  <si>
    <t>[{Name_Id :N6867,Gender_Id :M,RoleId :R5,CountryId :C4}]</t>
  </si>
  <si>
    <t>[{Name_Id :N11755,Gender_Id :M,RoleId :R1,CountryId :C3}]</t>
  </si>
  <si>
    <t>[{Name_Id :N7794,Gender_Id :M,RoleId :R5,CountryId :C4}]</t>
  </si>
  <si>
    <t>[{Name_Id :N7946,Gender_Id :M,RoleId :R16,CountryId :C7}]</t>
  </si>
  <si>
    <t>[{Name_Id :N4886,Gender_Id :M,RoleId :R10,CountryId :C1}]</t>
  </si>
  <si>
    <t>[{Name_Id :N5920,Gender_Id :F,RoleId :R1,CountryId :C4}]</t>
  </si>
  <si>
    <t>[{Name_Id :N5612,Gender_Id :M,RoleId :R15,CountryId :C1}]</t>
  </si>
  <si>
    <t>[{Name_Id :N4807,Gender_Id :M,RoleId :R8,CountryId :C7}]</t>
  </si>
  <si>
    <t>[{Name_Id :N5794,Gender_Id :M,RoleId :R6,CountryId :C2}]</t>
  </si>
  <si>
    <t>[{Name_Id :N3034,Gender_Id :M,RoleId :R8,CountryId :C2}]</t>
  </si>
  <si>
    <t>[{Name_Id :N19658,Gender_Id :M,RoleId :R15,CountryId :C1}]</t>
  </si>
  <si>
    <t>[{Name_Id :N19645,Gender_Id :M,RoleId :R6,CountryId :C3}]</t>
  </si>
  <si>
    <t>[{Name_Id :N6380,Gender_Id :M,RoleId :R10,CountryId :C6}]</t>
  </si>
  <si>
    <t>[{Name_Id :N4583,Gender_Id :M,RoleId :R7,CountryId :C5}]</t>
  </si>
  <si>
    <t>[{Name_Id :N5591,Gender_Id :M,RoleId :R17,CountryId :C6}]</t>
  </si>
  <si>
    <t>[{Name_Id :N4513,Gender_Id :M,RoleId :R7,CountryId :C6}]</t>
  </si>
  <si>
    <t>[{Name_Id :N6576,Gender_Id :M,RoleId :R8,CountryId :C3}]</t>
  </si>
  <si>
    <t>[{Name_Id :N22372,Gender_Id :F,RoleId :R2,CountryId :C4}]</t>
  </si>
  <si>
    <t>[{Name_Id :N4463,Gender_Id :M,RoleId :R14,CountryId :C1}]</t>
  </si>
  <si>
    <t>[{Name_Id :N18795,Gender_Id :M,RoleId :R6,CountryId :C2}]</t>
  </si>
  <si>
    <t>[{Name_Id :N6958,Gender_Id :M,RoleId :R12,CountryId :C3}]</t>
  </si>
  <si>
    <t>[{Name_Id :N15635,Gender_Id :M,RoleId :R19,CountryId :C2}]</t>
  </si>
  <si>
    <t>[{Name_Id :N2823,Gender_Id :M,RoleId :R3,CountryId :C2}]</t>
  </si>
  <si>
    <t>[{Name_Id :N16978,Gender_Id :M,RoleId :R14,CountryId :C4}]</t>
  </si>
  <si>
    <t>[{Name_Id :N16344,Gender_Id :M,RoleId :R13,CountryId :C2}]</t>
  </si>
  <si>
    <t>[{Name_Id :N5784,Gender_Id :M,RoleId :R1,CountryId :C5}]</t>
  </si>
  <si>
    <t>[{Name_Id :N4359,Gender_Id :F,RoleId :R1,CountryId :C3}]</t>
  </si>
  <si>
    <t>[{Name_Id :N19563,Gender_Id :F,RoleId :R8,CountryId :C3}]</t>
  </si>
  <si>
    <t>[{Name_Id :N17357,Gender_Id :F,RoleId :R5,CountryId :C7}]</t>
  </si>
  <si>
    <t>[{Name_Id :N6408,Gender_Id :M,RoleId :R7,CountryId :C3}]</t>
  </si>
  <si>
    <t>[{Name_Id :N5137,Gender_Id :F,RoleId :R19,CountryId :C6}]</t>
  </si>
  <si>
    <t>[{Name_Id :N6558,Gender_Id :M,RoleId :R6,CountryId :C5}]</t>
  </si>
  <si>
    <t>[{Name_Id :N5909,Gender_Id :F,RoleId :R7,CountryId :C3}]</t>
  </si>
  <si>
    <t>[{Name_Id :N14354,Gender_Id :M,RoleId :R3,CountryId :C3}]</t>
  </si>
  <si>
    <t>[{Name_Id :N22086,Gender_Id :M,RoleId :R7,CountryId :C3}]</t>
  </si>
  <si>
    <t>[{Name_Id :N9092,Gender_Id :M,RoleId :R9,CountryId :C1}]</t>
  </si>
  <si>
    <t>[{Name_Id :N7315,Gender_Id :M,RoleId :R3,CountryId :C4}]</t>
  </si>
  <si>
    <t>[{Name_Id :N9100,Gender_Id :M,RoleId :R18,CountryId :C1}]</t>
  </si>
  <si>
    <t>[{Name_Id :N12351,Gender_Id :M,RoleId :R19,CountryId :C2}]</t>
  </si>
  <si>
    <t>[{Name_Id :N19939,Gender_Id :M,RoleId :R14,CountryId :C4}]</t>
  </si>
  <si>
    <t>[{Name_Id :N15660,Gender_Id :M,RoleId :R1,CountryId :C6}]</t>
  </si>
  <si>
    <t>[{Name_Id :N14371,Gender_Id :M,RoleId :R18,CountryId :C4}]</t>
  </si>
  <si>
    <t>[{Name_Id :N8942,Gender_Id :M,RoleId :R9,CountryId :C3}]</t>
  </si>
  <si>
    <t>[{Name_Id :N20528,Gender_Id :M,RoleId :R14,CountryId :C5}]</t>
  </si>
  <si>
    <t>[{Name_Id :N11442,Gender_Id :M,RoleId :R19,CountryId :C7}]</t>
  </si>
  <si>
    <t>[{Name_Id :N11949,Gender_Id :M,RoleId :R13,CountryId :C6}]</t>
  </si>
  <si>
    <t>[{Name_Id :N15516,Gender_Id :M,RoleId :R11,CountryId :C2}]</t>
  </si>
  <si>
    <t>[{Name_Id :N14686,Gender_Id :M,RoleId :R1,CountryId :C3}]</t>
  </si>
  <si>
    <t>[{Name_Id :N14943,Gender_Id :M,RoleId :R5,CountryId :C3}]</t>
  </si>
  <si>
    <t>[{Name_Id :N7683,Gender_Id :M,RoleId :R7,CountryId :C1}]</t>
  </si>
  <si>
    <t>[{Name_Id :N8222,Gender_Id :M,RoleId :R9,CountryId :C3}]</t>
  </si>
  <si>
    <t>[{Name_Id :N11948,Gender_Id :M,RoleId :R5,CountryId :C7}]</t>
  </si>
  <si>
    <t>[{Name_Id :N8585,Gender_Id :M,RoleId :R17,CountryId :C1}]</t>
  </si>
  <si>
    <t>[{Name_Id :N17926,Gender_Id :M,RoleId :R16,CountryId :C1}]</t>
  </si>
  <si>
    <t>[{Name_Id :N22069,Gender_Id :M,RoleId :R10,CountryId :C4}]</t>
  </si>
  <si>
    <t>[{Name_Id :N10732,Gender_Id :M,RoleId :R9,CountryId :C1}]</t>
  </si>
  <si>
    <t>[{Name_Id :N20665,Gender_Id :M,RoleId :R1,CountryId :C3}]</t>
  </si>
  <si>
    <t>[{Name_Id :N20529,Gender_Id :M,RoleId :R17,CountryId :C1}]</t>
  </si>
  <si>
    <t>[{Name_Id :N17059,Gender_Id :M,RoleId :R3,CountryId :C7}]</t>
  </si>
  <si>
    <t>[{Name_Id :N8870,Gender_Id :M,RoleId :R16,CountryId :C6}]</t>
  </si>
  <si>
    <t>[{Name_Id :N6897,Gender_Id :F,RoleId :R19,CountryId :C1}]</t>
  </si>
  <si>
    <t>[{Name_Id :N11235,Gender_Id :M,RoleId :R11,CountryId :C5}]</t>
  </si>
  <si>
    <t>[{Name_Id :N15205,Gender_Id :M,RoleId :R15,CountryId :C1}]</t>
  </si>
  <si>
    <t>[{Name_Id :N15263,Gender_Id :M,RoleId :R1,CountryId :C4}]</t>
  </si>
  <si>
    <t>[{Name_Id :N6161,Gender_Id :M,RoleId :R13,CountryId :C5}]</t>
  </si>
  <si>
    <t>[{Name_Id :N21781,Gender_Id :M,RoleId :R16,CountryId :C7}]</t>
  </si>
  <si>
    <t>[{Name_Id :N8806,Gender_Id :M,RoleId :R19,CountryId :C3}]</t>
  </si>
  <si>
    <t>[{Name_Id :N9322,Gender_Id :F,RoleId :R14,CountryId :C7}]</t>
  </si>
  <si>
    <t>[{Name_Id :N11538,Gender_Id :F,RoleId :R14,CountryId :C5}]</t>
  </si>
  <si>
    <t>[{Name_Id :N10990,Gender_Id :M,RoleId :R17,CountryId :C6}]</t>
  </si>
  <si>
    <t>[{Name_Id :N16185,Gender_Id :M,RoleId :R12,CountryId :C5}]</t>
  </si>
  <si>
    <t>[{Name_Id :N11156,Gender_Id :M,RoleId :R13,CountryId :C5}]</t>
  </si>
  <si>
    <t>[{Name_Id :N11223,Gender_Id :M,RoleId :R7,CountryId :C3}]</t>
  </si>
  <si>
    <t>[{Name_Id :N22300,Gender_Id :F,RoleId :R19,CountryId :C3}]</t>
  </si>
  <si>
    <t>[{Name_Id :N8807,Gender_Id :M,RoleId :R11,CountryId :C4}]</t>
  </si>
  <si>
    <t>[{Name_Id :N15094,Gender_Id :M,RoleId :R8,CountryId :C6}]</t>
  </si>
  <si>
    <t>[{Name_Id :N15279,Gender_Id :F,RoleId :R10,CountryId :C4}]</t>
  </si>
  <si>
    <t>[{Name_Id :N8633,Gender_Id :M,RoleId :R1,CountryId :C3}]</t>
  </si>
  <si>
    <t>[{Name_Id :N12370,Gender_Id :F,RoleId :R12,CountryId :C3}]</t>
  </si>
  <si>
    <t>[{Name_Id :N14394,Gender_Id :M,RoleId :R17,CountryId :C3}]</t>
  </si>
  <si>
    <t>[{Name_Id :N22397,Gender_Id :M,RoleId :R10,CountryId :C2}]</t>
  </si>
  <si>
    <t>[{Name_Id :N20210,Gender_Id :M,RoleId :R8,CountryId :C7}]</t>
  </si>
  <si>
    <t>[{Name_Id :N19890,Gender_Id :M,RoleId :R5,CountryId :C4}]</t>
  </si>
  <si>
    <t>[{Name_Id :N20257,Gender_Id :M,RoleId :R7,CountryId :C4}]</t>
  </si>
  <si>
    <t>[{Name_Id :N19618,Gender_Id :F,RoleId :R11,CountryId :C1}]</t>
  </si>
  <si>
    <t>[{Name_Id :N8612,Gender_Id :M,RoleId :R6,CountryId :C2}]</t>
  </si>
  <si>
    <t>[{Name_Id :N8894,Gender_Id :F,RoleId :R12,CountryId :C2}]</t>
  </si>
  <si>
    <t>[{Name_Id :N18976,Gender_Id :F,RoleId :R1,CountryId :C4}]</t>
  </si>
  <si>
    <t>[{Name_Id :N7083,Gender_Id :M,RoleId :R8,CountryId :C5}]</t>
  </si>
  <si>
    <t>[{Name_Id :N8140,Gender_Id :F,RoleId :R6,CountryId :C2}]</t>
  </si>
  <si>
    <t>[{Name_Id :N20189,Gender_Id :M,RoleId :R6,CountryId :C2}]</t>
  </si>
  <si>
    <t>[{Name_Id :N8334,Gender_Id :M,RoleId :R5,CountryId :C6}]</t>
  </si>
  <si>
    <t>[{Name_Id :N22189,Gender_Id :M,RoleId :R15,CountryId :C5}]</t>
  </si>
  <si>
    <t>[{Name_Id :N18301,Gender_Id :F,RoleId :R10,CountryId :C1}]</t>
  </si>
  <si>
    <t>[{Name_Id :N12006,Gender_Id :F,RoleId :R16,CountryId :C7}]</t>
  </si>
  <si>
    <t>[{Name_Id :N8823,Gender_Id :F,RoleId :R2,CountryId :C6}]</t>
  </si>
  <si>
    <t>[{Name_Id :N8693,Gender_Id :M,RoleId :R19,CountryId :C5}]</t>
  </si>
  <si>
    <t>[{Name_Id :N18887,Gender_Id :M,RoleId :R5,CountryId :C1}]</t>
  </si>
  <si>
    <t>[{Name_Id :N9942,Gender_Id :M,RoleId :R9,CountryId :C3}]</t>
  </si>
  <si>
    <t>[{Name_Id :N11499,Gender_Id :M,RoleId :R18,CountryId :C2}]</t>
  </si>
  <si>
    <t>[{Name_Id :N17868,Gender_Id :F,RoleId :R16,CountryId :C3}]</t>
  </si>
  <si>
    <t>[{Name_Id :N17937,Gender_Id :F,RoleId :R13,CountryId :C5}]</t>
  </si>
  <si>
    <t>[{Name_Id :N7887,Gender_Id :M,RoleId :R6,CountryId :C5}]</t>
  </si>
  <si>
    <t>[{Name_Id :N16544,Gender_Id :M,RoleId :R2,CountryId :C1}]</t>
  </si>
  <si>
    <t>[{Name_Id :N8135,Gender_Id :F,RoleId :R5,CountryId :C4}]</t>
  </si>
  <si>
    <t>[{Name_Id :N22309,Gender_Id :M,RoleId :R15,CountryId :C6}]</t>
  </si>
  <si>
    <t>[{Name_Id :N8025,Gender_Id :M,RoleId :R5,CountryId :C1}]</t>
  </si>
  <si>
    <t>[{Name_Id :N16209,Gender_Id :M,RoleId :R11,CountryId :C4}]</t>
  </si>
  <si>
    <t>[{Name_Id :N15003,Gender_Id :F,RoleId :R4,CountryId :C1}]</t>
  </si>
  <si>
    <t>[{Name_Id :N16214,Gender_Id :F,RoleId :R11,CountryId :C5}]</t>
  </si>
  <si>
    <t>[{Name_Id :N7101,Gender_Id :F,RoleId :R3,CountryId :C7}]</t>
  </si>
  <si>
    <t>[{Name_Id :N6860,Gender_Id :M,RoleId :R5,CountryId :C5}]</t>
  </si>
  <si>
    <t>[{Name_Id :N19588,Gender_Id :M,RoleId :R11,CountryId :C6}]</t>
  </si>
  <si>
    <t>[{Name_Id :N18555,Gender_Id :M,RoleId :R1,CountryId :C3}]</t>
  </si>
  <si>
    <t>[{Name_Id :N17304,Gender_Id :F,RoleId :R14,CountryId :C7}]</t>
  </si>
  <si>
    <t>[{Name_Id :N18734,Gender_Id :F,RoleId :R7,CountryId :C6}]</t>
  </si>
  <si>
    <t>[{Name_Id :N11626,Gender_Id :M,RoleId :R16,CountryId :C5}]</t>
  </si>
  <si>
    <t>[{Name_Id :N8237,Gender_Id :M,RoleId :R5,CountryId :C7}]</t>
  </si>
  <si>
    <t>[{Name_Id :N15817,Gender_Id :M,RoleId :R17,CountryId :C7}]</t>
  </si>
  <si>
    <t>[{Name_Id :N11625,Gender_Id :F,RoleId :R15,CountryId :C5}]</t>
  </si>
  <si>
    <t>[{Name_Id :N20666,Gender_Id :M,RoleId :R3,CountryId :C3}]</t>
  </si>
  <si>
    <t>[{Name_Id :N7503,Gender_Id :F,RoleId :R8,CountryId :C4}]</t>
  </si>
  <si>
    <t>[{Name_Id :N19119,Gender_Id :M,RoleId :R12,CountryId :C5}]</t>
  </si>
  <si>
    <t>[{Name_Id :N7416,Gender_Id :F,RoleId :R11,CountryId :C1}]</t>
  </si>
  <si>
    <t>[{Name_Id :N15057,Gender_Id :F,RoleId :R2,CountryId :C3}]</t>
  </si>
  <si>
    <t>[{Name_Id :N19007,Gender_Id :M,RoleId :R19,CountryId :C3}]</t>
  </si>
  <si>
    <t>[{Name_Id :N18321,Gender_Id :M,RoleId :R1,CountryId :C6}]</t>
  </si>
  <si>
    <t>[{Name_Id :N8848,Gender_Id :F,RoleId :R15,CountryId :C2}]</t>
  </si>
  <si>
    <t>[{Name_Id :N20734,Gender_Id :M,RoleId :R6,CountryId :C2}]</t>
  </si>
  <si>
    <t>[{Name_Id :N5803,Gender_Id :M,RoleId :R4,CountryId :C7}]</t>
  </si>
  <si>
    <t>[{Name_Id :N5322,Gender_Id :M,RoleId :R2,CountryId :C5}]</t>
  </si>
  <si>
    <t>[{Name_Id :N5728,Gender_Id :M,RoleId :R4,CountryId :C5}]</t>
  </si>
  <si>
    <t>[{Name_Id :N16311,Gender_Id :M,RoleId :R5,CountryId :C7}]</t>
  </si>
  <si>
    <t>[{Name_Id :N6276,Gender_Id :M,RoleId :R10,CountryId :C3}]</t>
  </si>
  <si>
    <t>[{Name_Id :N6965,Gender_Id :M,RoleId :R7,CountryId :C4}]</t>
  </si>
  <si>
    <t>[{Name_Id :N4165,Gender_Id :M,RoleId :R19,CountryId :C3}]</t>
  </si>
  <si>
    <t>[{Name_Id :N6549,Gender_Id :M,RoleId :R15,CountryId :C3}]</t>
  </si>
  <si>
    <t>[{Name_Id :N21557,Gender_Id :F,RoleId :R17,CountryId :C1}]</t>
  </si>
  <si>
    <t>[{Name_Id :N5005,Gender_Id :M,RoleId :R3,CountryId :C7}]</t>
  </si>
  <si>
    <t>[{Name_Id :N6288,Gender_Id :M,RoleId :R7,CountryId :C7}]</t>
  </si>
  <si>
    <t>[{Name_Id :N19069,Gender_Id :M,RoleId :R19,CountryId :C1}]</t>
  </si>
  <si>
    <t>[{Name_Id :N3914,Gender_Id :F,RoleId :R2,CountryId :C2}]</t>
  </si>
  <si>
    <t>[{Name_Id :N4127,Gender_Id :M,RoleId :R17,CountryId :C1}]</t>
  </si>
  <si>
    <t>[{Name_Id :N4998,Gender_Id :M,RoleId :R8,CountryId :C3}]</t>
  </si>
  <si>
    <t>[{Name_Id :N4203,Gender_Id :M,RoleId :R7,CountryId :C7}]</t>
  </si>
  <si>
    <t>[{Name_Id :N5737,Gender_Id :M,RoleId :R1,CountryId :C6}]</t>
  </si>
  <si>
    <t>[{Name_Id :N4979,Gender_Id :M,RoleId :R19,CountryId :C4}]</t>
  </si>
  <si>
    <t>[{Name_Id :N4907,Gender_Id :F,RoleId :R16,CountryId :C2}]</t>
  </si>
  <si>
    <t>[{Name_Id :N3976,Gender_Id :F,RoleId :R8,CountryId :C7}]</t>
  </si>
  <si>
    <t>[{Name_Id :N21630,Gender_Id :M,RoleId :R17,CountryId :C6}]</t>
  </si>
  <si>
    <t>[{Name_Id :N19179,Gender_Id :F,RoleId :R5,CountryId :C2}]</t>
  </si>
  <si>
    <t>[{Name_Id :N4202,Gender_Id :M,RoleId :R6,CountryId :C2}]</t>
  </si>
  <si>
    <t>[{Name_Id :N16228,Gender_Id :F,RoleId :R15,CountryId :C7}]</t>
  </si>
  <si>
    <t>[{Name_Id :N2815,Gender_Id :F,RoleId :R14,CountryId :C7}]</t>
  </si>
  <si>
    <t>[{Name_Id :N6919,Gender_Id :M,RoleId :R2,CountryId :C2}]</t>
  </si>
  <si>
    <t>[{Name_Id :N6987,Gender_Id :M,RoleId :R17,CountryId :C6}]</t>
  </si>
  <si>
    <t>[{Name_Id :N18393,Gender_Id :F,RoleId :R1,CountryId :C7}]</t>
  </si>
  <si>
    <t>[{Name_Id :N4270,Gender_Id :M,RoleId :R17,CountryId :C3}]</t>
  </si>
  <si>
    <t>[{Name_Id :N6003,Gender_Id :M,RoleId :R9,CountryId :C4}]</t>
  </si>
  <si>
    <t>[{Name_Id :N5069,Gender_Id :M,RoleId :R11,CountryId :C7}]</t>
  </si>
  <si>
    <t>[{Name_Id :N4991,Gender_Id :F,RoleId :R8,CountryId :C7}]</t>
  </si>
  <si>
    <t>[{Name_Id :N16514,Gender_Id :F,RoleId :R16,CountryId :C6}]</t>
  </si>
  <si>
    <t>[{Name_Id :N15555,Gender_Id :F,RoleId :R17,CountryId :C5}]</t>
  </si>
  <si>
    <t>[{Name_Id :N4694,Gender_Id :M,RoleId :R18,CountryId :C5}]</t>
  </si>
  <si>
    <t>[{Name_Id :N6055,Gender_Id :M,RoleId :R15,CountryId :C1}]</t>
  </si>
  <si>
    <t>[{Name_Id :N6216,Gender_Id :F,RoleId :R19,CountryId :C5}]</t>
  </si>
  <si>
    <t>[{Name_Id :N6426,Gender_Id :M,RoleId :R17,CountryId :C3}]</t>
  </si>
  <si>
    <t>[{Name_Id :N15380,Gender_Id :F,RoleId :R7,CountryId :C3}]</t>
  </si>
  <si>
    <t>[{Name_Id :N11865,Gender_Id :M,RoleId :R2,CountryId :C5}]</t>
  </si>
  <si>
    <t>[{Name_Id :N5096,Gender_Id :F,RoleId :R18,CountryId :C5}]</t>
  </si>
  <si>
    <t>[{Name_Id :N21871,Gender_Id :F,RoleId :R14,CountryId :C6}]</t>
  </si>
  <si>
    <t>[{Name_Id :N3395,Gender_Id :M,RoleId :R5,CountryId :C4}]</t>
  </si>
  <si>
    <t>[{Name_Id :N5349,Gender_Id :M,RoleId :R18,CountryId :C6}]</t>
  </si>
  <si>
    <t>[{Name_Id :N14752,Gender_Id :M,RoleId :R10,CountryId :C7}]</t>
  </si>
  <si>
    <t>[{Name_Id :N17973,Gender_Id :M,RoleId :R13,CountryId :C5}]</t>
  </si>
  <si>
    <t>[{Name_Id :N5545,Gender_Id :F,RoleId :R1,CountryId :C7}]</t>
  </si>
  <si>
    <t>[{Name_Id :N4961,Gender_Id :M,RoleId :R1,CountryId :C2}]</t>
  </si>
  <si>
    <t>[{Name_Id :N6400,Gender_Id :M,RoleId :R14,CountryId :C2}]</t>
  </si>
  <si>
    <t>[{Name_Id :N4909,Gender_Id :M,RoleId :R16,CountryId :C3}]</t>
  </si>
  <si>
    <t>[{Name_Id :N19052,Gender_Id :M,RoleId :R13,CountryId :C1}]</t>
  </si>
  <si>
    <t>[{Name_Id :N4677,Gender_Id :M,RoleId :R14,CountryId :C2}]</t>
  </si>
  <si>
    <t>[{Name_Id :N3434,Gender_Id :M,RoleId :R4,CountryId :C5}]</t>
  </si>
  <si>
    <t>[{Name_Id :N5699,Gender_Id :M,RoleId :R10,CountryId :C4}]</t>
  </si>
  <si>
    <t>[{Name_Id :N4086,Gender_Id :M,RoleId :R8,CountryId :C1}]</t>
  </si>
  <si>
    <t>[{Name_Id :N3989,Gender_Id :M,RoleId :R2,CountryId :C3}]</t>
  </si>
  <si>
    <t>[{Name_Id :N6563,Gender_Id :M,RoleId :R14,CountryId :C6}]</t>
  </si>
  <si>
    <t>[{Name_Id :N12161,Gender_Id :F,RoleId :R9,CountryId :C4}]</t>
  </si>
  <si>
    <t>[{Name_Id :N14236,Gender_Id :F,RoleId :R11,CountryId :C1}]</t>
  </si>
  <si>
    <t>[{Name_Id :N5785,Gender_Id :F,RoleId :R15,CountryId :C6}]</t>
  </si>
  <si>
    <t>[{Name_Id :N21613,Gender_Id :M,RoleId :R4,CountryId :C5}]</t>
  </si>
  <si>
    <t>[{Name_Id :N2930,Gender_Id :M,RoleId :R1,CountryId :C7}]</t>
  </si>
  <si>
    <t>[{Name_Id :N14596,Gender_Id :F,RoleId :R19,CountryId :C7}]</t>
  </si>
  <si>
    <t>[{Name_Id :N15790,Gender_Id :M,RoleId :R5,CountryId :C2}]</t>
  </si>
  <si>
    <t>[{Name_Id :N19731,Gender_Id :F,RoleId :R3,CountryId :C6}]</t>
  </si>
  <si>
    <t>[{Name_Id :N17136,Gender_Id :M,RoleId :R17,CountryId :C5}]</t>
  </si>
  <si>
    <t>[{Name_Id :N19740,Gender_Id :F,RoleId :R5,CountryId :C3}]</t>
  </si>
  <si>
    <t>[{Name_Id :N11945,Gender_Id :M,RoleId :R10,CountryId :C7}]</t>
  </si>
  <si>
    <t>[{Name_Id :N20805,Gender_Id :F,RoleId :R4,CountryId :C2}]</t>
  </si>
  <si>
    <t>[{Name_Id :N22222,Gender_Id :F,RoleId :R10,CountryId :C1}]</t>
  </si>
  <si>
    <t>[{Name_Id :N8516,Gender_Id :F,RoleId :R9,CountryId :C6}]</t>
  </si>
  <si>
    <t>[{Name_Id :N14429,Gender_Id :M,RoleId :R4,CountryId :C1}]</t>
  </si>
  <si>
    <t>[{Name_Id :N18800,Gender_Id :F,RoleId :R14,CountryId :C4}]</t>
  </si>
  <si>
    <t>[{Name_Id :N17259,Gender_Id :M,RoleId :R10,CountryId :C1}]</t>
  </si>
  <si>
    <t>[{Name_Id :N5637,Gender_Id :F,RoleId :R14,CountryId :C3}]</t>
  </si>
  <si>
    <t>[{Name_Id :N19156,Gender_Id :M,RoleId :R11,CountryId :C1}]</t>
  </si>
  <si>
    <t>[{Name_Id :N14782,Gender_Id :F,RoleId :R1,CountryId :C2}]</t>
  </si>
  <si>
    <t>[{Name_Id :N4580,Gender_Id :M,RoleId :R7,CountryId :C4}]</t>
  </si>
  <si>
    <t>[{Name_Id :N4422,Gender_Id :F,RoleId :R6,CountryId :C6}]</t>
  </si>
  <si>
    <t>[{Name_Id :N6480,Gender_Id :M,RoleId :R15,CountryId :C7}]</t>
  </si>
  <si>
    <t>[{Name_Id :N4760,Gender_Id :M,RoleId :R12,CountryId :C7}]</t>
  </si>
  <si>
    <t>[{Name_Id :N19889,Gender_Id :M,RoleId :R9,CountryId :C1}]</t>
  </si>
  <si>
    <t>[{Name_Id :N16440,Gender_Id :M,RoleId :R9,CountryId :C2}]</t>
  </si>
  <si>
    <t>[{Name_Id :N17442,Gender_Id :M,RoleId :R8,CountryId :C4}]</t>
  </si>
  <si>
    <t>[{Name_Id :N10505,Gender_Id :M,RoleId :R2,CountryId :C5}]</t>
  </si>
  <si>
    <t>[{Name_Id :N8266,Gender_Id :F,RoleId :R10,CountryId :C2}]</t>
  </si>
  <si>
    <t>[{Name_Id :N8433,Gender_Id :F,RoleId :R19,CountryId :C1}]</t>
  </si>
  <si>
    <t>[{Name_Id :N19969,Gender_Id :M,RoleId :R16,CountryId :C7}]</t>
  </si>
  <si>
    <t>[{Name_Id :N14255,Gender_Id :M,RoleId :R11,CountryId :C2}]</t>
  </si>
  <si>
    <t>[{Name_Id :N7668,Gender_Id :M,RoleId :R5,CountryId :C6}]</t>
  </si>
  <si>
    <t>[{Name_Id :N16360,Gender_Id :M,RoleId :R8,CountryId :C3}]</t>
  </si>
  <si>
    <t>[{Name_Id :N8768,Gender_Id :M,RoleId :R13,CountryId :C5}]</t>
  </si>
  <si>
    <t>[{Name_Id :N8090,Gender_Id :M,RoleId :R1,CountryId :C5}]</t>
  </si>
  <si>
    <t>[{Name_Id :N19021,Gender_Id :M,RoleId :R17,CountryId :C6}]</t>
  </si>
  <si>
    <t>[{Name_Id :N17164,Gender_Id :M,RoleId :R1,CountryId :C6}]</t>
  </si>
  <si>
    <t>[{Name_Id :N15049,Gender_Id :M,RoleId :R13,CountryId :C6}]</t>
  </si>
  <si>
    <t>[{Name_Id :N3245,Gender_Id :M,RoleId :R17,CountryId :C2}]</t>
  </si>
  <si>
    <t>[{Name_Id :N14785,Gender_Id :M,RoleId :R11,CountryId :C2}]</t>
  </si>
  <si>
    <t>[{Name_Id :N5960,Gender_Id :M,RoleId :R6,CountryId :C2}]</t>
  </si>
  <si>
    <t>[{Name_Id :N11933,Gender_Id :M,RoleId :R10,CountryId :C4}]</t>
  </si>
  <si>
    <t>[{Name_Id :N19117,Gender_Id :M,RoleId :R16,CountryId :C5}]</t>
  </si>
  <si>
    <t>[{Name_Id :N21839,Gender_Id :M,RoleId :R5,CountryId :C6}]</t>
  </si>
  <si>
    <t>[{Name_Id :N8814,Gender_Id :M,RoleId :R8,CountryId :C1}]</t>
  </si>
  <si>
    <t>[{Name_Id :N16432,Gender_Id :M,RoleId :R19,CountryId :C7}]</t>
  </si>
  <si>
    <t>[{Name_Id :N8588,Gender_Id :M,RoleId :R8,CountryId :C7}]</t>
  </si>
  <si>
    <t>[{Name_Id :N12060,Gender_Id :M,RoleId :R5,CountryId :C6}]</t>
  </si>
  <si>
    <t>[{Name_Id :N20543,Gender_Id :M,RoleId :R2,CountryId :C1}]</t>
  </si>
  <si>
    <t>[{Name_Id :N8234,Gender_Id :M,RoleId :R17,CountryId :C6}]</t>
  </si>
  <si>
    <t>[{Name_Id :N8690,Gender_Id :M,RoleId :R16,CountryId :C1}]</t>
  </si>
  <si>
    <t>[{Name_Id :N14835,Gender_Id :M,RoleId :R10,CountryId :C3}]</t>
  </si>
  <si>
    <t>[{Name_Id :N8592,Gender_Id :M,RoleId :R17,CountryId :C6}]</t>
  </si>
  <si>
    <t>[{Name_Id :N22354,Gender_Id :M,RoleId :R5,CountryId :C7}]</t>
  </si>
  <si>
    <t>[{Name_Id :N9237,Gender_Id :M,RoleId :R13,CountryId :C1}]</t>
  </si>
  <si>
    <t>[{Name_Id :N18619,Gender_Id :M,RoleId :R18,CountryId :C5}]</t>
  </si>
  <si>
    <t>[{Name_Id :N12277,Gender_Id :M,RoleId :R17,CountryId :C6}]</t>
  </si>
  <si>
    <t>[{Name_Id :N9333,Gender_Id :M,RoleId :R7,CountryId :C1}]</t>
  </si>
  <si>
    <t>[{Name_Id :N8849,Gender_Id :M,RoleId :R19,CountryId :C7}]</t>
  </si>
  <si>
    <t>[{Name_Id :N8091,Gender_Id :M,RoleId :R14,CountryId :C4}]</t>
  </si>
  <si>
    <t>[{Name_Id :N21772,Gender_Id :M,RoleId :R3,CountryId :C5}]</t>
  </si>
  <si>
    <t>[{Name_Id :N8360,Gender_Id :M,RoleId :R18,CountryId :C1}]</t>
  </si>
  <si>
    <t>[{Name_Id :N18267,Gender_Id :M,RoleId :R19,CountryId :C5}]</t>
  </si>
  <si>
    <t>[{Name_Id :N10872,Gender_Id :M,RoleId :R13,CountryId :C5}]</t>
  </si>
  <si>
    <t>[{Name_Id :N10521,Gender_Id :M,RoleId :R14,CountryId :C5}]</t>
  </si>
  <si>
    <t>[{Name_Id :N18479,Gender_Id :M,RoleId :R1,CountryId :C6}]</t>
  </si>
  <si>
    <t>[{Name_Id :N8816,Gender_Id :M,RoleId :R6,CountryId :C3}]</t>
  </si>
  <si>
    <t>[{Name_Id :N19440,Gender_Id :M,RoleId :R8,CountryId :C7}]</t>
  </si>
  <si>
    <t>[{Name_Id :N11168,Gender_Id :F,RoleId :R2,CountryId :C3}]</t>
  </si>
  <si>
    <t>[{Name_Id :N5224,Gender_Id :F,RoleId :R6,CountryId :C2}]</t>
  </si>
  <si>
    <t>[{Name_Id :N1934,Gender_Id :F,RoleId :R4,CountryId :C2}]</t>
  </si>
  <si>
    <t>[{Name_Id :N21156,Gender_Id :M,RoleId :R16,CountryId :C2}]</t>
  </si>
  <si>
    <t>[{Name_Id :N17486,Gender_Id :M,RoleId :R14,CountryId :C3}]</t>
  </si>
  <si>
    <t>[{Name_Id :N5953,Gender_Id :M,RoleId :R12,CountryId :C7}]</t>
  </si>
  <si>
    <t>[{Name_Id :N3156,Gender_Id :M,RoleId :R9,CountryId :C4}]</t>
  </si>
  <si>
    <t>[{Name_Id :N4761,Gender_Id :M,RoleId :R16,CountryId :C6}]</t>
  </si>
  <si>
    <t>[{Name_Id :N5801,Gender_Id :M,RoleId :R11,CountryId :C4}]</t>
  </si>
  <si>
    <t>[{Name_Id :N5459,Gender_Id :M,RoleId :R9,CountryId :C6}]</t>
  </si>
  <si>
    <t>[{Name_Id :N21855,Gender_Id :M,RoleId :R19,CountryId :C1}]</t>
  </si>
  <si>
    <t>[{Name_Id :N2924,Gender_Id :M,RoleId :R12,CountryId :C4}]</t>
  </si>
  <si>
    <t>[{Name_Id :N3892,Gender_Id :M,RoleId :R16,CountryId :C3}]</t>
  </si>
  <si>
    <t>[{Name_Id :N19426,Gender_Id :M,RoleId :R9,CountryId :C3}]</t>
  </si>
  <si>
    <t>[{Name_Id :N14628,Gender_Id :M,RoleId :R7,CountryId :C1}]</t>
  </si>
  <si>
    <t>[{Name_Id :N4941,Gender_Id :M,RoleId :R3,CountryId :C1}]</t>
  </si>
  <si>
    <t>[{Name_Id :N7024,Gender_Id :M,RoleId :R19,CountryId :C1}]</t>
  </si>
  <si>
    <t>[{Name_Id :N19397,Gender_Id :M,RoleId :R19,CountryId :C2}]</t>
  </si>
  <si>
    <t>[{Name_Id :N9358,Gender_Id :M,RoleId :R19,CountryId :C6}]</t>
  </si>
  <si>
    <t>[{Name_Id :N15294,Gender_Id :M,RoleId :R13,CountryId :C1}]</t>
  </si>
  <si>
    <t>[{Name_Id :N22219,Gender_Id :M,RoleId :R8,CountryId :C7}]</t>
  </si>
  <si>
    <t>[{Name_Id :N17880,Gender_Id :M,RoleId :R7,CountryId :C6}]</t>
  </si>
  <si>
    <t>[{Name_Id :N15096,Gender_Id :F,RoleId :R6,CountryId :C2}]</t>
  </si>
  <si>
    <t>[{Name_Id :N15648,Gender_Id :M,RoleId :R13,CountryId :C5}]</t>
  </si>
  <si>
    <t>[{Name_Id :N18339,Gender_Id :F,RoleId :R14,CountryId :C3}]</t>
  </si>
  <si>
    <t>[{Name_Id :N16019,Gender_Id :M,RoleId :R11,CountryId :C7}]</t>
  </si>
  <si>
    <t>[{Name_Id :N20582,Gender_Id :M,RoleId :R4,CountryId :C7}]</t>
  </si>
  <si>
    <t>[{Name_Id :N21985,Gender_Id :M,RoleId :R18,CountryId :C6}]</t>
  </si>
  <si>
    <t>[{Name_Id :N16551,Gender_Id :M,RoleId :R12,CountryId :C4}]</t>
  </si>
  <si>
    <t>[{Name_Id :N22679,Gender_Id :F,RoleId :R13,CountryId :C1}]</t>
  </si>
  <si>
    <t>[{Name_Id :N19852,Gender_Id :F,RoleId :R1,CountryId :C7}]</t>
  </si>
  <si>
    <t>[{Name_Id :N15346,Gender_Id :M,RoleId :R5,CountryId :C1}]</t>
  </si>
  <si>
    <t>[{Name_Id :N12372,Gender_Id :F,RoleId :R5,CountryId :C7}]</t>
  </si>
  <si>
    <t>[{Name_Id :N21782,Gender_Id :F,RoleId :R1,CountryId :C1}]</t>
  </si>
  <si>
    <t>[{Name_Id :N17693,Gender_Id :M,RoleId :R13,CountryId :C3}]</t>
  </si>
  <si>
    <t>[{Name_Id :N17400,Gender_Id :M,RoleId :R2,CountryId :C3}]</t>
  </si>
  <si>
    <t>[{Name_Id :N20507,Gender_Id :M,RoleId :R5,CountryId :C2}]</t>
  </si>
  <si>
    <t>[{Name_Id :N18917,Gender_Id :M,RoleId :R14,CountryId :C7}]</t>
  </si>
  <si>
    <t>[{Name_Id :N21131,Gender_Id :M,RoleId :R7,CountryId :C3}]</t>
  </si>
  <si>
    <t>[{Name_Id :N17318,Gender_Id :F,RoleId :R10,CountryId :C5}]</t>
  </si>
  <si>
    <t>[{Name_Id :N18998,Gender_Id :M,RoleId :R5,CountryId :C1}]</t>
  </si>
  <si>
    <t>[{Name_Id :N17752,Gender_Id :M,RoleId :R4,CountryId :C4}]</t>
  </si>
  <si>
    <t>[{Name_Id :N17641,Gender_Id :F,RoleId :R12,CountryId :C7}]</t>
  </si>
  <si>
    <t>[{Name_Id :N21441,Gender_Id :F,RoleId :R12,CountryId :C5}]</t>
  </si>
  <si>
    <t>[{Name_Id :N16328,Gender_Id :M,RoleId :R18,CountryId :C3}]</t>
  </si>
  <si>
    <t>[{Name_Id :N22678,Gender_Id :M,RoleId :R10,CountryId :C2}]</t>
  </si>
  <si>
    <t>[{Name_Id :N21418,Gender_Id :M,RoleId :R6,CountryId :C3}]</t>
  </si>
  <si>
    <t>[{Name_Id :N19967,Gender_Id :M,RoleId :R14,CountryId :C1}]</t>
  </si>
  <si>
    <t>[{Name_Id :N21067,Gender_Id :M,RoleId :R10,CountryId :C4}]</t>
  </si>
  <si>
    <t>[{Name_Id :N20402,Gender_Id :F,RoleId :R6,CountryId :C1}]</t>
  </si>
  <si>
    <t>[{Name_Id :N16354,Gender_Id :M,RoleId :R16,CountryId :C4}]</t>
  </si>
  <si>
    <t>[{Name_Id :N22252,Gender_Id :M,RoleId :R9,CountryId :C1}]</t>
  </si>
  <si>
    <t>[{Name_Id :N15763,Gender_Id :M,RoleId :R12,CountryId :C1}]</t>
  </si>
  <si>
    <t>[{Name_Id :N19707,Gender_Id :F,RoleId :R15,CountryId :C2}]</t>
  </si>
  <si>
    <t>[{Name_Id :N14635,Gender_Id :M,RoleId :R12,CountryId :C6}]</t>
  </si>
  <si>
    <t>[{Name_Id :N21767,Gender_Id :M,RoleId :R9,CountryId :C5}]</t>
  </si>
  <si>
    <t>[{Name_Id :N22170,Gender_Id :F,RoleId :R14,CountryId :C1}]</t>
  </si>
  <si>
    <t>[{Name_Id :N22435,Gender_Id :M,RoleId :R4,CountryId :C2}]</t>
  </si>
  <si>
    <t>[{Name_Id :N14844,Gender_Id :M,RoleId :R10,CountryId :C7}]</t>
  </si>
  <si>
    <t>[{Name_Id :N18694,Gender_Id :F,RoleId :R13,CountryId :C7}]</t>
  </si>
  <si>
    <t>[{Name_Id :N16288,Gender_Id :M,RoleId :R13,CountryId :C3}]</t>
  </si>
  <si>
    <t>[{Name_Id :N19816,Gender_Id :M,RoleId :R12,CountryId :C3}]</t>
  </si>
  <si>
    <t>[{Name_Id :N21475,Gender_Id :M,RoleId :R7,CountryId :C4}]</t>
  </si>
  <si>
    <t>[{Name_Id :N19017,Gender_Id :M,RoleId :R10,CountryId :C1}]</t>
  </si>
  <si>
    <t>[{Name_Id :N17211,Gender_Id :F,RoleId :R19,CountryId :C5}]</t>
  </si>
  <si>
    <t>[{Name_Id :N20359,Gender_Id :M,RoleId :R15,CountryId :C4}]</t>
  </si>
  <si>
    <t>[{Name_Id :N18799,Gender_Id :M,RoleId :R8,CountryId :C7}]</t>
  </si>
  <si>
    <t>[{Name_Id :N19041,Gender_Id :M,RoleId :R5,CountryId :C2}]</t>
  </si>
  <si>
    <t>[{Name_Id :N21494,Gender_Id :M,RoleId :R14,CountryId :C2}]</t>
  </si>
  <si>
    <t>[{Name_Id :N21684,Gender_Id :M,RoleId :R11,CountryId :C2}]</t>
  </si>
  <si>
    <t>[{Name_Id :N18275,Gender_Id :M,RoleId :R19,CountryId :C2}]</t>
  </si>
  <si>
    <t>[{Name_Id :N20701,Gender_Id :M,RoleId :R18,CountryId :C5}]</t>
  </si>
  <si>
    <t>[{Name_Id :N17929,Gender_Id :M,RoleId :R6,CountryId :C3}]</t>
  </si>
  <si>
    <t>[{Name_Id :N20119,Gender_Id :M,RoleId :R16,CountryId :C4}]</t>
  </si>
  <si>
    <t>[{Name_Id :N17102,Gender_Id :M,RoleId :R8,CountryId :C7}]</t>
  </si>
  <si>
    <t>[{Name_Id :N19455,Gender_Id :M,RoleId :R14,CountryId :C2}]</t>
  </si>
  <si>
    <t>[{Name_Id :N22456,Gender_Id :M,RoleId :R10,CountryId :C4}]</t>
  </si>
  <si>
    <t>[{Name_Id :N21788,Gender_Id :M,RoleId :R18,CountryId :C6}]</t>
  </si>
  <si>
    <t>[{Name_Id :N17203,Gender_Id :M,RoleId :R14,CountryId :C1}]</t>
  </si>
  <si>
    <t>[{Name_Id :N18654,Gender_Id :F,RoleId :R1,CountryId :C7}]</t>
  </si>
  <si>
    <t>[{Name_Id :N14323,Gender_Id :M,RoleId :R2,CountryId :C1}]</t>
  </si>
  <si>
    <t>[{Name_Id :N22607,Gender_Id :F,RoleId :R17,CountryId :C6}]</t>
  </si>
  <si>
    <t>[{Name_Id :N18582,Gender_Id :F,RoleId :R9,CountryId :C7}]</t>
  </si>
  <si>
    <t>[{Name_Id :N22288,Gender_Id :M,RoleId :R2,CountryId :C2}]</t>
  </si>
  <si>
    <t>[{Name_Id :N16450,Gender_Id :M,RoleId :R16,CountryId :C6}]</t>
  </si>
  <si>
    <t>[{Name_Id :N20087,Gender_Id :F,RoleId :R16,CountryId :C3}]</t>
  </si>
  <si>
    <t>[{Name_Id :N20817,Gender_Id :M,RoleId :R19,CountryId :C3}]</t>
  </si>
  <si>
    <t>[{Name_Id :N20577,Gender_Id :M,RoleId :R16,CountryId :C1}]</t>
  </si>
  <si>
    <t>[{Name_Id :N16521,Gender_Id :M,RoleId :R11,CountryId :C4}]</t>
  </si>
  <si>
    <t>[{Name_Id :N16438,Gender_Id :M,RoleId :R16,CountryId :C5}]</t>
  </si>
  <si>
    <t>[{Name_Id :N17490,Gender_Id :M,RoleId :R17,CountryId :C1}]</t>
  </si>
  <si>
    <t>[{Name_Id :N17208,Gender_Id :F,RoleId :R19,CountryId :C6}]</t>
  </si>
  <si>
    <t>[{Name_Id :N15301,Gender_Id :M,RoleId :R16,CountryId :C1}]</t>
  </si>
  <si>
    <t>[{Name_Id :N19193,Gender_Id :M,RoleId :R11,CountryId :C2}]</t>
  </si>
  <si>
    <t>[{Name_Id :N19579,Gender_Id :M,RoleId :R16,CountryId :C3}]</t>
  </si>
  <si>
    <t>[{Name_Id :N22365,Gender_Id :F,RoleId :R15,CountryId :C5}]</t>
  </si>
  <si>
    <t>[{Name_Id :N22448,Gender_Id :M,RoleId :R4,CountryId :C7}]</t>
  </si>
  <si>
    <t>[{Name_Id :N20918,Gender_Id :M,RoleId :R11,CountryId :C7}]</t>
  </si>
  <si>
    <t>[{Name_Id :N18960,Gender_Id :M,RoleId :R10,CountryId :C5}]</t>
  </si>
  <si>
    <t>[{Name_Id :N21849,Gender_Id :M,RoleId :R3,CountryId :C2}]</t>
  </si>
  <si>
    <t>[{Name_Id :N17060,Gender_Id :M,RoleId :R17,CountryId :C4}]</t>
  </si>
  <si>
    <t>[{Name_Id :N19485,Gender_Id :M,RoleId :R9,CountryId :C6}]</t>
  </si>
  <si>
    <t>[{Name_Id :N21578,Gender_Id :F,RoleId :R14,CountryId :C1}]</t>
  </si>
  <si>
    <t>[{Name_Id :N10802,Gender_Id :M,RoleId :R13,CountryId :C7}]</t>
  </si>
  <si>
    <t>[{Name_Id :N11225,Gender_Id :M,RoleId :R10,CountryId :C1}]</t>
  </si>
  <si>
    <t>[{Name_Id :N20169,Gender_Id :M,RoleId :R11,CountryId :C1}]</t>
  </si>
  <si>
    <t>[{Name_Id :N22394,Gender_Id :F,RoleId :R2,CountryId :C2}]</t>
  </si>
  <si>
    <t>[{Name_Id :N20031,Gender_Id :F,RoleId :R19,CountryId :C5}]</t>
  </si>
  <si>
    <t>[{Name_Id :N20069,Gender_Id :F,RoleId :R7,CountryId :C1}]</t>
  </si>
  <si>
    <t>[{Name_Id :N21177,Gender_Id :M,RoleId :R7,CountryId :C6}]</t>
  </si>
  <si>
    <t>[{Name_Id :N15483,Gender_Id :M,RoleId :R14,CountryId :C5}]</t>
  </si>
  <si>
    <t>[{Name_Id :N17416,Gender_Id :M,RoleId :R1,CountryId :C7}]</t>
  </si>
  <si>
    <t>[{Name_Id :N22245,Gender_Id :M,RoleId :R9,CountryId :C3}]</t>
  </si>
  <si>
    <t>[{Name_Id :N20820,Gender_Id :F,RoleId :R10,CountryId :C4}]</t>
  </si>
  <si>
    <t>[{Name_Id :N20465,Gender_Id :F,RoleId :R4,CountryId :C3}]</t>
  </si>
  <si>
    <t>[{Name_Id :N19711,Gender_Id :M,RoleId :R2,CountryId :C4}]</t>
  </si>
  <si>
    <t>[{Name_Id :N14653,Gender_Id :M,RoleId :R12,CountryId :C2}]</t>
  </si>
  <si>
    <t>[{Name_Id :N11584,Gender_Id :F,RoleId :R8,CountryId :C1}]</t>
  </si>
  <si>
    <t>[{Name_Id :N20308,Gender_Id :M,RoleId :R6,CountryId :C3}]</t>
  </si>
  <si>
    <t>[{Name_Id :N19938,Gender_Id :M,RoleId :R6,CountryId :C3}]</t>
  </si>
  <si>
    <t>[{Name_Id :N15857,Gender_Id :F,RoleId :R3,CountryId :C6}]</t>
  </si>
  <si>
    <t>[{Name_Id :N16233,Gender_Id :F,RoleId :R15,CountryId :C7}]</t>
  </si>
  <si>
    <t>[{Name_Id :N21090,Gender_Id :M,RoleId :R14,CountryId :C7}]</t>
  </si>
  <si>
    <t>[{Name_Id :N20175,Gender_Id :M,RoleId :R2,CountryId :C3}]</t>
  </si>
  <si>
    <t>[{Name_Id :N11329,Gender_Id :M,RoleId :R10,CountryId :C5}]</t>
  </si>
  <si>
    <t>[{Name_Id :N7324,Gender_Id :F,RoleId :R3,CountryId :C5}]</t>
  </si>
  <si>
    <t>[{Name_Id :N16459,Gender_Id :F,RoleId :R4,CountryId :C2}]</t>
  </si>
  <si>
    <t>[{Name_Id :N22154,Gender_Id :F,RoleId :R5,CountryId :C7}]</t>
  </si>
  <si>
    <t>[{Name_Id :N19949,Gender_Id :M,RoleId :R7,CountryId :C7}]</t>
  </si>
  <si>
    <t>[{Name_Id :N17130,Gender_Id :M,RoleId :R7,CountryId :C5}]</t>
  </si>
  <si>
    <t>[{Name_Id :N22634,Gender_Id :M,RoleId :R2,CountryId :C5}]</t>
  </si>
  <si>
    <t>[{Name_Id :N22217,Gender_Id :F,RoleId :R15,CountryId :C4}]</t>
  </si>
  <si>
    <t>[{Name_Id :N21934,Gender_Id :M,RoleId :R7,CountryId :C3}]</t>
  </si>
  <si>
    <t>[{Name_Id :N19470,Gender_Id :M,RoleId :R12,CountryId :C1}]</t>
  </si>
  <si>
    <t>[{Name_Id :N18868,Gender_Id :M,RoleId :R5,CountryId :C7}]</t>
  </si>
  <si>
    <t>[{Name_Id :N16990,Gender_Id :F,RoleId :R19,CountryId :C5}]</t>
  </si>
  <si>
    <t>[{Name_Id :N19020,Gender_Id :F,RoleId :R7,CountryId :C7}]</t>
  </si>
  <si>
    <t>[{Name_Id :N18809,Gender_Id :M,RoleId :R3,CountryId :C1}]</t>
  </si>
  <si>
    <t>[{Name_Id :N22621,Gender_Id :M,RoleId :R4,CountryId :C3}]</t>
  </si>
  <si>
    <t>[{Name_Id :N17276,Gender_Id :M,RoleId :R13,CountryId :C5}]</t>
  </si>
  <si>
    <t>[{Name_Id :N22380,Gender_Id :M,RoleId :R16,CountryId :C7}]</t>
  </si>
  <si>
    <t>[{Name_Id :N22299,Gender_Id :M,RoleId :R6,CountryId :C2}]</t>
  </si>
  <si>
    <t>[{Name_Id :N20030,Gender_Id :F,RoleId :R3,CountryId :C7}]</t>
  </si>
  <si>
    <t>[{Name_Id :N20790,Gender_Id :M,RoleId :R18,CountryId :C2}]</t>
  </si>
  <si>
    <t>[{Name_Id :N19559,Gender_Id :M,RoleId :R11,CountryId :C6}]</t>
  </si>
  <si>
    <t>[{Name_Id :N9886,Gender_Id :F,RoleId :R19,CountryId :C3}]</t>
  </si>
  <si>
    <t>[{Name_Id :N19568,Gender_Id :M,RoleId :R5,CountryId :C7}]</t>
  </si>
  <si>
    <t>[{Name_Id :N18296,Gender_Id :M,RoleId :R5,CountryId :C6}]</t>
  </si>
  <si>
    <t>[{Name_Id :N19459,Gender_Id :M,RoleId :R9,CountryId :C6}]</t>
  </si>
  <si>
    <t>[{Name_Id :N15789,Gender_Id :F,RoleId :R12,CountryId :C5}]</t>
  </si>
  <si>
    <t>[{Name_Id :N20117,Gender_Id :M,RoleId :R10,CountryId :C7}]</t>
  </si>
  <si>
    <t>[{Name_Id :N21718,Gender_Id :M,RoleId :R13,CountryId :C5}]</t>
  </si>
  <si>
    <t>[{Name_Id :N22195,Gender_Id :M,RoleId :R1,CountryId :C3}]</t>
  </si>
  <si>
    <t>[{Name_Id :N21038,Gender_Id :F,RoleId :R19,CountryId :C5}]</t>
  </si>
  <si>
    <t>[{Name_Id :N14587,Gender_Id :F,RoleId :R12,CountryId :C3}]</t>
  </si>
  <si>
    <t>[{Name_Id :N14571,Gender_Id :M,RoleId :R8,CountryId :C6}]</t>
  </si>
  <si>
    <t>[{Name_Id :N14917,Gender_Id :M,RoleId :R19,CountryId :C7}]</t>
  </si>
  <si>
    <t>[{Name_Id :N11671,Gender_Id :M,RoleId :R11,CountryId :C1}]</t>
  </si>
  <si>
    <t>[{Name_Id :N14351,Gender_Id :M,RoleId :R3,CountryId :C1}]</t>
  </si>
  <si>
    <t>[{Name_Id :N14353,Gender_Id :F,RoleId :R17,CountryId :C3}]</t>
  </si>
  <si>
    <t>[{Name_Id :N11874,Gender_Id :F,RoleId :R6,CountryId :C7}]</t>
  </si>
  <si>
    <t>[{Name_Id :N14638,Gender_Id :M,RoleId :R4,CountryId :C1}]</t>
  </si>
  <si>
    <t>[{Name_Id :N14687,Gender_Id :M,RoleId :R16,CountryId :C1}]</t>
  </si>
  <si>
    <t>[{Name_Id :N14586,Gender_Id :M,RoleId :R10,CountryId :C4}]</t>
  </si>
  <si>
    <t>[{Name_Id :N14585,Gender_Id :M,RoleId :R15,CountryId :C2}]</t>
  </si>
  <si>
    <t>[{Name_Id :N14584,Gender_Id :M,RoleId :R9,CountryId :C1}]</t>
  </si>
  <si>
    <t>[{Name_Id :N14350,Gender_Id :F,RoleId :R2,CountryId :C2}]</t>
  </si>
  <si>
    <t>[{Name_Id :N14731,Gender_Id :F,RoleId :R16,CountryId :C1}]</t>
  </si>
  <si>
    <t>[{Name_Id :N10460,Gender_Id :M,RoleId :R4,CountryId :C5}]</t>
  </si>
  <si>
    <t>[{Name_Id :N10654,Gender_Id :M,RoleId :R17,CountryId :C5}]</t>
  </si>
  <si>
    <t>[{Name_Id :N11143,Gender_Id :M,RoleId :R17,CountryId :C2}]</t>
  </si>
  <si>
    <t>[{Name_Id :N11347,Gender_Id :M,RoleId :R6,CountryId :C2}]</t>
  </si>
  <si>
    <t>[{Name_Id :N17301,Gender_Id :M,RoleId :R11,CountryId :C1}]</t>
  </si>
  <si>
    <t>[{Name_Id :N12255,Gender_Id :M,RoleId :R6,CountryId :C7}]</t>
  </si>
  <si>
    <t>[{Name_Id :N14058,Gender_Id :M,RoleId :R15,CountryId :C3}]</t>
  </si>
  <si>
    <t>[{Name_Id :N17404,Gender_Id :M,RoleId :R3,CountryId :C2}]</t>
  </si>
  <si>
    <t>[{Name_Id :N9871,Gender_Id :F,RoleId :R9,CountryId :C5}]</t>
  </si>
  <si>
    <t>[{Name_Id :N22436,Gender_Id :M,RoleId :R6,CountryId :C3}]</t>
  </si>
  <si>
    <t>[{Name_Id :N14610,Gender_Id :M,RoleId :R3,CountryId :C7}]</t>
  </si>
  <si>
    <t>[{Name_Id :N10651,Gender_Id :M,RoleId :R5,CountryId :C2}]</t>
  </si>
  <si>
    <t>[{Name_Id :N20474,Gender_Id :F,RoleId :R14,CountryId :C1}]</t>
  </si>
  <si>
    <t>[{Name_Id :N10934,Gender_Id :F,RoleId :R8,CountryId :C3}]</t>
  </si>
  <si>
    <t>[{Name_Id :N12398,Gender_Id :M,RoleId :R15,CountryId :C3}]</t>
  </si>
  <si>
    <t>[{Name_Id :N10516,Gender_Id :M,RoleId :R16,CountryId :C3}]</t>
  </si>
  <si>
    <t>[{Name_Id :N19836,Gender_Id :M,RoleId :R6,CountryId :C4}]</t>
  </si>
  <si>
    <t>[{Name_Id :N10661,Gender_Id :F,RoleId :R2,CountryId :C6}]</t>
  </si>
  <si>
    <t>[{Name_Id :N11232,Gender_Id :M,RoleId :R18,CountryId :C5}]</t>
  </si>
  <si>
    <t>[{Name_Id :N10665,Gender_Id :M,RoleId :R16,CountryId :C4}]</t>
  </si>
  <si>
    <t>[{Name_Id :N18222,Gender_Id :M,RoleId :R16,CountryId :C2}]</t>
  </si>
  <si>
    <t>[{Name_Id :N10662,Gender_Id :F,RoleId :R6,CountryId :C6}]</t>
  </si>
  <si>
    <t>[{Name_Id :N10660,Gender_Id :M,RoleId :R11,CountryId :C7}]</t>
  </si>
  <si>
    <t>[{Name_Id :N10650,Gender_Id :F,RoleId :R18,CountryId :C1}]</t>
  </si>
  <si>
    <t>[{Name_Id :N18207,Gender_Id :M,RoleId :R12,CountryId :C3}]</t>
  </si>
  <si>
    <t>[{Name_Id :N15218,Gender_Id :F,RoleId :R14,CountryId :C7}]</t>
  </si>
  <si>
    <t>[{Name_Id :N11881,Gender_Id :M,RoleId :R7,CountryId :C6}]</t>
  </si>
  <si>
    <t>[{Name_Id :N15051,Gender_Id :M,RoleId :R4,CountryId :C7}]</t>
  </si>
  <si>
    <t>[{Name_Id :N17085,Gender_Id :M,RoleId :R1,CountryId :C7}]</t>
  </si>
  <si>
    <t>[{Name_Id :N10515,Gender_Id :M,RoleId :R7,CountryId :C4}]</t>
  </si>
  <si>
    <t>[{Name_Id :N11305,Gender_Id :F,RoleId :R2,CountryId :C6}]</t>
  </si>
  <si>
    <t>[{Name_Id :N19024,Gender_Id :F,RoleId :R3,CountryId :C7}]</t>
  </si>
  <si>
    <t>[{Name_Id :N21980,Gender_Id :M,RoleId :R12,CountryId :C5}]</t>
  </si>
  <si>
    <t>[{Name_Id :N17176,Gender_Id :F,RoleId :R10,CountryId :C4}]</t>
  </si>
  <si>
    <t>[{Name_Id :N21880,Gender_Id :M,RoleId :R8,CountryId :C5}]</t>
  </si>
  <si>
    <t>[{Name_Id :N14346,Gender_Id :F,RoleId :R2,CountryId :C6}]</t>
  </si>
  <si>
    <t>[{Name_Id :N10708,Gender_Id :M,RoleId :R1,CountryId :C2}]</t>
  </si>
  <si>
    <t>[{Name_Id :N10659,Gender_Id :F,RoleId :R18,CountryId :C4}]</t>
  </si>
  <si>
    <t>[{Name_Id :N10503,Gender_Id :M,RoleId :R10,CountryId :C7}]</t>
  </si>
  <si>
    <t>[{Name_Id :N9857,Gender_Id :M,RoleId :R14,CountryId :C2}]</t>
  </si>
  <si>
    <t>[{Name_Id :N10734,Gender_Id :M,RoleId :R4,CountryId :C3}]</t>
  </si>
  <si>
    <t>[{Name_Id :N10646,Gender_Id :M,RoleId :R12,CountryId :C4}]</t>
  </si>
  <si>
    <t>[{Name_Id :N9860,Gender_Id :M,RoleId :R9,CountryId :C3}]</t>
  </si>
  <si>
    <t>[{Name_Id :N10709,Gender_Id :M,RoleId :R5,CountryId :C6}]</t>
  </si>
  <si>
    <t>[{Name_Id :N10671,Gender_Id :M,RoleId :R16,CountryId :C6}]</t>
  </si>
  <si>
    <t>[{Name_Id :N10538,Gender_Id :F,RoleId :R10,CountryId :C6}]</t>
  </si>
  <si>
    <t>[{Name_Id :N10735,Gender_Id :M,RoleId :R19,CountryId :C2}]</t>
  </si>
  <si>
    <t>[{Name_Id :N10663,Gender_Id :F,RoleId :R8,CountryId :C3}]</t>
  </si>
  <si>
    <t>[{Name_Id :N9859,Gender_Id :F,RoleId :R14,CountryId :C4}]</t>
  </si>
  <si>
    <t>[{Name_Id :N14290,Gender_Id :M,RoleId :R9,CountryId :C5}]</t>
  </si>
  <si>
    <t>[{Name_Id :N3727,Gender_Id :M,RoleId :R7,CountryId :C2}]</t>
  </si>
  <si>
    <t>[{Name_Id :N21692,Gender_Id :F,RoleId :R3,CountryId :C4}]</t>
  </si>
  <si>
    <t>[{Name_Id :N19086,Gender_Id :M,RoleId :R16,CountryId :C4}]</t>
  </si>
  <si>
    <t>[{Name_Id :N11997,Gender_Id :M,RoleId :R8,CountryId :C4}]</t>
  </si>
  <si>
    <t>[{Name_Id :N10703,Gender_Id :F,RoleId :R7,CountryId :C3}]</t>
  </si>
  <si>
    <t>[{Name_Id :N18586,Gender_Id :M,RoleId :R18,CountryId :C2}]</t>
  </si>
  <si>
    <t>[{Name_Id :N18888,Gender_Id :M,RoleId :R9,CountryId :C2}]</t>
  </si>
  <si>
    <t>[{Name_Id :N22376,Gender_Id :M,RoleId :R1,CountryId :C1}]</t>
  </si>
  <si>
    <t>[{Name_Id :N15420,Gender_Id :M,RoleId :R18,CountryId :C4}]</t>
  </si>
  <si>
    <t>[{Name_Id :N15354,Gender_Id :M,RoleId :R16,CountryId :C2}]</t>
  </si>
  <si>
    <t>[{Name_Id :N15402,Gender_Id :M,RoleId :R17,CountryId :C6}]</t>
  </si>
  <si>
    <t>[{Name_Id :N21583,Gender_Id :M,RoleId :R12,CountryId :C6}]</t>
  </si>
  <si>
    <t>[{Name_Id :N19022,Gender_Id :M,RoleId :R19,CountryId :C6}]</t>
  </si>
  <si>
    <t>[{Name_Id :N19365,Gender_Id :F,RoleId :R3,CountryId :C5}]</t>
  </si>
  <si>
    <t>[{Name_Id :N11100,Gender_Id :M,RoleId :R3,CountryId :C7}]</t>
  </si>
  <si>
    <t>[{Name_Id :N11469,Gender_Id :F,RoleId :R6,CountryId :C6}]</t>
  </si>
  <si>
    <t>[{Name_Id :N19136,Gender_Id :F,RoleId :R3,CountryId :C2}]</t>
  </si>
  <si>
    <t>[{Name_Id :N11255,Gender_Id :M,RoleId :R5,CountryId :C5}]</t>
  </si>
  <si>
    <t>[{Name_Id :N11877,Gender_Id :M,RoleId :R17,CountryId :C3}]</t>
  </si>
  <si>
    <t>[{Name_Id :N20406,Gender_Id :M,RoleId :R2,CountryId :C4}]</t>
  </si>
  <si>
    <t>[{Name_Id :N21793,Gender_Id :F,RoleId :R19,CountryId :C7}]</t>
  </si>
  <si>
    <t>[{Name_Id :N22190,Gender_Id :F,RoleId :R14,CountryId :C3}]</t>
  </si>
  <si>
    <t>[{Name_Id :N6447,Gender_Id :F,RoleId :R14,CountryId :C3}]</t>
  </si>
  <si>
    <t>[{Name_Id :N11202,Gender_Id :M,RoleId :R8,CountryId :C1}]</t>
  </si>
  <si>
    <t>[{Name_Id :N11464,Gender_Id :M,RoleId :R16,CountryId :C7}]</t>
  </si>
  <si>
    <t>[{Name_Id :N11876,Gender_Id :F,RoleId :R13,CountryId :C1}]</t>
  </si>
  <si>
    <t>[{Name_Id :N20854,Gender_Id :M,RoleId :R18,CountryId :C3}]</t>
  </si>
  <si>
    <t>[{Name_Id :N15588,Gender_Id :M,RoleId :R17,CountryId :C2}]</t>
  </si>
  <si>
    <t>[{Name_Id :N11994,Gender_Id :F,RoleId :R13,CountryId :C7}]</t>
  </si>
  <si>
    <t>[{Name_Id :N12418,Gender_Id :M,RoleId :R6,CountryId :C5}]</t>
  </si>
  <si>
    <t>[{Name_Id :N20652,Gender_Id :M,RoleId :R7,CountryId :C7}]</t>
  </si>
  <si>
    <t>[{Name_Id :N14352,Gender_Id :M,RoleId :R14,CountryId :C2}]</t>
  </si>
  <si>
    <t>[{Name_Id :N22396,Gender_Id :M,RoleId :R13,CountryId :C1}]</t>
  </si>
  <si>
    <t>[{Name_Id :N21787,Gender_Id :F,RoleId :R11,CountryId :C5}]</t>
  </si>
  <si>
    <t>[{Name_Id :N19832,Gender_Id :M,RoleId :R6,CountryId :C4}]</t>
  </si>
  <si>
    <t>[{Name_Id :N20077,Gender_Id :M,RoleId :R6,CountryId :C1}]</t>
  </si>
  <si>
    <t>[{Name_Id :N18543,Gender_Id :M,RoleId :R16,CountryId :C1}]</t>
  </si>
  <si>
    <t>[{Name_Id :N15856,Gender_Id :M,RoleId :R15,CountryId :C5}]</t>
  </si>
  <si>
    <t>[{Name_Id :N19122,Gender_Id :M,RoleId :R11,CountryId :C5}]</t>
  </si>
  <si>
    <t>[{Name_Id :N22290,Gender_Id :F,RoleId :R17,CountryId :C5}]</t>
  </si>
  <si>
    <t>[{Name_Id :N21647,Gender_Id :M,RoleId :R3,CountryId :C1}]</t>
  </si>
  <si>
    <t>[{Name_Id :N21399,Gender_Id :M,RoleId :R6,CountryId :C1}]</t>
  </si>
  <si>
    <t>[{Name_Id :N21642,Gender_Id :M,RoleId :R17,CountryId :C3}]</t>
  </si>
  <si>
    <t>[{Name_Id :N20728,Gender_Id :M,RoleId :R3,CountryId :C4}]</t>
  </si>
  <si>
    <t>[{Name_Id :N21611,Gender_Id :M,RoleId :R12,CountryId :C4}]</t>
  </si>
  <si>
    <t>[{Name_Id :N22204,Gender_Id :M,RoleId :R18,CountryId :C4}]</t>
  </si>
  <si>
    <t>[{Name_Id :N21716,Gender_Id :F,RoleId :R9,CountryId :C3}]</t>
  </si>
  <si>
    <t>[{Name_Id :N18103,Gender_Id :F,RoleId :R12,CountryId :C1}]</t>
  </si>
  <si>
    <t>[{Name_Id :N22455,Gender_Id :M,RoleId :R13,CountryId :C3}]</t>
  </si>
  <si>
    <t>[{Name_Id :N18863,Gender_Id :M,RoleId :R6,CountryId :C4}]</t>
  </si>
  <si>
    <t>[{Name_Id :N20646,Gender_Id :F,RoleId :R9,CountryId :C5}]</t>
  </si>
  <si>
    <t>[{Name_Id :N22025,Gender_Id :M,RoleId :R2,CountryId :C5}]</t>
  </si>
  <si>
    <t>[{Name_Id :N17638,Gender_Id :M,RoleId :R15,CountryId :C6}]</t>
  </si>
  <si>
    <t>[{Name_Id :N17175,Gender_Id :M,RoleId :R13,CountryId :C1}]</t>
  </si>
  <si>
    <t>[{Name_Id :N19157,Gender_Id :F,RoleId :R16,CountryId :C4}]</t>
  </si>
  <si>
    <t>[{Name_Id :N10514,Gender_Id :F,RoleId :R10,CountryId :C3}]</t>
  </si>
  <si>
    <t>[{Name_Id :N15953,Gender_Id :M,RoleId :R19,CountryId :C6}]</t>
  </si>
  <si>
    <t>[{Name_Id :N15742,Gender_Id :M,RoleId :R19,CountryId :C6}]</t>
  </si>
  <si>
    <t>[{Name_Id :N16024,Gender_Id :M,RoleId :R1,CountryId :C1}]</t>
  </si>
  <si>
    <t>[{Name_Id :N15764,Gender_Id :M,RoleId :R4,CountryId :C6}]</t>
  </si>
  <si>
    <t>[{Name_Id :N20762,Gender_Id :M,RoleId :R14,CountryId :C6}]</t>
  </si>
  <si>
    <t>[{Name_Id :N21937,Gender_Id :M,RoleId :R5,CountryId :C4}]</t>
  </si>
  <si>
    <t>[{Name_Id :N19091,Gender_Id :M,RoleId :R18,CountryId :C1}]</t>
  </si>
  <si>
    <t>[{Name_Id :N19642,Gender_Id :M,RoleId :R10,CountryId :C3}]</t>
  </si>
  <si>
    <t>[{Name_Id :N22114,Gender_Id :M,RoleId :R17,CountryId :C3}]</t>
  </si>
  <si>
    <t>[{Name_Id :N21581,Gender_Id :M,RoleId :R9,CountryId :C4}]</t>
  </si>
  <si>
    <t>[{Name_Id :N10637,Gender_Id :M,RoleId :R1,CountryId :C2}]</t>
  </si>
  <si>
    <t>[{Name_Id :N12355,Gender_Id :F,RoleId :R15,CountryId :C6}]</t>
  </si>
  <si>
    <t>[{Name_Id :N14516,Gender_Id :M,RoleId :R3,CountryId :C2}]</t>
  </si>
  <si>
    <t>[{Name_Id :N17425,Gender_Id :M,RoleId :R11,CountryId :C2}]</t>
  </si>
  <si>
    <t>[{Name_Id :N17358,Gender_Id :M,RoleId :R1,CountryId :C4}]</t>
  </si>
  <si>
    <t>[{Name_Id :N17438,Gender_Id :M,RoleId :R10,CountryId :C5}]</t>
  </si>
  <si>
    <t>[{Name_Id :N20333,Gender_Id :M,RoleId :R8,CountryId :C1}]</t>
  </si>
  <si>
    <t>[{Name_Id :N22173,Gender_Id :F,RoleId :R18,CountryId :C6}]</t>
  </si>
  <si>
    <t>[{Name_Id :N18637,Gender_Id :M,RoleId :R5,CountryId :C2}]</t>
  </si>
  <si>
    <t>[{Name_Id :N19948,Gender_Id :M,RoleId :R6,CountryId :C7}]</t>
  </si>
  <si>
    <t>[{Name_Id :N18640,Gender_Id :M,RoleId :R1,CountryId :C5}]</t>
  </si>
  <si>
    <t>[{Name_Id :N21715,Gender_Id :F,RoleId :R2,CountryId :C7}]</t>
  </si>
  <si>
    <t>[{Name_Id :N21155,Gender_Id :M,RoleId :R9,CountryId :C6}]</t>
  </si>
  <si>
    <t>[{Name_Id :N18466,Gender_Id :M,RoleId :R16,CountryId :C6}]</t>
  </si>
  <si>
    <t>[{Name_Id :N20075,Gender_Id :M,RoleId :R2,CountryId :C1}]</t>
  </si>
  <si>
    <t>[{Name_Id :N22447,Gender_Id :M,RoleId :R9,CountryId :C3}]</t>
  </si>
  <si>
    <t>[{Name_Id :N10888,Gender_Id :F,RoleId :R16,CountryId :C1}]</t>
  </si>
  <si>
    <t>[{Name_Id :N17635,Gender_Id :M,RoleId :R18,CountryId :C6}]</t>
  </si>
  <si>
    <t>[{Name_Id :N14776,Gender_Id :M,RoleId :R18,CountryId :C4}]</t>
  </si>
  <si>
    <t>[{Name_Id :N12419,Gender_Id :F,RoleId :R4,CountryId :C3}]</t>
  </si>
  <si>
    <t>[{Name_Id :N15117,Gender_Id :M,RoleId :R12,CountryId :C7}]</t>
  </si>
  <si>
    <t>[{Name_Id :N22431,Gender_Id :M,RoleId :R13,CountryId :C2}]</t>
  </si>
  <si>
    <t>[{Name_Id :N16400,Gender_Id :M,RoleId :R11,CountryId :C5}]</t>
  </si>
  <si>
    <t>[{Name_Id :N16230,Gender_Id :F,RoleId :R12,CountryId :C7}]</t>
  </si>
  <si>
    <t>[{Name_Id :N16401,Gender_Id :M,RoleId :R7,CountryId :C2}]</t>
  </si>
  <si>
    <t>[{Name_Id :N16305,Gender_Id :M,RoleId :R4,CountryId :C5}]</t>
  </si>
  <si>
    <t>[{Name_Id :N16352,Gender_Id :F,RoleId :R12,CountryId :C5}]</t>
  </si>
  <si>
    <t>[{Name_Id :N16241,Gender_Id :M,RoleId :R4,CountryId :C2}]</t>
  </si>
  <si>
    <t>[{Name_Id :N16365,Gender_Id :M,RoleId :R14,CountryId :C5}]</t>
  </si>
  <si>
    <t>[{Name_Id :N16338,Gender_Id :M,RoleId :R13,CountryId :C6}]</t>
  </si>
  <si>
    <t>[{Name_Id :N16141,Gender_Id :M,RoleId :R12,CountryId :C3}]</t>
  </si>
  <si>
    <t>[{Name_Id :N16331,Gender_Id :M,RoleId :R9,CountryId :C2}]</t>
  </si>
  <si>
    <t>[{Name_Id :N18201,Gender_Id :F,RoleId :R14,CountryId :C7}]</t>
  </si>
  <si>
    <t>[{Name_Id :N18203,Gender_Id :F,RoleId :R3,CountryId :C4}]</t>
  </si>
  <si>
    <t>[{Name_Id :N16355,Gender_Id :F,RoleId :R9,CountryId :C1}]</t>
  </si>
  <si>
    <t>[{Name_Id :N16248,Gender_Id :F,RoleId :R2,CountryId :C7}]</t>
  </si>
  <si>
    <t>[{Name_Id :N16341,Gender_Id :F,RoleId :R7,CountryId :C6}]</t>
  </si>
  <si>
    <t>[{Name_Id :N15691,Gender_Id :M,RoleId :R18,CountryId :C4}]</t>
  </si>
  <si>
    <t>[{Name_Id :N16335,Gender_Id :F,RoleId :R18,CountryId :C3}]</t>
  </si>
  <si>
    <t>[{Name_Id :N16246,Gender_Id :M,RoleId :R10,CountryId :C3}]</t>
  </si>
  <si>
    <t>[{Name_Id :N16353,Gender_Id :F,RoleId :R13,CountryId :C5}]</t>
  </si>
  <si>
    <t>[{Name_Id :N16332,Gender_Id :M,RoleId :R1,CountryId :C5}]</t>
  </si>
  <si>
    <t>[{Name_Id :N16337,Gender_Id :F,RoleId :R17,CountryId :C2}]</t>
  </si>
  <si>
    <t>[{Name_Id :N16227,Gender_Id :F,RoleId :R5,CountryId :C3}]</t>
  </si>
  <si>
    <t>[{Name_Id :N16229,Gender_Id :M,RoleId :R4,CountryId :C6}]</t>
  </si>
  <si>
    <t>[{Name_Id :N16369,Gender_Id :F,RoleId :R14,CountryId :C2}]</t>
  </si>
  <si>
    <t>[{Name_Id :N16330,Gender_Id :M,RoleId :R15,CountryId :C7}]</t>
  </si>
  <si>
    <t>[{Name_Id :N16336,Gender_Id :M,RoleId :R1,CountryId :C2}]</t>
  </si>
  <si>
    <t>[{Name_Id :N16340,Gender_Id :F,RoleId :R19,CountryId :C4}]</t>
  </si>
  <si>
    <t>[{Name_Id :N16250,Gender_Id :M,RoleId :R15,CountryId :C1}]</t>
  </si>
  <si>
    <t>[{Name_Id :N16245,Gender_Id :M,RoleId :R15,CountryId :C6}]</t>
  </si>
  <si>
    <t>[{Name_Id :N16243,Gender_Id :F,RoleId :R15,CountryId :C7}]</t>
  </si>
  <si>
    <t>[{Name_Id :N16238,Gender_Id :F,RoleId :R14,CountryId :C6}]</t>
  </si>
  <si>
    <t>[{Name_Id :N15688,Gender_Id :F,RoleId :R4,CountryId :C7}]</t>
  </si>
  <si>
    <t>[{Name_Id :N16361,Gender_Id :F,RoleId :R15,CountryId :C4}]</t>
  </si>
  <si>
    <t>[{Name_Id :N16357,Gender_Id :F,RoleId :R11,CountryId :C4}]</t>
  </si>
  <si>
    <t>[{Name_Id :N16242,Gender_Id :M,RoleId :R12,CountryId :C3}]</t>
  </si>
  <si>
    <t>[{Name_Id :N16313,Gender_Id :F,RoleId :R1,CountryId :C5}]</t>
  </si>
  <si>
    <t>[{Name_Id :N16249,Gender_Id :M,RoleId :R13,CountryId :C3}]</t>
  </si>
  <si>
    <t>[{Name_Id :N15693,Gender_Id :M,RoleId :R9,CountryId :C4}]</t>
  </si>
  <si>
    <t>[{Name_Id :N15692,Gender_Id :M,RoleId :R9,CountryId :C3}]</t>
  </si>
  <si>
    <t>[{Name_Id :N20383,Gender_Id :M,RoleId :R11,CountryId :C7}]</t>
  </si>
  <si>
    <t>[{Name_Id :N12124,Gender_Id :M,RoleId :R15,CountryId :C5}]</t>
  </si>
  <si>
    <t>[{Name_Id :N17733,Gender_Id :M,RoleId :R19,CountryId :C1}]</t>
  </si>
  <si>
    <t>[{Name_Id :N19359,Gender_Id :F,RoleId :R7,CountryId :C3}]</t>
  </si>
  <si>
    <t>[{Name_Id :N22176,Gender_Id :M,RoleId :R19,CountryId :C7}]</t>
  </si>
  <si>
    <t>[{Name_Id :N16943,Gender_Id :M,RoleId :R5,CountryId :C5}]</t>
  </si>
  <si>
    <t>[{Name_Id :N17672,Gender_Id :F,RoleId :R1,CountryId :C6}]</t>
  </si>
  <si>
    <t>[{Name_Id :N20814,Gender_Id :M,RoleId :R10,CountryId :C3}]</t>
  </si>
  <si>
    <t>[{Name_Id :N22178,Gender_Id :M,RoleId :R10,CountryId :C2}]</t>
  </si>
  <si>
    <t>[{Name_Id :N15388,Gender_Id :M,RoleId :R7,CountryId :C3}]</t>
  </si>
  <si>
    <t>[{Name_Id :N15386,Gender_Id :F,RoleId :R5,CountryId :C1}]</t>
  </si>
  <si>
    <t>[{Name_Id :N16524,Gender_Id :M,RoleId :R8,CountryId :C7}]</t>
  </si>
  <si>
    <t>[{Name_Id :N20816,Gender_Id :F,RoleId :R3,CountryId :C5}]</t>
  </si>
  <si>
    <t>[{Name_Id :N16487,Gender_Id :F,RoleId :R9,CountryId :C7}]</t>
  </si>
  <si>
    <t>[{Name_Id :N17734,Gender_Id :M,RoleId :R13,CountryId :C6}]</t>
  </si>
  <si>
    <t>[{Name_Id :N18776,Gender_Id :M,RoleId :R11,CountryId :C3}]</t>
  </si>
  <si>
    <t>[{Name_Id :N21714,Gender_Id :M,RoleId :R14,CountryId :C7}]</t>
  </si>
  <si>
    <t>[{Name_Id :N16535,Gender_Id :M,RoleId :R1,CountryId :C2}]</t>
  </si>
  <si>
    <t>[{Name_Id :N18779,Gender_Id :M,RoleId :R12,CountryId :C6}]</t>
  </si>
  <si>
    <t>[{Name_Id :N18773,Gender_Id :M,RoleId :R14,CountryId :C5}]</t>
  </si>
  <si>
    <t>[{Name_Id :N17273,Gender_Id :F,RoleId :R9,CountryId :C3}]</t>
  </si>
  <si>
    <t>[{Name_Id :N20636,Gender_Id :F,RoleId :R10,CountryId :C2}]</t>
  </si>
  <si>
    <t>[{Name_Id :N21501,Gender_Id :M,RoleId :R13,CountryId :C7}]</t>
  </si>
  <si>
    <t>[{Name_Id :N19644,Gender_Id :M,RoleId :R2,CountryId :C6}]</t>
  </si>
  <si>
    <t>[{Name_Id :N19970,Gender_Id :F,RoleId :R19,CountryId :C4}]</t>
  </si>
  <si>
    <t>[{Name_Id :N17869,Gender_Id :M,RoleId :R2,CountryId :C1}]</t>
  </si>
  <si>
    <t>[{Name_Id :N21968,Gender_Id :M,RoleId :R17,CountryId :C4}]</t>
  </si>
  <si>
    <t>[{Name_Id :N22308,Gender_Id :F,RoleId :R16,CountryId :C3}]</t>
  </si>
  <si>
    <t>[{Name_Id :N22031,Gender_Id :M,RoleId :R12,CountryId :C3}]</t>
  </si>
  <si>
    <t>[{Name_Id :N19514,Gender_Id :M,RoleId :R16,CountryId :C4}]</t>
  </si>
  <si>
    <t>[{Name_Id :N22560,Gender_Id :M,RoleId :R8,CountryId :C5}]</t>
  </si>
  <si>
    <t>[{Name_Id :N21921,Gender_Id :M,RoleId :R19,CountryId :C2}]</t>
  </si>
  <si>
    <t>[{Name_Id :N22275,Gender_Id :M,RoleId :R7,CountryId :C5}]</t>
  </si>
  <si>
    <t>[{Name_Id :N5194,Gender_Id :M,RoleId :R2,CountryId :C2}]</t>
  </si>
  <si>
    <t>[{Name_Id :N20614,Gender_Id :M,RoleId :R10,CountryId :C3}]</t>
  </si>
  <si>
    <t>[{Name_Id :N19791,Gender_Id :M,RoleId :R17,CountryId :C3}]</t>
  </si>
  <si>
    <t>[{Name_Id :N11947,Gender_Id :M,RoleId :R12,CountryId :C5}]</t>
  </si>
  <si>
    <t>[{Name_Id :N11672,Gender_Id :M,RoleId :R1,CountryId :C5}]</t>
  </si>
  <si>
    <t>[{Name_Id :N21133,Gender_Id :F,RoleId :R7,CountryId :C2}]</t>
  </si>
  <si>
    <t>[{Name_Id :N6473,Gender_Id :M,RoleId :R6,CountryId :C6}]</t>
  </si>
  <si>
    <t>[{Name_Id :N11248,Gender_Id :M,RoleId :R8,CountryId :C4}]</t>
  </si>
  <si>
    <t>[{Name_Id :N10974,Gender_Id :M,RoleId :R13,CountryId :C6}]</t>
  </si>
  <si>
    <t>[{Name_Id :N18269,Gender_Id :F,RoleId :R10,CountryId :C5}]</t>
  </si>
  <si>
    <t>[{Name_Id :N19068,Gender_Id :M,RoleId :R14,CountryId :C3}]</t>
  </si>
  <si>
    <t>[{Name_Id :N11298,Gender_Id :M,RoleId :R9,CountryId :C2}]</t>
  </si>
  <si>
    <t>[{Name_Id :N20645,Gender_Id :F,RoleId :R6,CountryId :C3}]</t>
  </si>
  <si>
    <t>[{Name_Id :N22171,Gender_Id :M,RoleId :R13,CountryId :C4}]</t>
  </si>
  <si>
    <t>[{Name_Id :N19435,Gender_Id :M,RoleId :R12,CountryId :C5}]</t>
  </si>
  <si>
    <t>[{Name_Id :N21822,Gender_Id :M,RoleId :R16,CountryId :C3}]</t>
  </si>
  <si>
    <t>[{Name_Id :N20697,Gender_Id :M,RoleId :R3,CountryId :C7}]</t>
  </si>
  <si>
    <t>[{Name_Id :N20625,Gender_Id :M,RoleId :R10,CountryId :C6}]</t>
  </si>
  <si>
    <t>[{Name_Id :N18221,Gender_Id :M,RoleId :R10,CountryId :C5}]</t>
  </si>
  <si>
    <t>[{Name_Id :N19488,Gender_Id :M,RoleId :R16,CountryId :C3}]</t>
  </si>
  <si>
    <t>[{Name_Id :N21564,Gender_Id :M,RoleId :R18,CountryId :C7}]</t>
  </si>
  <si>
    <t>[{Name_Id :N14774,Gender_Id :M,RoleId :R3,CountryId :C4}]</t>
  </si>
  <si>
    <t>[{Name_Id :N14024,Gender_Id :F,RoleId :R3,CountryId :C7}]</t>
  </si>
  <si>
    <t>[{Name_Id :N8285,Gender_Id :M,RoleId :R9,CountryId :C5}]</t>
  </si>
  <si>
    <t>[{Name_Id :N14411,Gender_Id :M,RoleId :R17,CountryId :C5}]</t>
  </si>
  <si>
    <t>[{Name_Id :N14254,Gender_Id :F,RoleId :R5,CountryId :C2}]</t>
  </si>
  <si>
    <t>[{Name_Id :N18708,Gender_Id :M,RoleId :R13,CountryId :C2}]</t>
  </si>
  <si>
    <t>[{Name_Id :N22179,Gender_Id :M,RoleId :R7,CountryId :C3}]</t>
  </si>
  <si>
    <t>[{Name_Id :N18588,Gender_Id :F,RoleId :R3,CountryId :C3}]</t>
  </si>
  <si>
    <t>[{Name_Id :N22294,Gender_Id :F,RoleId :R5,CountryId :C2}]</t>
  </si>
  <si>
    <t>[{Name_Id :N4076,Gender_Id :M,RoleId :R3,CountryId :C1}]</t>
  </si>
  <si>
    <t>[{Name_Id :N17835,Gender_Id :M,RoleId :R2,CountryId :C3}]</t>
  </si>
  <si>
    <t>[{Name_Id :N20635,Gender_Id :M,RoleId :R2,CountryId :C6}]</t>
  </si>
  <si>
    <t>[{Name_Id :N22218,Gender_Id :M,RoleId :R11,CountryId :C6}]</t>
  </si>
  <si>
    <t>[{Name_Id :N20963,Gender_Id :M,RoleId :R16,CountryId :C5}]</t>
  </si>
  <si>
    <t>[{Name_Id :N21091,Gender_Id :M,RoleId :R17,CountryId :C6}]</t>
  </si>
  <si>
    <t>[{Name_Id :N15665,Gender_Id :M,RoleId :R17,CountryId :C6}]</t>
  </si>
  <si>
    <t>[{Name_Id :N20082,Gender_Id :M,RoleId :R1,CountryId :C2}]</t>
  </si>
  <si>
    <t>[{Name_Id :N20491,Gender_Id :M,RoleId :R13,CountryId :C5}]</t>
  </si>
  <si>
    <t>[{Name_Id :N19859,Gender_Id :M,RoleId :R15,CountryId :C2}]</t>
  </si>
  <si>
    <t>[{Name_Id :N17939,Gender_Id :M,RoleId :R17,CountryId :C4}]</t>
  </si>
  <si>
    <t>[{Name_Id :N15612,Gender_Id :F,RoleId :R15,CountryId :C2}]</t>
  </si>
  <si>
    <t>[{Name_Id :N15393,Gender_Id :M,RoleId :R8,CountryId :C2}]</t>
  </si>
  <si>
    <t>[{Name_Id :N22216,Gender_Id :F,RoleId :R7,CountryId :C5}]</t>
  </si>
  <si>
    <t>[{Name_Id :N15348,Gender_Id :M,RoleId :R18,CountryId :C3}]</t>
  </si>
  <si>
    <t>[{Name_Id :N15611,Gender_Id :M,RoleId :R7,CountryId :C1}]</t>
  </si>
  <si>
    <t>[{Name_Id :N18715,Gender_Id :F,RoleId :R16,CountryId :C2}]</t>
  </si>
  <si>
    <t>[{Name_Id :N18521,Gender_Id :M,RoleId :R11,CountryId :C2}]</t>
  </si>
  <si>
    <t>[{Name_Id :N15479,Gender_Id :M,RoleId :R11,CountryId :C5}]</t>
  </si>
  <si>
    <t>[{Name_Id :N21617,Gender_Id :M,RoleId :R14,CountryId :C7}]</t>
  </si>
  <si>
    <t>[{Name_Id :N20562,Gender_Id :M,RoleId :R5,CountryId :C1}]</t>
  </si>
  <si>
    <t>[{Name_Id :N20738,Gender_Id :M,RoleId :R10,CountryId :C3}]</t>
  </si>
  <si>
    <t>[{Name_Id :N16002,Gender_Id :M,RoleId :R12,CountryId :C1}]</t>
  </si>
  <si>
    <t>[{Name_Id :N20759,Gender_Id :F,RoleId :R13,CountryId :C4}]</t>
  </si>
  <si>
    <t>[{Name_Id :N16441,Gender_Id :M,RoleId :R17,CountryId :C3}]</t>
  </si>
  <si>
    <t>[{Name_Id :N16188,Gender_Id :M,RoleId :R4,CountryId :C5}]</t>
  </si>
  <si>
    <t>[{Name_Id :N16437,Gender_Id :M,RoleId :R17,CountryId :C1}]</t>
  </si>
  <si>
    <t>[{Name_Id :N20672,Gender_Id :M,RoleId :R15,CountryId :C2}]</t>
  </si>
  <si>
    <t>[{Name_Id :N21069,Gender_Id :M,RoleId :R14,CountryId :C7}]</t>
  </si>
  <si>
    <t>[{Name_Id :N20573,Gender_Id :M,RoleId :R10,CountryId :C3}]</t>
  </si>
  <si>
    <t>[{Name_Id :N11681,Gender_Id :F,RoleId :R6,CountryId :C5}]</t>
  </si>
  <si>
    <t>[{Name_Id :N18542,Gender_Id :M,RoleId :R9,CountryId :C4}]</t>
  </si>
  <si>
    <t>[{Name_Id :N16239,Gender_Id :M,RoleId :R18,CountryId :C3}]</t>
  </si>
  <si>
    <t>[{Name_Id :N18584,Gender_Id :M,RoleId :R1,CountryId :C3}]</t>
  </si>
  <si>
    <t>[{Name_Id :N19675,Gender_Id :M,RoleId :R17,CountryId :C1}]</t>
  </si>
  <si>
    <t>[{Name_Id :N20473,Gender_Id :M,RoleId :R7,CountryId :C1}]</t>
  </si>
  <si>
    <t>[{Name_Id :N21881,Gender_Id :M,RoleId :R13,CountryId :C5}]</t>
  </si>
  <si>
    <t>[{Name_Id :N16140,Gender_Id :M,RoleId :R5,CountryId :C1}]</t>
  </si>
  <si>
    <t>[{Name_Id :N6841,Gender_Id :F,RoleId :R1,CountryId :C1}]</t>
  </si>
  <si>
    <t>[{Name_Id :N16421,Gender_Id :M,RoleId :R17,CountryId :C6}]</t>
  </si>
  <si>
    <t>[{Name_Id :N16409,Gender_Id :M,RoleId :R15,CountryId :C7}]</t>
  </si>
  <si>
    <t>[{Name_Id :N20050,Gender_Id :M,RoleId :R10,CountryId :C3}]</t>
  </si>
  <si>
    <t>[{Name_Id :N20741,Gender_Id :F,RoleId :R19,CountryId :C1}]</t>
  </si>
  <si>
    <t>[{Name_Id :N16142,Gender_Id :M,RoleId :R16,CountryId :C4}]</t>
  </si>
  <si>
    <t>[{Name_Id :N16520,Gender_Id :M,RoleId :R6,CountryId :C3}]</t>
  </si>
  <si>
    <t>[{Name_Id :N16094,Gender_Id :M,RoleId :R13,CountryId :C4}]</t>
  </si>
  <si>
    <t>[{Name_Id :N20450,Gender_Id :F,RoleId :R11,CountryId :C4}]</t>
  </si>
  <si>
    <t>[{Name_Id :N18589,Gender_Id :M,RoleId :R1,CountryId :C6}]</t>
  </si>
  <si>
    <t>[{Name_Id :N18811,Gender_Id :M,RoleId :R8,CountryId :C2}]</t>
  </si>
  <si>
    <t>[{Name_Id :N9965,Gender_Id :M,RoleId :R11,CountryId :C5}]</t>
  </si>
  <si>
    <t>[{Name_Id :N20259,Gender_Id :M,RoleId :R5,CountryId :C3}]</t>
  </si>
  <si>
    <t>[{Name_Id :N18961,Gender_Id :M,RoleId :R16,CountryId :C2}]</t>
  </si>
  <si>
    <t>[{Name_Id :N16587,Gender_Id :M,RoleId :R12,CountryId :C7}]</t>
  </si>
  <si>
    <t>[{Name_Id :N16718,Gender_Id :M,RoleId :R7,CountryId :C7}]</t>
  </si>
  <si>
    <t>[{Name_Id :N16604,Gender_Id :M,RoleId :R1,CountryId :C7}]</t>
  </si>
  <si>
    <t>[{Name_Id :N16773,Gender_Id :F,RoleId :R3,CountryId :C6}]</t>
  </si>
  <si>
    <t>[{Name_Id :N16557,Gender_Id :M,RoleId :R15,CountryId :C7}]</t>
  </si>
  <si>
    <t>[{Name_Id :N21058,Gender_Id :M,RoleId :R9,CountryId :C5}]</t>
  </si>
  <si>
    <t>[{Name_Id :N16558,Gender_Id :M,RoleId :R10,CountryId :C4}]</t>
  </si>
  <si>
    <t>[{Name_Id :N20524,Gender_Id :F,RoleId :R18,CountryId :C6}]</t>
  </si>
  <si>
    <t>[{Name_Id :N22553,Gender_Id :M,RoleId :R15,CountryId :C4}]</t>
  </si>
  <si>
    <t>[{Name_Id :N16709,Gender_Id :M,RoleId :R8,CountryId :C7}]</t>
  </si>
  <si>
    <t>[{Name_Id :N20458,Gender_Id :F,RoleId :R13,CountryId :C6}]</t>
  </si>
  <si>
    <t>[{Name_Id :N4693,Gender_Id :M,RoleId :R7,CountryId :C3}]</t>
  </si>
  <si>
    <t>[{Name_Id :N16769,Gender_Id :M,RoleId :R17,CountryId :C4}]</t>
  </si>
  <si>
    <t>[{Name_Id :N16591,Gender_Id :M,RoleId :R11,CountryId :C4}]</t>
  </si>
  <si>
    <t>[{Name_Id :N20832,Gender_Id :M,RoleId :R9,CountryId :C4}]</t>
  </si>
  <si>
    <t>[{Name_Id :N18265,Gender_Id :M,RoleId :R16,CountryId :C2}]</t>
  </si>
  <si>
    <t>[{Name_Id :N16628,Gender_Id :M,RoleId :R18,CountryId :C5}]</t>
  </si>
  <si>
    <t>[{Name_Id :N18629,Gender_Id :M,RoleId :R14,CountryId :C6}]</t>
  </si>
  <si>
    <t>[{Name_Id :N18759,Gender_Id :F,RoleId :R3,CountryId :C7}]</t>
  </si>
  <si>
    <t>[{Name_Id :N20604,Gender_Id :F,RoleId :R18,CountryId :C2}]</t>
  </si>
  <si>
    <t>[{Name_Id :N18768,Gender_Id :M,RoleId :R18,CountryId :C2}]</t>
  </si>
  <si>
    <t>[{Name_Id :N16627,Gender_Id :F,RoleId :R13,CountryId :C5}]</t>
  </si>
  <si>
    <t>[{Name_Id :N16710,Gender_Id :M,RoleId :R16,CountryId :C2}]</t>
  </si>
  <si>
    <t>[{Name_Id :N16581,Gender_Id :M,RoleId :R12,CountryId :C1}]</t>
  </si>
  <si>
    <t>[{Name_Id :N17479,Gender_Id :M,RoleId :R13,CountryId :C6}]</t>
  </si>
  <si>
    <t>[{Name_Id :N12162,Gender_Id :F,RoleId :R14,CountryId :C2}]</t>
  </si>
  <si>
    <t>[{Name_Id :N16706,Gender_Id :M,RoleId :R10,CountryId :C5}]</t>
  </si>
  <si>
    <t>[{Name_Id :N16711,Gender_Id :M,RoleId :R7,CountryId :C3}]</t>
  </si>
  <si>
    <t>[{Name_Id :N21936,Gender_Id :M,RoleId :R18,CountryId :C4}]</t>
  </si>
  <si>
    <t>[{Name_Id :N17927,Gender_Id :F,RoleId :R4,CountryId :C6}]</t>
  </si>
  <si>
    <t>[{Name_Id :N18886,Gender_Id :F,RoleId :R19,CountryId :C2}]</t>
  </si>
  <si>
    <t>[{Name_Id :N15730,Gender_Id :F,RoleId :R5,CountryId :C7}]</t>
  </si>
  <si>
    <t>[{Name_Id :N22213,Gender_Id :F,RoleId :R12,CountryId :C7}]</t>
  </si>
  <si>
    <t>[{Name_Id :N16768,Gender_Id :F,RoleId :R10,CountryId :C7}]</t>
  </si>
  <si>
    <t>[{Name_Id :N16771,Gender_Id :M,RoleId :R8,CountryId :C5}]</t>
  </si>
  <si>
    <t>[{Name_Id :N16629,Gender_Id :M,RoleId :R7,CountryId :C1}]</t>
  </si>
  <si>
    <t>[{Name_Id :N16712,Gender_Id :M,RoleId :R9,CountryId :C5}]</t>
  </si>
  <si>
    <t>[{Name_Id :N20088,Gender_Id :M,RoleId :R17,CountryId :C2}]</t>
  </si>
  <si>
    <t>[{Name_Id :N22293,Gender_Id :M,RoleId :R15,CountryId :C2}]</t>
  </si>
  <si>
    <t>[{Name_Id :N16708,Gender_Id :M,RoleId :R3,CountryId :C5}]</t>
  </si>
  <si>
    <t>[{Name_Id :N22433,Gender_Id :F,RoleId :R1,CountryId :C4}]</t>
  </si>
  <si>
    <t>[{Name_Id :N20574,Gender_Id :M,RoleId :R3,CountryId :C2}]</t>
  </si>
  <si>
    <t>[{Name_Id :N16733,Gender_Id :M,RoleId :R13,CountryId :C5}]</t>
  </si>
  <si>
    <t>[{Name_Id :N16751,Gender_Id :F,RoleId :R8,CountryId :C3}]</t>
  </si>
  <si>
    <t>[{Name_Id :N22285,Gender_Id :M,RoleId :R10,CountryId :C7}]</t>
  </si>
  <si>
    <t>[{Name_Id :N20192,Gender_Id :M,RoleId :R11,CountryId :C2}]</t>
  </si>
  <si>
    <t>[{Name_Id :N16721,Gender_Id :M,RoleId :R19,CountryId :C7}]</t>
  </si>
  <si>
    <t>[{Name_Id :N16724,Gender_Id :M,RoleId :R18,CountryId :C1}]</t>
  </si>
  <si>
    <t>[{Name_Id :N21903,Gender_Id :F,RoleId :R5,CountryId :C3}]</t>
  </si>
  <si>
    <t>[{Name_Id :N16787,Gender_Id :M,RoleId :R12,CountryId :C6}]</t>
  </si>
  <si>
    <t>[{Name_Id :N21665,Gender_Id :M,RoleId :R1,CountryId :C5}]</t>
  </si>
  <si>
    <t>[{Name_Id :N16779,Gender_Id :M,RoleId :R3,CountryId :C1}]</t>
  </si>
  <si>
    <t>[{Name_Id :N22115,Gender_Id :F,RoleId :R2,CountryId :C3}]</t>
  </si>
  <si>
    <t>[{Name_Id :N22432,Gender_Id :F,RoleId :R4,CountryId :C6}]</t>
  </si>
  <si>
    <t>[{Name_Id :N21809,Gender_Id :M,RoleId :R10,CountryId :C4}]</t>
  </si>
  <si>
    <t>[{Name_Id :N22362,Gender_Id :M,RoleId :R14,CountryId :C3}]</t>
  </si>
  <si>
    <t>[{Name_Id :N20953,Gender_Id :M,RoleId :R15,CountryId :C2}]</t>
  </si>
  <si>
    <t>[{Name_Id :N21691,Gender_Id :M,RoleId :R10,CountryId :C7}]</t>
  </si>
  <si>
    <t>[{Name_Id :N21779,Gender_Id :F,RoleId :R12,CountryId :C6}]</t>
  </si>
  <si>
    <t>[{Name_Id :N22051,Gender_Id :M,RoleId :R11,CountryId :C6}]</t>
  </si>
  <si>
    <t>[{Name_Id :N22118,Gender_Id :F,RoleId :R6,CountryId :C6}]</t>
  </si>
  <si>
    <t>[{Name_Id :N17980,Gender_Id :M,RoleId :R3,CountryId :C7}]</t>
  </si>
  <si>
    <t>[{Name_Id :N18808,Gender_Id :M,RoleId :R12,CountryId :C4}]</t>
  </si>
  <si>
    <t>[{Name_Id :N18547,Gender_Id :M,RoleId :R11,CountryId :C2}]</t>
  </si>
  <si>
    <t>[{Name_Id :N19019,Gender_Id :M,RoleId :R2,CountryId :C7}]</t>
  </si>
  <si>
    <t>[{Name_Id :N20887,Gender_Id :M,RoleId :R6,CountryId :C3}]</t>
  </si>
  <si>
    <t>[{Name_Id :N17903,Gender_Id :M,RoleId :R11,CountryId :C3}]</t>
  </si>
  <si>
    <t>[{Name_Id :N18959,Gender_Id :F,RoleId :R19,CountryId :C6}]</t>
  </si>
  <si>
    <t>[{Name_Id :N21854,Gender_Id :F,RoleId :R1,CountryId :C2}]</t>
  </si>
  <si>
    <t>[{Name_Id :N22013,Gender_Id :M,RoleId :R6,CountryId :C7}]</t>
  </si>
  <si>
    <t>[{Name_Id :N16840,Gender_Id :M,RoleId :R7,CountryId :C1}]</t>
  </si>
  <si>
    <t>[{Name_Id :N16866,Gender_Id :M,RoleId :R17,CountryId :C7}]</t>
  </si>
  <si>
    <t>[{Name_Id :N16917,Gender_Id :M,RoleId :R15,CountryId :C6}]</t>
  </si>
  <si>
    <t>[{Name_Id :N16923,Gender_Id :F,RoleId :R9,CountryId :C7}]</t>
  </si>
  <si>
    <t>[{Name_Id :N20051,Gender_Id :M,RoleId :R19,CountryId :C4}]</t>
  </si>
  <si>
    <t>[{Name_Id :N16841,Gender_Id :F,RoleId :R7,CountryId :C3}]</t>
  </si>
  <si>
    <t>[{Name_Id :N16914,Gender_Id :M,RoleId :R8,CountryId :C5}]</t>
  </si>
  <si>
    <t>[{Name_Id :N20254,Gender_Id :M,RoleId :R18,CountryId :C2}]</t>
  </si>
  <si>
    <t>[{Name_Id :N19940,Gender_Id :M,RoleId :R4,CountryId :C2}]</t>
  </si>
  <si>
    <t>[{Name_Id :N21851,Gender_Id :M,RoleId :R13,CountryId :C3}]</t>
  </si>
  <si>
    <t>[{Name_Id :N21971,Gender_Id :F,RoleId :R11,CountryId :C2}]</t>
  </si>
  <si>
    <t>[{Name_Id :N22434,Gender_Id :F,RoleId :R14,CountryId :C2}]</t>
  </si>
  <si>
    <t>[{Name_Id :N20638,Gender_Id :F,RoleId :R13,CountryId :C1}]</t>
  </si>
  <si>
    <t>[{Name_Id :N16861,Gender_Id :M,RoleId :R13,CountryId :C4}]</t>
  </si>
  <si>
    <t>[{Name_Id :N21495,Gender_Id :F,RoleId :R12,CountryId :C5}]</t>
  </si>
  <si>
    <t>[{Name_Id :N17667,Gender_Id :F,RoleId :R16,CountryId :C5}]</t>
  </si>
  <si>
    <t>[{Name_Id :N21814,Gender_Id :M,RoleId :R12,CountryId :C4}]</t>
  </si>
  <si>
    <t>[{Name_Id :N21773,Gender_Id :F,RoleId :R11,CountryId :C7}]</t>
  </si>
  <si>
    <t>[{Name_Id :N20054,Gender_Id :F,RoleId :R9,CountryId :C4}]</t>
  </si>
  <si>
    <t>[{Name_Id :N16933,Gender_Id :M,RoleId :R12,CountryId :C6}]</t>
  </si>
  <si>
    <t>[{Name_Id :N17061,Gender_Id :F,RoleId :R2,CountryId :C4}]</t>
  </si>
  <si>
    <t>[{Name_Id :N17040,Gender_Id :M,RoleId :R3,CountryId :C3}]</t>
  </si>
  <si>
    <t>[{Name_Id :N15387,Gender_Id :F,RoleId :R18,CountryId :C4}]</t>
  </si>
  <si>
    <t>[{Name_Id :N17027,Gender_Id :M,RoleId :R7,CountryId :C6}]</t>
  </si>
  <si>
    <t>[{Name_Id :N17488,Gender_Id :M,RoleId :R15,CountryId :C1}]</t>
  </si>
  <si>
    <t>[{Name_Id :N22157,Gender_Id :M,RoleId :R10,CountryId :C7}]</t>
  </si>
  <si>
    <t>[{Name_Id :N17112,Gender_Id :M,RoleId :R12,CountryId :C2}]</t>
  </si>
  <si>
    <t>[{Name_Id :N17107,Gender_Id :M,RoleId :R19,CountryId :C4}]</t>
  </si>
  <si>
    <t>[{Name_Id :N17187,Gender_Id :M,RoleId :R2,CountryId :C3}]</t>
  </si>
  <si>
    <t>[{Name_Id :N20815,Gender_Id :F,RoleId :R4,CountryId :C1}]</t>
  </si>
  <si>
    <t>[{Name_Id :N20632,Gender_Id :M,RoleId :R6,CountryId :C5}]</t>
  </si>
  <si>
    <t>[{Name_Id :N17338,Gender_Id :F,RoleId :R10,CountryId :C6}]</t>
  </si>
  <si>
    <t>[{Name_Id :N17205,Gender_Id :M,RoleId :R14,CountryId :C2}]</t>
  </si>
  <si>
    <t>[{Name_Id :N22012,Gender_Id :M,RoleId :R14,CountryId :C6}]</t>
  </si>
  <si>
    <t>[{Name_Id :N22307,Gender_Id :F,RoleId :R17,CountryId :C4}]</t>
  </si>
  <si>
    <t>[{Name_Id :N21876,Gender_Id :F,RoleId :R14,CountryId :C2}]</t>
  </si>
  <si>
    <t>[{Name_Id :N22139,Gender_Id :F,RoleId :R3,CountryId :C1}]</t>
  </si>
  <si>
    <t>[{Name_Id :N17310,Gender_Id :M,RoleId :R12,CountryId :C3}]</t>
  </si>
  <si>
    <t>[{Name_Id :N17241,Gender_Id :M,RoleId :R14,CountryId :C4}]</t>
  </si>
  <si>
    <t>[{Name_Id :N20607,Gender_Id :M,RoleId :R16,CountryId :C5}]</t>
  </si>
  <si>
    <t>[{Name_Id :N17402,Gender_Id :M,RoleId :R9,CountryId :C7}]</t>
  </si>
  <si>
    <t>[{Name_Id :N21819,Gender_Id :M,RoleId :R5,CountryId :C3}]</t>
  </si>
  <si>
    <t>[{Name_Id :N17665,Gender_Id :F,RoleId :R3,CountryId :C3}]</t>
  </si>
  <si>
    <t>[{Name_Id :N17670,Gender_Id :M,RoleId :R8,CountryId :C7}]</t>
  </si>
  <si>
    <t>[{Name_Id :N17686,Gender_Id :M,RoleId :R3,CountryId :C4}]</t>
  </si>
  <si>
    <t>[{Name_Id :N17703,Gender_Id :F,RoleId :R3,CountryId :C6}]</t>
  </si>
  <si>
    <t>[{Name_Id :N17661,Gender_Id :M,RoleId :R4,CountryId :C5}]</t>
  </si>
  <si>
    <t>[{Name_Id :N20686,Gender_Id :M,RoleId :R2,CountryId :C2}]</t>
  </si>
  <si>
    <t>[{Name_Id :N22620,Gender_Id :F,RoleId :R15,CountryId :C5}]</t>
  </si>
  <si>
    <t>[{Name_Id :N17837,Gender_Id :M,RoleId :R15,CountryId :C3}]</t>
  </si>
  <si>
    <t>[{Name_Id :N17781,Gender_Id :F,RoleId :R16,CountryId :C4}]</t>
  </si>
  <si>
    <t>[{Name_Id :N17788,Gender_Id :M,RoleId :R6,CountryId :C3}]</t>
  </si>
  <si>
    <t>[{Name_Id :N17736,Gender_Id :F,RoleId :R8,CountryId :C2}]</t>
  </si>
  <si>
    <t>[{Name_Id :N19471,Gender_Id :F,RoleId :R17,CountryId :C4}]</t>
  </si>
  <si>
    <t>[{Name_Id :N18999,Gender_Id :F,RoleId :R2,CountryId :C4}]</t>
  </si>
  <si>
    <t>[{Name_Id :N20761,Gender_Id :M,RoleId :R16,CountryId :C4}]</t>
  </si>
  <si>
    <t>[{Name_Id :N21713,Gender_Id :M,RoleId :R6,CountryId :C6}]</t>
  </si>
  <si>
    <t>[{Name_Id :N19918,Gender_Id :M,RoleId :R12,CountryId :C6}]</t>
  </si>
  <si>
    <t>[{Name_Id :N17904,Gender_Id :M,RoleId :R15,CountryId :C1}]</t>
  </si>
  <si>
    <t>[{Name_Id :N17875,Gender_Id :M,RoleId :R1,CountryId :C4}]</t>
  </si>
  <si>
    <t>[{Name_Id :N22614,Gender_Id :M,RoleId :R6,CountryId :C5}]</t>
  </si>
  <si>
    <t>[{Name_Id :N22016,Gender_Id :F,RoleId :R19,CountryId :C2}]</t>
  </si>
  <si>
    <t>[{Name_Id :N21808,Gender_Id :M,RoleId :R19,CountryId :C3}]</t>
  </si>
  <si>
    <t>[{Name_Id :N17882,Gender_Id :F,RoleId :R7,CountryId :C6}]</t>
  </si>
  <si>
    <t>[{Name_Id :N19177,Gender_Id :M,RoleId :R16,CountryId :C4}]</t>
  </si>
  <si>
    <t>[{Name_Id :N17928,Gender_Id :M,RoleId :R17,CountryId :C6}]</t>
  </si>
  <si>
    <t>[{Name_Id :N18206,Gender_Id :M,RoleId :R9,CountryId :C7}]</t>
  </si>
  <si>
    <t>[{Name_Id :N18247,Gender_Id :M,RoleId :R13,CountryId :C3}]</t>
  </si>
  <si>
    <t>[{Name_Id :N22030,Gender_Id :M,RoleId :R17,CountryId :C1}]</t>
  </si>
  <si>
    <t>[{Name_Id :N18149,Gender_Id :F,RoleId :R14,CountryId :C3}]</t>
  </si>
  <si>
    <t>[{Name_Id :N18243,Gender_Id :M,RoleId :R8,CountryId :C5}]</t>
  </si>
  <si>
    <t>[{Name_Id :N18280,Gender_Id :M,RoleId :R9,CountryId :C6}]</t>
  </si>
  <si>
    <t>[{Name_Id :N18378,Gender_Id :M,RoleId :R8,CountryId :C4}]</t>
  </si>
  <si>
    <t>[{Name_Id :N20691,Gender_Id :F,RoleId :R18,CountryId :C2}]</t>
  </si>
  <si>
    <t>[{Name_Id :N22009,Gender_Id :F,RoleId :R19,CountryId :C2}]</t>
  </si>
  <si>
    <t>[{Name_Id :N21818,Gender_Id :F,RoleId :R18,CountryId :C5}]</t>
  </si>
  <si>
    <t>[{Name_Id :N18483,Gender_Id :F,RoleId :R18,CountryId :C6}]</t>
  </si>
  <si>
    <t>[{Name_Id :N17214,Gender_Id :M,RoleId :R13,CountryId :C1}]</t>
  </si>
  <si>
    <t>[{Name_Id :N17218,Gender_Id :M,RoleId :R4,CountryId :C2}]</t>
  </si>
  <si>
    <t>[{Name_Id :N18616,Gender_Id :F,RoleId :R17,CountryId :C1}]</t>
  </si>
  <si>
    <t>[{Name_Id :N17220,Gender_Id :M,RoleId :R14,CountryId :C5}]</t>
  </si>
  <si>
    <t>[{Name_Id :N17221,Gender_Id :M,RoleId :R4,CountryId :C5}]</t>
  </si>
  <si>
    <t>[{Name_Id :N17224,Gender_Id :M,RoleId :R11,CountryId :C1}]</t>
  </si>
  <si>
    <t>[{Name_Id :N17225,Gender_Id :M,RoleId :R1,CountryId :C6}]</t>
  </si>
  <si>
    <t>[{Name_Id :N17227,Gender_Id :M,RoleId :R3,CountryId :C5}]</t>
  </si>
  <si>
    <t>[{Name_Id :N17247,Gender_Id :F,RoleId :R17,CountryId :C1}]</t>
  </si>
  <si>
    <t>[{Name_Id :N17255,Gender_Id :M,RoleId :R6,CountryId :C3}]</t>
  </si>
  <si>
    <t>[{Name_Id :N17267,Gender_Id :F,RoleId :R19,CountryId :C2}]</t>
  </si>
  <si>
    <t>[{Name_Id :N18461,Gender_Id :M,RoleId :R7,CountryId :C7}]</t>
  </si>
  <si>
    <t>[{Name_Id :N18470,Gender_Id :F,RoleId :R15,CountryId :C6}]</t>
  </si>
  <si>
    <t>[{Name_Id :N18477,Gender_Id :F,RoleId :R19,CountryId :C5}]</t>
  </si>
  <si>
    <t>[{Name_Id :N18478,Gender_Id :F,RoleId :R10,CountryId :C7}]</t>
  </si>
  <si>
    <t>[{Name_Id :N22549,Gender_Id :F,RoleId :R2,CountryId :C7}]</t>
  </si>
  <si>
    <t>[{Name_Id :N22637,Gender_Id :F,RoleId :R4,CountryId :C4}]</t>
  </si>
  <si>
    <t>[{Name_Id :N17213,Gender_Id :M,RoleId :R19,CountryId :C7}]</t>
  </si>
  <si>
    <t>[{Name_Id :N18481,Gender_Id :M,RoleId :R10,CountryId :C1}]</t>
  </si>
  <si>
    <t>[{Name_Id :N18465,Gender_Id :F,RoleId :R2,CountryId :C3}]</t>
  </si>
  <si>
    <t>[{Name_Id :N18480,Gender_Id :M,RoleId :R12,CountryId :C3}]</t>
  </si>
  <si>
    <t>[{Name_Id :N18618,Gender_Id :M,RoleId :R18,CountryId :C4}]</t>
  </si>
  <si>
    <t>[{Name_Id :N17223,Gender_Id :M,RoleId :R18,CountryId :C2}]</t>
  </si>
  <si>
    <t>[{Name_Id :N18473,Gender_Id :F,RoleId :R13,CountryId :C7}]</t>
  </si>
  <si>
    <t>[{Name_Id :N22278,Gender_Id :M,RoleId :R17,CountryId :C5}]</t>
  </si>
  <si>
    <t>[{Name_Id :N22430,Gender_Id :M,RoleId :R3,CountryId :C3}]</t>
  </si>
  <si>
    <t>[{Name_Id :N18578,Gender_Id :M,RoleId :R15,CountryId :C4}]</t>
  </si>
  <si>
    <t>[{Name_Id :N18627,Gender_Id :M,RoleId :R9,CountryId :C1}]</t>
  </si>
  <si>
    <t>[{Name_Id :N18634,Gender_Id :M,RoleId :R3,CountryId :C3}]</t>
  </si>
  <si>
    <t>[{Name_Id :N18653,Gender_Id :F,RoleId :R19,CountryId :C4}]</t>
  </si>
  <si>
    <t>[{Name_Id :N18656,Gender_Id :F,RoleId :R18,CountryId :C1}]</t>
  </si>
  <si>
    <t>[{Name_Id :N18661,Gender_Id :M,RoleId :R15,CountryId :C1}]</t>
  </si>
  <si>
    <t>[{Name_Id :N18668,Gender_Id :M,RoleId :R12,CountryId :C3}]</t>
  </si>
  <si>
    <t>[{Name_Id :N18714,Gender_Id :F,RoleId :R19,CountryId :C2}]</t>
  </si>
  <si>
    <t>[{Name_Id :N18833,Gender_Id :M,RoleId :R19,CountryId :C2}]</t>
  </si>
  <si>
    <t>[{Name_Id :N22289,Gender_Id :F,RoleId :R14,CountryId :C1}]</t>
  </si>
  <si>
    <t>[{Name_Id :N21969,Gender_Id :M,RoleId :R12,CountryId :C6}]</t>
  </si>
  <si>
    <t>[{Name_Id :N22269,Gender_Id :F,RoleId :R2,CountryId :C4}]</t>
  </si>
  <si>
    <t>[{Name_Id :N21972,Gender_Id :F,RoleId :R13,CountryId :C5}]</t>
  </si>
  <si>
    <t>[{Name_Id :N20476,Gender_Id :F,RoleId :R4,CountryId :C4}]</t>
  </si>
  <si>
    <t>[{Name_Id :N18727,Gender_Id :M,RoleId :R10,CountryId :C1}]</t>
  </si>
  <si>
    <t>[{Name_Id :N18918,Gender_Id :F,RoleId :R18,CountryId :C5}]</t>
  </si>
  <si>
    <t>[{Name_Id :N18921,Gender_Id :M,RoleId :R18,CountryId :C7}]</t>
  </si>
  <si>
    <t>[{Name_Id :N18978,Gender_Id :M,RoleId :R19,CountryId :C2}]</t>
  </si>
  <si>
    <t>[{Name_Id :N19008,Gender_Id :M,RoleId :R2,CountryId :C6}]</t>
  </si>
  <si>
    <t>[{Name_Id :N18975,Gender_Id :M,RoleId :R7,CountryId :C1}]</t>
  </si>
  <si>
    <t>[{Name_Id :N22452,Gender_Id :M,RoleId :R6,CountryId :C3}]</t>
  </si>
  <si>
    <t>[{Name_Id :N22606,Gender_Id :M,RoleId :R3,CountryId :C1}]</t>
  </si>
  <si>
    <t>[{Name_Id :N19203,Gender_Id :F,RoleId :R18,CountryId :C1}]</t>
  </si>
  <si>
    <t>[{Name_Id :N21848,Gender_Id :M,RoleId :R14,CountryId :C5}]</t>
  </si>
  <si>
    <t>[{Name_Id :N22032,Gender_Id :M,RoleId :R9,CountryId :C5}]</t>
  </si>
  <si>
    <t>[{Name_Id :N19364,Gender_Id :M,RoleId :R14,CountryId :C6}]</t>
  </si>
  <si>
    <t>[{Name_Id :N19472,Gender_Id :M,RoleId :R2,CountryId :C1}]</t>
  </si>
  <si>
    <t>[{Name_Id :N19173,Gender_Id :F,RoleId :R15,CountryId :C6}]</t>
  </si>
  <si>
    <t>[{Name_Id :N22445,Gender_Id :F,RoleId :R5,CountryId :C2}]</t>
  </si>
  <si>
    <t>[{Name_Id :N22247,Gender_Id :F,RoleId :R19,CountryId :C4}]</t>
  </si>
  <si>
    <t>[{Name_Id :N22310,Gender_Id :M,RoleId :R13,CountryId :C2}]</t>
  </si>
  <si>
    <t>[{Name_Id :N20690,Gender_Id :M,RoleId :R19,CountryId :C2}]</t>
  </si>
  <si>
    <t>[{Name_Id :N20655,Gender_Id :F,RoleId :R3,CountryId :C7}]</t>
  </si>
  <si>
    <t>[{Name_Id :N19663,Gender_Id :F,RoleId :R14,CountryId :C7}]</t>
  </si>
  <si>
    <t>[{Name_Id :N22450,Gender_Id :F,RoleId :R6,CountryId :C5}]</t>
  </si>
  <si>
    <t>[{Name_Id :N21768,Gender_Id :F,RoleId :R11,CountryId :C3}]</t>
  </si>
  <si>
    <t>[{Name_Id :N21719,Gender_Id :M,RoleId :R6,CountryId :C1}]</t>
  </si>
  <si>
    <t>[{Name_Id :N19888,Gender_Id :M,RoleId :R13,CountryId :C2}]</t>
  </si>
  <si>
    <t>[{Name_Id :N20024,Gender_Id :M,RoleId :R11,CountryId :C4}]</t>
  </si>
  <si>
    <t>[{Name_Id :N18087,Gender_Id :M,RoleId :R16,CountryId :C5}]</t>
  </si>
  <si>
    <t>[{Name_Id :N18094,Gender_Id :M,RoleId :R12,CountryId :C5}]</t>
  </si>
  <si>
    <t>[{Name_Id :N20149,Gender_Id :M,RoleId :R8,CountryId :C5}]</t>
  </si>
  <si>
    <t>[{Name_Id :N22095,Gender_Id :M,RoleId :R11,CountryId :C5}]</t>
  </si>
  <si>
    <t>[{Name_Id :N20379,Gender_Id :F,RoleId :R11,CountryId :C1}]</t>
  </si>
  <si>
    <t>[{Name_Id :N20320,Gender_Id :M,RoleId :R9,CountryId :C2}]</t>
  </si>
  <si>
    <t>[{Name_Id :N11668,Gender_Id :F,RoleId :R3,CountryId :C5}]</t>
  </si>
  <si>
    <t>[{Name_Id :N22548,Gender_Id :F,RoleId :R13,CountryId :C4}]</t>
  </si>
  <si>
    <t>[{Name_Id :N21168,Gender_Id :F,RoleId :R1,CountryId :C4}]</t>
  </si>
  <si>
    <t>[{Name_Id :N21666,Gender_Id :M,RoleId :R19,CountryId :C3}]</t>
  </si>
  <si>
    <t>[{Name_Id :N19757,Gender_Id :F,RoleId :R14,CountryId :C1}]</t>
  </si>
  <si>
    <t>[{Name_Id :N19758,Gender_Id :F,RoleId :R5,CountryId :C7}]</t>
  </si>
  <si>
    <t>[{Name_Id :N19762,Gender_Id :M,RoleId :R8,CountryId :C1}]</t>
  </si>
  <si>
    <t>[{Name_Id :N19764,Gender_Id :M,RoleId :R5,CountryId :C7}]</t>
  </si>
  <si>
    <t>[{Name_Id :N19765,Gender_Id :M,RoleId :R7,CountryId :C4}]</t>
  </si>
  <si>
    <t>[{Name_Id :N19766,Gender_Id :M,RoleId :R10,CountryId :C7}]</t>
  </si>
  <si>
    <t>[{Name_Id :N19767,Gender_Id :M,RoleId :R1,CountryId :C1}]</t>
  </si>
  <si>
    <t>[{Name_Id :N19770,Gender_Id :M,RoleId :R5,CountryId :C4}]</t>
  </si>
  <si>
    <t>[{Name_Id :N19771,Gender_Id :M,RoleId :R1,CountryId :C6}]</t>
  </si>
  <si>
    <t>[{Name_Id :N19798,Gender_Id :M,RoleId :R16,CountryId :C1}]</t>
  </si>
  <si>
    <t>[{Name_Id :N19964,Gender_Id :M,RoleId :R2,CountryId :C7}]</t>
  </si>
  <si>
    <t>[{Name_Id :N20434,Gender_Id :F,RoleId :R12,CountryId :C5}]</t>
  </si>
  <si>
    <t>[{Name_Id :N20438,Gender_Id :F,RoleId :R4,CountryId :C7}]</t>
  </si>
  <si>
    <t>[{Name_Id :N20442,Gender_Id :M,RoleId :R6,CountryId :C7}]</t>
  </si>
  <si>
    <t>[{Name_Id :N20443,Gender_Id :F,RoleId :R18,CountryId :C6}]</t>
  </si>
  <si>
    <t>[{Name_Id :N20444,Gender_Id :F,RoleId :R8,CountryId :C5}]</t>
  </si>
  <si>
    <t>[{Name_Id :N20446,Gender_Id :M,RoleId :R3,CountryId :C1}]</t>
  </si>
  <si>
    <t>[{Name_Id :N20447,Gender_Id :M,RoleId :R15,CountryId :C2}]</t>
  </si>
  <si>
    <t>[{Name_Id :N20448,Gender_Id :F,RoleId :R15,CountryId :C7}]</t>
  </si>
  <si>
    <t>[{Name_Id :N20451,Gender_Id :F,RoleId :R9,CountryId :C1}]</t>
  </si>
  <si>
    <t>[{Name_Id :N20452,Gender_Id :M,RoleId :R4,CountryId :C2}]</t>
  </si>
  <si>
    <t>[{Name_Id :N20453,Gender_Id :F,RoleId :R1,CountryId :C7}]</t>
  </si>
  <si>
    <t>[{Name_Id :N19751,Gender_Id :M,RoleId :R12,CountryId :C3}]</t>
  </si>
  <si>
    <t>[{Name_Id :N19752,Gender_Id :M,RoleId :R12,CountryId :C4}]</t>
  </si>
  <si>
    <t>[{Name_Id :N19755,Gender_Id :M,RoleId :R2,CountryId :C4}]</t>
  </si>
  <si>
    <t>[{Name_Id :N19756,Gender_Id :M,RoleId :R14,CountryId :C3}]</t>
  </si>
  <si>
    <t>[{Name_Id :N19759,Gender_Id :M,RoleId :R8,CountryId :C5}]</t>
  </si>
  <si>
    <t>[{Name_Id :N19760,Gender_Id :M,RoleId :R8,CountryId :C2}]</t>
  </si>
  <si>
    <t>[{Name_Id :N19763,Gender_Id :M,RoleId :R19,CountryId :C2}]</t>
  </si>
  <si>
    <t>[{Name_Id :N19768,Gender_Id :M,RoleId :R1,CountryId :C3}]</t>
  </si>
  <si>
    <t>[{Name_Id :N19769,Gender_Id :M,RoleId :R3,CountryId :C3}]</t>
  </si>
  <si>
    <t>[{Name_Id :N20435,Gender_Id :M,RoleId :R17,CountryId :C7}]</t>
  </si>
  <si>
    <t>[{Name_Id :N20449,Gender_Id :M,RoleId :R13,CountryId :C2}]</t>
  </si>
  <si>
    <t>[{Name_Id :N20455,Gender_Id :F,RoleId :R5,CountryId :C1}]</t>
  </si>
  <si>
    <t>[{Name_Id :N21664,Gender_Id :M,RoleId :R8,CountryId :C3}]</t>
  </si>
  <si>
    <t>[{Name_Id :N22284,Gender_Id :M,RoleId :R15,CountryId :C6}]</t>
  </si>
  <si>
    <t>[{Name_Id :N22117,Gender_Id :F,RoleId :R5,CountryId :C1}]</t>
  </si>
  <si>
    <t>[{Name_Id :N20693,Gender_Id :F,RoleId :R1,CountryId :C3}]</t>
  </si>
  <si>
    <t>[{Name_Id :N20650,Gender_Id :F,RoleId :R16,CountryId :C3}]</t>
  </si>
  <si>
    <t>[{Name_Id :N20689,Gender_Id :F,RoleId :R1,CountryId :C5}]</t>
  </si>
  <si>
    <t>[{Name_Id :N20791,Gender_Id :F,RoleId :R3,CountryId :C3}]</t>
  </si>
  <si>
    <t>[{Name_Id :N22564,Gender_Id :F,RoleId :R3,CountryId :C2}]</t>
  </si>
  <si>
    <t>[{Name_Id :N22453,Gender_Id :M,RoleId :R6,CountryId :C6}]</t>
  </si>
  <si>
    <t>[{Name_Id :N20874,Gender_Id :F,RoleId :R1,CountryId :C3}]</t>
  </si>
  <si>
    <t>[{Name_Id :N20916,Gender_Id :M,RoleId :R16,CountryId :C3}]</t>
  </si>
  <si>
    <t>[{Name_Id :N20955,Gender_Id :M,RoleId :R19,CountryId :C5}]</t>
  </si>
  <si>
    <t>[{Name_Id :N20956,Gender_Id :F,RoleId :R17,CountryId :C7}]</t>
  </si>
  <si>
    <t>[{Name_Id :N22272,Gender_Id :M,RoleId :R18,CountryId :C4}]</t>
  </si>
  <si>
    <t>[{Name_Id :N5630,Gender_Id :M,RoleId :R9,CountryId :C4}]</t>
  </si>
  <si>
    <t>[{Name_Id :N21184,Gender_Id :F,RoleId :R14,CountryId :C1}]</t>
  </si>
  <si>
    <t>[{Name_Id :N22531,Gender_Id :M,RoleId :R14,CountryId :C7}]</t>
  </si>
  <si>
    <t>[{Name_Id :N22017,Gender_Id :M,RoleId :R11,CountryId :C3}]</t>
  </si>
  <si>
    <t>[{Name_Id :N22163,Gender_Id :M,RoleId :R17,CountryId :C1}]</t>
  </si>
  <si>
    <t>[{Name_Id :N21347,Gender_Id :M,RoleId :R5,CountryId :C2}]</t>
  </si>
  <si>
    <t>[{Name_Id :N21348,Gender_Id :F,RoleId :R1,CountryId :C7}]</t>
  </si>
  <si>
    <t>[{Name_Id :N21350,Gender_Id :F,RoleId :R14,CountryId :C4}]</t>
  </si>
  <si>
    <t>[{Name_Id :N21352,Gender_Id :F,RoleId :R10,CountryId :C5}]</t>
  </si>
  <si>
    <t>[{Name_Id :N21354,Gender_Id :M,RoleId :R18,CountryId :C5}]</t>
  </si>
  <si>
    <t>[{Name_Id :N21355,Gender_Id :M,RoleId :R13,CountryId :C1}]</t>
  </si>
  <si>
    <t>[{Name_Id :N21357,Gender_Id :M,RoleId :R2,CountryId :C3}]</t>
  </si>
  <si>
    <t>[{Name_Id :N21375,Gender_Id :M,RoleId :R4,CountryId :C3}]</t>
  </si>
  <si>
    <t>[{Name_Id :N21359,Gender_Id :M,RoleId :R13,CountryId :C1}]</t>
  </si>
  <si>
    <t>[{Name_Id :N21366,Gender_Id :M,RoleId :R4,CountryId :C4}]</t>
  </si>
  <si>
    <t>[{Name_Id :N21369,Gender_Id :M,RoleId :R13,CountryId :C5}]</t>
  </si>
  <si>
    <t>[{Name_Id :N21371,Gender_Id :M,RoleId :R15,CountryId :C1}]</t>
  </si>
  <si>
    <t>[{Name_Id :N21372,Gender_Id :M,RoleId :R10,CountryId :C6}]</t>
  </si>
  <si>
    <t>[{Name_Id :N21373,Gender_Id :M,RoleId :R11,CountryId :C7}]</t>
  </si>
  <si>
    <t>[{Name_Id :N21374,Gender_Id :M,RoleId :R2,CountryId :C7}]</t>
  </si>
  <si>
    <t>[{Name_Id :N21463,Gender_Id :F,RoleId :R11,CountryId :C5}]</t>
  </si>
  <si>
    <t>[{Name_Id :N21465,Gender_Id :M,RoleId :R3,CountryId :C1}]</t>
  </si>
  <si>
    <t>[{Name_Id :N21468,Gender_Id :M,RoleId :R18,CountryId :C5}]</t>
  </si>
  <si>
    <t>[{Name_Id :N22140,Gender_Id :M,RoleId :R11,CountryId :C6}]</t>
  </si>
  <si>
    <t>[{Name_Id :N22141,Gender_Id :M,RoleId :R18,CountryId :C1}]</t>
  </si>
  <si>
    <t>[{Name_Id :N22146,Gender_Id :F,RoleId :R6,CountryId :C7}]</t>
  </si>
  <si>
    <t>[{Name_Id :N22149,Gender_Id :M,RoleId :R4,CountryId :C5}]</t>
  </si>
  <si>
    <t>[{Name_Id :N22187,Gender_Id :M,RoleId :R16,CountryId :C7}]</t>
  </si>
  <si>
    <t>[{Name_Id :N22150,Gender_Id :F,RoleId :R9,CountryId :C4}]</t>
  </si>
  <si>
    <t>[{Name_Id :N22151,Gender_Id :M,RoleId :R1,CountryId :C1}]</t>
  </si>
  <si>
    <t>[{Name_Id :N21370,Gender_Id :M,RoleId :R7,CountryId :C5}]</t>
  </si>
  <si>
    <t>[{Name_Id :N21376,Gender_Id :F,RoleId :R10,CountryId :C1}]</t>
  </si>
  <si>
    <t>[{Name_Id :N21377,Gender_Id :F,RoleId :R5,CountryId :C5}]</t>
  </si>
  <si>
    <t>[{Name_Id :N22138,Gender_Id :M,RoleId :R13,CountryId :C5}]</t>
  </si>
  <si>
    <t>[{Name_Id :N21351,Gender_Id :M,RoleId :R17,CountryId :C1}]</t>
  </si>
  <si>
    <t>[{Name_Id :N21356,Gender_Id :F,RoleId :R19,CountryId :C6}]</t>
  </si>
  <si>
    <t>[{Name_Id :N21358,Gender_Id :M,RoleId :R19,CountryId :C3}]</t>
  </si>
  <si>
    <t>[{Name_Id :N21361,Gender_Id :M,RoleId :R12,CountryId :C4}]</t>
  </si>
  <si>
    <t>[{Name_Id :N21362,Gender_Id :F,RoleId :R18,CountryId :C2}]</t>
  </si>
  <si>
    <t>[{Name_Id :N21367,Gender_Id :F,RoleId :R17,CountryId :C3}]</t>
  </si>
  <si>
    <t>[{Name_Id :N21383,Gender_Id :M,RoleId :R9,CountryId :C7}]</t>
  </si>
  <si>
    <t>[{Name_Id :N21472,Gender_Id :M,RoleId :R8,CountryId :C6}]</t>
  </si>
  <si>
    <t>[{Name_Id :N21473,Gender_Id :M,RoleId :R2,CountryId :C3}]</t>
  </si>
  <si>
    <t>[{Name_Id :N22144,Gender_Id :M,RoleId :R2,CountryId :C5}]</t>
  </si>
  <si>
    <t>[{Name_Id :N22145,Gender_Id :F,RoleId :R11,CountryId :C2}]</t>
  </si>
  <si>
    <t>[{Name_Id :N22148,Gender_Id :M,RoleId :R18,CountryId :C7}]</t>
  </si>
  <si>
    <t>[{Name_Id :N5606,Gender_Id :F,RoleId :R12,CountryId :C2}]</t>
  </si>
  <si>
    <t>[{Name_Id :N21349,Gender_Id :M,RoleId :R4,CountryId :C5}]</t>
  </si>
  <si>
    <t>[{Name_Id :N22292,Gender_Id :M,RoleId :R4,CountryId :C3}]</t>
  </si>
  <si>
    <t>[{Name_Id :N22298,Gender_Id :M,RoleId :R18,CountryId :C4}]</t>
  </si>
  <si>
    <t>[{Name_Id :N22359,Gender_Id :M,RoleId :R18,CountryId :C2}]</t>
  </si>
  <si>
    <t>[{Name_Id :N22361,Gender_Id :F,RoleId :R12,CountryId :C2}]</t>
  </si>
  <si>
    <t>[{Name_Id :N22437,Gender_Id :F,RoleId :R5,CountryId :C7}]</t>
  </si>
  <si>
    <t>[{Name_Id :N22571,Gender_Id :M,RoleId :R7,CountryId :C2}]</t>
  </si>
  <si>
    <t>[{Name_Id :N22681,Gender_Id :M,RoleId :R16,CountryId :C4}]</t>
  </si>
  <si>
    <t>[{Name_Id :N22619,Gender_Id :F,RoleId :R15,CountryId :C4}]</t>
  </si>
  <si>
    <t>[{Name_Id :N20335,Gender_Id :F,RoleId :R4,CountryId :C7}]</t>
  </si>
  <si>
    <t>[{Name_Id :N18337,Gender_Id :M,RoleId :R5,CountryId :C3}]</t>
  </si>
  <si>
    <t>[{Name_Id :N7317,Gender_Id :M,RoleId :R12,CountryId :C2}]</t>
  </si>
  <si>
    <t>[{Name_Id :N22353,Gender_Id :F,RoleId :R18,CountryId :C2}]</t>
  </si>
  <si>
    <t>[{Name_Id :N15349,Gender_Id :M,RoleId :R19,CountryId :C7}]</t>
  </si>
  <si>
    <t>[{Name_Id :N17453,Gender_Id :M,RoleId :R3,CountryId :C3}]</t>
  </si>
  <si>
    <t>[{Name_Id :N18545,Gender_Id :M,RoleId :R3,CountryId :C1}]</t>
  </si>
  <si>
    <t>[{Name_Id :N4039,Gender_Id :M,RoleId :R12,CountryId :C4}]</t>
  </si>
  <si>
    <t>[{Name_Id :N8394,Gender_Id :M,RoleId :R10,CountryId :C2}]</t>
  </si>
  <si>
    <t>[{Name_Id :N15299,Gender_Id :M,RoleId :R4,CountryId :C5}]</t>
  </si>
  <si>
    <t>[{Name_Id :N19702,Gender_Id :M,RoleId :R1,CountryId :C4}]</t>
  </si>
  <si>
    <t>[{Name_Id :N18835,Gender_Id :M,RoleId :R18,CountryId :C4}]</t>
  </si>
  <si>
    <t>[{Name_Id :N19066,Gender_Id :M,RoleId :R4,CountryId :C5}]</t>
  </si>
  <si>
    <t>[{Name_Id :N21644,Gender_Id :M,RoleId :R15,CountryId :C4}]</t>
  </si>
  <si>
    <t>[{Name_Id :N19673,Gender_Id :M,RoleId :R19,CountryId :C3}]</t>
  </si>
  <si>
    <t>[{Name_Id :N19790,Gender_Id :M,RoleId :R6,CountryId :C4}]</t>
  </si>
  <si>
    <t>Name Id</t>
  </si>
  <si>
    <t>Gender Id</t>
  </si>
  <si>
    <t>Gender</t>
  </si>
  <si>
    <t>CoutryId</t>
  </si>
  <si>
    <t>CountryDesc</t>
  </si>
  <si>
    <t>N1934</t>
  </si>
  <si>
    <t>Kristin Cooley</t>
  </si>
  <si>
    <t>F</t>
  </si>
  <si>
    <t>Female</t>
  </si>
  <si>
    <t>C1</t>
  </si>
  <si>
    <t>United States Of America</t>
  </si>
  <si>
    <t>N2809</t>
  </si>
  <si>
    <t>Lessie Donovan</t>
  </si>
  <si>
    <t>C2</t>
  </si>
  <si>
    <t>Canada</t>
  </si>
  <si>
    <t>N2810</t>
  </si>
  <si>
    <t>Kristine Werner</t>
  </si>
  <si>
    <t>C3</t>
  </si>
  <si>
    <t>N2815</t>
  </si>
  <si>
    <t>Young Knapp</t>
  </si>
  <si>
    <t>C4</t>
  </si>
  <si>
    <t>Australia</t>
  </si>
  <si>
    <t>N2823</t>
  </si>
  <si>
    <t>Stephan Benjamin</t>
  </si>
  <si>
    <t>M</t>
  </si>
  <si>
    <t>Male</t>
  </si>
  <si>
    <t>C5</t>
  </si>
  <si>
    <t>Germany</t>
  </si>
  <si>
    <t>N2824</t>
  </si>
  <si>
    <t>Milo Tapia</t>
  </si>
  <si>
    <t>C6</t>
  </si>
  <si>
    <t>France</t>
  </si>
  <si>
    <t>N2830</t>
  </si>
  <si>
    <t>Micheal Wall</t>
  </si>
  <si>
    <t>C7</t>
  </si>
  <si>
    <t>Argentina</t>
  </si>
  <si>
    <t>N2840</t>
  </si>
  <si>
    <t>Francesco Warren</t>
  </si>
  <si>
    <t>N2924</t>
  </si>
  <si>
    <t>Quinn Marquez</t>
  </si>
  <si>
    <t>N2930</t>
  </si>
  <si>
    <t>Nicky Pennington</t>
  </si>
  <si>
    <t>N2944</t>
  </si>
  <si>
    <t>Willard Durham</t>
  </si>
  <si>
    <t>N3034</t>
  </si>
  <si>
    <t>Edison Page</t>
  </si>
  <si>
    <t>N3041</t>
  </si>
  <si>
    <t>Edmundo Navarro</t>
  </si>
  <si>
    <t>N3068</t>
  </si>
  <si>
    <t>Arline Navarro</t>
  </si>
  <si>
    <t>N3156</t>
  </si>
  <si>
    <t>Asa Evans</t>
  </si>
  <si>
    <t>N3245</t>
  </si>
  <si>
    <t>Coleman Davies</t>
  </si>
  <si>
    <t>N3272</t>
  </si>
  <si>
    <t>Art Wells</t>
  </si>
  <si>
    <t>N3273</t>
  </si>
  <si>
    <t>Sammie Serrano</t>
  </si>
  <si>
    <t>N3357</t>
  </si>
  <si>
    <t>Christopher Mccullough</t>
  </si>
  <si>
    <t>N3361</t>
  </si>
  <si>
    <t>Cedric Archer</t>
  </si>
  <si>
    <t>N3395</t>
  </si>
  <si>
    <t>Ulysses Barajas</t>
  </si>
  <si>
    <t>N3434</t>
  </si>
  <si>
    <t>Hans Brooks</t>
  </si>
  <si>
    <t>N3727</t>
  </si>
  <si>
    <t>Lester Patton</t>
  </si>
  <si>
    <t>N3753</t>
  </si>
  <si>
    <t>Emmitt Daniels</t>
  </si>
  <si>
    <t>N3796</t>
  </si>
  <si>
    <t>Ricky Keith</t>
  </si>
  <si>
    <t>N3860</t>
  </si>
  <si>
    <t>Jude Benson</t>
  </si>
  <si>
    <t>N3892</t>
  </si>
  <si>
    <t>Damian Brooks</t>
  </si>
  <si>
    <t>N3914</t>
  </si>
  <si>
    <t>Cassie Aguirre</t>
  </si>
  <si>
    <t>N3936</t>
  </si>
  <si>
    <t>Jame Cobb</t>
  </si>
  <si>
    <t>N3942</t>
  </si>
  <si>
    <t>Phil Keith</t>
  </si>
  <si>
    <t>N3960</t>
  </si>
  <si>
    <t>Jerold Mcmahon</t>
  </si>
  <si>
    <t>N3976</t>
  </si>
  <si>
    <t>Celeste Moran</t>
  </si>
  <si>
    <t>N3989</t>
  </si>
  <si>
    <t>Tracy Curry</t>
  </si>
  <si>
    <t>N4004</t>
  </si>
  <si>
    <t>Edison Miranda</t>
  </si>
  <si>
    <t>N4028</t>
  </si>
  <si>
    <t>Dewayne Copeland</t>
  </si>
  <si>
    <t>N4032</t>
  </si>
  <si>
    <t>Douglas Yu</t>
  </si>
  <si>
    <t>N4033</t>
  </si>
  <si>
    <t>Stanton Fleming</t>
  </si>
  <si>
    <t>N4039</t>
  </si>
  <si>
    <t>Brady Calhoun</t>
  </si>
  <si>
    <t>N4057</t>
  </si>
  <si>
    <t>Moises Cummings</t>
  </si>
  <si>
    <t>N4069</t>
  </si>
  <si>
    <t>Kieth Fleming</t>
  </si>
  <si>
    <t>N4070</t>
  </si>
  <si>
    <t>Tanisha Villegas</t>
  </si>
  <si>
    <t>N4074</t>
  </si>
  <si>
    <t>Demarcus Carney</t>
  </si>
  <si>
    <t>N4076</t>
  </si>
  <si>
    <t>Jessie Montes</t>
  </si>
  <si>
    <t>N4086</t>
  </si>
  <si>
    <t>Erich Anthony</t>
  </si>
  <si>
    <t>N4127</t>
  </si>
  <si>
    <t>Eric Cantu</t>
  </si>
  <si>
    <t>N4158</t>
  </si>
  <si>
    <t>Thelma Underwood</t>
  </si>
  <si>
    <t>N4160</t>
  </si>
  <si>
    <t>Carlene Osborne</t>
  </si>
  <si>
    <t>N4165</t>
  </si>
  <si>
    <t>Kurtis Faulkner</t>
  </si>
  <si>
    <t>N4202</t>
  </si>
  <si>
    <t>Hipolito Tyler</t>
  </si>
  <si>
    <t>N4203</t>
  </si>
  <si>
    <t>Stephen Espinoza</t>
  </si>
  <si>
    <t>N4212</t>
  </si>
  <si>
    <t>Rey Rollins</t>
  </si>
  <si>
    <t>N4226</t>
  </si>
  <si>
    <t>Rita Fitzgerald</t>
  </si>
  <si>
    <t>N4231</t>
  </si>
  <si>
    <t>Joe Moses</t>
  </si>
  <si>
    <t>N4270</t>
  </si>
  <si>
    <t>Isaiah Wyatt</t>
  </si>
  <si>
    <t>N4359</t>
  </si>
  <si>
    <t>Kara Sparks</t>
  </si>
  <si>
    <t>N4380</t>
  </si>
  <si>
    <t>Alyson Cook</t>
  </si>
  <si>
    <t>N4388</t>
  </si>
  <si>
    <t>Claudio Esparza</t>
  </si>
  <si>
    <t>N4403</t>
  </si>
  <si>
    <t>Issac Bright</t>
  </si>
  <si>
    <t>N4410</t>
  </si>
  <si>
    <t>Emmett Roberts</t>
  </si>
  <si>
    <t>N4421</t>
  </si>
  <si>
    <t>Jean Pham</t>
  </si>
  <si>
    <t>N4422</t>
  </si>
  <si>
    <t>Tiffany Booker</t>
  </si>
  <si>
    <t>N4463</t>
  </si>
  <si>
    <t>Walker Randolph</t>
  </si>
  <si>
    <t>N4512</t>
  </si>
  <si>
    <t>Wilber Travis</t>
  </si>
  <si>
    <t>N4513</t>
  </si>
  <si>
    <t>Rolando Luna</t>
  </si>
  <si>
    <t>N4580</t>
  </si>
  <si>
    <t>Foster Durham</t>
  </si>
  <si>
    <t>N4583</t>
  </si>
  <si>
    <t>Frankie Mays</t>
  </si>
  <si>
    <t>N4585</t>
  </si>
  <si>
    <t>Darrel Montes</t>
  </si>
  <si>
    <t>N4607</t>
  </si>
  <si>
    <t>Shaun Watkins</t>
  </si>
  <si>
    <t>N4608</t>
  </si>
  <si>
    <t>Delmar Meyers</t>
  </si>
  <si>
    <t>N4646</t>
  </si>
  <si>
    <t>Antone Santos</t>
  </si>
  <si>
    <t>N4653</t>
  </si>
  <si>
    <t>Clinton Swanson</t>
  </si>
  <si>
    <t>N4672</t>
  </si>
  <si>
    <t>Alfred Hickman</t>
  </si>
  <si>
    <t>N4677</t>
  </si>
  <si>
    <t>Donte Wade</t>
  </si>
  <si>
    <t>N4680</t>
  </si>
  <si>
    <t>Pat Munoz</t>
  </si>
  <si>
    <t>N4693</t>
  </si>
  <si>
    <t>Gerald Carrillo</t>
  </si>
  <si>
    <t>N4694</t>
  </si>
  <si>
    <t>Eusebio Reyes</t>
  </si>
  <si>
    <t>N4748</t>
  </si>
  <si>
    <t>Theron Dunlap</t>
  </si>
  <si>
    <t>N4757</t>
  </si>
  <si>
    <t>Dannie Montoya</t>
  </si>
  <si>
    <t>N4760</t>
  </si>
  <si>
    <t>George Weeks</t>
  </si>
  <si>
    <t>N4761</t>
  </si>
  <si>
    <t>Basil Edwards</t>
  </si>
  <si>
    <t>N4772</t>
  </si>
  <si>
    <t>Genaro Moon</t>
  </si>
  <si>
    <t>N4773</t>
  </si>
  <si>
    <t>Reed Oliver</t>
  </si>
  <si>
    <t>N4778</t>
  </si>
  <si>
    <t>Blake Choi</t>
  </si>
  <si>
    <t>N4782</t>
  </si>
  <si>
    <t>Stacey Harrington</t>
  </si>
  <si>
    <t>N4807</t>
  </si>
  <si>
    <t>Jc Chang</t>
  </si>
  <si>
    <t>N4830</t>
  </si>
  <si>
    <t>Kim Serrano</t>
  </si>
  <si>
    <t>N4842</t>
  </si>
  <si>
    <t>Rupert Zimmerman</t>
  </si>
  <si>
    <t>N4886</t>
  </si>
  <si>
    <t>Cyrus Collier</t>
  </si>
  <si>
    <t>N4900</t>
  </si>
  <si>
    <t>Billy Jefferson</t>
  </si>
  <si>
    <t>N4907</t>
  </si>
  <si>
    <t>Maggie Malone</t>
  </si>
  <si>
    <t>N4909</t>
  </si>
  <si>
    <t>Jacob Fields</t>
  </si>
  <si>
    <t>N4941</t>
  </si>
  <si>
    <t>Maurice Bradley</t>
  </si>
  <si>
    <t>N4957</t>
  </si>
  <si>
    <t>Barton Lin</t>
  </si>
  <si>
    <t>N4961</t>
  </si>
  <si>
    <t>Erick Oconnor</t>
  </si>
  <si>
    <t>N4977</t>
  </si>
  <si>
    <t>Del Briggs</t>
  </si>
  <si>
    <t>N4979</t>
  </si>
  <si>
    <t>Charley Simmons</t>
  </si>
  <si>
    <t>N4991</t>
  </si>
  <si>
    <t>Leann Bartlett</t>
  </si>
  <si>
    <t>N4995</t>
  </si>
  <si>
    <t>Denis Griffin</t>
  </si>
  <si>
    <t>N4998</t>
  </si>
  <si>
    <t>Chas Petersen</t>
  </si>
  <si>
    <t>N5004</t>
  </si>
  <si>
    <t>Alejandro Schneider</t>
  </si>
  <si>
    <t>N5005</t>
  </si>
  <si>
    <t>Kurt Cortez</t>
  </si>
  <si>
    <t>N5048</t>
  </si>
  <si>
    <t>Daren Copeland</t>
  </si>
  <si>
    <t>N5057</t>
  </si>
  <si>
    <t>Britt Stevenson</t>
  </si>
  <si>
    <t>N5069</t>
  </si>
  <si>
    <t>Johnie Mcdowell</t>
  </si>
  <si>
    <t>N5095</t>
  </si>
  <si>
    <t>Evan Mooney</t>
  </si>
  <si>
    <t>N5096</t>
  </si>
  <si>
    <t>Geneva Buckley</t>
  </si>
  <si>
    <t>N5102</t>
  </si>
  <si>
    <t>Joesph Valencia</t>
  </si>
  <si>
    <t>N5132</t>
  </si>
  <si>
    <t>Cristopher Morrison</t>
  </si>
  <si>
    <t>N5134</t>
  </si>
  <si>
    <t>Williams Kaiser</t>
  </si>
  <si>
    <t>N5137</t>
  </si>
  <si>
    <t>Allison Houston</t>
  </si>
  <si>
    <t>N5157</t>
  </si>
  <si>
    <t>Jacinto Stein</t>
  </si>
  <si>
    <t>N5162</t>
  </si>
  <si>
    <t>Alfredo Hodges</t>
  </si>
  <si>
    <t>N5179</t>
  </si>
  <si>
    <t>Merle Fritz</t>
  </si>
  <si>
    <t>N5194</t>
  </si>
  <si>
    <t>Mckinley Lambert</t>
  </si>
  <si>
    <t>N5224</t>
  </si>
  <si>
    <t>Annie Maynard</t>
  </si>
  <si>
    <t>N5238</t>
  </si>
  <si>
    <t>Elton Holmes</t>
  </si>
  <si>
    <t>N5322</t>
  </si>
  <si>
    <t>Cleveland Brennan</t>
  </si>
  <si>
    <t>N5349</t>
  </si>
  <si>
    <t>Dorian Villegas</t>
  </si>
  <si>
    <t>N5433</t>
  </si>
  <si>
    <t>Gino Orr</t>
  </si>
  <si>
    <t>N5444</t>
  </si>
  <si>
    <t>Nelson Roy</t>
  </si>
  <si>
    <t>N5459</t>
  </si>
  <si>
    <t>Toby Newman</t>
  </si>
  <si>
    <t>N5521</t>
  </si>
  <si>
    <t>Steven Velasquez</t>
  </si>
  <si>
    <t>N5543</t>
  </si>
  <si>
    <t>Gina Prince</t>
  </si>
  <si>
    <t>N5545</t>
  </si>
  <si>
    <t>Adrienne Vasquez</t>
  </si>
  <si>
    <t>N5571</t>
  </si>
  <si>
    <t>Rico Sims</t>
  </si>
  <si>
    <t>N5591</t>
  </si>
  <si>
    <t>Gilberto Zuniga</t>
  </si>
  <si>
    <t>N5606</t>
  </si>
  <si>
    <t>Johanna Bray</t>
  </si>
  <si>
    <t>N5612</t>
  </si>
  <si>
    <t>Rod Wiggins</t>
  </si>
  <si>
    <t>N5630</t>
  </si>
  <si>
    <t>Shelby Wu</t>
  </si>
  <si>
    <t>N5637</t>
  </si>
  <si>
    <t>Gilda Frazier</t>
  </si>
  <si>
    <t>N5676</t>
  </si>
  <si>
    <t>Yvonne Rose</t>
  </si>
  <si>
    <t>N5690</t>
  </si>
  <si>
    <t>Otis Leonard</t>
  </si>
  <si>
    <t>N5699</t>
  </si>
  <si>
    <t>Jim Rich</t>
  </si>
  <si>
    <t>N5713</t>
  </si>
  <si>
    <t>Javier Andersen</t>
  </si>
  <si>
    <t>N5728</t>
  </si>
  <si>
    <t>Wes Copeland</t>
  </si>
  <si>
    <t>N5734</t>
  </si>
  <si>
    <t>Jose Santiago</t>
  </si>
  <si>
    <t>N5737</t>
  </si>
  <si>
    <t>Man Mullen</t>
  </si>
  <si>
    <t>N5756</t>
  </si>
  <si>
    <t>Darrin Boyle</t>
  </si>
  <si>
    <t>N5759</t>
  </si>
  <si>
    <t>Elijah Crosby</t>
  </si>
  <si>
    <t>N5782</t>
  </si>
  <si>
    <t>Jackie Oliver</t>
  </si>
  <si>
    <t>N5784</t>
  </si>
  <si>
    <t>Carson Maddox</t>
  </si>
  <si>
    <t>N5785</t>
  </si>
  <si>
    <t>Petra Silva</t>
  </si>
  <si>
    <t>N5794</t>
  </si>
  <si>
    <t>Dustin Chen</t>
  </si>
  <si>
    <t>N5801</t>
  </si>
  <si>
    <t>Frances Oneal</t>
  </si>
  <si>
    <t>N5803</t>
  </si>
  <si>
    <t>Colin Calhoun</t>
  </si>
  <si>
    <t>N5835</t>
  </si>
  <si>
    <t>Derrick Navarro</t>
  </si>
  <si>
    <t>N5909</t>
  </si>
  <si>
    <t>Phoebe Humphrey</t>
  </si>
  <si>
    <t>N5920</t>
  </si>
  <si>
    <t>April Ali</t>
  </si>
  <si>
    <t>N5942</t>
  </si>
  <si>
    <t>Theodore Donovan</t>
  </si>
  <si>
    <t>N5953</t>
  </si>
  <si>
    <t>Pat Malone</t>
  </si>
  <si>
    <t>N5960</t>
  </si>
  <si>
    <t>Jamar Cummings</t>
  </si>
  <si>
    <t>N5976</t>
  </si>
  <si>
    <t>Royal Shah</t>
  </si>
  <si>
    <t>N5987</t>
  </si>
  <si>
    <t>Pete Miller</t>
  </si>
  <si>
    <t>N5989</t>
  </si>
  <si>
    <t>Tracy Frederick</t>
  </si>
  <si>
    <t>N5993</t>
  </si>
  <si>
    <t>Terry Richard</t>
  </si>
  <si>
    <t>N6003</t>
  </si>
  <si>
    <t>Ferdinand Hernandez</t>
  </si>
  <si>
    <t>N6048</t>
  </si>
  <si>
    <t>Orlando Wallace</t>
  </si>
  <si>
    <t>N6055</t>
  </si>
  <si>
    <t>Cyril Hoffman</t>
  </si>
  <si>
    <t>N6095</t>
  </si>
  <si>
    <t>Dong Forbes</t>
  </si>
  <si>
    <t>N6125</t>
  </si>
  <si>
    <t>Sherman Barton</t>
  </si>
  <si>
    <t>N6161</t>
  </si>
  <si>
    <t>Jamey Ortega</t>
  </si>
  <si>
    <t>N6215</t>
  </si>
  <si>
    <t>Harriet Vargas</t>
  </si>
  <si>
    <t>N6216</t>
  </si>
  <si>
    <t>Laura Singleton</t>
  </si>
  <si>
    <t>N6236</t>
  </si>
  <si>
    <t>Ahmad Gross</t>
  </si>
  <si>
    <t>N6238</t>
  </si>
  <si>
    <t>Lori Pena</t>
  </si>
  <si>
    <t>N6258</t>
  </si>
  <si>
    <t>Carl Waters</t>
  </si>
  <si>
    <t>N6273</t>
  </si>
  <si>
    <t>Gabriel Knapp</t>
  </si>
  <si>
    <t>N6276</t>
  </si>
  <si>
    <t>Trinidad Stanley</t>
  </si>
  <si>
    <t>N6285</t>
  </si>
  <si>
    <t>Wendell Forbes</t>
  </si>
  <si>
    <t>N6288</t>
  </si>
  <si>
    <t>Paris Pollard</t>
  </si>
  <si>
    <t>N6294</t>
  </si>
  <si>
    <t>Bernie Greene</t>
  </si>
  <si>
    <t>N6334</t>
  </si>
  <si>
    <t>Tristan Davila</t>
  </si>
  <si>
    <t>N6358</t>
  </si>
  <si>
    <t>Lane Armstrong</t>
  </si>
  <si>
    <t>N6374</t>
  </si>
  <si>
    <t>Cletus Burns</t>
  </si>
  <si>
    <t>N6380</t>
  </si>
  <si>
    <t>Carlton Prince</t>
  </si>
  <si>
    <t>N6400</t>
  </si>
  <si>
    <t>Antoine Cordova</t>
  </si>
  <si>
    <t>N6404</t>
  </si>
  <si>
    <t>Raul Sellers</t>
  </si>
  <si>
    <t>N6406</t>
  </si>
  <si>
    <t>Denis Whitney</t>
  </si>
  <si>
    <t>N6408</t>
  </si>
  <si>
    <t>Lucien Khan</t>
  </si>
  <si>
    <t>N6426</t>
  </si>
  <si>
    <t>Lee Park</t>
  </si>
  <si>
    <t>N6447</t>
  </si>
  <si>
    <t>Mallory Stein</t>
  </si>
  <si>
    <t>N6471</t>
  </si>
  <si>
    <t>Joseph Mckenzie</t>
  </si>
  <si>
    <t>N6473</t>
  </si>
  <si>
    <t>Gabriel Foley</t>
  </si>
  <si>
    <t>N6475</t>
  </si>
  <si>
    <t>Maureen Holland</t>
  </si>
  <si>
    <t>N6480</t>
  </si>
  <si>
    <t>Forrest Francis</t>
  </si>
  <si>
    <t>N6548</t>
  </si>
  <si>
    <t>Dalton Pitts</t>
  </si>
  <si>
    <t>N6549</t>
  </si>
  <si>
    <t>Quentin Stevenson</t>
  </si>
  <si>
    <t>N6558</t>
  </si>
  <si>
    <t>Edmundo Vega</t>
  </si>
  <si>
    <t>N6563</t>
  </si>
  <si>
    <t>Darren Randolph</t>
  </si>
  <si>
    <t>N6576</t>
  </si>
  <si>
    <t>Erik Buck</t>
  </si>
  <si>
    <t>N6586</t>
  </si>
  <si>
    <t>Joshua Warner</t>
  </si>
  <si>
    <t>N6595</t>
  </si>
  <si>
    <t>Lou Escobar</t>
  </si>
  <si>
    <t>N6596</t>
  </si>
  <si>
    <t>Dorthy White</t>
  </si>
  <si>
    <t>N6597</t>
  </si>
  <si>
    <t>Leroy Cook</t>
  </si>
  <si>
    <t>N6677</t>
  </si>
  <si>
    <t>Christopher Adams</t>
  </si>
  <si>
    <t>N6701</t>
  </si>
  <si>
    <t>Warren Huang</t>
  </si>
  <si>
    <t>N6841</t>
  </si>
  <si>
    <t>Joyce Camacho</t>
  </si>
  <si>
    <t>N6860</t>
  </si>
  <si>
    <t>Myron Hammond</t>
  </si>
  <si>
    <t>N6867</t>
  </si>
  <si>
    <t>Cletus Hines</t>
  </si>
  <si>
    <t>N6869</t>
  </si>
  <si>
    <t>Karyn Miles</t>
  </si>
  <si>
    <t>N6897</t>
  </si>
  <si>
    <t>Terra Washington</t>
  </si>
  <si>
    <t>N6919</t>
  </si>
  <si>
    <t>Merle Nolan</t>
  </si>
  <si>
    <t>N6951</t>
  </si>
  <si>
    <t>Lazaro Griffin</t>
  </si>
  <si>
    <t>N6958</t>
  </si>
  <si>
    <t>Rufus Koch</t>
  </si>
  <si>
    <t>N6965</t>
  </si>
  <si>
    <t>Rex Humphrey</t>
  </si>
  <si>
    <t>N6987</t>
  </si>
  <si>
    <t>Josiah Guerra</t>
  </si>
  <si>
    <t>N6991</t>
  </si>
  <si>
    <t>Ollie Owen</t>
  </si>
  <si>
    <t>N7002</t>
  </si>
  <si>
    <t>Dusty Brooks</t>
  </si>
  <si>
    <t>N7024</t>
  </si>
  <si>
    <t>Truman Moore</t>
  </si>
  <si>
    <t>N7025</t>
  </si>
  <si>
    <t>Douglas Donaldson</t>
  </si>
  <si>
    <t>N7074</t>
  </si>
  <si>
    <t>Pete Kaiser</t>
  </si>
  <si>
    <t>N7083</t>
  </si>
  <si>
    <t>Andreas Padilla</t>
  </si>
  <si>
    <t>N7101</t>
  </si>
  <si>
    <t>Marquita Becker</t>
  </si>
  <si>
    <t>N7107</t>
  </si>
  <si>
    <t>Will Berry</t>
  </si>
  <si>
    <t>N7195</t>
  </si>
  <si>
    <t>Danny Cowan</t>
  </si>
  <si>
    <t>N7220</t>
  </si>
  <si>
    <t>Lucio Melendez</t>
  </si>
  <si>
    <t>N7235</t>
  </si>
  <si>
    <t>Wesley Blackburn</t>
  </si>
  <si>
    <t>N7260</t>
  </si>
  <si>
    <t>Garland Gonzales</t>
  </si>
  <si>
    <t>N7266</t>
  </si>
  <si>
    <t>Lilly Lindsey</t>
  </si>
  <si>
    <t>N7267</t>
  </si>
  <si>
    <t>Gerry Huber</t>
  </si>
  <si>
    <t>N7268</t>
  </si>
  <si>
    <t>Sidney Mcclure</t>
  </si>
  <si>
    <t>N7305</t>
  </si>
  <si>
    <t>Bonnie Odonnell</t>
  </si>
  <si>
    <t>N7309</t>
  </si>
  <si>
    <t>Dario Lang</t>
  </si>
  <si>
    <t>N7315</t>
  </si>
  <si>
    <t>Leonard Burch</t>
  </si>
  <si>
    <t>N7317</t>
  </si>
  <si>
    <t>Royal Henry</t>
  </si>
  <si>
    <t>N7320</t>
  </si>
  <si>
    <t>Phyllis Haas</t>
  </si>
  <si>
    <t>N7324</t>
  </si>
  <si>
    <t>Francesca Cochran</t>
  </si>
  <si>
    <t>N7379</t>
  </si>
  <si>
    <t>Jerrold Kennedy</t>
  </si>
  <si>
    <t>N7416</t>
  </si>
  <si>
    <t>Merle Peterson</t>
  </si>
  <si>
    <t>N7418</t>
  </si>
  <si>
    <t>Domingo Pruitt</t>
  </si>
  <si>
    <t>N7445</t>
  </si>
  <si>
    <t>Rupert Wolf</t>
  </si>
  <si>
    <t>N7446</t>
  </si>
  <si>
    <t>Malik Drake</t>
  </si>
  <si>
    <t>N7447</t>
  </si>
  <si>
    <t>Floyd Escobar</t>
  </si>
  <si>
    <t>N7503</t>
  </si>
  <si>
    <t>Therese Washington</t>
  </si>
  <si>
    <t>N7506</t>
  </si>
  <si>
    <t>Geoffrey Burns</t>
  </si>
  <si>
    <t>N7529</t>
  </si>
  <si>
    <t>Janine Mccarty</t>
  </si>
  <si>
    <t>N7583</t>
  </si>
  <si>
    <t>Gayle Baker</t>
  </si>
  <si>
    <t>N7599</t>
  </si>
  <si>
    <t>Meredith Gaines</t>
  </si>
  <si>
    <t>N7642</t>
  </si>
  <si>
    <t>Adalberto Lloyd</t>
  </si>
  <si>
    <t>N7643</t>
  </si>
  <si>
    <t>Erin Camacho</t>
  </si>
  <si>
    <t>N7668</t>
  </si>
  <si>
    <t>Hosea Acosta</t>
  </si>
  <si>
    <t>N7669</t>
  </si>
  <si>
    <t>Willis Hicks</t>
  </si>
  <si>
    <t>N7683</t>
  </si>
  <si>
    <t>Armando Velasquez</t>
  </si>
  <si>
    <t>N7684</t>
  </si>
  <si>
    <t>Willard Cochran</t>
  </si>
  <si>
    <t>N7685</t>
  </si>
  <si>
    <t>Elisabeth Leon</t>
  </si>
  <si>
    <t>N7696</t>
  </si>
  <si>
    <t>Thaddeus Walter</t>
  </si>
  <si>
    <t>N7711</t>
  </si>
  <si>
    <t>Jarrod Meyers</t>
  </si>
  <si>
    <t>N7772</t>
  </si>
  <si>
    <t>Sid Baxter</t>
  </si>
  <si>
    <t>N7794</t>
  </si>
  <si>
    <t>Casey Sherman</t>
  </si>
  <si>
    <t>N7851</t>
  </si>
  <si>
    <t>Lynwood Sexton</t>
  </si>
  <si>
    <t>N7856</t>
  </si>
  <si>
    <t>Lydia Byrd</t>
  </si>
  <si>
    <t>N7857</t>
  </si>
  <si>
    <t>Daron Andersen</t>
  </si>
  <si>
    <t>N7860</t>
  </si>
  <si>
    <t>Kermit Reilly</t>
  </si>
  <si>
    <t>N7863</t>
  </si>
  <si>
    <t>Elton Morse</t>
  </si>
  <si>
    <t>N7887</t>
  </si>
  <si>
    <t>Haywood Cohen</t>
  </si>
  <si>
    <t>N7905</t>
  </si>
  <si>
    <t>Marion Pratt</t>
  </si>
  <si>
    <t>N7910</t>
  </si>
  <si>
    <t>Lilian Soto</t>
  </si>
  <si>
    <t>N7944</t>
  </si>
  <si>
    <t>Emery Kim</t>
  </si>
  <si>
    <t>N7946</t>
  </si>
  <si>
    <t>Ralph Thomas</t>
  </si>
  <si>
    <t>N8025</t>
  </si>
  <si>
    <t>Russel Boyd</t>
  </si>
  <si>
    <t>N8026</t>
  </si>
  <si>
    <t>Kasey Hoffman</t>
  </si>
  <si>
    <t>N8033</t>
  </si>
  <si>
    <t>Felecia Manning</t>
  </si>
  <si>
    <t>N8090</t>
  </si>
  <si>
    <t>Burt Vincent</t>
  </si>
  <si>
    <t>N8091</t>
  </si>
  <si>
    <t>Abel Moreno</t>
  </si>
  <si>
    <t>N8092</t>
  </si>
  <si>
    <t>Susie Berger</t>
  </si>
  <si>
    <t>N8113</t>
  </si>
  <si>
    <t>Zackary Mcpherson</t>
  </si>
  <si>
    <t>N8134</t>
  </si>
  <si>
    <t>Delmer Andrews</t>
  </si>
  <si>
    <t>N8135</t>
  </si>
  <si>
    <t>Nita Franklin</t>
  </si>
  <si>
    <t>N8140</t>
  </si>
  <si>
    <t>Dianne Olson</t>
  </si>
  <si>
    <t>N8180</t>
  </si>
  <si>
    <t>Rickey Marquez</t>
  </si>
  <si>
    <t>N8182</t>
  </si>
  <si>
    <t>Leon Peck</t>
  </si>
  <si>
    <t>N8197</t>
  </si>
  <si>
    <t>Bernie Cisneros</t>
  </si>
  <si>
    <t>N8222</t>
  </si>
  <si>
    <t>Royal Hahn</t>
  </si>
  <si>
    <t>N8234</t>
  </si>
  <si>
    <t>Waldo Booker</t>
  </si>
  <si>
    <t>N8237</t>
  </si>
  <si>
    <t>Jordon Porter</t>
  </si>
  <si>
    <t>N8266</t>
  </si>
  <si>
    <t>Annmarie Garcia</t>
  </si>
  <si>
    <t>N8277</t>
  </si>
  <si>
    <t>Luke Meyer</t>
  </si>
  <si>
    <t>N8285</t>
  </si>
  <si>
    <t>Rolf Robbins</t>
  </si>
  <si>
    <t>N8301</t>
  </si>
  <si>
    <t>Tyrell Cross</t>
  </si>
  <si>
    <t>N8322</t>
  </si>
  <si>
    <t>Tyler Booker</t>
  </si>
  <si>
    <t>N8328</t>
  </si>
  <si>
    <t>Jamey Leach</t>
  </si>
  <si>
    <t>N8334</t>
  </si>
  <si>
    <t>Sonny Owen</t>
  </si>
  <si>
    <t>N8335</t>
  </si>
  <si>
    <t>Otis Good</t>
  </si>
  <si>
    <t>N8360</t>
  </si>
  <si>
    <t>Jere Middleton</t>
  </si>
  <si>
    <t>N8381</t>
  </si>
  <si>
    <t>Antonia Mclean</t>
  </si>
  <si>
    <t>N8383</t>
  </si>
  <si>
    <t>Frieda Tran</t>
  </si>
  <si>
    <t>N8384</t>
  </si>
  <si>
    <t>Mohammed Hubbard</t>
  </si>
  <si>
    <t>N8392</t>
  </si>
  <si>
    <t>Kasey Holt</t>
  </si>
  <si>
    <t>N8394</t>
  </si>
  <si>
    <t>Ethan Obrien</t>
  </si>
  <si>
    <t>N8432</t>
  </si>
  <si>
    <t>Luis Mccarty</t>
  </si>
  <si>
    <t>N8433</t>
  </si>
  <si>
    <t>Genevieve Cooper</t>
  </si>
  <si>
    <t>N8450</t>
  </si>
  <si>
    <t>Rupert Small</t>
  </si>
  <si>
    <t>N8452</t>
  </si>
  <si>
    <t>Sammie Lang</t>
  </si>
  <si>
    <t>N8516</t>
  </si>
  <si>
    <t>Carissa Cummings</t>
  </si>
  <si>
    <t>N8585</t>
  </si>
  <si>
    <t>Robt Walsh</t>
  </si>
  <si>
    <t>N8588</t>
  </si>
  <si>
    <t>Virgil Herrera</t>
  </si>
  <si>
    <t>N8592</t>
  </si>
  <si>
    <t>Micah Dunlap</t>
  </si>
  <si>
    <t>N8612</t>
  </si>
  <si>
    <t>Garry Rosales</t>
  </si>
  <si>
    <t>N8613</t>
  </si>
  <si>
    <t>Rodolfo Guzman</t>
  </si>
  <si>
    <t>N8633</t>
  </si>
  <si>
    <t>Gilberto Chaney</t>
  </si>
  <si>
    <t>N8635</t>
  </si>
  <si>
    <t>Damian Bolton</t>
  </si>
  <si>
    <t>N8654</t>
  </si>
  <si>
    <t>Jonathon Moreno</t>
  </si>
  <si>
    <t>N8690</t>
  </si>
  <si>
    <t>Millard Werner</t>
  </si>
  <si>
    <t>N8691</t>
  </si>
  <si>
    <t>Owen Little</t>
  </si>
  <si>
    <t>N8693</t>
  </si>
  <si>
    <t>Lesley Carroll</t>
  </si>
  <si>
    <t>N8694</t>
  </si>
  <si>
    <t>Jermaine Waller</t>
  </si>
  <si>
    <t>N8714</t>
  </si>
  <si>
    <t>Donnie Hartman</t>
  </si>
  <si>
    <t>N8715</t>
  </si>
  <si>
    <t>Neva Pace</t>
  </si>
  <si>
    <t>N8741</t>
  </si>
  <si>
    <t>Ollie Mccall</t>
  </si>
  <si>
    <t>N8744</t>
  </si>
  <si>
    <t>Lou Mills</t>
  </si>
  <si>
    <t>N8768</t>
  </si>
  <si>
    <t>Dana Robbins</t>
  </si>
  <si>
    <t>N8778</t>
  </si>
  <si>
    <t>Jean Ferrell</t>
  </si>
  <si>
    <t>N8784</t>
  </si>
  <si>
    <t>Lynne Mccann</t>
  </si>
  <si>
    <t>N8787</t>
  </si>
  <si>
    <t>Ola Foley</t>
  </si>
  <si>
    <t>N8792</t>
  </si>
  <si>
    <t>Elwood Wheeler</t>
  </si>
  <si>
    <t>N8806</t>
  </si>
  <si>
    <t>Jewell Lynch</t>
  </si>
  <si>
    <t>N8807</t>
  </si>
  <si>
    <t>Sanford Huang</t>
  </si>
  <si>
    <t>N8814</t>
  </si>
  <si>
    <t>Blake Hall</t>
  </si>
  <si>
    <t>N8816</t>
  </si>
  <si>
    <t>Damien Roberts</t>
  </si>
  <si>
    <t>N8823</t>
  </si>
  <si>
    <t>Diann Fox</t>
  </si>
  <si>
    <t>N8848</t>
  </si>
  <si>
    <t>Graciela Randolph</t>
  </si>
  <si>
    <t>N8849</t>
  </si>
  <si>
    <t>Terry Chung</t>
  </si>
  <si>
    <t>N8857</t>
  </si>
  <si>
    <t>Abram Mckenzie</t>
  </si>
  <si>
    <t>N8870</t>
  </si>
  <si>
    <t>Nathanial Andersen</t>
  </si>
  <si>
    <t>N8881</t>
  </si>
  <si>
    <t>Bessie Summers</t>
  </si>
  <si>
    <t>N8884</t>
  </si>
  <si>
    <t>Annie Norris</t>
  </si>
  <si>
    <t>N8894</t>
  </si>
  <si>
    <t>Cornelia Fleming</t>
  </si>
  <si>
    <t>N8911</t>
  </si>
  <si>
    <t>Israel Wyatt</t>
  </si>
  <si>
    <t>N8941</t>
  </si>
  <si>
    <t>Conrad Riddle</t>
  </si>
  <si>
    <t>N8942</t>
  </si>
  <si>
    <t>Giuseppe Davies</t>
  </si>
  <si>
    <t>N8995</t>
  </si>
  <si>
    <t>Thad Velasquez</t>
  </si>
  <si>
    <t>N8997</t>
  </si>
  <si>
    <t>Doyle Lewis</t>
  </si>
  <si>
    <t>N8999</t>
  </si>
  <si>
    <t>Junior Simmons</t>
  </si>
  <si>
    <t>N9001</t>
  </si>
  <si>
    <t>Bo Shepherd</t>
  </si>
  <si>
    <t>N9040</t>
  </si>
  <si>
    <t>Carlene Gordon</t>
  </si>
  <si>
    <t>N9079</t>
  </si>
  <si>
    <t>Leslie Santana</t>
  </si>
  <si>
    <t>N9092</t>
  </si>
  <si>
    <t>Daren Garrison</t>
  </si>
  <si>
    <t>N9100</t>
  </si>
  <si>
    <t>Clarence Caldwell</t>
  </si>
  <si>
    <t>N9118</t>
  </si>
  <si>
    <t>Edwardo Humphrey</t>
  </si>
  <si>
    <t>N9147</t>
  </si>
  <si>
    <t>Gabrielle Fuller</t>
  </si>
  <si>
    <t>N9150</t>
  </si>
  <si>
    <t>Alissa Pacheco</t>
  </si>
  <si>
    <t>N9159</t>
  </si>
  <si>
    <t>Kristopher Stafford</t>
  </si>
  <si>
    <t>N9197</t>
  </si>
  <si>
    <t>Nannie Kane</t>
  </si>
  <si>
    <t>N9198</t>
  </si>
  <si>
    <t>Marion Robertson</t>
  </si>
  <si>
    <t>N9200</t>
  </si>
  <si>
    <t>Vincenzo Mejia</t>
  </si>
  <si>
    <t>N9205</t>
  </si>
  <si>
    <t>Emory Whitney</t>
  </si>
  <si>
    <t>N9221</t>
  </si>
  <si>
    <t>Ulysses Lin</t>
  </si>
  <si>
    <t>N9237</t>
  </si>
  <si>
    <t>Armando Nash</t>
  </si>
  <si>
    <t>N9258</t>
  </si>
  <si>
    <t>Elizabeth Horne</t>
  </si>
  <si>
    <t>N9276</t>
  </si>
  <si>
    <t>Jerrell Coleman</t>
  </si>
  <si>
    <t>N9293</t>
  </si>
  <si>
    <t>Hubert Banks</t>
  </si>
  <si>
    <t>N9322</t>
  </si>
  <si>
    <t>Georgia Herrera</t>
  </si>
  <si>
    <t>N9325</t>
  </si>
  <si>
    <t>Dino Walton</t>
  </si>
  <si>
    <t>N9331</t>
  </si>
  <si>
    <t>Andre Malone</t>
  </si>
  <si>
    <t>N9333</t>
  </si>
  <si>
    <t>Elroy Wu</t>
  </si>
  <si>
    <t>N9356</t>
  </si>
  <si>
    <t>Carroll Mercado</t>
  </si>
  <si>
    <t>N9358</t>
  </si>
  <si>
    <t>Rafael Weiss</t>
  </si>
  <si>
    <t>N9360</t>
  </si>
  <si>
    <t>Marion Hartman</t>
  </si>
  <si>
    <t>N9373</t>
  </si>
  <si>
    <t>Rod Andrews</t>
  </si>
  <si>
    <t>N9374</t>
  </si>
  <si>
    <t>Shad Wells</t>
  </si>
  <si>
    <t>N9417</t>
  </si>
  <si>
    <t>Taylor Buckley</t>
  </si>
  <si>
    <t>N9446</t>
  </si>
  <si>
    <t>Katharine Noble</t>
  </si>
  <si>
    <t>N9470</t>
  </si>
  <si>
    <t>Vicente Garrison</t>
  </si>
  <si>
    <t>N9712</t>
  </si>
  <si>
    <t>Casey Poole</t>
  </si>
  <si>
    <t>N9727</t>
  </si>
  <si>
    <t>Hershel Simon</t>
  </si>
  <si>
    <t>N9793</t>
  </si>
  <si>
    <t>Kermit Mata</t>
  </si>
  <si>
    <t>N9826</t>
  </si>
  <si>
    <t>Dominic Knapp</t>
  </si>
  <si>
    <t>N9827</t>
  </si>
  <si>
    <t>Alton Travis</t>
  </si>
  <si>
    <t>N9828</t>
  </si>
  <si>
    <t>Lynette Montoya</t>
  </si>
  <si>
    <t>N9829</t>
  </si>
  <si>
    <t>Sebastian Cobb</t>
  </si>
  <si>
    <t>N9846</t>
  </si>
  <si>
    <t>Patrica Walton</t>
  </si>
  <si>
    <t>N9847</t>
  </si>
  <si>
    <t>Melody Green</t>
  </si>
  <si>
    <t>N9848</t>
  </si>
  <si>
    <t>June Nolan</t>
  </si>
  <si>
    <t>N9857</t>
  </si>
  <si>
    <t>Teodoro Foster</t>
  </si>
  <si>
    <t>N9859</t>
  </si>
  <si>
    <t>Florine Porter</t>
  </si>
  <si>
    <t>N9860</t>
  </si>
  <si>
    <t>Cristopher Church</t>
  </si>
  <si>
    <t>N9869</t>
  </si>
  <si>
    <t>Nathaniel Bush</t>
  </si>
  <si>
    <t>N9870</t>
  </si>
  <si>
    <t>Carolyn Zuniga</t>
  </si>
  <si>
    <t>N9871</t>
  </si>
  <si>
    <t>Deena Hughes</t>
  </si>
  <si>
    <t>N9877</t>
  </si>
  <si>
    <t>Josue Jimenez</t>
  </si>
  <si>
    <t>N9886</t>
  </si>
  <si>
    <t>Raquel Velasquez</t>
  </si>
  <si>
    <t>N9897</t>
  </si>
  <si>
    <t>Sean Arnold</t>
  </si>
  <si>
    <t>N9904</t>
  </si>
  <si>
    <t>Van Cabrera</t>
  </si>
  <si>
    <t>N9915</t>
  </si>
  <si>
    <t>Elva Hull</t>
  </si>
  <si>
    <t>N9940</t>
  </si>
  <si>
    <t>Basil Neal</t>
  </si>
  <si>
    <t>N9941</t>
  </si>
  <si>
    <t>Mariano Howell</t>
  </si>
  <si>
    <t>N9942</t>
  </si>
  <si>
    <t>Thaddeus Barrett</t>
  </si>
  <si>
    <t>N9965</t>
  </si>
  <si>
    <t>Anibal Douglas</t>
  </si>
  <si>
    <t>N9999</t>
  </si>
  <si>
    <t>Mari Holder</t>
  </si>
  <si>
    <t>N10007</t>
  </si>
  <si>
    <t>Whitney Pham</t>
  </si>
  <si>
    <t>N10008</t>
  </si>
  <si>
    <t>Roberta Lowery</t>
  </si>
  <si>
    <t>N10009</t>
  </si>
  <si>
    <t>Robbie Anthony</t>
  </si>
  <si>
    <t>N10031</t>
  </si>
  <si>
    <t>Cliff Friedman</t>
  </si>
  <si>
    <t>N10045</t>
  </si>
  <si>
    <t>Catalina Tran</t>
  </si>
  <si>
    <t>N10106</t>
  </si>
  <si>
    <t>Edwina Romero</t>
  </si>
  <si>
    <t>N10107</t>
  </si>
  <si>
    <t>Eli Glenn</t>
  </si>
  <si>
    <t>N10118</t>
  </si>
  <si>
    <t>Helena Ayers</t>
  </si>
  <si>
    <t>N10119</t>
  </si>
  <si>
    <t>Joanne Lucas</t>
  </si>
  <si>
    <t>N10120</t>
  </si>
  <si>
    <t>Terrance Colon</t>
  </si>
  <si>
    <t>N10125</t>
  </si>
  <si>
    <t>Travis Sanders</t>
  </si>
  <si>
    <t>N10137</t>
  </si>
  <si>
    <t>Pat Crosby</t>
  </si>
  <si>
    <t>N10138</t>
  </si>
  <si>
    <t>Mac Kelley</t>
  </si>
  <si>
    <t>N10167</t>
  </si>
  <si>
    <t>Orlando Salas</t>
  </si>
  <si>
    <t>N10246</t>
  </si>
  <si>
    <t>Guy Oconnell</t>
  </si>
  <si>
    <t>N10249</t>
  </si>
  <si>
    <t>Domenic Cox</t>
  </si>
  <si>
    <t>N10265</t>
  </si>
  <si>
    <t>Dave Fritz</t>
  </si>
  <si>
    <t>N10290</t>
  </si>
  <si>
    <t>Emmitt Blankenship</t>
  </si>
  <si>
    <t>N10324</t>
  </si>
  <si>
    <t>Anderson Rollins</t>
  </si>
  <si>
    <t>N10343</t>
  </si>
  <si>
    <t>Elwood Cantu</t>
  </si>
  <si>
    <t>N10345</t>
  </si>
  <si>
    <t>Grover Greene</t>
  </si>
  <si>
    <t>N10411</t>
  </si>
  <si>
    <t>Jackie Castaneda</t>
  </si>
  <si>
    <t>N10418</t>
  </si>
  <si>
    <t>Brad Klein</t>
  </si>
  <si>
    <t>N10438</t>
  </si>
  <si>
    <t>Leon Hayden</t>
  </si>
  <si>
    <t>N10460</t>
  </si>
  <si>
    <t>Sal Briggs</t>
  </si>
  <si>
    <t>N10503</t>
  </si>
  <si>
    <t>Nathanael Campos</t>
  </si>
  <si>
    <t>N10505</t>
  </si>
  <si>
    <t>Marshall Odonnell</t>
  </si>
  <si>
    <t>N10514</t>
  </si>
  <si>
    <t>Sylvia Moss</t>
  </si>
  <si>
    <t>N10515</t>
  </si>
  <si>
    <t>Howard Dorsey</t>
  </si>
  <si>
    <t>N10516</t>
  </si>
  <si>
    <t>Fritz Andrade</t>
  </si>
  <si>
    <t>N10521</t>
  </si>
  <si>
    <t>Geraldo Proctor</t>
  </si>
  <si>
    <t>N10522</t>
  </si>
  <si>
    <t>Freddie Nielsen</t>
  </si>
  <si>
    <t>N10534</t>
  </si>
  <si>
    <t>Norberto Berg</t>
  </si>
  <si>
    <t>N10538</t>
  </si>
  <si>
    <t>Tonia Harrison</t>
  </si>
  <si>
    <t>N10637</t>
  </si>
  <si>
    <t>Owen Johnston</t>
  </si>
  <si>
    <t>N10646</t>
  </si>
  <si>
    <t>Christopher Huff</t>
  </si>
  <si>
    <t>N10650</t>
  </si>
  <si>
    <t>Cecelia Lynn</t>
  </si>
  <si>
    <t>N10651</t>
  </si>
  <si>
    <t>Cecil Tran</t>
  </si>
  <si>
    <t>N10654</t>
  </si>
  <si>
    <t>Spencer Archer</t>
  </si>
  <si>
    <t>N10659</t>
  </si>
  <si>
    <t>Tamika Clements</t>
  </si>
  <si>
    <t>N10660</t>
  </si>
  <si>
    <t>Freddie Whitaker</t>
  </si>
  <si>
    <t>N10661</t>
  </si>
  <si>
    <t>Shirley Morales</t>
  </si>
  <si>
    <t>N10662</t>
  </si>
  <si>
    <t>Rowena Oneal</t>
  </si>
  <si>
    <t>N10663</t>
  </si>
  <si>
    <t>Carol Perez</t>
  </si>
  <si>
    <t>N10665</t>
  </si>
  <si>
    <t>Robin Carey</t>
  </si>
  <si>
    <t>N10671</t>
  </si>
  <si>
    <t>Scott Brewer</t>
  </si>
  <si>
    <t>N10703</t>
  </si>
  <si>
    <t>Jeannine Carr</t>
  </si>
  <si>
    <t>N10705</t>
  </si>
  <si>
    <t>Edgardo Sanford</t>
  </si>
  <si>
    <t>N10707</t>
  </si>
  <si>
    <t>Devin Hernandez</t>
  </si>
  <si>
    <t>N10708</t>
  </si>
  <si>
    <t>Lincoln Rosales</t>
  </si>
  <si>
    <t>N10709</t>
  </si>
  <si>
    <t>Perry Collier</t>
  </si>
  <si>
    <t>N10732</t>
  </si>
  <si>
    <t>Tom Sampson</t>
  </si>
  <si>
    <t>N10733</t>
  </si>
  <si>
    <t>Myrtle Gamble</t>
  </si>
  <si>
    <t>N10734</t>
  </si>
  <si>
    <t>Cedric Mckinney</t>
  </si>
  <si>
    <t>N10735</t>
  </si>
  <si>
    <t>Chris Oconnor</t>
  </si>
  <si>
    <t>N10786</t>
  </si>
  <si>
    <t>Alejandro Cantrell</t>
  </si>
  <si>
    <t>N10802</t>
  </si>
  <si>
    <t>Weldon Hurley</t>
  </si>
  <si>
    <t>N10837</t>
  </si>
  <si>
    <t>Roberto Mosley</t>
  </si>
  <si>
    <t>N10839</t>
  </si>
  <si>
    <t>Dionne Griffith</t>
  </si>
  <si>
    <t>N10870</t>
  </si>
  <si>
    <t>Shon Clay</t>
  </si>
  <si>
    <t>N10871</t>
  </si>
  <si>
    <t>Rex Sanders</t>
  </si>
  <si>
    <t>N10872</t>
  </si>
  <si>
    <t>Arnoldo Mack</t>
  </si>
  <si>
    <t>N10879</t>
  </si>
  <si>
    <t>Mavis Jackson</t>
  </si>
  <si>
    <t>N10881</t>
  </si>
  <si>
    <t>Monroe Washington</t>
  </si>
  <si>
    <t>N10888</t>
  </si>
  <si>
    <t>Kirsten Valencia</t>
  </si>
  <si>
    <t>N10897</t>
  </si>
  <si>
    <t>Richard Allen</t>
  </si>
  <si>
    <t>N10899</t>
  </si>
  <si>
    <t>Major Mason</t>
  </si>
  <si>
    <t>N10919</t>
  </si>
  <si>
    <t>Dexter Vaughan</t>
  </si>
  <si>
    <t>N10934</t>
  </si>
  <si>
    <t>Heidi Finley</t>
  </si>
  <si>
    <t>N10971</t>
  </si>
  <si>
    <t>Lonnie Marsh</t>
  </si>
  <si>
    <t>N10972</t>
  </si>
  <si>
    <t>Hugh Frye</t>
  </si>
  <si>
    <t>N10974</t>
  </si>
  <si>
    <t>Jamison Lam</t>
  </si>
  <si>
    <t>N10990</t>
  </si>
  <si>
    <t>Harry Schneider</t>
  </si>
  <si>
    <t>N11023</t>
  </si>
  <si>
    <t>Annmarie Ruiz</t>
  </si>
  <si>
    <t>N11024</t>
  </si>
  <si>
    <t>Elvis Gaines</t>
  </si>
  <si>
    <t>N11026</t>
  </si>
  <si>
    <t>Terrell Rush</t>
  </si>
  <si>
    <t>N11045</t>
  </si>
  <si>
    <t>Tameka Alexander</t>
  </si>
  <si>
    <t>N11046</t>
  </si>
  <si>
    <t>Alphonso Andrews</t>
  </si>
  <si>
    <t>N11099</t>
  </si>
  <si>
    <t>Abdul Becker</t>
  </si>
  <si>
    <t>N11100</t>
  </si>
  <si>
    <t>Robby Armstrong</t>
  </si>
  <si>
    <t>N11122</t>
  </si>
  <si>
    <t>Sanford Gaines</t>
  </si>
  <si>
    <t>N11143</t>
  </si>
  <si>
    <t>Elmo Hutchinson</t>
  </si>
  <si>
    <t>N11156</t>
  </si>
  <si>
    <t>Tobias Gregory</t>
  </si>
  <si>
    <t>N11168</t>
  </si>
  <si>
    <t>Lolita Compton</t>
  </si>
  <si>
    <t>N11169</t>
  </si>
  <si>
    <t>Arnoldo Lawrence</t>
  </si>
  <si>
    <t>N11202</t>
  </si>
  <si>
    <t>Arnoldo Simon</t>
  </si>
  <si>
    <t>N11223</t>
  </si>
  <si>
    <t>Jerrold Weeks</t>
  </si>
  <si>
    <t>N11225</t>
  </si>
  <si>
    <t>Royce Strickland</t>
  </si>
  <si>
    <t>N11232</t>
  </si>
  <si>
    <t>Herman Garza</t>
  </si>
  <si>
    <t>N11235</t>
  </si>
  <si>
    <t>Caleb Holloway</t>
  </si>
  <si>
    <t>N11247</t>
  </si>
  <si>
    <t>Wanda Hernandez</t>
  </si>
  <si>
    <t>N11248</t>
  </si>
  <si>
    <t>Damon Villanueva</t>
  </si>
  <si>
    <t>N11251</t>
  </si>
  <si>
    <t>Dewayne Moran</t>
  </si>
  <si>
    <t>N11255</t>
  </si>
  <si>
    <t>Felton Hunt</t>
  </si>
  <si>
    <t>N11295</t>
  </si>
  <si>
    <t>Christine Blake</t>
  </si>
  <si>
    <t>N11298</t>
  </si>
  <si>
    <t>Erich Carroll</t>
  </si>
  <si>
    <t>N11305</t>
  </si>
  <si>
    <t>Elisa Benson</t>
  </si>
  <si>
    <t>N11329</t>
  </si>
  <si>
    <t>Alden Tucker</t>
  </si>
  <si>
    <t>N11332</t>
  </si>
  <si>
    <t>Adrian Schaefer</t>
  </si>
  <si>
    <t>N11347</t>
  </si>
  <si>
    <t>Armand Avery</t>
  </si>
  <si>
    <t>N11440</t>
  </si>
  <si>
    <t>Guy Woods</t>
  </si>
  <si>
    <t>N11441</t>
  </si>
  <si>
    <t>Parker Barajas</t>
  </si>
  <si>
    <t>N11442</t>
  </si>
  <si>
    <t>Leslie Dominguez</t>
  </si>
  <si>
    <t>N11464</t>
  </si>
  <si>
    <t>Alfonso Oneal</t>
  </si>
  <si>
    <t>N11469</t>
  </si>
  <si>
    <t>Ashlee Cochran</t>
  </si>
  <si>
    <t>N11499</t>
  </si>
  <si>
    <t>Patricia Harding</t>
  </si>
  <si>
    <t>N11503</t>
  </si>
  <si>
    <t>Normand Donovan</t>
  </si>
  <si>
    <t>N11521</t>
  </si>
  <si>
    <t>Kerry Donovan</t>
  </si>
  <si>
    <t>N11538</t>
  </si>
  <si>
    <t>Maritza Valenzuela</t>
  </si>
  <si>
    <t>N11584</t>
  </si>
  <si>
    <t>Marina Potter</t>
  </si>
  <si>
    <t>N11623</t>
  </si>
  <si>
    <t>Savannah Ferrell</t>
  </si>
  <si>
    <t>N11625</t>
  </si>
  <si>
    <t>Valarie Best</t>
  </si>
  <si>
    <t>N11626</t>
  </si>
  <si>
    <t>Malcolm Hickman</t>
  </si>
  <si>
    <t>N11649</t>
  </si>
  <si>
    <t>Maritza Blevins</t>
  </si>
  <si>
    <t>N11668</t>
  </si>
  <si>
    <t>Myra Hill</t>
  </si>
  <si>
    <t>N11671</t>
  </si>
  <si>
    <t>Ezra Stewart</t>
  </si>
  <si>
    <t>N11672</t>
  </si>
  <si>
    <t>Raul Roberson</t>
  </si>
  <si>
    <t>N11673</t>
  </si>
  <si>
    <t>Celina Larsen</t>
  </si>
  <si>
    <t>N11674</t>
  </si>
  <si>
    <t>Trevor Munoz</t>
  </si>
  <si>
    <t>N11681</t>
  </si>
  <si>
    <t>Glenna Moyer</t>
  </si>
  <si>
    <t>N11686</t>
  </si>
  <si>
    <t>Alfredo Reese</t>
  </si>
  <si>
    <t>N11740</t>
  </si>
  <si>
    <t>Brenton Frank</t>
  </si>
  <si>
    <t>N11742</t>
  </si>
  <si>
    <t>Graig Church</t>
  </si>
  <si>
    <t>N11755</t>
  </si>
  <si>
    <t>Milton Cline</t>
  </si>
  <si>
    <t>N11835</t>
  </si>
  <si>
    <t>Lester Becker</t>
  </si>
  <si>
    <t>N11836</t>
  </si>
  <si>
    <t>Odell Blackburn</t>
  </si>
  <si>
    <t>N11840</t>
  </si>
  <si>
    <t>Tisha Mckenzie</t>
  </si>
  <si>
    <t>N11865</t>
  </si>
  <si>
    <t>Bert Fleming</t>
  </si>
  <si>
    <t>N11874</t>
  </si>
  <si>
    <t>Lourdes Valenzuela</t>
  </si>
  <si>
    <t>N11876</t>
  </si>
  <si>
    <t>Sadie Lin</t>
  </si>
  <si>
    <t>N11877</t>
  </si>
  <si>
    <t>Jesus Vance</t>
  </si>
  <si>
    <t>N11881</t>
  </si>
  <si>
    <t>Arden Gaines</t>
  </si>
  <si>
    <t>N11893</t>
  </si>
  <si>
    <t>Blair Bernard</t>
  </si>
  <si>
    <t>N11930</t>
  </si>
  <si>
    <t>Rory Bautista</t>
  </si>
  <si>
    <t>N11931</t>
  </si>
  <si>
    <t>Mel Jones</t>
  </si>
  <si>
    <t>N11933</t>
  </si>
  <si>
    <t>Elias Dorsey</t>
  </si>
  <si>
    <t>N11934</t>
  </si>
  <si>
    <t>Nathaniel Ellis</t>
  </si>
  <si>
    <t>N11945</t>
  </si>
  <si>
    <t>Carter Waller</t>
  </si>
  <si>
    <t>N11946</t>
  </si>
  <si>
    <t>Alan Morris</t>
  </si>
  <si>
    <t>N11947</t>
  </si>
  <si>
    <t>Antonio Flynn</t>
  </si>
  <si>
    <t>N11948</t>
  </si>
  <si>
    <t>Clifford Villegas</t>
  </si>
  <si>
    <t>N11949</t>
  </si>
  <si>
    <t>Franklin Goodman</t>
  </si>
  <si>
    <t>N11994</t>
  </si>
  <si>
    <t>Ophelia Osborne</t>
  </si>
  <si>
    <t>N11997</t>
  </si>
  <si>
    <t>Ellsworth Barajas</t>
  </si>
  <si>
    <t>N11998</t>
  </si>
  <si>
    <t>Neil Finley</t>
  </si>
  <si>
    <t>N11999</t>
  </si>
  <si>
    <t>Noah Wells</t>
  </si>
  <si>
    <t>N12006</t>
  </si>
  <si>
    <t>Dionne Mclaughlin</t>
  </si>
  <si>
    <t>N12022</t>
  </si>
  <si>
    <t>Mathew Blackwell</t>
  </si>
  <si>
    <t>N12023</t>
  </si>
  <si>
    <t>Janice Hickman</t>
  </si>
  <si>
    <t>N12056</t>
  </si>
  <si>
    <t>Nicky Day</t>
  </si>
  <si>
    <t>N12058</t>
  </si>
  <si>
    <t>Felicia Shannon</t>
  </si>
  <si>
    <t>N12060</t>
  </si>
  <si>
    <t>Cleveland Cisneros</t>
  </si>
  <si>
    <t>N12100</t>
  </si>
  <si>
    <t>Matt Cain</t>
  </si>
  <si>
    <t>N12123</t>
  </si>
  <si>
    <t>Tanisha Flowers</t>
  </si>
  <si>
    <t>N12124</t>
  </si>
  <si>
    <t>Toby Hanna</t>
  </si>
  <si>
    <t>N12151</t>
  </si>
  <si>
    <t>Rob Barajas</t>
  </si>
  <si>
    <t>N12161</t>
  </si>
  <si>
    <t>Estelle Clark</t>
  </si>
  <si>
    <t>N12162</t>
  </si>
  <si>
    <t>Christina Hahn</t>
  </si>
  <si>
    <t>N12217</t>
  </si>
  <si>
    <t>Bob Duran</t>
  </si>
  <si>
    <t>N12254</t>
  </si>
  <si>
    <t>Angelo Lynch</t>
  </si>
  <si>
    <t>N12255</t>
  </si>
  <si>
    <t>Jeromy Calderon</t>
  </si>
  <si>
    <t>N12275</t>
  </si>
  <si>
    <t>Roman Drake</t>
  </si>
  <si>
    <t>N12277</t>
  </si>
  <si>
    <t>Jude Jones</t>
  </si>
  <si>
    <t>N12278</t>
  </si>
  <si>
    <t>Zackary Copeland</t>
  </si>
  <si>
    <t>N12344</t>
  </si>
  <si>
    <t>Dirk Friedman</t>
  </si>
  <si>
    <t>N12349</t>
  </si>
  <si>
    <t>Stacy Meadows</t>
  </si>
  <si>
    <t>N12351</t>
  </si>
  <si>
    <t>Troy Joyce</t>
  </si>
  <si>
    <t>N12355</t>
  </si>
  <si>
    <t>Priscilla Griffith</t>
  </si>
  <si>
    <t>N12370</t>
  </si>
  <si>
    <t>Madeline Dixon</t>
  </si>
  <si>
    <t>N12371</t>
  </si>
  <si>
    <t>Hayden Ballard</t>
  </si>
  <si>
    <t>N12372</t>
  </si>
  <si>
    <t>Elise Golden</t>
  </si>
  <si>
    <t>N12386</t>
  </si>
  <si>
    <t>Paris Allen</t>
  </si>
  <si>
    <t>N12398</t>
  </si>
  <si>
    <t>Bret Jennings</t>
  </si>
  <si>
    <t>N12418</t>
  </si>
  <si>
    <t>Otto Wiggins</t>
  </si>
  <si>
    <t>N12419</t>
  </si>
  <si>
    <t>Amy Mcconnell</t>
  </si>
  <si>
    <t>N14019</t>
  </si>
  <si>
    <t>Otis Lawrence</t>
  </si>
  <si>
    <t>N14024</t>
  </si>
  <si>
    <t>Aileen Gardner</t>
  </si>
  <si>
    <t>N14036</t>
  </si>
  <si>
    <t>Karl Oconnor</t>
  </si>
  <si>
    <t>N14058</t>
  </si>
  <si>
    <t>Chong Shelton</t>
  </si>
  <si>
    <t>N14169</t>
  </si>
  <si>
    <t>Erma Cervantes</t>
  </si>
  <si>
    <t>N14171</t>
  </si>
  <si>
    <t>Adalberto Hayden</t>
  </si>
  <si>
    <t>N14215</t>
  </si>
  <si>
    <t>Sterling Huffman</t>
  </si>
  <si>
    <t>N14235</t>
  </si>
  <si>
    <t>Jerome Whitney</t>
  </si>
  <si>
    <t>N14236</t>
  </si>
  <si>
    <t>Leticia Howe</t>
  </si>
  <si>
    <t>N14252</t>
  </si>
  <si>
    <t>Markus Powell</t>
  </si>
  <si>
    <t>N14254</t>
  </si>
  <si>
    <t>Justine Whitney</t>
  </si>
  <si>
    <t>N14255</t>
  </si>
  <si>
    <t>Horace Wilkinson</t>
  </si>
  <si>
    <t>N14257</t>
  </si>
  <si>
    <t>Jewel Meza</t>
  </si>
  <si>
    <t>N14290</t>
  </si>
  <si>
    <t>Sherwood Preston</t>
  </si>
  <si>
    <t>N14299</t>
  </si>
  <si>
    <t>Elvin Shepard</t>
  </si>
  <si>
    <t>N14300</t>
  </si>
  <si>
    <t>Summer Nielsen</t>
  </si>
  <si>
    <t>N14318</t>
  </si>
  <si>
    <t>Eva Fletcher</t>
  </si>
  <si>
    <t>N14323</t>
  </si>
  <si>
    <t>Claude Moore</t>
  </si>
  <si>
    <t>N14328</t>
  </si>
  <si>
    <t>Billy Galloway</t>
  </si>
  <si>
    <t>N14344</t>
  </si>
  <si>
    <t>Cristobal Page</t>
  </si>
  <si>
    <t>N14346</t>
  </si>
  <si>
    <t>Gretchen Harrell</t>
  </si>
  <si>
    <t>N14350</t>
  </si>
  <si>
    <t>Latisha Cook</t>
  </si>
  <si>
    <t>N14351</t>
  </si>
  <si>
    <t>Luis Hester</t>
  </si>
  <si>
    <t>N14352</t>
  </si>
  <si>
    <t>Delmer Rollins</t>
  </si>
  <si>
    <t>N14353</t>
  </si>
  <si>
    <t>Patty Prince</t>
  </si>
  <si>
    <t>N14354</t>
  </si>
  <si>
    <t>Agustin Proctor</t>
  </si>
  <si>
    <t>N14371</t>
  </si>
  <si>
    <t>Sheldon Pacheco</t>
  </si>
  <si>
    <t>N14394</t>
  </si>
  <si>
    <t>Frankie Davidson</t>
  </si>
  <si>
    <t>N14411</t>
  </si>
  <si>
    <t>Jesus Blankenship</t>
  </si>
  <si>
    <t>N14428</t>
  </si>
  <si>
    <t>Rosetta Lyons</t>
  </si>
  <si>
    <t>N14429</t>
  </si>
  <si>
    <t>Jordon Cardenas</t>
  </si>
  <si>
    <t>N14435</t>
  </si>
  <si>
    <t>Lavern Santos</t>
  </si>
  <si>
    <t>N14482</t>
  </si>
  <si>
    <t>Jame Brock</t>
  </si>
  <si>
    <t>N14516</t>
  </si>
  <si>
    <t>Eliseo Miles</t>
  </si>
  <si>
    <t>N14530</t>
  </si>
  <si>
    <t>Calvin Gonzales</t>
  </si>
  <si>
    <t>N14531</t>
  </si>
  <si>
    <t>Lottie Johnston</t>
  </si>
  <si>
    <t>N14571</t>
  </si>
  <si>
    <t>Reginald Page</t>
  </si>
  <si>
    <t>N14584</t>
  </si>
  <si>
    <t>Roderick Arias</t>
  </si>
  <si>
    <t>N14585</t>
  </si>
  <si>
    <t>Aaron Reyes</t>
  </si>
  <si>
    <t>N14586</t>
  </si>
  <si>
    <t>Hal Henderson</t>
  </si>
  <si>
    <t>N14587</t>
  </si>
  <si>
    <t>Young Cervantes</t>
  </si>
  <si>
    <t>N14596</t>
  </si>
  <si>
    <t>Beth Lyons</t>
  </si>
  <si>
    <t>N14610</t>
  </si>
  <si>
    <t>Darnell Oconnell</t>
  </si>
  <si>
    <t>N14628</t>
  </si>
  <si>
    <t>Jaime Munoz</t>
  </si>
  <si>
    <t>N14629</t>
  </si>
  <si>
    <t>Armand Davis</t>
  </si>
  <si>
    <t>N14630</t>
  </si>
  <si>
    <t>Cameron Durham</t>
  </si>
  <si>
    <t>N14635</t>
  </si>
  <si>
    <t>Minh Blackwell</t>
  </si>
  <si>
    <t>N14638</t>
  </si>
  <si>
    <t>Tyrell Oneill</t>
  </si>
  <si>
    <t>N14652</t>
  </si>
  <si>
    <t>Sherrie Curry</t>
  </si>
  <si>
    <t>N14653</t>
  </si>
  <si>
    <t>Oliver Vaughn</t>
  </si>
  <si>
    <t>N14681</t>
  </si>
  <si>
    <t>Jeanne Waters</t>
  </si>
  <si>
    <t>N14686</t>
  </si>
  <si>
    <t>Filiberto Barrera</t>
  </si>
  <si>
    <t>N14687</t>
  </si>
  <si>
    <t>Emmanuel Morgan</t>
  </si>
  <si>
    <t>N14688</t>
  </si>
  <si>
    <t>Tomas Griffith</t>
  </si>
  <si>
    <t>N14722</t>
  </si>
  <si>
    <t>Elmer Foster</t>
  </si>
  <si>
    <t>N14723</t>
  </si>
  <si>
    <t>Wendell Benson</t>
  </si>
  <si>
    <t>N14726</t>
  </si>
  <si>
    <t>Antonia Carey</t>
  </si>
  <si>
    <t>N14731</t>
  </si>
  <si>
    <t>Shelly Carrillo</t>
  </si>
  <si>
    <t>N14752</t>
  </si>
  <si>
    <t>Desmond Hendrix</t>
  </si>
  <si>
    <t>N14768</t>
  </si>
  <si>
    <t>Derek Osborne</t>
  </si>
  <si>
    <t>N14774</t>
  </si>
  <si>
    <t>Jerry Duncan</t>
  </si>
  <si>
    <t>N14776</t>
  </si>
  <si>
    <t>Mike Hardy</t>
  </si>
  <si>
    <t>N14782</t>
  </si>
  <si>
    <t>Martha Edwards</t>
  </si>
  <si>
    <t>N14785</t>
  </si>
  <si>
    <t>Aldo Daniel</t>
  </si>
  <si>
    <t>N14824</t>
  </si>
  <si>
    <t>Mario Fernandez</t>
  </si>
  <si>
    <t>N14829</t>
  </si>
  <si>
    <t>Lon Peters</t>
  </si>
  <si>
    <t>N14834</t>
  </si>
  <si>
    <t>Everett Short</t>
  </si>
  <si>
    <t>N14835</t>
  </si>
  <si>
    <t>Roberto Sparks</t>
  </si>
  <si>
    <t>N14844</t>
  </si>
  <si>
    <t>Damion Brown</t>
  </si>
  <si>
    <t>N14862</t>
  </si>
  <si>
    <t>Leigh Waller</t>
  </si>
  <si>
    <t>N14882</t>
  </si>
  <si>
    <t>Peter Grimes</t>
  </si>
  <si>
    <t>N14895</t>
  </si>
  <si>
    <t>Aurelio Gregory</t>
  </si>
  <si>
    <t>N14900</t>
  </si>
  <si>
    <t>Bret Rubio</t>
  </si>
  <si>
    <t>N14902</t>
  </si>
  <si>
    <t>Winford Gutierrez</t>
  </si>
  <si>
    <t>N14917</t>
  </si>
  <si>
    <t>Ted Blair</t>
  </si>
  <si>
    <t>N14924</t>
  </si>
  <si>
    <t>Kay Peterson</t>
  </si>
  <si>
    <t>N14928</t>
  </si>
  <si>
    <t>Rae Glenn</t>
  </si>
  <si>
    <t>N14937</t>
  </si>
  <si>
    <t>Lourdes Wolfe</t>
  </si>
  <si>
    <t>N14943</t>
  </si>
  <si>
    <t>Normand Weeks</t>
  </si>
  <si>
    <t>N14996</t>
  </si>
  <si>
    <t>Joshua Duran</t>
  </si>
  <si>
    <t>N15001</t>
  </si>
  <si>
    <t>Myles Mccarty</t>
  </si>
  <si>
    <t>N15003</t>
  </si>
  <si>
    <t>Letitia Dougherty</t>
  </si>
  <si>
    <t>N15004</t>
  </si>
  <si>
    <t>Philip Bird</t>
  </si>
  <si>
    <t>N15008</t>
  </si>
  <si>
    <t>Mickey Farley</t>
  </si>
  <si>
    <t>N15049</t>
  </si>
  <si>
    <t>Erasmo Bird</t>
  </si>
  <si>
    <t>N15051</t>
  </si>
  <si>
    <t>Brice Downs</t>
  </si>
  <si>
    <t>N15056</t>
  </si>
  <si>
    <t>Milan Barnett</t>
  </si>
  <si>
    <t>N15057</t>
  </si>
  <si>
    <t>Katelyn Hubbard</t>
  </si>
  <si>
    <t>N15091</t>
  </si>
  <si>
    <t>Sebastian Oneill</t>
  </si>
  <si>
    <t>N15092</t>
  </si>
  <si>
    <t>Bart Tapia</t>
  </si>
  <si>
    <t>N15094</t>
  </si>
  <si>
    <t>Virgilio Wu</t>
  </si>
  <si>
    <t>N15096</t>
  </si>
  <si>
    <t>Caroline Allison</t>
  </si>
  <si>
    <t>N15117</t>
  </si>
  <si>
    <t>Erich Gaines</t>
  </si>
  <si>
    <t>N15125</t>
  </si>
  <si>
    <t>Columbus Irwin</t>
  </si>
  <si>
    <t>N15205</t>
  </si>
  <si>
    <t>Hank Osborne</t>
  </si>
  <si>
    <t>N15218</t>
  </si>
  <si>
    <t>Nellie Shah</t>
  </si>
  <si>
    <t>N15260</t>
  </si>
  <si>
    <t>Waldo Zamora</t>
  </si>
  <si>
    <t>N15263</t>
  </si>
  <si>
    <t>Joey Ortiz</t>
  </si>
  <si>
    <t>N15278</t>
  </si>
  <si>
    <t>Lorna Bryant</t>
  </si>
  <si>
    <t>N15279</t>
  </si>
  <si>
    <t>Kristy Bowen</t>
  </si>
  <si>
    <t>N15293</t>
  </si>
  <si>
    <t>Gus Stanley</t>
  </si>
  <si>
    <t>N15294</t>
  </si>
  <si>
    <t>Lemuel Noble</t>
  </si>
  <si>
    <t>N15298</t>
  </si>
  <si>
    <t>Valentine Kramer</t>
  </si>
  <si>
    <t>N15299</t>
  </si>
  <si>
    <t>Brian Trevino</t>
  </si>
  <si>
    <t>N15300</t>
  </si>
  <si>
    <t>Denise Hoover</t>
  </si>
  <si>
    <t>N15301</t>
  </si>
  <si>
    <t>Dana Gregory</t>
  </si>
  <si>
    <t>N15303</t>
  </si>
  <si>
    <t>Hilario Sharp</t>
  </si>
  <si>
    <t>N15306</t>
  </si>
  <si>
    <t>Sammie Porter</t>
  </si>
  <si>
    <t>N15325</t>
  </si>
  <si>
    <t>Darren Callahan</t>
  </si>
  <si>
    <t>N15329</t>
  </si>
  <si>
    <t>Mose Estes</t>
  </si>
  <si>
    <t>N15340</t>
  </si>
  <si>
    <t>Jamie Good</t>
  </si>
  <si>
    <t>N15342</t>
  </si>
  <si>
    <t>Quentin Holmes</t>
  </si>
  <si>
    <t>N15346</t>
  </si>
  <si>
    <t>Dexter Rasmussen</t>
  </si>
  <si>
    <t>N15348</t>
  </si>
  <si>
    <t>Jimmie Lozano</t>
  </si>
  <si>
    <t>N15349</t>
  </si>
  <si>
    <t>Trevor Tanner</t>
  </si>
  <si>
    <t>N15354</t>
  </si>
  <si>
    <t>Jae Montoya</t>
  </si>
  <si>
    <t>N15369</t>
  </si>
  <si>
    <t>Terra Smith</t>
  </si>
  <si>
    <t>N15380</t>
  </si>
  <si>
    <t>Simone Parks</t>
  </si>
  <si>
    <t>N15384</t>
  </si>
  <si>
    <t>Rudolf Short</t>
  </si>
  <si>
    <t>N15386</t>
  </si>
  <si>
    <t>Monica Moreno</t>
  </si>
  <si>
    <t>N15387</t>
  </si>
  <si>
    <t>Casandra Cochran</t>
  </si>
  <si>
    <t>N15388</t>
  </si>
  <si>
    <t>Mel Hughes</t>
  </si>
  <si>
    <t>N15393</t>
  </si>
  <si>
    <t>Alexander Galvan</t>
  </si>
  <si>
    <t>N15402</t>
  </si>
  <si>
    <t>Edward Ray</t>
  </si>
  <si>
    <t>N15420</t>
  </si>
  <si>
    <t>John Villarreal</t>
  </si>
  <si>
    <t>N15457</t>
  </si>
  <si>
    <t>Zackary Matthews</t>
  </si>
  <si>
    <t>N15478</t>
  </si>
  <si>
    <t>Morton Velasquez</t>
  </si>
  <si>
    <t>N15479</t>
  </si>
  <si>
    <t>Herbert Randall</t>
  </si>
  <si>
    <t>N15482</t>
  </si>
  <si>
    <t>Miles Colon</t>
  </si>
  <si>
    <t>N15483</t>
  </si>
  <si>
    <t>Dirk Reed</t>
  </si>
  <si>
    <t>N15490</t>
  </si>
  <si>
    <t>Wade Phelps</t>
  </si>
  <si>
    <t>N15503</t>
  </si>
  <si>
    <t>Lakisha Kennedy</t>
  </si>
  <si>
    <t>N15504</t>
  </si>
  <si>
    <t>Olin Glover</t>
  </si>
  <si>
    <t>N15516</t>
  </si>
  <si>
    <t>Leandro Herman</t>
  </si>
  <si>
    <t>N15519</t>
  </si>
  <si>
    <t>Morris Davenport</t>
  </si>
  <si>
    <t>N15555</t>
  </si>
  <si>
    <t>Latisha Camacho</t>
  </si>
  <si>
    <t>N15556</t>
  </si>
  <si>
    <t>Andre Moses</t>
  </si>
  <si>
    <t>N15570</t>
  </si>
  <si>
    <t>Joseph Sharp</t>
  </si>
  <si>
    <t>N15572</t>
  </si>
  <si>
    <t>Kenton Freeman</t>
  </si>
  <si>
    <t>N15588</t>
  </si>
  <si>
    <t>George Hobbs</t>
  </si>
  <si>
    <t>N15610</t>
  </si>
  <si>
    <t>Dion Wiggins</t>
  </si>
  <si>
    <t>N15611</t>
  </si>
  <si>
    <t>Otis Farley</t>
  </si>
  <si>
    <t>N15612</t>
  </si>
  <si>
    <t>Jenna Doyle</t>
  </si>
  <si>
    <t>N15630</t>
  </si>
  <si>
    <t>Leopoldo Mata</t>
  </si>
  <si>
    <t>N15635</t>
  </si>
  <si>
    <t>Simon Roach</t>
  </si>
  <si>
    <t>N15636</t>
  </si>
  <si>
    <t>Deandre Valdez</t>
  </si>
  <si>
    <t>N15648</t>
  </si>
  <si>
    <t>Marion Mora</t>
  </si>
  <si>
    <t>N15649</t>
  </si>
  <si>
    <t>Darcy Estes</t>
  </si>
  <si>
    <t>N15660</t>
  </si>
  <si>
    <t>Paris Lozano</t>
  </si>
  <si>
    <t>N15665</t>
  </si>
  <si>
    <t>Judson Mann</t>
  </si>
  <si>
    <t>N15688</t>
  </si>
  <si>
    <t>Ginger Rogers</t>
  </si>
  <si>
    <t>N15691</t>
  </si>
  <si>
    <t>Fausto Crawford</t>
  </si>
  <si>
    <t>N15692</t>
  </si>
  <si>
    <t>Erick Hanson</t>
  </si>
  <si>
    <t>N15693</t>
  </si>
  <si>
    <t>Deon Santana</t>
  </si>
  <si>
    <t>N15712</t>
  </si>
  <si>
    <t>Elmo Cooper</t>
  </si>
  <si>
    <t>N15715</t>
  </si>
  <si>
    <t>Casey Mclaughlin</t>
  </si>
  <si>
    <t>N15716</t>
  </si>
  <si>
    <t>Jordon Hunt</t>
  </si>
  <si>
    <t>N15730</t>
  </si>
  <si>
    <t>Willa Combs</t>
  </si>
  <si>
    <t>N15742</t>
  </si>
  <si>
    <t>Graig Dodson</t>
  </si>
  <si>
    <t>N15743</t>
  </si>
  <si>
    <t>Chuck Kaufman</t>
  </si>
  <si>
    <t>N15763</t>
  </si>
  <si>
    <t>Patricia Perez</t>
  </si>
  <si>
    <t>N15764</t>
  </si>
  <si>
    <t>Lesley Dominguez</t>
  </si>
  <si>
    <t>N15788</t>
  </si>
  <si>
    <t>Wendy Moran</t>
  </si>
  <si>
    <t>N15789</t>
  </si>
  <si>
    <t>Tracie Mora</t>
  </si>
  <si>
    <t>N15790</t>
  </si>
  <si>
    <t>Dane Ruiz</t>
  </si>
  <si>
    <t>N15791</t>
  </si>
  <si>
    <t>Fredric Mcneil</t>
  </si>
  <si>
    <t>N15817</t>
  </si>
  <si>
    <t>Garth Lewis</t>
  </si>
  <si>
    <t>N15818</t>
  </si>
  <si>
    <t>Caleb Rivera</t>
  </si>
  <si>
    <t>N15819</t>
  </si>
  <si>
    <t>Berry Trevino</t>
  </si>
  <si>
    <t>N15827</t>
  </si>
  <si>
    <t>Cristobal Howe</t>
  </si>
  <si>
    <t>N15855</t>
  </si>
  <si>
    <t>Hallie Wood</t>
  </si>
  <si>
    <t>N15856</t>
  </si>
  <si>
    <t>Denver Stephenson</t>
  </si>
  <si>
    <t>N15857</t>
  </si>
  <si>
    <t>Marietta Odom</t>
  </si>
  <si>
    <t>N15859</t>
  </si>
  <si>
    <t>Rick Morse</t>
  </si>
  <si>
    <t>N15953</t>
  </si>
  <si>
    <t>Tracey Holden</t>
  </si>
  <si>
    <t>N15975</t>
  </si>
  <si>
    <t>Harvey Daugherty</t>
  </si>
  <si>
    <t>N15977</t>
  </si>
  <si>
    <t>Carmine Evans</t>
  </si>
  <si>
    <t>N16002</t>
  </si>
  <si>
    <t>Forrest Salazar</t>
  </si>
  <si>
    <t>N16019</t>
  </si>
  <si>
    <t>Brian Nguyen</t>
  </si>
  <si>
    <t>N16024</t>
  </si>
  <si>
    <t>Dewitt Spence</t>
  </si>
  <si>
    <t>N16049</t>
  </si>
  <si>
    <t>Dwayne Terrell</t>
  </si>
  <si>
    <t>N16071</t>
  </si>
  <si>
    <t>Timmy Poole</t>
  </si>
  <si>
    <t>N16074</t>
  </si>
  <si>
    <t>Vern Cruz</t>
  </si>
  <si>
    <t>N16093</t>
  </si>
  <si>
    <t>Randell Rosales</t>
  </si>
  <si>
    <t>N16094</t>
  </si>
  <si>
    <t>Benjamin Hess</t>
  </si>
  <si>
    <t>N16100</t>
  </si>
  <si>
    <t>Ellis Mendez</t>
  </si>
  <si>
    <t>N16119</t>
  </si>
  <si>
    <t>Anibal Pham</t>
  </si>
  <si>
    <t>N16138</t>
  </si>
  <si>
    <t>Kristin Garza</t>
  </si>
  <si>
    <t>N16140</t>
  </si>
  <si>
    <t>Hipolito Dickerson</t>
  </si>
  <si>
    <t>N16141</t>
  </si>
  <si>
    <t>Reynaldo Solomon</t>
  </si>
  <si>
    <t>N16142</t>
  </si>
  <si>
    <t>Joesph Mcguire</t>
  </si>
  <si>
    <t>N16164</t>
  </si>
  <si>
    <t>Lorenzo Callahan</t>
  </si>
  <si>
    <t>N16167</t>
  </si>
  <si>
    <t>Arlen Fox</t>
  </si>
  <si>
    <t>N16185</t>
  </si>
  <si>
    <t>Zane Braun</t>
  </si>
  <si>
    <t>N16188</t>
  </si>
  <si>
    <t>Mohammad Glass</t>
  </si>
  <si>
    <t>N16208</t>
  </si>
  <si>
    <t>Sean Moody</t>
  </si>
  <si>
    <t>N16209</t>
  </si>
  <si>
    <t>Jesse Hooper</t>
  </si>
  <si>
    <t>N16214</t>
  </si>
  <si>
    <t>Jimmie Robertson</t>
  </si>
  <si>
    <t>N16223</t>
  </si>
  <si>
    <t>Shawn Watts</t>
  </si>
  <si>
    <t>N16227</t>
  </si>
  <si>
    <t>Clarissa Macdonald</t>
  </si>
  <si>
    <t>N16228</t>
  </si>
  <si>
    <t>Ruthie Roach</t>
  </si>
  <si>
    <t>N16229</t>
  </si>
  <si>
    <t>Tobias Christian</t>
  </si>
  <si>
    <t>N16230</t>
  </si>
  <si>
    <t>Alison Orozco</t>
  </si>
  <si>
    <t>N16233</t>
  </si>
  <si>
    <t>Beatrice Patterson</t>
  </si>
  <si>
    <t>N16238</t>
  </si>
  <si>
    <t>Therese Melendez</t>
  </si>
  <si>
    <t>N16239</t>
  </si>
  <si>
    <t>Nelson Townsend</t>
  </si>
  <si>
    <t>N16241</t>
  </si>
  <si>
    <t>Leslie Ritter</t>
  </si>
  <si>
    <t>N16242</t>
  </si>
  <si>
    <t>Elton Ho</t>
  </si>
  <si>
    <t>N16243</t>
  </si>
  <si>
    <t>Cecile Morgan</t>
  </si>
  <si>
    <t>N16245</t>
  </si>
  <si>
    <t>Everett Wade</t>
  </si>
  <si>
    <t>N16246</t>
  </si>
  <si>
    <t>Toney Galvan</t>
  </si>
  <si>
    <t>N16247</t>
  </si>
  <si>
    <t>Fritz Sawyer</t>
  </si>
  <si>
    <t>N16248</t>
  </si>
  <si>
    <t>Pauline Clarke</t>
  </si>
  <si>
    <t>N16249</t>
  </si>
  <si>
    <t>Scot Lee</t>
  </si>
  <si>
    <t>N16250</t>
  </si>
  <si>
    <t>Jerold Foley</t>
  </si>
  <si>
    <t>N16252</t>
  </si>
  <si>
    <t>Lenard Owen</t>
  </si>
  <si>
    <t>N16288</t>
  </si>
  <si>
    <t>Willis Church</t>
  </si>
  <si>
    <t>N16289</t>
  </si>
  <si>
    <t>Cheri Miranda</t>
  </si>
  <si>
    <t>N16292</t>
  </si>
  <si>
    <t>Jere Roy</t>
  </si>
  <si>
    <t>N16296</t>
  </si>
  <si>
    <t>Gerard Roth</t>
  </si>
  <si>
    <t>N16305</t>
  </si>
  <si>
    <t>Archie Carey</t>
  </si>
  <si>
    <t>N16311</t>
  </si>
  <si>
    <t>Chet Padilla</t>
  </si>
  <si>
    <t>N16312</t>
  </si>
  <si>
    <t>Jackson Chapman</t>
  </si>
  <si>
    <t>N16313</t>
  </si>
  <si>
    <t>Fannie Coleman</t>
  </si>
  <si>
    <t>N16318</t>
  </si>
  <si>
    <t>Benita Bolton</t>
  </si>
  <si>
    <t>N16328</t>
  </si>
  <si>
    <t>Garrett Doyle</t>
  </si>
  <si>
    <t>N16330</t>
  </si>
  <si>
    <t>Timmy Mcdonald</t>
  </si>
  <si>
    <t>N16331</t>
  </si>
  <si>
    <t>Jed Gates</t>
  </si>
  <si>
    <t>N16332</t>
  </si>
  <si>
    <t>Steve Swanson</t>
  </si>
  <si>
    <t>N16335</t>
  </si>
  <si>
    <t>Melba Roberts</t>
  </si>
  <si>
    <t>N16336</t>
  </si>
  <si>
    <t>Johnson Torres</t>
  </si>
  <si>
    <t>N16337</t>
  </si>
  <si>
    <t>Lindsey Mcgee</t>
  </si>
  <si>
    <t>N16338</t>
  </si>
  <si>
    <t>Kelly Estes</t>
  </si>
  <si>
    <t>N16340</t>
  </si>
  <si>
    <t>Emilia Dennis</t>
  </si>
  <si>
    <t>N16341</t>
  </si>
  <si>
    <t>Agnes Holloway</t>
  </si>
  <si>
    <t>N16344</t>
  </si>
  <si>
    <t>Omer Coleman</t>
  </si>
  <si>
    <t>N16352</t>
  </si>
  <si>
    <t>Annmarie Ortega</t>
  </si>
  <si>
    <t>N16353</t>
  </si>
  <si>
    <t>Marguerite Pitts</t>
  </si>
  <si>
    <t>N16354</t>
  </si>
  <si>
    <t>Jerald Best</t>
  </si>
  <si>
    <t>N16355</t>
  </si>
  <si>
    <t>Rosalind Henry</t>
  </si>
  <si>
    <t>N16357</t>
  </si>
  <si>
    <t>Bridgette Todd</t>
  </si>
  <si>
    <t>N16360</t>
  </si>
  <si>
    <t>Tristan Briggs</t>
  </si>
  <si>
    <t>N16361</t>
  </si>
  <si>
    <t>Marissa Foley</t>
  </si>
  <si>
    <t>N16365</t>
  </si>
  <si>
    <t>Roman Roth</t>
  </si>
  <si>
    <t>N16369</t>
  </si>
  <si>
    <t>Julianne Dennis</t>
  </si>
  <si>
    <t>N16378</t>
  </si>
  <si>
    <t>Socorro Horne</t>
  </si>
  <si>
    <t>N16400</t>
  </si>
  <si>
    <t>Seth Morton</t>
  </si>
  <si>
    <t>N16401</t>
  </si>
  <si>
    <t>Duncan Dominguez</t>
  </si>
  <si>
    <t>N16409</t>
  </si>
  <si>
    <t>Jefferson Romero</t>
  </si>
  <si>
    <t>N16411</t>
  </si>
  <si>
    <t>Fritz Rivers</t>
  </si>
  <si>
    <t>N16421</t>
  </si>
  <si>
    <t>Josue Ramos</t>
  </si>
  <si>
    <t>N16432</t>
  </si>
  <si>
    <t>Keith Deleon</t>
  </si>
  <si>
    <t>N16433</t>
  </si>
  <si>
    <t>Angela Mckenzie</t>
  </si>
  <si>
    <t>N16437</t>
  </si>
  <si>
    <t>Elvin Owens</t>
  </si>
  <si>
    <t>N16438</t>
  </si>
  <si>
    <t>Chris Bell</t>
  </si>
  <si>
    <t>N16440</t>
  </si>
  <si>
    <t>Ty Conway</t>
  </si>
  <si>
    <t>N16441</t>
  </si>
  <si>
    <t>Alfonzo Kennedy</t>
  </si>
  <si>
    <t>N16450</t>
  </si>
  <si>
    <t>Kieth Burch</t>
  </si>
  <si>
    <t>N16456</t>
  </si>
  <si>
    <t>Alan Leblanc</t>
  </si>
  <si>
    <t>N16457</t>
  </si>
  <si>
    <t>Iris Middleton</t>
  </si>
  <si>
    <t>N16459</t>
  </si>
  <si>
    <t>Rosa Hubbard</t>
  </si>
  <si>
    <t>N16476</t>
  </si>
  <si>
    <t>Kip Christian</t>
  </si>
  <si>
    <t>N16487</t>
  </si>
  <si>
    <t>Selena Shaw</t>
  </si>
  <si>
    <t>N16489</t>
  </si>
  <si>
    <t>Sybil Townsend</t>
  </si>
  <si>
    <t>N16500</t>
  </si>
  <si>
    <t>Scottie Calhoun</t>
  </si>
  <si>
    <t>N16513</t>
  </si>
  <si>
    <t>Jerry Frey</t>
  </si>
  <si>
    <t>N16514</t>
  </si>
  <si>
    <t>Minerva Mcclain</t>
  </si>
  <si>
    <t>N16520</t>
  </si>
  <si>
    <t>Paris Mahoney</t>
  </si>
  <si>
    <t>N16521</t>
  </si>
  <si>
    <t>Hung Bryant</t>
  </si>
  <si>
    <t>N16522</t>
  </si>
  <si>
    <t>Hilton Copeland</t>
  </si>
  <si>
    <t>N16523</t>
  </si>
  <si>
    <t>Eliseo Santana</t>
  </si>
  <si>
    <t>N16524</t>
  </si>
  <si>
    <t>Leonel Roman</t>
  </si>
  <si>
    <t>N16535</t>
  </si>
  <si>
    <t>Wilburn Salinas</t>
  </si>
  <si>
    <t>N16543</t>
  </si>
  <si>
    <t>Patsy Ferguson</t>
  </si>
  <si>
    <t>N16544</t>
  </si>
  <si>
    <t>Odis Lee</t>
  </si>
  <si>
    <t>N16547</t>
  </si>
  <si>
    <t>Kate Kerr</t>
  </si>
  <si>
    <t>N16551</t>
  </si>
  <si>
    <t>Eldridge Mclaughlin</t>
  </si>
  <si>
    <t>N16557</t>
  </si>
  <si>
    <t>Sherwood Clarke</t>
  </si>
  <si>
    <t>N16558</t>
  </si>
  <si>
    <t>Dorsey Shepherd</t>
  </si>
  <si>
    <t>N16581</t>
  </si>
  <si>
    <t>Troy Bass</t>
  </si>
  <si>
    <t>N16587</t>
  </si>
  <si>
    <t>Joseph Brooks</t>
  </si>
  <si>
    <t>N16591</t>
  </si>
  <si>
    <t>Edgardo Landry</t>
  </si>
  <si>
    <t>N16604</t>
  </si>
  <si>
    <t>Zachariah Montoya</t>
  </si>
  <si>
    <t>N16627</t>
  </si>
  <si>
    <t>Katharine Ellison</t>
  </si>
  <si>
    <t>N16628</t>
  </si>
  <si>
    <t>Norberto Mercer</t>
  </si>
  <si>
    <t>N16629</t>
  </si>
  <si>
    <t>Dominic Ferrell</t>
  </si>
  <si>
    <t>N16706</t>
  </si>
  <si>
    <t>Nestor Parsons</t>
  </si>
  <si>
    <t>N16708</t>
  </si>
  <si>
    <t>Mark Mckay</t>
  </si>
  <si>
    <t>N16709</t>
  </si>
  <si>
    <t>Cyrus Figueroa</t>
  </si>
  <si>
    <t>N16710</t>
  </si>
  <si>
    <t>Darwin Armstrong</t>
  </si>
  <si>
    <t>N16711</t>
  </si>
  <si>
    <t>Ian Bolton</t>
  </si>
  <si>
    <t>N16712</t>
  </si>
  <si>
    <t>Drew Cooley</t>
  </si>
  <si>
    <t>N16718</t>
  </si>
  <si>
    <t>Kyle Castillo</t>
  </si>
  <si>
    <t>N16721</t>
  </si>
  <si>
    <t>Margarito Navarro</t>
  </si>
  <si>
    <t>N16724</t>
  </si>
  <si>
    <t>Jacques Sparks</t>
  </si>
  <si>
    <t>N16733</t>
  </si>
  <si>
    <t>Stacey Munoz</t>
  </si>
  <si>
    <t>N16751</t>
  </si>
  <si>
    <t>Maryanne Haney</t>
  </si>
  <si>
    <t>N16768</t>
  </si>
  <si>
    <t>Celia Lambert</t>
  </si>
  <si>
    <t>N16769</t>
  </si>
  <si>
    <t>Octavio Bentley</t>
  </si>
  <si>
    <t>N16771</t>
  </si>
  <si>
    <t>Donnell Summers</t>
  </si>
  <si>
    <t>N16773</t>
  </si>
  <si>
    <t>Bettie Barber</t>
  </si>
  <si>
    <t>N16779</t>
  </si>
  <si>
    <t>Shirley Acevedo</t>
  </si>
  <si>
    <t>N16787</t>
  </si>
  <si>
    <t>Rolf Wilson</t>
  </si>
  <si>
    <t>N16812</t>
  </si>
  <si>
    <t>Micheal Washington</t>
  </si>
  <si>
    <t>N16840</t>
  </si>
  <si>
    <t>Rob Bauer</t>
  </si>
  <si>
    <t>N16841</t>
  </si>
  <si>
    <t>Thelma Beard</t>
  </si>
  <si>
    <t>N16861</t>
  </si>
  <si>
    <t>Ernest Mahoney</t>
  </si>
  <si>
    <t>N16866</t>
  </si>
  <si>
    <t>Roosevelt Neal</t>
  </si>
  <si>
    <t>N16914</t>
  </si>
  <si>
    <t>Cristobal Parks</t>
  </si>
  <si>
    <t>N16917</t>
  </si>
  <si>
    <t>Mauro Whitney</t>
  </si>
  <si>
    <t>N16923</t>
  </si>
  <si>
    <t>Dana Ferrell</t>
  </si>
  <si>
    <t>N16933</t>
  </si>
  <si>
    <t>Osvaldo Welch</t>
  </si>
  <si>
    <t>N16943</t>
  </si>
  <si>
    <t>Augustus Gardner</t>
  </si>
  <si>
    <t>N16978</t>
  </si>
  <si>
    <t>Mohammad Estes</t>
  </si>
  <si>
    <t>N16990</t>
  </si>
  <si>
    <t>Corina Copeland</t>
  </si>
  <si>
    <t>N16999</t>
  </si>
  <si>
    <t>Nathanial Mckenzie</t>
  </si>
  <si>
    <t>N17000</t>
  </si>
  <si>
    <t>Jeromy Dean</t>
  </si>
  <si>
    <t>N17001</t>
  </si>
  <si>
    <t>Carlo Robinson</t>
  </si>
  <si>
    <t>N17019</t>
  </si>
  <si>
    <t>Rick Cortez</t>
  </si>
  <si>
    <t>N17027</t>
  </si>
  <si>
    <t>Colby Alexander</t>
  </si>
  <si>
    <t>N17040</t>
  </si>
  <si>
    <t>Lauren Ponce</t>
  </si>
  <si>
    <t>N17057</t>
  </si>
  <si>
    <t>Isreal Maddox</t>
  </si>
  <si>
    <t>N17059</t>
  </si>
  <si>
    <t>Roosevelt Noble</t>
  </si>
  <si>
    <t>N17060</t>
  </si>
  <si>
    <t>Freddy Stuart</t>
  </si>
  <si>
    <t>N17061</t>
  </si>
  <si>
    <t>Rosanna Glenn</t>
  </si>
  <si>
    <t>N17085</t>
  </si>
  <si>
    <t>Roland Castillo</t>
  </si>
  <si>
    <t>N17102</t>
  </si>
  <si>
    <t>John Dunn</t>
  </si>
  <si>
    <t>N17103</t>
  </si>
  <si>
    <t>Garth Gamble</t>
  </si>
  <si>
    <t>N17107</t>
  </si>
  <si>
    <t>Merrill Simpson</t>
  </si>
  <si>
    <t>N17108</t>
  </si>
  <si>
    <t>Eugenio Acosta</t>
  </si>
  <si>
    <t>N17109</t>
  </si>
  <si>
    <t>Frederic Pugh</t>
  </si>
  <si>
    <t>N17112</t>
  </si>
  <si>
    <t>Paul Doyle</t>
  </si>
  <si>
    <t>N17130</t>
  </si>
  <si>
    <t>Wes David</t>
  </si>
  <si>
    <t>N17132</t>
  </si>
  <si>
    <t>Arron Figueroa</t>
  </si>
  <si>
    <t>N17136</t>
  </si>
  <si>
    <t>Houston Montes</t>
  </si>
  <si>
    <t>N17137</t>
  </si>
  <si>
    <t>Del Patterson</t>
  </si>
  <si>
    <t>N17152</t>
  </si>
  <si>
    <t>Cherie Morrow</t>
  </si>
  <si>
    <t>N17164</t>
  </si>
  <si>
    <t>Lesley Ellison</t>
  </si>
  <si>
    <t>N17175</t>
  </si>
  <si>
    <t>Huey Hart</t>
  </si>
  <si>
    <t>N17176</t>
  </si>
  <si>
    <t>Doris Ryan</t>
  </si>
  <si>
    <t>N17178</t>
  </si>
  <si>
    <t>Leslie Pineda</t>
  </si>
  <si>
    <t>N17179</t>
  </si>
  <si>
    <t>Jackson Arnold</t>
  </si>
  <si>
    <t>N17184</t>
  </si>
  <si>
    <t>Alan Clark</t>
  </si>
  <si>
    <t>N17187</t>
  </si>
  <si>
    <t>Stefan Banks</t>
  </si>
  <si>
    <t>N17203</t>
  </si>
  <si>
    <t>Jack Mcgee</t>
  </si>
  <si>
    <t>N17205</t>
  </si>
  <si>
    <t>Long Krause</t>
  </si>
  <si>
    <t>N17208</t>
  </si>
  <si>
    <t>Esther Patton</t>
  </si>
  <si>
    <t>N17211</t>
  </si>
  <si>
    <t>Gloria Bennett</t>
  </si>
  <si>
    <t>N17213</t>
  </si>
  <si>
    <t>Josh Pace</t>
  </si>
  <si>
    <t>N17214</t>
  </si>
  <si>
    <t>Adan Baxter</t>
  </si>
  <si>
    <t>N17218</t>
  </si>
  <si>
    <t>Mauricio Cervantes</t>
  </si>
  <si>
    <t>N17220</t>
  </si>
  <si>
    <t>Albert Velazquez</t>
  </si>
  <si>
    <t>N17221</t>
  </si>
  <si>
    <t>Harry Cook</t>
  </si>
  <si>
    <t>N17223</t>
  </si>
  <si>
    <t>Ulysses Haas</t>
  </si>
  <si>
    <t>N17224</t>
  </si>
  <si>
    <t>Kerry Hunter</t>
  </si>
  <si>
    <t>N17225</t>
  </si>
  <si>
    <t>Johnathon Day</t>
  </si>
  <si>
    <t>N17227</t>
  </si>
  <si>
    <t>Wilson Ingram</t>
  </si>
  <si>
    <t>N17241</t>
  </si>
  <si>
    <t>Kenton Richards</t>
  </si>
  <si>
    <t>N17247</t>
  </si>
  <si>
    <t>Kristy Orozco</t>
  </si>
  <si>
    <t>N17255</t>
  </si>
  <si>
    <t>Allan Wilkins</t>
  </si>
  <si>
    <t>N17259</t>
  </si>
  <si>
    <t>Miquel Marshall</t>
  </si>
  <si>
    <t>N17264</t>
  </si>
  <si>
    <t>Mckinley Sullivan</t>
  </si>
  <si>
    <t>N17267</t>
  </si>
  <si>
    <t>Lucia Spencer</t>
  </si>
  <si>
    <t>N17273</t>
  </si>
  <si>
    <t>Christi Mccoy</t>
  </si>
  <si>
    <t>N17276</t>
  </si>
  <si>
    <t>Roosevelt Nguyen</t>
  </si>
  <si>
    <t>N17301</t>
  </si>
  <si>
    <t>Gordon Zamora</t>
  </si>
  <si>
    <t>N17304</t>
  </si>
  <si>
    <t>Rosario Pitts</t>
  </si>
  <si>
    <t>N17310</t>
  </si>
  <si>
    <t>Jospeh Arellano</t>
  </si>
  <si>
    <t>N17317</t>
  </si>
  <si>
    <t>Demetrius Flynn</t>
  </si>
  <si>
    <t>N17318</t>
  </si>
  <si>
    <t>Judith Cherry</t>
  </si>
  <si>
    <t>N17334</t>
  </si>
  <si>
    <t>Royce Shelton</t>
  </si>
  <si>
    <t>N17338</t>
  </si>
  <si>
    <t>Tania Yoder</t>
  </si>
  <si>
    <t>N17356</t>
  </si>
  <si>
    <t>Antione Osborne</t>
  </si>
  <si>
    <t>N17357</t>
  </si>
  <si>
    <t>Doris Bond</t>
  </si>
  <si>
    <t>N17358</t>
  </si>
  <si>
    <t>Ahmed Bates</t>
  </si>
  <si>
    <t>N17380</t>
  </si>
  <si>
    <t>Von Ritter</t>
  </si>
  <si>
    <t>N17381</t>
  </si>
  <si>
    <t>Forrest Petersen</t>
  </si>
  <si>
    <t>N17400</t>
  </si>
  <si>
    <t>Lyman Sparks</t>
  </si>
  <si>
    <t>N17402</t>
  </si>
  <si>
    <t>Zachariah Blanchard</t>
  </si>
  <si>
    <t>N17404</t>
  </si>
  <si>
    <t>Hector Curtis</t>
  </si>
  <si>
    <t>N17406</t>
  </si>
  <si>
    <t>Houston Padilla</t>
  </si>
  <si>
    <t>N17412</t>
  </si>
  <si>
    <t>Willie Bell</t>
  </si>
  <si>
    <t>N17415</t>
  </si>
  <si>
    <t>Len Bennett</t>
  </si>
  <si>
    <t>N17416</t>
  </si>
  <si>
    <t>Hyman Morales</t>
  </si>
  <si>
    <t>N17417</t>
  </si>
  <si>
    <t>Chris Baird</t>
  </si>
  <si>
    <t>N17425</t>
  </si>
  <si>
    <t>Arthur Conner</t>
  </si>
  <si>
    <t>N17429</t>
  </si>
  <si>
    <t>Louisa Mosley</t>
  </si>
  <si>
    <t>N17438</t>
  </si>
  <si>
    <t>Sid Thomas</t>
  </si>
  <si>
    <t>N17442</t>
  </si>
  <si>
    <t>Jacinto Arellano</t>
  </si>
  <si>
    <t>N17453</t>
  </si>
  <si>
    <t>Javier Cordova</t>
  </si>
  <si>
    <t>N17479</t>
  </si>
  <si>
    <t>Cecil Alexander</t>
  </si>
  <si>
    <t>N17486</t>
  </si>
  <si>
    <t>Isreal Barton</t>
  </si>
  <si>
    <t>N17488</t>
  </si>
  <si>
    <t>Michale Vincent</t>
  </si>
  <si>
    <t>N17490</t>
  </si>
  <si>
    <t>Domingo Swanson</t>
  </si>
  <si>
    <t>N17635</t>
  </si>
  <si>
    <t>Renato Jarvis</t>
  </si>
  <si>
    <t>N17636</t>
  </si>
  <si>
    <t>Saundra Hester</t>
  </si>
  <si>
    <t>N17637</t>
  </si>
  <si>
    <t>Rogelio Wheeler</t>
  </si>
  <si>
    <t>N17638</t>
  </si>
  <si>
    <t>Son Mendoza</t>
  </si>
  <si>
    <t>N17641</t>
  </si>
  <si>
    <t>Vivian Ross</t>
  </si>
  <si>
    <t>N17661</t>
  </si>
  <si>
    <t>Stan Nash</t>
  </si>
  <si>
    <t>N17663</t>
  </si>
  <si>
    <t>Casandra Tapia</t>
  </si>
  <si>
    <t>N17665</t>
  </si>
  <si>
    <t>Misty Warner</t>
  </si>
  <si>
    <t>N17667</t>
  </si>
  <si>
    <t>Belinda Moran</t>
  </si>
  <si>
    <t>N17669</t>
  </si>
  <si>
    <t>Scott Perez</t>
  </si>
  <si>
    <t>N17670</t>
  </si>
  <si>
    <t>Stewart Schroeder</t>
  </si>
  <si>
    <t>N17672</t>
  </si>
  <si>
    <t>Mable Coffey</t>
  </si>
  <si>
    <t>N17686</t>
  </si>
  <si>
    <t>Reed Mathews</t>
  </si>
  <si>
    <t>N17693</t>
  </si>
  <si>
    <t>Leon Kramer</t>
  </si>
  <si>
    <t>N17703</t>
  </si>
  <si>
    <t>Lessie Irwin</t>
  </si>
  <si>
    <t>N17716</t>
  </si>
  <si>
    <t>Al Hawkins</t>
  </si>
  <si>
    <t>N17732</t>
  </si>
  <si>
    <t>Rhett Marshall</t>
  </si>
  <si>
    <t>N17733</t>
  </si>
  <si>
    <t>Lon Price</t>
  </si>
  <si>
    <t>N17734</t>
  </si>
  <si>
    <t>Leif Pitts</t>
  </si>
  <si>
    <t>N17736</t>
  </si>
  <si>
    <t>Hilda English</t>
  </si>
  <si>
    <t>N17751</t>
  </si>
  <si>
    <t>Teri Eaton</t>
  </si>
  <si>
    <t>N17752</t>
  </si>
  <si>
    <t>Claud Jacobs</t>
  </si>
  <si>
    <t>N17769</t>
  </si>
  <si>
    <t>Phoebe Vang</t>
  </si>
  <si>
    <t>N17781</t>
  </si>
  <si>
    <t>Cathleen Rosales</t>
  </si>
  <si>
    <t>N17788</t>
  </si>
  <si>
    <t>Hal Burton</t>
  </si>
  <si>
    <t>N17821</t>
  </si>
  <si>
    <t>Dorian Walters</t>
  </si>
  <si>
    <t>N17835</t>
  </si>
  <si>
    <t>Marcellus Trujillo</t>
  </si>
  <si>
    <t>N17836</t>
  </si>
  <si>
    <t>Kendrick Fuller</t>
  </si>
  <si>
    <t>N17837</t>
  </si>
  <si>
    <t>Edmund Rich</t>
  </si>
  <si>
    <t>N17861</t>
  </si>
  <si>
    <t>Denver Hebert</t>
  </si>
  <si>
    <t>N17863</t>
  </si>
  <si>
    <t>Zackary Mora</t>
  </si>
  <si>
    <t>N17868</t>
  </si>
  <si>
    <t>Eloise Mccoy</t>
  </si>
  <si>
    <t>N17869</t>
  </si>
  <si>
    <t>Lionel Campos</t>
  </si>
  <si>
    <t>N17873</t>
  </si>
  <si>
    <t>Deshawn Donaldson</t>
  </si>
  <si>
    <t>N17875</t>
  </si>
  <si>
    <t>Darell Church</t>
  </si>
  <si>
    <t>N17877</t>
  </si>
  <si>
    <t>Rosemarie Melendez</t>
  </si>
  <si>
    <t>N17880</t>
  </si>
  <si>
    <t>Vincenzo Santos</t>
  </si>
  <si>
    <t>N17882</t>
  </si>
  <si>
    <t>Essie Reese</t>
  </si>
  <si>
    <t>N17902</t>
  </si>
  <si>
    <t>Gordon Powers</t>
  </si>
  <si>
    <t>N17903</t>
  </si>
  <si>
    <t>Cedrick Booth</t>
  </si>
  <si>
    <t>N17904</t>
  </si>
  <si>
    <t>Horace Russell</t>
  </si>
  <si>
    <t>N17926</t>
  </si>
  <si>
    <t>Wade Kramer</t>
  </si>
  <si>
    <t>N17927</t>
  </si>
  <si>
    <t>Clara Carrillo</t>
  </si>
  <si>
    <t>N17928</t>
  </si>
  <si>
    <t>Elroy Ware</t>
  </si>
  <si>
    <t>N17929</t>
  </si>
  <si>
    <t>Brett Rose</t>
  </si>
  <si>
    <t>N17930</t>
  </si>
  <si>
    <t>Roberta Kemp</t>
  </si>
  <si>
    <t>N17931</t>
  </si>
  <si>
    <t>Concetta Brady</t>
  </si>
  <si>
    <t>N17935</t>
  </si>
  <si>
    <t>Raymond Knight</t>
  </si>
  <si>
    <t>N17936</t>
  </si>
  <si>
    <t>Edwardo Cochran</t>
  </si>
  <si>
    <t>N17937</t>
  </si>
  <si>
    <t>Georgia Mccarty</t>
  </si>
  <si>
    <t>N17939</t>
  </si>
  <si>
    <t>Ervin Maddox</t>
  </si>
  <si>
    <t>N17941</t>
  </si>
  <si>
    <t>Kermit Richard</t>
  </si>
  <si>
    <t>N17971</t>
  </si>
  <si>
    <t>Shannon Salazar</t>
  </si>
  <si>
    <t>N17973</t>
  </si>
  <si>
    <t>Forrest Walton</t>
  </si>
  <si>
    <t>N17975</t>
  </si>
  <si>
    <t>Cristopher Anthony</t>
  </si>
  <si>
    <t>N17977</t>
  </si>
  <si>
    <t>Denver Vance</t>
  </si>
  <si>
    <t>N17980</t>
  </si>
  <si>
    <t>Fernando Leonard</t>
  </si>
  <si>
    <t>N18087</t>
  </si>
  <si>
    <t>Keneth Frost</t>
  </si>
  <si>
    <t>N18094</t>
  </si>
  <si>
    <t>Avery Chan</t>
  </si>
  <si>
    <t>N18100</t>
  </si>
  <si>
    <t>Teri Shaw</t>
  </si>
  <si>
    <t>N18102</t>
  </si>
  <si>
    <t>Bart Huerta</t>
  </si>
  <si>
    <t>N18103</t>
  </si>
  <si>
    <t>Rosella Byrd</t>
  </si>
  <si>
    <t>N18105</t>
  </si>
  <si>
    <t>Lawanda Shelton</t>
  </si>
  <si>
    <t>N18147</t>
  </si>
  <si>
    <t>Lupe Nelson</t>
  </si>
  <si>
    <t>N18149</t>
  </si>
  <si>
    <t>Joan Owen</t>
  </si>
  <si>
    <t>N18201</t>
  </si>
  <si>
    <t>Tracey Stevenson</t>
  </si>
  <si>
    <t>N18203</t>
  </si>
  <si>
    <t>Kristy Mccall</t>
  </si>
  <si>
    <t>N18206</t>
  </si>
  <si>
    <t>Roscoe Moore</t>
  </si>
  <si>
    <t>N18207</t>
  </si>
  <si>
    <t>Man Woods</t>
  </si>
  <si>
    <t>N18221</t>
  </si>
  <si>
    <t>Hans King</t>
  </si>
  <si>
    <t>N18222</t>
  </si>
  <si>
    <t>Cameron Brennan</t>
  </si>
  <si>
    <t>N18224</t>
  </si>
  <si>
    <t>Mathew Hinton</t>
  </si>
  <si>
    <t>N18239</t>
  </si>
  <si>
    <t>Jane Farmer</t>
  </si>
  <si>
    <t>N18243</t>
  </si>
  <si>
    <t>Jarred Mata</t>
  </si>
  <si>
    <t>N18246</t>
  </si>
  <si>
    <t>Eduardo Brewer</t>
  </si>
  <si>
    <t>N18247</t>
  </si>
  <si>
    <t>Keenan Estes</t>
  </si>
  <si>
    <t>N18265</t>
  </si>
  <si>
    <t>Frankie Stafford</t>
  </si>
  <si>
    <t>N18267</t>
  </si>
  <si>
    <t>Dion Velez</t>
  </si>
  <si>
    <t>N18269</t>
  </si>
  <si>
    <t>Marisol Greer</t>
  </si>
  <si>
    <t>N18273</t>
  </si>
  <si>
    <t>Harrison Mckenzie</t>
  </si>
  <si>
    <t>N18275</t>
  </si>
  <si>
    <t>Tyrell Jacobson</t>
  </si>
  <si>
    <t>N18280</t>
  </si>
  <si>
    <t>Elton Odom</t>
  </si>
  <si>
    <t>N18296</t>
  </si>
  <si>
    <t>Norman Martinez</t>
  </si>
  <si>
    <t>N18301</t>
  </si>
  <si>
    <t>Edwina Solis</t>
  </si>
  <si>
    <t>N18321</t>
  </si>
  <si>
    <t>Jere Lane</t>
  </si>
  <si>
    <t>N18337</t>
  </si>
  <si>
    <t>Marcus Schmitt</t>
  </si>
  <si>
    <t>N18339</t>
  </si>
  <si>
    <t>Nora Malone</t>
  </si>
  <si>
    <t>N18360</t>
  </si>
  <si>
    <t>Jere Nolan</t>
  </si>
  <si>
    <t>N18367</t>
  </si>
  <si>
    <t>Jamaal Valenzuela</t>
  </si>
  <si>
    <t>N18378</t>
  </si>
  <si>
    <t>Filiberto Becker</t>
  </si>
  <si>
    <t>N18393</t>
  </si>
  <si>
    <t>Ashley Morales</t>
  </si>
  <si>
    <t>N18461</t>
  </si>
  <si>
    <t>Leon Pugh</t>
  </si>
  <si>
    <t>N18462</t>
  </si>
  <si>
    <t>Federico Wall</t>
  </si>
  <si>
    <t>N18464</t>
  </si>
  <si>
    <t>Barton Estrada</t>
  </si>
  <si>
    <t>N18465</t>
  </si>
  <si>
    <t>Kelsey Parsons</t>
  </si>
  <si>
    <t>N18466</t>
  </si>
  <si>
    <t>Leopoldo Jordan</t>
  </si>
  <si>
    <t>N18469</t>
  </si>
  <si>
    <t>Clyde Heath</t>
  </si>
  <si>
    <t>N18470</t>
  </si>
  <si>
    <t>Bessie Brennan</t>
  </si>
  <si>
    <t>N18472</t>
  </si>
  <si>
    <t>Elvia Ewing</t>
  </si>
  <si>
    <t>N18473</t>
  </si>
  <si>
    <t>Laurie Morales</t>
  </si>
  <si>
    <t>N18477</t>
  </si>
  <si>
    <t>Faith Krause</t>
  </si>
  <si>
    <t>N18478</t>
  </si>
  <si>
    <t>Clare Bradley</t>
  </si>
  <si>
    <t>N18479</t>
  </si>
  <si>
    <t>Emile Palmer</t>
  </si>
  <si>
    <t>N18480</t>
  </si>
  <si>
    <t>Freddie Friedman</t>
  </si>
  <si>
    <t>N18481</t>
  </si>
  <si>
    <t>Nickolas Gill</t>
  </si>
  <si>
    <t>N18483</t>
  </si>
  <si>
    <t>Elsa Salinas</t>
  </si>
  <si>
    <t>N18521</t>
  </si>
  <si>
    <t>Jack Walsh</t>
  </si>
  <si>
    <t>N18542</t>
  </si>
  <si>
    <t>Harrison Mcintyre</t>
  </si>
  <si>
    <t>N18543</t>
  </si>
  <si>
    <t>Rodolfo Holder</t>
  </si>
  <si>
    <t>N18544</t>
  </si>
  <si>
    <t>Buster Avila</t>
  </si>
  <si>
    <t>N18545</t>
  </si>
  <si>
    <t>Dylan Velasquez</t>
  </si>
  <si>
    <t>N18547</t>
  </si>
  <si>
    <t>Tanner Holder</t>
  </si>
  <si>
    <t>N18555</t>
  </si>
  <si>
    <t>Tristan Farmer</t>
  </si>
  <si>
    <t>N18559</t>
  </si>
  <si>
    <t>Henrietta Archer</t>
  </si>
  <si>
    <t>N18578</t>
  </si>
  <si>
    <t>Glen Silva</t>
  </si>
  <si>
    <t>N18582</t>
  </si>
  <si>
    <t>Diann Savage</t>
  </si>
  <si>
    <t>N18584</t>
  </si>
  <si>
    <t>Malcolm Petty</t>
  </si>
  <si>
    <t>N18585</t>
  </si>
  <si>
    <t>Harley Mullins</t>
  </si>
  <si>
    <t>N18586</t>
  </si>
  <si>
    <t>Galen Alvarado</t>
  </si>
  <si>
    <t>N18588</t>
  </si>
  <si>
    <t>Ellen Carey</t>
  </si>
  <si>
    <t>N18589</t>
  </si>
  <si>
    <t>Francisco Raymond</t>
  </si>
  <si>
    <t>N18590</t>
  </si>
  <si>
    <t>Fernando Baldwin</t>
  </si>
  <si>
    <t>N18614</t>
  </si>
  <si>
    <t>Kraig Boone</t>
  </si>
  <si>
    <t>N18616</t>
  </si>
  <si>
    <t>Melody Munoz</t>
  </si>
  <si>
    <t>N18618</t>
  </si>
  <si>
    <t>Otto Hogan</t>
  </si>
  <si>
    <t>N18619</t>
  </si>
  <si>
    <t>Eric Harrell</t>
  </si>
  <si>
    <t>N18626</t>
  </si>
  <si>
    <t>Cesar Nixon</t>
  </si>
  <si>
    <t>N18627</t>
  </si>
  <si>
    <t>Shon Lambert</t>
  </si>
  <si>
    <t>N18629</t>
  </si>
  <si>
    <t>Gabriel Morgan</t>
  </si>
  <si>
    <t>N18631</t>
  </si>
  <si>
    <t>Erik Ramirez</t>
  </si>
  <si>
    <t>N18634</t>
  </si>
  <si>
    <t>Damon Marsh</t>
  </si>
  <si>
    <t>N18635</t>
  </si>
  <si>
    <t>Jed Hamilton</t>
  </si>
  <si>
    <t>N18637</t>
  </si>
  <si>
    <t>Enrique Manning</t>
  </si>
  <si>
    <t>N18640</t>
  </si>
  <si>
    <t>Valentin West</t>
  </si>
  <si>
    <t>N18653</t>
  </si>
  <si>
    <t>Lindsay Trevino</t>
  </si>
  <si>
    <t>N18654</t>
  </si>
  <si>
    <t>Lindsay Anthony</t>
  </si>
  <si>
    <t>N18656</t>
  </si>
  <si>
    <t>Danielle Estrada</t>
  </si>
  <si>
    <t>N18661</t>
  </si>
  <si>
    <t>Benjamin James</t>
  </si>
  <si>
    <t>N18662</t>
  </si>
  <si>
    <t>Brock Dorsey</t>
  </si>
  <si>
    <t>N18668</t>
  </si>
  <si>
    <t>Tyler Collins</t>
  </si>
  <si>
    <t>N18694</t>
  </si>
  <si>
    <t>Christi Bishop</t>
  </si>
  <si>
    <t>N18696</t>
  </si>
  <si>
    <t>Erick Jackson</t>
  </si>
  <si>
    <t>N18697</t>
  </si>
  <si>
    <t>Sheena Bowman</t>
  </si>
  <si>
    <t>N18708</t>
  </si>
  <si>
    <t>Jorge Odom</t>
  </si>
  <si>
    <t>N18714</t>
  </si>
  <si>
    <t>Pauline Herman</t>
  </si>
  <si>
    <t>N18715</t>
  </si>
  <si>
    <t>Susan Burke</t>
  </si>
  <si>
    <t>N18727</t>
  </si>
  <si>
    <t>Fredric Oneal</t>
  </si>
  <si>
    <t>N18734</t>
  </si>
  <si>
    <t>Selma Mcgee</t>
  </si>
  <si>
    <t>N18754</t>
  </si>
  <si>
    <t>Xavier Bates</t>
  </si>
  <si>
    <t>N18759</t>
  </si>
  <si>
    <t>Trina Ho</t>
  </si>
  <si>
    <t>N18764</t>
  </si>
  <si>
    <t>Audrey Newton</t>
  </si>
  <si>
    <t>N18765</t>
  </si>
  <si>
    <t>Doug Glass</t>
  </si>
  <si>
    <t>N18767</t>
  </si>
  <si>
    <t>Jeramy Rivera</t>
  </si>
  <si>
    <t>N18768</t>
  </si>
  <si>
    <t>Manual Fleming</t>
  </si>
  <si>
    <t>N18770</t>
  </si>
  <si>
    <t>Maynard Benjamin</t>
  </si>
  <si>
    <t>N18773</t>
  </si>
  <si>
    <t>Arnulfo Snow</t>
  </si>
  <si>
    <t>N18776</t>
  </si>
  <si>
    <t>Devon Haley</t>
  </si>
  <si>
    <t>N18779</t>
  </si>
  <si>
    <t>Forest Clements</t>
  </si>
  <si>
    <t>N18780</t>
  </si>
  <si>
    <t>Alexander Nolan</t>
  </si>
  <si>
    <t>N18793</t>
  </si>
  <si>
    <t>Eddie Obrien</t>
  </si>
  <si>
    <t>N18795</t>
  </si>
  <si>
    <t>Abraham Haas</t>
  </si>
  <si>
    <t>N18799</t>
  </si>
  <si>
    <t>Maxwell Wilcox</t>
  </si>
  <si>
    <t>N18800</t>
  </si>
  <si>
    <t>Paulette Irwin</t>
  </si>
  <si>
    <t>N18808</t>
  </si>
  <si>
    <t>Jeffrey Dickerson</t>
  </si>
  <si>
    <t>N18809</t>
  </si>
  <si>
    <t>Raymond Henderson</t>
  </si>
  <si>
    <t>N18811</t>
  </si>
  <si>
    <t>Stuart Vang</t>
  </si>
  <si>
    <t>N18813</t>
  </si>
  <si>
    <t>Russell Hughes</t>
  </si>
  <si>
    <t>N18833</t>
  </si>
  <si>
    <t>Art Serrano</t>
  </si>
  <si>
    <t>N18835</t>
  </si>
  <si>
    <t>Darius Wilkerson</t>
  </si>
  <si>
    <t>N18860</t>
  </si>
  <si>
    <t>Brigitte Gordon</t>
  </si>
  <si>
    <t>N18863</t>
  </si>
  <si>
    <t>Gavin Andrade</t>
  </si>
  <si>
    <t>N18868</t>
  </si>
  <si>
    <t>Maria Proctor</t>
  </si>
  <si>
    <t>N18882</t>
  </si>
  <si>
    <t>Wilbur Bond</t>
  </si>
  <si>
    <t>N18884</t>
  </si>
  <si>
    <t>Allan Carr</t>
  </si>
  <si>
    <t>N18885</t>
  </si>
  <si>
    <t>Eugenio Stark</t>
  </si>
  <si>
    <t>N18886</t>
  </si>
  <si>
    <t>Tessa Stone</t>
  </si>
  <si>
    <t>N18887</t>
  </si>
  <si>
    <t>Jamison Norris</t>
  </si>
  <si>
    <t>N18888</t>
  </si>
  <si>
    <t>Booker Hensley</t>
  </si>
  <si>
    <t>N18889</t>
  </si>
  <si>
    <t>Milford Pollard</t>
  </si>
  <si>
    <t>N18896</t>
  </si>
  <si>
    <t>Anton Wang</t>
  </si>
  <si>
    <t>N18898</t>
  </si>
  <si>
    <t>Darren Marsh</t>
  </si>
  <si>
    <t>N18915</t>
  </si>
  <si>
    <t>Elinor Salazar</t>
  </si>
  <si>
    <t>N18917</t>
  </si>
  <si>
    <t>Chauncey Hughes</t>
  </si>
  <si>
    <t>N18918</t>
  </si>
  <si>
    <t>Etta Maldonado</t>
  </si>
  <si>
    <t>N18921</t>
  </si>
  <si>
    <t>Owen Barajas</t>
  </si>
  <si>
    <t>N18922</t>
  </si>
  <si>
    <t>Abigail Price</t>
  </si>
  <si>
    <t>N18923</t>
  </si>
  <si>
    <t>Raleigh Marks</t>
  </si>
  <si>
    <t>N18959</t>
  </si>
  <si>
    <t>Lea Norris</t>
  </si>
  <si>
    <t>N18960</t>
  </si>
  <si>
    <t>Dane Gaines</t>
  </si>
  <si>
    <t>N18961</t>
  </si>
  <si>
    <t>Davis Herrera</t>
  </si>
  <si>
    <t>N18975</t>
  </si>
  <si>
    <t>Coy Charles</t>
  </si>
  <si>
    <t>N18976</t>
  </si>
  <si>
    <t>Hope Webb</t>
  </si>
  <si>
    <t>N18978</t>
  </si>
  <si>
    <t>Abe Esparza</t>
  </si>
  <si>
    <t>N18998</t>
  </si>
  <si>
    <t>Vaughn Horton</t>
  </si>
  <si>
    <t>N18999</t>
  </si>
  <si>
    <t>Juliet Soto</t>
  </si>
  <si>
    <t>N19006</t>
  </si>
  <si>
    <t>Gerard Dominguez</t>
  </si>
  <si>
    <t>N19007</t>
  </si>
  <si>
    <t>Winford Carney</t>
  </si>
  <si>
    <t>N19008</t>
  </si>
  <si>
    <t>Lucius Underwood</t>
  </si>
  <si>
    <t>N19017</t>
  </si>
  <si>
    <t>Aldo Barajas</t>
  </si>
  <si>
    <t>N19018</t>
  </si>
  <si>
    <t>Milan Wilson</t>
  </si>
  <si>
    <t>N19019</t>
  </si>
  <si>
    <t>Jim Greer</t>
  </si>
  <si>
    <t>N19020</t>
  </si>
  <si>
    <t>Elva Andrade</t>
  </si>
  <si>
    <t>N19021</t>
  </si>
  <si>
    <t>Pierre Andersen</t>
  </si>
  <si>
    <t>N19022</t>
  </si>
  <si>
    <t>Elmer Marshall</t>
  </si>
  <si>
    <t>N19024</t>
  </si>
  <si>
    <t>Bridget Sexton</t>
  </si>
  <si>
    <t>N19041</t>
  </si>
  <si>
    <t>Keneth Quinn</t>
  </si>
  <si>
    <t>N19044</t>
  </si>
  <si>
    <t>Mara Hanna</t>
  </si>
  <si>
    <t>N19051</t>
  </si>
  <si>
    <t>Hayden Mcknight</t>
  </si>
  <si>
    <t>N19052</t>
  </si>
  <si>
    <t>Modesto Murray</t>
  </si>
  <si>
    <t>N19061</t>
  </si>
  <si>
    <t>Danial Daugherty</t>
  </si>
  <si>
    <t>N19062</t>
  </si>
  <si>
    <t>Evan Chen</t>
  </si>
  <si>
    <t>N19063</t>
  </si>
  <si>
    <t>Leah Haynes</t>
  </si>
  <si>
    <t>N19066</t>
  </si>
  <si>
    <t>Erick Ballard</t>
  </si>
  <si>
    <t>N19068</t>
  </si>
  <si>
    <t>Darron Moore</t>
  </si>
  <si>
    <t>N19069</t>
  </si>
  <si>
    <t>Dallas Webb</t>
  </si>
  <si>
    <t>N19085</t>
  </si>
  <si>
    <t>Darnell Johnston</t>
  </si>
  <si>
    <t>N19086</t>
  </si>
  <si>
    <t>Pablo Bowers</t>
  </si>
  <si>
    <t>N19088</t>
  </si>
  <si>
    <t>Deshawn Delgado</t>
  </si>
  <si>
    <t>N19090</t>
  </si>
  <si>
    <t>Jeff Anthony</t>
  </si>
  <si>
    <t>N19091</t>
  </si>
  <si>
    <t>Leon Weeks</t>
  </si>
  <si>
    <t>N19113</t>
  </si>
  <si>
    <t>Stefan Wiggins</t>
  </si>
  <si>
    <t>N19117</t>
  </si>
  <si>
    <t>Felipe Novak</t>
  </si>
  <si>
    <t>N19119</t>
  </si>
  <si>
    <t>Gerard Fischer</t>
  </si>
  <si>
    <t>N19122</t>
  </si>
  <si>
    <t>Garth Ali</t>
  </si>
  <si>
    <t>N19136</t>
  </si>
  <si>
    <t>Candy Goodwin</t>
  </si>
  <si>
    <t>N19156</t>
  </si>
  <si>
    <t>Emmett Ho</t>
  </si>
  <si>
    <t>N19157</t>
  </si>
  <si>
    <t>Darla West</t>
  </si>
  <si>
    <t>N19160</t>
  </si>
  <si>
    <t>Tyrone Charles</t>
  </si>
  <si>
    <t>N19161</t>
  </si>
  <si>
    <t>Freddy Blankenship</t>
  </si>
  <si>
    <t>N19173</t>
  </si>
  <si>
    <t>Noelle Blair</t>
  </si>
  <si>
    <t>N19177</t>
  </si>
  <si>
    <t>Marlon Orozco</t>
  </si>
  <si>
    <t>N19179</t>
  </si>
  <si>
    <t>Alfreda Gill</t>
  </si>
  <si>
    <t>N19182</t>
  </si>
  <si>
    <t>Susanna Vincent</t>
  </si>
  <si>
    <t>N19192</t>
  </si>
  <si>
    <t>Mary Bartlett</t>
  </si>
  <si>
    <t>N19193</t>
  </si>
  <si>
    <t>Stacey Robertson</t>
  </si>
  <si>
    <t>N19197</t>
  </si>
  <si>
    <t>Keith Lopez</t>
  </si>
  <si>
    <t>N19203</t>
  </si>
  <si>
    <t>Martha Smith</t>
  </si>
  <si>
    <t>N19207</t>
  </si>
  <si>
    <t>Steve Cuevas</t>
  </si>
  <si>
    <t>N19208</t>
  </si>
  <si>
    <t>Maura Barber</t>
  </si>
  <si>
    <t>N19354</t>
  </si>
  <si>
    <t>Richard Atkinson</t>
  </si>
  <si>
    <t>N19359</t>
  </si>
  <si>
    <t>Natasha Faulkner</t>
  </si>
  <si>
    <t>N19360</t>
  </si>
  <si>
    <t>Cathy Stevens</t>
  </si>
  <si>
    <t>N19364</t>
  </si>
  <si>
    <t>Edward Newman</t>
  </si>
  <si>
    <t>N19365</t>
  </si>
  <si>
    <t>Elaine Moyer</t>
  </si>
  <si>
    <t>N19368</t>
  </si>
  <si>
    <t>Corinne Meza</t>
  </si>
  <si>
    <t>N19397</t>
  </si>
  <si>
    <t>Dale Sullivan</t>
  </si>
  <si>
    <t>N19398</t>
  </si>
  <si>
    <t>Liz Byrd</t>
  </si>
  <si>
    <t>N19426</t>
  </si>
  <si>
    <t>Kristofer Lambert</t>
  </si>
  <si>
    <t>N19435</t>
  </si>
  <si>
    <t>Eduardo Dixon</t>
  </si>
  <si>
    <t>N19440</t>
  </si>
  <si>
    <t>Edward Bradley</t>
  </si>
  <si>
    <t>N19455</t>
  </si>
  <si>
    <t>Del Parks</t>
  </si>
  <si>
    <t>N19456</t>
  </si>
  <si>
    <t>Vicki Braun</t>
  </si>
  <si>
    <t>N19459</t>
  </si>
  <si>
    <t>Elwood Mercado</t>
  </si>
  <si>
    <t>N19470</t>
  </si>
  <si>
    <t>Benito Owen</t>
  </si>
  <si>
    <t>N19471</t>
  </si>
  <si>
    <t>Fern Middleton</t>
  </si>
  <si>
    <t>N19472</t>
  </si>
  <si>
    <t>Danial Mooney</t>
  </si>
  <si>
    <t>N19485</t>
  </si>
  <si>
    <t>Theodore Burke</t>
  </si>
  <si>
    <t>N19488</t>
  </si>
  <si>
    <t>Aaron Hanna</t>
  </si>
  <si>
    <t>N19503</t>
  </si>
  <si>
    <t>Audrey Oneal</t>
  </si>
  <si>
    <t>N19506</t>
  </si>
  <si>
    <t>Sadie Wise</t>
  </si>
  <si>
    <t>N19514</t>
  </si>
  <si>
    <t>Michal Wilcox</t>
  </si>
  <si>
    <t>N19538</t>
  </si>
  <si>
    <t>Jaclyn Woodard</t>
  </si>
  <si>
    <t>N19549</t>
  </si>
  <si>
    <t>Penny Mendez</t>
  </si>
  <si>
    <t>N19559</t>
  </si>
  <si>
    <t>Francesco Orr</t>
  </si>
  <si>
    <t>N19560</t>
  </si>
  <si>
    <t>Ashlee Rose</t>
  </si>
  <si>
    <t>N19563</t>
  </si>
  <si>
    <t>Lee Pugh</t>
  </si>
  <si>
    <t>N19568</t>
  </si>
  <si>
    <t>Winston Melton</t>
  </si>
  <si>
    <t>N19574</t>
  </si>
  <si>
    <t>Jeffry Salazar</t>
  </si>
  <si>
    <t>N19575</t>
  </si>
  <si>
    <t>Keven Norman</t>
  </si>
  <si>
    <t>N19579</t>
  </si>
  <si>
    <t>Kim Schneider</t>
  </si>
  <si>
    <t>N19588</t>
  </si>
  <si>
    <t>Major Espinoza</t>
  </si>
  <si>
    <t>N19605</t>
  </si>
  <si>
    <t>Kelley Sherman</t>
  </si>
  <si>
    <t>N19618</t>
  </si>
  <si>
    <t>Mitzi English</t>
  </si>
  <si>
    <t>N19627</t>
  </si>
  <si>
    <t>Abigail Frederick</t>
  </si>
  <si>
    <t>N19642</t>
  </si>
  <si>
    <t>Isiah Mckenzie</t>
  </si>
  <si>
    <t>N19644</t>
  </si>
  <si>
    <t>Eli Pittman</t>
  </si>
  <si>
    <t>N19645</t>
  </si>
  <si>
    <t>Delmer Gillespie</t>
  </si>
  <si>
    <t>N19658</t>
  </si>
  <si>
    <t>Sang Wolfe</t>
  </si>
  <si>
    <t>N19661</t>
  </si>
  <si>
    <t>Claire Hayes</t>
  </si>
  <si>
    <t>N19663</t>
  </si>
  <si>
    <t>Rosemary Turner</t>
  </si>
  <si>
    <t>N19673</t>
  </si>
  <si>
    <t>Abdul Watkins</t>
  </si>
  <si>
    <t>N19675</t>
  </si>
  <si>
    <t>Clement Cunningham</t>
  </si>
  <si>
    <t>N19702</t>
  </si>
  <si>
    <t>Rickey Oliver</t>
  </si>
  <si>
    <t>N19703</t>
  </si>
  <si>
    <t>Olin Farmer</t>
  </si>
  <si>
    <t>N19704</t>
  </si>
  <si>
    <t>Zack Brewer</t>
  </si>
  <si>
    <t>N19707</t>
  </si>
  <si>
    <t>Hollie Mcneil</t>
  </si>
  <si>
    <t>N19711</t>
  </si>
  <si>
    <t>Robby Blevins</t>
  </si>
  <si>
    <t>N19731</t>
  </si>
  <si>
    <t>Reba Evans</t>
  </si>
  <si>
    <t>N19732</t>
  </si>
  <si>
    <t>Nestor Brock</t>
  </si>
  <si>
    <t>N19740</t>
  </si>
  <si>
    <t>Beatriz Kirby</t>
  </si>
  <si>
    <t>N19748</t>
  </si>
  <si>
    <t>Dane Pena</t>
  </si>
  <si>
    <t>N19751</t>
  </si>
  <si>
    <t>Jesus Delgado</t>
  </si>
  <si>
    <t>N19752</t>
  </si>
  <si>
    <t>Trenton Petty</t>
  </si>
  <si>
    <t>N19755</t>
  </si>
  <si>
    <t>Harlan Atkinson</t>
  </si>
  <si>
    <t>N19756</t>
  </si>
  <si>
    <t>Tanner Bailey</t>
  </si>
  <si>
    <t>N19757</t>
  </si>
  <si>
    <t>Maureen Beard</t>
  </si>
  <si>
    <t>N19758</t>
  </si>
  <si>
    <t>Denise Simmons</t>
  </si>
  <si>
    <t>N19759</t>
  </si>
  <si>
    <t>Gerald Gross</t>
  </si>
  <si>
    <t>N19760</t>
  </si>
  <si>
    <t>Wilmer Salas</t>
  </si>
  <si>
    <t>N19762</t>
  </si>
  <si>
    <t>Jefferey Aguirre</t>
  </si>
  <si>
    <t>N19763</t>
  </si>
  <si>
    <t>Zack Moses</t>
  </si>
  <si>
    <t>N19764</t>
  </si>
  <si>
    <t>Kristofer Allen</t>
  </si>
  <si>
    <t>N19765</t>
  </si>
  <si>
    <t>Reuben Lane</t>
  </si>
  <si>
    <t>N19766</t>
  </si>
  <si>
    <t>Houston Krause</t>
  </si>
  <si>
    <t>N19767</t>
  </si>
  <si>
    <t>Luis Baxter</t>
  </si>
  <si>
    <t>N19768</t>
  </si>
  <si>
    <t>Deangelo Chen</t>
  </si>
  <si>
    <t>N19769</t>
  </si>
  <si>
    <t>Dillon Woodard</t>
  </si>
  <si>
    <t>N19770</t>
  </si>
  <si>
    <t>Brant Salinas</t>
  </si>
  <si>
    <t>N19771</t>
  </si>
  <si>
    <t>Oswaldo Landry</t>
  </si>
  <si>
    <t>N19778</t>
  </si>
  <si>
    <t>Jonathan Spencer</t>
  </si>
  <si>
    <t>N19790</t>
  </si>
  <si>
    <t>Chase Fernandez</t>
  </si>
  <si>
    <t>N19791</t>
  </si>
  <si>
    <t>Jordan Hopkins</t>
  </si>
  <si>
    <t>N19798</t>
  </si>
  <si>
    <t>Lacy Lara</t>
  </si>
  <si>
    <t>N19816</t>
  </si>
  <si>
    <t>Ben Lopez</t>
  </si>
  <si>
    <t>N19832</t>
  </si>
  <si>
    <t>Mac Gutierrez</t>
  </si>
  <si>
    <t>N19836</t>
  </si>
  <si>
    <t>Jean Hammond</t>
  </si>
  <si>
    <t>N19843</t>
  </si>
  <si>
    <t>Rodney Frank</t>
  </si>
  <si>
    <t>N19852</t>
  </si>
  <si>
    <t>Sallie Gomez</t>
  </si>
  <si>
    <t>N19858</t>
  </si>
  <si>
    <t>Rusty Weber</t>
  </si>
  <si>
    <t>N19859</t>
  </si>
  <si>
    <t>Cliff Barrett</t>
  </si>
  <si>
    <t>N19860</t>
  </si>
  <si>
    <t>Charles Black</t>
  </si>
  <si>
    <t>N19887</t>
  </si>
  <si>
    <t>Olivia Mccoy</t>
  </si>
  <si>
    <t>N19888</t>
  </si>
  <si>
    <t>Ellis Cook</t>
  </si>
  <si>
    <t>N19889</t>
  </si>
  <si>
    <t>Nathanael Ross</t>
  </si>
  <si>
    <t>N19890</t>
  </si>
  <si>
    <t>Elijah Duncan</t>
  </si>
  <si>
    <t>N19905</t>
  </si>
  <si>
    <t>Loren Shea</t>
  </si>
  <si>
    <t>N19915</t>
  </si>
  <si>
    <t>Corey Hill</t>
  </si>
  <si>
    <t>N19918</t>
  </si>
  <si>
    <t>Emory Houston</t>
  </si>
  <si>
    <t>N19938</t>
  </si>
  <si>
    <t>Jarrod Cooley</t>
  </si>
  <si>
    <t>N19939</t>
  </si>
  <si>
    <t>Elden Lee</t>
  </si>
  <si>
    <t>N19940</t>
  </si>
  <si>
    <t>Monty Dixon</t>
  </si>
  <si>
    <t>N19941</t>
  </si>
  <si>
    <t>Elise Hubbard</t>
  </si>
  <si>
    <t>N19944</t>
  </si>
  <si>
    <t>Kristin Werner</t>
  </si>
  <si>
    <t>N19948</t>
  </si>
  <si>
    <t>Simon Griffith</t>
  </si>
  <si>
    <t>N19949</t>
  </si>
  <si>
    <t>Fred Dougherty</t>
  </si>
  <si>
    <t>N19957</t>
  </si>
  <si>
    <t>Jim Berry</t>
  </si>
  <si>
    <t>N19958</t>
  </si>
  <si>
    <t>Reinaldo Dyer</t>
  </si>
  <si>
    <t>N19964</t>
  </si>
  <si>
    <t>Claudio Rowland</t>
  </si>
  <si>
    <t>N19967</t>
  </si>
  <si>
    <t>Nathanial Sosa</t>
  </si>
  <si>
    <t>N19969</t>
  </si>
  <si>
    <t>Dale Doyle</t>
  </si>
  <si>
    <t>N19970</t>
  </si>
  <si>
    <t>Barbra Sosa</t>
  </si>
  <si>
    <t>N20024</t>
  </si>
  <si>
    <t>Sean Snyder</t>
  </si>
  <si>
    <t>N20030</t>
  </si>
  <si>
    <t>Kate Kane</t>
  </si>
  <si>
    <t>N20031</t>
  </si>
  <si>
    <t>Callie Melendez</t>
  </si>
  <si>
    <t>N20039</t>
  </si>
  <si>
    <t>Katheryn Preston</t>
  </si>
  <si>
    <t>N20050</t>
  </si>
  <si>
    <t>Refugio Campbell</t>
  </si>
  <si>
    <t>N20051</t>
  </si>
  <si>
    <t>Shelton Blackburn</t>
  </si>
  <si>
    <t>N20054</t>
  </si>
  <si>
    <t>Aida Rocha</t>
  </si>
  <si>
    <t>N20055</t>
  </si>
  <si>
    <t>Avery Barber</t>
  </si>
  <si>
    <t>N20058</t>
  </si>
  <si>
    <t>Boris Gibson</t>
  </si>
  <si>
    <t>N20069</t>
  </si>
  <si>
    <t>Dina Zavala</t>
  </si>
  <si>
    <t>N20075</t>
  </si>
  <si>
    <t>Bill Murillo</t>
  </si>
  <si>
    <t>N20077</t>
  </si>
  <si>
    <t>Marvin Lambert</t>
  </si>
  <si>
    <t>N20082</t>
  </si>
  <si>
    <t>Coy Shepherd</t>
  </si>
  <si>
    <t>N20087</t>
  </si>
  <si>
    <t>Arline Bryan</t>
  </si>
  <si>
    <t>N20088</t>
  </si>
  <si>
    <t>Emile Key</t>
  </si>
  <si>
    <t>N20099</t>
  </si>
  <si>
    <t>Ike Collins</t>
  </si>
  <si>
    <t>N20117</t>
  </si>
  <si>
    <t>Marlon Russell</t>
  </si>
  <si>
    <t>N20119</t>
  </si>
  <si>
    <t>Arden Farley</t>
  </si>
  <si>
    <t>N20130</t>
  </si>
  <si>
    <t>Fredrick Bruce</t>
  </si>
  <si>
    <t>N20148</t>
  </si>
  <si>
    <t>Darla Munoz</t>
  </si>
  <si>
    <t>N20149</t>
  </si>
  <si>
    <t>Josue Buchanan</t>
  </si>
  <si>
    <t>N20167</t>
  </si>
  <si>
    <t>Sammie Sullivan</t>
  </si>
  <si>
    <t>N20169</t>
  </si>
  <si>
    <t>Jay Palmer</t>
  </si>
  <si>
    <t>N20175</t>
  </si>
  <si>
    <t>Keenan Cherry</t>
  </si>
  <si>
    <t>N20189</t>
  </si>
  <si>
    <t>Kim Stafford</t>
  </si>
  <si>
    <t>N20191</t>
  </si>
  <si>
    <t>Samuel Black</t>
  </si>
  <si>
    <t>N20192</t>
  </si>
  <si>
    <t>Rudolph Daniel</t>
  </si>
  <si>
    <t>N20193</t>
  </si>
  <si>
    <t>Malik Bennett</t>
  </si>
  <si>
    <t>N20196</t>
  </si>
  <si>
    <t>Abram Huynh</t>
  </si>
  <si>
    <t>N20210</t>
  </si>
  <si>
    <t>Carroll Moran</t>
  </si>
  <si>
    <t>N20254</t>
  </si>
  <si>
    <t>Erich Santos</t>
  </si>
  <si>
    <t>N20257</t>
  </si>
  <si>
    <t>Chase Harvey</t>
  </si>
  <si>
    <t>N20259</t>
  </si>
  <si>
    <t>Waylon Hester</t>
  </si>
  <si>
    <t>N20308</t>
  </si>
  <si>
    <t>Robt Walters</t>
  </si>
  <si>
    <t>N20320</t>
  </si>
  <si>
    <t>Armand Meadows</t>
  </si>
  <si>
    <t>N20332</t>
  </si>
  <si>
    <t>Leif Mack</t>
  </si>
  <si>
    <t>N20333</t>
  </si>
  <si>
    <t>Carl Finley</t>
  </si>
  <si>
    <t>N20335</t>
  </si>
  <si>
    <t>Bettye Carlson</t>
  </si>
  <si>
    <t>N20349</t>
  </si>
  <si>
    <t>Eldridge Howard</t>
  </si>
  <si>
    <t>N20351</t>
  </si>
  <si>
    <t>Antoinette Mcguire</t>
  </si>
  <si>
    <t>N20359</t>
  </si>
  <si>
    <t>Wm Castaneda</t>
  </si>
  <si>
    <t>N20360</t>
  </si>
  <si>
    <t>Alvaro Franklin</t>
  </si>
  <si>
    <t>N20362</t>
  </si>
  <si>
    <t>Paris Ewing</t>
  </si>
  <si>
    <t>N20368</t>
  </si>
  <si>
    <t>Valeria Schultz</t>
  </si>
  <si>
    <t>N20379</t>
  </si>
  <si>
    <t>Vickie Sweeney</t>
  </si>
  <si>
    <t>N20383</t>
  </si>
  <si>
    <t>Tim Lambert</t>
  </si>
  <si>
    <t>N20384</t>
  </si>
  <si>
    <t>Judson Li</t>
  </si>
  <si>
    <t>N20402</t>
  </si>
  <si>
    <t>Robyn Marks</t>
  </si>
  <si>
    <t>N20406</t>
  </si>
  <si>
    <t>Heath Jefferson</t>
  </si>
  <si>
    <t>N20427</t>
  </si>
  <si>
    <t>Solomon Glass</t>
  </si>
  <si>
    <t>N20429</t>
  </si>
  <si>
    <t>Ronnie Davis</t>
  </si>
  <si>
    <t>N20434</t>
  </si>
  <si>
    <t>Kelley Dorsey</t>
  </si>
  <si>
    <t>N20435</t>
  </si>
  <si>
    <t>Raymond Shah</t>
  </si>
  <si>
    <t>N20438</t>
  </si>
  <si>
    <t>Deana Lucero</t>
  </si>
  <si>
    <t>N20442</t>
  </si>
  <si>
    <t>Russel Weeks</t>
  </si>
  <si>
    <t>N20443</t>
  </si>
  <si>
    <t>Sasha Pitts</t>
  </si>
  <si>
    <t>N20444</t>
  </si>
  <si>
    <t>Colette Fowler</t>
  </si>
  <si>
    <t>N20446</t>
  </si>
  <si>
    <t>Stan Pratt</t>
  </si>
  <si>
    <t>N20447</t>
  </si>
  <si>
    <t>Buford Mcguire</t>
  </si>
  <si>
    <t>N20448</t>
  </si>
  <si>
    <t>Mara Chaney</t>
  </si>
  <si>
    <t>N20449</t>
  </si>
  <si>
    <t>Carter Irwin</t>
  </si>
  <si>
    <t>N20450</t>
  </si>
  <si>
    <t>Sophia Cabrera</t>
  </si>
  <si>
    <t>N20451</t>
  </si>
  <si>
    <t>Elise Buchanan</t>
  </si>
  <si>
    <t>N20452</t>
  </si>
  <si>
    <t>Zachery Zavala</t>
  </si>
  <si>
    <t>N20453</t>
  </si>
  <si>
    <t>Augusta Crane</t>
  </si>
  <si>
    <t>N20455</t>
  </si>
  <si>
    <t>Deann Cabrera</t>
  </si>
  <si>
    <t>N20458</t>
  </si>
  <si>
    <t>Tina Suarez</t>
  </si>
  <si>
    <t>N20465</t>
  </si>
  <si>
    <t>Jenifer Montgomery</t>
  </si>
  <si>
    <t>N20473</t>
  </si>
  <si>
    <t>Dana Hartman</t>
  </si>
  <si>
    <t>N20474</t>
  </si>
  <si>
    <t>Frances Christensen</t>
  </si>
  <si>
    <t>N20476</t>
  </si>
  <si>
    <t>Karla Hopkins</t>
  </si>
  <si>
    <t>N20491</t>
  </si>
  <si>
    <t>Robert Reynolds</t>
  </si>
  <si>
    <t>N20507</t>
  </si>
  <si>
    <t>Mauro Mcgee</t>
  </si>
  <si>
    <t>N20524</t>
  </si>
  <si>
    <t>Nikki Trevino</t>
  </si>
  <si>
    <t>N20525</t>
  </si>
  <si>
    <t>Benito Mckinney</t>
  </si>
  <si>
    <t>N20528</t>
  </si>
  <si>
    <t>Felipe Shepard</t>
  </si>
  <si>
    <t>N20529</t>
  </si>
  <si>
    <t>Margarito Barajas</t>
  </si>
  <si>
    <t>N20543</t>
  </si>
  <si>
    <t>Ed Whitaker</t>
  </si>
  <si>
    <t>N20544</t>
  </si>
  <si>
    <t>Maynard Maddox</t>
  </si>
  <si>
    <t>N20562</t>
  </si>
  <si>
    <t>Bruce Bradshaw</t>
  </si>
  <si>
    <t>N20573</t>
  </si>
  <si>
    <t>Danilo Burton</t>
  </si>
  <si>
    <t>N20574</t>
  </si>
  <si>
    <t>Leonard Coffey</t>
  </si>
  <si>
    <t>N20577</t>
  </si>
  <si>
    <t>Emmitt Yu</t>
  </si>
  <si>
    <t>N20579</t>
  </si>
  <si>
    <t>Joyce Aguilar</t>
  </si>
  <si>
    <t>N20582</t>
  </si>
  <si>
    <t>Alfredo Alexander</t>
  </si>
  <si>
    <t>N20604</t>
  </si>
  <si>
    <t>Rose Serrano</t>
  </si>
  <si>
    <t>N20605</t>
  </si>
  <si>
    <t>Cristopher Hardy</t>
  </si>
  <si>
    <t>N20607</t>
  </si>
  <si>
    <t>Denver Aguirre</t>
  </si>
  <si>
    <t>N20614</t>
  </si>
  <si>
    <t>Mose Duran</t>
  </si>
  <si>
    <t>N20625</t>
  </si>
  <si>
    <t>Wendell Valencia</t>
  </si>
  <si>
    <t>N20629</t>
  </si>
  <si>
    <t>Brandon Pearson</t>
  </si>
  <si>
    <t>N20632</t>
  </si>
  <si>
    <t>Aurelio Powell</t>
  </si>
  <si>
    <t>N20635</t>
  </si>
  <si>
    <t>Norbert Schneider</t>
  </si>
  <si>
    <t>N20636</t>
  </si>
  <si>
    <t>Rosalind Browning</t>
  </si>
  <si>
    <t>N20638</t>
  </si>
  <si>
    <t>Eddie Morrow</t>
  </si>
  <si>
    <t>N20645</t>
  </si>
  <si>
    <t>Evangeline Mata</t>
  </si>
  <si>
    <t>N20646</t>
  </si>
  <si>
    <t>Natasha Ford</t>
  </si>
  <si>
    <t>N20647</t>
  </si>
  <si>
    <t>Guillermo Barr</t>
  </si>
  <si>
    <t>N20648</t>
  </si>
  <si>
    <t>Orville Mccoy</t>
  </si>
  <si>
    <t>N20650</t>
  </si>
  <si>
    <t>Ofelia Foley</t>
  </si>
  <si>
    <t>N20652</t>
  </si>
  <si>
    <t>Oren Frank</t>
  </si>
  <si>
    <t>N20654</t>
  </si>
  <si>
    <t>Sid Warner</t>
  </si>
  <si>
    <t>N20655</t>
  </si>
  <si>
    <t>Kathrine Frost</t>
  </si>
  <si>
    <t>N20665</t>
  </si>
  <si>
    <t>Garland Boyle</t>
  </si>
  <si>
    <t>N20666</t>
  </si>
  <si>
    <t>Mario Wood</t>
  </si>
  <si>
    <t>N20671</t>
  </si>
  <si>
    <t>Howard Livingston</t>
  </si>
  <si>
    <t>N20672</t>
  </si>
  <si>
    <t>Rickie Logan</t>
  </si>
  <si>
    <t>N20686</t>
  </si>
  <si>
    <t>Stanley Newton</t>
  </si>
  <si>
    <t>N20689</t>
  </si>
  <si>
    <t>Patty Neal</t>
  </si>
  <si>
    <t>N20690</t>
  </si>
  <si>
    <t>Edwardo Benjamin</t>
  </si>
  <si>
    <t>N20691</t>
  </si>
  <si>
    <t>Kristina Montoya</t>
  </si>
  <si>
    <t>N20693</t>
  </si>
  <si>
    <t>Ophelia Humphrey</t>
  </si>
  <si>
    <t>N20697</t>
  </si>
  <si>
    <t>Bo Vance</t>
  </si>
  <si>
    <t>N20701</t>
  </si>
  <si>
    <t>Timmy Figueroa</t>
  </si>
  <si>
    <t>N20726</t>
  </si>
  <si>
    <t>Manual Barron</t>
  </si>
  <si>
    <t>N20728</t>
  </si>
  <si>
    <t>Efrain Bruce</t>
  </si>
  <si>
    <t>N20734</t>
  </si>
  <si>
    <t>Alec Ingram</t>
  </si>
  <si>
    <t>N20738</t>
  </si>
  <si>
    <t>Frank Osborn</t>
  </si>
  <si>
    <t>N20741</t>
  </si>
  <si>
    <t>Tonya Woodard</t>
  </si>
  <si>
    <t>N20759</t>
  </si>
  <si>
    <t>Roseann Nguyen</t>
  </si>
  <si>
    <t>N20761</t>
  </si>
  <si>
    <t>Bruce Ruiz</t>
  </si>
  <si>
    <t>N20762</t>
  </si>
  <si>
    <t>Ezra Pugh</t>
  </si>
  <si>
    <t>N20769</t>
  </si>
  <si>
    <t>Bethany Arellano</t>
  </si>
  <si>
    <t>N20790</t>
  </si>
  <si>
    <t>Lane Kennedy</t>
  </si>
  <si>
    <t>N20791</t>
  </si>
  <si>
    <t>Stella Henry</t>
  </si>
  <si>
    <t>N20805</t>
  </si>
  <si>
    <t>Evangeline Hayes</t>
  </si>
  <si>
    <t>N20814</t>
  </si>
  <si>
    <t>Ricardo Zimmerman</t>
  </si>
  <si>
    <t>N20815</t>
  </si>
  <si>
    <t>Jane Turner</t>
  </si>
  <si>
    <t>N20816</t>
  </si>
  <si>
    <t>Nannie Wu</t>
  </si>
  <si>
    <t>N20817</t>
  </si>
  <si>
    <t>Jules Humphrey</t>
  </si>
  <si>
    <t>N20820</t>
  </si>
  <si>
    <t>Ladonna Berry</t>
  </si>
  <si>
    <t>N20830</t>
  </si>
  <si>
    <t>Pablo Myers</t>
  </si>
  <si>
    <t>N20832</t>
  </si>
  <si>
    <t>Coy Gates</t>
  </si>
  <si>
    <t>N20849</t>
  </si>
  <si>
    <t>Fredric Peters</t>
  </si>
  <si>
    <t>N20852</t>
  </si>
  <si>
    <t>Sherry Bowman</t>
  </si>
  <si>
    <t>N20854</t>
  </si>
  <si>
    <t>Isaac Bautista</t>
  </si>
  <si>
    <t>N20874</t>
  </si>
  <si>
    <t>Katherine Ellison</t>
  </si>
  <si>
    <t>N20887</t>
  </si>
  <si>
    <t>Gavin Chen</t>
  </si>
  <si>
    <t>N20889</t>
  </si>
  <si>
    <t>Andreas Caldwell</t>
  </si>
  <si>
    <t>N20907</t>
  </si>
  <si>
    <t>Clint Mccann</t>
  </si>
  <si>
    <t>N20916</t>
  </si>
  <si>
    <t>Sherman Pugh</t>
  </si>
  <si>
    <t>N20918</t>
  </si>
  <si>
    <t>Jim Thompson</t>
  </si>
  <si>
    <t>N20942</t>
  </si>
  <si>
    <t>Doug Singleton</t>
  </si>
  <si>
    <t>N20943</t>
  </si>
  <si>
    <t>Kirby Sherman</t>
  </si>
  <si>
    <t>N20953</t>
  </si>
  <si>
    <t>Elvin Black</t>
  </si>
  <si>
    <t>N20955</t>
  </si>
  <si>
    <t>Milton Adkins</t>
  </si>
  <si>
    <t>N20956</t>
  </si>
  <si>
    <t>Madeline Navarro</t>
  </si>
  <si>
    <t>N20957</t>
  </si>
  <si>
    <t>Antwan Zimmerman</t>
  </si>
  <si>
    <t>N20963</t>
  </si>
  <si>
    <t>Raymon Mcintyre</t>
  </si>
  <si>
    <t>N20977</t>
  </si>
  <si>
    <t>Dino Curry</t>
  </si>
  <si>
    <t>N20978</t>
  </si>
  <si>
    <t>Desmond Huff</t>
  </si>
  <si>
    <t>N21017</t>
  </si>
  <si>
    <t>Todd Wallace</t>
  </si>
  <si>
    <t>N21028</t>
  </si>
  <si>
    <t>Rafael Barrera</t>
  </si>
  <si>
    <t>N21038</t>
  </si>
  <si>
    <t>Harriett Turner</t>
  </si>
  <si>
    <t>N21058</t>
  </si>
  <si>
    <t>Cedrick Sampson</t>
  </si>
  <si>
    <t>N21067</t>
  </si>
  <si>
    <t>Granville Armstrong</t>
  </si>
  <si>
    <t>N21069</t>
  </si>
  <si>
    <t>Buford Guerra</t>
  </si>
  <si>
    <t>N21090</t>
  </si>
  <si>
    <t>Thad Bass</t>
  </si>
  <si>
    <t>N21091</t>
  </si>
  <si>
    <t>Quincy Santos</t>
  </si>
  <si>
    <t>N21115</t>
  </si>
  <si>
    <t>Donte Richard</t>
  </si>
  <si>
    <t>N21116</t>
  </si>
  <si>
    <t>Clair Reeves</t>
  </si>
  <si>
    <t>N21131</t>
  </si>
  <si>
    <t>Ervin Roach</t>
  </si>
  <si>
    <t>N21132</t>
  </si>
  <si>
    <t>Dean House</t>
  </si>
  <si>
    <t>N21133</t>
  </si>
  <si>
    <t>Terrie Curry</t>
  </si>
  <si>
    <t>N21155</t>
  </si>
  <si>
    <t>Garry Mullins</t>
  </si>
  <si>
    <t>N21156</t>
  </si>
  <si>
    <t>Adalberto Zavala</t>
  </si>
  <si>
    <t>N21166</t>
  </si>
  <si>
    <t>Elvira Armstrong</t>
  </si>
  <si>
    <t>N21168</t>
  </si>
  <si>
    <t>Blanche Villanueva</t>
  </si>
  <si>
    <t>N21177</t>
  </si>
  <si>
    <t>Jesse Shaffer</t>
  </si>
  <si>
    <t>N21184</t>
  </si>
  <si>
    <t>Amelia Duran</t>
  </si>
  <si>
    <t>N21347</t>
  </si>
  <si>
    <t>Chase Hobbs</t>
  </si>
  <si>
    <t>N21348</t>
  </si>
  <si>
    <t>Mari Boone</t>
  </si>
  <si>
    <t>N21349</t>
  </si>
  <si>
    <t>Simon Parker</t>
  </si>
  <si>
    <t>N21350</t>
  </si>
  <si>
    <t>Elba Branch</t>
  </si>
  <si>
    <t>N21351</t>
  </si>
  <si>
    <t>Errol Villa</t>
  </si>
  <si>
    <t>N21352</t>
  </si>
  <si>
    <t>Evelyn Barrera</t>
  </si>
  <si>
    <t>N21354</t>
  </si>
  <si>
    <t>Wilber Haney</t>
  </si>
  <si>
    <t>N21355</t>
  </si>
  <si>
    <t>Jon Jordan</t>
  </si>
  <si>
    <t>N21356</t>
  </si>
  <si>
    <t>Melba Novak</t>
  </si>
  <si>
    <t>N21357</t>
  </si>
  <si>
    <t>Mack Chase</t>
  </si>
  <si>
    <t>N21358</t>
  </si>
  <si>
    <t>Logan Yu</t>
  </si>
  <si>
    <t>N21359</t>
  </si>
  <si>
    <t>Arturo Saunders</t>
  </si>
  <si>
    <t>N21361</t>
  </si>
  <si>
    <t>Art Trujillo</t>
  </si>
  <si>
    <t>N21362</t>
  </si>
  <si>
    <t>Debra Calhoun</t>
  </si>
  <si>
    <t>N21366</t>
  </si>
  <si>
    <t>Sebastian Briggs</t>
  </si>
  <si>
    <t>N21367</t>
  </si>
  <si>
    <t>Traci Middleton</t>
  </si>
  <si>
    <t>N21369</t>
  </si>
  <si>
    <t>Tanner Norman</t>
  </si>
  <si>
    <t>N21370</t>
  </si>
  <si>
    <t>Dewey Stephens</t>
  </si>
  <si>
    <t>N21371</t>
  </si>
  <si>
    <t>Cristopher Hall</t>
  </si>
  <si>
    <t>N21372</t>
  </si>
  <si>
    <t>Domenic Ross</t>
  </si>
  <si>
    <t>N21373</t>
  </si>
  <si>
    <t>Erwin Carson</t>
  </si>
  <si>
    <t>N21374</t>
  </si>
  <si>
    <t>Mark Walters</t>
  </si>
  <si>
    <t>N21375</t>
  </si>
  <si>
    <t>Giuseppe Dougherty</t>
  </si>
  <si>
    <t>N21376</t>
  </si>
  <si>
    <t>Jodi Dean</t>
  </si>
  <si>
    <t>N21377</t>
  </si>
  <si>
    <t>Cherry Gentry</t>
  </si>
  <si>
    <t>N21379</t>
  </si>
  <si>
    <t>Hung Crosby</t>
  </si>
  <si>
    <t>N21381</t>
  </si>
  <si>
    <t>Noe Le</t>
  </si>
  <si>
    <t>N21383</t>
  </si>
  <si>
    <t>Tobias Hurley</t>
  </si>
  <si>
    <t>N21399</t>
  </si>
  <si>
    <t>Elliot Bowen</t>
  </si>
  <si>
    <t>N21418</t>
  </si>
  <si>
    <t>Lazaro Vazquez</t>
  </si>
  <si>
    <t>N21419</t>
  </si>
  <si>
    <t>Otha Rhodes</t>
  </si>
  <si>
    <t>N21437</t>
  </si>
  <si>
    <t>Bobby Horton</t>
  </si>
  <si>
    <t>N21441</t>
  </si>
  <si>
    <t>Rachelle Flowers</t>
  </si>
  <si>
    <t>N21463</t>
  </si>
  <si>
    <t>Juliet Morrison</t>
  </si>
  <si>
    <t>N21465</t>
  </si>
  <si>
    <t>Lonnie Wheeler</t>
  </si>
  <si>
    <t>N21468</t>
  </si>
  <si>
    <t>Thaddeus Reed</t>
  </si>
  <si>
    <t>N21472</t>
  </si>
  <si>
    <t>Bryant Bolton</t>
  </si>
  <si>
    <t>N21473</t>
  </si>
  <si>
    <t>Willis Beasley</t>
  </si>
  <si>
    <t>N21475</t>
  </si>
  <si>
    <t>Coy Mack</t>
  </si>
  <si>
    <t>N21493</t>
  </si>
  <si>
    <t>Sergio Wilcox</t>
  </si>
  <si>
    <t>N21494</t>
  </si>
  <si>
    <t>Broderick Bailey</t>
  </si>
  <si>
    <t>N21495</t>
  </si>
  <si>
    <t>Aurelia Phillips</t>
  </si>
  <si>
    <t>N21501</t>
  </si>
  <si>
    <t>Colton Hensley</t>
  </si>
  <si>
    <t>N21557</t>
  </si>
  <si>
    <t>Rosetta Fuller</t>
  </si>
  <si>
    <t>N21564</t>
  </si>
  <si>
    <t>Landon Gregory</t>
  </si>
  <si>
    <t>N21565</t>
  </si>
  <si>
    <t>Imelda Mathis</t>
  </si>
  <si>
    <t>N21578</t>
  </si>
  <si>
    <t>Elinor Price</t>
  </si>
  <si>
    <t>N21581</t>
  </si>
  <si>
    <t>Milton Payne</t>
  </si>
  <si>
    <t>N21583</t>
  </si>
  <si>
    <t>Cortez Blackburn</t>
  </si>
  <si>
    <t>N21584</t>
  </si>
  <si>
    <t>Adolfo Riley</t>
  </si>
  <si>
    <t>N21611</t>
  </si>
  <si>
    <t>Dorsey Blankenship</t>
  </si>
  <si>
    <t>N21613</t>
  </si>
  <si>
    <t>Wilson Juarez</t>
  </si>
  <si>
    <t>N21617</t>
  </si>
  <si>
    <t>Hunter Downs</t>
  </si>
  <si>
    <t>N21630</t>
  </si>
  <si>
    <t>Cliff Holland</t>
  </si>
  <si>
    <t>N21642</t>
  </si>
  <si>
    <t>Houston Olsen</t>
  </si>
  <si>
    <t>N21644</t>
  </si>
  <si>
    <t>Lawerence Downs</t>
  </si>
  <si>
    <t>N21647</t>
  </si>
  <si>
    <t>Judson Mckay</t>
  </si>
  <si>
    <t>N21664</t>
  </si>
  <si>
    <t>Tyrell Hall</t>
  </si>
  <si>
    <t>N21665</t>
  </si>
  <si>
    <t>Gerardo Rodriguez</t>
  </si>
  <si>
    <t>N21666</t>
  </si>
  <si>
    <t>Dorian Crane</t>
  </si>
  <si>
    <t>N21684</t>
  </si>
  <si>
    <t>Douglass Orozco</t>
  </si>
  <si>
    <t>N21686</t>
  </si>
  <si>
    <t>Ivory Price</t>
  </si>
  <si>
    <t>N21691</t>
  </si>
  <si>
    <t>Jared Hoffman</t>
  </si>
  <si>
    <t>N21692</t>
  </si>
  <si>
    <t>Angeline Freeman</t>
  </si>
  <si>
    <t>N21711</t>
  </si>
  <si>
    <t>Summer Henderson</t>
  </si>
  <si>
    <t>N21713</t>
  </si>
  <si>
    <t>Roosevelt Bennett</t>
  </si>
  <si>
    <t>N21714</t>
  </si>
  <si>
    <t>Jame Haas</t>
  </si>
  <si>
    <t>N21715</t>
  </si>
  <si>
    <t>Mandy Becker</t>
  </si>
  <si>
    <t>N21716</t>
  </si>
  <si>
    <t>Earnestine Mckay</t>
  </si>
  <si>
    <t>N21718</t>
  </si>
  <si>
    <t>Noah Orozco</t>
  </si>
  <si>
    <t>N21719</t>
  </si>
  <si>
    <t>Damon Harper</t>
  </si>
  <si>
    <t>N21720</t>
  </si>
  <si>
    <t>Pedro Bryant</t>
  </si>
  <si>
    <t>N21767</t>
  </si>
  <si>
    <t>Russ Green</t>
  </si>
  <si>
    <t>N21768</t>
  </si>
  <si>
    <t>Leta Burnett</t>
  </si>
  <si>
    <t>N21772</t>
  </si>
  <si>
    <t>Stewart Ballard</t>
  </si>
  <si>
    <t>N21773</t>
  </si>
  <si>
    <t>Aline Kirk</t>
  </si>
  <si>
    <t>N21779</t>
  </si>
  <si>
    <t>Vanessa Andersen</t>
  </si>
  <si>
    <t>N21781</t>
  </si>
  <si>
    <t>Lucius Terry</t>
  </si>
  <si>
    <t>N21782</t>
  </si>
  <si>
    <t>Rosalyn Meyers</t>
  </si>
  <si>
    <t>N21787</t>
  </si>
  <si>
    <t>Desiree Contreras</t>
  </si>
  <si>
    <t>N21788</t>
  </si>
  <si>
    <t>Seymour Hull</t>
  </si>
  <si>
    <t>N21793</t>
  </si>
  <si>
    <t>Jody Knight</t>
  </si>
  <si>
    <t>N21808</t>
  </si>
  <si>
    <t>Jeromy Pacheco</t>
  </si>
  <si>
    <t>N21809</t>
  </si>
  <si>
    <t>Abe George</t>
  </si>
  <si>
    <t>N21814</t>
  </si>
  <si>
    <t>Mel Miles</t>
  </si>
  <si>
    <t>N21818</t>
  </si>
  <si>
    <t>Jill Oneill</t>
  </si>
  <si>
    <t>N21819</t>
  </si>
  <si>
    <t>Ismael Jacobs</t>
  </si>
  <si>
    <t>N21822</t>
  </si>
  <si>
    <t>Anibal Velazquez</t>
  </si>
  <si>
    <t>N21839</t>
  </si>
  <si>
    <t>Burton Glover</t>
  </si>
  <si>
    <t>N21848</t>
  </si>
  <si>
    <t>Ivory Mitchell</t>
  </si>
  <si>
    <t>N21849</t>
  </si>
  <si>
    <t>Martin White</t>
  </si>
  <si>
    <t>N21851</t>
  </si>
  <si>
    <t>Antione Vaughan</t>
  </si>
  <si>
    <t>N21854</t>
  </si>
  <si>
    <t>Marci Villegas</t>
  </si>
  <si>
    <t>N21855</t>
  </si>
  <si>
    <t>Adolph Fitzpatrick</t>
  </si>
  <si>
    <t>N21871</t>
  </si>
  <si>
    <t>Matilda Raymond</t>
  </si>
  <si>
    <t>N21876</t>
  </si>
  <si>
    <t>Leticia Kim</t>
  </si>
  <si>
    <t>N21880</t>
  </si>
  <si>
    <t>Roman Logan</t>
  </si>
  <si>
    <t>N21881</t>
  </si>
  <si>
    <t>Phil Hopkins</t>
  </si>
  <si>
    <t>N21903</t>
  </si>
  <si>
    <t>Frieda Delgado</t>
  </si>
  <si>
    <t>N21921</t>
  </si>
  <si>
    <t>Delbert Krause</t>
  </si>
  <si>
    <t>N21934</t>
  </si>
  <si>
    <t>Barney Hopkins</t>
  </si>
  <si>
    <t>N21936</t>
  </si>
  <si>
    <t>Ira Lester</t>
  </si>
  <si>
    <t>N21937</t>
  </si>
  <si>
    <t>Eusebio Mcguire</t>
  </si>
  <si>
    <t>N21968</t>
  </si>
  <si>
    <t>Wyatt Chaney</t>
  </si>
  <si>
    <t>N21969</t>
  </si>
  <si>
    <t>Jessie Dean</t>
  </si>
  <si>
    <t>N21970</t>
  </si>
  <si>
    <t>Toni Blake</t>
  </si>
  <si>
    <t>N21971</t>
  </si>
  <si>
    <t>Tamera Boyd</t>
  </si>
  <si>
    <t>N21972</t>
  </si>
  <si>
    <t>Betty Tanner</t>
  </si>
  <si>
    <t>N21980</t>
  </si>
  <si>
    <t>Herb Greene</t>
  </si>
  <si>
    <t>N21985</t>
  </si>
  <si>
    <t>Norris Garrett</t>
  </si>
  <si>
    <t>N22009</t>
  </si>
  <si>
    <t>Sherrie Leonard</t>
  </si>
  <si>
    <t>N22010</t>
  </si>
  <si>
    <t>Quintin Malone</t>
  </si>
  <si>
    <t>N22012</t>
  </si>
  <si>
    <t>Nathanael Sampson</t>
  </si>
  <si>
    <t>N22013</t>
  </si>
  <si>
    <t>Efrain Terrell</t>
  </si>
  <si>
    <t>N22016</t>
  </si>
  <si>
    <t>Victoria Werner</t>
  </si>
  <si>
    <t>N22017</t>
  </si>
  <si>
    <t>Ernie Dalton</t>
  </si>
  <si>
    <t>N22025</t>
  </si>
  <si>
    <t>Rashad Walton</t>
  </si>
  <si>
    <t>N22030</t>
  </si>
  <si>
    <t>Warren Camacho</t>
  </si>
  <si>
    <t>N22031</t>
  </si>
  <si>
    <t>Juan Ballard</t>
  </si>
  <si>
    <t>N22032</t>
  </si>
  <si>
    <t>Dion Holmes</t>
  </si>
  <si>
    <t>N22033</t>
  </si>
  <si>
    <t>Carl Crawford</t>
  </si>
  <si>
    <t>N22043</t>
  </si>
  <si>
    <t>Kenya Montoya</t>
  </si>
  <si>
    <t>N22051</t>
  </si>
  <si>
    <t>Elwood Glass</t>
  </si>
  <si>
    <t>N22069</t>
  </si>
  <si>
    <t>Jefferson Schaefer</t>
  </si>
  <si>
    <t>N22086</t>
  </si>
  <si>
    <t>Kraig Mueller</t>
  </si>
  <si>
    <t>N22095</t>
  </si>
  <si>
    <t>Olen Ortiz</t>
  </si>
  <si>
    <t>N22114</t>
  </si>
  <si>
    <t>Genaro Wells</t>
  </si>
  <si>
    <t>N22115</t>
  </si>
  <si>
    <t>Colette Mahoney</t>
  </si>
  <si>
    <t>N22117</t>
  </si>
  <si>
    <t>Kimberley Padilla</t>
  </si>
  <si>
    <t>N22118</t>
  </si>
  <si>
    <t>Cora Terrell</t>
  </si>
  <si>
    <t>N22138</t>
  </si>
  <si>
    <t>Kirk Orr</t>
  </si>
  <si>
    <t>N22139</t>
  </si>
  <si>
    <t>Margret Brewer</t>
  </si>
  <si>
    <t>N22140</t>
  </si>
  <si>
    <t>Edmond Bowman</t>
  </si>
  <si>
    <t>N22141</t>
  </si>
  <si>
    <t>Jerald Hardin</t>
  </si>
  <si>
    <t>N22144</t>
  </si>
  <si>
    <t>Donn Gibbs</t>
  </si>
  <si>
    <t>N22145</t>
  </si>
  <si>
    <t>Irma Barry</t>
  </si>
  <si>
    <t>N22146</t>
  </si>
  <si>
    <t>Margo Dixon</t>
  </si>
  <si>
    <t>N22148</t>
  </si>
  <si>
    <t>Malcom Reynolds</t>
  </si>
  <si>
    <t>N22149</t>
  </si>
  <si>
    <t>Stanford Bean</t>
  </si>
  <si>
    <t>N22150</t>
  </si>
  <si>
    <t>Doris Clarke</t>
  </si>
  <si>
    <t>N22151</t>
  </si>
  <si>
    <t>Wilburn Barton</t>
  </si>
  <si>
    <t>N22154</t>
  </si>
  <si>
    <t>Natalie Macias</t>
  </si>
  <si>
    <t>N22157</t>
  </si>
  <si>
    <t>Clay Mccarthy</t>
  </si>
  <si>
    <t>N22163</t>
  </si>
  <si>
    <t>Leroy Gaines</t>
  </si>
  <si>
    <t>N22170</t>
  </si>
  <si>
    <t>Leola Page</t>
  </si>
  <si>
    <t>N22171</t>
  </si>
  <si>
    <t>Karl Cherry</t>
  </si>
  <si>
    <t>N22173</t>
  </si>
  <si>
    <t>Corina Castro</t>
  </si>
  <si>
    <t>N22176</t>
  </si>
  <si>
    <t>Cameron Cross</t>
  </si>
  <si>
    <t>N22178</t>
  </si>
  <si>
    <t>Glen Sutton</t>
  </si>
  <si>
    <t>N22179</t>
  </si>
  <si>
    <t>Alonzo Morse</t>
  </si>
  <si>
    <t>N22180</t>
  </si>
  <si>
    <t>Ned Roth</t>
  </si>
  <si>
    <t>N22187</t>
  </si>
  <si>
    <t>Freddie Curry</t>
  </si>
  <si>
    <t>N22189</t>
  </si>
  <si>
    <t>Emmett Stuart</t>
  </si>
  <si>
    <t>N22190</t>
  </si>
  <si>
    <t>Krystal Mckee</t>
  </si>
  <si>
    <t>N22195</t>
  </si>
  <si>
    <t>Miles Huffman</t>
  </si>
  <si>
    <t>N22204</t>
  </si>
  <si>
    <t>Odis Meadows</t>
  </si>
  <si>
    <t>N22213</t>
  </si>
  <si>
    <t>Augusta Zimmerman</t>
  </si>
  <si>
    <t>N22216</t>
  </si>
  <si>
    <t>Sonia Moran</t>
  </si>
  <si>
    <t>N22217</t>
  </si>
  <si>
    <t>Michelle Daugherty</t>
  </si>
  <si>
    <t>N22218</t>
  </si>
  <si>
    <t>Refugio Thompson</t>
  </si>
  <si>
    <t>N22219</t>
  </si>
  <si>
    <t>Jessie Chambers</t>
  </si>
  <si>
    <t>N22220</t>
  </si>
  <si>
    <t>Jeannine Bowers</t>
  </si>
  <si>
    <t>N22222</t>
  </si>
  <si>
    <t>Ollie Herrera</t>
  </si>
  <si>
    <t>N22245</t>
  </si>
  <si>
    <t>Zachery Friedman</t>
  </si>
  <si>
    <t>N22247</t>
  </si>
  <si>
    <t>Isabel Daugherty</t>
  </si>
  <si>
    <t>N22248</t>
  </si>
  <si>
    <t>Adrian Villanueva</t>
  </si>
  <si>
    <t>N22252</t>
  </si>
  <si>
    <t>Mauricio Donovan</t>
  </si>
  <si>
    <t>N22269</t>
  </si>
  <si>
    <t>Brooke Joyce</t>
  </si>
  <si>
    <t>N22272</t>
  </si>
  <si>
    <t>Anthony Simon</t>
  </si>
  <si>
    <t>N22274</t>
  </si>
  <si>
    <t>Cecile Ferrell</t>
  </si>
  <si>
    <t>N22275</t>
  </si>
  <si>
    <t>Tuan Pennington</t>
  </si>
  <si>
    <t>N22276</t>
  </si>
  <si>
    <t>Delores Joseph</t>
  </si>
  <si>
    <t>N22278</t>
  </si>
  <si>
    <t>Cody Dorsey</t>
  </si>
  <si>
    <t>N22284</t>
  </si>
  <si>
    <t>Elijah Grimes</t>
  </si>
  <si>
    <t>N22285</t>
  </si>
  <si>
    <t>Mike Potter</t>
  </si>
  <si>
    <t>N22288</t>
  </si>
  <si>
    <t>Forest Pruitt</t>
  </si>
  <si>
    <t>N22289</t>
  </si>
  <si>
    <t>Rhea Bennett</t>
  </si>
  <si>
    <t>N22290</t>
  </si>
  <si>
    <t>Jolene Blackwell</t>
  </si>
  <si>
    <t>N22292</t>
  </si>
  <si>
    <t>Clyde Strong</t>
  </si>
  <si>
    <t>N22293</t>
  </si>
  <si>
    <t>Scot Chandler</t>
  </si>
  <si>
    <t>N22294</t>
  </si>
  <si>
    <t>Sybil Cordova</t>
  </si>
  <si>
    <t>N22298</t>
  </si>
  <si>
    <t>Asa Mcdowell</t>
  </si>
  <si>
    <t>N22299</t>
  </si>
  <si>
    <t>Isreal Herrera</t>
  </si>
  <si>
    <t>N22300</t>
  </si>
  <si>
    <t>Brittney Mann</t>
  </si>
  <si>
    <t>N22307</t>
  </si>
  <si>
    <t>Freda Chapman</t>
  </si>
  <si>
    <t>N22308</t>
  </si>
  <si>
    <t>Kayla Rowland</t>
  </si>
  <si>
    <t>N22309</t>
  </si>
  <si>
    <t>Micah Wise</t>
  </si>
  <si>
    <t>N22310</t>
  </si>
  <si>
    <t>Lionel Noble</t>
  </si>
  <si>
    <t>N22353</t>
  </si>
  <si>
    <t>Lynda Benitez</t>
  </si>
  <si>
    <t>N22354</t>
  </si>
  <si>
    <t>Kelvin Gamble</t>
  </si>
  <si>
    <t>N22359</t>
  </si>
  <si>
    <t>Colby Hines</t>
  </si>
  <si>
    <t>N22360</t>
  </si>
  <si>
    <t>Olga Miranda</t>
  </si>
  <si>
    <t>N22361</t>
  </si>
  <si>
    <t>Trina Solis</t>
  </si>
  <si>
    <t>N22362</t>
  </si>
  <si>
    <t>Cortez Pennington</t>
  </si>
  <si>
    <t>N22363</t>
  </si>
  <si>
    <t>Rae Diaz</t>
  </si>
  <si>
    <t>N22365</t>
  </si>
  <si>
    <t>Claudia Curtis</t>
  </si>
  <si>
    <t>N22372</t>
  </si>
  <si>
    <t>Augusta Sutton</t>
  </si>
  <si>
    <t>N22376</t>
  </si>
  <si>
    <t>Rex Rodgers</t>
  </si>
  <si>
    <t>N22380</t>
  </si>
  <si>
    <t>Marcus Shields</t>
  </si>
  <si>
    <t>N22394</t>
  </si>
  <si>
    <t>Yvette Buchanan</t>
  </si>
  <si>
    <t>N22396</t>
  </si>
  <si>
    <t>Elmo Harrison</t>
  </si>
  <si>
    <t>N22397</t>
  </si>
  <si>
    <t>Nickolas Gardner</t>
  </si>
  <si>
    <t>N22399</t>
  </si>
  <si>
    <t>Rene Melendez</t>
  </si>
  <si>
    <t>N22405</t>
  </si>
  <si>
    <t>Elisha Wilcox</t>
  </si>
  <si>
    <t>N22428</t>
  </si>
  <si>
    <t>Roman Gonzales</t>
  </si>
  <si>
    <t>N22429</t>
  </si>
  <si>
    <t>Nona Spears</t>
  </si>
  <si>
    <t>N22430</t>
  </si>
  <si>
    <t>Man Sheppard</t>
  </si>
  <si>
    <t>N22431</t>
  </si>
  <si>
    <t>Derick Garcia</t>
  </si>
  <si>
    <t>N22432</t>
  </si>
  <si>
    <t>Verna Richmond</t>
  </si>
  <si>
    <t>N22433</t>
  </si>
  <si>
    <t>Janis Kelley</t>
  </si>
  <si>
    <t>N22434</t>
  </si>
  <si>
    <t>Gabrielle Moore</t>
  </si>
  <si>
    <t>N22435</t>
  </si>
  <si>
    <t>Bret Li</t>
  </si>
  <si>
    <t>N22436</t>
  </si>
  <si>
    <t>Donnie Blevins</t>
  </si>
  <si>
    <t>N22437</t>
  </si>
  <si>
    <t>Eliza Valenzuela</t>
  </si>
  <si>
    <t>N22445</t>
  </si>
  <si>
    <t>Holly Perry</t>
  </si>
  <si>
    <t>N22446</t>
  </si>
  <si>
    <t>Trinidad Meza</t>
  </si>
  <si>
    <t>N22447</t>
  </si>
  <si>
    <t>Earnest Park</t>
  </si>
  <si>
    <t>N22448</t>
  </si>
  <si>
    <t>Jaime Tate</t>
  </si>
  <si>
    <t>N22449</t>
  </si>
  <si>
    <t>Jerry Fitzpatrick</t>
  </si>
  <si>
    <t>N22450</t>
  </si>
  <si>
    <t>Lilian Garrison</t>
  </si>
  <si>
    <t>N22452</t>
  </si>
  <si>
    <t>Osvaldo Tyler</t>
  </si>
  <si>
    <t>N22453</t>
  </si>
  <si>
    <t>Neville Wright</t>
  </si>
  <si>
    <t>N22455</t>
  </si>
  <si>
    <t>Elijah Austin</t>
  </si>
  <si>
    <t>N22456</t>
  </si>
  <si>
    <t>Reid Gordon</t>
  </si>
  <si>
    <t>N22531</t>
  </si>
  <si>
    <t>Gabriel Winters</t>
  </si>
  <si>
    <t>N22548</t>
  </si>
  <si>
    <t>Leigh Chang</t>
  </si>
  <si>
    <t>N22549</t>
  </si>
  <si>
    <t>Marion Oconnor</t>
  </si>
  <si>
    <t>N22551</t>
  </si>
  <si>
    <t>Denis Durham</t>
  </si>
  <si>
    <t>N22552</t>
  </si>
  <si>
    <t>Eric Mckee</t>
  </si>
  <si>
    <t>N22553</t>
  </si>
  <si>
    <t>Odell Lawson</t>
  </si>
  <si>
    <t>N22560</t>
  </si>
  <si>
    <t>Calvin Jacobs</t>
  </si>
  <si>
    <t>N22564</t>
  </si>
  <si>
    <t>Serena Dawson</t>
  </si>
  <si>
    <t>N22571</t>
  </si>
  <si>
    <t>Milan Powers</t>
  </si>
  <si>
    <t>N22573</t>
  </si>
  <si>
    <t>Olive Monroe</t>
  </si>
  <si>
    <t>N22606</t>
  </si>
  <si>
    <t>Marlin Kramer</t>
  </si>
  <si>
    <t>N22607</t>
  </si>
  <si>
    <t>Helga Burch</t>
  </si>
  <si>
    <t>N22612</t>
  </si>
  <si>
    <t>Ola Lara</t>
  </si>
  <si>
    <t>N22614</t>
  </si>
  <si>
    <t>Olen Yoder</t>
  </si>
  <si>
    <t>N22619</t>
  </si>
  <si>
    <t>Liza Poole</t>
  </si>
  <si>
    <t>N22620</t>
  </si>
  <si>
    <t>Cora Davila</t>
  </si>
  <si>
    <t>N22621</t>
  </si>
  <si>
    <t>Drew Rush</t>
  </si>
  <si>
    <t>N22634</t>
  </si>
  <si>
    <t>Mohamed Rocha</t>
  </si>
  <si>
    <t>N22637</t>
  </si>
  <si>
    <t>Angel Powell</t>
  </si>
  <si>
    <t>N22651</t>
  </si>
  <si>
    <t>Graham Carey</t>
  </si>
  <si>
    <t>N22678</t>
  </si>
  <si>
    <t>Rick Costa</t>
  </si>
  <si>
    <t>N22679</t>
  </si>
  <si>
    <t>Lynnette Morgan</t>
  </si>
  <si>
    <t>N22680</t>
  </si>
  <si>
    <t>Herman Benson</t>
  </si>
  <si>
    <t>N22681</t>
  </si>
  <si>
    <t>Elisha Fuller</t>
  </si>
  <si>
    <t>N22686</t>
  </si>
  <si>
    <t>Morgan Owens</t>
  </si>
  <si>
    <t>N22689</t>
  </si>
  <si>
    <t>Angie Norton</t>
  </si>
  <si>
    <t>N22708</t>
  </si>
  <si>
    <t>Jarvis Gamble</t>
  </si>
  <si>
    <t>N22709</t>
  </si>
  <si>
    <t>Otto Sweeney</t>
  </si>
  <si>
    <t>N22720</t>
  </si>
  <si>
    <t>Lea Mccormick</t>
  </si>
  <si>
    <t>N22726</t>
  </si>
  <si>
    <t>Marvin Mcguire</t>
  </si>
  <si>
    <t>N22727</t>
  </si>
  <si>
    <t>Booker Hodge</t>
  </si>
  <si>
    <t>N22730</t>
  </si>
  <si>
    <t>Fanny Reed</t>
  </si>
  <si>
    <t>N22750</t>
  </si>
  <si>
    <t>Long Forbes</t>
  </si>
  <si>
    <t>N22769</t>
  </si>
  <si>
    <t>Megan Mcneil</t>
  </si>
  <si>
    <t>N22770</t>
  </si>
  <si>
    <t>Chadwick Mcclure</t>
  </si>
  <si>
    <t>N22771</t>
  </si>
  <si>
    <t>Eldon Reeves</t>
  </si>
  <si>
    <t>N22772</t>
  </si>
  <si>
    <t>Jackie Fernandez</t>
  </si>
  <si>
    <t>N22782</t>
  </si>
  <si>
    <t>Deandre Francis</t>
  </si>
  <si>
    <t>N22783</t>
  </si>
  <si>
    <t>Brent Cannon</t>
  </si>
  <si>
    <t>N22784</t>
  </si>
  <si>
    <t>Bradley Jarvis</t>
  </si>
  <si>
    <t>N22785</t>
  </si>
  <si>
    <t>Raphael Oconnor</t>
  </si>
  <si>
    <t>N22787</t>
  </si>
  <si>
    <t>Nikki Schroeder</t>
  </si>
  <si>
    <t>N22788</t>
  </si>
  <si>
    <t>Herman Hester</t>
  </si>
  <si>
    <t>N22789</t>
  </si>
  <si>
    <t>Allan Shah</t>
  </si>
  <si>
    <t>N22790</t>
  </si>
  <si>
    <t>Sasha Hammond</t>
  </si>
  <si>
    <t>N22792</t>
  </si>
  <si>
    <t>Richie Branch</t>
  </si>
  <si>
    <t>N22793</t>
  </si>
  <si>
    <t>Lon Howe</t>
  </si>
  <si>
    <t>N22799</t>
  </si>
  <si>
    <t>Susanne Zhang</t>
  </si>
  <si>
    <t>N22804</t>
  </si>
  <si>
    <t>Harland Murray</t>
  </si>
  <si>
    <t>N22808</t>
  </si>
  <si>
    <t>Reid Gonzales</t>
  </si>
  <si>
    <t>N22814</t>
  </si>
  <si>
    <t>Leslie Ponce</t>
  </si>
  <si>
    <t>N22815</t>
  </si>
  <si>
    <t>Jaime Maldonado</t>
  </si>
  <si>
    <t>N22816</t>
  </si>
  <si>
    <t>Damian Molina</t>
  </si>
  <si>
    <t>N22820</t>
  </si>
  <si>
    <t>Carrol Serrano</t>
  </si>
  <si>
    <t>N22821</t>
  </si>
  <si>
    <t>Gilberto Obrien</t>
  </si>
  <si>
    <t>N22836</t>
  </si>
  <si>
    <t>Tristan Padilla</t>
  </si>
  <si>
    <t>N22838</t>
  </si>
  <si>
    <t>Carlos Reilly</t>
  </si>
  <si>
    <t>N22842</t>
  </si>
  <si>
    <t>Chang Small</t>
  </si>
  <si>
    <t>N22843</t>
  </si>
  <si>
    <t>Bruce Stout</t>
  </si>
  <si>
    <t>N22844</t>
  </si>
  <si>
    <t>Eli Gibbs</t>
  </si>
  <si>
    <t>N22845</t>
  </si>
  <si>
    <t>Beau Bryant</t>
  </si>
  <si>
    <t>N22846</t>
  </si>
  <si>
    <t>Trinidad Montoya</t>
  </si>
  <si>
    <t>N22849</t>
  </si>
  <si>
    <t>Carmela Hatfield</t>
  </si>
  <si>
    <t>N22859</t>
  </si>
  <si>
    <t>Carlton Ochoa</t>
  </si>
  <si>
    <t>N22864</t>
  </si>
  <si>
    <t>Willard Morrison</t>
  </si>
  <si>
    <t>N22865</t>
  </si>
  <si>
    <t>Lilly Hoffman</t>
  </si>
  <si>
    <t>N22866</t>
  </si>
  <si>
    <t>Rachael Rosario</t>
  </si>
  <si>
    <t>N22867</t>
  </si>
  <si>
    <t>Victor Ayala</t>
  </si>
  <si>
    <t>N22901</t>
  </si>
  <si>
    <t>Francisco Leon</t>
  </si>
  <si>
    <t>N22902</t>
  </si>
  <si>
    <t>Javier Lowery</t>
  </si>
  <si>
    <t>N22903</t>
  </si>
  <si>
    <t>Wanda Mckenzie</t>
  </si>
  <si>
    <t>N22905</t>
  </si>
  <si>
    <t>Justin Drake</t>
  </si>
  <si>
    <t>N22907</t>
  </si>
  <si>
    <t>Dianne Williams</t>
  </si>
  <si>
    <t>N22910</t>
  </si>
  <si>
    <t>Regina Holloway</t>
  </si>
  <si>
    <t>N22922</t>
  </si>
  <si>
    <t>Liza Raymond</t>
  </si>
  <si>
    <t>N22950</t>
  </si>
  <si>
    <t>Clyde Franklin</t>
  </si>
  <si>
    <t>N22951</t>
  </si>
  <si>
    <t>Brett Mayo</t>
  </si>
  <si>
    <t>N22956</t>
  </si>
  <si>
    <t>Darrin Guzman</t>
  </si>
  <si>
    <t>N22957</t>
  </si>
  <si>
    <t>Ruben Ayers</t>
  </si>
  <si>
    <t>N22971</t>
  </si>
  <si>
    <t>Celeste Stanton</t>
  </si>
  <si>
    <t>N22973</t>
  </si>
  <si>
    <t>Clifton Alvarado</t>
  </si>
  <si>
    <t>N22974</t>
  </si>
  <si>
    <t>Gustavo Casey</t>
  </si>
  <si>
    <t>N22984</t>
  </si>
  <si>
    <t>Vonda Wood</t>
  </si>
  <si>
    <t>N22986</t>
  </si>
  <si>
    <t>Luther Glenn</t>
  </si>
  <si>
    <t>N22987</t>
  </si>
  <si>
    <t>Deshawn Roberts</t>
  </si>
  <si>
    <t>N22988</t>
  </si>
  <si>
    <t>Hong Underwood</t>
  </si>
  <si>
    <t>N22996</t>
  </si>
  <si>
    <t>Alonso Abbott</t>
  </si>
  <si>
    <t>N22998</t>
  </si>
  <si>
    <t>Scottie Avery</t>
  </si>
  <si>
    <t>N22999</t>
  </si>
  <si>
    <t>Juanita Gross</t>
  </si>
  <si>
    <t>N23000</t>
  </si>
  <si>
    <t>Katina Duran</t>
  </si>
  <si>
    <t>N23001</t>
  </si>
  <si>
    <t>Marisol Hood</t>
  </si>
  <si>
    <t>N23022</t>
  </si>
  <si>
    <t>Gracie Shelton</t>
  </si>
  <si>
    <t>N23023</t>
  </si>
  <si>
    <t>Anderson Larson</t>
  </si>
  <si>
    <t>N23025</t>
  </si>
  <si>
    <t>Xavier Petty</t>
  </si>
  <si>
    <t>N23026</t>
  </si>
  <si>
    <t>Dominique Lozano</t>
  </si>
  <si>
    <t>N23029</t>
  </si>
  <si>
    <t>Trevor Castaneda</t>
  </si>
  <si>
    <t>N23030</t>
  </si>
  <si>
    <t>Tracy Diaz</t>
  </si>
  <si>
    <t>N23031</t>
  </si>
  <si>
    <t>Jillian Hampton</t>
  </si>
  <si>
    <t>N23032</t>
  </si>
  <si>
    <t>Howard Pittman</t>
  </si>
  <si>
    <t>N23033</t>
  </si>
  <si>
    <t>Stacie Ellis</t>
  </si>
  <si>
    <t>N23035</t>
  </si>
  <si>
    <t>Lenore Blake</t>
  </si>
  <si>
    <t>N23036</t>
  </si>
  <si>
    <t>Rueben Zuniga</t>
  </si>
  <si>
    <t>N23037</t>
  </si>
  <si>
    <t>Clement Ochoa</t>
  </si>
  <si>
    <t>N23039</t>
  </si>
  <si>
    <t>Byron Brady</t>
  </si>
  <si>
    <t>N23047</t>
  </si>
  <si>
    <t>Chung Morgan</t>
  </si>
  <si>
    <t>N23048</t>
  </si>
  <si>
    <t>Bruno Stuart</t>
  </si>
  <si>
    <t>N23049</t>
  </si>
  <si>
    <t>Dylan Faulkner</t>
  </si>
  <si>
    <t>N23053</t>
  </si>
  <si>
    <t>Cindy Franklin</t>
  </si>
  <si>
    <t>N23062</t>
  </si>
  <si>
    <t>Geoffrey Benton</t>
  </si>
  <si>
    <t>RoleId</t>
  </si>
  <si>
    <t>R1</t>
  </si>
  <si>
    <t>BackEnd Developer</t>
  </si>
  <si>
    <t>R2</t>
  </si>
  <si>
    <t>Network Engineer</t>
  </si>
  <si>
    <t>R3</t>
  </si>
  <si>
    <t>Software Quality Assurance</t>
  </si>
  <si>
    <t>R4</t>
  </si>
  <si>
    <t>FrontEnd Developer</t>
  </si>
  <si>
    <t>R5</t>
  </si>
  <si>
    <t>Product Manager</t>
  </si>
  <si>
    <t>R6</t>
  </si>
  <si>
    <t>UI/UX</t>
  </si>
  <si>
    <t>R7</t>
  </si>
  <si>
    <t>AI Engineer</t>
  </si>
  <si>
    <t>R8</t>
  </si>
  <si>
    <t>DevOps Engineer</t>
  </si>
  <si>
    <t>R9</t>
  </si>
  <si>
    <t xml:space="preserve">Presales </t>
  </si>
  <si>
    <t>R10</t>
  </si>
  <si>
    <t>Marketing</t>
  </si>
  <si>
    <t>R11</t>
  </si>
  <si>
    <t>Technical Support</t>
  </si>
  <si>
    <t>R12</t>
  </si>
  <si>
    <t>Data Analyst</t>
  </si>
  <si>
    <t>R13</t>
  </si>
  <si>
    <t>Data Engineer</t>
  </si>
  <si>
    <t>R14</t>
  </si>
  <si>
    <t>SEO Specialist</t>
  </si>
  <si>
    <t>R15</t>
  </si>
  <si>
    <t>Sales</t>
  </si>
  <si>
    <t>R16</t>
  </si>
  <si>
    <t>IT Support</t>
  </si>
  <si>
    <t>R17</t>
  </si>
  <si>
    <t>Database Administrator</t>
  </si>
  <si>
    <t>R18</t>
  </si>
  <si>
    <t>R19</t>
  </si>
  <si>
    <t>Accounting</t>
  </si>
  <si>
    <t>batas awal roleid</t>
  </si>
  <si>
    <t>batas akhir role_id</t>
  </si>
  <si>
    <t>code departemen</t>
  </si>
  <si>
    <t>Row Labels</t>
  </si>
  <si>
    <t>Grand Total</t>
  </si>
  <si>
    <t>Average of Net Salary (US Dollar) per month</t>
  </si>
  <si>
    <t>Average of Age</t>
  </si>
  <si>
    <t>Generation</t>
  </si>
  <si>
    <t>Count of Country</t>
  </si>
  <si>
    <t>Share of employe by country</t>
  </si>
  <si>
    <t>Count of Employee ID</t>
  </si>
  <si>
    <t>Average of Gross Salary (US Dollar) per month</t>
  </si>
  <si>
    <t>Count of Department</t>
  </si>
  <si>
    <t>Share of employee by departemen</t>
  </si>
  <si>
    <t>category_deduction</t>
  </si>
  <si>
    <t>11 - 15 Year</t>
  </si>
  <si>
    <t>16 - 20 Year</t>
  </si>
  <si>
    <t>5 - 10 Year</t>
  </si>
  <si>
    <t>United Kingdom</t>
  </si>
  <si>
    <t>Average of Total Deduction per month</t>
  </si>
  <si>
    <t>2004</t>
  </si>
  <si>
    <t>2005</t>
  </si>
  <si>
    <t>2006</t>
  </si>
  <si>
    <t>2007</t>
  </si>
  <si>
    <t>2008</t>
  </si>
  <si>
    <t>2009</t>
  </si>
  <si>
    <t>2010</t>
  </si>
  <si>
    <t>2011</t>
  </si>
  <si>
    <t>2012</t>
  </si>
  <si>
    <t>2013</t>
  </si>
  <si>
    <t>2014</t>
  </si>
  <si>
    <t>2015</t>
  </si>
  <si>
    <t>2016</t>
  </si>
  <si>
    <t>2017</t>
  </si>
  <si>
    <t>2018</t>
  </si>
  <si>
    <t>2019</t>
  </si>
  <si>
    <t>2020</t>
  </si>
  <si>
    <t>Percentage Employee by Gender</t>
  </si>
  <si>
    <t>Avg of age</t>
  </si>
  <si>
    <t>Avg of Net Salary/ M</t>
  </si>
  <si>
    <t>Avg Of Gross Salary/ M</t>
  </si>
  <si>
    <t>Avg Total Deduction/ M</t>
  </si>
  <si>
    <t>Percetage Of Service Year</t>
  </si>
  <si>
    <t>Avg Salary by Role</t>
  </si>
  <si>
    <t>AVG Salary by Service Year</t>
  </si>
  <si>
    <t>Employee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</si>
</sst>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_(&quot;$&quot;* \(#,##0.00\);_(&quot;$&quot;* &quot;-&quot;??_);_(@_)"/>
    <numFmt numFmtId="165" formatCode="_-[$$-409]* #,##0.00_ ;_-[$$-409]* \-#,##0.00\ ;_-[$$-409]* &quot;-&quot;??_ ;_-@_ "/>
    <numFmt numFmtId="166" formatCode="_(&quot;$&quot;* #,##0_);_(&quot;$&quot;* \(#,##0\);_(&quot;$&quot;* &quot;-&quot;??_);_(@_)"/>
    <numFmt numFmtId="167" formatCode="_-[$$-409]* #,##0_ ;_-[$$-409]* \-#,##0\ ;_-[$$-409]* &quot;-&quot;??_ ;_-@_ "/>
  </numFmts>
  <fonts count="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sz val="10"/>
      <color rgb="FF000000"/>
      <name val="Calibri"/>
      <family val="2"/>
      <scheme val="minor"/>
    </font>
    <font>
      <b/>
      <sz val="10"/>
      <color theme="1"/>
      <name val="Calibri"/>
      <family val="2"/>
      <scheme val="minor"/>
    </font>
    <font>
      <sz val="8"/>
      <name val="Calibri"/>
      <family val="2"/>
      <scheme val="minor"/>
    </font>
    <font>
      <b/>
      <sz val="10"/>
      <color rgb="FF000000"/>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rgb="FFF5EFE7"/>
        <bgColor indexed="64"/>
      </patternFill>
    </fill>
    <fill>
      <patternFill patternType="solid">
        <fgColor rgb="FF2D336B"/>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9" fontId="1" fillId="0" borderId="0" applyFont="0" applyFill="0" applyBorder="0" applyAlignment="0" applyProtection="0"/>
    <xf numFmtId="0" fontId="1" fillId="0" borderId="0" applyNumberFormat="0" applyFont="0" applyFill="0" applyBorder="0" applyAlignment="0" applyProtection="0"/>
    <xf numFmtId="164" fontId="1" fillId="0" borderId="0" applyFont="0" applyFill="0" applyBorder="0" applyAlignment="0" applyProtection="0"/>
  </cellStyleXfs>
  <cellXfs count="29">
    <xf numFmtId="0" fontId="0" fillId="0" borderId="0" xfId="0"/>
    <xf numFmtId="1" fontId="0" fillId="0" borderId="0" xfId="0" applyNumberFormat="1"/>
    <xf numFmtId="0" fontId="0" fillId="0" borderId="1" xfId="0" applyBorder="1"/>
    <xf numFmtId="0" fontId="0" fillId="0" borderId="0" xfId="1" applyNumberFormat="1" applyFont="1"/>
    <xf numFmtId="0" fontId="2" fillId="0" borderId="0" xfId="0" applyFont="1"/>
    <xf numFmtId="0" fontId="3" fillId="0" borderId="0" xfId="0" applyFont="1"/>
    <xf numFmtId="0" fontId="5" fillId="0" borderId="0" xfId="0" applyFont="1"/>
    <xf numFmtId="0" fontId="3" fillId="0" borderId="1" xfId="0" applyFont="1" applyBorder="1"/>
    <xf numFmtId="1" fontId="0" fillId="0" borderId="1" xfId="0" quotePrefix="1" applyNumberFormat="1" applyBorder="1"/>
    <xf numFmtId="9" fontId="0" fillId="0" borderId="1" xfId="0" applyNumberFormat="1" applyBorder="1"/>
    <xf numFmtId="0" fontId="0" fillId="0" borderId="1" xfId="0" quotePrefix="1" applyBorder="1"/>
    <xf numFmtId="0" fontId="2" fillId="0" borderId="1" xfId="0" applyFont="1" applyBorder="1"/>
    <xf numFmtId="14" fontId="0" fillId="0" borderId="0" xfId="0" applyNumberFormat="1"/>
    <xf numFmtId="165" fontId="0" fillId="0" borderId="0" xfId="0" applyNumberFormat="1"/>
    <xf numFmtId="0" fontId="0" fillId="0" borderId="0" xfId="0" applyAlignment="1">
      <alignment horizontal="center" vertical="center"/>
    </xf>
    <xf numFmtId="0" fontId="3" fillId="2" borderId="0" xfId="0" applyFont="1" applyFill="1"/>
    <xf numFmtId="0" fontId="0" fillId="2" borderId="0" xfId="0" applyFill="1"/>
    <xf numFmtId="0" fontId="4" fillId="2" borderId="0" xfId="0" applyFont="1" applyFill="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5" fontId="0" fillId="0" borderId="0" xfId="0" applyNumberFormat="1"/>
    <xf numFmtId="9" fontId="0" fillId="0" borderId="0" xfId="0" applyNumberFormat="1"/>
    <xf numFmtId="0" fontId="0" fillId="3" borderId="0" xfId="0" applyFill="1"/>
    <xf numFmtId="166" fontId="0" fillId="0" borderId="0" xfId="3" applyNumberFormat="1" applyFont="1"/>
    <xf numFmtId="0" fontId="0" fillId="4" borderId="0" xfId="0" applyFill="1"/>
    <xf numFmtId="0" fontId="2" fillId="0" borderId="0" xfId="0" applyFont="1" applyAlignment="1">
      <alignment horizontal="left"/>
    </xf>
    <xf numFmtId="0" fontId="0" fillId="0" borderId="0" xfId="0" quotePrefix="1"/>
  </cellXfs>
  <cellStyles count="4">
    <cellStyle name="Currency" xfId="3" builtinId="4"/>
    <cellStyle name="Normal" xfId="0" builtinId="0"/>
    <cellStyle name="Percent" xfId="1" builtinId="5"/>
    <cellStyle name="Style 1" xfId="2" xr:uid="{A7275F5F-1C8C-44FF-8E3F-7898EA0AE8D9}"/>
  </cellStyles>
  <dxfs count="23">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_(&quot;$&quot;* #,##0_);_(&quot;$&quot;* \(#,##0\);_(&quot;$&quot;* &quot;-&quot;??_);_(@_)"/>
    </dxf>
    <dxf>
      <numFmt numFmtId="0" formatCode="General"/>
    </dxf>
    <dxf>
      <numFmt numFmtId="1" formatCode="0"/>
    </dxf>
    <dxf>
      <numFmt numFmtId="167" formatCode="_-[$$-409]* #,##0_ ;_-[$$-409]* \-#,##0\ ;_-[$$-409]* &quot;-&quot;??_ ;_-@_ "/>
    </dxf>
    <dxf>
      <numFmt numFmtId="167" formatCode="_-[$$-409]* #,##0_ ;_-[$$-409]* \-#,##0\ ;_-[$$-409]* &quot;-&quot;??_ ;_-@_ "/>
    </dxf>
    <dxf>
      <numFmt numFmtId="167" formatCode="_-[$$-409]* #,##0_ ;_-[$$-409]* \-#,##0\ ;_-[$$-409]* &quot;-&quot;??_ ;_-@_ "/>
    </dxf>
    <dxf>
      <numFmt numFmtId="13" formatCode="0%"/>
    </dxf>
    <dxf>
      <numFmt numFmtId="13" formatCode="0%"/>
    </dxf>
    <dxf>
      <numFmt numFmtId="14" formatCode="0.00%"/>
    </dxf>
    <dxf>
      <numFmt numFmtId="13" formatCode="0%"/>
    </dxf>
    <dxf>
      <numFmt numFmtId="14" formatCode="0.00%"/>
    </dxf>
    <dxf>
      <numFmt numFmtId="0" formatCode="General"/>
    </dxf>
    <dxf>
      <numFmt numFmtId="167" formatCode="_-[$$-409]* #,##0_ ;_-[$$-409]* \-#,##0\ ;_-[$$-409]* &quot;-&quot;??_ ;_-@_ "/>
    </dxf>
    <dxf>
      <numFmt numFmtId="1" formatCode="0"/>
    </dxf>
    <dxf>
      <font>
        <b/>
        <i val="0"/>
      </font>
    </dxf>
    <dxf>
      <font>
        <b/>
        <i val="0"/>
      </font>
    </dxf>
    <dxf>
      <font>
        <b/>
        <i val="0"/>
        <color rgb="FF484B5C"/>
      </font>
      <fill>
        <patternFill patternType="none">
          <bgColor auto="1"/>
        </patternFill>
      </fill>
      <border diagonalUp="0" diagonalDown="0">
        <left/>
        <right/>
        <top/>
        <bottom/>
        <vertical/>
        <horizontal/>
      </border>
    </dxf>
    <dxf>
      <fill>
        <patternFill>
          <bgColor rgb="FFD8C4B6"/>
        </patternFill>
      </fill>
    </dxf>
  </dxfs>
  <tableStyles count="5" defaultTableStyle="TableStyleMedium2" defaultPivotStyle="PivotStyleLight16">
    <tableStyle name="Slicer Style 1" pivot="0" table="0" count="1" xr9:uid="{45D695D1-599A-420D-8858-7B3403809586}">
      <tableStyleElement type="wholeTable" dxfId="22"/>
    </tableStyle>
    <tableStyle name="Slicer Style 2" pivot="0" table="0" count="5" xr9:uid="{888BDF43-3485-493C-9DB0-11303BE84FF0}">
      <tableStyleElement type="headerRow" dxfId="21"/>
    </tableStyle>
    <tableStyle name="Slicer Style 3" pivot="0" table="0" count="2" xr9:uid="{AEAF05DE-39FF-4323-80F3-144B85C227F1}"/>
    <tableStyle name="Slicer Style 4" pivot="0" table="0" count="4" xr9:uid="{EF756AFE-1706-4196-AC63-BF21B81F205E}">
      <tableStyleElement type="headerRow" dxfId="20"/>
    </tableStyle>
    <tableStyle name="Slicer Style 5" pivot="0" table="0" count="2" xr9:uid="{2D944AE7-CC2E-4D93-9571-DB2F58BC35AF}">
      <tableStyleElement type="headerRow" dxfId="19"/>
    </tableStyle>
  </tableStyles>
  <colors>
    <mruColors>
      <color rgb="FF4C585B"/>
      <color rgb="FFF5EFE7"/>
      <color rgb="FF1E9DA6"/>
      <color rgb="FFF2F2F2"/>
      <color rgb="FFEE2768"/>
      <color rgb="FF2D336B"/>
      <color rgb="FF484B5C"/>
      <color rgb="FFA9B5DF"/>
      <color rgb="FF9BA8D9"/>
      <color rgb="FF1A1D3E"/>
    </mruColors>
  </colors>
  <extLst>
    <ext xmlns:x14="http://schemas.microsoft.com/office/spreadsheetml/2009/9/main" uri="{46F421CA-312F-682f-3DD2-61675219B42D}">
      <x14:dxfs count="10">
        <dxf>
          <font>
            <color rgb="FFF2F2F2"/>
          </font>
        </dxf>
        <dxf>
          <fill>
            <patternFill>
              <bgColor theme="4" tint="0.79998168889431442"/>
            </patternFill>
          </fill>
        </dxf>
        <dxf>
          <font>
            <color rgb="FFF2F2F2"/>
          </font>
          <fill>
            <patternFill>
              <fgColor rgb="FF2D336B"/>
              <bgColor rgb="FF2D336B"/>
            </patternFill>
          </fill>
        </dxf>
        <dxf>
          <fill>
            <patternFill patternType="solid">
              <fgColor theme="4" tint="0.79998168889431442"/>
              <bgColor theme="4" tint="0.79998168889431442"/>
            </patternFill>
          </fill>
        </dxf>
        <dxf>
          <fill>
            <patternFill>
              <fgColor rgb="FF2D336B"/>
            </patternFill>
          </fill>
        </dxf>
        <dxf>
          <fill>
            <patternFill>
              <fgColor rgb="FF7886C7"/>
            </patternFill>
          </fill>
        </dxf>
        <dxf>
          <fill>
            <patternFill>
              <fgColor rgb="FF1E9DA6"/>
            </patternFill>
          </fill>
        </dxf>
        <dxf>
          <fill>
            <patternFill>
              <fgColor rgb="FFF2F2F2"/>
            </patternFill>
          </fill>
        </dxf>
        <dxf>
          <font>
            <color theme="0"/>
          </font>
          <fill>
            <patternFill>
              <bgColor rgb="FF1E9DA6"/>
            </patternFill>
          </fill>
        </dxf>
        <dxf>
          <fill>
            <patternFill>
              <fgColor rgb="FFF2F2F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9"/>
            <x14:slicerStyleElement type="selectedItemWithData" dxfId="8"/>
            <x14:slicerStyleElement type="hoveredUnselectedItemWithData" dxfId="7"/>
            <x14:slicerStyleElement type="hoveredSelectedItemWithData" dxfId="6"/>
          </x14:slicerStyleElements>
        </x14:slicerStyle>
        <x14:slicerStyle name="Slicer Style 3">
          <x14:slicerStyleElements>
            <x14:slicerStyleElement type="unselectedItemWithData" dxfId="5"/>
            <x14:slicerStyleElement type="selectedItemWithData" dxfId="4"/>
          </x14:slicerStyleElements>
        </x14:slicerStyle>
        <x14:slicerStyle name="Slicer Style 4">
          <x14:slicerStyleElements>
            <x14:slicerStyleElement type="unselectedItemWithData" dxfId="3"/>
            <x14:slicerStyleElement type="selectedItemWithData" dxfId="2"/>
            <x14:slicerStyleElement type="hoveredSelectedItemWithData" dxfId="1"/>
          </x14:slicerStyleElements>
        </x14:slicerStyle>
        <x14:slicerStyle name="Slicer Style 5">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Project HR- E1 - Copy (1).xlsx]Pivot Data without datamodel!PivotTable1</c:name>
    <c:fmtId val="29"/>
  </c:pivotSource>
  <c:chart>
    <c:title>
      <c:tx>
        <c:rich>
          <a:bodyPr rot="0" spcFirstLastPara="1" vertOverflow="ellipsis" vert="horz" wrap="square" anchor="ctr" anchorCtr="1"/>
          <a:lstStyle/>
          <a:p>
            <a:pPr algn="l">
              <a:defRPr sz="2000" b="1"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EMPLOYEE</a:t>
            </a:r>
          </a:p>
          <a:p>
            <a:pPr algn="l">
              <a:defRPr sz="2000" b="1"/>
            </a:pPr>
            <a:r>
              <a:rPr lang="en-US" sz="1800" b="1">
                <a:solidFill>
                  <a:srgbClr val="2D336B"/>
                </a:solidFill>
              </a:rPr>
              <a:t>PERCENTAGE </a:t>
            </a:r>
            <a:r>
              <a:rPr lang="en-US" sz="1800" b="1" baseline="0"/>
              <a:t> </a:t>
            </a:r>
          </a:p>
        </c:rich>
      </c:tx>
      <c:layout>
        <c:manualLayout>
          <c:xMode val="edge"/>
          <c:yMode val="edge"/>
          <c:x val="0.25663295039676109"/>
          <c:y val="0.34725716382459465"/>
        </c:manualLayout>
      </c:layout>
      <c:overlay val="0"/>
      <c:spPr>
        <a:noFill/>
        <a:ln>
          <a:noFill/>
        </a:ln>
        <a:effectLst/>
      </c:spPr>
      <c:txPr>
        <a:bodyPr rot="0" spcFirstLastPara="1" vertOverflow="ellipsis" vert="horz" wrap="square" anchor="ctr" anchorCtr="1"/>
        <a:lstStyle/>
        <a:p>
          <a:pPr algn="l">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270388662978411"/>
              <c:y val="-3.3704292096325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884418135713454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886C7"/>
          </a:solidFill>
          <a:ln w="19050">
            <a:noFill/>
          </a:ln>
          <a:effectLst/>
        </c:spPr>
        <c:dLbl>
          <c:idx val="0"/>
          <c:layout>
            <c:manualLayout>
              <c:x val="0.13270388662978411"/>
              <c:y val="-3.370429209632563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D336B"/>
          </a:solidFill>
          <a:ln w="19050">
            <a:solidFill>
              <a:schemeClr val="lt1"/>
            </a:solidFill>
          </a:ln>
          <a:effectLst/>
        </c:spPr>
        <c:dLbl>
          <c:idx val="0"/>
          <c:layout>
            <c:manualLayout>
              <c:x val="-0.14521892788300889"/>
              <c:y val="1.949195074522178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75977540320755"/>
          <c:y val="7.9556320226659163E-2"/>
          <c:w val="0.73769401605388452"/>
          <c:h val="0.77592429449114497"/>
        </c:manualLayout>
      </c:layout>
      <c:doughnutChart>
        <c:varyColors val="1"/>
        <c:ser>
          <c:idx val="0"/>
          <c:order val="0"/>
          <c:tx>
            <c:strRef>
              <c:f>'Pivot Data without datamodel'!$B$3</c:f>
              <c:strCache>
                <c:ptCount val="1"/>
                <c:pt idx="0">
                  <c:v>Total</c:v>
                </c:pt>
              </c:strCache>
            </c:strRef>
          </c:tx>
          <c:dPt>
            <c:idx val="0"/>
            <c:bubble3D val="0"/>
            <c:spPr>
              <a:solidFill>
                <a:srgbClr val="7886C7"/>
              </a:solidFill>
              <a:ln w="19050">
                <a:noFill/>
              </a:ln>
              <a:effectLst/>
            </c:spPr>
            <c:extLst>
              <c:ext xmlns:c16="http://schemas.microsoft.com/office/drawing/2014/chart" uri="{C3380CC4-5D6E-409C-BE32-E72D297353CC}">
                <c16:uniqueId val="{00000001-02FD-4CE9-A1CA-177E7451A1FE}"/>
              </c:ext>
            </c:extLst>
          </c:dPt>
          <c:dPt>
            <c:idx val="1"/>
            <c:bubble3D val="0"/>
            <c:spPr>
              <a:solidFill>
                <a:srgbClr val="2D336B"/>
              </a:solidFill>
              <a:ln w="19050">
                <a:solidFill>
                  <a:schemeClr val="lt1"/>
                </a:solidFill>
              </a:ln>
              <a:effectLst/>
            </c:spPr>
            <c:extLst>
              <c:ext xmlns:c16="http://schemas.microsoft.com/office/drawing/2014/chart" uri="{C3380CC4-5D6E-409C-BE32-E72D297353CC}">
                <c16:uniqueId val="{00000003-02FD-4CE9-A1CA-177E7451A1FE}"/>
              </c:ext>
            </c:extLst>
          </c:dPt>
          <c:dLbls>
            <c:dLbl>
              <c:idx val="0"/>
              <c:layout>
                <c:manualLayout>
                  <c:x val="0.13270388662978411"/>
                  <c:y val="-3.37042920963256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FD-4CE9-A1CA-177E7451A1FE}"/>
                </c:ext>
              </c:extLst>
            </c:dLbl>
            <c:dLbl>
              <c:idx val="1"/>
              <c:layout>
                <c:manualLayout>
                  <c:x val="-0.14521892788300889"/>
                  <c:y val="1.94919507452217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FD-4CE9-A1CA-177E7451A1F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 without datamodel'!$A$4:$A$6</c:f>
              <c:strCache>
                <c:ptCount val="2"/>
                <c:pt idx="0">
                  <c:v>Female</c:v>
                </c:pt>
                <c:pt idx="1">
                  <c:v>Male</c:v>
                </c:pt>
              </c:strCache>
            </c:strRef>
          </c:cat>
          <c:val>
            <c:numRef>
              <c:f>'Pivot Data without datamodel'!$B$4:$B$6</c:f>
              <c:numCache>
                <c:formatCode>0%</c:formatCode>
                <c:ptCount val="2"/>
                <c:pt idx="0">
                  <c:v>0.2769145394006659</c:v>
                </c:pt>
                <c:pt idx="1">
                  <c:v>0.7230854605993341</c:v>
                </c:pt>
              </c:numCache>
            </c:numRef>
          </c:val>
          <c:extLst>
            <c:ext xmlns:c16="http://schemas.microsoft.com/office/drawing/2014/chart" uri="{C3380CC4-5D6E-409C-BE32-E72D297353CC}">
              <c16:uniqueId val="{00000004-02FD-4CE9-A1CA-177E7451A1FE}"/>
            </c:ext>
          </c:extLst>
        </c:ser>
        <c:dLbls>
          <c:showLegendKey val="0"/>
          <c:showVal val="0"/>
          <c:showCatName val="0"/>
          <c:showSerName val="0"/>
          <c:showPercent val="0"/>
          <c:showBubbleSize val="0"/>
          <c:showLeaderLines val="1"/>
        </c:dLbls>
        <c:firstSliceAng val="0"/>
        <c:holeSize val="84"/>
      </c:doughnutChart>
      <c:spPr>
        <a:noFill/>
        <a:ln>
          <a:noFill/>
        </a:ln>
        <a:effectLst/>
      </c:spPr>
    </c:plotArea>
    <c:legend>
      <c:legendPos val="r"/>
      <c:layout>
        <c:manualLayout>
          <c:xMode val="edge"/>
          <c:yMode val="edge"/>
          <c:x val="0.28275614660717374"/>
          <c:y val="0.85715765551407985"/>
          <c:w val="0.43194277193125341"/>
          <c:h val="0.1249522768683492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Project HR- E1 - Copy (1).xlsx]Pivot Data without datamodel!PivotTable4</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SERVICE YEAR </a:t>
            </a:r>
            <a:r>
              <a:rPr lang="en-US" sz="1200" b="1" i="0" u="none" strike="noStrike" kern="1200" spc="0" baseline="0">
                <a:solidFill>
                  <a:sysClr val="windowText" lastClr="000000">
                    <a:lumMod val="65000"/>
                    <a:lumOff val="35000"/>
                  </a:sysClr>
                </a:solidFill>
              </a:rPr>
              <a:t>PERCENTAGE</a:t>
            </a:r>
            <a:endParaRPr lang="en-US" sz="12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243614517240435"/>
              <c:y val="-4.260341794465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w="19050">
            <a:solidFill>
              <a:schemeClr val="lt1"/>
            </a:solidFill>
          </a:ln>
          <a:effectLst/>
        </c:spPr>
        <c:dLbl>
          <c:idx val="0"/>
          <c:layout>
            <c:manualLayout>
              <c:x val="-6.1591293982618069E-2"/>
              <c:y val="-9.305351655627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0.12177003060423872"/>
              <c:y val="8.1800252431562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D336B"/>
          </a:solidFill>
          <a:ln w="19050">
            <a:solidFill>
              <a:schemeClr val="lt1"/>
            </a:solidFill>
          </a:ln>
          <a:effectLst/>
        </c:spPr>
        <c:dLbl>
          <c:idx val="0"/>
          <c:layout>
            <c:manualLayout>
              <c:x val="0.12177003060423872"/>
              <c:y val="8.180025243156210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FC8E7"/>
          </a:solidFill>
          <a:ln w="19050">
            <a:solidFill>
              <a:schemeClr val="lt1"/>
            </a:solidFill>
          </a:ln>
          <a:effectLst/>
        </c:spPr>
        <c:dLbl>
          <c:idx val="0"/>
          <c:layout>
            <c:manualLayout>
              <c:x val="-0.14243614517240435"/>
              <c:y val="-4.26034179446532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886C7"/>
          </a:solidFill>
          <a:ln w="19050">
            <a:solidFill>
              <a:schemeClr val="lt1"/>
            </a:solidFill>
          </a:ln>
          <a:effectLst/>
        </c:spPr>
        <c:dLbl>
          <c:idx val="0"/>
          <c:layout>
            <c:manualLayout>
              <c:x val="-6.1591293982618069E-2"/>
              <c:y val="-9.30535165562796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54240998932861"/>
          <c:y val="0.18778099777431009"/>
          <c:w val="0.63412213496960967"/>
          <c:h val="0.61901991797854983"/>
        </c:manualLayout>
      </c:layout>
      <c:doughnutChart>
        <c:varyColors val="1"/>
        <c:ser>
          <c:idx val="0"/>
          <c:order val="0"/>
          <c:tx>
            <c:strRef>
              <c:f>'Pivot Data without datamodel'!$B$81</c:f>
              <c:strCache>
                <c:ptCount val="1"/>
                <c:pt idx="0">
                  <c:v>Total</c:v>
                </c:pt>
              </c:strCache>
            </c:strRef>
          </c:tx>
          <c:dPt>
            <c:idx val="0"/>
            <c:bubble3D val="0"/>
            <c:spPr>
              <a:solidFill>
                <a:srgbClr val="2D336B"/>
              </a:solidFill>
              <a:ln w="19050">
                <a:solidFill>
                  <a:schemeClr val="lt1"/>
                </a:solidFill>
              </a:ln>
              <a:effectLst/>
            </c:spPr>
            <c:extLst>
              <c:ext xmlns:c16="http://schemas.microsoft.com/office/drawing/2014/chart" uri="{C3380CC4-5D6E-409C-BE32-E72D297353CC}">
                <c16:uniqueId val="{00000001-0E6A-4DD5-886A-2E0052700C16}"/>
              </c:ext>
            </c:extLst>
          </c:dPt>
          <c:dPt>
            <c:idx val="1"/>
            <c:bubble3D val="0"/>
            <c:spPr>
              <a:solidFill>
                <a:srgbClr val="BFC8E7"/>
              </a:solidFill>
              <a:ln w="19050">
                <a:solidFill>
                  <a:schemeClr val="lt1"/>
                </a:solidFill>
              </a:ln>
              <a:effectLst/>
            </c:spPr>
            <c:extLst>
              <c:ext xmlns:c16="http://schemas.microsoft.com/office/drawing/2014/chart" uri="{C3380CC4-5D6E-409C-BE32-E72D297353CC}">
                <c16:uniqueId val="{00000003-0E6A-4DD5-886A-2E0052700C16}"/>
              </c:ext>
            </c:extLst>
          </c:dPt>
          <c:dPt>
            <c:idx val="2"/>
            <c:bubble3D val="0"/>
            <c:spPr>
              <a:solidFill>
                <a:srgbClr val="7886C7"/>
              </a:solidFill>
              <a:ln w="19050">
                <a:solidFill>
                  <a:schemeClr val="lt1"/>
                </a:solidFill>
              </a:ln>
              <a:effectLst/>
            </c:spPr>
            <c:extLst>
              <c:ext xmlns:c16="http://schemas.microsoft.com/office/drawing/2014/chart" uri="{C3380CC4-5D6E-409C-BE32-E72D297353CC}">
                <c16:uniqueId val="{00000005-0E6A-4DD5-886A-2E0052700C16}"/>
              </c:ext>
            </c:extLst>
          </c:dPt>
          <c:dLbls>
            <c:dLbl>
              <c:idx val="0"/>
              <c:layout>
                <c:manualLayout>
                  <c:x val="0.12177003060423872"/>
                  <c:y val="8.18002524315621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6A-4DD5-886A-2E0052700C16}"/>
                </c:ext>
              </c:extLst>
            </c:dLbl>
            <c:dLbl>
              <c:idx val="1"/>
              <c:layout>
                <c:manualLayout>
                  <c:x val="-0.14243614517240435"/>
                  <c:y val="-4.2603417944653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6A-4DD5-886A-2E0052700C16}"/>
                </c:ext>
              </c:extLst>
            </c:dLbl>
            <c:dLbl>
              <c:idx val="2"/>
              <c:layout>
                <c:manualLayout>
                  <c:x val="-6.1591293982618069E-2"/>
                  <c:y val="-9.305351655627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6A-4DD5-886A-2E0052700C1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 without datamodel'!$A$82:$A$85</c:f>
              <c:strCache>
                <c:ptCount val="3"/>
                <c:pt idx="0">
                  <c:v>5 - 10 Year</c:v>
                </c:pt>
                <c:pt idx="1">
                  <c:v>16 - 20 Year</c:v>
                </c:pt>
                <c:pt idx="2">
                  <c:v>11 - 15 Year</c:v>
                </c:pt>
              </c:strCache>
            </c:strRef>
          </c:cat>
          <c:val>
            <c:numRef>
              <c:f>'Pivot Data without datamodel'!$B$82:$B$85</c:f>
              <c:numCache>
                <c:formatCode>0%</c:formatCode>
                <c:ptCount val="3"/>
                <c:pt idx="0">
                  <c:v>0.81576026637069921</c:v>
                </c:pt>
                <c:pt idx="1">
                  <c:v>3.2741398446170925E-2</c:v>
                </c:pt>
                <c:pt idx="2">
                  <c:v>0.15149833518312986</c:v>
                </c:pt>
              </c:numCache>
            </c:numRef>
          </c:val>
          <c:extLst>
            <c:ext xmlns:c16="http://schemas.microsoft.com/office/drawing/2014/chart" uri="{C3380CC4-5D6E-409C-BE32-E72D297353CC}">
              <c16:uniqueId val="{00000006-0E6A-4DD5-886A-2E0052700C16}"/>
            </c:ext>
          </c:extLst>
        </c:ser>
        <c:dLbls>
          <c:showLegendKey val="0"/>
          <c:showVal val="1"/>
          <c:showCatName val="0"/>
          <c:showSerName val="0"/>
          <c:showPercent val="0"/>
          <c:showBubbleSize val="0"/>
          <c:showLeaderLines val="1"/>
        </c:dLbls>
        <c:firstSliceAng val="0"/>
        <c:holeSize val="84"/>
      </c:doughnutChart>
      <c:spPr>
        <a:noFill/>
        <a:ln>
          <a:noFill/>
        </a:ln>
        <a:effectLst/>
      </c:spPr>
    </c:plotArea>
    <c:legend>
      <c:legendPos val="b"/>
      <c:layout>
        <c:manualLayout>
          <c:xMode val="edge"/>
          <c:yMode val="edge"/>
          <c:x val="1.4046586872214625E-2"/>
          <c:y val="0.88427458438756434"/>
          <c:w val="0.94780337511325596"/>
          <c:h val="0.1157254156124357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HR- E1 - Copy (1).xlsx]Pivot Data without datamodel!Average, Minimum, and maximum salary of empoye by country</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AVG</a:t>
            </a:r>
            <a:r>
              <a:rPr lang="en-US" b="1" baseline="0"/>
              <a:t> GROSS SALARY </a:t>
            </a:r>
            <a:r>
              <a:rPr lang="en-US" b="1"/>
              <a:t>BY ROLE</a:t>
            </a:r>
          </a:p>
        </c:rich>
      </c:tx>
      <c:layout>
        <c:manualLayout>
          <c:xMode val="edge"/>
          <c:yMode val="edge"/>
          <c:x val="0.16312386711527888"/>
          <c:y val="2.342197270677433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D33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364962772727076"/>
          <c:y val="6.1773817724005427E-2"/>
          <c:w val="0.38283195212136939"/>
          <c:h val="0.89277053562148334"/>
        </c:manualLayout>
      </c:layout>
      <c:barChart>
        <c:barDir val="bar"/>
        <c:grouping val="clustered"/>
        <c:varyColors val="0"/>
        <c:ser>
          <c:idx val="0"/>
          <c:order val="0"/>
          <c:tx>
            <c:strRef>
              <c:f>'Pivot Data without datamodel'!$B$35</c:f>
              <c:strCache>
                <c:ptCount val="1"/>
                <c:pt idx="0">
                  <c:v>Total</c:v>
                </c:pt>
              </c:strCache>
            </c:strRef>
          </c:tx>
          <c:spPr>
            <a:solidFill>
              <a:srgbClr val="2D33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 without datamodel'!$A$36:$A$55</c:f>
              <c:strCache>
                <c:ptCount val="19"/>
                <c:pt idx="0">
                  <c:v>Data Engineer</c:v>
                </c:pt>
                <c:pt idx="1">
                  <c:v>Accounting</c:v>
                </c:pt>
                <c:pt idx="2">
                  <c:v>Network Engineer</c:v>
                </c:pt>
                <c:pt idx="3">
                  <c:v>FrontEnd Developer</c:v>
                </c:pt>
                <c:pt idx="4">
                  <c:v>Database Administrator</c:v>
                </c:pt>
                <c:pt idx="5">
                  <c:v>Software Quality Assurance</c:v>
                </c:pt>
                <c:pt idx="6">
                  <c:v>Technical Support</c:v>
                </c:pt>
                <c:pt idx="7">
                  <c:v>UI/UX</c:v>
                </c:pt>
                <c:pt idx="8">
                  <c:v>HR</c:v>
                </c:pt>
                <c:pt idx="9">
                  <c:v>Product Manager</c:v>
                </c:pt>
                <c:pt idx="10">
                  <c:v>Data Analyst</c:v>
                </c:pt>
                <c:pt idx="11">
                  <c:v>SEO Specialist</c:v>
                </c:pt>
                <c:pt idx="12">
                  <c:v>Sales</c:v>
                </c:pt>
                <c:pt idx="13">
                  <c:v>IT Support</c:v>
                </c:pt>
                <c:pt idx="14">
                  <c:v>Presales </c:v>
                </c:pt>
                <c:pt idx="15">
                  <c:v>BackEnd Developer</c:v>
                </c:pt>
                <c:pt idx="16">
                  <c:v>AI Engineer</c:v>
                </c:pt>
                <c:pt idx="17">
                  <c:v>DevOps Engineer</c:v>
                </c:pt>
                <c:pt idx="18">
                  <c:v>Marketing</c:v>
                </c:pt>
              </c:strCache>
            </c:strRef>
          </c:cat>
          <c:val>
            <c:numRef>
              <c:f>'Pivot Data without datamodel'!$B$36:$B$55</c:f>
              <c:numCache>
                <c:formatCode>_-[$$-409]* #,##0_ ;_-[$$-409]* \-#,##0\ ;_-[$$-409]* "-"??_ ;_-@_ </c:formatCode>
                <c:ptCount val="19"/>
                <c:pt idx="0">
                  <c:v>154943.25510204083</c:v>
                </c:pt>
                <c:pt idx="1">
                  <c:v>158861.98058252427</c:v>
                </c:pt>
                <c:pt idx="2">
                  <c:v>162678.88095238095</c:v>
                </c:pt>
                <c:pt idx="3">
                  <c:v>168585.53488372092</c:v>
                </c:pt>
                <c:pt idx="4">
                  <c:v>171927.24719101124</c:v>
                </c:pt>
                <c:pt idx="5">
                  <c:v>171980.54639175258</c:v>
                </c:pt>
                <c:pt idx="6">
                  <c:v>172874.88</c:v>
                </c:pt>
                <c:pt idx="7">
                  <c:v>174241.93684210526</c:v>
                </c:pt>
                <c:pt idx="8">
                  <c:v>176587.21153846153</c:v>
                </c:pt>
                <c:pt idx="9">
                  <c:v>177081.4375</c:v>
                </c:pt>
                <c:pt idx="10">
                  <c:v>177670.77894736841</c:v>
                </c:pt>
                <c:pt idx="11">
                  <c:v>179193.48958333334</c:v>
                </c:pt>
                <c:pt idx="12">
                  <c:v>180632.22</c:v>
                </c:pt>
                <c:pt idx="13">
                  <c:v>180723.63461538462</c:v>
                </c:pt>
                <c:pt idx="14">
                  <c:v>181450.44444444444</c:v>
                </c:pt>
                <c:pt idx="15">
                  <c:v>181754.88659793814</c:v>
                </c:pt>
                <c:pt idx="16">
                  <c:v>187229.55056179775</c:v>
                </c:pt>
                <c:pt idx="17">
                  <c:v>188353.60240963855</c:v>
                </c:pt>
                <c:pt idx="18">
                  <c:v>195236.34375</c:v>
                </c:pt>
              </c:numCache>
            </c:numRef>
          </c:val>
          <c:extLst>
            <c:ext xmlns:c16="http://schemas.microsoft.com/office/drawing/2014/chart" uri="{C3380CC4-5D6E-409C-BE32-E72D297353CC}">
              <c16:uniqueId val="{00000000-69FD-4C55-B25F-F52BEA90A008}"/>
            </c:ext>
          </c:extLst>
        </c:ser>
        <c:dLbls>
          <c:dLblPos val="outEnd"/>
          <c:showLegendKey val="0"/>
          <c:showVal val="1"/>
          <c:showCatName val="0"/>
          <c:showSerName val="0"/>
          <c:showPercent val="0"/>
          <c:showBubbleSize val="0"/>
        </c:dLbls>
        <c:gapWidth val="100"/>
        <c:overlap val="100"/>
        <c:axId val="565505712"/>
        <c:axId val="565504272"/>
      </c:barChart>
      <c:catAx>
        <c:axId val="56550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65504272"/>
        <c:crosses val="autoZero"/>
        <c:auto val="1"/>
        <c:lblAlgn val="ctr"/>
        <c:lblOffset val="100"/>
        <c:noMultiLvlLbl val="0"/>
      </c:catAx>
      <c:valAx>
        <c:axId val="565504272"/>
        <c:scaling>
          <c:orientation val="minMax"/>
        </c:scaling>
        <c:delete val="0"/>
        <c:axPos val="b"/>
        <c:numFmt formatCode="_-[$$-409]* #,##0_ ;_-[$$-409]* \-#,##0\ ;_-[$$-409]* &quot;-&quot;??_ ;_-@_ "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05712"/>
        <c:crosses val="autoZero"/>
        <c:crossBetween val="between"/>
      </c:valAx>
      <c:spPr>
        <a:noFill/>
        <a:ln>
          <a:noFill/>
        </a:ln>
        <a:effectLst>
          <a:outerShdw dist="50800" dir="5400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HR- E1 - Copy (1).xlsx]Pivot Data without datamodel!PivotTable8</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 GROSS SALARY BY SERVICE</a:t>
            </a:r>
            <a:r>
              <a:rPr lang="en-US" b="1" baseline="0"/>
              <a:t> YEAR</a:t>
            </a:r>
            <a:r>
              <a:rPr lang="en-US" b="1"/>
              <a:t>  </a:t>
            </a:r>
          </a:p>
        </c:rich>
      </c:tx>
      <c:layout>
        <c:manualLayout>
          <c:xMode val="edge"/>
          <c:yMode val="edge"/>
          <c:x val="0.13686831068198721"/>
          <c:y val="1.8450988653368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 without datamodel'!$B$89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 without datamodel'!$A$90:$A$93</c:f>
              <c:strCache>
                <c:ptCount val="3"/>
                <c:pt idx="0">
                  <c:v>5 - 10 Year</c:v>
                </c:pt>
                <c:pt idx="1">
                  <c:v>11 - 15 Year</c:v>
                </c:pt>
                <c:pt idx="2">
                  <c:v>16 - 20 Year</c:v>
                </c:pt>
              </c:strCache>
            </c:strRef>
          </c:cat>
          <c:val>
            <c:numRef>
              <c:f>'Pivot Data without datamodel'!$B$90:$B$93</c:f>
              <c:numCache>
                <c:formatCode>_-[$$-409]* #,##0_ ;_-[$$-409]* \-#,##0\ ;_-[$$-409]* "-"??_ ;_-@_ </c:formatCode>
                <c:ptCount val="3"/>
                <c:pt idx="0">
                  <c:v>158253.78027210885</c:v>
                </c:pt>
                <c:pt idx="1">
                  <c:v>240972.5750915751</c:v>
                </c:pt>
                <c:pt idx="2">
                  <c:v>312221.0847457627</c:v>
                </c:pt>
              </c:numCache>
            </c:numRef>
          </c:val>
          <c:smooth val="1"/>
          <c:extLst>
            <c:ext xmlns:c16="http://schemas.microsoft.com/office/drawing/2014/chart" uri="{C3380CC4-5D6E-409C-BE32-E72D297353CC}">
              <c16:uniqueId val="{00000000-170E-4A23-9F92-CDC0C6FBB429}"/>
            </c:ext>
          </c:extLst>
        </c:ser>
        <c:dLbls>
          <c:showLegendKey val="0"/>
          <c:showVal val="0"/>
          <c:showCatName val="0"/>
          <c:showSerName val="0"/>
          <c:showPercent val="0"/>
          <c:showBubbleSize val="0"/>
        </c:dLbls>
        <c:smooth val="0"/>
        <c:axId val="155230415"/>
        <c:axId val="155236175"/>
      </c:lineChart>
      <c:catAx>
        <c:axId val="15523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36175"/>
        <c:crosses val="autoZero"/>
        <c:auto val="1"/>
        <c:lblAlgn val="ctr"/>
        <c:lblOffset val="100"/>
        <c:noMultiLvlLbl val="0"/>
      </c:catAx>
      <c:valAx>
        <c:axId val="155236175"/>
        <c:scaling>
          <c:orientation val="minMax"/>
        </c:scaling>
        <c:delete val="1"/>
        <c:axPos val="l"/>
        <c:numFmt formatCode="_-[$$-409]* #,##0_ ;_-[$$-409]* \-#,##0\ ;_-[$$-409]* &quot;-&quot;??_ ;_-@_ " sourceLinked="1"/>
        <c:majorTickMark val="none"/>
        <c:minorTickMark val="none"/>
        <c:tickLblPos val="nextTo"/>
        <c:crossAx val="1552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HR- E1 - Copy (1).xlsx]Pivot Data without datamodel!PivotTable9</c:name>
    <c:fmtId val="3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EMPLOYEE TRENDS</a:t>
            </a:r>
            <a:endParaRPr lang="en-US" b="1"/>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D33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 without datamodel'!$B$13</c:f>
              <c:strCache>
                <c:ptCount val="1"/>
                <c:pt idx="0">
                  <c:v>Total</c:v>
                </c:pt>
              </c:strCache>
            </c:strRef>
          </c:tx>
          <c:spPr>
            <a:solidFill>
              <a:srgbClr val="2D33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 without datamodel'!$A$14:$A$31</c:f>
              <c:strCach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strCache>
            </c:strRef>
          </c:cat>
          <c:val>
            <c:numRef>
              <c:f>'Pivot Data without datamodel'!$B$14:$B$31</c:f>
              <c:numCache>
                <c:formatCode>General</c:formatCode>
                <c:ptCount val="17"/>
                <c:pt idx="0">
                  <c:v>7</c:v>
                </c:pt>
                <c:pt idx="1">
                  <c:v>2</c:v>
                </c:pt>
                <c:pt idx="2">
                  <c:v>9</c:v>
                </c:pt>
                <c:pt idx="3">
                  <c:v>12</c:v>
                </c:pt>
                <c:pt idx="4">
                  <c:v>25</c:v>
                </c:pt>
                <c:pt idx="5">
                  <c:v>29</c:v>
                </c:pt>
                <c:pt idx="6">
                  <c:v>34</c:v>
                </c:pt>
                <c:pt idx="7">
                  <c:v>42</c:v>
                </c:pt>
                <c:pt idx="8">
                  <c:v>55</c:v>
                </c:pt>
                <c:pt idx="9">
                  <c:v>102</c:v>
                </c:pt>
                <c:pt idx="10">
                  <c:v>133</c:v>
                </c:pt>
                <c:pt idx="11">
                  <c:v>175</c:v>
                </c:pt>
                <c:pt idx="12">
                  <c:v>208</c:v>
                </c:pt>
                <c:pt idx="13">
                  <c:v>352</c:v>
                </c:pt>
                <c:pt idx="14">
                  <c:v>226</c:v>
                </c:pt>
                <c:pt idx="15">
                  <c:v>367</c:v>
                </c:pt>
                <c:pt idx="16">
                  <c:v>24</c:v>
                </c:pt>
              </c:numCache>
            </c:numRef>
          </c:val>
          <c:extLst>
            <c:ext xmlns:c16="http://schemas.microsoft.com/office/drawing/2014/chart" uri="{C3380CC4-5D6E-409C-BE32-E72D297353CC}">
              <c16:uniqueId val="{00000000-5228-4EE7-AB91-B5A39521EFB7}"/>
            </c:ext>
          </c:extLst>
        </c:ser>
        <c:dLbls>
          <c:dLblPos val="outEnd"/>
          <c:showLegendKey val="0"/>
          <c:showVal val="1"/>
          <c:showCatName val="0"/>
          <c:showSerName val="0"/>
          <c:showPercent val="0"/>
          <c:showBubbleSize val="0"/>
        </c:dLbls>
        <c:gapWidth val="125"/>
        <c:overlap val="-27"/>
        <c:axId val="760309864"/>
        <c:axId val="760316704"/>
      </c:barChart>
      <c:catAx>
        <c:axId val="76030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16704"/>
        <c:crosses val="autoZero"/>
        <c:auto val="1"/>
        <c:lblAlgn val="ctr"/>
        <c:lblOffset val="100"/>
        <c:noMultiLvlLbl val="0"/>
      </c:catAx>
      <c:valAx>
        <c:axId val="760316704"/>
        <c:scaling>
          <c:orientation val="minMax"/>
        </c:scaling>
        <c:delete val="1"/>
        <c:axPos val="l"/>
        <c:numFmt formatCode="General" sourceLinked="1"/>
        <c:majorTickMark val="none"/>
        <c:minorTickMark val="none"/>
        <c:tickLblPos val="nextTo"/>
        <c:crossAx val="76030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data id="1">
      <cx:strDim type="cat">
        <cx:f>_xlchart.v5.4</cx:f>
        <cx:nf>_xlchart.v5.3</cx:nf>
      </cx:strDim>
      <cx:numDim type="colorVal">
        <cx:f>_xlchart.v5.8</cx:f>
        <cx:nf>_xlchart.v5.7</cx:nf>
      </cx:numDim>
    </cx:data>
  </cx:chartData>
  <cx:chart>
    <cx:title pos="t" align="ctr" overlay="0">
      <cx:tx>
        <cx:txData>
          <cx:v>SHARE OF EMPLOYEE BY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SHARE OF EMPLOYEE BY COUNTRY</a:t>
          </a:r>
        </a:p>
      </cx:txPr>
    </cx:title>
    <cx:plotArea>
      <cx:plotAreaRegion>
        <cx:plotSurface>
          <cx:spPr>
            <a:ln>
              <a:noFill/>
            </a:ln>
          </cx:spPr>
        </cx:plotSurface>
        <cx:series layoutId="regionMap" uniqueId="{0646AB32-5A24-4CB8-B2E6-A0540C9CA928}" formatIdx="0">
          <cx:tx>
            <cx:txData>
              <cx:f>_xlchart.v5.5</cx:f>
              <cx:v>Count of Country</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850" b="1" i="0" u="none" strike="noStrike" baseline="0">
                  <a:solidFill>
                    <a:schemeClr val="tx1"/>
                  </a:solidFill>
                  <a:latin typeface="Calibri" panose="020F0502020204030204"/>
                </a:endParaRPr>
              </a:p>
            </cx:txPr>
            <cx:visibility seriesName="0" categoryName="0" value="1"/>
          </cx:dataLabels>
          <cx:dataId val="0"/>
          <cx:layoutPr>
            <cx:regionLabelLayout val="none"/>
            <cx:geography cultureLanguage="en-US" cultureRegion="ID" attribution="Powered by Bing">
              <cx:geoCache provider="{E9337A44-BEBE-4D9F-B70C-5C5E7DAFC167}">
                <cx:binary>7HtZb9042uZfCXI1A4xS3JdGVwMtnXO8xUnKTlJVuREcxxGphZQoav3136s4Sdmn0qnq6Qa6Bxhf
RDiiJJLv/jwv89fb+S+39d1NeDI3tev/cjv/+NTE2P7lhx/6W3PX3PTPGnsbfO8/xme3vvnBf/xo
b+9++BBuJuuKHwjC7IdbcxPi3fz0b3+FrxV3/rm/vYnWu5+Gu7Bc3fVDHfvvjH1z6MmtH1zcXi/g
Sz8+PbkLzY1bnj65c9HG5fXS3v349NEzT5/8cPyl3836pIaFxeEDvMvxM6SxVlIg/elPPn1Se1d8
HsboGVVIIakU+vSHv0z94qaB1//Eej6t5ubDh3DX908+Xx+8+GjxD+7b3mf3e8/8ttDd/tPOfngs
27/99egG7PXozgPxHwvmj4aOpf/3UGxydzdfhPCvyz+h7JnWgmmFv6mARMC4kERxLO41QL9Mfq+B
P7Wmb+vgwatHWngwcqyHv1/9F+hh6GO4qe2/Uw+EPwMpI6YovncE/dgRQE9MIywpZd9yhL//mSX9
AzX89uqxGn4b+Z0a3vzn1ZDduJsP/0YdCPKMS6qVQPze1MkjFSRaPBMI/ERx8nX8Pg7eu8Ifr+fb
Cvjy3pH0v9w+Fn329/+86N84G+8+PLmON/Gu/xIQ/vVoRPUzjiiXjMqvweZBNki0foawooJqdu8k
7Mvc9xr408v6tiKOXj/Sx9HosVreXP/n1XIIN+727otM/nV9MLB4whTS5HFaJs8YV1QKJT/HKghW
Dz3hj9fxbQV8ee9I8l9uH4v88F+QCx5ZxZOXH5/8vbkL9vbfGJb+v1M8rrn+2arps4YuoFD+4Jsv
hvqvOwenzzSjihL62QnU43QB2YQjLtiXbIIgnTx0kj+/rm87y/H7R05zPHzsPCfpvyNe/eNi92vV
v7uJN/tPcOGB5r4/+mnDAGGOXv0e6riX7NmHH59iyj/t7N5qtk88Entmgu0jQKonZ3194z58UcrX
V+9u+ghfQVCQIU4lFxJTBSXw0yfT3ZcRTqkGvRJNtFCgd+dDND8+TQCvMEyoQFhjyjjBsJTeD1/G
tm9hzbWi6tMXv+zzla+XwruvQvn8+4kbmlfeutj/+JSIp0/a+8e2lSohCOcK1gfVCmNSbjO1tzdX
YOXwNP4/mq5FVRmGT7u2p+ekrsKUdkkjza5t+c5b3a2pyxsbDrik3YHpOsUBVTfNSKfnTQjKp7hH
70tZtmdGFK/mgi6ZHsmVrllSZmMsw4vOEP16LPL1duxmnPEWLzZ1bHFnLO8v/ThVLx4a2aNt3vp2
CbYwn0Hp159/+1rKuifpEO5uhif+46dKA9Rmb/tP+Oq3px///A1+bXr/isWO7OgeDH8R/j8z+Cct
kEM+/AqDf2eBlz7421v/yPC2N+4NLwFEjJDgWjMiiNCc4i+Wl2D5DCNCAQ1vtsUUg/rns+lR/kxj
xpSWDKA0mO1XwyPomYRyCmpaphRRmPCvFMEjhYC/fcPumNgM6zfD4xJMHkNQo4JjKSHEwcofGp5a
dZG4pbgJA0vWi2apSPOiZeVSZY0buu6ssK5kNi1iw9pdnCmnPG1nofuEpKsqeW1PakucQNlACzcs
r6Y5hjZ/XhEkOp2hQIcuZagJH5t5Was5HVyh4utyook2aeupZ/mZwGRui7ShTg4sFV2vu58LUvma
sl2OuZnDriN2roqs9Amae7UjzVgM6jVLCs/G1GiDorvUbCZxPAwrr4frYMqhfrUUw8B/Aeeuyb71
M/WvhLR5kwpFkL6xjW7Kc8aNXLLaDbPY62b2MqtkUdUH2xQInRekT/J0HiPq9vPCwsfcJH04GRgZ
wzWnQbdXephQfNmKpv416Xwiz+RE+nCKmhH5nVOiuCmbaeiyfCJtnTbClTKVhZpRytc8VHA/kB2L
SdfveO+6g0rqRaZ8UG48OEKUfylHj7q0GttSHjRbquQ0hobWP/mSupCpsRvEzoTI2xPLO37aM0V0
FlkX29QUgxjTqq4Ss5sVr37pVbVc0hyjIptimD+2Iu+HW1YMlXvR5jPCF9j2xeukp8JnlaL5LUa0
L0/obNvpTcuR1XnaFuXSV3uL1GpvGmQoO6dNqNVd1y6m/EXPbA0vZVvo/gKN8KX90Hvt92aUIz1v
lo79NE51qw5Mhfl9Q5qm2EeXVzEtATFfJZ5Ls2d4ZCRN6kjyvV2drLK2MHOVBi7MnNkOhzxdqeLv
uLPuem36gu7CXIyvI7hadWjKUZVpFQr5SpJ8Zilmol/2i6pmuoOhukkL78nHkagYswqN47Wl3tp0
lY6jrDIovAxyUlWR2sFNsdzLqu7b7iBcbdosr2hYUtN13p04u6gDRrbW55F0S0grZEm/7/uuXi+j
U0nYrwicOV3mBPO9sU5XL8oBt9VhxPXyph1Qe2lkk5fnDW/nNS2tssVL2VtS7ArlbJ/GVuB3tRo6
ka4Irx/R2Cp6gnoGDoO6hIrLmlHCdktE9VXTTlidTVPC+clYE9A0KthSnAgGCcTWtuQ7a3x9VctJ
rumYJ5qkhQ2JPwjB1jWdhczXdIlVXqdIz6hOOXAo4cTzVXWZ461MTupczEWqJV3cbshb/KsNqB1B
XV6zNSM87+hZH6RsdpxUIyiP6Hzud8MwlPkeTWMS0rqsjU5BNZ09mzw34cDCOr3pGDHNSVKS6idj
fJvs1Dp3XdaBZMaUDaIpUyOFK3ZNPk82rZs6eV4TWiypUt0c0q6yssz0QmidDsQOMpvndp3Tzkv8
GoJucc3cIOc0V0NQe5LnE3td1R5NJ3bgU/3CJmgwuyKvmjVdp3wgGWkw6g9lYrj5ZRznEcMG2sqC
VSaV2q1zg29A1tP0avaC/VTGiOZ0mkiSXOtuHE9h48l+cE7d4Knz7RmbGiZA7E1X7UrFKpnZ4Fq3
LyyZ6WF0VMh0Gpyt0rLF1RrTqZ9dOLWzH/uDlRHXBxK7Wtq0BW6D7NZGkfYdaby7QIwx+oq0U+8P
PV4anrI5Op12c2Jv1sD5T80oIZ6TWQzyxK/tRFNWFt1H2TNyOkKsb39uhgmbvcK2Uye2Yxw/r6Jz
MaUTxsXJMBD9y5Ln/jUrepBWOSXt/JxJvK57IcdRZrJESXnoKjaGPS6C1pkdyyIpUy2GxbyYxpaR
y7JO5JKkfSvI26GV8kaxvhp+7hPJ44GCaNpdPpuquub5rGkaEkTt6SQs5mdsFvN44AVP/As3e3Rd
Sdr1KXelKM8NiwgdrJLk/WgoBwutJun3OFQVfYkaM4Hukrb3u0CrxuzYIhMCwWldyQ4NcVmyAluD
7gizOvi0MbVO+szMi27nlBdatUuKTNUtr0zJhlJmedPbocrEavMBvHRd5ExSYnM/kDSYIRnPVS0L
c8Gq1dqYrZWI8jkvmyS8V0WRFzTTeQg1hIY6TDRLeFO0H0icVZUuqPfsVlQevelVWEqfLnws8znT
SZNDeBkl6eTLUAwLO/VT3SwHWXUR7aaSjea0XFxf7CD/VS4rx7IZXo1cyeXEugWy5I6FcSiLtMYk
dzuoT8pxyQityFUj1BCzlkxrtZ/nGeNdkcx8fVH2Bs9nrLR4SRfJhuLED5DVMuA4yU9MWTnNadXQ
rjhDRbLiE44NqdJ6KXv+nFJlhpO1KFT1S+XHlZRpWZR2JFmtPVUkNYNRfZvpsjHxzhbJ4i/6CnEp
9z5v59odcp6oeKPWxs0qLcDD3A6PlimX9t1C3NuyLmdKds2qhGEpBeW2Z3WJKar3bb5M+bzXMZrl
0s25zPfcmGa8YP3Qq/M+WSZxwkhjQXGrCYgtmWzmYd4zyHV9nkGAUGwPKIHkfeoRbodqZzUaXJ1K
imc+pPPg8HiykGReirQaarSegekWEJvIoqW5rBuaiHdd5Et/OWLUDi8nFybRpTSxefi5JbTlzyNW
hFySISTiwiRlrF6pWHm3090kZZ2K4NfxVStcsrzu8oDGX6Ov0FqlSejWmEF1tNizhRSdhLRmARFc
8VyKtk8lx/5d17BgL+p+Stye8VDnv+aa+27fGCVfY4L1JQhOrrtVMve+lUPesWzt5nJ8N/G+1qkz
ebFc6LYS7NxCTVC9Xkww4001xuZ952LentZ+rMfnswA3PstROdm9g07F9Kpq2pFnI5S64rQavDMX
S0FZc54nanKnsnJr/KUBSwcrRLYIP89Nya9DM7hfBaGYvBENLuvMqSWwk3ZFrT0tKr6M2TS7sYOQ
Qmq0I+MUhjOsJpu8ruvaT1eT9rxJ0qnpbDhVzEAqGKPBsKjYTVcGQdDf//Ng5/JLW+8xjvmETX4D
OS/bO3cdw91dvLxpj5/cIPjXR/87ABDFEgFe/ccQ6PoGUO2TS2hYWvfkf93ze//7ISD6/IXPkAiY
eSgLpNIAqJGC62+QSNBnGNA41VC2AXVPyW9oHKtnmDAtoW2isQBiGZDKZzAOQwiQjVJgRIDyob/4
z2CiI0TEleAAyQgAIsIF53yD6g+geDVXfZwRortlxeTUg+tkhq5oT52d71mYe67iG/CLoMfo69Nc
GmaC0pMoCan08VyUrxrPpaa7sl+nU9nvm9BXOwJMQEb9nBWTXFI3FmUWhHa7NqZmmeuDCrASiSg7
iR8tKvhprFa9Uyw2KbKQ04J7LiF6Hh7o9BuL3eDoQ6i4LRbwptgoCiQJVpvgHggGymTZj6C8Xe/l
26KC2DOPqn6ulLn0ekrndkRp16o3oubJTnanCC3upJxzkza9AqyT0DGD4InTjqr3le1ey2Bl1sYk
a2SHUoikdEdU2e3KNdlVvqKH2Y7xpDDynDAxpyxp6z2fnNqVL0jsXeaKdl+o0GXTCh/ijbcHTMpz
hcqLIModtfaDUfkV7fR8Agnkteryc557/n/h+d/16Ycu/beX412IwISAv7T9k8PgPnzq6/8/EAfI
ZhH/OAp8pigfd5E2duvTe198X2y+D2yDhMYPUBxbYPlMxEmgWDHRSGnKOXtIxEn8jHImoVN0T3g8
8HtNCYcWKyYSawl9jS800Gd7/h4HR6H3/cC+txkxgH6BKZECAtAWex7ad43L4PBU8TuF8zjoPWlZ
m9QZoBq7vuV8aKsblgTeH1y39AvbRTIDNZElPkfvCxeYSzJP5kqea8OXYVfpxHWnk27q/rLmTZss
qa9m3r7nVSxnv0uEqEuaFVIyfCdnvwxXtZllfaMUb/NbCrWUeFEI27U0bQCSw1KgIgnNS4NRnNyu
qHmo2tRPvGmeY7l0sOSiafByQYBIKT8m/ejhnQcq/UYQgE7RIxlp6B4xDTy4FqA+grYY8SAGSNzY
wQij7vLJu7I7BVqoZqc1GwHqna59Ee2Urbat7cca5ZbkfxCDMPC0j+eXkDkAxwJTD5qCxTyefy2p
6gUS9kOJK1rZLHpgpEyqNUm68hDmqQhxF0wsmEkTYLRa92pidOlJhtkqJnoehXF9lXrf0YBfaK46
GPu+jLYE8RulxiDwQltfgQkBswanYTau+aGMZmMTYgJNPogkjADPilUWsjvUEKApSl2IQryrOMrj
2ffnPdLNNi/TTBKyUdnQ0Duatx0WL31C1YdiAZsDgInauv/FsJy4Ip1KO9iXLoeDSpBFjCdEpN+f
fmMKH29bMgU0JtHQTiTgQ4+3XfARgPNs6IdE1rKjGZ+AF70BR0rimYcAvQFr7PElBfQ0XFc9QqtJ
e2NrEMo/uxKoKsRWESANdQLbsu4DIzXS5HW5oPCBiQlc7rBgseLqwMM09GxvVc7EuzCACLq0F1KK
dx4tY9D70XrUTn+glcflBFgDJ4IpvmVPAaqhR1qJwiJgU11+m+vVceBQurbJl30CwFEvJwvwX2Ai
398/PopkMKdGG9sDjkohnKojARR6LbmGxPre2CCb5HSOZnMI4DYNHJQaACCuLLNNv5A2nTWhIAhu
kRmum1aUS+YSHNy1bkwT3K7jPgAqHK3r339/mVs8fWgwGOAXYwiqHsAg4C1HsWSYchVQt87v5xAD
GAEaKuCz9mieKE/SOdAxuW5J1W1OEye/XWxbDH+gn98JC2MBLDtFQisGRPDxMlRH+rj0wr93ULdA
DC8heq1TOi4oLvyC5hzifl8MAZotJXcQUUPbBMxPVVImY5V2BqLtFvkXA285u9aALOeq9c0fhBV8
7GDQbALmhwipCGhYiKP8NNPJtdqt9H2fE5E0+zL2bT28AvhnW5dN3dLB4hLZjDDml67xy05V65Jc
T22bn/U61GWRNeuKlovGbKAtdRqJPGYDR0l9JRpdrA2QAHqGkEiScsHuHK26hq9WNp+67g/cFG/V
7UMDIAIrLTT01yhU2mCsj/0ULNN1oxvbd5J7XvKs3Q7rdGmeD1qHDK8ygdCeL/fRswbGvUuHT+Gk
xbmCoXmKVHSHYaJ/7EPsOIoTqDagK6gxdAA33z2yzg0GNDnQj+/aAF7U7WlfKXZJsKHLBe2HBcSh
87Fe3zbADgFdP5gwdSaDgD+Jq6Jb8+Q0NKxc34Zk6MULZcVWIMxsbGp9Ug1QrS4731MNJrSMko9X
bSir9e1ai2qqUlTXW9KyIH1QkHfawE0KLbj1rWrmGXRHebnApV9REdWu5T3tD0IOm+6quQCucAfI
BabXCuiUKVV+LuETHooHWLlN3FYbxJY31c3cC9e1Bz0GPF4z6tf4PIQqB362bgJpsqTIm/m0YJBc
f3XK5eztiEYMRiZVAXXG2DkPJcr3Y8Nx1ATpSwR9UEWZFNA0OzINmi+uwLqt36246UORzgRJIDMm
X/r6DFpKEwSK7894HI2IhFgEqGarSiF3H8/YB9SbqaHTr3QdNmOcBraFP9LLCpK3GDsu3uUlXcEI
JzLEvriUEFjATr+/DOjfPXYK6AELAn1qAufS4LQOPdr5Ssehg8NrzduGuSbSNPqBJ3e+Mx1EI1P1
Du9DLr19NfaqgIjTGu4LgEGRjD5VUk71mEbggS7qXInrmUJTZkn7CYvxKqoEWeDR19lfgBEhk5aI
5bZNWS7w5uwGgR360UB1cZaXVdw8f2ScviSQ74H5pFWg83jy/R0fxzUF7B+CcgN2vR0GA0zwOAxU
Ijdu6nr5ZhwcgiKWh0CgiB3XzW4ZFFns1OAJWgDpXGkKlyJ+qmwT0W4mTYdyIvl1PovNpEln1wa4
ciDVthDZrT3Ch64e296erHypwOtyYIXAYPGiGvBOiTtwo+9viRxFNmjoAoMA0ETw7QgoHDJ8vKWO
umb1pSNvVDQUfCu2xbaAmNBhc91PfgzU/QJry828uTjEyi2khLaDRJMYDGU8cIvbLd9VfXVT61Ky
UzvVmxy6ZfLiRQ5d/OXCGrptcSka0R+qRAZ6aFUYaZ8tkC9gu3+wtaMqE7a2HYYgQAoqIAKg3nu8
tThXWNaDX97QYtwiVQwdmNZar9bfRqQq4qBx5Lv1rSRuy49N4jEoZIbuaLHs10bgWBw0TYbpDVSp
AcQxyZKC9dFxhWjibKLBxBh0B7foNkDYPLVbP4NkESoSmNDGHMEvwFgYRNEUDEQRozRJzKDvW4JL
GE1K+HUvny0UVjffF8KRjyooF6C6kgQIc6zR70pdPK1MLKJLXo+N9BAd7stbYtQ8VhkgS1O4PwoL
R+lom5JRKOwRpCUEx5CO0hEqPVSt7Sxf9wP0Mm7iEiMYFOR+kA8rWwasRj4lfu5TUdMFBF6PuYOS
BYIeSGkKcx1fSdGrvDzkkSkIBuCQ41WAA5uQAZoEHD/ODhLVZ7UV3eRAlHOtHPgKeNGmjqKaN0Uk
0ASAi15KPV4h33hYCa8qyE3Q3dhw6velzTR9HBNh81sSgCABRBlUQcfIBsrBPinQvLw2ZhF1nsah
otCBnVBevhBkZWHZdyaIVqWaEF2aNITOdueoHugMxxWg2kkuQtEk7DJvjKRZN/m5uIV+LTqF/h4T
u0o6X39gZb2Gq8aLBv6nxorr6SUDun5ed6p0mrdZB/VjPxymiavxRehMPvtUNKjBzykKWO+cCxpn
5Qz0T576WXUrdCrdGBgweXM1gjOMa5iWOp0TXrLyAATpwK5FHRcGHdoZD9Nw0urJ4Bzqt7yIZ9FI
qMwyudbTugKsBVNsz+ZqyYe069tSHEYtoekNTPe8vp6EJ/btwOoi31EWCc4WwKd+SUURe73TlkxV
VvC6OJWExl0HDc/1ItcOoRMMDT9yKJJeGbRvK9+wN9BqKqrkjfZonl/PcPAjXiZ9dMkVZAw5fOBB
iPBmlWPhPJzi8Nj0P+l5rauT3AK7cVg9U42H5punxGQyrH2n3uOmVO6DIa0f5x2YytLd6SFOEzTb
66nH5WnMXcfVDnAAr8VJ3iSVeKGxTKrqZBQt6WtzZ5SjEaQ8wzGvwC5X6kcw6RWHvjU/QZMmCrR3
jrWtPBt0bk393PG56op9ORZxGp9PPC+sPeQMelf8KneEdmeiZKZQB7AVQau0HVcEab3ulZ10WiRM
dHFn8rCWy9lU9ImxJ5NtINtklZ4YBNixhb7xLz4ZBO+h6c6nJM8mCmULfjG0UHXpNC5UzeJlTaSE
S7y/mVhbwxgc/2Ew3ep71r1fh06T8bwUoS3IKZ6TRMpsKXkFzdrZlbiBTjwbt7yIeGJhOwXlkFRu
5nyBc0RZyY3mxctlaqdWvirzpJxqaArShLRn1bBoNb4UJeUW+sFab5yEhDMjpnorizyH0z+M1T1I
Klk6CNmXELU7wy8SmgdZP4dusMX1q7KcSpXvpxICQbH3FlNYO4SsbUnLmNSI7FFhFtvtUFuVQe1c
RAl3v5CCOJivKWut3wyFgn5+AOgNkiVqsJBBMizM9hFYP5QsaQecLeBiZnrYfdYaDE3xQ2mmTWK0
jhVcfG9icu0auYV8NsZCyUxP0YMBrHBqRpxEHRp4rr3fqol8BfF1pYQ/yCU9tAXT2mAAmQ7bTT24
ZYbwn3E9b3J2TJfAJSVDEkAViauUYXddB4CmOwQLDWaZTQovssusMnxIQINs6Ia3sXSDdSCvxKz+
xAwrw/OlKuW2ZAuabtdrAZYFM1AY6t7nybwZmAhwCGM850sC92oNjHjcjSOGRyHFqm6CNYyuh2mz
z/sJgdLuPRBu0MLL+Nx6cV1xlmuasUkDAZS20sD/Atp/tp58hUNVcSfLZNtcHpdPwhjAakL2ucbV
fOXbL9rz6pIiOA9y/VnUyf3jX4R8/xwwBaS6lKRtYAHYJWYEUl+0NkCLmS6w6Y7AyYg6LeBohkXX
AMALr1N+ryhoZkYwNUDeQyjOHNZLzlNcmXERL3UzeJDSSJoaHiEtcGxwxknTfNRwsGbZit6i4QRu
Qmcdde/1vQR9Cx4Ece1+TwYOfixd1nonJny6DGpD5+hetffmIfKqBvnAmRh4Y89lvW1+FosBOy1w
2KYxzAi4ufgOSfNmTSwb4jnslG7ivTekdVgGWCVscvsKtgEaOYDNJAXr6qHjCK/fCzRZpxV+wJk2
z+Q+QdxV5dlKuJzbk2IjkdB+soMHn9ZlsTEf/QT6tSM0+d9jUTgwn55DxQqbDyMUuy974LK3D5Jx
u7CxUHCpHdrcoVn5tn43iMJMb4a6qAt7gIN38F3TUVzQ06pfJI4X9N5WbNnrKE8+i1yXY4DlzJZW
8BHIAB4mL1tbQZ4fcbcK9AYqt1KNu7ZLorMZ6oscJuel8QCZYt0Ct1kDYQCUDajJDGfSF5s7D5Bf
4V61DKJUhwqKxXk5p7qvZ38amUdNAwcCWN2Mad4XQBtCJ3CA503serhA0cjrF003wL9LMwFvx9GE
gSrqgMuvX4xVzIEUmEIJs2NT+PGtcHDyptnny7rZ/qQhlJeHmXYEIowKph7Uvm4gxTb7OXG57s+4
hlQ1/4rEXEK8KWrvq+r0M51cxtqE8jCYGvDu7cJ6RulpWxoQxwn95DOdVzUIrM+nKl/fUqP8FN90
dDKTOI33W5910YOIKBzyqmBHcEig53sBJ7ogysXANvHhud2sBviqzcTv+VPVVxNIAA/QUk3SaC2B
SwADh+c7C+xjktp6BV4ZjqFWcNwHKItFNJe0xQGeEAveMOzIhx7s6p5kWTGvQw7tqS7k5KzIuxW+
sd5TbznAcmANO84qoChzXAH0beBoqHdZhPY64NCmEps/RTZZIOGLSkUIlVTkC+S8foFIUx4A623C
GyzdqAIyqAq4+LJ2Bbwelhp2+esE5VmenE95H4J9oWm5kZR+gHR3KaucivgTAxpryfdzXiaLOYip
5XW/A+oCC5ZKIIHEO1bAIYEuhWSoQflrAucOczih12xpo+H5Zm6BBAzGdy/JMnpgoqlFlo7n08qb
XP5UrcOUXG/nKIBVWNtOi3cQb8G+kqldQQIlQ9se8tYlEPwBXm4sVW2hXoXKWjd+at8JvZgO/w91
X9ckp621+4s4JUACdAt09/T0fI/t2L6hPLYDSICEhEDw68+Dx7tej1NvfPblSaWyayc9AzTS0lrP
l1+o75LuLkmggqyONFJ2Cv5e2hAk6AEnWtyx3HbAv4Mi68LUAJuhi5zekXoUdV1UbI0b/7Sk6G3G
b3xu5zH6ZKsM0MTJSDf3vAiizcoPG3URVbnD6QBF3BSGCj0l1L3chQ6rvBc8Kmb8yyCd8xRSE+rL
n0/y+i5HLQAQF4zF6/5YP8pN1817/eNrvVcTdP/75m1tv39i+IHeVyLa/x0LSYBPrPW6f7CKgU70
B0zuO7fRdlDrqKsa3WJ1t01rqA9Qvqb7ruT9/l9+Lln0lKhEHPoe/KdXCH4vp0FdGL+aOM3DyJDs
wTVpvah8IQMAe7puFY/OyzjsuxwSox0OtLujA/pitGXTedwI1jcl4B/ugFvudy5bMI2ff16IGY4j
bcRSCZ5fJ7ahFVsKld2gHX2UrwVLvgKNI6yDWA1BB20l7tEkhtKyr/tRVRB9Ji54di3TeOZpAYs3
X0OpubdxDfW4Rjp3+225HxsuUKDzgWMyt29yHe00Yzksfl+TkFlGss1ZY4e+PzSiw248vn4hwIH3
oiehksDvpTYMxKWBpDHN/gB8/TbQ7/YF8K0EagdIcMJ/wMrNBA4BeHX03CiV4K7TuvbYDRBkdndj
QPcd1M0AXpp8bsf93v8w3b2d7fbLQ1QKQQdncCVj477FE4zzKlhsCqjqtTQKYMC4C8wB2En/fqnf
AHTsJgLpPK4FyAr//KGF/4UXgpR3zCq0kv9ZI0R6pYpRV5TepxycFSpy0uwv1bUCb1hRQ/HKfhbH
f7+XtxAC5PtYPxm0LpBVxTHWefT2sas5jgDfivoZFgCUsZaFez9ubZbGh02hdf7T9/zPC0a7NZwk
0N0AXOS/4YoSyraw60n1NPoBB0UtceKf01WizP3c2f/+gOFv2hY8IbBbaPTCKItC0FG/XdB3gtbD
1CVPPyvG0mw7aL8m8crY0VObzUehq808uiVeRQnJ117PY4PSENiN4jz6wx29Xen4zjFKQW0EapTD
ZQN28O13vnISQFATj0/d66Za0Ndhj3snK9T1NptbvIKGuhU7k8c4HNBaBM1+I0LHo9sK6OyxP1kf
K7brVQACFSj1Iz6O/VGFd+0aY54sllc+S7+W2X9/iN9fI14cJTEMGwyQbIikhbfPgHN3nCIfzHeN
lXtl2n40QtqywT2uQebozX9/PUbwIve/Eoh/3l4vhXQaL5i4u5/Hnq+bUeREobKq3Ni2/q+gNWi3
wixEPAQ2Royt+o9yEC8VkOi5FXevxxKa5P1tQHmPfTHYcT8w/v0B9/ryPyQU8FkIyrBQd1EKmGL8
/7cPuKybb83G5FU6BEYyaD/7NP6cGGyYP23Bf14Krw7K4ySjmPTT30sdRLv96uqkvnptRWYGdATr
KBp7/M+/P9VPKcYvDwasEJfiEMiQGCUk+50uJAS8TNo29mS2iDT2EDG/qxEcoZFTf1sYKrKkULYG
tsrzvtowLeYTq6ewv+C0hvSuLpTUQH5uIgrsgTz0FatrdbWiN2DqrvKtDP1aVBEop092HHuMQUZE
dICstHNbNBVEkcT2ZWbgGeluYh+qOHngr3yeTDCMxPfV0Iejv5V1M3NIZtwMhTcwEQGpxhUGjbTt
yy4QGq/iZ4OSBvixBkrjZV8K6NAzHBbJjzL2OmrIhaB0L00foXRjNNzbgGWOAjS0KsowJwyRwwfQ
YkEBfxfbbm/mYDbYq78GOYrdTnQWbm0OHWAfwnZnDR/aMtFpJ1z+H8hjxLHZ5D8bmR8dFJi1Bd/v
Nmb7IZ6OM5AlzBYygfMoU7hkLzFVzNcEbEVbF53vLeYp4PmwQbyP0fby+C5ZJ071WSQk2MEAOxvg
rOvrHMaX1cZj2UjXA3YFApOCZchFM2WqKgKn6oX0OaR1OD8f+Mh1uhzqMaFsfMdWPm/qHfiGndFC
D0ii5E5NFiTCu1YDba5LiJAgJzg2ZgxDUfQhms6/V4yeEEizxC/R55D5dcruAJtV+nHgXMjoIAYb
wBuiUTj8VMBTCS79MKgV77ZcfLTBH0MCIBNzgdYsZFmx0rVabiS3k91y0NFLi2maZwa8KET39kRJ
Ny0vCenl2pQVRcM95H069ObjAOQlcHn2Srn9rEUj+PA6ucl61G1xHJouiRy66B99FoDvvU9ch2k/
dF6XRvejGxzSTmJkMxyKGJ3PhkBhjEpWqxS3EUkZ5YsMZv4ORVxlz3rgQXfsW9gNYKWql2e2tkyU
a7tUp5bO8VVL4u3cGz9fAclQT6lJosJz1tyl7dQRYMazeVdhUV/RmimbY/c1L8Lo7mNNWlV6HsJj
k3XxdMKwC0gpGtgl0+SzktiOw6KTm2RpdZlSSNbzkQTmKFJPD0K17n4T3UQOWLnTIVsJJM7SJv3X
Rrtn2A31xcAdd+lnOx2YBQQN7Ut9NSvHy4Yv2WOqmxG8vm6/tXasSlia6nylw1Cyio/X2Rb1x7Ua
wAIPmlH86mwdCiqG9LjgV54zzGMvxit3gu6h+jZy2Z2kDzu4hrhgx0YQ9awhet3yDhCNzYNY1e8X
v2VfumBgGOVd/27JovZAoolcU8KbNldBEN9QwHRHA3XndyvS6hHgYQu90hTzbyGoHswzoQ6f5kg0
7VGvQ3AIbT892ZkCcEApKO3q3XVszSpz1i9ZUaW8arKPsBrw9QwFgvtqIyrCg3J6wpjT9s2azzHL
vmcTg1UpqAJz3UMaz0oaTuLRz7HEnNSrCwxQIRx8WaO+EGH1jU8pudgk3FdoxXYOtZ6Xa4929pak
cj4D/Q4glY+bqMxQ/b6FyxIP+bZlYYOxWQefFj0u38cg8NDuh9sXa4WKoCjQkA9um8XKbTqYBaGY
Mq7U2yL9deLqsc5JqNu7NUxRiDFSFfMSd/E1Uh86fW38aI6RdtGFdb2HlY59YMv6lbiquqMhts9s
3VTuYlsYOj2MQCVbVXyg6QTnX0PNpxUOq6MgoLdrmzsJDYQs0rZmOg9cTL+AmVZ5HHXDSQEoyCPS
T48+HOSjbeAVK+Q01e/HZh0/Gq/7CJ4j54sqNBpuD9wfGNcMmBs2nm+2gvpseeCRbaDt32YBh6Te
cpA8/YdBtWOu9Rw+cpAIZx2ZrHCGVNe0HegXmyX+RgDvn0E7UIeLVlNeuWDEROrqmyQLFCxhoeRf
TICmpszQn4mcCTs+JEsijyj0SVLwdkuvplA1D9DpQNuxNOZ9pAZ9mp0PT0LPyRcTV+8XzMnvtxGu
ktOo6ZqLsa+/r/hCTs2UOndAG7hC6c9ZlRs6grGV9QR70DyfEy71aUQfGuZ1avl7Pkz8JfY6fidM
pV7mbd6+wz5UlXOqolsKYcGJ4KQoRz9Oz+gvgxxC5/kmgBz880ZgMYy7sIIyC3DyXbMSGH4ij4pE
YBQEHsRkcpWCmCm0HcRJMmfeQ9sV4/7n6DokQ3wUSWw/AZcbH/jQmKtw7fhz35vtUlsBX2uKkosx
uG/vBkqma+Po8jDYyrwzMC9/jWE8rXMYG+c7uvbYPMC07sN4chcPg+S5XeCrBW6TDacq6WmJ8RgK
S8Ae/LwFprqpqsY8blHWvM8AnXwaN/h/ceDXV9hs6e0WBhM0TEl77HjFbsBwh3Ex9byD7W8dYqx3
Mxy3OlAPEhD8Q+2VHgsoQ8jRLGL8pCdHawzX23ZjOHUXCJUk0IFevavjjfeo2b0/xKnMrkJwfsWs
N3qfzXUMZN4E34IqggbtZmV0a3mx9h69bpk6QNrZjWTxnE4HoozsprzjMDXD6lY/AGXp7gLY5j90
yJXCz9QAetvwg+3RwQiXijvPBeSX8Ne311zp6LMLKrcUXbOQW0h93Ps2mufx1ESwNxe8CdMLrZTJ
jpz0A7+GJUeX4HEpjJngu8uMb32ai23ic97H1XCnAvD9lzWA04eWCVkmczNyuGmPoTfhch7o2N/H
ngaP6cBbXSTeNDDecm2eRN3O/QGU79pc+laqtgzMwCBCrKowOKWztdvTmg3GNae99SDwHnnVKYlv
TS21vJaYyU1XhCk6F8jtXTXfAi0RtohdWL9b0k2thSJdcgO5XhWWS4gW8TJhEJ8+sBbTn0EdMXqC
fTcn9QBZ0dU8Jek1izwZxLstXqtohkV2JNxdRyh25Aznzryexm4dTNnMlrlnHtRSQIFTd9zAFVjV
nSwCyj28u1DN5FFD4Ypew2A7LRg0RUHSMSI3Cxd+KCIDHP827VBOSwjktlIB2boW0dQWSZjK6ylY
vRX33RokfIvx9Q/E9yVwml7uKi0dsf5+mqjIpnJNRNJFANitwn7IQG8WLlyjHqZl1zU3sgE7m/cD
YN5im/w45HG/gvhJnZBXQ0uZOtQgCm9lC5i0FL71V3FNw6xMMtKkgMSECc+yNhp0pGMwgUQL2O9k
iqa7gHGfFr2oKLxdFCbkYgVm9yHUgfk2c7QmsdFrdFKqCuNDPTcR/Kto4ZpAFeDmIUVb8rRJntaA
qhSNmcvWtitQSSd8QJGg9e1XFKExSw6N7jQ8j2Po+UH2aQhLto68Yuw2DObEvQeZ21dXYszol3qe
P29bU7+vG/255pqJHGNC/7xA23GossqcCA4PgiKRGNBf6Xbp1qi7M3HrjnNjeKFHvek8hUxT533P
+mczdElpTLLmLmsp6iucZl8nhFccU9WBxqt9dQuGMSNF6O0ylhsOG/rAbRM/pxAQmbKdgfVgPWDB
5NDDLd9CpeWjHgebHWya1jewnKlnN9qpPji4xpFCMPR1mge95+dewYYSDWN3lGPFngdJQhgIG3WR
8JHcRtLTS6RBWqragrzmGIvKKKrmL/AVw+foowi+6RSHcEn4PNqDDhN1B/3gMp21Waqc24X4YpQw
9sCTPuuch30FDSkEke5sEzzcYQXI/Yx0gPYbrJ7deIL5eC4NNuWSb6s0dzjlcfi3iezKVqC/wC1U
Tzh12qNLeVK4QTcfRFuHn4G8+SNEO/ykCO+PqU7FQyCIKeY+aT6SoX/fCSjBagxuxzSqxCe1RJPK
WazUp5hU5tpFcQWztPEiK1qAo9cVXMeFrAkQ7tbPBYbd+F5gLLmel7D9Kps4/SyrOvwoQ2STzGBu
S6ZHdY4BGX8A+B7JvaZ5nceCjLdJVcXoW1Ec90VIv1J4SAna9n4/tX1kX9ScBe2hS9rdDt1jZDkP
8PurwsIENYFr2hTAwnQRYRF3qCN5ErSC3XbaRi9N00wyjzrcQy66tMkKid9bAP7CmmhWzc594qK0
nBoIOQ16LVlf91pNf2lMbU0hdRyTzzh4F5NzuBXnq2CSSTlpEVy1I4M1EbqBY7jN0uXtGuh7xrx4
cXOmcTxg8jwqV0ENpSoW34C6MxcNR1mXmxotzY23Tr9IGH3bwgJmnPN27vzXaVqxV7ApMac5DRTz
2wzWas7ByM2HQSA7ASB1DclU6zc085CNfqeQkFZHJMVMFwpTJmZZtCNT2VVjwA7B2EPzS7aZfZhs
131K9ewLaWNbdiQYyZ1b0vAZ7FrGoQpCD5cn09J0pwVN1TWq37Ac/Ng0Aq0cR+sJFQcs1zE81EHh
ql2Jt/aE6YPRMxwGUKRgERW06WGNlvOxnhNQKb0shESTZg77GDsX1Tq2EXrqeKi2j4N1g7yPVLjY
ElNFJVHSeAJXemFCV3frKSCRGOh94uIqy2U4tvGXDrLRYCjmIPOiOoIwk57cykYlCmkjAXamzt3W
9BbOZBy4bC0b8FcZkgCg5qZrOcxr1cvLmlVRTArrMIDphw62tiTOPWTe3B2N02P7sa4lVTXM1MSA
RoEbB0kb+exHlUzHGr3acHawd/d/29H6GZkO0D/1w4GN4NqeKxKBezlpCKVgVDYrDYh4EE5LvAca
QC7lBJTM4ABmyNzx+N/7gKcE36MVw1py3Xj2kYFlap5fwdpA74TD1PEdGo3CyusLUqx26h56gZ0H
wT7c0m81rYhPTtBVb9hvY2h5+8nppQmafMgAdMEPKyuxJDgiUI6nD64BoJDdwBdN/B0RnKy0cLV1
ozxtYLfwtnDkCSVe4swNM4IcusmtwyV2eLwtR8RsFNkCope4r57jiek2OSQQqrbxNXFuXBV0SO2E
HgezQz0etUYcRwSZniolVEi3EcRcaN01R8VceYsmKqOndkr7ddVAYWcgqW0BSZXrFnqoB09beLkX
KG44sINBZTcbWr/sUAVdUoEFmyuuHTI+Rk4P6brBHAner/+gM9e9D6CumfJIwXyWU4e9c4DapP9G
BokuC+r3xsiDSixvytlAp+LzLRpBPm6JW3+o7K95W88PDOrYK+DA7Y0iVVzIKHG3IlzX/qDjHmKt
mYMI1kH3LLhf0vOIFi7N40GvNPfDIoeTmQhUjD7TywBzziy/wc9cSZRW2ldIvcmoK6d4W59sGywe
DULQweM/YUKshEaSh0ng8CyrPvMvwVb5VedhvYzhUyZbycqlHYavhoDAzq2YMRoMWzBjGjECYQ5o
J4y9cg2T8zfY+XfEBR11NCCPoKmP8GkhA+TYuzCDOCca+VBUhCp1oIgguAph9/zUzR0NbZFWUa0K
AIotw4SarvauRwCnKyPC3PQR0gfIJnLE//RNAU3HOKNBCiPoigBu3dWYvPucjujDbz0IN0RkxDJF
qErSXQe1VZCyOwZzBbR1GgkxRbQ6W2YD46Ckgqk5wbeAF5P6OshjaOuQlNWNonAAzF42CBawNir+
6AKi8JybPiah9g8rXnZJeZXxg4C24nsA8RLAQ6HrmwBl2H7GcLk0j6nozd51xRHc5Y1Org1NWfuC
Ehmvp3im4kktcXULmWT9rTYhvvls2TzkapUDMrJtsOPqlizvM3hYHxbTNXgE2NjADqe9QjVNe5gV
JONPIeDDtORCLecQoEVbLtDG/LXEFD5CJi29GqgQkCca9jxWtTpO0UA+JsaGCFqBDrEx3QaFvt3W
HJaj9S6EGawtI2dnmLq6AQJ53s58PtdIC0CZHzbIQesKwQzZwrtdGoFpuNBDukZHMETgWUkMY2FZ
z/GM0otUCaAwk04hL4xrO6IpGJBYEDvtbuoonLOSsFqnRwgh9LvFI4fkuE4DnhJqgPQzNU2GCCc0
4PdjsHe8NtvjGdBTI2UskRWHHEWOsCfjQBdQXgEuedh6IAD5lmidHOQMgV0Zk749IHkAP1MzyOkg
G+l1Ocf678U2A8JarEdqEVs/pagW8wXZJkaX3ThnT5bBdovLMTZiIGiBAvWRuo27KrpkTSdTyISq
tc9NWPFLEDTRy9q18tojC+QBWj1RQAMWfYErxg3gGVK+Fi2zwhTpQtu1dMsqbN6ZbKoOrmmzDvXX
xN1FhNHKjlOysA9B1Wh/B+RKIq2Eqn7NO90jFYdD8ZD3EGLcKShMyCFd2IqhgEdwNYwVYf0BAQfN
O8m8WQqcm+jq0J+XTWzGbP/ekvslXgBDx5Gq7jJESXxEwFBY57PrPsW2Vx/NpFSOSCFgj1BUQihV
z1jynflUBwtBHoX1QRGg87g1DvYeC9zl81C74GwENnVpWpneT25S1xMb4fUwqUSeHNCRoCLZByDG
bYplUCcvOtrig6fEPs1mjc7SqilCsEi27N0a6SGdGQDxpNZmVzZuhqTceIDGqW9hvh5YNHdPcMu2
pQG4VRosdVqMMXMHtC/hZVhVA23gEn5sqtV/5NUU5to6Auskk4c+66q/ISsmyCmh0/sM7f4ppFX4
oqBA/0jwIywPPL44SP4/wnOT3XqQ/CeNwIfcZ+4LBMrTg3ZkrfJsQoAH9sH2gNgzBDuZkPYnnAdm
wJhh4zJLIU7BT98sY2T+EgA7ysxjUBmR64dYpCZUH4Kso88CgVd9QYHqn7UeQlBhUFrKOP66OqD/
5iA18CDzggNK9nMJDhwupo+YaFWvnwy1irL7STQjqrxFqAG0SWaE/xkiAb+KfgTXAMJR3dMVUpr1
tETwakRlrIifmjOyiXqxnSHkXqf3VesX9pUNVMkrobJ+okVFDZmQmTQzuhgULwk1Czgt6CMED9uE
lBDehRvaxoysbWFkYog/u9UDxcyTyLMjpcOSfU6Q+IOiMmrZ+Q51jDWElejzoFMogzWpawhaKDRW
kCOjjYeqaoUXGpsGMnbKIAVttPpOxmBNbQlCE0K9g9XLKhswlm0toRbSdbWLyLEGR9Agtag3Mj7O
MUJP2mMb+8SYDypbqlmUIGIzzH2wDLVe3AmhrFOlXZIsQZaPjp0dX5zcZuTS4Lfodi0WRdGS5Ztu
UBmuKtgkBS+AWO9PQpOa8O7U1H5Ox79cUG8Ry9sKoWBdDi18mvhLMFkMzBcEnFVdUnjCs3Q+/oGe
e2sQAfkHAzWHVxYkJ2R6ED68ZR0HgplDeM2/EgEXyU/WO0okA/1k4r6G2nPJ5qEvCJJbIsTFmQ5G
pLwDj2KLKR58+l78ILr+/b7essu4LYQ1J7CrIqcQ5CG4ore31bIV1qS6Tb9JpXdvU/8q/Ogl77AQ
AwW67A9E5VtOfr8ibNz4NnbvMCjfH6ETv2gyABpmE4Ff4nv/esX5VVUTs8GAmrdpQx1EcDPxASwf
rQBZ+foqfkaZPrwyoq85AL/mqrzJZHinevz9ewTDm4/8v0W7nL6rPbv6/4dYywzs9P8e5vCfkOb/
CWLdP/8a4oBYbwR2YwHDCgTzJvzF/8lwCNj/CRHsEvE0g/AD+y+Gk+NnpOX+Z0NkCK6EpzJkYZzs
Jg6QyHuYKt3zHSBl2E0uOxefJP9NjsO+dX7hvSl8fBm88Als16DzEeXydg3LEao/MIckh1TCyysf
wgRJ0XxdD6a3N1I6Qv5gUPnHFRnM1mEMXRLyW/HV7Gv8lzVM+kBPVtkZLZgZirhhqUJw3BKSQnlj
9JFF7fb4y9v4uWh/DYwNf9cSpBAxwW0P5Rbf/053y8wv11Qja5E7AeTBJ2BDc8R3YYawEErCrBNt
iLxDp4Y8tqQSh67t6o+OqoDma03/3i2BL4uGXbCo49j/xad4yV431f8abPN2V+Nb332znJAIOhs0
utle/n65O7DZ8BVDyJ/Db7fZHMr1BL67zSb3SKMKELHYLbAGMGRelH/4Xt5ahXDlJKJYQyFFA4th
53eNBbTcqWiQZIgjCPlwQDSRklh38WZAFzWOnGHxR05bm0Tm3tXahJexdXwsOmqDsDAgzAH0YsTr
oFqC//EPxS58W19/3B3juDmU2Ag2ut9VX9SjMYRPB5aZSiFuLIAN9QH9gM9BMog2NyParavABBlo
2MSsySlKG/W3yijWkuwD+9mxqX2EUkoGtw3ENwGA6IDrP94mfyuVS6MfNrOIpAn0OHBe/S776WFX
5rDDAHJjFTu3NfAbPI24SAnPVIpoBdUJTNGQPH5o6oUiA0zUJqddOt2bbOhuVlGzT8nUIGoQch77
GECtUIi1A7sOcGtMzuNcI5e1DUYkHLdNuJZ2ZuEXZ/g6FWKZu4JLdAunscbgUvosmLaHZeWdf6S8
DV+2CkGLVzqqHNhz7QACPWxij7kIkCcXPwreb9EhNlPcgp5VmYgQydcoTJJTDab+2IXhJh4aMOv+
VKfDIPIKaI/F9A1LM8t3VmJ6Tg0YHLwon72kgSN7qzwG9uy6YDrOK+uH04Q8VqS3TsgsBIKb6gUK
eKy5YJuUOQNFstH9Og/VeoaQJa0gmpqCfYgASlgkKQIwEUa2+C812v0+3waOzZA0IW1voDDYYCLY
pDyg4OA3bhphBDtkAHCrArX6aOxal7DBsL4QSAm9BdJAzS1yQhUU99DrEzTEXVQXwDHrpaghxIal
3FB8lZPaqvEEd81U52qLFDp0qK38aQ0IUmwSVrXw0G34YA2Cp+g6bRyoyHq81oB06XHaILN4B02B
vaAPj3dEqRHrvcOfAyHyUI3dhzCFsq/kiEr81q1buuTMxA0UJc77oudb+kJWgy4i1QKgXE07/wBY
A3V6wyx0AWLh+7zDeAYAI4MBH7s2I1+h1ZegbjmvbrM6o8dk1Uja6zG3QqHLEAiFcFnMVG6ZZmT0
IiKCbkGNNRg5gmnRo3WvhGseoT/MvrUKuaj52iY7nDkkue3D8JHxaDLXsDwvUw6VLvfvHJ0V5oNY
NfwISi4saj6MD6xGEGc+RtPwV4DKguYybpJnzRAtfGbBnEGP09fLYyYxNAIsrBF2FRressNgZiBy
TOtTIKfwOu6yL+jJQdInkAd/2SYaRF91UpmjJVJ8g3idAchNJEqViVcfHhiE+gcAjO6ybsll0dP2
Lewc8rbcZE8xCMWvTEXiFmgPeZdOpN+KmEcD7mHz09W0mPhuqlgPYMDZv5hB0BYU2kh/bMMeXCNt
isZO6simGc+PeEikIXcZTC22GftcBmo+compIx8YxdqlGpO/7ycgKTYTqOPw7n3dEMQF8KCtor9C
pAXuZp4BeZZqFuYKsaPO5RXOiSN6we/JVIt3gaD87zEY2VpM+HleWNuhSdNAJHL0pu11aDC3rjJL
SzrE+sA2q58FRROfj9Mg/kIqJmIYDajcA2Y1RKGGeN1RrlcQE7CgcYbQMYv6tQH3vE5Xx54pNO8v
iEkc7o0Hd5KMIwytbgBQ107447cUWIFcE6YumkWoKmpMkFemJimmYyKQ3HIE96GP6xjCjQ+rze0I
RObgQg0RxqCq5noB/B7nUHrJv5Xd2mKrYimKtYGWKJdLIB+8gUXn5FOISywkh09E6rYIEQB7kWDh
Cy/gLbxdp8DxC1TnsgjnLpyBW/uksBHZAa7W8mIgOLmQnXOPfClgfXqalo8Am7BYq6SOb6GoSI+A
cOuHDLa2E7B3gozIakJcKJuiR1lvUIBYGyNsLgNY7xT7AK2Yaot2bQHCNirYjtxEc5i3UaSObhTZ
lWhq5Pc6ICHXMDutJzJ2bLpRdUfP8UDgj2gUgmTg9kZSKmK0n3Hydy9Z0saAR8187HtfVY9TuC1N
iT+wB8qNEfjqU4/oHnMVbA7C1ThpSEHaKrmwmWfyMk9Dc5hXvz0EgwcRRJZ2y6EhQS1rQLViFW+f
AVFRlw+KJscNNlicPsgCzx6RMdkHjz1WuoYygW/8CgdyUJ1nbIW+XKxvjiNWLPa2pHc2BRfBl2Q5
zBFZSgEPYhFJ4crAMnvtO/YAgOOMWfmdqrLoRs7relyC6RTJCOqO8GvfbU+a8O821MD2+CGRwJXq
+t5syxGSgoc2mOiZGTveQ9cM5Q9MpcDWXI2a2oTPnU5uJ8RGH207g+zqoB/qgZkyGffFmEL7QCvE
1YbYze+rhfvjiFHxCM2buJpXGwJWiOIzTrq0DOpWfEcGMzKzg3o8YQ2mB5ks08tMR3+BhxkgDsEK
P5gM3yMiC8YPCjoUUsKcedVAAWuPxEBvD9YPdq5rg/iytTCQPFycCEF9G6iLCqMioJ1Uui9IVYDY
YCDtbdJLt5Rh0JBj2gL4BH8Tgfv7EjDvXJFVGfxGbV0fUZ+b+txChYJWC+45dlVVNcluIcln2QFq
OftOERTVCIHH/5e9M2mOG9my9F8pq3UjDbMDi+pFAAjERDI4U9rAREnEPA8O4NfXB+Uraynf65S9
Ta96kWmWSUoxAHC/fu853+EbzpFsru0YPVStsfpYfCKJ0DFuPNLnImZ0Va9T6w7WZWq3gfCQzn1I
qSE9t6PJ5BmpnG9zmdFydGCzdxcDYVOQTiqDJSbMGR2ZdhvLqpo5HTSns25bu6V8XwyzEV5dMxj1
llksIImGdX3IIr5zlkHL0LbpFgqWUSTg4cok8dZWXTWGi7E+7QV11DPPbHtBs7xIMEoOo4RuohdG
J6m5rixA+8xQliqY+rj45sSDsX1HIqChh+7EaJhQQalOsydBbY9tWJa96S1GaeuhIxXzXsCL9YrM
zT8aLVae2xHncZAXaXXs0SbGwWrmnZcL0XtunOvPs204bwld9/HU1i6MoGxIzfo4pEbEzjEtMkzU
uj2Y1VT58xRjYE/b7q4uyypBX5QVdw4shk+jTtMKH0R3Ytrn3E/8+MawtFfauP1J5KZ+UxtF/KIv
sgSCow8atjy28g0gd4ijQvvIekM8A1Dqg66Oxq98s9anQYvUMxeOO4aPF3U+pBmQDSlMu1cb+zGT
yJl+46KMhY/4433W6zlYOct5Of3oQ6/niEvzppxpMwqqAFIuDHlgZqh9bvIhxd2XuycN4jet+on3
iX2uqvYgqQeee3xsa53MXO8ZVV3ZT+HYytyXKFWBKDTpayao/NbGdk5qif7BE4AXSC5wjWVvKtZI
caXljLZt45zG2XQqo87eRdjvdpEqxfuijpnnYMgNxmg8RtjaQhMtkxWwdsnbWjPOMADqh7Gw5Ipq
zZiOcp7ppymNc5XWoD3liVWdS/SGt4toluvSlObAkaly9znUvSBCTQAEfj4qy5TTOsJg37tyvnfZ
NULyF5UoQBq03iUG0G4VRgpmGoMTEWfG9lulm9Gl1Cbt3HVK/2xwVgcVbbaoHofkRpd1fG3V/Bxn
/Z1Yo+rSLEz7fA4Ap1goxyrr8jc7quUXKxrr55FiJywK+17NgZsAJkD8ViPjVQgroGlWXLrR6sE6
lf0Odbm+11ptvFmJNfEtGNBsaIXc10Vp7YvOHQKw4RwY27J5MiRn9NoxinCplsZDOpbsmP9roVya
C/odxBjxMN66YBs8aZfJWRcFXaLWcXaaMfd3Rp5HR2mPCWutXM5L3wynZpLKEyWX5ndWpZwn7Chw
A7ncXPe2y3zm3MIHMqy/LHFbhI7RrGdZVdKvRus9aZKSOmRsA6TxU1Dm6RTiUPzeml3t7uk+lkGK
XvncKhvyIUFQXyWLfqeUS/0EGqG6YZi+EUxprQUg8qimF4Vh1pjLvbNN7pdG0GlkVHLIhUKfVRlh
dJlV/5Ss+Qdq3f5bKd2cQc3s0uvXY2cnwDnsUhhqIVEMRVjQ86XcTyrXt6v6Arrt2xLV0Z7auzqb
9lqzMDPeH4zW+JzTjfbipolZd/r+Vsz0HJF5MYgBrAjrNut2dkXlEWF43k12xiVO87CHYH4/ghl6
QoucHWbIXXs8vgklSNW6N8jAkMqP3eohKOQ+MLDKqqy7X10qw++0Lxm0Thr7TITdtOwj5QbbUx4u
RFU8uyi9pTcMhTwrRTOSElG8OGvMmov0dhcVOIwn5iWvWo0fH9PUaahBGTA+tDlaaRNbf9EyN9q5
krFeR+eXqlgN0nZeLxGxCXs5xI9ck3mXGKnhR0nU70dXvjiRVSGemovjvKjX3tTWwFDYpLW6Wvb4
gkM4BlXACLsE/QGdy59saA+qrrG8lAvRHDJlOco5xmjsLU9pmhoHhVLq6FBfcKCrjK8YzEvmqvLB
ALW1sBe4yauaKlfs2Ote0Z3vtmrpJ662FiB1K49umoaMsZega4db+tXyzFrA0U0q5SP12nrIzaHw
El1nL53Tiz5aC4BgRh6lF7liDFykcuGk1FtsA9s73ljrQOsr2lMcfyqFTELa0sZrmQn3BjknlVWd
oFSs1nEv5Mg6krvvves86lOjeU3E/KtptNHTtIJoCH05KDxAqNJN4zLnTvatKgr5KhFLgjSJ5/no
yG5nLGt1xdKAl1uCznqMlqbZT4xAxx2sFIoaK4kOyDXfGCGve0zUI4cxa6R5H8dl0E5N4RHqYY9H
kAyEdpQjs6ldPkxcwnZN6p0JnJ0pMkeEnRNTfKhF9R4N9Wsxz863dhmyM3+wvBM9nNJjhFn8xoyb
rNolXWe+xWNtnuypnm6Vwlq+5IAOr5JBcb+L5NIeVMv6YjaqPXg2YsWbiVb5l8JUm6udqdmpNQHI
oA8wrmZfmrhbOF6geFLvOVBaJ0YIVdhUY3MCcdUAYQfidKy6YjwpiC9uhrSb7+ukIIYpdflPlExI
QBTjcShnhdaGKT+jAtLeS8mMX1WGsQstRAOC+V2+HNy8YqzY0/E6WvhC+RcnAcQbMmgp654bsarf
IrzPgYue75vBHR5Ky5n3nailBmRTK85lVCHaVMYmnAsOQYEb5ai5aaZqg6/agjAeZZ5RXnd9aTwz
G5BjACqZohPl6Wu9FlqKNUq1vk8KInLkP217D34wezFWXslHMj3eR0JZkMAjlynyvPsKf8k95FAg
3+pa1qe4sr4paVGdzMXtPQUA3BNl+yO+4/TSZpxod7ax3kuGBK+JTSnLOHWEIa0m77np5N+bpmF9
023KrG4I60LtT1O5upehq6iRhrx5IgbHuVdFVzHrH4eDmyH/lhlTvrnJJqTTA6rIJVYedFndo54A
lG2N92BAta9FjzTYwMh9k0/yk8aAyGDDUgcEiwyI34FtTmrIigRtIa9jaDC1gv5BTefoUI5K8zZ3
VuuDGlXOsQ02bfvCUSGp8U2p9cK3sTwg0cky+8TgBuH8XBKmhDq0N/eRU3C/DzNmKxfz4mFYuiV6
aIoF6/xkuIOyX7t5Dht9sb8Laa9Bq8nspolrROLgh74mA0RB2Pa6VWn3cSkmIMO0Ne6mvLDAtFit
BJXTqdpJGztsGAJfloMCeN4kNVo+Jy8t3Se50+xGfdfcxl72USHHz5inR7JputYNQSEr3IVi1c82
Den7Ke9oLzkMhmkameaP6JgGPne8E0uWpwejI+5iTweP6rhcCts5W+0UScS3+eIcXDALw7Faabhc
Gh3Gw75WoknfaejpMr/TNMXPBodTliaLOGTnQwgAfWK8spwCqmoHmdLmzu0UDyI3rfUmE45Ct0k+
FfYHHTgGr7yPCes5X/jA4kkgjTlGewN5GbNwuDranQlCCqTyOPUZWoY5/zZpRvmkcyBwLbcYH1y2
6ugsQJC9DGQavXB6akGmMIn7vDIvHeGbOARiqBO8JfKWmiSwLGnejjxlHM+Z5yV+CwS4DBZOrTdx
vcz9saSXuNC5iPprR6BEdRKYLNodEipE2ID+LlWxAaJdB4qAh8J1JlTISVJKzSm+T4hyKIBe0SPm
1krnBllUU3y4BHh0vqZhdH4GmjUUYZ12rOmJphcFRJKGziFA7aENeilRnQ4KcMdbTZ1JrsjxKdGG
pzGZI2mymSB0us7vV5uYJUTKzvxk7dv5ilOBx9uObXN6SFJ90O/mvufXcTQnlZfTynuKGm7PvTap
y7pjPicZf6+DRtZJjIoLyVBHGy+ZOoqJakE3NkFvUPd1vHVHMl2Zb+ysFyu5K2J8ZeAhD1OeFNaD
XSvurkBu23qGFdkd+waP1aNVGc4NVXlyE8cMIJCez8S41CmjJw/ZBsFNUIhb4WUxcDpPjCAw8Z0Q
5rQr0IiqFBJlRWwUsTqjX8yQU72BCsx361SK+9VITVHtnCi1j8aUGjQ1GkNeYytW+GaqdtiV9kqe
ip0Nas+ywjACDkw1P2UJtDg/XbHS7WwYNoOHuGe2j2sl0WLi+2TNwLjwDZONVnojB+5PsouSa4+q
8NsAT+/F1qVLD7zp70zk/T1iNVEABljnaPNlzDJEAmmZB8tman7E6TY7x5rcmARNkFlDq5VWfyFu
StsllFVXXcdk7Y1TVbxsar3XRZ/XW7cWbrkprcnTyYfaesa9ooKzRU/O3gxs4cvaSnev0Clnl55x
Y++cRkzlKyLGiIK+7EX6gbyIlr2WiDE/9NKk5Kf/XJV72jC9e4nZb0PX6pJmB2Z5mfe8c+PLhC6d
+CAlcrjjFytFby24+0ibkXiW1vRNX+vuyYmN4Ra2XRzSZ+CWUbHOO/5A/YhhFldYfkb4rCITbuLU
8WsjLpE+o5wzMEeUhh6Ws0phpSiafrXwRhjnpahQ9eI/0IujoqfV6ClTK9i4I8TjvqAbv3iJVrpn
uHe06p1FYWEb0CJ7xTJYpxHtYnkCkGtVAWc1bm78Jmbn29ao4tffys5ULeWjOSSV4SX1yFOhcnDn
mRtL5bj0WLN2shCUFEvEV1mnhF01HMHtoE/snnI1mrvysHZlfts7g6vfGQxQdRoSGqVVA79lo/ma
fISOp3Ly7EbhGKj/uN9VJ06+o7zQ7YBsk+qWNAvd8BsQHien1+rYm8eu/txb0uh3rbS1GqDOUDzS
z3W+pO2Qf170NpkxOhnFi07R2fCw5sbLqtILIKGPZDqk8FiCsP9Odw6PX8aRQMyv2pL30u/JVMqO
aiorDtYIc1gNSj3HMFAXg0WyT5SVO6BP6i1JFNZ7NNF4LoeWB3SMBy5dooEeDdFB4W9LJ8puXtEt
Fd8wI+CmQFAa0EA11WvWKuWFGebS+C65Vrem2/LRyNdR0dRh7wrsSLEDVRgw8MDkKwl3POj+o4ou
VYYVduM5VK0VYGDfJUxXYA2bRUBU0tKjbGhkHRR8HLBQy1qIYCz19g5nK2sem/Do0+eYoz0HnLK6
gBiVF/ScDudEMYj1zTbL+usCcwUcDclZC/5AM58xwlX4jXal1PGjIdOTfufU7bMcRANooqyZcyxo
EKeHH1Ms5EVleVTX1DQARycImnrp3k4ZYU/7ftZRz6nskUxt3SZ+zPFyoQph8URka9oYFZLRfckJ
sEo5jzrDg5vSNzk6nazqIHXj772rpx62S2q6GvDYMZloF+3WwcGNY0Xr7HdjZ6xkEpQWfe6WrW5X
taa8RK3uNnucZG5I6BJN/oEuf3WYep2dIbGLuEYQVl0iTa+ic+64pf1tFDgAr5kL0uu2swceXquc
wQir89TyBNIo0c99DqjtUE+bFJzzs1GgGBui1W87JHhcIBIiu1qJB8ZnSv4CbwFMtZxzPfqkr/ba
ujt9jkD/9lo3fFFTFVSyHm3VgaNJkCgIW10ROPQo2kfcdEvCLpgHjTa4o2fXoNt8OkCpX9k9fZ8p
atkzGKKkyZHkgJTjpSSYZCCHhJ3i3VyTdAvBk6QQXenKZ/09MUL68zqutQh6OD7zXsU4b3lOa43W
3agopDpWcYroSj3nlaY/jHGV7ztag6+Yjdev8M+iG2utNY6/FgqzNF5f8QClVNh9/yDitT40i2Nh
trGZ5gy2c8gpl+7IvOx8vdHUxkctLy4Uc7yS3iC4ZSorUILaw1ecOTG3j5uKUE2S9socu/iuNd2E
xT+eU56qJfKBkrcPqGcy9yzH0jmjzLc7X8mlTGEKkdAm42h5FeqcHvqsCQbdHVI/T1bxeUY9+6lX
hfusUPr6ArwdoU0JIS1KbH0v09IxcfMK/WZaMngiU6XeJaZhiQPcDI62MlqwPBR1gyGnzoYDi4F1
4Fi1WcHWrH5vUNuygI8Su8Si4pC1xzb5AhkvOyjFTAcA5eoZTdl8slBvYNNS3NOSbFS5ORe3uNr0
AM/84HhzuUa5bwLlUBiERFpYFsn6SBQDILO4r1QTbBoNLmc150NBh/CLPvQJVjY3v+MJImRQJOQi
Yo0iC1MaLs4nh1EUQ+8puwxbtquX00bBeZgT3riLOenuJ1z26MYR996t9FuJiWx6RqtWvFQ7U2um
zTIZlY+kkSYfzLJZ7LSJE1tSqmrm0VJuDK8rE2RNUzJATzRzM6CurU5yaDBokGKY7FpIu1xWDRPF
lEbHxZUFXlpn/GTjJPHBDXYXfV3jo1ajOje16JWQ4Yq9xwL96Amthgq7ZrJ7XaT2gY0qwzY0PQtL
W9gK6zxY6GhdmJ8ud3OT5ESZkBL2UA/S8kXnjPWOrifRQ1FvnQYMIPTOlfEpWUzny1LI+qIhsbjS
TOXGX8Ey7VULy+BstdwbLlGGO8Bi6erx1tyY+kqPjgUeVcOLJkXuhd3Yte+Wapu8l0avnBi8ec7U
Nd1Gl+1C6GIo9hVe0DcdiZdOcjoGbG49qrNTXlCS1Dsm1o7YsZ6aB53vjGk1B/0r+BbQe40l65sV
c8GRA3LxwsSh9IccKxygN6xGVuSkP0CJ7hlcY/2ZoCF2Mbkk9bNsHHGbokX+5DbgDFxU+buMBv1r
pSmSju7Alppiyt5o2KQt7UdJI2vXlcUZEFZ+u1S6HWMQ0Tsft+iHIvTpYFXNUPibRMj7X5hnFi51
lMEqg7KxG81BD/jaSaC10o6aLY7qU5bSlOp1rDsFIWnB30tkftXmIO0AiWVzHkCRoJP7+1cuDx5R
oeIOY83NWlZq8NzWeY3G6au0dOZtainuMqlTWf79y/4qkvrxshZ6EqRfKj5vAOe/SoKAYpIiuAwM
tCtFOLuyWEyoA/S8WVJLLF47UaEw//vX1H5gkf+PGIxXdR2IRzoqQ5SWyAwRnf0sROp62x2gkSAM
n8ytm5nVKnMolcVrh4Jo6PbJLMenORoY4mrU1IghnOzA0J8T35Tb6xBAHFbRivfYbwclVTm8in5u
Xi19sJSjrdAxL2jMZLX1zriZGrqxzOyjzAk+ZPhNSsnBUivqgyXThq/CrRkBjRYMenZmtyoPFprT
+4y2huKRFWvcTsQLPjuccqVXDpS193Vna8iAVHgFh2QspzEYMrksQS4j0fraYDGeyzgYte/uYm4K
EqXJWUV56GiVgb55ctORCWqbDcpRjUgOZqokcQEIe1qPuLDsh9lACA7nvUIVBtX1njwDhx4spdXe
AHVZeW1sGqZPgudKWYhJoKcHRwbPxiMmjdNJ1Snxl75ajjamMnc3w/li9eza5qTldsvchPP1K5Hy
LQlmVq18LysnpdaYZyFCJlbpJ7uodCtMEZMPAbru5WvhzKmKFn0et9DjGdV8Ns0IA1pgi/7Q0Inm
oFlDX1bojimemhljeyzKock5zeQ0jnHBdGd3zdlmnFVmBQqiDsFLLICT+E3joj9OlLQKY5T/xq62
DQNWvD2ME82GpKAtAECA5RvZDFrmYuxOplao7h5fwnpsXOxS4Y8b9f+LUJ+W5vt//efXGv5ftzx8
jzGF/RwMqG8Kuf+7CvUxreIvTd19/6c/86cSlef9DzKg0HjaBD1CcmJRkd/74b/+k0jqP9AgWlAy
4XyRCIgC8R9CVO0PRKH8MvlR9KtgTSGt7P8Uomp/aDYSVH7Ev0nrIaz93wkU+0vACW9LGPQghINC
3LYt80ea1U8ySMpci/xJpQoZHX6t+6vM8XS0GXqkZlKoHPLCM0iRuYCbKzBbuYjV+vgZroYXrW2C
1cg+8CR/VAoHsrm1PDWRukf8LQyYrPEmu7jUhAJQCgRNig8jZrBZOV3vo8GlMYLZw6JGjdXKp5lQ
7uQqjpSqdAV7059Re3iJYh2Ssroi5b0FHsZxwYnPMVHY3qYsM6p49UQn+DsMUo0LsdcFhyhe1c7K
axEpwWoNN5NZeb1jEStRBm7n+hxQrp3RY8Aq6sfKXemcxWzitK+jsbkms9gr2LxEX3xGD3ygej1S
XFbYlKYbe3kf2jIwsvqq4AWMjYdBGbA3N9dZ59fs0qsT6zCbD9iuJ6yE0ZOaG1XYdpSYCke7Y0fL
xXU5NzVKda02l2UpY44xam0Cj67dsB/fa/UdmNieKvmi5hM+mwds0Z5d2qhhkeTAvRbKgU7/Aefj
NS7U23btCM5udttvM6MKC/R4axxCMjuR0vC4FlvshotgMerfZE3iMKeHx1wpPasdbhLw6ErGeoun
3cPtF2xaxEFxWEOVV5WLwTuypPaCQ8BL1Qe6j/h4APUFiSNfWu0+UuPT9sJoyEK7s8661TwUOCjF
+q1Nps8F4UM7I9J3RseghykQD8QetvVbh3VALh1u0WrTEUH4KILtrhg0rvQAtMkeFI5h1gERA5yh
bLppx+pznkH6qfXylNX6ER+4t2BNcSd3by22B0R9X0uugZhfWicPxj57F4v7lAzqy4/7hiC4Ejdh
LWq8gdBv2tS6r1CsoJGiLsQ6fkCwGFLHe9unzSr1Zejcp6KeGaXWQasbzBntsO2VYNGnm0rIs1O/
6mkTkpB8muZg4gmYHHEs0yRU2ujcQ5WimsAbv1hhXhee063MZ+l1ONUjidMcQhGHMcfh0BpAGf9m
VmwNtakEUqPBwighHx8M9kzEAOcqw4zSdc4xM9t9tKTmObVFDSbClgRpuCtQehzpDM4+l4m5PJhW
kR9tt7yUYyseaQ2KS8XP3C62wRvX4oyGpPJXNbX8oh6TfT9Vyb5LxJaaQNTtRMKd348t/QU7+URD
i5mvVti7Hz/sUKv7KZLWxEQBi8sXxZJoKIeZ+SdcCkBMZTO+xbP7fZiw303CvBJrW+56UAhBNsfL
w5Chttje0EL/6gjWk7ugtBmWT9WHXZWsMwjoz4rLs2s4ZeULTaIOsZiHJnTHzw75yqFZuulxKKv6
wMA/2SeGrtD5Vg75yDCPYVGEOXOqD0aWWtfY1MRj6qBRhFuIZcrdNy1HbmcNVcY2RZfu1bz+bLv9
uQSotFbRW1PEAdkZJw55qBUKL+6mM3Tb3ymZ/+Kz+XMF1h0LyTWAUZb0X+s/JUWOHZuyDiOFZ955
YI68S+x3QTqXw0C4VPMH4CJgytYXxdV+++psJT95Ef7cAIiuBMKn6bgRtl3o5/ITactEczevgXuZ
Yek2qGjl5I2NsyeCb8eAvtglYdobwba6zr3YJ6uWHrp1YEDW0IUFhnIyVAM5/8DZBdv5B/6FzCck
94lKkN74k7BzuDArR5bRDLe/JdOBnpRPSlScLKSo9py+Naq+K2wF03FUBOuCq5hoc6pSpsRN9SjU
GjT4whSa5aFwkAcxv4sL3zTto8W+pABDIqnlIhjTmDy824OzDgJoe3zmkHuOpiWA3+WnqX3oW3gQ
Y/JVimdnAq+1oc1qQCYWqRgP3GPICSrSOcb3GH+2tgJHGEuGq7ZX2DyGVrU1Ejkma9i0rHDs5xfK
vEcEgR/kZdzqhnUbz/atEYsL0VsntwPS566TCgLb9hhNOzsJ+981aBenu0yfn1m2jgwFXWSg+K0+
EPQcZ5ZrhdlMzHjMSSoatO9osx63D2SxsQqTjrQzowouL0DIPom6OlhuUK/Wrd53p8a4/6me+Rc+
jr+cin7cnxTwqo1XhjmNuenwf6oQ0LxCbYbCFWZjR2OKVdtNHMaMtkuLSXv/+xf7UW/8dBr68WpC
1TCc4bayhPUXmKeKznCMV6cO7VrcjmnPqpdrXoIDuldjnsFmDNvW3ismGRpMRFtzP0e/+8Q/PtI/
vwnHgUqpuzqH418/stvHJgcAG1/0CNGuYmK40DhvI6oKZl4pyxDRZVzQbTtr55eJAanIjKDYVA04
bd8bae9BY4SFovsR+nJTyXapoEvO/zMiO5RND9Q/QhDMemUrx0RRbyNnvSK+OmwFQjsgVRey/qIb
b9MceS49CVtxfH2qUNQYTxGCDA7iBBiYQ4329ZtpvrupelUtGUIv2RpfN39/XYxfUbl/LhOupXMk
twQVqPYXMw8dQz2ZEGiGo6Ltak090jz3ZiaNGVZhOhPBatBTKM598kr/c2/OxPStV2EsvpzZLdPz
bEcUY9Vuphci2vLSawy85AZqi1no5LdBQYJyXbXkbM7qbbNOD8sw/eawrf+re5kJKbXzFufItPrX
Cytd1idzZK0dZ3grbX2ZFzNEffhJSeygL6ZDZUzvmnTOhfWECfpWtZWD2lHDDvoXpOqsAtnMDDPR
D00vHvVuuJ0nak5tOuqtuNlqz0qOPkrH899//dr2xv56R7o0CDZTG1Hl2l/8WzAb0kpacx3Wo/G+
KAmdHAaIzrrTNYlLArbWbmHlJKbnkLiqr8nhrm2boFpUZkIV1gBUwNvi1vQQKikyfrONbH66f/H+
bJi/9PVpam2uop8WCaNoDbuDkBDOaU3xOPiayWLuZs3nBKpVg2Ob/CzWYAG9zTyS8BHGbCAapfeY
sp7TVnCl8Wz36r4Zr5lZ7bT+YURja4LLzKr2HpoEEIrkRSvNMFeLgM3saMfoYW0acWLyK2P069q4
hwCBOyJCRJ1/nYzkYCXffnMltu34n66EMOB0m+zYcKN//aSFTRMXeXAdWplxv1Vjujod9OgygXsr
seAsmX2YUmQa7CjLoh+QZDz+5i38y7t48yIaGyoVFvGvb8FqAEPSs67DBt19ozpHVlOw9O9bla2l
yVnri4CjyLcenR5KbsYS9Rt5gfvRLD+2KtuOi9807P7FMdJE50IPSwAMVy31L9/KimBlYmDDt6Je
VtE+RJl5ZX6/N5v6ShLgN9DUTPSHW3J3g9y8+80X8s/XhFfnamDE503o5vbzn+4+3BWRsnQWdx+F
p1A+1f2z9YPLqgRqZt5zTnX07rDyXgBXnRVp/4ba/sMU9+tN8esb+Mvq2OqwKls0r2G+kpPEFAD2
RdhwduGqmLryo5qpmMQ7NRV91h/zCaUxcjeb49e6HEZrZu5zt/I888iEXfd1W/VjAyEb9zWqLUzu
fdgOaL57cYtaIaiplxxMAAzVsSwBBvzxjf4/a/ZsL/SzlfkfL+x/Gb787x8e5vh7vf0H9rF0WO7H
71vnpR+L4X96Gf/OD//j+4+/5Xd9HPNv+zg7pClp9eU/9l/6+pdWzvbH/mzl6H+YJL+Twbttgipt
E57LP1s5mIppGm+d3K1pTSzoVtb8Ty/HwlRswDqiQ0ebRbX50T96Oe4fmCJNlkuVxxiTvfi3wuE1
Oje/rk140wU7M/+wtzH7sbZa/6fnoMABpY2tDhGEo6Y2TO16a5Su8R37H9EIBR0JE3Mcc3LXDvHN
65+qONu3U3KAS6h6Olg5kKgIPZNoCFyxLaNMcFH8wGXVGlfQg4dFC86Qe3fZLG5uemiKtUQxwQiY
qSluDRixXmU+d91wWrYmbqEnoNEc0R7G3rXPdZ89Jhv5cEZI4kdxdJdiQCbrysbeQeOdTLmbRtHb
wNEaCQUTfGrtKspO22R5XMPhoatF7DdLdL8sy2tUTRQ7ZGW1AgtcJPc25otXN404TIrqsmhgSsp8
RWS32vpbOfdJ2KxoZfUWsM3aG3CLbOwskdo/l1Nm3ckBvwpp3yWcv/KjLIQbRK3sr6qdrR/EmX3W
naXw9W2y1ZOAcNRTow/Ii4zuMnc0z6go83tOedqxBI7iVW4/PafwdeRujGbtRK6biiPVsqwHk6g/
utbWPV0xf2nszy6ujG8zpyOkedlcoummJXG/zNUU+2Caooujz43Gq5rrTct+eQONiym6jInYi8vI
+WgTDcRXYox5YA3CgQfXlPGn2un1GBiR3l+xW4jXoo0Mhz13Xa44Ictbg6eC005JcqoVC+PYW45k
QLvO1U3aiQ93KFJzB41snQJ9kAtjO5eYt6WyGWv3A0jk0I5JQME4ixbHg/KD3tiopE1vD1uOL+PS
fdMzEx5UTwATnqVWvWuYppneMBW69tSqaDCmTtxXtmIGJUdLZngF009aUszPBnI++O7a/FKnaxfU
2eYXQBtYnkCe2HeTy9VIIEQHqDbWu6hrbk1akwwlUTHeFsyNduDlltMaixdSZvScDBSTilMzoUyj
NHDWaNnHlf6ZSaxPKpsK+mpNX3EIxnRcGKJmRrxrVIsQSwtVNh0+x43Wu6Wzk9OCfTfmV4z4vlEB
7+J4vo2keTFz9ZIhiiUbZ5cNyxvc75sY8X3spOdq3NitcCtByyLmgF6WxjP8rc3hpPlJ1uyYNXlr
0llw3Kz2Roj8DsJrSNyU5+SRD4/9STBys1S9CGcGeNvo4RZ0pDfYx8F4mOrHlvz2ZkI8r3/NjRWr
KfkPhfqmghemoBrvwGjtZrMNWY7AyMFzUaEPFZ2JwiS6iQ1cNij78Ciimc/0YKiwErirc0jTLDoU
RPOuHTLSWHHPDonejFOKPVDAc4HDkImaHk65pXnjvGiYHoxjBtv/NJnWerUSXjfJ8hmEUyyCFofE
I4/NRcuuS8xWhlwpd54TlWbPahE5Twbw6B6Nkg1xrY5Ipu90p/aanKhBiMAobfwk/TBZVcSsJcce
7MozDlJ7p5UI4LI2NOk6b7q+IErEsyiiFNZUabHO9Z8h32mXJFsmb87TD0idSMGRd6yZAOKstm9N
K4HuusQh8TQedYC9M668cQbL3/ZfCuTvGlmWh8HQ3hfIfvFNgY0Stlk/hktWRbBdczXysaRiLFfX
2pNuGwoVtODO0Zv/Zu7Mths30i77RKgFRGC85UxKlFLzcIMlpZSYgQAiMD59b7r+7nalV7v+6r5p
L1+40i5RJIFAxHfO2efGgKGnITpLjrCvKMKlXgQ/KX7CKw3o20J0zDsYpdEAqMiKdklbrE1abCx7
3s66fEiK9Bv34Ccbe5a4NCzuqFtbw3fcqnhYtrWPtyAPeuseS4X+gilwb1sUquBvRO1OhHWTpwM8
7RhOH1M50J9nD8VtI5TVHQgXBT7+2/KYJMp5jhzAVw0tC69WUw9r4Xbx1qqX6L7Oc6xhBURwvJXR
2ZXZLonpUgiMWLad0s5lm0PU2nPPvrAf6KWsEY7D15LuD9pa8+k4RkNPY4993QEGPaVS4QlLwn7t
Eq67jsUcrtISHJoK11pVj7Sc/oCSs0n/EM8WU163cZ3Ty2BY+9MnCmLiDdG8F8xLO7f4yBq59tLk
IchmsQoa+5uT/CHx41OtG3bmxd4xGU8VCT8nGTgjWUX703HEOSz6n9WU6XWsXdBkTXGH1/dna4ET
HqldXSXO0EEcVydMIjwWJoLTy+KqbVtENnUSWbom24LTZK7DVSlRAmQvxnUakyeoFvUzduxiV5r6
BK0n/+LAFu69pv6KuuY0Fh3hxKRgAu+uFQLqurYB4sUVHXIZ57hLC3Y3B2sGtNsCFT5u1UYxU6vd
Z2d6XpY37VEYS0lTyqfcMSK4XGw6aF5gLl+XHU8ziMBb008Hz3qjV30viwATqFheMBOBbX0D33Yg
X3YO3OkRJBfKZ4cSytVB/gfwgxfse7u+68ph55IiXxKf20D4azcYfiRG3coEqDWdpPiZ688AlwrO
Sn0Wi33sdXcca5d8XHmOWvcpbtPX2LVOw9Cf6NYjbYBTizxE7UfwYJ1hzVThnXPejV+pI3Va2J3O
C6Zb2KUnYclHxsEOoCHrBj3mexkeWug72HohFJKJAzg2u78wQyLPePtYfLg9HFfOmqCcqS7DmIHr
53XWv6qgPAxVcvYx9EddzQps5zdN6RzUJSUnwgwQpouNMYX+DgQMNlu48mab21swydZmF4bpOSUj
J0GXVOXP1s6OifK2QitSBmpNVmbhIx930fSehSHUV0O4Y/IICwrnzFxw31aWdQxtfSzDS/QZ+jzW
a5uLLNUv6ZRcyRk/TLoPq2Q3gawCqImpxh7VyeYst4L0eD+00YG48N2QDkQFI/yfcfTFzboBmLmP
S5zkdgDWwaMzZE2b2Jev1DGNoh0fGCbkZj2X6fFCgAuXcF9TTpwPFhmLR8/qPhDN9zK3NgvLRWLT
k5qa7ia2e+ax5l4wXg0kRHyrPZLOIXARwfNC5m9lBsrEWYu8OIcai/JSVm+F/g5L/wb36qsgNdu3
8wHlYOepZbPQlEoXZEM6BqtkfkwCvBXAo2CWQVved6Xk60XCjwqsZPjVhXKvGdddzzZSnO0kdz2Y
cpiH1qYa35YKMyRq3kEOVXA1aSvnjUbzyVRffJXHAuEmbqrN1Fdnbi0oqiSlCmI2GgpANBQ0JdsN
oaHgzh8qgHr9mG8lsRwVtMxlCcTpVNwncDb4JvR9ywZjMMMPanbX5D03Xjoeu4VpVmTrjRj1nlb0
jT/2pL807fbC2+BXqrknwATqukVphP11WLT7GkVD/TjULhEuT0dXkcXl5w/2H5kO73GW2avTPAIi
vsFu9dA008YbxK63zB01JlcoCdcBrqxL3XXN2Gjjdvp0SRX4SXvnduI+zIbDJLL3kZ4601c7K7oW
o7VJF3sviCj0fPYwZa7poHjEPTHsFtt8XRbyXeVWPAeaYU/faLXuzFNbCzygxeqyJ90VKohQGsnE
pTFpbXdFvHETDGYXzC8uxdY4qMpdTV5qTzML3pFV2GaHoU9TbLCZs6VZi0tdhRsvr7ZEM34m3SdJ
xGzPFj3lUnLlthL9cy2rN2cO30U5xSeaT7d0hrEEYBNORP5CUhYDqX90AjaJdcGzgnWBcvZo7XiC
J0aGKUIG8YfBN9oPlCk2BH+5kQJyerLS21iOOyIaxFzOhFRu3OQmzt7rho2Ie4vhdj/gUPN0+6YR
FKoSDqAg2UPliUzAbds5Zx1QlcmyLexm6zUhrTw1RVx2t2sq/OCxoFM+KD/AM+zzad6GGV+IZz0G
43KsMTIrP2PoiEzM4T4RERfPiPqqxL6uLSpbGp4aubuFYABysgniPWUcq9aN74P2Pa9CKhZCOk4W
9x5dTG699iIqFOEOeAXM8RnitucccxtxIwiuOdjt6ERaZUVf0OhYPLcDcvUcHLIpuvHmNlxb5WcE
sM11PjQi3ewGn07ysyRfsgdOhZ8lP/XOi2zEh4elpa/lY0bv1A45h6c1xBhaL5npurolKEJwM42d
+C2EIgjHOsQcvRrFvF86DpCZgCnUdt1DNwXxc9qAO+HPkvmMVQk+ZabYO/iG6HePV7TSNVRs6nE2
MvEWlgn/SrrFJ/n215H1mSBeTGuFdbkk/WGrk+yHmOVnNQUZKm774CDhE+haTtGoX7CR34+eCyvR
Lr4uHPE8Lq4tQoKMTimeyu481OatoLIk7u0v3VqnLquYtwNe8Ypgk8fdF55jGnarVTSFZ+GLm9KF
+1Zi64kAz65smxLl2t0OiXWd8CjFZcwxTzhWca6HFkMjnoPDrD3BrpQUcbYdaGlCyctBut5wwrV2
Qx3JYz8W3kNphN5hD0hfDbmXdyqvITLUS7nOXKGv/ZLtvFHW8o4LmRK3AYsGiafwPODUO0ShR1eg
I9SAcS5GgoA8bl1LimfHDS5F21lZQVY1G6da3F8DtlaqavJ6vCnwJt0mXgfPw1vCkBuqaf1llWho
kOx6OpCYTh9jRdcZTl8wJEQc2j18p76JQDpOfbiJDePO58qufGqQPXIHe4v48BncB/GjiY6LhAaV
1ZTl7DvwLQ4/1DgUFVTOMVinfUyzaiZHDt0gIE3XY4JDjK5XBd3XJyZ3S4LqR6kbOJyCqh3VuDQ3
cNAYsFQESbMdGHsw2mBj8UKYG0SIR2yD7Ulp+QeCmjA/5gtidl0uOodlHNUTCdoEdOUmLUFzwHJQ
R1BoesPm1Bz8PFPuTQC7VyBW+Nlx0VYarnQyJ4e5CzBt9WUEq48ngZZIlmzJGqildptwRRcVBUQY
xxCvAJpYwCYj0NYl//LQs+tdDV1anxG4ePN9WKg7RkflHG5HbY35behYeBEgjy7Lo+eSJt/MBJ85
OUZEH2fQmMcKy3m8ccHEPlOdlsodKtIzaGhiWfMF4koIVOkrOJU8wOA5BS2ZvSiwnJ8hj2X7aIIm
p8OmCbyukIecft+WGA2Rd3W2Brw0zoZIzDgd4xpS6nU+TvaEYQZ8PP41Usycq4Mp6G7InrTjsVwg
UT7kVB073xzc0uAb2zHLz6hr90QezJ9eq2wZr40hFGw7PqymeJpGsn5hdiBO4zv3rUtZIejo3rmK
qWlnZcom4C21yct475kLrmd02VmvWlYT1jNVh+fcD0OFN4Rg8WaY6K5fNfwRW4IoqZJVjgMaq8yS
67OvhzKhv9hiJDvgkvtsPCDfa1puTH+KJxD9O3uZ4yOiXBqvZQuPc19BgwhXRGtyB93XDm7VFHpq
gxnSuvfpxf3GE91/4soSd9SH6+/GsEMpI8wQplPpfgJGfFKk7t4UFYHZBagsluNIhkms+ygmD4yn
lP4xT9VmX4ulvb/wIk9DHid3eUwJDV1AC7Ejf0q6nZ9N4lhj68Slk2avWZnrq2EqmaZqSDuuPdK5
kbIMDCskCc4PReJ8Gz8mfgsR80EZL7ynd7k5C9N7d/QYepzZ6tE5dVr13dZH1X0xY+7dgZohhdFS
+0EBjKc7s4I0QmabfuIZ9ESlLt/+iFdF4VT4wbnJw6Gc50ftJIijadC4Ky8uAoTYwA5fJi81vyC1
cK2PsQ1tlXT/Q0214W2NzWzXFrMAG5BwXnCuMztl2hUU7CEqR1VHfyHlcsmCSlLf8EoeCpbLVxgy
6pSTGHqIMeOwPaQMkBHWwJTNYzN+U2UietX9zNO7yuI82szxlHzUdZnuh4ozca6187MISnxDZnCq
57yAcxECJ8HUr9LmZpFO9+0k9S3XEY33dCf8Iv/icKGOy9DsMeHziOFz9nd+mN3Ypc1wtGZ9YdOO
Gn2PQ9mBhIZk/CYb+oiwMYQ+xHoV+i8ObUpb5h2aZhY5OIx8HI5viyuM4vIKmFe03kTTS23S8YlZ
63hpUUFOolybJGjjskl2byWe3ZVT4kaAPBWDa+/7ctcTcTwwfpNYAhLvR+eEAOYXSYXF8p5290DO
c5rApH3NxJMM0PQQDDI7IVFUJ+kvcpcFpOtWfdKwfbac7JuwIVuciQKnkyi75EcCw+wBIAkHBBc6
ooDb9kgkCjo1o2e9S1AszmWfuBxb1f1CxOfG8dqYm0uG8JE4X/F5mzv4cDbbDuLO4/QoCyYDgtHC
oYxafBqmgfCeenoFCRwrc67s6aqQDnMX+Eu7UuYx+GV61v2xJhPpxUxSzU0/pme75HHq5ftLNHBj
Q/toZ++ho3UEXdeayMpVyVftlntduivrQoTX5bGKUFkil00F5PBsibd2vPTXUCtikkcUcyi3EVyc
NWbcgEGz03TDmdAijV7d7HH4KeSXXxnrJU9kWuF7GP1noDbs8B2wTD/i1mSvvs7pbGgBwSxVeq7m
Sf4a2ThQM+Paw1WrRPFKrdH8XbqyfHNcQ0vJDAR5SrttV8cFFDoIzN1hSEMiAaa04G1VGKWnPddn
lR4HytZfy6DOv+gxSG+LYpE/3YW2eBZl2keg3JRPNp7RNx+ODqWRtkzWY66tj6Rr0aUDazqmadE/
OosDTDC0ouF2Fglp9sDEjNtt49P55xYnkbGN5T/a995oH+zJ9b/wfQXXKTskZzuKYvjojMt4YjTt
razL6hC2nr3PFtxLOgiWfW2B9pPk1yfmQn18RZaAij1DimRIp/R17iogKXRfriO7xybW3CY8Ajex
wk/hRwmMsCSL8IHLnWYxhV2EDb5ktwYamltyygwGpPY8wB26CMPhKrn4e8oInI1MiBrCTVwPIJaZ
XET+Mwj87VRLMIxWSogVV4Xb6CtD6dM2vgTwm9jHA7Z4mE2t4Brv+wjTPXoAY8lh1ujhoGeeQU5y
afMctoHn4lJq4icAnzmGSz+/bpwK36syl8TbjN9BN29T1n3jBd/kRCcS0eYcsur61DOCX4tholnC
SU6DqZ6t0trKuJUfoN/EVqW5tfOxm5CY2SdhHR/pomAQM/pPjs+F3w1xcNvXOZMWq+p2zLK2c2/Y
0oWkjxnsdre+8h6GMaGPCYgUVQVB/Ek+7woRYjN6BptbY721tD0dmgk6BfiVXaQGsiyoQqaXJNOG
r9wDCcVB66BqXUEsGO7ixKe7vL7Ed8GNbPtweAEZ2HEfezcMbfJntp/FvvHofmF538cZtWpTogt+
zHwfynyDHoQtJG12JGxpa6Dy/dDIwTsSnXWOEUPeA+yk4Y2qpYqtdcewQiZkZCkXwQOksbUnjHS3
8+VwA0vlDtM7aMskv+pnSeZ2mYgHhtQbrOzOYEGrimRTlFhXtUtWFW9yMGXwDQvupQbPUunVGz/I
sJv8DGFCMPCwd5eenyPWOLwEzAvhgTj3ZWq2xg6qrYBms7WcdosK8z6HdIe1hWLH1JsXolA4giKM
mKNAQyMUjiG44/JgH7Y2cBHJ8Abcgc50BAN2KF1mjjRCdpA4uGIglt8gJRjWOj8H5NKXEO0L9QAR
5RxF2jlS2/KonfkaYflrmoJTq9qrkHwd+bjn6I9R32ge2METd2iq8k45wfSVMLijdbK70fQRvecZ
1Hzfxr+9TF1/YN3FjVeWOCcrCvhqwZsZ+2a580XxafqghaWDLxhVcYMHxV6FuiDHqpObqkufXIb3
dt7APmHEb6n+CNx4vejiDmnwUIUk6eiFx/g68XTCfuvL6lDobqut/rb2zFZN+auh/eVubvu17Gbi
JLr1PpqJTgQoC3B3YlY6dks2pQUGxspqEu7jxEkAyCNK+bi4q85v6h2OHgZuqCv7wZTmegzkSTDE
Ww/2eKNj3T9HQCBvY0vvyL5k9069MHIzIcWiCk6LMxCQTqPwo22RE9dtM4vzOFJVs9ZUa2HAZiDm
bGhEfZ+X1jlgHlyFWSQYBI77USbODu/NY89SsoEkQ+lUXZnPKZ8DNqMFLWR9fS8pzaXU5Dp0/HtL
O58kjPclS2LIEJBv9CQNnvDooahRa5JsJOcijnMMkqNwj9RoHE3UvCuwbFk9XMHTMWzEiYHgoSi2
FJdwv6qSkToLe1ROBbNx+6eEi6ZK3k2et1+OlPeqK64amd2WaYcVhdYPRvsYzgpvPgAwTHeDKJ9n
ho+0rsknanpPPYO8usA/1Fd/jAW5EaZU6Gcw//qFOpFt0aK2hKkGrzfSyuGki3cVdO1bnmDVanJE
ApTtZd1CCNkFEw3LPJeztW2Pr4EOXqh/eOA4S8FNZbD/emO7VuFxJFcN6YwEa6I2MCKupXcaU3WV
M0D6MfbwBvvZu82zLwESAaMkYKHbFp4RINz1xIHwjbbU6bPrJu8Wr435ypKxx8CVy2kzASphkp61
EZXD3IIupa0MSVce0as7wAr4Lgvcv88JRxDrCmXcupVzWL81lHl82JeZW8lviUU6vNxPobIpomHf
hlkZq2C7UZVFZxrcUsMWpi6xUw22s/fEyNQ51sOt4HiyCVVqn3HRFcumCxCi3NJefoJJFszg/Oqb
zWiCfpgP6wtXgQWsdBJCDYAWkMfib3umrpF9EMzPcS/YmK1T4+dvF07YeI5dKgN3VLF2dMzUk7Mu
GzP/X7g//nsw+Vv1XT+Y7vvbnD/U73D6/y9NIBiT/s9hnqei+8jq73/1f/D/+Kf/w7X/IQjy4MHj
uYBT2sN+8U//hxAXqLxPJwGcHUI09v+2f3jiHxdDxsWX5PMv4c7/L/uH6/4DStQlaEiKh20zP+9/
2l/+y5b7z04AvDL/9b//jFv/zcdte0KgUlGmbsMyx4f1m023SvsWmHAHIbQQESS83D3BbO1Wf/o8
/ruv4ga8H+HhY/jdnksMOawY1Y0bK0aT4aFQmMNkqvnz71/mNzshbwYrF3YZ9rQ+TpvwtzdjvEpJ
gKsDT+um55BpN+u4SqxD1IHdDfpaP1m1Xq5ooGbm8vcvfYl3/dng98drMzNzImKoOHOC39x1Vdzq
0i6bYcOK4ISfZUt3JtjgNoQjZ2F/XnBZZgoyhfDKCTU/Sp6N0zlvtagoqU4rmlYvXcTltE6I1ibb
qqMcl+MR0P3i3/yuf/3OXWD+3iW+JShDsi9v5U9+HzccCID29gDsRJp7HSLSr1zXtNP27z+T3/K4
fCSeTSeKf4mrgQi9XPh/fh1yJ+EI2Wni4VgQjyVnwcIrTIVkGHIUgr9NaHvJX1NC1cb/T99kSNOH
wFh4+Zs19jczdm9MjrgExDnQFpU96RxcyZZY7N+/xb9866HnQzDlayf6y0Dtt1ehRYshDJOwDbk1
/Tb4cGAGTypaYZfXv3+ly0/6k1fwsnDgk0RREUw98Kn+9qXRdK8qUsHM2lqHQWSNYAnpNA44Ck7W
VVlQOfCff4LUxtkY1AJHAPz4zTyc9b3bCz+n5JJg/CH1Bw5SsIuu//59/eUiYUFkXElsmnZUl+Ti
v14kHuTtjmowRva2iu9zP0HuDjL7Uh0rMcm2z7KZyx//b6/524VZUbfN6ZLXFCGobFEB63CQ81Xl
+y8mJNAHbiM4/aevyZLEe42wu5LdtH/zegbs/XC5DYLXtGJmd4v54chlOl0cH+CJ8xHz0lBmY/xv
bsK/Xjc0d/ge0XSHC1T+viYm9WihqJg/CrjL+wGC0QfOEzQsUwFHGvyq+De22r/cEqyA/OVIH/+i
EJ741y+0KcJYl63nEeEO1S3oNWwHvV3l/qZFVT/+/afqeNFvi76gFIUHmBAcL/AuevK3D9ZpWjUj
uA4b7cclwFu9QJqgydQsL7mBI7VPeJMxbrdF1IzlSqZ1ImZiuCoxbR48p2udD8CBuJNXSVEM3Qn4
X8hGqwtma6e6BeRWA+6T08WkLhGfMnebrdMxqeZ8h8Vlz7LGKI8+qEke+j5omCR0MLdwBPQZRUMd
KZxb2IOLe0VHtgMFY0mlfAmXiZi7IZyiF3mkCyKCyVE5zJla0qmCeAZNBp8urE88+uEMlWJs/BaT
uI0IdMoBBP1kwDPaDL/h9IFbC7yjnw+LWQGdDoKVNwDJosKhITqb2I3nbGDqcrUPXTTss7LjUMPx
CXKqBExanHOMXRCLmYaIfWJ5+Y+xjUZmg4EIkayLEdEAGL16BUNvWTva4z21m0zrhtduAIKK8gc7
VGuns9NbcsmOPNBGpZ9hPeNMY2padCi8FEYmP1kdKQvZgv8RM8JtrFs+WsWAaMTHSdnDk2F4ROKA
uQgfIUB8hAekUbHFDUvvw9LX5nmegNLsIzo3nBXGM8YWyYWTe7XYIjwIAN3W1i2COGS06cZ3kTKj
zdjPid5BUpueIeo8tP6VPY7oMoyJptB5wEtAW4LbYnjb09NZif3SukaNwFyaJkFxLsx4mJZoEYAV
ENCux3RilosgOAig1hXBkGZJIGjwmEjGbWOMz5zGyUvqAYS5gMscnFtktgz1ag5oz+WIa8TNKeBL
gonwbO285LkVFhtq3r0rrfnegfwuIISu4zyLHpPZNIiXedxL+veGFshrJ+xVisk5Wk8ydosbT+Vq
3oW0Gh9jlwfgKkrTssRGoPyHDigbXccSNOYV6zqbjUpFCa2xnRYcvcFZfXS1ZsPUhiF4LOYVKnxt
EWG+4zqleYyS7wHID6eYDMevjUQ75VP7PBhpPQpBHRGnbAsPUVPGMBLmYnCsFQMX8LwVvDraArhs
fnHlw+P3GzLijL7j+LnosVKtyAMhHwgCfWqzKMFtkTHNOxFNG9P1NBh1R9lmUm9BZsftBvHOkdxW
US/3Qd0kLw3lRPyQwqLON9FCkjDs5/ZTJoMT3WQ5RQ2rSvgYoaawmNFx+6Fy8WClwbgGHuh8RVaP
O8VV4TxxeUkpAXHF5qdXYUVaM9flYaTdkZuht7q5wTciwenw3UEvBW0VuTuNFZP+BMkEds2sb+lv
FRur8QLeUS7nWu4b+MxjktzzEMw5pPpD2q95voHBjiP0MQcS71ufjPYrHLeLoIcJbn/BimAfy3WR
HcHU03UZRYB1n4SU9olb134z4zAnWOcs8VDrZIneCzxwCWAvXAOUPIcUdGA9SKv0B3PdmCkmddEL
P4dsqGZCrmIUon07uJgfaxuWDpWByNAyAGh+lZVO/zAgo9PL13Scp1c97oWZ+VTBQ3mHn1kkRylK
2r6Luk/za1Wyy9vh8NbiRwsNWt+PQSNcahsBmg2HasHpA483K7ovqhuc6dFq8X0duDdrgvuudsPv
xF+yeFeyN83Xoo+xxvTApDHIjeNirXE/YhxrvMK5ZhiMWWTya+AmQDkrSn0DrKAhvMn17CB8HG2P
MVNojcBqnFgV92yi7ed0cQ3DqFB5myiowB7bY9memCjab4xwpm+/L+dfNbsAufe6Nr2oeJn6gTzd
fuZWrd69Ro53olBAXqn9DZ/s3njPTBA9zGUB5RxBxLq4doDA3OdlZH2pqFle9SibdjNzRMy3qGs6
ODXxRM0ji+ewYSA2cy3RlUkXpUzyA+pZVh0k/fQ3FvLXpl5ysaxDnY/Drps1Xh5RpFGAqBZpPkJQ
arQEhbG6LqK0e0TMY8XC41UWmA4WSKhwFfwVzaHV82iPLKsYxRecIZWgvTBsPAzDXjn032OUaTxY
UWc9Yx0VP2oLgO9KgCtMNrqT4kLkQ/gUbSPNKZ8h/4DpIyKEEsTdHpuwPDRFFndHCLr+B7YS1GuR
Tv2rdmhFX1UkGelFzOfppnfVclfqzOrWPeUbDOI9qilWKpGYHyo7vsxd61LQb1XnzTd0o/wDnCa2
cd5wDjsqVfzmpedSmDEsorPhg/dECBu0tzvplG33ONomStZOL4ePy1cLqRqxfOWZ0bchNfJOYcJm
Y7afvaI/jwHUJWwCEyHmoZYGr7hOftguRhXolDO6A9Im7ZlhrustT2E7XYupawX28U7S2RFf+pms
pe2IMBgosENlsSjHkdvyBA/UnG/MklmfKDV4dUariZzNQCoVh84s63eDFSa6macSs1rr8gx5tOcB
K26Frf9MJNAhU1GH5PHgwMSHQNfZd1pSoYmNLtBwfVGEf5LKiDR5/9wCAsEn+itHALA28TyjDXGL
uHyjshu2HuU0MYTkhp+nxHwbhwQDqfqIlks4f049TLt++SKmPNM7WLbeAIoN8i9z8hrYVW7YMsOj
dDyck96oKFR1RhyIiB8Z/S+KJiSZNbiBEhveFL0c9oSfgqqOlVis8KMsScbjtg3FCtI/mmHsTvJp
GR3QsFnkQKJaTN98WFbtlxt86khu9IfD/KUBgyQC9pjpPRRlnOxwwnT3SR4sqN62hI0VFugve5o9
tQ3TWwXY3eBiTlv0YXtnaWF6Rodxi2tPVuDHnZSctMuW5zNjUbwPeTjXm8qNO/it4ejrHZVbIKQM
uy/G+UvIsumkDW1SWdgFqEsufrfjYJkA2mlYuG8lRhG5KXp6qzF7iLzf6niOIubig+YBrnqilEEh
9GEqTPc4h2luM58te8BuDAwm+BeLsm/ooaqtTaaYnsvCmPQ+YF9qbca4gPzD6HIeNqonsCA7oLi7
pfSGT2CLxYWMkl3IgiTNIwbKkYd+SzS4xg25IHrPFxbwqgM9epMTChwPxulhBmnPJeOAC9k5ZrUS
7CFVgSsR0/H0VsJJgMRfVelwGJGQ7mNSzebkurbHE2h002c1SDZlIX308coSqbxtVV+7e3uEpXsI
ZJUbnLQtG+DM0dnLuMRIf2LMwy21PZfSoyELfsVVrmiokjEs5YFl+tfg1dGDX/bRyR6Vn28mrbrn
QdrFsxEJuFqYKFzP6YIKCAUEGG4TBTEGIcqNFGU/c/cMqK3nGR/06nPCIPxQZ8PwpDu1hOzHlTqA
ReVNd9gRSGB71GgQlU6ifDO7UbhZKupfcPb79V09UauBhqxwGSDSty+6GJQAG2vXp8by4TSlvWNf
hjoqeLbSAj+UnOmI2pbOEo1bUQ38Rpz22Jt6jDfsta8FfnGXnAG1DPhxYJzUF59n4obBlYCd0AJu
cOR5oYgFm5UMumCFQZT+KBRxzB8d2zgYx8bW48UlpaLTHM8oZ07s+3gkJrfYK8erz5cu2deOHR4u
1Klim2iDVQeUnOUuNOEF700A0PUlRjpgR9RUFeFZ1inQYaHx1iJIxZ1v9PyeLpQ9bmqUuwcz5PaD
EHP9xBOoMms5mvh7wG1jVkk29z8AvZLjgpnCtHuu5vAmxL40XcpqkudoaUnl0DjRRGu22NNP/Fb1
jSuny5mDL5bZ+pJp2psmK2UDnEzUj0A/Dlm1jF2jY2aGA4BHXctK+ZZsOWFN4sVyewrEeq+jFkou
wNn59ZsanIPPrYOgbu4WVsiOS2Jo8l1EputhpqT9g8Eath5EZUJimdOrXw5/jFqbTO2n64sBwwDZ
q9sxjzkSTOCEwRkhnuDZNJF6cESldhBwUbiYvINmpZdHdht8NGgW4JDHtyTBnbyiSc07WyNr+2bQ
AB7yPkFVKlTmcs74wyLfxmS4TrEU5K8nlqInmvbSzzCqFfTGKnZv64GOuiuWyOpNz5Db92acwocy
5jEGmqTp303ne/xjMsr9qCfof/TZx894O6fi6IqmeonsC5+XNgmHE0DvBWSMM0aRVHxn0LS1RxFU
Jt2GcBzps3W+1CzsE2QEunhVS8tHPHBNsgFz3V8Vhjpo/k6XnEwaUg+Rqq4xIB75+LdSq4hbBCA6
zA3ByXU7gPHnbDwMy4XdRO0tZksaR9C5APsMFmdZjPAZGFn6D0qOQcFU2eslsIO9SwhRrxsNHg19
0QvSfZdYyIe1cOSj4zaszt4Yem9sXFyxcbxc3TYxTO1VR0G8BH+W45uCJSev6FmweVzpGENdNjo6
vutViT189PvxDfB8/VhwWipZWvP6pu8cv71hLkjTJJsJNh+dEjA41dT4attzRkX6T8DxcBlcMg1h
0rTvmSDuwTuLRj6PytBpMeBq6NZeH+IhTpT7aPe25VHJHcqHtEiKkGz5wBmqxeEacjwn0biCaJd9
pEFx0cmjcvkA+M/5LKxC1nSwGcFEdTMUWVJsIv/lY4+65+QFbicekuKditThWwloBDtw7DyburKz
vP2ks5xiPPpVsad4RUq8AaPZL9x9c3Nbz/BSmRgu84UU1JfBBmv7hFFVzKLaXd7pd2rlA4V5eVru
Kf5u0lNcs6vVjJDkmmjAUmAnnXOCRCOzxqpmD4wBSyz4oxO38DHMsLnHiTSX19K4zSuGI3mdQFi1
1pUNkvYC8BYfwqms66GbzNtASsBaBR3ryaqRublvTei5F+0szREcndzeUJNS8kHO8L92vlHxJ/sD
3B/s9mcOsxbmiVXeJPOlApIbYuU7QXhD+i14oDvReuqDsv2I43Lh0Y7G+kipD8eZPG76EQRf7D9M
7KLSdYTqF9NjU0ZyDxKKn8PugLHFzKnkS2g3fVWerZ7iAJ7uimRjbA6EIkOI2npx1OUApeVOhCAV
j5xS2V92IG55HwXbjr2i9eIRemJBn2UFIbZIGiqJBjdKm7VtEnOFTbXfpKDrr1AlPLUVyKDjgSWV
gFZLCBi3k1DyfvSL1kHbK/8Hd2eyZDdybdkvchk6RzMps7p9dGQEySCDOYGxRQ+4owe+vtZNqSQS
Sibt+fBNNJBleiBxcbw5vvfaI9TkWuo3RTFBO0IVtBLbKKucnTTwrvUAGL5BPKQTdqCCsIonALtg
cDm1LXB5eibio4DYTUqDGGWCXKdTrz0hnI9R32M84t6X3SMTM7EH4TDQX1I0Ue4H8n7QaQTELBwG
D2wru4caaWDVBl57wfaWhZ+QgEjnMKwV8WLz1HgfgPE0aC7JOhhQNAB7Rfgk89cof6U+0sVay6OO
+plQgaqKbrIFO++hrZcR2VE5j+/7IKdX46G++wT5lPy6sFvQNQ+gFpvb2kYQcxmjrEFmNooCaRsf
3l5kS+QTdAcx8a4CE8Y/ITmigrOzXqZZAVeQ3JIjf2sDnqF2RfpJrwV/pi6Y9e4wpjXi0jZzijs5
8vmwvHHgL5DOFFIZderLiwvBzrkMMO2qnUu6U3biSNg9ZJZNzM0UdUhLuqFikevzXhF1pvDn7Tut
p/XUcjcbHb1Ehs4Bg3VygD+5jifAXKI8+B3fyhGObKheLLpV+Ym0MmKgZjH3IZYDqbDHcowc9oG2
cYvkHbFcCLm4vGlVjEPUqab5mQpe5cntaJoAbpf5peUMRbYeSV4RIBkFZr6V/vytgCH+wmkDxWaD
zOeL1/vy1rH9Ge1+l/gvEvz2hzZ32i9J5UUF1P80gqo0T/Ib7WPA4z2RTy14LTdYTsHkDF+nYMYx
wE5df4xq334d9iqZWWqS8JllC8G7V/CdnsdxbJ645LCCh7D11DMo+hg5J6KYR2RqxQuNDXDHgUh7
dtK66+Ci2NDdkatdF34B7rLZudrmHluqDLV3yPHiCzxcejKIWEC4qxxJGAkiizw4vZUQ0RMm3mc3
t+K3ZBS2ZHcEBLI+rGHXlKccKOcf4GZIC7BJaaLX0I7udClaZHqPXUaz8IBHp20OLqoE55L1WvBF
M80e+slVtTyQJJZzwUX9PjqrQ0UMha++1003jBcQtWwjZoRq2X5sUqx+ubWOFbzpvHleNJc5aAr7
+Z26KuP2iKnYNvTEQPSXERS7poikDFAm4G5s8KDzMU5jxKwwcsVA44+cq50vtcMWiPbn/YDerWTZ
TlV8SMScYCcMsuyp9Wmd7zzE4wi27Lj4lJaxM5xGinAhEUE2GFrBR32wqggwknCua/rQJCN/uLmq
VLKu8l8vCPw91Ei0PviIUrzygu7O/qqeJbAtbei5dVngfeWyobUP+GZpS+StIlOgJk75Y4YSmR1m
l4cELBB1l4PiW4vwwtQ8viAsgitsLZIYg9mi97RLKolPg6SQAdw6rsUPDajjb15s2W/xi/fxkUiH
iR+T/tV+cDr9zIw5vnLGQPYc5UGuIrEtnO9u2RWfMXjgJcrKWSTnBaOkC41ytF8wtwCAHoY27Pbj
lA0PUodWss+KSPvHqbj2TkQjM8bj1nLhubw4vpH0gGl3VcDcL9lSKLgawk1eEGDoxwixYbunJwBh
oKhdNNb2nD9Gc+7g7Yxq50IqCLhBzx6rV6JYqu6EwzCOUHnG4XOQTwtV3LkYa66sXbQxfemEp8aP
u/RI735lRxMMS3jiWBXfI5sHgSkTWDi3eaWal5g+qz6SP5Z+R8/u4KNCuIhfDdj3O49LV360XIo/
4l5COEC26DYnRe8PTt1U2vnOBdj7yM4v/DJF6I33aZhUHyxf4BlQo108Z2MDOwQqPhdG3YxVbt9n
Inge50Kz6jM/zOhu7eILt810kfKK9O5925ZyvSeeWa58MU79R70ssA1kZrn686g8tLTQF+g0M1NG
yWMzSqsEzCimb64c+q+29uZix0rTDrdZz7XMDqsDxmZypoi5cYOx2Bf2BD5XDk0xH7SOoGyD7Y8e
WuYJwbw4LJfAG9z+3mN9/gB6Q0x7j+3KjTsNZCVK1XpfSjcJ9Z64XBq3AjcAXh+cDAcE6OHrHGHk
m4VWzxeLXhgNpTkQn9Ou4ajkySALz/BZe3ocdqC+k3qBIpq7gOQVoUWcvGTnOhdutUt162iCgpJl
0B0dd8Uutad3+y2KVig7DuouPEUqiPdoKSUWTWHnn9E1NIjLAM7S3kdr1+8agJNo5CK0eUR1uEyz
C1vEcT9B7SQwL3XgNrQhIXKIJP3gVvilRpRp4cAJcImiK5inDExCyK908pYCGGJNz1yz5Y3t7G6h
geYcENplH21EueRqlM3U7Cu/o4oD4jVee9JZ/ph9D0eOdiPKl61o9ifqFSw87iAL0gbh1+9S4pK+
OfWagddQHSgF7eKwQZQ7tSwEjRvhyBD2Gzcd2F3EKMRxqC/pSM8j4bPA8Bpn43HkPnMBfo4b44Zr
Nuga6N+6K+gJ2WIy0Vo8+i36x4NLz8Y5sndQBJuDnQx5lHRCSjes0bupwpSxdzBlsy1kz+jfKb8F
RjmQumLfEPwgX02Nsh7t67fNFosF96B7BXwiKF06zwm3whDYSiXvp7m8Cu9ruaL5EpWTws73YwB7
xUJFl23jWEdbIHVjO0ASzDlNuac8RUMcMz3VczEdVQeb4hQ1NGV2Tdi0+TlGEa7ufUqWbaTD8vhQ
0BgVRFbn2Yondaw/VqEvxF5FhZ0dYk6bT+xHRHNku8nuiySo8rnUnAuOMEIxMvNIxGXYVAr613UN
ysfJ0dl0DCukR/uAbrAF6kvRAYkJsEtPwEigaQyhSoCTJS2qecLlyPi5FgoBNgS/Yw8lPY9bj4me
155/K/oeRYsfnvtAYGVtmzYgAvR6VAe+6D/YTeaArUNkxOwFCIIgEmck55L4J5aBEfvyHS540u+Q
dIvXNE8qWmppCJYC40bc7COdpd88MmO6Q8adYHnCxgO2sEs7PwQPPLc2wP08B+7Rtss76haNIXJ4
FmXCK9LypAILKgx+h1dW4zafoZ2LFeG3VeM4zAvFyQ7vPZe+K1uhvV2CCTnIjigxEha5lDpFMSlV
zHFklMkyjtpzpFP8UamdA6sMEpejq8Xx9sJuGJcg52TaOGPoYEpnGxzY53rElvLOoqPdfyETg8lb
ucuVwABkRdDg4a8WrxtVX8Fj1kyXvqHtWd1NqcX1p3TIgeOsW2KKUQvHspPLOeJu0cr7wJrZO9wI
aNbbOvOt7sR1fplf3KYcXtu+HIZXtt3N7Zu0YMN7dTXRWEuSYHxBE0AbGcDeiDXOKUO84i45Zumh
ZJX2ThmXDuFxRZ16YruPJNC3ShiVqhb9G2RL2R9dkxHTtRKIAN5HdxOzecZudcDd+7bqo+gBzcuS
EELoKXXdzqbi1HEtgMvTrhEyC11HJCDOmrO7K0kEPcwc4XpSNKMyZjJyvAh/yjjOF7wRsX9Ckw1Q
j4hf69AMWHbp74/+x1aNBOWyp7NInnLwKOAqqvr2hr9cfoxGYd2NuqMZofDXfgcyW7zMGcI6rLXl
8CWSg2q/copBjXVKQdZ6Hxtmq0rjL6WDrBHrV1V5LP2IJWIlaTc5+OVsqz3U+3a5pTnWDNhLB24Q
4wDVJmcZJAW7gEwJ7hIw4S+E2Gfh+B1vNxFIuoOITf+2TuJ33EWkPWeqqf00eQHzh0ix1SG0xjqA
j4GLGRzk6KD3CE5XiWAZvmEiBrx0xRBl4dFqUS9hr1feWxyx7H9pOw03cxTU3U5i+X+/pkNXHxDE
4UwIufF3Aa7YGn0yC8T6dsmIiz17aUjZ58TergcRlviqhO2r9LZpuYzEcCyTlOatn5aHVvAPnYpy
cMWNmjBshWz2qmOAHNmvaI3lsbzQlxlxBjoJW6xPEXa49b1K7KyFwpsqPLUc6nlRaL0Vx/c4rF5n
OseZYBF/gPW2yYgGhZsQ03Id1wqRbNvVrkPdDk2PNsxnWZH1NaTdzq6BnbQ0/Ol2moYZmUVVRKdY
sZhxUeSBu9eFz6Fh7glO25ciahqHS8J1uOF/ai6UwxK/Yb3Dm3rtFS42SZxd6jXXaXpc11tel8p3
qGd7TjQNt+Z7rnFwkynld197lqm3Yp3ia+67C+7FTmfl7Ql1kDeklvfBUfSkk+y9OobvYtPsbenk
Wg7O8c7ul11R0MnHnzJziSrrNiT5VY7Mb1PUq/VsA0Qnvplb7gciIwCN5EFpn2qdY2L3i4pUQiev
sP15eoBvk6V4JjlH5vTfh5ZMvsCS5CnQq27WZ5UUWX5JQfynh8HWUUvXme9yvtFF6X+BVR19sXU/
AXJEtDBFdN5E4z9wdiD+pEe8oEE94VZ4ljT5UzBPc6m+h7XXnotuyqtXEwTu6gY0BjDdbOZS4Nh7
QfqaFlPXw5hNyZmwBf26BOdaOdTviSIm+BNfWhfclMS2W08xW1l5U9pj751ZzeF34/Uoq+Nsk3rM
hkdytetlkeXc24nLVn6lvwVCgivF9PXcZl50JHtOqxeHRbF+dEWkxV7OaD/2tC7oArqZr/8pDPsX
R+5fQtV/ymN/5Mz9iJ37P/87JcxX9OKvFcz/t02+IRSpP/2oYb7+K/+UMAvp/sNHn0zkiON4voWM
7P9rmEVAHIEMgd3yf3qkoFxBdf9i2MEX+QcaU3RZVx3zn7LYf6uYuXP+h3VVNIKvk1coHoJGYxkz
f8hDO4jSdCP+okwaWNMpoZDl8GGNls/x8P6HF/Fb6fJ/Rt7I2EqZWL03MDIC093VEbG24f9IYPmf
oXnPP+pioaj1np5dUoqi4NFy8S3ZrjAcewNCVkPAKaiIi6M1uetDIx1YdWSVHoxeyp8E5B+Uw7HN
7q7MQOTbI25GCQe7/Y1c8Wdt8r/fyRax2+QWyAtMYUcYcuPtWpMEVhZL9NbsuTdSVoeTwlQHDWkS
UxvQxc7XA+C4D2aDbzTAwYKSyPNncgOqAmRU3X+a4JwYvper2vKHN06XKvNoA5fctuC1Stb7rE0u
Zs99/Sl+GFqSUxP2NBqOZXSOrogys8rxNjXJz6ZU5EnMR6ixXnX0db6A0qcLa/bYm8KMwzEI82wo
j3j5wD4s7woZGA69KcxAT3oisqc85uEw3zUABh7Yvf+G+vqrL3xTmdAVWcMRnRxT54tWyd5PpFnN
/8n3/OGH5Bo4noPc4YfkzstXnNo9wSWW0ev+E+H8w+DZ2BWAzYLimCn9OnbG5CLVbJ3MBt/UJYLp
BvCbKo/tspRfOPzBt8tB25iNvilMr/SKuRmhGsuXVe0REZgNuynJOKQbwi4I1Vqn6h379HzvrbZZ
vbuboiQD2NdBzVdCf5I70Ak6wTibPvmmMsfC7hWxPcQkBElHgzWL99zNaMPXvSnMtC7xgk4sDmFU
MqEAY/S5HDJ86ZvSXKtqnZKOG6Mgybjyln6NHqDvDR99U5u+MwzVShT8UeX33fCuUb8R//+i5p3o
5ynWAxuar4JciswZH6q4ROtXq9/o7X819sY4QaR8akXESR4Bft+QdVp9SkGV/GH0jTubwqRn2XUE
HOfHHDviHy1tBxSFXVub1f3WnLNW8OEyjPDHuMtOK3eFlwU65tns2Tf1CS0BtbDFiyEsvDkQckzg
vI/N22z0TYHmtmchSq/iQ4vo2ILw5IxfzUbeVKcf4PpPsz4nOcnjkD94X13oHGZjb2qz7tdclGmY
HbldP1QzfH0bBI7Z2JvStGMZ6NVFdWQ7vrfLgEJWAcw6s8E3ldlzE7a0oH+IBUxuK66Pd2VePBmN
bW+qcyQlpXIkD54zLBGtz2SjPJoNvSnOenYDcFwM3XKTB2M3uLUAmJlVzzbVgQTGFGgfg1co3jHa
tJ7hU28WzLnzOjAbDEwK6j51mLz9AKSR2SvZlCVEh3ax6CQdbS28fZdahMJGy7PZ4JuqJLJN1cVQ
5Uc/h9hzju1okUTc0OI3273Zm+IMUA8iCCzzY7r2+1B8SIHwmj36pjSXQAxk0TByIyBPJnSqq259
Zzb2pjSVTHE7IJU95tX0WYjhPpZKm02E9qYyGxpJ85y66XF0Z/9Nbs3Pnkyc37gDr7/bf1yP/z4O
WpvSjGudZW40ZMfETh/oSHPusabObFW2NsUZOb2wvKxKOQ1+a5ObsDY7UFmbRbNzU3jDCePGk7W3
IoAPQ2H2+V0zBH48q9XgJfBzFOmR0FxSP4HrG26stmZgUtjtfNElmM0snA8QMj9yoE3Nav7PENsf
Dg84L3hsuEMIlwr086JDe1a1ZhugraMSYFDkZujRjyr7GKUKir1lth20NiUpLJVzPwetKCE5F3WN
HdEusBvDb3tTlFZuSTWFjB4n6p4CenJ6bliMCt7aFGVPY/9q3UiPsMxYlMEWDmDATMbGyfrzN1iG
mU2w1fVLwZ+BYLd/3yVRaFQ7/3R5/vClTGNWOdwspMeglzs4zE5jtvUhaODnxx4gu1brwmcy5f0e
LzJOJr/IjSZBIqJ+HtymMdmnJAZxn6W5aam4iEjQxhh9hzLaLJl5DjFvQWKPKHDkIoXUhr0i0Nto
n0xc4M/PLqFpj3PI6A0cnLKYvmmUzYbfyma5hH4ajw7Os2NL3ukuAnxarF1s+NI35emRUT/q1EcH
oJ38ENpcDdqVTo3KE3bBz6/FaZMhsRYePRRqv6pHX72Y1c+mNtsqXKEUBcgHMgT4OVzPp3EKQ7PR
tz5vPBQqL9KGWeWKK0Kgl4RG22S5zY1Kmqkm3peRc6hkSCqvelqjNxJuSpPYlgibMSNXgmTV1P08
D3SwzMbeVGaARLhEfA76fkKSliIvI2Ci+k2+3V9vT+Q2t0xpLGVNc9VmDRGa9nVE4IC1yezJN3WZ
dqVfpUIzeH+fLfjSjLY9MtzUZMBlNjitIT32zYJdE2nAeDR74k1Bwu1c5zDqeeIS6t2uM1rgZbip
xNqbBuQfLbuHcL7x7f4Ou9DB7Ik3tRjpvuYScqQWV/+2mh5cogaNRt4CdcrFtabZY7nRaZ6/Sd3u
uR7qwmxu2kJm5qpNimDmJ2xK720bPigdm00fZEr9tMGc0dT1rcdC5iGuGY51avbRBZsytBFVtG1H
Gdqe/eUacLCurtnWldTPn58ZuXjS9xWf3azi4RwXCxIyshrNyjDYlGFFYFVnITE4No0gp9JpiAUe
hNkSFmxq0a3QHDeaYI4mqdWnIARrm6Iv6wyffVOQkC3aMY8YftBruBvT+dwDrjV89k1ZKkxPoUbL
dpRFqz+s2Cn8E6ZxORtW0KY2E8sqBIxc9g5l/oRTfJeHi9ku099sYZsRS/7YUT9VZV8QV2AlqYDw
GVW+H/78OUI/H4MW6cqxqc6Bt7xeZmW23Pib4lyQfGaeQ3G6dXgp6pUcJnfOT2aPvanQoiJZ0HeZ
ZdGjgI8IknXp0KWACjZ8L5syba1q4ZTGH2iFt96hMfqaa8d7Y/b0myod1Krw0pF749nv4Drv7Nns
rlv6mxId4tKZiJVg851G+xRKH5xZGJxmj+38/K0EusnEPDM46rpLmj2sIjPb1fub6iwxNNPKZNoq
wu6xDIV98mFfmS2b/qY0g2W1nRibLU6/frwfLKu+19wlmW0jtrww30LSVPUrOiHCrA7t6BHhNWlp
OPqmPIvazlmKenLv0J6eo7aHwNIni9lr38KygkD1MwlRzITXHHQ3SJZj6ue/I6pdv+b/bodJua1R
Ea7LFBGMWkTdcGmT1T7NHPPNJnS5KVArrgR5RpDKw0FhCpa4yMoFF7fRp75Nl1STrXST8Gb6oRCH
wJPY0m3bM5u9tgKgKEECutqkGfpFBnDHif2b1g2LR7Nn35QpVoy5RyQnT2TC2XdXn9AuzggkNBt9
U6rNkjqY1sh2rSJ859rT7k1BKoDZFCM3tWqxU9Tzqq7vfR6epNAYjNNgNnszWyVQBmoMrnVNDMZA
gmM+9uFL5Q2D2YK3VQO11ZrOxVDiW1ucHBtj6j5CTuqfjN67t1lOA9yGvdPzzTQF9qXaKqqHyZHC
bPvibWpVoBrVaF75VfOBVBTl6/XB6qUwfPhtsXbklSzYYOE82c2JFB/7UJGCZ/bReJvlNCA7KfQz
PppJp09azNW9gophdp7bCoPCrFsdK+NXpaEKUquw7V3hjKHhe9/UKmr3KqoTZjHpzfodIXnOd4T9
geGL2dTq0A1xVc/MwFFUYnNoCKoIoux3gdi/mN+9Ta2Kvhhbdc2KcNNC3BMTLrAoZInZPLPVBwGb
TqdMJnBD+tgmw4IEK2GHZreRQDd/3sqgxtdYVmN5qqw+xaDGwQABsjQ7P7qbWgWyFeUt5tRTD6D2
1I0gejoPV6XRTOBuanUGQx+3TUqttt5yxiNDAkXijp/NRt+U6hjWapWATk+A2gPg7ZKUEtttDH/V
TaniB9ddHlR878S7XdhAhvvVWQqzddXd7H4jB3V+OqLZthcxvILIQaBuIsUbszfj/PzNaDYFDc4a
ZuDeAdhd49Oc19+xIX9RTO6mVHViR3VXsmjzudcHd3KAHxGhZbbRczelKon3qfUwskmV3qMTtNmD
9Cff7Gvf6oUE9l5fjp1/wvW0HEqVrUe1do3ZozvbSoVTKwCTMrnbdXIP7UJcSJoFjmX0o241Q0uX
hjDN+NxDH5PkGGsY6h4MErPRN6U62oMz9I6QpyWMs2+R13jnhh6sNhx+U6uJVWiU7HQyaJHamOzk
QrbXqH6zaF8l9H+1gXc2xVr3E4EFBa++I8/raANJJSTaGi4BoEYMnBKmo+y6m2UgJ8wGPtkWufOu
YItvONM5m3qeOC4o0bD2EmCTvzTQSr+X3lSZXVQ5m3oePJJZoN3LE4zt4rZNZYJ6lrDGv//pr3P9
X5x+nE1Bl7p0u86T8kTaaH3TWwPW7dyq8NJ2gy4Pxbi0h7KfErPNp7Op8BIuHKcsJtbUg/TjdU52
RNHsmB22tqIjmVoCBiiMhsVPp2Ndk9sAsikyHH1T4tIKU79bOWyJLqkuTdbGuxUw0W8+41/MrFvh
UXo1cwRZGZywH/uc4kR4CcLQ8DbI3lS43cdTluRsU6y+Ul9n1fl3U1Iv7/7+I/rVs28KvJdFPNrX
bUoPROOIGzy6tH0WmG0+7etf/eH6erQ0X7JgA5f3I+HyIg/abyqB4nQwe/pN+c6B305yYXwi1iAK
kOkSnGNQgbPZ9GdvCngWREbVoSdPaBL6D6HVZfcrMPvL3z/9Lwr4z1nxh7eDlHTMYHvy9EAQkn3J
HEvAYBO9rtzMPcQkF+4G7usSwyLYFPBImz53oACdXO5EYbe26lUzERn/9/8xv/iQttIkNA8rOUt0
qZJSY6HPQXfQzvCOZqNvCtifJ3+2FPuuhVv55zqb2x3yBe+t2ejXH+iHH0LywSzezP6is6bxjqu1
/rS2vZlGTm5FSmFktwTbQ5vxkYnY+7ptOiy2WevGZtujrVbJ5ua5TJh6Trpy1vdDGHvf2yg0bGls
xUoeOiU1OoyOhj06ho56ySQRY2ZvflPAIEGIXZUBg5M++ZbwZjAWXVL+psB+9U1uyrdyGqcIRMjv
6tj94ygWm4TtsjE7C1ib9Te0wAkTnBGcsDM3sKUhTbztqQJh+M1v6hVn9KQsQIgn2Q6AM7GYnYgH
/h2A/6/fjbeVLeXaG0KykMgwJ+jnVVVW1n3UFcGLye8KKvLniiKWnJiiNIxO4EeHgxiC6Dlp1WS0
FfG22qXOwnQIyTY6BZ7Ob9QClipR82g0k3lb8VIdN+sQCh9r9TVY1pJu9SVN3Oab2ZvZLLgQ671o
HBzeOySZ90iuCHLKkUe+MRv++nP/MJX5QVpEWbBEJ1E4uj9IsI/FPoqjxahZ5UWbgiWtupo7wttP
4DpaMuwr/zFAJGV0ke9F24J14zkfoQKfFrt1Dhmhs4ikVGc02XhbCVNjgYPtwFXSLwGoh1MfEqDr
joajb8q1ySQkE3y/J0i1dAUqS1xUX0Zmv+tWx5QUuJBRwMQ0xev2jcqD9NXQCzMjqLfVMlUlljPC
COITqJrsCGnGfdXXA9wTo49yK2jK0hhwaDrGJ91Y1lG4Iv9UXfPezEbfbJBbt1uSwanFCdwVUIYx
d05y5P7QbPRNvQZzRLi614lTGlX2sw9f5KCmtPtqNvqmXFdVuBb7enGKiTg9DvTdzlMvbKONgbeV
NlW1aPMOrMgpgbQDw20pHgO3cL+YPfumWJcZxNT1kgzKVek8pLbQ79KKyGGz0Ter62rBEPUB3Z9G
Pc4vDjmZt3FgrUYncy/cFKsX5MqBbxif6pXoiknlr7IYqKzRo2+1TnE12cBXpvgUSKGO9jLHu3lN
U6NtATPKzzN8PPq1EsUoTt4IFxPNfn6G528mHvK2gicndulnrlKc+rpM1htdKv3WjX2Sl83ezaZY
k6p3uzJxxckOChfBxjQpCPtDZpkV1Fb8lAfkuZEfKq5td/8A/Sr+4BL+blZQW/FTQSwlxEGmGsja
+i5dlvzGS+bfnQevRf/fDR1vq35iF+AESyiZhZehvHHwu72HFA8X+O9f/fUV/9Xwm3pVikPmAkvu
FKaDhAo9zNYZl9pwKmA6EZPe+ARP/v2f+tV/yaZ4kaCFJfw7cVq6AKZT4joYhJrOcPRN8WYNSKYs
WZmS3dm9tSAtwTteSrPN5VYMlaGFikDWJedukpN3C7TMf27o6fwuI+0X72arh0qjZgE3a+lzP9jx
SbpyukCFM5wdtpqoXjheUwVNd26KpDwMhBvVu7XJ1u9GP6y/KV8o42kGwbo7g04j3CGV3aFKi9xs
cvA3a20OEtbPnEqcvYG9a9qU01nnIHDMnv36g/ywNY7TSMTClfFZLjXpMk4u/G/e2CZGvS5vK4yy
MA2kXdEnl8IRFjmyNRfcftHOhl/9FSjz4+OPHbTPOARzESh466MzDvc9wQgns5ezqdjVjYIMXFN7
IarEE6TgJgoYCGh6w/E3NVsMtVsVQ6gvxDi1JE/wq9bwRsw+nK1ESsvQB4+byIsiYeaMEkA9FUQN
mZ1K5GbFbYph4rucxSUDurpMsv5WBlP30ejFbxVSbQglvcoqdTO6XvmHtHP1VfX178SXQH/+etb/
L43UYDnAqgZ1ky69m9wRWjjH9jkg9EHW94uTDiLCoNPl1p0Km8B7KKZJhGf48kv8bXLIR112ZZ23
WUpuQqOGfJeKVfQPwoNfVu9htrrBKfAJmfqs62mpdoQxzou7E0vlO7ewlgsyUdw1jqxTno1u8VnM
rsLXtXr+ZH8Mrv/KFZOa6fWNPy9teQusNKseghR0/a1MADF+HGpS3DOiz8D5vbW0Hkq1LxYyuEC0
Us7JZ+FMdhLvCstp8q/wUKF77edomJPnmCt+PZLiKVI+umZp49eN7eXzfdXPq9/uO3sM+wMBT0X8
hvyO0H9orBV0Mvh3QmreBHooIHVOc2KBhF/UItv3JQjX9IxnoFY3UQgueJf0YzWCPbRKEJLcWg2r
vllb8PXQP0WqXxxVuvWrsLFhOe6n1vP7e3QSjga+T4ZB+LUicES/4rZLWy8VJHOCR0a7yjh9kS0f
Bu2+dtIk4T+WDMZlIGQl1VofOh169ue1tCQUvCnUeab2izvHFqH3cnYCwkpC5PxQ0JfcUscknuLm
Vb7UvXxqE9kxQijhm0tu2JxILsckZCl6TZ5Pkb+KnHUsLxFnEyiM3MU1y6nv7LC8W8MwK5/yuVIT
qG5vbtZzKskCeuiIaNUQ0eBbjW9XgOd9ue+jwIeFD/ssUZfUsqX4WLn90sEdRhUYpLtxRjtCSIKc
5UR8d6gmsNboEd2WCDLQ6q57t+Ql5N3AspeeYL65DmR+hgpVJkSRrJ2AU7nWYexne9ulUfBpdLtp
eh4yJ0yfNRzkscXZD68m2xNmMQM7AFnrpjf+0Ej/j6xzyvx7D4h/zU8IwQlCJPhRXPHJhOXm8yWf
+a+y4SOT3Ch2OXQD2yKGieRUeQREmcTUxNQM4XcLXr6b77JckyRH7sdQixdBcg+xM226uusXGzaK
+OpZAWnXuCB6TZyAiqqjqyYN4r5eimuBBbpP9RE/eBPNh7Ruxmi+8+DD2u0pJxC5J+otSnvXIlLB
JZTmEIRZNX1z6DcMb3oLvfJHrVdlfWvaDNixA9YUHvmU613Siu7DkLPfG4XX3IRQ+A5+MfsKBvEI
aJ5NA2VukVXYH1odZP0Xu+NNftV550DThg1qL7c1zZ7gHqt657wJtQ6u7FBwL0+kg2a3k11Yj5ET
ld5XPajuFtZ/d+86g7t3dZCflA/jw85sFvUsi/O3HpTi5Gvi+653ToIoDVZyvuaUvIGZBO7ifuqL
BZvLfvbiqEhehpRvsHjw1jRyslvgNXNW7qciatMPHZMJwZNtPgcgPNE5Ts1tmSckGR7yJk9yffDK
xZ8++MLq1m/CjZP2uRsDFRFhktIuJ1bC9fr1KbVjVu9DyUJi1/tyCop83THZiFnvGitMMoDpXlG1
ziWw4C76Z5yNfhfvKiBD+jteMJLmAR4SJ6VQjMNhCUHBLyEU8mAgTf5jVvdx6J5m9n5ltAcYBJF2
14ECTaLdKjxt6Z21QLR6kcy80ZvWqSf/o7uIHt5hNKLD4dmmcfK+l33rNk9Z2oX6ZW6qxq52BEeq
4VVs5c78aUrGHFVNvlgqO5exHFuAU1oBhtpZQ1pl9mlK/GAemUHJxHHuSSS0RqjiXq3phLVh7Gbz
vnQAXL7MRKST3kaGhfd9EJzZyhuQohF4+KDgSuNEqnXXvtJjPhCGUmTzuJ4kVz7B2xQQg/WZn3WY
4l04hzKrdqwkU/RISiVJJccRcjMRiEVQz9Pn3G3ahI+fz9MmPiipZ2c4F1r1QgMQUn7ymggaoaHW
y9W6sTKvZ3kJfPD1O6Gn+OtSlGP6RAr8NBB+oqVz5t0kUKxDuNYYCkMZJs/sC4a82MEmrZJxl3ZV
Pd2E2lv1jHw9nKxkx02YYp7ovbEm7yEYyiF5poUIPNpqnW566UqC4uCSyiwFXVz2MxDJvZpma3wa
NNPSQ0dAyJXDg4CECJfQKg5JuUZhteuaxn4KUq8fdnW5ZNfgHg948gcRD/7aPHEUyLlPaXHR5upu
CdQaHAloUfMdd5qC+FXHqbvhjDrbBgAd00oDbl1ZzVJ9JjLby+SujlISGw+pJjgg3w0pAKACGAMU
U+joLTN8HM/eJ1hjZV0d1jHvyWXFatNCxK2vsdsfujCIutdVAYC/hsObp0V4ru2xDUGDJrbI7hyg
293yeiJby6n3Ubc4yfrgriu/1U6TENBm9DoXK4ZR64gqrw6QboO63mt1PYvv+tUV6kn1YReAjP1/
tJ3ZctzY0a1fxeF7OLAxI+L4XKAmsliUREqkhhsEW6IwzzOe/v+gtq0qCC6c1h8nbHdYQTUTe8qd
O3PlWsM4oDY0duQEU2iLdS+13sZF53124ZYngkARWOlfIVzWR9cxVSVsv6EzaYPo6iuBlmYs9Wl9
o6GirSIKLrtd4UAd2FmPciPArHp2FbQ2An4DGYDvAYJjQ7HPqZHZTzhMGVHWFnpNaS8rRtMYh9LI
2yh00tRXhj8G/Gd55yrRIB/Dwhy7D2k8Vu29hkpILW/qIgp09BpZIrmNnJzzOPpPfVexQeDxr1En
26i6WgfZZuiVpH/mEgilL405IF3uhHBnmwcvhBL4FbLftPxQWo2aeQctU1ER2hSxUdgnXUYPx4CD
P4vaahOIPAtuhrQPZHtrI1SJslOByED02Elmi2/WtEKDBRSsVXPrIs5mPIxyJLdIIJiBjuyiUtde
Wm1K5gR1JBhFzeldmyL1EvlQivaOKRQ1fm8jzZBGaF74ev0FXvTWe81DV6tge5WTrkE+B9xB+NmO
IMhH3rWLQ/WjaO1Q9Z2izHjvOK4FFW+GeBOUUWJXjWkecd4G4kdoyGMEcu50oy2NR8rQMMkGo17E
KDtriijI2RpFkJItsyBtdYzRi/KjpaHM+RyPjZ5+RWEmVwZHS9VeFOgTo070FeAm14CjBEYcfPQG
zy09WnslQiWnz1FHuE0q2HkDh4vNV55RXg7kyAla2ZeYQAPZIpeNGJjeQQ8Ie5VNgHg9nC5xq0uC
Ng4oXxoCrpJXtBMkce7e+n5TMYPR0IsTIYpmPasxvnGfj2JiDUvRtYs+DZkaRfu+UDp01LQqUd3P
KBhl1QOfAqswtANxUt11coYaqJFoluTYRg8ts5mkTbaZ1HRFvAmh2nMfUdXqy1vRx7GyHzXWh/i8
zeyn2oT0mw7Hyhs+u6NZRpBJ+5KKWKnw5Uy7l0bOxIM8hHmoOnlhjxH8+Z6hxwEuNq4B6BZD5oU6
t0abIpUjd1qgRTvVrjzzFU23COXKHNF6/j7qOa52oyfcUh/HAZWbYx9amf7JE/iTr2PGhD1EZa23
b/0sUds3PRAe1JHi1KS7jtd2Zx3rtCrr7yIf03Yny7aJmFnbIBx446KW13yCgDwc3quFFvuPbSep
cPBm9CUPz1FQRcUNxWG/E44lG2b2XMoUcL+NiSVSJKHLFnkxR6Fi2X1AnUIh/m+9LtdvhyLsAvMm
8cKYPtPAl+BaRuu00V9Fg1on92vkIfuJE2F+SOAFOnPQSy6rwHkuijuk2xCekvM8fBh4mekns5FK
upnrRn6HYgs9JmpQBvZTEARhi97EoJWIm0V2FH1WIJMK36I0pyv7MuQcviCSxZlEWA/lSJqwhK3S
Mim0V6iPJfthgBCg563VSbJ+k8rw8txSEbfqD1ms1P4fgw1PsnBw9dHw1kQQFn75Aurj9N6ThrBx
FM/v0k9qT9Q5kTSb8m2Ye3lxQm26Vw/Qm0fRB13PfeQk2gg5qxs450EGSgR3z40NRfPbxm3b6FCF
tQQZeyunloRYQeEprxHAsebAzVf0Tgr9u3C4Fk12pQiVaitPAninUmtc+znN0xihtNLS860IGit/
6lN0tG6Z5ZFDUI0mRP5wSxCSPUgVgmAlWjCow+xavZAiyOLb2nyUvKpXjmXraeZNOHZxTA8CMh1v
1HiMRs9JRrzPh94eeh0B1LLJuG08t3JGI6yaO1lGOfQR2r4E+Qs3NePaA81tNdojWTsdRZG+jfCE
nQZx214bTV0+5FVimTs5r1pvEk8NtW4HL4Ofngg+zfZoWp4wdknVeN4+VDmhx2RMDRe8LGogB8UM
RHFykZmcuEebLIjugkSDTN1hJaP6Vh7qBtkhnsfxmxaYWXXb+CMFXwjFswRxWL4QQciU3p83PbQC
6imRqaBsobAOcz6Wbi9ELTwoyu+Qwo6yr56RWNWnxgSn+lbA5D/w3qMjyXjr5VVU7sqqLtuT0SlG
DhN3UePzRdPKt4jrif5EwyiEE44R1hpCyAhc9XsLunrk3jjFsDggXVocSpU30FujrbSc0MqiuIh4
Dvo4yX0cpcr4pjWY6DTeNFIvK+GtPniaNG5bww3SYONKg2lDsqmgRriSqf4vKdJ555WegMjNQs27
hY6bxh8qMwV4H4rYX34v5zLLBBYKKq+EN/4t+vbFHbV++U2UZtHv1ZbmvVcK2ncIsSjjrZ4hftFV
ovgw0Anw8HvfPksDmvpYFqmadbeFEYij4sfhxyliXvl2aKYXiwT6LA/odaL0hiGIbuMshg5+pxnj
9HTTSnR+QF3JDt1NIST5hiKx7YcExKYMhfZrYEe8tVCd098EbKSa/Cqh19hvtNwuB0fSShSHEIul
23CrNYnFX6hyDeldxJNRGUSKQjGdOIY//V6a2PyPXhsIn21dUUKTxyFeg2P/t3zYLBFZmsSKXth3
t7bJ82HfIlXW31Su6L5nci2ibQRnylrp+L/s43k3WF9EqtRWQ3XbQnMnHeMgs5G3UQMhZ1tEsMna
IOQ0ajrCVMh1NRsfvAVqFLzJ0EmUhlEeHG6MrtoJvZbKfR+7VXljJ6qin4zWlaJNntIq1+y0OpIQ
lTCLMk6rNzz+DQKyus4bq4YcuUIz9i3QyI6Ghdz1eTwASS+OE5IOeR7TRTlb2QWh1ET6Lkbdytwq
pT8gTt/hd5RDZHhKf2i9UnQfkqyiFAK1fZsgy4jeGfxbvGZ5vw+HQtUFeZti9FAfkN2hyLZKB8nQ
LkF2q2qPmtXb7RvkWzzov6Ku6tJg++NI/P+gqW9fy7opX/92/5JXfwN+/e2FoDz9P5Op/zDg/9/L
P8KP/68v2b7ULxd/2LHD6+GheS2Hx9eqiet/U7ZPf/P/9Yd/m6jm6+HDkL/+8+9fM57C02/z+KwL
9nnO+xXC+gZnDyX1y/xf+ZOwXuj2P6CrFwbyc+gwqROetXut6n/+XQjlH7YiEBdRLdvQrKnD7d90
9fw7hOEQIRmCAI0gDXhkRYLT/+ffJU39h6nJILB0YIxCqDRP/Hvs7/6sOf4pK+C9Zv/6898Q4XqX
ke6o/vl3+8LpWCZ0+Ni2VPAlgBUsdVb/GT1Xi0zadk6QujmBvPOCoxE74yYTbyi3Suiank3Ogr1L
H/CnPWS9FNMmNWVCcsX3nFWEck0LaQAdxEkW2jaMvyjJ11KEB4TbVgxdetN/GYLqRtfJgKA+M33I
mSHe2kE/UN49pZV1W5CptdBNjNZQ0AtWTNXQKNob/AepwEsrcUutkoyQdqIk3X2o0TXaxHJgbqO4
Utdc2q8rhSnTFqqhy6z9zJTZl2HqxaV2KjrF2phmPJLX9N2VEuzC+piaUKC4UYWsGcbsnm4Biguh
o7OZdkWwVVv9Q+N1/m7Mrfx+IFpZWaXZpfdjmSbVhenJCwcxaouXE0hKSSosxdJOhiY3aKdA2PpE
UE4WqQ96L2A2VVjEAx1tVgeyLfkYRV750pRJH22rDA3hndehDs9tN5YxMtW5+dKEXe4hDV9LPoqA
Yfgh6+txE6jI8pCv6YJtkCrtZy8wleZdSzM7tWDE4XZRzw9XhjfrsvlzeKQvdWjkTEHuarYLm6qj
Vj422klFlGlXU3TQIropfbjI6HhCJNyV3tKt/CV36/EYV9CuFCXh6fUz94MA8yf84MdXUP7HAaF/
YRis7uUkG7nL+7tlkhVVElullx3Nru8hM6FvZQj3klzs9LwmqSXf+uUY/sYk2KhtmYZi25PG4+SD
zo4inO2yW6ujftKiPENhLR8eUvFYldXINVrHJ2TBt2h2FFvScbeRVKpvdZMHwMokTGHU5SRYJBRs
Bdep2Gy22VfUFno2ddDoJ0VExSeE2Nwb2bQ+t20Y3SAY1kE1K0f3zTA2Bx7VgIjcQNxUffzXmgFZ
DC4BfL4pq2x6JEeUy9nIefarnZVJd0Y0GAeEN/r3o04ucWW4kyO9GC5mdNnENRkyh3nOSalqUz0B
Wb87CCxMdzz2Zv7NjiQUsAx5UlbOSb9aiCTRNui9v2578hG/mBYytwpuxDZ/6fLNBExngEXuLHEs
Rex0xsojYnIKMwO6qlqT2otqCFzi5RRmsSlojLLtu7pVyfwG+nuNWC0o4eBDhDa68Sxonq6P6Re/
SCnu3ORs1SqrRA8uMu07k8TpZ6E8WdFTpT5dN/LLbTIzol6OqyM/iCatYd958pcufdHFbRc/XDex
MA7iEEWRZV0weebs/qXnsookLfARe0TJ07M2tkLNx3to1XZ/3dLCLriwNFukrgrJYoDBO02Ym0y3
Dk3Qf7xuYmEfTEGVwQ1sWQrZ48v5KqxW6ROoyk9d3viHliKwFXnVLvWMu8jNh/vKD/4aTc6P02ty
DVv0Y6PvrpmzUbXx0NQUSjDplYdi6D6Xhvnu+qiWJu7cxGyrAY8hkCetdyqH0ndUkzRrrq/FYb/E
fbpqmnw+3sGGr8yaGRGj26DV3PgnRXlwvfZoSYeBi7ZmG6T2nVW8ry11xSUtbT1TN4l0ZWGiQj5z
wA3FNiVWMekp97KnTLtO6h6C6q9Bnv+1RD/tzLe4oNBotnrHSzYqD1oHmsAH8eBcX6QJgDJzQVPM
h+8hfCcbOrtS5dhFw7PFiHhrpDvUEpshftuGw4Hqk0S/8XVri6t1Zm220SkTmWMAS8sp8ZKD0iRH
UcrfEh+RRZuuNZLoZZVv9M5ccXo/7sRro5xFZ2IwEDQH0XEq/Ue5qA+V3Wy94kjJy1eUT20xbEEA
OYIiYtA0myS68+NXz79JIFgNpC9deZ8EXzt04kevvvc6YB0ZMg4RgHoyoKp+6LN6m1JUpP3bK4ff
8HTnKzSDEAEyKCxQ9v4J7PhecNszhduehJmevFxfnSU3dG5ptrE7HdS0PrAX/OahlPM3xeh/88qP
XuArjtSsgdF+tDD/sihUM22byrhizfHCrd1QjRpV/9Qi8j1aN1X23a6+iLGkJtd8Vlvrg8crri8+
SeE20UkZPISow/jlsM1Gc9ukx7B9MMIBaihKxebe09fyPAvXGN23Pz9wNvNuiHpeadl4/iy26aFV
xzdNLyOxNw5r1/KSr6TrS7dMHkW89mYHAy0nQ+RUN07kzspto2sGUs3aWjP5kuc6tzI7BkNr+ChW
9xyD4KVqyvtO+lIP2jFRkpVzvjgcRWEz6WiuG/NIOYwrnao+5y2SqQoAcFLWWpqX1sb6jwWe/5dX
ZiCT66eQ459qKXaAczhW+fA7cYzJWiiyqqG5p8zJTJDRHMYyGP2TKx68Qb3J5AIYUL7yIF4cij4F
0TxXCc5mQyGxnqp57eKC2fpS+5yPX7o1uZxFG4Zqk61AGFDMea8Vgw6mAEnMU5jeu6O6iapDqBcr
F+Ovr0QuYwqt/7Ey28WqOjJClOlPvYLSdlIjKVkZnn870gNNmlC5N9T8Ux50m8rTP+tVnew8texX
vmLJi51/xGyT97qnuprCUMe+kih6afZ26APVCSgBOUAbdhTL1tInizbRYzSnnIItz9ux3WCQi6hh
CW+TgfpH1tNPrm005e3weN1FL57gM0PK5bbXe6MpW+Axp6ZtHEl90cnYcEnBZbcyi2uGZiF8OL1a
JlgyeMP3dZs7PTlmXT1aeb67PqLFnWlqqvzjFcmj7XJE3G2kqUlxnFLpyQtNdMuepGAtAFgcjYWW
og21nGrPaRYapUAwXQqDU6h8h47TmYCKVryFaX4FIP6DlmB+qVkW+U59ep+TFr0cTg9+zwQxEZxa
1aBcXm+t5FB09+kfkU9iIr3pUVt2Rnsrp/vKRkd+ZdkWZhN2dk0XpkpUTJbi0nwEuiIwUTw/hZT7
1Sef99eaK/k1CwMj1bmN2dZQSuSaeh0bhiYdiILNozEEu3xfD/HNUFQHKf4mWcrKNtH48Nm8WkAd
8V0kP8gHzFxLY4KLAAcRnCy3ewgLfSuAEzp/eSvyzmdnK8hT6ySZLifPNZtaqtIkOLmNvudpLCEo
WiI5f93K4kjOrMxeXg212rpX0+DkuzEkDYgGkz/76ybIDwlDNvgfd9flQLICfmLZrmGcsO6btISf
01ixsHCgeKiS9zbI4JL2n+0Bu/VjD4BGAGDgOVDuuz579JV7VY5XUn5L+xnXgOi2pQrBCb4cSQBJ
LBIwOvuZhovkUeqe6tVy3sKjhLrBTxuzM5NVlAzQOApOmj82R4/esk2TafmBZPsxyc2PIc3tDxA0
P3RhtPb8WhvfbB7rUS6kBlDZqbLe2e1zqH+u7e/XN8MPIaX50Tkf32w3jKiM9DBUBCfpDu3xg35j
DM7YUt0DF/6aAAkwBV0zHUXVieJg5UwtbZRz49MEnOVMa0WFv7lTgxPkk86Q7gr9YwDnrx19vT7K
RTuTXrEAaq9a8+Y9IxWSr44m18hgdzu9Ch6NEuBXVUbqJug16zf2v2rY3PjcWIqYmzMj9EBBDgUn
Wr4cmtq3Rn2Mi3RLAXVlAhdCCzLetgrw/UeqZuaUelB6TWnibUsBCEw8KGG3MYJmC8TLSZqVBqSl
6+vC2uy8icF1C0DHeI5ya35MJDTl4wc45imY+NVdM+HC+qcOJJBt7jwAbsOgrczs4mmkKiSrhN2K
Ok/opH0eucLEs/Qer2yFYsCmGTo0g+RW25bCdp24UMctDcndIXPz6vH6Plo8kGfmZwcSOJioxTTd
kj04DWSXrvS0mrz8EQXMj6QmG1O90lQ0Zc4kOya+JclNObm12pGkt0UbsEvvw+RTwKVglx/NJ5Hd
EkugLBitFBAWMj60d8iqsKmL0Z8xO5GNTPdM6zfB6XnIKscPMpCL/iaL7sxehXX+N143F+amg3vm
ADJ0n5K4xJzcx45uPsTl6xg+//VFOx/SLOQHUtSbSo+NvD1m2UvQPAxrbJmLUY8mTGbN5jAqcxJa
1xU0+Qzsy8pvNgR4tKY+ekg/ho30rfHzk5yO7iZtb+toTaFs2bTCflHs6U6fm867WBXIUwSnJPfU
W2NMAsfumn4Lwtc6oGTdOp5blAeyVeKkllV3MJLEW9k1i7cIUToVJ4viEyRkl+uI2GVQoErP+JWH
zBiyfdQUIMLVb0lQ3qvMvSqNt1MSTM3lXSwd2u42SOWVqu7S6Tz/iFmGSgYC6AVaH5wKcW8DB5Sr
h9WizOL50DTDtMwpjp+nXYH9RW1cZ4QDpYg29JQZt7rhpbsmHvXbKG/oGB6GOxTHtJUrbMnTaxox
jkYem/hzdk8bnZZkbYzhOo/lo2i1QyjEuLFSo92anm5tg6Ifbq+fnOVl1SnsysDhVfkXnsF8oOmj
KXC3unTfFE9Re6Oo6OTUeyFtbbJrjfXsRtouEPGOHMmu/Xz9A5aiYU2H5YcSDsHqnEGzqy1aGdop
5g7de7PWaOJa4wVc3DRnJmabBmlzwyiBDJ3k7HnMi80o36vGGsvl4q75aWSexCl9X1ZMHyNSkn8i
1gqj973ZgJcKHtrgaxyv7JWlcIfNSQOKMb3G5oyKo+uCirNzxpQcx4E+y/hI7tRfowJa3JIGQY5M
8V+jQnV56FsxWoVrsCV7a3Bq29+Y+pdYT0Hrrp+7xSGZCoV96jhkwWZhuIjDcgBDxtT11iYIlE2d
fQe7v9O7NVe2uCFMHngKC4ZLnx00u4vzOq9w5VlcOb37zR/2SrO39Lsxdjd0ZuYbSkdBnTqasXGJ
fIy03XfDt+sbf+0jpp+f3YtpbXKZCA5eGL74Jd1DwXEM/rhuY3FTkvOYnrQgo8TMRmLlvgxUIDjZ
hE26ddOHYuMX7zx/b+ZQVK1YWx7RT2uzzeK50agXMECe9Kmzo9wmFbh4/+H6kBb9xdmQ5ld9qsVR
ELN2tUKvpfsF0Lpz3cLapE0/P1sYUwVGk1VMWtpsauPRS1x0MMd93PYb+7kc1ygVfyzCL7Hg2Yhm
7qnpzbDs3ZaMUehulP5tFBVOWL3NgtupsNEExxy2HEeXH0M9OehqA7lB7XjsyGgNWrIyt3OnEhmi
C4OEkfsxdLDmg+uuKScsbhGLcrMGNxqV09nJG0e6UE0a2U5S0HyvGnO8HQ39E9rO2Yqq66IzOTM0
2/lFV+g9UFMcV/QikmgDuNXxabF22zUNnjVLs10P27kGFgtL6ajfFEp2pBBB0X6bZi/X9+Xi6pwN
abbzrTRtcogJcBij1zmB8RoF5dreX1uf2d4ftKTLygYbo/mU+Oourf6gL253fSBrRmYbHvCmqfoy
28xiUSL3O/Xz1SBueVWQmpQ14gprLicoQ7tFjzkbLRHxoUtHR0q+D3J/qoOVjbY8mJ+GZsuveqlv
ax4zZhbGXaK+WoO1k0prxSct3sMIgGhANDUdBoVLn5TXnZkNKD3wKNbNO4VXsQMkN3NCoaPpFYg7
uk7WBFiXR/bT5uysZvRVtrKOzaZ9oYl+x47L+3xzfS8sOlvQdEBpDUKMuUPIZc/nxT3yqsi+R7Hq
GO2NFry28gZdiD5dUx9eGpKucOGDSTZozp1+fuba0zpsQru3yVz7qXwoMknb5m7YHaooi2+vD+xH
SWHu1imHaTrIZFKlc2xX1URlo4G9A2Az3lQ2rWhcWlG8q/zskOUHu95Pj8guqnawbW/N8UE3m/d1
ox0rxFcjiZbDsV6TUlo6FboGahmMEZDlORuJYrV0FEZ8UxD0W0I5kX5PIRzsm931wS+5Kh0ssQ46
esLNzQ5FFw6wNFhxeIq9x8H7Tknn+u9f2jXnv3/mCkPfJSNEs/CJnmMrMRxVRE7kfcyHZlNyQabR
9rq9xRc4GGJggILWdHkOVfAjXStGtOpPMfKq+7KItP0YGaoT9pl548EH51Sx7W0KI7Kd3OuTT2hs
aCsfsbR5J7QWQCfSgcacxlE1oxrqCQYtvGfFkzcUdiTj+fpAlxbOsHRhTxB/3Mz087MDghBeU6PL
GJ5oGHyqeO1PzAJrhDJLzgyXbKgKeQQZDOulkSIohiEb0vBUVKm2aWS/3chgW7Ztnn+t6KjeILbY
/4afocBoWIQetCnMy0fka8uBZsjwNMj3XvXUIhwSZZ+Fm2yS5H6wsxV/PV1h88NvTghhhdeMJs+7
A4LYJuPuN+GJhrhnGuOU5nOo3PTpTdC770RO0/Va7X3RoqEp0G0AiOSpdjmpmYoMkBQb4amtdsQ8
mZXybhnqTaZ5pDJNxyv6T3Ad7a/vF/HrSdRkFYQ9yHYqc5RoLs1Wep7kfu+BXfhq7rV4WyR3tCE3
f7ivZGh6sbH7UzEctG4D4r2NjqNRbXzAGt5qmnwhpcqX0CZhWHzMBKi9/JLBlwsVJDyQk44nQR1s
xxupdN8ZQ3Er609d/zqk+aYrETSV3DdDsybLvTgR1MGEsClW0UZ1ab7ITWPwx8o/cRc48KFCD2s4
LU399a7WPlPFWtlhvx4ieme45/GvgjTuvFMwNvO0pF3GPxUmrf7tF0gfNm33FTkKPwkP11d5yZZO
64k51V65OmcliDiXEh/2Dv+ktvlOSd6PHyRzBHjrJNpfzu9pFPnAIQKCAm4zB9zYEFD4UcYFLWnf
o5AgJz6KKFjxBb8eFY0qLyAYRVFwBXP/k4haCka0LggGKSskTwXiF/bLYLxI6avy0e5WXqwLOwNz
Oqktbt2pinm5M8pE6fVqINefdTHVBGmruh81d69EkOnYBDzfri/W0kG4sKdc2pPAPwRpxTNcGPE+
d8WmpbUdnbqDJdpnFZSq138fYWq4jYPaWcs4LOQTp8n9OdrZMSx9q++sgbQGBOdIWfRONrp718yP
VXAMI/febvRdlVs3blfvFXoZ81bfEKOvnI6FC5vPmAor9KzIGqt8OQk0asA2MGU+DLu/VWplo8lf
hvB5iINDFVcbVf08NJ7Tqmt326+XNIfStsEGk88k7pvZdRNZTDQ3/sk2IseCMYHSB1XVtS28kDQA
tA20boK/k/+b72HSqYE+xGCrx+GbDO/KNveHTYRwgq8JByKUJ/3WOIztTSo5WbVSJFxwB7hZkuMQ
olLB+nEnnAUJk4MoBi8gq2R+FX3lxOGHsny1w3dh+HVlL0+e5fIeZQ3PTE1H+cyUZTYQXXSYKrqX
cHjN6BBOMsfwHs3xoBlH19pn2ccVm9P5uGJzngWhy1/kFDs4r1HlVG98/SbI7kL30P9Rl48+7N/8
V7PJcB1WDC8NlhIPWRGSkjyCJ0dyNlh4SJjunqPjxyetfZWLl+i1kiGqiZoNxA6a5e0Tae0x/uuT
ACwcPZMsJZ1yBOuXRt1MlM3Q837ty92UeHUtm57JcaOkK25wobR8aWkWW1pokkC1QaIkGZsN3Wzw
iqWlgrLdTrXpndxkUrwZ5Ds/998pSnLw7Ud36P8ynIRvmFAx9D1wTn+4jbMp7it3DOVptK0kiU0p
dTniCMARDDXMVm6ZxSPKm0EGq4s7pLnjcmYHtxp9yM8CWiqzjabWUGi89RJKoDeFpkHxYj0LjS5L
092aWrKbqnjoWZ18iC1LxX26vrcWrjzG/fNbZnNvKG0IQQp1s5SUXp4iCWG/RGbpGIbpjLCchH6w
Wc0+L/nCc6OzkMimCWh6buODRfRko13Vpebe6l5/Y2g2JWYNmr6J5udymqvc0GlZsDmuo7gprYPa
2Nsa/mZLK19Daztq6iZs5JvrRqf5mvsImAMBovEQ4/TMHrhZ2jaG7AtyIzGg/DbXpE2iqs3KLbZ0
Ns+tzC4TJZM8q+hIjkAOc6h95aYpHtSOxMBa/XzRkMBx06FKdXsuM5P0etu4jcT2ING1AzyWHzLd
/K5xAPei8qyVKG9x9sgKaHT0UdSe9x7Vo251k9z9SRlAlowPQ9Zsr6/P4oCmPjfCY53+gtnWi5oK
3J6ED0/QAVP1e1gTdpJ3XM3+LcUZylSt+reh2UaAZD4d+8mQ8GH7Sfxd4SsbWGNuyeJvRdUaTjD2
e9kOv5IW+Py/G+Rse/Sq7pX1dA8bI8w3+yJ+l2fwbXjDyjZcXC7eVaSMqNNqc5pZK6czzdXp0yCe
2tAaoiZr3LsLITK9AvS9TY8ng0fN5RlW47KLaUwAZ6+kW4qYLpGyIT7FdYCwrbIx+5Wrdskz0Zsg
WDf+AUz20t4gqW1IR19wGurHsO23yAY5yrDWL7y4Cc+szNYHklxZkTJA4fCD1JFjmg8g+8f85fou
mH7LL67ozMosasiJRGkLZyy9UqKIWuyK/i7q3/Rhs4GD5bqttRHN1gn9EKqpIIxP8HTeW+FwzPzX
vviohOXjbxiCHYIUJYAb+ccb5+yeRta8FbXM1i7kYasVz2JQ7yt523vlyi29uBPODM1uD7BJkAhO
b8FKQEqK/h7PM1v/4qaFvnJlLK4TrYpgiOypaXA6ZWdDKpMcEdWIdaJ5ezOox4gS24c6pCalZf73
69O3eJ7ObM3cnwAN2Y8hoApTq8a3XerKh2Sw3kIy+FpWZnBIk+EPA6HSlWO1uD3g8rBwFiQq58dK
VEqi+ZBanUy5zqCzpG0gS933qabTn+2H/e/4JZtcgWnQoI1a5eWMVnDcaIWOudgkUalnETcx3Vwr
e35ph5D2tXhIQnrC/7m0MpZubuZ5/Cd+jTNcqw/rLnbNyOxgBZGVIArONozEsdZL2iHvjWyNxGHJ
j08YemTkya8QtVyOxM0LYNo2iYjKVIv3okVrT5fCbOV1uFD4gD/zzMxsWUKvgWYV1smTQJDwJg0L
FaBa/CUuw2Qfx3YIVFYMW68cmx1M28YOykxYq13Jh/nTMHbtpJzVxYZ6I/wAfnF/9I7we6x2MUxp
l7nfPP/MaTOfncfeU4w/ETSlssngAwyretd7sAmo+o2lHRv3TrWjDU+xejUBteQKyHIZpjqJOtEf
d2la1SEDCUYyNAQLd8DnrF2ppTvYaxJSI/5bbQxWDuZimDLFdpbAp05Z0kuL3UA5yhuIJPU8t3d5
I2XbBCpJR0q7aBcpkO0VjZduUosHUV5n+ecStfffcLUTkwLREqI5HNrLb4jDzoCMWeHyEF/ockOE
3PGjP/664yMTTSMdwFbT0mdbPPUieKPciAKXuZWVY6FWW4lXc/qFarxXrZR+f2TuftlCZ9Zmsyps
1ERSFdcQKPLedDfyMBBlDg8UOHZtne+l8kuiDgQ0DdqH1e31oS6eZh0+DDKZdKHPQ1y3HdhaEi6j
d5OtgCdxDNYCv8nr/DK+MxOzFZMQEB/MDgerwXYWKcFeEXfV0NyE8odMfdYhgF0LzBZPxpnF6edn
h7LWu1BSRwYVQsLcS5Zj+9EWVpttNUB8K/bXp3DR655Zm7l2ZNYUqxvZLSHA2bEo304+t/HK30g6
cCVqBj32sInMNTZdYbVy+APRHr0U4R9heFzvEljci4TnoISn3CMX4uXMNdTWY18muxKHzV2dZZsw
+TAaoDhrw4Fs1rHUjo5xn3dx0EBLb61lJJfmkuwRJT2Vm1KTZ3MpjAK6+Y4npK58j4G/kLlvMH19
wRbiGn47c8htTDFn7sZUNQnkNMNI2VLHUSsnbw7QCW95KW8zP3O6dOWQLZwADJo2b0gD1zm//MES
DKYrKFWCi9qEbvhWk7kpFOjFBvtZ14NjIx9rc62WN52r2bkD/kjjMShrBZ6smRcrJaMsGqMIT6VN
wsgwpA9VEN1Dau5uU3QA/rpfxouAcwYlCDXDnLYx06I+1vroR7E+pi6Wi/vOWkn+LZzrCxvK5e7U
Q6SQPTcMTzVVsUFzj5E5OH5/3zXPZbAmar64S6bkOFRNZODnpTG3IwRS4bI/aeOP4i78xoWu+aga
yJDDyt2LVHgZj0rj9fruXDgCVHd4x9K5wtrNw9+MwF624y482Z1177n1HTnUtl8Bry64fcJQ2JDA
bJN8mkvqVkbbyLaHEVMBV/GamWsdrEubDzg4DXf2hPide6teVHDuy2Z4gg7EokU82MPJ6aTu4/XJ
WtoR52Zmd0ulpi6vBerVQQx9BpIT1q1yE5TJVgs/Xbe0tB3OLc3uFBIxhVoODMgc9hIKoU4sy596
vaD8I5zU2sXqX28O0+Cs+jmF0xed3WKpRl5ZlrXwpNovunlvBLu28B1aI/53A5uc15kZ2xzqihgo
PHniVutgbpGy05RhiJ4jOG/jvFxxhov7++ew5snzsFX12nRV9vdI3c50q001sb81yffr41q6y5g/
Sku0mpCgmUOnxki3o1RywTKkYGrM5LOiKrdyV74Js/pr0e5b+bV81X2SRCOaO78zq9S6QQ1Cx0QZ
+nJWS7ct3QqZ0VNmAcuq8nRriJQ24DB2clPZFSMcMl+vD3hxh56ZnCUhIPpxxy7BZCfE27jxt30K
bVsIk0BV/Q9pZ9obt9F07V9EgPvylZxNMyPJsizZ8RfCdhzu+85f/17UgzuZoYghrDdIgABBXNPd
1cXqqlPn3KlxvoVu/wMBeero/2+Vs08MTH7IAchRdI700Ml93duVCSS7iLoLdunHh6RroxWTi+5D
DjS9DuHSmHea8hEqyXKCfcrxtqHxGlITq/SV0vKiEYNGAOMsEFvNuZl6ocoZLaAwrzY/QNn5zctq
I2vxtHhMTRMrELbMRfji3EdYCC2Ic9DJSKEwDiT+dHPeUgDR5IPsrnyel2/Dhb3ZNY+EzE/TAnt5
ED55RWePSByM91Kwa+VqK7qynSh3UfwXoi233XJxL/8zPB+EsoRCZJBcoUoq3aUqU2W6uaUd/Okj
VgCDTZ9M7tssWJo1EklBr4PGoAhrZMcyhuVdXVnK0lcTqjhxmi3h0zkX34Q+DGWiBCOhJp2jMj61
qvvjz9cxQaCo8EG7ABntddzQZb+bnvqUcEA1D+kP1XqBFewDNiBwAQXOL37Xvky1JGs0tAPOYX0U
mM1KhtIOKfnetrKUAYAQ/deKdL0S02vhytA94nz5lCrjtq9htkqOmqCtfFDehrvmie6lpVms1WGl
9pKs5kPpe+WdEGsouAAtOtSN32/LIC83nlIbT6IAo1uhohceyvETMl1/GR0aYII39vtM8hBVUc1s
4w9BYYtjMyIkIkK4WppfIYxmYDljRrlSPOsOoTMmsgI02Iy+RgIRsDXUgbxSoPJfY3lYujzQE2kT
sJkO8BxFgIAWVBgUPc9jGDroCmxJqwO0qm4f1Rue5N0OMpXJ1A1DqaDBrs9KcUceSx7AVC3eAVA9
QgLuIF40Iff17SCHL3L8LKsTThXcT/nk6+GrFBZOq39S0p9N6G9GhCOq7gHG1MR8Aga9E+UXT5Ad
Ld3W8YMAz5KNU+9u/+ylGqEyJbHQl9I8Jae4/tlJyKy+CEf8Wc9PYZc8BS14zDG70/xwIw7jeQj9
+zoB1ZsWvmW3PgSrWbMvqsrOjGAjG8oRMaStWwziSrRdPLaLHza7xZGCkFKlAbLVm97pw9wOjpXq
Hm4vfzEaMegJ+HXiMpnPnxXFUHCYJYlb/zm0QkcUV2LR4g2+MDCt8iIz9KuiGoQAA128gReRs5fl
58h7vb2MpQ+hfGFllliXkmlxAtxeWXswhE0PyBQWv1KwqPD+zbHdtrZUwwRWyfwz6A28Zr5rzWhC
8F1wNOQPijw6ncGYYJ+AG/lcVZuwlE48W1thLcuebtC7G3ZhdraXmStI0O1TAij9rQn3nEoWiIpT
70i+YVeK5ei9ZDdSsQYhnnbvlt3pjC/OMOgCM46mZ7niPooASFiYxNyPZm1L0tDbe7toi0HSaVZh
4mybRfyhAlA/aJxkaxzjOkIPU2L4OG4RNwioLa5xdi5esgtzs7AfGlrQqiX1Dcv7QQeAeeqXLFn5
VC6mTeC94SMDIgd1+iwyWmWialkPBFt2e92Rcv84mo40/nAZLE0gkfDqfZ4IrzBdpmX48pH9/Nf2
PPinY5G0iCtM9++TO1SHWq0cABV2bv62kB+8bWx5N/8zNjs8vxXKLDeAtgs8Hcjl42zfgD58SqMx
+QC8Ecp7WFamwQ56YrO4rSK/VGYdpZUTYl4OQqd7U+xXyuqLznhhYxaCxwZKsARJvXMlNihRmM6Q
/NDLcNPB8kxj5gObd2Fs2tyLW8Z1GDLYb8NzYuRfkavbuprxt2jpm9tmloMXQ55QRzBMLZqz26w3
hVf7JZM3uVLagxY/5q52ypNjm2V3QjQ+5Okxt5zk54rZ6ezfBRFzYmmaeP9oPF8vr2/E1EhGzBZu
tUGew0nyF7X4Urdf+jy2FXQkFbpB+7FYgy4tfuJM8nk+ArCRvd3Oi30V+OqHI6T1kJQnhmMEfX/X
uWK1v72+NSuz5bkS45ylPFmBZNIRjHzYuBHh67aVxa8pPfuJ25AG1rzPrBYAuJOerFsJfXmqBGsO
2rl8gAYflVFZ+pA5CHDo1lFLnMuwR02v+crAd06EVl/5R4NgqP4SpskH9m6qyYLnoS9omLOwMeiq
EXQdQTiuR7qxdwhvbm/v21JgurQwOx3ZC1EJlStyU+NXVtHUdR+LYjUtWPIBEGsARYABwDQ6i/MC
4tqx0PGdLKsjk4q9tzHDaGNJwUYl9x+cPr6XkoMglrvU+5ykD6lbrhzYUsBiBIY+AaR7EGlMv/DC
14dobFEb4MBUuIPha4Y3qFG3ja5t0kDfjFr08oF9vbA3i1lqbNVWnWBPSMw7ZlsdpcnvhWxYyVKX
oPyM9igqU4xwktD+uF5X4cVBnCDqwwBovimNe6sbUAU8UsJxJKOFNmzSA+K1oKQboYeM90uzxrS9
6EEXv2Dmo0Eo5m068AvM9LUptd2YWI4ZrjFQLnqQBGSFkXSN5+js/Fq5FbSo5jGCgu1P39NNx8+l
cfORQ/vPyOzQULsUU3caeuPpHhTy0dR+1W66cmTL+/WfkdlXJtKqVOnGKbEK8oPrmZu8lw6raNFF
K28gEijJmDWe3gUX/m62RZiZqESeMx0BTreBNqpq4x4tYiHZ3d61xavFwOpE8Q701Jy5YC5l+eCF
mPIR1TO+CUNk99lB67yt+qG9A4+Bu02aRHPyx9jPNAoQ49TqE53U+z5BRqtkpTy59CmZQB//MzJz
aEWtNQI/6QZi1LotjR2KQd1g7BQ1SeHdUdYAe4v7p03aTDy0J3Tv9VEFhlki6SLi2rogUSpC4Q/0
u78TpKjcpJZKcTvokpWEdGkoUGEK8V+rs5Cs+kk+IjVN7aMqj3I1Orok7gcJ2pgs3Y6tdWcM7Ub+
obbWrg+sv0F2Pxiad9bDT2MUHhXhaUJLTGwNt51p0W+ZX6MyDDxNmlca6agWMqrK5HrUSSJjX6qe
Y67yQaxZmS1ei6tq0AqLrwFakQk9LetFH9bqmYt+RLv2TZCLEbaZkc5DWpf0KjpnsrmB8cwVoTWy
BmdsVxx2eTX/M4TwzLUDuRkA/0EQwreqZtSqR9GobYSiPhId/10P3f1rM7xcxLBqWU+OfL3sWQd9
Ei1fJaOc3H2eDk9d7v/bNgZFr82oVYjccMZqClfe0Tr7xEiqFQZOU99Pwz7gtVfeMkvbB2Ubs9RM
AjOGNvu05F3nF6NIUPG7Z3/8PbT3TbBWA1y0QbeWqjNAd9pm14uSszwyIS0lzUrDg5+pByYYQ81f
OaGlrQO5xWQfKek01nxtRRCMCvG9MDoHFcqCfb+N6KRSFZaE1BGK0Q7Dla1bCl3apBM2TbkZmjot
++IrozBHp4xuHYGsbwI7bQb3b28MDMcsWtPJLSiiZVf6SLwEvELhdgK6wzl7bdTtY8tsuyQ6q+q3
PN3xqdsLr5rvBGW+vx2MFvfzwtLMM7QuLfvUKyPEYLvdNN3lu7vSbBncJiJZSJofRGUtAC7b5GHB
jAejr3P6h7bo5EwZu+jcFAAeaXBl+7xW4rvRitAWiXpxy3tuG0ShvoKAWnz+Qtjwr+VZvBoyt89T
iPXOA4KejL954A2H+6aREG9ygMAg+YkiRxn+BJa58jVauh6kDlNZC0oUxgmvjzSNGTqTMy2CrTr6
2qfDcKcO0bdg0L2VULm4SCZaLCgGUEnU55KdQ+GbWRyQRypdvs1cbRf4ThtlO+1npeinNn9NOmtT
mX/fdqSle3JhdT6cLQ+u2SYIq54z6d6vT2kugEN87r0jgosrW7n01bk0NYvSSSdDAxeSXia03itw
O0V5XwUezZWX22t6Q8DOA/WlpVmgFliTGE0olzKz0yDeovFubvvkNyieyKVoYbS7SIxtdaCf43bf
mmQf9ses+zFm7UO3dlWnq/jux4BHYKAYJgfax9ce1BheYvgZ1Ty9zDfolPRJvru93iUfhTH+Xwuz
jQ1oMUCjgAXY9jZNZGzZ2NW0fdk/mbCh3UIm+G4CQXQNMr6gJ8P1tX3MrGcmMglARui6m25s7Uzp
ZbtumpMQrw1DLjrphenZJTRLKcjckTy+jHcS8dvrbSspoTOunU5fJaWYDuT9gf230Nm3yjQSjUSb
rNe3XgDpOboX7OoqQoNKFveVuu96qNws8bEOhZUUc9FVGGOiA6Wgj/cOBemGhuxpE0TG+2G6/3je
ysVYvIEXf/4sjuYB6gJRCbIIHYO8LB+NdK/52RZe1JWFLBuaJMkmRVUSmGufD4fI6uOBIqwqZ9s+
HhEekvZjuhNAA9/2/UXXID+CK2XiSZr3zTU1JO+bUEx1IjpVHEz6ptugMreIAm/KNYD44k27sDZz
RF+pInpWbKBg3bsmHXTYnfXvt1e0uHekLnQd0H94JxOJXntatbD6ndXwuRY3ivI9hPtgxROmk37n
4/8aoaR8fUAmCgl+LvCYwdMECHjhAJV1Jrh/0yQ6CEpox/1a8X9pghuWLlqT+ARTm/NBwNBN/bJT
wGU1/ZdO+yQo5WYi4QXFulNQ24SNoUeeyci3WqYYjl87SVpsc1jejnny54oeuCUUC2Ce4bGW5jBF
VwilqK74LQFsyPUY3GdvkQzqLPMjtexLU7Nwkg9dEzURL7pQ9PeVWNqVJK1kg4uXgDcpbEg8TN+B
zmBy9Tu95/2jVPeyb24gcLYLfXTiILRXSZ4WjYHDAkfNKAY50bXrWGbTCnWOsbLyX9EnrdVyJ3io
hcJIkqMDcPs2LN64N0IMfJIx+NmnXOFbXUfA+KlWPrlG5JTpMUaA6LaRxbiLbBZwX8BlIFevl1R2
eRVpRhAxXCd810Jj+CQyjPt428jSvQbyBbqdeQsommd+wLxooUVKHp3FMbXD5J4iUg10BNx52qyY
Wjoi6KqAESPHTP1r9qbrtCQXwq6Izoa0EUdln8b+xoyHY05RComX3e2FLR2RQU0E1hCARby3rnfP
KuJWSxtiSS/qdpIhrRpaTpuuPT8WE5BLOzNXSMXBE+gs03KIz1Cs2j5Md0b1tQDBAxPXTjJLu89/
V9Fa4Fo8OF7gdAmg1YZa6Hp9bRwnKF0SK9L2WHUwUBVf/eTveAw3H9hHxkPh32IgF8zAtR00OwHF
BryR4b7Ko3LLDIRvrSn8LLrGhZHpv1+8i1s/iwK5wNWjlGYXOIv4WYr0CvTvsavX+NbfXkfzzwwE
fv8uaeaIbpJ2XTNMsWLYpQLqexqUnZ4j/ZVXez2Tz8NoPsbisx6Pjtc9+TVIq6q4Y8Zs9OVN4H1P
yqekuQOpYUl83D8zctZMFaS+0D7f3vul7yFQf/TFFMg20OW43pYglVy9Utn7NHYs4busC1ut/huB
QeQV7nigeB+Bs14anO2M2VVqoDcgaMXS3dRWvpnwrOmw0p9ePO2LZc1clxaL0QciVurmdwoJvRAd
ROuLFm7ifE3xaymG0gnnXaAwg0+x+XoHFfBzQj8Q3lrD/WVFh7bqf90+o8U4c2Fh9uEJ3V6qzYIq
QJdn27xMQqiwciestWB729DihWcGSod0ixrLfBjKTyozqGRqR1b43aW+F3XHzoV0Zu3Fv3g6F3Zm
F17Mgs7TBIo4VJT7tkP+4dQHJ8gt9nnZosPtuPFPX35pmtQZ+pPV5fdG6D3BPX5Ih55ORrWywWu/
Z3YJygLq2Bph5DPsnn546DTjOZuk2Itm79XBGjJq8ThJjCiX0UMmLbx2mAigvC60GVfOAhtfHMt2
tLu1Od2lmtWEdKUqR1mFb9S1EZQRrW7sx4gmcvet8NUnJah2dAT1bEMVaxeC613JJZYI1BQT3mDq
6iwOTplrk2M06bsxhnz2TMXphEObHF1ESA2au8VJz7KNqkLIxExM4+jGX3/uuaQxJi0oXujv3g5Z
Zw2JEKfYFj4JY3tnZUwlx42TimtSP0t35D9L7x4QaLdVQilyetJYHP1U2MFb3VnaJzJ/+/9nTaDv
r/eTklFt6DqWrLhmqHp4BHt1LySNIwbRGs/nkk9ermrmk1YUJYEvwKMUjOi1C99L81Of/vjAet4K
qMx6geaZ25CoBiWIqJ/rbq+q/smr7qOscOKxWsknFtG95oWlWUjWSkHwRLnlPg+mQ+nGAv66tdyN
wJyUVOl/e91wH/fl3kqST0MoO4mRPhlx9mkikZJG8VD9qJr4JQrbnedJlO2NfdT95XfjYRAry2bq
784X6tEGb8kTSlxLu5YvEixbmoFiJeoDs/DYpV4Mmzw/P+3Gl1BTILPfl8MvyfQdU3MqITohdPug
JebJ92qbkc+V+Lzo4gadSDD5U/l3Fg6brMk7uOi5TIkb7aXQ1O/aLFFelVEqHkrhA1KWZOqTkDuv
KpGR0ck5L1IzlC36EMkJnI8m4EYVG31Xp0wfQkgqH2774GIuzYQUo/wwUMmGMXPCVh/oFgvYytxP
rZDvR8PMnCzOnymEH0VzeDG9cqu77U5Jqk+3bS8lCpemZ15Z+3WfD4UUnWMm4FEEacEptfJa1XXx
JpsGxa7pjcq+Xm+mDHiMXI+6vQadKzeZHt16R2TJQ3hxg3Kh+mrxgbk2MrrI+lWZS3qb1nejkd75
UXmImqaygRutFLqWtg0IA+woSFNSRpllP1mkVIWRCjyE5ejZoPwqZ1W4EmqXNu3SxswD5VpIdb+b
1uPBCtvf12O6Wc1JFzdtSq1MiHOYE50ZMQv0orXYIirV/S72vue0HPyg2YUQtv65p1kXlmbHM1gc
heaaWFL+Qf/AFtt/bhtY3K8LAzMnywvVjXyES86BuKecZUdgP1ZTmLX9muUTcNqGLpPKfC+EeyWm
yFLeDy3kp+nuA4sB3ABCngF5UCbXzqx1qDaJOYthbiejdw6serWJsOjEFzZm6RiYomiIfZwYtd62
QrUGVdvbq1jcLVTQOXeA/rw9r1fRVjWTO0kUn4so25ZVva+VpyKqtx5jtLctLTE08taBrflt8Owd
DwtTO16RWg0hpgo6W/ZJ6AQh6jaS1sLX38hedGo9V4QEphQ2qlt/Uwb3vkGn6KS1UbDJRNg4Da2z
S1PQ/9wxr37azDENoe9D9IF4Xbal0/XHOtbt1an85Q2Y0LlT1Qxa+VlIErw2afoGPASstRsP6EDo
vXRoZiuenbmvtGr1/igYra16uRPo1BcY1hFt/wNi7nygKZVrZBoA8dRZhhgYUisaGVUGoxR2tbC1
ItlRspfbx71w16+MzL6YQ+qZb72G8yR7GCgIWpiRXRtr1JAL/stEE6PLTFPwWVZnJxf7fUCOAIRA
CI0NCo7QHGwEXBnWvD+/KRB+UO+YwJm8w2an5yZaVeoClvgd2wL+JL/Jd5Jx0iDxub1102+eVYFU
i3lasOsQzcBrfH0n0RxRaqHmPU1FmfGrWj0aKdjxUaj+onKUOW2QeyuXc+m0Lk3OwoCV60mtSVQj
gH/auTt8jtVw44XS5vbKlk5rGteE2GsigpmnUVEpeekoDZxWJ3d2iy7moWgPfvOoafGasulC7GTY
i/xwIn7iGTX9lsv0MG3jRmPK9Rz7emqnmqw5vVWuPV8XNu7Kysz/xDhHppGeOSnNrm96O5pkrPo1
lq9FK2wa0yBQwiPldL0WdL4KtAnD+IwirV+Pn2lYm3WxkmhObjVzOw1x3X+NzJYix36QmKiHnovM
6LYAV54hAdA2flibdqBm8bYWGnMTjuHKA295cZSKJ5ZgFIRmCW7oNw0oRYrUotQHG7Go0EPsuo3R
/Pn7hPX9Z2d2gWPB8gId+cVzmocHK331jc62st4x2sNtL1+4vxgCvTfNWgLeml2mrizgFCvL+Ix+
wcGFp2Qjqw9yLB9aQYL1MPLvbttb3EBGC94kSyEKn9lTrKb0jTKFOy2Rd7xbNwJqX7Gx4h5LU6Rw
oKiE0wmUxr9cOyGT+KMcVyyrA/VPZ8GzEQffGpF47zM6OjTuQ2f+7ELjm1e7Tj0efR3YCDwO0RdY
bmEKeDHTtZUvxJOrnzRbuWb5mkt5I57otFteLBGSH3xmWmgPbm/x4pH+t/Y57EfKWnMY2io+t+5L
76oHqUIW2sictN8lTbbiP0sveZhgUEtkaHdKl2fX3Zermq3N43M2CPVrk8ThXdFJwJsAXDlCkqRP
Zm42n1Nod7ZjGIUbJCt/wEkSPhVtan27vfRF79Ihip0Yn2nrzK6NjlxAFo54FyxwXwSx4PtgiIj+
eCvfhiUUEm81iJF4zaOsIs8O0xzlerQE9tgd486mVtUQeLS0tNX8CY7uHZjVvas2+xaOaVfcq9E/
CT3O6DmKn3p/xdmXFn3xW+YgJGVso7iXcayw4tFF193vs+3q1OSSV11amSViE94fZR7OWYy+Cpmt
qjYqtIr211pTeOmaXNqZRVhVqZJKMbm5Yq5sE+rlSVg5RfJCq24ldVl0XRrr1I6nCAj96nWQqEPd
8gSRjWuLJ6Pa0P0jNozaUQrv5GrjC8+CsY0kJ2yfb3vpUoWG1Po/w7N8M1c6Pm1BR6uzdyEeOnbN
dlTsrN/p9VvrDPyQ3RbxitMu+smF1dnO5k0Ze77ZcFND3RbAkk4ijqsvh0UrUDka1LTA0yuzTfWq
ZKjasSCVgQrIq+Dp69bZLhadkZYtQA8R6N2cFZrRPqHUI64fhJG+Uu4j3gQV7CcIlsVrwK2lcWE+
jXBqTWgnif7XtZuA3k6EVk2Ts6k221qW7sBjHLxxV+vPcCO4Xbv1iq1WfA/rDxwYUEdePQy1A6+Z
duEiKwzIdD0jqJKzmz90Hk0qtO7jNSNLWzlZmCZdJ+jCzIhWSoleGVZyLg3976YTv6CztesT+UsO
UqhH3+K2708f3qvEjZgJTgimHzo3sFPMPhdDT01WCL3+BFkdzT1BlHY+qWglnTxF3XtVv7KHS/ZY
GvF+EmeDAvF6D80Eaba+67uT3FjZr9QISofA7m1QEwp3bar9oNFjHrKQUZTbC33vNqwUTmGeDoyH
wo8+W6lY6G5fil13qhvGVxLNjz73kf41UEfrkEbRo6gUfze1KJ+VNGzPPkoRd5aSyitB7t3x8iuI
bcymTtflHVqvS2HlrAW/PyWNQuXye5pqdmwVeys/ibTEb6/5XezmpQnERuPRCTshkvTXm122WpR7
kcHh9g/wqG8jVbsH2nEIUn3FjRYsUbunykhdgKrmu2+eMPZJiYbQaQDjNXSZY5nRVhYiO/HXUBVL
pjg++O1pF7ORs3McxspsIPAbTj1QeKs4Iq0zESGm0evtzZs2Z3YzmKAAHT7pdk1Qr+vNM5JMl4aw
GU5y+NUrvkGhfvvPX3JIWL2A3E2UFeK7OGbRDkqUyBxOWRnsBOM1lFIHzJITZunZjGHXT0l9c8MZ
5W8gb/e3rS+tDiDnlJVRleCle706RWxG9Out/sQLGJoFLwECGBdrvN8LZwXvIUUrCnSMH87zv7qX
gjKqaahXorbVa/GpDMT7rCpDu6TccntFC5EF/ghqObiGhGTFzC9keYTMofLYTj1vN3WLbl+bd8zO
ZXLyMzAC8QyvA422pPpj3nG42Sjkkm0DyQLLPP2yi++CPxrBMCRaf8pRhvGlenLH4o/p0iYjzH8T
PyhJMJl4bURUhEyKZX84iUzNV4XmYESWV57Ti+cFfypPUD4L8NNeGxlg8leiJhhOTfw7impbImO3
Osfc3j6qhSA4aYkopvrWOZ+XVzLZU8sGvYBTrP8yhJ1GJyeOj6oForhdgz5Mjjy7xlyt6e2hGnAC
zDt9miLUblAH44li+D7JvS/tmBwH5Z9QlB1ZdqTypdH7p9vre5dzcVaKBvSQdhg4jjkXbd+lQsFP
6U+1Htqu+pSa8YYCworDL+0i4ZaB22mY7B2BngVOxs8CYzjlgDoiYZtXyu94yB+a3Dh1cbpyZgsB
Y2qFwYL0Rqc3p5jLRLUso3IcT2nQlL/NJG5aGyyZ+fn21i15IMQ28E0R3Tm1Wbpa9bGehao2nAK/
QvJXt4gZiqY8thHRPpNqeQUBvhQ1Jupe/qGqTVn72uOVWu0s11DGk5QmBzE/Kb7wqy3t0oh2VTHu
YFhdyUMW/JGv8lSqgluEVc7CVBU2FhKnvngatXrrS+M2ZZyxUF71ap/I217d0FFZMbmwp5gEmgNJ
rE6Impmsm7AS4PFCsKvwd7WVbIUetq7fSrGylwsOCT2fxIgwRFl81KZrcREHh9GgsqM34smtJNS6
hlD9nsF6u8t139wLsRo/iqNb7G87zMIBTqV7oLCTWiy19ZlRXQuq1JDHU9A/mVWzc+NTJGm25Wo8
4HybYe3b9pYWeWlPntkbYrN0M3U8tdqdET91dbe15L0e3+d1vLK0hTBCV33qF4D4NajlXJtKNc1I
syEZTuBy9kIFSjVpt2XnroxvLrgHDw0i1QSjwtrsCtR9UaeDmg+noZdCO3DLJ8YLw6Y91flar2zJ
1JuwAdwbJmnpzEOSKCqDNEn5vuROVEcvgoqim1bJG5Oh8tvntLR5l6ZmTp8Zg6w0EqZi7bMUSTZR
3x1XgtWCL4D/oq2jcUoTKcX1AWk8csQ67IeT3mS2pD6qv5qW/jrsUWsFroXoS9ilwj2RsvIpm3kd
/HqoVkWERdgKbQHEojz+vr1f74sgPKxInJh95oMy4emuFyOgWib1qsRivPwpCz653oFh11y8K7v/
Y0UOjGMkfrltdemUGFIhLk26SOI8DcUnIf72ZcK9Jgw2Yq8HRYkC2/OaP/8kM+5JXZ3zgqxnfpdC
JVS8zmB1uIPnFpDQ8d611oaSlzdRw8T0xMPO7MqaelcOusA5oe+1GYR/IvdHtwseU6e5a4WHYQ11
sRD86BFM/J+U6CYi+uszqz3KVoYQjyc65htPBPyY2AJ8CaF8LIfh6CvC9vZ5LVzgaTx+EtlhBgZc
ybVBV8xGP67y8aSilIuiZ/YS+DTgXaYxd/ko/7pt7T2vDXPIIKZM1MbICbB5bc6SPd9o+mo8FYXa
HRUDRb2eNpdjRF13yBlhgaE+LOwALdtTFPTKAW3t9FE3Yr20g8GqT1EyromjLFxFWrkkKMBoIQyY
T8nIElIbcl2TCDW+SP4IK2Rb5GtTfQtpApPfEysXeknk4lPoufiW1qLpqWLWkZe40F+4DHp8NuNf
sRFBzhWLAPvr6E7ps5XruBDQUASe+JEoQDHgN3sVCg13XTcG1qb3tlulm3aAiIlYXY2bZvy5crqL
a6T/zt/cS4LP9RrdvuDYK9ZYGvUpl8UDQ1CHwtW/DM2vOH7U3BcGP+4RhjHGTZGfCnErM2dcJOQw
npNonxPRFw+BEtm3f9eSj1MTM4CzEWoJGNc/yx/1kaHAZjwpymdVvg+70FbHh/DPGd8Q6YaqiTky
hpVhdJzFdM+Ed0XWuLx696JazwZ92SK+z8p/NKl+DQPVMa1HVz8K7p8/iTD8piQLkzPVqJlveai6
TvycXOLqZ4HwsUe2ZraOrv0uv/ua7UMAdntH3x8043I0pfiwQDXzDuQ/iNAHQ3Q/njQxfSCs0GRr
OMH83Mgg3ru7MJe6TawNK3nv+4/LZBYqZ5xLZz5r9kXrLMhAjZroocdfBWVfW89jsBKh3gdgTAB8
tOC9mMrfs60sm5gRHx8T0OUMQ7AZOgXShFcLtUyxzXbuH0Mt8Zmpncb8FzUbdZ6rNUZcCZrKBRVj
WT5kKt09EnL/u5QHKx3v9y3bN1PwT1ClRArn3athGNWe6Due8l9pke4Todk0anUu696uC38D6/yu
8lJmXPxTXz10dfGUjDA3xE7WeC0t3c5RY2nlRJccCYc1uS/goPjr+mpG1EakibLoJCV/Afu3h11D
30s+VN65pm62kkK+j/Q807iiAIEnaMM8PlF0L91IldiB7ms7/lT+PL9nWIKpBRpPTEK9Y+eC5VxP
EewUTyB0dzC6cC/85lUwgpVK4/uojh0WAFSPqgOZyfWujSaqOUoRiCfZl+1QanaWFWyYmDgNnr9x
rZUzWrp1AGIYTuTJKdMnubZWDlqi1ea0a2m4ceN8k9Mj6YdVsv0pPF4XdlgV1Cg8acED8aW8ttPn
WskXkoefgPvrgd0pDRJ0QwqneLHp/L9Tq3yW+vyxi7y9IkCCscpnOO3brV8w80b8MHX5WBLW6nAn
+NV5igCWZx2HaEcSG4v1KyQju8DdwIMc1U4vriHYFvcaLXD2GaiINH+AuE2ldm3NHoj5g0lDNtPO
Qr0y4LpoA+pJPokUSOgVXe+zJrRxXrc8ePXuRzp+ZoRitba5dK1JyVnHNNIGau3ahDgpN9W5ywdJ
l+8Ff3yM3eg346mvinxw3fYL9GUGggMr5YqlhfFyw1W5HFN5+tpqKMRt1ImReMqjygnLe0F+RH5z
5TYsLu3CyCyZgNqCBroWiqe+tV5zr9lmfbtjutbJTdkxIxmKaGOXZNH+9hd36btEakqfVAX3xequ
1xagIuhnXUHJp/yiG590WGMV9ZGdDRHaHsqvt60t7SSTDVRz6STQb5pdBDnOB1opWLPq/lsleCeh
r86opNx9wMyUDtO2AEg5b/wOharDi0Qc02QKO76H8MpXiwBz28r79G8aS0cGgA4drZF5A9Zq0qIC
ayuezOAwAPtvlUeDMngbrZRdljYN/gBYEXgvWszdXB9R6SpeWFYt0T8sHdWHosvzbSn8+eerubQy
O5oyVZKi8Tvx1D011W9pImbcy2tA8KUPDAGYcibjGfQOpqVePFYEziUfBkVkSOgh5U9Xm8rpPcdq
h+16QX/hqzyJRiINws2lrjl7E6a9zNuzF9rTCF3bqYZ33Q5h6Hq+vW/vx6kpZSKjDVMbYYmW0uzi
8tvFMhzc9lQkp8L41qU7N4Oy6WzKfwnSa1ls3PA4/FY/wQuZpKeAqe54OJvPgXD0D2jcqZHtOupP
pdlU8e72T1t4FV//tNkXNoys1DV9flrNsOh433mhrWQbw9qmyp0PJdlfXfSkKgf/BYe6bfot2M8+
eVe7MovUEUeidC2my+wuEO8Ud6+lVGtsWTpq1SEJv6owzn4T4Nsf3J2bOMGXTPiU75jmL4XYtj6P
OgUK7xwdRnUrW79reV/q53K89/ifM1ve+S/h59yz07o4VMIxNZmfG203Xbnib1PFt5Yx8yHT6NpS
aa32VDF6GBxhlTddyZa7l1rS7YjipGHYIe/Nxt+NneMj3nZfJdnOEz4H4T4CJRhmd2b/Tcv9O/Wk
ed+k4lOabjQ1tetcZShhE4+RozVolr2Ewj9V59kBg73hyrflraB+axmzT7Pu94ZV9F53UtNP1Lp7
OK8Q7dO9wzT/P9qtk734vxK7vDPczUiEaVI7etQyR+cUilNMy9c/BMaD4ETe18HcQPdZt/4mCl8z
0Sn0U/0YPPV33lHeqpDUWM2WTbM5lvIoJc/ZLvsk9I48PKpPpvWUhC+R8NBDpGl3z/1rIdlB9Ng+
6JGdyXbP5IV8Ft1HK9lAOGD5Kxux0ErnRtCoh/4YnQ5m7a4DUD6YQtXz5DhB+gGWZEiqrV4W411S
ZBCH9ql8CrM4sT1Ff4yHpPuSVA1kWv2wNuv3Nnl/fSKyRDItkcfQPoV8//qHSHFbNG0XdKcRdwHc
40ha+6WlRFQ2sjOW9cn8XSDxWdIXzAppG1v6VhHvrOE7Qmp22CnbXrMH3li1LcCvFCP5C03KYSq/
xD7KvyJkfIJT7xu9PJhTMYxRJTM51ZV+ENe4kVbXMttUucnkIrd8ADPCEf5045t2ELgW2aNy8iIE
mE3AXdu+P0AHGCColfhwP1LNz+4i6TF8VAxbFQ7BNmj/H2nn0Rs5tmThX0SA3mzJNEoxpSqpjKpr
Q6gcvff89fNRA7xRMjlJVL9eNHrRUOQ1jBvmxDnHPHY8edflv/JDcE+BwVCe8tbGjdtbMkUrrpH9
B01BfECBkvTgcv9DJSBWTtLe9RiWLWEST+VjY4JZzJ25RidIj1Y37Zsx/adVznXhP0x6sFVeeRsP
vLoEgJwhGSemJQS7/BFmVEVi2kY9PczxgyAKH2E1Qa8t+JjH2n0Gq2ghVwDX8DQ5VbZR3oml43nJ
MZet59acPgXd+JMU+yGoTCQQu/qhK707apHPSDCx704oKTufCQ/hYEEanU39vlEOiuka7XOfAYUz
dMcXNj6x66iIjQV7wHCJbNEGXrw5hah0aWJmvYs2OKibaJenHRXCvUeh8PYb8xabXm3fO1OLb6io
JLWs/Krn2dWfKz9jtIkuaa4/MTv9RdHCXZIJYP6QjVbGh65PvnVxscuem+B3Ujc2M/l3nSnarfLa
V/dKqjqyNhzl9G7jV16HIWzI3DcjPqDcv9Sv9vzOzOtg6l24143DKHSHLJPqXerr+i4TEGjJBe8R
vCBuOYZiXkCfs1G7aCfUo2WXSSY5Uy2ofBtteyhpYR5UhnXPgZ8xojtk2T4sTRtHlpI+TjpZQ6Mf
alltnm8v45oAmnkaaLmQnZg9KJO1l3cV0Ctzy1bduznUUoYMtVQLG5mQayd16o61djLN4zC+qoJj
BQ9wJR9My84keFCl8VQQbPTxq1xuMbBfJ01wuzPmw6gbo+ggHC5/lAwga97a3u1N7zmzjk3+JPnq
oa3TO4BQZecGU7MRVK0cJyYZx9Hh5505uC9NDiVTWVYsYjKunCm6h6RqI+hYXRQK4DN1PVKZS0GW
ojF6oUlAPma80UFwbORHQ06cujsmdFLa+3zcwOStvIpsIwWfecaUevYSlFdZwtAnA2uSjLsoj+6I
Th60R198rH9WX7vEO/hbghize118ulA3zQSBQKnokix2sfXVGKpaqXfNwrPT8bvlCYcwfVaC7tSm
37utAtqKU7owt3C0o6yOZTyywA71tBz9Zf+XIZzh5Ni4HNep2ix9959lLaGAWTlYuWqMPYWeu659
rAcMbnUdVm0wbUZFC6QSoxuXF1AYwgwhVa4HcLn7pOZiIFaVbWHO1+/EjIIV5wkRhhEvzTRMVsbM
DrIUwvBOnu7ab5aW743MNWMU1UXQm8U/8CU4veptfABv2J3l7ZiHV8Fszyi9ZXCUTE1dNJ7Gu1gG
T2pyrPUXI+mOanaexA8amqat/6NSbTViEl5GNRNdEN9t62NffR7nH2f9I1oHX737e4IoBMoZgKKi
BA6TRtTCCXph3kEPlQDgC5+L/o8wfR/7r7cd7drxgvphdBHc6rWspShkhl9ImBiH11p+HPKjajzd
NrHmYN6bWBytxtg1D088AN77ZFixrUfCcUroR+jHSjzVzd3fj8vP+0add+5/QMS9hHfWStobUZMC
Ik17ZiXKD9LwIxC6R2a9jrfXtrp9VMjh2oHJBZDn5bWVI09t5BhLGkRmj4mg2VKRbQQe8/4sryeo
LPoqiNZxExa3IM6mJNStbHB7OPX6PQ07Jy0/x+3H20vZMPMGIXhXLEnFIWtzHTOdeSdUn7rpw6Q+
jpu54e3FvM3avLMy+jnDzW3JYvRv4nAMAsmOqwEimY2Penax15s2k6gAGaEvtXiqUwN+Go/kyx2s
iM7ho6SXG8cy/4VrC/xtRHvAeC21IFJf0NVKKwbXBNSgf039T+VH6FvszSrWqn9i6ogZbHDscLUs
1gJzvFx2lDDpi5JJW/5ZVHZKfYo+DIromIjdmuNTZp385CXQf1hBYFvxwetPYfMz9rMXP/sSDd1j
Myp34xbOY/XTfvfLFmlNyUBfrhYtd6Z6UWXBVpL9ZNjyzyx88mc5znFjz69HseYv+/8MLl88yVPR
BEMvxo3KU/KxGn1ARy96dfC7z5X0q0y+d1IHLf1Ts1liWr1Q7ywvQogGnfvQ68XB9c1c2pXCAJrK
E5SN2Gj1I3xnReHSvfs8QllKkFztB4Yu7irZlrr5MO/VLa+/+ty+38d5te/saGMex37LlSL8705y
908qfmglVF49Wyn0uTaSCx8U5MNv+5g1dwkAE4ZA4lmdtvul2dSrggixsMHNRzi1h2OHYl0/Pv8L
IzTzQQMxWIalSyMDaptZVCs8afK9VUhO2TzJyAL/d0YW32SQMzuhefLgJspXvzVtUT812cZC1q6c
9m4hi68rKlRUhWVsmN4nL/ohwOR7exHXdMx8TjM+AAwTFQESqsut6k3T7BtDglgw/MJYCQVr774x
SqdNtZ1ZM/pT/2aOLRs/FWVF6Vxkgr1q7dH/Z+N3rPhSOs3zryDWsYAnXv6OyvPVJjJUjiwJEfvr
NKV4Nc0wuI/kMUGpKdH00Q57kaKulIjpJy8oVMDQkSQNp7gyrLsOaF2yE9RSjJm3S817TcuGM1JJ
rU+ZttjqPa79XtKIOSTmNl9hEMzITISm52TUGmRb1qbCz7wskyO6M6OTeVrgGpMiHG/v0qrR+T5D
rAnIYJk2DfIghpDeDG7ZfZH7V6s+lYXK2/arUD/dtrTymc7QR4J+ZuFmZbzL4+igp0v6BEvxoKg7
tQz0u0iuUJBtWmsj6lhZFDRDEMdAKgAsdnnyvlIIrSrSB4L+Tixj8FTTGV5ST3gY9fTz7WWtZIE0
gagUoVEL6mcJ6hytSvXQSaCx2okvBL2UOq3HGRKj5I9iNO3AZW+EvivuHBQFrMgzUBrdTnmxkWRv
IDIl0c0qyz+kU2ztTPh9Ty2zfTUUbxs3ZNXcvJHE8sDWlsFVkJlZ3mci/U5moRXyT6FRj7Fo/vaN
assBrhzcrM9F/10BdXk12R6aKbSyfSK5au5B0FA5wTA5yMcddHX6XDVbCeLa2TGYA4MMVxLfunDq
ZREYekMLltGc6RCOd01dWbswEvamb9zXRvat1KXft6/L2m7O8wLsJJ1QJr8Xh2f4ouilpujGf5RU
+ZM2JYxbP9Ey/vMv7HBkVJQk4JvLnngTVgak+K3kpjA0xePr5PaNZNd/rydPIW2eTOR+MApBN+Jy
PZJcalncdEzQ5sE3wyoO/aTtmGvfuIQrWOMZvQe8DZixQsS6OKq8jmudaqPkykIxPWla2uxSotKD
NEjD3rQ6Yz8OTf3btCIBKoLOP3WauTXOu3I7Z5WBebZKmycUFk9nK8eDHwqy5Jq0h5q4OyRmcTB9
/6Gx5H0Q/7p9gmvh1IW5xTsqqYhmweAluUYkop+sHQuj3KnDD1yolcRHnQdIRypuyPRDAFf6xjM+
//VFJoJ1qI7oMNCAXvITDKPklRmD9m4u5bbh8eRN3rG3TNqVD0VxTET1VyIUGyC0lQ+S95rxjBlX
ASfhooFvQsBQs/vc2iz4DCl/9pJ1ykkQP+daclD0YgMUs3agGk0LMNcY1JbfvyllgWd1NMyYE9pl
Ec1drziHZXxIax/Od83bwKatLY/YC5TdzLMoLukJ5HiSxVxPZdcPnEmkIESt3y8fOh92juocUdS7
fYVW1weTHPEYZDdXSX4zjq2eN53s5lNrz4wW1llLwruUrmgqb816rXg2MCT/MbZM9fWpH8zSqGW3
7UCrdFLpRhn5TBqGwcem26KUXgljmSkHpgWoUGeyfvEIBnoixwYSyKAUmF4jaqZhDeHT7vYGrlsB
HM6t5JFfeh0xrr0WYRvZrfuGvkqo/9GzcEvx+Jrubm5GwGMzW4BP4o1u913eBKhjahu15ZhQWivs
qommj5lYjR9Jzes9WQGZd6rt/QIhgsKD4FfI4X2JBth0g4FHOfBL5b4QJ93madliLr5mm3n7dbAR
zjwNjLsvvJ4ZDlNVyr3sBsHEqKAMIaF1jHXr1KOcmSaup6Wvbdi6dfUkmsesNGx/+lqlR8h7GYjb
AOqu3WgmdtFAJJSEGHDhEwVBjFJBw0HQ6m7rVytluDo/eqjM6PGGqbWzp7ONJir8BTJsCpcvW+BP
Wp3LguQCQm7vYu6ak8RALG/fsLX+qU6djw/0LV9aToklWVWkXetzxVKIr/JJVu96L+jutIHtDc1M
fJ5IY3a56b/kHuesgW86Av88QRH6WVf19tSa/XCoRkPaS01ZHgZ58p2q7xRH5S/bUeWBkslgijSb
RD6MvZfvak9K9qYJcgctQ/2u0wrNzrJS2jU9soJKnJ6CTvLYVvFb3Q7qIW7TYH973Wuu0ITW642q
Gu3TxfdbGnnc9ZMqu6UXBXetKXquWhTxTzWo/+lTqoW6VJm7IamUjcBo1TBlzxl/SW9qmZ0GsaXk
jW/J7iTohwpykyzIDkWNZhVcEYo/3ueJtJH5rN0k+mzA3whdqO0tYiSBGeIhUBPFDYh4bT+8H2og
Brf3cy3rhph9VockNgG/vTBSZ+owAL/mHqH2DVAqggi032viixntUcG2c4uM5GskCnYS/QESs2F+
zftbOEjYVSgn0vi4/FqG3ON16z3ZFQRzAoKgVi9eUhqTo8KUd0rzoj90oj7tJ1OiIecL5aH0jfw+
91Vzp1nlp0yAJk2Xmnjfh1l1rjcxbivpJwzY4BPA9kI5s3RjoSWIuixEiisV5vScA4rZy0qjHXOl
36rfr12x/zN1NYoRj2NmKYmvuJOy1xFb1NWTJXtg5vIT79ZZ3lKpXStgvlsbUfDl5vfxqFdyzNpa
tbgfy+5hTMVDL5SP5BWHiBy7kF1JSQ6CPjpBX6J19Hr7+FdX/AZqntn1ECO8/AGAUzrU/UKF0oWZ
MzFRfytEcScb0/dCh1khmvxjFm41EddepjnlRiiaLgmg+EVFQRe9QfAjcqlQuY8H8+hpvqOO8qM1
/Wpe/KeyoaI9PPhG4SLPtJv4IaXRH0dYF6otIqO1NxxpHd4JnkmmypbldM+3UCGbyFyNGcWgffZq
wS1D3Qn3Sfc4tqItF+K9WHzw9bsqfdYz76Nvfhc9f8O7rbyPPNdMtHEGDPobiy0JDL9OFLWXXC9/
5KQ/doG3HycPGOLvmDmI26e+egAzySZzR/ODvETkZ0Nf9oU3J0SEy5oExV82Hs0iful1DYAhiMli
FzbJPpFbomnXMPxdlvpPQ1V/DLNmL2yWgtdyJgMiBR06CgZEQYNfXsRu1IM0F8haKrH8OslfAtWz
vST9ZHXpXhvhnh5M37b84dQoL3K2hQhY232oMOYqFy0ibsKl9TbW9daiVOx2gnBIx3upjvcZmqQ0
WCXreWPzV14Vqj8EZMhsz92ixQsacRxmUsSyqyodNf3RYYDUDn49RRUw1NTuEZLVm9EZm8BhhLr0
nkbGlW7/hrWfMPP5UBOnJQoT0uV6Lb2NYrW1uPS+2ezgePccy0j8w20rb7MJi1QU6BHBAo1XkB3L
GiXYuZAJ0ZBYv/OOkv9DMrTPCqVjvaKXrwT3+VC5nbdDz+0klpntUcxsp0NRFH+CUTpaeIWkD53Q
/5VnnTNM6UkqgmNXiqfI3+oQXjtCClczbS9ZMyQly6w5UQuYimOSoKZqe4L1fel/CZt9rZxED90p
4/ftrVkxRwjDWBDjhqiTL6cqFbreUjUQmxd+Nzc9rNKutLuK/C7skLJo5l6W3m+p2q0AD/Fw9MGp
YVHJovpzee6SFWS4H0l2Ex8ctv4jRS4ptXaWFqGdfK/D7jT9TMpfKkMLKWrRcbNVifl/foFGRsL0
FT3sxYsHINwSekaT0TXqI6eecsYqvXMren9G80cq/QmE6JPfQ1oh1L+9UObtzZxu6I63t/+6RjLv
A/OWIAUtqGIW3/sQJJlPMV929S+pZuwD4HdjemhRPGkt7a6Mn8atsHnFwV2aXDj4rMr9FF1lGUhL
CxQ1VsqDMU3Ks9xE/d4cjXSnRmr2q1bb9FAlSuI0aWjaQlv8/TTW5Q+ZA8J3SWuOakmIo5VdS4iE
w5AE5cfRmpKDWnXi0+1tXnEA2KKrxGwCnz8nfmlLF6jo5TqLrgL1EKkq4Cc1/BpZu6zTHKH+EFpP
kFbmqL8XHoDvHMyEPX1tdEf3PqTDwRx+GjSYINMEiTuDtKFru/0LV17Cy1+42A3fD+KmamQqO7n3
SwUc7DcHxUJrC8yrN9wXySdZUg+h+OKZpxS6w9zxpcfQmuxW2vopq5cS1CqFdIIAcYkeCYrEapCR
l11RqXu77z+gqT7156ow7UiTTrL5q4yKOyk/DhoKkc2hkj6PYXlsAoPA7TACQood099oQb9hkS99
uEKcRiUKBbdZQmpxhKVclLlQkAPVbZd8lsew3md+N+zEcXpgOkj4MGkRgqkAN5+jrrZwJ5m49xvp
CUqAxIaR5B+jbfqd5emmU+ZBsgstE0J0q37lf3IhqxRRiJK/SY0R02xMsqc8ltPHtkna3UDT2FGn
dDx1bb2lkLq22yDxtTnYmsdnFnnP/ADrXSe85bF9Z1PkGZ9yyaocU80FJzf1j4rlG5mdi5JlGxSl
d7dv3toLwEzVXI6ei0dLpjQVjklZmbCvd+qupGEC3tIsQpsBCGHU7cpKtxDfKyha2NKo+QMc4tHn
PBdfoyEYXhlkipvqLVMfnVh9GsAH79owCX5qmTGeFbUbIdepYZnWcjF2ikk5+7FU3clJOO6qyrde
+6KRHD8sk99WDjtelpTBWSg9ZeNrmL+7xbXjISb1hp5kHqBavBMU7JOolDrFFf3pWKoylHVlK+/a
IW4dGejFX9eMoMfhdiMYzXAYcejl1mRDJ0Ut86P0yL7Jakgv8O9fHLqxdPeAbMHDs0QgdaFfqX7S
q66X1UwnlLvSNG1Ff9JDz/GT9i6J7frl9g27Dmoh5EAaaBbLAiy8xGrmad4ZRROpLgLS2l2qiNFD
0jIbowSm5IhtFO2LVt9Snl/p94BJMuGemmffiTAWO6njxBo1CTW3mvJvuq+eSiX47IXW3dS2HwBF
+/5wrKfwHvmTDVe18kWRydFgJYuiJLAspAxWZpVaZ6quVcnMCKlTsI9ybdhb3aAfwlgA89UJ4e8q
86uNw5194OKyzo8cQrA0JQnqFhG9Z+it6ZHTuUlnMS6Rcle/VuPGY3ods6MmQc4wY3z5LpYwRrOQ
KNVQjHbjSoj2/hgatiWUykY9aG0T6XNQNwdlT3dw4e6HVMijaNQ0V2w6t4eH3AheB+8U+MG+YFiu
qKdPf31LCQ3ocwCXhA9zSbWLg67bIk/1GXSSpQcxPoZA+kc/dbJ42KjZrnwRdCDB5VMT1xgRmRf/
LvSRh9JvKcrrzKDIxxBFV6mU4IAVjgraxFbw7fbK1j6Ft8BHV2fODaCBl+ZaqS5puSOggk6TOt3D
pJeFxzxXAluOn7rWPFvqjqFq57bZ6xOEp4YdBUvPgDC0LZdWqxKkjDZ6hpt6/d7PpA4ADYG0pVe2
OPQ7XUHX3KqGLfGj6+uJWQ1ZNSIYhtyWhEO1FUw5iZzpylU8HgoJxFoc+afba1up1lxaWTxhowBm
JFcz023L4JviQ7wuhc98DzvPzA9K7QHFKz/2L4rP0FrggvmErOJXF4X7Ytj45q/vEr8E90r5BOI7
CriX22wIZSSIrW+6BROYafhAfbYYmRdjbDDwN470+jG8tDXHMu/urWfVZafjtt0siD5O5kB+ykRe
8qFA+Hzj+1+5tLMtaoHEJgwvL7nBGP1QS62qTCid2FKhC1/DuB4cMS7iXetXtHbzSr73U32AlMMw
HvQy7l9un/LaVVKIiCjFgNcGoHO53CHOmWjuaxPOjA4sXdP0wBBVdeMAV1cKUygz+lxXmF4Xd4l5
VxXh9dZ0/ejTUBR2kEJyrXxIywxsW3qMvNKefORgtth41k6TagiELSTiGiCPy+XJBrRNhc8O52Va
nui+Dk+aLz4YwSA+KHovbnwza+ZUDf/6xq5/pZYaC7WVdfFkvj1OgvChr76HAXmEtFVdWDu294YW
r6A1KPlYlqPpdmnhkEtG5hbIes0CZzUPQcB4Qy/ocudCs+rTMdFNN429xgFqVDmFBMnw7et3/ZqD
waKrx2g9bZ8rrs6u0duhqmrDRZIuH0RnRAgz2eLV3jKyeBuK2IIgLWwMN4Ilou7EmY35vzayPBGl
zUyvaFlJ4jty8Qg6ZhdudXZXVkLRlKxiJtKR0b28PBRLIh2UR/iBxtC/6xOPuZnYKdVqd/tUVp41
InO+GUp0b1NBl2Yque+1UEhFV2fixvLzDwUD+uquStSXeXxEr4cNSMvKd8OENPh6oLB8O0tVyjGb
0gnXAz7QOOraZ8PJlcq2oo2gdW33mE6BW4nw55qHKBP9oR3TSXSJx7o7M0x2MUM4h2D4e7A1+n+4
gf9FIBJJXu6fgWaJ2MjsX6Tl3yu9dLLA+thV/YZXXVsPfbqZDxAPclVZA5aky7mHGSXO7cB4CKJP
rfbl76/CPCg410i4C+rsJt49h0ERi4Vq1aKblo09VvA2dPuu+N1lL2Zjb/UEZ298GdtDYz5DDZW5
cEp8fWksI9AGHcM18B8b76Ep812p67DC3W/pZ684NyjTZ/pU3A45+nwf360qkv1JjIxGdAX9h+r9
6fO/TnFZyLu/v3h2akmG0Lnn70/jo5m//ru/T8BAm3aOP9+e23e/X4GWN9FLmGJaJHBxmswexlZ1
d/vo167XjCObqdXIpZehQamlQVVEQGjj/HeilM5Az1zKft42snrk74wsfLOH1gh9fpmVdCHq2N0H
7rGvBa+K+D2HJOO2sTU3835FCx8t174fdw0oXaBWR0V+zYbWjvV4p20BxtccKC5a44l+Y5hd3C9l
1FGr5OhcSF9yhuK/DtOzikn9kG7lw6tXecawwsrHJ7Mk4/JgfLWU2sJX1/R8Jlv/F+yXbwxc3DP6
tkzhL45I1Xpp0lsuc5amr3KjPotjeY/0TOJvTdWunQ8Fm7leNqtgLFv0gaBNRkBry9WVQ6raWkle
ZefoIN2+BmunM3tnmqDQh9F6uPz6TUA1QUrk42qtZbePDaIa1B0lpLBFMbB7dSMoXPuO6HfOQHRy
F8oml+aKMA5yhVzYNTzhQ0Qvkv9nn8f/3F7UCr7hDenHa0NqT1d34anTCPCGZoRzX7V8yNDvCWGH
Zq7EPDTavW61dhP6tlS1z03unwcx2UEhe/snrO0rPP3WLCpJv3PJX+UxgxFW8FK7I2wlavs1Nz/O
QtPiCKXPLk+e/jtri2s56YWOXnIK9CwN7Eot9rUv9jaVGtM/QMi7B9mQb0Sra86K2gISynOJAQDR
5UmKWZxUUqMRpnhHlZkgs++OcBbNzNEdmOO/Xx9Ex2SG3AeQG4sAHGm8uGN4Hp6ugmMcLLelmGD6
4w56Y8BZthZuoZlXlzdTP9CqprK3tKhHviINORdVBjEopygfZqWtpHdUMgkyt/riK1063npQL4zy
zKIfS/R9OoW5pcU0JgbCciAwfBuq05ife0najapsq8gv1vsu/Nm0Gxd1baG4TPJCxIJY7iLp5blr
5bqvpLlYNMENmfs/e11whvFILHi4fYxrX//McWvAmjEPqy6eAinolHb0saWX3t6Lta9ZWThNnW5c
zXUziKDRwIHkZhnRzHogYywxymDlT0pr15xenxQbRtb8Mwc1s2/jO0njL+8/1a5SIEqU3N4vnT4+
+jC0V+bHadiAgK+8aZAlgQScSTyvOeAzvYAIZQ7UIQme7IH+zJ2c1/L+9smsrGb+hueSBHUJBhYu
VzOp0jjk2QCtX5sOe19R670ySXbnD1ChFsKGu1o5IBIPSlgAWd8A4JfW8j7XlKAn0FGjT5HxMNXP
xXS8vaB1EzBFcLMhFlg+nx7ZTOu1PJ8JCBtb9PWHDKU/JyjrjfPZMrR4QAezjouSxbp68acN3SJ4
GrWNCHrVBKX3uTSFnsKyVN3Q5JTDeS3jlDFlfc/jYmdbG7Z6z5iXgT6AIvXVWFoqhEIY9IHkKpLX
PKSjpZ5ok73cPpXVazYPxKgKbkAUF5vVg0rXYqmQ3ETtm13habEjqJp310wMEIYWaMPb9tb86hwK
QvHCuNE1aniqrV7L20xyxalsT70gTDtVKyOHOoxIIUcI9kaYakcpLrnoXQQYWpKLXSf0WwCUtZXP
VU0ok2Fwpb54eeUbKyQgESLiAWTAffmhtryvXbbThfb59pLnL3WRN0KtNWNsaCzS01+EPgM1487o
S8kFC2NrxZ038iCj8GEUxUFVv9w2thLlzF1d8FzKrHi/FO8t/H4cxJrtzVMmcFzBBDiof5/aYmcq
X1tzw22s7SHeHO8EYm9GSy32sInwkilL6yRbMH4U6fdeQyw4+xef2zszy9At6S0m+nqe/tp86fTK
EYPX1NpYytopEc5APDRTgsLGdrmUyTLLDn4zXkKlQN+lnrK9itrjifCndTKEuD5MKI7sb5/WvD8X
VwOEFZEMyDt6/zRNFlejDiORyTDTcuVpsmXPP/V+961pD4NlnTq1sMPpVx8HX28bvXJelDBmr8IT
CeAG2O3lSsUqVLuqkwVXSPMPQnmC/O3Z0uoNutjrovpsBiTd3Omek5llOJoUqWCpnuAmabmTrM/6
L7W0S8D5zHv4hzYsT0O2UahbWRmejG4XMogA5Ze5YBZPwJRVMTjHQCZQUG66CTm4jYuyZWSxLvid
ZSWF0RfJzdrWKc9w6YuNJ2xt8+jggopmPIoKylJxrgsTS8wMVtJnj9Rbbe3FMv5JhoM/3Df5Hz8d
UZ77+2sx11SBwaHbx2TrvO53VZtSV4u8SafgPMthhlZlM5blDN3Gp3zlMcj96HZAfDkXH3hCL630
fkCZvtGDMyGWI4ixXSAnJqFw1/25fcuvvudLQ8soWsxMXahlJTh3kUdi8pKGZw9iIWCO4hai4/pG
kKUzFTLDCFnTlYOH7iPXKy09h1y7cjo2Cfypf+0D+cPvjSyOp6tVktcJI0Lg3YsWFoT6gCj47V1b
XQpDm3NUg2TDEg7pjVrUdZGanifzVR1qJ0vus2DjZK5bt/NS3hlZLAXO1phSjpKeDR+ARNrvu9TY
VUX8bTS7BytKJbv3Kltu1X0wgjpSqhb2pPIMLskZqgJ4/lZqubZqfU5/3kTuqK1cXkp1QpUnkILw
PFjfK9Fy5u+rZFz27/f2vRVpYSUOLKREw/Bc6V+0urBT6VMrb+nwbC1lEdXMer1FOBux/OdQLBxp
bHZa6G/4pzf6hcuHi+IhvVKa/Fx8aiqXa6nlMMyrVEzPdYeWoxncjai+xKpNx9Rs4wexLfY5GmOM
Wp6l/CXUfytJdejq9CCBJYuT3xzsnVirJzks7Knqd7d3+trJkDrRruMXUndkTPfy11li0BcAOfJz
odbA+JD5O7SSDrtzA9HuqLTh8ba9q0idHuF7e4uTNVAtlmIjyM8l+AN1qnde+19aWBxrnLRQSPZx
fh5i39H13+FW3HgdiVwuYfGqdaI3BprGEugDde3MoYId4bekP1W5vqOctNeHjbh4a9eWwU8cE+0X
SX5Wcg0O6ofOEDd2beVjuDiXhaOx+rzKWw+dlVY6DpOFhOW9FocbUKJVI1Dn6ijqUBZYjkGOWhj4
yVDk55FatEPD61tX4EO8rPr997dsfpvJnvjg6EZe3uo4RD3EmMr8nAbTzGIehuojcxNbaIiVj8fg
aVaQkKH2AIPHpZm6gTk7JBY4I9GaFuJTmYt/1PoEsnOrvb5yAdgzRj3g3qQquxy4ynoG2jo9y8/W
lOWupwfywQrrr7d3beV45gYOnBPURGfOxMvliOCoCzVV83Mk+vVpkCr/BzSjkd1Q89hyvmtb997W
Yut69DGop2ErnL6IZXXStH8GXjIV8tzbi1qJD+dOEcUHfBwN0CU9TtONcGZ2Ot8OesQJ76gzxe2x
qCpHUZJdJ6ZOXvofkkCHR/HjbdsrnuLC9GJDycQRQJQt7vssv8mtlHcJAVyQ75vklxVVNgJ/ZzSZ
t+r3qweJ9CIDj4RY1JwvD9JTZCaaO66/2Js7r/jSRgFMFka3VUZfu5VktJQpmf6iXrlYH+gqFIna
kQvTBOq9kufDbtxWGr8OTzlAGGRmnCOa5su7L5uVFqueXxBy0IQQUncw2kfKCD9DpqRsS5U30rHV
3QPNzFWBlAOegsvdU/JWzRSDUzNDpL/iccr3QlKZh1xEY+n2BVnbQMQx56KyPpMiL2ODuNX0SomL
s1V6x1qumaLytJaG/G0zaysCw8B3DXALkO8ik6CanPIL8uJcmx9HxNMDQvsawdnbVlYWQzY540wA
ZZCNzef4LitqwsSclLIpzqp4lCURC/8iWCFTJo6CZ43B8uX7ETQI+wRVV57jsPho5ombB9NvVQ5+
a5ny1+8hw9OgwAl1IRWiVXS5mDZJ40yywvQcRa9C/oKEs2o83d6v61O5NLE4/CZt+7bLo/RM82Lo
QhuUsJR9uW3j2gNhA5QwVS44jq84X6Yg9DoUCdIz6gUnT3fL4EvZP5j+M4pnItpI4l/fNKCdfKcw
MVEZYu8ut02O+YdKYXouasjEfd1NwgeVudjbq7reOd52jUFchkDeDF1aMaPc14VsSM/DoO6H8blT
s91mYeF66zCCADAatlQWeHgvjZQlTq3UySL7cnLyAc0DVBmm7k8YDA5TPPmxzrcYuq4fxUuTC3/a
jHJjtB0pZaQJjtR/NYDqcFD9Vi1ydf8sVJCgpAYTuHwfQBeE+iDK2OnVfQr03mKgdBNIt7Ia2o90
kQn26Jdoi/s9FjwOsW6kZ7lIHGTASDFSslPx0+ZRXXsevOc7Swv/Nk6pWDQalqz2JRwerH6L8OHa
ALAMBYfD0BGqnstqmWwKEpWL0UMx6A5R98MYbmF0rjdrBtfPCDAqqyDAFo9OnAWKVNS55SLUuo+F
ryh5MsOX3WdysfGJXk/vzYAMEAyMzQOvJ5e5vNjjJBWVopQe7dpfWbOzxK/Uiw+T4dkyOs2TfNcJ
90zRCeb4oyAtLpqzX52UJtwjtvC33/Gb1iXVVehg4EhcLLqIrHZSugkylNHsz4XRwX3bU8+tLHFL
1OH6a4Z1Bk8OOfoMt7LmE373OAVVBP4tbjxq1s2xMMmqY+hTg+xVzgAQpyNqDfJTJb/89QLZ6LmA
jNYmM52LV6SHfKUmGRDcQul2snIO/S8Zkkq3jcx/5LLAQIbDtCGhCu8v7YzLpQ25pSh9Q/muVL2D
BX0yHtEfrcMYfEcp47ata88BJHquUs+9SQiwFk7R1KpSKTo/PMPi9CMxvmfSU5xpX28bWfnacBo8
W7xXzAUtaY8U2ce3W7F/torQ2iUgC5j2IqC4bWVl2yyiSUA2YJQYtV0sRU7achqpfAKzeWDg/lGp
HyP1SUq7e3X8cdvU7OkuT4jkkO4ZMnrQ6dKivDwhOQ3gJfAEKk1mt0sDWEeno6fUB5RunKT4sym6
eH1K2GNCcz4lvqolmVMbEL5OgRWeVW+8U4PprBWCazEjfXtZyx2cS5/k14wAzgKP/OflskJ1mIww
bqnShSliarVQ7hQzzQ5iLhDHwiTmROzGX9YQGB6hcgC0GEwB/36TNnr3Iaf/Q9p3NcfNQ0v+IlYx
h1dysigrWQ56Ydn+ZIIEE0CC6dffhrbuegbDHZa9fnWVzgA4BE7o052nhY1kLY/b6qQZr7Kl0P2+
vS7V/2BCahlITj60uK66Pm2SeZVJMxoTT6SgNE1fUqdcm/m73jzoqUkaCTg6tDfVHkI2+HlAp47G
CeAxPvq2iWdup374VWcJ5KLWEB+qS8g1Yb4JbC0AYnhYlnJWvVXpDmhzYq9FjTEPUX3LvO+39029
Yz9sQC9HignB1dWGhSf8LOfBSOMKuuITSPyBmHXHRwzGhqP4XPKw529/bxGzaXg/EGoikVJKcTN4
/crGp0XccOMXF9n8mNf28OC7lb5hLc+PJHGn/ciGdk9Zu0aAon7Wcr14SkDWgSwf4+eK/4PtX+dc
z4vYDjAMnXf+oRHOt84fNmIY99Z8Wg10lnYY+CNwVOLrBruW8oqNvLMzE8wusT+b7QYza1aUDN3O
1pkXFhrNI6ew6m3JdUi0YLB85Xu/ihywYOTEACXiGkPJS4XNaUIT/ugUEPUQPgLUjPG9A100SFyi
LOm1Q7PXu4ZtqdmIg9EE+RimYx4cq3EUVli51bQFlXb/XHdJcZeVvH4uSj17vO0SCx8vhj09CdP8
wJsod22fOkleWkYRj4VHt4Vm87fC0fhKjeCKkuNjK6SWC6bhgdNSJ3bBEFP5BvOLOHmtm9/5A7BU
9d79DN6r5J6aUTNGzbulHW6vbeHOkHhaAKoQw+ATUz7iwEp8czZw/I3xm/fv5JOpncqX/PW2lQW3
vrCiRGW28OoSDYsiptVd2kIdtQkN7zOoTphThPoag4OrvI3/ZyP/rEn5hB2rg3pKbhVxVzpjNJg8
BRGCo2+TwgJdaNulm9urW7gI0cjHLDk+XTAIqMFFn1IK4IlZxFMNciy896fSXmncLh0TlgUSDzmE
j792edc6BRUtvqAirkVDIugEB/dIhMipMgrvsTYLqMTxfOVZXDo0IAhwGSKURpFYsYlqTtbREv4o
ksdpG4RzaMy/CPudv9/evoUbCIzmqMEgS7FRS1LsTD5huseRere9hmmyNLWfoVXQ3jdJxbbToDlH
VCXJp6nWfgKRt9bbWbQuifdknoxxdcVZNIr5SnAslDEb6Q4E61PYsO8eA/aTb3sorswteavoiscs
eSiCa9QCA5StgP2+PM7BHhgwci6qDQlk6dG8A8d5wl/87e2dXXJMvNDQJUYwD1Yz+f9ngU2VOZAR
4zBTdKcWzAZWet+s9ZM/sOPnkaj82iAbDfyMzBeAmLw0kvWpPQRlU8VT85hlUHVM9QhkmXn7ZOmh
XoHiqN6VAo3kN55AqLJ5qAMQyQdb7qbhkEMGJrEArOy8qBqzh3b4ZpBD0pNTM69lqUu7cf5D5Td2
thuiwc/v87aKLXAJohMaztZupuXKnl8fLZIMkHt4clQBnPaKN+uCTcNEAa4x+1f6bCH/nY3iABLR
tefiejmSTB6vAojSMEevfp4dEwBmNXoVj9DCNUDMoRk/mchDfa4jOW3uDACRdOTVoC++riHnpoC/
QeZVODui/Xfb0Raeccn/DFl5eC3iJjWJqwZMZ0xuAhAG34lqm3wqoMM3/5eVJzzcO9INh3I2KcZ6
7/zxv8bJnpjFo8n9PWS727/k+tLCD0Hoi+2XobwqksBGnjPQnVUxo5TvqDXD5XyPR0YhxF53cmvb
EjfZVlW3Fg4vHDwsy3RZCkGD3+DSvay5yF0zz6uYzhqEffdMRLwI2+54e4FLZsAKAeymxP6j3nVp
ptTwQugjq2LdKQoEwaAUtut7XpAoW8vMl/bSRSDqAJIHtLUhr86zDyaYUP4PGnwwIwcJkANQl+hj
K7kDQwuwBey7syZyvhACAXqPh1Qy4gESqyIaZ7+YAAchVVywo6OznTa8e1hY/gZ5CAuay8W+ABdc
GjvGYVgZAL2CxuIePretJu8YiEk6oNcqCEz/Csi+NVC/TL8XrNskWcjqJzH+qvtduibwtWpXuTCS
uclpXsNu4Ls7bwg2ZftYk6NxCuBHtRXNArxS01sN4ujbnrR0gUAtE50i2WBBlfDyeHOznqt+4vhU
NJ5HhFY5WpcoHxhtvdb6WPIkdM2ACQQ9N7ZZ8SRiTwOGZiDdlzkg84PsgLYXGPkHLf4w7+qgy7e5
6wnQHFVs5XO5kumSx3pmWtWmGko2F8CbVnHqOpFF7dfAfeuGnQFx0t7ujkbnhoA6zeDvegmmDVKN
YTxl5teRF/eJy/dT94g67cF8dBkSjtsHcDWWpf425eg9O7M8zJ7j6IOT6W1a45ASoKElMckunR4D
6CVHUMccg+i2Ybndl0829gQJO+qWEuboKHdIxzs30OiAq6rai6yO6ulhLnd1Ue1JyPIg5HO7YvHa
16TyBI4C2DPUWdR2ISi1R1OA9CXOixmSzjy9SwIdMmGEHW4v7fp6PDeEOqni1NxqTZt2AAP1/l1C
va8pWEC47Udc3962dJ0VSksSeAg1HtmOuLQEpvgBqSs61YEgP5HSi6gvSrISKC64yKUVxUVa4QrS
uT1gJ16AF74DfcB7wFiEMDqa6jkkDt8aAgS+2hbUwW3YOPZKQWTx6FBqlFypgOqrE5GOPczaKHfU
C15RHePGvW6+3t7K6+wGiwQFp+whOMjb5FafPTQTtWyWCx0mOgfO99XIX4JWRBk/+WB+u21r0UHO
bMnlntkiScf8JoWtDtQF1nYySJSy7T8kbJdLUoJNP/V5WU5GHbvZb5/kqGc8FygbaO7qYPz1x3xp
SbnGJ0HLqilMIDNEvRdedZ97Iw8hUBaaQPn11S6ZjIfJSlfQ3mtnplzp7QDi/cLFAvls3xeJffDy
fuMMB6Q2kGxfQTwurxHXhgdFKgDn5aGeHVprjClwgw6Mjb+T7D8Hao7QjoN/GGUWeY+jMax4yfLq
/hhUjq+a0YqeGDbVcH5Cfa/1WdQeE/vBfb7tjcvfNyi+/ndlyum5PZ5hAsaWOM9i8cXR/M9Ttx3y
t4n3+3k4BIjxAiqOSCN6yKqsGF+8ws6MK2cIjrjCQIrQxIBsVmHWtDTUHIoCIAeoKUzd6ZtnTKhx
AuHkbXMagMXJYtnXxHXzjVvm1cnvNHBbaWCTXPll8vK8fKHg1HK0S5Lxo5+o3AiOVbZBNuHSIf4+
s79B7ddKxsh9aYeo07+bULr3m/0/2YQaNWiAbTmGculkQQGZ19YZcTPsJt3ZJsG3nr2Y/t61nrXh
NZ3fR7Zy7y3tP5haIPOLKgDGDJTLvTGMNulL3EVzUz2SILjvjGl7e1VLXw5K2WjNyvLR1YjpoBej
GCof/uUdOnyaQ3lHxBAN+mOZFCHp3pi9UjZadOlzk8q3Y82giczLBPsovundGBk8QaRngEQ+ANV0
qYM3st3YAbhTs2e/fSZT8rccNaClgBTMn0UrH1WQsqzLbA3IU3vndSdKHQIuhzakXnmHcsVmXuN0
kI+G6q4mUJtI+MGT5ajhja2jvOgmWLJdHESfRKQ8oK66EkMtvVwYeAUnGEDVqAQqUds4V5U/9sDT
js5/0NFMoOACxZrUWfsOpNepi/lYCNJojL6qGabep2RGGwmBTVpsfPNbEBVGHRkQUQZD+t782dcv
HQh6b/vpQgUBWQhSVzzN6LtgeOny69Mnu+HabNdx+kXTTujFlWH+WQcpRlVtrP1kjCH7L8l2jO3Z
FI32phUrt6F0CnXZtizhYoBfllmVN8YSozVAYrGJC8TfXfGQCTuEkG5UZnvTum/SNdXcJXugA0US
j1oFjlU5znJonV5LrSb2x+615q92nd1XxbeqIcBwBoex7Z5ub/GSkyLqR6T1UehX8SBG4zR1UBMW
m1BJ+jSYkzgWg3cq+GQcblu6AsjKDxBaLTLFQMsEQ1SXh2nwmVY+iGMBLv9ea3mU+N/y5D5PPKi4
a7uGOae86vCirdyni050bld5Nlrbn+UQDQOKa9zZ5aYv/UgLQGj/il01QMvMoNiTfkuLnfEMwn+3
fuBpF4k1V5I3nOJK6PaC0g4T5IFkK7pcfu/mUDcd8DNoMGww0J1DS9sAn4wl9TXqldho6b4FAxME
K4D4/BiMv7RGp76c2hHWbBSDEDejUp99nx10Sb35qOfgQ5zvNR/TvnTaTk5x6Ji38hMW1is5UQH/
wWuNRq3y7VK7qEp/KNtYDM/SfaEPMh2J8ZCDzvO2Zy18NGhS4ZsBpEkyQZmXa81sos9QN2rjwf/U
aePGKu5bvYuq+cTHQ0eOt61d+7HkzgLaH7g29EhRl7o0B/0qQtuyIXGRvplFv6EH348CUGIXphdm
EGlumk+JseLFV0+2NGqYiEEAtEC6rOxmptEqcLqBxDrV6XbuzSrWJgC8vZ7T+6o06wiTdTQSVvvQ
0jlbqYNdnSUqb7JgAso1yYuoAktIkbhzPcpBxKLM4wGThBG1y2QbMI+f0iGVYpiiXIn3rgIhxEAQ
9cPYAwI+4KmUDyYfG9svKuCNalOPWGJ8H9t+bTxgYWEAXkvUPiDf6DXL/z/LISzq+7PfYPYR5/eS
WSx0p0d0jjVmPxprGtFLjgPoFHjeDAReSFqUC7AX+uQ7lYFdzL9y4SL9++SxfXGX0k1xV3bzYWze
V3xV/smLS0fu4ZlJ5e5LzV7DZKzcw2Z8xoQuGi9dlI3Oxp06jGAinc66nUjGJ32EpoUXzfZ7Sen+
9q+QB3X1I/CQy0kBCFmpE4x9m8/NZGKTWzKFRTlHmfc0g6fjtpXrK0+u9cyM4i8T7aoKhWucZbs3
aw6q4joMIO1sZE/Z5t4Qm6p+5nMI8p/bhq9CMMWuch/UZjloYNDH9LH5TnyIcY12NGRhydc4tP8f
K8TgNqBQ4A13lBUGs5521YxJQupDBSRrwIWOGCiLgrl+MXIjiwAm/24006+6y8rIqgPAY0j1GVxS
7uPfrxnFGQ9ktKCVvBrno5yM1cSwZmAwTk629f1+GwxzqK3YWboDQEoINizLk4+nsrcigNpTW/sk
dmjT7kVtfvUGm61cNFfvBw7w3IhyCeRlbeTW5GAxnL67Q1T/amwKKQkwYGTNxm1EHv3D7qFEiBxP
shdayoMlWmplo4lVBfojnb4HXhN5btSZL7fNXHcRsLAP9h0McuElVoFDvpO6QH8NWVz3G+LtUdaO
8vzU65DteJlZOJmR9mhiIuC22aXtRAIrMY+YbMBQ6uWdmtpZVTngsI6pfiDjDqVk7ydPIr0Oh/pv
SWfR60Rf9Y8txT8GQRKalbBl1E00gNp2FQq15IHnFhTnSJPRnMYJFgKMVmmYpSrECoxj6XqUvWHJ
KwmsgTptUkDVwZ/kKWE+LRrdN8dpoqr924Ltx0b9MaI8BLrJHU3XsAySvtoC+ZLOQszAbG8f/fJm
/bGiHH2RBEU12VMWz9QJM/G0WkFdM6Ccd2K7NaYyZhAHmClIUp9aSMP//y1BOW+Ldx3WgCUID19I
gKnEbKVJL3+j+hyaCOZweeI1RGB1+X1ohkGo6eMomOFFzJy2Ve5vg/aNNSunsfghyswZSruAe6iz
Rb0DhgJWynlv3z5CCOZLYD201jNudWQ3xn1Pp8PtvVv05DODysoGffJyFylrbHivKUAUjN8P7tow
4BVXgfzmERPq0B0BxhT0vJf7B97+cjRbN4uLaTc8zb/KjcvuguQ0N09OYceT9QX9dfqg/UpJg6rz
5vYa5fmrp3duXXHxlhTg80GHLtbbH1bvY4BdB33FvT+8l9O/3G4ouiDwBhwInDSKrYDUxKkSW3q7
G4Q1HcoNZuLclRUtfVN4wiVHiwtPcJUSpwOojeE0VhZD/ukQBPlpgvDv7U1bcnmMtWAqEDA1Way6
PLKqa4UDMYksznQ9tCEq/c2dvoBa/baVhRwJcBMLoEUbtE5A3F9aGXwrM7s0gRXoUlYhYpQdBKAj
tI+g7RLOUx9ZZJWUUO6O6g/nRpWlQSrMaWwXRsvpDeXLIdFDoFW/usa7m047NOqOyRotzGIiISsI
LhA+oLtTIVzUAft/3ZI89sYRYe4eMmzelIHJlaB5+oTOQZiDunNYq2BcaRTJLw9jnZhzRxUD2ahy
N9Zty6B8Dt+3cC9mNjoDojQjD4pXqGGw9NP0VTMeWMJOptRFjMyf5bFnO/6eu5/RLV3xqaXTlkw8
IArDFOAVEMVs2zbTGTbeHF6ZlAuxfLQJIw7qP1B0A1AKutkVk0sXqhw4xbcC/OMVmqdJc5oBzZPH
kHY4udCj88Q9+MkYCXbpY/nztjcvRm8YV5JzqHKZ6vWdGUJotSjyuLdA3lm6keN2v9OkDycbwuSU
Pcrn3ArofZp8z9q1aZ/FZAN1T0NWkYDBVNGlpG2oNqZtHvNuPOjDE8Y5f2XQ0KghfDe8djxyNq9r
NNuLG4x9Be0Liq5oulx+wZjCrJo+H/LYcb4Ec3KAWHUVxLb9Qzv2fFWDfem5kghucCsgSkWV6tIa
GOQDUCD2eVyXRTSSHQOpU8TIIfO37rH/Mlp7wCPrL613b6IiCtaA2we86MBn5uVmnNUeqBckswOh
xdi8tydIwGA8srr3vM8IBRrXCdmaPy3dVOfLVV7nfPQHg6JXEFet9Z7n3r5qymPnPya1GyXOMRk/
pVZoFmtRyMou++blMs2+b+a+xTJTmoW69tb3D5ytRLeLfoPXBWUqSWSlClfqdi2lTKc8pvW+tJ9m
4DiD9tka7p3pAUDolfRt6cGUE+7/a005uHlgblX4WFFil2JLHY/jHhRrVc0lKxL7LBnHpH8qx9U2
BK0HKG7GEICL5CT9X5NkyescXQ1QEEDpWVLbXp6MA2ET284CXGf2uygereZ3uRYtLT4Z5zbUJ8Pi
IIBtE5y+D+Eh0UTQId/VSbHv0unQJPNJE+0hG7onaMc9+AH51A8QsirGjTZPe8tg29TwX2fxoK3F
+UtuieENC8UFkDJesZ61tNUnrUwpZvz5hhv70qujfG3w9Eqg8WOL/1j5eMnPvnG7T1oHlDo0Nvgx
y38bIzl4/iHA9z5O/eMIqiXiBpHZN1FeAStkDQdiRGUyQWC0CYu5/DxoXliJbm8l9W5uOuRt9oEy
bZvmfNt51kOg8/uEFS8BTcK+ZdvbV9RC3IbZE0z3IS5EEqFymjTGgNZQ2YEarpkBFgZvikUiE8Ol
awx+SyENpoXR48N7jlapGuqW3WiPIwibYr1jh9ovHloOWbhtAIoH+iqsTdtDJKXwNrfXt+AE8H9M
32PWCBNrV9/YVHDTLdssTlHR5j3ZWS4QHfW8UsVaMaNG2FNq01aUHTKW7kT6fCPxRR0I1f9+MehL
IM8D4Q3EceSFcuZrOEhh5IA5xy38Zyv099Xse8Ed0Pb4Y0Gu88wC04K6s1vkxsVc3YGf+FT6447z
6css9N3txSzc6BAqBA8raroIdVUW7ITPmJo1keibxZb22cafDGtbjPNG5NvRbYt9D8Wt2yYXMjuY
RGopZwoRbil5UDaAZc8IsH/DuK2AlOJ02OYC2KygOqD4s/KIrFlTnkV0T6Ctp5lZ3HnzuE9SL9ho
ZQCEfjm+CweysVDkXUudFyIOOYcMvB4CWElgfHl+bWM3Zlojc2bcfK4GsjPSJNI67TDOxpY1WibL
g9q4Rtax6DaYCMVLI2f6VL6nwix54rQOqkL58Gt05n1gks1Aizqi6OXfPsSlTw0Twpgah/OguqLk
gDoqj7ZPkWk6ub7P61M3023JVlqbS7ExBjr+WFE+tYH1gMrO2Ehiiz0mJXf1D9LvXT82rLei3Fce
lIJcEqbtFLV/q9+BJwXECpJlBVqoeFoUN4VQiOY6DG04a36f06e/xx8pf1+JwT0rabt+wN9Ps9+O
/rZ6ici9URJmfNUAdAJmjtdXpe/p/dYLJuhnx23DfpQE46ujGayR6C+53LkRJUTrnLKonQbwucw4
oqRKiY3v6dEXv29729JHjG4o2HtAaocxeMXMBH3MqhBYy5jHLp/2eqqFJgBVmPbT8rWI5QPfdrVz
Z9aUiJBQTyQ+RXktJwM4Yoyk7jYTSQ3MMHaQNhVmvy112n2uMWY1e7yXyIbhkxCVsxmMst0M1fDq
U6iJ396ExQP987NUiJw/89oDVBBVvyzVogHDkDvKdb5iZenuAjIGvMy4ubDZilv2ohq7TjCcaGO/
1AXdaWMSZuYQugK8zHbYmPapW2ORXDhfiD1geglxIujw1Gl2oyOGLEHg5oLaQ9fTu7ZtHoXAOEQn
IQ0kPdzeyoXb68Ke8ih4fjkyxmAPpxwSdLu99H5i/3AfX1hR7kiCgcaaGLDSBPf2CN3h32BPEu5K
Tra4FlxRQDPJnVM5x2wwu1KdoXgJmbtD4eRHM9T9Fae4ng0yQGgNASCwWevghguUDRNgDnepjYu4
zUW+q9Ls2GokfWy7ejvlmRFmtKp3tVf/pj2lce4yVIqt9OvErfnYjmINY/iBF1A+Ufwe8EGCPgxD
AGoBw02dzC4LPD9pUNxVLjvp6Y+GJl+zjO4C4oZuY+2pVR0xc4fxnhBJUegXO3DC7D1KJeH/dz13
f952qkUnRg0XOuqOnMVUrg1IZTadPgV4rJr61BfmQZ/7kBHnaIC+nef1/rY59/p+x6sk+bIAU5G9
h8sgw8idLoECByI3SM9jbmbYFNY3q1+p9S5cOrCCOA2oMqAKVMlu1tp2LmaUQCHVLaB243gRBizX
aowLUeiFFeV+BzDFr2wThCo8OHn+ENmttU/mx1bPQwfcm122ElgsH9WfVSlHZXltjhg7Q4nG6e5y
t3mlxVtTPOouaJ8JX4lAby4Oo7pKIFEa3EZijmpmbpmYvKdhBly5/k3UD9Qk0WqK98EacPVtAPyC
px9yU6hEXTpGb/tjzRnsBV2abfPSY5BNIXU0MaqFU1/lnwW4Q6ADRYstywFsT332bbTaAVLamQ1G
rzYBzy623u7Y72lExTMlIKaYs76M4HRBNI/DD6doIVxlVF8ImJc2XpkndygX+WFLLBAi0SlBpW3O
pi+BaJKoN1LyMA+psYHwM40aVoC+kvUYngnGOrJHd4wNAsyrDeL3rZEOWljZ3AXW1LJWLrLFjwao
DhQ9AZMBb8Dl3uBj8gXKBDkGOJ+MNLamQ6H3UGz6l2/zzIziz27fcbeeYCbNky23XvngRan5OOZf
bt8Bi3f/Hzuq0ICZWpOVmLDjQTtkzKDzfF+jJnfbyOLHgpqEg4sNAEP1rrXbQXQY6EUZjj8HhQ5R
DYFJBT/03t01OOWiKQ8z8zKvBtuRcjwFYIBaBkmUGJwrFpAGVeuFpQfpt+bE3H+52ZAqIQ/FzDhQ
aZeuYM59mdgDyv5CIGptqe1B2jl5vb13iwd0ZkRxBEjTl9zTEeRX46fOeXfqU5ORlftlcdOgySRl
LX0MlCqbliLTRmCAyBgDamTm4VwYIUaSw1qPhzVtt6X6EYSmACuG8AkCAkd5ddIGnDEzbhdM2Oc2
+I3mT97A9H0K3ZVNOoksQiP83vYnezOJsQlH32j+wedlLRGwHhRTUU+6PDfXJ01FOfolLO02FXVD
r/rJrJVzW2p+Y9YJuwkZKjT+1Oa3xYCqJSDJi5vhrtAx84dsN+66x1EUYWkysO9i9qm2IwsbTsun
XPi7wenC0Xn0oD/3906ECxe9ZwBT5bdxuWJR524yEvwWA/SPG4TFLKqL4qFv15gxlrwVQ/TAEwWY
O0faeGkIdIWJiSnwLO5n831OqmBrZZrYZPgutreXtJBl4HGShBAB+NquYbZ1N5LGA9VYUtPXvhFx
Mz1U+pHMZtS232ryqM1rQmxLzzB28EPIWJKAKrvojIKOvB2R2NB0Vx54UIUYDZxSM0qmNEzWQIRL
L825OcVNSdnVJjcMpBiZdzSC8jNEYVCdNljI9ez4D7v5Z2kq6X9v1sDV9ViaX38B6C0kA9gnAgi0
gQLjySLzRl9rIC41TQGuRYyBAhCAyqpPVh3L8jnTkXWMO8egkHFH6+7ZN8atH5RhkW8INKofWLY2
G7gUj2JwGjSCaChIrN2li1aG6fZQIkGQzbL0NwoGXSTlkf7hjjm3oiTBYPiZh37A6sBZcmisTUPy
3dytUcYtuci5FSWpKguQPAgIoMeeOb2ZbWiZ8wkjGlFmr/VHlj5sdP4xooBHFVmT8ta1cA5i64h3
E8TEh7YsfwK0pEegvv2HIgUmERBfAeCC11olkRiZX/aJjHzc2e+25UzJpmjZ2vD+ohf8saKWkM0p
9TTLRlaiWe8gK4s8R1u5cxczTLQsAP9Fo8S/Yg3vqoQaVofKlsO2gb9Pu139qmufWApaiLugexfj
cfoPyDhn+panVVTMUVkfzfbx9pe99LaDjB2XJJoN8HbpQmedAGvWROexBigoesyGdEfqI8s+9e60
s8gaPmnJHYHwwA2J0SFAgJUbS/M47xqOVkCflPu+jb6XRRplvbuys4tLAqs0Js4xYWqonE+cdW4B
dWkAeVDrn/XYc75RjgqM850nh9u7t+T2kJAE8wWYH2X0erl7JVS+CJWIq2rkzy5znkndHRzt/R+s
oA4BCAdgURheu7QyEfzVDqjwuOzAH4HEanjxpjXl+sUKDKYb0XX6ICwOlOdLDFRvxwJ9jJFvGUoa
FhMbJ/hMXT8qqyAspkNQ7l2yB/Q1rKyTpnu728tccg+woICBFNAcH2TDl8ukOs/NfsJmejwXAH0F
O0jMTBsMwPMw1VKyMuJ+bU6yWiEUkZg89OWVXZ2FlpRNgMi5G1nUd5jhYgNkZ+91p1l5PRct4R5G
o8GHzJQnvejsG5tF4KWMA6/RD6ikFALYYz3j2xFAmORvFUZQHdIhY4JRGKDKMA6oXvm+1lStg1id
DuhJ54aVH6q6BCmfmwWh71F//7eHdmlPiehmyePd9gJNDA0gsuC3Vf2G/69Cba8/NGkGRG6YH0Bu
oFKqdZyldW8DF4L1/UCH/bFqi09aWqxB3hcaQiCrQ5UY7xiuEFudI0oqv/SrFOsxiio0UxJ5pR66
CIRZmiNmBDVSkB+KFiCO9odojl3jbW9v6ELgg18gWZnA/uxaV2w6etXaEFeDtxTZtuMNJFARbuWb
lJX4JEmY2CTqIVFjs62z2rxf2mZIMSDTk5t8JczseFhtM3aoJAlt6/CD/70BOA5VHcBXN2T6NU4b
5vQRhqwt7ISgmKtITnlpfl3ZAxlkXVaYUAVGoglcpJw7VDVg9aCsh6TCKaRVB0icHbUgqR7pVjYB
3eQkeqhTi5jMK4nu4umj0gnCBhD5ApWpZLoQbAdaUsPXY2tOqPNfIH/ZEjLuzWDcCVLf5131WGQ7
0+hhvHhzqmlNeeP68cLKkSJJrCD61yoilDd9wnKiI/mchk9gi92ZQfsTL9pXsCXft739fWWn5S13
tdMoT6AHCqJWy1QuXTGDQSmAtmPM9XoDfMUp04Y0nBr/2Xn186jVv/Lx6GA8MKT6z9u2F5cqO6BA
7OG7VscCPVzpSeIZ+NTIxodqNRhHIAYeapmI2Fob8Tqek22FP7bkFX12BZfubKWTZ2PwXPi/usAO
M0N7vr0cuVNXOwmko6RJxGaqpaWp4j3SWJzcjAfS6rStP+7rHtMTxnum3fuaCOv6r8MPrArbB3ks
zJ3AYS9XZbnzpJPZxcPi4Ptw3wBfN0yxub2uxWM6MyL//2zrcl43s914CIXLoN7mgZtu+0AP55bm
YeN1JORslRhp6cVET1z/gKyaQIBf2uQ5hO600snj0fxS6ST06RdvfKvR//z7tWEQF3UeC6x7iBgv
7WQYD2lMDu8fsZINGsR9PCVOD525PovMgf4HaKmxYnOhwoXyFmrDmK+QL81VOJCQfioDoA4HyKt8
HadHlwCjkqWRVQXRWJx89lR6K6NJSxtqo8EJjSK4CbzzcqFgf+t7yzfzGNQOmhYlOYpL2qNdr4ln
LTnLuR3FWWbqgu4ZRIlxP/Kfev3SUrIPvmK4azdpSbAS6EsvUL84DKGilSwLPa6vnB60hM2xGkoa
s/ltSBOQ5I5ho70I7WR2JJrG99vOsvQ4nptT9rDBm4jGeAUI4OCE9fDkY0xkdUpt6RY5N6JsYBtA
Q6bgssXZBwDjPyZDsTHGJ2fcBP6WQtNTX8XALD225yaVj63SunHkFUym9b7ihzz9gqnQsEd5R+Nf
u3ZvON/y2X66vZmLDnl2dsq702DCbCy7giJJw9CB8ezhhTeMh1msNReuWSOkTHKALq5kQkSkrxR0
RGvSpJtripGVPXcxXNEVYToELMTj/jBp2T5z3O0IXV5Oj5Bq3BnlvK1fHMxDzHp9pydiJchYciNM
ZkGjXYLirrQWRqPoHM3hNJ70e89+RcC8ivxZ2tyPbB5VbEitqUu2oQ2djYVDY+RPodH/lqPaaeuG
prG2u0vuiio2atgeFEsxr3N5r4DUPNDY7NK4LkKbHNPeuOuqFLLURcirkzXTz6sU/vJPql+9HCSW
/6S0g5Jx9J416a1l05hbY5gjQl9tcC7gc+T8pnzLkRjivlQuFs6DZMgY6vF++uBC2zTX7iWyd9hA
PGK+M5ou0i1UBV8Bedy2w064K93jxSXiYf+gaZBAzctdZUQbmzLFC0GFX+1Io71WQbIGfl/yQ+QX
/9eI8gXaJJtSDAEh1k+qncVpyL0xWh/DXDHz8RqehQ9py4LOtxDKF615TMcn1FEO6364aAVNfDlR
DzCaGnw1TTD4RmlhMTNAXJXhg1CoMn5ogVgb9lh6dJBYA+CMKV+Jv7w8myYQ6Dn4CE0arYgGECGT
AG0o2yFIyQJjL9pUD9OGrNBuLX7RoArACCHcEUSNl1bTzEF1WJfvNz9OmgftlKdZ4LjYPy1Psmhg
FE7HYIRSP7BwXLySywPk55Bb3gETNU6O1CCzdmU9gepiLR5aPLozi8r3rAPqDDUIBLGMTkeL7cUE
XhtnJf5ZPDUPGQAGBCR1t/IISBWipOvhH9T9Blxdu3OSozF8YQ0eH/54+2lb/HplUddCNc3HtXh5
Vh0peImKK1qy3tA9pqWpPdQlE9vbVhY9AugvCInAFa/4+3sHfKuM+ChfmSxCYT8C8B7UUo/1mmy5
tXTHY0QXwnYg/ZBDLJfr0eHws4mAPPbbwf/eadTZTAlYa9GRJadEoozzOUW+ms5xznIzwjAKCW1b
uHdNr21RYnM3elHaBzYar0QzPExHmcUOah/F0ZgsjAYkzbyB9gp0ZrrR2WGeRA/9DKWWei6e+5IP
oUcF2djEbB76HL8jHYUBfpcmO4zFkEW1C2CCXrvTFj1luu/rktyl+MuhlaPlHmBYduUFlx+b+gJJ
9ickX5g1Q0hxuSEYjGZ+7cxSW5S+TJ39ghzafSoo1GFZk5LvRONrcr7LJqWgAPIGQDQV/81Kg+pW
DqWcZlMH7Wn0vqf8XbPS4+C83varJe8FX0AARC8qbhjkuFwcdQBlb2sszmZ+hlYi/cwTtrKBiykQ
ug4fIwgYSFHLeahycENo/0PamTXJbcRa+hcxgvvyStbS3aqW1FptvTBkS+K+7/z186Vixq6icorX
ug6/KaJRYCKRmcDBOQvCP67+MPefM699q9Ld9uZz4z0U5eSreeMPyYf7vklq3OTmK7ubMy/hryqj
x90hrpTan9Ts44oozZvagoG8mKPyJSqjFBbFaTlMrqU8hrr2RxlpxmFeivqRjtN/p5zhB8G8AsCd
ahvcgrdfW+k6rUd9i5hOgaG2j3kBGrw4Dnh/33VZuuC6jey0ivA0T6ZbQ0lsLpnXOdkFbiCVMqLW
977zNf5+34r05iRQIkz+CB2xLTVcbjlZOk5jdhmdv9sjhZDcHP5Uyv4B3QdYfCjvLO6zNUL4CVOC
k/tjucceJMv0PNSp55NjQVttNudojMy96CHZChXOlOGrFl6Uuvm0IFzZ2VwWq50vKzu/OJV5WDMY
z0V4k+4pLSSmViDqpCVwZXhq8g306usi23taS+xonMioL9DWQmd2Y6czR6e0vTG/FPUPYD5MDNTT
zikpCRJaTKDgMQDed8sNGSVZ5iq2kAvKndMyPguga6d+3wf5iCNjk0FFAxANOITMaONuopHqyGjE
HR2tNP3oTE/GtAQrXX0PJlg1PpT2IU+CtjpOObKzf//GxffGuPjQVzdSeEHWtGbfX/IpPLfWcVL1
s7ue7u8EScK+MbJZrXmAXtOuMWLVH0jbhfJOnT9D6u3tvKNl7QKaj8Q5jw0LZcLNp4xDdXByhen5
GoCy4cP0HmbgW/tPXX6MGr/Ofccu3hTODihcFirXZjeXAt1WutxKaJA7qXPqZ9Bg2axfNHv4ao/x
HoGcZE/jI2Sa4g0vhrxvV8xmwSLDwsdMtx/T7sxdWyujU/7gWafOOf/3leOc5WrPpoYdYNMXNJMw
tGqB4OxQfE+RuOGFe+yql0SdGUne2XFSz66MbVavyKEDCEdwE0a8vLac7jka/rSd8ZC0DcpZ2Wky
95h9pAsHbSWwfdFf2BbN3Iibf12CSkw7mpFL3fTnwQbQV7am5qeAsx7uf065PZ5lKOGCI9+iID0U
uE1vBM8XaY9fHtOUFDnvibPIznWqPHQ7RTmVO/Fmt6nJHOmdU/Eo0z6pdY32AyILyXu9+SM2H6fh
MdJjP89DLpLfG/OhaD/f91GWmq/Nb+5MS5ksax7WsB0gKuGD2kP6Yn1Pz/fdfTuSmzhuCv0bHp9c
XDebrkZ2PAILADbS+NNUrVdG2j+0BSzWXxvtbZ4Wx7H/z9IOGiSVVyY3Wy8C30CfBjAkgKXuwJjf
d7On71nYzY5vsoR5bWiTlSOjUFatYAmXtD2jYHGoEVvrXfTQDLvxFXgN7n9L8cO3R9C1vU3IrIkS
gsoUccmsU2K+G9xv9w3Ig+LfxdoEhToNnhYKA/UHa4iDunpvWjtJeC8eRHa5OsmaFIzU2BB35QBB
Up68mEN3UNW3DH8aWQ6FzA8j3qv4Sd3iEcKL04Z0wNoERNioWbhqomzUOX8t4ZgFoRY+z/PeELR0
fQxuIWI6UoDDb32zmtxyy160YueP9vCgWO9/Y3kYX0DzEb4k2Elv/34SDxWXfdp1E2NohUXjh0a7
Olan+2Zk5Wcgg//a2dzwQ3XJFHui8qBomApPRcZ4MFj9HzwwzpOj03VqzCBv3T+BHfZ+2b21MvAh
+nwpxOgmsO77P0iWjyk6i7KBmDzddl0VyCQVa+X3pN7Hrv6r54pnTm/NbOdeIg2TKzOb7VVE9tQz
WEXBpTyCiQ3QTAvyfK9bvmdls8ec2VzKuMIZA/K9Q6LYL0NSjv7ueKh0o0HqR6zwpqH4fBssRGi4
ruwlCGZC71W6eG5gFJCvNhkKFdUwtefW69zHSm8OitbueSm7JHC2UdUE9ggV8+aSkMZ0MIyCLmWe
L8fW6R8Tqw+mbjwV9Qe9O1f/feBPVMj+tbc5ZryZeR1HwZ4DX5GpZEFFmcyuP98PRPHNtgn42som
kVR1p5VQ6HGY2TPf0HteO++N3fdPo1c/pNl/L8rRmWeGAdpaAe7dpBOwe96S8v+lNVc1qIpoDoxZ
Ww/3fZIVNqgLMQ8By7GH8NTGTF1VNLVUskpjVajsPijVodWD1p3Oq10eljw/MFd/YDhsJ83IdvW1
3c12q+GYUYADgIotXnvjuS+6k8eAK4W1+w7KNty1nU3WVLyp7Efhn97lfqp8VSP16Gaa/xtWIFQV
fPYQZW/fNFMNyftsKXSRvfo8AVy2C3O/1SoNwCsr2zD3IGdQV4hjLO2TDS1Pj4ThlKvHavneGR/v
eyS1BY8qhGsMHgGQvk0gCtBKc6GYdqEtaMEUD8mLkSXqAfXa9My1x+ImnnXn+0Zli8WUqEhanEDa
FsoelaFGICBLrpnfqTIF+cgs3O8kepOrveADhJx/C9UKcRdFbbris6m9Hi31ddRbr+fF27keSn0B
EifojahebV9l0WTMQ93X9PrVQiBrYKiE63+n7yY1Avc8g0fQwePS7SoZo0nHUp3whdpV8zotSrQ+
kuD+qvzk2tkmPvjQOXyhToAgZxML6tKZnWMk+UVtkTzPx3UK2lX7U1sqtfPX0A65IBSUku0uPs7h
4AYgtOugMkEQqX34RBemDgxnKc+pOSlABG3Pj3gAHUZjhXVkHpmaWoz1w/1fLTuDmAMGJ6ZyDAJP
u/00/Zim0dhy7YvsV8PwkXHwN3o3+t4oWI2+T0Z7vG9PthQMOTNFKejqyaS39ho1qqpBowVaoB94
GFFgeWUAUvC9Nt2TRJGbYjxYjLOqwGZvTa35NGgg0zle0azrCieI4Ujy9rCVsgwNX/w/VkSGuLqr
twb9kdzESqeXBzeDbHvJA2/4utrD+9/4dKyUzcfD4BY81ekazOGCDa9PvloQtEcvuwU8qTOMDFC7
g8WEXvmtM3Y+NEvec5pa6ccFSk4Hlk7be9m9icjuXXAI/mNnsyFNr8sUfeVYKwbjaNVJYCpN0CiQ
scxuEC9q4EHANMc7H1B6ijPHAoSCyQyhoXnr3pJEVrdMnHILDM5x/maCViyqg3mcHuwygcPtbz1y
Amh/9uhVxR/+JTVwxQN+yvUcbaxbw3Wlp+jUkLHzNEUp4QeCLr9xtAqFmP9nQWyGqzAE9Wy2ccdN
dg4/MtMforwzDZ/uB6DssAPhQrsaYCcQg40XHfX/JVFADGa1e1qryZ/NN2F0dkzQrCjC3zcm/WTg
aKh9MIMBiPXWodhmCDxaOH/cSEWRuijfVlW+Myrwk1lhuy78aa50tFrJShsjzmy3U9+mtGmsFw8d
Rigku+TpNLtfFf3YV5/M96kZqPnnsD2mi2919B4Jl/lQw+6S6eXpvsuy78uQJgEKHTyqGpvdNyj9
usw5uLdRLY9l8aKP1WHxMt8tXqZdNVFZdoTPzQAdiOAFHcHb71uFkKpAz0pIPqKj7jfeM2M1O2so
2+ZiswmpJNjbtpfzRfPqcGac/TL0iEOlAN2L/Fi3qp+NWotb+cEoaAdbyrxjWBY8wJeEPhvfkarv
rXO9nfVaQ2P1ok7l+5I1m+bs8TcW68rEJoVlA2xuSshDWHUDCGnfa9ZzarSnEgHp2TGC/52xzc4r
XIa8FAv0hpGfsqm+tJFvtMkpMucLrA07xmRXguuPt0klyjBrXRoKqAiztVa+HmzIHfKpODrh6y4v
j7muH++79zMQftmHFOWpJf+cqd/cQorKa0EBdPRTOp5xfrkU1RB0SsH9SI115XNpl23q5y6yYr46
aID8Uq3rD9VS6X+ZRQ8RfAINYs1ARzz8zeB897ZYsiRlkmJJTvXKjF0VttP3yGuLxHe6UP0Qz04S
ilGH8O2Qa27I5h7b5FnJ8nnnhSrdaGi9g3oGzW1vryFAlrJsQC36EiEoz5Mq6h8mba+UIDViQtZF
cx909ZZZO4zWSF0WUocSZr6+AlBvfNX8en+ZpLsKcLOo3nGX/tkkvjpjCiUvbSsDUKpPYfIqcdbl
WM3WfyeIAx7nqJhxGQZFWOh276aulyUod/J88z5m6Wsnbv0+3jnJpJ5c2dgkPxWVQbNMeHV0UwGx
blUqfpO43eH+95Llc8Fyh4gIQIBf+BXmZYkXOwdEmSfFggD60AW5U66PyrhWr5RJvegWk/L3bcoC
4dqm+PerNdIGtUy7HiREU06nVa2fC2pLXTv/lmuMcDPtTyNh27TWkq5rpwnYQWwah9BND01qHnS1
fOsNKsI6O8SPMqeovCAtDxoVNpGNU85cRlHe87Jqqreg0ClQWEclrY73P51suWCaoQ0PIooDeGOl
TozSKkaFT2cxnciwDGKGpfdqVItLXe0JGktdArFG60yAl385fteE98IKQCREgFdDx3xy/MH+HY+u
jGyOQcW2Q56kOudvNQfpiDRKcloNphND92AML/c/n9wj2ldgDMXMhXhbXEVetTCL0MSExKi2AkY/
J60/zr/xkmeK7R8jYg2vjKSVl01w/UAKDJ1GuobnZLQOlprshPeeL5vzaCzWpYtagNaTlQY1wz5u
0Z2TveENWRa6cuZX1lkLgeQGZ1yrC8ahgx1/p5Ek9UNw1LB5VJ2tevu5rCm0qtARIZ1Cd+L9laYZ
zCd71zypFZvZKAaMBWJm86bXyqZHxgs/LPVH2T5HDHpxX9+50u0Z2SxJneRwK+YucH+BfbeehZjH
7pSGiNHtPQScMZN6YJz0X3XokfJwuwKQURF/NoYfpXFG0K/Z02bfs7I5fbTFTeJ4ikln2nN5aFON
m83bcdzZj3IrDFsBw6ECsp2DbkceE2gh5JfOKh/0+CnrvZORn73q6/19Lz78r9/sXzubGIvcBKKw
OssvQs1N9wK1RtlhgjbPQYLC+CuHLmL3/JYNdApWAw4eTZyt6uaS0BeQrCKMml/K9e0qsIYwpCnd
Y94HPwdYVb8zv9frhwaSncYwj/c9ltYReGgDZwKgC2hTxOpVFrIzVeu8lKpvbYbQbav52UyW187Y
HQuQTcubwYp8oBjcKcudxCRZVFqmKBNxRAGb2VbQ11iLl3lu8ks6WQ+8882hOeXZQ5me77sot+PS
CIb6A77qjYfNqtRpo7X5xTWVj7PZfR0n57FcoqeKe+7Ozpacu/j0r61NTtebzFoqB1tjQx4skn70
dSN92+bZSzaDBWr2CH0keReEgJgHF1VnGmK3y1cYRtNVJsunxp9XZ/Dd9HT/60m2xI2BjUe5m3fG
3HO4r5DDD0ckpM5R8ei+BXVxstvubO6poMs9osjD+BGVuy1lb932lpbr4ryK7O+Kbr1lAPPDfZ+k
JpifBkiIeA/9ytuPNndq2Cgq27yci4fRtU7xvIOZ2rMg/v1qV6Gd6IUNFIcXl941Bc4+rHciTXKG
kAr/9WET1XFiGwWInvxi6y8N7cK8/UbFfseIbPGpnQJso4oq4PW3bqitOpqU8sFzqqMYIEHve/Ee
hPSskAAypxdtUd9bevxwf31kO/ba7Cbm5qXPpxIA2CUOn9Xuu2JSz4HSLdorZcqSH9fWf/3bnPYz
5Z7U1vEvFTSqYalDvNszzThaydvcepMv2psl8b6Uk2nT8AiLnbeApDpxY35zD4i0cTD1GvNt+GbN
P4zT5K/+sNSIJCOxG+5Yk39VCmS83wQVzCbqk7GL89rAmgk51tr5unlQ8qfS2oNxyyKThI50E2Bj
HlQbr/LY6ZxI5HXmK0hImfPZofjilnuJQmpHTPWJ2Vr82QZnTRMbypL80rsf3cg9DN7jVO+NAcg2
spCgR3yZqRJGk293gLYobaj0OGMoSnkoGqpVSmrtydbIjg14ZblvIl9CMX+zmZe+1CsNRtBLp9mH
cHoJ1beN9tQW40Hfw1bKHCJxUGRzVMRYtgS9hTKVTtFr+cWrq/YAvh1+6SpbdupusrUBoIH2MLAi
dtgm1pRVt8YkBKWdJvnsG+Gfq54cco8x+fuZQvbhQPIbPys5aBxu7k6Lkdtxr+NNoT3VbfoAINyO
zprqBF6296aWfTmGLQE/sE7c07ZxbSRZs1pjcema6ER7V1Qj7nsjtcB7nW+m68wFbLzJdYUbaExO
F0Q1Sr345V73WJYDEEb+x8Lmul7U42wZWUFft/vaZcVTOfxQ84+Rk+9kcNn6X9vZrH86GN7UitNJ
eCJ6OC18ATsPQpkvIEhBiaGpTaBtvpabDcuQMSl90UPjrLTIgnfxae2/hNXewKHUEkSfANipeZo/
hXeuTvOmqFpn0Mg0hvqpat563MsTI/G9wtkJZ9lnAyQPRP4nl/m2oxx7fYiG55xfnP6pS4xH1ibb
zZuyKLs2sonjqu2zOu3Zm5FtcbV/6vo9djOpGwb8afyHePSWPSI1h3AcRixMsDr1zH921vfdcck9
I5v0b0SaYusF38pMUKocfoj94k3T4f6W3LOyuYpM5hhlHYPql7qMqkM+uk4wu00HO0Xq7eRMWS5j
+skSuoeCB0b8lKsoy9XQU8o1LS5eu9poSrbTty6qXT+OVeVlKcuvoz3oOwEnjWzwCzC2CarTbZ0Q
mmlG3/KsIE8jmsy0bptBwViOB3v6fv9DyixBdqcTFag7/aLEkSix0lQls2OahRhHCZvkC4Qu0Dfs
TCGL6N084cE+igFEELlCz2fzFcdlLmurKMSDaJ5eZV+r6RWokGAwhGZqsFtmke0msO70/yGmgxBp
k1FhYlhKw20KwnDxV9v0h71WteyWSOeRvENTibNuk+f0DsLWqMWjrAn9IWuOpf1H8ie0Sy4qYvsz
XNJLMT0z0b2CJJNNfPsFi5U7QV1U2Au7t10Rv1SUdCIVjvjUVvw5/ysqf0zJSYOb/r+HyLXhzads
R0YZiw7DXdyekWTzl2Q8hcVLvodzkW1q6BkEshjqBL7pxkO1XucOGCTQZTxJgmV4GqMf952R2xA9
H0ocBnZubRhWGrvAbAvmIKL1JGQEg9ZwfliLFh3vW5JFvODMIUIopMAjcmsJ4s1aK0csuXM/gQnT
Rm6OFrgPr51VKHSi/nkI7eZhbXrtyzrqe5V5qaeC0YCQ4UK5jZc+UnKXiirL5taBC0dJtQbmHgBK
lj4YY/7HyCY2FHciZyJZckmi6RxF82EaXxJXf7s7XyjLwjaqVYyuwO+tbWFDeQbhXmOFzLjGiOu2
z50LjbCq+Medg0Vmh5whyplQ6dlb/I7V213pjiZ5So8OcfkxbH6Y+XjqOziCxp3bmITIW9fh3xKt
DAeAxBYAORbJmKCVIQZ3h4sz2jBPtFXglmiE9PFxAUMEhGE+T973rMtO8aQ/9YP1h6fPQZPtEYdI
HYedwuXQYdDZ2mwMNRynQU/j8jKoT1NsnAaUFpzyVW+9Dyfz8f7WkNjiGkJdFZZk+lLbLm9izYvb
qPDXKrVnv2kWFdazqCjQlAXV6HRFBYtWle/sR01qFQyOSJ4Mp1ubN6NVOH1iRG1yAeEWhJ8q61TY
/uz5jf6GWbajZyRvtfQ5V0YmyL/ME09+7bNWDceeWZhyT0dZsnEMKoMoB8H2wDjdZuPYk6cM1gh5
ru71p/JkdbFvK+ek2RsxltsRxVwyELl1c2qUlhWrpQ6Z+RymzQnoXeej9zkfwU1OD2BFm539Izl3
4a5gxgdWYl6Y21NRUbpp9fjQl2UA+b9mYXkYZkvfsSLJbTdWNl+P6cTEYYIN6ePl/YSYaJycSjvf
iVKpERipRf8MUO+2yjbVTheb7YQ6X1ueHf1tUTPVv8caKl2fKyMiaK9ul3VRcs93R6pcgJLTD6Hx
HXEE478/yaj5CH5XYG6wGm8iHz68tdYcPBl14ylTj9/XJXDbbKeQ9fNOtbnj3ZjZpJBksVBrDKF6
j7I4yLSnzH6TmMq5tpZg6s33cOJAi/qilR8X9dFjoN7r5kPYdAdTfw07p98evZmZ4K8oz6OP2hoP
7OWLknWP1ZQCxnljPQJ2OA61cgy7Z3dP3kO22lDBCVka4NXwS9wuRFHp0dibUAgrw5lDPcgy7oy9
+d8fE4aYDYa4AVTcL4WRudCobwsrpRGE+ZO3wq71Nuw/m86H/55iSeTgQKmq0DARcXcVV9rswM49
UD21rBVEgxt9a/tEP6xhoZwtaFIOrpDSuW9T+gmvbG5ieY2VKe8GnCOZB3bxddaekt/grmGAFcpP
wTpugfq79cvq50nXc6aeKTP6ffHMJGHlnKPTfU9kWQzkIqmZlzKlDHH3v/p64wLtYOIwop6UoZ93
f8XG+b4BWXfRuLawuR0q89jleiimt+3sTDX1ZM+9P6ofcr05zoVBw+iptV7M8eA4lV+O/70PgnX3
5xgBgLFt5SQy21FNcyZmnSZijiAv60MMoctOPEiEn8Uf581H9gSa5m3StB2WDWdEy8CgcrLSLzCj
HZnre6gHP/PNLkFwyvGpqZbLARqAd+b0QBnXzsYTyGJknQ7Lbv1LdgW4/kGb6PGKOeyiCCS9Aw9A
CzJq1oJZdwITSah13jk/5O6L2RZiCGZXe7MHrTgu1HgoWWM0QOswO6zMkmfhH7GLUOOz8Vz+NevQ
mYwnKJtP87P2Tl1OkSZomHLkrO4HnNTzq9+y2ZtNuiiovrLitn1w1r8nhQH+6qGy/Trb607JmFxA
9sLjQtEcypHt8FBuUOK2JgYwQvWlTF2wdb2fac9K8xQuzimMEhRNDo73oU6Oc/2wiIH7adypN8hy
0fVv2Kx0TFfKLAR33BIVB8Fva9nBrgyr2KTbA4/XHchu6s8ekI7bNOEl7dLMK+MSsO9w29H1p658
moq/VOMyjl/tcK9JIP7eL/a4M5NjxaNuS1BjrXXplRYfljpkk1AmzpG7RGGCyYb70SIrNkCFh3CA
qG9wFzRuPYvSOlRo+TIeno3Izr1rNCcQtdwwqQNvBNlFsuJl8G7HrEgIvzgIOQFvf14F3CNvzRZG
ljpIGwlSXe/UrHmAUGnYfptaX7tkqffsrR+1cn1Kd+5HMhIIOMogf7DFFYCq261dTY1rI5/gyPP0
v1NknxOjOloW0oXVqzKODm1s0mFd/D6ClWhdfTvpHrhY7zwHpat79SM20TSHZZJ2FqMjqvOZNnIw
MaACsPgx3eOJl51uVMSAuAlqFLg3N97ONoQJQrk4TKzvVd1OQaykzk4IScpjVE+oNGu8tAQH3K0R
J63c1I1SkoCjPi6mKGn780s0a0z8jH7Y7Xw82X6H4N8RwEACaHt9c9wkFe0ztuJkJEHZhM9env8I
23AvqcsSKczykF9SE2bXb860xY4iL1OZX+qN9sHSxkNRvFohQmkCLX6VL5eoKf3Efq17n+AraadT
rtoP3Yj42YdI22vnyRYS/RWq0vwiMu0mbOdqUltIbxh2Ners0XX69JhEnbZzr5dlOcIE+TaY7cFC
beKyrFZjqWcTdvIxPMe5ciwTEEFxd0An3e/Lp64ZX1Kn/o0EDjoOKTXGQLmFbeKH0TogWZTrLvHo
BkyqOHUG09/5fsKRfcBrI+Lfr+55mlaZ2gQS6LK2L/X6yYz3KMV+ctRsM9q1hc0ShStvP6vi48Xe
m8oeDiFDBlZRPakMxJTO6heReAcUEE/HxZs0e1a4icAFhvTluS76Cbym6fMsgc8qebIq53U6HaN8
PZnGuYN4R2sfev3kJHtYf1mQX//qzZJnS6sAXhdLDtdwdYxm1w/zL0ke9Nlv9NZ4nkCZBLMEqJ8t
LIEBFyurPFIvUwwHcTdQqE7k2uk3FhpcEbVKzhZgWbcLvTL7MWbhTxJUF0xOEijZTpVcloDg1PzH
wmahlU5b57nnk1Ua6IrJDtz4UiE/c98PuRWohXk6igv8xo8hMvNi6NgVzuwcRqbOxXN4Xna2hSx3
Q3v9j5WNL0USNrFnsS2K9VkPrYM3fac8PSKyoOuHUo3+O68IQntg72muQ7/nbKKtmpbZLDzmnJLy
NaWBYs6eBwgQaMZHv/P5aNVSCYMNkx7DbRgkbZiVXQgzjOAgWDjzvOnjPqOw+L2/7PkrKxt/cHWt
HEG6EQ/1MR+WF3cU9f6ntduDRctSs6hWUDoWtLum2MdX+cuxs7Z3QhYqh528pO/UWIGV/wGqrTaz
ozYeKbbcD0BpZriyKELnymJSOpESJ2ykrhoPoa6fFg/ZMXeMHqo+/tyGe1VbaSgiDofwqtD2/GXF
qqxoMsE5k5Wt589xaz3MdvdYllntN3mUHCbi6ZzP6d4VWLrTrgxvFjGGAmFOSs55W0wzDM+6+R24
6O/EI6TM8CUKuZ4t1jahER+uIUQmoWecAX1kvI47++U3loxJZJomZL9flGmiMO5AvJIz6G34g5E+
zp+9ceVUqc5etkdRL+tpwJNM5Rd+W1OA9W8DxCzDsesV8qBbI1+vrQ9wLnjc30faQ7mPHl78rD4V
Pjyl+dmxj84eGZhk84E+Ad2Ep7zLflIoXAVoHBmKZuWoA6RKzuM6qv9o4gYKLVSOw6jauaRIjQHZ
AqxKlQ3xn1tnnaGd80xhXG1Sl/Iwt/kYVH1hHFwGsVG3Rhns/lJK7cHYCLZWrOf2wpdkrjVZU8+0
zWwAOx+1p2LpAnUtj3oS/33flmQDAKZCcu+nkLv7s51y9SGLxtVrlc1HJwxgXZTPlAuY9DiYdZju
vBX2TG2SSrdUaaww9nfRQt6VyeBrc+q3Wna875EIvU1eRjRF3DaYLheckLerpeTLWAwOoOx2GheK
be6piac/79uQZGQyPwNRpsdzBB2AWxvxFJVObQGTNhukWZjLeqVG2XGtjkanHauk+JPp0F75cd+o
7PvRsYTEHmJ5Zko2e25BKRrxcpfrGlDVrP2SU0tUlMf7RiSZWEjPiHc5JT1gV7eeFXbrpD3vjEsf
dUHm6Sc1emc9xXACKx/XvQKl5JgBVyH2FAOasONuPmOxDLairhiryk8FVJ3JFyMN/SktAoAH9/2S
fjxwpIDVBEPJL4Pcdd2qDHzhV1oZfhQq6pmufhHU7bIc7puSenVlavOmUdacp0BNnCe04dT+yzS9
W9w37eD4Tb13fsmCHQimECSDToFa9u1yDWM95MWEW170brRBpEAted8bWZGIDC9INlxUvJmBvzWR
ZlPsTAaplpEBP/IaroYLHewlyHLFT7r1nBTfLGp/nrqHspflQcSmoRAhNH7VQaKXFaMmxdhrt+Qf
8mFGH6t6SlLvmPxGW4gu7b+WxC+5yoIjUhdDajPsGvVtHWiJjTJiOOuBa+XqTnTIAvHa1CY9Gaub
zlXFjFsT/6iLH6ifuObT/SWTfzdOZzYWdcstGUVrF15eOXijmmlQQSboVE9lFZ2SYSdZyKKP4WpB
hQRTLGIGt5+tNbIhzUrYi0dYseC7UNLifN+Vn7j4bTaH3IdXo0fJh+vTrQmvnhS4usVASu53RnfU
j1UVgHGJHpz1/ZT8WMvHlH4KkjwTAiz15x6emTVo8i8oaPnpUxo9QogfAxvf+WGyZYQ8BxQ3YEG6
1JtlXBalbzuX3+W4MHgo3+f/Adu27PNSl6UUzOwUiWsTlVNjzM7oeCSScqGCrwHs2SuJytL9tYmN
G2Gko9mGTOalL9KHSH9e0imwkZIqizdhGj2FRqj6GpiNufnQt67fvM+qg7U450rLDkb8zkpetfVe
80/6m0g3rDodJS54t0u+GPWYoZQHRNapnnX7fbx809LmlV4ar1vDfIS/bw/EJbz8JchoAoq7lsDM
bj50rq76yBA/4zzVW01rTrXzbRBVsOKVXXy8H9CytokpoGIEM8VojvFb72al0OwoY/w01IlXM33g
uhAgOfCQqO45W7pDX1P4GZ7nxQzcJHkpu/mt27ufwQSd7v8UWZrAXRDVTFdAq7LZvWaY1fqskF4H
48WKJ1+fP481nD/v7puREZCb1Peo/vB0JfWJrXSVXLXWRFfFoRA9NOZ7z2q/eVH/ysxRc1iTD655
yLJjGflJ2DoHrbUf7luX7VNut1wyxPg6OeTWeDcohd5A0XHJjHO4OkHTx6e5KnYOSVkA/WTM5t5p
8UrXb61ExmJYkO0CvchG304bBWxDCUYdyFw9mn/HnbJTrZW6BSMEvDusH0n+1qCmTxEUKCZNeCqJ
YuK78b7o7k6A3DdibdtDnpKFZB4roZv4Si2eJvtBc3fqabIUB1L4//rBp7v1Q7HXYcoFmEAZnxCf
8PflpaRLc2VhE31rHMaUM4g+GzEJg4lvaJC+ZcMTvLs7QbDnyyaXpmqIugx9icvqPldQmC/xTraW
vTquPtZPtMHVRjLHGLRniCvr4FOrrZJTZ/njoVx+GO77eNixtrP622LqHCvmnOhiaZRDE9cn1GuO
jb0DUZAWEsDPCrgShYRf6CvauIztKGV/qgrV51n3vVVHydc5jx4l8naB1OkPBADjvHhJBoemdn5G
5/Hs2sXo99leM1+6hFe/ZrOP3VmP+8Ul4p1kRBp+dt6ZtbHXOd8zsonIaso0b1ZxuSq149J8XArl
eD/p7VnYnGeDafVN4WHBK78U06tK3atIynP61YfaxDqwotiaBiwoxqd0MI9h+rikA9zVR2qtyfSk
xeOhKtLAhXf8vm//n4j52ZsTjc3tLmgTZNE9IcA96VmvBuVg2XqQDNmQBPVclNrBVavFIgtny+TD
+Dy9pJoLR3GzOiv0TpVRPwy6VibnsISk/uj1CYVorzT2puNkxyuwAQrQPF8Y+dkc9La26rYhsD9t
FgYAcfxwOYVTcxiV7ztfRETl9vpybWlzkKtjYrjREtFS7vIgtUHXeM+p8mF+14Ox+2h6vmazWeCd
M7T3901LfYTwGkFjkKAUQ27Tt9V5uVIagoZcL/wkNTR/dD0EuI0nPn+0Uz+S3QvtK2Pi36/Sn4Ha
5jjMgFviZP2yTJHx6JSzeIbGatCMsHgsUP2d3KXdu+tL8y68u3DkUu4xrY1h1BZaKy7oOvfhXx4X
32R6s+iXaDq10ZuU4jQ1zvufVerplcHNkzu3NAUNYAwu3XSGAoDy9+uZ6ZZY4z1nWYd43XkxSnO9
CxaE2jFwrO06rg2cRVSK2VM/UqN8WrTuk60BG7rvlrSUAMGx+JKAs+HZvl3Bib7Q4lSYKQHBI0QT
639XyXlRcl9r34KY9KuGlule71EWpIxCs24AMqlsbTZi2OphkXkEKVMZbf9S109aFfnD9GnHO/Eu
2W7Dazubd0u6IsvepthZyk8t1eFnM6hjP8mhgAqS1+VBdf6CG97mXLtvWOofIB7xeLF4Vmy+qrcm
auqsfFWvfQED5c1fYKd2hp2TWmzlX7wDI23CDQrIbYtKWoAgRGHR0xKyUM4cAhsiRu+wRkhc7pTq
pBkeOAmAQkCg+LTJKhUTamVh0L8z3jtwELiniZ60m3yaNe00unrA68kf6Io6g8kwQRBmz1bxtQBm
fP+7Sp9qDtNy1AvBJmiuyLtXCSdVC3tOQ1zWYNOvv0X2qamP4xCUfyTql5Z5CXudfQ9VlcK6rMbT
XilWhh6FHo/uCtTcSI388nYpkty1ZtE3qs1gyP42l9k3GaMrp4fpR5GeJggOp0dtfpq9bzuuS1eb
MRwB6aG8vR23Vt0YEaCY/o7ujj7BPFd/JojCgRJQzIdqUE99cQY4I+CUbPSgN1/UvvHXpfYF+8oe
ZZMsAYNRE+yfDE8D171diNIzcqvOBUokK10/b5Hwrrz3SQ+pmpdl0zHNEceb6MswR5P9ufMpxOn5
S+BfGd+crllft61S0wuF7+oQt9oH0/hzjC50nx/X1HzdDY0fF9Gx+hHvcTlINzYTCUiSAidn/vDW
be5XUdUPdMyhlund58RFH+TNvDcrJ/u4orWMJB/lXZ6Tt1bKKmlt5HRIj+34KkrKJ70e8Kz50MQ6
B0//dW21PxSj+Pv+d5VF2LXZTbYMu5XO/4pZ/dzTMozq4qiEpR86zXO/DDtbWXa+0U4jkmHvFuiN
Wx8X21DqfuVLZvWP/0Pame3GjSzd+okIcB5uyZoklWTJbXm6IdweOM8zn/58qY29u4rmKaL9oy8M
tAFHZTIyMjJixVowyhVwW1rRRvxfu7QZbmAKVZxZdZklNHoahhKpNp4ReIX2hatGL/JdEu8nKNqT
YksDYU04hqF4MMfAcMUk2yJMympV/KdpXhqVFzXfggrGiqpBqOvFOXWpdChDnrzVHlpzt5miU6Xy
vGrnvV3a38pQ3njJr24xPW7g7lB1UFa63uJOklNdCvmeml67kvKaaGDlrC1kzOrDg8EANH9A/xEd
F6nRMMWligYhZyKiy33XtYkrJxaIpX7Xx3tg7nrpRTna2xuX7OryQLiLQWNaY0v+FtRdjCxsIV/N
eluQhBijuRv8DTddXR0IYxScmV/DymJ1qtKqqVZ2NMSiqHiwc1TEEw2Wf8eX47t2VtsDLy/tYSr5
X4X9RRsqyPZ5E/91+2yuDdFRo6R9IArctOZEZLq4+dq6jx2JN9W5n56DZFdHA3p6FbIUJ8vaF/Pe
kLRHiKiqudkFefhF1U++/ihB51sIhtw2ON3+PWubf/lzFp4O465R0wqHBsuKTx0w+3l8zaUt31oL
hIyEAi4FIgyadRHo51bKh6Hilskaa285X6exfigsYHsmk5pN8GSplVsVfzBgLgZR/2d1EX7T1Eyn
BHbIc2n9ytTes0EXzB+tUXOzbPaIkN7tvVy7VMAmUXKDCoBrZXGXTs1ot4EK97qTvDKdfUAKzK5C
r7M3srjVbwZTC5jVNwjb4psFUeMH9kQ8kPRfoQRBECx+rbpV6Vi1QlkZ4CoUbKS/144aUHBr+5b+
Z9Gkj0b3k1LSIZh/3t6ytasKsdP/GRE/4uI0TFVWVZ1oU+tW403VLxl+KP15znb5UG9EgFUfvDC1
2LW8SaJOjgtUeAftk8IQdGZ2+7HW76wUoQFZv7P9cR/Fm3F11Ssu7C4uSMjVEXUCbnUOGv9HSyHW
iMYfsyk9zDJx/PZ2rl5c/9F7tGBcAgBwvZ81A1lWIBRh+navhy/y6Mnmc54d7P5dHnyzYY+350fL
ClEDfgzkzwGlvoI8f0y3Hvar3sOzEJzl2w9ZnHijdNRBF93zMoo9RX1VzcQt5+Pt5QoXXOaPHAEG
2XjTGDyvr1frJKCSgh7vUYJgx9wDtUxzw2tWv96FicXXm+Z+MqUerwma8Kk2jZ1VN4fQ0n8IQePb
q1ndsgtTixvKrwp96MVqouaXXIJADH+WW5ML6zYY9YfHjMnG5XSxUQLXlgX+qZZzz5Z+1nbhcqf/
yUL+MbL49qnTZmXHeTvb84vgOpf7x37aGo9YjRzmP0YWwX3IpkmP0Cg502ZFJO1YSh8U+tczOktF
8OVPFgQ/Fo82KixLAL8q9xPoBZygVgCN1a+lpbt1suFpq5/GhgtF0KGAUBPOfhEK+ygb+lAkKHDf
Dy5TSv3JHgv/gPCS8380JX7KhamhSBXFL9g7P/+Yd9luqF4mMPO3N0383t8OJ911MDQmQK7lSNBU
R3nnawMQk9p6HWb7p7Q5L7taznBEp/eNb5VBjuuFZFZo6lmDeEVmBcxEhv2TomcPOaIVQdsdoqx9
bjmmTAc+SiVl6n5vog8OnCLcJVpwHkx/o5Kz+g0vfs/iG4KE7v3QBLXRiPbK8AI/VJl8vL2vKxGJ
frrGex39NIp9i6BX5z3r7PCTvOtOo2zHR5gei12YWpM7yFtUjmuTXVfmFgGwVJ2iD0Y+Y1YOh7wm
XAx/K7P8asvDJyH4EKZ3iXUnNciuZNkedstdpGzEE2Fi4UlMHDDCwliSCSJm8ZWl0dfNfELYvohR
54Tx3ZA6r5bnPeKMz/H4Eo7//l65Mrj4jIkZyhNkVSDa4OsGoGFNe93P7Q0rKxHsysriFDYIrei5
zrKm4hfs/OVBQZSUFkO5Bdtcq3ZdWRIudXHeyTO6uKU5BqfE+9B8KaNh12mP8ykxnuHM2+kFojqP
Lfjbrt8IAv8f0+CXxMsVIubFt4OEy5aTBprdyPwr4XYOSqZteFceEyXa2xAbQH7+aE/vR1N9yqot
uO/KeWThJrNmQCCd34ba8jEGVpxArj/32S5p7xOQblL6/vaBXEksaeADDAfiC7GUtri37TIFTG3T
NYt+wYdSv/j6Q2qgeT2fVbK9zPx529wbTvS34/CPPX2R48GLHNRyz9BsmB2G/C48J6fwpUt33fBO
rhMXOXiLOrX6YWJgUGH2CNx980Mx3vmplxu7YHDLca+8k47K1pzbSsQHZsBBFS05UUi4drMReCua
dBPvLf0X1fLC3lj56oFhToNOg4qOym/yuXHHtw5FGWhUHsLhYwQJdbgLjF9AlTdw6Wuj56yF1BX4
DmNVzsJvSzWgYBDxdlQUMGifhmyn6B/VdnanGiK57APcLbtUt852EXi9ecjHd6FxqOpuJ5Ftm+bX
LYWa9R9kMCct+JvouCx+UMQPDUeHHwS9ECqjZrlLnhg9PQTq1y5/n6YPleXQItxBqxjpr+qu7L7O
+imE4dzJ/kD3i94BOhx8CYdJTvGhLuKJJYfJPEXM54zgYg3ji7NV8Fs9UhcGFpfOXGtK7ox4kt98
7OzpOFTjnWbfG9X3Wre/jNrHlImI28dqNVRcmFycYiXGD8oek3n6qkf3QdzTX9J2t42stek4Gohd
WbQdaPKLX3Gxc4SoQokzgOZ5iTZKSuF0nziOdVBlJHRkp20P4IJmN5BHeqG65B97Jeo37p3VzYUX
Eaoqevzw2Vz/hswcqoF6KvGq/KZ9wov2PBNzGYSQNnu29XJ7yauXN+eIVguKsr/xjvWy5gcZ6jNn
RpjfJUa3Q3LHbYaT0ef3yfMot93Gh1yNQhcGFwfFl4uw1kaqI337GAhtAWXL/Vc3UBT0mZKhgrcs
lCZRqRiJjVKgIIGN029Z5ymNl/9tJns/Lz1EwDaWtG7QAIVOaQkM5SLix2XMu0SM8loGSrKlfo7H
ea/H6T7IJC82drq8D/UtTMBaxRSleZWaLCOfTAItTnnVxmEXByH6QYI6vMqUyLPG0tx1auofsw7i
r3bWZri2rWNtOPFJtab6/eQE0Ya/rh4aQOrwx4LV5X5ZpC+WnDZ0odhvblXzqBTyXtF+9cZwyOqX
uvuq+Ocw3Uiy15wIjn7xEqO0AOX39RkZfKfVRwhEz9B8u2H1SzW/3D4Wax1QKBr+awF2l2sL7SR3
td0wylD2bqzn39RhPz7IXf8lL/q7sX2n0rgZPwb5a8CowywDAjc3TuZqbsbIKFVxEOBUTxY/Qa8a
YpHQ9TXb8mfS56VrTcqBURhPasd3qZUivLkzQmZ9g1MTqPdqrp42dkHEmmUuA3aV6XRU16iHL3xs
itOxDBpKppISfsxRHwTcsvdnyctM9aTWsidDJmHk0JzCgDNCgnDb/trBujS/+MzonrABNrECLhY4
bErGPytX/aFAV0F/QK53mhVvXAFr98ylSfGTLm4AJY6NaixF9O2+5ZG1Ew2zYBMwubowTi4YLpSr
AOleW4nytpAnxQc9NKduKzPHGu7r4bMWfJWLc2ZUB1pJG2/f1WOqMWAq5hVg4V+iGpPESYywkTmm
VsNd8rkdHVp0n6PMh/R39nhi+MP8kvWDd/sjrp1VMU4lkNDMpi3tWmGvVpPF2EeQmILtMdK3nhFr
T264wASXFdmXvKya9YMyIYZLNCidR02K3Sz62I2Vu9kvFt6+PA2XdpY3c6i2oRRQNM31cZe2fuRp
qUaGpXbzfiIUk3gmW923tfv50qZ67SntzPSWXVLbmpODXX0cf9jF1w5t9MFN++YPvhT3COoJzDvx
nF8EHMh+NXmIaTZ1xS/Jr1xza+hi7XCRIPMfqh6MKS4W44xjLVkz5c35r7h5lBDmjtpmI2asaYgD
ygPBAXJBQblpETRiGaU7J+VR2Uateop8e9pNUdHucqeXEMTUlBMIOkgF8sjxtD7tdtbQQpJrVIar
2nX5Ne0RzXHsXRH4vscAmLhWp3o/FrXt+Qhqek4abImTrm0MlyfJA7+aTv1iY5JOC+NIRmSMkVoP
RkDbds1+C4S2dhC5TTggzJkz1rZw36jzATmFUXpOKZMq/a+82Br3XnNW3mIcc2Z28J/FdTE2TamH
MnoSPLA9iQwyawKvMR+JpQK1tEmau7ptF/YWn1rPeYXYvKMBYb7UmX7oi8HbLOitLYr8DXpJqvJQ
xCxORWj0Rq5aDZoSqulOCeddoQ0sj3tHrg9dEZ/0pjj9+5B5aXLxpYxeagq0BmF/D75R3NvJ0Bvf
trCaXFyaWHicIzOFUvtDymhKbx3NegBJLIfDg1NVwTEnP4dPuZ2PpcwEnRSVPKE13CULU+UFqTp5
a0J6zTcvf87iVZDOqdRZBisOydkFym34g66saEFBQuAwOfkbWR0kpH6a9cjQGP2Dqr4oHaxs0uvt
XV27iCAiADlH0xQVErHKi+QhCY269hWxqYXj9fngxuA0FAet643LfC1/AGsD2ymD3jwtFl+vq7Vy
6nMdPQ0kR+ZxPury19j4GubGvR8Wu3qy9mGy9a5a9RkCK/Pw3LTwmSyWB0RYkuBZRfkCdhF5MF6K
fPCiVEfR7MPQz3tt+pRZiWchUVCEw853wM3d3uC1G9gBzOpQM4RucclHQODufWX2xbqhMhKFb2Ye
89hrR/t+svK9tKkWt3L6TXjahFqTjTSwvQgxsz4UhTqiClxLYrjywSp3vf5umhPPhDBo64JcWR9s
GQwAAtmFrG05we/nHRP7Kd81VM9q8ikfv9ffyuJp3mpSrNmxBPJCoVhlAlVYOGqeWDS0TJQy8gfd
Pyem8W5qmlejg/tNVb7d/mhrL1WuYrBDQuvvdxqvxIlsqxfWGitT3blXyl3ZIDeV1LFDo875kDpZ
fz+kVusVoHDRq9aHYwLY8Xj7h6wcT3hWgPECoRKJwWLVVanUstKhaCDVldeX3+duZ5O/dVszcSun
E7Q+RVbB+URpffGGaBE2ysexzM61Tv1oaN3GvqvuNMdTZsipf+bJHyTAQEQRKSXAiR7MIhyUcZSN
kRCfiE2SUPkvqYx2iiMmH7b4vtaOg02hXiizWYS4xRaifjJYeW+k58LfS3J8SGI1dw0zPAyFg4Ri
lVElU7f8RwT/Rd79xmtFcQEkCiDsa29VcykMbB+lAUsZ4idk9L4oPsObvuOHjjukBfT/ZZIdfDDD
T10wl0fVHvPXMclDKKeHeV9qCq+42760knowEyH4X8CPCq2p69+kD6i22T4KJnnQZ4c5SzsvCjmn
Vq9u9evXDisJ1VtMoFe7hFHUCQpT0AGgzjP/NOvpvofAfser4NhLW53nNYAKoVUoDhkAQxx9saxS
0SKlj3LkUup6eOpDy9/7AMTB/oTB3lCV6FTkhb2PaPl5kzLQ1CV47sdBEEENdbNXBkRcwlQeHsY5
Hw9ys0n4vroboASZ/HQEAYn4+4s7ttXyDJn2OqO9UhTHpCi1o5GHziEpzHQ/G3r0rPt+fnf7a69F
DoBWAjADOPG3t3MDsf7cgoYChtc9BZb2PE2fa1MuXNnfIrRfyYRMrjhY8wAkC/qJ6/UpaYTURI6z
l/W9Yb6kxdYRXlkL0nUgLd9kKMkhrg3kWmC3c8AnLo33ffRegnZEUbxKP93espXvZFG9MnUoDum6
LaFObcTEZqJMfKeQa8Z+Su3ZNUbJndT2rhq/3za2smkw7JHs0HaCkUBeuK2SZ05ghgqnMX8Xt49Z
viWwumYAOQNeaNx/RNrFpo1NnqRKzGqaorT3iaZIbtu01vH2MlaCiqVBEvgmuQPV/MK3J778BJ9a
du6axNXG2VPGV4pHG6FrdS20Q+kRQT5DO/DaAZgXY6wtZ0Db0Wk/1bQL95SG1Q0ra26Ggjm1JlpQ
jAEuLsEmG7uCHlTBaJ7/zfGf/dA6DIl9CtI/EGSktUvlhwQNStblFBA8pZFWzUiaSGVlPdR607hW
qGenSA+0/e0PtLIo2mqYEMBOimmLZ0pV22OYSw6aN1K6Y4AVGhMN0juoTG7bWUu16WCAxKXqKoiK
F/5mZHlpQVKQnUWN5L2kf+zMv+v5nBuyO0gPtjdDn9s+S+1uw654zC6uWmaPhNC5wNeTvFz7Rjj6
4gLTkIcp2tMUJnu9f+/kw8OgMFs5Bo+FUfOgf7BMacPy2s4KAS369Aj6QMxxbTjoHJ9yO04p3hat
DlFR8WWEYEp9vb3ClSNG5geLLgBgBMqXYSlowN2VXZSfU/VXNTwyMqaE/36kEBN01By4ZI3fVDW7
mVxFtrL8PEpfc+trSNN/c1Js5QwDyRcU0rDE/t5zCbPRDmOzeFuGQS+i2WLrWP0eFwYWoago5bGG
ziE/184j8L0Z/Yqqftwsqa6Z4cGDMiwqZiaghOvPDqFSX5tKnJ+V/qG00fZN/u6Dz1Hx+fZXXzVD
oYgSG3UpMAPXZqRJleuq63K0uLVjtm8CVqO2nrM1t7Q2PsA00f8MvRXhL7KTyUqSWip6vn3nuJrd
7jGIunj0wlXe9A8iG42Gyk2ND3G6iw5zYJ7txrmfITTrf8rOh3+9bNq6b0kL/Wyux+tlG7NSTm1I
YTzPv+r9F998L5nP0ZZG1sqRurKyeBMEZTcUSk6fKnWGe2dvJGgNlFvkUWvtC4byAJRymQgl0UXo
BW+vRpZOcZouYzFZ7nBkLytZFvTChnGcI9NVtfx8ewNXl0ZN1qBaSnd8OZUSZ6VSxTDrniP5GJaV
G0vPSrsR61d8E2pMSNm5yWFZXPLO0Y2xrLwDJKnr064fAm8qikMCzt1Pwo0gK9x8Ed2vTC1Om1OD
CqxsTE3yoxn3D1Hacv/f8UD3pPxn2OSnYIvSX7jYLZNi9RcHwtdyuRlbIJf2+AqBWvFgWabbGPNO
YWLy9sfaWt3C28N6llXJwlRp7P2PU1U8x+ZD3n2tzecq+eI75cZurtU1IJ8D3kqi6zigRq7XxqHw
60kBhzg3L7GsurXEnChKW7Ou7aYwdHVBsO+pVkBLqrI3SIXXXPPS+OI88HLIFLXkW6qICaqKq2gv
Zvfj9o7qKx/v0sbCX3hBBNOQY0Ppix2Ee7vArDaWsW6C25jcWgOct0g4Ytiey0HnNS9YxZ6awG/2
viJZd7cXsuYaAkuDIAykYszfX38pim1aXncGXGpCkMQZvCC0oVyiSqJ+btq7pHufT1sPuS2b4u8v
PF+Sp7puKmwWtAkgyqeZ79bxoZm6E9O7nfzT2RqbXjtrwK15NcKzxcNrcQDUiIxS0h0AA+oXpXhE
u+AEixe5Rxo//8F+XlharI3Mo8clfDw/Gr1hKL3ReJibhyB5VXMFtKpolPz7ZwsPPPrlBokPSdpy
yjRXg8iWDNpXDR2Lg6IML0MtR//+TAsrPFgh9RCNsoU/mlNajVqKgnRdjYhhSIe49yrNOKq94jbB
96kD+z9GD/1H37i7vae/3wNYprbw9sKk2LzoM5lNGXHT0KDQ1cchTUW61WivTBfeNrMCyr+2s1hh
OkZyOqs0zdJKPhXB5xiiGh0msgQ8Rd1+UqtXhRQcqbLpA6SGfW7RxlCQsZHKDSav348+P4TnIaV1
9HKYtr8+ILZUa2adsWAze9La0DPm19tL3TCwROJqmVMjbl/QjrEq18+/xltA9JWkhCWIYUKBbRDV
7eslJLbWZbXFXqqhfkoa41A2z7n82OfP8dQhwHSfjjCHTlskRCJcXV+qmBXIJ9q4xLNlOJsM1OV6
BXVoNd2TnNQ/VOk5i7J9K9u7zab96i6iGyM6P+JkLPxljBU0ckZhLLRcS3omzdy4uH+/yliOKBYB
5SXZWk4Yx76hhnOIhSREKBOwTQcwuyi2kvMtM2KhFwGZRx/4BmEmo30pJria/HEyuj9ajIBsCMpd
3rPXVuJaUY3On/8jQs6MCfhuqPFvO/bK1AfkSricIZ7KdHAWl3+cUqbVZWgbsyc9cyeOa0NC9RR3
R139ajSaF/itF04JA5MBGK2Nc7UaQi7NL3YyAXET+RkHy548stenzPxLRc/Ylh+lVHGzfieVzG92
X+3Y2LdqdbLgIc0kGO3NzRnD3+88QTNF+Ye3HTSpS/4euylsP9M5gfqxqr8HUc18y8+YUZftTf+9
NnJtapFEjEFqSHHFqmP0Mv3qEAZPU5QckHfwsmhX2JmrDF7+/fanXjt9l+tbRJjSN9t+mrJUFBMs
/bXot65V8Q8sYwl9HOB9pAxcr4tVVbVcyPJM512W+YLWvoreB8FroJ/M4/gqSRunYy1yMd1PvEfL
iMHQxXLSWS5zfcJaFPThQSkZB/QnCbVOq0nuzM6CtqFjYsiy0t3tfdwwvARTWrWWG3aA4UwUz07B
sEuV76NxNJK/QhAWt42tXeUXq1zinOIUEEWTgYPpC9s19NfACNwpz2ESONw2tB4IVPrh4pEKm+Ai
5bMYd7XksU/PE+/fof2VBe1TGT423wvpXtW+Sxpan/5eRtWsh5lsC6eyFlHpUvBypfwKS/YiDqiV
FZdaCd5hzL4yURI1j3n46/YKV01QauXioZGAn16HU3mG4Uab1PSsGXdx+yQPB7n667aJVdegZyAm
JSiILxNLM5YDNag0rh8YD8JHbfhVM1WWn7TqB21r77ax1fVcGFscgHms7dkXyA1jDNzWRw0g9IYt
Pdx1I0wQwEpioAO/2DTdh5zO7jBiha+ClMSUPjZ1v+V74nn7W+SA1va/Vha+BzmyEsUqcBALJbmo
23X+SdPPg/Glt75q1q5qbY8J+iR9L7Qub++iWMBvppGdhGgJBANjEtdeoRVoyUk+nyxSuvEYzJru
Tnat7JSshoKpsrWtDvsKHpzgT0GXPPXtpC1cHebldohym6xZn3cQHym9C71ZtzO0xwG9T+4FD/kg
x3hJAgoOCcXyLWndVTe9+AXio1+kLwrz1IHU8QtkbzA+1UngxvkxvadGb8VbYXp9f/9Z7cKBHDMc
uON9XkEz81XhzzH5S/KZX4o/3v6Oa5cPQ0pwoAIwJ5dZngbLoEvYxtnZ+BxWd4W1a6xPeTQ9G8E7
tW33aiUdbht8a9QtPQcKED4mIEgxoHu9i6NqMFKZhvQZnFq/bwYtc1tN6Mr1/cDkcZIxSmrOB5Lv
6K6binAPnlQ6OW3TvRuSUvOUoi/vh9aXPhSO/y23so4SL8UEo0KoJAfq7OYMpeyFEMfRzDv7Pglr
GK710Xm0lch5oCEe3N1e09rHguJZFE8s3uTLlkYaFFJDMzo9S3ZzsDRwlm3ktXKyr+1/P4UFrz6s
j28gOvJPERIufLA3oiEx4W05G83oqjWsQ5UryRvfaPVVxQCh4EGHjYauwLUVWUdULhBwljlQfW8e
pmBX2v0XPZ8jzymGb3HSpQelTj1dzyB66Kf97Q1d/wE0+hlTAkSMvsT1D4h0s2yqQcL96x1zxfND
mx1S/THUXuxPSe72X27bW8thBa7gv+YWgTQe0wjQAaeNmuWPOn1VfMSE1HJvZvGubTdGJ8Xm/XYA
YORQgCnKUPwtjI0trG6OBXBFk7w5P0jf02Z8iu07w47fTZn/aSy22NZXlwfumCobrR7u8uvdnCA2
65uwz85J1u6C6kGoBDrglPKdFCZ/cL1CVCXIGpkKkt9eLhcOWneJOikJQI2iqg+VVO7lwrkvyq3r
YH1J/5hZOIg18xTJ4k6YAd1VhMeeUScaLTvVn++j2d7SK1wpNdNtFvgGGoqWKO5d76Ec+jBOWEDK
1OLj2J5iaBTqvD7pAaAK2avz4kiZL6w+t82WCsratXNpeXHtqGlI4dQssnMf7Boj3cnZzgjGY9tI
97gdAnMvtw/DWu7CaK9KoZa7Vl3qqiqpFKuVDr5HaV5yE6nT6DEqtoh41r7fpZHFdpojdSnLx01S
6xTCTxfHxW7oPCc5dtm/hyfw6YjMOjhL4DBLSJVi1oXehQaYATPTvV6Zcm+WIGGA7HFrWat7Z0Lz
90bG8NtUtDU3itX1A26p9eZDrMzTrpDtOzU3tpK/tTsHrI1Aj5L+QdN57Y+FBuPwVPrgBOzSlbpx
14UfZSZzk3IjFq+5H07PWvAFotbC/eJE7hnsB9kTGQdpTnZD/17W3erV9vO93fUfbjvf6rIurC3O
dQgTFqRyQEnIzsf9HGmAQzvLG0srPOgWOe5tcyuLY/8UqswAmhEZWpgz48HIY51Y3KClNc3oDPwN
RYHa3ufVU5ZsHKyVtVEhoQ1MC5B3/nJm0im6ohw6cZCr09ScwcCHJvTc9sYHW/FByl7cmrRp307x
tWckAI+CnObUWQYBbthe1d0bm/rdK+cXBCrRkBSEFS3VkLXJmCcnwf2ofoaBvpfGryZcyp35FSzB
xkdawUSK+gjgUySgMLiskHRSxXBQneTnTKWYq32w7eKQdTqB3yrOTqOfteaXBKZXpoYd6PavRNaP
4dGnlBEqD1o+bf2elXcXw1O0QJimE4qHiySszac21wFaUofah2Po2jaNVal+FNzOYfCsp57m7Lr+
c+BAKpoqP2/77Nv81CKBwDydatrxwKkN/foD61I7jUEDxCFPomPp3w/DXSU91KFEqa9/IfAcgmbi
9dd49djJnpG/DnIFjdnjaDIT8WBIP33r0CXHoXvK6XIPyn2v/cx5MknqQ6Qes/bO3hpsW5kJYxpD
NBlAcEKCutShrDNZ6sK5yc+VtUsjajJmcEod3QMlFnrWj8xwy2DaS8qMjmnv8qt6GZGJp2R4FEp9
zWwdSYbfDc1WPi326re9RAACyL+OONsSTi2PZk9GDWxBUotgP5InHUu9arfKxStxhvqMyNcJMvS2
xHG6yIo6xW90o2aIwfkrHO778LuVf0Fb2S202EPmqx7mh7EJ3jnf4vpnm/0Mo/6vTq1dwitqgqe+
9jeytJVQJOpFQJrps4HZW/yegU9kAXoQhF2J16bdr25Wj3NsvR/KrStxzRR8j+BpKZEJVs/rpfd+
NPuVIDvLomRnh3eqEbvFGHtOvtXFeJODW3xM5v9JOkF9ESmWrUPKnVI+dAhKRqq9S33Hk9K/JTv3
jMB4ssYfzTE2eLJM/cHW2r9Cv9mF/qnV+kNAhYatpqEpodH3fPu4rq3/DbFKdU6AnxZbHUu2WZcz
BD9z/VnxDwhUmOWXcQs3uBL0OVjgoslMwa0u6zETQ3JUkZnxpRBoz6VL19D1399eyaoNAjA0tJrN
mIN2/SXNGrQFVI3UfNQPxnzOggzq5I3YurZbAhT7XxuL2DbJaeZXNTYoVrg66VqcHPBiN5q2kPYr
J98GgMjVT++QDt7iu3AE+tIM6dVHxZMewegLE/Tt/Vo79JcWxN9fHHrfAbyRZViY5pM80rpzDszy
abILOAUlhT8wRvOOKgSVFRhUro1ZOUmi1YlG6FeJPrlrItFsyB9k632zFcxXHrCEcogyRVuEbvni
GxVqHthzDq4iT5t3lt785QTyU2pShLNj84OCvCVQcJA32fjr9hpXnOPKsHDQiw1FbrdMo5KjpAbj
rtFVijwNAiOGq8v1RoBcWyPZBgTEaO8KLOm1qUCfkaHu4V2Yudpn5c4ZfpTvICFTXjW58VJTPdxe
2gp9EaMU/xhcJlS8erokbbkh/KJSng2rDQ7IYSRPwdhC8l938aFO1dbtEkXyJqRdPI2mg+eMiGFG
jFu6Qx/1h8lvwg/ZkEYmyEojLw4qw+sHOGTHDeTA2nP46ucunh8apBAIv0AMYWfaOXRewyp6jn1n
r/kPEZTfFPDiLNh14+Taxr9PoyERJu0Cr4pPL1ELCZDKRA3ZKSPJ962CBpnyty1TYzeljYCnioi2
uFAE2yQ3pA1LBIDiay/w87yySpW7CyLsw1jt7bh1R8PeQeJw0poHLXsIoBamMOw1dn5ECECxDnn1
PY9Ore/s5PLomF4xUuiBZWdq3dgpP2vdFsxpBaqO6/zvV/7GGtBOTZD6BYSHTbbvmy+8bd1petdr
3UGCvAMIzadwmD/n9V3TP2ldsnG/rUQ50EAI8IC2g4Nm2ddT51KqwgRYaCrmM19MHwZ0dEzRPw58
bQfq4P9ob+F5aTkk0jzwTdro7KeqqyGGETh3ZZu5PRVg6Y/M0SyF4ociwtvb5CLmRFKIroPF5kKd
4Er2q6Q1rgkiR4IkTlI/dEGzEcjfBJx/c7q3ORoBxecyvHa6kmCWGxNkhMZA6b9PwFLGCJ1r7X0t
mbuSoWYtP035ax3Xp3SQD5FveXY1v2aTf+cr77P5jG4YZC3xu7Y4FM4h0OyPt4PVWhwWslLcnoIA
aNmvs80qsOpIJw73PU06CXVc1WoPpTrtzVmbNgCKa6GYrRfbT3ZHh/B6P8LS6tQCvq9zUhR7PdWg
fuWwZz8zLXiuUIRpGvXnnJun22tcSXbENwc/Ihhi+A7XVts2Z7gPAAdzeB8kK0dt5GTNn2/bWN1H
8MYCFAl0afmuLeQKiH9F0mbF39rWFIAzwdIQbVGMrdkh92TwVjQLIQm9XoufBfV/yC3U+L5EA0jW
ArTLDmaw9VJfiwWXhhbxUlIbLQ9MsrcmRJCtCj6M9gsUfL3eHsfa32tNcLy9gyJJW54VZlIRY6Mu
AD5q4Rt0OIu+fQNn+K9joD/m+qPce6Vt3Weogv2BLQgoGKkTWkdLGp1CHvqgVUDL2ZEO99TQ7QuY
GkrnqU2iE0yvWzwqq3csvf3/GVy4YO236ZSZwF1QuZ6lQxrqr4r8N5Rju6LzEP1FAmbnc8xhSbm9
0jVQA6Jq9PzRy6JYtXxIwd5iNLEOUKu2nODUSwJQ1FQzEoidTo3Wlo656acPeVIFD6ZZjfvY7l9C
JUAYp1KNR4V5i42ouHYc0UbQxbQN9DjLkktj9aFTpQMoowZ0mvPLRm8q2Er6VnecmrcoB/AHSN7r
g1K1ltl3mkKHVx+eBrili9HaGX12rwQmf7ZHNXJ2jaTfG91L0s6HP9l20WYAuUag0xdPknzWcmsc
LHL4IIXE11f7XTVF6V5GMsXVh6r3iEqtpye5v4u70QYtOuZea/IQ67tSOgst4Q1XWN13YOFUA0y4
t5evJDkbizQyRJ+/S90kttBZ+pp0W8Q4a8eYL4vYOt4Ob/PiRWE7edMVg2BdaKrdTL9xL8el4/pR
Fx+rLntqso0ccs0g5Qj8SPBYcMlef2jHhEKl7wEZN7H5mA1fFPme+pg+1/dmlNzd/qzixy9j1KWt
hVPNjumPs4CoNqHg+Fd9aR9MurVxX636riXTgYZaBSLh5cBiodvpEDic2dipygPjafE+DG3/wPQv
pPzTMJ4MuZv22qjkezOdHcXNc78+T3ZmHm8veO0WEGBSKMcoQfM9rzdXK+rJ7FOQXvpcQkQiNLkC
6HoOfZCMXqqFLaxnzochavuNILF2z5GhMYcK9N7igXBtOA8qZMN8drrXftWUPB39seninf3vFZC5
ayCXEQTjilB4vraDClAz6j4L7NuZ/MPWkxOV1mrXTsHWW3t1ScyfIrMELyqPqmtTUw9LalNy6Rha
5Bp1+5ggFhomv3iZb0SftZNO6YwxKEF9StS/tqSXuj80Hf6T1e8ZBXEjGGTVbPqDeAIpqAb1CZ5B
VfDaCtMYTV71NFwKEuhHMvnXVgut0+wE/sZ1vbZzpG9UHdU3yMTiiKtF6ASGTbclFuG8cq3iaUy/
G+HGS3h12y7MLE73NOc9UnkM89POUaNfwWC4zhbaeHUpol5L+VyoiC0+zVhoSfuGL0FlMfTLnW7/
P9LObElqZOnWTyQzzcOtlENVkQUUU2+4kUE3aJ5nPf3/Bcd2UxmlkzLY1ljf0J2umDw83Ndafu+g
WRwXX28f3M2x/LIjP+Uod5StW3L9JV0repLE6AXW2Y532HKHvKYpHgkdKEsmi+OY6oyLBHeoGdAv
i0PIZrs9ju35+mVC/P2zN9u0KKXSl4Bk6vBchu7B1N8CwVb/AORHzP7LjLSXXUKzVm8ZSR7el9rH
wbtvw++3R7I3WZIrndt2qCKwuBctdn2laYJIdXac5vai/xqFtLnCPB4UsxHaQJpTBUkbH1xgughn
/YmD8QhuuHLpmETh7HpVQAd6kRNiaDCzk6F/NbL6XnN/3J6wraWn6gl1H2EFMhJiQp8tfWXHZZRN
4Ao4jp7zpbMUP57rw5z2O9tYTIt8qwsmM+9SDySb7C4Tu17C1YOnbxMZ5k/J+FXzqLEVQaz81c7R
UZt/O2QBpwesAPQJfwhdrkfWZJR8nYnDmc32vbO8Xd3OV2k61+jZ/dR+/t1phFODrNlP5QjyOtJa
ZXMDV6+k4tqViKj/WKpLPX2J4N/eNvNyEhHvIdIGQYoi5YuGYGrlFJ7XUkKezFNiq7TPLk7tWHP3
LIET2QHOnV4Wy91tqxuhktAMQusAoQ+65sqkYsuYlqmISWCjH5ImZ8v4YUxh6gPeCBQ4kJmZ+XNS
Bdm6XNS9Pnsvjxu2Sddx4NDPgYpyvYxJrpI7ySkKcO/d1wZaPdMMHn5ve748B9dmJBdoVklvujX8
QESM/bSgZyppK+2d7Z5uz6XwcdfH4NqO5ANtq9HKFWbJxZ2KY9YAL5seJ6MP5uXDpO6pw2/PHXU9
YC8075K72WjNmqbKFBMMlW/y/I3W9VC7fptwLgZEp21gluIZKLnDRW3X2tUi7o5UfWc0nu/2zaM+
7WX5tofyrxlbik6aUQkLVcWMzbsq7x5r7cl2/rm9Nlt7AHeLoKkJ7oTo8XqrDbajTjHCWBc1vVO/
dl+8IYK4//1/MyLNV99N5pgbGCmM0bend1qBMJ+ZBbv1ui1fYcPRJ+NPSQbp5uvRNAynHgWXcBJb
ObufARGM3yfNenAUaH+FHuRFsXM3bs0geD8e5DpQjxeiQ1prO/MqJCudVPW55Ws3OiVjekBR9fYs
bm2H54akY2TYkz7pRUduqcuDjMdo8g9FiZ3RbBqhPOwgk09ULPeU9qwVspwwoseo5Bffe/28G6pu
2KDjEgkUl38L2N31KnUGfV7UTkUpzkwphTwAEvILHkm3p2tjXTRq6kJFUOUKlnUwW5pyQ8EEJVZO
ypM9Vwe3c4Hzfd7ll4pwQXJvGBKta8CHwOmWNl04ukOpOGCp+mEWw6EctBNHbDhQAWuCxMp7EhED
6fygVNOmUw28DrRlBo+b2CvIk8fGi07dnrjl1uL8a0tM3fXizIudjanK4pS5d5zSY2+a+8qo20ZE
ExpRIERV5tpIlMfaGNYERp3t9BdEa/OT0o4qibsx2rl8Nk3hqQGrkMIBFn9tKi1hBuhjXgpxkL4v
DkTgSbv3mNgyAmQaTr8oAsHAvTaSQFcy+hKBnCh56ht0m/veRwrtt9/F1FOQHRNCPPSvkRPZvZOa
SybUftBUMSnW5Q/u8OP2odkcCNkKxKxo48IL/HogWaqoam1gIqnXQKGdSSGUPq0dT7Z1NC2RguJ6
BlQp1zTSUivCnJQPzwm6FCcGoLInOuA4abIzY1sHB20uAEWcHyFZdT0cZ+waM8/08uJF72D4dUgE
CAkaFfYyIrnH23O3NSoxJCJ+FsiTHU7u8HpxWg9VoaS8T800YKtpdNiO1z1c78awdMGOId/KsEBB
Xw8LrjcS4TXMhzWnC/Bwr5V3q5rcFbmFCMBO7mJjVFe2pB2hLrarxAq2pgdzSQ69GnRIk+8t1JYV
HBxZVhw2corSiFq9UyqkyMGj9mXkN0qU+H3z90pcfnDUItxZqQ2kIdplz8xJg1qXNM4cAZdXv3Qx
fRa6d13RnkzyS317NpsP1vwP9UNj8Yv05EawllFS66aLR02ME3JQlztlbwY2Tt7VJ0mBWBFVaZF6
zEA8vkICa53exHvlyo2LChMIwlLh4zKRKxdr3hre6gp6wlL4WfROaz/ePgHbY/hlQLoJq5x+MrEw
4NC8AlXtsn07eaf/zYYY5LPHewNHeOkUmAeD+36MPk5u6HfFjn/a4BGK/fFrIGKgz4xogzmm8BWZ
KcseAgRV+/cIgAnZhjkKZugkb4w6Qv/JpiPImmcVIuWqdkrMPrvvZy/301i3goEmk+9uD35vBaVj
EhWR62Rigl33fbn8o4zf/rffl85FovaLGdJh4kLy/+hZ3auBzkV/YIJsAeESQaYq599HgBKRkgkt
OepVevwwd3snaXOSnlmQJmk0ktIJF8QDq6GF86/SGeJ8ewyb+5wwDLCkiF/l8MVYoyGylRUty/Rr
Mj+o5RdEuW6bEB8pBZV0TPplQhrEYsx062wxMdToUtXBoJ/U9wvpnNtmtuaKHA68ThId3gt1F1Pt
xrQZBHFj+Kr2X7pdSu7WVD0zIKu7LOEwaWpCFO6Z9VmZhsfCVh/TKPtxexx7ZuQnhZ1F6UQb24s5
On7vPGqxEuwlQXfmytSvncIymYYyrzpDoU2u5n7Q3X9uD2JrzVGwEwwkXTThkU5fOQ6WOoq5Kif9
DiGz77byunYgj/XrHoR2cyzUjwE+QjB80S5DK00njlXG0tWfZnqYVNae9La4r+QNLNi7/7UgrYhS
W94sBF4v4dr8KFFc9KEgVE33wTH/M2ePqxPvWdwbk7Q+bTGug6OLMeW0y84/5sPetSC++eWYDCHn
Y5LV96RDORSp1hiTI1h2+Xhotfi7p7eHNRN9e+2ArkLIsRzS1foPfaPu1fAP8miwEABVg0mmnZwM
LimXel1mKI2EffXkh3H80Izmg1N+Wifz3KqU+W/vx+0J/WVPugXRaCd0t7kFR+tjWn8fx6fbv795
aIXGP49muuPJUAZrQEGWZADyucrJQlZ0UV/lu91uxKF5sWbi4Yf+k2ioI+0KIyLgr5wIXtCSfmvy
1V/hjNndXa6bh71k2gZA10SzG9wpfDFSg3LSWMuGaOoTHptTPkIuMpcIvGG03q3uMgaapYSBCvXq
vdvDb4iNKj2lXfNUp+nn0VX6AAoA1MMoimgLkHp3GdgemFk1mj3eMO+9ITYnnxexK76Yi0aKN+e8
Mp22KLmHo5CWB6IGb/nznnTALSsgDmRKD4LTphLFWGmGb0v9cWxfD+0fXMZwfBFgJvkG/FZyNGZZ
Vakbt+UldMPXcM4S5K/UGK2HPeDapnv2iJxBz8KJkR+TIFWbVSmJzSezPWlz4pexBqA4PILevX0w
NtKYungHCWI7z2P5IlDTHkZCzzZyeoCy0cmdDm74j7L8PbnpHRXdxdmrOGwd9ecWpd2Qu8u01h1q
yK6q+Jn3KdztCLA3JjmHNdZTWyhYUECZtOPbBvGp3n5oXN3v2ovZH7P08+1Z3BqTqN1AqaKYwj/S
fV0U6FauZnmpne9GClssPd42sLW5eYCjhYZTtj25WNkNmp06Na4FufHis5M3bWA7RXxJRzq03Da1
IXYAxA+4He2X/p/K2/VgHKMPe2XlIFkrrPzqqSvVU5QmR1W/1Kr2tAqNWOt74e4F01tjZHDUY8k5
IXso/v7ZS6hJK6fuYmiMTrMc6zQOvOR7uu5Q3zaMQEOFK4LmFMGI3LzLidNp1mPQu46V2+/bOppP
xmzMD3U/hnt3+EZcwgUO/kekhGjqKL1R66Qdpkio61ZJeGri5I0RgzrS+8PanGfnIaxmHLU6oTfy
UYcL6XjjE3g/v3x00aHuM63wdS+hRhIOO5IPG+7l6sPEdn420/Y0ogbiUefUNO9zTF+YhFKqnaR3
qbPjXjagm8A0ns2BtKj9UjqxNYBXz4blRBeGJkYO4ePgIoZtvNGMu7C+2HN+sJPjnKUP67oH1Nwe
KigiNL45QLIeVmWNah7yErxkZecv0Q89g8hp3ev5f26fms19RY7/v3Ykr0Yie0GDkRpuMS3hm34q
insrWT5Ai92Tfti0hJgFLHHRIE2Gs7nWqlhTjciwAV7aoscXnair2T7dHs8GyZmFe2ZGcmljA6K2
1umaaK8BBL+EDq+qv5bhadXGb9lo4gOaIzigxzEyX6vVdHK8/mzqc+0X6np0oyFQpz3V3o0AC6Qb
4HdBtQHKJx0oesJVC/URDpTqJnfoXRxya/5ot81ToQ6fZnfeExnfNAjSn8teZKjl/m1zODWxrcDw
iiCtVNZBXf3q85BNh2yPS7bpK55Zks4JzaLJXjdYWpYPuvZBSTNfo3Op7ZIJXE7K9GFneTduLADF
KFgBSiG1II8szbw0blIK5VOqroHaFOnRqqf4kBtqFPRzHvpzk/UHLQ5nH3Wd8b4co+bOrFHzXePs
W1j38yFua3fn8tnc3FC1BL0FArQsIOdO+jxaou9lVz6AzfWbtfX14f3twW/4BGDbHB06GiGPJOsj
Ido11qkGzyFdWu9gLk+DeGVH9VNMtv5429bGPP9syEAmVDTYkQHLZYj5ucYvWKXxpW37u3jodihB
Gz0GeHJQK4VQTB4HM9fuPK3GUXVKwBX92tzTx8UPR8J9Gw3QLCh1CrjNpyr7tBaVD67qsz6lQTTP
B4fk4aRVQbmQcu73vmljIa++SXoLAbsnye66MMwz4z9rst7lVMLMIkE72Z/m94Vu+aU2Hsb+ddt2
7DX1a6pXX0z8TGYmOxfxxim++hbJbfRhqi9qBLghinPzHiyw46vZUj84Qx36+aoUp7lYp523wubC
04BNYDZwHq60KGUS11M/sSiNlXZBHXcEu5q63t/eXlvBGg2VfpmRxjYlnZe7NWMrpo80ivJ1ggq1
/eFGP0LVDVoYaLFj3CnNLidje3wu+E+CKRWG7/Wmq6u4WVcTWVslsXSqanN/zPME5HHda3SyGLWV
pjBe+1dKA+H7epiV17xHs6OiNFGgKWEauGk3+FUahjshx+bO0399mDQj9tAtIecbmIla0ligOSzz
9z+gMHHknhkRs/MsgprMzOhal2kfougYRY4/LD+6GKytG/++R7yyJJzZM0t9l01QbFA5n4eHBn67
Hd67+Z5K1uYJIeSmRyFQJp6410ayoSH7IuA/fRoG1nDikKbdNy9/KKuvtzfs5rb5ZUmWX9CLfmVd
cPCaMz2sw7s0sXeOhPhWKQtDAubfscilp6gY07RPGYsG9jnTHgqajhbO21T9IC4Toa0A9fX2oLan
Dz4Q3GzwH3Lix67o3B4vIFlWGODntQujp64Iz5EX+sUwJYRFQ/rxtsnNXW7xrCBn5nGLScev0tuS
9SI8a8zPGSqCdgoycQ9rsEE4Zps/syJ58dV2l7mYbV5LU3wx56BKD1OZ+7OpQhyZYSGana+s3fuB
oGFy29ifss6n1yWCD3P94BXdEbEof7KiwGzng0GFurcO5RDyeB3eO1q5xz3eiKL4XlHvAdMPG1ua
lXEeRXmX703q2LdRnZnivw3jIVf/0z/azt7bYnMNbAIImsEI7I/kBJI+ZSiDiKHc9lEth+ncDzqN
8yZvpzC+Z0j8/TMfMDqz2hcVlym1psBynpye6DBadnbxFg7VBIPKdUVTBY2BXZuhV67rpS1mmvJB
a8pAK++zcggQgOHwlIl9iPrje6fcC7I3XQKP/p/0XXBH4nQ9G12VF3VHtAB9V38ynejRGb2dK2Fz
WzyzID3Ocgcamwkv4jJ4lT8bjq8n6pckekV/uNx348ts7oU/YqO9cELPLEoOdSnDpF4EbDOPlTt0
PWDEjUf0MIjHIr+LvTt7uk819bDG+V9dE3647Rxuzyjib9czmpp6rmYO423t8l7vi7uq2UmjbIbQ
/46PdsjXFmCXEhII7ZVmMvxhjd5CQn3Tm7Zvpnswwe1tCT4QNWvylC86cIyJUk1rhq2qGYI2Hc9j
ZR/iZb1HCIPOYMYUkL5+33rD+7iNL/GwB1PbnE302MjFIGfjyNob7qQ4iiaQnt2Sd74O/vJd2bTz
t9trtgUUIe9F1QhBJqEAJ50+Dw0JI09hi5ExCVZqFHOhHVaLiDnSg6p+Rem/p3GE+WBOH5J+PWaj
Sofb+K7PDJ9C92nRmvs21dCFSC5TbH+9/Xlbk/D866QwpO7LIk1mvk6lF0jUuRBxPt22sHVvazQp
EDB0l3BDcgPGgFJt3QBuLfL7iM6xadKcxgl2+B2XIG+Z8a4008Ntm1sX93ObkmPIbLesYNMz59HX
dDSDKBuCov4QMp1Z9+O2rc19DA8O8B4lBDjiUmA6mnmbOrRSuTjGpwLgQ9F491U0f85GC+FV+9Ec
j1qL6FdsfUmyai9G2VCjAir2zLxY4Wdu1q3SuHCjBeH00Ue4JztTlAF/3ZzHRn3s+3eREh9mG8BR
+6ohs1xO8ei3PJxQcjzEQ3sCfHLyCDHWcA3MUtlx0ZsPGfQ64JeL1g0AG68/L8tso6083hNVkwd5
GAdj906zqqCI1HedqwVtGB7RgQuRY9tZFzHvsq9+blnyZVrewWzWVWhm0+on8Lnj6XXZf5/r7838
3TBWXy2pizevFGIbLTSP3d7R//+MHTA5eq7I0sliO6oeoRsADeMyqHXgNE+VWwqYTzAua7DqIOG8
4iHqX7XJeHd77Jv7n7epUGKgOi8n1PrCmsYxmkT3bv1SWOXZpFXIULW+43bnBnL5bXNbcYx4Cv/X
nLQFcw2GWiIaruTRO1hRZyV+8v4EiEl56ZcRyY+uSWtrCKzyMDWQuWm8x1b7qhUPhQe9CzXv2yPa
nEAgvz8FHwBTSGfaraYGUDZ7R2+9IJmOrZUGqfqlJsWwJjs3xJ4tafYgLrtlK17cSXlMOx4V3bdF
8QdCcNts9nrnbV3w9DX+d2DSLNbZjMcXxuJiPCnOg6vpJ0BKQc5ZuD2F237xmSnpajGSUY1URefx
idppW73K9FehBSk9rYLF+UZ4NqYg8JpLXY87UczmfoQ2zaNXtGWV5VZXBQ05r8Qlam4c9LR5SJpg
qneMbN5rPBEABRM/UIW4dmxu7lVaPzCTcCbPbvTQpcUhG3G14akfPwx66/eaGtye083Ve2ZTbKVn
vt6xa1oOTNj02vtC/0J7CR9SzBkO2rs/MMTUUSl0uF1+erZnhkCJu0hANFyg+bycq2UcCVLqFUWq
yPP7odqJqzcXjF669LkVRSVZ8i/uo7bpJ67QHI0JGMFjgvTOnjzNz0jrxYUA5IaI0yTilLXrbDUd
q150MZm8/NC73XAfOhRZrFoLisFFTSxH7Ihe7+vfaZejuBL7o3ZCAexuRQplcfdy4puL6XE10guO
sOFn+vfZHLe9mg+Dxy5th9dNV6y+Ww2+aa5HI+WKvr2eWxOMxDZJBaFXSS32euNEFsJdoS4aheg/
TEyN48dx98QLRyXP73Mj0u5EcqPvktmCbBbXB3qiFYAbbg9jy1U+tyDFddqUTnofw+2dqjzQh3+0
8WzHht9TINIB5N82trU+CMCJfjcULIAXXc/Z4vGajAiuKClXQVOiaTQv912Mthmn4bapzeWBdW8g
eAkuS9evTdUUhgkCXEi3dhq0+qHs3AMCXP+bEelOKxwUjGKbybO8j+XY+UlyzKH3/29GpMvMDLXJ
SQwHXuP44CpaYJePSrt3csQyv9ho4OdEHzkCK1mZeB3S1PJWCAWj3XwgCRe0a/ZxGMyHWVfPXVX/
HcXezrg2dx4As5+aOTQykTbDqI9KZvCUuyRJc7FsKtrGfVJTdACeRSrs9iRuHiTY0EhOUTPD30vb
wTDDputRr9DUnstSdaazmxr1zmWyuelQsBWaO8Co5U03FkYZK3MBXSDzykCI8QemPWhcmFN5vj2g
zaMEl1YI7wj+kZQ2mZXUs1oVZoIHA7s2P7VxdJqHzHfSHRG37TH9a0guAfZgq5ywAt1e05a7Heej
N33MdnWEdoYjsw+RvOZRs8L+t5wQ/VH3W+u+jfPmWNjR8fbEbe0ExIxBtpBGQ5FDfj0tVd6ZCC9d
on4F6GCbQ/Z3ZSt7G25rd5vcvT8VbUDcSmby0TCHweZ6mJbx1aJwB9ZR/T0etHcmLbJgz7y/Payt
CcSlImkAeQs8nLTBIXFHUaNCnmnaNijd7ymd7SOlO5XT021DWzQMBvXLkuSPCgfs5KR2yLO4lRvo
C4KxjtdZT53pol+uullQL21/b0bZCHjU+z7YYRQMhqoEqBxdUqWxgw4FwD84D8+/SvImSpImdNrk
PNTGJ8f9R1O/UpOJi+EPTjjd4oRMNdRFOqdf+xF9Kgv6O/X4Edo12P2DcPdTH+14qy1vDGVRNOu1
af0iB8J27tKGS4dnoFcIArs0jx6qL07fPHS6ckwHEqPJXrPxrf3DmQAOilQYu0h62rdW1JfuAk67
GlbDj8e3uuEG2pCr/jzsuck9W/r1JAIV6V1LoNAp1P+nTI5Dnh4iXuxhuB5ub9atU0iWDDIetX4d
xadrS4Q2laosNBAx9PmSWtolTJUj6gPnPLdPdZ7tlM+3HjCgRBCLB3to6nI4bGqtWRc92MOl8Arf
HuzX3YxurPcqtkQ3gzP/14M32zseekNGFqy2aGsAaBtRSvlpbca5PSsx7B0rJu0T909h0r0pecUX
rnE2LBKeaxkUVfqoNtMrew39ZOr+wP149KWk+wwUPiQIrydaX9Jk0R3oPd7SPEyN81eRGkGdjXdO
s1ei2Nw9JH7BCrK0oEWuTbEns0qzwOGWqHzM3vTaAfYzLtajuxscb5gS/XtMNCPRYaD9x7WpEiki
z6P75MUtP7ntGrR0a2lKh6Lvx9v7dNMQTzWQlkg+AL2/NqRrtYVgMSvYaI/0YXhbFj/K5UGxnd9/
FaIrAVaRrDmarDJa2urcjLwVeF9TUe8jAEuF2p3/hIl1ZUU6dY05x507VmB8ySulzlNCD8+02lP1
3HCSV1YkL2KsfVzHAnw7jsqbEbSVrbzXlV5Uqco+OYROv+P7t84ZFuEB0b9D3AHSKtXLNFlJLbDm
jj349HJDUfPJtj4tiN2o9bFqK7+KRr9R/4qmyAdKfn97l2yEYhabg4w4BGPOu7TzK69UxqlSOefm
7NfFD14CZrWTg9mzIb0HO5vCgj5gozCRoXeeDNf0rd+XKxPaQZQTeKZz58gogCTPKYjVMMBT/YdT
kiton1JE627P1taZ0lHUxyHTehLY/vWZGtZGHZsqry5rYlbnYbFrPyyM77XavEFhod25aTat0Y4d
8iQFOMxJ1hBdtdBXBZIdrfcteu9R07wfjPhQlsPOwLaWSOd6IctB6sWTgdmNqte1HSrlxW6qYxn2
D+RVH7PReHd7/sRulp6EMJp+mZHOl+52c2kZaXWZxpyenT+GZk9EansgKEAIXUFeTWJOn6Vrhi5G
R2rIKgbyCQO291Edf9wexMaNLGhZ/5qQNoEz9+6aQKu5aDCN6EUxtr7Xr9SVj1kyv3Jm86A09Sul
sD/dtrsVJZPIBM5OWwdwXzJOqC4JqHrHgu9atcbZq+mNVifG4CdhX+J1XdwVwcl5nnXr02Q4cI1q
J8jK1ECq3jHvqbaJRusLwj+3P2xrn8K5QheWjxLkn+s5r9spnjxSkRe9Wc6I9BPAr6fFeKzWvWTP
FtgSPUp0REQoxLUmlv/Z8s7a2BFEs0+11Lpf3Oa0ZvdG4x6dyQvcPlCp3k2JdwcpPojeer11Cp3p
sFTJ28mdA719b5t7MJStLQ1HkFafDJ/0oHQxtQtEziipqkvZWI3vtmYUxGb4+8q7vC2fWZEOTjtN
ejUa7Ll57lp8TmsFOu1KfDdc6tPt1dy8kriT4LsYdHAnu3E9x0ZV6Ym2lhUJlB9OowUTAJ46EZW3
SYXs/6rW7mb91VKCq/ScewSfd9ze1hHmnYJ2KzRlQiRpRpepbIp+aJjRTjkk+Xltw0M874TVe0ak
CbXmAoal01aXClAP8YS7ND5i1benctMIj2f6DyFLRPb4eiY9NeyM3JkxEj/xxg2a9rEcf7+7Oded
4CNwfYum8VJA6U3FWnGF15c66irfyR/rMf2uWxBb8j+5/oCdID/LYxF5WOEInp2+Lo0Gu++bmlZn
tE8qlW+L/rdWJK84WLcnTmwx6Z7Ae5uwBvEnKBwa14aWVE2ULuvp52bSlNurlZPSRw+uQ6icTger
+Ou2uY11ujInzvizcTl9WJDX6aqLOyx+WH3VMgobu10ut6zQHE9UNlwCFRk0GM5FQ+NQlX0NErLs
u3N0l1jZDrloi/JD03TeMKyPCSFGfMWzsYRqzI6e6/rSKe558sy3cfSxHpJHGxbU2tWHqvoKgDAo
09bvwuIMloCe4P3Oxt9wiozyZxc1OKcgCq4/AtRymSdDV1/cqr6v2vah3FPB3dghUFFU0SaeDCzF
r2sLpMmHfEjz+tLS9KEJX8fmOUL/0ihiP6TPzO39sTEckq9c+RRmDNoCS8Nx6I3gOvlS89TXjPXA
7m++WHHME+S2na1BUcaloRZUBTBIklOazCFc10XHX3h9TssEvby3pzI9jTQY9MMaRoq7xnuNzDcG
R2xJSYPRIQzoSoe6oNA0jWiNXKy8PmZC079L9T9gUDJ1dPo2BZEHbvv1cvWaayne7NUgtj333NdK
9pDEnvJgVnO3cwI2JlGsEhpQxMyOJeuAla06kKQk/5/wH5xmazQezGZIfHu1jVNZ0pDIqXpj5xG8
NYkYJCuElCf63NIkzr03KEVYNqj/tl+VWABzvfB8e3ds+A+gxvAmyTzB0ZGh1Uloqe0cmw26+I8u
pOfWq+EM/4FgBDxXFGVpEaJ7dAOUVmpc9M6dkpbrJL1z1/Z7kf4JiQ5pA5gLLisliv/XNoxes9rB
qNtLMtrnyFEOWhMdhyG8uz1hYtKvbxEGgeY3BSHiZYTUrs2UVdshyhvxWrOjS2t+semx2Ba9PyZ7
gkt7luRJS+ucazGuQGq/d9LPRQgVxH6TKZ9vD+jlLmNAHCCWhhcI5/V6QDWyAdHAXX9RMjpROIcy
sw+3LbzcY8SwiElyt+PxUBy7tkB5dulrGwtteHZoWNr3n9x454Bu2iDxJZoIszgyelVtSrJskcPl
3j65ySfE09Djvj2MrYkCMPqvCWmDWXrbRc1ss/Lu4pej6IV828DLBUdRgdMuthbeWt5aZqnGS25q
1SXr6AQV2+pA88yaEmddp8GsTOtOnmjPnrTyUVmas0ot5mJXoRG4ZhPez4XyuVRBxRlt0e5kbF4+
ccXwIJZCQKCFhC7m91kQUYRKXA7GyjZQjOlQ0ljEN7kTtKk96uM/jdEfZq1S/HCZdo7sS+ctDAuR
fq5aehyIvfPM8BiuiWOERMxgBgoaV5QRDWIfaWQXJNnT7SXcGqPIjQoFRCgEsjYh5Il0KHUuW89p
LwVyJLRjDNEpdYuTjv5z5Tq+vXfBv9yXQuxcdIoggAbNLM1rlVUGF57aXQzje28+dnv9Bzam7+r3
pekr9dShfy2/P80JD8TXoZ9Gb6rEz9ydydvYj/hupo3bCKCKTGAVqkaeseodAd4/U/6avUBHF7Rd
9yKvzQEJM+gFcufJOr9F0VnOOofdJbatu9qBav1hUKpgbcaH3NqpeYjJub4uWBwyh2h70jflBQa2
QgZ81dWk57pI/AqmvBkTWe648E0jaO6K/JSgj0uhZFspa+SaGImYryr9NA6nvPv02zubTgS/bEix
saIhU0ED0x6Ouhq4efrQgKyjc+RhSdRjXH83JiTNez3ZiV43NzedEZHf/BmnSJuvHc3QXpaihzP9
riyfpmkvt7e56XjZGPw8uRC501zuVrBVqq6/qM3bfA55r88HPNKs68fbE7gxEmpfDiUnkdFB+O3a
C7Vloxr0yBkuCczWo0GvpfuuT7wdn77xVKPUI/D2VPVAd8iXSK/0cegN5nBZyjXIvfxTFbuPo6ad
pqynp930bhmKd+ZaPljJ2c4eNPeTPX65PdKXThBICdAFIeDFG0B29FxXVG1sY4TxHZbHmKrpKVV0
snf6FPqtnuXHOKLsiIzvvTUvxf1t6y8XFOsgaGgaqJFXkE93XxPp9I07XmC0BKO3+rl65rb1a3sn
PN/AeFPc4z6hwIHqGuHg9Yp2Sdi6nT1Ol35Kmww5wrx5UI3SPZZIgAXJ2nsnzyvCAERq69dzpJ0U
tavOt4crjFw7GD4ChD1vEuJeShXXH5FohZ32bKxLsYaHOYK3m86+0po753BjVkmdUUxi/1KnkPN3
cxiWizWhVeROx/RtFwmK0CWuyx0zL7eOeF6hK4U+LWG2JT7j2VXdkXrOnaxVL5rVqK9qY1gfYwV2
gjHmX3sHfUF7Ubs7M1/eA041duKEjb6YLjuHOqpIORuOPMh6HVd3rhztYqGCsJjosa8f6vwx/2dK
D9krb3236KlP979wOFnZQ/+OHzov4YfxR2m+z8J71U6CPbWVl/PuCvqex8JyLXKwryek0EsLJl2s
X5K5q49Lq7bOk1emYxNYsVVBpalJiO94qo2NjYwOsgMCRM1SyxWpcdDzsc9XFLWd0TcgixTeACHJ
9ZHj8s3GO1S5c1zW9Njav+8lgUGiTgxZiFwFvJrr8UZamlddrmkXo1DojJDZ1qVL+ubD7UOzMavg
DwCPEGSLVovSyW3ydgQTGzGrZaLdq6PdKn4FgcYfDJ50ExzZHV/x8pRytfyMBCj0MUIRkjzb1026
zq5TL/oFPpSOOI+NMMe3vLXa4jGdq8Td2ck/M1XXXoHigfdTfISi4ovqSdWSek6rTruo9qFoAtOh
oYBfGweEQOkx4L0ugObPv+14r21KEYKahlY7uZX2k6VdT2+HQ2U1AWqKt9duw0UgocauBP4Du93V
r6cya4j1ScZoF6cwxzZYrV4rgrxqS54TedZUARBBFIrdul8PUbxCSykURJpuf8TLEJKQWPuZdoWc
TCn1+iPQzneVWRn5CEXTz2Qz3MOMgMpJS1vn3lqT0zSYyc6x3LIpQmMUXnipQ+G+tonk5zobFAUu
8+JeFjt+XCig+JXhtYgKqxdaZe8McmumKRB7BBIgdl60Ps1pRGz2qBZdynL6O44hMKErpReguhCY
uivTLFCqzm+ydmf3bhwWbgGOP7crlXcZIqi1sd4mMz4PYJJydOep/1rphRf0aTcuO/HShieAWS4a
32kC6S2rSHpFQfyHLuvFVKN3/QjxNGuOg428BCHD7T3zMgDkVjPBLJNDF1eptGeySanbEfkaNE3N
+Gtjt+NJV1p1Z/K2rZDLA0fGuZehQJGVVKuGB7oA5Uz8YqmHu6ye9sCpW0vEo5ofYltQuxHT+syf
TVNfTbmTGhc3pxu0agw/zDjqgwbw1o5X2bYk6IOg/cheS7NWc9KyNMsNOnFb3+bJer9Y/Wtl3GuD
tmmGW5/gg8gZhZfrAVExpMKV02m+W3WUJebIO4skxl3dqOtOqkpcYZJvZiyiKyjRMRe7lA5bY9VS
usjWL9aYP4DFCIzmr6ZVg2J8ayjKmT+3993G0Cia4DU0mAw0RZSG1jiOHg+wlC/D/Llcc9+D8KLv
6Rm83HYUCtlxgL7I8DmuZEQ16eGKeqaNXCK917x6+Zzac7bjkDaNgCYhFy4kX13phqmSlv08Rxgx
u0E9NE1FZWZyazf5E0MoZ3LILRL+MgrfG7K6Kq3GFkpdTaCXBXFPtJb9P7+7Miw/JS1Em3HrcIGu
N526tmZKnxmbnjxdoR7/j7Pz6o3caLrwLyLAHG7JCQqUtNJG7w2xkTln/vrvaX3Aaw1nMIRs2L7w
Aq7pZnV1ddU5p1rHGuqbYSYFcvuiVpKX95vD72TaJdTgee+emuu7oGnLKLL8zGp6d7CGj3pk35jv
J9cDW/j/5EMwyLSVmaWvR+QmY8uPpNoXVtDVeXdVxQFeRsEL3XExim/lbU4mhlZLocV41Pgzj5aA
Roz1u87sLXbO+fUgDCEt+Vo7JGifbpnOFMk5sFOLvs/3NpU+lYi150ySU7be7ZcMGbQcuRmYG2ev
h/Q0Yy8HVYRYo1k6XjiixRdCdZXRcNz6PNctnU2bGUGFyb3M50HPZa923zW72o092l321t16nrCQ
qPxvTWczvqOudniQYkkLHpSyeUSDpJLaRyWseaRu6KlcXhVBgaEeCHOu3+JjzTFeavZPTeLIK0I1
OjRV/KHMy+K+sNuNg3shEIHNEfOAAO5RUl4d3B6J1j6XR7KGiOapKynhFwtw5a/r5/WiFdGTIc8k
A1szMeNUNYJCrVUUOZKqdgtNbY4Kyd+f62bEYTm9jxhr/4oUZfvILVc+XldKF1Y5UrCdlWW7xIEp
kEmy5tWmMu2vm7q4IlDniCUAPQfee3qcylhVirHtyOz0ePAQHBzQBLDsjUbDZSti/hjhgQAu/vxN
coJI4GLb0QD9PcmdF+RHkoNZRPbu+lrOvBudQYI2Ss6MmeWfVdFVGlGICpEp8fs8dJtAf2lpnLUa
17mlf9TKdmPrzhwcczxYEfEFE02WIr7im0UZ5dJNc9D1forGckb8cQrHy5k6s3Vqz3YPzK5QUnSA
w73yEk8NBRNguERRewaSDV/Qus0pYklbw6he49mJ0wkrIkdFHYKkeO10vTpXZdi3i98IVUHP1OYs
hIk+6D8zREq7nZFIhfY4SfaQ3SdJ0r84WmQ7x3QwM+uhDErdABan2YtLvhP1u1afzN9aVxnVPjCs
+LuN+OanMpAVRnRPAkg5tb3+qI1j2u9qSalf8qZIUeStSudLOUXa33Iu619Gpy5PWWKnn4pUbZ6z
bpb2WRjkCQ9orfo4oGRJ3Yt5Y+WuWvrxJaGW+jTmydKBHnekfj9Q1v2lFmX6M5+D+FMSRFnhGkVV
PgfpomdetRjmgwayN9qD8Iw4Y4gnfItSlUAfDKNMLyIa54O6tINzBEeXGYd8KNP4k14WUelqmTM/
NHoj6YcoViU4j4b20wwSuXMj4Afyg1LH2fOQI/X8WMQS7+JFnlF4iuqAxkCWj9KnUI7Tb4s1lN9H
q7VuE7mev+HlaebKdK5KT2M+848iyaC0tXk5KDspKDPYokPffwwpXciHydYSZZcbSp14XVfwyMii
rs3dulfNz+2iTf2+LZIycDn+zo8oZjjETT/NiUPZbJGeBzmpc7eP667cOW2kIN1dJ6iqLUz/+Scu
wnK57dk7k9GLo9bdzlOYKxtvvtdH3cr5aERTYDR51wp6wamLx2oSteo4jT6zzAoUm+eBd6xemmN0
kBdnzHZBYskvfYO+iptnTvyxKzsrZkO0QneHvuRTKLUztJ42K/mPoMom8B9pooJVTdh0QymahF2h
vLZTmYIw7DPZNqCbmXFuuUpqdQ+kFHIOzBcOhBdopH0eioHyA+XJfI+Qf/0L0E5T7xxl6f5IiISn
u2Kw0YK0R4AweyVVo/uxcoKPVpzn0g1Uk7w/WO3QTMfOafp5p4FcL1zwLNbL1I6yvINcFGb7YVrm
MnSNlukMbl9rVuwVDbWijfTsQqziKUWJQqCKRa55ur/JPFRRYVKTHs0KTunR1KLDUP+Rsi1R/fNu
B4BSmA6QROjd0MxbvQ5tqRgmlOooSyeh8oL6w+Q6iDYf5qSS90WOhkbcT13i1oXNJB+JSNEHlnQo
LZCZPDnD/ajXyZYuz4UIaov+A5cDjyHwAqfLR3s8NTs9n3weDzPXgYT6jWn+fe/1A6mP7WUmBU25
s0r51Pdt2cf64vOkPUBiQRS0u+tbMxcDWB3Edt5vjjoijwYqw0IV/3RNy2IOermEsl8CFHzqRU/b
qnDeHKwyWdZieVo8ye++87iCYGpBLaS7Yq0vicxurbGdpAXtv8TZozme37RN2d8ZrV5SXDS2NAbE
HXoaF4Q9PhlZOC+XNUJ0aKeSjxrJfpTElheGevXgDNKwM+ZB2shRzooAMBZoczDTglINN/o6Rxk1
6nZqIvuyEcy3hln8UDt7PE6xw2UDYO+xMJXOyxSpPlz/kBeOjEDAUjzlhgfku6ZWyVIRh6WqLaC+
a8+p1b1sDzdj7zz3Qp0FPS51+jR0KROjb+OyndxYjAyoguT5+u94/XirzQZ4RCKDQCGswLVHgYNp
naErFF8nzfKGksK5a43m4CZTUe8jeqj7vmpMj1A5efMSV56TDO0hj3tGTjNJzc3H4U8dW7rXK11x
n/ey9CDLy/IZNZHxAF+/2dHxzRgjNzk3RR1VH4u57ty5mIMDymf1ox2W3cfrizo/+RoMHpJbiKlU
+kzx1d8kaXIVq1ULK8nXpvmxUuuvXaVtdeIuOCl8XsC4Mt8O2MfqJFYzMwjIaCZ/gbjxoKpTsMOf
45+W2jsbtcRzU2LujcGrlJGeNBdXgYx5y3EZaZXql2mtu47RzTeIleSePnXTxnkQ/6tTb2A9XMYA
WLjz0Lw+3TnKVhFrdjS/keP6Xu3aeS8PhvlS5Fp7z3VtCpZq5xmTGXrOMg9bmrznBAVuEUIXo5j5
G4T46iZpHLoxWqBpvjLR3EOkLnBQRk1/SkywdeZ9a1dHfWndSh4PQygktm+vu87lH+BQ1eJ4stw1
yciGA+vk1IoAFTJndgr3aT95mVwjmr58UeTPNWKAhaVBTLef5LEFcLj1xLjwuUUnG+elnywmEZ1+
g7rH/jwoxKQyHz43Cpw96h+27kVBAMrx+novfHBxdfNSF75MH+fUGFQiJH31TvZzGZU48ucFFZxB
1w9W2o5fRikO9q06pIfCSnJPW5xyf93+eY5C4UjM32OGME63JqfZ0SQFeJPsD63i3BtzPOzNMmlJ
OM3se1FI5UZoOA/42DOE2A/DQ3hzrnKiQJHkpaY3QMsxMW8Qyi3uwsDOGBCqDh+yNMgfpWDUn+wS
sbjrKz1v56rsL/tMxxN+01mqoGaBPdoDS83UyAtK53lO5i8lun9JP3pG4jxHZfSpTZAs1LfQNRdW
jWmhNG2L22Z9zcWhHk22xKpruRA3thcM/5SJr5upW1mVF7fH/7TWfw0KH38TgbU4oDzUY9CpR1eq
/0nt9ACR+MmuJIRMWwDi8V1R14U7WsqG7QvHB8wA+AHWyb2+nla10KRgsgTlGjO3852ahoqX5gOd
yMFIN0ydK4tCvQYURWFIdGHwqNNlQu41J57Mqj+VaIhWboGUuI3g5BJkv+W4fWRIy05K69uqjl/G
JdqrP8dx+Jo47R5dtn3AxJSIwRdL8hd23T4ct6AxFw4XiBRKIyApxIjhVSSxqYVVCWgw39BQfTRL
L66/JwXNtWYrjGxZEn/+5nvT4zLl2qASlyLAJg8PndkdAoMW99b8xouGaEARH4VuwPouhG7stFPQ
qBDInMex+Z50FZO1DNd498hkPi3XD1o5EDKZnbQKjEYyTQIfofpZku0K80dZmTeaNu6BZ2/k9OfZ
CpboDBH0RVdZW4UkJ7CswdBDzTeSrrgJrfwzt/CWHuWFe41mNeux2DeWs+46KKlkopqcguhARB1J
8X68BeDBXErAI0wLiI1lb5pTe9MAkLilXdnvZzKsh9F2us/0a4eNQvH5oqG7ijgo5pEIjcdTh+ki
SR+iJpX9tlURQ2uX9qjWQ7q7HofOYwHDbICYCPILZcj17ZYCltE0PqSPdP3tYgaosfa3obmRNJ1H
V3IzAo0G94UH9xqFgKiXlMrRovip2u6REz/UlSGAWfezPP0IavVZ25pde34KaFrSqBJcIrLKNREs
153RGSBO+Tp4+2elaoddWgTmnW0CB5NGc3q3i/JAIPER2DYxvXKVFkrUMuxyaUiKOrW4j0qzRfgr
Qs30+uc6dwoYgQDoqPfQjz17iwDaKPVYnnS/zHVj1+lpexzL8P3nje4+Sa4hzpyDX5y6XiY16RC1
WEFSxmDeEMWKss/tjS07dz2sONgQYHty2VVxa7HyIpg6TfftKaiRn5WUn5x957luW21/fdtETnya
tOPGWKN6hW7NGbGjzZUlTrLE8KWqS45GlXOXyIXMKHlVO87JMH+JpH7r7ru0Po0HLGGSAjK6kae7
OAVWkBdlZ/hxow85OsZJAgyO4qnu6m0ZbuljnbsG+DfAcMR8giRPg1NzZTH31TLWhr/kteHZTIk9
9G0nHa7v5KVFUbkTelg8hQEjn1pxUKBZakQ5UWUo3HJ5ctLwRknUjah06XvxMAUlzlGC9bVqW6GU
0Rlox5t+bMdgYwc9uzUzbbyxgzK6cTrq3OBm3w0V4dSyb2S+NAOhYK+WVurmNABINhA4rIadHUXT
Pe+ryp0Vp9vwxwuZrrAF0IHVCUbb6mNps5E2euAYfg218ljms3SfwWe6gaTV+73VhLdFFvU3s2Rq
nj6qyX0+zcqW7MWFG4/mINqRCi1q2IlrhFo8DaE8BAXoAbkgp57uOj3c68U/6C+ayL+gHeuGJkV5
iKUfrc2U+4IrUXigFEoFViAlxJ+/yYiqxpHDYJENtP2smJkv0bTTozlyyVyrjf2+aIqXKq0psHBk
+KemwgkZ/b63wS+YkS3fGxps/g/JHGeq60jDpG0Iip8fRZtUEvQUQ+wQp10DZ/Isi2pUgUxfKoPg
U5NZ7Z9qCuSN3Pp8UcIK2YHQGBMkkdNFtYspEV1lE/1nu/mhDo52yDQ6OW6ctv3Ggby4IvI8uC6I
31KwPLVVWpKRZVJm+U4XjY1LSWwsD2MJIX/jUrhoiCayEGHkjWKtDqFS20bRDnwpLuviSxZY+Y0s
ydUGQ/scQC2wGKLkLcjiHMHVetqEXkYJKdw3Qqf8hpgIEN6klZ6asRnu+tGQ78NpUe6KSZr3CeTo
Q5rI+bHN8/6lVrJbPUkyZhwH2d5K6uBoS4P+Xe7S7mtSzdWTFY3mbmi69LdF12wjA7jw1VEIQi+Q
TyEI4CJ0vjk11tjwcI7bAFQpE43LkEqhmRsfjWze+OQXYhSHE+8ShH2DV/kq6+6tieaioQZ+x/Wl
uIocRd9M7upsT9Uh/lWXQtg06uthp5lDVBzsdCy/DKmhbC35XBRZtUlQSYfxCLq96z5FmaEeKCeR
zezjJNlViTx9aqTI6XZ2mB7AUgQ3A2O9dmlOWteMUrPv5uAxzp3mCW2W9CFL7S96g3ZHRuD/8N77
kHE1VOGoOwqF5LUqtKz0g9P1oY14gjl/MkM6bmUeVs8LpYqNo3F+KfKaA4QFVkUMcljzhrte1IiK
Kn0Yndwz818aKokNAqVl5UCPf3dwAWXKix3VVfJ2/n3qZrMWtr1RWvlDaT8KVoiyIHb9/b17J6rp
1NYoEBOn1qVUlkLjKFXTh6Wg6ZhPym9dGRbPDDeHSZ29BtCfovWGQgjn5lxaWkM8VovCMnsIuEyf
sjQWhcvIYtaDkdxxdLamjp/VDHml0gwSz28hj7tmOkaylZc9jeOHIpf1jzMFkN2g9+jyR+OfJegM
b9QBfSuR5ryoDLTfyNFEjDzJdrFO4k6ZmPhA4X11MfR10GlNN5QPQxrqD0mxLHsmZk3HNur+pBKz
gMtIbjwEdJSP1z/omYcKw0IgnWyCu2LdltJ6VEiX3CkfplrwmTQtrJCDCoJQcWeVVsghX7rmT1JN
72YtYJgARZ2Wt55QbD311lgCcF0oUfXQLyiGQ4mT97hT7NrZ2G0cjPOwKGyBpAJvSQSGPHtqKzEK
lGC1vHow6jHYFU3lwFAgTVNKRfkAZjb6aw+Jfhd0U5K5VhirHxRnKm6u7/Tru3z9jbncKYigzAG3
YHU+RzuM6NJX1cOiNOZHaGwI5hmTaMxbGhsAHSkZ5+Igy2X/MTd6BHHiLJ2f57LL3MVJzbtOMqxD
Fzg/VfCih8WZDxPkEi9Iu+rH9d96dmOJDRMMP9oWFNvW0buKB8NhHnX1kAaJvs9U+7Egyz5Wha39
vG7pLHnAkiA0czFqYiDeqthI0yRVEB4uHxZHiXc10zbRy53yjTh8HkzE6RK8d9tQRYfr1AFiuw3q
2Kw1mntBl+7qoVCpnTZm/ty1cjIiJ94ZW5SV8z0EequB8CSBFWWN1VuZt/iccapNRu4t4fKxqNMp
cpHzkOqnaiqTLWLVuTlIXCC4SF1123bWFFCj18YFiRnbZwAkGCKLhqT9IDuAkN1YjsL23UAEgazi
RPF/cLjF1rWuSm/aWpptyw/VVItdxocmwwGp0CjcyMwvLYy2leDsUe89A3zgMkuTFrHtT6DXPIR7
0VoGBZV+HIOIcVfvdUfwnW+MCXd9k6pRwYsMRhfbfg90xeVFVbrmlNjvjvY83cCnURICWIIK26kV
G6T0kg8SyN96UI/a0iASjRfB3dKjxB1Hi2TB6PTSbTQz3cDPnAd80lAqXrQxBEhgDW9uA6YYj0bk
oDQx7aohuI+nmMZ3+2kZlGMtfXr3fjLo0AQvCfQYHZDV2yDs5nJMyBD9vs5my50NOZO8zjZT5705
NtN0eOMgNQ6+UJSMTrdUt2uFN0hVQkpLb2KL+1rtFWnvqFtdpzN3XBla3dRmbWtBYSCfl5nDTi3+
luOzVcUbd8VZVMQIL0TY3EIyEDc5XU0QzG0UC1WJ0uwgOJflp0Lu840K70Ujr0giCucMBFj5ehNJ
mRTYyJr0QwxGzwj7+FFGuKN475kSi0HojW8jdHrOIpOTUTJybKQAwzi4HXOGNtOVbTesrP2aWx2f
Jo0BryTTtFqF26jL7abnaXRvzl6lpF7fJ24Ai9Saj1N4e92r1z6ALRBocFFeZ+9BJTv9PKM5W0Zl
BMZ9Jn+wu8mrd1bX7a7bOEsXXo3A/aZfTwEEhMSpkRnuBpUKx7yXE1MCnhklXxbdKr4MPInu6tkJ
v3W8Ve8W4GfHUFtiz4ZS91XuzfDZnJrs2EuMBUPdsb0rqgwaX67/KktHQ+0/0cOteX+vYeNtcsOv
pf5MxoDIGTuzfp1X2jI3dp7Z9+SYuTfkTnjI6lo5AAQujwhNTbtibup9N9X2LrHj9NFs2+kodWYR
Uq3rg7tStet9YJXRo9W2wYMlxeWnTi67F4cxrTdYlm+XJQqSHUo58q7rIGpC2O6Ndq9boIrdSAFH
uhFU1mkDi4LnKtigIA0paa7OOpDefJkW076HFM6b7aio7a3Uf08pPVz/2FuGVqlhJc8AFgCr3w/L
PT17Txs1N4+f0uHLf7DDDSdw/+LSXjnuohZdFzNR794yZibxmnuniL9Xer2fFutw3dSF88jL7V9T
q4A8m30p55Ft36M09iFAW9aqD9380Bmyq6rjRii7tH8O1wi0TvJrijunZ0XN+liD2+TcZwMq7yPi
3rctPOUbe+4fdWtWNrZRbNPK2WGwiwF87CI5ycqcPGhRoJSYGxtnclOz6HeNGm/pFbxyCU7MULEX
SGIFTjc+uMbMpFSKEseqI39U46r2UBAPqv0QdcPXNhwsZqtYo/qjhfNABJqzaPKmdu57T57UbvbS
0uk/9bZcRLsGJe7QpRqtIa0wl6muuVo4Lz8HM8+ezUJWtH2R6ipjlo1QU37JVaMB2Z77ZrR3tEp4
BMZqWG/1ks7UgbnXkMrncS8GUgvpq9OPpsx9HFjKFPpOAmRisJ9BQ9/ojRExQVFiytn3oWZAlsYM
0zb/uvCfEpxW74f9LG3h3s6c9fSnWKtXSE49QCnjMfQ76S6XE3KH+pipR2u0XbR7j+88Ga/GEOwx
ANg6Z3BX6K2zEXVz6MfZ11iT9sP8d4g+MTH2fpi+XTd1dlEJU6IzAjcTFeJ1f1xi2CtQ3iVEfbje
qcHdBEZ83pJHOzt8CKLwrCZI8sASOcvpd3SMknGYpRX7TW4/9MGXQEmPIyOM9X4jdT1DpuAxWBI8
U24R8PXil7zJzgfHCYIon8D4KNK9YZXjXiOR7Wqt/DjW2nxMp3LaZwrDHsxQST9Mkd0e5gjphTGy
hyNcBvVZHoH8lgq5W83V+CEgb3zqC+2lHBzrBXAnmvXXP8FZx4YfLTiLIvsVGmFrLs8cA4qttSTx
6+R3FNaMd5p36qIfIUwdLKRq6vkeNctd8ZXDmFnLRrHzonl6cmCLacLQoFu5dg2hoJllI0H8m0Gu
NdwhRh7cdcbgQn6ABTgRV4wPhvFP2HztW30XJcCKrm/BhdMFDfXfn7BykFJJUyM1TMYyzj/CBDZb
5wbSbuhkT9sCuIj3xCpkkskKtCftFfG6OvWQaLJ01L1ZbTDfjPXfKVjccPieM6ZUDT8bjOu9vrJz
14e8yc6KwitXz5rhPxYamsVqH/lK7NMB8Ro73hWOsTfyn9cNnR9kKgi0cKlL0hCnlny6Luj9sl3q
WsTrXhXAajeXPuftBnzl0mpEvBDPUuoVsviOb45XkhVdP2Rh7NflH0nywufCue+aH+9fCWhBG8QF
lxujA0+NpPVsqEnfxhzC1suqXcaoRGXeqoZcuFwAmZKScubgw0OhOjUjWaFmBaYRg5b+amn5Bzks
j6UVvdhNeqgWhq+iBt7o35ywmly7a56WWforKLFSv/GUu7SpfDabJwPNRX7U6Q9ZprlyBJABwaq7
Sn2dUdrUvTtOW9oll1wE7yA0kpSQq4qj8ebrZXEdQVIeE9+UEq8YY7c3JjdMNgQGLi0HPBD8RzCf
0CzXB0wvpWjR9cQP5d6ViJaQ1VyeIYO+EezPciw6zICbQO/TyqIEugoasjKoURiA52yT7kOp5KMr
IuzuujNeWs1bI+rpngGCV8xlahJfSCObVfdUaaWbOs9hY/+X5Ygx5Q45j1A9P7Wk6vXkOGmf+ImV
J24jJU+yNG7V5M4K3VAuYHwAa1IQV6LosrIy1WXVNBk+MKvDdGwiZdxPzmLsGuBcFJPsX7OkyVS4
jWzfFZOzD0YneXew57IDkCF0k4Vc4Oq+IY2cUCyUE9+KjWgnOfZ9Ax9uH8na37mtjN2kc1Ff/4qX
PJ9pmtT36aAQG1dHDMmTZgpS4ZOJc+SRsNyQSaZewjS0jcVd8BfiL00p0BeQwtZNC7OS+3oswhQJ
sb8l+0eA1NLGE4yedy/pxNDqQ4ZR31d6IiW+oWZ7EIV3wWj4MHP3182sm174i0jcQPqitiK4GKde
GUIXHPI4TZll7tT7KijC0Z0X56eZ5K1H6ThyEztQXKaijSF0w3GzYX3h0538gNWnW6SYmY11mfqt
In9jhvmxl42nbJZuAtkc3cnWHxNT+1qH9c3cMwWOgjRol4SR73mCdNiU5bKLmo62u74tl34VbzvC
Dk0JSESrX1WUICegmaZ+1BiuNSX7bHmxKuO9j1Y2n+IoPQLKDKqxBhTViRb1IA7E2tuHuv4RaU+K
Gt84vHrev5zX8S8Q8XlrrekIcdWasexkLEdr9ooOT8n62dbvLsCJ5fCqwZ1erawDdq9ZY9Dmqd/v
TTpWUfFZaf+UkL0+X1+N8MnTFI/pU4Q3QFBAbeEcnPrsqA1OMjYMq5ZU5os2Q1WSyY7760YueQAj
z0hRhGjy2aT7PGy0tjUqwnX7Tc2+JOpNk/y9buJSLBH6V7CswElQ5ztdh1LnAczTGhPhYx68TOlt
H+zMLcXKS7sFpIjLgBYNLP/VV6l7hNMmg4illUv1B5B+6zHrwCw3AuMZ809Ekrd2Vjdp01YlqgVR
6lffsrRwJaYaKAW888CV0W5qavkY5NldVtUuA+syK3osFH3jPJ0/M/gJ5CZCCIveyjoBauMybo0x
Sf1S8uc4f5qyzjPbmzGN0JDdgp5fcBDe72T/QniPOvAq2+obhuhYiZL6+bS4nfk3bAs3s4wNN7zg
I0CUQQfR0xCPx5WPDFIdjUEzs6v2TznrXCk8QCFnW7fwOheXQy0C9DsdeXOt7JWEdl+3k8rF1jeu
WobestzNxXuh0DgJYY5zq+OObN5qOWNdxG1iWQQi28Q/Qk9um/+wY3x6avL0JplSt/LDbGTmC3N0
U0bA/oqX52GIudBqN20+vvv0CuIBpCpcjVRnVbwyk0AH9+SwFDJHbYyg+Ieelh1R2dg4Wpc+DUdX
YFOozDL44jROUJJrJuBKzNfOkW7SvzqQ7K33StyILyO6q/xbcJTXGL50qIcgH1qMICUd2nsnfFKi
hzrb6p5dSDhAj4tOtWgSgCBaLQbU7NTm2GlTJnDG6b5p4tvUrHcd4PsyvIt6+w6g5/H6xzqvCrwi
e0iN+VCcpNVhTY1FzvNhzvxF+ZBOLvO+Khr/h9969fW6oUvnlXjO4xm837m6YCFXtcQrnm0cQvBe
P5l+4A5y620+1S85hVCuBrYtYP/rzsQgN1HvzFnut13yuwTS2S5gZM32/ZkD9/m/ZlYHVmrlKZol
ZnlXrXFTFNHtks3fLT3Zuj4uLYer8BUCRTa0dj8aqIFWLEwmH+HWuD2gzUM6hqKOYvQbRY4LFyIK
fFTtQZzg6+uhJDQ8aKspYma4lpieEkD/MK2titcFPwDIReYIOoEH7DpuT2HjOOOCw7Vt7EWG5Uqt
6lEPpdO6ER0uFTrglwjIMmo3YtrG6Ymy7NrOenvK/KS/Y5igi4Khmn2tGfZY0Zn4JQ93c/wzD39Q
b64Vw5u7raB+ca2CWM2jU3CbVxlGEjSlNo1a5pfyjUVyWSFQGsRe+B+uKMT/oOs45EsUp8SHfVPf
UJTScAa0ABFrzI8l2gKUwKRoo1wqHHqVXEIn1YUQhVjKmijdmxVAuy7I/FRD/nQ5LpniNdpzF3yR
tsb+XAhK3LOQGBnNTJ1qDcToalo7RoojFnB13SEPE+RFkvyYz/p0W/WknDmg94cYyPv7T7UAv6LS
QGWFbH0VDnlvqWrOX76lMzf2T+8nw/sbKuB7AQgh8iTkq9blDm0IyioKo8jvu58VuCfZAHve3+Vw
BZxN+aoL0YOiCo0UupoCz7s6AughtKa0zLG/RJVXMCA8ROJufn53aOe6elXWBF1AtnvqfggG5Wpq
6DES+8/50u9k46/JvJn/0E0RwNp/7YjFvnHz2IrmZdQpXFrGixlYu176kZQvoGg2AscFTyf8USEV
UQMfXCUwCFNODRJYMYq/yd4mg9nFhkJRXkndOU+/L0P13unq5BhvLALSOF2Z3ipaBfYqRsYz83Re
CGrywuRE15SzjbVddIj/re1MQi/KqqRQioDibxvQWhxlFmj+mHpr4y7ZsqOersjpGdnDzsZ+jjT0
rCUM+iOv3WJiXrixuON5wenwt3hjrzwPwHCQGnZB+6QxpqOjpDeDxhSJ6+592QhNbdCRNLTXHycd
W0NGCTAR9fLFDP9a6fz7uoUL8Y5l/GthdU8MYZj2mYKFVG73mf4DNTCvka0bSXmAKLYj1/SuG7y0
JFJz+gyvb441I613EjgXJgapyj8VUNHkufly3cS5A2jMHFKAaAkcAJt36gCQrINJyYnhUmV7ZZS6
Xfdz2ipvnm+cMIKSBY8z3Oks12sthtxR6vLLKjhkjvGYaJ9jU7+Ppukpyjv4sdbN9WWdX+lgqbgg
aLVyZImpp8tqAkl3QObkPqwYd+Aimj6E9qdha8belplV3I6roIuaouIGNPdZZsRu3FIeyOvMbZw/
11d0Hu1YkajaUhq3IFquTqrqSJmdyGNOl+4piKsvHTTfamoflwpgRLQ1lOzSF4N1RXWK7E9Qyk73
L5B7iSoc6V+U0IqJeUdL05daR8O66f4C/dx+v505ojhX1KNJwQRee60li1xtN8lL1ft6ljS7FjDB
DtGC8kbrpy3a9AVT3OqQ2Gg0iRGxqzeBRb+znCNl8NM40B/yKfs2JaF6WCyjP17/aGcHmE4GfSzB
dhSoznVRoglMVarrYfDpV+wkq9pF2e11C2fP0VMLr/2UN5dtHmRm21SshXMkuX0v93ssNoelSLsb
GuqJJ8mNetCN1tlN6aR8vm7+zCuFeeYvgpmg0UTB+dRPhjqIAImrA3JZh5BhzJb6Kdw12iOT068b
OjtpwhC6cTy8KfOjpX1qqKwShH9s1tma9xmKOAEzSBML5atf1+1c9I03dlYLWro6VSKFBXXyl1R7
0MMvmbbBA9wysTpbZRDLc5zofDLtwzD9HO2HUvt+fRWX/A7FCggDQqAZFzzdLQTaEg1lmcGX48mV
GY04adXGB9kyISLIG8dDp7FoIw0TXfJd7Z6S4eX6Ei7t0pslrIXYsi6c29gKRz8r6l2p1F5JQ7gw
N5qaZ3EOt4LOStgB/2DB9ztdBXS9MWu7dPSL3/QdvMT41ObHYdg38VHfwtFcWBGMQXITEDQEz3UE
t3trBL/GiqrmuUg+ZYyoSD5d37QLyzkxsbqPyrKqrBRVEF9V/imz33yXunxqAcp/UMqN73PhQJ6Y
Ev7x5vurfQU8F5lPP89aEtQfmv3PhIqkspU7XLZD1ZCa3qvO4akdSBXJOGgxu6Z5zmh7hc0DDHVQ
3Vl21zfvQixjRf9aWnm0oIoos4UvdGXipWi2Mqh5n2qeFDBYaWP3LpwepImYSohMrRj5qJ6uKpRn
dbarbPRjwAeFvrgjr5bry7m4cei3vqY/EP9XkcxgbHKHUD8yo/JdXocHtAVc3bzRp/zmuqFL+0ah
AYKEoCdxGZyuxa4nY9SzfgId37vxdJtVX+3iH/EuUvqN2+7Stjmgh141BCmDrkypSRmOst5OPnJ3
ECm1JPL6pnh38gPbXBBe+YfSIZIupwsa7dwqpYkFRVp6b/6W1HAXz1/VcK8oR2AQ72QHUcs7sbY6
szOvLmdKh4mKa7LLS0Y6Bs/DFpX+QpqAETIrqu/4+BpM1CiUc9uumfy5vmcwGwNaUcut/2lQWQh+
o7Om91vFrgufirIJJQ2ovAhxrSvWCBEMkhRPkz9qDyVt+GZr1PCFJZ0YEH/+JgBppZ3Jej/iC+m0
H9PEo1wYoAuIxk+mWm7iVpuDmi9E8Lcm18nWNNZL2kuYVGqCkfEQkRvzXr5+nM4hMEJAgQmAlN+p
bZyNIEjQo7Ersl4/TW6HOXQXzSTtbvdDb7ppspM5ZRYz32Tzy4bhy5/sX8MrvwcqlUCk5XTZrZ+1
O6Q/1DEWWfj3uv+mxeVengy3dH7qqeHOg+3aqjumW6oZ5zyM1fJXZzwoi0a1TU5fqOrgs+wHPVV3
zHPq+DmJ5LWw2hZrF+QvyIRr0yd4pG3l0pXNHE/OdnV/HOpDOQS3elrRAzzay6FzHltl+k+fCXYA
VWMwEIhinvqfrYS9DiB38mPaxFNWuQ2F6YxiZG541uQOwWPSHXpmn1//ShfCOoj6f82u3J7Kxmzk
0Uy0lT86YelmX0M9oK26EdTP5A8IS//H2Zctx40Dy34RI7gvryR7k9SWtdiS/cLwCoAACBAEQYJf
f7LnPtxxa8KKc15sT2hskMRWlZWV+a9x0Mr15+tRqFiEJsU4SfWtFAfxMXAH/wnex5dJoF8c+Tq1
2iX1ZmP8zprlnff8z+19kXAF4ga+0nX8F+uM9CLH5y0ZBGNZsFv0b1hV7bdgamLm9sH6KehOf/+2
bzkAl5f+16BXsIGYFyiNCAyK7tqHEq63GXoSenWDboIsuyWuKePPaSFOIZYchXnnpt7B494SxC9P
gA0O/eHigmNdrf5oK8cl3iJs/kwOh8Q+zwnf2W76Go37NHS7ufCncRlrkrSUW+iT61t01DsawHtY
nTi5NdvXojrPoruR5L0D4vL6f9QWrh7uKqRYTA9nuQQPR/Jsn3WytdXHbj4ka9uZM0SL6GPkT7p7
j7N22UlvhoUKx4URga9z3dswSCW7bbkMC4m8jRxs0ghJziaovm1rtivL4J2s4J/86G8jXs0CvBQ4
TLExoh4yNG3NRzI2SRbX2V3eHyg9T2mEH31OQkjdInAjQW34yW3hYTL/aybX5ZujCIe3v1T90qsl
CeeeQGkS41HmQ+zOWfysk3de9+1WA3kOBXroeuMPkMv7c6tvfkqY15G/yGs9B6aZkMvLDa28O3hI
ITr9Emv38+877e0phpEuBFzIokFE6FrmperGachF7u8g8NYh2kHnXNS307uU4rdL589xriaSo6V8
M2nm7/rnMK8HcwjAIn0x4cMMIvPfX+ltcPDnUJdX/lc8MvJK8UiW/p8wGKa+XT7B3/z/NAhYuDik
kK0m14OsTiRkwSB5uoew6eg3fLR3GzcvZ/ufy//yKv9/lEvE/69XqTY16jzAKGn/MqCp5DDASgXn
rki+wiuvQntksmbvvNnbLALNHZCHRSUHVWcIhf85JqyCvIthqHJX8H1f/Vj6Q2E/aBi5yOSdm+U/
JgqtyegdB2/zogx5dbPZqPQVn/h2B00fvMx8DzGNjY27vy+HNyajsORD9RDqeNi4F8bG1UU9a2vX
Zeu3u0Ldq0dzpzteSw08E2oG92tZWxi7CPzX34d9u+AxKhyIUfwFlAqZsz8/Yy7VtugMLzelaCBX
twOaz9YmS54JgFzLjn8f7T8uzD+Hu3pJtGwBfrIYbuP7jp5TI+rFPLvlpnvkaOAtgl2a7ILUHz1d
kXR8//vwb9fMH6Nft+zaEeVSBanNuwH692n4OuYv/hU11mZZfv9fRkKRJAWVDTnu1b6DoZ7ASRJ4
sMue+uBT2H2l5nfS/UK69veB/vuLghQDikCGGbyulZWVm9FfRTewIYp27BkMYFiNszlA1jG5Pcp0
uoOwDwiCUfCgvzrQjv7+BG9vA3zUi34QWIEAdK+PmFiGNqwIptRDVT6v5/gQbfs0RWFINGNxEz/+
fbj/SHf+HO/qsInlbKUpsU98eA62p+kbbHZek7DNWYnWjNOKZuK/j3iZqz9PNwyIZBi66hdPlOu2
9MKDh8hDrBq7oSUVCoPTZmoU2Oi7ovVvT5o/R4r/3IxxldsoUxgpDQ8pUIRcbm227Xn4rMTr0D1r
mu2MO8QhabSOTgDYGz+d7PzONrlccn974eTPxzATLN7WSm13VfeFVd/5+s4U/uc2/NcHvbpkyy3p
LaXjBt601I9lB8j8Ph5bntLD32fubSsgzlRUwSC2cFHcQQry55voaRBeTBs8VYk4w/hbNjaZymMQ
hgJqU1twlss81QnE/BqV650o1HiSZu6RuZJk//eH+a+vCibcpcEGZF2c838+iw1d5EcWw35l/FHQ
++G9ys7bkxx9Q/Cbgx5IipQgv9oXJY26Tsd5d0ckb8sAd/3HLPjYc1gk1cv/1lgcWBe2OkJY6EEA
mr4OsSu68UJx0t3RYaxTC5Op//UauaiugZAEeQUIn18rCJaLRttriWNrjdHXNX6Qu4Q/pFC5eE8q
63oxXmQpL2hnDqlCsGevK7+RzN066iS4C4CTEPZz0K4WsIIHHb5R4zsL8r8GA/MJkRhqeyhPXQUt
HWDcXG09OdvpNHzECjxKSHeXqFjQ7R1u+PVyuLzXv4e6OkusNybWgpNz0nUntpboXRuD/TghGCNE
1j3kukP0vvx9jb85nP/fqCgEg6IJqP16EebwhevnOQjANVzrmTzn22FZjuTMTqv+TbYIXLmffx/y
+vr5Z0SoGl401bBgsqst7lXcFVOATxrZQ5y14xrW4Stw37roHv2pYO8k3P8o0//7cPxnPCx4gAxY
/9hxf25jhXZUsXF8142JJ7Gqi7RWHU0EMdMp+UTlU8w+kQ6NPLcopfSXBmfdTO7gBlpTXzv9K97e
Y0ReX1B4JNT5AaYnQIZxyl2ulX+F3yrFAp6XlJzJcJDz/UQf1u4jahPvTO71AfbPMKBdXsB09Btc
+5ChpMsGHDJYvKX70jFzIvAO+vtk/lNKv/q6iOVBzkLGgu76/GrViqEc5zyakTGbz678inQQot6t
9T/Ml3L85Kc2oxDP3AXm53THwTQeayY/Ze+q/v7H5vnjMa5uwLJiUGOJHT2LrqsrtFRXyUMatHy+
Sfihf4/v/ib0x5eFMgnIGilOoiS9xq4W2OLC7GJh52p9iuEdm3xYiGkK1GLpkd8jrDln70kUvRHb
uYyJEgw49miIAw/56hWjFQ3sa+XZWU53xX5cVV3sTXHTw473AUqASbVPxzbvngX7Sfayhq5p2LWq
fGdNvQlfrx/jKhYIhATtOd/YOSHfFvRHw4oDtfp7CQGV12W9nfVzrFs97PJ0boLs5e/L7T/ODnQB
XCoOIK5c+mj+3DgrOvG4RlPLmecvJS3qLoPbYFfzr6roaxZ1uwHKBX8f8jrEw90PSShkkmhuh37X
dUPIptESOwMzPzv9zOCDrQ0ww+Pfx3izUS9jXCTWUbm5yAZfvZag1KGP2K3nudD1gjYd3r+XNr75
chgCahQXjaCLr8Z1M0hpwtgtnvizP2zTcxa04Y91mOoJvpjFqRrey43fGe5awNbRnPXVguGsOUEv
Djag/vf8K/iRzzsl64E28WnbTbfpvWAPga7Ddnh9txz/9mz6852v65ZTWbIIhVF/VvpjCIR7X9Qx
r+F3WFHoMj3Tn0F3q8DpmoJbAuwI6SXawmb9zr3+duOiRw6sgIvROUKWN44EnXOVh1ylOMsY6Mpp
mj5NamjHr2x4iWBXOKEoGN4RqDL489Kh3wgljqm2U40KTQWxz78vtf94GnRPQYYMES2Ut9Eg/+cW
QkwxTNFAwdoeFABuNZIzljdvOw0p8Sru7C7OyHiI/Gp31mz2RzrE1WmolPzALwbJwg90P5QxQ2ex
l4dlUvCdK3Ky21gYvrMv3u49PGuKrsBLiAw3h6uzZo3TrVBxP521+jInU+vkU7++1xQKXfy3++9i
UoIQCEIMl2D/KkRYVazGxATrc1IUNK0FAMWtnjsWP6Qzib6R1PU/NrqKsEGfgzt3QWB/eV/m4mBl
Cmn0xcvhzizo/m+ZkdFXA/f6D94H7LcSPM9qFOmrmy2BN+xe6JVBall199tii89mWEDv40vG4xo8
K/1JLN3objrB1GFBXXo9RBCffaZzAn+qPqdrUo+dAAiThXw++A0zXEOEL4hOInPoqXBLObQC7Vho
i15S+3OEMuRno0aanPQQJHMTWcfgcViI7XM4TtPEm2KUyuu7TE/rSOqBRWH/m0KZgqCAXHZV4eq1
n5ZtD8/hQZ0YXNL8nvES9gE1WsD7734OoLPME4gDt33mNpQOmQ/Q10gsBNdqD+lNgzCKp1Md5RR9
VGJiffYhVaWSp6kaUM6NNNO87pJ5Xto8E1sH2lcPqJi7KQnhKoxzrUlGXspDvOUzO+JRgAcFMDD8
aQlCd+DzqRJN1k0RCiMhAEX0FAxZ7frcvqiyW/uWZ5bltymkdaCePEX0RGF9+zgKbuDGqzJ9R0Vu
XQtK+fSwypC8bL2030FJi0MQk0x2jnteWSBcW/kEp4pqPPRQwYUVtU/t0sJCN2szxR1viJ766bDq
kpOmnxfza43Q8tpCCsiItizDEadh4vt+71nCoS6ObvKTtjL+NWZVFxwGcFJusn4I+I6pct1gAHeZ
7jWZC1g+C2lpM82BJQcIN8nnrghRBJ1thm7mnIf5oRhMVLWWFRMMhhK+pI2thlDuLkWxs5iqkgC+
4/oejVLiCX9LiZqkLIG8pgHVFY2vwjyAvxb1txtNDV5MU3tgi+6iRgVh7I/FWNnbZQ191KyokP7i
uWLBKVGdRNICl5ppD6duLA2vwuxnr+AsU9tFiWoXB4lIarOGyYNJlq5vqAMz+TibuYA6xziFEXwc
Of2hZDn/qBK3QEwrmOx40QhBFVQNpUWDS+T6es03TBohdg4bkseGIXbfnNwJTeetzVNXIRFMufnE
OajD9YhuT98GcmJJa6qcuHpxyDKgwxz5xnvH4F590VfOUOlHu6fxEBHu4b/ZJEGhMGQIeK5kmJI9
JD4UJL4ZBHzrZItmf7PAjDI4F2BflOcpyGDeFA1Mmb3NthQiOEXuvq0QYHuGTUP+sOAzPsyhrQ4C
s+SboXfrTwcWXF/HDBloE8G+E2EMrKwho8j6TxKq2p9IltOujlc4sdazI3h/1WGd1cU65y+hXArM
aFSMvxJPh6XuTbLdkJ5h/1sgnbxOLErNKF7ZSTRbp5StkXtUkJAGARel3nXhn6OZowV+9cR8X4d1
PUWB9OiwlBm9HQp6EV0oHakaMMzz49IPPQZEFRU+lKwLG9PDvrueS128ZnBkLo6xXbSo5TCUwW7r
JN2Fo7lccyoLQIeDVWnNuRw/aZ3JGVTnWOBrcRbgXKti+VPYZWQQxpzxoGzLRdnYTEasCWAtSppU
hZUHrl52zxD2GMM67VA7Ayk2Q2BWwFXoZ2a6ZWqHhVZ46RzicTWak6NPBcgNvkXYnn83BexI6m1S
fGso3MCfBybXb3oZOW1K5pPsmPq+HM/Q5wg/wH1RT3BahVf5ZZHhVKhia26CzoDVxYccp5aNRTbs
tmILk2MfGv59XnWFbjrShdkuiUZoFaFUMd2E3HfdkSL4W+olTHjUpKnHRLilWnIQj3qftUD9F4hf
ppvVTdjJ5DWPrErR3TUrV1fQyIKcx0pig7bUqYRh7YCopudkPg05pDepHIvgUMyDfIEwfWBOZTWp
wxausz7IbFRR3XdbwPdCyao8UwrNnwfwfkncBpO8eJFt/XK7zgRSd96jAl8bkYvztMGS4bCtgX2C
TU/wAZAyF09LHEz9XRDOKgJ+nSYHFLwJ2BE4+l/Ruwj/0ATe3d+nuYDLDcBa9m1F3eLJw2IyqWNX
Zg/zXNixKYfCPG9W8L5O9AqDxEqnCcrOhQzdoUTktO1ENW/JnpF1lqc0vdCC15Lo4RAwyNvWPVrF
nqE+koTHKJ+D/DBlvrtfI1w3TQ56eVQHqSy+rxPEre+3bHS2gQRokjyFmQHikSbdqM/rpMuzRh8G
aocj9D1beNzHHGZto53beMmIvw3sQmlLw8jl9eSTYdgNxFYRtP7x9E2E9ambHCApPiNcPLqPM4ya
nhFtLFEtcGBst5KOHuOZtPSgL1mimygGBNDQxExfULIqHqHuR7/0cll63NIRBKuziq3mbkJEMB+5
DNYHjtJBvx9ZCORcZJXKaxiaB7swnC0koy6DtYaWoGavvMxOMbF6aRK4LFefN8ivBvXFbJO02WBm
V5eB3b4SqHWvdYcPDaH3YEHHi9NBAgpmkZyp0zLe04GmMRrhw249ZaOpXAP0jTGEqbMnT1qTircS
TZ1L4yiESnAsqVzcEM9J8eBYhVWkZVjYxunQTTW51NFanOdZd2msoQNIFljcTVdN+nNJ8lCDlwnH
630kCCy1UqvTYRcSQ36vGV/1TvZZcQ9toUuaBC0P3oolgObAlC8jNigDIN12qAuaNlhUPAuYbAah
bUiCUQ4zGaHqFgeIa1ZjqL3BXIT3Qd777naKZkmP2YyfHtaucvnBRco+Fww9TY3r9BTux1zy8ZYw
FtwGHdE/hz4Tjz5zfm0tFUBtc6Jnhq50u5TIxFU6nSqoUKElBhLk4N+RoaiwIlfABSqJXbQna+Qe
RGodeVIJHw08OidKnjNr40/SqrKqYVMfTbe5jb3Dbe6hiAZyxBiyzwM6KVS9pB2gKoQfOG4gWuuX
NoW5X4/+2c3aOrR6flFLFP7enNBD41GrX46oCTFSI6auon1nR4GAD3EowHSYHUP6HQ5zbj/ziEF9
LxyqHdxYSw1tHbtkRxLHI3nchiqmbamhk9AOfI7EU7dCJqENfdd/siEED1sSdiK9K1yx9e02zZoc
NmpUdoIy2FCdkGsg7YpAiBy+BaQqyFOHPSTrIACxr13mcgkRZnEEUYgWymLxT4pDvfHDgKdSrSvW
5MVidXyNuzzS+27DLwu1RD4ohjwLzGEbviZRsNImAQXgcQrI9iOzYUl3UVfKBwn08Ua5EmmEY4I/
EXh1jCczy/ARhHpgrJdLF7ElDAV+IoWlX2fKvX+UHS8JfLPJiPABTW50H9Jh0w2dI8qaTCvSQ6/N
jbRWiBjOFQnXH6lwZVkv6BiqWm5ZN+2C3GAODS6xpIahTIqfxkT+hFIrKG3w9jC/pVDdp7Fw0bQb
cTQK2Mpnpa2TEnQVQIWGsF0ni4TWDursd7EfnNzjIEP/PusL8qFn8YTAJRzjj7hDclHz0g9flEeY
U8Nu3JGjZwv20cq3zdeS4CvX5cJohRxEOP8rskX/EPFuA9fFyh8wWNDdbpwcDkbWjxQ8cOC6L/GQ
5QgCAojKovac+HPFJhpDRSDZ5C7ucRtoS2Govhbys16j7sCHWJwr+Eod+BaWLyRAG70LBvcQmrDr
GpF2UbpLnIm+VjQEVgD7nx7TYcu0Dfss5ccyoQUmVM05PRQkHC3sw+Z1uInnULsdy5YurNFcBI4r
YHQ4Vk+pNcsHfCIE4aw0gKJEZQJxU406uCEZctZdtvLxcxfPAI5oiVi/Rh91lUEVZl3WerJxuUIJ
mlfFjhsFYvUyShcjGOlS1mbQDVYtMpptQPy+AdMECAXeCTRjNG2CvqjGX34p8M2TCTJZiJGY7A8O
yjYWxxaunzNyMGUOps/kKSOG8SP6LNK4jUOjp4diGjeJjYk7S6BJIQBrGDQ9t58KkYgGKuv9vXIp
8ISQXCKNOBGI0cIVIv5NYQCawWGtXFmNuzN/nYche0lsj6xDpwuU5oOyH3k9WLd8CGYDbc8lh/Ql
cDNUu1CFdqtpvCKlqBXR2y7DSR01sQFoX+ewHQgbvowQuYIa0XxLMhDlZCbxVlW6qLt4RrcFIquo
vBnZvLKmyidh6q0M9FbzsFqBQ7PilcQMCnYTjAVX9Ld5GTVZOlT3a6JSXYuR5LAamzOeXzR1OW9K
wWLQ89PZ/+hIIcIa4kqib6nNnQJzTw8PMFoIfobovgCqUznp0SFsxNDMeTlUWJRiUAhVGX1aM5M+
TPBuKXfpZIqpHgOywuxIwm4Vvk8wavApwMUaXDtgiqNliESXiSy/DeBOMFBTl96O+NnWhC4T96Dp
IHWXCZe/XLzwDxGnZNiV2mBL9vlQskYgaiKNYDwpWhIXGSr7/YBnylLnP4Yh7c0+jHHQ4EQZi2es
PPrkIAOravyMBG1UCUUBncXmfl0VMZD4ouPartCBRf6fquWjJFCx25GRM6RQruxvki3msBDLNcyG
82UePsw5kEQS9XBqQeC2EeSyq8tqCr9I6DCgMv9iE9E/wjYtBwQEtZPnUPEQcujQ84hrqsPR1zF2
A9wzUugg1zLW/FcvTRSi44zgGKSuhD18lW/0B+TPtkfLltS3SQeYA3+l72/xZQ3kZ6JcfYBSRmDx
1Yvgycdor41UosJdaPoczLCIJ3kbQ1uB1JEjsHzvylW2nPRoc+vQcZ63JTK7L6Xo0nC39Lm8l2xb
IQ8eCPrFI1st63zObFaPUMCztaCihGLmNIBIClsHiKuagFWPC0xI1CFlnIoWBA000y1zxnaQBIzc
UQL0R/HeKBHVkAclX6I0dcMNkgkVISScAd6xMkC6OsA7N0YeJka1g3Q3iXYkgaeDXnpf7JZF0B+j
cPKjAgJKj/HIk/E4ymnUT7oiApf1HE6qWdyAQpQYpSTPKhoMQwPHZtO2VLDNPtlImteVqxI345RV
n4mUemsuV2hRp1uokQaHGikLgatldNzEOvKD6jKb7COKeLdkayTg4+ZmGCYB2s6aKYii+5z0OLnX
IZzuTRwpBNc8iLHvJe7YulNBTO+Uicx8m5kZCSPMLAAQpzSrEOunKTnmi+18s3DodeGkjMHr0zQd
EMRameg6xxIEuLv2HT5XnMLuEu6LadkYhjygBUD6Gf/cegD1BLATJdn8spVKrY0djUIyFgDev5dB
CFNdBzdf3OUr3fRNkkWw/0hHa8oW+rNgXjOshLiJYBwQ1RMH9aEuin6CxhrS5xEn1ASv3LyPu7BV
4SI+JJWsdI3kCKfdFg5pAvV1kvZNUpDY13wiqth1aoPfh5XDCFpk5+cIRx9LdkvUc/jiLAqx5DAn
61T7pAvGZhI5UOuUeNSYSqQnv8JNBV+2MbPRPkd0bXFpXjTMO6x1ECzz2Vb3EJuoOsDLvLjXkDuv
ABWu0YDoEk7pCAkpiOTKkLg8iiSTX6to3D7HQexBKnHB+juGzD9ymWSOeJuma9mUne8eqzHAil9i
jvuvSAiu8RnFr5egLx3yC0h3ZHUF3GrETh78Xpc4ousK1HucehsYcXvk05o1uUin/DyjhaQ7zF4U
og5ihjN25pjRnYDGI+pavpinZunXsGz6DrTthq65/ZJMw6p2tCcmhaU86Bg1XebtW7nMyc/BJzng
myGLn9zop6WmE2KjphhSbGYI3SooveeK4w6tEvnDcWhVQJAIET4QQiNxgE/k4vtt1Dw0MFMYbhdR
CZxjC0Py1EGmKUDe5S5GpzFX993iy21XhqsmrehlAqXCFUbADcdx8EtoXoW1S0N1VmZIgA8yNb3E
USaSwxBu9lyWo2KtV8BpakancDhXnOf0mBduivaxX5J43wcOxR/K5YBNBlUet0d1YQGFPEss6Nyx
CUkbuCjpjw5n+8cq60XQxiwHwAQoqWDNuGWK3Wc+6NntkvSwlZiiCMR3sygd19yXLG38ONsfCbWR
bjMdSshcxcoujY4kK3duTOPv0IQsMDcbH13DEO3Euw22eqZxJl5eSle4D9Irh1sg1mqGpvRovgZz
ALOLAd57c+sGkSEAoL3A7Rbp/HXJLjjkCqLBSVWBWk5ahXRsNLT41S4Y5uxYFXDkaSWYOVE9QJL7
WMxIQHZVJSQ7DF7Ksr50ReIsJUH5YbQBfC9GiqhK1W7F0dAWIP2AQOhxYQce+MxMjHgcJRfAjReV
F4feQiUdzZkz6pXOlyv0ljkke/Y+DJmCOhq2RBNJEgJhlk4t+2o0gIdH5GW0FQSOjHzMAt6CKyGB
6Rma3k7pWJgjgRUs5Mv5ii2GRuayazcAmhTwsDS2ica1GNt5iNevPVaZapwQHEGvhkR2pCuq28XF
/U0w5zIAWTpIAMLgI/KbieMGRJiV6lvlOKCcFWDphzRMF9NUyNqOBnYyU8vVGkKslEt1Z+kc4hGy
GdVDkLTRVbEp9qOkJc5A4sPPAHW4byPlEwRMA6iICGVGBbkdkABtE8OhcgRSZMvfEaty9OorN4WH
WMPSt+49DV0LDns4HBGISNVA4xD7CdOFqMCntDgUaEGjr3Nium+IyDxtaL8yyN/rUcfTUcHTjgHY
DWVw00fDuOw3h99qFHlQiCqTeUTrPK6J6tKmUAIW8rMv2gSpmtnDVjV/4mPEbxYi4JOZwakjE0Ck
cXoRt3L9EAhHorBetpDFcEOtIKq2cvCDxnX1HtWkubvtN6AqDfCVJKtDodzWGt6tui0AEb96tiJC
UqpfHkkuu9eMbtmPseu34RWWW/P6ccIVkj3HuLT9aevQ3P0RT7nSdgunDFdbV+n4Nsy6uPu6KLNh
woZR30V6ka4ZKkFUg/3l0PqUFCNvyZqQLyaMSiyGdCifx6UEG6sLnURwEq7d8OQ1X3CsSTkBY40n
T8qlEVZJftDldFEVhc1Yqu6XdJ3UicRWRRAahanp8ATN2AhzoV0O25S+74MWznI5Ztoo9iiEYini
vKhzPyHsaksA5KgYIM1HTReW1SYZYHLRUcjE7eEwEFQN7r0F7P3ZwRXpxvZBEePAHmjQBohWlxtn
t+gT0HF7HgskcAeOKILuiHF9doZ8j/lORGk8GMNDaj8kIgTRPKFeAsFGtojUu1Jl0Uz4l+RJcufG
o83XVbTzVKzuxqFihWM6iARD5BbNZzkZrz9PPhcMyIPKaXtB4NO2mHR6FOscyiOsI2kQQL18oDG8
SBYA8TIJAvyfegbZCYwySW803zBpswvCL4h48x7ivhyukmkpM5SG0PF6ebIUk7ZWJNeNAByNeojM
i1vAdtO06+Z+8y3hZQDWJ5DV6ViV2xA13LpcPxpkSmLHSpymbUJ4N+6zPiLdASS85FNaIFbBxytZ
0DILETmKBlJEkrPuOrfbwL6wh2hxoj/ZakqH2zWCOSu8CAqYx+bcSvaybDgYT32HIKcD0uehMwAg
PLHZrwR6lv423KL8ZElqcyhMXdqpAQO9ymDS/iezpOh+AK9biwdcsglSET9cqDRGIlSi0XizpUoV
KGMxgVh2AF6DAJ8GxylNFeAuQxUMNDoAXKgNgF3jV0BkBi3UR5xXJmy2alD+t3Fqk7dBRuWyp7oY
7icWjSCUBFuCWM1M23ynqYlFw0Y9bI8c0cjnoEeY1/g8F88gZqCg0/BA+eCmYpUrX7SIt4MYN0QU
G7qaxAnSzAA1dRlK3ZIJnhuHXC4qu6+WiKGpT/Ppe8QSuEUtfhG81lEa5sdyFva+gC5mXvvJRjvY
P23nDnY1MQSfEfjtEiW321WFJq9JV4HPkw6m/xlTHhZnp8Y5BCIFOAyhar7mDY6did4kiTPmMVPx
imqHkiHds54j5CVcpgCm11IC57QlRUISawQHg9xO8Vj2zxTVM1BLgxx8JZgN2McRaiKPDjE2O6G6
D5BhwA2Z11or5EW0C+PP+JjlR+QZ65nbJf/qKkxWrVLqDgXbOji05HL6smWVhWdSBhn8PR3zhGAV
FGMMZjCzgEkXkz9EQDMlUIO88HU3juVaAwrwqo6WPHjmAN6DmqgVcg/90OFGWID9r3WlfSEBTbPU
4GlgZdEUuKmxi8bY7wqc2c+L18M3AxDvY+8sojEohqgm3bbsxAQQqJ32yPeaiFs8E0uFGVuZuvD3
IKPE1qkeo1dBA/UNNorBXGu3yscUYVbazki9190UG/OwoI2jq9ETvL3MAv5sVpdDttuoH9dGXcJM
VDFy/pnmG1JzmVMUfPKYdp+5mDJQES5wvUX6vVvBSmCIaMd+aenq2NI6LvIK+yE1TxXK0UCqLPN5
MwFOGZqJ6urVU3CSTgIpwIcNbN4nwhwqeV00wvG3W5y/F4EBEB156r6RrkDQT5kY1joCfnYzDT3P
/4ej81iSFNfC8BMRgTdbSFfeV3XXRtFu8EIII8HT3y/vbvxkVYJ0zm9PxpPNjZjMBrEGM4SVAUCT
75F1nmeUrKELRFDEWNP08fMGEvDJFRH8QV8CP0S5+ADTRsj7u9Nwx7M3Leoz4BdJR1HPzZ47unc2
gPfa/xUvU/o4daOCx/DGsS2cdF45aQNff86ZK168EG9AOu/Z+5aK1oXgWTcn92oN3N8tHbidrT39
gnY4IhWt5dYGyCujr8U3VX0eE1udKxro6lzDRt1bQ2hl7rRbfRvYbIajGcJm1UXMHHhjs5DA1h2O
5m+ZwITkQKD9B8U0EjgM6PAVm4I0R+wvU0Zb0+biSfSqKSiijlGaTWIVfNPVFtwm+PWafLT1+qdy
5RwSKbQA13qRGc2FSXINgephtQtk+T3UmQptc1KTcJ9HMdIyayxoV5EOlu93CV36dbUaACrmGuGt
NT6FBNva2Y92Fc1/RmWjLEo5J3BJzRy/S0cOwf3UB8MnxP8u88ywCRdy6tLhzE/tP5ZVWO/cCHV2
bgLmBpgIMZ+mvq5f9bjTmTa2Mw9VWG8swv1Yd9eXfBsuamw6CI5NtG/VOO097crU7h6jBXNb4QZb
+mdvAlTVSy/MK1qB9rnnYz4tZWR4IqYrt8FqPP8YnHm4Bx4o/25rNbFAMrv9ohVof+hbHyAn3eLb
3ruqYNc5i96Cqorc3JFd/J+0u58d12aJ5ZsNINx4Bjd1s8w8VhqZ6RcbxhU4XxO0TWsph7txqUjs
2FN/Yipy/Zuq20RynIJoQwEVt9WvrLPzS6tAF/KZnXk7gVJaUZCQaX85Ie2KJ4q11A8EE8w+aRnV
8YHh0okQCSzTrfE3/NC0EK0jYGQ9jjdtvxl1ahh835Iq2MefVYUoBEV2NBC2EjjI5oo+ccaTQ+ro
eLdMGXxzHGzXp6wZ1x1Ywa/CC6yFX0GaE4R7s6iVnmEb2yA4V7Oz+5emy/qvhlctBK/VUfAbRHb2
PrrEBPonE2aJ0MLgugJh5t/cm7ahcgx68icwvIzPs51q99gNVFvlLA8xnVbkNiGv6BN0VsviYRFB
PDhHzy7qAIbCWqjxNtqZZw/+opqfsYQgPwjOKPcouzZEOAHJjwiTHaS+sJ0JU6TWiOy07zMWt7AF
pDpnjdeNiLi3EagiMcO/NIOGAn9r5s+E1SzlaY/5Ra4I5tqCF2L+06Vp3yOr3BFGZ4txPJoUK1ef
gn4BCs/7ZpQfsoSq+ZPyt5M7VbtOXWgVZFyc6AgWSImyDw67rpVDtDQESHLQBG9hqthEmN0pMTUf
3QKKznkikudoi8P/lnFzxXFOPeXl5VYn36n0JhAJd3HhhOHjT3HUOObSVAiJUUCyliJrckkw2KZw
bSFO5wHgIK1aZzpGxnLIWgeQ8kRFQzwdeezABmCswzlHFiQJjVwdXlRJdO9zMLR1/TRFAwhpDIaC
HiJEaHPL9Bou0KcD+SxrHSImEly5fdGRcSmLQPsb8+uYRm+ul+0r1PHGQhlNY+s8dH0yGla+rAJQ
C9y2OyGG6cJ8C1EfwX0mEsJuSb2P1veubEeH/+vGbkYk+ZCusce5nUVz0VUZK9DCXJ/mTgJQajKY
3gJQPv3Ne2yRjqhlhpe080T7BB6M7cNvNTd+2pvZOaKiUs2trt0mzau9ghxbEVPExzVmdy04UJPl
BOm3BQfyOdh0l63ph0Pb+4F9Ks3kwfNqWLr96PhTsx8XRTrps9VlXJ7mCR7qOQpQ5lWcp2uyPBsw
NXOg+XWvbge19u2Tjt3KPa9h55ubTBtA+35qXOcZdZWtLnXcZQlLp5UP9P2Ws5eHTrY2H8B4LcWx
rtLDa6A30qzgfUJVv3siarObdEigXpbOiSJ+w4DNX7SGe+NZej1Ifba75j1gSbv2XertmpxQTd3B
bpnZzpkYElC8xun46R1l/yIbAxRzgyZZT1k11s4ZzDIYTm27U4wmNijXIdzM7zVwluXkOUIOBzmk
my2cXYuqMOGAVG/jc0GzsOM999W6lKRPuhn3kzTC3iHBm/sCtR6oUUUEC/A6QBT4ZW9kViz0RZA5
1IaET3W9X5POMu/gsumslXot+wq8novW7EevjVAcj3V2lRe5JqbLbUznn+w65Utiy2v1R1KToTyh
ZhjBP3BpHudWrg8atn8/9c5YlriZGCx+NGsymzysVSpOfMlo4mQHB5z3iJvngzJqyNBW+Ht2QqUm
RtoHq7rNQyJQm2NNMXfKhwws+jI9DvZHh2iRYDbtT+vnzk85vEwCkd5xifqgel0XOPQfZeq0IXo0
QchH5A0dMzdxjeuTRiv8MDp9PX95PoGqhwGFHm/byuVbUEiO87/0JnIIVDnW/CrEppr6re/haQoR
OqYjrgOKF2ir2sXDJocQ0oj4fLwTZBbKG1STNryVU+TsR2Dr2p7UkuEqWVVmvRMTahofgXLkmld8
5eJmq0v95EBlDRfqpt3mbcmAtD7dVFX+reTqqf4uMknnO2/DG0RAnBvZy2ba+N4bkrk6UxzX74Ws
Ng+rfowc5UHYDiMS+kp8lMu+g9FVTrqzdUMt1B803AfTvY9MLXucMyddfoYq4OZwwtL4tztzTnyA
89PkgPLD9od9Ng2kJLKRBa9k53FrtSJJ7+nvSrLzYmEZL103Zy2Iacw0V8wT788ZPnhacuJ5Q+9E
ehjN6iO5nBlP2Zwgy4imsLqlwIan0iC1sudxcGP5zxtdOnN3ESB3m1WW9TBj02CdjzRs++jYLI5o
zmg1bHtwotVTT5zK3bPqPa7BwUuUee748bKL1LYTn3Jx7PrqkgHDR+e6Eg+tEYy3tl/LP56D+en+
mvkGUA9S7dzBIZK304H6Gjb0ymv+Ghv7hAtNAxUtpR1COFTQeHFDhxE3WDvtFl6Kg9t2x92azju5
nM3zuwOxM1/JG1g/5s0UZSJQtahultIv/4BHGHozkd4E20HqTZDmCZPX3SzwAXDKWU+4oSMzx5wi
NyICZvObtLyNnWH2z9Hu7e8JKbr7xdkavyLYDRY8n3Qo/rQxPdHHBWtXB1fCtT3kIDLAuwhfWDbY
j+khBZ5XywF+HBW4s84x10fGZY1ETftXQcmUzBdnWBx9x2uOnCHd+7D9LTv2MerQCSs/mmz140O4
0uv8Pnq+irH0WtncxUOy3lGdwgq4zQ7+zzncCc1ebeMBYfehU5+crUU2EkRDGBb+FI2SZ7LiWnXV
xlqgBbP0SMFqeh5QIdu8Z+jRubums3NAXkdiySLoH4P4dxLIDGRaYc4NhBCykWPc/GyH2f2W4biO
YA5a7AfUF5nOtUmSn/DEYXKO0sF7Yz+KGK7HJuToa6axfoQ66c3ZSgifm0YG13d5di3vftPbGPIq
tlzTOozHYmy1ju6c3XVnFje8ZLdO6fg8BHsExO1HbbPndESxX+nFDzbUK9JLbyRa+O3i7EMDMduX
DGROGAXXCWJiF71mZWQHKRBPsAZ2qbrxl520bCqCpv/6wd//K+OmiY89DMvLPsSgNdki3fHIKLN/
cnLET+HIHvoSZFCi51FM9sM4FS66bJDTK7C+esrSsaZKdp22txqPpjnXo9T7qWO539EUjsE/ydMU
5cA8TDa1F2whxCkty/ilaZA5iCyd/4ucaQsvZbx4/PBRIlrQIWIfWaci5xdUylyjvVPx67TBtxVE
/eq+EHJGV6ZLd32wXLXbTciE4l28LctooJm3jRoQO1dfbp35P9nO1ONKAKjOF5O5bbEiPPYu2lsi
IsvCRiEhj3tduFvUlgfYV4pzVNKMD4O3lbZICYmkuBr64CNBDjhckg2l0G8N6L0gEKRq44CUvK9v
gSnCkaSCfnXzxQ4p2rKSZ/6Icoz6NzYIHriWehzQhSm2/5K120dsMJNyTnO5oq2w1eTtFGXv7v3K
29Me6Jc0jLDXFNg8iwKGVz3V/pnAhgyBgEx7/ygDsLXDgnCXeyYMtpo6rYHYzzpsZ3mWQz1XB15X
zHEJ/fJAOmlFu3aQOtybSdCteCIpUnfdazGvVmUnuAu4tNAZ2Ipu1aUh7HH1GTp4wSapjrPrI0q0
MTQuK9ZVRRj7JBYXZkC9BLdgvI3gLYrhaK7ZWHiYjVx7mfpmfawQjUugOCaI3O8a7KYagNkcGY2b
i0O6rnqASM/eM1QA3TEJFwfJ/NTHUbE43R7cNIhS7S38AW+DsyOuPvb0+JawkKNEzdoACxVxXY49
Q3xiP9KY/agA5fTKs4k7mPx2ynR91HEfeoW7ry5cX7+Mr7pxGTSihCw+E0cKYe22ivjiLymfWZMc
HMxt+i8aGucNYU7yvAqN4kCRoh3c8mHAv2zjd12hYrMiPB9TTNWsAdufmdR/+cNq5ao8kZs/5W3c
lNEzlEVQDYe6d8iZPxBh7/k3HUwdjx0Us4cgH8XxUbtTtH9UKfBtDgJV0+I9B0FVtKFautMU79Gj
x7eTFUOk6/H+qqj5BTDeU5i2j/VUBHIoX0Wjmeh7nqxb6BKe/SBipzxRzjO9VaTNhXm0QSme57kE
6d0mV/zgvN/TEyPoLg69UEBzeuINLxKSct0HmQTbJdinEsXtNktG7XoGXuYnb50fSbJrNs+2xtWy
miAU3zN80OWaABYh1+AR3s6R20/I/XVr3xwnpL16TYE8vuUcaPYVNeL0J3fE8YhO4iQGymi3l15s
EqVXrAkPSxQOkxO1LNre9hxx77Ax6R8doXG86dJp+R5RUlSHMQp5u3xUxuZS66THXJhM2/oykLdn
7/1qm6qvJDSVOfG7JZSaQdD5XKcxiY9NyTlcjN0c2VszlEInKDzC4N5g7FiRZOkAp1dN43MOirCv
p6QVWXxa63a4wjJt9p0oL/0tF98qtMAyeHd6Pf0IR8fFrQQ91RxlLJatWOo9fZlU23DfctLoUxc3
noPjslQVU3JA6iXcURuIR2SZ9XSY13QlIaFZovENTiXuDsnAIFokJiZXyVUKRJvyR/d7CdfquZmq
gNLfYANq7DrWtUc/25U+qLK2aGKMM+pDJufUP1xNHyMIhtWfvpH+WKASEe/GCLhTXdV1yZXAQXZk
M+7v+mROudTCEhSauQovBnBy90UdzvyX+bm1D0OrwWwSsy7p0dH+UN3UfAv/5ki17Xfo4gwBk+Lk
OayLAa0ItOYKzZSz28MUldV8jKupbH/xBVIXW7OhLgeLeZSQFG7j/hAHYftLcT0+uca13yhx26hI
9wgV0+it0VTskxv/WmwwRqeZk7NmMYxH58Nrr4YxCGhuaTmIbPsd4GR4ahWKs99aN9a5mdBGuwdU
e/V416wcM297CaFZ1HEDqgDXCx58xE/TdzegyWL6yxgUuqc5ja1/21or1ZPjac25ZncT5ET3w49E
WgceegdPtMHdvEWTOCATXGJM6PMavkbKhs5N03AIXHbuBZLTSlOjyFP+Wp31Ppn2VIXT2F2iqeyT
25Ur2rkBI4YG9YYRNp4u2tk7cDtW7qn0I1jykmUMzCMt59d6ytjW3SgcP02l4i1XcQrv66Gceouz
uaYGgvGbIBEfQygCiwpSdO7TkcN9j9Wj2hwU5TEM1HpCiO3xqcWGOJ4INYvMbg84NKDEV3ketTOE
9zyOSXm0M3t8UXoA4TnBt0545hzcl6L3SuoeM9dDyzejDePX26qlKCnq/sZ1PL51etbLSzZ1QXgc
jCt+xxO6k7qLOnEwUlR/SxuKIC/noK4fbLI5ADK4s6p7n+Sc3yAb2e91SFiBW+tG6WvHtk/hhETX
1p5bSDOExvCFy5vACoUgo+onxs8osryLeyLc01TPW3VjIkTAnFNuZQ6uDsbtRNVYKu5dV/jcXCb1
1TPZdlV9WDTdipAIcTKl36HDrsBD2m1fhi5E7+x5Gtl7KlTm3a/xDvtj5b4FDyJEBnPyEn9n0CAx
Y03UUWK1GBd0Ph0yN1AwaVV1juotUsgaBk+BBxDLvBRMghv/Jwepseyz0HnwPGDZkrfXi+jjgY5W
7z3Eozz1AAJ7MU7C52zI+vZvzfNWFSmcs/rUUVLHBenuxD82bmOCX0kbEORbZoHBwhaBqhzAaasd
5JkpzJhV/1YwYP+yLZRxy/WNRM2xm6T6RzlpB4ChNv3eNiTiMH47vjPczW7bcjh1pfrSON+gjVZ3
+Lkru75rd1uC18yWhFDCWsofvu6XsFj72bh5JKUX/yALTaEcrVHz5n5lex693YyAiA1jlF8YG23p
KUgxj+PVSfbhZLfJ3vkhSfI5MrW9ejJgVB7Lcg02s5DJM/wJ1Q5kPKfDTNkZ7o2gP04m3T+3Kkuf
e8xKmknZb5IHF6CyvxWhmMt7uomb9IiKq24fQlfL8sXSXxVoBqes7lEyMFhtCCgHm75sSJzXD4hx
7+fkwg0d8b073bGa0bpwQFcJVyzIgslLuewg415UvZM20q6X1UNlDcFjbf8UCP/qt8F4Z1j9yKI7
is7hvhBd1fyBWHcB9hANLNlzrF1FFkNKZkvBM8jNgrw6/TlPTf/eJrA7OGn6HkCWzdU7TW0W8xyJ
aqagClvq/WAS9tZpCPtH9M9XM6+lv5fm1S36qRN3759hPpmbLLFD5SHxpv4bxCrg/oKFRPuzRAPO
CQ/IfY0b2oWjvY7xTMirwNmtPZPeo0eAZOuWhG6smPWrK8q2bjNuZAX3LyL+7n8Av2V5E4MfDac6
RqrEvIHQnvNr9sYD5k+vfxBeV3nHmlkXEUzarYgiOzfozVPJrFjfmKTZl7PrSv3dKDb4Q7wH28rG
71HClTTV+M9GNv6u3FFxQEivKZo1bZ8HYdIfHlaQ78RpNELE0sNh6CXpFB3kMuAR1d7QfmuzON4d
lTn4JJCy1+vRL7PppjVzlOYCrVx0H8ymXn40OlpEzsubeDnyTaEPCW2sw2EJHdS/KgvITmtkF8CC
jzb9YqCmmiLGlFDlWCHwpaH4Rw+Zic3yDSWLsFfPBj1K/OqZtNZ2jsYCD/TsMp5HejuoqffMz2UK
AAa7frDlJQ1ViHE0uzrvoJEY5QsH8qjCBLn1Pv64VL9Eeg0ewCnmBXS1m/9Imyb4bSIwUIAmbDT7
PyYl+2mh2ZZTqRSD6KlM0M9KIpc7c/DjqiNEhc2OtTts7YLhS5DgN42D9A+i0tgsZFj1b0MWVwrp
SB/rYl6b0T0O3uoM6DWEfMG8ycOW+at7y4gu0oNLBeYbWXShc7f7vacPjV3E9jjFVc/Uq1UWHjLg
/ZLhK+as4qVA3KG1N3+RgDrFxZLA9QniHVa4udR+iXqpzNdud2Bo7cf1grTr+piasg3/AdTwPTT4
L8XFXZaRqZvXmm/J7oFfQBtGfJPhSg5iiDLrkIyhk+bWXKENsV+HpLEMsOtOGXwmgvravdvqTPS5
39fhOyXGo8AO5CPEictyAkkrHWc5bPuyvEP5SjQ5HR4EkP9aiEPia3M3I0EGEOU3+cRe3j7Fs8BS
BAY19EWEZnY5pnvjrvkyXZ3SkeNC5tbYPem/GmL/DlRk+V5bbzW5XZvtoWfdowagFcKe5XqVbMI/
uy/W5ZfyuM5wFTcQaqsig2eSfxDPKxZ06mIf+QU2FnwObSsESB3ok5e1AwzDGnoYjJA14pEYdv08
OYvqDmU3sOs7GR/iGIU6/RUEC3YDQFBU6H3oLwzhJflPhE/v+L55HfoRXcJV2mkcGkUKN5UuHl5E
ggWAZvYVU2H9W7rNwJ+DZ3/NnevSN8ewXAzwTZ+lYFguQrMPWAcW0b5MmNi8PEW1CL4LLJcjJwdZ
4VJC86sAmP9w+hLrjpIeyyBfiQ1OthbWy6Og23jfy4y0MeakJXmod3d+Lmtne658T7oHyOl+PMd9
Zv+j98mZ8iaaYQ4JQ18+YDDUBxYkrqk06Nro4k2o8O80nOWfvhW4FvY2WKNjFVftK6lVK8v+GCyP
kYKgvwoBFuiOaezfQqs7/0jEDcrJcrcNrvXF4MiTbnvTxSpKWPu9QEjJEVyr7IEz2EH8JSIfuQ+k
eq2+Q/RIxF3g8pmaXzWKSASLPBH9rRc6oznoKMowjpSkAL64Lhv4czjKVN9ydq3/EQhAVDsr1lKd
xz6SX3S8OBH6rmaY3hsVDs6pll36WINMcrfWLl8sPwiiutUFFMn3IUCEoJoQKo8FdQ7vPDyRI3an
zobm2EswzM+9j8pnY6H0qKEb3dfWTTt912SUuR3nQAX1o0mmSN8JGVyF2UvmVcfOMrdjRGr3P9iI
YY7YcBhpWAChnKGIy5/pxNTEPyGi/4IERDd33A6zAd2gLcVCM6LDi95NmhWy88UTuTD1clxtNr0Y
x3rBTQRP7P0QWgTv4dxMv/bQMyMKpUVRANApllWkCtmcIJ3oW0rMljYjPjpJRLzdaLdz9zvcMEP6
gr96ewtkixTCNiPe++tINt9OKiHLkQMfmx9uD3g02zWpc2iUHhFQ1iYQR9/tuSyQUIkLJMH6Mfsy
+AJ0aZocDRSp/SiK05SGxVJ/79QhI/Je3c3NMX3Uv/SezT8z2Tq8gDbEjmIRn/71mZAgECcQnAJ5
tF2/jNMukHgLp+IJzicIqSG3bMR4imZaQ9wOi1xWchyxvreHbBtsSDFsj2R6BYIYuBN2yMGFSk9c
E1JV8Sl0mfBfMmOy7DnBNYTKLzHlqwNeuD7Z2GQENAQsNRK83UFwi6FTzIV1JHKaHpPqXLjjoINL
GFRo0Fq2ieSwQellxRiW07tsoxX/3IJNCM43Ecc1DNzwZpwGBVlTJfqn0s40nde+w8taLUt38HQd
x5zeQo6o84mBZtxyfyqihmGipRqAWpugv3ggvVcbm+6PYBLRxPtj975YG58Nbgn96mKoUSlv8cML
9O1165gfTDt9AARgZP3YIp2Z/7HAyWzPO9GTVAQ62iXc69X2qHARfBp/RjwrZ2aJPPB9M75tJCCh
59vRlPJx06j7ZCZd6ptRtevftsKglCNVGjkfVBL8jKSzPbbuxkM41INqT+u4qA/b2P4tqbsdMMKM
2/fCZf13RaASX41Sy7OsakcdqFTZfNT9LqreJLXRWyQ2NISRToOvrlLXo2BLRF9gupMd3wejXmEU
2sq8HmeyW+YQQdgh43Mm+cZZ9BkROIHWStfl5yyqtn4LUHLB/HOudm+jb6uPtk/thlZxXp7BhbXi
Udwx0yylm64XqCAg+Kic++jketh1cwX0+C/ZmDMPU7A3j/MmcOjiOJvQumCNe+/IbRJodH1SVUiI
3zDZUIv5Pe8qxXBpHOSqXI2/XF5vfUBEKr8TkHfid/AirgfMHOQYSOMmBeS0+SJVaQvxIjbNUy9F
RvZ06jrueWbEfEAVUX2hQ0JRH6m9IaKN/I4vLF6rPpHAV45ngd6pRCg+teOvnXucGcxtgzc2zLQq
+kCi7XfrSb+gOrH1LYqlkr8cGytvYnJfhvu965fLuGvNUwKZVPPshjFCaCiBr21COVQk07w+tvsQ
fmsf0WmeUFpARp02gNxOhqEHKVGMXgpQeHoPWc//4PTo53MvtPcf4R10o1pSeomNhZ0n7Hwtr9/G
4tco7Mkw2he4PXePMIsoBbU7Kn8IiqRVW3Vi/5HOY6L34RNoDNKnFEZ+cejKR8tM4BYgtCnT0lTT
E56EVf2HE2DxckxhNrvfSK2AKvab7BakGLc/Uti+fQ1JBVj5MQdwQL3MKWNi1pqHJESXxZGnDFPG
yEiV123HgbN20RR/rJ4fVr+wrZTVWcZrc49wKshAFon34aFFlaGAKu0FWGUcL1O1EKsQNcgni9hv
BKRL6CZ+savE4A2IZPb3qq16WOEP3PM+pSZiYB83fXdFkX/VBFa0iBOS4KON/AzU3JoqfRo8M42v
8FR4zPr0Gm3g1K2nH7tAzu1xSWT0Y27KrckxOjdPAs6JWR7J0w/lbZhaVl/u0OVOvUnKFTZW5Gxt
V7D/oewkmNFVtQH+zoPAq0DhS+eumnk/GTfvUU57+eRivblfvBgfds4Bp9u3Htte9hgnRnpMaXOD
87twQ9fx3EeSWFgjTkMzRiJF1LtE0++9J0FcH8BtEcrmfRomxp6I6V+d5QU5vjd6z+m24K86e5Vf
93h68AP25Wu2kbAw3qUBmmA2RfatoDzGOOqjBIMK7vD6hvzx1KExIvI6hzlVV+OvWMW7ywaI3unQ
1qvCmC7jRJxqQZqsPAza94ca0THTd1uMqyv/U1M5osmErzbmwRno1HtDo76nR38whsnLrYlRCIY5
EfkSeNu/gACX4XYXDByQC6GS76YWvbqtOAmjw9Kl8jsjV8l9nmDyr25tDvn0r7P2pnz2ky2Ds0n9
NiPVzdbdctM6fbKfqYacJVHW8QrkYkq6kvct1v3NpkwVXGbQzvIhM74b33ZZxZnpT3vVH4zbJPZt
5p2mP0ImcYw3g0SEz3Hxm/1uSttIPOAwwm/ls6Di4oINRQbh8fbPfo4UD1tWLnm7IuZWLCRHkA/t
vAKeYN2xLdTtrUMsHQVkZMDw9uxkFJBl1CHLKeds4z8Lib7mbN7mCvGN5M2bXiKGo67yednSFmX9
Yr0dK3EGQYDiovmIVh3/8jHRcF8ok716apf0UPiAnRvUImahrm+YbLh3JIt4JqK8TcT2HIooXJ+g
prjDeCPDjylIibgveccfV2ddCTzg685unUhnf2w1lr9bfgH7sUIS7gI0gOwcFx1Pf/rKMD6asAYC
TWgPI5bI8N+sxW5wzoX+/lPtpSMufqscfYG+s5+rTMxJxrE/nedJ2PVRWk30Soqe4G3NgPiQTeAE
vlihcJ0SAWR4VpKWxMCVJ/BxH7hh76oE6Q+ySU4HUoMacYTo1pe93+fxOMzj8Lpt/7/vAs9+jAEk
HBr6ChYTA42Mi4r/b1JUJvMsGHnU4jUZl9BexNBWX4SO1GwNS5/dY2cl8YQ2p4F+Uy9KcpQWqFTr
CBl6DnS7DBeOd8WZFa6k/+xV9QLY5emctR2gbnLZwK7AlRccJ5yYb1D4UNPB2DlPW1UB2eqyx7ou
1mz5z5h4Zj3lBVLHBj0FqzpI8QA8iC/tscQiKgh+GOiQsmAod+k+I5q2tMNQUECGj3+3BCpFZl1O
aCdcqNmRF6q3zbEK1MSPVop5v/cTYFDM6VqshZlApUkX8XYWkin0vedOB7Y+p1NaXW1a4+je+yu+
AqgDB9xOabvag9uzcRXsvy7aia1Bi5UME4aSciVoAUauycvJD4aD35bmH9J5dj+B4DTLvSpZwvMw
JSVGEu7r80CO4H4kISx6rUYyEw7XLK8X16RQ3IsQLE7o83jOOvRuH7MYQ8jibJoOSQjWjHTO1S8E
wNTgWWQ16PuEsLHPbTBWPA60OnyllMMeWt9f1p9bAOUNjr5lDXMvfD3vNzwtdlny/9A36jXLoXVc
WZAKSMCL1wBFHtGcoHENiBhAcMFq5uHY1NGXuq49BxElY8knjlV/k4W7+NBugusZ4jZ6S5S7HbCW
r0/jqrvTjtC1REcfz38x8aPdwR8C/k5YHcvGDuzrHtni3SfiZrKrXxmeNAeBbHGsY+H2jg4uJ6I7
0CGjIUQzgblU7RDtfq+7r7Y3nbhLu86xaLw799A3MXEBmZfyx5mKiDozkdkfRpb2PwM2A6zqjmle
q11HPlY6zDE5CuQlgKdEW3xqSNIPeM6y6W5wPeErUCYtX1VYgqNIV07/SW9VvwegYT6BlilLOojB
9nuNep0c02y0Tz3QlslrKYLsX+w6UEgB3Py59NqsL9AazW+ESMQK53jasxXNSlIZHY/BrQ01HMok
o6q8GeIp3Q8ZFNT/SDuv3caxaE0/EQHmcKss2aJklyveEBWZc+bTz8caTB+L4ojoPjfVDRjQ4s57
r/WHbGvWMtLWJqj7J2kUGtr2qddc2FibcEuhCRSaxHYg7JU4NRQ7i+u+fYIJAGGiRYFEOuY+DDGL
RzU4QLEsf+iGYWH9lYiWfiV/bamwY6F0GJ2FoFQjYFwbwjX0hOCgxzVUMF81vO8wBgIQwaXVVhfP
7fSS4emAegVlre+qDFLupaKu1p7FxukomEBl8cMdOAaTiduGEAMlOMA/fXLA3zE4y67ghkB7c6Fo
DGSCLBiP/L+cng2oDcKRV0sjww6u0mibU4VKUYSAQkNSwgejtnK4SwlrCxnzcFdEPJxYWT5VwbVf
KAL+UJFjOid2ObQjNUUYQUQI7KFG0wxtfQWQj8YtEz8zkTRxBxB/1Vrz1Vq5uKWQAGGBT+y3HGoe
3IxiLbFZx6/kgAYYmqiba7u2wmvpYGkh9ESKbbWyG1CDVJ/6lqLbmAmW6R2O3w1P08Fb+5FU/Wrr
XLnGKlqw0dqqyfKce2T3kaJKdBELNmSDqvwJkE2sfpEQlKAIrAlC+0KKyivIB+HhCWQkMztzEwB3
AQ0jUx4kN4iuSvLJNxr9Z8RGA/pDoUZhDI1KvafV0WUE0mZEm7YAhg4anMLrLs7CyjlGrd4Ye7R6
inJvtVxYOBDBcOCbFRRhBtZZt5CV7IqgPqVJDCfZawrl3HWu6FpkqT1J+TEkavEsJ2T3vxgAuqRr
BfQQma+hr8zXIKty59mCKkn2IhMEJH0HwuxzaLfCF0ktmxRLFH7tQ2SQ7z9YeUExH/aLDPwOknio
xhvZcfOXSqgS+ViTWzCRYJLlD4Hsu9ZmEGUu13nYguwRRkJkLrmVeBLA2ITHDs62u2NDBhhQFRLP
TKuo0BqIDdP7xguzK/dIWtbXRjbycuu3et2AU64E9wi12BXXWZP20LlgIUjCk0n2HtUux/KcFyfM
5J9BJrj5MTNzXLJ1xeIZAsNX/8aeUiEwVFGtQ87JNZuQbIOhmFTPSjAx+Zd04ATMoNHFXnjyvECs
vpkiF26SAxDht6nf54qtIU/nHdIAKAIq18hHrTQyeZisRIEbfkappXVHkK4mvqZ5maUXfFTQqS4U
tSyvpZWDdxsYM/EIUcjl0i4LmpK/qXWmU6OuS7IeTRv43SYuPTW+kjfvupOig/sRGkWHCmCoqQOP
rW5Urop4OZ6RmB1+qWaj+eByq+DHgsTonJwmsG7UrUX8wDV5IpoeNrFkAn2qzgCHa/+DHMXbGBAe
AUE3iatBcN/cIdrVqXQ0D9V6zUgt6c+OKqY3stSSTFZJRu4e1W+ogxPlUIEYTWS49bmN8n7bFGia
FwCiqM622YE3OblArvLKPuzyeifoxtcEAtlRbDz54kIYcBZUV+8EvyUZn164bBSwRyXTUWb+neC3
VqNt46VpfaYYsW36QxD/ttwviGYt9PydXP3fOJjegKxCicec9DweWrUMU6g+my9d9Zau++5onDVh
W60N6c1PzsVGcfcx4gjrFPuGS7yktT4bn8Te6Cgu8wXT+IZvQDmp6jPk6fVQ2wNKEjwAXHEPK9/i
8NAyUPZ/eIqRit1mIwy3OvbKH7kVdlkaLsyCe/lYklKiOHY6Rjl3PiBFBemxQc3rTMXj4uY7ykrn
IH993OezQSREwJllhi5Nh5a6pdJFgPrPkhq/gG97UurXQP3wH4LwfCM1zm1FVicCtWHiKpWuOs0Z
lddPli79hs/9YnrKglTxtC1MTo5lKHKGRa5Nmwom64JViqaWoS/kfy6kV9n4aOYLIaYrgRCSCOBC
lySNe5Q0mSHc9rTK5AJxCbKXKnwNnT+y9aOoL/+uv6ZRxu3h3Xrz0dIeokIKLmXxQ/Z/mdZlWLJr
mOmrm4ZMdphM6Byv85XgYvgfHc121F9quiB/vNRX4ye8awViXp1qNbSida6aa9NXYvDal/9ybk37
avyKd1G8RoGmIxIFLbp1JKXoxXxR9Zf/3YBMNkAfpDmntxZcFMgLofAbGTqoewujPj13/m9LuJoo
o52kKE1aQoU5EzJRDy6jmtWK0stJrKByPm7J7KCYlHM1NnIdnNRtd/EUABGLDP3Fyy4mmqQBopWS
/6tol/zXpelmOjZH1liOisFTXFEmk9hoEkn0+jC6+NUz72O/fDZrVIFBoA3Z114j70OlBJ3F3SBf
HONLiE60gtteR27fA71nISf1uOmjDP37Q3X6Qcpt07tqUHvB4YO8Qd5GyGj5mkyx0N0UAlR8JKbC
z48DzvX1+x6YrDGhSR29JK1waay9/D1BoTA2qYwt9vTUDm/asMlCG4yctFvuRpcQHcwY1CtcLfAl
yIZZe2TZLMh7YbczQM8/bt/fGTntUVMxOCMUCaDwdMbWZiiJMAuii5UIF6h3YLKuiLSBJUcATvgQ
vho/eGs0z/FJf46R/SGRuiTVP9fHpmpS1RkvKKo+6eNA8bS6B/11yTZevfUEbQULD6nvpaaOG/td
UzVJl8GoaziSTPq4l0wH2FoVXfLqlaThCtWtiGu+9NVZGS/qDmEmwGDReqGDpz4EhoxfBoe/LnId
0WV9siWEgIQKUhT9VcYiQ+QlVKIroG6yoHnV2zcpfSK1FPDkr429Kf/o8ug6jgUQih6ZqezAu3mn
NfHCV90t7MlHTTbDyvf7Dumw/lpD3eu7Nx8qvYVEVc37V0p3j7vgblMcg3EfVBBosWQsCG4XbYaK
pBY79IDhvpI7WBXF738fQOf3R0MOhHzUyYlO0guQipb115Y6kKIg9Sx8fRzhzqRoHMX3ISZtEJpO
M3nb9deMvJZuPnvqL9psq+G2Rf6ZwuoREYkmtxbG6f8Tl9eDYWhcV6zJ2iBriIZe0vTXMLGb7Cuy
ehthJH5ZF8FETudHVyNbmC+slLsFSWPpRgODIPwiuPDdDlgJGSKnKjxcBUSJqxhwPWsS7MNZXXJw
n4uEv5nEC0klfyZO9nMzd5yidXPxqrpIeCNN5ARH9KeB2pwfD+BSoGk/WkkXqm4kXmv46TZ6sQIJ
LxRYWbjRseotc/Mf4hkyGd6/V39zckb3yOzziuvEq1yGq6j6YHF/QmU9j4+P49wdiDKmupquyjIJ
NkOWJ0OluaBbQE6IUKiNS6WF+yp/c/MCaR6VBL98bVLxw+OI8v3eQUiDuw2iC1zRpxtaDDu6VNte
vBop+pyRKvwoHd38GA8UC2J0o540VUlPJYWfk1oO0i/yRTmK5tTN0Bwt7TigKDKQdULuzw3ip64C
J40KmHZCi2JVV9m3Cs4E5F6tOjRIG6wqkudroRXs2NSCI9qQ3ldIyt7CSpvrSGV0P5ZMZrysTWYi
cIwUCoMsXqX2Q/I1CNkH10OzqQo7W5iKM2ualyBag+QG2A6lqR0Y+SMhLTOL5YX6dJhJu0zXt/5w
UsxunaHP0sHyaAeUgYZ++3js7odu3EYsFK7ZJA0udrcLOy1DGfeHbrgaurCDP49+hLBr4pMHAqpU
vj0O9vchdXPeykRTFRPjP41/5HFNvrvWh0jLgLI0hqtbIoADP+XJ09G2D+IvUkz9DMVcVLaqHyls
U3g3m0oZvvyXL7DIVTGyssKj8vYLOlkDUYx2w7UsBaZX8YnU19HpNm2gHSH7foNqCp5ZN8NVzc3u
cfC5vubMxx1Qw0+Sy9Vt7Np3h6CkcnpVkvLNPJXG2kqSD/Hwx8z2/6tIUyswj8ol4H/976imKxXe
MTXNUzxER6GFJWImnx7Hu99LxzQDt2LSUxoHxGRcEwXoiBW64pUWnmrd2SGnC68+ezWbhUizS0Un
jcesxbaI185tJ5K38wZVjFmVl1xPAc//DMo33JwCCEOCgzl1JG7z1FhaobMtfBd2Mm9QaVPisCCs
YJS7otn7VbEW9OwcBc6b48jgcreeW57drEBtd4NSUi20J98KtxkJzmLJIXG8l07XEfstGS1DQ+BK
n8ykTk6bFKVL8Zq0kb+3mu4Pvi3toQshWT8e2bk5yxtAEy0JRxhtOpNiOdFABNJulRpGOCB1ewB8
lrUfNRigj0P9tcCdtup9rMmlbSi6LFejULy2Wg1nBneONSW8gyokHylM262sCOtA7Z6HvHihMPAU
D+qHOMKzGEWgNVq9wbaMAZRqCJWvDAvFo0RSIMSIFxfBXW+oXlxfQglOKIZNSsYJfQBy2470yzO1
vQxEbJ3LzlZvWoCtcrm09d1feSl3oRwAXlImW2ZNGmdgqgyEr+BYljW0YZXKrsP6s6gNwTqOEvxy
lOQHorLHNFe/UV85+6Z3iopUhoWpHMC2Dgun2+z3KJqmk1zTLL7qdh1x+SJj6tTiteI0XbWajGYd
2jELUe6XjckJqWEggucxOdjJA6uAmSwoiitfzQJUeCY/x4Y94B4FHlU8PJ4+s6E0vGtlkSuWJU5C
Abwc/JosH7OHVwuqbR46jRQ0gfw/DnS/+GgTFx12O4tc/vRegHhJNOg9gYa6RBdCzod9hYvO3k0V
d+EuNxtKFynQWQgz6PJ4RXl3XgpSH2c11+RrQZ3tD9QUf+36bfJT9/Wfjxt1v85p1HhpBFIkW6I5
2d8U5G81yyVSQuGX0vA6ak6UbWO0etJoId0qjTen24VOMKx/TbyU8Y2fvibCSA1L7BFkirMZ0qOg
e4yPmNgcVOOtMr7FFCt9/xM8K4QdDyFMMsVbcAi9n/xA0nTuqmxpJsWPyVxJPJhKeYshgdkDmeUa
EG8wpNL/w0Thrm+oHPcSGLFJFESUJCpgrXzl6idSgVfBLcnJWn59PHRzE/99mPHv7yaJWkD5xQ9S
vqYRG8VJ8F/QjQRz8jjKzN2NPhuPeVrEvJ9Wr7JyyAQH0atroPzuwWAJ4VuFZGMSH8LoN8CIlRp/
rhKwpC+PA8+tgfdxJ73YZ2RpFaOXry6lKTVWn4z2IGXV7nEUSZ6Zk+/DTHpR0TOlHWJJviYp3GnT
UTYpnkfbsiBHPKLPcA6omiN35cJGNNg/IXEXn0Mj9J97SNALXzMGmywQk+1XVdmf2TunBshqlUAs
bl3j2oMQ4EXK+wgdj5VbGMoWqdN6+7jx43VhEs4yeMFZ7NGM7DScQ7JdD1Vkxprgm4J6MRmVtdu9
yBkztoJB4NZPXl4urMH7oJYIpVdTTZ0kEFfx22kLZL+BLhMaVz+XDkKyGj5EyrXtpecweDX1k6Uv
xJsZYTjxqsV1CZNjE+fG24CKE3Rgt1rrKkv1NkdjoPRf8vCIYDSiV8Uqb6hu1x9VRVobcAvZPBZ6
+e9d6babAUOaUL/GnY+72zgF3y1UC6i+Gai99xLX3zXrAjVupYK2AHoTduu6OXgdOm90OWrqQvwC
TmrozwbsDCRncuSJaj3GAO+XpeULmYm5njFMbu6WgmvhaMp8+2EpDE0QA5JzDYH2A9kQS+5YJwCw
DQBcDxtH0geQGr/oO3/RiHTs9UmnMBpj0U3jNm8akyOuGZQKhJ/rvrS1/Ckrjhnm7PWONBRq22ej
7rYWEpCFgMyNNezT+Kz5V0k4uH65sORmDiVK01x0ecDgqcJD9bYTQPlDxpBC9wVu1kbRPokDb+/i
Q/pTpip9Bigopu4aNY9Nm3013IXjd2zltBfeB5/0QpZo8Nd9+LBhYu7yHjllaN2W+g1x6XUGukhy
0oVBn+t3Sp6KwvkkWpgI3zbX70XQd5riviASA8HJBz2DYJ11QJZhKZs/s9LHywXLDgSTakyz+fgE
Db3RG+6Lfka+TvWPSWcbrbWK9HCb5l8Fc2mh3V1mFOrrABvIMfBMFKcpMGA8so74QfAy9LZ7iNRj
757V4E9Dn4bBW61SHkUSO9v1umtHLbm/tdT9DDYIsghrWdhbwlOJEqqDeGKeCeu83UMS8pAxjgJ/
4X58dxG5/dK/T6J3W0KLhyMmYm3wUrZfFUxv69+Pd/a7g2Ty+5MtB3Uno9Qdfl9tYP2b+Rq+Xu5/
b+qv/z6OKeukynSOD2V6ozObokr6oQ9eqvazWpS2mbFiY71/8d1WWOizudE1VaYT9yqOLXHyckly
ra2E0KFNRpzsxS6N0ADMeUYNWXoo+7o5Qr9auIRI9wNFhYibqkWpyNJUbdKRVclxX5WhdI5jwKMe
T239RQs27pehfdHcUxm/yOTNlDesP3B3FFaGoC80e+YLZEkcP0I3uKdPN+nSDyvZ6nIZ/kdtx3nx
EaeC/b8dRX4Xf2puARYrRxw/4d1srHFuqGupkM+BjuMjiiPiVyP+oxtLdbe5psgi2z47ggIYarL3
KNCrBRjsMhrLgM7DXaktTPu/v3Czn4LPex9hcqLBRHYNNSSCAMZvxNmPMt9PogPlN90mjV02+yL7
USfCMdM+m/kGl0hj4b4x20j29BHKa4jKFLciq4Lhx74mnzUkbQcRb+Fg83i47nNhYyvJKWAWK+oS
CJXb8VIi8IWpFijnOHB2jffMiW01Cf5zKeTuX5Zvm5hTKFm8cFTe7edjWE5Iyk8yBvTTEk2JP5o5
KDGsoHgd+AkQ7t+QfivzmHvPQvCUp58ft/PucOSpBpBJJ9UlssVokwXvtUOIsaRpnTFfWwch9LQo
28oZNu0IpuRoceQLDby/Cyi6ZaqqSn0WZ27j71vo3UII8yAzJQr9Zw0uv1DgnOMgESchCd3XmwSn
DCM5QTVZCWjlSQUVJAFtBdVfPW73uAxuJ/HtV0z2HLbQ2kUb3zkb8u8eJ6XkkhsLK34phHI7gwTZ
gFjVR84ZuuYuiI5We2oRT/sP7RgVsRg/8ibT8hC3/56UTeOcS7dEZPNa5c+1tYDyu5+ThjQuBm18
UkgAbW4bomJgI0XD4NlmeNK+SJdM2YrBr9K6RAneqMW/Xtu30SZvlx7PjjFd6tku/kbrOoYzL5RA
uB/3m3Q/8cerMTdyRdFp0jRH57VeHGSGD7FzSI5x+sHHBt5ZY4/d5z3M508xTisQ4rfQZ4vh2CpY
KhnZyAa8QHDbBnqzdXpz4aPubxS33zRpei5nQhW2bmAHqnXCQERpraMbvTTIly+0fpx7t9PfhFVJ
u1WDY4K74+2QRihLm2obBrbpV5vc+JzhmeetnIvrbawXLmQ2amrdb0u7Po6rzLRQMgB4g87gmcFT
4DbuYAUVVlVNZEdIfXoIzK1w3ljpKGEk9VMj/ZDCZJ38UrR9gBkJ+nRoaa6E6ID+kCygT74Kv0HT
MusnQdi2SOEFnyOKPB50F0g7F2wMgvwCETf6phRUnNam+NlCAORxG+7PHrAzYw5UQWydDNtkNQRk
KOS80CM7j9JfJvANFc7d4xD3O8dtiMk8wIXPUitsuWwXkEzaHDt90xcLicKlGOMMebcNK42v9XJP
DA2xR/Gp9LeyvADPu09rcTKDnTegQWFDqU43DhHRQ80pcWkQinxXGlep+KDyIIKtDn9zE2lHuCWr
tgz33hIe9P4eext50oNO29XKkFZYEJofvikphaMIi9dDCSPk8VDN3BNuI01mdEkhNsncOrUhwBvS
xjW3WG/6lJTNfXVGR9tbOD9nW8az0jS5po7r6HbcMiWOAwvinB2rX4WqWDXoCcvZ1xx+mo+E7ePW
zSxXlfvBP8Em24TYqfHoeEHj4FZAJ1bq70a6B1y/dNsae2myHxEI6oAqkbm6g20hYjoUYc14eS1e
CdJR905Quo0KUFxwRoCt06/YH1DATxv7cRPnB5DcCHgpbpSwCG47FPeIWkqFPLWRhS88pHY/4jla
pDA7PxritXCeu2BhF5w7e0iEAImmnsttyBrH+N3aE0sfdbPAyOy+/q7+jvE29Bw8+MptKTwP6UFv
t85PGTds89xe+tBCn33ddV+NZqvr7vZx82eOQT5Cp14vc7Yb4qT1AQY4opEkmZ1msAe0Zh327hrs
YyAfZDdbuUq/MKVmA+qqAfCD+4qhTQK2feV6JCwzu9S+gOBfi+05cNxNoNtl2oLFXAg3M4OB7nLX
5FELLmJKTcmNQUAwRs7wyPMAVOMiT8oLpaKgXgKPzZwLGrNXR99urMdNE73od1Mmz+PchtWMQFqw
bsuF68FcBO5f5JOYrGRbx7+/mzZyVsMoV5LcLv1YeuqgQW1R1FjaYOajkK5ky+ZOqU7W/GgJmCXI
IdmZWRao4mTSFd7xEjZmNgpwjXEKkNJQJm0BoxlHZdjnaEog3hk/jQLqj2f23MIm7Una1dLGCp84
WWU+cu+lZ/m5jVvPSgFWd0GdUaz21j5xzxInq4l56OOYd4cqol+UYzUScSxu3lW3I4QteJ2VCXMA
pky6LlArO+i4sGwL1Wg2j0PJ4wF9s2VOYk0WEh7iSCG7YW7H3Vsc/PqNfxk8uY1QPfXYgprqpYTh
n704yQava626BN/4b/8DNdrmo3ssEYt05YXm36cGJt80viTezdAWTSkpN/kmXfnSuSjUHT3pg+B9
xS2AZPcKVZNwD5nfRTOk3w8tJKXd4165v3LcfAGPotsvUCylA2jJF1TtH+fgOH9GiZv8MijIuAw7
zfiUDp+k3FrYRe8O5fE2qzHbuL/L7GyTcVcyscKCqq5ts423mf7SSCfZSNZRNxru/HrcxLs5RqHF
YJ8BCUTNhQTIbQt9Q6nzXNcLO4+jL1no7pIMD4q6/vQ4zN3GOdZzrL+gI+iaZAZuwyTQBjVq8YWN
4+E2VT74WrZv03OLp+fjQHPteR9ost+EJV0b1wQCJ/GGvzcsaes8qOlCt820RyPjwKMDphxv/8mN
EGGXDH63T3tQi8XJ0fQ+GtkuRQX0XzeHicDOyeHFs3x6oGZoa5uYYhS2QZGpDK7+duCV/DjG/SzX
mG1wUqwxA88TRL4dnCpA9EuTgHdKutCf0yZXqPFJBUSRHkePAK2lsHSwF2pCdBjRlBlBjhDNkffc
Pf6SmYkPEpzqFvVr/pmCpcQYpmUGOdUWjWaFTc9e9H+GarJ2DH+jWkvP1vs9j3bDwFFHfh/Jo+lp
jvnj6BDgUibOvg7uzzSHq+FtFJnU2Hp4Vtr0IGRXTNQ/dtnO+tZW7h4zWpRrPPGgyc2a7Itu1Csg
5FFzsfCCXRiX+yrk3+/jcTiidam4TSZZWITIHlMKsOvCOlS44uk/PXwbFOWbdEI0MXzLjBX6LYJ4
ikLsv5Vj1p1LDyoC6h/qubBWXvTp8QCN5+jNKTF+EeoRkgqkhhLCZKbU2AZXyGZymvf5Z1gvazjZ
C+mhmQUM9Bripa6CEOKwvZ2MMF28Lmnzys6kAfvjU4c+V6gvLN+ZiTaSAkDSKjrZ7bvDvC6NfAjL
yk7DkzT8yS1rEwTWWvZGc5ElEM3MXnETbHK0Rqjt6YleVDZ6ZGu5hvn1s8l++/oCbu3uKqwpjAkH
hgLdy+LsuO04ckpdg49nbevVDwE3IBO+kQQyn7y2LH7USD49ngvyONiTyWBCYuM5p5CDYULcBlRa
N1NUva1tz9wrVbDluYroTfmlQv1HsezymKAMY2z7n+mb+BQe0zer+WiFJ2aqrT+V6uHx59zPm7Ey
zQ0TMi0QHm2cuu8uC1GMP26k+hRckmul/zbj5wDxqX8fgzelxJRBl/eutOSpaSQgH1bbBTZQvntJ
0mhdNQt5jvs1poLPZQWQFwLj9bfb3zXEU1o1I7FV27WCOGgldRcZP4uFlvzFb98OnirzSjXZ7dET
pYp0212+YaVFrWBPEanxuX3TW25wFSZf+drzP8bey1BnX8QOiajSOWEg1js4IanYL6jAH7fum5dt
WwTsonOKk1r+AcW+Z6w5d7hmCc7r406f6Q++lFoe/Ct2num8Rr1L4nKaN7ZjlsKxihpMFsr+9+Mg
f2ty9/3xP1Eme21WFBhWoGVlx8O5RpFHxbyNU0D97l3VGGNq/NTwtLbSaycmn7I/urfDUM2Vo4VZ
PNNYWAzMrjGRDB188hlNqjs4n5a9Hci4/DZoHi00dGaZYHTEVUIZj3ptmjIVPNQxhFLu7RL/eB2F
YUhsUVltHnfn/ZaHRajOnQ/lRbbXvyfvuzmsozKeDh0qxlLSHVCgXGmtsU6Sz3K2EOjvGX07bhzd
iAWQA4CNwfS4nceDORhYjqeyjfteuE4Mf+UInwPsS9XfmriN8WgC/m047Sp6TeVPRblDom8XJu3F
d4Ae80xE0e3QoFnYb+UlRPb9jkxlatQPIGfAJXFamyq82NcB66j2gATfOh0kdTMgIo2hdYZZghrr
SEeIoFUC1Oke9/98ZM5Rg2s3x8LkBWGYKW/kksgFmfeW7DimOSsROcRjWn7xMet9HO5+1pL2V0AV
UAHhfmBNNhPTEANhCALV9guAI0K2qwR/YVecOW0APAH5gWvK3shZdzvQEibF5Lgs1a68bXYNoH1W
xwGjxH38O7Lj58xG8D+UV+0zCFFF3VWow0lXaedvpDUS44/bO7Nb3H7MZNYFjpWgdWyqdv8ioomt
P0nqmto7oF+/O5ZYv+zi/G34BHOmrw7yzqqPCx9wf4EZ4V/A04Ac8yqYJjxSM297wFGqjUA3Zdy1
Ir34T46RfMwCeaXXp8g7y/UpNE+ahLytiSz0LtB+BPVr++PxlyjjtWKyAPkSNk4Z2zroV+OG826p
C1pu5Dpi8Lbx04woYa/UCufvi7D2r5p/wWeuFvZxfs6f5JN3Uu3gRb8Up+h1+A0PQ17JnyXjQEHK
guqyzlgjC/vDOPOmX8fbhuyoxZZKbf/268KilNMs4Ov66meNun5lvcTKnz9qsykQWU6zzwu9Ic/F
G0kvaJgAC9Um+7cLh07GeEOzlUs7qhGvqms37NxXfxtqO0TOoj2SRW33Si0Styr3Kf9kSTv53Hwd
0HM9C7tB3crVbjBeNP2QIGGWucMW49u9ry5xOO4PgpET+z9fOrbk3bhVYYFvtB5r1DSalY5KMxIX
mrqUmx7be9f/5ORUnYIN9ZtJekH2pM41yhaBCySNCkTHVG40r76MezW2E1BSVbVaYaq207ePR+Ie
KTlyfrk3mKBWVLLRk8gWLgN9LDSa7ec/tSfB2STSBinIBn/0/lD5lx6R2Vp8HfyFJs/267u44175
rl+13pFqraw09qNPhf+WMOLZfxo7EwQQzSOh/ndNvotRVC1CrOmg2bhQ2YMRHhqz2qPwvvAUm9tk
SHL/E2YymUmiYkLZdZqtRdpeayN9bfTZz4JERzT6BKIvmi0cJDPn1nh8kIdi7GRwrredJyG5F1HS
0ewo+xoWTz4e26GGU5mDxqcP6lZYmCVzLdRha5AB4CUDYus2XqqHeKa4umYjXgx4+rMmt/vA+TD6
sXdIET+eknOn5AgO4PHMleiee+sXnS/CKbJNskpYuVnGNk1gMT6OMpPVoABPuoAcNfset/zbNnm1
MNqLy6qtI76dmO1aC1/j6JOKZIqobnUmCkhdcdVtWwQMDdxvf4TJLreO1ehnsbOUr4i9rSpRW9Xx
1iwWptTsMf4XKE+x0VLuelzD0KCWQ121kyA64b68coDpoevfYsTg6fIK7fi15ghrx0Fdffgegaev
y30srRXlzbUOYMAsdeV8wM+iqZ8xp1mYEPc5Z7YN2E8GmT2Dk3XKNyn6oVKQzldtCaC5puCsuWqL
8uBs0Bj87myAcdTaq39tBXPTix/RcXs8erMT8l34yYTsVJ7aTHeujF2MOZnXt1s/yHPc8vx4RW/m
vKx7ZaHRcxMTlIwBBtdij54Cu5FaM1qj59ByZNTlKX4FGzylot2/bxpIRQ5jngYjAuh2XoLnb6oS
r3AgMmjiBx+N/qk18l0jXSQ/WOjGexAow/g+2GT3d2J3KM1eVW2k+bdZcaLWKxsf1WQn/cBIXlW3
8UflZD4H2ZODhuTjho6b1PTMex97cgKQ31RKjE+JHX1V0W5ti039X+41aJIxatS7UA8bv+HdCRAi
TYn5Bhul239Lu0MzHjTYYQ0Xv3wStV2BgujjRs3NEdJxgAnZvkas9m3AvDJzVOGpq+YOXlXhyfUW
0lf3T0byvdSOScpxbyUxcRsAT27EkZsxgPbU26gmc5v+RklqYXucGxwLaCJMSiC6d/znIffMxEce
325wVKv7U6McUuysHnfWbFveBZlswYJWFZYnl7rdMe9MqsSSiZLhyki/P44zOyjv4kxut6VBZgQH
At3G4DdBhKYE+JSH/cK5Nd9lxgjuwnubJ+3tyIiFietD0+m2ouHSpD4jQCgpS0+quZMfpo1oWZxd
OnjO2yB4RDQu7gy63aNgmn4C2pN9NDo83HjKpT8ed9vs8LyLNdkcZGjSaoEDgu1aT8NPEToBrBmp
XLrMzL094Gj+TeKPnMLJGpWaGuFaL9ftLEM2VDmWpQjFNd903QuHHF7fK8t6fdyymeODceLZwf4K
a3NabTezJHDxw9RtC3/TJ1PycrzkpP2Q6eeSNzU8an8h4swUhDaM6xJmAyzgKQADYzwjdgWWrVJI
n6WA93BTvj1u1Mxw3YSYZBcMP5UTsY50WwrVFYp5Auqb6rCL439NtEE5B9gOlzOEDGVQcbdzMBrw
CgwlAuX5L2ptXg6ltlvAo84sppsYk0kxVKLhGgUxqvAbbamNg9QtKCDM9hepHxXuGoM6hY5Yet9E
GKKy+0R6gqFl/6brPL1UoYxWIWiox6MzN+UALwJS0HRD5Ep322mym8RpObS6LeB5um1GbX9pQJTD
KT1xr8W+t0emamEBz8YEBAi1Fbgt5eTbmDEWIQmIegbKqt4qvzPXoVnjMkuGUbX6VaNBh3zcyrlh
o4n/RJRvIyJarUsAKXXbBEdbvAY4F/sL0LHZEKxc2DJMQbrzNkSbdDEKmpJuq8OldT8MAP9ac2Ep
za1W6tb/xBinzrtrg+WWheBXKlvS0P7spOonYjbbxz01Nza4Fo6PKuy1gOHdhmhKPBb71KCnNFfd
yW6k7904/ZLhvCbXcnzRgchtHoecm/BkMlBqoxgPm2wSkmtSKLVGZNia8bGPjtz60iBYy2n47w9C
qA2wphDEAZUxTXPGPTrqheQbHLfgpMQEVf+ooSLSYrayMN9me/GfUKTQb3sxSrQi1zSByVAWHwK1
+aR28mfDlyqM9XoNh7qu2T3uxLnpx9EL4ZVczT10L8HfoIvUwrAtAcXsF1H8bXEyPo4x2yoKWyPB
kHN+KqsjGKHWN25q2LmHmAb55GuZ1jyoNDJBynUI9o/DzTbJHEtcCiJC5EluO5EyyyD7ToXSW4xL
Z4+Pkvm9Gj4+DjJTSQOfR/YTnSAF2II+2YyM3lPxv6kNu3D6ldc+YXrfsKv3f7rqig1vY+4sEwSq
eM2xx6kwBa7XOBQkQ7lKDr7w2jXhKm8xFEVLoXfas4t1pBNtyvoqLoFw7jFsHHCAVbj6yBTY74jc
bVcVZVH1hu14MaApZedVT2io4EOK+QNenXrZg5eVrf8wDgaDoKKahbDINMtStIoJL0gxbKkdjUmN
6kUQknjvkCJYqBLMjThUWfgX4OVkdAtvR5yEUqJFsH9sf9DfOHze9MLIsTqSxYWZ/PcmNXnk/ZVs
Q/8OHMSd+J2UYwiXuZZhR7hLq/XG+tKnv4R2r1V7J3nSYzvwMMjUeelaoAR/CBKgqnRVlMc+3aqt
vG6GbueX5krKgfQIT5ZyBPOyyfSnvjwowZMZ8HCAX11hNQpJxjvFeL/W4aWsd6WAqA/3fMQGVqLt
6+RQ43LT6s4KURMt69eYaT+e4nOnxihP9//aOv793akhBF3VDZ3BDG+kVeDDIlsqIM3t4JQQqGOM
t1dSBLcRyjDMmK+uaRvdtcILNvLfTCVZp/XCJjfzykDbR2KDIzWsK/rkwdTkcmUoGBvbivtd7L+P
FnSYIeXJd6j6W9WMt4877p6gwoJ7H29ydQ3yLleqjHiG+UN0zw6U3uigl61teKC0s3wl5uu4xXVx
Yz35QYt/xc5Jjh4eJBByKxnXjaJDVHmr9Ng2Zk//h7Pz2o1bW7b2ExFgDrdkR0ndbcmyZfmGWE7M
OfPpz0f/5+y/myKaWPvCNmABKs5Us2bVqDGI7x2XxoDkc1VsYul9gObO9ZwEPZbiJW6/mu3nyEUm
JzpE0DTcH8ui85jmbQK9UYWb0yL1TZd5hZaY5/ho9u/Q/9k+icSjemijx1E99yt59KUUjnFtbxZy
+UakW36BvbaunTFL3jTrTWx8R7/AMOtZz7lZ2Bl9CmOw1aNn1Ghcba055++FND/l198wv0F8egYm
jBiN5xfRR7jnsyEjF4QwnATl6h5Mnqw+c885CjTKaLl0/dYQ/xGD8qX0D7nv2tIqbHvhVUlNA5Qe
RRVQ/8Z0lK4OYw2pURlEbKmO9T8rBa/I7GeeOzriXd6B5uqVZZ+O3ocpwBzVRqICMia39hCUQJDM
y81zogF73mqftPFMr37/jqR4UtlQHVbZypPiY1Mnx2bqUf9fm/M3xaCjwV55mXnW+l1d6Y8tHDl6
0jrAbvVq7w+VU1dQgQMnf4RfucrWgNdLccq1/dnWa3ovrLUO+4WVPyjCNxSADPEoIkys+WscVYvr
SXyC4gG5VzJft/Mbqj6S7m7JsRokmy5Cx6o2MXFDaDwK+idZKZxoLXm4fJSvbM4ceqzkSqkANDkr
ylbdd0biGEwuSXaqSkgqvOVfJPfP/X20dDNT1yB0pssNtNhsmLB/FopgdujpauKmTr+JVDqz6PW+
kcV1I98CZxvcMRSQbueSnnhJzUrTOIdh4gTywe3iDTKqtVo5grfS8ba4bsSxPHUw9yFC9wX02tIO
96T5KcqE7IsheoyaDRHYLhr671GJLmX67f4Al+4vEtsyJb8JwKNNE3B1+EUpa8jgY9SsFFSuExtu
731j0diaIX4ofblvbXHNrqzNbsuiLqOw0NgmOgc9l3+o8q+BSPW+kcX4mVsSkDMaJ+yO2c4YrCRK
ZcHHoQlfkwaBIf1HWx2b7tXzvsX1AfmcBoCAGOBjT2F6TqRDj/BcIsIOYPwIrdMwtXw0I90I+bZU
8rfaq/dlsM/Nfd4d7n/r4sGZCvs0akq8cOfMdZ401vCMtOZZ8ra+ts2yffIC8bHG+8IHbSS9VGv+
d2nFry3O3L2RqF4YQoJ2DgJCdm8U3r0ULhYEeQLjZxl13zrunPujXDM522SNmzVhPGByiKItnP3Q
ab328SUDtu/F3VYVtJWjtGZw+vnVrkYy0Ryrtp8MPrgPSRU8Re6vwnsxAn2TBu3h/vCWDi5pWSJN
6iYTd8CtNa2RlQp2LoAPOm+g8lEyD51g60AQMluCl3uNBGVaodkFavI6tDAFlJs+qFt7ktcOliyR
EGHzbA3vh5xXh9owEfWtVo7Sgvu7sTSbx1jIEYMrsBS732uxtKcAE4m0TRzxMBVWpnFxWAB/LNDG
ePS/4dvVonktam1h6xtItVIQ8sOdKiNqpcPRJ64lQ5ZAfubkG3ixTrQB1uSormxF6Fl7RUHihWpX
EB7Bs43GUc9+jptWeI/6beTnm+hLI9j1D1jJggoBUdmR64fmqPSvg76Xo7VU8ZIn4JOoFfPYJBb+
+8lXn1REqAAKCRyZCdq+6villF5UE9H777mQHI3sk+JlXxXl7f7WXVzgK6OzuCQimab3KUYR2UVw
+jel/k2d/W6AO5JYXtlN0zn4sG/xx2TCuXBI2txOuoiqeRo0GBODRHbimJK7EBdrjWeL2+jKyux0
NGOAJvCY82KXHqDQhPg8MFsaPrrIDhCCvT9/i8YYzCRQRClrLmYwSkUYp2FFjit8N2tcmfqjqt5k
Ya3+tzR1Olc0NcYJiP8hDoG0SmkT8iy9+RqMZ7P+dX8cS/tgAokQ6sD9qs7bMEqjdWtgd8YZ6hNb
K957Nbat9Csi8tDD/nPf1uQ05tsAAOc0XWA8P/RjFEoXhqEok+hQt6Nc2pn8OR4Fu32uyOXEK1fP
37r1HWtzOgSSg7EMBMhAHdo8KtlJzCRHDd9L4Sil//jKLnKdUsPX+PFjGPubvJS2sTg+9HG5hQ8K
NZm3vuocsTqa/lejT2zXurjds59tW9dBByHoEeENHqPiQRKPE6p+rB5oejpCjWPCF5+9gLinacxO
BSCJ6ROcMc1gC8mLga6gPGzuz+zCRQTS4z8zO08cwrTiBnReGWdUyF+6em/qggOqC4juI1jS7lhL
a/nXpX1p0oA/Na5RhZpnlTsLQduIxP05MUInTMWTKeTH+4NaOmJsSZDYkw4FxNe3XgOe4magMd44
R5mKsGAsW44Bq7AtJjycc88zVq6hj93vpBTpQSH1SrqP7OvMTflQryid7JLk7bdKY0NOn+iPkX/Q
m6M4Hts+crpzXcFm8yBSjB/hAwMeQR1xsOu1hq2lYzkxb4Pvmhrg59pOkaqMfjcQnXvVYOv9u+q+
0MSGpPWnEj3q+/O8BEGmBkHnxoRypDd4fidaxpCxnrwbyRuSjCkOvr8fjcPA4BBeBwrPnRBtogZ5
Xbsf+U9YScNXrXtd+ZDJ0PzIXn/IbAEsE+V0ySzMs1Ac9Do4CMVWZ+DDSwZzhbXnAZuGf1zFKQnt
f9MzN6yVZZbSBTdTMbtDCqnvYzROzbMff8+MXVU1xxbFakHbGZrdds8TUHL8nSN/m2THfq1ut/SA
mbB2QPzJx7D1ZythNnErZG1twnJD41Mp75pk/KxSDK3jz6Fykd2TjNxx+LNO/mgK2uDH4ecIvZJG
kj98F4PB6XNbUiq7lDUqAZUtyb/q9+Rzb6w416UtQ2Ic/A65XBF41OxsNiqqll5RmWfX+sYTykvc
TQta3oTDXBvQE1YjRJgfkb71PylW6uTuYRg3gE030tqcLTgiyNUJevkLeKk+e/O1npQEeSfx5kPD
EYaueI2IbKGn9S99+6RbNN2RfxftKj7zPSXL9Uozz7W5b4yNdRDqZ0k7TW2TxXOuq3ZRPQZr6MaF
ozBxxv/H6Gwjdk1QFW6qmmcrfdWsH1NOvlZ2K+dtmpvZeZuYcXmhgNaj72Wa26uRsUva3MwEvIwY
Fhs9gVIKruVip5fZl7R2Daf1+3DXg7Wi1NKHB3gXypMYNuazDtWhLeXWf5EuwwODqWJB0Zqbc59X
cpEmUs1q1sJJKvbuJ0F7jMmJJi/3h74QipDYAWcCtTUF8nnXZlUXoVpETG9EPkIk5pejR3jHyQF7
o0fpbcWzLa3mtbnpc64mekDF261KhWRLcKrlf/IARttoxY2vDWl2JC0hyptxYEhhQzo1s818h/S2
LRdb4yn8L2JteqRYJnSNePnOSSNNtIijRs2sc0JHTCS9Ko1u58K3Rl7bEEvg+xtLM5eo0sWdRWlK
E6icv8UAZofYTkt1X7k7o0NJ3bKN4p+q4Rm3qdeQZItuDopiyKOR3aCkNCsmSZlSWU1QWGd5r477
KPoUGy8puluKfIkki1LJUWteaushV14FqGLCLwq9Qs1KXLIQB/191ZOIhN0SRPvt5lEHVQkqrbLO
LW1pNR2FI5p4Zuk5lbmSPVmIOqjMgcCZWud1cN+3ltJMDupwFCzQu+lG856GpLHr8CgFz2b39f4B
XDoR/9/UBzqMFLq13mo995yIaKnTY0fXEzXM+0YWIjr8mkxEQ3MD7U1zBEnmBuEghGyeIP5caJs0
drTmm1Tx9AhOXneMKZoGxy75bghUygtYpw9uswfsUQuHNWbQj6tIekMitOQfLpJ5kiMGVVK3Oicm
zsX3TCq+CaECzaTR7WKlWntwL+QUaFKiWYbkIhxKALJvV1IsJLA5ncRKSppDE3VeTgGdxmPADHJn
iHeirebb+7P9cUmxCayXtyrCv7Iu39rsItLMfR2655pw2Kt3jew73UpVfnlgV0Zm131Vy4OISop7
ruI/Yfhi7dLUhrFFP5bjT0ERN+m49gL/6FfhiYOukuZH8uUQ5t8Oi16wQXTJ3p99BbCW+54F+rn0
1H3r/4rTJ0ro/34Wp1Wjbxt6OvTwbs21au7TtxhaZ5GmhmF8KCb5gZXWicVZvDYyc6qVQiNfqfjW
WdWaraQ8ISJRGZYt1/I+DZ976013fw1CvnLmFyIpppL7AnQ22nG8HW/HlnIfV9HIGejScyaHD65V
bOD7s8tjMyEajF3nQ9HrBZBWr1zAC80Yt6Zn02olWW2ZQmmdS+pSffTluUe+6dCjNGq74T7dmL8s
+B7NdmdkW0Fbs/6x8jlZp2+NSivjnvshQ4VXLfan+ZbSxk673yHgi5MiH9KR22wk0ekonvelWpXi
Wdq8ZFVJTU8E1h84ecIiUVov5e7Qv2iduuXykPVtS55Rkt9XVaIXOnJQqIQ7C/4/CsqElbfrCz9/
k+lmzd41YYoLeH8E2r4Qv3WutStL3zHLnaviGyTTKV2eloPdKyejH3lNaZUzBBux+SWWOyMmKQSJ
SrU31lrqpmW+jXinL4QCi1Y0+O3EyUtfBWKmpESe7o/WOdX1T77ge3ZZeiux5cdbFBtQ7EPvQBfz
B4LmTIrrCkkL62zB11fRGxr2L1XW2gVPyVViq8UFJkkwlSDo4TVmEQrNaJkJmSX7ulKcSDryAPOA
jZlmZldyaof0GinCRYz2AWItgtw7pr5HrxHYeLStTGQ+zFdvWKPSW7jrQN4rFo309HkA1rqdZTUu
fdUIXG4fZadrjy4ZM0k+BlW94ivX7MxccyOX1ViIxCtCo56qID3QKvGg8lIKVwC1i9vmakCzwCiQ
siS3Km4dvY3+Mf0IDlpYGO87/qVtA2HDhENG/vhDU1Os9uoEinHPhubbKXEBbR5K+iZWsu23K7ju
pav62tbMEdM8JQltknJVd3tD/V4kz4W2YmJpY070EAaxAHmseUoyqNzYtWqG4/cgXTZWiJZJ/+gq
R0l50I3d/bmb5n9+rEHtYgmgOtpms/XRixRI9Vi5Z+RFn7i4HCC8G8EXfuukY0tTfpK7n2W3Ei2v
GJ2zidRBHeQ6SkXnZkgB35EntB5LkVcB1F31GCf2YFiOL/trAcni4sF2DRM7XGuQ9t+erkZN8yQU
GayX/smjV1P9VQj/TYAwMWr/n43ZCU7cyhPUsHTPGqIAyYN8LLcqiqTD9zA6wVaSedpaqD5Fhx+W
8Mri7CwrSg2PjIxF3e0vbY10h2GLJqJg/cnLXnJygDD/6NJT3yW7UvYP9zfQQuKPVwIEeTL0ZFM5
fraDskTPxyHBvEmNwpb07ZD8yKV/kEqx8s9ScrBqxRYVO44eokHZpP/FlXFl/W+8dnUtjeNUJc9r
F+CCZBfgEbTeOBjdJjnxrllxmovblk4vwPuWDsnGDA8+cHq0RuPsB9zXjlFXmz7QDCdr3X3bbvtv
9SS6Lu1X5nfJVWvTrwZQyzfPr4SqKywzTySWN6idLNmTNouEQz9uYuhd1eJbbe7QYgy87wG49F2Y
OUXx1kir5OpLjvz6M2a7TBQzsIAdnxE1CmyryCt9HvOttx122r7fwH7hUrmH/qNgVoSVRV7yiEip
AX0F8zjd1bfntjIDr88CPOIQHuroHRZaUHB2jqRmJTmZttZmubil/zKlGlO0QxLl1h5i5LDSiSw0
dXCn15MvrXpEmVx1dSdLn+o6QPaX2FtErpTktqge0zW17cUR08ol07wB/dScXCDNh1AURjwkLReO
FO6sfA8s2S02svxkrolKLbnFqW/s/4zNIiETQalOkyZj45cJiV6eIPT9b7zUtZHJi10dVDMeBy8R
8L3c0W5ZbiL5e6xA4iW9BW7iSJ13SOjtsZtu3CHRnvbx2jmaFm3uJtk8zKdoECrMbzq3UarYTwz3
HJIMilUHNMMGlC4QEDIYyWPd7pr4h5mf0sA6yMHOEL7eP8hL3uPK/vzSg1+Ijo9Yd2FO38YVz4k+
fimcQdzlWvtZ5DUVrKKFl84slWmODsAXUI2zhR3EMBRa2eLcdPo+ic6a/HMs30r3Uczivat2uC5j
E8WOVP8ovHALXc9Jt1ZTgUtPOJIA3Lc0YJKant2Ici3WOSxmAm4TrPLw2W+OZgHlAZQnXg3dTN/a
Bl1xhRKes0z6fH/Wlx7sJpcxKTlapnlazObAb7qqjGRVmPadHkcbP9gl6ku7jS5WZKP4IK9Bpqdb
YLbPMAjjE80PqNbNX6y9ayRxFMvCuTJEpy6ELfCAZkD8pUImcW/kf0Src5TV7b0wyzdmJ49ydb6k
RFJzpk84Z/HnHn5ndIIiA9l3+AdjOK56h2ir2pT+Gond8gQDw6HainbPh/Sc5Ae+MuaNi/4DyqSB
DZQ+Gbe1CRTTrh8bFSqkNRKPhSsRVt5JEh16PjhDZ74kYK/3ZonJQYAOTnFCH0JOT3ukyfF4f/ss
+GGTqIZGQPj5dDpTb2e1zppODwVuvTYzjyYPQTN4TBLzYOqBIylvBkRC9w0uoN3hGKUDmxZYiBSR
e7q1mId9VQyqjJ8USOySKod9Agx7rx8DM6HT4BlpGAeWxa2UQYNhwKsGSkflkUzcuQnlb6n3Wfa+
KGtX8EI1ge9CNgCmYibjQ3eI72mBrKShcG5jyJ+FrZby5ylU8By8VKTURkps71V7OekQFP/3Vf1b
67N10CTPa6rGF86GOyZ2VQHN0M468uWtBrfDGrBscdXp0CTfAb4HysPbNQjiUobxNccarPl+yLZO
msOgoMTXAPeNc6iGpdXM4oKzpssBTldypVNOYvY4SetGaFhPgQr2ANBFRjnpYtW7zL2k6LSDOYbJ
itSED4FS9igXlzR5zPqVO2px4PrEjYM+Fln/2TQjih43QpAK517fm0W9M4pgY1AE4zSXyi/4r1d2
+0LkAT0O1Pcw8cCuq87eDpUOKV+PUC5KG7q4sXJS0oEgpZvWyNaahxf9lMTkovHCOSbJcruodS+6
XuRV2OKF7bCXD4Iv9sfWj6i+x9nJs2j+i+JMe+gyf3B8SV+7CRdnl+wtbwdqp6T8b79AGPx4aHxR
OLvsXCvmreuThH9s6JYO63c/fltxJUs3EdZQqIOUH9T/zJWMVjf0bsJqVsmjG0ab6o+qO1qtXSDR
NLTI5oEqrtVPplB8fvtd25ytaARLQaNI2ExKWx9zO982IF/iH65zf3BLc4mwx8QqRwlMnY+tK9u2
FjRLOJe6+54W2S6PYcyhwz7+Dvxbrb0VyoAle5T3KHrz+OOym739skiSmyRi7RrDCetgL1yqvdTI
jli89snh/tiWPMG1rdk+iYJAdLNpn3T9aAcN+OE1d7p0gV5bmJ3zApnitM4H4fzVr+WtjrSvsJ3E
2e6PYyHiNSdx2IkPmOBrTmuvl3otJRahl17op948eP2r6R7zAlJIqeAC2frP9w0uDgtcDS1LJI9J
694eMA3NwGoqw57TES5pwUKcF25dRdyLa4oaS46LEiFAcrgPFKjLby0VjZTLaUKQl2tfO/0pNb75
a806izfutY3ZUSpidmNJuvHsQl/nbquvo3kwUMByj6ltbALlt/XbNHf3Z3BlXMZsm/dmHbtji01L
/hM3f0zrkrfv900sOuKrcc3doK4IZDJ0treCDxLjRwn+M+UsugeynOVv720s18iglg4UXV2ALkHI
0PY0yx9YRVcHjSl6FyPuxM2oaIM9pumabt/S7iPrB40/D3b5Q4d1Ubm5KymUzBFugixt21o/2lKC
atFa2eZLJTmTNm7AlmRuwRzMxmPmfm2agU5tymo2EV0TwfhP8UBLf9oBB87RWjz51m7E5Q8SWVz3
SQ/fk/FlZR2XXP31V8zOgJb51ij4BhCP5HdDX+1D/a20vvAYAL3b23ATilDrov567gPHlZ/4EqF5
GqM1RN3StE/MNxAp6zIAqNkxiUVI/jq5d8+QA9h5BMwsPBWjZbdRveLPlvJCpEn+Y2p+CejeaCax
OVJCR0DDVG1kkc2HVA8PdGhdOqslO/MSpdD6mdJJU1/KNQm0pX0Mh+rUwj8RU8+fllWYV1qa8hqp
xNMg+PT+rpzNhSXlmEwolgnDwnV369Za3cgMc0y9S2XB3RF4HE9uoOi7X/DAqtZCsmllbmIFtDQm
SthJzh4minnm2BviUClaw0eZlHLmZip3qmi8I20TPOXGruhW7vAVe38d09UTuRjGtKsz7ElBijLD
d19GoWu4WNVXCP03ZfpQrsmCfZhPRmiQc2J8FkrE6uyINFLtZZ2repe2irdFqh7Kbh9Hz4WlfnGF
zf3z+OEcTLbAB0xKRX+hz7drlxT5/9oCbUFJfF/A6lEbwn61WL1maPZQMfuk8cLI9C6N+6noFEiG
kMRJZLtY6yRdNMQjRGZvTGSuc0PkbUriaO/St8ompOvAVD+Fo3XM5B/3p+7jwZ7mzmKBcNsi6PHp
4F3tjDgU4T3rfP8CZ0TZoaIQDhue/hs1yR56JXiMYzAsyFvSHMAeEbPvq2Nd2pvXXzAb69RomjV9
5F8o/PZudBTah0oPjqaabKIqcto42Uje7/vDXppfSDMMiYcXSfV5PcNQ8ipWrMS/iDy5aAdWEerT
3eNqTWzZjgHlJMAczsL086vZbSuaGbU+9y9qfBC931PHOl3H/r/mXWMRebT+x8zMeYUF7XB6jZnW
G7Z5AG1/pNldVDlVIa63OX8MYyZzE6yQsjMZ1nl/UV4gPsTbBHP14Ej4sPcw6GwXkVuz3WpfBuFb
FEorZ3zyF3OPaU6y6rQ6Q7FkzPZpkddt70udD/0aAPEnj815coMvgrz31zbH9Ks+mJqWi37xCQ03
bdirRYuUMVDarPcvnhdy0+mNzrXurV0BH+V1plkEQw30jcCdcPrWDDw3ehnB5HSRtNDWs39aZKH9
CHDJ8BNJnVENHDnp98jzkhMpukM9lg7kS44YvZb6Swr3cSdktBcoGyAN+/vHY3EGoEjiMYG2NfDO
20/ThT4OQmn0LxFcMlFMJ+dKBLVkgIYoVYRtBW70ecan6SK17TKL1Yw1jnjBlvUHFG/vD2NpikFq
T/lZKIkJGubPSTcgHVGb/mVqOBr9BDJMaWvUF/KdtnH4nRuvprTRg69CEkOIZ/fqJh/sKD+K0h8/
jnHv/wWYiCrq9SfNpratG60wB0betol6MXNNOipu9/3+wJdOKClUEqmMj4ZNa2bFb9M2IEePT418
0NyQjh+QEwmVZ4R5Ipswda218WMXyjSuK4vTil8dGlqo68hXXP+iRE+i2RNC0SVLAmTKUxexDkru
pA7hJkaxymjMR0nx930N+OhRMH/VyAtqw49cfve9166nZWXfhptGg4XCDxx2OKfn0/0ZWnAnN587
u3TCpOtaTxfYGQW0NuImBDjT0LNsxW9ZXNC3l23vG1yIh24Mzm6CKPEqMVGZH0oDn3zL3VTio+X6
GyFbWfuF6xRDCBCRqaY/eE6YonSVHPhNBMO8+F60ta2mG0Ua2MubRIFBXXvXxm/3h/aRKmdaezba
xAY8gcBnT2dVL9OwzOLgopTfJBOvJNUI7PryXhYyR3CtI8wbW0voj3rwRRUEp6k/jTIV/W6NIGHB
rQB4Rw0C4uwJvT3bhFVQilXmMfbekHwYigbYiJL8X/e5T8O9sjLbO3UqDmkNI/alDb+r+1DbN/7X
Ot3ClHd/XpdWkvZdrIHopXl/FkIHDVFbjbTupR7Bu58z78FtUziZ2h9p4tsWnTcOkeF9m0vn4trm
7O5zdTcQEgGb1qF7pv1nq2695pT5mgNn6L83BZ6MNix0BGgKmwUtejEExNBZeJFqp53kn7Y1VQ31
k1ufhNUH7N/e6tmlDqSMllB6FanmzC/1tm0lmkNrrCXiVkD5oQ2nmkL3KuR715NOQYuQCrI4+rPg
74pob5ZgxK3gtQ+Z8q47F+3vTlB+Jj/UJ/Tby/4f5HqK4K2hQNFzcYfV0dcPBt3/9TGUv4fqGgnB
kv9AIJP5IgYiuJr5j0Afm1EIi/ASjPWeBDoIFD15SiRokNYqf0unCGIBxOmgU6UDYrYwbh1EsWDF
4UUOfpGYCtfSe0v7WqfUA6bm74N+9vurIhg0K2IpLIIqoR2P4Xgq4ieosW3ARF3dgSn/15IVnCIe
3LQdUtciEphdiKFRwSsCv/cl1QFPK60dhg+kcFZOz+LMXVmZhXQq8Sm55I6Z00PLTmrzFxm+NY2A
xem7MjJzckxaqktWE17E7E+fnDRrI6VfRfPg64juZe/hWh/awhsG5i3xbxl4kjadDUrqlIE4iqmT
vI0fPcUiUuYq/A/pGt3Z0ha/NjQbWN1rFfoUGJKNz6JWbSWD+/8SGNUuVTf3fc+iKdLXBCxTsmcO
MqJfqg+EseI01eVGbl+shgKR4Fjl11BYeWp+bGAgJ0FCnombBMJI1N1GRmJkGQh9EOfLnvYpGdKD
WYr2RFXtRsM2cseNosGZ55jClyBYQ0gurB22J/JEYoKJ/erWthqrXSzI2G6Vlzw/pDCd4tLX5L4W
ZvPGysw36V4vWOQc/UtjSpmdAxnTwycF9al+1F8i9Xh/7T7mgKe2XYYzkcXSN2DNzA1yoCK26AeX
JpTFRzeKi40YG4OD0nez9cQ43mpdN+57qcjtMjfcR6MKwpOvG+4O1HtKeSTLvg4dr6baaIKVnbVw
OuHwJk2Jj54eHjNHU+me5BIKE35Z3r6i5Reejl+1mth9QlOc4m6kqv6ONto/9ydlWsjZ9Sb/pcfg
8qYuM4dK6gLiZGrPZdr1+WsUJZ9TaHEUZS2KXXpYKLzbJoQ2pWRlnkjU5MqrQyOKL8jvDfshsQq7
GUOkSrwzqrWqXHsEfJkNKXdD5JmvCeYsDBOxCc7Q/6M3md+CLUrySZG08aWEoDTqHf19ROfq/lQu
7GZs0HtDUwokCvN3eSimgeuCxb6UpRltWTrxVJmSBfAl9b8ZUlV88tRkjU9hbpR0ChiiiVOREjJX
1cxJ+LroJgHtuJdOboHD7Q3vrAElKXRjHyprQO3JY19vlskYMG3YqmnymwBit15BEXx9rBWMeeJ7
3vQ7URJsOUcsjq5782IZm1Z6b8pNl4i2a0hOpK805M1XcbKvQQSMxO4k5jtXRet11+rT0o0vihvb
ZN96ir2R9t8YmbrCWUZYQ+cl2IRkrRUBvLyUWmXr2ltf1rawqvSyOJQrK7M7yxsTbuooSC4D+eaO
+cumnmIYIu/vyQ9PrGnK+AOCc3oKsHy3S9arXRV2tRRfokjaVSbKFD5ie9Gr6h6kB0Pai1p6lBJz
pwq17VsVnD/oSf3LgzF9w0ReS9g2NaXOa0AURrzEjFm2rPZfYL0hecVOcXdSvM3EtQr6h8T0X2vT
xQk6lDrfvLhlRLIvKiXrl4zQDueblrCDNNFU5op5rFdRfwys3i6I1UdYbXP/TwIJ3/1pXzqVpKmm
s6LAqDJ/S8Pl7BYlZNUXEd/qmB3XjUfYsB0M2qXcvHLtOOuDw32jHxrIGTmanTyISD7SDDVPr9Ir
OrqdiVWNfm3B/Z6NB7nP3mPZsTq6fyFa7TbwfSnWD1FLNkg8hrSu4Oy1lUzCh9FPhTDABJOSh8nb
Y/r5VUpHbDI39sF+PZuKIG5FV3R0hF6ccRg9EjcaNFlZUu3vD346LzeuCZvoG5PJBt1IuXEWbAqa
L/SRYgXPWT34m8qXJXCq8ri9b+Xj5prMwAPEPYLK94eyuFpOlB1Iuj/T2l13v+u8cJRB2qV1sNNz
a9N1b0X96ActTF0I+J3ruF7xTh9Sk3Dm3HzBzOH3IES0rjaDZz2mlz3eCMNjGz1pav5OHr1pJZvC
RNwn0KH/7LcC7/30ocmhQ9HtWj4J7gG8uLL2TR/uhb/Pce484haUW+c48XwUWiNpWPAukbJjkIXd
Pool6UFxaVwrvFKxx7CSAImhAxB1mn6K8qze1FUg70QEbT6pvjl1bNV19zDWEmqLkRs7Qo6Wicg1
usmT+quvqT+EBrE11NvDre+TJLq/tPOId2ph5/upTOA0oOybbVo0fIp40OP6hGxzs01VUUdz0ez3
YR96mwTpn7VodNEgAAtkyMHWs29uT4k2+r4g1EV98r2zmiYvZv0iF4iAlC9t2dtG+73spKOQdnv3
rTp2/mOj/cB9jb6xckX8zZdcH51p5HQKW1RsqV3gO24/xLNa1Payqj7BbHz0pIe6e4PDHPGvwnc8
L9iqBaQ/7qPVGnYhQGndfvL8rfspbn54WrvLvVOq6oesfKeZxuc/PIDpbXUZvuqCtO/WyMf+HuQP
X4tkCx9DBA/bwO3X9gG5rDru6xOpjoc+s61GhVjRsIcYHcD61YsaJJF+64C4SZs+KOm4rWptA91y
oh+7/CEpJ9rTs19pTgrDnWZ91oZ+4ldbKZz/fQnOvxPs71+IBQHvnHZcLMsa9rm4OcVGko922Wn5
cypNWkry6DegIDwxUDdxqceW3XiG/ygPceDaRY+umxhQIzNp0oLYSEUK+bXIgSXaeqOaD2Hh9um2
SUrpHEYNTUuFG6bgGgQz+TmGHnDQ3GvCn0WhdR4smmV+6gm0v/tRKZLUlMuw36hpbY67VIkUaotj
skbXMnmgDyMnD8RtD8adpqDbFVLVAGIKjWxcBZNa7gYbrf2TSt8RBaT/+cn8t8hj7hrueqAC8Nvy
vpizw+hSD4eknwknL3BPSeyyMcoHQxsfI+GkRjXhviu9/UtfgUmqQxIhmqFAIjq7bPzRU0oKaMJJ
Dx8orR27+tTzqgnUL//WDmkGWhRQ6cAn8TC8ncmmt2BFHQjphREJXrM8lMUDTPbbNh9WYod5ODrd
KdeWZgWvJO/Ssop174wwuSMLo2gLXf1LqM2V8snkRW/2xszO7PTGVdF6FCCwozZPxGmbPPUeNS+h
NSz8GZf/NivNsKYYbGLTITiC4uJ2AlslUxq/YQL92H3oXpRi6zanKPlO1MKNuLIrPuz7mbHZ60iQ
MkOlRMXY0uDBhN0Z9lc7TzQ630BGVKMNddf9/bEwm9fDm2ejdK8ZoSDBopp8DiKy4aa7GWkipUPK
9/7ct/Xhurod3bwxqtUbQY1yyzuLFJCDzlHbp5ToedBX8iALO/FmTLMd0geV0aoxdsbsnRIszJLy
Tsp39wfzASg62xjzE0x82KtphJVOeAt08611k6+pKz/Kr/FzoW4EL3iRU/oktLFBomSll3seq86N
z95+Y5ZbSim57Erji9X9HpJ/GX///f0THI3mE6Kxv0RFV/G3nrlul4yCd44t+mt7SQs+N7rcOZ5U
5ru2yLNz0fRrGcOldaPzk9Ix4CPYuma+qk2EceiC2j93sdjZIXjLh8QYUq4Zcc3UPFU2jY/H+RSw
8D6nsnF7qlGFCwh0K/9cq0UobGkgJkLLqgQUHA+ET3GVeCWsSkXW74uxaLau6LVrzDkLx2F6AaDR
RXOESn/k7TckMa7FG4Lo7HVd8E0JLFCkjdttpb4WnCEvq5Wi14cEGoNGCwoJUNQl6JSbV+YzI7bG
3qqjc9+i3iG7MB6RxkJmxSu7bTRG6D+7TqMHZxnuk5XTMq3dzGvDbAUfEbkERN7mJABFNajaqEnR
GVa/+GtoZeJ+UApELCwlcvo4l2jolYRtYQnfaqnrNkWReSsX1IJzJTQl10WGFO7ueR2mNvJQFnol
OmdWWyS7fhy1z9X/cHZmPW4jyRb+RQS4L68kJdUmlsvlstt+Iex2N/d956+/H2uAixJFiHAPGjPT
MOBUJnOJOHHinL6GbGFaYVEdQ10VU0fJqzxy/SgJ91jeW+PzdqGazc+g+2b1vVvDzwU9n2NPnBSs
J+IqPWld07+JclA6CTnnoxgK7QlnenmPir2x1WBIU79bokiVDXC51apZnKSk6zLkYKXguUBI5WS1
NcbwhXns60o93f7aW8ORyXG4aEBFdnN1uqa4kxujrnIvmHOUR0jRiqxzMNJ14KDvGShd4VNsa/ps
sDTi+ywtN8u6f7ir8l406yGcC09uTdcIOntI9Xs/iu4S+YwZsoM4A57VdifpTiYJzyp1xSZTHjvM
3G9Pe+MDI02t8R9qBMT9q1VOmrANVb0qvQrUpDRoPA2Lk5WYD2U9dk4cd59lITrcHvOqxMPs31uN
adFfhE3XyFi8ZLuN3FVeXZh3ffBTqF6q7JvhP1v4blEd1uL2LppeA3lPe3bjtoYdaoCmynzpq8DI
nApaE6W88iQ1/7c1gkOsDXQfxXvm2VvjUDVf8HD0LiBXXH7eIfGT3jet0ksSbkg1zXRb/+qnmr7z
9Za/Z3VDkUEvjdscEYX2rctxYoqLWFYVlTc10SGr6TYEa9KG6KimXxTt0+3PtvF+m2Tt9MNh+kVx
eDlBH/ZsEHW+QM8d8A4OkS+SkOenACGqnUBoa0pAWpjiLlULwv/LUQo4n75hRbVXKg638505Sacq
Ds598zaIezSsjXPIDlyc53hOl2d8NRobVbAG7Ek9TP8wMxFonXyYOpKn9lk7ZQe9/OHPTzkOUpnx
I7b2tuP1XEmjaJSlgLEchTWZWBSHYtKVuPTSnj674IeoBOBq9zwGrhUp9p9+vsvBlj374fN1SSFM
SZmUXt6irF5DeN1Th1gW63I3KiiSAXarNFiQl66u0MTUB/SUzcSTxPQwIriR0BMQN/5TZpQ7jS3X
B+xyqFUq2mHns4hsJ16JKnOEi8/nJN2jkOyNsYpXhToWaiS2Unplchog+zJKkZTNTFcv2vbr7Y+z
sRMulm71cagTDFkpWomXBZU9F/dVyk4wH0WlcGZzRzVqb6zVngfL1fLI4DOJL4V+1Mav7S/Mu5w0
2+u32Ug3Lr/S8ks+bDmNenYZZ4xE40sxOyPN91YKeDUp4WsY1m4pvGbx05BioAsvaJD2opfNmfK8
weuD4aYoqy9otX4XgiuzIYfcyYP6W9wMR3EK7TTwsQ94u/0Nr+NzABmeFfYdyTc9RJezbY1p1kcx
Sb20wvno3JUnNXFb7U5Izn7zooq/bw+38YpejKeunm55blKrTmg4aIODWDxmIRamuEtNDsKHQY0m
XdPaFoBgOe45TG6tK9gTDKFlVemEuJxpUk+mMiuQgOtRcCM7UD3TBOXK/072uievyAt0/Cww1/8P
tdqsYVIZal0w1Dh/w4R2lnxblvujX2DAeFck00kx3GAekN3DZRxnucg/6s1oN1iy3V7uza/74Yes
vi5q61WAl1fqqcFf0qM6/4U+DFoZ3ZfsbzHfyZT3xlr+/MO58VPChsEsU88ITjkGs0CIqnCsKjv7
jayb1u+1Yl+V0N5XeeHVU+CmXWAtfbL0hfuS0aXeLBznY4PrhvArg7CUzXfS/FnofisP/XyOdBy/
MneuD1N31PdAq41UjxPK8UGYn1PExrqcdS0ISWa0aYZ6b61INlnhGNh5jMquE8S9tCASRtVSIuiK
fzMgXwwKRBFqX4Vp7H+4juGBE18suddVH0oTj2MrVkXqaWpzFLM7me09pY9Z8Tym487G2npmPo61
uiQrMdYDg3fWAykPmrdU+CRYO6j8dZDPyqIgT0mWV5E88nJlE0Uvu67hZrKSwcVrjzzVDU10V5B5
Gb+b8R5SsTUe0mesH6rliFKtAgG9FdU576vU8+dzsDgS/aPr90H/OOk/Buvu9rncfGRQQzaQwlTg
q64zmCiMzGISBQZrvk6xneGyhxZK3I8oO0q2KNh5oDtCpR3k+e9pD9PamimSSQoFDwzGwU8vV7ZQ
6jwK+yTzBPxGsyw8C8ExM/D16RJHMA943N2e7dZ4S1ZBvZdnTVvDkXWgKNEojfSeReKDJjxKteD4
/udAdY2cJvYOCYDbA25dRUgZLOeApUWe+XKCatqLVZepmZfYpR7brf/yzxTy/78GzZdA2SMQbE3P
XHSL2TskGuuupdHoZpqvrYx7yLcDuv/1gC7l3NEiUuL8tQj9nZzmqq7MtwMowxUSxSl6i9Zt7EYa
SFLdCLk3z9SWQbK6QvGm6k3pHlvlS28NL6npn+ldLDXlAJHdkZ8CKoGQnMq5p19Mc+fobyF66L7d
XvcrdZ/3HwYkzAmipYrOu8uFt4ISr2A/LTwzj++jXnus2+qXYpW/NRiRKFQNbDiNFkC1EU+VIDs1
GUtoByHhFa6aR7/WHbGePwnxCTB057dtvP8qxsJIk/DrFoP4y9+m6PWg6KNQeIb+z+hPz7Mc2yZ6
wsXsBsLnnG7y+kWfE7frQ3v071SzcwRgSqG/n/3RngFKb/+gZbxV4kErK4AKKdTCO1n9njirVV8Y
gszzTd/RVHq9VCM/R0Msu2Xwenuszbl/GGt1Xdd9Lur+rC5vsyt0J8pYTsXCN6mbGXsyknvzWh2+
LIhSE9yLp0EJDwqdbfKrILbHfNjJpraeXrY/XTAmwRYP8CrgiAEXzMLiGqsH1MkTtaSKXGAHhCxA
IjpdIrphqhxn+m+MbK93d+P9Y2xcoeBpgSuvIWWaTqc466PMC7DmLCLjPpnqN2tXYuSKw7IcqMW0
FKAewWTul8tNKyW9YDR+k3kK7Na6GQ9iNDx1wWtn/EoDy211e9ZVd/Cju6AZfqrqW7rrvLKc2fU+
RYZGXAihdPGtTaCqrlbm2c8zLxelyOnGsHWmNvkPVzZh1CLRCLFBpxZ/OdE+aqCXtUw0nPXfolS9
NlOLTdCXCUu0aBLPWiB/V3LtePtcbO1VXkFeQghQ6pWYnVz2mlqlVUbfTe4YLewEROcDugeaYNq5
tLd2DBsV9f6lX49CxOUE5VzhCw3tQmcQJdvsLAGZREs+SD4O67dntTnU+9OAex+YxqpA3MBT12kP
W4bKD2OgEAY2zVNEJvufBlo+G4Zu6NSt5kQmV7WRMWRepKiIHb5FA7zIZKeasjUb6PtQ1GhSRUxr
lTEq9PFkhUX0IKBadugN+fdQF6Ktt/oeX2Vrpy/lKkBQ+JcwZy8/kZ8VpVj6hA21MIBgvBTRuLNg
G4GJthxlelVF/CHU1S7X+t60xqrIvXruC2xoxxaU3gfaP5XC1Pr3oaCQKwr+ZMWuQH3pxOskZoc/
3h7glIDZqP8vJaLVj0CIcqrDts/hpOAnah1hcVt41t0eZAukREqKoiZ27iaHa/XZrNLM1DirCi9p
ahd1WWSwR/Tkp6I51PF9azljj5TJwVfvyuRrHT0IqA/e/gkbcZkmozCuynAbZXE9z75IaS9QktyD
TqMfjSj0DzX8eRQcaY8wlfJY6zhLzEq5h5Bu3dpoQtFZtbD04XiuzkUWjYUc8l8eL0f5sxLbASfZ
UXVQGR7uo9ZcPq4Un8opwu09q3RnsCj5RlKcvdD2Izipkjc7N93WYlAQw2oCY0ZYMMtN+CE7HzGV
SUuEtL1KSMzHurCkQ0Nc8iCXlfgQVFZwqIdycjU1FD/f/gwb5xdm7WJODPrO91j+/MPIYjj1SErm
pSdo89Ev+7s8dqZKPN0eZSPCAd5fGCssONnbaruJVjiP7VwUXucfquqn3N99G7R/d+GyrWGgKeNg
wZ0H6LD6spTXRh6qmmUsE75iGhO6jeL9MCvPRT9rLiDAXifqxp0B2E+UsaQXnNpVmDNn4ZjlSVEi
ya88SDm9jeiRpMa5UCRXS+/6k4is/O3F3Dq8H8dc08LyUmnRYqDA1g6vZnCOxB+9+blLxfssH9md
zyoed438aYYVl+Vf6qA4lXs47MZlvNQ4lvYBxFC5jS+3jSX5Qk0zX0leMzvC+KMp9uLH5Z5bBTZI
btPlSyWRp3993YtwH5K8GqgiJndSfBChBJckbYe+/zqkX6Wps4P0S5oc9qyKNoIOeKs8y6BGXMPr
1qZ+0kffV8jeulRuDpna/lQQHXcSIxLtrDRL9/bH3No/iDAsnSeAngQglwspCknRZdNUEON0c2Xr
kVjaAQJ8L1JPfaC37ivsWu/rPq7waxPEnbBn494haCTEgoSL7Oe6DaUAYzXiSKBaZMFMbUIHm4Ak
PdbK3SDky1W8w2/e2Da0FxKSQGfHDmldgFf8KemVsqZg1H2TutaO98wdNiYE2igtrbMwy2HsXC5n
nMIa6KEFebGi1nfBhFpqoY3Tp0ZJE88qZOgtghwgLxoYOyWQjYt0QYowjjGpVF2RkAdlHBqznksP
hR/wIqt96rvpLp7/Q82Nu2YRGyMSop9xlSxC5e2kYUqoz86jEwa6HSiH21tyC/6ing3Zj5LDUkZc
vUZ0uGeFbFFLD3LhAZfs135uncpwTb+2g774HBoNGhaYzg6VafttemyzPR/NrY0ik11hVEjLJj3K
l99x0tUABz+q6n4SUWb50nT/3J7k3gCrZewbc6YBJK28Jn8cxW9j4e/c0htvEZZFRMYw4cF81z27
eVhlcTQFlZctMpCheDbQQVUPhYIo3fHP50IDxdKuwVcjGr9crGwuRbMsmsorDNywi2YWnSCNdgoI
W/MhUJDQG1LJdddfRBcTuWhKtfLUsna6WXZFJKD1JrbRTnlBO2onFt+4hslnYdKqGHBxLa4iBnSw
RnPqixrDOLw1gvHB6NSTwnVphzsT2zq4rB0JxYK58uSsVi8LRaL9pPaS2KwOqlU9D0lX3OXRzo7b
WsDFSGPhOixNAsuD9yHSmpHfHZtOrYm00uMghJ5UnuhioiZbft6VCN3Y3gj6E9rDS1n8PlfbWy/r
MIn1tMGWpfg6WyMOzNVOBWBrCEIeiA6ojgAcryKfJBumgQIWjJump6Hf8OND36V7uP/GPjCJMZgF
KAthwOoisHwuo1SCjiLX5mNvxLYwI2KiZ24fnW6foo2RiBxx5qHx5h35v/w+gl6kqUI3jYdogKtG
v9viq4j41K4g2fW6weBZNLYh2IDZrAk2spCVudpDHdVn0XweNXP4gSVz6t6ezXVcwSjU3iBPgFBx
L1zORozkeJAC4oo87J/UIc/psfclVwla696P6REeR7PE4qwRDmY7WYfbo1+vJSENASK0Ti4MqKyX
o9PoWRY8X4XXDCXi7Gmsvai+kbp+MY4PmOSEO7PdKFwvpDewRsrywHvrqG2UEToN1bL0lCGARDkL
rfTUiLFpp5JgPI1NHj/PDe+yWWeQO/XG1//S+xJzhJxukuPtyV8fdD4uNz6/iI3EZ7icfKRnQ6j7
pFSRNH1Fe+tJEb/jgtA1lWMYe9fyRjbLaGh5IFK4qFmuSYZtk4QDivELL0wuMrdpyuo7N4w22Gqf
yi9jUQD0CnmFSEUuROpfCMGo8tNAJyU2n0mNfpnSCxVGGLNR/vETSEi5aH6hS7ugpKuFiOtAi/vM
JyRqGv1uCgr/pPmRdEiTWHMFP3pFTUXeCcO2dt6C4HG4oBKb69yon8Q8VmPCo7YOj6IgZItFz4NR
xaVT6c3P21/6Otpc4EIKy4QpxLPrfi8pa7UilxmsKSZ7ge0tVL3myZl87IQT6wAwu/Msbh1rolo6
/0lQuBJXz2JBlMnrzHXYJK+y+KOUDqHxoAR2+9Cov2N97/a9fhuZ4IfhVl9w6BpLRLWl8oa4/YQ9
wN2of4cHsmfjsXViEExZ5P5MWOBr9FWNg7IyctIC/vg0pMGxGafz2BNGyyk04fg/7Eudl5gshBv4
CnrqRiHqykksPTORTlEIN3a2un9mxfwlTn+HdOHf3iVbi0gxcIHnKQbC4Ly8D5KkE5q+UUs4bHQj
NtBv6Qu3pj01w62dj5oP+ixc+KzlKr4IA7+yjG4iZMZfKG/E0p204Ps4q6+Cqn+9PaUNdgcdeXR5
wqGGt0/vwOWcpMbwQyGRGQz8EGuGu3AojqPs0O4UKThdk5qUR3n6alivYqLil0GcMzyLxnmK/sNt
yzGnj3GxGbrCS/N2LJS0Miuvmg6y7jXRY1N/MYI7TdwZaKOixZyBSgHL6FVDPfhyzlE7JyVPXuXN
GHNJoIbodN2n9XAv+pqdWhLFrPEtLtO3udxLazc4S0DBeIGQCS2s0jUaUmcoDqXxXHk9ZCUCYrj5
dXVu6++ZodpFfE6lz5r8U6Q9svUfkwLpvkz4hN/DH8fKnJiF1b0IOC3V7cslQKB5TkNfqLxONrxW
jOxIfsTX6svt3bUs5CX0cznK6sBMRTXLEZ0nXpymD7ruINBmk1Uf2nznk26czPcEk6eaYiGv5+V0
hqCINC2qas/su4NopvR3y/etMv6+PZ/NYQwdfb6lRxki6+UwQhdUoz8zn1RQLLrlZGisVdqeQqDx
nbtm431Ygsr/H2oV9wsifl6o79Ve2A+2mZy1OHDCWHiNWjQBKyu2kwqBDH+vcrL5xeBZgVyjjEbB
93KGml8QYVXhktvENhTkQ0Ggo8bWISl2duDWSJSyMN4gWePQL2v9IYvqqqaZpriuvYCKcpTqrpI8
0CV4rNp/bn+0reOOGzqhJMxxqADrypbVYCg4BkPtSYXUvSTFVB+lcpp/5ZrcnuqyiO1SUh/7yJiP
syg/tFGxJ7i78SwuvSo4LSwm5kQal3ONEZyraQKqPdR+XD3DLW78EgjHSFCPVXe8Pd2tdaUMgL0I
I9Efs3o9hAKVJj+Zay9P3oIU3e4fUMZ86e32KBsBE71XED1k2vRRqVzFE7rVCHqb8EYhgJM9h/yO
75lQPIgx/1aZkXlIW8yXcXD6815IKiugulQo6dOgveFyKYO+EUZ9oNEg7Q6l9V0LX8xmB0vdOnof
h1jtzLpPuzzUxMpLUsDaHD0QkSJSPn1WrfYgip9S8SBXp9vrubVDFtCC2NoAe1yn+V0DUMifVR4b
sNd6t8cU2LLnvnPUOthpkd08EGh6EsMQflJQXm1HsQ8iqTf12qtL+acQidKxN8zAqVWtciHqS0dc
uheT0CB3mwCeTJcO1k7AvTVffNcoAZPqUS9b/QQr6wNEJMBQ2uahjKwnAsrXIIpOUiA9t/oOwLF8
sPUzRGcPyBCq7Gyd1ZGIwXjrPopaDMbSA1cpCiCpL+1c2Fvn7uMgq5szaHL4dnLYei0OjEN8mq1P
wmCX83+4NnGfpGIDKE6NezWMQOdQ6Hcl8Zo1imdZypxsMh6a2FLdsFBi9/a23JqUBeFOXxTRcbtc
PuOHS9pvc3jTWMl5bIOKfnQ0cFupHtxUq+58vW13htv4UBRrlnLCe8V8jX+KsUEJLvUbr25b9p5u
Vg4IdgLxJtzzOdhKt6ktWvTYsSlw/1sHvoqfWGHdtZ4RliX86X9zvFLtKFAVdxoxqG8h7B/NWVDv
0k5Ujo2c5c8Dlq7HMAtN6HNlv/NlNyYPJIuqAYwBlnqtL1hF5tQYY9zwSEBcCUxb6TtXV3Yumq3D
D5RNd+GS6RL/rhJPSx6rLqzDztNPVvXgm4eoemyNhnrAfVEUR9mIOPn3t7fRxtSAR0RSDHxmiLxX
pz33s5E7oOnfg5lO+1xKih13onN7lI3NejHKarM2aVAp9Vz33jDb5fS1a91C+jRQfbs9zNZkiI0W
uhgZE0t4eSbkMfbTNo8GTy9+D+FDKDlK+/ftITZmAvpFtWHZCsToqwuLRvhCBCIdvGw+x9FbCVXS
T+SDhSbj7YHed/nqagTVo6IPwrikAqvAuZnEEZ3VZvC6GErtFJZPdfUNfA/BKGXI6MiBSA/aplh3
RSZ9rg36m7/3gdPJqOb/GvQfs/5c5LFd8UFrlRzyU5o/6/2bHulONMA8aZM7Pa5ebv/qreWB1QMa
jh8KKtmrHx1ltEPPvjR4RhS7ueUiAm832lukRzv30fZAbFokGhfYaxXlTFNaprrRDV5TZiekEPpK
+RxExacpwAL29pyWXXP1IUjE0NEC7kKS83JXjbM4jkmiDN50CuL7QddOQE6xPtj1brPfdeyGPQnn
UKM1nbrMOtaI+nQcxZgGVL2n9s5l3j7GbhT+XUn/lsK/t6elXk2L7mFUlpdPRQFt3eyqYME4A2GT
AWqjPXLBjnudp9fHEacsOBsmOBCY03oz1HOlB022QHf4bboAHPag4qgkqX/q+8NeowsGhwWkqSjZ
rt/CuJl1IrOYOmCqt7YYYsTbmScxQugpwVI1Fb3huU/SnWBtYwEBCjA9hnrLfbOGQf3RSJt5IiGT
1OqMNNIPycp3LoENzJ0S8eLYpCyreNXIP4qNqScR8WCHhoCbzhJu9Eb2rLdh6loVknjYaWC1XQO4
y6GJM/ucOT790jtHYGuq73w5mr55n6zVse7KtDQLkSQem8RDIuQH1f91ezcuf8PlIaP8RJ8LiCF7
H2bR5SEDZfb7sDEqryxLO4sU/OeTPnPk2j+XqtS6gan+68vwxMRq5226Pt7E2eD7y8QgFazV9IVe
04B+jBr36vROI6XXw3OwEGKS4ElRX29P8/rags9Dwz4ialRtaOq5nKasQnikHa3HsHtW7ksFyWfZ
DGM3bNvp3lAKcefDbUyO5YQ2BW+KuEJbhVJoIhdS1heMV7R38FC+lT6KDwIWArY69Q9qoh5vT/D6
BmOCHwZc7ZQ6mbKglKveyy3jTqYPI6xcA8bGzA5NfPlEh8jp9oirJeWxh1dDtkm2i3POVQohqYEy
jDjnnqtYQlhNH/N7bUhNR5Xi+TFttb262+pWex8PcBDOu8TzD1f78hPizmNqvliUZ4OuHZUaUAT4
Whk/bs9qTRB5HwY5MvqxUOkFaV6m/SG+N9TGTKmyMExcsIScnAek/hCSjcvSmY1B+bud0uRzP6Do
JU2T8ehL6ujK+TA8TJGf7eRpq320/Bo4DzC1cBUg6lmDklZJcSeS5eYsqFNzlOboLTfiL7pG570V
ZOq94KPrcnsFNtaZ55biJuUD1nkNJ+RZE+BQpDRnhR1MQ6EQovUXDoQ5c7izhdZdO+/T4wUEn0Sb
mHdktdhqkSnITspYMoRSYhwR7vfh83U0pVlJJBCBRzp8f62p629hkfTmQZBQ4bYLRQj+9nGh+qtr
euEl6abatLNurlG/w2VPQco1LepDjfDLaCN2J4Y2XYPlDiiyLhS8/3pMMpTFGIv39iomHXg3jMps
zrWUloOdBHF1Fxhz5haFgd9P0w8CkHWQH5tOL06JMIo/oVG1sh12lXAUqhjdI1HoHuIIpzzVR3+z
L/1653Ous5v3X7lA64skDnDK+nsmyRxOYW40Z4Necpqt4/qlEQI4LmM6O4GZVkeh6VJH00ML5B9v
5gAbo50P/X5qPjwz/IglgwVseO+Mo+f78lQVk18aAUjVefYTTJEy2dcCVx7npenPN0YUK4uo+cr5
9rtjCIGpO9bwzVo7n8bg19D7CjyZoa2IzKS+ejazSXNqTYsfEALIA5B6cypJEEd0Dc0w1PNf0TT2
rZOjsEue0AfKFw11JsEWFX+eD+nY+Q1iMaP45U+PzuItjwCTguvbQnm8nGUdzZOeDFN7LmSpOOR1
I9FqSOrQa9YuhLsE2usV5V0hPuYGBndfrWhXGUZMuZGxkFV1/SCVFadtYix/LN90i8D330aj8F1V
CKe7Wuk4CPL8HVu6eGeDLQOtfwi3BaIBiyIqGiSXkw6KOioFjf1VGKOFNn70xdfT5A7HVHCYGIOz
uPmzx/V9M4Hm0r+2uMRhEXc5otGoWp2oc3vW5xJpT4Owq51VZIo7PTiwz4YTjJ72/va3XQVK/xsU
uhbJgb6oiq8CpagP8NWKpfaM91X9Ai0kQkojL1yj6qYD0WBz6qRQPYXTFDr+rOf/ZXjCbc7x0nO2
LiOLyHZkXcfn1ku9dlQtG76jHi2hxq3+TrImu9dVoXGSvpYdgNO90vy6RrfMnlIBsRov4sJwXaV9
mkgp0vSF/qyLTfSa6g3eB6qIWKGJoX2EnNZBGaPpMHZF5wRE78emrQSHMOezAkvCaSu5cot8CL4Z
fbtXF1qFPu+/jUwdMh3MI/nKDVvsRto9pKE8BwHIg9nCDO9VzMSbWbIrULUXszf8T2VqKTsR7PVL
yRsJWkurHG0tV7JF1EnKnqJUfe5x8RntOmjo5bIEvRNPWJOqxs4WuA646DFAVQyUCsSZT3G57Wej
C4cYbvq5oDj9kqr0kah6MzmmVsIYT0ot+nZ7yy9/4epkQ93mZnzXC0dN7nLAKIjDeI6s+izI8XwU
lo0HML1XCdqc1gIegbUAqq4bGqmoDI3VB825G309w9W5V+rEAbYqhU+Rn85EeoKvDPNOFrkxLMVe
9GcXsRMUG1arqUczVKZlcvL0Q9Lg7MBhzYQeUcd2J8Xa2J+EUdqyO2FNgWdeLqNRSlZNNtmcK9xg
2lRzDL096LjVdZBbSqM4Nfleh+9GFEtQAsJAhYTGF8CTyzHLoc6Tvuv6MzeT9S3Q0m+jnhaHMs00
N9RwhrFGJXV6wlY7wbDEAQ+j6BepGn5Tvb+nu7WxkRB4pweRVJr7et2RNcZF6TdokJ7p1lM/h2Mw
H9O+2YPKN25ooEGE2fAkhOi1buQsQf+rKJL7c6Jmz53lHxNDdCcBBZD5vqiRsTGUL4Ma7kToG/sI
1IhGRIhqrPb6Yh4lDM+Noe7PddD1dlgM2NNlP8QmvKvUu9vncSNchra+aOVgOcFbuxbAygqy8MbX
+rMotdGr4gudfpcJcW85cevHz3rc5Z8T3ywtO1S4p12xbKC/tXWV/VYCNTkOYmHYCc/Yc1BG4ycq
ft+rpJHuiHGb+zoRpE+9ghfb7V+9tUCYcQGp4jawsKwvt2IAd6cby2A4tzDtB83q4Tv0P5WxKp2y
Tk+3B9s4ayCdi+A3MfkC510OVuqDktX58k6Nde9M9WzYaZr+bgP5R9i3blPCYFPbvbhva9TF75dG
Xr4KGf/lqHGnd0ZXRsO51rXXJnuaq7/79JT4xCHtYXGyvT3JjY3OnbVAbu9dROuk0BziUhjbYjg3
vX43Bga6cl9zRPnK5GAp+Sn/7Q/TDsK/rg0tjyyFivf3jgopsN/lFM2JLoJETIezMZvoWWSTed+n
OjruKCWeWlXsTygRFndBNCVuppl/EWe2Bwms086s8KRN5l6b58a2Wh5BrrnlnysSsBQYfhBnzXDG
yyJ+RByvPU0g0yeZi+FeSOe9RoSt8VDzg7DA+eNNXPbAB1xg7kZJ6Hjmz5I6uwVkX5uT9zNQir+I
Rds/PzMwz4hmgORAIcTVhspaq9XxPRrPGIJ/r4BwrPnfUpveAr3a4ZS+i8usHnmwN5rBKEKR8a9F
v2IeoVi0ou486fL0BQ23t66Jv4tVX7piPM+PgZxablgrxhfo9oWTDk39jEtJcjDEKMInMtLizJ7K
/B+MjKcK6rVVvjZM7OiD4Nph7Mt2XCTjCUUE+TiAOuyc+HW9hp3JGwevYyFIk4Ws44emEAyzbpLh
HKtGTEOx0KX3pA7maxAox6Tv47sga+uXNDKDu9BAnVOSoegOek6mG2XGsQyVEYk1XXFbqianuoqt
Y2dp7V3R5xOGMFKL7Y3u22Jqfg6zWHBDqyPPQVXZybiF3KRMH6K+hxnYt3tt7htfB7NRai0m0Rdk
iDW/cqQtxaqzdjhXCSY1kGai17hvgi8RNbfDMPR1ZoeN8ka74uS0szIcc2MaD/JUx27fDfOhm/zO
Hpu+fUA/1X8wuaCcmgLXydIC/ZRPmm/nYoTDjoKVd9wV6s5Gvn75+f2LauvSQ8+dtYTQH05NLcpJ
52vacPbn0qclTihRXsE77PaFeH02GYUAkkefaxEJ5MtRTPpUxSTnLlBboXXzRJqfArkYjqkh9q4x
dvLOrK7ve+B42CcLRkg4s25zkPRGaeY5HM961stOYhrDE6I0s62GSn8wkiJ029Ys0LjW9qTOtkZG
QQYUBaVUuFOruC7pEcj0S26hZiz9UyQHb/GMTODQa8h/ivL01LbKqWzGPTz7+smh4KIsTYdgN7hV
rL6jnnU6Lrv1fO7bExGYi+rH+KLpzYMknKbSafaUjRbQ4PJWWsZDfuAdiNTM5c8/7BuDotKUx9F8
HsrhJEeRrUh4EAUvlaQ6c67v7J/N2VEBkeiTYnJXRc1uWXCtm890jHdubVWQLCxB4aRrli1NhidA
DnSnakGddH3e2U0buxcgnQSIzk70XNb0tLZU0iKfEIyrpfZHI2VulP4Y9H9CnFRuH5ONRWUgC8Uf
hIuhHKzecFpjDGkQm/lM20JYP4uxp3VvYjI5CPLcHmkj/1johUyGhVlIm/Ll9wtHX9DF1JrOQU1a
oUBCPUShGydOAz6gOu23tk3tWj71uubuDL0cgdXWWaw3l0YkEjyaJS6H9v2ib+Vgns8UQXsHBK0d
HJ4H88iH1B6tMaxsQYvAzbQwcycDaZKw6qOdrGBrqem1gmHJEhD1ruLQoOlCs1L5EV00u2pqz2Ag
0oOWhg438s5ib9wJJJWAKiCB5LNrkbNZGuVxLFTxDErxBFxuDkRBGv+rIHvV/iWX9U78eY17gEJw
EyxUXELQNU8IpHoskmrC1VhL7wVi7C/4MUZ2mQt7vMPrZWQk1PjxaIPcwHJefku9DMumGXzp3CCu
KL+Y1e9ef0DUwqb7dGcVtybF1QbCRgxE4WMV38m1UhtWGslnbI7ax7w2Q3wCBOXYla3w/fYWvX4U
Eeb/38MBKH9lkNhWUm0E2qSc4z4vD9RGOmeczb0JXV8rUKZAogmPlnO4ptWPRp5n4iDK565XX2Vk
ysXasiOsYOt0Twx++QyXR46hOOUK94pMGrx6f4nDdX2KDPmMpNAnRXQl8Qk9+mMwiSdanU81GAct
rjsAzvUHW9h3JEJAcBBEzVVeifLKkFhtryAy7CPqB/QvoOTdowS3szM2ch9GWvQguZsJHNdElLye
gzTOmF6pt9JZ69sffUufUJfr5TErgk+SiqlbJSCf0huYTCRSNduguKE9z9VzFbV/qBZExAvkD1mF
iiBxALjZ5akAGOsHxReVc5nkdp39o/hfb2/QDbj3vaiwRJws8ZXivKkFtTk3koI5kxjHttQpDboC
PhKy6sT9JTZy/TWqoiF3icrJAhStTiHFwjdrnSYSuvEwdO0oOKGsFaGTiiHKK1bXZjsHaaO2hbgj
0f9i8UHzxpoxb1VjWMajrpyNslHtNEmNU5fU/WMRWJU7Qel3tJldryg+fl+V+asTumlnG24cM2R+
2IIUY5YCyOqKGrTE6Ia6U/+Ps/NYchtZ2vYVIQLebAHQtCG7JbU0kjYV0kgD7z2u/nugf/E3QQYR
OidOzPRqklUok5X5mlNs/9C6RdDmmDvZPhPqxql7Y5OhSIKlGZsaxvC6+DMJnETirtFRSp4AgvQY
qKWWZOJBnBYHQy7jXVmN6V5K2/DQj9qm3uz1qUVuTRETJQh82yHAXq66QCrjWulH/QSx5EkvMKWX
49epbY6jHD0FCaxl7UGPfkRKRNUdDVpDwZLvtcca5/7ivLHvAWmRKZFhWMzGOjUUxtjxTtdPHNdw
BZTMRf/+Cfbo2/04tz7sYtmypNoG6MZVCuMgClfHammcHCRgnWY+TMi0D32A79pGpJsjehdpdXyq
UW0XgV0Yp6SugZ79E2XRYyP/uD+c66uU1xeMIPoVdCxINi8/X12WtFwxQT8ZOpVBYxgHDzeyz0hd
QCTuYCJNCqa892PeGhi6DSB4MTy+xoXquWi4R2zjNA4UQ4fJAihhp/q+bKstC4kbX4tOBX05noGw
2NYNqjTUzIZ/6KegLF9NB/RZKD8b9a8Kddn7g7pOt7CIhicHRIQ+HI+wy4mcyih0CozzTvhTPErW
Y6lFfiijq6z81Orfubq/H+5GCYB4lGgQRKOrSOjLeADU+rJrJ+OUGbOMJS6Zg8qSV6aD0s1j7Y1V
6DwFyFF+tbMcKd+WFt7BknJYwZNeFc1xUCbjXClOJLu92Sezlxra4n0BbQsdHKMNf+lqFgIpt9Kh
cKVglp8nyypNV4ut6Of90dx4GDAasmKGRF5MqXY1GqGYWICqxglzCrWKXEtMbiolhxI6py17sYLM
vfzSgfeehtFl5Btfb43sWy5Pzmqqa0Tnj3VpTdfIvpYyyMkKcBQvxMchhe3U/KOF8bn9x5Ifs25w
23afhuoW4u3WdUX9kO9IzswJvm6Vj1UCPA1tlpM6/ohmwwNl9z1pXpGmpLEGf1aLPVMdS4i0h/vT
fuPu4KFDuRR4Nvn0GjuVJQuM3qjMk+gBpogx6Hdh1krHvHeQLFflYmfXtpK4UjmiIExvaHc//o2D
AENuYGIIpMGXX5eBKnQ8ya96clE0Pf1gLFLfAG7rVZG25WX9ZyyrZJS7AUE22OvwotbACBHOhjaF
ZGvxHO/QcPRj51sViZcEgKPQvClsYO7hIBT0e7N+C/RFaPc45cfSOJfB73Q6OGHkKgjvNpQc0hDS
gbK3Wujv2sP9Sbm1HHi30bdeQMfItKxuMmFRa9HMVDvpyjdRRX7VOL/o2/m2+ryUAbqy39ejdmyS
LUm+G8ilpR/3hxiKKDZTdbkLxVxIdkziREYbHFUtOAgsf3Xjq12OHqbppv0sY3qtJ8bB0lpfdMcw
ao8iH/e1ER7T0Px4fyau7yZ+DqucYgFNm+sqoZXMRohU4gnPx8LDKDh6TOJa3/Gs5BUBepWygf3X
l+4i7AmYcPHN4XRdPR8mLbZLISLU7JoZ99xGlH6sqpmb9VN8vD+86923yMiQRcuoGPG4XN3vtVya
Zt3qGBrXjlem2oc6arwhK87zqO3toONFZnLvt6/3w15fiYTVALYveSl7b9mU72poZWiEILJM8yTl
b1P9Go7/pgF1w6378Obo3oVZneiqlKeTHNjmSYuLPfXq3wq4Cy3vXuIB+gM5IkJe/iBtUINuLBkG
hwoymR5Q+nWBpQ+7urJMxAireil3hGbwFI5l9ZCmeebbUtnu7BLNt/szen2MLTP6/4OuZrRFIdgK
E+TVeuhoPq0ISr598TWoRLu7H+nG2UAo6AG8NilmXZUk81ZMxpCwZnLnR4RkveUc2c+emsrHXH1K
6sc+PIbl1re8OUAyRJTRwPRfSc2YpQ6gpMd6mzeFm+KTrHwxxZZExVaQ1bGnpnWTS92yYEbFry3T
FbHxXOp/nXsygcClaKFh+WuvS0eBE5vIHjmcKU4Q7BrKVV6X5b8oN/UbGdpyWF5eOETieiOj4Yvx
RrrcZ0FfjpUqhdYpNsC9mUpceSW99P8hCgpeSzOI1y6KLJdR7Equk0WE4zTkuKfbg0J/ziZhuL/u
rpNb1Avpp5JqLigzbbXCE3MGBypa+5TLGXK5WSV7qZPaGJw4zSMqFbM7FNXPNLS2VLhvBQbRR5ML
DUVqVssp8+6wQgx+miR5tE9imLFvMTNzD+Urw+wvmndjbKVHpVWbg5HkxcZW++PWsvp+kH+Q1eFK
5C5e631o2gBAWBrsk1G+zfIXHP72WTQc5wzlr+j7CGAyUY66Ie1647FfCgn0r6AKu7E+uU5THOF/
PNqIu0Ry9Gg1C+Zssw24XEbrn8gSW3IEinnoL13OTpClcWlFknky2zT+jbZD+dZJsiBTENWLLumF
Z1da4vNu1w+lOVN9Q5sdybfQQxhL8u1Q6/aVMhgvtKlkr451+3PsDCZQPbPyO0X6OWZz8jGSpWFj
1d64HIDso9JGtk3evTbkLLtSt9OJY8yaFS+eDF/O/aL/J5Qf5uLftnpVjG/3F/CNzchFy80OUhHs
/BqmOUWTU04iR4zFkLqdklrfRQvm6X6QGz1nHn9s9cUHkn2yVpG0qr5Ak1CYp3SqToWzy6wnKsdt
FmZuMruBE+7n6acpfudx6GbhSwAPRLRPgXnWaL0o+bCP7OGpIf+u3WTY1fZbZx8r9blo4O7tkpB+
V2/WG+nAH++R1SJiUmjygwyDtLXWtZV0aumCU/Ekz0rB2sZI+5Ni1s5b1Jpt5o2JJh/UzuozPG90
Nriuhk4AdDOf/uv0CGJcRa9n3qP0E9F1Dqvim6idKHAtVciou1ppDgh1QMAltBK19dUMLZXQyNp/
x9mY8ZUZkkjzlWTW/43pr4e+qkW57DVhiq9OH4kePlXRdulOMtDf88sw7jJggPHippBPznejaizb
NaSsOi1ekQl4SwEDW00NdA/aUp1T+nVT80gqJD7iBqV81cNE8OZtVB7MhZEoHWeZkCy3S5Uk9hDf
cw6pPej/BLNWD64zGvXnNszk2K37Jv8nRZW/dYOmCMiSDadDbi0oEx9oHf12oUqBJzkRl2OTTU3n
TwPaTo9mb/GgqWuqgjujK8zogNSLWT40bdN9l3tJUXcSYhr6wTSm6ntB8fWbGfRZjlOtIQLP6vJ5
OOIuZ2luOqtGuUO1L/8kd/QmNt7B6/wJoDqa9tC9uSIXTtQqa8M/22nnRqI0E8nloVCQzlPKMfad
ohdP0aC2OxHKW1i520EBAvL8NxTDWiXCcq1EctFH5mlKjt0Xu9D9udgpzb6N/vbBuQwPJUpuS/Jf
eA+r4dVyCINIK8l9Hc0VofnFqboHXvYbWejyn3m/pWgxctaQX8MVXPijq0s5i0q9lDOZB73EDjB8
VaDoMxw0bQvyflW2WCKxZzmfebPAfFQvb4A0L8Xc961xmuJfY9O8aHF1GPrnKM/ctjdeRls7yPmH
NnF+JMOWhNn6ECc2EBtAdctaYaSr2EblzNIsSKXEtAj7xHt6ZW6eG49WXLsKlDYFU9huIxNZZ4lL
UFYmQ0b0jT9WayV1zCYBmGSeuip2wzb2a/DtASL6G0f5+molDsa2QNsQw+EduO5Ud10oFLVW7JNS
5PYhbWxIqyBZPSgyyl7tWtUPUjPw0AhoHuLQnr82ZlPu7d75mlhq9zRlg3KaBGlBWqO2OBmtdpJM
rJ+kNokf9B71YGHk5l4o4ZYw5NqMCUYYgjb025BjhPPNurhcE9GM+ZLexOIUpYGrJRgxh1L2uQ/k
vSyehX2o9Centjx5kTIQ0vMw1bu8nAD8dF6Z+Yb0yRqCXR0obk0TPLa3ft9VrY/iGkUYZMP4aeAn
rtyw6ySQqVaKk6L8DvmIcbVXmg/JTq8CP5dndP8pNWgc5ErzXNRbX3adCSzRAR5hdLA8vo01HFht
MTTQmlScMug3bhFJshsKcyPduDlGxNmozC77gzb15TeQlNAq0YLkUh2q/zSLdm6sHsVvSXiadIpE
82YEw94IlD1qkfjybSFPr3eJhry6hgsK1QX0XVf5eliolNbJ2062nruBnO1lSK0N+Pn7u2QrzOo4
1UwRBnY/SSc1mtzWOEjlLyWyNoJcvXn5Yn9w1AhL83Qjw7qcyyZFGTsRjnSq7eSgDr2LSqI50Nw1
vtU9WqtpIzy7bL10SjfgGlfI6iX04hTBqweIMvzPy9BZ3EqA4ePgLBT0ryxf0q0j0Q3zVSi4DiEO
PmvGz1TrP0ld+4rD278DwpStTj4yPqq5SXnwNUo9e/p4f+KvMs0/PwwcC+VRJocO3OUPCylAJmaV
Bee+2SGFgDq5p5nRuSr2qfFgwbuFshDkHzP8PJFeblFBU4uPi0kChi++kh0VEIJd/Dkudo7zsav3
apzvyvEYxz1VvtqLyke70Td8c67vC3JjXlTcWMzllZoC+JtYE2rJb5b2E9hSItFY6CKk02LLs2Wm
rrQhdUDavD9b19fxEniR7uDKpzm4nqww1g3YpMHZidTzYA3uBLEd06ddkoUPfxvqTxcNtSYc0Dnf
ltPn3Xs1VaxASbEyPFfCtv3WiveNrsy7IP8O6Hx/P9Yf+YnLNGMJBmyLJACswxrwDcRGkyQegRjI
xnPrmklQp65oIP54qhoro5t0tFk1dPBGV5LIQ/TQSV8tCXNpN5yd6amokM6QZ1vdaz3ocVfpleGX
U6fBlywrmo3NdP0VEIXAk4lsAXkpqgmrqaGqoGT6nOJUQo+aZs8xyMUjjZ+FtraxP66X2mWsVRXX
UtOygg+CE+uULuRfMfjFNPkOLO59HtpfY0mf96GcRA+BHDfH+9/l5kAd8j6gmNTq1zl0JVj9VBXS
sxQ/y8HeLJ7TOvKdbqulcSP5Awy5FLIU8O4LZelyRimg1pmTxdmZd5PXBahi1p9L/T+KAruZtl/a
u0N4qHLJNwprI8O9vkUNVMP/MA2W9+7aykizx1Q4ONif+WXtp7TSlafMSLQP92dyXf1B3MUhe+Ye
RTcPaePVxq1QKbCtEUM9oxfR40i7xgP+WIIuGdWIwcna54waH0a7dS02dtet2Iv6KMcFdgy0py4n
N0VYKB8l/N8EImgDbix6lXihhMQHaj+Jqn0otfLr3w8XsCclJ9bO4udxGbJSOlVyOg0PP8wmo5k1
qx2s+CvzvE+aFhbnl/vxrt9dABhov8F94LhCzPkynq1ORa6NBkZ6PZxhShJDGEh+WYxD/lqPRawe
nMSe6yPQk8T+dT/2rQW0KAXhrMfqpbp3GbudirRqmhmP0gwK1jy1tNI0Pff/PsqCSISdwYEA2vwy
iorVDAAVGd/VNs84imXlxSmVaXc/yo1sDyADKEtoXuifc7VdhgmyQc6SVmRnmlmuZYReO8A66Y8y
8OswHPeSEexwRgwz+5MkulNqbyViN3J+aBMgPcmpFznS9WqVrSBjK00Y34Fwd2UzbveVlZ1lK/uh
Gp3Yo1cTuklhcRyNrfByff5hVe0xruVpL5AqP+Rt+oauUuYlvOvcBbDmBa3a7Swt0/eR8r9clEAl
KI/z5geNu6Z/VTOWvwnqJOfWkfZo6ryMJCRN/VqLLfPzW8cxgIyF7ohcBo3my48DNUTtZLnPzmon
ki/4HAofI7bxdUgdndVgqBur4dau4jHMvkIJRcVO9TKe1WlObmasbDn97TiJCzgjIx8YHvNgy1fx
j0naKgNwHPCVvPh4Dl/Rv01U9oATS3x2HI0+JD16HGqgyEcD99/nEPqx37ewc+RMqndOJnFyotjp
AwiKD7FZF3tNy5xnHguxByJU86wh6v00qKUPWRDAHVYa+zg5reU3TWg8BUaVHOjivQRVKe30OC8P
Q6wFj7I2mK7aVv1v3cZjXWqL1MOSrELSUasfJrXhrVxY9p4qmIAJlrQb9+2tk5o0CLIue5xsePWB
+xTAISU47Kuk+Tfvh7dQFq6iJHvWtac3gTfJgC7vb/mbi4ou40ILQB1wXU/OJFuo9VjnZ4jPT7Uy
Yb/wrIf5yWq/3Q90vZo4VTgjea7CtWP9Xq6mpG0jCcMGDEFJZHCtzZTUb9nQyWy9ZP38dj/add7E
RYusJJQHKjqImFxGEzPPUscs87Nm/ttbx4XwkNVuPfynB+kTYOKPGLrej/gHBHy5hAmJHBI9cECM
WBhchgzGNhpkBSF8I8STBkzp1BZuIkXOrxZtl9ktYAvy1tOcuvAoWwDyHvDHedGwaP5HTgrjs4rW
yuRafTl3rlWYWueWcqI9zG2ufis6UX5yQqP6EQAm6H05ywJYXUZpfG8wPdvrIOw2BnTrg4HdBhbx
B7awvnL6IK8ALg35WWqhpJSyS/0YINH0ltiDZ3TxlsjirU/GQ5DeGFPI/1bHzRgGTcLrraCnbj5M
UE1PQT7tUyz4QiEfHS2BtbZlx3e94zg0Ae6hLGVDG1lTU6bexPl0CvKziQJS6exz83tlF490wJsw
3Dm8x+8vkhuZLgEXEi3kggVdt2zHd88qO1MjCwgtBrKy1FK7h+78NQNB/RgMpfgMIcHuvUxL7E8h
cGCTvCml2jn2BWpXoTECSr3/e26OH20CNgh0GfDflz9nnlOHt1aVc6UkiafHdNXCvMfmqk9yWm5O
8SHQESvCMdDZiLycZevdQsmVFwRGW0tuehm5o6sgywkb1B51vzclL0kOWij/9UudaSb5pnHD1HGv
XEYRyohvk5jy86AcIYe7afyxpzUyFLNnyQPA/WRHZWQDMX2dES5BEQJAvQVEzLpmpTpJn8rTzNkz
ILugv/DA3sgGb00eymsLnQuiLuXRy2FVeeCIwFnMbuG8F+RjySndbJXf2v/aAqelIU9fdv3MDS2h
aORR+TnAJjIBBF9JH0fxSQDBDOaNZ+71LbQQvpFgWVDuPKtXeWcbjJU2jRpTpqW7uddJOjtPy+ed
2jdbAmjLN1+vPGBBiArxpFv24Wryoqluw2qxz5WKJxF8ksvPsu7qAYYIpDY/Jvt742yJVN1aEoCU
WISweVHAX8WERdkAV8NDlc6f2DeWMfsxWgf7+7v5RoERDjvabmwpWNzk0ZdDm/qxgeLRFGclLLEp
oMv6GuaVJ6a3/Ihfrl/ahptsZRC3FiNcOLYw7ACu29WR1mttYs0qdFDdeiqzt9R4rOWtCsGtc+p9
jNXdQG0l78Mej90mntDhfJhLuL3oF6OGpcE421iNt1b++2jLr3l3SKP6WVtaHWBpY6S7LlG93Cpd
rfwSN+3R0LZcEW6tDeAogGsQ/+VuWG1meejiWOp5cxkG4Iq4Jc9DCnqrwXZjh0FgQgvVIUkBubUa
UzoqVTvnSXkOzDzfNbOlVWCTO/UwjVl0zFHb2ZjEG8NiTLxYYYBBLlhzpmYnTss87TAnLspwH9An
dhEv+UtHTVpEtLTAdy7vBpuu/2pjjbYdxZPd12d9VMVL36E8Y5eS5W9srBsrYqEGw0lG6INIqzAS
qOMEVfTFYYHC7vBWjuFzIr/p9cCjs3xNaSy32vSw/BtJoZ2GWEOI0wRq926R9Xu6Ab4I9Y3S1R/g
1cVJRuWPCgs1OH4UzN7VN61Q2jQaxnzurW78lk5JFHtlDDvUHya9OLaVFsleR2ch9rUokfw+NsyD
rsFx8pUuqwwXt1zrRwKW4Ec7CVwIgqpVXVZh3XhTPOkfUEeqAZHXTrgTOINYO70Nh9Gr6gZk4GRU
LQh2NFB/SZ2qB3sJAq7pwbsffsedPY771BRD97HIzXY41mWdaG6FHEvjWoOjRrvA6pdqYi4S/gwm
E/xBiYboxpdbjryrOaLsRcWcRX/leqMmTjk4ZWiSxVbag5mVD0LOKJw3g/yQgwL0rLm1JjcKw0Z1
mxpJhd6RF1OpIXq2iyrdkKO4TgC5tRe6CBAVgGiUMi7PFoxWeIuCUjnzmVq3SLWHImt9zTkoqYYa
Z/CIFu9+ho0TJPGHeRAbCdHVYf0nPAUonpeAL9e6rVGeKnZnpeZ5aIJ9XpkK75TIC0URbWS6Vyf2
EoiqweLlRvNuzcWuqriL+7k0z4WdAx5BQiOteUFkbt1CVG6fB7GxRzcCrlWonMrRgEUV5hkovtsh
T+ggcdqUvmLorpX8lpwvGytryUlWK4sLHWw7yGMu23XnKrKtsB1kdh/44H7HSVU8aZH+39wBvM/C
FJ+wqJj1t6YCUt7nWrEvh8E8SIvLyP1fcuubAhDmo3IWEme1pLIs1HssbgBf1YrfOQdd2VFA2/ie
t4OAbOGjktSuUwsStMxEI888twABG5qktNU59ze261aU1asgcyjZBCInSvPYUmi08oNubCSA1wuF
pU9xml4j9Q7+vNyB6FXChy90DXvizIespSpHkTwg1eRpeJNH9sa6/NMluVwn7DTw/3Q2lt2wLnyE
Mu4gtRHrZ1KozAM3OyO0OxnyLos+qMnrpH+T1S8yZWNZz72WulXdT3v8RU+BDr8j3boxbw3/3c9Z
P4laMxi1oOHnaNqzLlAtNJ9b50ur7sf4acg3+h7XGSkoJJIOkAiLej+zfTnZrP0ktgzJwphVNp/H
JLfcoAQ+KMjm9qAz67OaBdwFXCkfeqOcvAov2v39/XGVifAb8HtBF4LOHPpcq8KMqoUJSErLOqfc
j3Sf/CT7+vcRqMpzBwM1Q9FomfN3CaO9KPM4c2OfS1nSvYTN7stpuWV2cePLUaIAjkk9BsmZ9ZHa
FE1XYHTIkdoNe0n7DWD2WYpO+oMapT7P9L8+VqiI0NUA+wGSTVtLlPQRHoG9lDBttvxoqJS1c6wB
9cLcMj+83vR03ni48E+QpmBOL2cPE85SUdFoxy2yf8qbNqLFH31QhLOxE69SYLDy7+OsN77a0DyQ
iZMMs2sjVZFEXwDv7srh7y/5JRKoFRoC/PWnzfJuPUQscbtfdFVyDoW93TWaKwdB6nZgd32RCumh
b2dxRGMVoSYxSvuuyw2On9ze3V+YV0R3ntM6ll28LwxtScJXiauMbp5kBQJvxUlyByyesuxLqO7y
TH8T8AGrgzX7VTm+xEb+qRzHN3p2C0A0TaqNX3JV3VsIQlyWS+rBIbgmEZhBBYK0UZ0zbxR6vEre
PFSpNRwnLU92JN497ECh7Ks2sB7EpCoP9yfiVniYugiZ8kU0ygyXayw0qzJ2csJLg4NCZND4pUUa
mMcWDr/Ow4x2spnjzmhsDPvq4cDThP4ybUlcLik2rM6/mJsGvL/RnfXpRURfDaps0fzbzh+EsfEa
uB6hTsEJMQ3gYEiyrMFoYpISFH7q8Tw7yF1KHT4HoyeJf6gZVoNOMU/y0LbduK+vtxRBFzQTZlE4
2q5ZDdOghYMRqONZMT6CoeI6RYX7NTenjezjxjTyuFtiQaNblNsvP1/TydjWhNZ4rmCVoS/idnYO
MRhstvJJiaqNDGE5cC5vbB1CGbzFBRDKqlkulHfbtwzkrhFDPJ3hgjwPNOhLCYuWfEt0+NagKHtB
ncCo9/opMNpxLdHVms5NAzN1eA1DYNK526JC+/e04OWp+D7Y6vDrbLDuWBhMZ2sOWQieXNS+Iwcn
Lc3+y/UfdfPcS+VzUR4jaePb3ZpN7quFH7+Az9ZERFmS9V4k7XQOzYfIkh7yxDUBlNzf3zfn8l2Q
1T6b8wIWolxNZwp/B0uP3HSYnrrnINzN0tZ3u7HoMSzg/5RSUA9Zq6ONUMgcK6nnsxYDuYy+aY3q
yfJPS9u4r24kT3DiuUBQ3wd8Q9f/ch3WFis8N7v5LNWgm6yD/VVuoQ75BekhQru7PN248q/7/0jL
vo+4OiaTQU3g/xPR6ua9rRcfu9cZoSWPUgYOmWPxjPH8MR9dtf+fItMOoGbOO4bddznWOKlH0wyG
+Wy8iDzb1eUh432+p2BpJj/qD+B/mvlj9reV+qW/BSEMiDEc2atLCWXgYaoUbHzimEJfJO2SMvn7
YxmqDiVf6OHkmOuGjzLFSWQphUwTXdsZUknyhs1qVLcNh3O0a6borDXQ03V5Y0fcWKUQILjqSN7A
f69xCQq9O2XSavls9d1rXxzz7KGxfyZ69+3+zru+d/44S8GAWlYq4sSXHw5AUz3VcaCckSJs2men
7N2sxCPUn9TeyxVtZzW/7ke8sS9g8GkaOvUsVzgQ61firKetkpjKGREcfc7cuFE8Nf5vSJFKyZ/M
7jHphwe0L1834i5DubwXFuYgYH1qSYsS2WqNakZnk/0ayjl/luzjrCuU1dCEn/5F8hfeV5t/qsx8
p1h/nUMsYbmKgH1QYl8X2OO0Y9t0tnKOGxj+yVMifW9xZYxeImnjHXP9wriMtLpm+1JtlXi0+JZt
7HY/5OBNlb/kVeKHjwIBtI3pXI6v6+mkwYwCE69DefVqknurRVyVcTXTbn5xOLSh5gsD/7NYQWxN
oDjyK+DEux/21hiZL9pMNIB0kuPL9Ro5SNwYeq6ebQsmk7MP21cLPz/hddEPSd6Y0FtLlSVKB22R
KUeKYLkc36UStRwlc2wX6jkDyzoMftS4eB8j1bTLKjeqTlKfuCneHvfHeL33F5brIg5BeUPjNL2M
WrahOc1xqp4r+QSCq0uaXT69Bd2wcbXfmEviLMNb0PlkS5dxKpFqUWXW6nksG88ufoQYJcVRCYYG
dznHeEQL/v7ArnxWeMdcRFx9vTQf+9mwGr5ekbhJih554eb9V9rjkuZVY3XoJV9vHEzLLJf3uiuF
DqBxv+DPdvy3Maon4RzazB0qzCRYZk1kHfLAPKSq5RkaaPct0NbNFQBWi+Ni0e9i1V3OURFnamd2
lXoupX0sEleNaz/fA/VUKgTkKldYkFu3JBNvlJmRDSBr4KXDUQnA4TJqOCklvemedRcavzBP8UYn
2smaX/IwkH+RsSNsXLudhW5u5hzvf6Tlv73a11wJrHaK3ECH16QxxaiHuas7lfzINtCDaIr9LNJk
fz/KjXsHHxpyBaRmEEhwVvfOUFeznYWClRDnn8Q4n6tZ84qo8yUzhxAs8zk1alrNxmF8a2YX7U0e
1gCZ+Jyr72mG9VBL1LvORf8vCnADESYJd1xXG/3JdnEC1n43kurfH+3NsIt4yJ9tRt9/leCGfaWW
TS1RRQTtjp15I03+aGauPT6YytcyKT+b0l6NnlH1+uskCc3Id5FXt20BODmxksA4F2NVw3odyFxa
rFHuD/DW5+QagB+P9QyGfatp1dJIy2MRGudY0EdLoKu2/03Vg4Ric9D3u+FDFVuH+yFvbU2a1otI
E9hDeBWr/FqeDXo9bNlz0Ljyrp0+qcj7VfFhKD7LqbUf5sRVNnKI671BHk8ytxTVFlm/1WROcH8l
BObnc6rG2q7rIvOhkaz64f7IbkWho0xqtGhqXe3AKdRnrQjL+azOJLRThF8Ncrl/63pBPsI1yuuV
EiHI6XXmVws0qZOqms+mNGd7O0J5xR61aOM0ub7LLqOsFn6ROSYtax4GPSamzxamLTt86FrkUm3p
wRH6sDF3N+Jxb/L6p9cLaWoNexudWU1FkihnEWvm98Jwpr3S26QHhghrF2zAluH29fuYPPaPgNz/
y2hXB9niS1bzDiHpotkNfFm0Icwr5LKkomr7jW22bKPLsxmtYkygwUOpbLN1UTfMR/BeGGqd60x2
rSlww3HiSvpoBL9n+0mLN7bY9WRehlvt6rGShswB4QlQKfaMdPLYcB6+vfXfV1wvAy3Hy7s8S6V+
rLeBbAFCKf7Fwvc5jOLZ7VRXtUJXsp4kyVgUOrsXXXwbcIa5v9+WrONqVpeqJnxznlpr+QrLLk0n
Ic89ZxBpf03Bg/mtTH8naHPdj3O9r8H/L7SKRS4YbdTVKNMmCisJg7nzXAc/M5DnXHQi27jhrtcj
QeB80dHkvUrZ7XIqFWzORrvI7LOTZpEHPI8x0TECdN8O/8t43oVaZXNmlttmifwKTSA7dy29zHfR
iOTn/zBr76KsFuEQzHFfTAzIFtm+bWe8+LZ0hW4tgPdztvowqCk3eR/wYTLLz6Uy9zL6eZ31Zpsp
aiTx5/sDurWr3kVbF/UXEYzCFEybYqTN3ulE5wdz+2lygueknuaN9fDnP7de3ZQweDShOrcU0C8X
hD43ddRrlX2eptxXEbsSbXNqHGUnx7Y/949O2x0wZnvQ1c6TH5MpdaNOOShF992JxdfyY9Jbv51E
uNp80BQePxT8w0R5yTTTnYRvIfTDKjhMQOoL3e2TnpT04/0Ju/48yzpWKcCQWHAjru6QuY6Q9QUT
gyDZOIOA425X/Xb0dfGQ6/bWGXujimbjK8w2pYJM8X/NW9fHtMS5OtFIvv+JnSNU1KzAM0RywxoN
wqibPDG2/2nSa5ipbpdJf80Mh6+3aDCS1JBqgHG8/GCNtABHpVI794j6+XS6NFeP5S2Ex430Cdy0
TSxyh0WkeJXLBJUkwX6JzHOllW7e4MS4481nfcEcr34bXvKw3jhmr9c9xX80lGzkDFCt/UMieXfI
OwW8jUDUAB16FLglu/qnzCg6yck3qXL6jbT3mpQKuJanBfRz+mfM4urY0LsEGZnIBDmUqLsqn+nP
qfkB+AbvW0f9CQQqxofVhq7apw+ZYF+0bXIwyt+jiB40tdRQTEjrR13pp8epNn7eX9I3YAVgf7EB
IPMCA0c+efmR7U6BGiNC6xzYytMgmc91Kz5BpXYL54vKMwijWN9suqNo0j1ykJn+bGiPjWLvlP5F
3cKA/slbL8+I5dcsFDxwrEuv//LXDNI4OELQLFa/jCQWNpzobw4atR4kLqP7Gf2rDJ7zanXH+7Nw
tbERDANcwXxzu6IVsTp3OzNRGxR0nPPc57sp/IrfricVr9b8hsro/VDL574Y4RKKcjEa8HR06aZe
jhBwsp7lceuAmzB3TfEJ+W9Xwps1RQ+p+Kp/vB/taqmvoq0uYU3pg5Lz1Dnn5n/t1Lgwp2D/flvM
Au8HurrtCYQPGvS1haPKSrocllKbk5Q6oTin5uRWXIxq+N3pttR4bkWhHkWTH5QijdDVd5LjDsdp
KRYk1TUqEb6S/9SyjR1xlRxRgFpQyGjEkRrx9rkciQoG2ZTLQDobZtb4g1FIrjao2cP9+bo+9VQ4
vFQ2lD/INgjgl2EAytdSrsnSWa6fY1p2k2G4TfIdZ8e+zV1d+GoJGEPZ+EzXC52XiM1255kGqHYt
pYplixQZpRa8wEJ0+/mX0zZu3/20lK9YfWzEul7pVPGpHLLIgdXyzS5HWMV9nEj5HL4M+e8xUt7s
7iQnnQ8yAyks3R+2bP+uFKC5qijr0UwDcAK2dn1fdnXY1DMOGy86eyprfnReIr/gWQIgH+L7/Nwa
/w4IenXdR5Dz+K2BJJbaJ6RrDtHSbPiKR4JVomzqpF5QU4vf0nu4MflAYCgTLHc6r6bVZpyn2RRO
NEQvtnhOyoAyi4Gn9O9SfMWLayMlvlLrYzKoE7KuYHmyjNdUCBC9wyDQ3H7J+09x/k0Mn+fpeTJ6
V5jNblAOs/Gr+j/Szqs3bi3Y0r+IAHN4JTsqsduynF4I28dmzpm/fj5qgLlqdqMJzzUMnAMLUHGn
2rWrVq0l2CFRLM2J2e+scmWozNSvXaHAXDKJtgJjfDNjbf01dN71CSOmYN/PNIZ4OXWxMUTkl8cx
VSJXCoHO1Rn512TwrJVb/orgmBlgi3OYyZcDN1xmTKfRI11Ik7qryb5NP/UmEePj/BYp4GHyhVOT
l8e2EDfGV2/Ibd7jckBJGcxV6lMASr7SG+cIRKljsR2jXfMO7Bug59A2abh2LmfHdXkrgC2bCbff
xevlJa4EBI9nBKMYu23g1Nmrmle7ciZf1n+1cn/wUrQZVhzQjc0IFovnDOULqnpLnGuQyVIyGWbs
VtZDUH2W2lPoPzT1EwDNFT9wHcdSPZj/0AGIPhuX36UjCPy0hCDTy9wg73ZA6OwwHu2KkfayZhd+
5fIUZRt6m3j8InnZczl0/zxY5pZGWAoZIPhAFF9+QRvGRtF7pfYiCJYTjuMW4peErIUkJ3tzpQR9
PbFQHs5VEzD1c3S5CKh8fYwr2Qy5PzKt2YWpENjjoMlPXi6B6ldr1VXbVTbv20YhWIO6nAL0lepi
EkxpaMbCS1hIcHerQW86meVL2ykBBSqOde00QNu/3L/Erj08qBYydpSkOc5XJ0zK9U4q5EEgj2BW
k5MVoaaj2gthDh4+rz27Hj2LGlwo1uIWAEe6JjB3Y2u98zZT559p7GD/v1xYshypKvUTX+D5QW4P
CR36gMCCp4wEs9NlHNQuSbONABWinaUxPC56dSD8kvdaA7nO/fm4Dk9MsEtIHSCtQDFrGeqjk4zG
rSkmbiAO0jYT5MHBJoXlol2rYN0wReqNVql3EV9zif/PevKkVWDFbj0oyiaeYVlDRdtDOYxrfFPX
XAqMCdYRQHdwHeNU58334b2UC+CzwjZK3QKxp4b+ArOsIQusnO5RJ1bBb8jDG+f4CSfSjZusMg5N
ku6LemdouV1Vw25My181HWTyylm7fi/MBPbEFpAogQy6mnFJ6ZIgaNLUFT0LnUeuemnfjenGK8BE
/5Cq1jG0nYLMULNvjMckFf55xSFRMufWJOQa8C+Lw453VRs5N1LXEx/UTOXMJZt0rcBwdbgBG8O9
B5+BOQt4voeSH+bfV1vog1CqIK5RHwJVdtr6bEFR0Goudczd/T18HZgurC2GpKlC2/qjn7uT2R3N
srdF71gMm7cI+jzIDLQXWVmLFN+JXC6uv9kmhB08h+ZjYyxsEo7VnTVUuVvDXGAHUpdvIzk703P0
s1LHesdlFT5GXQg7b5uOG2WsoweagSHfFK18U3iR8DPIhLXq5615JxcLSwr8REB8FveW3yljM3Zj
7lJ/YReFBg2DTWeAf41+BH1Sbid1nWFN5jAtp4KqAZx8pF0I0hdGKzPS677WczfrUVPQalU++ip9
g2Wf+iREav9g+j63lyAIGz1OvUcEWr/nklEe+7Ix/65shnnir76Gr0DLGHk5ICuXR78QYbs1SjV3
hyk/lJJu++dqLDZ1V6NOHdqx/tBaSIBskHm5b/nm3M8PFZr4RXQqFo7dCke6zSe/cMW2eavbMdp6
Ja3Jsjap+ygTDQjvpuzXfZtXPnUG9eO559ub5NDSfWsCEChhmnI3JNEHMj5CmKtoBacClr+9b+oq
BJ5NUS8EVUUQxmvgcl71aawJeqTCNbwfivymW2/3f/+8SxbrRh/BDJXmDUZJYx7qB5fRSwhQJJZS
uJrlGuYx7zZN7Az1p/FV0DYo9d63dmOxLqzpl9ZCedL7JDEKV01eNYSDtXPw008/o9xy385VvMFD
cn4xwFb/f/97aadEqSTWzLGAnnszQjvY/y255UX/FXozJx7KzX1zNxbpwtxi85uWMBK4YG5Csiz6
3K4VcW8tEnglAAS0XRI4LBKflmCaWUjS003kyhbqz/r4EHt/vfIolY6OAGFHL/m/jwjVAti0aP+A
62phUSZJQ+MCC2Vmj4Hgb1VUS/53FuY5/bDx6kCEeMbEAp0JwjaNfbhLRtKI963MG2q5vamQ6RC6
ciGSY7i0okfJaMVhXrq+vgugpE3OcprZg7GCfby1AT6aWUxXB6VNXtezGWQMm+whkA/3x3HLADB0
sL8QJKAiOG/4D7M1NPpYEMGWrmnWjpQ+Z+vB2437ZKaVR+CSZwEghMXZTJC60kg8VK7RPsAL3qq2
fuw3MTGbYuzE8CTJBzSxh+1wsOq3MFC36JDHdu9U7UaTdmRb07Ve2huLd/FFy2OVRWVaD0blDkJz
EGNx3iB2FvztxLWk5A2/RFg2B080js5NG5fTG6VtA4ujAQt0Pzpi91c3H0PCBynyYVk/31/K+Xct
tiR9IbyCqCtAS7RURxhEPSmLtGjcFn5Jh9QOErZ1lBySiMLnv5tiyyAZSZ8/NYzF5dHrHan8oG7c
qZccFTXRiHfeuL9v5MYq0QU6Bz6U6jhii62J3dGcjKZxU7gi45RG9Dj+aeTjQ9kXK3f99StuTlBZ
M+M+yQHSVovwL+prvBIc0i6aEo9SvR8Ntqb6qhivRqw7qRrtYlgxPUE91IK+D5I1asPrsdLaRzKU
JgqQWNBLXe4TFaZGaLrL2uVDANH9SeTPnrAZEPO8P6fXe4RnCnC6dzY0NuRiP8KhHUao4dWuJEAk
neXwU8p7IV9LuFxfk8BpGBDJllmFcsl918CzLGfd1LiZGtm99DmPjohxjwrszmPmlOrx/qhumCPh
gNIKIFj+LIsnQ6MoTR8rDWGT/kVodyBrutoR28+VM5XiWv3kxvsETpz/MbfMr0gwJcLFPTaunv0e
ow5p6seq/C4hNuRtwtA8Rp5qN9F/98d4Y+VQ3nqnsCHRQCPF5Q7x4qRKKzTQ3BDhLbV7nB+zXrGy
Pa7d1UxAwVEjo0JydBl/SklaFGPuNW5S0ItJ53JPBsXLAJmePaNY8Vc39vxM+o3gD6VQ3o+L8910
JIrMsG/dMcr+m2jej8BmVJOE5OVaLH9j8kCQzeAu6tiMbf6UD7ec1ItR0Shi6zbqm+WXvyYr/jH4
/1475I1GTZ5MFM9IMiILM62mow8fla3bR89e5GqK/1ppW0F40Ku/ek+ztE9i35IO0YROqZJ/yvzD
/U1y3SU5fwG9ZVCB0awJb8HlQCfRg3WwzVvXMhOo1+xeVOzAf5TznaedpmkzJZmDQsUYQDt4anjp
FtbTGoboxmm8+IZ5k32YbFnOvXEaupbDT0KkeWqV5MlEfbaGfxAhru+TuEYKfmt5qcnxZKWCyvlf
eO+8leseZF3ryuMhGP9kRWAX+W5lamcXfHm9MrUfjCwivi6DRdSMh9ZN+sfOAA0jOYNG+634SRn2
iX+s9K/h632b82pdmQQgxZ6ieH8VOeUyct0pzF9s29BR0A9CfiT76mlrScybdqBzg7mHNz+wrMsV
m3QrSBNdad0wsn72iLyYgfArjb6O6lrP/o2LllnU0SCH6oY9ukxXTV0kTWKBKSvKn8L4uWmzbUln
J4nLTZ8Y236i+NP2ttR50EwMb2JWr6gzX0e8l1+wWEehHio9RGbJTbrqFMnNmxaszefN/fhhkIv5
bCPT6jOK3i7Mr9taCmyre1L1/+U45o/4cMwULwhzv1Vxn3K26aSt0a8N4zrtOnsTeHlA34M1ou/y
0kTbhyKCXtbsTdTPSfkc+rSrOmHgFM0DKZujlugPWeiowJuBPL/Epvbk676tDfVRLCisqJ2tCqOt
IbJi9isvo+un6+W3LW6PpOQ+7E2GX24RKeY5cdbPUvxGG4Q96KexkldijJs7F9AOTyTEvSA+m/fV
h/kO6ritFcHv3Lb5JI5UJq3w2QvnErn8PA2fMhI201Q8p2K9rzTxgN75WhvlrWPK1QI6BXgm99ki
SNQhYhh1eepdoa9spEBrubeV6re6Rl18a/vO3PXwJ4MbRqz5cqRZTftybEk9FxjPouJY/JrK0b7v
2m5dEoiz0EtLl/dMqnFpQ4FouJKNaHDLqdxG4pMhb4fmNAzephi2aypgt/YK3T10jxC1kdNcHPnU
agVP1tPBFeLO6YNor9Fmg5Mpm+yxiwy7hLJRHDf3R3grlvpodOEEKoE6SJLGA1HinyDeGQZF7W96
fiRgvG/ousz8juKBxX+Gc4BaWqxX30FvmetYMnLfmRVLM7M6tGLzmS64jRf/UrPvWWOXYe2GdLAg
KbfXpe9F+DMXuh96aO4nGBX0KtsOUuIUircrURxoX5sS5mkx3d//2Gu0Fx8LJJ0M58wiA7T/cuEl
LQggvWYtUvHQ5hv9G5Iv/rC1xsRJk1/NNv0d0sr2BwKJwfsdlHa38tSbf//iTr2wv3CbENINNVV/
9kIkH0tDeDWHfC0KmzfvlQ0aZUVcFDnQZcbDqEIp0cpycKch2KA49MNUXnSteU5zN5hMuwa2nbd/
Qb1tjUlbm+B5My+Nw9A4VwzAePE+v5zgpNVaVfH60U1aq3dkczyIKCLREKZ4n4Ww+yUq0AH4jbAP
S7ncBiJibq0RbYZJ6lfm4cYZ12iTZ8HJklFTmf3ZB4/ZCQTETRrxJar4vcz/iFZ7QgXM6QUA7D9E
aw3neMNvATehTEKCkYfg8vUCG5mm9k03urJROJI/HNRi2xm9MwSJPQWwFPkPYCvG4meqfq1Ky61+
tr73kERrrAs39zi9inCNkvhm6It708xqM/HraXSbzI3gsWgDW1YejW5vGtux2XWGtS/o6ocO8Di3
5ojhToQoSvqTaf7Kbr91a9EDQuGO2gnU7uLC9XXoaPqtOI5unT+2hRP9KTZWZ08gX17kbms8T+Y3
w1/pFL9plH4ksn0gzEB1Ls6YJ0wjDC3p5BbILA0ogQUtxNXQrk+k9kC3mKQcZDv2J7tAydAzrNUn
+vVVCY6Smjz4G3hjCKEvt54e5kNlaMrkltFXSIae6p9M0WMZWaVT9iU8zIUjiA4SW6BeK+Hgt7Ut
+f91WfZfEP+67/GuHQ6MKWSUoCBiHeh8ufwUUxmRfJHFyW0H8Ex6OR1pEP5n+hKKhMD46MykmZvr
dHHZBF2vKVVTia4W+U5uyDYd5H+T7vO/D4VeImYU+BQ36XzgPxxoM0KpRxNK0UUC9rGXjdBWUnMl
K3Aju0JfGe9n3iMAo63ljhUq0CU0HYhu0D54Ayq9D6Hw3EQviVfbEzGVgtRloK713dxapXddc9wH
5bclyadcRPBZe1hFwWW0YbqJt2hZrwEZbm1LuJToJgWOPbPAXE5gEBtags8Q3ZzfX8XeHmTDK9J5
P4sg3P77Wn00tdgRk5UlYpNooiup07Ybn2H9dP53FhZnzERpTClLFQviCOqizG1LSVai7muXzsP3
HUNIlpk9twh5gyiUjUpLxblKGaNDISLiKk3/PBAe9ioPUlgYKIouS6FGUHcSVmTXh0+0qfYJglz3
p+p6GPxqrmTyQlTZgMxcrrtVC0Id1YniishoRkm17cG0p5Sw75u53l4EHbxN5loOzn75XhsqEl15
M6nuiOhqLB6bKbQn7SGM18qgNwxxOMEozx2TRPCLC84QUrnrY0l1s6bcRXp4Kjzzr1KDe23Sr/fH
dH0wYTek5AqkbQbVLksNPHWyFLpfw+VSsQPxR4Fnu2/huiN5xm2B3yL3TuEEEszL1WlGVcumJjdd
Q3GG9Kkpx3PtSbjR3rLrqM0ArAo/tbCvAYk+W/Ber3zA9WxSDcUlAM2dT+wyfR0C/B8mNbTcoH5u
WxFW2me9QuMhXMEqrdhZdlsNY+fXQRdYrhBEjhdGdgcuSbaOXfLr/oxeB37zgNCRYTapRS0DsWEU
5WrsYsstrOdRfuBNbXvwarXZT8mXjrRgfbpv77rDZd4e81sVQCl4dmOxgrmuZTEt5YKrBY2KFNSh
lh7EvD9VpkhbUufQ+g1DBl1Sz9Z0npLAroX/il7hzqdfGrhPuBIB3ZgAquqz3CMNsRS7FxelAk/d
XOkJTkYubCbhZ9wqh0oot6EHQW8PFGIVBna1thiiK2GWnaMOQs3lcg+bWo/Gsl/OpLGv1ggRr+BX
zaYzhL89In73p/u2rdnHENWzwPKlraZqqzQwe/2lNbXxIazrN7NGdaIqK2MXaUqyu29udiYXD5q5
qRg2J3B2hHQEspfmqgK9o6bSYFXsNkULNaW+76ruVdW9L3oXr1m7yhXMvTEznpSqBAgcceHa/KJQ
m5o+6ZfW+KYbX7vSf0QtpEFlO0NDF0/iqO3ahF6PEJsqRP68WVAGXbaDIe+dk0mg6bLqJkixyuZE
8LWvOq+002TUHM0CoH5/Uq+PzDxOTs0MTidjvvSrfZxJRRs35ktZwQeHzUNu6PU+90XpQKHyUWm9
6CmIhWYf59n3nNeyAxEK2pXBpL/mVom8SH2i8O25no6gd9mtElRcXZqzjCJ3y7zuMOss679Gj2o3
/d/mSySg7p1CiuG3KY1y6evKVMyh0OUGwxDkf4R+uA8aGi83WCpIHWI6PoyOz4z3y9TsIa/rUGZq
3oDT2uGr8nc8kg5T0VO9b/rqcmOIM/MHbzO6fegJvLRcV5YadG0BmWOU9DupoumBjgFzJYi6Bjdi
hlcg8ROBNdO5CD80yy+8KlGtF0Os9B+j3+L7pUC1vhnyVP8qmxSnOfa+9W2iR7K0Wy+MfVvA1xS7
YezpjW3DwEgOwZR3+7Qy+zU+2FvTABEzUm1wzlLCmX/+8V3h12LazhTh1eRPT3Co53Ygj/3KZN+a
BmSxZ0wj4C3y2Ytp0HM6IWvZ815AFRSPE9GxZUtVTJEYTSJbn/R8HxujuVXjXnuRFCBrmV74TtOn
7VYwI2NbtHKCaFe8xj505XPAEM2seHNiamYMWXi4uhyKWIzi1E1lOTmrYSDtfS9pzp4v1U4Q0icB
qhgWKbMcwXTTm3l/F14dtHfzqObMeiXAwJbTH7Sh2BYBEGYjtTZZJ4bbePJC8nHlPyNvdLyNSSSn
UdKSoRi+XOmxDBPIKMzgBMlw/1+SEnB3oVQdxjoRgd4G7c/7Q7t+TWJwntwZ6Ti/6xY3caxnWpuE
fnjS69/q8LlHqwuKp134VsgQ/wflzhMcQV1jwri6IZHOwmWxyQCQ4mEXO80PEAQoYzM8ZYqKWGMp
+7tqatRtrNeFHY7ZmurcVbyxsLe4kXuUCQretYzSeCz7T+jbxOBWNdKLTgo5//05nZ3Shbvk2p8D
DeI6WmlQ8btcQ0FCPaSlq+mUaiRyMvSVoo4OWVX7BY3Wrxj96ZUA4MZsEkvBODhzbs7b5tKg3Kqq
ULZJclLCJ2lCc206vY31Wq/5ra1yYWZxCqWyVqGKThPoS/09UG4j8x8lP9zn8Tb3PSehiNcq5qGQ
zJX359XxZ0I/jm8e/wf3B7V7MhixEJ9E1AG14TFK3HKAROVE3cKGGlNHPfbfl/CjxcW90wtxo3Iq
klM1vghWtUENxn8Wil2FWOB9SzfWjiwoUoCkgQ1ecYtJNQRkPORQTk8qQshTF+7T8IuS9i+TvKYL
c2P98O6wSs095AQ3y85Ss4qsZpLj/DTmBrQVmsM8hoMDR3uURlBUO1ne2FoEkv3+EK/TncCBZ4G+
965dApbF+vVVHsq9MdGtXTc/ysEZJ7sm1Wvt5GDbpEcpKe1K3EthctBXiVSu5/fS9mIlraSBCEKU
sD28BjDEJNkhbdFX/Loyxiv0w/sYkQAjHUOVaUlxmEV5Y0ZxmZ8E6VSjoZrX/n7wniLrEf0LsnW0
N5404fd9q9dubR7c/zP6vuIfDkY6v1ibts5PUiNshNjicKhOWh0lEXLhqXIQZfl+3+L1Uby0uHDc
VTBEvjgxzK4++2KykabnrN6V4SbsX5BzALy6v2/w6u4lGKGyzpadE7d0yl6e/SYtso6LOT9Vou50
krDxTfmQZis80NcpjjnmYe1QvCDHATro0oznDxlvxqA8CR6qTKSKu02POoytKLWybUr+rR5icZMP
6MgkypB+Bd+cOrVvFMf7472xX6kI0YVJs9J7ZH/5IdnohVydWnEK1Z5Hwyzd8gB2FqbMtY7LGzPL
E5X6G/yB1BmXmK+8oNBFrqY45e1oZ+JwQpvdjoDi3h/QPHOXtyG3Ehl3cm4ExxTcLgdkqWmsTV1a
nsws6XZlIMLX105rgmg39iWNGhS1oO8gUbS0UgdTGVfhWJ4o++00r3+g1/IcPQrh+F0SzJ9jMu1L
f+Us3PJrF0bnj/pw/ILeH9vcrMvTKOTHOPpSVqRKqodU6OysGmxDawEiHofCyQThza/C0/2ZvbWA
NKfMIi2UrxCLuDTfycYQpJ1UnrxGQy25cbqu3TZCvvn/MDM/9MmXUlpYem9vIrFiFWp5CgQKYqVa
Ipdr7sZC/+++nRvODFDg/9hZeGozCLWeenF50oyjXFZ0c32WMpgrn/LEpbFsBR4z/7bltjRnfo+5
UwV8/2Lt/LZN40CrqtNQZ81ZzSP9S5vHlkNtB4L0XC62kRT9uygoIRpVb04bnRHX/AdGQv6tVNPq
pEXBAWncjKqfJv0m4RYrn6CXIMhvp2wvJGsUPjcmF9pDil8APKhPLSuuEiVes6Ct/zRpOaIQ5ucO
9dPNkMVnje6WsDENxxKoV91f0uuzP2eMZYzS9MxDfhHcxBRx00So69NoVFScpST4Uut6dL5v5UZg
M2u+ENxoPJHJJy7uiKxMRSFMVQaXjvGhDkb9QSutcKMgYk4vuVh/yst++BIJrbkp9VbYxTzCDisf
Md98lxuKjyBJgWgBVKiUSy5Pox6bTZxIVn1SqlK2EXIj8VNZPyVY1Y7TCDLM6OYGWE9LnTxp8y2a
1RYpweifG1bmPAYpMp50JOyBvFx+R17D2MnLvT61PIe3FN+bwxSl5cq1fGtlP1pZxAGdWVHJCMlw
wcTVb4nfYQ0Z62Z7f1KvD+k8Fi7emYWfBseFFY/WrjpMmVOpLR+VxovgItB/R3Kw931fcwK9XYFI
XLtUDHJEMQkIk/NyOXlyGaaKYGFQE0eE2gLptyx5iJH71ZrQ4PU9z+NQp0I0N9PONeNLS6TZDJpC
quZUV/91wxel/Vmmb5W34lNvTOCFlcVTNCP9OChl3pzIH0HUDHe1HaC7BF0OfGSZGoO4zoy1juvl
3iAcoVI4F9wR14BdYTG0saKHwmq16gTuoHeKoqzI0gbqyqPwKmRbmlmMTW6KbBpKE4yqidCgTDc/
Il/9H6+jB7U+G8GfcayPgMjzf9wjS7uLa3fqiyEhX1mdLP1LH+2b8W2Ivtzf97Ov+OhL3k3Mc0gk
Sr576dB8lXJhUvv1yYh/yDVKesDxEJbbghSH0hDguqrZiFCteOvlZpHBN+M3qFuSuZiT+5dbckSA
wvM8kuthYmu/sz44Rqa+KVG01FVrJXa5gs4ujS3cZZEEcpD6UnOyEjIaOzFTxdKus1F8qDpI/xGn
j8eHYcA9HNRsMPStIGd14DRtBduTZmheuEefuJvb5Qo5OXhlbZhOEoe0R+gh8l+boqvF6SDrCXAI
pdDrxCmnbvp7f6GWp5hRgGCbFQrIYoF7naf0QwTIs8vXm2TqTsrYRXuBIsA+HoNHAPbRwRurbO2S
ubFE88niriOzRF15sefDIu+VNEn6E60h8nOYNsJbPabGUQ97hDuFruZ8F1MMdqfuHCUuhE1RKLCX
6VHnUBaTnXySD1FRSI4mCPIxwhixT1qvfefyNcy8zJQ+SMLOmAR86eW8+MKoDoiL9Keo9Sxbl/NH
zarq7yheVk/oVyv2QM5qW+p5eAQILz1UECWvILuuz9AMkpmLnqBkuOYWXijrM6XIc7k/hb3aP5CD
eBHo3fymVkWzDYUhd9vQezN85UUqujVeyPeC1OUBngsJuF5yqjwrl+jdRB6TBPmT4RT5culWiTfs
NFkZKSIEk0OQIO5ihXaXVhK6J2tC6UhPO7QjS6vYpn7R/4ySKHuJG0V2ol6A4CnRet73KE8o6D7b
cY9uCtqGOLqiMh4Q6ygfo6KLXyDQ6Z3GUj2bFwk0ZbmnObo4ftLDydp1YucfhE5/rfKyc5pR3AoE
aHafNrDhZ1m+8u674Z+pyUHEBmHdHGQvcUqZH1dJIIbDKbB+tbm88Uf0eYIv0PkfzFg+DR6gFXlH
JPbKF94/ljeOyYXphYumVAgv9ojQUiZrL1rsvVa69G2w4pe6e4iFPlpxnFcB6LzdKcDOrXzUReHI
vNzudQF7yiAmw0mKItQR1E0ELRwQPyeRFTsXGkdp8qNQACbw1d39oV4VbZa2F/tczbrWqIxsOHXG
iMpBSWfBJG+6ZN8KP1PPcGTL24wZDcNqHe/7cGeIpgPmU0nWEGK3Jv39eQGfGdD4ZexkReLUIZzM
eketTYeVyEXcIT0w1n+pu6/c/tcxBkxKeFxayznkUMpdzrgxWrVSdxMHLBKoQHmadNAqq/r3fQRR
0JwkUXjAAPa/tGIqQWqZkTmc9FQ7dwFiTCpNN/+pFr3mbyvreGP6KMWoYN/wV/jO+ecfrpLc8BvI
DvXxFDblIQw0uzK/lONRpbNg7AVbsqYHrbbcDC2TgOojYx2twM6NQ238zkCuZlWyv/9Jy2AY381L
kVc/mEwyY8s5HofK04oynE6+p/I8bIca3rWkeQhHLuL7pq6XE1MYmQfP5b18nlrICinZlE6neFaF
CYm+t16uZJv7Vm4EHVxFuCOa7UH68gpfzHGnZYIfVtIp9rtmmyRhcyxENbcLU+33/SjI55HyLbSC
vr/zS8XY6L1qbOBnMzdaN3UoN3vGU2zl2c4P0vK5yRNpb4i94QRVi4pNILXK2YIKbiXifNctvbxO
yFTgWjQyocDEl+3CXZGgfG5Gymn00w0pA3UbIP/7V21tvdhphl2NTmSjdUJnb7iBoif7Ns3nrrKL
tWzejT0x9xBTbEIMBpr6+ecfdunU5qKvS5lyaghFs+ILEkiVtQb3uI6q3umGZ0ggCwWY4tIIdFRd
UEepcqriNyhadtFYb5MeCZhgLU6ZD/ByYumK5v0140tARl1aChXIrhs9V07Jd104GNtyP0b7rNqR
/hEeptzpD5pkp2vEfjd2Oyk76ASBOoI2WBIIRX3IcoaTdqo0/WEsR9XRtNja3t/sN1YKjzXr9cyo
BnR5L4emyH2oDnFlnhqpqzZG3CT2WFVPUxOuKfLdtISzoK4E3wEx36UlVe4SefBl8xRpQrjRjLDZ
qK2abqycnvb7g7oxczSXiSCAoUahc2Th9kWlbtIgMsyTUKpoRpN9Ql9nWNMyuDmg2evBMgTiaGnF
EGqlKQbBPKW1Uh074rUQf9tGXxtIiM/3R3RliwhxZlOmTMyLn0z85eQZgl8kRZhYp1oW83Ps+bmy
E2Rz4FDTh7MmaHjV/zxvOhD/oCjmLhDQDJfmQjpdzMIwBKLixLYguLa8H4bSI8a179vUVuLpNJY7
te1oeCptv/L2/NO2E5C78VfQlldryafMEqbvdBKgIBdrKSHPGtZd4p/HnObnqa7+xpO/Ruj6/tK4
OOEUHkSOAV1fQLkg+L4csNG0eUozUHAew6+cyaOmusI39FKzGuKUZNop6lGLPxfBS+aPjlw9+7L4
OOhOZVorgdqVU+NDAB0z8UTD4B4XCy1KaV1HuLVzo0aHIEzAt1dNQT+ZkdlxqKwclBvWSL7wl8cH
9chlv4PgSUJCh210LrvJZosDZ+o2IhqZyfb+/r1pCKJnIj9cMeiYy/nFexVxW3nR2TSFx2nqD1Y6
/YrM2DH8tXbbK0gemxeM+AzGUSAC4XV1aUtLE9WkMy06h1FwGorv6bQXu9c22XfDL43gRNTtSILy
HFD3RKIEnBp5YbtCETH6owvJ6f7Ir5gN3z8HomCSeGRaCV4uPydLW2msxS4+jwQc+7COMsW2rL6w
iz54sBAh/jQMKOzJFqnKSMpp2NPi4Nh3Wv/IVAaOr9Wr3YNXFxoOWAIpOff0zERps7v5cD/TKYQg
2KDGZ69PPiNp48Zmux3FzpY/55XiKPk+o5ZIxNKZYgBD5GQna6H59WtoJqMhKSJSaKDet1RNhUo1
CRoY8c+5/siz6SWKz2W8D9RjbhxrmW0oUOgX45VH2LUjJT88Z0Vo6gOs+F6s+zBy6D98k5d8fCZm
s8OZ37T42wZrwJAbTmsW2SS3DmyK62ERQXaBL1YaIK1zKJmDU2YiT53OFDYrW2t2BguvhTg2npGC
wizIvnAWRWSonmb2ydmTUxTudpVGzjZojpm2V4QM8obRSTrazPPBlppwU5mPXfIfOK9NBSJGFZ5T
L14551fFTnY7+S1ueagJ+D91MXI90ArNa4DfJUHyannmscur31q/0zLrd1l0zuh5tjCi8v0HsZom
Hnf3p+TWxBMQzqx/cx1y2YMiCH2md3mQnrMBBKI0jONO82Fhu2/lhjejqXvGx6DoQeJqcaSjSM16
KW3Sc9oljlKGx3H6PKXRq5D+f40HwAGdn0DvyBZdHtSOglUXqDrTmeVIvB0bf1jZRLcOBHkvetSp
oDCWRVgWSlOvyGGYniswy07d67+9oYWkUcjWundunXjQZ3S7MHncBMsIME5AhLRlkZ3HvQj7Qa/v
4vEw6Gcv/NTKJ2H8XIr/ftrh4AG5wPAAiCxp8gzFnNIUYO457mQNoZVOsC1BOYry2/0NcZVF5JQj
F8eVDXmyJC83RGHl/pirUXZWlc/NEVJokSSW9da0T1H1qZLLlWHdOPcX5hbhmVdFxpSMWXYWtZyW
+FHpNm3R/AnHAfHQzqoeFNNfU+2+seexycObvD86UEvVbr2rJU+asBlJf6Y22Wlq4WjTOfxnECYe
BGZvlXNFsADx/dKpeV4qqEmdnf3QaSJrJ6Go+0bjScbLVeQ5eX/l3jnqFz4Uc/yFb5uCt7moMHiZ
GUGynebnKJn8JyVUw63XxN1JrrNhI05mve99cdg0PqWjqpDVXVnJsmMIOvzIfjzsVBKmTq4h8lAJ
Sr2DcF+hO1W1nCEq9GM5DOLMbRts5F7X7CiI8kcxraWD5fVQCPmoFGR60+4q/NUutIZxWxRjfKyi
Inqqy1CzO3DLb4k0GY7HpACA63HifpB9itGp3lcpGntdS4VJKJuNL8jBA+nU4kEmperWUwWNtNG2
+/tTNrvw5YwpVFpnmXoe3ksp0UrmtuGH+XlU03SveFK2E9B7cTSDtOaQJtKuq4zqzUratX1/nSxm
byDvTCRO5Xx2JJfuMJgspU5VXkAtvc6q5HSSvDenYx+eB20fV9GmFOfrrth1aXu8P+pb+58mCsJk
7FJtXpguBHMyyybKz71p0rjxpQuLszH75JW75ZYr+WhncYHKWivnKAvmZ6/cKfFb5oqqYBveN3Pm
xex+NWvUmPN3L1fzo73F/m9oPfVBXOTnKvxhdp96qEqth/j/cHZeO3Ijwbb9IgL05pUs205iq1vu
hdDI0HvPrz+Lfe4908UiitAAA4wAAYrKzGBkZMSOvROqXXjP7S1cuWooooCgm8ls+dN8eb/LvXJE
Q4GQWJlbyqF67syQar+JilifNL9vW1rdROjdqNbAF3mlmeF1aZ5kKYtSu4d80ByT7qgeBdAk/aS0
+gWoUL1VfXtj4l1uJCVgZi/I+eACXRycYHUknp1AgAx2UoHceGCb1Y9Qfenl1taSaO+nJ1OLD2bu
5F6w60m4I1s78Sq1Y+HObx2ybDncNdbDKCZ3eodChQamwHz5+62hXkH2z1HMzafLQzDayQw9Lc7d
rDGdYtIPdRHvJor+gtkfCq/ci2XwmSmYDbdeczMmUiCNI3GiWrdwM7NMpUCJitw1AWfXXeoE2Z/Q
+qknL5H1fHuFa/HpnallDtgWeVZVMhFdq5SK+AyzkpT0j6YOxE6Z5GrP9DgidUn6tyyl88313vDi
Wh5oNmRCnRMYh+zTpLf2KD0UZbEbwq9J/Ov2Itc8nCloc+YmkZgfXuxnrGTtpHdV7gZeaBflh5yB
zPiDaEZ72Qqf+uRRrP66vMzyUMWllT1DS5G9ufQcnjtyobdx4U6SUUP6U54yLU1tSSlVJ0E29N7q
NBRf40k4BsM0nJogyA+llcEDoExQrunhr6m32l1dqs3JlLrklHlFd5K5Zz0pSHe3N2gtXkMeQv2e
7jSX1TJztkSP+hhXhTdYHTM4aXo2E8YC/Vzw7SGotqClay8fPvu5yg8rKEWVxYc1JQlat15auIpZ
H6T+U5x+S7Sz58El8YGGf5v/6Ex/V5hA2jeKg2+TG8vQg1YFYhXAkpFbW7xH2iKzRvy8cJup2Hvx
Pe/7T41iOWpo7ku5/dTGv2B80Ie7oXouk9a2Pk7J/aglDk9KsuL+PhCPQozWQ3/XJQl8mHd+ZKfC
Fm3D+hbN5Vbq6BTTl/O8gTrUliUO/M7O745BNfBUTZgoQCJgcqJKTu4CorU9yEN5ajRtfJKjMT2G
SmvtaJzIG9PFq9mEwdfDqMNcXV3CD9S2lNpYKApXLfx9KZ1qxNf9c2bcZYIzPSvGiNrIU/zztl9e
d5f4jNAUEWV6NQzkLwMwdZ2xmcyscMVQOoABzhmy9n8lQWGbvva7KobUKQfze5wd4gzNX9N/7Pve
6YuJO0v46sPAo5b+qRD+1Epsm5vkB2uBheFNutO80STg5ZdfeQF5vi4ObeH2Rf+d/MpyhJpxa9VM
m7NcMMqvxCZAmk5Q90Kb14fbu/N2Sy5dmZOgdg/Hy8wAemm+MdtMMLOygIRugh2uHFIqZZHpt98s
svSHvtS9GXg/oQSDd5+6roQXx+qU+txEkVzYo+EX96Ja+1+KrKUhikN1D4OsFv3cPYFFNFXibxu/
eY7rV795xssSbUCWL+eO9Uj0y0IV8SN5vMs1BNhLz44ykrXe36efFP0+8JypUh34UDau1VUf5kpF
kB22Y+Lz4h5o4iE2IksuXD39Y3iPgTnTKz8nxbepMh06sHtLtyWzfrK28sbrZA7vnQlKZ8qFWXPy
8qDKpC4zI8WNQwBVcDkYwa90Ewi9ZWRxo5pDYlENJabKrj/ldvdSe49+b9pdVeyi6JQmr8o3Q3uI
KRMChdnlBW+gjWtvvtUuD5e3BkAFOvxA6Inui3Vqpac2Y1+4g5oclLR76cQtdpaVwgjvCqh7qSih
TMFHd2kDRlGxG6q0dKUxcGKg8wnCt6DRz2H6EPhwLBmjU4qfc29jbWvbS+lnRqeBv2R4+9Jumism
ipVZ6daaRYIctJ4jaErJ1Je/icOc/WG5jxp3FNGDdz1aFpe2qkFoIQ+sSjdDXyhs1McCxUKDkVzB
J7qXxamIhHvZg9jPyj5ufKDzXX9lm0DP9czDg1LQpe3Sm8ZyYOzDtcDhMbjKLWmIgQ6oKbItZqGG
csx3tQ6FYVTXyT4bwsoxx74+53UFbyP6cvbtX3SdonLgczZFDZx2/fId6xEctLEXS1fJ5E/A7p71
LmP/jZ+5NqJAnJ2MYStQzGe53IO5bINRGA7x6cs90OSOUeg+L92ujvZGAHOyXpzH3qVWKpcj8pi+
TbXdieE6zEZUarxpY81rzsZwyFyLm6dR1MUPUFqQ4LQYcDa9JS1KdDtIdC5a9D+21nqd+zGl/M7U
/FPePTSjJs2nWIJtu8un78MQcbP+8fvkj19Id5NROZXSP4S65YjqaA9xel93quMHBte9eBy101Bs
QUrW1k43ABFN0nXxiharjUurjI2kdJnMt8VERLETZoRsY4fXlg1b3lyiA/ZEznu57FhN4FXmQe/q
XnesC9muRet3oRYnZnL3tx14LWRRiAEbMx+oqi7JdtRSVMKhtSrX9IR9KRaO2Jlu0lT2kFKCmTrh
Jc8FKDTL+FEPDreNr4RkQK2zNi0QKHK3xdVDaTk3IOaqANG85PrP0di40Ff2kYc8IxooCTMqtgwX
hSxmgzi1lcvkoiDTAJ8e5eTR38J3rDgFSB1wOm8FEZqWl8dV1aPSTu1UuQn4dzHZj7CqolZwe69W
jZBKUVOlzwf04tJILRphUoC3cye1csoAdngaof3WNMnqjv1rZVn/FsOu0dWWHYvS7mAkgiMqf0r5
hxn8l5N5Z2eZD/hiWCY9dqbmbHqQa/iVbUXHIt4KVitdW+Iy7VEZ5mYC5rLIKWRt1Ee5jH8n9Ikh
OFA6Kq0pQrPAHmwLIkjIAbMjmVXw2nXm8fapre/nv9YXrpGEWdyXiAm5MMA7ilLZIP7I9Rlrhefy
tqk5QVzcCzPLPiPfzBDMcI9LB8kGNfTyOqlxEF08KKWQHAW5g/STxnzSSwX8WbI46xKmjzogmv1t
62vuqcCXQa+eOwnNhEvrYExyKQey747VM0j4Q9JF9jTmG1ZWHp7zFBIwkjdCf5Dxl2YEKatbWS9q
twwlpoPK7pAr8gFZhXtNbg+WLzwU6Qkai7Olt7toUg6aJpxur3QFYjL/BrqSb/TwdBouf4NsQDki
mVXtQk/6rTAfNVC3SGnuRyux0bNpeXIXmYBqg2zLRp3ZpVQ+CJNyCir/0GkvUrD1HJ8NXp08yTt5
H2QuV/xTfo50L5w9tSsI03FEKN4cn5Tqh+k/SyLT9htnsHrS76zNOdq7O9kMIllIgPC4QlMwWNTG
9qi7qZxv+fPapzM/Sf7/qpZpRiIKEblm7TaerWYvljnZjfw124wQ1wVNjpMmJvVsBdK7ZT7biYUa
tAwNuiTnUO3Lez84Q9xh15K6H7WNzVtf1L/GFr4TprmWaj7GUH+3rG+++UrrTaH4dttH12LB3HFj
shzoHOrWl2c0lDmX4jA2bkn+L2Y/O+1rB96pH45i/CL793H+9bbB6w9zhlvN72aL9z5SRIurPFS6
SdZ8IScrLZ2wz3a1VtoliGWQqZZ4ih+itjxqcWhrwAX+dowPIsS5qz6PyQCBkZfDdebo+2GcU+pI
rFcSlqhq7LqT/3ZPgbhDWct8CukSPGGLo/ObURMnXeed3D4PZ//c6gfDO0rCvZJ0qAhvoOWuvrKF
tfmE331lSSy08ShqBWAjV/Jap1dDu5S38JXX+MDZDBn2DDbm9KyFoxiZ5UWeZRYuKvTznIBeOolR
3g2+KNi8MdSPvRKBPuYhdUrNLD/KgizszaRVDtXY3HORlTaVhX4XzC3D2y519V3OPw1IzPyqBVS0
LIyPSYQwR4RsbB3ymimyg0I0SzS7r8VHxd8wdl1+ubS2THzaUvOrtsZaUjBZBVeoGjUOuhVOnJuP
Yt7ZFaWgJgpsvt3SkE6313qVCC+sL45BaPopaSajcDXBg+tLnzwnNIqtjuTsoRf3BFZAh1DZJjBo
8Ihc+pRJdmB2Hms00+NUnCLt1AkMBJ1TGhvGxteyaotC2kyIKEGts7glxCnS8yASKGcZIwJipTN4
j2b3UIviqcyjFxC/W4+m1SNkvh8pCJ0MgZrW5fKUYoxaa4hLV2MgnBHKX0b1qeylfRGjpLSrDGlf
j30z9zD2jGG7t0/w+h01by6CA9wiEAnSW760no0wt6QVRxiosJvnf4BE73K1eQm03B0i4bEzUAru
/Wd92mJLu7pT3izPAwMM31HfWqReU56nkhb7pduU4rGBnkX4UdXWEZqh8+01rsUkkAISWhsIoMCg
d7nEKKjg1ah4+IsJWoR+aSpOYFb0funObHyP1x8EXzNYefiLZtryZfG6a8dONXOpdJMpmZzBKHWy
jGZLJ23FZSiXvRE/8a6i6bP4IoQk0bmPjNINXuo2svPBtPvkCPPsGCiO7h2G8mCmT4nw+fZGvrGs
XX6J2MVRQOtzpzAVcLmTQ4N+rVSHPAsqmQZ9QAapDSQ4oVgIR2gFZLpvesR8a9zvegblGSpDt8Ay
maoWu+QVtCBEWH5VPCtqMOyrTHyZYOM8jUhdOb3Yp4dUKA+lJ5LFqOJzrvrBYzwaCnQeSQ8ngdod
wsqUbMEQqo2Du8o8oNhgtGdu2JGnXzXsp6nsTCUJeNIr1T6qgj3Y9EMO8+pH6lEtqnS23Hb729u5
5iy0Bi0dZjk6UsuEXAPzHJtpwft7skC6igzENpNYbnSZ3ijPl4cGnSzQfTrfJP+L+CJkVQ65RV65
snbvB8mXYawdwJkzZy5lhmNTRDtdsKDU6XcimnS+Pz0FE3M6yDuY4U9FTzlFpktyp6AuGCcfip5h
WPp1Rfn19n5cBwQFJC4TVlBRk9Uu77JYSQs6mGnlpvGnabj3Xz0GXqSNec/r6xkj3O3UudHUuOKd
oG86TJZJ7Ub2PpbN9BCFndMG6h21yZ0VbAz3XkcejDEwASCV6XgYvS+/l8yzmP2PKwo5hujIcXkS
I48kZYt4etUM/RcmAOfq/bKMHjR8OnItVm4D1cVuys2Qir0inhjv3eKYXN0+HmuzRAH0/suHbKVA
FjKoUuXW8l1oiVCznBAwtxP/i99sbN7aJ0lvgMF15icp2S+CXBiWpR/ByOK2ofArnQmeAztARL6i
gy1RUxWLL2K5hS1bNUqbgJkEgJRMYlyeWD7lPohnCh9Ge/Q8OPy60IbgJ3cU8o3UOMbtr9tOv7ah
XEn/zyAQzkuDXq83RToJbKjgCZ80q/wRSM2uqMrUNtI+Y85aMTfaEasm4bSmHEE4ILW6NFkZpZ9F
cyGgjM/qPiHANRIw6aOfbs7xzP/UMvbAxAbNJAwIs8NcmoIMXaLJwxN/HL6HJKdOpB7kWN9J2jkw
tUMpPlvVFqn9WlgFW8SzipwR7vLF8sxAbhQpL2uX7i5N/WYn/S27HJ1z5jPnwd65pEnf9XJV6Hfm
mSoNNTnTc5R9H+pTAnLYCvZMHO4DP3PUYKt6cZ2XYhIqlrdxYq7g+UzfvatMIY7UsVJqN/S1O+Nr
lLdH6TmB8hFqgM+8RTauwy1z89+/M1f7SWt4nlq7Yj3aHgzrXQn5RZz9qJRHSb4veCDf/gxWDdKT
om8ChPkKmZH4uSG0hVRTztemg2/GJumFGR+R001PVj80+7yhoeAhNrMRZtaCJ6nMXAGgKcWr7XKp
ZqVEkD3p7GzdzplTUB98I0p3ud8ku9uLXPPMeSRhHgSnB7Z8XHRBOYyVFzZuMublvunlzDZ8guht
K2vX6Hsr8694d3aKNEmxaEWNqyeeHUbaXg2eff9Vhd/mPxjizpkxJDDzLdsUetNpVuO1jVuJpSML
wU7pXkPpS2NtGVrZN1TRrHmcAqQo4JXLFYWFVcWNEXRos0fTXozb7Mnw/Phvm9GMas1DORraUzNM
cBGrusTrA7+DrpmQ+wqmwZ0CBJ204Hh711b8jWrPPCICJQJzm4sXZppkVqUURuN2YWbTj7TZNUXa
ovZYifGA85hDQ6wEZ1gOWHWi6o1WmLZuoCOLKbRZ5BR9/acDVHVIGdF5KHq93ggaqyujIkMyQ90D
Rq3LY4qjVJZKIcBm+E8TfFDSJyHceIGs+DYPLJpiMG0xX24uTMDmVw8mwBq3Fml+JL0m74QC1FiL
Is+uBvqy4eIrnqfQHefdSJcM1r+FTwCHsEY50Fo3q63yMDb6BG8FzHS3XWLtsPiGYISER4mG38Il
NG8yPD3uWwoc0K541UM+aY7yLJXFwUyy59vG1h6PjFAQ0t5QYMxSXB5TXXRi4Ida71po0j4FTart
LKGSXWaVtJPAw8sJSguytFKQD4kYynedrHeHKoYb5fYvWVs2QHbm/8hDZjaOyx9SqhH9RyPqXanR
s6MqAFitpGGnN9mLrMcfRtx7w0NXyr1AhigjMQjJxAU8g5cmrbqoa0sVOlefQu5OkHC7SgrDg1XE
Df2tIn9qm0zckVsIT9w3xX3qW7ytRSDVoiFsCXSuJJsXv2Zx9QhUJYau1zt3aMRipyDYve90S3Cg
88h2Q6yEd22hMOXS1u2d1PlbkIyVOxc4BskEKMuZA21h3iqbME/TtHczLlqjMr8b9WOT6s7U/JnK
6RR44pby6eqC31lcBHLGlCx0G7GYBEhUdN/K19irTvOcAVRLxsMYfLntYSvhgoohs4mUl+juLS/c
HChw5un54E4wHGZubw22N1Kk2NIIXYl8KsUehv4Yab2eSFGMTtOgrR7cCMbYtoRyIp7uMunr7dWs
WKF9h4o00FWKTMtnnglgqUrkfnQRUXlAwnbY+WqyF5p6i5NhJepx26ILByaMcbllZU7sG3+Cr2dy
o04X7qDhrndlIZcbide1lbm5jQouEUDh/4tvsdT7sYR/r3OFMAdwVtnqFg7nesOwQJOMtxyYcZ72
l197GfiC73u4Wz2We6sED20YkYPw3VZYmR9pl8+c2RA5EK1kcrulcmtMWtpJQ9O74vgoKMFDmUOV
NUXPcwdJtovpWxb89vqfCDFv3E9rK5wR+DrlTfZSW3xQit8FEvNgg1uNJXqMDdN3udOYf2473spJ
gcWl9A41AGyTS7WHuhNQn0QI0xX9D0UR2e30z20D15GIUwI6zr8OuTwvgMuDkrouqvTMF93KyPt9
EYkqr319+AhiaZels14Q2hn7odfSjctwzbBJ/Y2HFUgi7oRLw0atSUk8hSJoXxN6moM+oB8iOIPo
hB396GSLKXTlvOj5cVIMclGTWzaHQtOLe7ULJrccWlvsT3rc2cN4vL2b84ez8EYGAKhu8Q3P8xmL
DyummMLnmk5uPp7S+p9AUREA/jCXhbV8w9R1gGUynoc91TQ0z67Y68YiG3rFqibA2uZhSLrnqdd3
Pfo6hjCdb69qxQlVtKMolLKBMHcusgUql5UZip3odmliOUYrBruqKouNT3nlgOjBMN8HtQHv7SUd
jWckkLxbg+j6ae9kiTv5pWNsEbfM7rw4IMC20CPi8/DQLNUQ47ASGk9QRLdM9+OEmjVi7H6CGuZR
UaC8S729LP64vXsrBwXWC7ZdeGkg2ljSDIJv9eJYE0S3HTSEFOoU8sWon+xYL89NbIkbh7XigjTq
oPSBngb29uWktSeVqlrqpeSmT5WWOaVhHDzp3gReMmRbI+prtmCRkDVCIM/4JRAib2WrqD1dcqkZ
h+Gwq4fQCePgQyHf959u7+I1tQeT6kzpQp2sIjRL7+oyXiij1EZVUstuIahHb3gMBB/Kp8rWYTUr
xH/G2obxF2YD6aBm+WPSeXsxyPZTX5zbQHoq/O4getaX2z9qJYa9/01L/rNWY+AsHwrZjYtwP4W7
wTsI+l2jHlPztVWbjQ9kpWE4V74ofIEi5XSXc01DYE607mLRFfRT4qe2p7yEVbKDjsdIn2LhlUYe
002H22tc+fi5HpADmcXOrqUdw7xS+8bIJLdJx8DujW5gzMxTNqLZiiddWJk/oneVEyNVO2OqI8md
15VrDG9IDRT5k+PLo61EG1CJNWuzViSBgEcJQzmX1lKqUUFcdpJboycM77jsPTJKNzS7tN7wkJWP
f37yzBrKFJi1ZWVD1uJC9HxVcsPK2GtRF8OuHHVQ0oIozJKtou+KP1LVkIk2KPAqXHaX6yq1Puu1
0ZNcq693nu4/MWgeaS9S910SUKfp3duusfKmI7VjfAFmKvp21Icu7fWVESdZQmdcptZVdi9T/kfJ
GieTxrOm7YdcOJgezJ7xgxVbD503bDjNNesd8W3uU6ChNCezyysjMppEN/2S7y/9NUb+lxG2L6je
z0Kj3xWGYo9AT+JKOZI5HSJJ/FEPo+Pr3bnMXRiuXsND8FA8M6V5e1uux7zmn6UR7/lu5hx4Eara
BDGL0uBdnzfVTkmwqX6sTFfqD4n5LYqCfUCxlZZK/Lu1bCS8uwrUbPLaQf9Zi79ho32IGGfxrK0f
thZA+GFgLoGTWTCLLM4ryaC7BybEfvGuGNGiiPxxF4WFbRjt3m9Ne1RhJkjGY72p0rISRgxSFUqw
s6w7ZF6XriKVfaI2Zi+7bYtmXCd0JUBhYUuxZO1zY8gENhNYCuY5sksrfa9JGaAY2VXLz0Mf7bR6
osqgHLxsi+ZnJYTM/z44XRBH17G4jkIlQGVbdrNJ2cWpvwPRAEeFb4ewRhTm/rZLrVsjSzZlUmbe
oZfrSv1BYVCfg0sj0ziUWmjtfabhDgMcdPZANeGP0AfZ32cSCLDBQEMb6Q0IfWk01PU4MIxRpjH/
WcuMHWjVfSs89k171LOtgswKrozbhdci6fP83lnO0KtV0DaIvsquJEz7HAGoFvID3Vf2kzjuGD52
PL046eGTH/6wiuiu7X8V0qlXmJ0f+40PeM2LqFkwzcvTmDm3xW4Pei+VkzzJrjmerfpL371Exqdx
i6p71YpKNcEA8sSNs4gSUjdaxtDAKCpGyUepGx6VKs2Pmtn841n6FuDhGoJMTJqnNeCKomVwNYYy
6lGax0QsN60pSldHKz6AAj5odXw3iPUnP3zOup+FtW9a1Z4scS8nzS5JDf5s7Ixyiw95Ze18oer8
mhB5tS/FeKasH7IoS1Q3T4/W0MNukdra8AIBy+3v5hrLDxbovaHFJvuepmTJEGNIvRd6sBR+vBtb
1FCt4UHJ4k+j+QwXQCWdMxnpjSn5nNbCho7MyruGKU0SDe5lXjfLh2dkdFMBeE11p8zz92GTdycv
qkQnV0F3317uSpB9b2oJ40CJMxTLaFDdNBcfhCF5iaH/um1i7eTmUQEwXYACeXcuggJsw0Uaqqor
Zo32XMt0X9M+F84DMqcHdbtAv2aPI6TIw6uQmbmFvQx1GK3n63G7MdtXWrPTjddCU3d+s9GDWtu7
94bmH/IuA5VaMY6IB+xdCatCFtq96d7eujVH4FMHD0eEAzg+/4J3Fsy2SrpBrjWXPk2JfqcBVHYD
YrP2mVOb/9fGYrsQtCgMMa00DAz7sXCC+mwJ8b3k1YdRPBcyCNWpeLKSXTt8tLTurq0+FO1rLx4q
ZhBuL3ft5N7/lMWGijODbQrGgBsy2edy7cybGsJfb23d+qsbyyVFIg8VNYiuy40dtXrkzcjGJgkk
NhkKW69ytFEyXct1qTGT1dFEnsfTF0YsvSyZNTY010ubJLFjqSbPLDSqjkbV7XJP8R9kqXvu1NRI
QDiHZ8VjDCFvjeLBVIMtaPnq5nIxM+0HtSYI88slw4bkjSUUWm4uq7Yx3XvBx8SLnP+2te/sLKp0
YQtQS+wsza3iwk6j7yosXJ2wkWisfXp0Ff9vMYsPI2/9zA8qjLCQWv3Zm1tA37XdYqfQl4IclMnF
xS3gWaBGRKvS3cD6WUkTgL9vk9Ly2vvz1y5Pb+AtLMKURkn18lQ8iFm6UM2wE0CTUiOZsEflqdrn
cVg+Mmazta61oshcZaS9wsQaWK3F8RhF3VSRGOpuL36Taxj8jSejv8/q7CkJfEeH/TAe9Y+hfox0
O9WMk9mcu1c1hvhjn22xeq5sMtJ5/3vZorG3LK21aj5FGfxCrserJ82fhcrbGdWTNW4h71fc5cLQ
wvfbqjULMAu4i+7bNBPhb/37KxtHodgxz+aTCS4KnjE9aXHy5nOUB7uIKEfXruY933aWlaiFk/BG
pJ4DBGbZuYCssjG9otWhbzjSE7bD4Bka2Y0gvNJy1ug4k1eL9BD0K+6yrmgCbeT17pZJND70mvcq
QGKz60qQRUaSidAZWwFUqKpWnKXONI/xFMP7CgAoPvz9eimDgI0geM4gv8uPQwEpOeZdYriS9Wpo
CGfqh/K/dGUAdzDWA2fDzMqxvP/CfuhLozEoIp8hMVHke6/ewPCt+fl7E8t1tH4RSzkmLIWaUSD9
aIuvbQJiX9qAD28Zmh+F7/KFQAoGRgBKw1Wqb3Fg7qbu1W/drt3qOW7ZWd5sgqeLZttipz5PvfYp
9cenIgx/d+JGirXm8e93bhGGtcxMusrLDTyeAb3BrgMTxv4//8HN/vWAZQ4c9n3iSXlhuJFIXxOh
qi68S73dbSPzlly2Eajm0W0kpacpgTtfHo3RNp6ejBaFNvTN9kQk2dHjUdlX+WQ5IVj2IPSDU2A2
WxW+6y2cZ/xBQcL6QjK6rHhNSpO0qEsoLup6ThB9MGhyIlz496tjIA9mTNJuKNsW4U+JBsXw1Epx
zf6HARirp7YePsTeuen3Xb4FmruubfD44e5iAhm6fjKry70U66rsDHlQXLqBjJBF4V5uk3qvhsau
gAh7arqN6u+1v2OQeMt/8+twqRloDUNFA0ZS3H7YR61bAbPPkjvf2lLUvL6nZju0R2iBU41a8iEr
PuSKOZ0utwJt4/AENG3Fl7Zg0+ur+dfK4qMqwl4DSC8rsHl0tlYf58L54MMjM26EozXXo69JFxry
Ksqai2s3qdMyiiAGclVBdNK8tcNcsz19w8r6cv61ssho/KEstbRhObSDDn38VCkIDUiVXeobCf3W
chZOLgS82XOGxl28z26z56D8bBrfb39Iax6gz4TjPP658Zb54DROodYofEhIQ6v3URp2H2amjo2+
0Fow4iXOgDnPZFKExcHkVtsn8tSobmt9Mv0PGrOHzxZ0JoXcffIFpbRDeRg2Uva1jxYms/ntQSwS
lzgVpSzaqENVwIVvcW9WvyGemlLoQ7txh6Dl4fY2rvnEe2OLCGF6Q51EhYBPyI9F+E0tzgHK5dqG
Q6wtCa7++QUJUQ5Vucs4JHRNMyE3p7pyH33Whv1koZ72IOnBqaGNcHtFa7beCvAIyjAbtDwyJSnD
lhikMkUWdt/1PLV95VfadPuo2Ni7FRfE9cAJkGeKkMXPn8G7JEJW/VE1h0h3fW+qzn2CbEiUxNXf
r2eOcgyMgFoi1C2+2orRsKr1Y9KurAXk1WluJ1VOrkMAKXjRP1rof729gSsuAfAZgpa5G0y1f3FY
2qTGOqhXwy34+mBqSTXHKLX7hFa7o43i6T9YA8T2Ru9KHW/hgE3cQ+1ZY21sNOiTOp9O5Q4Rg6F1
Bnky/9GBRGzpc8wrWKQYM5UkQkoQJvGhLeJ624bKqE7cUkLJ8LLiTKktZOcoM59yL/pQ+Vt93pV4
KBNFgPgyogVP42KNJSLsVlpriutJ/U7Pf6TB4EzDFlB59dzeWVmcW6Y0U1nmxA15OimdZGetz9R4
B/HHxj2ytZzF9kXiEGsREziupE7tIZXyH3qf0Ojyyi1lspVHONgOjgoqAWK8JC53TumDvI18FVrd
4ahOrjCGH0u/u8+olSTNk6U48pjbZZydKrODe/ODglSj76BVNaWJo5WlsvHom9d25TqMqzDRN7Of
LscOMzmtRK/wFLCXj43l/RkT2QmfAv04eW5RU++Oe/8/fCHAA+ZmEYQu8JtdhhnoI5gtSgtKcIps
G2J26OJP6fg7gMzk9qe4cq4UcCCdmhk0KbbM8e5dPEP/1RAbgVLOKDyZgkvHoNM3Xv8rPnphYv4J
70xE01hEtdLw+p+m8Ghm+pnCX7fzIqgEiDb5xopWIvSMXJ2xOhCMc4tfmvO7Hn4U0+PeyUP/3qK8
biuZt8WDs7ZvskTZ3oDuhXiy+B5MNF/Cpos1128isvmIpjP0EJuc+isXG60OsuoZfTArzFwuptZJ
4scuo8at7iPm55MMPg8hp5n3Kg7V8bYvrPj5DNtnHBpYEE2txc6lAGUTNaHC7FndkaEhp+92TfVP
Nr7WSXAQ0ViPP/8Hi28U8LOMBaSCl8srrN7v1ByLoy+/KkEQ37Wp8lpXjeEwHcEdlITBuRsFgVFQ
OGRvG1/zS1hLqO+zwejLLIyXJC+eKDR8Ywi+pvL3oQ3sxKud2HJvG1o9RGZ+UNziWcZU9uUqdYa+
dHWikic0yb4RfzfKD6N6btr+0PcbG7oCSdD5jqnc4zIgM/XFx9aYRpRIMaU2sxsPUV+++nqNlNrv
PEsdaldOLQzH2vc+0m/f+O7WtpNOOm1edMgZqV0MK7bgJ/3cmmAi0jPEstFylHvP0RrrgymFf27v
6LUGK4pL740tzq5BU5J5e2iPdHguQzRQdFHcp1pSPBidZP2UAG+eQiXUP1pxd9elU/Eo1G38fURX
7RBI5tTaHqmr79SxvAViW90HWrEy/WEgpUufjoJe6gczQYulzH+OzXfZb2EKSL+n3mY3dl7l4mKi
ZgESCuplxBSXY2uRV5b/G1nzEWGDaSdIOy8zTk0DF6RkB1lpQyv8uxnSgyz9uH0Ca/GP6CeCdtcB
8C/lYBpzqkcwN4Zr5k9+AA24fPdfnnsKhEJA9GhVUgJfJAKJljRUVKlveel9Dhix3ZrLXv1aiDpM
yCEKBHJgPst3V9MoZak5dOjmiIJ/BGt8Tiw0S0zBiSF/L32nGsRzWPVOBNvl7f1b8xJmv8i5oUbj
6BaBnaIaL8z5a8m9PfMWO6k27Ea9g5phI8rNQXvpI+8MvW3BuyVaSSfEHYxtrh7AktA5kvYgSFRO
BJjw0Ey2lI1q0JpjgIcAqAUN+AwtvdzSVqlGUyos3S0KzRatnAlYz46r/1C4gzLs/8wsJ7+lZlL6
aMJMUBnmh7SW+tPQDz9hKtq4FNfSCbizmQEknQf7sIg0AowxJVVCw20M306byOmr5PD3vsDMKdhz
nsow2MiXWzZOCsO0k8+3JICd7GsHqEwqw1uRCX8fo3E3uheMqHE4S8DaWAyBQLqnu4b4uScxmqp7
T7KnbEsKaOXGu7CzcAKvGaY2jVhRUp0N89mEtak10p0hu6PRbpRrVhzuX1uMEy3uHatv0f+ZHU5s
FFseToKJIrh6+usjgsljxqXxoGPCYrGgaQw6C8aLt0ABq5CSwaQeTJUjVQClK9nYYjVe8TqgTBLu
Rv+T+YdFKmY1kumZMi/ksvmZSzoQ0E+3F7S6a+8MLBYU+dMkevTWkdX7FidPtRJwSZ1v21iJcSyC
/j51BRhml1X9GO7ruhgzw9Was6T9KaYHdBXq2NqIcPNPXUS4CzOLIK52iiRULUtJ9NDba1UeH62U
4m2WS6FT1+OPNm+1c6nn1qcgKTbC3UpDEBgNs4cUDFnllRK9YrWBN2WD6WpR7cjdeMr+h7Tv6nFc
Z4L9RQKUw6vkMPZEa3Zmw4uws0GiSOVASb/+Fge499i0YGK/i4MTgAVOmxTZ7FBdNYb28obUIPSt
9i7LXs3i5+AAyKDSAFqBUFyallyT2WjNQjyYtmDTsPpj2y57I6MbjIbxX6XNojSZtqll35UBZHoS
pqjwra8dcl/oDIKDBlQql46L01w3m5H6wLJXu2FKjzPLjshWtz1ao3Zyb7rZfS7GrHK/iiv67fbx
WrsjeGQQ+6BmKqaaL603zKZQRJz9kzlCLpgxk0ZE11VB1sr7iZ5NIORhQPcNzO2lFUwIsKpoADcW
HART+z2v2I6DLCMHzxPZ8eHv7UWtRbaoAINMEbEVZgTkjM/JXapNiQ54MzCw0yv1N1UFCcE74N7v
wK666d12s/hftHF6q5uwhRzaGKgq4GvuG7gOQH+QlAV4yi/XTB3IwaYzipwad7c8GO9SRNdDuq1d
95CqZqfXvASwlEjAYBGNZskTeUPj0o6jo86mmu/8Eh0d1lnOoTBrd2f6heptWvN8yPcA8UAVUMxU
Xi5unrVUg/wv8pQAWAfdqa0QVVEIz+Wmol2xujKowyIbEqgHR3qZ/JFBD3bEyuaxv+s7D1hwXhlh
kz5kxFU8UCsgeRzPM2PSXXR6AJs6hJqnySBOHvKZuXe1U/k0BHCk2iz6MoL6xO42VkqqrTEVW8fM
q9DqoVObVHpYLoCvcgsUCzzxjBe/q5vtxBrriDC/vNPmPIeiX6eIgteusNga9IZ0sIfJJHMZWl56
W7hAU1Tzm26ZB+yWwkGvm0DEE4DXQ8zdXH5umjXljG6peyLM/VMbzY9Zn1WsHmv3RfSRAbMWVJny
IJGZ0m7qewd77/AI7fI92v/3k59EqdHuezNT9P3XzhWqgiJ7QAsCUseXSwIVVkEqkMCcloIbj47F
0O6YA763zWz+YNM0nm77pFV7oHcTUtB44wLJHQTD3LljgKgxs9zQmZcd6aqwqx67oNzdtrT2sXBf
MNWHhSHWkg5xoYHqCehXxKejR3bA2YyR6zYqRvLV9SDatgRYHKPhkgeoO2eu3FrEPiXfU7M69KMZ
LTXSIxYoQqDVBZ2ZkuI43yHEmFw0ckAwOm4IGHNCv3BVFClrLg1RIhIiB2g5R87xTNGwTjMCCE0C
ZiHNhRxI5i3jzg8SVa6iMiV9IaBBRvSlRLRduXteuH44EMjJsGlRBKhruTnm9jEMiS4AqAJkNvWk
7ifq2jmyovIlH/9qHrDKbM+mHfFoCLHWbUBeUhUQZfVooAKKjiXiVmhBS1fLCJo8yGHUqatjMYg5
o+rFzux7x+3i/+Gs45kX/LpCDkc6GlmT8HlkgCPpNnuyMjRV9ErxKKytBmkrolJg1TDsKT2tPUvd
Nigm7zQ2/YEH7S5P0vc60x+gSfdxezVrLvDMlCttHOM+bRYfpqjdHR33D7G+mkOzCzB4khcKW2vL
ArMW6KaR+GF+Vfz5WUkDw7pGbRTwEuZQPBByNFOMpk1NpAERcntVK5ZQChcjJQj/EP9JllIIlYLw
HhF2XS9lhAzim4HJVL8HXbgfNKpMdmUPEXWhEoWSFL6aXDoBrNaarTYLTlNH9uUS4NUGB2w0a1U0
0eFPYSVMcUBW3BMUnQUZlYUqoi0/XCUwRM0wVcHJcdmfhhQkKiYtiG5v4orLwEgj3ka0sfA+fka8
Z5+rMPA4+mQITgaw8qGem2nYueRLbTv724bW9g+FGvC/APsMzkPpDCZB1iyZ1QZCV7krj0Gr7VwY
YxVEhq2vt22tLipAEVqQvOOf0slAZFnPQTsHp3SIgXYpjUc6KCKXtcOHPOD/mRDLPds3mmcEo/0j
9i2wI5R/d9AqBplEuSFcxVm3tnOI6UUYjrodIsVLU+ZEioY3WM3ofYy5dazeWtaGS/0Tsc7/cKXQ
sEajCST1KH5KH4lD3RskrHpw8shD292bzcP01dV/3/46KyUBcJ+BKR6+ADgKuaKGgU2t8zHEcOL8
R0feDfutCDa8g9pI+mzaFIxEim+1uoFnBqUQaXS446fmEgA/Ad1Ol2114xtdXjA2NDad4tKuHT1Q
hiEABODummyqGnVjdhInOLn2qeNfxuqFN6rZ+LWzhzBMnGwdEHRZyn5xQa1bgEfuNJo8At+QU0FZ
1P5rmj9vf6i1tWC0WkA+A6SAMrlbSVjXG50RnJKspxtAr2rQaOrFY2mW+9uWVleEEXWElSBowVzk
5RFPe9SgFzvBubPeddsIKxIXASJaxUFYmaEGKhwdEdS8TDSfr7xd0UMiV9cTcBQ7+Q5L7w6+0XdR
a4O4rm+y8sFg+VcQ6rVbVBuWiHtcO5aVV+6HwtCe89kYN/aSLfsis/StNVLADCyQ8ZjQ+Ax7x3C3
t/dFhBlS9eyz+4nRTEzDOjLyp7G9eeoxVXHCYMpj0qYvpfZQJq9sHPcOivdz8P22vbW47tygTPKg
a1iI4STJKXPM30FieKHgqGyRW6JRGxJqILhLwOtBw9ZWZU5rxw0gB9GXQOHo6rj5C6MztfzgRPhP
MDqFWv/h16pscO2kgatQgJkRRqILeHnSPM58i/R5cipmjwmCf7o3qPW9h1ZviNp7rXCoK64HLKOC
uRLswmDuEj/n7JkwOOgj+gxX1XFik/xtBuigktjNwDeUK87KiltFvCqamjgnYH2UfHdQL0Ce1Uw7
Yeh9Y1f5PivmyBgf5hFDI3lkU2hzVqoHY+WbIXTFEtGkw6C77CKaVgN5/2xrp5yb+xHg4qQ0dwFV
LO3aioCKoOSFF+lThPNyF1Ojcaapxkczgw76M3ZoBWNo2oqK0HW8dWlFyp5qOzECtKWTk1vyKLGr
TaYaTL4+fMICuklgYkdJTY5YE13AUniZQEAO09zfQAS60frHYny5fYvXt+s/M+JQnh26getFYpEK
Z7zU2nsS2MvRSMq7qsR4821L18cbpWX0XZAHgnscJ/zSUkE6PHajGQjwfJH4ka7vPDTu8y4PqaV4
WVcK2h5oK2ELIzUYRJDZu1pr6gujrvF9+l0xPOvzGDn2w8yLSGM7l74w80vKtR0LKkUhbOXZEJYF
k+Un1YUMF0QoWXe1g+9WdR9G/tZaYektYV3sandvWvGS7boGQA7iPycvZbvTta3mYej6Wc/oNzvx
v7SFao7g+rLjF2EzdFAZY/vl8dosGR2LoHYIuP2PcpxC4kZjdYTLnt7MIYtSxXdeuRro4nwK6wHJ
izt4+Z1RtGh7RHPJKWVwJe0IEl6wdqi0U1fOrQgJwSOCkRaQeIs/Pzu3XNPThfMO2wxF5IRuEX5A
GPn99pFd2TkAhOGREUc4QEiIpZ4ZqTxCuabBTS7NtAu6iI3vGfBTeG/qeTPPvwrv922DK28qRJdQ
N/PQigJLlVwrMSxu92Xfaiev6qZ222iGUIMFiBmy1ks/fUDePjdDIHGLLxoK3kPUAFgFiaauD/69
cykOMPjaREkfqkbS4p1ubKA67Wgno3DQjWuanxP01BUp5QoPAawIV41cBY2SqyxiHqdgriws2Geh
aRYH2ys3GFgNrdmPgn7Hym3XP/oWfQaYdDdoQNLz7e1NXztKYJUE5hUIfDAmSgut25k6SeBpJ63+
1vkv1lyCHvGfg1akl5gQcVEKhQaLnJctfDD4YhRpnKfgD3c3tH4MljwaqCIoW1vLuR3JyXrQke16
l6VxlgMaMjfHRowh1Ar3uuLKL1YjPRpkabrUcSlWky+oUh4Fc4PjhiXk+EbVzq2eEE+wYMONo7wm
j4M2E0YqoNadxkv1nVlbZm9yw7+DSt+LYx+ymm3y9sVhTTidQLpwGKZGhVBZeYkdMI8i2ETNA/oc
kkPjmmNWyWKnsUjfNQvMataTx7K9cvJmzd1Angs4LKClRQhz6W6CovS9jLRZ3L/M5NiRP1N739fQ
gEt/go4g0Ymq7SvCvMuUAQy7/xmUw8BycVq71fssLl0X8rt/Gi3flmKBCeRq9YfKgPwSiWuWd4pQ
9zpXgWEUdyBrg8wX8fXlSkXh3hsWGKZtvaO+g/fwK0cfYrZRFH70oR90+4qvfcJze1LOWPUFHKTX
ZXEwGGE3nxaahJCVnZWozbWbgbcPqSncN/5DWljjmNbUlTyLTXrnzF/r7j5zf3G/ClvvAWACxDxV
+mh2Yq7KWH5M5WungZhr3JNG4XDWHMH5D5FW7JFMB1rVzOJ2vGfpj858zybF8Vk3AcUsIdHlmab4
87PXkQX5tGSmlcU1zkmfmJFOq7AfVaXbtbOCAjEoLJCnYNJEWsk0mFYeuODh6bONUf2Y6ubdKO7y
uPf6n9T/8u8H5dyYdNehCtVS3vsZ4jQf8YR9T40XTIGbnYp1de1EnhuSHp2mMNC67rwsJoRu6vmP
Ac47uzOQV6qY3OX9Awgc747AXSIfDvC5Lj+T1+M2WwkozZtyG+T6rjM2dbMDIGWTLdsgUTwNV5G3
bE56GwbDzoF0p/xkw1Oj6G2WGyP7WLxfqRubrrHx598z2TlE0UqVLx6azhigRzz4OS4A1d7LVZq1
QxwnsfTT0jY7ptl5aPs8bietiKqOHnqi/719UtYMIqxGCi1aF4BqXxosjLYdXVoYwEQFYVOCeFJ/
93oaJg6JRpIqHNiaNUTVqEEIEli88JfWTF55ICaojdNESRk5nfeRlPouaf1vwzhDgMVWRX/yW+Th
WotZEhCII1kHjOXSIDTAqq4GuPW06DQCl/hDaS3vulYdMa4bQYrlxWqSbd+odIDEZzp/kSSzcvdp
Jl7qzhRmUc38G2Q0CvTu/faHU5mQXHSOsVPkE1ly4tQ8FqzfodWwvW1C9oyifwaIIQqDuEYYx5O+
VlunWT14JI2DtNgtXgAOXeOOtF9vW7n+RJdWxJk587+glydjwhBT6hPY3aEbWFpBVBivjNFDhuSz
Dx7RAni9bVS1NOFtzowyUiTm2MOoNWCsJAWUqAKNuaG4zWKDLo8BlibYOoEjAjbCk+pTM7WXenJg
xS670GrBd9zxiA9Hlqv6+qvrAXs9+PxQ4gN093I93CmHqavLNHZAV1gGGHpuNsqX8iqtw4FAFUc0
bnGhULKUrDRarfv2ZKUxnzxAGVMt7DxM5rCXblfS7HMgiBou22Cg8nT7e12fdljG8UJAiYIE+K8u
1wcqVbsrhwA7mZkFwg6oRky57e1uW1nZRSSKiOcQBWA0Uy7tuaWdgu44QXxllgcMGIa9kR6oqyDx
WjkVF1aka5VqmUkzNAdjw/chpPtWu8esr3dao5hzu0o5xOdCZRQpB7J/ZP5iuWeHfLLq3LILhBxW
8pMOxc4HyYhTnurpb9M+Fd2PQTfC2TnwCVDYcd8V/zo1/Gkf5T+AdLCpGC24tA8AIzBOaUnwfhmb
zCGbcnqbX4GKVMXFa99NoC4FHhKEDzIFt5kWfhdkiPHzZNmXo/eoj9qdZ7/cPh1r3w2TGT4qv2hR
owJ1uZwJsBCfZROJDYdg7NkDrfBzpwPaViuKb6uGfB1pBUbtMMEkOSdItrTe4M8kdvx9x9zDpG8z
vY68KVGULdZuFUROUcgEF4gg7ZFWlDYpLUedxImV/UjSgoaGDgLF29t2FUoJGnbns7uB3cMplF4q
TPCVWlnWNC6Gt2I+gTFtsxj9gdk7n1Y7v02jBQSUSC5UQOzPksel/xUQO/wFFd7PG325PnOYdT+1
rDwWQu4OmOMWf6+7GD97nrTlrvHI3qujgdzbXrfT+2bTsm9tbqvWf/05AdQXeTcacJ8n5/JXlDav
tdxLWZwWQJIegupAk3gahgcy0jtQcVIgOciTR+u9n+2DcnoOsrsKHLdwCorvfX1PhDQPSBahpYFT
LHOwtjbBcPg4F/HMfln172DcNlzhdOQIDx8b4+UCMAKMD4SdJJ+TZcypzLYq4sRxQq25r0MDMnfO
Y45q4+1ztbYYcF+haw+ZefRQpRxnzpO+GHhTxHyYDjy5cyuwotkq7rqVjydWglAVjVogv6SHp136
FmTJRhFnkJC2UaQ12YeeNC/F/Pv2clYeV5D/YsNE1o0EUS4meKTW0zkxixgs+BGB0s3wrS8xx0uP
1dBFxpxHro0AKVFhLa44JcUnOzcsZaZL6vqzlsOwW8cZb8KxeiP2sZ7sPSvqiI7apsa/aASuZQuu
e5j/Iixzu30fxLe3QE7xPn8IisWCewnYD0v6ouA8AMJtcYu4GYcwzdMw5V8qfnBxeW0P/HqF4gSt
2vuMbQHwBHZLWriXMd9Dwo/rYMxvdt3bbcjqso2KZnIP3DJyTC2WbJdX9nh3e6VrtwQJVyAoLvBI
y1g7Vo3ahEFtsNLYw9FliHK9ja9viG9/nbRJYWzNDYJqIsBTIso5IDO4dEANc9qmhe4QbkqB5x4d
52c7r8lmqJNNrvE6KnrS75zChmRXkGn7yvfYQ9Lw9mBURXaX9jPd+FPJFNCEte1Hh0kQFuNRhcrP
5c/iGNco56Yu4zYoH+zEeStcdrBYcpjr5Kkpn9tcU3VVV8+6h8kQTFcjtUFb7dKmY3TZNBC3jD3j
afqW8f1owftOzR7dqybdj00WVuOL6x1NowtFf5y+s2OtIrwR76r0LqEXAWS2UPEAzkE66BXI0v00
Kau4TYH2X6zG3xpjPv8P3h7KMa4QnIL04ue4zln4ZzmQEl90WMnwxBLzN7RxbMUn/Dw60kpQshDS
qQKvB6TW5X52vDc5CgtlvOhBiHq2rX2DxAr/Ze/9GQIP9cZO7sxMDyG327pHxn6CIIPfJ+A2K/7O
1bfyCSOfy7Tl/Z4jo3DM3aCH/9qwh1vBBkBYBCA8TAXZ0jXvtSEvJwMTP24+7+e++13bIJzKWlWF
72r+6dPQJ3kb/gt0IdKBXgpnMEp7LJFU2tAYrv0NyfUIKMDt4Bz1j5q812jA1U5Ek42m7I+uvFRo
t2FCB8Qgwrr487PPDT3shZcZKrI6yAr8p4U/acaRkp+3PdfKqwv0M6L5ANU4IYR0aYW4AZ0BCcKl
TTQE8jTsG7rJM1VE/1nOkw4WiqQiycQQKoadpKBRL4NE0zJc1HS56+os1NLnEVXnLgBjOd3y/LGt
9/nCkaFVUeDHJdl16U9wYEALvAiJf8zfCHlOp10/RUY9hCyY9qX/AAXIo8YV4frKbUbkj7okRs8R
XsnEUqTnHoXTLWNWgdDA8THOMdR0UoSRa58XQBCM1kNNF7MW4lecfd46mJZpdO0ybvjPFOLyBHR9
1QIiz7+3P/B1OQaQFsHxBIA2GF/kGX4dql0+7VkVN95rAIgY6f5CWiuagUIJPjg78cRVPMMrj+GF
Rckn51PP8gxF99gHmUhTbpq83NT0r9kUm1FTybqtXlIQFACsCBwhEErSATYyq7AWm1fxPEd5xfGp
3ivvJeg6aF71UUrcdzoc2tFGTm6fGqLI/deSIbz3gqAA3h9YUNlHMMBtUGZApFXVIWjyQ51kj4k/
7hpPe+H1/KOsoHI0jF+KqQuTpVsUj8LaYcWtQv0VHUAEIJLDzmaSjNnM6rjUE23X9U35de40XZEq
r1gRdGSgvkWygadOur2Bm7GcNbSOp6bzttxfpkORt4YisFk5qsj6Edogc/URwkl72WluE3ijXceD
/Y2lT6TU9olu3BnEgOqoF3kcvePxHxFT8K1A4gDSBLwwnjxXuoZtU7ntYFRNXNDeBwNzZUXjaKs4
p1auBAzgdGD6HsWoTzGNs8vOlqxMNa1rYgxdf9HZlqTjnZfyiLh/ikbhvlY8+oUt6d2o7dxvKmS/
sTOj8bXY91k3H52AK07+9cfCoddREgL0HggeGTflQGyQdE3Zxrq9G4bJurPNxt61U37M8/rJJO2P
vtfNnednqqmT6zgTlsF4JgIhIGFl0ALDRZgh3dDGc3GsciQwwRMqHVpON1YQ64lqDPp6P4U59L7F
rBCqvvIJGU2AWzy3jQt30433WvUEmIHCZa5sJn4x8DHI5tFHkSfGWtg2Alb2scGbe2Bsnv3uByX3
JEc9xfV/VGRrKcOb6zsdfIpcIWxGvojhjMsHiLfcbLwu77FltbObeS7Er4EBu/38rOweBgiFug9m
+0Qh4dLK6LYlM5g7xK33S4O2gFOBlv7bbRtruwckOaj+Bfke3uxLGwGnDfFqZ4hzy9joBGohqF4f
x45FR4iY/aU1lOfsbn/b6Eo1FszVkAoD0BfpPf6+tFrx0u0o7fvYKaznqg8AiLIOwZiGaDs0mfOw
EBJSmn8baLZxE7IZ86ecdQrHvFJlEL9CqBKLJiNyj8tfUSyM5MlQ9TFocTfutMVDGQ5s283fbevJ
0PSwqsaoAVhXsfqV73phV3yTM48GIcaGcygZxcNf7m98O6RaXIMIYNk4T9m7t52z7YS+iBUGZeSp
0pSVV/di1TJ3fZEuDh5dWNeJ/rMdf3O+T1M7nIxuCy8+d3cg6MBc/cbGo3t74deeXPRJoDEEBCzS
TZl9aQIWx8vHFpbL345zMPmB1uilDeHSddvbpj7Ld5cx86Ut83KPQWtFKTIAnDDB87Cvk+fefi85
JjDBgAxawLnRwvrju8Wfyy5FveGhCH6h/dXy7aQ4ZqpVSwmuPaOj3KVjH5vZeIAeGDR69sz5WZj+
w2wThbGVXEGsG6VeuCXsp5yEgoHXA3FS0ce1y8zfvsX1I6o5wRwuld7+HZaBtxGZk37ZUsylDqGf
5LpxoG1bVjt75MN2SfKifml6tGDSwrE/ujKvWUgm5r1WRWnWmCml3NkurklOdt6a3Qb8pFTbGzqr
i31WOYN+mDo3t+59rcyeicVLFV3oqvtAoQSVOtBoo2QiOS0CLDD0Ppc+7r9B7c4O05O5Lej9NP1a
9Lu8GULv0DYbaijixeu0A3sLawK2hpa9LOPr1zynQzbj3pKBRbWbJOFglsXd5CXjV69I0lhxiHUc
0qtDfGZQPjq0rNoABAVxPjVhQZo7EwAMzzxQr9r0KMkV03thL5GmGltYed5QngesGP9E+VGmfcA1
YX5tmH1MCtOKaEp56IyLSsFpzQ0CEwv/Cx5NpFfSI6A5fdvrHhviprjvyffE/GP+s0YQUIaoAvxn
Q3LxXpJ6egoe+dh1vulj3LDj2G75tmoeOAY3u3sgILo3Nxzuze6xbX6mhO0V31CcRfkbnv8CydmX
Jl/SgdMBQfIxS4fHtoOGXvsno5iw2/b3vtXft3z40lPVxOraR0QBBMdVjCmCYeHSA9ZZZwZa2wyx
tvj6a5UjegD2N3m7vb5VK8joUaYWgsmBtDxMt6dQgW6H2HEq/cDMtjk4mEtT4NJMcdLlXcTQKAa/
weQDcWZpMZk19kNNzCHmBENbDpkomNmm4YfN3Wyz1PnwULfa8oyZFy/KLKO8t9wEdRHDh2Ye8SBY
u6T9Bjm+/oTpvBwdy8I/sKmEUG628F2nYZLLNpPmvaEBe6r0ZbjjKVGh9q8DDkCFBeIVtW50gq+I
SWekAnZH/DEutDr7bTUsi0reGi8VT42HpYN4MuirGKY7QVyLWfp66Y8GGNt+3f5kV/cOvwJpB8qU
IAgEc5+U5AyWN3ZzznhsU+tAMC7dZumh71XEB1cnQ5jBuUDNyoJok9zq1LIZkBlz4Lh6DvuW+r07
RXXFgZa+vZwrr/xpB+VWcBGKYo3kJC2tpCmfWx43YNHdMKv4W45g3bHZDMp+Um1uW1vdPPDT/F9r
YtVnsZuZ+06ZIoCI3aBMosBl2nZh4O9sUTjY/S+m0BQR43AoWUuvXEmbdkqajscokIeNmRxZMW48
sii6lOvf6T8zUqTUAOSRW6DAiDPf+YLhyORojkGmyHhXtw3znSDrM4VPltwE0Qdek2zEtuXtvjSm
rdu0R+4b29tbtnoW/jMjg3KGwKb+iBmruDf/9OORB3M05q+NOSnsKJZjSZ/Go0vtaA4+jY+ROg/V
/Rzzy26vUj4TXu3C66GugjuE8hzQHJj3kV7IOqAmocnEYz1vsu+Vl4A1LGuTMeQ6VDNtoHU3CTHn
DXQWVFn1ygrBfIFeFCaNAVeRHS6rwU/rFWyKB62LfIbEyG23UFZWpARrKwRJGTyFLsbOZZRRZhDs
mlFNKO5sazs2uzkkbDKiNsPSBh+A3eJfsf8A4kMKG34CkEC0euUOoFl3oAMylwkQBKsIm3aoQk/P
/5CsAkp+6ue7fz6SF+akl8tvLWvMXT7FnPNd4C1d2GPQNayTYto4ia94KFcuMzhLcGBQLcCY3BVc
pjfb0sr0KS5ZcWfr4x7Nnn8F8on9OzMhXWV7MDmoX8wpdtlXu+ObTnuk9s8kUXGFr57A/+x8PqZn
nrZsB+BjTWuKKfsKLuitQaHwFsz/7pjgXxFZQJwCQAOZkTwYct/reg8HEJzaVv/b6N6SRRHHr63k
3Ia0Y/WQTbystCmeujnKGhoNLSqlyfvtgyacgewswEn5CatBUV12FqVWA2TbZnOM5E5/zXoQcyMk
y++a2ii2WkvMJzeZuaIEvHZ/MfiLsixaYECciaWffaQm6IcBk2AT+qq2yzdoVBW4s1kzz7uF2O0v
xyP216qa6h3PtKQ73F7yWkAFrALAYYAo6whAxXtwbl5bFq3QsLMcdVN/udOsB4ehbjMexnEJuZnH
g3MX8Oi22bWdRrsExfzPWrtcN3IdsBXkPJ9je4htDULRmOMdfnD3yLMvty2tvGcYk0AJVfDBuhhl
u1wfoeiaZEE2xV6AWNFP2l1SUTf0qkKPrMRWdYfXvqYnxqEChKmiMHdpzivozEvNmuM5tbo46PhE
Qidv3XEXZPMCebHWt6ZwTmewVydulaoaMmsbixcHnCCA3+OrSs+qzRZqlKO5xEvdPvCGbPwiuMPY
7x+mTd/hR1Uu5soeEnnbAXOwDQgEmuHS9o66jUEdAGziDNqHM3QJwaAVteOHlv0qy5//+CmFLZQa
oXuATgaC4su9NawFWCbNRyZK+K4EjCKbIDoypgfTVBzP61sBU2jMQP4A8p8AlUjLqigfvc5qx9h1
h63LH3Fc93Yy7YbkN/PqMB1QxMnIl8FVURiLNVy4IBtleFEzAI4F9eQr2FaB145yDGmwOo0m8uFn
RwwtRQxv+PcxcfbDP8d7mDXDE4F5N4A7wK8hxf4MhGBLVRI9bo2HGgTaSVafzCnfVUw1VH91Ez8t
gfIcVJiQuJKX5mOIr6VVroPG4St43Jp5n6dmWCsDopUtBE8tUOsmMnY0R6UrkBpkmqB4q2OMznuq
zX7rFjkKcWHjtWEPnsd6yj+qQhE1rC3u3KiUAhgpAMkYyNTjtAOUPTvo6W/c/9n6+OcrgJlLNNgE
FwbSeCkUyss+G0BkpMfZb10fQjN/d80mmi3Fq3DlxeDAAPKBQhjERhFAS49CDWZjbtDOiOss+27O
dthXm8I2nuxsfKBmNGQqmpbrkjoAApgagsgeclHEEdLC0tFIdWuy7Ri3cbf0c2RVzt5nQVSaLMw1
E3yTU6QP9Wujo0pJft3e1msgFyjDhdYkdlXQQMrJFXQmtcpxFz/uu2HfZ08lWJbLFuiQYlvprwH5
W0/f8+VU7hvrLid067o/tBf/X1VX8Fygr+jDv2HiB79FuovBXELKhblJzLQWhNVuqd1z1CGwF4aq
rHftt8XoNfYbw9eIeD6L4GfPPvFn0Rczs9dCBxnIQ6A9o/c2p3WU0DfF3opffenSsKs4STiweICv
knCOCYXCmwfyanXMOaZp841zYjzRGUQnTqkVXwNmGptZt1jUMX05NIb73EFD60jLHkUoTcVbK3z3
xe8BKBbVAOA1kBMCLin5dqe20K4z8HtG/7kbv/CSb6ln7RSrvio8C+gt8JgABgLIA46Py8eqNo0E
kfdIXidw1A7LF694hZA7mOK21Pxb1e3WNMcQGqC3zV4lL8IqFMA+p07wekknSDdTrzIZ1kabdOvM
dtQ75eb/z4TkG2xHo5U29OQVxDVhYv0mmUqF+OpsfqKW8cgjQkQ/WhakIlDLdakJCzk8t8BbbTIP
JLBN78cQQPhRmKmifnPlvCWD0olgLAM8LcWuQVk8LIL0mJsfrfvNrUeFobWjh3cdEDTU2fC8S5+n
Iy2jpjORV4KB0M3oJlrIEGFE3Nf/Ga75uab/TImTcnbBgUY2taKCqZm9zpoPrYokRHSqKD5c+21h
BqEmytbCZcmPulukdFrMBJdJ/5NWxt7N+lNXWI8E7VdWH6yfHPQDIAt5op6qF3rdw5JsS28uS6zW
BLcXebW9aGER8Tf1zhiiNvlotMcGwmL0kI7h5IQIg2/fgZUDAw4/DFQJnBDaZ9J3TFuHuMaIy617
GL9o5jiwpyBkpXHCAKAKvLhyaADMACwWTgTIQNkYYIAa5QRfsrVYGiG7iDWHlfvRtxSrWrl3KK4L
JANKmWLU5fLIlNxn+CH4lsazM7w29hYiSqTdFovCzuqCABjAFAT6Vti/SzvM8TKrJBp5RQR3pwVv
EGjIfUNRlbiKAhHMgrofMRlQM0DpSOd/SIc2G1qWv0K/fskfCFTmNSPODcDRaTjV/cZSzXasWxTM
MEhNkKVIh6LLnQakhkX+Og7H4GvNTgAqYyzZbrams9d+3z6BKmPS8sp21vocE3mveRZs6wRxdOpH
3rTxtNciwAyejyAtjW7bXLvs2NP/Vij5ydFp84HlWGGaAOlof2n0cMKcvgVWcGva0uRPynctsl5H
NQZ0DbP8/Jr/WZYeHeYyS59mfE3jF8QTDyOw4dpbk86vef8wTilcqRf5YxYF+dPQjYpoWOylFDBc
LFvcmzNXarOx0YsWew2atnLL6nHZkgq8AYrdXYkYEPrCrWAgEE0lOWJoixqC93mZv4JD0XZD09uz
6kBM6J5vWyhdL/dc4bxXz9CZQelz1lnvFFSDwTZ5FKBD55Uj1DeQVIOqo/qS52R3e4lrbhM4M2Cw
weeKsSTJoGaMFUgIcH54/TTxnVH+ZT/aSmFE/E+uvtaZEemoNFaaz2nV5a9JYxa7YXE/MrM1gNgA
AOD2ctYeIHwxIT+FcoGAyl8ejBITJ12DS/HaoyFqeMd5lxysh6F7c9xjmv9q2rv5S0uhDzLpiqv4
2bm6XuV/pqVVep3plFbd56/+9JywP517b/VR12DYKA1n/b4zN23zy/0y/MyHyO7eUzsLk1+snsOu
OTnBV9vf5bVKbHP98/73m6R7UhQgaoXoBNxDriUbp6Eg/UZXbqMF9qu2qAiqlFsgPSOo0UAnwKvg
Arts19ocfp6NgOZ/pM740vcE7vD/kHZlPXIqzfIXIbEvryy9z0qP7fEL8nhsKKCg2Kn69TfwXU43
zdfo+MqSZdnWJLVlZWVmRAAM5TF2GH8nqbIf7N2obNJsB4VXVqK1X8A9v2javssT//7OWPQY/2yM
Ob7cQDbcMMvp04waoGheE7/RUeK8b+W2Q2vyimBfmvJFE4/8dMAvHJOUdFIbtyjPmTSQnceI59uy
P5da7XJ1Uzlv+T6t3yC4dWSfdnPkHShA9mBTUd7vf8fySvzzHXPPBRDH2Mk6jhwIP0rhGZuugLLt
Q25ynIonaj6aqd+yxlUNH0IS7lhCA6yPA906Zc2LFO066QfQePrrymfdZDGup2cez6S9YFpuYnr6
PnmHMmLR7Hiyy6snBIlNXr7oXeUJkx1qtsucn2r6DlUlorwiMcU1UD51uptEO8Y3ReXnBkFnxkNM
QVpeW0dtcHObB5Sspf8WndfFTM5iiFzj6OK2VRRco1hseGOPrl5Ftddaw5p81Q0nI0oNk9OaypNw
X5AYut49Oa1RN7TgQgotdtOSeoTGe3T4aI7P5F2bCORbzprYmK0n7N6N6JnHE/xWp16DyMZqXRqv
7KTbvOvsm2YuBP0phsTaClGbLW0b8a6DqYakxC8lsdHan1luu6z/jtTX5v5eWXTll5MxcyaDpgq9
arGFk/hYFqFWpq5GnqwKwjFPJdkgqR0dBuYz60TWYPNLYfel6dkpZkOlWamAaSZLX7EUUhqfKIPA
5TdbXUPPLzmmC1vziqDJaidt8SusodSjy8Qd13bw0iVwaWH2iND1FKDIDitIVb7LubqnYAgX4KiX
rWQFarC8W8DjAWrnCZg4hyQKYbV11Q9p2IBKOgcVit9b7MiCSK3drNtJ4hs31wSzbuGv0xa9MDo7
opKJMkSDgnSo9tTlDBKwu1r16jOEYPmhjImLNwZ6pqryxZK+NHRloy45iEvr0wJfuPxibHJLbcYp
urHLbYzXmu+MOjw7tI3Wrpfp/TyPMS5tzcKbBODlokym+7w8msKj8oMiA+lIQUXnSuOpH4gX10/A
CMgrgdW04+8ZnnkmZbRGkXEYTqzdqP2u8IRyvNHN2mhLrE/rfP/sL10Tl8Oc+ZxMcoyaIfIOSfFY
Q90t7QYv1r5HPfOSWCCu8u/bWx4d+uXxlofnnatC9aOkSgBBw+/ujWqP3rle99iwpa1vh1q9liVZ
PPF4aSP1CnQwck7XGwZdyR2tIzsNAcV2XG0gwhUGnhT3x/QHQnSzZBdmZv5TJQXacAgurjR/SjRX
ERureuq6A46Lq4/uYPzSo40mBWbhljxxNWhWrAmx3ybxp5N58Q0zRzoyJxdGim8YIJa81Y6K4spQ
hvZY87X+1J6Zb2aPuXK22aGRCpQ01ggA/lC2/OdJAE/N9VzHSU+kvFNwe8lIXh/it75wDfutA96d
biu20bNdm71mw8l+Kb+CoMORDiQHVwnIGHo13VKLuI36TKr3wX5NKd/+v9YI7ULXn1fkXVdFDj6P
yts83fTdY9Juu/ZDZBswQ9T2RkQvUnZq5X4vS8JPRe/a1VoH+GISAbxLwINiU07EDNdfkasQzpFj
lYTOMUuRtVN5oJNPap2K9ntad0BQKn5tB0b/fn/4SxeThoYssD2jKRuXxrVd1vKEVkWDhKiRArf9
JNM38LV6IDVa8V5LJ+7S0OwokFy0aC6qkL4eB5eRwTPsL/eHsuSxLi3MNnrUV4bVNhhKZkBRF23P
Yjhl+dOQflTFxujX2lAXzYFIA/J7eLQDIXk9c1QhumQMnIStUnlgWPCjLHdpw/3IMlKvBJ+Jr6X1
ykW3tFzAn8uwC2IF9DJcG1UILQZzQDIyzSPP7I8QXG/jF9NZcf6LMYQ+gevQxgAJ5DmCFpUpveca
chJm1skI9aTRJyop32pSn1RQJ72ACJm7tKqck6bk7bOeGen+/nJO8zd3G5efME3FxZ3uNLYm0S5N
Q0vx9bp1k27fF9wt7KOk/8XeRIcBqnE60vXgPr821cntWMgVHqaxXdkHymrDxdNYWrnhFh+mFsIy
LJwFoZo5hMZq+hIXAoJAi4d9fBiqL9iUmvhd/SrQUqG/KF3mkk9hbNKPSPYHZxexYHiyP+7P69JB
vPyK2TEpuYLOywaBdRzL5tYsob9ZyPla/+VibhJ9IiilorEBbMizORWd2UdNipAsTwLNkryxVwND
AlLzOcLzzbC9yn6AUE77OcprgdKfuvR861zanm2dVoyDVTtTBmB8KqAVFrXSoSvpnoLFXj70sumx
LAVK411lP0mfe1zZZBC0kJDX3/fNBzeAC9wZyr4pwf/f+XH0Q2LpPlPSnU6oF1NpnwInQPrt/ZX5
D3OGKBrdNejJms+ZaeZF3XLEQAMN4vajlB+EMHYSiHkiV3xJsj3pwavFNtaX+4antbidL3R26kCR
T/rT1/u/FY7TyLhrwybRG5flDjBWWlJtuaSZm/umFnffJHjwP6bUa1NmPiAdNYg0HNHhF4B9S+yY
oqy4r2kL3xvP7DHSQ0bbcloZjxGm7ICOqblnxpmbxFEYxT+iwQ6s2F6L9aZJumd0GvmFv+rR767K
FItng88wjgzPALGDpeER0hE/1iD7ge4FU5yAfpRT7t+f1qUVtHVA5hHoof43j55zE+1tw4B4Vh/H
LlBLo9hIWSL5WWoWf+GXEaGATAhEtrj5ZuOU0G9dOq0z5QQoKJy7A+l9MFYGcm8GcfHyF+MC/AeO
GYhepP+vJxWZpcrkaZKFWpQ0Lsqo3CNDA1alQqw9CRan8MLUzC/qBUcBkdIsrNrc3GZ45ARZFpON
TG2+ct8sOigU3/53WHPqWrnLpEhNzTyUWQ2e+tau29yNncbqNjXpRfUQCWWg/CAZSBp48qDpzB3I
ACpEKAMYQYZSAgkYkJLaTkujTNlTYcXdsXXUUfVVkuLPsVZoldcNlkRfrLgk9W9FTiokbEx13HJg
lUrXKGqTH+1BBeFLbI5Ntatl1tTgWpChkCF4Uk6yCuCNsVbGv3QTIohBrI1uLfQ3zQG7lchynMA2
D2v7UzHrAyjyg0gH69qYyaFU/mogH55ISLrl4tTx4mEggZ6diyGCWPGvUQoj49Mhzef9vbYQ0Gl4
8QIygMYU44ZPo3CGvB1ZTEN9YvEGSruQi42Z88BhGwh/uGx4v29wYcehooVgDn2bEJ6ai62UCfTr
1Z7QsAVVrpfY1q+EJT8Mha4d2cX5vrQ0fcmFbzKGKIJIIyzxw5DtunKLVGXE37Sy9KEyXkoPRSDh
wWEEEXh9vtjyV2PYpb2fsrf7I/4PH4LuQ4AlICo8v2moXTCL0YqGY/0wqkE2erk8Bg5E1d/Ub/Vr
VQXFC8QOU6BSZe7m5LVQ3WSEKNnr/Q9ZCC6nYuL/fcfsGqqtSqSVVNIQiGbX4b5SHVH4EKMXrxFj
LJUBpjavCZs3KS3O+3PbXAfI0Gwx99FzvTftR9Z5oy9D16dz6/e695ThZ/slHg8F4HlaUHbPVe8q
W6veiO/FWpvSUkYCX/OH5neSHZ1r/NFC9Lla4Wu6w5gzT0TvvXSkNtK4nO1a6YhCUGK86+bT2EEN
qW/cXCIHI1mhNFtKLAPqBr5wdIMD8jYvQrQiGyVF62kImcYfogCC1K5dqw9yA0wUvgqNECXUpXfg
PwZtzftMF9Tsop74+XBTgqQObYWzfISc9HXBdEFDZmcoRTVHClq1+9trKZLDRQwcEO4skM/NecKM
nDcQBJKx6OJgMg80rA0yg6fE9Iwv9ZsDDQQrqI2V1OStA0NfB67mqU8Fud95JkNtKivVdV6HOdg2
NDlznWSDzHmHfUaJCwL4YGWUt7V5kBshzaxN/ChgKpvFjcag2xR9n21ok32C+kcHTufTMOiuNTJf
yvYAzHNjpYNlit2vVw82Qaw0vYAnvu9ZbNeAzKMqy7IN9dQ4Kin60J3ks+61Ta+y3/fHd7tRwCIF
Eik8ghGtqn+c2YXXjEaqE9tgbRg38gnclog/yErIf+uHrk3Mgg47HQpm8qoNLeBy84Yh37mrKnBU
KqiorRy6leHM6csLnpmdQWBrbPXXOM82WrTWkbJmYrYhZGampdJNwwE/mxEbbhp/vb8mt3sci48A
F5g+/A4A8PVNljRRWfVGjjVhPHJVpfMbEG4LwHGNvAzSavjtyPVKF/uazdllgXKgDvQqbUMapZ5m
VnsO3GxBn1s06nc9SoH67v4gl6YRECDAcyYJNsgBXw8y1VKr0AtMoyG4GXArNdzalL/dN7K09f4x
ApjTtRFlwI+MWxwko9EDSYSG0+M6CGnvdWsCbEtn9tLUbNGGjKG4K3CQ7OYnA7V8k2/epFXi5WUr
Fkr+EKLAmZ15BkWvkoYQWBGj5FO2JYq2qbX0o+3WSCjXLE3rd+EYHCdJx1Jt27AsnMKN1PiVgBkA
Nb4vUlWuoCJvg8QJoIu+QGAIoc0371022nbMUoO3Ia9iv0hQ+VY+BC6Q+5th4cKazGAZwLcwtU7M
ttwwGIIpAmaS+iGGzKKi1oHkFHtmE9dKAtWKH5NI88pY+2YwEYzx+K+DYXzABEdDPzxQhnMtRBJT
4KgKuQ3z7L10MMz8FCdrHSiLk3lhZDrpFwtndiCWo4mCUTrSJhmSYy4Nz1RaFcua3Pb1JQVmPtz9
gIpgHyLdd20nih2ps/QIG4T+ivCWQbOwh1KsjD7qOgXfLXVz8QtCLUj/UbSWBWlPg65ESqpMn4ys
9FTCvYqcmUhWPMsfJ3/vy2YzgMJXRbragv9EyOlLtR+91uiF+h2JgD5au0FBQ4xvvVmPRr8xP+3Q
jhrX0MNuZVffOh9MEGoOiIhB14Vc9vUEda1e2NHYo582c7xEfR5V5ZjTA6i/DXM17zr55/mYwXYG
GhHAQpDTno1ZkiSDNzrrpkYcQVxO93X2o3QC43tc/UBE7KKrQqK/APhcGeWtH0c5E7DHP9LnYPaZ
3+5sBI7LQtdwYn03zGOdfayc2tsADAYmCImOjC6QAbObqQaTd5nraR+2zdCDc59lsvLQZ6iEnGhn
O2SLPzsfimR3mq9TW1iumVXWTpVQgPXvf8vt0QLCYmKRReCJhuw5Q4KciTizo2QMkadQiA+gFBiT
uCkzH0S6a5CgWwcMY9APAZ81sNVo9JptH4kqsVoVYyjl+V6nvPGYAp8xpiN3x2ItDlwcGoRaASBB
7QVu8tpaNIqysxs2hqjKyQduRubjqMvaHuQ16fNfzCKAoxBSQhcSAt2ZKWLKGdiNMTAOdDHawfOd
apTaUYvQxXzf1OIcAuw0KX5NkfTsCNY2ARF3pI5hWpLGjdVdkjEDXXkjiJS5CO4bW+gPmaC/ePCj
VDb1Qs7mEMWXAaEh46E8Ss6zE5sNFKuNGOBjYD4d4cUWZ9kzko45aKHiemPR1qoPpLLyD9b16Pe1
yigfoY+r9Od2oDn9cv8Db48qvg/PQcA9wVaIR9v1xNddV4oCvcZhhEadI7X0Ymr+XdNXu51zQGYm
FUO80CbE4ixEsURsSZUm8bBCz+8RwBd+MMHADJLhhpxlfVhVp7n1szBoAreIIiWgC3/ojy4uPIOm
WpdpOkefwylvj3mzVb6m5vex3o7oLbT11xH8B60r71maeEhGusP4Uieflb6GDVl48V9/yezICmYa
MRs19KbHgdYdzR8me1DxPq5+pBvIcMqF4eZbp3v6cX9dFyqZ13Zn2xwsXpJAAo6HnfONQX0k2zVi
Q6MNcvJf459rrFxLC4wO7qmtBAqf4EG63kZaDwF12hQiJJmKKkNJODqDoieHVJHbq2W98uJfaBtA
RIibBSEGdJQh53BtjzRtznEHiLDTVN8kvzLiVudo/y6UXdfbHkht7c39CV04KCiRAmuL0AYISWd2
mXJHaYg2yAKxr9lsUjllG261a90C00+5vrKBaL2wMpvHKncS0NP0IrTr0quVaFuybfeQaejXPtpO
uvLAWzolUGsB6SoeW7jEZtdo3uZFqjBHhI4d00cZwbCbt1a1V6RG2zZ6GfZpWu7/Yh4vbM5Wrlfq
YYAngk25T1EMZeOWVqW9+xsrKDUghYHukpseZASU0L4kSKqrevuQ2+LbgJrsipGlTT+RHDh4rSLI
mXu1MYMCQycjc6+2Y/wQK9ZGjbTX3LILnxMI794f0u1tjK0BKDvInqaK/fwmQcJJKiNG5VDAj7uD
3bU/Mc3FI9TZqrVb6za+mmyBxRtpWzA5zIkZ414XehPZIhTgANuPkOdAhaIpPUhgc6/I5PhL3yJP
bQ0MBMR1zg/W4JgrIcHi7KIkAf0oaAQiYr4+4lNbpWINeKALZLoOaWa3LtE6Dq4/A6GzsD/vT+/i
+bbRijNdhbA225ciUyloJwHvtvqx2QiqyK5dM2nFcS1ZQd+dNUli4r2uzbyIQSW1MoYE9IHW8FJk
WQXC6O7134/k0sZs4iqnkyySY+9nVFJc0rex1zurfQ5LngoROEhbNFBTIHS7Xh4rswpboyOs9GAe
A76hOVo2d/bROPF5yhBky+zGCerYAhRSr9FHE3PTVaKYB5UYssAgkrMZmqF2lYoLv5NMco6ZnntJ
DmHn+zOydHSALUR2GP3t0CSb3YUovVSFQ1UZfS5R5IPsEwDVFkDiLs2z8G9MgfoZhVsQrsz5eyB1
VMRN5sgQLe64p+ZJ/1Y2YCQ2OAps900t7iXIzYBqaULdmrPQbTQMQvJGw16Su/hRQGc80NVW/pvd
dGFldke0NdUsAo8dqnanb5KOlXsz7/Tt/bEsrtCkX47S6JTzme1ZW83HPjNjJVQodFRSkFMGTKjp
I/Iu5soRXCgFocvkH1vG5PwuYkOmo7aZSrYcUjybkbO366I/KSMvh12sCbk79Zxo3JUa0ddgca8o
32nEQeFKAdkYqli50SEPBOZ3yCsYTey2tQFoS6mncuv+zaxYoICRQVsOhvnrL+3kspNaJZLR3p2x
g9JaxjcuD80LOLadlST5NMHzwAM0oGhYQJCOTrDZEUHp32Ktkyno4lDfRmF81JX6mhhhrKApE9Hz
VItsV0KqpUUHiHm6YxxQmMxVq+tEF9XYwOZQTyIsRtV5TEqSDeqJa9S4S5EOSMkmkV4TdBrzq5oj
HOiVkilhkhYuObamP0ZB32zqYSUmWDqUl4amf7/YXFEUZaC0LKeNXDzThHh5TFeyKwsXI64n1DKR
1AGtzZxkadCn9+S0K+ImPhRts02BcnSNgXpW+XZ/Ay7F2SDHgMsEDlWzsDuuh8P7OnHGHsORwbnm
qXHvm20CAfqxHh9tvZa8lpTDqa113YsM+8GEsuRXKmlsZVYXmrmRE0B3MGJV7BXotF5/B8sBxonH
VEHd0nTjMn8YdWCv1C+1nbto5vSqg94CHhur/sDwjOXmY5N3QZf3T7Qs91IRjytHc+G8XH3Q7Ppj
delIgzqdlwTSeWSj5uUxwix0fHCzgYPP6KSvNTst7K2pBojRwx3gjTVzxfbIdDkhDWzG1NfTZxmE
qffXe3lU/1jQrqd5xJPLgSYhatB1Em1y1GCcMewG8lb3NV7sBPKu0aly1tiIl7IkVyObbTOB3CXL
61YJefFpZl+lx9hBmkTwcyrr2zIlbtlCAJ54jlYFwIM8QkuEOCvMewulAEwuaN5B944w25mTtRWi
QEwtwUegUUGLwCgpDV5mGWAUVtADU1Bk2KJDarabSBlNt0i1kzau8W9N22bmhq++YbatrAY3isNx
D9ZguP4hSzJefkXfd1/HHpGSAOnYach61Re0aFa88aJbuRj+7Ao2B7tQyDR8C12Xkv0T0aunWx8i
//cZ02meodKOooeG6GW2jeuIgLgWgj2h2Z50LZSajc5XmFUW3P2Vidk+7ns1z/lQwV2YP/PIBZ2E
Sn/Eg437ZX//xCzP2j+Dme3clg7GYJrYuVR4vaA7w6ZuaZZP0CS4b2ihheh62mY3NIJAzmIZZ7ND
VrDK9jXdmI3uafovFdUxKRl8RfGkVHsWGd2M9pb1wxPSWbXON7w3v+pU+2UQ+fP+Vy06jIu1nKbn
4rpT8FhSqIGJtpX3hPhQb3F1cRjI90Z6KpQnLQnv21tKa6FehryeCcImQAFmBosuJSmSBrjIe7eO
XMA1OPthflLVtVW3Zq/NWh/Tslu4sDi7emgpZD5O894kUcCqyrWEs2XZC+HxVpd+lNlp6NQtK+XS
bfovRruSo1l0+hfmZx6hoxVPzKib2oKcepvYSuo2cZUG9+d18cCgDonsAmhScNNer2MrgYNLsrGN
ddB8chCmd7YaSMo7ZYnfim/3jU0/7MbJXRibrWHctYwIBzPKSva96fLCs1NFcWmeZ39zn11Ymq3d
YHFr4CMsCaMNqPGS2UGt7RrzBB5rxoSHXM2KxUV/cGFxtlwOHWg6WLBo9cXWjna8/9ZQ9M73m/tz
OP2ce3M489Z6rSq58WfBauom4ZBu5Ra6HXrsZqTyFfqvhadApY8w/X83yDyhFo16mrUGxgX12gbU
iXoEwWt5JbJd2RjzviqqlCTiBLtQHZwA3RiZI9xIfrs/cwsrhBqspk6ZHrw15+EzHRyti8BzGJZ1
bZwcdIi+RqUhfyRjnfrx4Bj/Po81FcXR84xo3dHmnTt6qtltUsFeb225cRwBtZbUYsMla3d/YEu+
8crS7GIdHLmskTBTgNANoHZbOYpbFA+pr1fvTf6EZhpkXv99GIycmWWATHd6wc1hdNCvUMYSCmgh
K8Swl2uWv6LLsNg4eIcFbSeLV9Dd5kBM6fq4i0d9jZpyYcdM0jxAL4ESC8SlM1ci9XlrlkiQhA1h
6Gesg7yFnCRvg5WpXbMzcyTUsUqmlbCDcrNvJPFTV9l+bItDpR1Yq3gZ6CEMakguoCxPbHD2dpYd
5CTbZniSKHwNMbNw7V4Ne+ZlKBQ54mQwMOxYnGP9oJTigYDOmyvakeS61xRyIKVrGlCLJ+dismc+
J80ISh8lrA55t2nNeBMBb56Bt7Ht+cqEr8z3n61+EVeMUpk61qAoABkSd9DFN6t5FDoIGFbWdQoE
Z270ciL/vH8v7PR9OkBfAUOS6W9qfevr/ADeVlcoJUidEGbl0i6BX0W9YlMCfofErmdmbGWwK6v5
JwK5+AijKfsSKXcllChzyWAc7LF+1FPzaLQ9iHO6PRRMglZbm+Olxz0Gj9L0JLWLKuns8FRpb1ao
OGCSExvMJnjxEPRhoxFuhCY7DpUnBATyDMsbNdlrnDX+p6VEHBjzoGOoT71PNz3ZjpMZbdXbSlh0
A0Qf0ocB0GdZ6x9FYyJlPWxRj8eD2jw24qQ3WchT3RVkZ0rC7dYYUBfX4OJbpo1ysQb1qLSjkmIj
aPlmkFOvAfWVb/EgBdUWeDGyv7kUpm5elN/Akzh/ysuxVOWNKeHBO75XmjeIjaK7RbcSO6qTx7/Z
3hdmZqNqFLspBnCAhkXeoK+eEqjesrpNQPaR9hLA1RDl8tIBOBgAIyOPGiNzm5YNgWaXjt/YIjuA
XiLaglpoDHqVvxNrhCak00QH2lE9EKpoQaxYCp80ev8YU8AF75/QhfB3SqdN7J+glFSMmc8ZkAgw
dT1Wwyyqntq6DOPOXiMpWXI2oHSb+kGmfqI5OIPYaddbSopZMjnfES229nYD6WeUg9Y6KJfaAZBB
RQMvyB6Qh5wDu0pwqjUKYWpoZdp3oNQAtNkO6qOqpa7hhBlR/Vz+kVTIG2ZNYIxl7BXo2Lo/pzfB
PogqkQVFPg835tRJdL3X0aQuImI1zVk2mCsDB6qTyI+038yM/Vh9vW/sJlC10bKE7DXgDignQuji
2phEJK4rUt+c+4yFUqW+kLHcxKztXAZ2X0kw7Ht5kLf3rd76lsksIOoT9+JE7ztL8seVNAiqjc25
EXxjt/2W5ac6e8FBQ15/0/JvdX5i8jlug17pt0MD5o2tbqyRe/xh47w6gPgM9OqjeWrSGwJC8Xr0
WZMmA7ed5izIm3iCcB8EAPJ+a3VuZLh6wLexFFjFqfsNYWbOjsTcUCXoXhgLEuMA6RR5cKtTomzB
vdllJ0iCKNTvxqOSu5301IRrBK4LOwNIHZSSEEsh4TsvONBOVLGDZtQzOtlGs/Q69asFmTOlhK+A
11hZo5vLd6rHQZAVbCSGguWaTU7V8CFCm29zTnu2s4r6XGTvgPkCg9hu2zg+lRnQAIoB9Ojwu5V+
dfbXIVf8lY+4cZHTR+joWgESzcav2f5Mo1btJWY25wx94GiT3WtV+hK/GKWf6qrHW5BNQSzK6YOo
GiwXfYbfVj5g4YBMnTPA46D6BRL3WWgZEdDt2wVpz3r6NRpadyh/gQl/r9HC7SzZtdgTy5L9+KWp
9wN7YHm8qxOQ+2m+EX8jSuYxVV+BmtymYzEnqDlpQLvi3QLG1Otdi8S20VVUa88a+OFq7YT+HSne
joiLQPJcOuBt636TcWumz5U8ujZlQaapK2/Bad5nJ0eDnq2MhvbpDM1Vvs0BdEMgqunOcVkpbupw
zQVic/RWZn8ayo0Z4BC1iYFSg9rZ9VBR3+CyrPTdGYyXTezRLMjsL0R7tCqQKJ2j0pdLv+s+V6ze
bjrnD688lh1bD5JxM6tO2mVyivIaJFYE3fBHPnr62LuGcYSyKO5C13THcSdW4+qbAz7pZNt4K4GI
HCduDr0EC0OrjqR3wqQ82+pDJYFOv34n7CFHkv3+IG8WEJI5SPBOEE+o8wEIeD1GoSRC64xKCi01
cav0g66JHt+OBYcWmC+Q5GPl0HZ2bcCoUK6o656ctZa5mtG4NtvYjuPBw3lKvKb+uGQNJViwJgFv
jkzILFjWJaAD8FaANRvNWCi4le/qVx08imu8QYuGpt2IVjrs/LkPznXel0WrkbNqV5PiAD0zPDWr
XUVWjvlNyAsZb3gcFBKR8cPTfXbKOzzcDUsi6dkKQTvuJnoelFHrVpKXo7wiq8FYrZy2paGZqOVM
TA/of/lzaV8E2WaK9mVTzmHR5UgOW54OuDM7ZnV4f+vduFSMzJr8F9oD4TvmO6PRuWkWWZueDTyo
7CJxGw9lb9dSXoZ9vnZnLhrDRgekEjTPtjWd9YtBjUOLfU709Nx3jpvau7YTflspO3BbTWxCdK0h
4+YVjsGhSo9uc8SroMOf2VPtzKFSX2XnsjH3BZjOy2hvStZJWns93L4PZ5am+/tiZHVX4b4cYQmt
XtomrjZVt4msY15tdV9CwPJNXmsOXBvb7EgntcM0qWAYWyfcNHnuxseejO5aTv22nIzbHuk4GYuG
WBiIjOuREZoVSplJ6Vm1/Lo70vwcDz7C0UTLXK0nYLNWXS6OvbQbtlmIlDv71Tj+/U16O1Z8w4Q9
wgmESzanV8nF7MpiSAxFItnZ5LvaeorIMaoeVOXjvpXbIwf3i42JticEoqiZXFvJ83iAyMCYnRNp
Ez3oj02249EkC/9v+0cmwn/U5xHpg8IdT85rO4z1pAb/bnGWgMEV9ouWPxj8Se88p36bGMHTldm7
ebPN7M1mj0m9NRo67MnRo9rnvlYdyap81/TRV8EB7he0wqBFBdkOBKmzo0bMmGtWLSfnpv6Qla9s
LfpYGAQg0vBP0EvAXTznX+oLp+zRTJ2cDetzbJ+lYkuitcT9bTAHh4vODRsth+jUQwH/emUQzBVS
xMr0rMSv5Zi7dvqs5A8y35bGp61uyrMeH/WT8cPpqYecz/3tN59BHC4E+Hj/AHcOmM4NC74YSANd
s/Icg2UoM9AzssZLOZ/D/7YA2iAMD1bm12VWjhUbeVqeS5H7Y3vKE1zP/Zf7w1gyAp8LigwkuSfA
xPUcVk6GvWDK5dkyCEofn5W5T7Ptv7YB7iPIS0M4Da/zecAbF1JWlZJUnwFlSnPHlVE1itdI+xcG
MoUWKOMgAwCc7WwzZFpOlR5K1mei7FMAILJkix5m9/5IbhcdN9MU9yGsBkB+PltG7tQVOi6RX7BA
XJvmpgRauDwP/n9WZkORO6kYShlW9ARd3qVbAgN138JNEgHThIFM3YIImtEiP3OeRmmTtIlgolMO
Qkc7hrMxVc80hRs/gzydb1qvLz0oxEiaWxX7olhpY1icyAlHCcoO+NV5tK5kZmZoMW3OY986LrUq
CqVLrqwNc9kMinso4EDtap4rAddOxHmMFE2t+LIBAkoPtN0Qf1MbF2lv9Zucfe/F967xk95X1sgb
5tfgNMfI1EzN0ADsIBl9fbQgN4n0cIQMCeP1zpC/RmYacPVLk67tytutf21omoWL+1ZBGpRPpdlz
W+Cdpytuz56NtUO8NJUTPm9qzwLAbI5LSURpUKqw9gwajOQVsEHHFyJpdvc35k1a6c+koUYJFgqw
XiB4vx6LGOg4yNCYPkPmo2w/rK9jc4isb22ysb6muqckcPPNJqvcRtkWkgC7ghNovlx8cq1CguEE
wj3TKk8kk3xoI3jAmgB9Sh38rXjt4m05/jI4RJGh7VbunDUZ7qU5gufB+2Zi7cLaX38868AbXEly
d5a7Hz30WJRhDXS1tKeQUDGmHhGwupnTv18sNSjCdWtMs+6cNGl+GNuy2NeFXYPB3HEAWlAqf2U9
pkDgMlCY1gOR5CRDiYoysmfXBuW6EYbT0Q6xnJvZx9RCpuhVTjYOImfJlZAof6FvYmuyM1gOu29F
5pZ4HLiD5Vcgoff1JmjftPSo/G5Bvqd+OL4K5oNTxP1kLW768+y+96mzuVHHXpbUqOzOA93ybIvi
Ril/IPMR194kv/PSGAeHvtDhqWLC1YYjZJuI/MEgnQDNaoTHaGbQpG/C9rIHq/Yd0+fOa4+aSRbo
6BzRD4O6oYMnDb/Zvh5cpXAVaVtnT2UWQIXGyQIFPLPQ+4ie08YdWONFQAXgP+aN2//K6LY72SwQ
5kbbk59pTI42OlvB0jVGa05vnvjBkk1NlIhK4NtByjV//dY1BeCDw7da+//i7Ep7G1W27S9CYi74
Wgy2YzsxjjN0f0EZmeeCAn79W0R698bYMuqrI/XRUfqkqGnXHtZeKxXFj0hv9+pL/EaEtW66ec1O
Rvsc/zOR6c+wqoy8Bd4T2PTJSv06mkoRpf6ERj5xDUibZqz+qrH5KsbB3oxGceFcXiACptEgHQoy
UzB7TZH+bLS4jvJWh3GVlRSo2FOjNXYpqjaBR66/xsoDNA6aZVLfyfzMzhiYGyaXdnI2LiTbOIlK
VeiQuwPrZERNw5XjwGZPaP8E0xkQW5ID/+ZBLRc8qCuGBYHOj74vJJ7QI30+W3AQZmotBu1J0PaF
HIA9eSk3c1G+mRb09xCz2yOElSGPvc9OlbQqsYhhjvbGcNUFbiLclVYBIVjK37tVwJ9vm5ifIvDF
mk7OJzKyqKLM+21AxAbGNDVsT6XikNTyV016n60TcZtBd0+m/oNYOSL/XBh1cqIuR4UA0dRMC3WR
2UNjCKKfKw0Mm/TRb3RAHwKq/hUdVXGjYJNYvniQhh0I4NtHNT21DRVs2WLJQmx55eWeijj/+YiZ
deUNJKhDHcfJSFvuhOgKs3ikFFanly+353v1BE39X8gRGugcno1kBr0pF6WG+gdoKoq9WDPr9gAX
rGg4QJOvM7VNAb9/IbAd5yh55yBpPrFqj/c41OuVFj/V6lNdjWvWO0VxKitqpkjDoaVfXANSDgF6
GqIWU9zVmY/uu3xd5C5EU25/2bWjffZlUybhl2Vqea1I0IxBJjxey9VWQ8K/O4Tynzyx1fHeF9zq
D9uPd2n8fnvgiyMmoUiHtOqEPIQ9nicFayPkrK2UykPxy0zcUrdkNTi2wwFKJ47EfcB5llLTl449
EoNTFyV2AOBV7Mj5XKOgUXtVLxsvFB6CwfNNwe7Vh5wRil624QV0ZYq+K1pX4VBKtNGRJLZft2d9
UZo38AkI+VX0NoKODkmg808oSiMMI5M1XkuAcaACswbxbwp94rAQXUkTLJ3gUb6Phk1abUhoV9lB
Fr7HAZj4rnowoUf7GQhUgbKbsLAh84Tmz5eh6AO+KZQulQvnUmNtjSJ14ylNaHfqrhK+WXPiwyvT
zbXiL3VSXNzuaSF0FSrlyJ4imz97iEG8LwCsh64mUNVaarg1+8jSm8Pt5b483bNRJg/u1+kugMtO
B3B9ejz7JqyjjBHb7CobWiG6AHHoxI3lde5nVtWu8/Gpj6KF+3V9w3/Nc2ZK0UCjaQGwFh6YTeMw
XxGBgbcrt4gwbJqxsKXIUpMS6oQ0S/786audmvxl7AmgS8cPbb+4U6GZacYHlPukIF+IKK5uwiT9
gxqkBsLZ2YUowEAU6fHYeCMSNG2w7v3GSpeU864NAq8cdTZ0ZYPKfTZIaxhRzYjfeJ0hvIOwvl4n
ZEzR7Wcu4bouAyRsN3TakfiaLhfqAOfb3ShtyCAdwLxOZH/1yHeCfj9Gjc3UlRxAb0qFL7uVlHWe
2Y1y7Nqj0t9p7To6VNvYH1ZlxnZj+hhCVB6Fkb+RFTscxXcwGnTVpuhWBaEcoD/w31dL+ayr52R6
bKfEMJRU5xRBRZ/oxmgS5iWCtE245ggc0sDhcIwCnaqFamXGQWi+fWxUiO7DjLzD16RNdOARKg5Z
SpPUlV/bwDZZaaeqaAs41bdv0xWTPTVQQnUcKWWQIcxsF5PiQNNrzrzQ6rJ9i8Sh0B+Vwet0S8rf
+GK5dDoYZ14IdnPK2KMegfzYBcdOBGOFMCFovfabMaBiwPhzzPzjcOB9TeEFrCPtHzuGYQORw5bQ
DwlC3Clhdn5+egVp81wDKQiihxGkajx0zEBOrGZZt2hyGWeTmywtQSgCeBPc1/OhxMKsQ2kYew8A
CbuUIZJmBlZRrdtgocHpyvU7G2j6+S8TKHVyUJdM7L2OrUhaUhbftcMSIPjCg5oW7tdsZg6y0TR4
7xrMhicvQfxe+gt+8OVqAU00XW0RDbE6RjqfhCq3aUJAt+QVRVSsQq1MtoyLg22MQ4FSjhzYt4/6
5WOIBAXQB4jWgEMA5fP5eCMIo7tErnsviMiaPaQA2Pt+42RgCwOXa02DeAmRcrmCSAFDugb945CB
wCU7H7FTAafuRLn3UsMMHLA+ANIP+p+Fef1QsZ0fO1mSEM0g1TzpMswt5IAu5tCINCxkV5FNnWaG
i0ywbHGxTOwW8qPrXhCSdVrrDW2G/Lsz2sGJetLRIOsDB9jmgHZ10rnI7AeOkfTpSgnQkXN7+afJ
Xnzl1Ok6BZPg8Zgdp6jTIrNSwsEzS05NM7LEDMRx3LAN7saLbIDXlh4m5j+jzZa+gRyAJg9wCLuq
sINGW6tNvlB0vzYhUL+BApiAPhZs0Oe7OyAybrmaDJ6CYoL/FGk4RntdeRal4+2V+6E4mi8dCJBA
7QKmCQCMZiYsSX1wkGTt4IVl4YbpX7F2DaGkMbP6h/pAgt41jZfQ4HbVS1Y4/I3iYxasYujwSDbk
A9LuQ/uTR4QaEzKuX/AxL20R0HA/OVJ0ZCMRM1sGTkhmDhUfvCoJdpGGZLpZoWk2zNOFp+ralqIg
aSDiAm0qrvD5eutFS2QusMEbDXYfqPVazsKn2yt9dQhAJbDMSCZhoPMhiKC2jcoxl1AK4cvnkobJ
iOPCRC4TABOAECU0vBAT5mXenjoUulTVujZ4hQ/qPh92YRUQidk1GvOtcGq81qKmW+dCWFvZMDSO
3mvZHavrxspYLC/Yj2sbiMCFyJB1AQBnzhCTprwo61gaPK0hDxoOTtpmDwAZr26v7RVzj5AQ0HRg
1IGTnhfF0pTgbOji4EUQIc6B0EvG3Knrt2EJg3/tXk6MUnhcoAqlzx1giKDpcqUko9d08VedmHaO
PyiShLY8midoQS7l5i59KAS7vwac3QDG5EAxeIABW7biUmxJ5Yean1JxE5VUNj6Uzrm9lFcPEOiK
cIp0lJph9M/P6YhGpCxDqcfL4jsJxIiydOdDl4R2jAaINwP1cwDDxzAGD+D32zR5sL79AdfuCRhR
0PqDbCQY6KcV+eV/8FiqFPRcjR4h6WjVSlCuBFlZ0p67YPoEvFoiqNhNnFYEocbsOg51KGRVRBDV
k2QtlXY32HVEZWb7mU7jR4Ws0M0ELPyqFNDH2Va2Mspb4GsbJLej5C/X13FW3dVMebw9/ctk7PRh
gEag5UwC7u+i8UxuWJ1r+LBeeNDLI/ITVig4MgRon5TSjbS/fCmdde2SYiFQJgJobWIROV9xWQUJ
QqIqI25P4Ai+4qIqssnTJV6Ca5d0wluh2QvUDKA1nQ0j52afiuPo9X2XAkcWS8hLVDVowwFj5uHn
7XW84pHBEwaiGqkbHOQ5MTALy8TsWSB6UsHEVRElT0YqaOCYVdguy+NsldUScToIwixY4CuriYHR
6aYCAQhSrJl3kImZIpUxBjYhVFFpugt1PzccyOHf54ds69QkMMGCfq7xr2sygFZJ9Yti8OrENfUv
FC2tWvQSINlE49Qs9ZFeMUMgcJoOiAIWs4tegCAsRR6b9eARMXVIGKAQCP02wx7Qxy6Kx7xEPts/
/fsM4cBPhd+J7HsOq5HrEW2WEIT1aqjrqt4goN3C0XK0OLldvAAjvmYO0HwATAW0/iaYzexwghaE
ZEalDt5gEoe0xUPBc1vrY9eP9U2S7mLBqVGJ4gct4qt8ZM8Cglj/09TvRc2KkH31BuOzHT9uL8GV
K3P2VTO/FiIQXBAiPOZ9AKCb0W3kmNsciHtwXi+40Nfuy+8FmB1b38ChFVtE54GsprTJWyrLwSeS
6NTEmYo5Fr9eGPLKYzqx/6KlS0FzzsWrPeQBtBzHCHaHiZ4frEpfdMxw06Xvmu7cXshrl3Jq2pFh
emCB5gJQvjQmXa0Uo4cib7vmvjG4goqAJlbGanN7qCtZY5T2MSdoHmJeoKo9t3PFoDehOJajl0DA
R37Okq+UfLAHI7aj8Z7Vz6nwkpdbltmotvMti1e3x782VTyfqJgDaIcC18yai4bQcJCjYVXVPlmB
AOTDiMbAGRvoL94e6ZpRQO4MNm4KupCXP5+oHJLKHCS8G7y3sqPyWAwPynaUI+Ba3SBcOqBX5/Vr
tNkBrfuxDIRCHz2t4pShS3o0Iqdqg4XIS7525xDBo0cTRXokrWb+BxvgZgZgRfXUzgZbBwi9zNIz
zT95XUK/MqJj6cTauhNqi8efdWP7iPGTg6/QOLmrmk0lxzTeBRCPkcd7rT9FpQGmH7LXl7Rqrl1Y
ZNeguwHUIcLz2T77faX2huaPHtAkIlVq5dCi997qklqyzBCqYw0ana3CYP9DrgNYI+QdkGoDperP
Av56eaqhKRuCbhSPvCbo8Jcb2wgAX4Fmd29nL7eP2JVNh68A2kx4RMDJzOH0idAGA0IY0QOjhelI
YQaOHVZETt2mS+RRPzH1LBJGFUNTYSV+5G+mBf81rzg2OdcJlzyDBCc9FTO78OH/pb0kW+NQi9Bn
BIK0r4XYHUc9c0ZtlNy2FrN1AEN2rKM+3yV6BP6dVk+2Bnw4l3Qdd5UoCmidmu0+ltXcNlKp3pVJ
YTh53ZYpHXVfelU66NIhgak4KF5mh3QQw2MfBgYV066w0zYIF6zUlVMOSPMUliETh7rK7JSXLavi
sM0Vr2h3Gav32XAwoDuBEHkhArxmDn+PNLdHIDcrKqgqKV5G3LHOASQZ4aPUTpgXaym6Jyl6S7rI
SkJw4wVu/Hfwty2ETEkv/Ll9lq4EFlNHIyIbEVSsSPef72+L0k5tmvgQUcrtRkXOdglZcAEYx504
G2I6zr+OEBOysTfzRPESbasX96QuqABfYmJ+IT2kDe+JaEtIDabDjungfaxpGk8i9H58/F/mCqce
Lg0evTm2UkqapGF6pXiaKOwUobNIEi0EKteX8z9DzPdV7oB6TDMMEXWtpUFBCaCk25O4EgopAAab
U+EXEmEXh1Tp63I0ckH1mn7T69+N+sKoOny1vpt9VCCecW+Pd2lsMByQnEiwT0ZgzhLRMHmsQy3X
PBwUN8of+mwtpkv8WZfLBhlpkSiAZiCHCBzl+RGBvkejJ2hT83ioMzrkDA3XqBvYt6cyXd9zWwYM
N2zZVC3AH3PST6HJIGoo6JrHXL1itBt3ggVetlp7fZLipdaWK+uG3q1JGhjQD/AgzF7mNOnAZRoF
mqdX2a4C9EKwc6VbaFK/UppFoyEyEsh1A4h1kXqpeyJyhTSYkl/WbiOxGqQhDG2O4pDs8j6MHF0d
DbdKuLTmJcmstCXhPVFYsapk6NZxLYkXDsw0sfkqAwyLLAXeYLxQsxejHmP0h3Sl5jWOQV4hiVip
H1xba8Lq9m5eGmvAXnEydEAG0Yp10cvDRh3d5o3kjaGtiQotPvTe1YYl0N/lPkKNAzElnGTgiJGi
PD+a4dSEMmS6hFCrSlfowCqoXCumgyRNvb49oyvx1jTWdK8VVHoAbDgfy8SLJmqNJnnS+BI15ovS
xw5ETpIEys6N05HIaklDgSRmxgiQyyrS5XWiUrA0RgLgMKdatROgHbrP2991QZ+GagrQ9TjI00rD
q5224pcFr3R09EcoiHgcrUzMp03LD2X12lTjewcClwqJsLRDN2YgWkr8AG0IVJMe6uqlEPkJ7KtU
z+VPZTQW4sDL6wz0iYqFgjVE+nhuNKSO8xos3rInCXckKygfCpo3llGHbjE+9wIth9eFhbh2GOB4
geMQSzG9aucL0fMgl2L8xMuOQwdNqsq34yKNaSAmlsDwjIuxQbv7yoRmivIQckeErLvfkU1QtwvX
7CfleH7PoDqBBtgJC4wW0fn5N6oi6fgQqh6vfRNiS2Cuq8CuuO6GqvEKtRRpWQg+sDlqR32j0NeC
GuSAh/Pue2FVJut88SW47pIGzwnAr1lsl9RNpgdCpHpEgkp36BDhD0NjRGNAEipxWHrPLHFbxW5J
nNsjX54ALMGvgadn5de5FFlClEbFEiQmZCntAa32LENgaWXmnZAcmnAhDLqSBtbQVDrdBqSwcCGm
8/FrQN8QJEBOat0Ld0V4Al8pOtxXghcjoSZwmrMcVLK0MRVXLBeK6ldsA4aGuQOXx9RoMEcTJkrm
C0HX6h4opWmUKdRU/3K/BpuhaIPZ1IpSgcpuXToKhFk+YCaK2inTtemX60HdR/EmCFLHNPqF77q0
9tNnwdijh8iYxHXOVwQCsSyPVa57giavlWZTBuj5HiU7LzQXMlC39/vKcwcBUjCNoENGxVGb90V3
oaRyRRuI16bUr3Y1+myntFs8uHH8OIQ0e6j5vlA3YTxsibTg211xZMFpjduPRAb2H5DO87m2PEfe
3eyIxxSHozNW9yHysIvbx7T7TKsjee4dRvM+Xo0TPPsFOJmhX+hqmV6b2VU7+4SZoySGYFnoI048
CIRKgisnz0D6Icu4N9g2RhP87fW+NHfnE55dbMWQxlwQRuIhGtUtXoIdi5QDOluMYil+vrq1qDrA
D4SXiQznbHF5zsaQZSrx+rC0hvI5RD1H30oj7bZqwTZIFsSo5hM79fdJe7g9z0tXAvP8NfZsVUHb
FDORKcQzySoqD4UPqcsdXzAePzd0tneACyi4JmhdRQPKzHigLq7lTarER1UQcUKq1AfFaED8Du1J
eRNXthlLqE6ySgFQIGJJUuyrRupfojIoK7B1Csxf92ITvVXgInoRTBOEQcjc5/dx1qPJqisG0FCZ
+MvQ/BNT4Jq7KMz9NUtiEeStYzoa4EEBctLuAk6+2q6NSgvd5kVmRb1UPxlgwX5VwwG0nOMUnOMW
jGQVKxled42PRL9L2kBoXVUtkbWTIiCwLCFXp1/KhNTiCUvf2NiAdgqNePldr/hgwEprTUItI+lf
uNj63M4jvUP3hCJlFkiAIWRXsIrkVqJnxWtM+ta3U60QIK/HZZk2qLpp1gBeQ+PQ1/Ddv6SmAHsA
dE+RUADednivM97ktM98Lb8fYeteWnBijlQF7HmXSGlaWWXtZ7ZexDyxtdaAHBSvmLAbRSVIKEfC
q7F1rE1iQ8yQv+t62ECTNutQ9WpluTBXwqipwVtmgrqeiq1WVG5UqOhyHrKiU54gEZfuBh8YpIXU
+5WbN6kSgLppYngHZufc1OAFakIZsiVHNP0fYuT0guRNIP2CYzcZ59mJRFIfvx8kQzrQi7M7l2kZ
ujMDMz4KmvYi+Oze4JG+YEOu3C3UYiZ5I7QU4WpPP//9ZCpSF6i9gFRQFlsd+MX5nWH2dt2d/vkO
oyMMlGyThTbRuXE+jqD4DM3vaXJkMfJRQega0Vb1Af+NFrbm6qL9GmhySn5NqO/hA0KfET1K7N3P
n8b66fZEFn6/OvMxu6hEk+RQJEeTJO+mKFBTb/8ZzQbJov9OYe6wBbrQ6Ti5ybFHp5sIhR/Kotbt
TRDS3J7LlWOMgSYQILJpk+jz+VoFkQp/U6iSY6uWu2Gs1mUmVzRp/c3tca48i8i0wz1CqI15zZlo
/KpEvdQnhgezdxjlhPqlBp47/W5gHsv+gOpnYWLXNgkFzSn8gBsCZfrziaFLLveRgDQ9hT9Kxh34
sv+XATARnGZgApV5pCGLHUAVQYeeMnOnGg9jEC8McG3JJjIbRDH6RKUzO8atxvq0Jr7vFUy2fOlB
GAcaNZnbKqDse1IrcSlVccVTnAovyI+jox6S47MBJbCcKnIVCpPvlg0g+1TtNnqu+XPZDRtw7vaV
3baPZuEaw7OIhKiaUd90taq04iVphstjiazMlKafGpNRKJhdsaLokgKd74IHyIWl1D0giWi1ihda
b6YJnVtXEKv+1CEMlE3EH4/nl6Eg6pCroZZGR50hLgfVcDWu8kP6HUaSG+RuJC7s6JXMIIHtQ+3w
JymizM05EUSoTSV4NEBOYzVhtlLNF/NDQ3pEslopvRtJuB8RJty+e9eGBYMAwhJ4NTJAQDMLHxOl
KHToLR4b8A3YAGBnbgYv2fGVmh+BB8k3xOQ9PBMebkCwLD2ZSb6kMHe5o5MyCRKUAMgA2jrn4xG6
DPmbZoyOZTQYaLIkOMysEDal5i81rF5u60SLN6lIgB0EAl+zRxO8TH6ad3F+JBJEYEHUS5F/o7nh
jWO6BcMYWgqd2yt8bcQp2EF3AeIO2LhzY9MFUWZEYpofaxlVJTqaNFd2gWkXrdWpUJgnCzu6NN70
818HV9FySUk0jKcadiaOoBlyZM0BnyXMqJGe5OPt6V0phoCj8r/z+wl9f43np+UYJRHGEyTLYG86
ZODbbQiwGivXGVrVfKuLNqwqcFVVK/RYZIE17fY3XAmvAS7S0FMGuTRkdubdnlmTih3A0flxygxr
u3q474Q3P9hL7Skrtm350ZTvJtQvv3sJ5XKUqQrJaqKUKn20TQo4ukF2N9ZL7d5XdgJfhQeUaFNi
fJ58jFkqVUSPi6MEfiQGpS9YqlVf4n1LdlW6JwvR5aWvhkWY5HFQwAT6ax7g5m0b6zVIhI4h0HTJ
UTbwZmdPQbnU6X8FQA2n00Qkiz5z8ILMiQObpmZDDNmXI2dvqgo0hb/lNk525vz5rhzzO/KhO3hq
tB2JCmDtt9WCD3eZPJNhJ9D6AMKQqYN5jifTjL6vkNRVj2Blpl3zGFURhUBPKRH860CgEqHHD+aQ
U73zF47apb2cxkZvCig9EQoif3V+vTjwraEQYGxd2qvlmyrfKUJBFXGDFLlSHJnmIr5ZuNIXjy8a
h/DYTcwiUHVFieV8zARg1CRIE/Mogxy+26TCtlItdM4pS4CEqwMBMQx05vTozRc2GVJgs/zUPA7h
t++hlb0PaoqeibB2b9/YS6sxTenXSLNnJ2vroIEClnksIUhevIAMVFtXOm2PtbjrVcscnuXwb6ip
WNl1m6EPYIn74+K2TC2o+Mc0gJnEms7MpF4keTQKSQItqYT2n0X3OIC/aVjk+rzwNVUUHlANQHZt
ompX5PO9C3tAa3mQ8EdDCOOHFm1wtlyhZnp7PS82DkKEACKinjiNhSTXbBSRCRUPcxXKh3anORoM
3pYVh1H1bo9z8VJP46AkPGGx4YPN24RVbUjTWGhVkPjuJIYwW7Ai48/tMS47hX8GQRs9kCBYtZ+z
8+tFyVHjB43jqD4yt0/+qn/zjsKQm8pH5h+SZKOVPU2TLc8sAJep5AHUReuJJNTUqI7E9W6RcOfq
6iJJ9v8fNDusSC5I8ZBK6mP1nA1OAf6KWN3xVHYhCX577henBakzHfdOQh4ezXvzOFhNWI+ykapD
Px70IOULMlm3B7gIHDQg4lDXQxIWHa4Al58fFDCVoa4NDv1TgyrJqS5gJGveg2s5JLFrgFTSQteC
euzMcEng9+LCTSPjLkA6E08UqsXnI4dKFHQjGmhOpNgY7Vqs9ubhf2iY+xkFjxJeBXjS8+vm+8B1
xjHmp1UhYCoORM8pQ1kpXqnNuNFJYqcriQWrf1/VSYoBWC7ERkASnc9NQfKCAaURnJCUsUYdZHaK
VeZgjA1XUvyhIKd1e7yLawjyVOQ80eCJWji4xWYBrCBHbGgYmBdzbdfEh0H79Id/DpIxBl4b3HGg
DFEamB36wWSBApXN9KQDutIrHU2WNGouz+L5CNO1+3XP0zaOq1iu01NnJOCAvs+M3ALvqzAxER5R
5F5YtMtCKGZEJk1d9N0AFWHOdimWSdw2mpqcGsXrW4sJiOmcgB8FZafmkqPBmfAzcVMA2lJrbtwM
NFdbu6i9vtzpIXhrCvfftxE3AshqfBe4SGfbWMtZy2V4UifdhyYr7CkaLiEF5ADY+XZ7pAsuPOQI
4BajcRDtULj3c67OMolZyaIqOyGTPIDduQjKL5W3kWC1oVB8EQa0sB0SNu4UQprXQe4HHQqOPt/r
EoMehCGYMW5TI6Qf6HNsq4ULdFlAmH3fbCnQgj0EQcWyU1Js+3yAOo1Aw1HdBGJky+lnIbnAcOd0
CNC18BT28Lj4wtN2aXqxQjoA4UjXoAF5nrPRxEjg2ZhOpLMgAuo7yLOpS8TfV8YAeB+ZJwDPIScy
d+RKdKEEUPbKToZYlis40YEFIkRz4Vhd22z4AWTSrpQQd87DIdPvST7UZX7yUet/MIVafgW0ovaE
sm2tcPo+KomdblC5JyVWtmykkMoI7sHSrsN8rpiRQf20gfgkskuh2YQLX3j5xIPXDSAeVIuQdEDW
bzJwv64+88kQlAbpTmJpGfAxwzriVjV6VfDFYpcXrmweebeJ5ehRCE1ataE9NKegDS0oygS+rQgO
xIxoiSriktzczyacZX6mb8PzC/9QxuLNU13iKFYg7qv5SQD1cCC5pf8OPVqwVh2hPGP543rIGyfR
KjSgu5EQbfwuXYHtL88qKhRW9tqbr6hRwHUtUlfXnDBbp+F3CzEX4wFCwg7+dlvvIegRoRBhAjgI
eVF9YLQoHYE4ggj/sHwVVLfR9lXZQFjuIxcLJ7yPvrIOfFLvevxqokyNBNttE3FpjYGwnvArwIhM
wNSZdYQpYHEnafyUVTynud7pjtimoqvG0XejVpMKhvHZtUKyEFH9PCSz9UaYDD6S6eWEwzd7BqTI
14GWN/hJ6198DbA40S2CTZEfh+IoRgeF0Mh/NvvnSFAsuOelKTnlg/Kub2ThLtuJjzGxYwNiHvc9
pM0CS5Mewgbh9kbdqoar6ba0HyJiS70HUZPSiQ6y6ZKY0bKm/b7QVwBqVsqT+SWb9u0FvcxK4KVB
XgvX0EDXGTitzw95rjWc+LXAT2ICugDwm9bqg6lChM0i6ioc920FcE1kE0+zoHgTPOpkX9U9JfHK
uM9CGiZLyT5lerPnS/37i2ZBT18DPz+EPj91YEyQXF6BKe+QmOB/Z1ZpghZN3w2BrSJ/u9M3evjW
PfshrYWDJqKT8lXobFJYvrHGYdwPoTMSW872uYrHwYZoiOKvk7TCyYF2wBasV+FCnffC6UGGEI1k
oMtBYQ+9kbPIO5FJpJY5T06xL2ibHihgqx57w+ZA+yzchQs7PQ0FdAqcScCm0PNwvnONAX10ZPQS
SCMgTYdXsbVkg8XW7QPy44yebQeGwUWb2iqm8G3uxoHkvcyI3BRg2e2FdR6ohWyVYuQnK6nSC80q
BoJcesrUejWmbVtbqZpGBoq1A1DqXQXwIBXGyCitHL25g5X7A1QK/JDwzu7LqIlXcdt2YNIRoC1N
e6TM0Z6m+PJjVSomNhLkUp2V6UOT0rIdh9xCazuHTQIiKXKB5eRvqSnEvtuOeahYABN0f6MiBku6
WA9EWDADlx7AZHRRxgQUBVYA/z5f83aok1IJwskZumcub1ykVTinrdt0Dsuf1W3zCaAMcDQLe/1D
UTjbBUCKkXpHQgL5wzkddQCPSex15Myy0Eo/azuym9Lp7DpcZU6grtt6W1RWB2zKHTSgQQnQ251i
iQ64QgPa/ykySiZh7RFM69/ZHXGqO8UFzNCoabY39vIdIH7BV5XQGvQ277UCtC+NX/kuh+KMD6oL
kAru08yk0lp8840VZAnUFyOxwv4NT0ZUn9i46nInTjdMp12wgP+5tuioH08YPKw+mE2mi/DrHdYE
NI+FFUNHPuBeGu9cRfkaVM8Epj8X7RpMhrWtd2vOVmb7VpXdQjQ62ZvZ0k+2cerqBmfuRd8FjmFf
iJAnPynGqmmey/ZgsJX2JKZPYutmSyWWq6OBzhrmAxxPQCCdT3ZAvic3cxXXDbJ86wBUjNRvH3iz
Dvj9UsvSD3TqfGowHqj/A+AIkB/46s8Hy5OMRWaggYnT0o8NIH7Fk5cemZuCKW73uWvXhjVsd8oz
0yyyD6HBiBabePFsX9ngs8+YR6ZcNkfCwXhxqujGNummt4X3hH4mTmE1a4FuarezXQA5KqqizHW/
t0OqbQRnE7rbzWAFNnIryvuDdv/KcquVt6fepp1brDNnr1ERbOpOUDrrcd2uXpvVgyE6yofuSQgX
Vmpw56/MnYKoiYYGjSzD7u+q1R5FiL10DK2MBqDxOaQbFBTZQf8GK629wWXCX4Cm1ranEF6j1Srd
vXxDIaq3jfvalh6b3I4Pnb+p7o/5rmRO8UzcwmL4XOHDeNNiCvk0CqF7vlLc4dg3VrHz7wjNVtIq
dPeHwliF1tde3DB3VbpfJtXsgm5wyi3xrnL24DyzomTd23ELQKLlW9q76Izb/qGi3eOD4YSWnbuO
aelWaJcuwKKvm4pCFZSCixbcEpByc5FD3LjaCgS0JkjFKeC1FPotb7vVGjf7CICS4xCkOpO96QXb
MqcB9Yy7zEnoX+6WtLPQKIiQDHyiNrgpzC+ylTcqShoZLVf3h9AuerrRI9Ss4DGA+dkDNvPIfftT
szg1aMWt3Zv4nq3uXqrtfWVrzw9y53T0MXBwo7NTbikbwfb8u/KJnKCA5XD6yV28347g+c6KU3AD
Q4DlvuM2BJicTXv3VEC9xNJWoW0Z7SbaRC65T6nlMEDJrBCALuhlUJyRGFQto91Z/sYp14+cKhuR
5t+f3JYf1p9P/EVTKA3vbJT0N8axd4I7lYZrWn/pnK7udCrTEeDPvUWh6x5AG8NSPuAtnYhC3dr1
V/EXscxNfK+C7JE6j2gxcSo7sXeF21mK9dKBD9Eid4n93UqQrVvXdHOn7K3Ru49ckUrH+imkKT1l
2F/J6u7vN/ifXU5Bas8pRcoB32IHFlZ/rX/ea7SkloFfipUQrNfQzt/HlavT+xz/KTnbjLpwe16E
1Fl/+k7xzl1kI2lGVcrtqHTM1Llfv1jpl7p6KLb3/0fade24qmzbL0IiQ71SBId2R9xhvaAOq8mZ
Aoqvv4M+ujptbBmte3fWfnBRedacIzCKntYZNWhme3HrGH7lkXtJ2sPGyk6Pf7cQuMLKvwluaLer
Dl/eBnSQyvoSNwBQbSbD3XnZrrQeyVdYWNF3bPPXwD0a9++lWx1ZaRe7srMSGxtNtEZnpHxjKd5u
KxQ2rA5MGjmMFodb2fKo9vWe0kdQtx4B2LJ2zG5bam0yC0P76QL/vL3NkP6+a/eZ06SWtdk60Piy
ie0YNHTke3At7PSusjacBhib77+RlXoIs/fHr9f87hm+2w/RIXm3i9GdNiI2A8sOOx39vx4y/ZxX
y2N1rjfOqomzGNLiwuIQ2pBaxex9CXVqbpeGIwf0LdyKrUOeeWAb89q73ubZwwg3BXgCyAnISB4Z
S5HwDMwTOVCBfOO0PTL2jCggrGw9cvrg+3pLP0+dRe+AMQSTC+xTEGqWb7Ai6uUqi8LBN0c7jl9i
BasUbsPG4Jb9JtI9BqKEYscIBzUrke5ibk0ajSApIdIsd4IEswzYHiRCkshOpl1TPbS1J1ZPK585
h2LLz5ytDZAKgpINAuTTu61PUSxv0hIvNjBBldZRIOYH9lleKVYvvo+mqwsEjgoQiId9SnkbZG+5
sOHGexIB1ljtSvDFlKLvLR10uSi0TXFtlcwfcO0DF+8cPSl6BWmFwVeehLt6l7XYQy3kdxEvB6+6
vr2dDqSgULDrMXydLa69pc/BxiYYDWBe4i/UZCDfdjpCepylednK8NHyui/Q5KJb2di2pYs/ayfa
ZIfxqHmTw61hDQ17aYegaAJGDYRO8PeysKWkOtSrDLw64RKFnWwyoZ9ATkynOz3XVLwbWEk6Gw8P
ruBRWse11WWNBNYrN5nuBEzuvoHAkD6vrxnlPPjCiCDygmiOBkNLeTEl4pQKpTSko5/JkAWnEkOO
cZcp1shQQI6AG4LxI6SaUnumISTmYzJ9Qqu9Vh7gAFtlr3DpyHApafVHhopPYcn8hUyl0zaHUvkG
LI2CnRzLH6CrpKBOjCgYUgjM8nab4EGtr4StF04E9AUJPFQZEDUv+1JqiWgMSjL6VUYT/W//VJSR
pbynT8rx+qhdnsz/trQ8e2pDChtZRkvJlqgUKfEo/ODjLpWpiNn7E0deMtFqWDnxlEv7BwikucYO
1Y8zwRoTJe0UYeOIWo2VQj/F0rnDnQaSz0/xbroZidVv4fasUu1VjrZZ5AUV4jnNylARHDd4SrRU
huo+0L7jcBAZtB0wyROA4Vsz9IQdHpm9fpuZNqs2ZA0ad54mwKKfiUUS+ILwelsE3p2QVjnv1cFX
+yBDShtH0Rh3GRUmvGiuT8+lNf27qcU5OPAAJn4MmSvRU14BI6oN20AMJOSQxnYndaW180QZDhXU
fGarVtBfwSY5PVSaemgVQUHPMshOTh2V1MjOoNkReWwCvNuuiszJvsb8AIVAypjdOcP0mgAfOqT3
SbFT1AOB1EaQWcUubrdaGFpAWIPaFMCr6A8jflbuAx35yc8uem2rA4m+pnSjFBueulF6r4ZwSB6s
JtBuBvVObG+TcRNkKzjDc+22uY+oNgHWMRdFzoyBMq2pRRMZKn5UIqsTtvpOiOEsQEGP0MXX8h7W
bPFb99x91xzcETyRXeJPkK+/hU5/QZs1jebzJN7PB0F9HLZLyAgv77pG13MCMXnsdVvQnMAQ8Qrv
rVHeSgYi3Kcx2hS1Ve1gDgBNxBoxOAxyYtrswsQ11upFl15zGB3ogUNEG+mKZUZRn5hoqDU+Zmxs
831k++YeoKq6oZ2j++WD5sIHQ5X7lYV3udm5bIv0G/xzfo6LX1kC6LIqfZtinafppg0fjO4p+cpD
xVNypwCRTrzRIhQ5qapV27WqzKWjdrYT+d+mFzlUsyriRuVYDwO5FRjquNbIbaLteWVLa2TRc2zP
PNdAaSDOg+cRjt3TDZYyQCGnOWGLi1tJ6JjS7k7lXpfvOL8xyiPge9cPkEvnLID1cANBYAmNPuW0
QR6JadDP+dhO+4JOw7H6U0y0P5KuXgnZLh2KUFbCigFiCt7bi2EcpK5VVJ5yvxN7xUnFoLH7GDKi
fTWQlT5Jcwi+DL50Fdc8VK0RJS6FHjWdg/1a5aPPyr06/ckCXAs2h5e7YwZ2Kt7rEFhOtzMMxhZV
7/qAXmobtV3UVFFcQpVzGWU0ksIwh9it0aMyyzniprzewnx9LHuHKj+uFoALMJqL6yUs00pNRjhK
FAM4kWygGl7dob6B8sXKQF5IIaFABo9eHUIBMjCEi0mThrZRAtAUfd3TRCvYgQAK8OjTZGOvEYt8
wIQWCvW0uikIniRW9x5+FoDCtJZaH/rnZI0seCEYOf2exeAK3dSJ2YRgpEyJ1uPtVZOtxDQYnogV
Hq2tZKAu20h17RPem7cztx2c2oHJsRWocMizBjWHov/1+biwaUFOQJ0OdBsyO2su9pDGRSC1+4b7
KHuOu6JSABlKaxW1QfBVmgS068DMI7cX88ZTq0rdBEO6JlF54ZY4/Yh5Xf46IaGsGvdhbY54cCRk
mxUUQuu9SnuXaeBEucGbwSm4VhmtnnMbHgepq5ko7VFtTWlcOo9JTr9kPgl+fQkDAAelAgOhW20L
N+pIS8Uzyo2aUt0Wx90hQQmV3xrhNu72GZU9kfIPQ1m7Mc6P7dOvWCxdeD0MdSoRjIdsIciXpcoa
eifetgblyJbkqaVO9xJ5YeQr6V09foQLNODndfeQa2yFuvez6U+3LD4GKFy8rBGP4UF2OiTCwFMG
wj6GBAlCA2lPsjGejOJPRyDvCsVfV8vcvvcEN0/BhofMjauYViMfFWknJJaSvyDMiFoXVVdx2hsV
0pLdoUu3VUPDlWP6wrAB+oUXBcDM0Fz+Qd7+mrxUUrjW8JH7TH4ohNbKyK3aSBbrUByCO3K1wiS6
sFZOmlvMUt2GeAomaE7BwAimYanFA5tLqVKJ9OVLQBit4ufr+/X8hIZ+x3+7uAxiAbLMSZYO3I/C
BmCPyG54tPn/NbF4fKvQ9uZyhiZyFtOi+UDx5P/QAN4XCAiBRcR0nS4oYpRtyOZpMlPkYvFGasuV
DXR+X2OUfrWwWLKZYjIFSEDux/IfQU5tvHWtGOnQ6/04Dz9OW1mcFa3AqtCYB0qDS6nJ8KoOEPIU
hJLsU2tXtuFalxaPpUCQxzKJJe6LE6yXlM+h18CWDVau54vL69fALZZ0m2mFXmci9xEM4T0aIj2r
yx/Xh+1iGzNEesbg4VRZTL8a5wwVLfQkwIvYVL4itlYZvjhWv1pYTD/KsLWWGOgFaV61+qUonFUP
8YtHDT5/JsLA7GQZEcI4VIMdejz5ssw/5SS2GRlpOLZfrBY7R0rxhg8GvjI7F/sFSA3Ue6ABAMXh
042j1hB4A1tk8pv6EKS3TXcvCWsSjGttLFYAKzspLtts8hPzo2S9ReSdsMq/W2tkEQqpJAsykSST
nwExqyjbvpKcGoTo6wvt4hzNKlHAGuARtJwjcxKEkYnN5PfVgxo+DUV9I1bHQAOjp8etEKxRlS4u
bNRjkfCZHZqWchCdOoRRzgu0J/8thcdG9a/3Z+3351H9db2F8aAKVV9iavI/qXnUhRViyKXfh0kC
XlTQDhTJMuvaJDIY950++YZevipR80rKf5bCBd8S9BpwQAAYAAh+EW0OaT9NNbQwfWROLcK3THsu
uX19mC4F2pA0wJMQlmtAEC3DANFIcrlkOGCGBNxrOhCImsMSlyD/pw5qHYBq08YBzZWJSXudEwKF
EMlAHXXs1cCCMkDm1lk5rVEmzq8LEFpRqkdRG/BZJJhPpw8SYl3G5AI+TIxmwVtnNfwOia5IWaFe
Xsg3zA2h56jvgEW7fMXxisRKJZYIg3JbBDsPwtTaJhtvMvKk1LZ6qFWv6AAPs1DDWhn6842NpsG0
UUCIhCvXEpI7JNkgpDgK/SQDzRNOej20/DRP7rcqSonSLrYVfR90r0dhuodq72CuhBbn5CrQTX9/
wGKQpxxeEpA3HH013poiUFopZZ782TwzgE4AGqyt0dvJX+N+crToFXprKwMwL+DTYPmk/WWKCS/a
DBbGeMk0NjNsDhXDR6DVmsDpkeZ6Joc2stimXDt5zk86tGoADIrMC5THlksrG/E0HOSM+3ADyzSn
Lh0ND4dkm1T7fM2J7tIyNgAzBC5jRp6q8yny6xTCxAtlMKjcrxUv7jwhcPhWfCHdSirzQh4EVIcZ
rQYfZah9LgH0RpKGDYhqoh88cLx/8rkiG3znNjKDUfk+BFY42XhfAIlHdlxdCe0vdFKHvLWOLNbM
1lmmKQQmMKAP0XjGXWJlw60evIt74581nOCEBAIelM8RBoEcvhhLFAryps4M0W/wupUc/hiPD538
Hs4YMY+sMRzPEfxzc+DhYEBRU8MUnk5dXYlyM0Bt1Gd0gIvVprqvclrVQM4SO8r34+T0yFDDTM/G
FpUrTKuSOOVaie3CYoU4LfQKZs4ppnaxRY1OEvmI5eo3bDd4sex2EKv1zPTGNFYw6RduAgOiiiiz
Arr/QyA77XAp5G2ZB5Psa50jNs9p4hmjFQm0AWgV8Ef4YdqyXY3+9UPgPMcFNTBc/4AkzhWuZRwQ
qgUHEb1RfCJBWN4pAQsZxKd6DSB7IXUDyC8S2RDDBTcIpabT3sGlg4RBP4k+D9rJyXD0vYVpV0VW
UonEGqZYvilNwjcxgbsRXEDk27blzcptc37i4yMQkYKeDSUFhFmnH9FksC0RBFn0YYqYZHNl2jHL
l+sDOm+D00PVxEWGAw77EWIaS8EJAyI4YtnWsj+mPsTprJipKxfXxRaAigVuAHWBM65xWsqxVrBK
hic8WJS4JbV2DRR7YaBQuQXnCFnAuTKziHlDUw5V1siKr6iAIfSbHvCq1ZfPhRWP+GLGxc7Vx7mG
fTodiSZ2Exdz1VeabUI2bNCpeJO2NHkEcka/YZwyw5LXIu3z4xIiaHgRwg9qDrXFxcEiMXUUM8hN
+Ly3i8iOs/24V7extpL8mIdosQ5OmlmstaRT85DBtw/lXDY5hAEuAUXm926csWYrm/hC2gs8UOjQ
w6sGMAR1maUQWpB1yiEgvmIrVuEVN/loT95Ew6Nw1237F81rjwl0izXL0A5woNQLFxSvkFG2nR6r
P5nVdHDU80PNC/5e3w7nByhUviH6idhuVqdVF3MsdmOYl1EU+FMNRO1NZ+TbUgUEFloBLMtcQ7ev
t3e+OdAe8ueo6IAMg014uqZyIELTqSGBrwIrneh4Uq+cIefzCikJnGCA7aiiCPLQaQNqALHrvhVV
P7UATyxQ+aCaYUFfO9Xv9DXa3PlaRWOzUocIrRATBbnTxhquQO8HoBM/jR7k/KZnNheoJlgra/Wc
ZY8t8budeVR/xUl5V5ZyH2iq38EOqLozv/v8CEk5ayyc1ud7Zu5WRVDOL57TJhc3KzF5X7SIfv34
+7XNnkthx8yVK/XCWkDggJsNNFYAdH/On1+9CsW6greRovmqDi1YDXI5w+b6aruwukHSB7d8fr6A
3Lc4J0Xo03dwkdN8sAbM+jYPdtN7lHnEXhN3vhBhEtxcOC1xcQEQtxQRxWNPkwPw4nwOVN57Xrmy
32/EiIb5uwoMnm6VifXEa0+JvetdvIBvOm15sTbMZAj1LNI0v/qEimPjq/JWx93J4BlQAPT5Zr4R
QsVgDwl0AgDj07DyTPnBAZyepHAvRhmOgHOLl+gP3OjXNLalYY5kaAXfhAH5CPil4ZsfjeA18b1W
WoFU7QblrZwMC+WpvHRT9gCbkZiMVixWViUDy37QksZKMEzZrlU3aXIDVEpe3PUm7cctDG7A+PAb
4TaaHHi3Z3+hf7YyhvM+vdIFdXEq8arkXaU3gg9Y87fSbWW4+uVbRg7I61QPwha50Z75K43OP3qt
0cXhkUW5EWUEjRYMB/5Tmol2eK8rj6inl3VjVcKjXKyRDC5siN9ztcyZ1LBEgq9DJfiaTOvWDUwK
hDhhf/s9yGyO8rdutuwzsD4NzZpUK7Vr2CitdHu+UU66jXWCGBM1aZB6kLRfHNCaWI66HsiBXz+T
2DIh+dB/iLT7qHO7IU+CyKx15fyzoZ7XJogsiJVgb4rw8vT85NB6FwKGJdpmG617GUXoNe6Hp1Cy
gEkbboTt9T6eXQt4FKHYjpeJjooExLVPm8tFqCgTXQjwVECN7bkq9oKJ2/yWrC2hC2NJkBxEaIF/
QHJiziD82nqlWcNMqEgFv4Yr721CdnrgyHQ04ef92VFogVXDPz+l577NTz9Q3XFDLFFBklSmrK81
wc9Ch1XPpb4Xw7uqsyLiMuKZGdXH2/gNCeyh99o1Ou3ZjTE3jr+BKIN8E6BXp/0tEqiEwExR8Evp
rpcgJFkWK0fBefkYPw8lRxBgQBZE/nKxVKQqCEfOWHSUzVtcfzRPtkr6UAmvugpLhcIVaO7AwpsG
4XOhvJl7ZaLoLK92mrzXEgfamSsH/HnwOHdYw9JFKI6Q/6fM/GuSYVnflHFgRMdJeIi67Vg/qMNx
HF9aXCqg7JZUrp9lsFaV9rWXgTWG79hkTc/J8G4YtAcOEIKf8JezquyvMNAY/qVT6Q76AaXmfsDz
dTVvdRY6zB88O5jiMQejg6WwV2hUAchxfXiE11tgS272qhrUsCDqPDGYR1NTgTmJV4eU48iBHUn4
fX37/STjF0cMTLbAIJuhLyhwLoJaoxsgQ1Vr0RFysFZ1Dxexzo5ApN0O71CQG96nDsSW9nmqDlL9
1lWVBegeQu+PsgS1zoISgq25uWoVrtlR4LxBgFGdUnifHutjTigg06L+iCA5diCRIGoOyMeAgEpe
cENMSiCUstVfqolOt/GWBRCegJmyXe4i3Q0yN/4KcLf53QHsCjyuc0sRkCW2o/chtJPg6/pAnCMQ
IOCG8ZcBQYbUNWh1p/sllyPVCLmKxTwdkPeKAVC9Z8DNaU24qYFMOcSAL2ZW+WSCvyBstOAJpNf+
sdMpW4MDnUNo5m8BTAfwPYIgaQkG5agFFxNP4mOHZ0W15ZKdvWMo679a4vJ0tKrUb0IqS8D27eZT
GcTqZPYct6owduTMFSAqQ4vUkfqXYa1acWHXg+mIP7BocWQjVlwMVJXUANHn8THaCq+QvQ/u22Qj
fsPaPLwNkG3FiwjwW+Fz+punfxLxAKis8ABmyMrj5TyYwyDNgFLU5Wdh46UmTDmOetMNTXzM+D15
wjrVbvIjwkjGH4SZtz65IOoguJts0fTqJ6NfOd7PaQ/4AHiczlwCcRayXQxEDI+ZRoqE5Agn3LGn
7URLg5Z/2+CldAS+H+oCqj691bBbXJ5C8ziWbh06g2mVH+Fdqh0CATee28K84LFrqHZ/fUGfPe4W
X7c4/5sxaidl/jqUX0AZSIBpKnHWgUJQPgaAg3b29fbOSwBgtsCPUAHLRUdKYmncVzcT49DTzo+J
fFNFtv4uBg5L7Frcl4cgcLGXY19sNpJiRccyoVMNB4OVgGnu0+lhNtvc400L72Bk5M+Wpl51Y5Ck
xbEQvwmOeTwvVzo5B5rnLSBvPF/nUCVZjKoUxEmqh01x7M0texj3itvtyQ4hedhsSlvdC2xllc13
6LJBqG6gZgcgL2jXi/MZEiudoChReQyab8Bkx+65L/+VFwBZPPhy/og+o7ROFn0KSB7KXd+VR1w5
8AyXJ6tIfLV1pGdhDbpxnidbtLUIGaq+TjJtasuj8TlAyQB0tX0U3aTJs9Dd6a8tozDMzErn+qz9
vEmWg4gSDbLe0O2QoBdxemQlrFYKEhvVMQLpbsI9A8O0YtsLbtXTSLnpWztPHfFe+a6heYQwvksh
2rERHkJyI2h/YikBFMyqIbNZWjqEyRMICNCs2BgGJDOeWbudYDvTbvsYBModxwUGtzCOcCKhJXsK
1rytzlcEkqU4eudFiKhraYtXwdEnioehPkaxrWl/yuKgrvl8nJ8daAKcMeR9AeE8M3vLijYQAjLV
x7DtrHF8asB0jB9FOOrwbfGgP16fnvP6CNQ7sG/1WcFmVvFbLArQIRQuim19VALwfCxovPfbqPEi
dguWqt08So+aU1kkTRGWfOm1J6xsgEvdJXMAhj2A6tpyA1RtHyjS0NVHbbKrwBpG00tHxc4IXKXf
445q7RrVSzt/ZaHLKNTi7QOJDeTwT1dkRpQuqBmvj72tjG6J130BrUBJdszv+pkhsQomrlMINBDt
rHCk2GWQFVDp9JjJcD3eQ+Voln56rxOrc2RAyxOwOVPamHBvo01Gp5C29+PfoqIjtObYtqo+wFRi
0wHA/ybf6B9yS3thgxJUhXDuvlzJJZ0zcRB7A9eKhySKeMiJz93/FYdLoxybU6+BwqpYIlgsWfOS
5DSs3SblVBkgyOCJUEeJ3PSNa4+jaqvDk/LXQN5Ds4eEFsRqJ8AZHZJvEjiItKalNluUcifZFhG9
yzQxNhB0j4w9k+ySuPifWrd2m/wglU+PjdNeLM5eqc4qSGrqzRECAzGxjelJMQ6QqibTTfs9fSAL
jUd44BV/y8wK3yZzmySuZHgBp4a5aRN4n+9k0eM21+2k2wyFR6b7TLxRBYjxuU1Ao0dNuSvvjT/x
owKJF+UlHCIEClbCnfBO/ewCxyhvMrgOvIzCvvEgLa6TBwNx8N868eB0LsTPKfHa9C6V3EnYBKkr
a7S5LfFMqW55UkGRq6ZQg5o8ZD0j/Eq0E8DA1Cnsq5ubtkZtzpV6yof76ANSRTWR8RLFX/cDcozR
mkrneWYWiwKcgfmCnk2EltkM3pRK2gpGcxRBBC/ab7gWWfpT8ah5+EaQdVYegxcCxJP2liw0pRD1
HOuwOcoP6XO477XH6U09DCZtWyguvk18i3O9tOEWWmp4X8hP14+1n5rPcvnoMwwKld8ZC7VIbWiZ
XAx5jv6Sff2uP7R03Bd2M7myjphwD90lEDihrLAFV5Z9iy8VSEJ2jYf6bfclJpR8Gps8zy0N8gNl
78ArLrCArSU1BVGLwBIDY5beQe5J8obpJqCdDQ3N21C22Efy0GNBgFkerKk0n9c+5zmE5Aus1oCp
gWTvYmMPPCO5EbdH2BBFIy7Fb70k1CyyDZNvRLGmEFq5bYx/jmXRKu4GRPrwY0fEf9qqKfa5FmtB
c5RUB0Qw9jyOYPH/ifZh/6SvYTHP89NzH81Z9dFEKHvmHlGrMpKcQtIeI7y52r9RJ7t6d2jKF6Ra
1WozJZ9aD3lGwDDCHViCRbZG1jjLPC4+YM6Z/To9YQcaDWKZtkc13WbSrEMB6YcUvs/7VdUw/NLZ
Ev3V1cUSRbFE4bmKrorpVoLwdQJl73Hler/wYMQNh2c1QgnUfs72gV7oYqB34c+aSdq3WvMzbaPd
5SkqosZR5/uaeULlGtwCAAOv7xqqYpHTjW8jinncE+MVSO+Fl8r8QQaiQXwO0nOL26k2w4z3OsbX
wIHHotvRhZWChDsG9IcMPi0VFSAdZQKA0oB5fZ+Bn57tCo1ePx8uzTKCUpQSIZ2KuGMRlLKg06ta
6zDLKirStRtEz1P5GbQ7JDz+2cIJKwo1NwNYJaR01eXDqK7SFJa6UXdMIOn9iWNfQAoFj2QkuJBa
ud6vCzE+GkNWEFUquAUjL3i6fCOj7cdyqrujMuxN6dX8FnoZeHNXQpY89BQNuqahU7fpTk5XHkuX
IsmTphc7R9KrvIqhanpsPqWPVFGowm0VilSdacGGm7YWU+3ySde88bZVgbKPU1iW7c21EP3iEfJ7
CBb7qlfhiCRKbXcMoNAy2Kl8qAWkbRKk2B46OLgzCll7UaJGvzF80q+srIs3LYEM74/YOI7MxQwQ
ZQpKoWPdkcENNq/2leqoNQ3GQ9VpTkMS2koWh9hLoPsrc3+ez0TS9VfLiwngBSgrLSqJx6SFCNbs
V2bkNIdeqYjU79+0tafuvag/c/7Usr1MtiF/AVJufFv5jLmZ5bmGl6akIg+gAPSxuKaiNGZKXeJc
69M//NBDvMAdzflhwYdd4UzvQrlP1a0R0fhVujPhqFetRcDzlXT2BSjc400B9Bc23ukmkPU0VuQ2
b4/SK1CB9wPe050MlSzREeN94hSqF7QeCn3t6PJ9YDVekEGZJvnbIUDbNY0l2vGr4I0HWM1pIzVi
DzWf/p9pqjgWZnTB/37kfET9umiqoJZJomGYYI/MwVAGNSjf1xWS4SFdVZe4uDSgIzpLwmOJLFVC
mFGkkQZ4xxHmYLRE3BkFt0ViJ8ZK3HXpXAXUDnBnaJjP7oWnncqKrDcq1rdHcyfdDWEGuT2noAm7
y9aAffMJfTbHv1pahCXSNFQki9BSVwDvMxSC5oZt/bKylue1eq2VxVoOlUTqVeA0jniVHoUP/Tup
N8XgysqNXlhiuY0ObWBfb/NCigEYYuhagl+mwbR6cX6wIQ5Vo9cAtOkiJ8EGTas3Tfn3ecIUzSrC
EIOeDU5P54k0Wj7kidAes+ElNqA31D9AZBQafgri86Ef/y99+tXcYrKGOMrqSQjaY138ZbASLM2P
Ko1XTt6LAwc8Ke4+PHXAhTvtE2KgZOp09IkRmgI1CzGALP1nMD+2LDyncKyJwFjiPj9tpJJGJvAk
YccwgNKfZo0dMFJrehSXrlLkGwlSQDNM9qz2bKQTYYVasKMhPcY6LbO9MOxgmWKDzB6qEM4CSUVo
3RxyvMqwm15lT6ex+6zzleTMhU0GRDBYEbCcBdxxmVYOlNrsU7FkxxHp4kk6dGDrXl/tFy6LWZdg
rsSBGgXU6ul48kltq3xi7KhANAyXZFftA7bJ2ns1cK+3tDyakBGBxAcyawAI4n2x1OjtMxbAuVdm
PtTj5CHfVYN4iBICGfvuIYEhVbqGtVkO3n8aBMRrLpTAdmuxVPRYlJOuMZkvyHhp94bfq+3KvrrY
xAwWmKkHKHQvl7w4ZUVK4h7yHsiOyhFgCv+4qX46AWGpWZZoTlQvgimdREKRxw3EsybdFch9raQW
VLdX+vGTZfx9zs7NQMwAZtNIWkGnZNGMNJnthHul95EGiTe6apu1BQ0+wUmlfSRuxBu53LKPct86
qxHz8thA03C/mFMFoM/MDm+nK5CJWWI2BCpDOjIjscMPpUjL5JY9puqT1voq2/byQZfvNUhq3jZQ
PLu+LJcb4Kd5FD+he4AjC+jVRfOkiuqkrEc/jiNag8vAzCNyRa0K4vNKZKYo+K3FKAOgB7KWOUPD
oUZw2pYJLtUQhgxtobbaBHBAe1B7WNJYBL7Rc4EKuSmjz23oyyN29HIValfdV9A6utJYvHmJ2l1a
PQ8QfANmTNmnklcWkBCzqo7q0g64giep2+klqIAyYGzqymF0Fln/Z6j++/mLmdKaYBAaA0PVGVuZ
I6K0kI8LH1PynaUWUUB9ptkKJ+LSwsSQASUArVEgpZenRhypQRpF/einpt21GwiXsX2173ey6lQv
pfTEM8rItk9vtTeGKuz1tXG5dUBxEcfiJgBW4HTCkmbsDHHqoIvRPKrwH2jafcQDKLEbVoDysiJZ
crUpZt3YaiskDuTTyuFZMtdcHc+PGbiG4r2OjAzElIFWOP0M0AwJ4sZRhPR6KtBKhpB4lvJi5RBY
xqio5KJqCAQAsta4EJYpw7qUBT5qJvgn8HZQsgPn7iDeS4lzfVDP7oGfZmb/dFhSzU/k0870Ri8C
aEJEX7sJx0M8OFX81kuKpf0AD6aV1s4SoT+9Aj0LEG24b6BSfdocZ/qI2AfNSZVfSxuj3rSg5io5
BX8+hrZBN1WbSJ1om1eHhLH3uG7fgSqnCfdW2RMXRxj1YUgSzfXMZVJUmVK4mM3fMkIhIBwzb0oO
kOpOldVez4N4ctJgkFEHBt0dMgo4XheDPGm1ihRwLPla66j8ofDVgprCY/4oz9nvCBFTw+2Q3c36
0ih32Wmar6QjLk3z7E2P+BbPEPUHQPDreaWbQWXAwFrys+F7Il6XPcgMTYqZo2Zwelkzbrs0tBhW
6D6C0oStsuhwrrQyCeGT4GfjLWufm30NIA+EmK+v3TOa47yasD1mjhjkrvCfp6upGFDnH9NW8o3W
aY85UKyZ3lAFKYUEmlIyXOJlXNUP/fSWG8WO3K80f2laDZQLcQ4CpYxb67R5iKSF4MM0kq9EkC0F
cqLZNFGGAtID6f+MQ27hOTvCOrDTYJCV2goUBfOZIXD9M+ZgYLm4Zii7jA0FS7llgcsAtC6N1FHy
Zd0toes6IDX9Xj3LqdsPxxj31/XmfvLqy/aAcsG+AbMJCcNFcNIwzWyrVJJ8vbxNpc3s9w45u6C/
nSK7GwCumbSNAg/iwCWB3VbH5BmBqKWn3qj7IHjr4Y2u0bGIrWRyIJ8O3kTefKDYlm3L8TDBzprn
TlWuDNLZmY18Pd77BNsPqXQcQKdTVQ9Go1T1pOLc6Ss6Qwkp2GLV2g01z/hibGDCC+Y3COCgKS1x
OE0LfYbJNCa/amtL4y9J98QTr1Y172XMYirOKpHF2gI4q4Rg6SHHiRMMznr4t7mYkUztql6ue9FP
tO/wHSJfvekZk5uNX/yrC1pqRGvDeZZYRXyN5TZDW3D/gQq6CLXTvM8MZcKKriYUBTPFJdNzG+Ec
Q+o6LGjVN094NrcqNPKPkbzydrnQ4dPWFx2uupqNdS9BNrC3JyRuahCJgzK2KnVbdSrVjU2TynvA
eq4v/bNs/U+vob8JJDRYN+KSrDlknJncLBFycTfrd4LRWlM5bSTUN9X0NuLfDXGTEBC0ca9pLaqY
xiPerV4Hq4D+q2MrO/HyJACxOde/ZrDpIoBVw1A2UtJAlucT4rFT81BPm1L403/rPQq+TxDxZJtx
7dA7v0kw9r8anXfar5skVgEhkFSEnQJULkypdSDb1Y83tQGOS7Lh/FXoANbZmuXwUdo8uRskYEih
QDgV71w9dMVxZU6W2c2fOfn1PYudLdb9EGP1jzMVihd7I5UsUjp6gcLJQyjdc0tOSns1BjzDRf6n
2ZmFhZcDQOqLsZ+yoaylfhh9cQcPIkN9NNrRC2VQwqo/ifmmGG6t57cJjCGEJ4Lc/lgeqnabTlul
P0B9LK/vR2mwushXuKerd2Zcr5x455fTPE///cDFPPURkC6tiNdNMij/Q9p39TiuLE3+oSVAb17p
JbGl9tM9L0T3GHrv+es3SvdbXKnEVWF2cQzOwQBKlsvKyoyM+KgNLvaSIT5wpbgyTuNNUY2eCmoF
NAiicMBez68R+mvDFw3aDYLYo2qc1S6nvmpI/C+2hJASU1Ds28YSwweue06FpzZ/EaABGH0y9oR4
44YVwldF0oa4qJBSvt6jSrLWuhQJ86sBtY/ZKYsabXlyJn8Zi766pdL86ZGFObVKEzq8MB84UMWY
6Pf8mnK9YLzTbm8e8i0k7Y5tgscL5SlTg5vLtAOhXp6VWG2llEHhquYMX7B1Ki+tUB4R+ew8kXKM
WPlIJ2+Enqxg8hIe7V/c9MGY3a2ddWGLrlmqaSsVHHhCXjMu4IpPvfizhj/Vn2IZJJIVoXAZZ356
rOYXcTmClV5hDHUjAMGMogVFQDyLngI6mh7xh2qniPOrzn/m+qnnG7MqR6dKfXSlTOlBU8EKLSSn
IevttvpU+68F8k9rueMReOgot8R/wCGtFq48H/oaFd71eS29rFOOOhf6nT5ZNffY9Q0EQ4T9JE+Q
mbg/gzdJDlyeiNiQcwAwFizl1COoXgwlU0QOJKQAa8h2XTWpowPwDaRw3aeASiyQNlqXljFx4uax
uLBL/vzCdc9N1Ktyps6vHZQPwtFOkLtXasmSw0cttzIZnP7cD6H2ovEBr/gpgt4z4PLQAp4UO1Y/
iqwCRTF6EXB8ywOLsOs2n0FmBa1oyCsg/XQj7ZbrOIDrCN69VoYKRfI7r49KbudI6qY7yJRqE2e2
+xCEu/cXQ9y6QAh1KNJ6aM7GJ1zPSs7Jk5JGWA0lHt1UBSBH1Q9quJi1DhEAELBHUQ7CSJA4H1o0
+woPdf2adrYA2okVdetilQ5a5Jbq41Ihi8oMKTc+D5laGey5JGGLfP71543qVAJ5i7xpOx9RpTDr
5FmMrRkl42yEHMXyGoEZcAmU3f1p2dijUDxEuRIAFDgtOl2ba02Z6x03vq78eydU3qp6XdW4c1k4
0sRYAuKcrqNmdBaAlAIpRzSVoqf0eoiGUehTJEOSQJ5BiR2b4/SO9LMqBqN+AJxQfr4/tK3wEa8X
gldF+QLxMnV3jzJXQpBWGl9Ba1i9zHMkOjXsutglYN1A5kjC8J8SLOaLGE3aPi9LVgC94a91MG6C
thYfAa1aasi1nOdimxjj67MOSv9hkE2+8irud75Co4olpXNWhqUnWAU9BFQYSDsJjSrNUT9B3loF
/bC6lMdVVrjnXOtBndJkEaqFUArdzwN2vFSTPEQPybISHRzlYgxOsqxiwK1684dTpcVawqFA1hOg
wUFLdWtAJH4YEv0tE2PJ1kSAQVctU/0xrKEOAGpEG1Wj3pFa/QuqE7XHDbHgclOeIA3Sy+aAFLAr
84vSmN0gwd8oUrP+u7MFySw6AUA4hcYimTrec8w3UVJk0+uYlz8UsX+SuW9tehqbYye9MTbWhoPV
8SomBNxI9txsrFzvAUqLq+lVDh1D3qVVuDOQhSxjdMxOf8e8srui+LF0k1VonLmsucn4gNu8CxKT
aNFHSIZjhIaQ65NUj0O0ahCyfm1kNwR2eICGr4j7sUYr2bQe2nVXJvuCAxZC/sUPL9WAZqlGBSP0
R5lGjJfC1haHXjdyTQroBAEruv4WpVyVUVZqwALDn83wazFO0BZoVVOrjlXJGPiWB0GZHe8yGf0e
KEZe21o0FHDjcphexT79XkHklWmqKazJSf01cjVkWK1BZEG3Nhf7wiY116AmEmv094PoOuR+QX4r
Db2qxhUa7au887gVYNthdhOIMYTlaovQ+mYs9kYchgFjirGvwWZwzrVeXOdr3fdDLvTQm4RQY7pr
hkDJH7LhxD8IvZOAtxbCUW19EFK40NUuH1ZWC8XmCl98AHW02qFo5IXsNjT3OEpemLNSuuEj+NW8
IcmOWikzQk/WiMkHXYwYV7iapiqWOV2E4yx0u6YwAmVQWf1cW3fu5cxS0TQH/ERlpJjZhet8IQPN
doOLV90lQE6VGpoGl9XUx9hNFbNQvPvLuj2poFfA7YtUFc2mw4Wtzo0dxqgVnw3v99lLqZnc8iwB
pM4ICLdCLrDxIZEhEWt4oVzPZxJHQMfz7fQ6lX+m5EGNNSskutvoQQnyzqxC92/V/70/vq2sBaEA
hOwHxkf6ya+NjlVf8v2IcwMmmkWfHMlVZC+HeNRgcZDFUHx96Hcg7I3/3Dd8znHf3IIXhqlrv24M
Pa+UCedl3QnxcxLObyufmaSTtIVritUa+iCpySegzYgOOfpOJ6DUdN9AvDVBu3JN6l0qv8bNY8O/
iFAjnUUP2Lk5RJ5FhLq37Ovj+/1v3vTnF59MhQldM/XzUGGu1BH5UR1dUdHk9xyrrL01NahKkG5T
NKUThfnrNYnnqRpWqUOywHhQ3NgBt4HUgXHtPVQ8NC7mkMmIcACKp/y7ezPaVw6EqkD2mZURPorc
A956avWA3pl9e1SHx3n1Jsmf8RK8PxsbRwN9+ShiwMGDk42mZENrWizUHJkNr1j3c/ikSLsmgaqN
fGoUFnn8tjEAFwELwgXGU74mTNY54woF5xAtyKUfSdA+g7Rb9ouHhkc5ssgsGObOMeuFa0tnRanX
hkdCNe+shledpfyK9pGnoLU5h6zk/ZncymQSioP/Mzo6UJBrqc/KUcaFmb6EkP4Stc6DTOquBJih
lXu7608Q4tP6nY7NFs484PUoc2rtqQ3bvZj0D1BQZazuVliOb4K6LurLAD3QhQylHEVoe+ObVL56
NLSwRkY1hzju2IuapYODHIVJBUKgkbYHUBDMwQpQnYygZePZgxcIdtgZBMHT7c5Ayw5GLGHV6+Yp
Fp95awohPxlBUk9kPLC2/OCVKer2TJu5MlpJxQZrtFNT+v1HQ5iIki7guX3yq1XsFOhr9FqwKsvE
aVB+kLyykDYmFya8//Vhl7IwbFsBIh1godBNzphk05hTFkkktaHBS4Wisg7xBRSldITClBXwU2m9
EU9ioJ1KnKDYREQyfVS1jWbw+5uZcpI3lijnNQsr6pjSKIIG6wQBmd2Y2yEThHZjREEzIGn6IE1y
KCNRV+WyRi2fiWhhF8WnYtmPLQE68AqjTLthhRjAowjy6UgYUk4Hu0/P+FiJA+FDnb9A+C83YPV/
/sf5wnseGAp0GEqIH8H+c73+1SyrKehk4kDSoGrgJZagHXIWSII6SOAGBfEFOpMFUgdDXYoaiQ7B
5Ab7OQlqWxYfStFpOF9f/nQCI3dAbWbYkSGng7cdZFlIKZayM8VLkddREwfGEgy8LbCYRaiQk/w+
eFOI8oGOfwHieD1ZUg4VBkmLkyDtnUVFvx0iMobj2zKBNgX0MkHczQBS4NqE0IRo70y6JACyCNSJ
i8uqkWzMETiH0e1GauQE9XxtwBCSOkYdKgnK0UNf5vzvaw3ULB56EOojki702chzIxvapU8CVIDn
7Ou11O2me53/kT6RLAW8iYi7H0AVvCqpYfSynq86V6cBYGFy9MDrX0z24o2lIIgFrAQuARXPeGqm
5tSQcqlKgw7VWu69Qd+qzqgH3B4MxPUy6fpB5yECGcpbVelYlR3ISoJZ35Xjfpr3ORi+jmnv3j/l
m0NB0lACWBU+hZ4tVRyHfG6LNNDMDHkcYxjQ/MDIrbBsUGPpeTlV1Q42pHCvT18CgCv1v59vSYIQ
HREsFQh85XpFqizJZg1hOUADbqKZOs94620N4fL3qUeBhPo1Dgd+f2iPC7p8VXviWNmJLRsySaMC
e4M70aBsFGGW8lw2pUHMH+dnobDxVP73xUa2hxcJlgk9VVQs0RlrWKdpmwXyXgit8uc/0q+ejx5Y
xJE8RFERFwd1+7UjV/VKZKRBWZza5NTFzj9/P7hyUa0EuhthKd2nFS6T3kRpiO9f3no/V17Tt/sG
6DYoMgJ8tgb/RDw6wBLUPpqLeIqUJg8yc4DaW+v9qTtrEYGsM5cXrQbxnv03/GIYvbnOYRblcICD
kP4i3v3aaF5GcbZoGspMH/J+euCgYpy8RW/Zg/yYHrl9C3Ho7nt5vm91wygoOpDoBXwQSGuapqMu
OpymUloPoGYsnDV0ei9lkY/c7GiUSnCRAAkKSA2WjdoPRdqVgD0P62Ha80/L75CxnenEBCIfIFqQ
mAA/IenUPHMWXLyGpnYAqrIc14O81z6a9zkhrE6Qbka3WrVjqZHcDgYJeMwWyUUgU0nDSteo0dVU
hTJRWB0n7i/oFpmcmWShL0JujAdlSvw26W6CAdqL9QOwtFmUgGGEs4gKMbLeUD86AjGgPt1ffZYl
6pKUsyERlhGWUm7/B1X4SLKUxak5776Zm5CCDAg0vzL6S3DD0CWUiS971BKN9QA2Mr9lHNbbHXz9
49QYClnsolXHj/fcPque6/hhBcnE6Nwfws1FTIaA0JR0FgmkMnB9OMWIi+c6CddD2foh6Ga5A7gG
UsT1k3vf0NZwEK+grCmAjghdTNeGSiPumyau+UNSOsoIarpDWjpl9n7fCpUCP28xXPZ4OSBhgRIP
dSQjI5MAdG/5Q+TnwhEFU3VxRyfk7NJj9tVujchAszIyOtjQgAFejwhisDmKGTx/gALxAnlH3goH
wEsYVzOdECBDAuEkmkUI+Zgs07E3v3SdMavheKi+xl1uP6/e4n5CK/Pz/szdjga8WeQdjB5NwvxN
XZ5xjQSbpBbT4ae8e5Qe7//47S5DxgpxNxp68K6Do7meqrJOS6Wq5ukwzQ74OtCxNCveojgjKwi/
PfjEEFo3yKMejaZUCSTM9bDAQ3g6JMBBWNUvXDQ7lKfvj+Z2k8EIOCRAX3m+AahIppSLta5iGMl3
kCVWLf3UAWkPOdyOEVlurP21JeK0L26AocvVQtPX6SB9FN7wJ/wsLOmv7Ce62bHYValsP7bZtSmy
Py5M5eLa40EAU+lj+yjxJucMbmGrLiRoS1Oz78/gxma7mkFqs63wa7U2w9hiFc9yak+niUUWQ8Oi
bwZEhR0pZM9CrSVzd4ofx97sv8cfgx3veXfYgUBq+HF/SBu39fUEkl1zMYHopW27qoS93m0TF2yL
nuTxAfhjdkD1hytjD9LtgPTwaJ7IZBx6I+GF6YDWtSaxCh/JJVTY1oMI+eI9nB1gbp7u8qatjU78
k7UzyR6/vssxWvJCBGbhjOy6Hq2RFkXCcTgD0WGV7OpPX9lzBVPuOLkGeqSXBqc8dhbIS/j3J/o2
ULm2TK2rxomo5WWwLGeOnnqx4unrwprdzQ2Kewq4XmC8wY1zPby6GKK0H0V4w3Ine3jaHUAppFrp
CWT26mBWUKHl0W75JLfW/dGd8xz0xAJS/B8iCiRCqBssFZO4byEKf0gDRfX12HLzQ3xEddrnHqQn
9cWcdpJ33+aW00SWCsE50JAEnnc9WA1Zw2Yw8vkQvoHRyu9N4zjvY5Zrpgk9zzsW2BbStgScC5Br
12bEeirKVYSZPFCdyo+cDjKax+ZB2RtW64/7ea89Jt+rq3rRSdrdH+LWel7aptZTK0pdWddyPqje
CHpsyLnt1bf7Jm4fV/CgSMwA8A7BBGTwKRtFDpie3MFGawvm6uu7xOv9zNOs2pOfoQrq6ozQgNya
N1vlwiB1DxV8Js99DYOTBS4LxhEQN6fs4tepXTG34RLOI36de3Gb5/q1c6Kvylx3o6nvVj/ZN3a2
V3fNbvZyX/xIj9pneFwO3SPrYtryNEh5EXYYlGqQUL/eNrq6drVERmm4yVv/Iu91J/NHPwnaY7cb
/rUm9J9demGOci9SqmZVVdbzofvb+cZLj70quYkjHGp/epw+4mP+9VK8sAjaaFQibfZ8u1zcHstK
2DO1aj6MDVimbN2rd2pjmqWt26ot7LsX2USPQfYIUStLehr3wl7/f/Cr51Y7IMKQPqE5SuIVsU7V
9fOhWT19tBAzL7zDOCLkCNzsWNLO9z82qMmtknpMFx02iicw/JSfCtS5yodyfIaQ8R+VN6GNm7CE
HGlk9v9M7X+NUhezqkWqkPcdjKomdHm+12D50r3W50yA3R74X7g91F+pv5c+cWtytVmx7sr7o8aD
/noHy/0wZ0bX4gOWE4CV+85Sf6PBtpsQBZvAhX8NNePQkLP5f5/nWyRQ1458Au5VZD8cnfOSxOl6
hvPZjHewJQFX1DTszRt9irCZurBr5kP2Dg6XHSBWu9oP/dpqvcxl7Btyxm/GgysK+HHkQG866SDr
FPMqwPUHkISfpBH9Jqb0MR3XH0ZkqoG2n36rgxX+ItxxZhmxruRND3RhnXjKi7MZhagboMsFV3Jh
aaA3/Eu4/3fRn0w0xdzSX5rf6NdiQU/pJtH/bNsLq9S2rRJkTFdhxPyGDoSYBLiixtqNh/YwpSZA
yKUf1IWdvBqMq3L7HvuvYTqyHDgjiYH7mQ/8U/hAaPI0x7BqZ7J1s7HnfWuymKM3448Lg9RNA68H
9GM+QYvQ7TPLOIau7oMsuGFE6GTC6E2kEDEVcGVDt4Xmop/aCektQYQiU2bq0H8qHa521GbXoF5T
WdCGur9pt25nFByAXUeKEE9FatekdScMQgVzaMO2SoYn3Trglz9OXYpzrKToeMSPZz7YQz84xnt9
Mwq9/H3KUZO4GJqD+H3xoTCf5tNsA5vUPKVfwlP02lt/8T+sM77xAIUYqgahANAZAtlChU+NItdA
70riYSi9pXMbL37vPo3VTEAA+1v9Zq7P1gPxyiA59hfHuu95YRBDGMRT0YwKR/jmMjP/Ul+gxi19
RY+RZBMKfNY4N7wJeOQBS1VAdocSHhUGy3WmCe2oiYcpfBwBKTplD2owyi7EQ4Sj4hnvw2PL4gLf
2PqA0qFui5Y90M2J1AmT2irW+5YTDkK3X94hZkDQDj/UQO33Sefd3/cbSQtSvAeGykAJEdh5am+u
raoYK/78MEA54WVcXIG3Rmk3jT7aForabtN/v2CxZ5BaJpproOSmceQjJ6hDX+vKYY7s6BnUB+h0
qkFOE5n9YjaF1f78CyaZ+8O8Pd5nYhLwc4DUjZCoXu8eJUmWYSoW/cDL4E17X1hsqbdOUQZ6APsE
eSY8lugxzcPUylzP64eZW83w9/g0nKTV62vgBBnJmNvNAUvnlDze8yBZoDZkWWRKAQYjdBlUn2EJ
HiFriOx8cawSSgbKP0cmqMcgvwjHCIQTmtavpw01hrXtxQ7hdPJcq3s0wSkpKzIh8dS1o0dKAofr
zJhNoJ3XNsSJB8AfmQfcJ22wgr9R8uPc9LJXPjZZ8qwby4RmalQbz4VBmdbWFupBbeIWtlrBRsv2
7KKgJv9u8ARUGQ+yjWW6tERXtKJ5mrJuhCXF1IGx9gbNOfarNfyecgb+5uZyAY0AKZ+ivx1QAxRs
r+dvGUphbNDLECT8Lk6cCE37+sc/nh7KBDldF76Xawy+zKYlDtR96bbP93/89vtRZyYhKZ6NAK/R
EkZx3Fd4uCZJYMRBrWim2nnNyjg05Pa+2mO6jDIq4NHnvMkN4kaAcPbEDXkVFMAkA5j3MXUtRMIY
p2XLClg5oFGLqAWBNtkTF9MkZGEnZG1VBZ0JYaScN+PY18bd/eki/vh6KGcQnCShNwapGfqBrYYh
6e9Ni8CY3Yh/WCzoNUCQmmcBrWk7KDSBOIy8/MijAXJz14OZJGWYFlBAB0TWx0fkPoNvszUn5lua
Pv8AqKEVGkgcLA+Rv6B8zKo2NSdyYRGomi1D5cbiToODzCSoneNHfT/upOcKSOXR7HK3ro5rZjYs
wMbNJUh/A3WGaqlrkzbiiqC3PyYntjLHHD76I2us5718uXi0HeoaStqe44reKILGGRzBHYN+JzvC
q+FW+wJ/ZU/Jfj2Mh97XnEcU+V3OU30w+e/R33j66xcvIDc3dX/0oKHjFG7isjL9tMIeij1nmiLg
0wC/USB+Ra262jdGU+qQDX0Gr/buFIEp4V2trD+tKVilqZtQ6nZEpK9+fEZWa2W2aCpWDeY6CPLh
vzPbsEMndO5vedprE0FKMLChDglQJvod6Vlr9K4M+akKpiet3zdWDcm42Ao/spjhtG/3/LUhas/r
YlOm2gJDEL+UB5urvVF1lVeelTamL4fzgM7zC7oZomRwPcvp0HJyqM9VsGhWhGTx6IKkGto26GNz
5n9lnsCaYlQq6F4QwuIxRdNRFpExcuFkwPkdkwP4z9Ga8ZY9Di/Q011ZL5GtGSQkSWjm4hG/6tRB
4le5DiUOvPvT/gQNBpP8A6IN86MyXRFqC/v6K/lgPRVvkp9khNgb6EyEErKMoPJ6PoXMUNVWS5qA
GIv8fhf5kd/uJhyxqDMhMbCrd/o+OvS7zAe9BxhvHqI84O3ZmYKYBfk7d8dfH3J0R6JNBB1tOEdI
oV9/jRFpvcypdRMcNDID730w2goEyitfwf///Ea62YztCKS6//krs/6M1mottuBAHt5SLEBCrdlZ
cJ4gMc5YIfqOwlShy04VsEbADwBUdP1xqTaJ9TiuHdCCpuihAlWAeYxxjG7OK9StUDAAaTmgFoDA
Uds7lLthBvl9HMToylAc9Ktohhu6cv4zYhEF3+w3yhT5lIsrtxKHYkAOIQZM1IzQ+voR/Q7Hvf6P
FH9EsQvKJnCJgFEjgUZjLMeubzWFE+Kg0uyqc/GMf9C4R44RPxD3crVxYAUYTsT1OuqtmLnrwehY
GzHv1iRIzNBmKUXe3nHUr1Mrjyg/LtWR/Hprrj+gKOf/0t3cUU3/vremmwTOk4V+UmChyJWOI3k9
jFWUG6WOAN2NHzkcORl8Ii/5YbER2wmQHzVHVmPy+RlCTxwOGijRCLMrUIvXFrO27Nqm45NAfFLR
Q3ngwRT9FjkALTnZofipPMlubqID70vbp5G5a1KX1X5349ExudBwJyLDhF3vBiwVZoIapkYSQNqA
gwuKnDXQH0GdlVv3Z/cmP062IrTYUfPA3UHSuddj5XQj72Yk/YLFmV/k9/JJRxFueI6epmd1J7ua
v3q5nQXjUwty+m8mKdVN6YO2T61uAqYog5NgH5QpeA7ayq/5cbZBA/GEREXyU/DWg+FwDhqOxvCI
yvKh3OU+q3q3deyxt8CXQlpC4M+uJ8FIJlStszQNln3ipy+DiElnVpXJSOhdBUk2sKaSFz3+dW2k
qqM27FpoBC9EqzF7qlK7fEk/1t6cvOmxjdzkBFr2z+qF++Q+J1b8fZOxP0+0yiMNBILxW/ovTRzQ
JKIAqKw+zbsEaiTvUHBqPsLH0GzKj9/3t9Xm/iXZeswmYgWa9VvrRBTtjBGQ4i/NH94yqzoBTd4d
WAHmphci4lv/xxB1VaviwFXg8EgRaf+dZes1tIdgPY7HieWyby46ck4ALQPmHmxfEDW9Xr2SW6ew
JgBmd/6WPIAKv+/PGP1sPS/Pf39fp3bHKMxANheYMcnNgr3KCHm3j9nFz1N3QVUmKco1+PzRXZzw
q3dlROC77p37MFBujPZIkeCBufwKP7WfsmDiIejmiik23v1R3pQXzsNENZMA2RE50MPk0hi7kKzX
akf7T81fLOXQ/0gsEIs8JS+Nw+J92N72FwapDaJw7WhI+pIG9iqakOUsnmRvre0m0DJLqR9bpsww
ufdujvmFQepeRPNcyssRRgiGA2d5Mtxo3wW/VwsvXqfbhQz/vXnQLqxRT4xKUkecvrO1OhAtGViA
8a9i/b2/bJub/8IKdSFKA7RY9XZOg8LXH6HhcWC9ZG/qXfS+oDwwiMbLMpZgYfhCWcMcHlAvdWon
tSXUE3tvsGdvec5YXQnnZMC9xaJO9VqUUE2LsTtkDxII2U9I59qd3ZkZQudsbzhoAG5eFzu2f3Ae
70ufIGT2Kp8/IBDwQQhkhtbispKKmx8FGlo0SqChi4Csrl0NApNazhJ0GmjuyOFyAG4eqlPj79zL
g/klOpSBgfijA2ymC2qv/1t9dF7xKjm9M+wGuz5Gv2qPFZBsRmGXH0U24kVkLIViEuUzPoo7tS7I
YuzO6qEjHH+R97rs3t9vN9UZsh0urNHMv4uY1EA/hsRdyVZiJXj4/SrNAimD3FtMzr5vjqbBPoeY
l+Yo77iKC9aiwOAGp7Qnf/74LbgxNkJ8mr6kE+/03+uP1in2iif44amGc0wfwDAtmpMfef2bTvBZ
XoEXGeO7tiL4y++inFeSQzgl5PFdNv/AnbidbEk7CU1MUGICGOc18TMUdCS//OIcYa+Cg8nUnmIH
mKM/4PXsEES9Rr8ki3/kA4AQj6wixaYzv/w8ytV1a6FwVYZVkvAQfW/I35r1uSIs3//JGGvE2oB0
M60e1XkjpzDG78HIZUqe+yGYspk6X8xIbcvdXY6LckYDx6dyppPdB1cQnzhzRJ4sdhc3smfkqCQz
9d7/3l/qTQd4aZM69FBuT41ugU3jJcPzfnEkf3AKDxLXFmeNDvA4H+W+Zk0qiSpo/3dplTrVA4RL
42nFBuO95Hn1Byt5ku3Cbez+5/3xbd1TF4ZoaD4o3EOVHzC8yVEC9LSYhpc6kxk/3TezEUURynxS
BgRYDLHntZcSgNPQhGpKAnmye/UrC79D1qHceCug14OQzeCxAPYAcmYvHKEQtx3H5XISCL3Fxw8g
gUJ9wQXX8v2RbLwWUFwEZF7DG1QGPuLajFp14tT0Kp7Xwg6gL95qwEqyovDOVLBlWaLmjJPVReog
yBtAdlGI3trIhJhN6iz9oWREf5tTdzEmyp3pEDOoBkE/W8pKp0v2emmF2dv0j4o5xJ+jxZBw8oJF
Dyk86loHsdaUqEIGlKDxkGV/WvFfm7/OBtDqC6IrCQkC+i3Xds3Sj2qTBJk0W5gxtoUN14/CD4r1
6GJDGzmFw7m/lzbmHSIPQFUgjYpM3RlNfrFlpcjoi1zCXuI4O1kd5dCMr4VkxywfveE3L+3Qrz4e
/QrKNGhJAK7ZCQJZoR2G+4ZVe2dZofZrp2l1scTYRYXJh48fmfYeSoyLd9vEuc0TC3xTFGtiLc7G
HEcC7bYzNEACI3MaVo/Chq8i6wHAAmGvwimnTjjaCpe8TeASa6urH7vPidXxuW0BGHaUBJDOpnsv
Y73J1hpkzBCAn+w6Hm0uYqQYt97fGATausAsJ0ro5qYGMeRaWvFIaqj7wnByiKIqVigfhwH0HdxO
YuFnNk/FhTmycBc7uVpT3Yg1JGriR3NgdKVvLvrFb1NOAz2zvRiiuyCokP2ST+1+/bx/DFkGqMu2
zCUJtN2YqzDfo/tWn72ke+DFt/8vK3Qr51ANvFBIGEb4Nhz1x+R1ZgAENu6LyyWnPNP/0rixyhtk
yxAsC4kJMW498uPvqXeM9P3+UDb91n9XxKDvCy2WxLWAJSF3AfocdAeuFhSxPCvtv3lQ0NcNPA+K
gui2vd5WHReVVQmO4kDmvVxHcAkZhYaVg9mcN7zqEJyAP/0GhmU0YVhUFRJwXeGkiYMqXQUhr8Ja
YqdmZSE2z8mFLWpAyTROKTfAFuBQALTFjGO/NV8iuh4BycMDFe121/OVKh0pa1TohV9/p9HrzCou
bE0VstECWgYhT40Fuf79WNCLWuNJGPc2ZODeNfXf/GeYnjJWVm8jLAW11X8NUXfJPEoKGFoW3ON/
20+YymbzeeUcNbRZifatKUM8R6q0oGy+ATjqSUemUkiCU/sy7CYGCO721wkFO5ZEQZ8EcNLUeq9A
m3Z1iuxh8a7mqGabkujdP4vkF65fCqSbHpCgM/X9TQzBFeKkrmuXBqnxJigPGfqRHCZ4Y2sYhCQC
QQ9y1DfqRlUk6WFHcmclsoG5V0LHg7V1b1rnEAahGVXVz6VdABGpR6ua11PTdn0aZO9/gMXft7YS
fIefsVu/G/vG5fbqY/GivUb2/fnbSERe2yVH9uLqappFWBTQngTRe4TeZ9mSZRO0e/yuFveQEUBu
q2Sx6mw8KmGT1DOAuiOETWS+L2yqbT+uhYCxViZXmadR9WJbfmzeZt4cVbN/bnRokYCr3Jx+LN/3
x7u1X2AVPGZoKUNHNjVcqHKtcTqIeM+eMMryJJUOC6l26+TQoITQGMVx8MlgRa9H16APN+P6JAu0
HwKy2f9edkbVFARORDmYlG0o36CoFWgrEvz88FdCvWY2l8mEkg/ykPdnamvTX9qhbjm+07Jk0eMs
EJ1P3mTkhzdyNODYgdo07h3CR0XL9bWRWquJNBNaERO4RKRMLOOH8Kr9yP7wv4rfgmaj37/7V2V6
vMBgFusP21gi8FJdr40+pnLDyVIWLCjXBtp3JLjir/GLNwcoUXTm/Rm8jRNgDHqKIP2Fit1N33e3
dEpZtwM2gvmN/Le1zxnOb3sWLyxQa7QM7YBmOFgo3tHBXjz1/mrVvuT8jqHrwNk6MkP3h3R7A14P
idrbeTQoy0yGNCEHrtvlDiRloN1kTNxZRZH26pczRzkIMNcWYdrBzEzaFhVgW0Ca4CVm9BPuwXS7
YD/Zif0jcqAtgLRrs4tOo/P2Z2VisrYOASSH0PqK+Ah1Nmq8S1uUBm7iPBC6p7ney/rO6BgpqA0T
IGMDpRVAwZD7vGl07dY8b6oJQB1H+YG2WpYQ7MYuBLcB+mhBKAgK/XNXxYWzhXcf6qSacwBnPeh7
j34zPuBsiSxmmM1xoHcB8QJppaUBznFkcHw+qHkwCZ7SPUypo7HoIFgmKNcX6bk+tylMzK3TlXuY
4FiZuo18rojQDu2yBEANZBdlY83UnssHBEShpxxCN3XB4Q844OL/fmPdg9LGZXRli7rzk2gouYbY
Au238UsHFPIQHceAf1tdBQnW/PAt+L0NjiIncQd7eEmt3G/s6m3wSls6LK7st85IyhAo4b0sbs08
h7d52OvJoLZ/qbY15G7xge+CzTszGm2heopkumq2Vmj/qB55JOPeDZNFOnVWq6QcwNXMkE19sWnn
RK9kCAEgm2kPZnMc9oKr71RLwjVRWbGV7gQ/O9buamsH1W4s4fiz27e7GDlpT7JR0bd5W3YrF0j0
F74yRTd/EoA9i310VeJjJSA4E/Q+s3KwZDror0YiCyrEGkJSnOfrr66NcGlEOUZcA9Sov7Dg3Vsn
WRRAI4bLBNyddFJj6dqUEyW8nurHGesQWdnkZ5LZ11/3nfzWtgSJH6HEQYcYgrTrYUjc3CwZlDeC
OgtiZQcIGNDIOgv5sTVZhKgBmHUkxBHQXFvJliILo0ZDNSMwviHWe38MW78OumSSZQV0Bm71+teV
PBPEquGRxUKA9DL59399ayXQRAfUBSERA+XE9a+PRTEuYtbgZl/crP3S5KCMbKTsbGZD2JbLu7RE
ncBpBFCYE7EQYmfu4tgEqOv+ULYWW8bDBq88VA/w/r8eippz/MAPVRbUnRNmThXttdJbR0ZyZssK
On4NtEOBlwwarddWsrUKUVdWsqCNHXl+MELLkJ8y0bk/lq3JurByk/4W6hpAPViZxkBoPKiFCurj
fRNb+wrJaqQVkR0VQeh0PZAWCjgzVNWRLXE0h1Xh24iuUF9GsIF+OKDfaDbCOFHVSU1xJPTS4wE+
4UxJcIzOTRcLWo73B7K1IigQoDsNfQl401IDScFY3uoC1r1pzWGyQ/DRKfte2N23sjVdEGQHbS7e
QjxO4vV0xXNXIjGOg7ImpmENr/d/fSv+hT+E9wB2DPAn2iOuPReuyko27+oiov/QHxZzjCxx9dsE
yr/Pis8XqcUPnvLGsEy8E+3qNRWeGNcUXnk3uCt+AiF1NGJghimMR0isNPu2dFRuP6he/+EbjKFu
bW3kBgzU3ACHxFCvJxLcp9X/Ju26llw3kuUXIQLevMLRgWa8eUHMnJmB9x5ff7Nn712RTVx2SFpp
N7Q6ESy0q66uysxq8XJJvBbi9uEKeQ6WnO7ShsA7DFvit20FXQpNyogUXbXE04Vt9ZH6OyF1WM+H
RRtElRDKZEj+K5TfLDq0l2qTDLHuO/I13QHIgERmNaNemip001EBKcRhxxVwOVUy2k7GmYGnJfho
SGZX9V6Lnm8v/8JBhaInNAlJxgzVBep2GQpeSruAw+oXb8hgQDZCQe6ct9LU/rltaWEwEKaABeQs
EL6rZEbPAqGAL6osydvUAyUEugnQpA17xgNkYVFIRgEGNLzHrwCgI3ix3DjhTdx2Vv5VtrvAWAes
kv7SOAQgpXVATJG7oGESSoz6d5AWqZdpu/ITAt0s9syCp8FZ/MsA+YCziVKHcpLRNTr1JAB2JXNg
tXJdmiUBWi9gvgGXfKVJqKq+EMpG/vv2mLutUmzzdIv6299fbqCrSdNkCRV2eu9ymhzXwQwtVJjw
hzsOJoa72yaWB/JfEzSGKdEMLuD1GnKrObnws8GaK9dgNaBZsoJYFVMFOXPCub5cjrJv9UJJpdST
HdSUEqTKJSvSGENZ2lREPhtsOkwX1O8ujaRCUbcByATejM3bPzc8cjiMDPZCJRG5WAMa4CCHIkKh
qT5hoEWinKcpifD8YDsB+nenPKmiOQEDNtn1wAhcyTdTFwt0O0myGS9Q8EuoG7Oa5DzsdIypf1V/
0occofcaOn5N/fIPrhSiFYjsG3QcQfygLI1DXfZGkGcomPmV9Vnr9u2NtrQ6579Pncgy7zm9ztLM
47VdV3gIK4OeEY0tmVBBwoCfB6dSoVOtbaQoaIWGIXDdSiu2kLrsx79dU8Kyn5kgG/3cr1RSHIx8
lpEMEBIOabTXRkYoxhoFdZuoaegbtQ4TGAXib4xCLv7JKPAeAvAEVxZPJ2fKNFJjRavAPuXfMQqA
W/7ZKHQNbZFQ8QEDmXpIpD6yaFOmZMSvtGJiwndprFzZ0r2ryUAO45aCc6GLJFE+G1rDSb82ONGU
KzN80B/7cD+wxIqW6iJ4AyMHRAoFkEeiHNggKqmMDQdTP1DZm71GhKDuCSrHk2+m7ypLJpysMXXs
8QATCSACYQtQtpfbDKp+VREK0i/fpOZ21QYtVb7LmOFcfssbtBmw4iCoBxI6CozUVhPitBSDDOCO
ypFXvcetwY9DK81NeSqsYZXH0KICfYnknswMvL3EeXt6qS1p+9Q7yjo4ISUPcOlGW+VWghRQskns
ZxSIrHiVbvrv2+5jqUoEXtV/v5WG7fhDEuRyh2yKeKe9apHZzWbzDgnH5Ek/9h/+a/sxHipISt7B
PTJML60GVh5NKDVoeEAZ5XI11DIKBE5A3bKYrQH6TiYuyWYfmBHarD62P8ZoC++xOQXm9Ng86tZt
6ws3AC4zPJgg4AHVaxoegyK/ondikHiGaOutO3+0qRn0VvRHhz3G9bZwoAifDGlO0j5FoLOdTTLM
WdAClTEqjjjehZUjfRSh1+lmx6q9LM3puSnKP8SqmJQxpPBBQCieBS99KBFoshZu4Vl2MR7q1MpF
OCdgwwCjLtrv3WCWGeou8YxGtQD0MWGdS1sUlBEUB/AExduJ7kk0BFE5KQqij1K9j8zIKuzkMdnw
pn8svNLqXWXLQRWdBUNYmMkLq9Qhnscx5jIeViekQjXzW1uxEHMLNxJU93jSUwBEw+s+RJyaDEGM
J0Epmc1bX1lt7Nze5IsW0OiVYGJRjqNxpF1Vop9qidcmxJf7gojwlH//WYM46i8L1BnWpTJoQFDG
e3ayPo3W9XcZa0uzBkFtaX/uqi4IMQhffEMj0br/mP/RSpyNgtrQ/TzlYVbDxFyC9qgYjrG+vRBL
mwlYUZEwfokYKVURVcspNKYIr+UAiNGuNP1qn/ibQb/7um2HRJPUzSOTPCwK4xAfQ7vbS5eq+4pR
aKOIDKBga5BSk55v//4CPQX6MASbiqcTqH06dYOW/lwUpahjvffQb/H4tb6X7NZVdv1atJW7BLQn
9SHat8f5E2ltGygHcNG5VeCiZQ2w5doKLeTK1e2PWkpQnX8UfZGgWND6jYxNyB2zNYeaRbb1XeHF
X/Oe6MWrbhM93La44NBlcLgBL8abHiR4aktmBH7MhZiFsX8QKysqHJyvZB1syvb+tqWljYN3AwjV
hAsk08lK5EbbdlSB3g03+kZBOcWq75gNxJZ2zbkRcgLPou857BGbqUrkuSz+9q+8GL0hz3+aCuy7
EgCHkvz05KR2ZiY7aRWDnfIu263Hfzd3+WneCa+SG4PeklkouYDbIYxPLdDhAsMZLhB9RLTi+msu
qcNh8DWcrYFvMaCYsAu/Qkt5VVB7HHFZpo6/lTzBzTJ02oCQQ7sbV+jEnZzkXfY2OsXR/5Md20Pi
ot/lk4FQgfGM+w2qb00U2XJna9CHM++HARYau9dBnhO7ygmQuHMmKHwHpr4t34zWBDzRsKZNtBm5
w/CFiiVoCGtt8+/2HHXGNRCiopnsuQwXa/oc2fEm/PuVirOluNJF5fiyDQFkizwI7e2hNL9nTOft
HX2lghop6M6gcFhq3nFYoqC3jySSB5crlcv+UChkpdTZgu7oDIkN1rvoVyjv/98NV50+BciuBr0O
GzZ6sojWDzQ/32I7OYjOY7AbnqLK/IYmsOgmJ3E3QZp0lbz2T+ma1Vxu6X12sU7UrpwFPqirDnwX
Ge8XUtAVnttVsu+O3GCiryHDkS/d9H8dUIi+XM7sgGaKUp2CQpCDaP3SsRpWM36ejoYkNWzqgAym
/ZoOnDU+JKsUkddkilb5MKRmtK7Lw1DsJ9azczGCPRvY7zSfHW4xrItJqDCwwixtA//jgYwcrMW3
Biraw8o45Ko5eMyGcWS+buyiX6LlmdlKG6HTn8NsbSNT8Nqvk01gCRYLR7BoBi0+CHgH1ToasJtq
nVFKMzgZNfwq9KUyU3IAsEGj953PeEktAUeIJs9/bVGRmiZPg8/7OBj+PrVnKFTwruTpHvxiBJUv
Vs5o8aifWSNu5mwC9UkaVTDB4KaA+8Lje6OBSqG5t90ta/qoM1akasw3ZEjZD3rTr0oIjnNPMg+G
/m07S0ELYAbQecN7VwdX53IwYY/XFcIoLBPkc0bcKHVpOoF4GgeGocVZQ/kZ0jMCyC10FaKIUGHV
R4BdXQ3F1XElik4smwErL/2bpqe3N9L3SBAhRYTHDbU6URcW/US674l3ozet1W24GvbB+3CvDWZ3
l92hX7kZfYL+NUPBPb+b3AKxaPdQdSYaj9noQmPenuAr6VzgHiEG+dcHUXFUO8R6EpAPmizNNZwE
ZNxiVe9iN3mS3eQovcV3MzOLQpbt1ixQEVaYTtIAcgGhxoar+PTp27XDrWZL8P5kJ5aHXlra8xGS
Pz87EFrdZlrN/U557n5Dwc1kyRsviFVcTiJ1HOZGhsDqABOlXRwMYDEORmN5sp3sxFN9X0FlvINw
ROIKW/8t2NTbbsO/MNZxAZB1sY7kxJ6NMs0APVAJgSLdKLa8SratCek63K4sz7l0I51NJ30vNFk0
i4OfIgPmAJUtWazGp799D29sjl93ejaSPphrXc0xEulYgVI84qnmW+WbvEX7jeIgbyAttB1X0oNi
De5kR6s0N2Un/4zd+TDZ4yH0gA2H8DfE+D7DdW4xlc4XMknnM/37sjv7vrEJ1P/QYkRrsHgztjSw
g3U724im7txe1SX3dz7X1OGc877KshJT0TnKpj7h/oe2+cRwfSwX8BsJnA0okFup50nX0f34dUo2
o9mYvdNjab9RIN8Yx4wR1LBGRR3IXminKgphr7VVxwB+kYyLRVYkLuTWLqKOpMyXemT0MDILJneY
twls3F6cBSWqi1NPK7QrfSRgGCBhoQKP5055xLOn2IqOaivP5ZFHtw+r3+eH8bmAe+u+PjSWH116
MYCooKE2gLo55A0vzzykNKuxGXNA5UUUONFKubAZQ1ywoPy2akbvW4DaaCgeekQLbaIA1ERIOmi8
+eavfDS9WKN180P5GCD1vtLvhNDhDJOvLIiuK6HD86fcz6x1bgZvLLX/BedDWjIKRJIK5B76+pRy
A/SJLgSs3YQ8J/A8DDd6raQI7dpzA9SJCyRuEMYCHAoVcNHsA5qUK+E1W2tu+KflzdVjgZyxM3nK
KrxXLEkyKyc5xJsE6YFjyqjMLcWNF99CnZNx7rkc2ILE2xNOwut+ru1pdvLIHk5tk5hNSP6+veBL
aSnYhOQ5KW4RUfTLLVXUnKQmIeGQWKE7Qp0FLQ4EhJJuBKExAxoPjW9GU8Qwu7SsKKWCPgeVYh4i
g5dWOcDG+ygh4IYIiXk3H9/lllEQJj9B+QOUnCFLrEECWbwC0yv6IFdaAbhMW9xV5ujbQgwh+8Ij
9F+GojdZF8oU+oKjPvVLnIQM5OVohqLJq1AoM6+ubKTZEqi1vvDtFqgpxmItOFIiJQYvhA4RwJ9Q
iewolf2+9lEebuJ1HpniT3nykaQKLR2Nau4DLN7LvBp/1Agates0tkfGnC74WGg1ohSAho8KcBbU
YUlU9Ens/Snz3ovCMjIziM2UJfe+MJkXNigfp+aouFUjbICEiipkBlxKbqGXMc8iZ7EMURcG3/RT
5hcwhFo7CB2EuIvOUQUSpYxzzTJEbXZfVCtukGFomFYzjw6J5fsw2erMOFMLi0MamAKgABAMWn1R
4ym5Wh0rwci8oIpNYJ2LZtvVe2YedskM8MECcHtQFzHocLAMhDKPoZ3nVcK+GO4kzcY+Z0p+LPlC
gANFomJCdGVpuKjWhkqo66hswUOIsa1+cFDjRnsk3tTBkIAQHGfm6aqCxObtM7ZwxC7sUttvamc/
4H0+8ZoQZXDkr1RQCJoNC9uzcM9emCF75iwEgyRhGoeBgKLX1mXhVJZ/GwqKYCaj8QRd/iiMsQHG
eko8MAJFj4UV+gUGUN4On/7fn6fp+0Wj9oKfonyTbqYneZV9Z1vDSh+gtnysnW3BWZNjbFqLBUpd
gl9d2BUvpywzmrROM9htTDAd7NEkykOymTosIvTCzYEdB0QvkCtIQ9DaLFzOt0KQADvu75vc5kg7
6KSxQUfVDyxTi0v1lym65BaIIYczACwvmFJJu+IG6/ZuXkrqAboAIUPcGtDCpp0C2uY2fu6jfKtJ
luHdl7tkyznaZ7FqzD9SBYItv5bdyL5tdeF2vzBKOTw9R+uBXoPRGqLP9y1jTAsOiPS2BeYWiSAV
hcTLfeBroSCEMRC3GghQ0Wh+VjilcubeHsO1FTRnECUCLULciRm8tCKLkdrpOSKUXjCg5I2upVJs
syoM18uPZDHBPytQmkTfAeo+12uxRD+/GkS56EvP9v7EWIhrZ4bfR7MM6PMAcH8FSpjlocjQlgxI
2N6Mgg2cpXDf2K1VDd+3Z+v6irs0RLmzPubQN0gBc7Eev3vZUj00z246M8WD4d8ZohY/zqaxm1uM
KAYfPpzAbY3smeVqltYeSFKQVDRImgKifLn2eoGe40YG4GXjcJD0EyzWO25xus4MkH1x5v17pBOS
kaBVy41gI8kOAUGekYT+Be9eumksyZkNKlbjeC0dCwk2iq1qPskQiwRRbHsynHKN3gap5Zud2Ti1
9ZXDE1iWbqHAWTno3swxvuT3qNz6EmpzJGVRx02BL6k9cTKbXbVLPsI/0k8zgq1YO6XbWwp6It1z
Dzo4jayKykJF9XIiqC3TJXqYCWjsipyKBs1kaBub2RbiT1lpEZk3DiTGws08BBfxc+nUZoQtBa7x
MXKFVf4xP4uf2afgCMj2sPzk4vHUsM0M0qPpijvQZYkUdxyQ0dBwtBUE7Z6wVjdatL59ZhZuTtIn
BwKRuEqAiaIRheSx5TehBsD6n+4d77tiVVagcAr38zMTl7l0ds5s0bT6oo3lKBH1X+5vXhFwvCJs
eIVRml2o+WFIGA9o0mDeoJnS5QkqgCqfeyHJkIDlJzP1wkcRqgH9Z4Cux4Pds+iv1zcaMQfKDS5R
TCL98BH1Si4CAv3N0jWePhOB39xepCULCDnQtQKlHLRXpnxOmafAektC5k3JtpDNmt9E/+BGO7dA
OZ22y1vUisTMC5t9kTh9bWX+JmfpbS24NjyAscckCF6DGUP2x5lrC1JlVCQOrxBgf7vamvq9jrpw
5eWsrhMLGw1kL6C9YYO8Rij/JopTxsU+h1eVsAJ5IS62vW7/A7aidGGFGo5WKonQzLCSCVslN5ES
EtFmkLW9FiYNvfYA8cTyEzIh5SGDUa5Do0QSpki3/Ghy0geBd2mnjnF7LswZMHzA2IG+AGM8dWoC
eY50uawT77U1VkN1KNXXiZUuX4hpgCGFCwC+i1A8KXeb86XSiiqCv2lVrhmh39I8gW2J06FCtuWq
FYAi9M3c+ngCtM0Wr3bI3Rq7Wt/93D6KS7OkILkBzBSyoMi1XG5haawzv+oTyCTcg2c1yaZYb1lF
laWRKDJYVgAVI2tES+txSVmLkw8bwqumf1b3WvdUBR4I6reHsmDGgHQBIatAEQ2o/8uh5KnRN2Pn
I2Gc22gRIUHKy86Mvx1lotUgYSphaSCWoFIPMy4V51mssavEVYT2zwFUsQUr/b49kutHGYwQGUL0
WCHZJ2pbZX468nEQgkUErMlMkk/cR8w5RJ3sUWYlARjGaPZwVuuFDgBx6vkQX5jNGemGwfRTC/mu
Guj4gLFK174fohzgvuNNgyYoAC1erpIcZCr6X1a5Z3PN+lNINrenbvHnkbND5QAJdOhyXP58bwxA
c6JpOGFcQxgL7Jt/QCrBCAgZA64FcQb9WlJTAHibQMi9qXAMmZjo84/bo7j2K+iahxeZAR4/Uean
/H0ncOUcdGruCeYbKxtzfeIvf5v8+dmlFanZLIellns475y8R7axyfZQFrk9goV1EAHGhFwqmv4R
OMCllZlrErXj49wb21X/wAnbu9u/vzAKoFuQ8IF4H9wXXdZrxG4uVEKJccUf+fWN8etLXw8SBmSL
QYJCrzzqjspU6BdVbYI56hWz+Y75Dg1MGTt1cQTIuyDOAuntiolutJ2UgWKXe2Vgt8Mqkg9z/aT/
uT1NywP5jxHCeqeOQwwm7wS+YE6qeK3hRsNDGzNM3BoHMUHdILwag7GSYRwIgpBazuV9CQ4A60Sw
BkK5DSXmJG0YiBXxDl7KELbz7Nyeq+v7A1kWshYQSPttL3K5ZdMgRh9MA3M18p4AJSmwgSD19C77
j7ftLE0Y6Z2FShQkBnGNXNqRhmLWyqrOvVlfl/Ex3XWzmyQMIwvzBbA5wmtsLOg2/CrNnJ3yWlXn
ShuQF4361hQ3PmggMYNpsGgCYQM6DCPjBuFGahxT16F9CO7bxtR8W0Zsat2eqAUDCHjxAEHKCOgo
moPKB2Opd4GB5Fe4MuKj2mxy//m2iYW1gAlkvFARBO2IrmYlnVjn3RDhpuVXagaS+Uf7xLMkkhe8
+YURKmZImyLMhyImKZb+xP38uxFQq8DnrRHmHK7vGR1Dxf287qECITGqOosrgfwg6n6IsFAIuVxq
NUCNfhKxEnbOH4T+VLBaPi1OEeGbopwDUjMt+RqKBdenKvKcCb9OLLVb3Z6k5Z8njw2EU6CBUivQ
hd1oJEKAKBeuY989/Ltfp3xTh9bQczpiE1WA7jDyGUszD2Y8Ee8TEDPR2kpC2A5hpjSInYGWiw7Z
Y8Kiei/NDarTKHFC3B7se2oD5ckk+2WNJAY/WMhJsaC2C14Vzy8Up1FegD6kRk09ryCWjeSg8ELj
qfbNOdvEaI0xrCVWnnFhpkh/PdL1EMzuq9bZY4z3pigl6M87W7hPtcw0Bga2Z8FbKMANkAYACP6R
LL08BmWQxWqW1wXAKNtJ3GbvDcQ0Ged5YRjomQCgJoJ/0HquPJLix3mhxbUnIYLV5qe+f6o55/aG
ZdmgjjOY3WIjxUmNLm+StarAnhAShse43lWoKKGN3W9ZCdIRVATVxJraTlJfQORKmMyWtdisnyeP
mrPrTa7UKAg7/PzgNFbHiMwWEm6IywxklKFxg560dFGsHIdsVHFPe3Vv6Xjao73OU19B7hp6tFG+
F/5u12ewXX9z76DyE+V2Wp1V6PXcD3yt9xJAHVJ3KN1BseZgz6mMG5VMy0V2Gh0SIIaI2w5tQslj
nJq2sAHiHuoRXpq6SrV+n5KVv24ka5CdiFXuu9pkKMVA1wZ3N8IQKEdTh4XP1SIem1nyDMVRB6vx
VwPLt1ztAlTFIKeL4471wnajdsEURWEnVbnouTNobbfPyJXfIr9N2j0QlTAVe+Fyqro5yPx8aEUE
H07J2TH66p7CdPd02wqZhPMFwUKoChFK1YHAJqrAl1bKmPchSZWru+BZKx0XHY2cft+/3TZCDwVG
kM0V4P1wdwNIR9za2WHhtKTrxELTdwmaNQX2nqvv1y1L+eRqJOCs472ExD6S+0QM4dJIJsnjrMQK
h2ZcTfXUo9P7mhcsLl75LH3ZqxQ/CPwKLhK44t8WkXQ+vGwAzdERGRI59datDpWZf061vc2OLPme
q5IyTBGJeLzAEUTjuU/tMBl4liwaIBwQ+qYgb4QAjPENL5vZydgK6Az00Xz5vu36d/m3kJxuLxt9
WP9jGykAOFHSGZuyreZ+2AgySN1dZnO+1RTefFcIphGvxsGsWIUr8hK82ImQlYATItor2q/Q++X6
6X4UiLEGEjzo2+DfVPvUrKxQBT2GFXBcuVdsDwkeD+NDRhCyHNR+jJFkroc6iOC8R8/fqta9KkNz
i0MliiX39ltKoIeFZ52ORYS6AMKby2Gp8dRERd6geeyqupdeeScOTbPW3LvqM0Xy+cQCeF8vGolB
/rJHXNbZWUuUqYm5BvbQ2SVy3ExB3+f6zviWGe0xrjBDZBJxrUIGCNp+2KOUoQqdMUstAwRYOwpH
9Vn/Um1w3/h1bQX46/ZOvAJRE2NIDpOrEP+5pq0PCh/kzUxAzfpdfFK3AeqK99l9/yh4FSRRC+il
T+uOtSdJHEIvHjIwkCCC3CSqBVT2QotJYwNCxAErVJ3AGhlOKYihzUZyWDyKxfk8t0XFROUcj0LK
wdZgGaSRd2O+4PUPmkFrsTJw9LVFZvPcFLUnm5oX25ZwCRtHQdet22tFX7v4cRnXIdKTaDiBFAM1
jklpS0TbPKqEqSU5Ys6UMF9wFLjUidAc6QCPZbnc4UWTdugGAeCunpj5V6Xb6rf+VqI0YYeF87d1
iTEcInJIeAJIt4Pffmktzbp6mgcBwyF6KJ7RmfwqP+r5h2h3X31iTixo/fU9dmmQ8rolH9dynxCD
jyIY0twTQMmOtLm9SAtXGLpDkP7x5DFBekFdDiuO9aJSe1TDddXMHD2/T1x0MNSe5+8gsSCwwjBH
1oQ6SBfmKGcxF4EQKpxM9NV2s5aux/cAoLXBadHyJLH6ZBfFblPaXbVN3Numr2IPrN/5QKkwqoRS
WjYaACSo+zL0INj8BaiM/vnvjFAXCkg1cxRomM2xWb3HH8kbkK3+/W0bC6EAwkDcWrgmkYxCivBy
yULQyGb8NwNlVEIbzNn+zLaj+Q0mSWDljoJOhKxGmFd4dWz+C5PULpmTYErkIcpwefUuvx0c3kH3
mNY8QapyM0KNSLFvD5JM1OU+wXtHBexag7YLVCsog3JnpC3XFdDLmiyhdbTuMJcHtWNAyK99LR4g
SK7jlY4HLknvUVOpF0KORhK91/+RxTvZ2giaGWzy+6I3oesNtSXGcbs607/2sA3xJkVdhS5G6Fmh
JpUu9NgfVvENOWGzsMvOnjnz9vRd35OUIWojSp0ci74BQ0VqV8+ZJW+ib8MBWc2JrKcf3k5cxvvh
6nhRBqmoOwiisOp5GNzPf06hLWxZV//VjiAG0LEC1TREFFcIaF6Vg2aoxN6b/xQRtMQL0XYYk3Z1
HVImqAuFL/A6qRSp98LoPm7sqD7JstmuPb83y9Tsn4OXEW2HlS/O/ZeGKa9YKlUwpwEMK0fRQO8X
UO7CynoZXIlfK9u3+gN0XIbJq8uTGiu1XgVC3ywj05mE6MiX2UZoya8lOhzb7b2Rr3yRsSPJSbo4
0LAnIZ+KUiJqGzh0lyetCQH8i4No8ET0ANyoOxaq69pFUQao6zKUBK6p5HDw/HFTlptidKrwIH0M
j8DCHPjdU3SEev/d7VlcHBQyM0Cr4HEu04WHMsrFLM0xKH+0RBMhTs2Kd5e2JLgfgI+R0sBVbS7M
U1/skbT3JuGdJxkMV7BqMzR/UmAH5XcMiWGRTNPVOv2fQVJFu1ynsE/GttaIQatEi+DI0j5bzZxB
bp9RlGd4+SV3+N/RwRh1k/Fqlwx6XAy4yaYfwzTHnw+Gh1+wAAAZgkQNyCg8G6gjnRbxEEVSMeJx
0j82YC8ITllZDfr2ZAzXfh1JGcCRGYhDERuCLkT3BeJC3PxK1I9ei46sUBfxixXPrUfVnMGY2BSs
HuVMe5TTqMdxMCapHT2xPghoS2dphtUf+GwfNiaHzsCsN9CCh78YHzkMZw/KwRfUYVC6EYzk3m2s
+Fg8aYfK9sH0FkjLXvMrA1T778pjkSIoUcSGpiWP9BqdzZmrOkm7fMCs2tW+ND+2rA1//TC/tPCb
JDgb1xRAObOUsW6An7oS8Ljtp6dsp9cWvd59q3i57TKuZI/+M6BfIgdQCdBcuJzGtpbbTB4wjYMV
noZVv8GRRr9qZdUg6SbbkPbZNavaKbzDPGIfcTtlk9mF+3X7MxbOBab1/74CAJLLr5hSvk6CHl+R
bsrHwfHfOq8EK+G2kQX3eGGEOnw+Mo2VAiS893iyWKC6hd2I3wZ6nxSVoS1CBTioovZTa2BfdPyq
GW3ItjaG2UJRmaUNxTJE/vxse9RqrNflMGF7uANnbrbdmoXdW7q6LsZCFuvMBDeK/ZCEI9njohVj
OwguOAN2+NGnkExE1++Y4eSvE19kzwP9DNQQnCP+6dKiNIViPXfC6CkP3PrRRxgPJv+pso1NxNjv
y4M7M0VF8mIWpWE1whSYhYL76Nvgba8ODtziKj14LBXyJa94MTJqz+VVlMeIvUePE0DjtYTZVj3u
h8vs8i63WJ3ur08RSm8AaSCJgic0/NPlNBZNOUpBIUzea+q2jgVtEUbUtGgAoCIEvqCr4MVwacCf
eCCuA2nypFdwC8fYQt781B1jVreWK40xML0hevuXIWpDiHwr89MEQ7i8RKv9DKC2tp6eJXT/irYa
NOyiTeN+146mmhXCHNs4DZ8P6t++rMlH6ArQxYDjQQ31crQG5OVHpcZ0iiqesrUl7zjbZ2z9K5nC
35ECwkxKKfhBmbrGOCGNypbXJm+EYJvutG5LdDzMYatb08GcLcUBCBj6D7WTg6OQQHRHNbe5ua3B
R9HwOf9giUmJD6lFYDjBtqf20CRkslQ2FfLPUPR99MHt3floMmycbvviKwIhql8AIAOGAxgcaA90
wwxtEGctyZMZ8oycecw3rcs7hTPD23DOd+dKoTV5ApPVt3C7XpilSyRBonJD3maz1/7RnwbVios1
p7nr1qqJ8uNoRhy6hTBOzXWGhIwVz3lS6kfMYlCXw5zOYjm16QxpxMJpQ7sI1yXiZsd/CO+NrW89
dA/5XfidsHzd9Rv1lzcLwCxooEhaUI681KSs0MpiRumid1VnXx8TkIzw10Y2ffMLnVCY6oDXHuLS
JLV99E6CUspQzh5vCTvZ1rboF2WyUrlXyju/mwcT+b8Do3sW1FqQQIYQVjonP4rW42yG1rw+3n/2
5ltgC1a+kqx0VYDDI1mMSOVK/4PYRoWYVInR14ungc55rfjgoML26OKN+jyvR7Nct+vU1txjbkpb
Ad3QVDffKhDpf2F5+AXHeGmduk+GoGt6LoZ1dYvUv1VBijJ0o3291pBJGS18gOVbtS3v4z23kXdQ
qjZZgTdZwssnGT4BxSlcW+iCAH2QS7eYQZ2iCJoKR8gFNe44uroTuIrdOOUGzC7BRk0bTzSEPyIq
9maOjKPD8B1LmwwYVxSTBADs8JC//IJEkaamD/vZK57RoyS5rx/zk/ih9XZ+GF7EXWtJVg93me+G
I5N3Sn77evR/2aaeOZqS6rnMdzMU0ytzWomrGhI948b/6b3mDte7bJcQBg2sj7fSelbgojvrazJj
52l1eHrSoQltWPep+RFYb6tHtPBCZ3KQzxrL+fACaNV4h/oguorVrh6ehp16z/LuSx7hfOao26ab
U00sMsxcBp5Zu8u8lMXIIat/OT8AHYCKg1ZY5IFL+7oUnVZ9OVR0r5WtEwRFvHzL0mxYuDtQ/CXd
dLEDEOf89lE8C1AjsZFTbYh9T3+qnnknhFxaY6XuaPGuuIGogumEYIQPDHe6cPJhFqAEoM0AqkCy
+3LbKSHf541Y+55bhs78klXmpv+UH+HK08Zalea0kV+m1uR9G9pp3Imlu7Hg9WAf3ADwH9AcFHrw
l/a5LJCGLmt9b2ek6AgtPnOH5D3/Ar9/Y7wb+8EuHqtTu4rXzRoqNSf+wKLE/gr/UIsLkCO0E0nB
E/NOXShCWwpGoWg+Hovos3qMPiCa5xpHcTU4ihvdN2bqJisVrPzZjMzHe9UOzNPhRTVfDoKVnYYN
BJ9s0e0hrRybsyPidDA8w/UTD9kV0o4HpEDIHdMPiYgvU78dOcOTV5yrvDar4ql0gFF6AcbuUDzk
K+EUsoLVhRj/0igVJ0KKxQcFPfC95r7dzSvsDYf0Q8gtFupiaQcaICRh9TUMDuStyx3gF+3QgvnO
edlk+vvw1G+kHUQX9iVvyht+46/DA1SKnuRdcPQPnMfCQtCeHykxPC2gH0DM4w1A+d1xCsoaEm3B
vn486rEd7dVNgp2OwX4y1nHZEsr3pMhNWntcDrQEgyEvQw5DQKLbg+qpm9qxXe8Q/kL9FDcsOMMm
CLtH49SsGbZpD/Y7SnBKkeLEToIju7SdCmONFhAYJST9EJwe/W23T57A/ZE34OZ58SE9dJtyH/Em
M6dFX2zENOB1BunGQeh51NUKTGsOmasy2CumUO/jP+WL/1Ye0cvGAr5mO0supJ84T3qaXG7DQoT8
6gadH27aOH24h6qb9BLGK6dzMgdtZo/ZB+qgVrKPPCVEC5CPadc7/MOBO/WcyQSt0XcT7INlAECP
hMQlnkXUmkv5AOXZTg72zU+/nS0G7vKKCk9+XkJWnHDT0MWDrv+H4B0gbENvmHijr0pX3852tm32
ynrPOeoX2LDoELg17Hlf3sVo2OAjdFyv8QbCgyzdG0hF3N5mV5Ecvod07gM3EthGwBKo4dZZqFVB
MUb7EA3jLOhtvbTAigDMEZqRDDgw8pilIx9HB5Hcz7TjbbTVLnZ+YzH2+++mulh3POeRj0a9EWK1
mHZq0wmKWJVJWo37zCwQjTQWxG4geCMCk69a8yv+9fvn6W2yE3zkbL7UqMmEAH+MDgTz8UBVzW/O
6s2XGUUwpCjXnWnYA/y7ZfNwgrvALhGVQovIZPrd395X9JcjAuXBOUPje2B+Lk9q13JDaoThtJ+s
9/2ut9fWa23PfzonWCM2Fy10WX+JzHeIuZuvsmMe3dxeqRsF7P/j4xF9Gk1z8/64+dObof3Soxb5
cHcnmfbW6623n8zcDq5squYps1pcYKm1JhmVg7DCP9b2T299/HROYipQURisH/UIhqgr4f9+EZzY
drBq90E3R0s3k01qHhAKKkc8R1aetHoZ7LfcfPJS0+ms27vqFzx6Y0ro9y3XF0Mna8G03+3f97wF
NeXnwtzsv943q/u9vT9uagd/e852+7HyvuvV65pxBf+Kydz6AipKyqIxzgYBX6C+t3btqdbm/eh+
u+7JsVHwLc0HpzdXqrkynbVz8KznteeY5sncmqsPW2emM66cOTb32RahqTLqJMuBNuNrEoj2vWqQ
cbo94b+Q51vDpSLqvPd9tCWCAfc5x9bavx4LFEx3ibn/H9K+q8eRW+v2FxVQObxWUi6FVvf0zEuh
Y+Wc69ffRfm7xxIlNGEb42Mfw4B2kdzc3HEtA3p2RhHJsrDuV9c9tbjS24VzWC+2T7+AtrF5PkIP
Plk+/mVSlPok9A+g24nQOhHgu9troXFaPCjcnO5eObO37XYVbIBg5KX70c51U1kCnt2qbGFRL/UV
Pqld6IHp45LYNdIBlfsd79rnfGQkQe6eNnT0XBr3eXC/AiiP8h0qzUBB3oibnZqgqf5sYKAWKGu6
qbLQK+96DdCOikEBBYzzGHmGs0wtv1JzrRyNst0hJJ1gBQInsXTbt7NdtsKjagUuy5Y/EokyMqwo
pAoaiPpud1wp51DUuKLbZW/ImJUtsiuKA6ds+lR2g+ub/NKIzVBwQ4Oxq7R6I0+P/gP4R5jLw/DF
xTW9ioQEMPa1XC/G+x5vWuvUndmpyzpdth1Dz1mCqONTwiQd0fSNqTzZarq9hNG2yalFV60Z6YU7
Hxe1USR+EelgrgfdjTRTZDaFQp33/XyoPwxgLfyeP4Unfm2A/QKzdCtx1QcmP5jGGyDuzt0ZkH3u
zzf6Dqnm8gFoiyX7qZCuwdvDlLk5nGR9nA/DOjjJSGPhOeY8BdHMvChfvOiQwfsyVs0y3mUK4zwv
B3Z9d5GkQ2UR4w4YbELDON2RU3bGmPEJJxwKPFrVelgUgxPvwfgVV27KbMshruydNBTyVczuoBeC
TuVIkxBK5ewLB6G2B9WNbe0PIojU5bf988iSRvv0hGIU3ZEYeAAGDahrKUsJouw6nHMjOJYAbQjw
5mLWvbMzNC6Wtsx0DuhIEFOLSNChswkFkcvEze0pKkbk83rSxcfiJfxdVKZ+qL6q59HpVulaX7bP
PkF6Z2jO3XYiLYbyHxrTwWIPp47ypPgJB1pJ6rzrrM4ZACKLZPJKAJjQPmPckru9hCTSuU3I09F2
rFF7mSlFpkV9wO8kc7THFedFlu7yS1YXC+2SY0DlRgzlo06GBsBmjsOC1qOdLBOgMDK8z7t63F8i
DNJVB3IxJDduz8mItIzn5IjftSvccSQMdLOxP4KDtQYI9fbz5xN6vJ7/CaO9o9CQoriYsW3JMrQN
S9yymAvuzORlw/4WQL09qR+P0sRfzmVwgMi6FW0W0MZdxZ7aMfqxqXhjboYh5HfaU1uYWWURQpDT
uMX2/fL3oInHygY7OoSb0Bs+jKOPBicQOboa0H1/3k76Tae/hHoUWiUQq2yI+V0DQG8i1lhHNjOn
Q/bsxkhRe0rZ4yFV9CYjut7aA3Kuiqvb8ocpYrCJtZ7Ht+rv06NuVRH4WdfHWM9kBZsYAOXaUVxy
yOD+vG33Rp5aEXWtuLSR8zrHCWLu2Z7tEGl8cZW/9QuWOl4GL3/aO8oioV97KJUekvyjcUHVT5aC
GRyT53JjeOJKsipX/OXzCNlYY0+sm0DFZkHZhFEkQrIIUsJyI2GOhbmPLP2jbMcMfJ4qG3Fes2u4
2biU3v1DYuXAcyNdabWlesZBbiyjswPm+u56Fi7KT8J3pLuJx0KliaocGGdKmBK1BGHyOrXFVWVr
Cx1AmsxjJP7j3TFeyaLMiij6U5PrCY92ps6ZnGSpLX07X4ZLySlsFsD0/csJo38ljHzMlU+ZA9Vg
bmIsbHVaHhmaz1oIZTFqOWkqKcBv93hOIieD3g/26KBbMbCZrR6PnmP4GxrSpciYA4/hdiGG1Gcc
l1f8DqRCqM8BkmiTHMqdbzH7V1iSKBMlcz2cRgmSyCvZmL6NPsV1jsou61Y9Nh1Xa6JMlBBnEl+R
NQ1Ov2pMtGftOkBM1Ivi33gYV4IoG1X6vJgGU0ls1GjLFnkutXX737eOtlB5NxW6ggX1dr8aV7GN
9r1vC5TUJ4bqsc6IMkjG2BsCIKuhDW5hVkh0GR6Sbpa8ZHXwPXxFrnaOskpdqqa5n2BFHV7FFIEn
fECrPfKMBT00fn+LoWfA/JLrwHuJ9Yw2eXzFFUIhi2V5HlhxAXGQrmL8WlORPr29QqXeg2vduCh2
aMUQMm2zX//8YG5kUAczx7ISdPpFpRsztpGRMAlHLuu1eLBfN2KoYymNRAFzR02OpcEEJ4/Hb1gy
LQG56ZSlvpZCd0gFfDpFc9Twu4q0zVstahcCKhf5MrImEXkA0ifN2D9ixn4SST0OXVIDU6fDwqS9
eiR2lbPyZZqanc3b62+WXXj07gEN20B0gxIvkvXUPgp+G8RFr5F3D53tGHAbcYu0t8hOmf7YfS4A
A45XsuhSzGDEiVa2F1mZ1/dWcMJkrN0gdkQr1FZ88veCVXyC9mDNb/wT09g+PMy/l0pnkrKsqQ0p
uIgnZj21m91ft7ly+11thYjzGGf5wNcl5TWFDFaTGW7qLqDiJ6Rxr2NzI1OG24QKABKIEprPUosV
Q961JcGDIdEqGsQRmgNEk3ofhbCKkkiNBbwlopXa4PZ7F0tz+E34o0pLRwER/cbvPM9Y5F2hiZZL
vZbzqHC5NEAuaR8xDLTvRcj8ztvBw6O2FV8Ijehi6ECB5u/bN9Lm1jCKQfc5HrJ00r9NevHhGlBK
3AsiuFQmkBd0a2VfhnZ4jk7RiZg4zWmAAzwVZoSywCn3SLmDZSUe6vWVeNp2c00ahG2SCLsQIzat
vau38rrdRkvXFbzFaIVvgiV8zzh35jTvI5VGbQ0FfJScJPzz1qALylCI/NTgzI9gl1o2uxAPrr8k
d1g0RVRrWCp9V3e7nPaVRGqrebWfAilqwRMRWiqM72BpT8OC+BP5sgFNAKI6ZEsEU9qMIJgkUaS/
BLSjavof/gcSX5XLDk7uWimoj6Ih92MuCltuxjYYS2WvH5H9Onbr2RXRRxLaKQ/chOZjsvtFifJW
j2i6YsLj3+WM6U+gzPbgR3FXyPiE0U7tEG5CsfMP4mq2AHWy43AhuDPrNb+bL6RlUq49YqVG5aYO
au8AoCdZSpcot7EnW8EY1BNrWOKRt0pIm/6/ttEWRqslZZD0Wtj9kTYhnGIyllRaKKYuGXbzQVxx
I4gyKe0MdsWUx8IkXKfCaywORTsQmKcmJoWYXtGjpNWNOMoLr7vM8GeyrgGl8hFnF6OW3GN52cGH
vUAL4uo/LpByxxHkaOBqIyeHy0JiQDSwW9opX042yJ9ZLixTUSi/z9BGX+Z8KCdgL+zMM9y/Tm/A
eA23ZiHK3NVxabWkjNLYShPXaTARHR6ifhXrpuHOdmtzZuAAom/pwwhwRwX+bWlpUJ7ATpFoYu4x
sUS0I3WtrZSl0gMxCmoVp9qt20tSxkehrN8TYyXb3E6wmgOxA4bNMTNpdzU7agtov1HFVIKRkZup
H/115cEUOpKpesGvFlNAJXZ9jxzbHlWXpWFhTrdfpy8qat1W61S9qa07O0VbSmCV/zIBd63tdOdE
Vg26ofRQhsJ5aQAr5duHhXIkHIgMJX/k/ZChQgHoSODsohvcStBHxBjBE3Yqpna1i8Xo1z2aCuIl
M4vKkkVpeM11g9pEPXFCelt4Gl0y+9TbxP7ny+DQmhrmQcizGONCa8z0EVHpe137e6mUymtz0UVR
APHd2kDLBbK2ePTifwqQ/5dW/S2F0uhYlfwoz7GhgwW32cr30ZGYRaAc7P9VGHJ1ePSTClsvjDkQ
KZBtIUnN/uzbPXk9cXyiKf+7SAvcUMDSBeYc8Iyp9zOVUmR3JuGv2xpjjGDGcEjg4PBWPe6D7rLQ
uh96bXAZAZcHbC3IpM4sGzTAuQ6cgA6i6Xu0xRepXZ1JIb3acpMTleay3BVuuCsQ5XELheWzPtJY
vKXo0UGFEBlHKuHYTb5hZGUo7gzcDB0aSgAWIjw28NIZyZ+HD/e1LGpzq07n01YFbOa0QLi8M6wR
3Qvo5GUHIeSe0RfhWhLlkohRNjZyjFUBrsdt3vqzhv4EH7yW7Xf9lnuVCy4SrHBiZE8eul/Xcqng
B3YmrroeK6xt/1h4PXxSZQNG4m8NUAHSF2+2aBX4F/YNgGNkGlcFViht5H3fF5Ja6US8c+jM2Bfr
AJ0h0mIeTX7DCl4fGZhrWdQJCmrRRtXcQluWpBIZfTWrfsGqDz56Ma+FUIfXKxiPSiosiNx5Yjrh
1i8UOHg/bxxLDHVWSt0MflBc9i1B4rtfD7Zo+o7q/CzmYWrjejmUF1lPpahleS+iqtrvm6O0CZwC
aaJ+If+KGIiZrCVRHmQrDqI2pwMRBf8f3Iaglxuh7awTYq6JchwjvHG6gs4NvKnE3w8cYpZHEP8I
u+rfZPKu9496U5OMqwohwKJqe7QHL3JC5PbDJZy3/6gQlCUu8rnBWBMWBWC0LUkIEbuPRbHMIDmF
O+N0dWGp97MALAVwPrCgbk3etGQpv00eCVJbFKk7hE1zsTA+GVr4IFGN9pf/WQka6FTqfaFtQggl
9U4eiZnMmteTXWOw52dJj/xu9J2CHAyYBACC06nz0rK5C1N5ElGjG7xkiU6CrWR/tCjBo0PRN9+e
cdGc6ukpsI9H1tY+sE83sqkjbDhwYfLKLO42r+VBdJIN8BzQYIrWS/ROATcodjI3XbD2llgK6kBv
pFIH2mqVVIojVoz5HUtMEGf4OMdmmx1GT4WTKZ1/3uJHObZrgXSmp2n1XlQw/7fTzJ1gB5vS3a8O
Tuk1h+flJ2NPH9iUG1mUyY9nHZyqMRbXOTIyWRFSpLGJ+XDG5XvkB93Ioay+MY5RK9dY02tllr95
i0NNfl6tvkhf/u/folvYF+gRH+2/jN184AKBdQDIYBiDQZsfjQcboSNGwOwXuY8jIjQ0Mu7KTeuR
+jWz7UB+oCrXsigLrTSJlAslkWVd8qMYBojRRdSCba5foFppGxw7AiLWmNZPAEtg/BZjsYBfp166
LuuSTIhlcScveoS/qLshI7U6JYjzRBcJOpvHu8fY1Ec38Vom2Yireq+SyLkMMyDuhL1/zE4d+lh5
R7LPvXmZOn5JAa7depIzLBmCH+nrtWDK/PigEMUoriCiT9lfJ5v3xAkcfkfsXW+CAs4e7HA5euGA
1gGmJrEWTZmfXux4EKJJ4mXYIfEwSANKEc4DzhYYRUdCKai6EojxcH1YJoElmrJBslCKeasRy/e+
e5dsMii1WByQaB4XTxjZZxn5R3fmapcvt/nqeAHxVchljl2eLHUBcLbK3P9J7RVGnWFsVVj6msRn
m8H8/K+bfCkEXIkOW0nrBbCNYZxlQtGNM+fV/rw4kKj6rbAVJAOPrDCUoVOXxO+VSLkWtRG1MGIh
gIBtxhgI7JC9ZXmkdyOIiKxFoEiSRlUCn6pTtlaruagqcoXoT1qYMSas9+4+Mr+ASVA7qkAGPL8Z
14WY1TvbcCWSMrtSK0hxFGA3UXhDrbxYV0gbtOv6pC5Li1kheWT+rhdIWaJRmNourLDAMESG092d
g8vVEF/5D2XN2azRtocP5bU8ytwaPZAfC///dEW2gLvtFBZ2k+hnCvDW7w6Iuz/v6MOLiEZbQwBL
GZqoKfvDIaCuWk4Vd/lrABrz3i5/ocOxkhyVhTP5UCuvJFHWJumKwZAqSJIEM8PIjIIIN4Ix/+g+
IxYQ08Mn5EoWZV54ta5rMdfFXYSx4+1pKDHM9J/2jXZQmyaYZTXCasrOGkVzSkz5UzcID3zJMiGM
jaPnOZUoSBUt1Ej0EmVmswMJVzmZUmBNS5F1SJfH9e6CAfYCg8uYbgdi9+1DqDZDbmR6LO2aCtVI
tTKzwKoik3d1/EGicD/8Yqngo0Q7eBkMntcwlQbwG+qaKfyQlkISSrthcrLlAHss49ltPipgJIqI
0YzfLJEPt1Q2wFhCYAsxaHe7yiauarmLE2lnVLaemrxs54oZfU7n+HlksRE8ij6BrI+5CEyRAdOV
RpcqokYHXFYp7brv4JQt+yXnSd74kpwTV9YY3uHDhf1PFtq/bxc29N2sDEaOrcT0ZGEKZ1Uyg3Pw
Wdj/FFb1YvyvJFHGnwsAva8NkKTrlgLwsY/xu6zMVHR/vmePclRXu4cG/dsVJXKtigmRw5n8LvoD
/1PFHctQkUwO07J+bt611QBA+eef5bI2knIIQ4ALlX4KsUVt+jXa810NVfBDfKrX3OG/iaKuHB8Z
GDyMoR/cU3JKkA/zc7M4A7u4cP6bIGI1r/wCnwMYaNAWlzXpL8IvnzOjyOSOQmAJrNTbg5I3oYwk
Tb4EYxJASbfCJDQAtUDvxJywMy0mK3NMVOrs2A0WgSPYnNPYuo3ipFkvMrj0mPdcqC6ALt1n4VNn
YBg9MGpAaoSBAQk0JlyBuHP7LbLWB2raaKnHL5SPbjEDnyB2xnwp7WbHUKwOJFilM7Hu4gP/CLaM
zCURvklYVGq/tSYpBz1USy96m9388M5Zw0HGeKSjY8XiBn51+qzZrFN+kNG4FUs9tO0YtDKglUuP
W/KWhJmh5FlcRYtxYzhJarUxPKYZua8Q0+NkJBWA0mhv0Z3il9wwrNGDFpPbT6Hs7DyVwcSX2IF4
NYOLAdxsePvR89Bb/Kuxq7bx8nuZW9xBB6v0z7r+IHuPWQqgqWH2BZW0u+6WWeIzdLpFlQewdtQw
AeOHcdNgLzLKS4/0/FoOndwIVAk8ZzHk9G56bs8z8gGCGe85p7J7gP9wDhR+F6Jf3wc2x9tkBk+h
oy8zN19078GTsWKNbl28+9sXHGhdUHcMM+sYr6bBtAwwQgt11YLTdgWmBsBRJ0vekR1lM5qAV1GX
s5OeSut5QJ/2c8qEZ3hgr2/FUw6lrAxZ3dUQL67zM/caodeeQ5nUXqDNdIvG8NgsfjNyPg9aESBT
JBPtGuljkigLqgRKpbfJWHnGUlzHH1Nl+r9Vu3YaoGf5G/U9sLN3hnqRZdzt8pVI6m6jbUaOimaq
vHClfEivWO4LsBne8020miLTWMcnUnxDlwcrcr7PjBIwNgKuD5BAACTQa82bUE/gwHjASMN8untI
ETWvWfOzD20XLg5RIBAxgzDg1mSm4MrlpAnMyKjAL9A57nIOWoJCMI1sJZSDu430SfBFv2PWhNwj
Y43S0P8kXy721StVZ/kElnpIVjCrWyNGV07pRt7P1pthdxuNsZ9356hIAE/CRQHZCIpRPKWuQiQn
sTxMtTe9yOAFtupDJTudwfBi7qWgZIkuYbQQKKh5aZQ3Uea82sRdCcR0F+NKUm4GiO1QEw4Zcu6i
OZiiazmUcgCuRGnkFnL0CZafd/R4EWeLfjZ11ojqA0l42jF3SzCO7nGAmioIZrQX9l5uuyRjHZsy
49W+88CAB3gtgXq0O7Uy4lCBBHiybgUIjmilu0eWn3LfiAkLyYM/kigA+HRp77xHFyZfZv2Ei5yL
pvSanOJz9wLcz0NjZcDxSc3gEB10lPVmcIuI5iez4vZgKxEYgFkHXN6Ig+iE7tDmKt829exN4A0Y
gWZTPpGWnxEtd7kzbSYzOiCREi/mp59tGFGGGxOGlV/LpZQlyqIu57lq9l7tAyPhdh/zUL9NmUdZ
jDEnXeO3DVNevPebFhlFxTomwHf8eRF3ECIAnr9ZBXWBp1rjQJ0FSZP1ni1idBDqK3mVL+dF89rY
b81yAgqS6uG5BcII6txOsfz5C+5fH8zWXMjZMB5AUPEoU8nJeTWoWax4Y7/Q1sPWA5yh+fzmPX3a
P0vSyK7dnhhQAxQyGa0gOEfu7dYoa6WkaskgyV57TkbTQV/0ybC2p8B0/xim+7GITKSRV/hXzeNs
y3G261/Ol/m2fXt+6jYAKvkMzfXyyVlsfy+Xx+Xy9fx9fAI0hr2xA+91g1GdzXFinc+9dt9+M6Vl
gc+XZTtqsrd5LQCUhUgAQwGzXZjiIgUsYmWi7uWMpo5u9kNgiu262UJNNFth5rsvrEf09oHmEQPI
ggDURDq3MRlBDsCIVPXc1YqzVkBM/FJt2fzQHM368u2vQwRICACnAabAfFpqq/T1BRBx5nT6ZEWX
Fyfsp0+htLZRg3DKNXxKZk7rzHx9Ncz3/Tvmccx6+/runle6/ZVZgKRAK/DhY3jNgaZQmrCz6B51
3wj0TOIeN4XTbV46JtHHZaSA+jpcK0LzIUswSXQWoSv9sBMyXvVGNzNRtdPMl3jxggZhh0wNIT1o
7QPzS3MWp8Ph90G3T+bk5uYW7dO2NSCTvvxmI91cgrS7jwIaLuFFBoyRRm1ZK/F1FwFGyGvW0xo9
eB2mSFp8nwKE3w5AAfXrBtAp61cJcEVQtfNXgaIcPh7MOSZigMI6fa2AOpisVERgkSUj969ZfohW
MBmwN8kqfgGfmfmrtxrX5E1UDI9MW3XvBgDPADAVAqENJJStt/c3SHWlrqJM815J+rqG+r9ESMun
mChDEIw6V4ruRnTFAG5JR4/4q4iWcKBLLDPF+dmSyCSlRm8maCUB9I8ACQ4ltZn10JUNF0ua11m9
O+KPAus4AdAO9xJBAzr/T/lqtEGTigPf47RHMwH+Vu8QhKPUPASLr8Axt5HViGaIbsz18dhZBoPG
TCL27O4rAWNHaNaRi6RzP+GclumUGRpcAM1MVwmQXASXVFGALxMsBZsUG3rzIzW3xapExZ702Q3w
+RUrNPE9jD27fy+B0CsBORLY94iu6D0DqhYIVXJ8TY19KcxX5KBsDeqXmZKJA0OSw0C0pVr4qpO/
DZyvD938+CDwSRU2DljU/AfRsAkIx8fEzgHzg6EKVsn2PvwD+yH4w3hQOoJGD+/RrY6h7ar01aDQ
cXcBJgxg1NAalxyogUbzoJu/cnwBGecAdp6HYNRmDdTcYQFh0hTYNrwMTBbMm2KE9la+yvXgK25i
3SsJY98qXvGAn2kAhhgAO46DSTsb2LxQxOYV5oz67nsAPhd1ewBdK2m4eH7zzWy1fUYtLrUAD467
iAwccKWeP38+T/HRbST4nAg1eF0HTsbtlw71kON1UhWPFF91FNPBM7QsD5KL9JT5R8aYvYr6GZKo
5plABvfmubFmzeZbJ2eNGz/wlwhcDyg+wQWOHBUN+DJIsdFmfKF56WvL2+9zYEo+Qle0dJ6Cl/TP
zyu/b7TGndcJjiZS0sD1pu0QIWjLutbXvN2rYtozjKi4ADiXZr7+2b3H9nsBrX7F3wMT5tIiN0vG
n4WaWv0z41OIybu94lgzxpAwnofxqzvUIFUp2zrKG8PDsNfpHFoCDPWHZqnIDnIWwdBEutwJzD+z
iX/FKSzqkz1tCLpajvqHleiMCOrexcL3oDERE3ciIU6k1DeqQ0WIa87wptFRwF6QLcKQ3fB5F8QD
QPlKCt3GKs+TnMwlpMy+5YNTUF4EkpU8f2gA/+gOk8ZY1AMnGfJ0DW3lEEsinVtVV7SYT4Up873E
5J542KnwjN5dXMsz4usWZ6sBjQxmVFt7PfzWn8/4PpAzUPsAoA8G7XDIBnXPfKy0SOrah0XAhFeJ
PTXnyfIFTLQpHcMZJ79FqxMIbfEXsPCAsEPJAj1fDir32PfSEKy8Ngt6+j6hCYMG04pua2S1cYGo
3xf1oWpUXuC8eEuSuiPGqDlTWDYoklmYpV7oq8jhMkcc3Nyqlizjep9cg3hsI1IWhHgWiYvbc8wi
XwzqsjS83q4A993ANkWm5pTO7+cSHiG/ZD169yVptLOjkIMXDyhbaDiiHAUU5pqgk9Jwn33LQIvk
9ulKX2dOshtPAIv0nwJ4qqjHMMs+d08/cjEkqYeEBgl16JR9Pk1Vm06QWziAsV0OR7DsrsLGkxYq
i9DJuHOGiCxNBGkUFBXxAbXGgFN0EJf04X7z+geg3c5+L5iARvx00afmwjiiq8E8OScEVubpFNvu
F/oACnhJoX3+cg7nP4D3/WrRGbDFi7r2rN+ec5gtL3Q+v48vxuq4maylBhd1DQf59/Lp+InQ4mg9
HS1nbf980+5eNGohlPFKixJJYbKQwJMPIJZbAkOTlZ+784IuMgxQRQOYFqAf9A2ocrVPuDrc82vB
zt8Yqdw784vLgywMlBtT/UiUUd6LWoDSUPB1qNvJPJDmmJ836MJhfmMfyO8jiOBlEOOiyk1U4Sq5
OCCDnAq+Ee7nDzwt5lm3z+974KUkaDEDUiDxc3uzXf/a/nZGy/nUrbX5tpTGxc+fcV/xRsOpDGuI
BjdkWAFfdfsZyaxpXGt06X6YzGqCBymDBssDmHaMnqDml8ic27gDwQFIuAjTgVWjDwpMHtQLIAg1
13d6kO3RQaDbrY+mZMlq8baTYbanz8/vbD8woahpfUQ+BGyREqmxA8BYuaR6r3ZbmKdODTS/3QHB
2AdqEciwzUxd/byZROGujxTpRwlAZ0CLA1kKXAmiUtdCuqDvkzkOgGRh/tNOKkwN4d1CH8QFZR3x
8O1vT6WcaEGpBV65FWdnN6LpOVsozzpuu8B4o+9su4GSDSivwSqH5D7qpZRt5+qozbReT5DIMtxi
DeaIVfWF6WQCPgy3GfSXQriumEVK2gEjYtFliauMxBLUkspeaalYTJmSpMQ1MHknt/enjxLA5KhQ
MQKou1TrRRQ4ZFSAt0MmHUCFvjx3ilqkXr6qyJi7zQkInDA+esr34V78HeyGQ+vM6MeIzATZjny0
qoxhAQTa9SIfAecO47jQS1SDqYvQ8HU0xWqGhk40P0uoimavmWhmGK/8xAxKwETipL0fyEM17sLm
C6A6NFrdqlBWpKGuVlXhRZn9y3B6ErEi1eU9/3Im5CZeOhRhVdYi6dcTQuHkIZbQiM9131FTcqGU
AX/Fy1M370HPYAA30i6aJXgVMlsAEiBrX2nDDRoSxHxkfYBGwlNKGe7G6AHGV/EghAXtcnBs42Md
WfXAqLbexUlEDKJaBEoILSWgsdzupoCpMCB9CKVXb5PkuwOQPqilk48GtMGAC3hmRCcXA3VrWxAe
ASZAheusg+uIEpcoqV/4oVZ5SW2qGqaOCzP9UCIzD81VMZh+Z0aNPbO4cu7MJgY/8UShfisCGxuR
9O0ixSgFaWYGqdmkIuEBgKgBy5NshrdAv+TYSwFArTIecQIxT+M/RL3mYzY9rj1jelHSZfThs8pR
jyTAtICjG2dF6BJuF6JymQ+uhr729EUPIvC91r//U9tP0hwgzQMHuA6uT0oAGuPKoZGE2pvbRVEu
JOn3z7//QKtRhQJZOtQNekCjZzWaFktFlXZeZM6A6Y28tHhjnAIlAuwgSNag7IN2O3B9w+u53aNR
6sZIm+t5N4juBOyncNfXf1jvGH1vLlKQVRAMgjosglf7Vkoqd/XYaPO8y0Vb+uWfZTtDplu0ddOK
WazAlPpCFsIvpMpU5J9we+iHLAKtWRamk7qLI2dAGO954vSrKJ1/dDRECs5eAcAxsE3xZFL7psly
nnVIt+4EAyAOo7bT1nrISEBS+vuXDDijBCgEoi5u3JVrUZW9ko2trO5CdEAavDUqvRnMDJeX8l/+
TwhqOmhTQSqE5rsuBZULg0xRdyos87xkvni0ggnQLh6UW3gJBI3UPW6PXlICNUkBA7OTwrcwfeZC
S4lC6+fDoB45MOEhMAVbBN6cS1sC9cgBjjMxKgwzeVHtqsK6QY9XNKzjfJE7Bc943Gj1ElDhxhsD
WchckSD/dj1NXfBKjNfB696qBI1bpr8ZZZMVat+tiJJC7VokZxn6zCGFP/JWf+ie+xhkZcZXJTC2
jtYxejlEPa50TBjFVs5mCJIKU7bDl/Tr56OhG5RQ65JJ6yliaewXTop6mY0x9JOSTybkDCan/K1X
5oj+M8SvstnJZqICJgRg9L9RIvxVL7h1+gdQmO0ickNwen2NX+WxXJNc9c9fdQFovXpZyVcBdAlV
bxhVWVVoAFeFy7qIFwcUn193kenuUMwy/yBzjrg7u9SYAAkzkRgbiZXAWSXAL8f/MUP3/Z3g1gkk
oewcTr+25+IV/AK9Q1LHIZLrIjoKC7cEAw0yImaEIdkjGCw4zEY9OeZpsd2uv48bNK58fv+8okuT
0U8rojSmNvRRAybtjGJFgZTBZtO7IjBKYswEGy66tjftMt4bjr9VbeNPs20XimJF+/ZoLQf076DM
v5RMhmmhoz6yy5jvFmFV8LzDn6CUy291PvGVggcZcYHyOKo5BlqxIlRwfj2jisibnnxibMOduaFE
En2/0ucskvt5MCBSln6rFsGcJDA0mXVGvaQy/0Q4OoBLvUqLbOVZ37onrUI0IapORwa7XCEFGL4p
AmPZ/T20DKWjfX90SyH8BTES+plQPwTa9+23VTMAh7o5wV3DaNWL/13vR4TbdiguKh28wj/vxN1G
QJgEzUZ4T+ogPPnvVxuhDkGMBvTI9zTRTgwbKcIs3OisTvaHa0I3AJ51ZCZRyqOOuIZbMaQaxMyo
yx7nZQsCgwz4SSiWpVbw9POa6F4HsoOw9KQxByG3hq7W20W1cSonmJflPP+5PghnWXB19M9+oV4x
Te5aPSm9I6BTRWHsJZ2GhHdLiPaACAcCBRAO0pvJ68OgNaVY7JUnjSA2lXZLMm7jt2SNuOWrAhQO
rsCKWEm+7OZKQyrSn4jgNIyNSvTkhcCFigqI23IvgmX0JW4tQTPryspBq8jSzbv3hphCwLABhg5O
+R3gfgoPMPZTrdwn3+WqPCTgQbUr4BydQyZCOzFE1KrgksM9w+MJgD06hkqKoG+DBKtqQF0DDqfK
KlEd3Eam+umf88ks9FWMagCrGfjBZqLChbIKzhAQ+PRmYsCST5F+K/cKGsDPqbySgCaYLGOga3Tu
z2p696aizxu5DESD8HsQJ1J3IuAKkCYKWgNexlh/TodtycoZ3zkhmLGFTQXEPQwJqsK0JRn9cQ5j
od1X38GxkT0tdJ974E3+vI47E0KkwLHCnpG3ko6fhqIZDS6T2728kGzt1G3j558F3GvdrQAqYQxf
zgAGCASIqF6rKL6pYOcBZSjjPOg4GtcXyQiEAmjRBa8uiBEpszHx6iAHYrcPV8ilrfoPfl2fg0W7
TgBx4r/2i5+XdW8UKXnUI8RnPgdIbKHbg0p4FazFs7wqHclRVu3AOKKHS0PjKLgjkNdCbwe1tG7W
0iFs5G5fuhLqhXarmyXQdQu3Q39sakeYcECzx+9m+fMSL7y1t7cY7aQqbJKBZwakXpTcrKumKOGw
pdIy+tNgCP3zPUQ1yAFPs4ypLZj/Tb9MYSQxG/MqBmazLL+Kd6TUVLzGoGXVTXDZx18Ry5A93hAN
AQHosS+tLrdnLcyzoRUSNiTGSC3QBcwxRKvLhzi6XY/8drISGS7Hg1sCkpS/BZL/fvXQRlIn5JEK
gdM6XaHrwRokxvNzLwFZYOTSQFCtG6Tp9VaCkORKqCnzvE/bNdIMWbkTQK3p2z8f6V2QDkZZMouG
EE3TkHhW6YUUfdaVWs3vc8BuWgYmZDpw6Yp2vm53+R8W4twler3VIBS7eORhAXqBRP2l2/Bq3wy9
FTVQlXJ78Yj8PPeqtObKb63gnK+B7Lrj3J+XRxehCcObDIh4WH4Q2sD5onaxadswbRohOgzoTe6X
hpMCMEewJZT6U8BWcXDxOcsdoJu/xY/s0AmWklsD6224j4fQgYWkBJmRUBC081SsOk3RqOVFURx6
iE2e6yflPTmCPAjDGoSatlioVrYtXH6TAXp12mJ2xUkX84E/iadp0brKipWcuXutSNsvXhKQmV6S
TeS9vj6HpkL/ajGj8wSANDiIP+w7Sdt5vIMkVAZUGBLvYHSkjEU1Z6gaAz//MMluvI+exd/qOdr1
a3+bf4NXcY1WOXTBgRlslQbrmFnuIq/htaahUIgpAgDkkagPpDeUeGQoNE7JYumgrlUrB47ioQak
beRWDKN4p9JEEAGNAck45hPR13O7lZIxADlPyqWDhFgjcyqUKGP3Q1r7G/BzPv2sz+SjbxZFdBjZ
O+Q1wRSAUtetLL2KuYEz9PC4dxjLYP2yePvLPGeAfhNF0CNaCyxWSEhrG7JZqAPClgGRFH0udCGw
DXUjjI2sOJZ20KAVV1TNorb4BOE0v0LLdGkWnRli4tHsGBv2SDKeK+TqQAJPSnW3y+r1uUxnLiuP
o4vmdhYy3J2OYV1gQ75MjsDVoIHphDRoimQUy6PwmmxStCzpwIaLsYyfT512/OCJXZKOyKRAxfC/
20Wgc2ooBSmrjqq6mev1KCxkYxFrlsQaG77fLVwX0ueKgJVEPJSgUO66UhG6+v+R9l27kcPKtl8k
QLmlV8WObndwGL8ItsdWzllffxd9gL0tqncTgwsDg3nqEsliscKqVafqVbLkx/Z6fx1LHcPPEx4Z
FIbJqCbKCpatrwljO+DnLdlg7NGtTyedWArSjiAJpHkhAk/V8sFv61OYGBOqJV0SGMHEOPCFEDzG
CORFmST+UfulXFe91Oo46LzihAH08d9qusKv+cctQj4ezS1wLVCGgXGm7HKecUrXhGp5GkQLrbJl
ad3/ffKFMwOC3yevPLqPEIgtJmVJXq+PyeRXJ+4lfYrfdJQCU0thOqgL2w8xaKgC0o9gj4HeoDR2
4nORy9TqJGK0TsJZmLooOyN6bTugy3OA6ioDQ/Nc6aKxh9QvtIyUNEDjQ+Ykg1zrx0//9bQVfg0t
DIP6pAhW/lY+5U/jU3T0gANdAV8xvorIy3Wb+9tKO2s4LASYJBmCoElFy+98vXKYiLKX1MNp+AxR
b0X+qbUEVtvQDSHIqKmwZqS/FDHNXIiCFvscYy+V09C6Wbvrakyc7rXT/ZUsVRxFp19CKAVEQjcN
4wpC1NQVh3UYnLuY0WR1Yx1IT4F0gVg1EmJS62hCrQ78Uj1V4n5c7VfprgfxmcQ4kqWmg8gJJyEQ
6D5a+8hCf6lBNsY+mL5zLER2FO9dQkqQb9d9u40ahpO5MM+4prDQMAdI1+jgdp9L0mtBWsVqqp4E
Iz4gK4Vwh0V7s9RpzABB7AU/A/Q3ixnKcpiNahF66qmPbTfp7ftnvjyQ+a9Tb7/iKZygJvh1n6TU
3NhMJjd5+ncZqAXBKUT8iPQwZTrDcfBXQlmuTlVgK505AvUsHMKWoVpL7cWvrxDrw+snwFPq0EfV
y+N6HKBaqhvA17sw78eNw4ZbiZdGBXgPkAOyl7/UqqjbTm6bVD8d/Mbx+HVXmRpnJYn1z9sFtAgJ
FlB3guNE3fVkKDpvarTVqc9tn9+1qal3dsK5/39SKO9oEvg+Am5mdRJADz+dC5BHemaRM+7H8jFA
qxqQnICGEEQD/TTXaaWkfd/op6o1xcSoNhDl1faE/MEbs0R7Sxgg5oSQDm4/AoD5+SRVrupdJ+in
LjTClRmU9kO0BXaqv/isetIidkbjFpk7+x9Z5Ft+6cIYa5U/Vrx+EsDPu50+hMbQz+EGAyxsLrY1
1iTfG8qN3BjCdaSjkWjUqdMq5AZsRnzlnSpwCyADjqrV6npfIW5oN8piuDmATgBDQQOHvCjw8y7n
vFM/2Hpte7A2tf/uswoIN1YCrwBB+Y8vhZOab5yXaYDZFivv1EwgFYqNgPOZJFPLpQDXBvyEivZn
rGgBqge7MeoumXdaZYaCeouluLo7DP98T1eI6uFLwewg/vtJTP1SASVbqT4CBO7UgwSgevFaV6tN
hRXMLt8ySEEmE2BDgtmgIdgt11RC5cf+2W/PYeK6q/4pyq3xkqsMB3dR88B8WLSJAd0IQBPhmqQM
qJoGPhyoxj8/h+gbApODofZWemp34coIYiTtcaPMyjP3ZloyZN84MBJAy4TVDT7Iz237tZWlmGiB
13X+GQk8DzXM2m3AT9i6w8iwekvtwxrRhIbUGvYU/5lr38SJgsapkn9OqmNR2FrrBv2f+/eIflGB
2uSRhyRk5Qh7MSh6LsLTx4yLx8w/N9wWl2jg7SF3Y4WxEHJNfjvzwB8h3UmeI9T6EONSb1EVehhG
FnrxOT9lZxanB71L+HFSOlkhWhA0gomfLyEUJ6HTwfV+rl7L9igcZNbXL/cIlgYGFB3M8M6QxZ4L
aAQ5FbFP+VlzI7N9TtDlxPAGaPAnSj4/LQsI2ghWC8mZuYi61RGdK2NzVoAyzd0BxXCJjHDc8nax
ARGRaPStq+4u+QeY55SNtWJgeRa5IfIBKgGXk7TNEozmVV3kFbHUnkdTcOR3DXm+HKMXi2fgoB8y
ZpWNthOwEsAkkwlWGFhF/pmvNxZSWQjGNrxIaLL7Xh076wNr/g7N/k8O8iHMljISG4M8ImN49FgI
wsVz+CMdVW7A3HG54OTNpYvSkHVjAOnd64BiOlhidTvMje67MIon5taSs5spP1nrL2mUpeLCJBM7
vgkvmGyEUd0c2rcwbtQUWgsNTZp9/z7TQGkYXiINPj6KeCrwP5QmSZ6etn7fhZfaKDbxzj8hytu2
ETAgvFUd+jV3bSylYCQDFpVvSCUEIeiewtOCsI9aYywFoj9mQXTJv/vCDND/mVnany/xr4BuNUPU
DXVds0C1S539EQoMPcJkXE2FMo9CNqGFAOOnL5Nkpt/5Q4q2xN6dNqpZxJu0MzVGdpD22H4WuYIh
A2QfASHtHqbwgWudhzzVnNZRANCIasSZMb78vX+GS2tAFvZLELWw0gMsVRQgKHwev4vLaqd9pe+t
b/R2chRS0tIrbf/sRXSIDmZ2JtDe+x9we2d/fQAVW9e8PERjk+A40QV7HgcDlHkO72DK1bVxVxuL
IY5oB3VDZuul7mPWo3rUDRAHymbZfBO/HuUjKpLozXX3+qMVfbEIqm+fJEAuAELiYaW9x1qutAq9
ldGFT3cisu5DugGX8ZP/yLMyov9jK/8jis7r5rIeaEUPUbr+JK7seN+hwVhCLkt7ibbBF2MnycEs
dhK+AnozwYKBaelzy9YnchJn4hBd5Kf8LbnEp/KQuoPdX+WX4BRfOFam55YpBRYQ6QQklfFC0m+j
H6oYicBjeXVmTyiwcu8rs8BQtOHQHVhsGf9DmApuAGSvYL0ptfSluE57rcNeJnv4Q/5BOK9MZTRU
YLdkK7yMrNL8jWcKXgW8c/SdoDDHU9s5eYPc9aIaXUZXD6wUHb6nS8JC7ZMfoc9MAn5HRboELLMK
FQhOfQw4Zz+GFy9+boPv9PrAqcaWbwx//MuBTOrjxFCShT8D80K4B2VE7TA0IhUNRgK3KjhBDy+o
x39yl3yw0Hv0mCIVvS6t+K+EYcuduZ4eGWJvvIO/xdKpx3goJn4qIbY1E9BQHP036cw70xv/wrHa
8G69R2h6+sl8Q1EQJs7vgT6mSViKUgxZpf0xgSz8CyOUjE/fBK2fGbMMGHFXqCNECg/hDrxoYk4o
/7ZX+6IeuTC9AFEhGJnVcabxJb1PT+0lDQzGPt4SRvCqP/BeZNqoWxC16QrhNYRVm+6Sum1pdM/J
1kyP0bZkvHjE8NLrwkOHLD+y08j2U6LUIlN7wBXTS+aEp5zFQ0z3CxNfhbyj//l5yu6v/HAcM69M
L+FornIrqtwovkaJMe6yr/IjxxCzrynCefEv4zp70h56cNv7jO289djCTUKzzE9v2YLiaii9stK0
Ib2A2P4s26BHmj5KNwQCc3Xq7CfdbUz+Q4fLn6/rXcvY4EW9nWwBgUEigEV+BgivuaIqtQQyZn5K
LwXK/T0azMLYSBxgmkxvRLtla8WP3Fay/2yao7Ifrm527h7AeL9WvhFWG/I5/LivXTT3zs+Z/P4g
yhoFqFnVWo4PUgxxW78XzgcZMBD9xbhiQJMwyF7BEMje9L7K9SnfAb9iVDvu/FljLKrv6k8aCifh
pln7h8T4I9mNi3aqYkIHfXuNmEMIf5xZWj9/fyx1zZu8bHyxw8cmcOMTIz2FqplcGpOzxBdbOCt2
u/Ye+Jd205jr+/u09CDI1F90VyDpCB9Cp86tkOKsK6uiuWhPENxtPhGiVc8pcwrcDf8B3VXgoVBJ
4xhyxZSg3q/kpBQgCMDupwld1fEeyRtj2qJRwRoYNnr53s2FUYcfNlkOsH3WXEZzBLPau/7WjGAm
e76/d0t3by6FOrVUr7BMD1IGJ7gGzyw47NJogRIHaoriA2l8pSKgf/3U+W/RcSqfiuCLkceLepI+
QI70cv/nb3g0898nvsGvVJIqBr7Hhfh9MTDjt3gXXDZ6bcTgDHhKwcbEKpvfkofiH9IMKGapJGs/
l1dWZeSv/Fy4CJcEQxMjDLSYVkb0XF77o/zBdEeXJ43uMCR8kE9HdIgYbS5ulQ+ImbJWuKiaKT5t
ZEgiYOi9iNlpCfxDkz8zNpRs2NwizCTSDrDIBWPUV41w4U/1e2aV7tn7W60/o4cyNj2WsOVLTAqp
pFKE/BDSgWT5v05P9IOoIXwYl/Q5+lvWxnBVHvrX9JHfI2fCSqrfsAREGprF0fioQ7EpaX4Zy9wq
5IRL8WdoDKTwO2Myt52bnUCq3xvdn/tb+eMGzraS5BCA6EC4S/hj6ewjGjulOi69+lpsVh/pV2h3
aDJJ7Qnz1Zod/1jZEoTX68ppnH7d7is7vfS7xpqO/MO4juz7X7P0FaivoVwRLpdjTgv1+ipi3mBp
12g39cF6EwGgQfiaP79GMG18+xbDzi8AmysgcpFeRJcw+oSW3ENcNAD7WIraxeLWzuYjBB8fNt80
1R1DEs07hKr8XBJ1WRJRaRShgqTRLfbVJrMG4ysD0H0C8apsNmj4cQS0+DTghw7WnR26mqWCJFyw
QyvYpoDk+c70yIqUaVrAxVdRWpcrUktSIRo86REjQqO/2jbbZJhmQpicpZ0A8tsEQIkvA4waoC3v
8cdjMg7nis7KxegHI3FjNBwljBz84v2lNovyuKdE4pGLwWb1JsATAEwQ6i7Sx8RQu8WLSMmhnl+h
zvU8j37k5M+EG4i492A4+Xx5J8Rb9d4DiOrvfaFLt4YIBeQFIcVPYzWlCTrP9amSKdplcshYVmmt
rKd1aArb6GFEa2oFRrwjiPCsLfbVvS/7xr7CYmPeGxLR8Efp2Q+91KlBFRUcXHIjL82BN3zk7woD
aSf0xvOs+pq4sNcYMIGhFqi1wosiVABzE6rFcV5EsR9dG1DXtYcPeTua3xibdUzRhuWjwo/eNd5q
XOQU0LTGQissoPBAEqODhXAAAOaLyi/5vF8WXJMbvhmkJLqqT5joARbyYl07Zst45kVySWamlBJD
Ga9eKKMqQqbymhqeq4A/bAR/WmAiMBU3Ffxm2QgeWjDChWA7lAxCV+SD4vP+yYqLsJ/6CGqrE6A2
VnWIjyhe/TUHPgtM0kaAkZvI26C5cgAvDzrRMA3dKFzNgHonpnLEoHvz/nf8+Bj0ZoCJABkqTNUh
mO75npdtG+a9V0fX+j22kVJxdDDdeeDYF8GFt3JSG1/lFCB3HDBQ8ePcgKwWQ4LN0M33illhDiZG
K/5RjXYD7juXd/EemN+I6jEEFpE95rwNZC44E4f807y1+GwNnWqkrImLSX12EEVdFYtydO0cCeT1
G7RYEuKi04RGRhHUB6PJYyh4sSldjHE4nVundwAe3fCOBHoX4z0FUH0YjEtocY9M4q3l0QLXxQMs
h8YzoMjpdMcgDrla8XF8HRz9KP0p7fS7eIwsEZ2hK7dZVzZYQ0BOyogWFjVY1Ph/iQVUcn6SPbDz
fj5CbLNvXfmUnzDy0tHtadsiWVxsVxbO9ih+3NefRW8HpMKX5OHfk4qcSldv+BCJkcLnk+u0r0+v
hCQX9ji0I2dCMHp2H/f7F/fr8evLe+2P8ZErjI7lRhOjP1cF4vKhHwElM5Af0OnjNNUjlG3L7Oq9
ZQ73Ltgx87Yu/R2sEmgt5HngeWCbqSBpLITS66ohu45b+bl9A2vVW0AmEK+58/i3sfuL9wKVOsQY
hFJYzLHgxCAtVgjqAIKvFdGKTMU9VS81aRlI2bXAxE/Znna++yKgKJfBHMBxZ7k+RFHuiaPMsDDG
XRKjmxCuZrpOT4Ngpia/0R+qnbpBG8Jasson5aF2GhvpGDe8ZE/61bNB6PaywsTFB+5P8sQylzcc
PxzAry2gbDavhxFX6OSbLBRhwVxauoGjYNqYaOWOB8rs+2p9Q6fwApGmOSgUaUme36VBSfVBVvPo
egSg2T6LRs2YybVod8a9+SVhcVuVIU9FcYQE+c0vzf45/sJQzl3y0Vv+wZDWY2TLmxDtlU+AUrAG
W98wUFgX4BpIc5FgkLIUcpZJrYTg85qmRo+nb12dmIjkxZXBnALg9iAF2TzS5EA9cFnrrRo/9fNr
tu+/uU8Iey6fxfd0G1xQWLaUbewZ0ze4jR77K89Q4UV09n/CgbUjWC4RyaH5+XVVX+XaGEH4FRz1
L4EZXNR9YnOPmRsGBuuC0m4pkQZqVsz6Q8IOyArqMYo6fSpbmc+hnJrqlE9xag4T8qY9Iz+5cJBo
QdSyyr5J06Kc8qsEqIvp7/KnZCdsiwdtzTICTFHkhvzyxdSJLzQReOwrt/MOxSY5YjbMPjgjbfiv
FZefRaE8Bl4ZmG8AR+aSwCkixZ4g5Nd+K9sB0swfxYv+FJGBQ49KxGTLWGRdIA8JAiSY4VijJC1T
m1ghyCqIQb1KRyQL+3N90o7xNdhJ3+GRddNuaMZMFrWLzcS1fsAl5TXehdvG8DBbu31hsfrTxope
EGWsAlUbQKgAIcEmeZTW/BH4aMaFurkOpFTQhwG/FaRk8zMKvS4W46Isr9Nn/y49BB9SZYgv3vt9
q7vI/mMlKEEgzQH6D5LPpQyTCG43NAHn5TV5Rbl5d3YdZ9gZeOcePOPFPK3JeOT7Im/s3Q94AG1d
4NFF88F8YSm6sFqfr8trevbB739sgGBmYU4WUTsyboB+kOYr8BmBYJASwilCrga5Wl8Jb/EHCDaG
D/8rq00Vsx9krI4H90fhrlc9hg5U1kk0toHRGopFYhMyufhCWOPvr3sR6v18kwY4KOkJX+YeV9M4
BZrGNQiCNBD4pWcL3aiZI+wwYcBFJitZqztkC8CSr28YZkwkpv+3g0HLpvyZtuzQxqJDNhhpX0Ce
EmG0U7VRt92xduCeO/nmPXdS65m3NCexWRy/i/iPFk8ZnKQrJKH1/fY6OeCEcNHlD6+Vd4uNlxgI
eBwFiK+V2QNgUZzF/fCQbVn5khvWFe4McpWkwxRFSnrinNJHahC2XXv1CzMs9rVvq9yOW9cv2UHf
s3T8hsUjnGkaSltopQPEi1pwPcarhEvSFu+TYhyii3JYY0b8+vu+Sv1QcdPH+lsM5aOhu3yVcRHE
jG60F7fKRfkUdo6DOerqY7X29q7yZrjgpe2M80a3o3eb25xOGNT0dmqRmboUmPrx/a9hNjnr399E
Xb0qrZusqZP2Ksa7ujtIhbmGFB+EkTqZ/9CDy+Z7xAyNCAPsK9cUz9YpYdFl/kQH1MaAKgPRNboY
4VHSkVmt110wqW19fX07fiBXxBnNpjSyRxDKh0aNeJ/E/IiWOAwX8cHCQ/7Q7fRD8cohl/bwsLW3
vLF9T9ZPko0JZbAYGM0WINc4IgT4v7+eTKfbnO6f6a2rShqg4dMAXcsvHKlSKvlKJIle/fisG8Wj
jLmZFwx+fFKtHilFycYgDYPb8JYAn47b1LvMLdcBw0W48S5gvAfiLsCyAWdDMmxupdUiEnVAjNsr
mrCdCuPOkd3/GaeAKQXomMJ86goa5FuYYWaxJmEs4mqo0Ew49byKsp9NbRC0V/kgb7tLgYlYtr8F
Zzdag23xFen+wS2dccWy0HQYRsulYs4elIe+xnnNtbYrJFECQnqBzGO8V5Brl1K8G56ROxnmM+jX
lSEyQLAL0AYlnn6L9dTzu1yCeG5X7LmH1YN+Hl5WD6vD4LYf+mNwYNGY/Y9TJkPH4LgDYE2dcoXi
seoPUXv1BiN9js/FJXCmtW7mn+C1VwMDmBjuj3S91DbvA7LlPbDgmksvBydN+vBgkAmND2UsdKlo
V9GKb67DHhQDayU20Dj7pLJ29ubB/hJDOaDCVGWAGAkYjPQtfXKv8RcK9Xv5Uh6znJHduxEHzVdE
bek0ZsUUShA1gbPqbcIeHhLQlCFdveP3w0HvjebPfYtBT+Mjo09Qm8E/KmmgA55kfldX/CSkZQq9
AVNP9cfbqH/SraJsewtjhMGXgKl46YufGSqLs2eRIqAE032Ocs1zZOJic5XxlFd71dVf9V15EEaD
+06d8JGJMyLP5sysI2WKlgewBBD6ELh285XK4xiVqdI3p7K3AgGJkTzDlJnEswEqLC+rv8i2jYz3
bPmUg88fAFt4DeDJ05csz56ghpE/DehSNYTVumvNYHSQqMXUEtXCZLHuuWOoKzmv+SrJVCW0CRAC
ITRhU6uEy67JYx3wJ+Eiggmnd8XenEDz8S20DNW5JQn+MfJ4KKgimUe5hXKaTDowD+NJOyRmBYqw
53OumACeMnkZFxedYDLRWwa3nIA56Cneia9pXqILI/gSgSRCxKkFhrjLGX7ujcMScR1w09F8AwdA
pq5CVLW80DSFdBrNTLIS1U3NPDFXbrWNK7v0rOSVcfcWjjV0AslYkBagJk0YOucaWShjjmJSitHM
hnaoUJnEn7ALHLVHAm/AMCmzlOEmMKQu7BkllXIvvVJJOInL47P6hqFpX96jvIn37d57mf5ZQcjy
MPsAcAkZGFdqeaRjokEaFmMPExQnMF5b7I0KhPT7zAUyjbEqYuznej8XRq2qC5QsmiIIK7Rj+t4/
oNesLq1Ex2xeZdsAUpu5o2ExfXXiJM/FYiARUlboRoWjjlLc/AgTrlyVXhb5593HeI5eFXU7ucpg
55vwU8ZE0wJC7y90EQETtD74UNEgDOz+gnNz1Y19J/BRdl5d/NpwBoyDrVn9LDdk4Bagnx+4E4IB
oh7WtkriUJP17AzeWM7fq9o+/SO8S2awMnhMFkYzQuUqh35TO+KeOQVi6VeAoh53EDTVkC5hmfMt
HVuJD1Wg6M+lXezzh2Qjn9QT+u7AtqVtppP+Fpz7q+J6joxirr5hDc1clPoIRf5v+ZQFrQo/G3AC
8lk0s03hxNvUbXbZGhybyG6gV971N6oTrf2jshFP0mPs5I64xshBl1XfXboDZKaNDvJz8GjA7NHt
waVaFEMZlsoZcMLvIkfxPD34+3TvP8KVPLKq10v7hzZ6RPIYiAZTBIQ4pcv8qKl1K3Lq+RXpwzcZ
1Kzgjz8WB20ypojZtrX0PDDQErgURCvE9EHw/JzrrqyrNk/0c7cGodhLdikP4h/P6ffaOj5Gbm0H
++yLOTh88ZbAGiGGR4QEQkvSGjiX6hV8tBqlwTu3ihGC7xEDEHz3QX26f0sX1oiSQlkjIfGKtAcn
6Dk1nJd/NuDUjxOb9CvXq7U5x/Mjfrx9GJGiOl77R4AaCwPAMPf+MpZOGhEFOlM0veIFBhfdXFSZ
ROLA9ZJ3BldxZXCfupNdvD/8RlKMKDS9F/2RiXQn12tmUdFtj+4rtNIR7mdMkJiL9Ebel1tF8C/c
2t+FnYXh8ro9AKNzadf8R3XQHvIX5NpYntriVYRY6APYJND4QciX5mKVvlSmQA6CSyo7CWfUJtjC
JBTMAba3S6dm+Bo3tBC0WaCUwuXGOCk6xQjQtF72WRhcMhR/VyjrSChZeZhf+vavB0h6IsAiiXGb
sKS43PNlVbmnln4dJBcfxEWu+lUhgfMSvHCwKHsQMX8pfwdGqWyxNEoitZGD6PkYsuAnF+EzQ/n4
BQO56n0G0kAW/czilaIEUYoi90Pp8z6WFpLZOsoZTrUore/v3+IeUzIoGzWKHYb6xFhM96jbSB3c
//Xl9aJ+nnpoQQAPri8JPx9c8wcAxa3VQ6yu21fglBRknSIAFVnGg3zx7HpRIqnXrfMkz68niOzt
j/4pEdFQqZxsrcGI3r8nT2IYkEWMQEkjZ/jLVOl8N60qskDQAGrIFT9GrQOw93TQH2XWKLpbskD/
hacbLc2kj3IuSxBbvRRqEWeFWaOAN4IU+nPEKNc1h/FDzPYLcnHm+4i3Gc4RDCMeS/QCzaWl6SSX
ZT/Il9f4HYsLz4GTvGTP6mf3Hr/cV5Nl8h/NRoAREBYKgGXBrTGXJRVTW/OxIl92vYlxvv4avZoT
OigD8G0P5p/6+v6OrCjKDqwOteVdngumIiKw92RxE0gygPqxCjRl9O5vAsYVW3o5s9Whyj1fHS9n
mFk1iRByKC7F5sPbxK6+5TYgP7NZPWk/hnVxbP/ZSkAF58LQjhCEQoCt7Ko1n5vdcXWWfKS5m224
VzGPvXtQPevfO/3gLf86QWAr52KTfNInPsJGxs/SVQQiNbSF0+rAHQD3tO9ry+L9pERRZlEvykSI
oLQXqzxtumeOFRywfp8yiSthaOPGE+SLeMKco0i0gscxtdrJ9DEusMYoKfRxbNXPabTlkGUvb1w6
XG9wv6IaQ+ZnUfpYSFw/+FmgXKo9Z6x23r6xvSP0xK13LPqIpTdMUov/lUWjLiJ0bpWq4skX3h32
kWV8YmhcZed7VtvIAloC3ZgJolSyDsJJ5sKVfFldqqsjgW58x/+RH7MdAGHgDZXM6gngTQB0H2tW
/9aNB2gum9LLrhykUU51+QK+Jn/nPT4ak8u9Ke4E9nM/MJgCbxiU2Vop5SwD3Y/BOyajQWrCEGFQ
tbpkZPD9G7DMhVM7SqloWmDuWDlwMvDN0SZ7LA+oFXtWhQ2VzO4p2LYvLM7kpS8y30fqNQDQrkIv
HhRTc3NjP9iMO720kQpicWAtQHEjKCDKp84p1JOUuMqrS/HKf68c9J6sbK7GbPQEvg8QdAHLNVks
CLnXH2pCQkgDcCR1UI0kBZU0igEQdDzKJ/5GsP8dHkNkIKZAvKmDIoimT0m5IdTDTkYb00beDvsB
eLV6DxZZmwWHWNaEKEnU9nlSOa5iWQmulcOtuTVmH2/LQ7UG043trYVTuAE6fFsxc1LkZ2ePDSWW
2sSYj8K2nyC23waP4Vo2s0fh9AftNBvN4TYMpV8EMJQwSumzoJ04DsCFa/xw9WNDvkwgY4wO5ZqF
X7mhjPNzo5S9FHnfw+yP4MqtNXfl+Fvvr2IrWwGYwoDJ7XxTEX8pCeWv9qkmBUmGZYUPR+ElA9KA
tZ6F3/izcYQ8fgWwJvix529zJumJEvNScAW9t61u/fWwllzviJCFcUIL4wdBBBBKoK9wG2l9R44n
V2O1Cq+5DdwzEPOJpey6nWrFm8kkjLKEHr8HZuaZIXipGmQmIbD6aJEHmRDtGbc5Znd5hRj9qL9/
VpDDSr5Xrrxj4aeWQAllLok6LXkAgVXSQVJjdQB5oyXAfpHsepezDCLR5vnVmgsiavMrsAj6PPQm
siQw4/sPb93jp6NZymF0grP/B2lBltfD2kJytr/kFWM0cUUDeSMsFeEYbZ3WQlJC+PdrjIWh1gF6
XtKGSRMahEkql5hRFQGH2ZKOVeFBOwp2gAoVa57OElhDDuuXKErx8xAQEGS1o2tpV/vEKc3Eeusw
lDhdh/aw7gtjfBSP2rHcKCaPwcLjefj8W6KMbd5XT9Z3qFQAEKWA9pYNvqMHy76Am9HstRPSnbw5
2pmD6r0bbnqnfY03yXP0oLtkumzsrDZMpVq4tvMNUSlPLNBKDa4DPgQzYCyU6GqTOzcvn38iozpU
mFvl2Z7NAqMu06AQCqg67A/GHoNwkroycSrmndJDszpHrQxpH5jTDrPbNYs/lvvmfWtGp+JQvggs
2qGlYZ3LpW5QCmIlgN8g13+XgSgTBWTTWR2lS9M6l0HdmqEIQgKzI7eGA2rmQ7W8S+r8M/0/MrkY
9QViIdCPA7pMc9AXnlBU7YjuEt6Vt57LbzEgDtWC2glRomhdz63dai1sJ0DlVCcHAr1fs3hol+EC
vgEtwcRDAzwP3zM3EP2kabnaF+m1/a4fANAz9/6m/BSeooPweP++LN1bQqH0QxYFcmrSTjMXhUoi
mk6nNLtWoD2YLAEPlrZRMYU1M/QtssJrJgSCfDxlbUHnLoMJFZlZkH5RL34GxjHQ6WXZtTZKhK6+
rZuP9jvBQD6ynpAbhh2iwBiDKI8MsKbcGGXVlUXj5dk1Nh9ZofHykEDjDmpyoGIJehQFyPnOxX1c
DJM4xEB2WiAfHDE4xLIv6NIHPub+IS00n0hC6hwMB3As0Jkwl1R6WpeU0xRfY8NajU5nIuNaEc6J
+2KWugA5oBdBoZ9wwoFZay6Hl6usT3UhQfMSQGoPklWj0QLjce3o4V1eJyDBYHkxC12gJFLap3Zt
N3W+mKDpsNgfQmmb9ibYUM1ycgh3hHdmlsEWby8ZhYSnEMV/tL2BqXa+RqHQvFEI0xTIqpUhbw9A
F20ae7xa9/dyYRApMdTCklUwpk2b4Aab6dOfyzcrX710jigBlMWt9SJI/AICPHe1a4z9g2RHhvnv
lQxKDGV0+VU3FUVN1oE+yQiqpxkPAbKDjGd7mTug5FDugxJOXq2nOJbGGRwsyXF8Q95ohm+uthHw
ffdP59bdxUAsgBtJfy0qtNSN6ipeq0KJiAPVS7MRv2oL3D0YnsxikFu46WRdvwRR6hYMUzT2RZhe
X0sDvVvAmqYOQ9WWIRSRAYJfFLgQDECr5yoNiAsC0jGHDOeIbdvs4/3lxPQlb1zVmRRxLiXSyhII
AkgBp6BgOMIasFXkOZ/QIvt9un88tzYNiSxUmGC6gWihlGEQNPQChH525QLjNR+Amol8Y72+L+SG
USXcfZhqQJpPQOUwX09e6VIpSy3eBsN7k44ZeOf4xjVrRnv8zYv6Ww7Z11/OPoDeHMdlkPM6eYZ+
MPxrkxjbC5Pq+dam/ZZDqXSeSIOkh5DjnUTwBKlHBIE2Q9WI1Zo93dC03zIobZbLANM+1Ca77jwy
PTT5O7Ca727ezN8iKLvG1au809sa25VsRJc3OZt7k8wLo2R666mbrYTs5q9T4adGUkIBK4nQe+BU
e8XItM2qOssZ0NVPrGj91mvwe1GUQgsC2MXHGotKjfg9Dg2ThXUnG3/nYGj8YyJnglqBJOzabGQr
2jKO/aZ1/vX9dBNqkckEZ4+fV7deYSi2ajxU5vrviBb58uX+tWQpAF07X1Wq31UBWnpHszVXRrrl
zNJK9wI6BJjO7y1n4Pe6qLupD3zX5V1FzgWOgCNGRuyEDmcxtI1xNWk3NOrVgasmKBsm7F06AgI0
Q8tnHRJLB6jLmSfD2I8xNq78jhx586XvNjq4Iuz4Mq7Fnbjzref7R8VaFuXj9BGn+MUIgVZ4/kr3
2zVrSYxrQzNu5V7CexIPAa8y4O/yJygZNveXwJJAmYG+KLl24nExtcNucgYD0BfW3We8M/RjFsj+
hI5qHH4P3GLpVjYavAKD8WLe9AH+q8kAec3t2dgmnLiqO6LJo9ntS2P82zvbtYa2kL/3t4xhDND6
OhdV+ZOcVhIuDdoSIv20t5/A1dob8ksdoCGFBW5hvJ8YCDEX10q1L/AcMW2OpWgoVBdgcEi2hcna
wlsOzu8tpIyBL/qC5xc/xkABpYtmVs5kKetqJ2NepmkmJmMfyT79b5sN8M58YX6tyXklkesTG2+Y
FQwOof1TfGRdovtv9mKoTeOVUd+M2D9Mt5A3Nbg61oyF3LeiwFTPF8L3/CCGFXQP8WJz0R6DnWmb
GqsnhqkI5C7/erKzom56TsBC+G8Ds7kn0yRz1FlW9L5FwMSxuZQukwQMzoEb1ZtI/2gmytHHwAwx
drB7z0CHsvpu95yb2ayA7rZcUplDSgFTsKhNjP1q8DkugPVGx8+hJg0vz/fP6bYh+q8Eav9SJex5
Pk+yq3DJzxh2vpWQwIrc+0JYy6C2TyiVvuI9CIFO6+feWUuP/38CKFeKV4cQyQsISCcjQR+U9hk9
3ZfwPxTtPxtFp5AxanjqxxEiDj2IvczpwZYye4v5Q4wolOzF0gD8Vw5lSL2gg1+VxRlyBPwzCOiP
T4nNuJuMM6e7P6Frmlw20KoehFno/HkZ7G1xYAj5Hy7bfxdCWc6o6JSxWkUwMWipTVGM54zYra3o
IVmzriex9vf2jDKaSV+lUtogNIz2OzCgOpoEQqI/0yEz16zk1G3D+d9VUf6UUDZdHykh8pTbVwwd
vzCWsqxU/ART//196sZneh0KVYuzEertyhBES1AM4YF7qK3/R9p1LceNLNkfWkTAm9eCad90TYrk
C4IURXjX8Pj6PcXdO0IXsV070otmIhjRiaxKV2lOiiTzzgRQQaFzf5/8imxjIDKiK45BWBZ0AF5j
mgLlApGFvJW1TivDlqZHgUA1bCRirFEgwVyFzfN1VAK+XduMEmMW0EzapqWGLLP8qwLyM1I6IfCh
dsMBM7mcYHv5aTejxVgII8vTLOrA1YgerMDu92+2m663n08KohSZI/uLQfdvYmxXPXJj/ZQLIBZu
wge78q6bokVrOvt1xkKYlVX4MBD56YnO791nPx+u//6ieUAqlE4FYPsVu2GtQieDBpRheO7BcbI1
lh5mBJHVdSL0br/d/YwIcx9lCXReaUCcY67gSFePaED6OwoKE/yeBfTDhQFC7PAZEI0QrWYlrjnh
4eJF/+aC3UeL8dD/jXrvV3cciV285dlPMxGuPEaoPdc4IPkJsFJbrCNfc+6ZR0HBFc1Cp7IprQS9
szBlqAc27oN//5csMGbZR2XOFCwQSG87DIO73Cf0sq2aHRJjjTE41Y+hAVFt3ez+vbBvgW65P9sc
Pjiy+gU9Nzuo1DoroAQq493zu/WGCPPjr5SBNbkhkC+kVgaB8IRx7hUWeJ9X1yksuq3ZQTGmdhyb
rNBQyTmlm+AR6CLcdPPiu2VGgNFnsyiFKqXvJHX1dHaUHeYnYTMiIHn8FSOsaTXUfoqTCmpRHQOS
nLAZ+9/HX+iBBuy7qmCS1WDLXVnl40HRKAXCFrzMC3v0SB7wJGopOLqgwrj5Eh3rFv4pUHBSvHeJ
bJLNgFLNyAvvF3T8gg79+0x0paLKB5Fyg/f/hh7YyJPdBcnC9DFWDAOjB08UtvMnUZU8BFBbgZe4
B/QkgPxVnCv/3lGNPsE5CeawJqwwMSUBJPxX7Gh6uim9+rHEviTpyU4+QsLR9gX3d0GNOTKrLKSp
KfXi9OwfPLGyVQzOdIh+zr+uSzKPDqOSQBLum7SmdNAXgxU+R9s/8h5ePBqMVsKHCJre4eRGW19h
SyI8Ovp9MIx+us7Lgh+cnxmbaU4aozcSSsc5d6TouMmEBesCAAY8gNH9gAYBkTkrq+klSZhwVtFT
D6gPcxNtsGMpRmaJp/5LiawLUsyR+UKvx4UMUhpasg08WrwQaIeQgNAdifiDl/BZvKHfnH15uJmC
1rHSJjHlTCOWJ9idfUy8T457WbY2MyJMxAjAkqFtBxBJSLzZje50RJ7kkRMLcakwEcuoNZYRiqBS
uerqkOwqO3iUPh/HHxxCvCNj4hbsqUnQrfB1ZO2btNYf3Pz187o8ywvZK8zDUhRT9L8AGo4JXYpe
6s+9odInsn9IjuVm3GZHf3XynegQHdCRsH8ZnsZ94aAdwb1OeyHawNpsYJ5h6hv9PqwudXmOqf2z
hBeg5JS7SSOPkeP8HQlGHjoDzzvF6mleWLY9ff/2wGuYWorMLrhghEERZH2UGzE/FWfyXAE7WAlI
riEffMebIFrS2AtSjDy0jVqY+hnc1G68KVP7GTPcZ7tKbVp7MDY8VJoFW3dBjhENK5SlLshAbif+
6iMivVy/myU1uvh9Sn9mEQC6kTYTRjdP0w0q3cbZBj5LTtZPxVq+v05qITi4oMT41QrVeyWQQGlc
yfahXpk/139HgHGlaqKdY0WfaCFFtN+B+cVhYMESXDDAuIUB8O95HkNVkB7dqO45JW/rT044wFNH
+g2z66j6SO7bBIIcoVfWG1t3VNa8nMv1iwAqwiWNc+Kf9cIAjfbzUKxUp3zy/y1mCx0B+seoYOnz
JYVEwQ5wX8RN+I9ANzn1FrELx+b4GR4bjM77ld5JZgU2dh2S1Y/9vx37ZXhg9DyV6gHgY6goFOQQ
kdi5t9yEt72LxwKj3K1a5sFQj8h9iCjMpU7ldJy2vYV4+eImGPX2BezsklJqPqKtZQPfgrt3k94l
k1q5oMCo9ZBEtez7oCDsxO2BVg4wrTp4j0BD4/SsX9cNbBe9lCoReeqpNnAjVUVMYgeoxldrrn1f
8MUX/DBaXhZYZp00uJNnvC9kW3QNu9obT1tOWHHdrgPC/JIZrCEolFwFM6dNQ3iBOOek2DAPmqla
cYofFzsHQOhY13JoKm5ClXNSX65lZquKLFPrPoQ97G3Fe6X90DqJbmPek++62QVa5eVJ+aoRan4B
AdOI54kP9kfhcozuIgXsHgCAPVDf1G/xvm5irqlToCQGOoqKiWh3pP/gREEK/c5vijKjwtx4nStT
FFgyFGVtEKdO1xVe4F4DEBTA0RQA02vsbiWiv7VAYJEc9dW6wQhN++PTfRNvtrxc4qLp+f01rIgA
DyZSBBE8J6R4rZwXDOpwTnVRCGcUGCdQyEURVD4oNA2xbOF210Ndr3v8Res2I8GIRtKdy1zOQeIJ
16aDSuGT6xR4TDBeIEaBRFAbyHh6dryImPsQ++Vtjmhw5O+rmjBTpLQNK7nvQUQjYUdqt3OsGy82
nOJ0nRkeHcYZqK1ZR1WD4xrt1/PkWfZ5sl3t8ToR3okx/uA8mFGt41ZOu/PeQ3+ec34629dJ8GSX
cQRR1w9J0YOEceN1u3jNs2w8saIszu6j1o3CqmrcR1Ng7UgDXJ2H6wzwCDCmwMon1HZh/0/Tw7OG
5SDc3uJF0/xbMb4enDMO1HgIkyzEgxLIVhuLPCfHgaC0l24D7zonnKv4wr6aEWoHpWygIfkp/1mQ
G2h69MHR8e9A/jQQm/HCKHkttK3eSrjtym0AvyraGmorwJpFsTXCpEh3to0790wePngN4RxJlhnd
19SwBfISbikjklPH5Me2J9rH9fPjqCSLGTVOVTmWFWjEm941n35KK6Bf//o7+/JVBZ5d0mC2VgnI
T+qotQKD1kCsfTkf/5IIo/eKX40pxiWh99UTDNgx2wAV1+a1qCxVVi+kgdF9CEozdlTgnMFatS1S
WJvmVD0nnvq+U9c8cl93fMVps9XJuPa7vqshfM/dXtLdaH84jW55mwyYGRq2ypNtD4MDPqXE/RQK
+w8zGzPpZ0xF3AapJsf4ALSHButgqz6Y5MFwzD95sf0mw5Yv1W7o85A662dxtRu/GjXGwCner0v7
cp5mRoaJCabQyMvKx+0NcA3oBft48+18xdGppQz+XEa+IrGZvGOxVz4aIc4M/ZS9q4WObzpIpaG4
EsoHbNOE9eDNfHI5Y4xF5EdGMVIdc5qcFDF5Qx4t8taAFvzLI1QvnVPYx9WoRjhCvEqzx2j14y23
jVteRo1j+9i6VCoKvpFJ2lfbK4DAN53LG6XknhhjMDBmNmTaABKHbO158UeOXWs8RNJFNoBTS7tL
sBvlC6pkJglYEVkN2MSCSAG4SS8FQB/0dfQnhm9Gg9HQMol0QUpB4yw7CeCLpK36PO54SdRFR/Gb
yjePXmFvRSvrNHaLX5Q79KLThleDw8tyOnBGhlFQ3eyzyUD8dnJGO7y1sGwS+y23zZHj1L+t7cIA
IQBG/rmYL4So2cUAtNAMmgJ0knKFjQ+vWD8LtABiuwA12WyP9WkXbwTP3NYEW9WgsZhZ4jcsU538
ZtxnH8HobAHwFr2MKLNysQvuWgsdVvAhP0IirDKH50uWBX5GjtHcKfTLQRghKLuDfEZ3r9TRRhF5
xckscOkwYX6UFX1W1AZ92mU4vufOCbbT5+d1O8TRLBZ8+px1aRSIIIJRrOppJ/cELyMMZFynQm3A
tRtivH00WKEPNC20pdD95z0QQ/8o1p9dCuVzJohjnoVj1VFB1LH2UIx42QseB4x1iOQGIz49fn/A
PMQx55b2afR75YRYxy2bzTgmGk7oq1TpvQdutLHfYv5yTB4hxjKEvYysmABGaG1ftm8muhcnvz9z
e+A5ksV6727Q/cIPwFFGgMRltyS8e2oxKCvchLcAVhdXHSqjGF0xTtdljWNhWZxOwexzWoqlr3Dr
QbjpTiZWTOghb4fwInsACaD9bmi0Zpu4MIN1hn21YHTap2aXbB4T/p7axeffjAa9y7lQ91Ei9D1o
7PRVvhe3ErYHj4r99mfvTBMzrMCZAUYAOxUuG3ESBVFU4K6esILRE5+wfFEDugfPeC6+M2eEGJum
d1lbVyIWqsGiAcoUE3K8Vtul8RXgyfzmhYlHglyapHRKaCuOhOh0xFbpX4MNX+6EhJdlXpS1GS3G
rg3NMAIKGefWJfYRaBx4QUTYHcLz5sty8JslxrhZkzmVRgwyz5Mz7W/1m3Z/x0WZXzQMlgh8awvS
rOqMhau7aUxjIafl/s4r3vo3xKXYyzoWRPVkLIi5rqXLEcpvcgbleSbbdQxUZ0Essa7NnrzxCegi
5BY7v58ll+Phlv3ojBJj8Sort7pYAyURMPY3oaMCkjgDQzxhWJTtGR1GW4chbwWlqdDOAixMAX5O
+IP5X8tAlwJAROmYNlvkb3u1S/rsDHEDCoxu07iDppv53dxL3m5OiDmy3PcHHbs3qJomxwhg0R1W
x+zfB1I58k9IRL2vTo39Jxc1p8ocoCg0vjqNOECFTM8Z3pUNUP865IR4hJZEfU6ICRgHqROGMWuL
k4G8YPqi2jW5z8nkno/l9oEj5zxaTLSYxmKQNxXurPEQwY2uRLXKq7GQGbbCu05syRzN+WKsqza2
EEId19ZRlCuslH8pHOAn8swRTzro32eqa9SKVeohyGCJ6hdaGPCIbgAdCpHv7MYFAHcAM8gFe+GR
ZYwt+kQlo7FqaqAmbG8Cmo2jvqku+ncbNz0Or9KTzl9KsaTU8yNlTG+SooU3ab40YSpI+zS6hmd4
1nP/FtoBCmWGaYuam91yx20W/dicMmOPo04ZTO0Mds84ZQxx2eUOaCbAfCpXXEAGKoRs9Pmb1jeo
WyVLdTlVqeB4MkU83HvSXrczzSXjA096lpzZnBZjW/DMjoUGoyIQ0vRDdgPys3fajb+7u64Liw5m
ToexJn1f9o2egk6dkvfMDb1fjZsfZaB6/uuF8/QVPCfF2BNrSsqgL0Bq8lSU/wdMk2GrMjr/uMHN
8uGpqgb4S2wVZsvNqRFF57AeaeOfgZoMtgoTt8SLm7eMZVns/6Hz5VNnKo6IVxOC9otO/dp7kpuv
/qCH0cIuOxl+DNiDWLZwaUUEUxWa1BioHGD+jp6ZcNDe+AD6VJ5Y2TYB/4FaORa2Yn/mJZ2gt4Q6
UCDbDfTIy3E7t9rqMfE+OPK2ZOjndBh+NKkew84AHeBP/qxJR6LN6FkrCcXfwOE2nC4Jwowae0FD
pKqZL4MaVpGQ92H3c3ra8hB7vqoWV46O7QyY/P5chdQs9EBhzwi2jN10jo4NeXhi39xPjofX422w
UVV3+IzXW2vDg69dLBPM2WSUOI1EOetEfMHUbbVi97i7C44t1hYe+w3CHtO+fodLHmZOjdFjf2oT
Q5hATcPkOxIJ7XPzdp3Ckl7NKVBDPNOrQR0HCCmMevCG3rYutI3NdQLft8TAFs0pMDGAIY9io9Xg
4ezIFFhlcnL0IhtE22Tk+RDcYbMY6b1bNXCGR9d52+b2J89KLT2N55/AxAetYFhToNGQBzPvCRKp
MvnkYSLyaDDBgBFl2JZBQ532aVO6jfsWODw2FltE53wwlqOq82Y0tS9xMLB44xSRyPWdDt0ej+LO
ur1+cTyGGPMRpqJUZNR8KDceJTPYIwoP12nQ37iiz2zyuQkKvx4b+CkkYuQ3lWTAsgcmKcfDc2Sc
rSXL4yRHQwQqPcRugASG9vHz7xhhzEKuDrUpCDgsJ0KwSRJ7shN0LPH6+hbtAZagmDpQ7FSNfRJb
cSkVRYfl5a+KN22SW3V9nY3vGJtUWX8TYB/BpZDkUkQXsTt56Hr6VrcHABFgIVlBzvDqx/xsc/Hj
qYn5JgQzmkz8FStpEBsV/G4CI1cQHQPDNLrUnc4WPbu6+VsembuSq6I8JxkOEfGzagvYEiE/pl5i
66fOfguxvFekQ5bdiiOFXx7wO5909gM6jBXt1IPOTG3XYz1zpWMfPDKNTvxS26FIitM2Hggv0lz0
xdgD+B9KzIkKKozRqICShg2KpPGwHHkonGnVytyRFh4p5jB7Qy8GKZSph/JiJznst3RzL7cKSn/m
2tkxjhALIyMzU3BndbJGuhZrh1Si/pRcu588nnzwaDEuEQFtXsYpWJq8DjiecQhYM8Wub+4ijEnw
cjSLNWVzdleMe6x7Lc+A5ohxE6AAKW62t854iDcr+ipAy96uWKNcZYcrjqJTEfh+oBS53sByFv0r
0poJY1IaoiAmCjIONxsPDWj9YT+gn+pPaphIR/5DhuFOVJUSgHcqzdtYpFWJtCtf9XeeZvGYYfx7
0gAiVQrADLrcKhI+0xHBvU+MJ2DeXT+3RYc144fx8q3YCFNt4Rkiupn7KyV7+qjiRX2LL8X5qVHX
PLucs1W2QUUvx0n3h9wBkix8r+LyBH3Zm/y+HNbD+4Yq6CHI5LeONzitWz9WG/FheOtJbJ+d9g/6
NmdcsRUlIW0Ko/ChV89TTspjiX7HnIs89GVFvwm2isVZgKaku40YKysJgKQMK0gcBViTvOfIsZ/a
yE7Wyjr05BN61Tfdfer6PCFclIwZXcbmoiFA1csUdM/I8b9Wj7fV7d112aO3fo0zxtSW6OuLtRoU
dv4BI2k2LC3nhng8MJZPy8/BWImgoHipI92LJF/d8ebCqMZfcqFhxxqmebGzDtDMbMpYVYMmLSy1
PTkbnjOin3ftpy+v4Pphf48ZLz+TOWxtascwmJQW2Be1lx16z+aVBXkHwbi0HmC9faDiIN7vb3nd
k7zfZi5SH5pMbw38dmZzUegXXiGXR8Pa9MASWknDjyvOfe0AWMXdB3BRDx8PT9fvYKGz/ZISY9dL
WCeho0eUkA3wZXuygxI/6A7x7If7fLV7daADruNiQM7l9K19lUuvCRNj6X3M/SXnDgJw8F77x+jR
dDP7F2CCD053cx86AqCc7XX04Nqt87A+Ymu7HXjW5uP6CfDukXEE2GYTi90ZH+HdI4PH8WXfzf/l
6TLmv+3MEZtM8eMD+cXT8oVk8fzHv82Cma2m1UGgtaenxBWO2ap8TwlAr+NHR+Dh819Xe3Yo7G8O
/NsaT1nyp7Mm0wO/5Vwl7ysZda+E2vejCrL8179MKc+ihW5qFcunpgoov7zA+7oA6uzyvlEQs6gf
8dUaIYQzdvV9W595KSOMivWSPxomlW5sn7IVkmCbhrenedea5OvKe34cyWrtfv7lRTA6NRpG3gki
WBqIzflphXfJjEoNJRoDEx2/jUdDUpHkrlht3Zv9SO5t564l+/Wb/fHQ7uyVQ/GvtkrsVLyojvMJ
TB72ujZ8ZUb+byP4bXN9FEpo95/Az+61JaiAxo538DdnIhP3F5DSr1Pjffmlhvzdb1FaM50YlEKO
uxIf7txzoubvMdKF0H6952a/HAa1dDYi/DK6eUjiakcNmKc94e1aknl0GN8H9IZCqFPQefaARUHI
4UawXw+nwFVRylkDp/5p54rk4WnNg6bhqPxXimjGYJDUlZRRc4IcDM+c8BSE7Zs1zKHsBWpPnnad
54XOKUb5Iyc/ThusaL8na3ejrbZPIbGBsvkx2tvA4VV5vlqHrsk0o6O+KqdVM4C/Z8c53H/c3Kwr
8nKqiLcrSOai9u55AH8tbCyc8h2g9AM6IyDOhJye/bm6G2z3wd2qu4f0sCW3kXP/GZP1Zvtr/eso
kpX9QyGHQ4iFPGvTvS7R8vWIVGfTR4LV1Zjzg0eVvBvfOWwOTo9PffW0dQ1rgh7nzFPIHls6ihte
4pmjmWwCNZ6kGhsncGuZ7fLE7Qvq6Mp9sB27eh/mQ0VtjHMKyGFDT3plu+8nVHJCgsbdHMsdnY8I
LmJEkIXhNaI59s8WpW5YVM4D6AsB9drHXNqg/1JKPRUSGR8DyFpn83z/I7hTN8+rg7OpbPO2Ie56
ZZMH/BcNl8iG666LD7RX64d4ZWK6cs2TVo4ysmkaITRMvaOXDjAaTnS9GMdbeCNjrbaMVi6V4VUO
xyBrMqNDbuZwlrBMs38215guEJyau+9syZrNaTH2WAtRDhUHvYPVjLDM8qdPHuhdXleRhbyJpsyp
0NOcma7Rj7Jk0DUAA9iH5P49s9M3NMFxwTMXJscu6TC22UrNurA00DHQbd27r8r7GWjKAArLgfko
oJMrRLbcffw8e9cZ5J0iEzC1dYzEZPp1itg1+WrA9zwY/R+gel+yx0RIYWyNU1SCPSf1iZIR/2cG
oUihgdfZWQwA0d+pYF+n9bW35vK+tNBICn8wu9PzQULPL/zBeS0AjThETeu8btAUF2ADlbFJf9HB
vIqj7EsGdU6dkX+pVMoxqij19v6+3uTux3X2Ft9AdBJBpCsMNYN1duLkJ8JoQcEOFibM9W2MV2Pj
Tq6dP/4lJcanCYaitEoMVhz/KZ6c2tkmTuK0a7qNjrvXmJ4LayNnbLGOCEiI+bmLwFbpaKTH6hyJ
+BsRzaZAIjUwWE44zH0vMVBx/OcYWe+TqMMUZBKYS1+mtXZc2TIyh+E2eLhOZ6G54JIOk/KR/LD2
1cjqTsGuLNaqo3Se4JY7ZOPlXYY9A+nBh4+3S7LF4lWiHyuD8BR8oUZ0+Q2MTIYAsa5DepEj+tgS
t1mbe8l9qN7/+lAZg+zHgoABI1ziCChwtAACEdx7NI9/MIx1yRBjkmNZrqxu/GKIApFkmJXrPSwJ
WHE5olbpmlgyRjnCSs8xHcARXXtkAf2gw4QRGqCPtAEa6whhvhISoSeeS5knoIxZzkXhjG3EVM89
oA/d6o6wCkBRur0uoMvW/7ceMGY5VsNcCIOgh79un5JVCui4t4hbkFqYTL28McaWtIppATkeN6be
9aGNKRyIxuqA7FuJINOyfS8CWtSq8+2XbXoQNsFNveaVhBc4BXCYrsoyQhOghzEHmvVjeS4EfELn
PddAXzijpeyB530kKhCMwFxQYc5Tb61pCrB+7vRkkdBOBjIACisgtSOj1pK6kRc8jO9cqgvW84Iq
c7xqlipqpkJYOu8r6sJrTnKJbXpbLqzvgkbMSH1roqx9OQoqqhEZETF0oLmy88DrrVB4RC6T7v+F
BfRVEAA9B11z1i5/yb1o26xVt7qz7qe71KSzIShk2iVcebH+PN/J6z1sak62j+UKgwno7XcwFuyI
a4vbPbUUp10cAGvRi2zMc3rDOGvRtCvbQkno3d/f/ip3P0qUdom+HomwGX2kn64r65Il1yRU+S0V
XZEGNrFdxja5JgZJHENbRxtN1v5+/1ZyA6iv0aFvIjwjwriLrI97FPpBpHKzo3VUb9rHYKtvqpXm
RncJhiWopzrm7no3eD35bFHX+8zvBAf/N6KDjve8XwrAL5hmvIqVaENVG/ies3eQXVElq8Htjg3q
fLy5He75Mo4lE4yy1WuQcvwVTbUBXO7xwXrhvSkWTdHshBmvIqKRItVCkDm8B9tbEyLTE962zUUV
mtFgzJ3cVmKljqBR3vr7s6t6d3jlcoJdHh+MsUt0KQ7ExoePim8j96ewOuOR8iee8OL+GeOG/kw5
PovgpHJrt3BbF901cLoZf1vbUnA9J8V2KqWBNGhwhz1g1DDLu1N2gWu4x8JrHssDj6+ltMAFMcbI
WROaXFQBpyfdSM8iDMlhYxBzJTkeurhf1e14CLapo8OeOC/txs7ftHVhC/beVVQC0+YTu9psw4OC
1hgZYx2+d9yuu5frFmfpNXXxkYwxiPGJetMIHcaK/K32I9gNDdEysnLFHSDN1tigCcrvHxVGOCPv
iUN8WYZ1Q0FbGrbfmswJDbo+akWIExrt/u053GLKuXFoFBZt+0NqYjBossuJuNFJvYFLaPHXhPQ7
y+EtQV3KWQOGDA3hiB9M+duSG1EWlEDAPhjEgXGHHK1EqlXuZL+qze2wjtD8+YLc/ENM1B36hh1e
G+iyCURznqEqKoC/RMYE5srZt8IOrwiltZNfWBeUbSD9vKGFRXWeUWGsX5CUupQHOG7RPn8IdvKC
hDAPyWvZxM6IMLYvxRC7bMYgAhf9pKOtMcLjpz+J5O668Cw8xDVgIv9zZIz9a8VKPKsl6AAl7V5+
UPDgWV+nsGwtZiQY8zedMzNrqHjCW3Q3v17SdeF8cmgsPAMu2GCMn6JhGOKcg8Zopx/Sutx12/rD
jlc85NZFVfvNy9e1zbJcQdgBsuFLwiDdw0a4170O6ZHr3Cy9hufcfMn5jIoexoYgROBm8BTPKwDt
/Rod6bBR6jQZMW90j675sza25G4jaDsnecKlz8RP0lQr51SFHj29Spkt7aLTCaGlYLceDOhtsSlR
b1duLczQ5geOMePp8FfmdM57FsZiboJ2NZLXkwWEzsj2CToAeWJJNehb/Da7SsZYiGJgAOoQJvvZ
idzDQd4qx+oZsZKGFfP/j4cqNcLXyLFWw2zSST/jTsuS/HiRnmKyk7w1vymU/s53OgpW5iKzrH/P
LJddKHc+fLNFMEmTi17laICJLG6B4xAD77y65W4I+D+M1W+azFEmVdxmgQmaKN7kIUwVdvdG3mfP
ubKlMgz0wlBU7FaGc/mqcM1kI1LFKG/LpEcmG1PC/pOV2MqusBu840wvXdsv9FkuE8FRkSzSns6r
D+e6Zi6/amZfwNyiit3YzaSE/el5yAlAgYJtt7Pc6qtBPybiLj+YRyBKYY9gvuI+X6nafb/a3+wz
PmG0FFUYEhAfWox7bXLi713Sue7DdSaXWn/QI2bomoo1XlhCzzAZxWGrhNq5h+9Rt8D6jWDrMBZr
Dzk2ixyitbqtiDY5zY82JvUJO3F2ZQV3LsaAfdJ/JA/4d13y6vuLXnf2UQzzqL4Zk552CNSxgSBN
bPX0COje+sd13pdF2ZQUNOZKqiKxqO2BZuZRCijw07idUNx7sR+5tZ9FDTURHomiji5JdnGnD3jj
IfQHykn+rL/u1Lv0Rt8M90NGcmyee73jNRstpZU0DNcpuE7kclWDudACk3Ca4Kf9KfpMnugWNZrs
j+y99+PnEYW1gBgH6W6ysQ45XJUx7zVOY19WbAEPhmKXKWNnOLuaZizEYojFrEeIMaIv9HxKXKBP
7UWsIhtWD7yZp4UpMQ3M/ibHhBtRIZWRmVQ9BseB8lwdvQFgvD4ZHVtYaTxgk8WIV5Z1UdcMA+rC
tlQG+bmvchPycnYGLz41mR0Ytg5q6dq19y8vE14fxYuI2SqOk15oXgefM8pM1N/4k19EXd3/D8Ct
v4r3NJWGhW4fsieTColeTqi4pIFzgkxUEIyKXwgtWA19clD2KdFSInoNJ/hZ5gu5G8Uw6DXqzP3V
chEpJRVWSKrhJduABIdfPmZbXwJbXKfVn+Bj4SSh8aKl65amG0zwGEaCYowxGNOAq7S/t9BWONhH
gZusXtbD34RMGsXO/JfZn8epoSf4BARStCo/J0R1LS9/kICxuVWx5NY5vsm70m5zEm+t2+bASxku
PlRnvLJvRaWTu0Ss8Ak7irvZbfpf1aH8ke+mVbZ5w7QFVpGu3dhdxyv/yMvL0Zv7ZghUXcfMg2TI
34DbptSX07QckaGoaBIydFtuA83CEBXuckaDuUvVTLGKtwCNQ3ObJzZNTW3hllePSPMS9OwIDi+D
tCywv0myNTlfqsp+7KcelW9tl+HtvU4OlnsLYNHwIDjSpnrnbZf+CoKvnCRblvP9pBz9GC7Eoes3
6jtsVwQ2BkZyIDX8oelFA64pWGil6aqlmsyZilPaAU1bhcPaeJFo5w7G9PWbft+8xtuRkytbjP9R
evgPMdag+m2GOeMaxJ4MpK5QjJawZkDGAH3Ki3OWT3FGijFoVpuOep/JyFZ4BrmJZRdQt+iOSO8a
dGJoMbfpdzG4mPNGD3qm/1leZQnArWneLJaQNoWVASYHEfAW4IQxSzGGrOl0+4tiGrLOREsJnsNj
Zmk0xsDcLZqoaJg62D9lZx26/G6CZc4waowoA9P1GOC/5Iwa88Aw4wHd4hK6olA3Uuxtw808L2Ur
6I4wFPQtLCMyGN8QD8okCqg0niJs7ZmO9S03hbQUY0MkFFFRJbSRaKxMKL2YZCWU+exkn4dOsPVN
CWxi1y5/dQeRC/y5ZBLn5BiJmHK1PwtqT0WQxkaHU47xfcP9QVPdpvv5gHQd9xmxdIhzmsxrbfS1
ocbLt8eePWSwbjC5XwALWd9kGLTbJ07hwP+sNd747KLzm5NlgtC8bLNomkC2AO4bJsVuMFylAOpB
7eHgVYdaZ3Hdo4ur2hW7sxMfCheFK84DbimGoc8aNL7oBtbNMaas0Fo/M2uR1nHfU8dwJ/stXfEw
phdfiTMqX9oy0/M8RpgUVEoPbajI+41AkBW3sdaiIc1Dso93RsVL2Sw6oTlJRgGLRk4xzg3GRlf9
NZ0c79Xp9qoT3HYrdZ38DF2OgVnyCXN6jJ4MQi6ifQ30DiWwyKPS/jUdEyyGQ46dhmgfvMTbYhZR
A2qHagCPzERJ/9LCBI0e+aEKv+DAC9X3xdZ3kNW+13cxt3doyXjOSTFWpu1GQcKGZlo+pOuLx4r4
DuqqyH3lrlM/CBuUS3nnSe+H9ehzmoxgitU0RGh+pDGoaLfHwP3ZOhOKxjm3cLno9miQZCqyaRo4
zsuT1OrWLKzYRwiIakpA2mOILmfZC+zQPd8Nq8/rkrLUdkzt6D/kGElpxEnM9QrkejpgPpCDnpIM
vSGuYktP4t6VX45nbJI4E3tv2O4jzRthTXXioEZ6/Uu+er6+nfHsSxhjWxRFrvWjAJk1DefV/JXc
Wd7gk3uj3NmPn83buLf/H3W5RRM/o8qYWyttmy4rQdUJ7r2M1GuKJyK7YU66T6LEttxh1C88GJwJ
j0VLNyPLRABIIYdJXYMsoFpyshI9EzmZkgdVqtKvv3amjFrW2H9Xd2eQ6ZxksvONuDVaEhyR3nzr
XAroqN30qPXcU0WaiGEbr9EqO8jPR9FbvVhvmLdeoUJnd5+i1zvHF9FT7DsedM1idAIZRE5A1hEV
6czF+2mWJLkY0OikQ4oSYF1uh3d5wAVc4VJiLjvygdJbjqA0ec6ABvuUJLeNnXi8+G7RXMw4Ypyp
oWIjhx9Hw6k9k9duU+5UUkcEnYfrPwAXwtHNSDGCpIx1W2opWNKxxbA9tofpaK3QwAG/Sa4r6GIy
BZQQ/NPUtcnaeCvHFIxsQJjK/cGcAA9R30soGB5ujZEU3qe5RhW13sS786FfcwKDRS3VdRndoqYq
IhfAGMUAce3QgXTjtdvJSRtSbTLn4zqDPCKM5VUtHxihZ5hCeeuvrF1KUAfIOIzQ6/imkDNGGFmf
rDOmylvQqNzyQ9lKtsJzVUu1NijRP0fFyHgzWfI5bUBBI051j04eSPngDqvEu35ayzHNjBAj5H6p
1GqqgJC50mT0ro85EiP2i4wm0NZpf9AImZcqXcwe4t0EG4FCA966jLfKAAeRAPGSeivAy/ufWkTC
l8S9Td/ycpc5f/YInRNkTjO0VCXJu3A4Pb8HAwF+oeqgQtqv6/Vwe/08F+P+GWvMcVo5EvtmbMER
aT8i7Ka69+3634OSwlTMaLDGAgPsakMtrfiZPIbYgwVU53YXOAJHkxbTBHNCjN/J4rPcTCOOLfp8
ztzc21RA90WeYMdRp2WLbgAKWRKpPBgMRyO6gv3cLwa8pJNjsL4x7B/ZCYMN1+9m2fTNyDD8dEqg
NrEJMq1GzNDWUmTpi5V++pF8NG72XAtE3++xK7RbCdtPKyTV7t/vd8TVzb6AGq/Zo6WbznJw1vAF
McI05JFrT1qZBFBa1zldvrkZHSbSRV9e2ZhVSQ80tGPPvzUddfOS3vXrP2janXPE2nSAn8SKX4NS
4QbH0L731wnmJ3lh5WKg9ZsfNqM6/TdpX7bbOLJs+0UCKM585azZGsqW/UK4yjZnijNFfv1dqbN3
m0qzlLi922ig+0XBiIyMjHHFJYmipgQV4RicZKSsCpOzmdD804ZpRIYyTFzgRdhaDDLep7AD+KiT
fmoWVqDYs31i5RtkGxnnRB6KHw/JiCD1kFzSvPLlFARbkh27bGrXd4TlFi2lixULc5QlQ8oIcjHX
zRsftDQ3BpbqVZestXjmGCyxqFAGUAqxp1khV5nfzBrUNH2dOyobFdhaDNFNvfOyKPESsHdQdbvN
l46uUiYNbcIF6RUVL3/VPuU7LTcjVDAUZ25hm52ny6jOrFTPCN7+lbs2ok0jvSiqhGnBBLTtZBfs
vOCptZoXjkSsHjNZRo6FVpExLUona0/JEq1COu7y5W1Wpmx0DmqJwBS8WjW6T7U9Q65Tvs2YHqWS
PYf9l2jivpJim2+dQ2tmcAtpn60SD/Ek6kNfF89gTQNPuiEyqZ+ieMlx8E7vDWOhemETJcQ0HzY2
VviKxgE7MVsDHd3HrxlLd6a8qzE16r0JhTSeA7HxekrMfpujj9jxESEth571VE/d7zEh6sUpL34U
y3J2PZnCYJYWr6MXxf3yLBmYmoxzI3rwQ09GEqSeFiyGKedhBZ7O2VoBiLj4LqRI+LUWS0FYPFFv
SyyHQTcnwlsB5rJ9UVbhon5zMbraMJP5U8ZkJL7baO34jvv+vM97kPKf/QIY6DOTWS+czCOOaVDx
Ql8FSZh0oPHcGedVvH0T0PRqhr+AMZ3rxhHR9fPjk7rlfh6clEjd6MFXgZLcwnqsdpURW79/F/oC
ICxCYJ1EM+qtZm1wq6NvusZ1YwBgey8tPpgJanKhHn0Edc29II0Fb05OcZPbsW/4i2uvG67r2x9u
y2q2m/RHxkKm3p6yKIWyGcByb5wBo7yTTRk1pwhlZlbxlaUylCGRvKTmigKUYt0Mt0jOYsL9g1Vk
ndjCBA9cIcUR9EkhlqUMiNrlSVKUc9xr8b3eJbzVvLa/ZZ1fI146CGigd81jtTsa3Qqhtd2j0AC5
svITk0c4+gjKuNTXcn5RAnzEs7kp18HT3Lab90JvF4eXFC0SLKi7yZzmmGnKwsSXtqyUCPRy8xnI
+oVR/Nkaxp7F1+TDrgpAz8JsiSTRsk37vhJyLDjDosKTYnULgCWwhh6mn5sRDUp0eRyF/SUhNNL3
VMHAtmbJ5nr+a4mJ+80lMlhh4WQKDztS/mGKkp1Wa+WVC0GQe3tTdH4Z+6gXHg6HQS8Mf5k6u8Up
MAvfzJfF8cvdX37vUUM0fhnAeW4tHw1SxnEP28dSZMLnDysw+izKliexWshJIeLRkJ3rql88tnST
9YQR13SNJgkukpLm+Hm+1H1HPC6xjXm/Z7zmkzf+m4eb7Rk9EmmrzItSBREzLQzRLIHDBK1kcDIl
KEw5K3NFk0QBkJL3/gm69VQ1wRKL03n1xsnGpdMFy9hr5lduJJ8mc0Bw8o0Y06MOxuOES9UKHpg6
95hA1uDQPmPOwFwcFgfFeLJeXpGuMyQjcZe10+tpprv+DpgcH4/5vnmytIIomPDCfDIvSIpIfccl
9go5U7v+dD6jlWYA/j1gmQcXA0lXwKfoa916jzAz1DpHJL6dLx/FRKCYMaTP+goa87Dli6aSUVbA
kJIgO6GuYHT+85Aaga1Z4pMDOI0j9/JVvsV/jBIb7746rMweWovVmTrZGzuShkT5Ck0dtE3RXiEN
c4PtbfouXgKiWtTxKTPOADwKtukCThh/X8mm06+txRLF/Kd7LqO7jwewoCKSEVLq3e4iOWhFr+5O
s0BP1vyyXaeWiBUVq3BdWxoCgtrhMfPHytn9vGT3ZKkH3JPLdugkkJV0DwegLtaqnrB3pf28ZiCj
yhKH1LQsA1fg/pqlSsR7nIKKJ+krnAF/aFlyurDld2ja+sqMX+3miJr1y2Ml//ng3BOlRMoJQit7
yhwZY6f4Vdne7gi3xH1MY0p+Ii/yGvqHVfUHaicWMnQzuVCI/HortgJTcjCzhMnRx2QmHC20o4/o
UBqapHVYFTnoNEZth+juK1/m2CicY2kRK3lxa1G+tw33tKjDmse9EmkX0OqW2fqkpfquQPVRMYPY
EhZnXIwlMA2xO9toVqpRm/KSxxIo63JYOH5gRu8DBgGxRj1ca1bkmcq+A4yYhPF1WJONyQzZiYI+
+ljqkJtrLCZ9g3qzoCeLwtpgSZ1i8QtZX+aOZzCOYUqjxqdA3ZaSG6QEzRHktInN3GDTLJOhn/He
vfQpR9eLmkGbiZA+OecO488+0BQUY7aZAafl/z//dk+M8ncLpS+CrrtJj2wrX3k2lhxVDId2yrSN
pUaMw+ghx0tzQfMTiBSbuYOyIatEOX0HUYzH0D2v4Jfufz/xu7rr01u1dud/Wu9f1er58fVjUaDE
1FRYUxpfQQFd2FZk5q5KIF5Mltc24YmT4/jmhJJU38hKOQO86kmyd+fEwNNsq6/tc2ozHWViL35e
m29KlN/je5hRuCY3jnahEwHfAp4Gpp3ZTaXTF/SbEpHt6PQrjosErQClyoqAVgbHuNPFoww8EoyY
+WaxYg1STlQd7qRIZ/H6Is2lSIMUn6t9gd4aY5vufNN4rBITPvA9FcoiR4EYt5qMao2EJVq/A5N7
9bCDGC0YihkzHjImR5RFxkbegPPIaQFBw8JSi/6DdFi7/05yiHwJ8A8n8hxlTGVu5lcSdk4gEnzz
93ifc0wHzcyY01kdFhORGsQ3IkWZ0i67KkU8v5FC5gBzesGLZ0b2bOtjDNlJK7R8MQ5sUuVHFCkz
Uck+7+cZql7R4mr+jjfX5YCWFd8GGttjSpPWYkSIshaKV2WVGCPTWljnq6JjT1ZisLqYiSX4cX9H
NGhLMWvLMNLiK0qt5wS3KVkyxMVigjIQ0oUvFS9HhnOVkAV4erxA9YLVuTUBwnGvBZRxmAuD1Mwa
iCo7l2jifAuOm8pANwy8DWB/LDljjmU7JaDzcjTA8B/iK5kPEW3Vtl7lBv+BrZpP8WIpLTqfcYiE
vwcCpkPcZi4Hl6KAtmzE5YAgFztkmJCOE1iZd+zTIa52rZs6FUHkuc30zZtnJPBZMENpbtQnT8Qg
BacH1nZ50DHI6XDYbfKZOMxLzzjpm6EbGWiAgnpJrN0MmaZzG2B+Afogd1/TxfaXcVkALPDA8swn
SCIDBPA0lIQV7CyjlEtLrhW2OTaYBBwApmnUGBa7HBlex5SFISUk/CMJc5Wj+VKufhJ6pAMiRVv1
3MztdoW3AINMiRXoXx5rxm4i4YzyCobBCJKAgBl66kEo4kyc9Rl0eVVh4x+CqQ16g1sTDqkfYtPR
3EjNzFEPaa2zwKrECdN2R5p6H2Z8FkqZCGNafLXmDKmn61qNTPIF52ADW45FDPpsWwDe3whMxehs
/kk8Xo33+HjdiisMuK6xcoxonm8njvLE8J4megfvJUM9K7zUllJKSk8EgWKO0CHG10hWB8w1+6hu
ra23lRassuhEVwChKqEdBS4VpmaoFyaTqrLIQlgwARTJvux4ixlw30LboAKsPmV57PRsOTMloLL1
zJ7iCbfnjjr12kjpXLmWHvLVnMM7wJSZu/Diresy15W3zLm8sHBSpvwRPNyk1QJesKjJVBNW7OVt
44lgV9LLxdxsHMQNurScAeXXt1lxA0/eMMo8ivKcbDfmNdgwiTLcZdJc21hBmQEhl7KyMWrPY/1R
tCtXADzdzpzcstw9WjN1y3gFrOQvpqtM5PfgA2h24VRegprUOWrEnnN4DoBqX8UbJPC2y6zQBaDd
bJm96eQe0UQVDr2QZP8DN6fzRNdBToNcUJG945e9BXgBpKy2T6gw+n8euxAThQhZHFOibnQlKVwU
kjxh7F7Rr5DgCRzsAqk5gaBZ+KcMvZGDAUQca/YWYYEf7+tAuTZc5TRnz3VMOBt3H0M5NGXNxw2m
cfEWgmkT+60sfU3Wt7WGvMJjtWdl1aeehzHzlHOTpaUYqZlCzvaCx/fltUUq1GRImMUUpcExh2p/
kpGzxDqtTaoPjQGgiGixyRbRovwgqDy5YoYLxWnMTH+VHN601NRgTojxP4vWOGrkngG6xfFziQbc
mnk150mh32Ow8fymbt5QpdQwWLE1dfg6xN8hKBWPmZ+Y9LunSVnk3IswfxCBJreXoDbzI5lMtwCZ
+hSgW7/DHAL6yj1m+/ykzCVOUtFbjYEnGh+v4mSkWYuwx54WLDAztOWWFdiyKFCexZBXSOZ3QX9K
3cjUjGRraB+PZTdl+ZQRD5TezLmm17iS8KALv42rwzqbSeX/5/fRNAEbNHLHvIi78HUPDkyyAzff
1fqr4f1+zMPt7aMMGZbYYIieV5Bqnt98pxGRpCBgASrfn6ol74iWBEqHeK0ZnzIabNo901pPHMsd
PcqCDGKNeZgZ6GlHksBEQrFCs5e88J0Om10VdNhzqOaeGFxOmGuJdB6i+QTTGurNYxtx6WNrXYBy
bo9w9vLcOM0mhav5p1oLGFFkhTIT75GEZV3Ay0N9U8EU3/2xqbMQG4W9vj/5aD0MzI5xYhOTIPLd
71MSTOaYShzSeX9arTa3GgVSKafkz+li6Av9z7q11vFaf8UYgJFZy2O5yYDp/IFUBMNyCJMyHfFJ
qX+khVhmjP0r6C/Y2N0hBJiGr2vbqx4dDwehwuO0xtSwfgwzPd0dv9TD10o7faxYSJtTKZGRPFT6
miizOm6vKUo23D54ui7SQ7ubu+mHj4zFhcHz1GMMgLI5amXwdIidvj9bKVJDOe0h+9Imi2A3u2Fx
yuzTdYUwyXGsdWfmaACq4e0ctcXXxzNDjSdcSUCKaMBI4CTseL4dyUiNByUfmvlwGW6ZppXqzAAN
NgOeaabPnAtAu1n5iynnTpor8Jux/gbvkUz5rl089GThwQATt2nh6mh6uy5P/PPv3WVv64W5Vkr9
tTykT6XeL46ZwQLwmhb46AMoZRela12kSTWcVudrqPuYl3jqrc3v3LZT4xAahWk1Zl4Ars5a8kAc
AmrODolLVoveLXFMW8mxHIhVGwm+EgdfFqpiOD0/b/L1W6X/7i+Grzszw0Fztv+EHegt9h2SNRoR
3gHGuTOPgbpqV07zsIIY5FcoN/TW206zf1ebq774DA3HihA3lcbleAQs5p55zSfN2fcJ0CiFUhM3
Ka8R2quz6rxFH2/irwGWbQFYvtbqzNfl+3HZuV9LAEu/AkbnV6QzA/ipRwPbRoEqgUEohb/1XozE
P4haFUXSAPFLtmxwCTqry+PpJeUxmVlbHSBQjk2qK4xXYwLlARVKERALcxRiMbJAnXood2WGvO4c
123GGwHqSnaxSTfY6xDtZr+QB4r0pbbE8NXSdRv32WXc9gkDC0QUAbM6mLbiZBowQFDDNPWxuQId
AhvRCJeFCYP+tWco11RBcUyGhgoo1LhUpQFcAoFVR6EhfSst/5Wd/p9wZ+7oUFkRT0qCPu1AZ+bC
cm52v6+YGTQGx4L26se9y7q0U64N8tfILRMTpgFA/v7SCr5f9G0hzU9KBlsd7BYObgsAc6yl8fik
fmYIFWgH+pQxDa1xPwAT1UTmi7CJ4ajZld6/ro2Bif7zMzS4J0EZYk/ts2tXJnjklsNKt9bL7bFn
PG4TinBPg7K1fhEOs0IBGwRUpTAW+ro3LYaoJpIT90SoO8WHsOdBDUZWM1183SKvedsrxTJbE17B
PR3K/Z9xqJxeKtB53ghoZMsOrJEW1qFTNtnr60velOTQq31/PsoH839SqhuDI5unYdXIMFzw+xVc
qkzHPt3jYwITNcY7EdE551BokaZsQUEC4lFkh0bguu4H6yQYcqKTr34+pEUr4SDid+0dY8ms5rCJ
7O49G9Q1D6JZWg9oVYAfCsxaB6JaQqt6fc8abpwAdLynRNyz0ZFI0QURnwhKw25zbozz+S0w3N3F
+L3b2Dm6/a5ox97hGd4zDurnQ3BPl7r8XO6XlUQu//z89tRii51lRfovxs38aZ4JETQdaYiRYC2p
C5NFch165QUdWMgQwzDDo9OH18ecTKBX3BOhLs2gFfysmmc3S/nrsCO7s9zDwd80tXlY7+PB1HJA
4PkENoZBmcGeSAXTAfCavJIH5WDdHJCIX1cAz7BDB/spINL5Ya2/WJcF+vd/ofitvH75A5oxVUNg
3oeJLM+dDG4p/JEW5TNe0UoOgn5Wfz1j34JuL/QnxQBs9ou1NVhK+xdD+M+50r3olVppfpCBXIEl
YdiO3a325r8yVd8kqBt4FWW0vpLo2gSK+cV4AVh6JDIOcKKoci826vJpNWDxuhoHuDFt2/7kn5yn
tUX6QCPjmQWTwTwj6sZdlUBR+hxCQ2w72Dt7jkNySjdz18iKYEkSVmWx+u9++tn3/FGvb8slZZdL
EOKwamxDOz3W/79Yye8zot5dqc2ErE8rcHSOtxuMJZyQUdQDN99itQGDFvnU+2jpnhXKlMQo+EX8
BdIzN1dMbEU2OrEM3TqGKHtpJusBmOjZvCdHGZVLJFYeJ0IzVqtUNzc4rsXiqTWcz9o9wLtcYgJB
Q9cZ62H7i7/0j0jpntWeq8Q0m4HN1DektyVUUUX1qnIZ5cvpB/SbDOU3X7CbQcIcB3IOF51byDvT
7Zgp8J9lwzsR0nhNfdqHpRYQfTfPdmWgxI7gFluKsRzumDto6WYFHSymKJMh9UEX90XRn+RfEqI5
e4HVxKLpoOcUWKEGS4TMo6KMhyDPa+UiQUUyYIaZ/qY6LzF+s98zjmqivnkvR8puzAMhx8pg0IEa
wmYgH4ZyvYMNe64GuBvmoBHrPZUooxEpxaBxAAM8PWMD3tvtLTl96n+QiUJMZWCpNAt7gfWcSJQd
0QAeFMo+KMY61jduKhtvyo7xnrBsvUQZkMhD7qvJoR1nE4W1k75Adg09/xguWKkW6x5PZFfuD42y
H1Vc8d1cBUsrkHsDvcA+YJ+07VgZipa411/7jw+OsZ170tzzvIp8HgBsxVvwOvIC0NlZwb+HpiiN
fjkDvOWxDeYnb/To9ylNBJZi5kktbrSgP6Ot6u1tt0DGButMGowMGhgDY91ocmN/GP0RQUoVrxhj
ms9DECTAhhjvJ4G9YasWa0kEuaqP6FAKmEg8J7UNBCdhwVn38lhsE+Uw6MKIC0rzcrlMlVlyE5up
vmPyYD1fAoPP1Z6AD8/SvEkjOCJGKV6j9JXczlJUChKkDZAsZyUmpu3RN4WbnzPSMr/xZxclAjs5
ckg7mPVPYo6QPMDMIcv2TaYoRrSod6oVeiABejgYzY52uYusP7BzP1jOBePe3HJ2I47q5L/HLxxD
R3IeH/9Euvnu+G/2dvTrfsW1TUKc5Wes0iVl9rfYtU+Fs3CQaV0PRmda221qpraLKI/F2kS+8Z46
9Uopal/XvAYJrtBJMSySOYY+SsyaAB3YqH4DZ8T9cI+/uBWzT5GhiDcLOWJby2ZZ7ANx6aTs1IWE
bCZDN6b96ZFuUJe2nA+zuL4QzkwkkeF97hDz1Mggd6ax7N1/kTC+lyR1jcsWOFUAqyKpLMBB2vb/
GT/TkoyluX+sM9MZrRFv1C2WtExUMhW3GIbPUoy582os9/v6lUGGcb3oXuZSEpU8JiIMrzr3WqPS
4GETlsErrECLYchpYLtOK+qkIZHyyuQsyfWWu+L8q31DzyPL/rEeKbqedQ3nl3laEFKp/lzo9dqW
1njtFaRpMZltxeclMxyezKV8nxadFO4BuQTgHZwWskW6WWFjXnnUNlyrV6y+0WkvZkSKus5VwTep
FOFWISohQcknYAjgVFiG+7Xas8aPppNTI2rUg8+p0cBLHhgzkcPf2KmFgvDiUJnO69Ja9vrRRdiw
+nislNP+J7JFmBwUVcB+Uzafb69ync8RVQoAAtnlx9MCcQO/0LHt0HAxQ/D11d0ycQyy04/AN1ly
yCN7lQfCLFf5G9nzeYdhTcD/WXC2DexWhbNtfGmdnqNTiHNRLpkxjNlEXYEYl2/qVOwSNo2S8GXd
o+O6Xkent81Cvxqgf9puWWP1f7kh37QoHYqEuPalAbRWz4AaJ/X+EFvmHazvXsN2WnCIH4v2L0r7
TZBSo8IXscqIBLUkEoTZBK6QbDrIS+3lLYMWU3sol1FItUqWFfLacs4ZDcAb4qR69otjbd8teKmW
6TK4I7/403n85o56h1q1jaIr8YrxwuopVAY1bOe9dJh4f395y78pUS9QkXJVns9g2p7rP4ou4HYs
nMwd4IG/AKBzwK5azHsz2PvLM/tNlHqKlKD6T5KzsmpzFaBUr651B43xjWF8SIu9b348M3EmiAr+
XaboJLq/jHUdiK1GfMzSNLFZbqO4O3QQVebVaRj8/cU7/y9/Ckebm0BJ05TEGG/azjMXuohcuHGL
dFmtFgIR1SOuKBNThx3mogISFJq2uSOu8yF17HD1huQjMiPgb7223LlhHF0TAAluaO6TX6zU1nTW
7h9To9BjODDpSloqt7cYTTanUEeeRB+WiOuZsiWye8QwZWnamYL9DSVRWIwxoSs7cxH4qlvGiyGz
yFD2RRV8oSs7kFFjXQvQqnruDeFPimV6SYj/I33ycLsrfZGp+IzFH8dZvy6XiFeOlqUvAtsz//x5
QT/kGV1O2v6yNj48BLPLpYWwtrmwwujpxNHoACgTNZO9KvJI1tkEHka+wEjEDG7DnmGWpn27b72m
zFKIlu2rR5IBF/TnG7M3zjb2Lmu2nVicRwdMWSRlnl1Un4S2w6IwPZ2AFD1mYzqRMhIWZX5an6/5
6go2Yh1Jvf0ZvRoE9OKAPmG9xlXdWkb4BEyY437FhJea9lr/ESFdLo1yydM4ErltQLUyNIv7Yyz9
muEcM8y6ctOXkecRq1UcXUmuCIgsxMeCt+q0BCTBKo0jJshYpRWGSVfo8umlvyIijZAKW70VZG4D
DtbhCWj6Oq9/LYHheYwYMTBL5W9l4xGLTX4NuOFWo5OXXqfP97ADUod4w3ysLkxClMWpAy7vaxLu
XhzvFc894DrdI1MxHvuKCt3gGnHXWBWuUIznVY6BSW3LvYbHxNjffMPHHE20iY09Q4ya3D+F7Yz3
Q2lGtON5s5njyU8Bwudge4qLmu3RcAUs92VIkfFO0T1KsaR2cy2DEFcBVoVi9Y1/2rPM02OvCdC+
92z5gGassc6BlN5CLIUsd+n5q3gBiCtCCiZu1W2R1QM7dfNQR/oX1EKXzTNo/NU231Zow9/sTotD
uPk8JbsDeoZ6Qf/81HWjQpMlYAe09eoYH3vXZUmW4QordPIsqhCdZuTqlebq/LazT09tinNE6kdZ
JAbDGWbdhlskMGK7F8IhKQjbM9fOA91zAT9DQKUYh8l4Bej8mRRGvgQwVhKxyVhMt1FzfUhMjqGV
f0k8/mOO6URa1Hj/KYTY2GOCArdmHHTjfYnaOu4eywVl3IFbaDwS3eD/15CsNqhAe09Al3h8sVmO
5+3ijyi0NbI8lYxb1jsmEkq7RWTXqz+w+qTVl9X0yrBYdDbumuTSoF6hCeHys2Bj/rI0gHI2pDwV
/ILUtk30sZLnBH20jkVOBhWx5/9RcJTpCK5Jh9cSvGBs6e2EfCbWyN/KD6v0NyudxGCMzpBlbTzn
2jlorbov/rXcfjGuzsSQ7p15pzNjTRMmUUZ81/R9g97b2HAW9kZ0bOjDwXdQm9W3FrrdsaYe3UcM
FWQSpwKSfIbe2LICdxfrjFz+6c02V+JmXpidMeSW1+zVndG/mHv365hsogtsx+p/NFF07qxuInlQ
0UYA22EC0gyuKnohEvwxeJ0uMn47krcRiNF1KzNhjuU65CTDd/RYKQZ/RksXgwpLXahIBKFVdLmS
YLK4GLkr65dT3zNIMAyTQPkDfaCoIRejpwOhcbhUHJdlKhi5KIXeCjnPtEjyK1A4b9ItZ7zpORJD
gNNzZgvGTWZYJbo/rBHEupFbUOoM4MaufT12Ds7TtjygrM0gNX8cqdxi89Hx+3ETdx1s+sk0O1kf
0GCtvyOdGDA8XYYCiFTiIpkVTR0O4AgR3QVAVIgYREaVl5HiAqDXveskzLhcTXpkKjsDo6jmDvtK
fP0TQa2OAZ0tFtqjRl8Bg58FsTgdNwiA39ew3pJXb4ozkiHvzz3FJ++85j7bsXWSzU9kSyyUtEnK
osHg9eNDm/QRR/So2+RdZ0EVZTgzSV9dXe1X/Pvx709HXiMC1F2qseYywQwXNB0zEPbbb0ReKMkl
uv66RcFqv/p3WjgiSL2TmaDEauMRCeqLhePZaCnSPas/POZr8lqNqFAPpJqn2fUSEt96MIHswDLZ
k5mF0c8TCzVSg8BPkkAryFWS96GT6Le8PMPKsXSNdpSBx/ofj/28wlw96Rz/REy8NkrDPSI9w+Jp
MtT/5on2lLtBUIOOpKiD9W8cjYItSCsZ87maOX+tWOWwSRM+IsbfC1DitIzn/4+YuUls7o9rsviZ
NHcjElQ9IZFjTQtvqUbRmB9ekGpHlMjykSdgBeG8jKiI94w0SVuloQCpJeYbwLA/rxhY161wgf4W
P7ceKzWTGGUNCr/re0EFMfN8LtepvuoMEW2TtvjKqbti4VaNzaBIPv9H1DhijzYPRcYD+AIUybK4
i6MjRaujauFKC5a2s46LsgsArIc/S7pdUcnGFAv6hRwJdd81KhaIDbVFhzG858fcsZSQMhIzdFZk
l5rcYrHUZzEGM5h1H5b8KEMhhFreakQJs0W4ua4044rm2i/i3EX4l6Hy04mS79OiXfVmuMqFpoHa
8wbJdYgQqE/mATgC+EP5hwyvAuKy0bEqkiHK6TrpiDT1Isd8PIt6DYqC1ZRIOGPTFpKVnaEd852v
909/OrtdDkth48dwoV338UFONwuMqNPmJC4ubUqaOVdv6WdlS9DQvWo9M8esGUpKu+ri0Pv8ZYCA
Bd0DCOUWC3X59dI9hqyM6HSWZMQRZVdCvta6SCS6uSG9c8B+jHEXlihuAayWIb1Jj21EizIrYiqk
EhfAByjNc2Oh1oSHudYBi4oZMtRhGNQYt+6H937xsVaImH4TfYG/fThuiwOqEajfYwEc0z4zXmra
k5dkyZvVPag1xqbQfWvuAB6ace+m60kjAVKGRAFDTUHS180yWQOo9EtYSanuY1vvFgjUX0wfisUU
ZVWujcdxoQJ6t9nRxNTeZk+PT4nlF9Je/BALhCmQsHephUxTq/9B/6uqb5Fv3bvC6TE5hk7Q/ryq
AitZ8AhDgGqebzNdPrA8adYh0RMbTdj1fE2EhhY0/fBJ+vQthAnWvmQ8muS6PHgzaaThi6xVipKD
0AZ7kRbh7rGoWL9OGYY8EnhBJVnjlQwEomrx+NdZlvSGXTvybBNey7OKx883Rrc0r2TX3J9hWSyM
FctFn7Y6MiIpUSPbzCibHUpoUyoixHDqZ2NijTbQV1n7SojP8PMkvklQLqA3k/mLmoGEPV/xT4nO
M80LiwnqNKoBw7CpB68F/cCbTfMWmUJu8S89tmZijwFakpAvYpzQ9Bv0zRRlrVU17kqhB0n+LcFy
qvWT9bo03MdEpmMPkeMIABWgrughjPmgBvM2b4jfl2Ij6Ab+GJpWah3DQRiSwzPE8B8mDcCIHuU+
zDshrckc4Gn4g83HhrCE3XzM0vSLOiJB6ZtQtmHRai05Kgy1o5drh0GCBbKNyLfhYY1ZJYFpbwyI
3IImaIBH0yiCUtWLl4GgLDVGqoeVPrgE3IB4ZW+BqYYr78/yiAGG0M42QrTas7rIJlVzRJ5S/l72
srYJQH7n7+GiAGL+sUCnkzAjApTuzwJZbeceUKsEPVhvAmNnR2bza6EfuA+0412dIyaTkl+sFMx0
FnNEltJ/CFvx+0G+nq7moKe/QgfNrlUNr5bB36RKjujI95Fdpl1nXKpi88Tzs4JTU81+V7w8FiGT
FyroIX1+tVKAl5XpLWc+elBQe5ZePxhkyEn8sIMjVoiqjIw6thuVgUi2dhSHEPDKh1sjIepGx57F
ENHpR5SIUEeUUDPqEiUFQ1EL4Jq6MnQ7/vQdX1qwQqtbvebvpHi6QYqX1KCQB6jfCp2Z8mfMA6FO
DJ3SR/b8EujAWia4fIHNbT/MvRJhcHklMVRk2qf4R7A83TmVhXVV9XOyDsVMcl1Hl12mZ4fjkQmQ
zdAUnqOMSR63Q6x5WNaxytsVylcpbIerLPb/k6b8xFwQ6mDIIiLUDWfkr1W4TYCN0StI0XmWkrPC
xskHeiQ/6o5pneLJnQiMuPQrjPXwaemzXrJpsz8iQV0xH5u/lCrCEWHmFBgv8QovmQ7UZWX5LlhH
kzmww2KJumuxlPmckhAJmt07FlSR7HBnXq1Sdw3GveZZtKjb1vpAeVZD0Ho2CTDpxQJYsXnZbt6a
wVCP+mWxXudWY8s7qcRgO/YvM95UBv2b0o5ue1jKqdRUUMrMrH9vLVjhx+rIYpDuC2rSIu+0mNjg
89lbLkIL5svmF6hbkQjfvLgrdynbrmEyI32ieQ+sC90gdAV+X3jRyHKcTf6xuOqn5tPX7dz1RANo
ga50eszptN/9raZ0exC2gaLL5Xqjd9E7KwCQa7yW7QxZIgalx+8aT5cw8lDC0p8GSkPckt7A/qJ1
7v5JdNL1uX2/YHuayXDuppswRsxRT/blIl9yMcQ1v1jP4le9zBN9yZzzeezv8Lfk6UgZEy2sGnGA
v4Pp6Nkf0bgu0xZLxR5LbzL6GnFCWZNrqw55RG63ffh6/MtMDaAus1rMLllb4/uDAM6G7sBuoBEI
CSbWBAVDtem6QiOU12tMBBW/R8fh/X+zCXQZQcjkUOB6SGjjObZipwybxzhlutFGVeIiFImU0AQW
o8D8CoSqxwfBOGK6x0bqZ3M/v4ABb4FRgIqx2ZIRFQBJ+N5DmrdN2ysdUdPzpluS1tx6nYV2lRiA
WUPf4f5oGNbr9uDkEuvmT0aO38pLt9sAwJrXpJrc/OVZ3cNjzzvzgzWwOB06jqgQ9RvdQzFvMQuU
gkEAKc7tNzKF7gA3EWl8ICUbzHYyIq8Hhvr2hIzIAd8h7MKYyDMxy1o3eB1yRNYSBTKmu8cSIFHO
Ea35zMdQzgx2rCl17PVKj7kbPQ/eMWDFHiyLSS/pjWdyXTbEzpR2tfEQdJcOGy1gMo34fVJ0uYCf
XzxfaCC6HhDdL8WmaHUDa+ZY1p9xZen+nuxa8WrDIybolhvZUJ9io0UdCcM9vQnJrYQnZrMjyy+n
J+C4WOCSVARJxUXm0tLR2u4a2CTJah+aBnsaiZAKsjWJi7AQF+fUSeYFC5i2xw/pA4UdUq9i+eYM
w0S370idwA1FDe2LUVgJn1vsc2jNFiD0PYC4Sl2tlxZnP7aFN2fgwe0SqJc7DuOL7yWgKTRAeDgk
+p8aeDrAh2G8GizeKKNxaQRenEWA49ZqPfT0imXUp1sNJXQzAF1U1UR65KMI2zbjNQICjbHBzJ4d
4s2rgY0By2Nom0yQvOn0+YgcZeUb5aI22HpHEtpkvGwfr07qQvwTYsmFZrrLSHeP7p7xNP7lsL55
pA6rybm5lhJs5mG3shf2zBgOWPD3xbTwRKl/KsU3Heqwqj5thXZGZLkCguJu4ZnoHyawQSVw/gF2
xiRIgttHBCmvqwbeYB54IFiiLY8MQ2Faj6AcEpcV7wqeFcxWmwzVnw5uvrmkjD2HAZVGUKGSzyuQ
tDddhy0tT96RNzk98Y19sWLtnPmL1f8mSbmABVfUQcfhAIECUunq05rgkQGJicHZ9JP5Dxk6bAsA
ezaUJAJ4Ttab3hhs5C0umz4kC6qYs4EMZbnxPHoztWomSHyEBaDC0bbfspP4Hse6Z79fGovBF+vS
0TGbH3N1JhIYfQyR+CvJtjGH7C70JWrex1/bZiHAM2C1mRBdf6CadNw2y+eeqF6gJalielhcFoQM
rliWi47XFA9Ly5SWmBJs6eH1s+igwvjcqY5sI61rMl4Zlm5QNuSixX6HIhAM8QpzX+HLY9W7vfWP
xEWZjtYT/CyWbibKPPNL7F/DeprfBBfpivGD0Kgxa7xOF+gxSYCRZCYOc0syU56UMclrMQ/jKzjM
1+n2d2bChlTr9csaz4HLau+cjLUVrIDFdAdW5NDOfoEFPXyeR+hTrAAylVkpVloTCMXHUp1sYpZk
bDcFxiC2KtB40hgVLwK5J+PM/4+1K9ttXEmyXySA+/KaXCVZlrXYlv1ClMtlruImbuLXz0lN9zUr
i60cVE+/3AYKcCiSEScjYzlhAze6j8IC7xMw2Xz8pdlPaF0N3XYdutrjZwimSMPhlKTmfGAqnvmo
uVoZqIFAPDbiFOjaiX5x9JvDkKkA5pOJQXwdqwjVofXG/XB/acvGp82eKHvlMJDPl4V7X+BstnUq
kMF+UT/nWn9GrQgEL2vFKf34yeftPKR/g3WFqQwG7IehUUwhhozTybUHEPskFeclO5tSmIhgSabT
pu4TmX4Y7Ko/JK/VT9Tuw4v1yV1xNXdXTgXRh9ME5LtW7IyYztOjhT1YBfYTmkcy8kDjRF9zXu5/
HY65sbtujaEd5HiAsIuDeVqHh+izjwfsulQlpIZR+2QzGGLYiuDrFWgJXMfIrNgQA4xVNXTZLUps
ZeWlx+YMYSqPRj/Tw5PQ4tvHkCfHJHnNSLTLQSh5/8xmi3VTIdTFJkJCse6HToKQ2j2tEUG1znv+
FjvS28Uk8bJRkRHvoduXHwhYG1lxJ/dv6TfW3Kc/gF48kx/Qh02sqYsRIJEi57H5qDyCp5nokdHx
fZHTvsL9hsw1dukXKrL+UBfCnI0NUmztSBNqV2jJQb/ZsFtXJNQdRU2XJYM+syeayZK4GKuefj8o
dhL/BYLJI7m+8jDj9iT/4xQnshhHu6L5/BxcIOtljaWO7+WT7ifbISQXuwbPlX0IHDSIHSzNBcEa
LhpuknX+YCc/gDHWNMWIUy/iB9in9wAEcoj6fUSoOi8OmXPy6aEy9qqF50I+l5CzBjlH+Roe7vvD
rM9N1GCssUgXQzDU+PMZ3i7CsrUdv+aS487lV6Y6MEbYRkUBtgMRZ4VOoPclib3OUuyH1xzjjlZL
xGXPCd5m0xFTifRUJ6Y4hkVRBQUk0hTByXUXzsUlhwN3PoanGXMhD7HSS9idQDl4MJBrQoq1Uvb3
P9Hs7TVVhrmEFf06iBlyyTSqwUwd1gsqRHrlAONsODiVwlzDfSmOIYrLkFKic3WEOWBV79pznld+
6PKggnrHH+6LGA0NNYaBERJGmFbkmMFRZQhr6PYBR0RV0Acgck6OGtYdMWxizwzMRBFEBWJor8tp
sPVHhaDzGIWrvzq+b43Y5N5lyNTAGHWqkbvJ7WE91taTRSKEuZ/D/6Fnex5tJwIZAAojKZXUUKKj
PxgvOn3ItmJn6Er84qk229KsTyQxEHTOBCyATXGKcCVkAKKnC8bOR7QXrJ8ElHWBr/FBWEPup+bw
HJljKGyurzDKi4G93uAmt4On0Xs4rPwvdWlYvM9H74t7lsJAFKi7zXTsIGfdr8zbkuBxJ1o7Fe1s
921yPgCZnCYDTXEspZfKxGm+pMido/nKHTDrZlqe5z3C1752Po/6mWsqDEqVWlMMVQpTsWtbvTV9
Da5sS8v8RbJXvJOchcSJfgxayZEUGlEDR7A7OmguPxanhQqU5zb/8pybwRBl1Ko8MYDxAhIB3XLx
mK0vPx+/euQTK+56Ed5nU5jgpluIZXIecIbVu/yKmSBFJo1Dnh0soMzw/9CEYijeDslvQE3FzdrO
XtPfh8r2BZdDosRiDekvFwcrBMNHd9N68plUMRl3b8Lr7oXXlTp/60xEMvgSgLMxF0QK0acCoLl/
A2p+gT//hfshOT7O9glnZ8wRVhcVR+tQXsyyIQtHefU/7zvebCCFJlsso5Oxr1Vg/A4Rq2GMkoF2
UW989PnzfPNafP99xsnSRpC0TsPfrxwbjLiU/r91rzaGB+/rMR95ThRhHCzG+H4XmBCEzmTLTvfh
KtyMgqW1pN7sUCZ/VI8Dp9f6PyDIt3KMr+ldnSWiDJkq6ISJ4GC/HSq2Pw2yiiry+ckdBZ97R+ua
DPsSRJybwRymkvbXLqAmgQ3Vi498e35W0QzfIG/ZPJfYQtq/8ufkqA5/XAGaaRhow0ai6kYtNYkZ
JfSSN2YQj3QCHozGC6L6kWhJy6HGyo8rSV1/l1mSYHE+p8IRy/hZVI+dGUvJiBASxi8m1uuz5bdr
X+Yipkov6nsaMhe53GC7iJRAlK29F0R2cxvrFNw9Ottff6Ea+eS8vtH10QF5Xq1WaBM80TcHYguU
ij4/wYJlPb7hkbMDAnAuxXn7mpw9PaTJ2YfIjqdGgV+2kX0VUPOInV/gOOCtaubKYa75VgBBlUC/
MVTbFBtJJuHSKq0v+alYaw7ny85eUBOlGMTplU6rpAxKISQ8YY8LXvmPIg4ws3i9wLN0clhC9Y/t
Mv4SjFFnaFcqCvwhhneSwbIfpk7w4FNOFN+3QAvaEK3HdDbms2nAhlU56Mlv13gocxNHs1A7+TUs
QulRqGZCilO238e13LqmdbuXo2clJNwxk1sMeM+sGXBqFnojSjLE0ZLmaEfucr+MtkZuIV0VJ7YP
UAwsQ/JLUAnAjA8rukNn98ILVWfv6G+t2SSj0MuRmMawLXyC3nnH3lE3eJA9jESjGEg3E33+3ftm
IpJGtRO3GS+Jcc2u0DxIiVuthIQsEBx4Toz9A7761nJL75wvy6YcwyDCjMQCAteKh6hAPKNAsRLW
MXbqgGTgk5fmmX/HTxRkEEtJ6kQaOyoPvc3J4br1fdAgctCHA/w6Az5pGQ+FqkMIqo1nkC+ipslN
DHOgV2eABzl0KWmbkG66XLumqwqWg4sMjJk8IgMexOkM6rQL3J2LC7R5QaCILREDCcEsTieVOcd2
y//e8TudAZ1zr3foSQ1omb23kgcdwyRAHaRSxUcBpMeX5dcONZbA0hxuyMi5NHUGYdSgvQiLGseZ
Yv2AHe/kPR2Ww8yAlS/IfwfjOgMviaKFcGwqqybr00bKLeGzRD0aSxmJav/dY+3b5NksapnnjZ6n
9JJ+v3jpc7gBdd0BnDs9WTzw0jDzYdY/14bB4EecR+eyLwBZG2CW+5HjKZqvwQ4ZH/z1X0bIE82Y
SAeDlNd0AUoU2vEXbUe8dXGCvGkfnv0bDGQMgykZRUhh2E53g46CBboJbTzkeXz6XEkMbrS9ZEht
DfvHXMwt/wfSmgdk8ddcnJ99W0xOjkEPPQ1TOVGiEZUeNJqAT4jSFyNu4TWY8PDWYMBDystskciw
9fXpsulI7pcEJDISdwh1tkVhErCwAX6gFHl+7nB2Vy8qCIKx2Fk4umkFD3lDyqtd1kQjlwdES5/r
KH40O+u+V9863+6Al8EgyEI3iyC5wkyQhcFcn2bJ6wWoCOzYAffVMqisADSxbo8uSil2QsvwcaOG
iCXoe4dPb8O1JQZkWlE6p1oFr7+uXLeyzCu2DYOVdrFE6QJ74u4rP5/r/bYndidrOmLLsyzAnpA5
3GAFzhLcuJv9q0GwjclcfnKkUaNhj9pQsEBAkw0JS+AZ661aSe1GPUM4KNvFRsZ0l+fH29z6TDaf
eOZwpM35ylQaY8IjsmtFZ0IaZkFIbsfW6xXRCfeFOpcwnIphLr8xKzq0cJxvQcOCpGDS868fvOLP
rFlMpTBWmkd5nPfqLf5BN3wM4i3QeqPMxK1cz3YrTyUxBnitEjHtAuhTo27XjFhihWFki3YF4v3w
hTeLiQWKvG8190KaCL39qEn8mql5cI1U+q1OdifQle4RJbfDA+mTZ4Q8UcxVpxpjDl4MiKJZ15Nt
In3Rk8tJOUPay2d2+u+skG3P10VkL2r64QIvOsgj0c4ouNIyQMIjXZhtJZoeInPh1eCPDo0LNLt6
FQaf1i7GQQ3sDEBjYEhU067Qcm4JaypeX+roxw1u2VguKchsPDj9Icx9mEZSFzXU8+yN3TQE0rF4
Gf/7Qs4AmdHPF04AOtudYiiGidedir3dLHFsdF6o8aLE9nYZY6+w1n/T43C+Jf3df+LXtxjGNUKz
aRdGlwO/MJGEKWlwnD3TOgsvGuPIYb1BEUexMagL4h0S7kIseonBUEdwcPcVmr18J+d2+5ATt9Mj
VOpDGQrh3nUpPc7gD2DQRjaP3jlIC6x5ydfZ6cOpSIraE5Glig1ARgaR6AIG/8j7RnbPK3XTLgWU
yGLcq/Z9HWdbSKcCGa+Qu25h9D3VMdtWIKD1d1ePI4L3vei/T3Tqr8qYtW0JnU7jQ1oRc5cgWqJN
lvYnb/+KOH+J/mOE7MxKpmipIHSw9ZcTIMvWUKoHJ42PcXmOVtSa71j7bdx4opVqCKEmxRV9P9qC
tY2soiK1rxz11ddBf6ObLv8Puy552jG36UKVNJDvQOi4fQETPk0xJ3a5Th/SI8gweH2Cs/TBU+Ng
rtWwKeI8E6k1ntzukAQ2wjwsO0Kx9vXz64tLeT4fknx/OwZAhEuI0rACcZRE4mQj1vR1qz9yAWQ2
JjFkCVzSJuItgTHI6+U8aLViIJUMyql+pzrqykokN/O47+9ZjSaSmJCulVIlNKAUDlB9TTBthEmj
xRLD5RyomqtCqWgXFRUd/WcGlu/97mNSdM6boFHgxop3LD/Mff9WV+jnWYcf9+1+rsD3myQmQBhq
bbHIDRWS1qet+3FsXvem8+snwUsf9N+Z1ROVGxnP+BpmZkRBNEyNFleYDxYIUVEVoTkeNeRqXhak
sKreMsCA6lT286HclN6/Bh8/eeA1F++hBiaCbkaXFQEdfr8fbHy9nsVUKQTaIx6sjnRhL3m72o8/
sD+BS8h24wNjQOU3aQz8h2WO/eJDK9xStAWWOcHDf5juhXyEJHH3IB/Jbtva3n7Uj4aL+bjSAmmG
v8ZT6/5nnnv6aBIUl0AdIOrazQwm8BZ3atnmfSSgerbeSE6loEKNqFqARP/LXNIVNhyJFEwY3X+T
yHzkRrjGw4ClB8fsCRVbXQdJJtLBaEa6vu4QV7/wEy0zse5vEhnvvHaLJByDRKClyI1sB0dKV4V0
C3dd61wk8ZskiuuT08yz8whm1hRW1CE/ux1HW/p89a3WN4+fuAclygpnoY2Td0spMxeGJomSCZYT
8PLAhH8XXBeSjGdeBoNSyeB2MOLxARwoDpZ36wQ3ZGLR6iiyMmirrzzjzUC5/iN7NT0rGax+7WNN
CHiMreil3Fvn7cHueGnDuV70334h8xG66NzXWCaEX9iuUJgAyf8G9jbWXuOA4A1HYxHLeDgrRKVb
Co0P0Oh1vIb0Ofj87Ucw36dKlfQcCTgmcBCrBJOuqEm4Bkm44RY97z+MfPI9mAs8SUKzqM0c2uLV
3R2kt/PRef6qPnjP+7lK128aMVd3P44I7SJo1K5s2zcbsEWjWhvsNmuVyCTCFGDpphsT7f6IaD0s
pd1gwwMMYvGip77FrRrPPXp++z3M3S6luIm1jn5m2/5Q3sYPzc6JCIrChnSYD6Q5o3VgchI4c2++
qVS2G2VxCaRLJlKp6831Md5JFbjcIvtJWXrhw4A0AXYaRc6VgHIffXWX9WdoX9ftBw/aZoHm+6uz
bSmJHkaDaeBnXFFERBYEO+wDd8B+Sqxh/+TAKA3Y71gYS5PWh0Vmalkl4H6GuweJ3e19JCa4U2Hz
mDZRink5SG2k1Iv2JshFWjyTiRgiLT5YC8xZYNLCgnJhzt3SdDusewoykJaCQUcouhIKFuTqpKvC
Gv2QfGzdqCQqemIes4wUNoLU0jusBs96BNGO1cbgMKIISx/1KNkbVvr6N8Wr36yNgbLyUoxmpMHn
gKcnVK8wEIWtZPx7ayaq/E0OAyJFaSqdEOAEkA4SrEXsKp9KjAbKsXB5lsu5PxQGRjAfl+WiTg/b
pksPnRDD5Q/0QdX6kccDrXkYlmVNMA1RUnWBUUwfxABqwaReXDtICBIIAvpd6Sf7GyeZCGLU6uWh
N6NLTdWid1+6at23CEB5X8xcRygip299GNBDMq1RgwBiWqux3eujvA5AVvdAfi4Bujnxm83tUZ9t
uHmEWRP5lsyObCaKEXZdC8kDdi29Yot6+JmQcbAy+CZ3t9PspTYRxsTIrQZOBdGkSCA5FysGpAfw
QGxkOXAL3TNPt+mJ3ixoEkhlZRdhXQT0kslmLaL5WnXeao/3tuedHgNtqh6oqlJCymKLwOMNU7Vo
BUFnAud6msv2/KYNC2VmDUZLau+abtnSr8AGP7BSYtq1XS5s/5N2gcTb3e6+Vc41xv0mlYEpQ8qr
rI/pGXZWtjUeWlc6NY92+fy1sD8jj7sTdy47/5tAJro6G2exLnUIxHC7aF82bUsOX+0HQIS7y1ic
BayJLTIQcrnkgnFWqSxsunmviLsMSQbyrgM3dTZHKPebWgyICGOCxvkzRJV249LViXFlYUDVJJqV
Oov9OV6PVr37Gp/9Q+596bSrhgPPVMIfV+FEWQZfsDUlMk1qP/SJVljazxdec9bc+3eq5O3fJw5n
gM3hXDUQ0Vq3taJ4iC5GjEh/+eADtD55lCnzUQVSMgYenYIoGoxLnFN1cekxX3HUVnVJ+k3xK92c
n39G/qpJ7UO7xXNwTWt9nJOcd4qJXMYpBr1NxLKB3OhhfaqPyNXIK7zxrQP66zgOOJPN0KSJKMYd
hHCo48sColKSHcVHVMIPnxwXn0XkiQjGC9IgrEvDgIjS3my7V93BeNfBzzxeKm3+9TYRxPiAUQmZ
2ipXPNprHzm7M0m/UDDBrBltr5Oc2iDivnZaOz06TolZZnex6/ECJs+8dt85V5BFTdBl2Ax2rTAJ
sFiPhEDVRpqnKVNLrojNjU7oobHeJksSHioi/qOw1OCXNA0vQmNQb3P3QecE6HetPetr16M/A2Or
nG/IE8ccrawWyfVaQFxK7Pf3kWw9sOlm5PHZ5zbTzL7OpqoxQLK4LnCJX6hqeB5uTtujC/peL/AV
MGUgr8yNv2a/1vdRsu+yDDlRQ83+9yg1azgjGMIj9Bh6g7OKwTEV8dIMt2fPnY/HPsEyORiTNNTh
3zGRP9JxtRCdGAugV8Z65XgYSftFHgLyuCKUrUbTVjsbWa5PbQ96rR8hWC5sztedA4HJibPPNMmo
F5VIT1w4O/Vl7Xn7CHykP9+sK7oEv6xGcv9q8FSbymTCmsVVTtTsgjNYn04R8qfk9XEl+QF3ofhc
kDaVw2CpLmthiHYw+OIxJHTVkmMm1tLzCPqVFwjrreQXULXiMrDM3f2yhO4JUaSZS43Rr0PhDJsJ
AjwfFuBuJSfQiWFmrhjIUFmoI/A+4VyUOBVHQXhyNZ473BeXC8QhrOkehsRKfGsXYBhqed9W5p3l
Wy3mOAO9KLoLNRV9f0A3HeYO7//92btvqghzIUlBFoNKaQFF7EGyooPoaaeV8oH11n645Y4IzUa9
U3HM5RQ2kpYY1Pmx+zKz7VLxr25oOVf3rVqumnefO4Q8x6EHw/8+QQZKz0lvoJ8fCqKqmttYMIIt
J5QM0Hui7OQWLeX2xHBaojm8s533hW/RDLJepTSUjCwSjy9XDxck1sOlPdF4ps8xEbanui6Mi1yU
ONLm0NugOEA1nPMmmn3LTs5Qp4pOrL269OV1xCIJhBSUhBAUyhYdydsbD6AgwPavHwdsZP3kfru5
AvX027Gt1HIXXwdszMYB2q2zwJdDisnjBdJzlc7fpDDQkY+SWnc5LOTFfs8SgnWs4ZNAngWCQn9o
0/07vICT/sU/L6R/DIOtaQ3GUMq1ifNsayKSYDmeaWMB0t0oEH5xPt5sYkUGMz+KAAraQFjCl2Ss
tWpQz+KxvVq28CzS4spj8WQZLo+Yba41UpuKYsCkaxqp08xMpJeMLYTLGKN3TrtdXUWH2xc1i8AT
tRgkMaSsAUN/Dts42alT+7Jlg5GKE67PxmETIQx4aP3QS5cWQmyjIsJPzT+cXzkATG+KP2xhIoIB
iU4pxyyt8Xl62IIfOscLqSxjqb+L1qrRuAQit0j1jjzWl/McdPgyEnvH9cXBpHLZwZ3pwGsbkpfA
Qyc8yT/2e5Qc7cRVwQ6kHeMTJo2WK6daagVplwh4uZ0bs0j5fQiso2vnvGzVayIeS4OkvT+OFrIu
V/KlnTn3Kc9EdcbZzUqFjS5gorlkRyaGD/1o56+eV1VJuHRm9NPdO2omSFCzVj/HVxw1TRFsNssE
/FEd8R4e3lYrLvHdXKfX1PnY8Yl4MZ6R1YS0zRATrLFLLOUUvPJYuWYf6bKqy3img5pAk1iXaMNG
bpMC9mqFj7JdecFS3uf+sFfoPs0a7ztUVZBllz9Toj3fd5b5i2ginHGWOOm0QMkrEeEDGGM3W83a
IszcN0jz1M5g0Rqubyv7v8Lrb7EsR0KZiVWDRTfiUS393H+0htBS1ii+070Bf1UmnBzwra41uWyH
QGzkAHvPUUl42XRuQbBZx+xspMLXXO6qWQvVFORbQDmG1g7mPFUZ3AHBtaaA7UqOZuHtt8dO7cty
dfgC9+T9rzd/E31LY48xloKyPV8vIvIstHQTroYPOsiYljaqzRxZs8g9kcWELObZLEdVhmabTRLa
Wu8oElotK/e5eT+k2Pjg8a6K2a4JTE3/+yxZHtmkDnJ1rKGdTDo3l6yHFRhDncGRTNQx7M/xcF9D
zqe7tZNMzCSpy6AY5V48ur2X+4p7EDiLc7mfi4Gv+JyOi6yHhHphX58aUHamWI6xXPNmy+YxeXJy
zCMnjxJFbnOcnI2MVeyglIhhOfRU8/mmKTj9gcgTSUyA0lww4a5eBhF5lZNNn4hHkRyr58JaGg/e
D8tKt/4hcw4I+3jdGPO4ORHNxiut2qdS30DJ9fvm3T1eK4IlacTK/IgIt3XlPg+2eD7AQPWYnstA
aaAtzlUVLaEi8XO+pjPih2tDDsmq/Sg+7lvlbA5+6gUMokSiHsmlCZmCh6cxmph6J96YtbXwrEu5
yix+Pmk2EPw+WDaf1Mp9rkcqzPQF3CuRha7q0auWlw+D9567udQd62HzSEn97/NUC3AXINnvUnR+
6d7Qu7LJXXOv7n/tj1gY1z4P/iJCG0mx1HoUcngPS2qm934IPZKJ70tFo9SDSG0Js//1NnNzMLKd
bh+Vskai4s/5qhy/Yekn9LCuiyyBhzbo73bfm6VJLshgr3tEGu5K+0DBiiNx9ok0+aoM+GR1G5vy
0FJPFbfYXXu9NSopR6wi5z1vZd5xMvgjXSJTMEbIqpzapTz7p/zhahmguy0IRq1EDxxcb4PjvHoK
GGEwgYFdl6iCmLa95h00z5gZgFIlRdOiEO6TP1Ab+7hY2raGw3KfalSneybEwJGIRulzYEJncIMr
HljvQJqVvJa4I3PH+m/tlQGiJhBF7PKGsCSzNmv3o1KtsvSMRxu9i4kV/w1psTYBIYUBoYJS72kC
zHWN6BAPqpiYFm5IP0Ca576d3sLdO+fILr8rL1dFLWJ6o7zYxSraXhLMBi2X2xxLuBcqaTwLQeI6
s6INCBOzzSe3d/K2tODeL2AinfAcJJrWXnFNu5s1FmlsthfrIybpakl5tp3MX5VEct+eD9zZJE4I
ojIwFJ4HI+9CwNDGRtfm5ZV3gc2RcUy/4+3fJzgXdCK2MoodvmPnbtDRJLulWzz3pmM66K/Bq+3Q
f+SW1XkrNAp6Pzvraf909lr0LT5HYHoBj4M3esL2sXOwzDiz/Jeh94an+xYwm9LEhkWNvobQ7i0w
LhtfGn1RXQWKVAsfY67ZcrAvqa3G7iIj/dJ8WdXYpLze8RI7s+XZqWDGhYcuMhsxvAkWdirJY4Kx
gNNGuGJEf9W+CdUGA9g8sJyNCqdSGV+uwswUK1DSHJGSO203530aWuIZPVcKx7Vmw8KpJMaLz3Gj
gU+HSjLRDa1YeWN1OMuV7Igb/e3+V5ztFpwIY5tmQIvcKkUKYWsMqoSVm75HW+14jux2aRU67pzK
8bHu6Gw/Oo+ytcodH46t6YR379FaJevN09/BeLMQ4eFd1FTpOrIX++xKrHJFuW7u6zv7kp7KYXxX
DPNqOJsj9MWw0XZbWXssEvJ0yyEr3G10ijexeFXUObyYymRyL21TdFE1QrehtT7cBFl4tPWuzo11
Xzeeid56UiawUSnpv0x03Rxk7w2McTvD4t3UNAC596GYoOGcjKGGj4UDNLebTYqJXfR1RiZtfvzk
l+/o57gnjQGZpCsqLQogLcD2+cRarTrvR7nacaxvLsybfiAGUcy4a/ImFMWjlC4Xe5Rmx8gKFry5
4LkxEm0qhoEQtTWlLjeo7b2gS2eLLp3lnjy9YoU4hmkPaz6fMO9bMUgyDmJySTL6rdaNbaugB3hG
F+62ciMVXZrcrMpc7DrRj+1HGPosw5wwxIFrx3TzNRrpscIDfQIcO5+L4TQNszGaqkiiysYe4qhG
ogwCumMx+jpN4ybW+NFH9vMK1ewEsQc3gzMXKU8lMujUiMUiKkQZUeO6Dki4QO0ej0lkwna7xcN9
7WZtcaIcC1BlNLZtT40Ep6jklopDfLkvYhaPJiIYPKq1bgGyeEk8LlpSbdRX8LK0Vuyicfm+nPmb
bCKI2ucEkPJRyJK4gy69ZWdPhVXXhE5brrncXTyLYECpCSO9C2J8n3UXEETZq0csbk23uwPlmOGW
YGbtfKIWA0oLedEkw0LBXaX/LN9E8PmfRTsVbCRPuOx6PMtjoCmKukbRb+awdt+3I6lgDijdYgie
+3rgqcXAUyUUJsbgcYilDS6b0S48/XmxAkzwKnPUW/4A9cn5MbAkgN+3MBqVZgw33VHcryT7md68
961vNvM0cVqNaY8qyrg24hxikFBWvNPm/X27RLM+1jg+OCgFPlvryLsvcrarYCqSwYkuXeSdkMIy
wBO4qfGUlZyodpPHdZkQPIb+y4PUGKzojbqVTQHiXk4LoixR1kerxH2VOHDE9pdEejU0YgIRUUL6
XwLaFaxO4lnE/M2IUq1OJ2911WQQKbyeeykFYSteVIGHu3HpLn89xZaHixEUPRZ2PPLzZ7MR50Qm
A05Yiqc0UajBizEk9N49XB8XYGjnxX63oOtPY/9WjYGmoRmkqLpQMXSjeu+MpHRbGR10aJvhdbVQ
MLgniwGmc913xhmvhyO41MV9QFbcR9+8OXxrw8BRLNWqGFU6hT68TU6bytkMEThZ5Y1yOm9L78vn
RzHz4P4tk8ElrI2pQT8OrZBuPNUSaSKiO9mPsCQH5Ks5d+M83n4LY7BplBotajIoSIVt4uV9b5pN
E2v/GJ3GLuQe2j5JUhm66O4Huor3+2Xu02w4WuAKrMyyOOJmw+eJOAaPSkPpg1GFuAWiiVPvlIds
Xb+A8cPmCJqDdB3FUUqhq6CPkbELoY/y7Io2CAx72sHb09kGVQum2zhS5m6oqRTGEgY01KfnFlJQ
SjCR1FeIIztYMcbRZrY1dCqHMYIkq3r5WkHObQ0IKCmOS7SGYir0xw8sieb1Rc72aU7EsRdVKo1g
UT9DHBhabDdEPHF0tzpp0Tyyue7QrKCTLe3qJ/vL2/WpVMmTc32osYcSg6N+vtlVr2DFuX/Us0mW
6W9iLOeMLbtVdKEfdLA3R8xhE2zYRLcOEBmUlZ/mA8fvlDnsmgpk7jJ10FMZNXYJ0YfkpVeivCM6
OH+hwtA7my2JN/vCytzjcr8HG/pgJS/I8akWCLbPJno6HdFxcvJooXbG43KbQ4TpD2PuplIdFlJd
4Ie91GgDMfmsdHP4NhXAXETXvC3aoaRH7W4uViYQ2ftf/jvxjXcbzaY/prKY26gzh/wiUD9FtyiG
25ABye3lEbSowtvP5FXDOvQSQ9kvVcDr/eKdIv33yVNAafpB7aiNy9inbT5mzn17nc1GThVjAEg6
Z9HlevtK69N7hH26e915gLUm2KLNT0vMfzLTlExsE8OQOaNNJ7TNNcfMxnENfrj399wGI4ljemcb
U6cc0Ju7cXX9WxSjGGhjo0HNIUrwXjYfyjF1OWg320AzlcCg6qg2GBnOIKE8dA5a3ykZAOfrzAP3
txIMoJqUXF0PIcKm3ozNlEu0zfBbQmdD/okqbE/oMJaKnJgdtTLXvW6O0fYX+Un7jjBU+XX1/cTj
fZ7/AJT/qMb2lY3gbxmEscVdcdq44MsDQnlPCFzpZBkvDzFbdZnqx4BkIBmdNojQD6QGx2IXknCV
Reg1J6jQedhhZx3KinyBtHrxRJt7Pzm2OJthnMpnsJCOoSSjBPlXD30EgCr0biI2592I1BzYOHYq
hkFEXW30YGxgLhjMuJBw09AqBscm/wMUfn84BgozA0wBSQVdkJzAemCStiAETMjZtUuvsVZfmPPa
fcVgduf4wlxMNlWOwY4SEXTdFpALcwHyGm+dL3xcPnhieGfI4MZ1+Dcgrm1jdzLJpv3R+EqDXrEE
Xw2ssR7taeHoNvemmurGQMlZHKJMiqEbCOs32KBWkOgHTzHe+TFYomlBWpb0CitI9qSgLnGbrOJZ
x3w48o91sFS7al2nrSHDBGHnqrv8SFdooh8fEISZFtw72j+urHatrKU1RgY4p8jRkKXe1XJ1AcQH
pKxdcR2uTKtyY3cNmjyOnPk7+VtHBk1QwJVaccRJrlFfHBrSL2hrg40ME+gPP84NatT8JXezgwkT
G2FJeEdzEASzhXaU8QodQTeSOSyUwnTCzyfv4c2JnNtswoX7fOC4BDtnKZTqFQVjeq7DaLtLNPyB
MeGweKLt7mAb5tbIed+RQZi0H696IeN80TCBpZyyj4XTFwtN72+UZz900W+FZbv3PyrvPmJpejNJ
L5FzgJIYXgWFH+7a4y8PdCcPDmbGeUc6K80QBUOVFRHvTE1hwjozOS+ClKq4GV0kbtADQCr7VfVW
0BDNsISj3dyRTuX9caSNoWT0WQIWsxVSehdyRMO2fZWJaj0K7srCJJ2J9hReZmUuCsN4ri6pMo34
VOY5JGVl1F2xvBZG67bvOtrGS57bz1nnVATjjWpSxaJ8EWGdtr396N0DB5xng6OpAPbyHs1QUjMI
QCaKhv5olsCrFuNADkYwsIuGI28OQafiGNNYFF3VLGIcmVGTLkQH+C+OgNnO06kExhhaNRowDQEJ
qOWinvZBzjQCAgHcfaPjymFubFBJdUHbQQ7e2yewHkbW0dN3CH0wYM8RRX8yG/lMVWJu7Si+Zkg+
3VSyAYyZK3pgPIMr8fJcsw+mqSTmqm7rKsKyzpGCE3r4xAvotZWGIn9EVmBltflM5XPBwVQic3Eb
elfUSHXgc1VEOSKg499oHDdlMylFU0ap2kNES9vmEDsiGkce+RWdC7uvl/vfimPf7E6gvKzkRI8H
HODViWLXELlbdjmIwObei/pq5j3VBrwOCbh9Vr7Fo8SfTXVNPgoL4Fl+risYOE0InE6apVhHAkx4
cOLjI3bOcs1uNtM/lcf4rNKmqdFRVLBP4kn4Kki93KKR8+wpvTVi+sZfFSJ5riKyO3xybX7+9vgH
xdlnu3oZlbG/UuF2jwU4lPaO58BzMdVUP9aBh+qaSQLcCpMFl/0Fq9pzcn569LEoE03AHBPkIZPG
OHF3Da5SFlELOW0G8Nu5R8Pee2Twnj85ccVslmCqGOO9lzLHTk4Z5g6KbNm//FTfPu/702xgOJHA
Pt7HDrzz2JwLZTa4AGU/JhhaPezpYAaq+mhs8w49VkmueYVPDuayL/hcHcZRTHCIsbfj9grycJYd
8RLlLq2EFn/9xVZ/rqMl0rko1nVHRbWyDJxhyLdwi07/ISz7x9DZaa8oCwx1Ed7AHQkq7IUAm+ZH
6LyB3eOHY12WvCuSg4XsYKcM/uZBT2hoUT/FTwceKS8PpdgZr1TU6wx9LNTOC1z0qXP2L2RD4pDI
IVE6kG63KW5jnjdzz5G5+cs0HWSQB1CTxA7f0Y9supb4B1ap+js0tvyX7sxuzRG64ayNJTwAgcbG
Fe1jhW2qKvYgLwFVnzyo4lyW7KKcQO3VKpFu/qa6m/foM9ylT+mxWAKr/h8cgQGQUpPCczVQcTai
tdPmRfBOppuIVliQYI96UYzVffchhed87Cter4MRPJs3NEYKxN3uPeXoOavVbX6NywnGuV7Yd3tl
xPI116Fhj56T02YToApbOL6ZODveEgFOaGAwj4Xq3DSjIt++XfBUPOCdzit7zBauJ3DMvtM7o0BF
nr5HQLmNVytoqd9Q+jkgm867W2bTmlNRzFMhPVflVcnhZmh5AoUVHsnIo4bYJPlkPBDy8IZlE1h5
goUndLsKj3SGBy4GE5Kg2TYKJRGKgqjAzeza9zzLQQMRnhK08YDzmrjRz94J8dkHeqcmnZpeIa61
kDFGjhr7bweCCcQnj7w+5D/+h7Qv220dWZb9IgKch9fiIFGjbUm27BfCXl4mxVEkxfHrb5Qv7llS
iVt1sG9P6EYDStaUlZUZGYG4aze87dLnM6U35zZkTZILXE82E6GkmaH3hgH7CckBUFGd4ER+EI1z
xskLGFgVHbChnARBob4TpefMjQBF5+WJuXuU8SmDLhiQqqF7FLH+OFdmBwArHO4lzgtNWFEcCTnH
k1TCTuUdga3AA3CfolAbOC/+hagOQe3Rdu15Iti8rABvu1hM5qEFa+SYKDB9pDAV78uHkhRuhX5O
5Tln/XPgzXTSQ3hiZW/QF0DqpbD6TjvCTb1M1XCu9o3FuBywlyVV2v7uGySWWh9dOv6eZnvAq/C+
0dCqQ7crx4Fz3owsMEhQpLMlFzAa+RfHOS2qnwWYvx8b4YTsFuN9elNXY4UeCOfjbf74pycLJteT
xvgW6WKckoDmXLx1729DQLSAZgpcjhmeC7OYOKUV5KC2NJh5XWvI7Wx7POL+PK1APgQArsOZL14i
yWI8yCUYq8qgi7LEI877WHcvW/8FTZ3CbHOx+xkYgTjbgHv+mHfOYCZ6Uv6mrtC8WvmjgxIvIBnk
PHcBxW1dxT6g/56yV3HWj56uB87aYhzMqIpDIlZ0b7RO+zZik0NDnDe6x0YMFhQU6P9vdMt0hRvQ
2+N0gzTh5enP2+DZtvDOvXAnIxW0bMPPm8jbssBBs+4b0KMIcCoXVBJrsn0BO9AMD60zoRq/YAJ7
5aHDp/folU0m/dgMXR4EcSDvc18cZ5th9Q7aArdw6i0Nx3Y78M7wgM7T7+Mrm+ptevqUdr1iNbDp
RP763NojUb+lRQFeWKrYRjkVOftl0l9dGWTOe9A1mPTRoiFgqBIZFeAAWmb2YyuTD9YrI8xpj0MF
3E4yjKi2+BS8/FevkKufZ463Ueh5bOr4ecp65CSj2+77ryFeUS7Fg10dqDDB4wFNUhGZVyaZ8610
mXC6KDCJ1tOUNOPxj23na8MHRYldnb1n7m6kY7g711cGmXOdWE0VyadQgdz19/zn9b8CpF8NiM1l
GONQqeIJG2+JcKGGLGNhz95lB7ncucPbDtPh87/BsAmMKglFqOjhNCeks6EWAlTPFolPHRjaJ8Ql
n58wu6BiUTwkPO9Ms8mNSIhqRZBgeXkETIzCbvwnsjLJe4geRB5h1fRr/GqcjAdBq1rdayIWDXyl
oIeEoCyUzJ70/eyCbjGoQYZf3KmddM1XJhkHUlUKiOhEHQNcoud92+5Sp55FjhwTCS9W0HcktJLn
AFfCuxQ4h5xNeVRmoaQouMkg0Xldr6OndTL3EHICOOPMVsZsZUN/HkKQc15agHMyDMa5hEmiF0mG
o/i1pwm4y/rxUecuIuNd1NOlSnN69ayBLPQ8sAbMngitQUELjhepTIdfV8vH+BXDzE5h3mHHLD/q
Z8suniD3yGvZ/w+HAFEiWMYsVfxtCriCto2nWIoVKVEwog+8H0dsSv8Jd+kihnDMMwTueKH49LNH
/WeRWSOpBrnFQC0uU/+j9dElhMCrXdMyES8NMB3sXdli1qs6NWjLv8AWuiicD+SkvBd4lj8gtkxd
9FY/f38/3iCTRF1oA/if6WTWLFClPCz1GK7Z+Wpe0PKSNU4IbrCyh46FT2SfrEjvfkLHfL5D/fwn
IukzfXrMx6eE4I7ivGOpufub4t/nMDeF1Z1VKakxfieZDx3J/Gzn8LI5/2Gf/o+R30NztYUuZR4A
cYsxF8n8/KZVHpmje/MVoITHk8sZzO9WvrIDTWLjMhYYjPYF9TQqMqBx/NZkz9fV8v3upysTZ7UK
szCLFOS7t3pMG10XTkfmLdJGj8cyncj4t1F+S01XlrI0j8ZzjklD8R9/At6ON5bUOQ4vOpmOlv+t
jnobRbaQ3Y6jMwwthV20CxqwIM/D3fNJJDyu//9wlf8zxcSP5z6Vk1NMN//6F/c92BgWUmKi+5Ed
0mW4R1aoQ7tAugGGJOb5ZjqQB3tdZvxK15hZINYnevSO3ofng9OFviQJkO8LykxHKUN5+2X6nvs3
Ysa/tEZYjwa12div+qIGoGuBcEV4Wn5zO0n+w93zzxbjWoqhKePkjL25pLhdTwBI1J+Bmc7FAxJs
+Zyh8Q4b4zm6siuH2II1JwqI9Hx5nf/wAjCe42CpxTTJbOQQzfP7JQXEAFwLsbbzMgWbicrzHVxb
TCZKK8Sx7yV6steeblcxNFVDT9jz3lC8+5QlFBsugX7Wf1cJ6tv6bP3xRfZok35/7xxQVfFWiTss
Jqq0hjyL9IRuegkhnom3IUBEFJ3w2F1N8pVcOcbfRN+Vu2qsKM3F34vkuD77H18CwRsfAR2amWZo
rEBpDuQdZ3sAnJaXc56M6TQTMoKiJoK+kBmipsAfK2qh4IFQuyOwHZxrhe7kO79x9fuMg9SVXsnq
IUVgbuEFAkqOCxG/B15bznRG+coM4xxV+OBAo8N4RTBsrJEox+P68SpNdnCaVzYYF9iap6BOLAwF
4hYerZ0CQdcuzRPY/ON1NDs73Ja6SQd4ZZFxgH0SBhALz+niyLOLgzqVlSCh+9vLybvJ6EI8WijG
AZ6aixEnVqYgj105dKX6VZVCTnIOlhbeTNKZemSLcX/mGGadqmImG9hxvMjRUTrFM413Z3I23++u
uTpXVHViVCERu4/PTr3fATvK0//kbbzfSOTKhHbOje6cwcQrSunloSXpYJemx/XmnOX5dVVXduSk
7Mw4hJ1htjzqs49sIfQkB3ik5E3adPD0b9f9hnFXpiyzyopAw+qAJxICly6iio5QtC837zeZEruy
RAd9ZSkNhDJrTFgq3aOz/eXP/m3CdhHh2stXXhV2+vq4ssd4ibEORqk9YxKVX0XdNXpNXgz76QIl
iXe0EUAFjZf0m4wPrywyPiMpx/4CyRhlf3rVBfSmATj1bO2zt4T8d3fjlSnGWRQpVAZqBZOZ0IjX
gI4XIJzopUEVBp15VPOZ4w8ng5grg4zHKIvgNAg6DIoz/WO53nooeI2b+g8UUf8XGIH7mTTB5yGr
FiRNZFll30FtYAUa2rIRzmTJfPQMoj5HpdPKi0vmmG+cod07jltjTDzTVa3aSkmJUw3a7t5BYgd6
DdYzaib4g3NDTmSib43RkV+dAktoywzKVzBG2fXGVRWRyPGBbKobWhLimbt3vrfmmBu/rNWqHTuY
q6vVxRlseVFSBWHHWK9ONtDTPVVycTgTeh9m3BplTl6Un7K0B0kWsH14snQWZNHqwQNnFLTzRoEb
j947lltzzLGTYsGSuqbCZgH5l07yTxGIvvnjMfH2CHPe8qo9hV3ewHl1jgeWTfVJhK6dbT+2MpHQ
uR0Kc8qGCnT/qoGhoANYtJPcLUJ0RAxbtbEbCZEAb3vQ5b+9m2/tMXezYcYXXahhz1G262qfCGRc
I1HFdR+cbcg+T4YR5D2V/LtE2d/qwNtw987pZhgsZfQZd/+ol1gd9Auj/U7EyUJI8wd0cKqbRS8G
xx5nf7MPEwGdNOOZztr69fQZed1TzvO2nHX5ZWK98hJtmNTSucGA0Pa9jPdq5+iCl76e8eLnMaFN
RLq3k8fcy4J2MrLRhK3XtSMATBf4LdrffsW/OPM2ET/dmmIcgxGBVcEMMHGCRaAy1jxFsMNL00wk
Dm+tMP4gygr1Upiw8ro+Nq8fg2uR8bxonEqnL7qda+vkHbIdG+F9uV4K2/XSscst5RaZO/9FSHD7
LYzf0E9FB2w43fgnnTSzv4mvpARMerwywUS67dYQ4zkSMTWbccCNSRWtnS72Ddsy7FwnDheKwvGF
v/LLV5uzkeKwvoQtkodk6ZxbYq6GPwmvS4V3UarU619ZGWtJVbqObks0fzrmzIKk4XZPZrNYBwb4
leN47x9fN9PHUhvnVQCFchHrdOxDVyPVCpyLIYBXrvbcRmt+QYIeqgeOl5XAqmW0QEQF5hAQ56hc
rFDmNGxHerLQgMY5dROZ+9uxMTGAWMq1mNKZxKUSfACEBQpjMCC9zCBQ4q8A2uHelrx7TGV8itEE
l7DsMDwH7ni7Jtm6821uTMrxwyrjTsK6NIPLCCvQcV9kA0E26pIRIhy0GTwlKgA8t8yJNFTGs9TD
YKWtgl0ybl/N5xI1pIabo5l4kd0uF+Myqqi4BF1X00j76IxIRfXgQlonkft4y/Mmj3EYYy6Hl86i
XhI0h8uc8+s8V89SEGfnqBLbFqPIXgudmIvT2a5NH1LNhWe9W/PHY+FZY5kAc+hiW1r1O2etI75a
nvzdyESe13wFL87JZTsAod5lWIoCU1QUGnUwT1zXXvmOm4yXrZvoTL/ZCSy/cDNUJw10/cpeRzH/
qFdgWrLIFuWnmvjhQtxVudvPShxfsC1xIkOe02Cph8tcr5XhjPtEQf1hDXEMAK1OeKpkawMEFw2g
9jI52A2oq/I1xxlz7heNcR5ynjRJRq+y9OKqo70X7NR0tJH7TOGtJOM+pAAhaVPBDiUxGCMH76LU
QzIRIRZnRBJ1DA/cvcY4Dqkeh0yB6BWgNK9rC12jL9pm/EAWLERNjJsJ4wUDLAuT3PZ4ZtIHGNAK
6/OXSXbUCrf8zBsV40JMQ80yUYOZzn49GlvPkd2ucVElGl13ftF4jyP6c48mkXmsVHIxJDp9y75q
EuL75Xgm4gykDT3Utaq5DT6D+dzg6oPy/DHbSximatYOMp3MqCXnwAaFSOL8oDXCeezEph0yOO8U
GbxZIov+S4o+rrpkQHDcUPIf4Vmtbc6p/g9j+WeDSXW0ltQM0aWjzmvZv7nIPRB+69v0+f1nhElx
lGZW9WMAI0cKz6xtP7OBBtoACrTIocLL8/30mN5vi3/mmPDGSDpFrAdEAcs1JAbXdu1QuV/e1PGs
ME5J13NFH0EHtn89iySAVtjjxZ+oPlFf/28UjDNqL7KZSBV+P4HqkeJIG7S6AdTDMfNbuX00WYwj
Kou2D/r+dwPUn5Y3or0IfwD9efm27HxTnki3sgdIslB5vJ/4wBnldAD1b5RMbDMYWaBWDcx7W6js
ziCOzE378haKcUqnHETRqkZHeMQFDYTwdg/WtqcQ7HrvmNPdAroVP7xzNflehxaYqMk4vjrrI4RE
7S4XY8STKCLxKtmk7+Jfddv4uZugqWkXz3nAQmVimIA8mLIEwn1VBswTp+LqeWRqgKvLZSUjFEWP
UeojBfwRVvY2RcEq3Gx9afki2BBGWr3p0CU7kzSECEKzqlcb99DOdrwJmLgKNFEVRUk0NOgsasys
p5kmGuElRLhwsY+jE0fEAsnlGWJ20L2G2ls372NH3wS8O2Fi4jUJs26psgaREhb7cenbNCwLC6u9
LT/at2AlLBY/Sky0J453nrpTbywxDgDt5OF4jmCp8iDxHe8tNwHZL7gNG2Lalff4oEyFfoDpa5aE
GUXPkcHcdUVaqrgMsIsTdDqty9xtZTKGeAQrgCq8tLYKuHs9boR1r5N2dkCdgdu3M3EfATYggsQR
sg6qojGfMIR9X6mBgPBoIW+++vnlRE5zBGOGOMt80ERDbXLcdjxvTm8gxkFh0KYsKuCGEaXfTr6r
fS12SSYYgWTtkY1026Xsl35E5Ldn3gGaUG83LQmib5hcUYTjZVxRJsR63pcKDDkDhEHLT5FWW6vX
lGx19NaMRCDZZ4t/U9ZSZL/FJ2TNlYVIORhMg0hPPMc1gX2+/SDmCMWSlV9SQbb2tRtu1ql3WtT2
RzgXiLFJU9JuYrdANzwPp0V/9W6+r6aBWeWgiwItFDEN6YlYL8kKO3rHW9MJ53A11brIRB1mY9W1
FGrWfhn7jTtYdtt51kYl9R68jblDFesXccFzDY9HprNghzxMNLU863SB5UX3qThdTWIvszUdUueK
7erHwuEmknhGGS8RdakQjxmG6lS+AEXGDeUUeuwb7sMrSwRKw1R1VcVJYckLevRHXooyCfZH0d3v
IxsJxSMP7/xL93C7LW6NMKdDB0TKOlcw8nrc/vW8pWnT7j20IkstyebFbO2hMxmw3a2PHrBwHm2f
oOmJ3r7PzWajLLInBMnPkBImi8XJg1oDhOR5b6rfLPujT6RLceUpwhMEKAINn+gAkfr1Rdt6W3SN
Hjt0Fe9nmwVABuNiIdmjiw7tRQiKp8frMBGyYY4007RMOGoNbNW3HzCeQk2uqiBAkn702pZo83He
vZ8Hks6LrfDOq/lOPCJv7LFEI2GpXIqutQLcQLl/qglolkS3XJS2ZUeb8P1M+tfKljmHdyJitEQL
jJqGokG2HmO9HeWpPJt9XuQqbfKiklyqDT4a0MCCHOR9hdU+oADMW9sJgB4uAdzqAP8CqoTI+NZo
WKdBXJ86dY+wRnKAj0K1uXSC7eazI4XbuAZuxd3n4/Wc6LC8NcrExnoeBRL4SVU4DGxq6IFBh/Fv
4Pje+rgEmdT3dzF3unZeQnlpsYDs0rOeEetMnl8ff8fUOt8Mnjl7piC1wqXEd6iUwLRYpM7pOXwO
nnwyHHNXf1O/hP1jk/de63bkzFGSwes1xGWj7qGh9HGGNL1fhR4vRKQbhTmvN8NijksYy3VaaDDi
WNsP/e/LmIKfBKnn58djuQ9bbsbCQgeiOjf6Sm7VvTmLti9PykL4fmyAtzlZ8PRwOhuBaMHCuBU/
Lng+KQ4AsoDHqs6qX3THFDQUHcfZTACCMSzItBuyacmiwTJrJENWCGM6YPbQ+QhILhXKXu+JQHtf
li8QLprZmr0Tl6BPyCGAqPicQU9O65V95kQKKujrM62nhyOjfH20Pb+0QQidrf3EfnqjLYObwy5a
RC5yTZw1neBvuB09czSzsMlPcYLRt8fTp77AyeznPXmBz3Wf3laFv0HfccQr3k25vps5Zw4iHjT4
33TOaT+V4221+d7XBUChwSlMudoXP8MXnXEwP3Jzv5On5Wq+mSOpDLWeN2BDoEXMEAn013Tnk/HZ
dbOnT3VFaXBs67+pIt7OM3NGVcVojdHAKteulzt7OD8QyhL33eDt54nyHiwZoqQikEGui+0Y061T
nIemhBXF8fmSlv4MchzoqwWL5/zkDIRXs58gnLo1SF+SV+FCcQqNizTCIGhHQBfoYw+9gCRJd8Dn
jlx2PsttPOW4OdJJ13o1TiYgLFDkA1YVZlGVXZ89SfXTjbz6NvbL5/SDYvh5acSpuOhmZpmTaoxZ
YUCAVkVVDCzyybyctfP+rbCtl7+ouYMCkrifh0O1TjDLlv+sbQ3fdFNX3XAc/vTxuRo6c2jlSwSN
iAwfkqBOvPZav4dkEvzkabVaKRBlXBQO6vHi/6J6MX2FXplmTm4Z65mkJTBduq9AgQAmXMyqAfGo
CL4enp+YSA3cbi3m1MgQAirOZxEDHe02h2sSd++LGnidZ5re54T/vLGxXDZaBEanIBixkdcIyE3S
IlUMzDhFjKMnneN5J1CUN2NjuWzMCqIbSgU/ZK7LBXgECJkBr452Ccqamrsnx+DcNBO1vFuLTMBZ
RElySi6wqCET+uHNEn/++C7j+R6W0aYeL5mZdrBwdjxtHhJpQwVt8UBAMMLL5ExfXf+2osk4gJOi
VYqWY7lax1zURLad/e+V/QS5QWGWzjNPcASHx1M6HS9cmWW8QGRlsSwlMEsZmCnzF0IUzzcdQv6Q
VefgcQSVQ+97zoN78049S2uTKoaZDgUMvx6psoDnSTj0xUEAN/mflYt32GInOLmd2rHN26v3ycDb
ncOc+viS1p3awTTopp90W6K0pvDvK+B9XNCd7ZA+eTZ5KvHUi92FtVcTzVzU2WDGSNTBqEhB+1jb
PSiM/RnoWDYy4AGcrcsbIuNq4ihJLbWBq1ku9c4GGdKcllS4RDdTb9vrS4QlurlolZlEpqzuo/do
J3/rKAYI79BP4BLq/uJ4Hswfy2vTW9C4FRMF+yVaadtkg+69dfNarSTnywft2YW8vODKWm1kNHtu
dIIIe+Uas/eAVCfaW558/f/NMEtvE4edNDb0vMquBPIpApYdcCYrduSqL49NTdTYb/YrS2pzgSaZ
DoZm6snBDiB+en5PCDnZ2K4HUDdiu/7wjsh9AebWJOONWgAXUjHX8Iw4e+lWu2xEH4W5ORimLKdb
ggweFWnrXVjVGXk82F/Iz6N1ZhxSHIdalV4w2AQK5gYR7YvgvHh7xWlmZUAAVAMAjya7AffCOVo6
y918Z7+/vyFaGO13KLrwjhI1+OiDmPAkUssqOou4BXSoV30JeEz40qyFYMP8pyHfj0fPC8rYbLMp
nutoqDHvCahOGxcpKg9sK/5pJmVE/vNOG2KMFfILkNj9RNoQjvLxB/AGy3gpPUqafIhVXKpffxKu
vqPEmUrGK9VKoXRQ9VD3MY4tAQMQaNPcxwPgxO/QZ7+N3/vxcoK+BjyfFi49qDSMYP2PbOCjBdRE
BNI1M7yLLi/Qvi6tuUjyA+fo0Bm62y6WaOgiqm6gHqdzcPV+EIMmPMWWhcOar7Qv9Q94STgWpiO7
KxPME0VoAyNSRmwS0dZt0Z09vb1JINujOo8ON2idfNBfGWO2fxXFdSBlpor2mCOlCqE9vi8HKGZz
6XZ5M8dcy2J/CfV6wLCWp9wZl6ozmo7DjbN442F2eA7dwDSSDBrwHAH77qGi9tW7aCE+OT/d3ALh
w6tpP96T04GkZeCZriuQO/utMV3vidiCM1UjDfB5J93iKMOV/nRLhOHzb249jsa99xvwf4yxGPpK
a4WiS2INcbGzdlIT6SaT2Ojv5VqavCT+DYuF05cmWAnD8KT9opUAhC2OXK6r6TfTlQ062qupGypL
BcF+8Psu/mihXTOzZpR9XnDS2StnmXgzx5yrYrxI5hDAljVfOwoq9J7s9272vml47XTKZDR4NSzm
fkXFNi9FWaBvXmdNyxEf23Xjnn2ntr39CzTLLIh+r6Bu0aw26PRd/PyARYkL+Z1+Q119BnPZ9lYQ
hUGFjQn5ZdppF/he48tLHp5jgo8N4cSVHcaJJCe1aeIgxAFYtk4JV4zEJDqZ8yWSDChIgDozt5+f
HR4ZyUTPwq1dxqVIXZsGyoDxvR7XR8Nr1uPz5kC3j82N76e8F63C66YuqrLMtmu3TVsqQZdq+3qB
ElhB9AEPfOH15KtHhAoIl755Ior0tmQPugJBMV1GyUURLWbxtDwMCkOkFslZItD3+5T+ipxwbPI6
vTbCrFzbRKlgtoX2Ky/9UX8mG/BRL7Of9fEEkAFSCc6w+l8Q+E0dxWuzzMKpaqEH55GaXV+c6ERb
F0Hy6gb7C6mdGegsXEguYctw4q/JV/i1XeZ2UItmFLohoy7NIKDnoXQPYMVauQcw83Dv1qlo65+1
u1jlUmttIMt0lEdguZS3ZLVoD6A14hmazM5cG2KCkjZLtKihhqiGDqgJPWQ2QRsIMQ8CuI/GJ0mg
P/if9yawKbduO1bNi9rQeYT+SUpRavbPN7+9dfJ8X4+L8diVdW7TGu8UmKmcozkzUHg0gIg4L6OX
MCaOw5vJ36aVRwNjHPcYh42myLCIrOlxrSFpeBTmYklGy9H/2M78lZLgDQv8PXtGp9DhsHBH+y1P
ASqz0TfP+57J+/F6BhgnoChl3w4Kvgf5fy9zi1n/AlE+pSO8y3FqRVU0yGk0F49SL7OiFYhmmj7r
YEjIydo6yuCp80Jkane8MzgVoV1bYhZVbQXTihtYGneIOYXUhnSw18IBANoEL0fzlwSbiXP5T/nv
a6vMwlrykBl92Wv72CJD4mQz8YKMyQhdvGdKsyEj6ffNy3zT32Q3k6pTFTwgeSWZ7SZqG/S/VIOm
gatXAo9DAewQkUjkaZZznpeVExBIlkKKxG7mWQAismH2eNCT3v36A5ipjqteEPoUH5DXTvmKipX4
btmrVYO8H25JYszebBFAn+h5jHnzPbXKBoWLYeSSIbGSA6KVw+4YGUjCgTJju34tXsLnKCWHQ/cW
oczC2VUTdCoWovp/9pj1zTKAMhsD9pbxGZFdJNm604KRubDPb8CpIfc3eKtFR6yVBl6wwo1mA/Db
c+W/gKdDBlSRVRWyUJZssE/8sBMTSo1j7FOAj0WVRMZz52mLC80rD/Pu6/lZHQkVpeKs9cQGv7HL
XG1ZZUQBIOoGHnJgfUTn6xFCxdL+a8SGe1F9df8nB6/eYvxYXNZzwf+BuPnjL5hArt2OnHn+QyAZ
5DkyviCca2/oJfpCY8rz61FdHJf14jv0hjln0adeyhTyaWgAh+BJ/pv9vn49nNEcmwG1su+Sp9Ne
dpDMHpaZR1/Kz/Uymmnvj4f423DLnOgbg8wQhzQ/hWkrYJcBKyhlkH7a9s5pLraucMj8z8Uu2OwW
Lolef3PrqGGignkBHWQCcOjjT5m681UZW97S0WAho3Z4ewUPoy51ZlYKe0F0KlyEXvwtSK62HHE3
eTYxt7a0FvcHESXiZy4GaSKyuTHOnLYxFSy8hmFcke1Ytv++bGme/ez2ggtwP+h755zR0uvnZuIx
TF1RTAnYXglIZybtYzamKIhVH+xD0/bWxea8U93YMwySIvm9ce3WRcXYzracWb5PSzN2mVmuzmas
RTLs1pJ/eauWkFgF52ZtK3O8qZz9WkR2OPXIrPZm+9zxZuEsRlAQR/4udS0d4KB8ltrK0+PZuH/X
/X4V1OcwEWiZZxMOZnsJ8khVgHkz/ihL61mzFwde69d9rvLWyF2ioQDtkSnCCN6u2RwexSDH5dlp
I1d/SmZAxppPRuBqAxHROO3BvSF7/INGO3nk3SV3u41+CVCOsi5pioT/uN3qVjm0qZzrGK4SoJK0
/dpSDfS4dvIAcNhF1HNW/T6hwxhkjrlYalWUtVqw76v55QJgXfvdrI316FabTbYfXQhw4tEuzzl2
7y+xW7ssTXDenvMAMx7sl8nP8phsCgKhhJwkH4H3lpwoMALlKxofWU/PUITY8Tz45Cn7N9EGs9vN
tEihOWgG+0IjYk0uIrm4wnP2hCsDXuTxJr5HXtPB6qqhSuCtlQy2QtiEjXUR1UjYL9VZ8Bw/5avA
HUjsolhuqwswHAJTBD7fcDYCI/yetbTwA+D17ufxd9xfIsx3MG9RCej3opCEAA1Xs6QkheHKKztx
Ts7J+4ndCwSUlzyNkfu2DcYms6PNSIDAiBkKeyctQIbVr7z0z947JRCoW5PuQ1XIp+7N5eVieHue
z1PX+PwcnM8DQghe2EC3MutYDU0FlEyRaLDGeHIrLMM6GGoBHejea4jX/7hvt9Ex26h2sjBn3bqT
yCJ1awSr6txaXD5iaK8sSok4PAi6RE0xn2KB5QeBGv0WgExvj/nZ7C5gMsepo6KaG/g1twdnLlK3
EfKovNBhYtwWEiuSBAFPBaNnjF1OcVOVRizQNGr20ny0CfIP+lb7+ZSd1G0Pc2SsDG5b0v17zgJT
+j+zLGqjTYziUmWJgASEk2CMakxWpad7iBx4LOpTB8ySNTC/K/iHjEvzdj6TvrOKuICtlhbXntu5
p8y7Q/Kxp+eKoJoKdn93p74VW6RbUdf8wvbqlo3Nw1zdP6rpoK8+hNljyXkQ+zHBh7wuIUt3/va8
j4/1crmcn0FSUW9zbD3d3g5/93VJmoOb7SX6Tijfcafk/NwFPVt32wyeB+94FHHQY3I7LVAQUaOm
6XD2DBKsc8CYT3YYO50ng8Xqu6AsuDxSv8kZsBRLNVEzsjSLfRREdRNoYqBHByG2o21J4qNsm4vI
Th0PpG52ijvURcE3J09b1UnnieOeXxaJ92l8zg1fcy6eNe9Cbgx5X9630Fyj0GYtEc9Uid0hQV7F
Yqsk+aGZQfvHfAreUbxQnQ7KW42fHsSQc5PfTz21p+LUATGvayzips9yyQitPD+ggz2EWsdP9/W/
wNrd1S0wKsUyDRCGIXcKqOztAhcnqvFQRsXh7B8vMhHjpb4XZuKyGvD+41weyt1mMpErUQFR1/HK
v+v4i+Osy6RTXx5CqsGDfrcQYSmKWx1p10FtW0/N/Kw6j43ed4VZt0aZa9roOxEFBhhd93v58OV9
xbt0dNKlNBvtxQXVc8+1jRl6L3aab8ftnGOe5oRvDxCQ+OiyMzT0J8sSqxZyutSKXplqdZAXsb8W
jttmlpUkvdhIqjijm0ZEPxGRjH/P4ARHmcXNZ9UMiqicaOmXYoH9Dh0VN2xgQNOl32jq6vVXtkKE
liKzOijb7sf4U2zKzcWPPAmw3HCfrTwobcKr2KOXbEJirLVZvAFFMy7RQ0rebHRAgvNMBMkhoCai
/Qqy8MNcm8neaRtz8jD3L2MLsipXX8pcNuW5V5QqxJdK28qrEeVQiuoRwGnTibzADzxpo25TkJU3
vLWa2J/XltkaXpfoQYksRXWw5rJ9Cu0eVwASBEeI7Mnk5CGSdBS/WOa29h7Y9aJwi6Xi0/fq4z0z
4QAxA6Cahf9TDB3o9dszqY95FSlmXB/ExVrYxvvREz+3AI7rdja/0JozfN+FIsTstwZA7szHgSWp
ndsX9/NMSu8n9edgm9CAdQo9Ljp3apZMmrTBE8PAvma+rsi7AlSy9eUAPld/H++0kNTvxmxn4rm3
NRz55fFs3KPysB8sbFtFx0kWld+83dXOTaSo11KjuRwG7MwndMSqjpzb5XqIiXU4f/yYm2cNbv/k
SfZB87Ol6cZuQ+q55sscju/7FDv9FEs2kaQULQm6VrcLo0kZePrqqj4Mdr5vdAIxpcIeZ40zHJP9
4Eeu5RScmPO+CsPYpMtxNfyqiQuQzv7atIAAOq8alC0UBzeCi5Qd7fFZKZR02c3BSf946n9frYzT
QFOpKkm6ZGmypDLRfhP05gmYyPrQLQZbdZu/JRE1cnaaeelenPQpXCpfPUmJZItea5/wT8Xu/NYV
/R5lqX6T7HjJlMlPQiyCHCkUtmWTlfkUKl0VFK1uDpWT+r0jOerfCH0GIwoeFRLwrumf7Mw3t4nf
gXrlBY1+gDDbyhahhKvOofpBOE+iicgRaRbcaSKALOh2Zj2r1QWmVRZFc5ByUs7Kg/QlQnTBteza
u8BrGvaZ5ChlqSJQFY62WiKbaXiqvWyRbe1JuUx5u/Q+WscHKRZSvLhjdbSY3+6YXuors22r5rDM
RjICA+i3W0hQvgzbAeWtMcRFk5F25ZwX0rriPVTpEbjeMhb62ZFpk9CAhogR/3Jr/NRKptGoYXcI
O+dyHFwxdpVZ8bfOAXxeI48+rELgWEy7c+YSN4/OBjO4Z1WkeRA00v5+g30wjH2hjue0bPdF7B9H
7IbLV7BF71m3KnaPj8YdZJeaQhioYcWRSxVZHGKjN1I7nqoWvT36rFqZM3NhLrpXcxHOJSd3BNdw
T+jDLn3JtmaFf940fjSXoXpj8QKcuxlHpZ3m8tEZIitwlMx9qaGbMjnhf+/7rbUrKlIver+2S1vd
BytTIFVI2kW2Wr13/rCMFieJ4yTu/DNQBbg1DRNPBDSm6CxYuymGPOkDQwSICGUbAkJYiuDYQt+w
BXB69dY4I47ALkImhiuJfpdy/DVuamjulSQVWAMafl15xybOTt3FyKX9GlaByVJnRxmVT4l4EI1C
38ZslgBZ7O8lkrgjAYbkoLj465Nmegfyw61B3vmn//tB2BsoCwLfxAoitkYQp6UeiBC9AxS3sPcf
6w/wuSX2aDdeNyuddFPNlvPdbrMBZ2jy9nhb3qUFqHnaWiuaoirBCTDh/NBfCsOsMB9mRaLjuDzN
+o06l1B33YFz+P+Q9l1NjiM7l7+IEfTmlVa2pFJJZfqFUd3VlWTSe/Pr97B2946U4ifu3I0eFzER
AjMTCSCBg4MF1WNTjRCmgboCzwd4RIS2TCSAgDeKOaUCHO4dTyEAUv8+Xg1ryNjfZzR7VEmRSmEN
QPWXDnoK5FfW7VZXvIW4b/JiNybrdhls7tZopIK2A5bxS9gG9mA3C4eysE1sWJloAykKDr8v2L5t
7IWPx7t0R1DEbNNPbvrqDtTKgClbLX5/gtpo+Lt7kjft2gxCK1uQxb5mWFFMMGJIXa7lBkT5+9+h
o+zpgvtY2irGdeWhr0jD9Pvid+DqhikudR4sCZj+/9VehUPUNMqkUhMHuAYuaR1TX+1mh1zpNJMM
f14XTmdBiX/Qb1cSRz9IO17DkiqnQhc2yOgwDB1/iPkHLytncPun5dkm0817pNJM4EZHTSqTBMtE
J4tqcZ8r/fS1sK7pqBkRsDHwt4gxJFVmqSIiTq2ifmpu3fP79EWwsk0LclqKJu9ttxADz1zQG1GM
VtAw7DU5Beo8/Yi2mgNCRHG7hFlbksEohtFqOsbNQAZfgH7LDJ6apQ27C05APIHSqzblPiQ8ZJi7
E8QaX3OxMKke3pMWXkse0H6DuSRnJh64kcPsFtpCRJlTASwneC/Jn2uylrzoWJr+01JmfvqlOxW4
WhGzZ1yU+2UaYkWA5vsLj+DZ87j6bcaxh+OoYIY6fjupTGRKut0iFcXSPjF3RM6UMq+mfsdz0tsn
tKzIroSG7PS09J6fsQA3B8K4STVNhXIMIGhLTu7vyJIw2GshCJu57zcipk+4MjJEQVaNcgD6q5s9
2fp263RrfsFNztj+axk/odiVDArMnIoRtPI5PDVe/GrYS7QZswIQN6FUi8BJYwt6GiWiz4O56yyZ
gk2QBntssZZ+ftKHq+9HA2OeyQl+vvqmx8wbB5BAPZYwF33p/NUKmOhL9wWx9mEApmz5xEF7OvXm
343hTdx6j0UtLYYxJtqQpW0PtpuzrQxu11jZ+fHvzwUVQIkohiwj1wE0wWTNrnYrjpKgxTxeKO1E
CReafytbXOy7nvHGN0KYI6nToWjjDkICO3eM3f/nEpjT4LVCKYYGv57hYSJaLkqkCjpWl6Lgu8IA
gqKbVTBnQWjYRlUKqDzQjq/Pr+lacYUVZuktTYOZtSNXR8IY9m6UOhgtrGeKXRJQbp1zz17Ys1mz
eyWDMek4Dz4LKdby+qpBBm8hXgH/Uw0mvN3z/8M0zlnDdSVv0vMrNTPUsAa3ItYUrtZ77QRYKBom
t+9P9u7y/XhpS5IYc5+NedmFEXqRxOfYlde7ERiYpdzo0u5N33C1GjmIMqrXWA1dV2a42yy1Ii7e
SsbOD+XYgOYGx7Pfkqd0fT6jz1POzOfHWzWvaAYAK8BKgZmRkTJGelrWijIxh6S+mf1tAvuSLaGU
5oQALqCADQoVNTQJ3O5VmzUa1TO0IwyW7g2OgJcRAdCyXIgj5gzltRj20uTNACOA5hLdC1e+a3jk
8Hiz5vTqWgBzY/yKaFw9QgBypN/FRXz/QzfD0rWci1WuhTDXxM+6euh5COFjkx4rU3rO1upB2BC7
Wi2R6i3tGHNRaIG6u9pDlugJO3+VrZfC+XkBoDDRkKdE1pSx+qjBA+vbo1VqxJCJ0JTXdERM9PhU
7tLmk1EGzSeqp3ihoKrPrKJWWxqVvjTNonuX7PIt3SpWb+WYofb6LMHENP/NQw/UooDdSUhEIfPJ
KMLIk6HOMJzpDL72vUk2We/1m/bJWvHJREH4xbmN1R+WTuuunehnoVdiGdUYMp/6HNVBsvtuK7xJ
XzBAMAciyf5+Bibn+zsGbUBsVSsdRREFOJSl6PY+Ezrt9NUHMDsNZr2g1TJ8AHZ6dOECX19rOwLl
uXk8nk7C08t34ATO9xKe9a4T/GfhU54bJeWpVsbc7LT1u4TP6eQOIZkmVnJRASLNgVXePFmOgOP2
z/RJQQt+Yy6ueu4195Nl/z/SmdNWWjGktQjpr5gF8L51hcjy1yDB9D42KJq+FFMPZeotlT9mY41r
scxpowVJqNUKYn1AVPSvdAP2kqkZ7vHtmbPN11KYI+3DXOZJCSm8ah8mFCcm2ZI1KD0fi7kD+LBH
yPhLraobLm4hp8KcYwwg2nenZq/ENuoiz18LNvSnWMW+Vq8XxXi1qI5qTokhTMZkACTJYlNa+Ufj
9BsAm1+dQ998G+H6hEzoseJ2m6jHTJhAybkV5uiHrTFYN/0L2CaxX743l88L8scLjleZnN7dN4I6
FkPjkE9XWLpCDLFQlUjv/neI9/5DUawhTaV7E4azX01HAWJm+TgIqH1i2FXimH/+REDvg6anXOVO
jWJcZVNHh/pvVl+AdncmAevsd+59f38t2rx544MiiATGW1mBJ7914pJI4mxIkASqHPE53/XoKzxn
XuAGb+XarbzKJGv/T+pJ1iY8ABNnZzZQ1+sFLZqu2t2mXX0Eo0W0T7JojPER0iHeSYA2xC/JProY
+wLSiBtsiyO3JHPOIUuCxCM6Qs8tQGO3C887PdP5tkB77Htlpetx3cnmUNqbvHMWdOIODzFdkmtR
zJUXO05SEy2Tz6imjWvlLV0HllB4xq9vDWyhCJl85C51l4Aq+vHGzkU214KZw211wFulMQd93S50
cC/QF0I3S6ZmRgiwBJIIXDYKSNCj241Me3mgbd3y562hOJXn//HhPg8LTA4zhkaRpygTJ4YeAGAJ
bqUEoV5IY6r0oJgVTWG0k9YxjdJU1nQ/mLLuvj7euRnfdCuP9U1qqoWCIvdn2YvrF2W029UwuLiE
E2UaMP+r4Tf+XoVo8xjQXxJ79lJu7g6rYOD3NZRgdBkIOmRUGA31a1VtmkAD6CmweMv3pj/lWnKn
fwdWX7q96AWbBSM7458A7JIQcKEWPmVymLSB34saSKKa7lzH7l5V0bhtBJb+7oyXl2q1IGxS/Nt7
j54hqAywGBMlNQuBVYVUSLJG7s4GZk/5nqsNC25wOqUHAn5eY1fPuYLLO7kaIGCrmO2S77u3Wvh6
aXr66sgZ8ez5VH2a00H3uzM/rPRwcNtqm1l9XprNB2m8sjk0Wx18HYBXDBjDln4uknnf37zbD2Ds
Sp0LtIyVoD8DR+G25yZClidyGq+y6uNBcSX3FyYb2tOE28F+auNVbfXe1JilZkv0o3ctBNBVhFGy
rP7QhCCBdns9iT8kzaBF0FWgRmorrhC/DiYHiEf5TqmnUmpW8ql4r6valEbLH5+M5lRbjf+xcG9n
T/zqQ5inSRFl2ZiEWX9WDi3qydh/4VQBdIV2BsFLkByOcSInjVotAQdNtxujk1C69WhVUWPXhTsi
vj4EArEA23z8abPqghutyVMXk6Ay17miFPAoFELOUpuh3bz4GuptkHw+FjJZ9DuFVxDN4+ZOyFNG
JXSpHhSB4hzSXuDMLA0t3edDW0VvWubXO4MuNY/M7jcgKjqgZADx89P/v7phaR+1XdLQHiNCU7qR
qjH6HAKaLpj/2b27ksLsXW9IfqwJBfYuauSd38lkm0tB4GZKbbw83kH5PoKDKmuKZPCICoBbY2Tp
DZ+WYY0tVFu7dTEGfSN6osd7/oVzMQL9Hdri9n9suuY3wDYOh8wju7doPbjGr8Yl69xpXMHr3PQ7
+FQ0q2rW+GfrvITuRP72+Ftnskm338octyT3kqzmsABUDMwMHA2Cavb+nuTPkSiaerHyyaneL1F4
3TVk/dz2qy1i4gq/oFKogpnozOX7kP+V+S+ttNbTgwLG/uSYC7Ayjxc6e/5XApkYI4t0AcRscX/W
2nDAu7wvnaxpy7Wqh8qCy/i5IndXSAN0HVwUKu4ps7hSTOuEhGV/zpxuU7uilx4Fm/ujvkynm35n
O9VNvWr1eIGz9/ZKKLPAlutVtPumsJ9c52+pL4VWXmbyrqwCxQwyiZhRhKbxx0LnfD1U/Z+lMg+q
JEsrPQ2wVLHLnH6l1Jj/0B/KVZe5ZYpnnCP6Zts5XLJkNebP8z+C2UKR0PSK4kuw0rxSH0RMaRky
R+e6BWP4P1yPf8SwzgDYlrip8/6sG8chO0aGbrX8JvRNUfsiH20amJrwwi0FBuL0s3cahOE0KjoW
gfw3mFuZ+GIkNARiQ35FEsPSatmsQ08sQhvGeK30o1X7bsMjSEiJDfywLQvHKv0wqs9CW3OfhPsW
+62ccZYqL0Xrc1El8K//fByj3kLJtWkk4SolvkOoVzXPNT3rsj1068TRGkuP3MxWoi1tdLPGHBvj
X0MBYLKu5DOazoVG2tUcjj5PCXqQkmwXaU6dl5aWLzG0Tft8fw6A+QLVhsLnj6W/8k2clLatXMJr
+PK7OKzU5kPlYjPwHt+i/+G4/xHDuEBfJSkY2ioYYc6V5Tf02+BB8lInh0rBpAJqKwh5gD7vdTuG
rilQCF0G9BvxR6Kt+OzQcxhUFG6FqLXEUFi440t7wHizkJMLXWzr/tziFSFHgZX6rsJlz02/lFCb
N5yY5vJ/t5tR+x78Pa3AN/AKUebScBcZT0VBP3LjaNBVSvLtyH9I4ynhN7Re+U1jU67acPquMLj/
YtEyaLsVgAp5VWNHSIZ6UPdKNsC8aEX/KYftJEfu7T5XhV2bJJik91gHJqVlNe1a4BRTXGlaVRsy
DQq8TslTpR4lvjYjzC4P3TDbJGK8IGzOVwAkix4mvLqFu14+HUMixT7zcYM/Sfa7CtZ8p5tNoXnd
78ermhOE5+f0uAc4WpOZA/U5pdPFvBvOfVHYSCOYNddcUIRbjVl40OUla32fkMU8Ih0TN1CAlwFF
ZSzDEMW17LfScB4zzYuaS9cnbjK2lt5sJGNr5MJGCr+NtHIer3LOF12LZZwgEWoJfELacA7FZ63a
hMV7FLmPRcypx5UIdlDrqPSo9nPqcG6r9649lCVg74EbxrKpR+cyWvKuc+cGCKkA9MBUP1GYO8+F
fgFubm441wFgxBGefdqz2Kz0rlkF5VJl616YCtQyYmUBwbKosdhFtPn0NAh4JEqQCSndVvyUfmWi
qUULfuPekN3KYa+YDqbDkEAOh7Zc7deoveeZNZweH9T9a+ZWCGPK6zZW4oGKiP1lsbBE2ec3XDbw
C+owA7iGGEw64zVgbieGjVtzYUTCwLdUwiO1R5FD/43opweyvHdGziaVyY3tOnsXwy9ueE2UrTZ8
Dcgg5AFnKwTdQTJdBfWfIPwr+1OTX6rnK1Fei5lN4Gm6prOKpW2519/b72X2PuvCUNG6ERYnOw7j
c72q7FY1M9FWyb/OWN5KYg4gIUpXdQUkldo60NeRUjgReUMJ0uIp76bqAsJkJs0HeXAQSNdr0GC2
OxaL4oKoN7CyKN5LbbCqcqdsX3oJfR1d85LyXqq7XcWbHahXDfTry7xFCBItvlfz66a1hPSTpp+B
1JkJ2pWChdL0vW1Czy7SgOjhwcQl4yeAv/IrXavral+Jw7kZBN/RywIsPjmaatuI/n2s+TNFwMla
YCzc1CWEFnHGDEqZoFcaqADPcgkX3VtC75LM0YYXQzmNqpMXh1YNzIh7KYliYWKOkj3n3DMaTtXw
mypbGtA/if6lic9y+qE276pkcQ1xs3pBQWbMwPVnsg0iRMCI7cGXxXMrR6IrqKNTa0W4MRQ9OgZD
HdqPt+UH03nr2eH/AMRHxyUPp8ROAijhlZJIk0Fqh54IDoRsoH75/fu3bP0+7t7e3j4+Pp6ePjeX
aUIeajWx9fVY/syxQD7yOMJ0L2DUp/240oA8UNXOEEblHOwSgIZUr3cVt7KSPfFCr95KoFyXTok3
rtS14GQH1eE9FBXiDb00q8efMvPq1zGBbSr5w2TxAMDefkpoEF2NjVgFh0AOmqu6cHzipA73Ua0W
c9/3sYAuoWUNb3ARbUAAGtzKEgKqhWWjqWd+E3xgYusKJfEnjIFalQuZhRmYASShHQ29gJqMrk3G
WQ68RCWMfVOBMUP3bAM2qXcUTP/KmLyFWV+gY1gElM/UMSFSwgbiQiN+Y7sutEbr8hxYTPCH7svj
+YDJRqC2tQbLCM3f7npq0TfPrgmzcqqOq9XKWm0cxzMpFo+ROwt+deZBePs1zMUPxi7l+CxXz5oZ
OllrVxewNIRnurKsArzzMbJJm8UW4XvDdiOUBSdCowWj77EFeHC+Wr+G30XsSG/SbnxKUbl9rYGw
fiEvjxV4JrN3K5RJB/AhxRM8KLDvoBL+tT+4hwNIjA6BxU1T5X5Pmw6knC6Z2bp8srHvLyBZ+hRR
zVo9K8fG/NcD3wxh+iA03+CVYmCsIaN7ZRqrZOgrFc0YzWnvlrs4dHdvoms43giEsfAXyIDoe9ho
+cITYjpT1qpdC2asSgAsksCJEDwKtmhle+OlbL0iwvvfraX3x9s+k2XCKkEjC1oMsALy7DOiN5oi
C/kaNyxBu0ZrXLrR9NVjT/b+mxZa9BRso+H1sdD7qBRVM3B2TZAr/MW2dGo95bqwJ/o5n2ZfOpfc
W4LtzN2bGxFT0HRlmdPQ6NPO9zWMwJA3Bu4OdUOHs1rz7Y1Y8gr0MQu+aFEic1NHPmqkmICOrQfp
aWdhSupTuY0uwkm0MxcKukr3Sw3EP+aP0RTZAC4AtUAkUVATvF2lKhQDIAIVVgkgabsNLMMprN+B
HdgTj0duJm4G5oET2mY3hVftO0x7mvYg8YjJuycM8VtRG7RGileCGYGCfJICyTN9fYP/yj20PWOa
29tgE6vbKut4z61rtLz7VrAuHBCrcYs8CrOacbUgRvXVpExCTiu1aRYEeb5khyVg9x3bEW71xNAH
9CUI0tH7zUTLGqqaNZgJtXNty5a09Y/cKXfB0YiW0nEV/QrscUU2lSe8VW5p6tsM+IbArL3ai3CI
/knEPvCgRvCfumW/OslmjnMCg6PNEvmwiary9jip3oapHoc6EPoDepl+lWvNHXeiYxKMwrX8t8e3
cCY1hq24EsfcEYhL4jGl+rlx2l2FqrWrOcgDmYbzmaHfn3rBxIG1OPZsBsZ/K5e5KcSvArmUsEwV
Xb31OnsKAQtqzdJ5K9at1z75zuOFztjTCUGDJwTeEkhgMKHRWIZ6ReNeP/setaVVvcXBuvyqWAjB
lsQwDkzSCwFZU4hBGLjq1+TZAP9ebmkfj1czU80FdulqOcz7NNbxTii6Tj+/p2gBDtzo2V8bJ7JX
dxNVQmpqcJFIan4sNkJOP8yqp2Sg7gKqCMNALvFWPVWE8lmsDPq53hUbFTMPY7t0ZFvzhpfoj3J8
vMxJ+VhhYBpH9kIG5FNjG9156hegVA+Ms1Q4oWzCQqGIRlJzXKTNmYlmJ07z/0hi9pPUUpCNhBpn
A3MiLSUgFmbSS3bUvKhOJ1jiQkg3mbD7hamgXpIm+nad0f4KfGP1mKTGOd3RF/VFtMf/auf+I4Ct
9tfZIAz+JEDdcyvB5U5kx7vygrLPvTcUGQ8NIJgUA0aEsaMqIYbWqoUBuB//WWzEr/KbnlJHPC32
lM6dD6IEYFE0HY88lr23SXy50eoOQ7Mx6/dE/2i1iSx5bHaBOX5qC5s3a5yupTE5jjpS21DxGwPp
OVPgTbEwM0y6BZPDVnviI6v8JVFTTMylF/6M45tCof8skvHktOF0XxQg1jjUB/oifwl/myWC/TkD
dS2Dca5GlmtCGLUGAtqgNbtP5Uk/lN+ZWy8xZMypOIZQ/wDQQVnAwg6E0EeHZpKCIzOqMBKnu6zF
42BjGGy1ExxAFePLY1sxkygCPhF1b7CGgQoKb/FbyxTzbcrpNQTyG9CyAyA5rpRtA/8ZoCoMeDSI
5xNgACSQsuZWs+1+L/UOzT1Ub76A2du0rkk/gDETfBWZSZ5NzQlc6Xflqeu3J9FOMMAqvlCv+Ne2
BDiIqXgGTAn4WtiewUEvE2HUwFKo8aPri+uiFDbjN1d37uMNvj9QYxr0i73VQWGGms3t/pZqUVVN
DmJG3sg3iEP/FCPRVkkKnF8u9vxCKD392o2FBPOHISCLgReCAC1iwqBBitSQzyPxHHMwwlFXpnbm
K6UjSo1kPV6YfHcnkIZXYcgkPPQRRbPFKAwQbugwSsqZG5+EYsPnW52uc8PUMLLY5958/ysMVwbd
84CZkJexPypgsxYviNIsTfL6L558NivNf8lja7wIqGDj33/LzyxbGfpLV1p88RyS7dCHZuO7PrGb
yq4x+wRI+rJy4sRs3qLYrFtHLRCYJ6iBXfpoK5EFhM6dM8Uq4UIRV4K/X7rzOXJT1kk6vSjTQPed
ohowGUVDGpHmDefEIS1WgZgTp2gGf0Fz5iSDrQMAQrSLTNR+t5ojK72k+GAVOqPlRfDEPgKJkCTm
66rHJoNWJfG0KkqfFWNYKvTPHa0yAQAR9hmgaWZBqR1XFoQiKwb4DXASgsn5vslHGyW9SKCH3ieB
22QbAnQ33Y9kQ/VDakRWAaLqzuKFVcBZY2Aqv41hO45uVZpEPQpNYKn5L5GsIt2R2hBTCbjsNf4O
i31S+xbSzk38QRKrVcwmsvSt+J5uFPmZ18eJo9fv3FLfSfivxzp8H8f/aDA45zCdXlZAana7x6oc
KggpkI6jvHjE+6kEVDPGELsiJ6u8qge7BGWxHZUSKFOU6rmOVd6OhuKFqElji4KvW4rh212SfifT
CmWSZVYtJRp4AKREMgtDkc0WI8zXj7/7HgAyYe0MINMQz04obyaelAKxU0eixxfQ/MZrQxSSJ5FT
10EcF5gY3lhtD8p8ye9dI8ddQ0icu0pCq4Xtu49kgONVQDmLx+CUSWaNW5tJVU7L0T/nNMnMWsie
Ka6sXHYmJuiaBU4yUutjoL0ucvvcJ18gWsfLHeOmZbAcsbGg7KtSwZc8uSSZ53cg8u4Et+W9rrbD
S1dvAMdU/L+yuFC3uIdrT2KxZgFsa8D3shzWapRJPFpqyYU2hu7wHMpFnc+D8ThrA68KQTZTtFW1
GkHivxEDrnXVQDMbOua2LgW+Y3RFvRRO3r0tZPRtA6MORm1RRjad0WG5rdNQpRW5lJGMTButLEzg
VCxFMxS3lLLBbQAptKO60D2D8KNFaZW6IM6la33AeJDHmnmfJMDXGNBJ+B6QfGEQye2NIpQP8wbw
n4vwogdWEu2Hb77CfD+LzzyKdxZoSTsnDR3JPwiyUxEX0JxMLkw+OcTZH3EnSpacrxLqxOgnRHXs
a2g9hW4yxdGErSLZhvGqXYhsadzSPk7h6a3vxJdjdjdmPSC/gTzH7ZcnitKSLOmgUa++agYE711p
lzw32lMhG2ZVv2fd32FLRy9Rl6jRf4h27mTj9YkKFf4Jlt1b2YPUiS0Zc3IR9ScYD98mp4EDNM4M
8k2DTop2FcnHWnF53wZR3Gf8zJ+6V9kZeluhW8EC84hoSkflnOh2B44FbiKtX4Jl3wdq09FefSTr
kJpC0YIiI5ceduXAVV4vOZK2IXsFdcP6IDjyNnkb3yWy0p45WP3SBvuesnBMP4UhZqvQNIBbOIFY
J/zG7VZJKWa6NopOLlUXOdnzULymhdMTz88s1f9bc7s294rmI8UsFEneBcOfkrdVwdOAC+oVU0g9
5BhAQkF3BZ4jfO7ErS1z3jhsFPoUxw71jxkIN0qHi1aNYQqxozxLX6iQ+i/GqabrsoqAebMo91dW
n9FVbTbCvtmM9YdmmD2xSLgOX6KhMfl0g0blhdulzujozeIZuy9zSSsnoUwu6r5S3YErzKo/hWRv
tKD5DulbUZjpKoneuqyB0zbz8CM90mwVKfYY7Ejtqsqb2NvDl0rWhDvJQIZnGw28UrDYRnVQfXSe
lSdYGzPtL0R00MxVyFbYHTXVlWRT++XLa629xNG6SA9AGQYwd8NOBWnguE/zbQxcaWi23BrTHXIU
jrPXtLRzzSn6LZhjtef8nRQLAe+MB0ehSQVAHyEacisKG/GiU4/wnEoudeSqhQVsfEHW4N9sbYC1
YlMMPb22hn1We0LkdOBssVI7JhtVt9RhL1cLnzPnlm4+ZwrqrpLncWpkpKt8chn2iWxGmltFdoci
esCbWfBag6tSdmQ+snWxXBB9H47fbgRjvppY7MdE5sgFg5+SBJ2XZW4ZlWYqqlulZpmCWDFOF2Te
P/kRGyP6h7FHk8vEQn273IaMklyWJLjU/BMHz0PHfh8Q3axy4ClSs5dyJ6oGE7RwGwFBc6vjOgbD
2tCXKKnvQXr4EukHvy1O+TV2oGtCc7GQGym4ZLrSmSKqGE9KI/Ze0WqC1Q1Vuqu0WD9nQnckNV9v
U4P0dpYMvakGgvieqY1hDXwc2WIhZF855y9BvWe/EJ2TYM4WeZDFaIxqdH6ghUkVhJfGl1ZlSG1D
Ky1A2SvNyys3aFqn4tYpbe0gO1HuNS53RulGGuDKvx/76Pt6C4rdU3vy1E0B+JbKGHI1l6VBRWvi
RfUiQJqEN80d9jBWkWyJ/lpUVsgYfkQH9KBdHku+BwhNkg0Ih4cFhFFhYpUWWAyxMoL4ohZPqeGW
ZKupqyzCBJKLpP6h2h6cSj7aLfinWnUqfRoNwr/n4rnPMztIBQvxDICm7x0ozYfYt/Q83EBUanK1
JSlfge6RNlh4AN6ll5hPlm9VXJBjmUPcFV1ENZEuPcyQS7uqAoonFp2kpKkl91mwEOBPJ8A4OdT5
EImgcRVJXDY7waXA+IZ8GV9KQCJ2VbZwbydVe/TzjBsJxa4ETh0/LwxP2vDafWnSJn9qdWspsT8T
LyMLgX4dgJEmLja2604rEz+TMOb+MsTjhtC9PGyEUtv7za64FKPsdNlHPqxaC7GFzcn++bG+zTxQ
8HYG+AHzN6fcvs7EVQlmtzZ+4AeXUpj6KymGkg9m3LltvAdpvpmUHr/Uu3KvL7cimcsVDzrnC60R
XMYgtyKxMWNJQAPWB2jD/nJIMj1e4bSA25ME5BxUl7LGo10PEzdutRMNxj2q01p4kYIutoNmrEw+
4y2u0yLrsaSfo7oThZfeD2cFUoXMXmZFRXpBo/SSpdtBfSbtaPUyes3Ev8joKJ9t68QpRuqAO7fb
qfrBqN1x38PtNJWZittoqYI7E45OJB1I/MLcg82XHayq1TmlIhfTS83tu97KctFKuJPy7LvcaObp
OjnoKEkOZnWULoZ6LNGkniPN15taurA193UlZBFBXofULJC+yJsw9ynn+6TM8ppeSvkrz89t+Vxx
RylRrCFwSGiqfr1u6EXpbQm1YnnjG4jOopXYiKaYOY+PaU79JoMB/CVqP3A2twoRZUXfCXwHmBSG
Tlqt0YC1X6I1cLnZuKJaEdsIEpbeL3NCQfQLVuUJJg+q31uhSlQFICAPo0sc6PpKbit+3TUfQt1u
gUIa8cSjxkIkPJMBAWhsAkIAyM1jqcw1Gwo/xMAb7Ooo/5GH9aCBuzLBe0OuzOSlRzBehY7QOPoS
LHjuwikKRkWgGDplx5gwS+yanOIRTi+a2o57Id5HUYJel7ocF2zX5FfY66YJU0iDEAv/ZhYoNR0/
aHoQIcERmLwUwngtOJk54yxei5iO9SpY9WGbuUSh0SWoBFPQMfkVfMjdF5jJuVc+/RgkE9NZq2hH
0WK/AHec05hr0UwwpBLJQDhURBc9V7QnLe05i8YCIEm5hucuSFusmCaJ9+/vBuZUTb1LoASGO7hd
7xgEwsgbVXSpB4qG2bMvFXYgEYv2Oe5jsqSi914WKX+06KDwC5zQHQWFn7VRMGZYI9pVBTdDz4FZ
Y9zHZhTGExeWnNk0WmQTxKorocmBDKNo1cVQm9CuuRKd4/qYOhEw9m5TqV8aHaRtE3IhqNNFcUkT
JgN1p2woNyHRjQ4qtMjf7kwNIoQ8GQUcR7JtFKRd0apn6tJTlaGreYPWVL7yoiVOsln9wxaBq2Ia
Q4J02q1UPlMGSR6U6GIklU2GamUUL9xoJekZuW6pdBu80Ht9W/E2en55shQFTVeVXTR66KbaqMFj
koB4K77mfTEfxRwDcrI23HOZjhZqPY6PVA4ukR/yh3TMRk/R/cQa8u7jX+si8heouwGhCYKSnxj9
6u4pEonyPq/jSxNG6LbdSordFY6M8Rn5r8eSfuiGmHXeiGIsCdenhh9JVXwR9+i5XL9rsVv7zlvz
HloyECuxiybMTR5ZGojwkwONzGFFDupiNXoSw37GNBYBnvJncgNz+1o/kcYojJML0tOVnYmCOYyR
GWv/3gECzvyPmOnUrza20LM4oV2UXJKRokt5I492IG5HTINaynXOvKOAYf5HFBvcigUJ+EaHKOlF
9EYwXL/pH5g5otuchoEnSIGFbg+Wm5fxZeFEJ82820pEPWjk1kBM8JMUuVpjIHG0LcM8uQBu5iDh
/jlcqj11/9IDBoZTWwe4pLOro7olyH1s4T+Wgq8Z5wSw9D8fwFwdZVBDYAjT5FLyKQYxq0bskGhI
3cfrnMmmYIOvxDBxBZEzIPfzLMFAF9U/Np1dmLno6KmZ6y4nrqqzWG7UdLUgdcY33UhljKGqV6Ui
G1icdvgq/4A+3msiW37vLWSC16UlbSxn+P38WOiMr4BMzOEUgMrHfFRGJk9EAg6DOrlwEV6UfUF+
w2mknt9MA+3akPOaTuwtOc2WAKX3jQBwUNBiYCF54CDxOL+9L6jgEBSKmvgSN0VwoHWfC3DFRG4s
knMCwFhKMeovU+7tlfDRUJt9nP0v0r6juXWgSfIXIQLeXLsB0JMiKUiULghZeO/x6yehiZlHglhi
99t4B0a8gwrtqqursjJzaZsmSZlQsJZHL67j198BoxX1d4tdUB08L2U+cQQlZynUFQNyDk3NXTSS
ZCDIzjkxzXXWl5V+50g9GEW8vEhllCUa7YsREDWbbZCAOtKNwLvDha37KbSe4+lV6+fBri7CNqZJ
LONuEKUybvTHCzF5qAGaGviwB7W9MeSNT2pJytIstJBTKJlaVwvCOSBKsI+KRputhNK1SqHiGboN
Racvelwff8CdagveccL1B4weE0AOxX4IAhSr85eVxAJMWnkyiYJ14RBBoEFGlC+VN1sTygMpiiSm
WxBpw1Qg8Sl/c+bivmCWw/IEZtRI8ogWnTN5h7rLf/CZAD1LKD8i5AcT1O2+adAC26V+H1o9++N9
sEt/y7gi8fjc9Cq9bkw5J7VK8FyimVPRXLow9j4CJrumWh7SFmF6sLJtAwXLgKd5sKrbVQ6BHCjV
KNB6e5752qkzLaKQDrQvcJt4o91+bYVUOdO3XGgl3TKTN1UGeTUouDeoEQC6K/xUjWeUyPLXPkfq
4NJBrdVee3yLjyMySpnZShVetI7KDfraXjv/1AHoEOl5xpBmrvw+5QvwmsKTHi/74RF3+62Mm3tN
52uhhfp+rTuVnOpZ1NlEw5QbKKzKJAyjZJnnzByt0MTjZsAMArEytOaA+ObWcpgndhbIImZJZp1l
0QqgSRO6fi9FWTpzTU9FAyhBKqgcg78el+itqVTJHCnvPbh2gRNB+lR1hq8lLyj4rNkgmyucTN4k
CG95YPuQDAJNza05BpGmV4HRxWIjNDxxmulXpCyoXT7LHRgSDe816PXOnbvA7gB4OMvXZkf3pK26
nu1nVWRlMpGzJ0XaVexGNXFAmWCTtotujkr8Hs81WBxuEUDIZMDBR0vYSlnBuW4fWV2NbAQwRsQu
PnnA1gtS8a8oi6hPLuIi32A6vS6oYrK4UwHv1/wV3/9y3doWZ15dE2E2vgh1c1kBiAa16tupZzOO
8SqGQZTkavW66QBa4ErpzDOFtAMJq7vhksyhLBN5tAJ2d+ahOZUogDYs+G5kJK6QohiVKALFdgOJ
hzgmU2RE9i9KhzqfuGSUtSAs4rZchM4xVwvDK+cc+TCwcZQGo6CPGrSYoHl+O3CRi4AnqmG5kUib
HQs21rUecAHfCOqI5mxCC/m1Lrfo6idOZEoyhCaHV2FqoOG+51DSc81QO2TxvvVe1FBnbar8P1NJ
QCcD22XI2+AdhlTD7TcyXSn5XMTFVmmHlBFWTlGDHWOnzSFtJipFMIS3tzYkKmXARW4NZVklq2kg
xFa4zc/MCoKxdCDvBA3r6SsnfEEfO/yp7OCNvdGua/q4LqFVGFvg7nRN8Xdo3zj99PunYCuT15QI
1Cr8/4vbe+LE39gdXTRQVCjU3udjq/7CiyAQN7H7ESsLKUlBnuEtxFwltrQDWxfbngtmY+NzUj0M
jBZNRNUmSY1kTnVt4vzdfNHgia8eC0wvyjYeoLGFcvnQLwDtdzbCrm8J5/4U7SxtyKQ9gNZYCepb
g/7Wrb2uCz2lSGGva9FIuRy4QVdg3jy3WHNg7ClLaAodcp8YdUbpsiH6d7SxC/LyeAfcM4AOW/vq
O0bHL6rRfOxq2AEbEJKAZ19AaZgUkKZEF2T1tij0bQxwK4ROrHPzeTzOJWKnksI39kfXeBHXQsZl
w7wTAFttl+ZbvF8SH9zLiY3hg4fX9PSj8/l43FM1j2u7Yw4ir6vAN+Fh3BXtJIJ2ezy3aWgbbr+A
SOhjY8Najlzcja3xtSo2Xqi6GKOqbGouIH75ZHcvrfMzC5GZShbdmBpdpZEaiEknYFjCAeKBGnIy
6BGuN0WDRy7Jxb3/3gCsuLPnctvTnuvfPhqXWCTHQVDh4kR33DKBsnVC2R37wvbr4AcYnT7QGRCw
JEZ25uWZzM1EjHQz5JEPw/ZpmrDH7LLCUeYAqvPNtqX8bHA86bOGpDboKgGhGPNq5I3MiLIDdKfE
bAb0o2RGHNoeeIgRMJDtU4YqT2DmH/wrK1WUVU3N3yNTGaFcqOVzCLthy9xvqX8fM3JXccWFbsth
nf10V7tGi3cNQwPGREN8CATPJtKZuQzZ9C7+Z3LksYbnL2hmMM+CtOV8s+wCIl6AMOZmSUUmQnus
6D9LI5/E833uazH2khnraHAE++mB9vby8aGcqtSBsBK1kYFdHqCy0RQ2bJhyQSrG1ouZEP/g6sXO
a0kZEboe3M7A7Nosz7QBGmrm2p2A48DpXpkeTaXGKI4TKoPT1c3qB/U39I/GZk/UehUv457S33CX
fDYp2I+DguqPBz596V9ZH02vXDVNEJcYeP5VGClUViVcqs9UeGH1tVYZuXlsyBEpd32O8HXaSaBa
D0Qo8jhovL+99DyBcaH3iOdMCJpnZK2FRJfBtO5DRcA7qepLAYbFMkSL1ApeKg/BperPHJwJbIWK
JyOYDICHRal9DIxTxLDpYjaPrLYmvroA7KYsdo4BFBeOL+1+osDsfJ0NFr240hbBLj/kGRh/RVNW
V/GW++kjAym1cuN7y3iuJW3Kk4GHABkmOFKUF0bbovGdmm8CNrI0rkS/aIL8RdbFMO2n4Pwo56CK
E+9YEQy/OGciONnYMcClQ44pkzUJOeC2W/ZRGBOglI5oV1883nB/Wg1jZ4VZx5GGLQBqRydN6JCp
quUytmR0K37WKUmYp8ghGgqRL9ybnRH2p0hbWjQkTdfBKndNQMx7j5ZfbbtgU13xddzMfaSH4tpB
GYhfB6/8FoSy/BOI9Ww4+18nMnDHuM3x8adP3qfXnz5aErsRgrJyK1zdsg5GKpo1VE6AjdixOfp8
GH8VZyRZNoc52eh75g/EZeqwGRToN8NXjG41L+gU21HgA22ZKluNI6j26F6tPyVUpBLYPhclQUor
+/YWhWX7pKsNHmhu+hUWpNh64qqSZpZx6tF880mjoB0xrOvWLT6pNPXOAK72x1zJT4sYrbVf6a+4
RC9qZEKYdVFR/vR4HYRhuHdb6Go6RlsIqgkA1XI97ruVfAw+LuLvwTspG3kVbT2ab0BlWBq/tNDp
OgLXqrTac9Q5UIHi/01e92a8yNRzWYT/0gYVYXRE/GUnr14LLGihyi6LEkt0uyBb+UoFbr/SFqJL
DRK8l9IbOmAEr8tyavNefK76iH3pSjW6JIIWOjP3yZTfAI2EBHJ0CUCev4W7+poOcAIJ76nEqkoX
WvNFEtNAjL6KkpXOdc625PFiDHt+tBYo66MiKCJfgcbWUciutYpfSYWSWIqgiCvV4/A+QP5CVxhN
okKmRiTMw7n8yD2NPoA7oOsftMOBkIIXur07+I4LuLQqE4sPdVkiOUQSZD1PlsIpR7/mgutOop7t
cnkjcEslJUGO2Eydmeip1wq07QCABzgRZGfjpmGhczteSqvEYpYyt+Nz0oApZpuhdb8D3TKtdHZV
iEasGnxl9ilJv5SZp8TUzoMT5RWg31HYAgj/dhpE1+EVV8oS6/MzABdD9J48lzQzvc/HazyBw1Rh
R4M8AjIfyt3lkMa80LMuRgoAHMFAi/45czNSYjdlSEWLGYlk9LJINHCQjMkd2veG9BJoFc0kb27a
J24qkHQhfQ4SJkXi7gYtKzVqLTHWHvTLydpanxl9Ddg6QZDy/TLT8zjl80EZArgMWI5kBbfj7RTn
tQvuEKlL8CRFYIIQYJNHRI6ptM9sSNEoMWJtMheUTbwu0F2FDh1Eoui0HL8ukAFjuIplE6thU0jP
ZZ1C+IoTl6lkg0k9iTui1IJjADr03GiOvejrWUzeHy3K6GDjcGGxEXqokL8eXXY1l/k2Tj6+wbbZ
V5STmO+4BY5Jj3kbhSQuT1yNIIACY3/TeCnREpCG7e1A0txFZtdBoAPKEQO11YZODx66qvK3muAB
3M12Af8ap4L4qrRQG6esWzQFESGygDtDSbit04SsRjS+cV/slJde8rioCzNSGNES6jhVjcfbe+ou
A5RiUHriOYBsx2yTIeRGcltLUytxqS8bXIrp7fUEXQtpTJnsk3/D5zBrHlQHTw0U6CuOyp/NJTNl
4GkBlfZBxgWez8dfNRUfo2EK34OSBsJAceRZB2x6DoUgx9LEdKEYED0HydleVhatS8u1s2r0RrHB
YG/0wkwC+C/fdLv2kHtA+ySCc3DUo9xwu+mzyhHVoI09S7+8d0a82vV6uQIzEnjPMBHkMCjSD3ro
rq6CFOKLEHqGQtWRrm3S6NvtQJhVgxLmDbkq6AweIbtzPsf0nEJwIIZs13q9pue598T9vYcDMwhI
oRiDbx/fe+B2jjJBs+1nLnuLGwfdR6vAfXLbmcDn/r67NSPcTo1rJ5KK0pj9XLGS4YT7AphY8JjS
qN8I0Zze3URC7tbayPs4SYaLJ4A1p9E7mq4U8OUUv+l2t9tBm4eufr5QVGvXLSXb/jd4kmagshMn
49b+KMrjkBBu2MG+Li9Kj+zMzyEHjeyk+PT0yiITKCOgQusLrUg14+fv3fyt6VGQp/KBqgSDacU2
xfSXCw6BJM/YuA8kb22M9rnjpE4Et2I/A16fVegDnaMonLg5YQGNwahOD+UCabSATNPakPpMmOcI
8lQ/yGPW6z0ah753kK2T9Lli5H2uZLCGyHgohqNTYTRnbCY7tZBXzDOYH0hbrsAPSjpmr2Sfpfza
SDOB7+QKDT2LuKaG3tpR9GHzudgzXQ1rEogXikWkvAhdMucG75NbGju0yg+9Kvgd08N1fQM0Wsww
4OAPjGihblWyhmoXAAUzlqYcCOZFlJSBdQAPrduTLWeNqhStzTy3qCy1ILorBFIUuwwd9I89+5QL
uTY0mjehgPCrl8IQ6M/xdhNILbJEaMG5x36F4Wwyds7cyGMVRSUWdq4xg/BNcGqg7cXgBON9/cVR
cDbStbyZeShPHSuEpIDGIF4CTHE0k7mQCWEvYoChBq4BBo3teLc/nsOJvYcAkBvqFVBDQDnudrHS
sCgr3oscK5Tz19zLtxnaFojrRcZjOxMnCo1RQC1jOHhy/BXJr15TquI3ft2jUzgukjXvcAdbCi5a
7H0K4F/NotoEs+/MsZrISg3NWP9sjhasFVvXFVQ0je5M0E/6ukPwA+3pnxVZrAguW6jB2fsQb9rz
TLT71yQzuvhvTI/cFZejolo2MH25sPRFNl4a2oEuTyK6aa40A5/w+Tz4f+QbcofEG1GXSaXTcoEs
YbHcpLr+O5OZndi9N180bISrBVAYQfOlMnMsz9OWcm8btcRus5bTo7ykRTHXrT5pDk5meFUBczkG
PfhcCmacyHGsAEl83vAqicrqMig3gNTNuIGpyxWUIxxwK0Avoeg9GhoPoemyFdGWW60zlRYOJlQg
sUralX8on2JdsmlhkzLEBeugEAfJPRvMpOJHk+UkeUP57/FWnwB8ADd49T2j2wN4fC7LGN6x9Mrg
LjtfpL4p7NpfkCA41J6JMYfodbzTro0NC3G1rq2TS0FdaOhJ7hfZqd6y3OZDQiJJ2nXpTBQzgU/D
wHh0M0loxh4kPm9tMW3JRlkQukNZc9cTjjO67+/NS4jc1HezFOZArlNR2429UU7dt12pZj3Ya/xV
XW44xQo2bm2iSx36W569RH7A6wFlD/XQFXRB3NTegWMvkbbiy01jsACwMWslNhSJ0dt4G9jKTNzz
94C8m/2rGRm9LTo37G3QjrsWaAkzopkoeoBphiC8/HbWdM+9875ektL4eT4czNOWWYR7ej7ql91m
eRY/vQPkUOnSNr4VfRClXGavj7fi9NH4931jlvxYUNIeAtyuxYNOGj0ArwV6P6HCDcyjsvalVbKG
shQyESteD4+dvMue0Y7RfpQnJqYduqbdp8cfNJFwutlC0ui+QW7E85oCSyqpu9J+4xhIX2pLwU71
ptQsKTGTgjQCck9srufAHaa6oCvaT67u1NohoT3bvDtxxwIRgoQ93ujopRyzlbOd3GYxG7kQDlXX
YIVY9K/8k0fZSwP+J9uGSjA7c2KnrsJri6NrqYt5LSrdxLWUfIm28a4wQz3u3pGaB4ndfzLdKEQI
A+G5gnTm7YmtkOGtpQ7TnYmmEFE+0sVzvncBdtSMZh+SWFfcA5ocFH/RG+AfDHuqPc98wxCG3Z0R
qLYCeT9Aff6S8lcequrkPNKSCkteLnoZ7AassPadj8ahGY/8buyvUGBf8LZCQrag0lxJciK59wfj
hvoY4htcRSOvJdVyHYcx7HcLiWS/CZBYJAEQj9LAnLn3Jz0kJhu5HjSjDVpnt/Nd966D7dS5VsRE
plO8BL0R2S5QL0fe2/iyiNueegK4qN6ylDiMziogS3mZmfCpmO76I0ZxcZ9qrNtGvWtVyhkMHpq6
5Pyt2hI10btj4B67rtC5xNNFVOVWPJ74MvpTH3/DRDEWxMQDS42M62JQRrqdiCDtubAv8Q0ohZpR
qHMleRNovI/3lmVFZgB2XXdgd59VTZwc/JBJRmMeYOXj9uW2kFSwMsjweBTaS+hIYKi9XNSG8SHR
7+RzTmd38o5CkPO/9kYr7oHgP2sl2KvWervNn+OnwCi3yjLZybr7kS+Ffb9mFnvwIKQ0BPV59emA
l3xuyafOGHqJIF2A9ypavkbnPHfyio/CwrOY+hyyundUcoNLCO+sFW0fBVvnm1kLc3DxySj32uro
9vNcyW/zGlZdgZqX9537NQhlog9kuAcveJnHq44qYMWVPeMJKFTSQeOA7q29ijb/nFjn7nUzJ8Y1
5V2BtZYkEUHnIKB7u/G0NCi1CMBLy0sXbvmcV5uYf1OEjdsmczCviZz2QHiHTD70J0GHNW4DDiDA
1IcCi/ReY3gQt+92HgHlB91Dq0Wi3H9yd8KxgP14gHWCx2E0tDzKciFgPCupHEMSvxyFCLyRAs+u
aWYlPwHV6RUGk/yW2U+2jXzdhayFLFK0mofa3ON7MDby6phdCble9GPjpT+aZ5TBssxz0IyqlQs5
XHLssQFRrzRzgQ2++c6KgEwMDHASePBuh9xCSEAIO8G36nLNCLQEwavRuU9q//3YXw1/Z2QHcBV0
TAIyDdXccTGdFwH/LSUmtIIq1Vvw/iHhI1Yrb5cLS49H84Po648tTswfyKwhgwFqa0AF2bHf4CD9
EbRA2vP0UK47c05fZmpz3hgYeeC88Ds7rmAg2febWOd/QJKTE8R7RNO153kyzekBDQxl0NVAsn20
VFmMEKAUYU9EK0PxitbauF9Dx+XxtE2UU5CYBp8DfDvoiNDpdbsjuCjK+SLzI+ulMAAQK3WF+KA2
rrcZ4bZ4U/fkVANV/hRDcSCOjfIFmu/r8/LxVwxGxtvl+iNGL04XACenrvARoH0xxL6F8tznYwsT
szkQC2FjIDYdenJuh9nwlcI1BRp4uRYXd7/yPFDnZkdnZhdODGQgskOsApoMqCUMn3EVm+WxHaZd
goHkdfSisKVqcnk+128xFYHdWBkNptY40RXLAaGkHep6LWxtD8Kt0SXkdl1yEfoFoMCkmIvF7ot/
aGe6GtvoTqxyMXf71EXfBQ0UyI3/Fv3RB/eL88wVeA+tZpvaJ5wIIlwIJSPtgTzEOPTIE0+DDiR6
MgG6ryC34Qenrn3LIW3LVyR1j3Pv8bs9AocIQ+hgGQgZwYx/u3i1wodZIiex5XU+tIVCcH44C/TY
eDQM+JmNcueIR7ZGSyiCs7aFCHJscYWi+7UGVikzKuqFZ7d6xX493vx3uxLGEEQPaUkNTRvayJUk
sdIVigd8UA1n5dSfdV58P7ZwXxQcTAzABzTjI9c/LlWmXOjXHFcDpwhghYuaUH25cDb1JdN54jcb
Zm4z3oWlQDjgeAFiAYZlwNNHayWkme8FoZii/A2Htap1BnhwoMFloix62ugIhh+P8P7pP7I4WjHU
4eU2YITUQrPP5tMh3qKmHv3xzZr0nUGPFfle0uBLnwWfT6zekPTDpQZ+lIEh83ZbJp7tBb7jZRZe
N/q7trEZMH8Th9c/yoXm699z9Ya7Y4eBAkyhIrEMMBweG7f2HC+RVbttMktcJCh2g8JZcinau9Of
diajfBdbjiyNXu5+pCHNqMBS5X2Hsn6uWHLu5lg+5oYzTO+VS5Z8ho/rwUhExI7G4lLWiKXa+vHx
/pgzM77CZCbgc5sDFZIB1VTHRyJaMwKwp79Jz55nPjZ2H4wMM4d+OxQZVDisv1v9alCIE6UAxyPD
9pff1XczeteKfbX6qBdnKHzVxn9gbiCdZyEWIoKmdjQ4GSKNZQrcpQXcq0I23keWmIWov4Ku6+zo
MojgZ+LU+7wWBghL8Cc8Akk4lttVY20xLTynyS1U1zoC/rk0NFlQeR4UZK3QKCs+Q+Et0RUbXNPn
kjmFP/1cRHmfdx59w2jn1F7U4wlY5ha4FipnBzXYNCKlS2kKoEAr6Y8necqjXY94NMepotR2prW5
lZvOMtyEc2s45Uau//7IY7KFqwqJXORW5q1wrom+M9WMsMVbG+hL4Ul5zuc26RBy30R1o/kbeUyp
CAI+carcirWdJC/qC8Nj9/jRMbPXWgHYLJlLBc5um1GM4iupFJQCto2Q7DhG7yPAT1/ROhmZ/lfK
E7E+JFFFIghnxgAGEo4JqPAGqIw0e2TuoiUMHmBi9GAgaYPIenTnlk0ABCITFRbnnKJWD8F0oICW
3qZls/SbY2/M1djvEfO4BdmBQgKgbJz9v1zalU9ADN+BgMQurDa/gE6dt8JXCSnJaICp+3uVKLt4
0zSkX6umgETR4907Ec+gORb+CIxZIrpDR2eFZWvBDzWtsNLq4oMVRJfrc5QSVZyxM3FlyCyoQaFJ
h4jmjvcHYL9I5ZKotHz/1AtL8AfnO2wksHK2M9WZP9qp0fb9Y+AHwBDVGXV87yInklUMcucWa4D3
zPwEzkgxnbVnPe98aOeQjzWP7AsF8yyJF84hptQ4nfOfzSUjekCamYFPxR/4HOSiWOAp4fFH57fP
Ok2yG7kEuQN1I5Mxo8yIt95GaX+xssuQVIte2wTlSuqXPCQBkW9ndHGv/oaXPJhxJvfpSOy1648Z
HW2n9/y6ydUSlyr4IjafjVED5kp6E2RdBBUPAhVOkGYbCkFPl76ZS91M+DKoLmIPINBErys7ClG4
IpVrJu0qK5cZ6AhoApiGUnF2lMMlM94BQDriVTwgDRHg3V5CeRMJdsUMZvqccEuGB5PnyltoNSki
wwdX8xIKIopCnN4Qm0UGMDXoG9AyUn+ozasL4iVxU4ES2317fNbuKaZB04D+Ln5Q/Rx+R1cFHvN+
pUR8CypEIp9sxugWdW4IX4GuLEP0sTkL0Dd0KW2ybc/rTWJwwiEERSK7VGK9CTYAg1eLjtPT4tsG
H5MBTmw/Mez+O+D7mYv8j7L8dg5vv3U0h1EYJAHnsK1VoHkX57TU31E1GJADPfo3PeM53qR7iZ5D
ikji+/FE3fNvjCZqtE2RZfTUJOtbPFnfQ7rrDOQswR2tfw7J0+edRt5fPfL2IS04atH968eM/Xsk
NuyjXRxZPRTS8fwaJaUYTWxjNZNahGlNSAJoq0WAHwY5emcd09ElKHna+DdjdpjS8ZRfWx2djkjQ
SlWUtNYq230nIT4LwdGkLSM0dT6eX+H+HN6ObxSl8VIvil6B8ZkRMQ/6e0fBcGb0aBUrAb8w6BZZ
6k8eGexoodGcgO8cPcMbCm9N5vLU970oo7kevvXq+gPJTytnnN2C8z3eCq8imNf75SmEKRf+KKMl
NpzzjW54/YiygW7M8qPe3/i3kzE6lVALFaBdhA9wsm8OrMQQzBO3QSWCwfgt8NMB+Bk6c7f+5PlC
zz8cIbDn4EYdvupq2IznJDzLMRg24b5M9/z0vmK+ypVvyiT9+BAUoGHtg70XSLgA0y4DfNrjPXCP
ChrmHcxOSEcO4gXjPS45nsb3qtNZMN+FZAdp2Odg7ZDTj/i9OK3C8wK9ghLlP8X99/KX5nSuKH/f
uTV8AaBJYKQYSGzGPBkMiENFO4o662VzOey8zadgZvsDSlUeOaWbxWKxN84dWa8/itXeWocQQgLo
9zinlDos792pu/qK0fJzYcknNh9iHnha568gfCFJ5c2cuKkDh+UEy8OgBwxc+O1qA3qQKqBY6iyv
N+xCMUJOMx6v532ANdTS/1kYHem8sBPZzTOwkEXgx4HAmCDg4AYLh1N0CSoGcjcnPSfdx463Jkcn
l+v8VgNPZAdqsJfdDsWChGy64+Wye3fp4TnbPeOK18EYfWrJqicre+WQZ2GziuiCEMOwEo5Y7hq3
HdGelmefrI14j+ZY6zem3/rjyZnyrIKAHg+0ZKI9dJwhFJmhQBvhsDUgt26ko9+/p6LhRerMMk/a
AZMh3g6Ay0Lp/HaZfbvv/Wg4Uyly4UPqU0VwxcoAUJS/j0c0tWuHwjpaaAD0AmvYraXUFtK604IO
/dJaQyQJDYMy35AaGdD/L0NjevmiwdyFwyHVojeb35QsqGMuj01Mztq/sYype5HjKdJK9DtLCaAI
6WwjPAy44NVJ52p1M5M2BhjXleRouE07qxJbPLBinMM46dFy5K4ej2jquF+tzh0ZL1QMmU6BIbvB
m0pDnT+Z47KfGgvU6RDiwnUOHUW3G6BSeTFhw7yzajCWciHAo84eQiSPx/EHhh47x2sro0CoUdqG
z2JYQaoIIvF4nFx2B9Y4mE/psiandnM61fStNt4+RJ58sERHf8bjT5iMBa8/YeQ6gZ2obTHHBkz1
C3ijQCsMOhnTPJxwVS1AJiMcY7L9MBL9vASOIqQzrmNqKZF+19DGw6vAN4yOdMejc/Bv/1ctQOJJ
TNRghmJieiX/WRg8+1UkAPkm2fFbDLAIgFlwddl5Sbk5hN7/YSX/WRk7DCnilSKEFc9fRuRllwzo
hMPqBLJMzzo1T18iAWEcgSyLvke0N8wlejBm/OPMUP94U66GqjS+xrIqPqIc/KP2I1mhYz7eL1Mm
UMTD2++/eZVH54Kr26xSnA7nAt3bRSyZdqauMm0OLz7xkkaxEJge0HwjrYFGodtVCwNfFCq+7oF3
KcEtkwBli+ZzfRXsiLHloTmdr5WPlC7nmssmsps3hsfVtYFOR5ZKGBZI7i7kDy/YFO/sU1aD32aR
QRr8Kfl8PKVToQWCRHbo1sSl9hdJXq0ay+V+KSRFb0UAMXWxIQIU4FcnvJPfA38mezNM29jhwA56
+dGCyuKRfDutcZfFWdHwvaWC/68KzxWX6qlA2AvjHzUhXUfZXM/O5GPv2uRoJf0yTpKoEHo89jYd
yFwBF4L++bugP5uORaIKFJNEmMMM/W31u4GiNiQjQ4GehnEuoOHjABLWam/1gamFZtayBJybeiS8
euAzZLdVBWGnOZTWRP2BQ8jwz+pwFV8tpVNBWF7L7N6qwUwkk7g2ACJWRFpXvxzVoifviQMFQHSx
+eXjPTS5rleGR240D+uM5VMY5rUnb83xJAze2OTNFRb5GoSTj41NBabXoxxtokSxQXsYD8acY8M4
RPpJk0XYHuewJffErXjBDMg+Fl4AyhbjakeAxlonEqTe2u0KujGRRVrWz5nFGAt0MVLPZHWLo1+d
aXwcI7iIapkufn2j2hxnLqnJAYNtY1Diw0Ed99ZymS14jab1FjL1gmqWS8GlMZ2trEwu4pWZ8bwW
SSVqHczE4AU6dBlp4AhiolFVeyn5uSMy+UQGTyQ7iN4jF6MMV/PVZi0qzgOyzGUtjqxWjHFyjOfD
5zskTN8Pn6vVaQVyFdNhZnHJ9ze+AjAbSmbI0aGMqo5eUllVxVUF2lmL7XmLkVIqCXNe7l6iDxsQ
6XYU31EPHPSIboeWQK8pyyu/sRDR4CaWqfbJbXATk/iw+omXX6+QCgd+btBQPC8tm7jLjzVo2o6K
7rw+PisT+ZfbTxnNMhAGqRI6QWO9CEQ4gPyDcCYecIAQRQsgpVfsavH6hh65fXE4H7M5nOo9jmk0
E8N9frXIKqNEcRfAvGpdul/0/tMDR0CHDrpMcpK3X6/iQSZv+z1YtIn7/otq/ePxT6/2v5UYecQ+
EAs5KLESafcalYdMmamVT+zi2/kdeb4S/GGKI2KAqZ7rtXkxRdoP3VelQ54M6ISttmu6XH6rhjbj
ciec/a3l0XFVK7ZR8iRsEFgWoJ5i8SLVNUePIBQbgshFAdl/uHC5Qy49hfEmSme7jYddfHvH3X7A
6GbtS5XtmwBzK5BLsH9HMcbVn4XlakVEfWGw5jpdn+ER56LMidjsxu5dmOn2bcANdjc1QjPwfIXm
88/JfzVssqausWSelmiWfbyPJpL7t0ZHT6WIUfyIT2C0oVJF9FZ/333W5+fg+JysV6uFZLyGSF7H
hDXfEBySihtK8GBenItMJy6l2w8ZPZg6qYkT78+3ZMZwnBvj/b181ggUf/Fykumzr58W8YZE2+0b
ND338OEE6AO8nRbfM1tw7nT/bdGr081rVZYkMTY/s3y5gO8iQ2wlU3Nl6+XG1U8/irE1FHT5QwHN
Wh81/Thzumc/YDj+Vx9QtXUXRS5Whd+VOpjIEN3h/sAkeGTVkkW6fIJQwKthrDED4e7oLmZe0Pc3
8+1ijNxb16lSVDOw76K90G42ampxoDaxY+pnM+/Ie865W1f61zt+NVZf1apWG1xpZkQo6e1E47Ay
+NWTwa33lMdFos9t+tnpHTk3MNenFXRTGguoBMnk9JV7dkg9xAV4V54Ad9puIx2Oe42O/tdvqHjK
p7m+/ok08u0Uj9ycEtiM5/HDaQepwWYAKgCtwK7zLRY62MDXbgZdjafX10pXQSFhCB0ZlG2hkH5I
CSDqWPrlcmbZ/xi0Hri+v6L/1VoEcZQ5eT181K4xDsg14m5H+vO0+CJwfN4TfL6D3T5HBvr3bHhg
92+PXNntNZeJgsEu+BN3EdHL7c5U0Gtr66dTe9oS5oitAJQd3qUzR21mp/855SvLNph17ICFZQFM
7chXmV2abLwS0j5BbyY1bzz2txOwiZtlH8Pd8rxI3CiFvVy/ZB87YYt4kCwaEyW6Jwzx7Jj6zKJO
vNluTY6jNlCQMkEIk6lu7+yFZHpreyke7E035zfvsxi3lkZuK4z+5wYberV2u3oLIuPDIf4v0r5r
uXEsW/aLEAFvXjccPUVRoCi9ICSVBO/dBr7+JurEnSIhXCLunK6ejo5WjBa2XyZXppHoHnF39hNS
bqlMDoJ5xjbaLqkCLS3l5NKqNVpl2nii5MSuK9tFx31S6vGwZqKl12qmDHU/0on/FalunpcabPW2
EQbkiieqIBbKTxjo+vlJ0b/U81uGe8xwfk6gN9gubFthvB5+nRgwYgsQIJIlUI7dvxBqH1dhmMJL
Evfba4PUZqFbz9H+WX0JOt32kdE5rX2r3grPqFpAAhOUwXp6Gh+rlTqMmL1FIOcMZARzcvNJk9Uv
vEAt6xCf1J9EKILpe1zlZK0MwI+61hc5IEV31hELLEzF7LLfmJ0sO1oDkyIRsBSgpzJkPVffkiDX
3cKGqNvjw/sXRfVo0iernkHAL241vBsS6U8tBF5QJoHzz+ufKbpAsfT4H7d9KbEL1jjVhwNvoPgL
FR3UiXirvOxeBcB4WZAFteS7rMkzv35trLfwIG1MkAQZJ7QJ8HtmJ/dLkzTO/aMvn7x4fOzzVBST
DhKy/KGJWIfhhKX6/HxMhq04AtqhRzOtiBRuWgSaOrpNyEgpo8eCbJSL06+YwwGINHR1mOhhWaUo
nm29z1Wx2D72ey9A0o/VZAVSguizmtaXhoKvWsg7olTCxkZY1+vGZUqddZMD1JhIyiqx8XhLcKN/
fD+xdxanhaYibbku9NPeMRieRN9hqIdQMz8xBjbjgqnft+u9qYmr3oOnKoI0aA9XnbWl43ar6ts9
uLDgs/hGsXCqxq38a1yoy+KGGfNfU4Qd12Z12VKMC/TjQUHQ72osnKYZ9CTGg8trhIlqoDGc5LyD
Ct1+/YBCLOg1xqb793dvBVqCgbz2R7UhB/00LOlCzdxRQM6Pqm3gdoXg7rT+pKFmR8PaGzCHjdkB
MPZ5fB5WslFZwPlma6I7odmRn1Bf8vdmXmGg6UU0RoAmCG0L0z5mN0JEwTRS74TNpu/MXJFBTXSo
akC6wPuq1F8gbCBpvpRU/P1O3JuduJktz/t8UMAsMqcmfjsDJ3MXQn1o/Xh3/uZSkO4NTaLmsCiV
1ke3unNBki01jsiHRNsX8OSh50/bVvpnZR8Ds9I5ZBtj8Eof1zuT324CwwHdsO1klrxq7c2mtQ+F
da51/L3JrDNLWNKj93YJyDK3vUFxhHTZ2GUM8pH751OuoT+US/4AHeNzui0KRwusqPMXtvhMoIFJ
uTEzXss33iUnVoVWdthu/KY5FRA5sr9iYpvmYSxU/ZxjU1/V1uq8+oiM2H68IHNXIfKBuIpFiIJh
v9+b5os8yRMhHRzP9fRaO7oC8GjhlhEStEOqC8ZmAgeoNvDQBYccGEgSpUn0rrkhqpAZ6gLpjtnm
IMnDFmAQPDwr+idqdK8qVtElzB7Zk9JewkL9TvDeG58sJu9WZdnESPB68Uq+5DKcHQVZXv6nwrVV
FnBA6kXiibl7/3bAk5WFTLPWegkGzO0oWnjzlaLoAQP+41IgPaqhr4VyerygczcIGpCgRTOSmiEU
mTg6XJfGrRBzraO84soHpXFmFaIhavvWcZM13vTH9mZm9c7cxNlpyoQpPMq2jrgJDfTEgXOTS3Sm
evJ8260XWDVmduudsfHnNwdFjAepjiuMTdQVxupToyivxbH2Fup0s3MIz2BE8qJki8bkeztaW8uh
mtWdQ1nodcpStFc7SDP4bi+ZTVEy6y5MOCKCwTppfM2WxJ5ZesbHnTF5WXFQoJgAfrURUTt5xoFQ
laHEpLVOQCFmZ0v5yGTJbJJX/jn7LD6FjiSfj1dSnvEc7kxORp0EMpe3LkyKrJ2Xb80nw32KgZ4H
WzYlXGEEEQm4tU/fWCwzNaR8X6SnHDy2qU21fexekv5YA04pgfP2O9Jq8L1uVKrTfp+5zyL+31Bx
hL4Zi8WTTv07qAtkavmDkUCoqNAD1Y5Tu8lJdx42AqqS9Z8QrLmblNWL+tWPv2TpK+2e5UYXurVU
QbfehbSNSZV1sCnCFhwntQ5iV7nfPZ6W36yEEqgGeFxWaGpCb580uTda2qBGUqJkIubb4VxxOmM1
4jHqx5aqzN80FETOpqCCm/0pRQv2KyQ5H3/BzON89wGTSwSJhz4W0gBpj84Qe5L89P4PStRJazfy
ws6f6S/AYEV04qM5BE7X3z1yc8IENq/5Go+RwxeWRPJda+Q7wbDCY2uVVmrH663q6741bBPHtQYI
2u4F3bUShLBn5Z3qJaSd7QOz8G7M+YB3XzW5ZOKcMi3X46tAb3mVXLIHbHaEzzLmlQFRXxVsG9/W
c2fhLp25bsCpAz0/0JVD0Xma50rkXAadcEyddJCxRVk9beAcIaVcoG0vvD5e5ZkDL0BmHpBZFb3v
kDG4v3NQgFXjrCuoo9RMcGkRnRJRpu7Cbp4pH6gCB21qcNYC/A1wx70ZSct83lUB01fibNTKtGLX
0KhvgKopb0mpOAPKq6jSQ0WsS4wAuuB9p8edoov9WS43VQXuupJZ5b7JCdbjGZg7aeir0wBGwllD
h8vkAgpVj+ujQaFOiC4oapXJTpRycir8bx5cGChWglEYsXRluIxeFLbHLhy0mdAUcog3HzA96kkY
4EIGdDy5gOHLeu/Mq+F9RuT0s0JlZQVeVyjJ8W8tS5J+i/+ylIObOelgARgB08Bigclp8r7xRQul
9hLhVAnsOrJFbmfso5V1HAh7lI/dLniq1uFm9XjaZ0BoGPWN1cmWqLsBfE48gEvb2oqBmCDRoSCC
dbRenhP7uya7ztp9KTpgrd16Q/eOvvABc9Hx3QdMggLMBdxTcYyO8Q5wFih9WoN+8B4gWueFd3Vu
hlH4hmo6YG8Q65s8q33GMrLXs/BA0X8moVBBL+nwMiSrXlsr6tJhm3lRIc4OxRZED+iPmobHMlyF
tKLc4PiJLlybjwgwCiTfnohsfL2+HloT7bGgTvw+lxFGujStS9bHn9/c5YrPFGqnwHpd7MHBiXtT
QOMP0SBh1QsgmzcbELtEK8XX+Re/OPjm4301U6IFMxNg25CsUUaBxsm7FUeRHOV1D2iVYhV7nyOq
9wMgwNZHJBu7O086Du3Kq0nPLlieWeQ7w9OBl50CviaKeCpc8dzGkwmv7hSxJRmv+9lC9DYTI6KT
BlojAKVK0IGcvE1akTeMWiKsqIVd+ylqPyV90ZZEx2fg6IiMxrSAqkARF+J392tZIELkag2vg0Au
vd6Z0jX8I//QHWeB7V6XrIK8D1ZrsPqwU+3ug7P2LzagDYOef+CVLnatuXtDm8PGtHc786Nfc6YI
2ab166Dv3jabn9PCTTa3AqICMn4IP4M5aKpppqQt24UZ3ztxfgJdpVYYWoROmxqCM3CaH++zmbIQ
pERujE32WYmmVlYJYGy7P8ofsQG6dYcoz/Xqy7ZNdEWDQJIB5zr/2i1e2DPRz53pyU5rNaEBBJPr
Hd4u4BYF5NPa/rnsRxXA+KLZmw9mLS3cYHO35Z3NyYbrqjx1awk2E1JcFHIN13vukF/ChetjLlgX
gcCGADwokwBUmtiJxbpihhbTmiEBlhqZLiPmAKU0u0YAW8H/cq3aVK+JURyZtfL0R3oB7cXLkpzP
TCkMq3vzGZM3sXVDt/c7fAYI4znw+B5qTC6/Ga6meGSc9hO9lhTNe+B8XZ859BNKC9tr3D2TQAwQ
dPyR0WIBuoHJEotulWEWcPL67LsKD5X6/Hj7/gXT/jaA4IJHd/ZvBOoQDiim0oo6gHO8t2vBGHbi
Rd0Auy8DThAbKBfYpRmti9JQbOeM0ohm/IwiASBXY55aNDDWUA/qkTpZOsXzQ//3ZZN3GSFwwSa0
pk6gsNU28iT1IKnx+fH45+7Pv7HV/wz/L7b75pWqO60WuLyEEZd/Y5hWeaqz7Kfy+M5C51K6f2xt
dkhoeQPcfZSFnuZXvR7NC02ByfZD/1yo6LcXlh79JRPj3XgzIEGqpDZ0G+pcml5PIAKBZT3m1l9c
0C5ZowVRFvS3zRl16sdjmz2x0s3gpuvFU2bg/lq+8pu9JaDXLLOfAxvOu1EY5huPPbL60dYxKitL
2bXxGPzaxf9sT1PmciqobdG01GlladVBv1L7ZOXBfDzC2b1yY2TivbE1Q8FRhA3pZd+1ayj0lQus
0E+M/8IM2k6QiMdO+aUmRyuQ+LQCpU6ee7paf3qC1ebnCuH3YztzAQ98hn+GJlslGSJwqfA9dVSu
MpMUHduSWxLsoIykaN72AR6OAiTUQv5HCBU9B/te26JE5UqiVSh07fHiRaPJwg4erf5aypuvmmwj
QQIgXmOxlAMKmS98pUaWH5cAS9bAoPh+EZ36VvwsGVVYgBPOxNuYDlQ+0EeI3k1pPFk3JyeBPIgr
MeiMrvL61PGBWRSnfrhIKb+FjveC3zYDjUeFB+0GPKJgtIhOk9E0ZRD5F8jNuhUAM4EhlyTVgBon
FYT0hj9ijfa+Tfxag80FlB30R070QQD74UJOc/Y9H8kxxhoa3tnpyZGkVoN4DZDAxU/iXV1ONGLB
zNp9KHwoohVSCOlAWWfQrgubb3QZp8s8EpmNhTVVRA3vfrZ9n29Zt/VYAD5YPUOqeM8ccpI8ua/+
Qh5lLp8KKkvkzqBki0LhlCYi7WnrpXwyOAb3yoHY5NNuUPBOSfXaLNyBMw4ZXlGI8aBQKMFXnjgt
QiQPpZuinhGu60anRgUUHO1J/LwU3fDszGUEBDW6XiUwMYhItt/PXxNVYh3lcPw1qJbsNTq4slnV
SAhboDjmVBIXNe/rxeCK1Ip5hfksqOhe+4y2jM2qKZWJNwaHJPJxJPRM8CVQybYyk31Twa+jlyaF
uCH6JFTRI6wHALyeidCZf1ZkrwLwqCyQiwjiLI93aq0EsinnopaZWYIM7p8ojlzWgqIcoyLJqmaB
rooS2xul2LLpkfqJNMqOoWvZHNtKUyttgGYlvFCDeEGDMATYi1tUv4wo7VhhHYkyExtMwg5Xvs0j
eZcpGY23Yp/x3r70g5IxZJ9xBZJwfM7aQ4aKyhYUC3x4TNJaKq9KprTZUxsGpbamNXCTdlnFQm66
vBwALTp0sWhpNBY4CJT3fbnhE9kdqwm8K+95ji3QptK5AmelceW94Cb06Tnpg7ja+5LkK3o5ckOT
UipAPZuVQYh4TxNBf67JYlA/0ToEfL+mTCYc+titW10c8h5NGn0CHbzAZSJw8vAx25iSywv+iitV
GoDgqWAjJxPjNv2SpASYdkJ7MQg+4Sn3oJiK3IzxD6gUiPlJTjpNXCkUFP0npWh8dJf1pcAQvuaL
zIwrJe6xACUNBl3tkix5T8FdJZsBUgfVV63yXvklVk3igcdqqJh01WSi1m08hpHCC7ht/ND00Q8b
v2RRyEcFKSv01EHbIAnlQ9sqUuBAiMFDQxuqQWin1yKao/JTthrS857XKKNAt5xyz17WNYMR49+L
mhRSg3/mWgr9cA1qvmaXe623rUqkSH5ijwviblO1seQfmKaRpTf8mhxAiUTp2vdaqOsaQnap9hIP
cd8TCllD3iyaJM4MtwA1s8knmYYv0kKFHuqS8X2z6UNetr0sDsJdw2s+FMN40Y2kHVI1TLB1S5dN
90yM1JiNa0TFL0Wv+VYYxIYhSdtm1OyDLPVMNnOrItGrMpMiXS3QGQwirCrtyxcPOodCCA0VrUvP
eZ4rwy5VCkiPxDyNGV1k0Ci1EtKIF0xZwSRxJEfaojPwLbW3rqG0moK3O005s2FKIdkWGZti8vyu
lqCbCt+G+2zzOlIpQdukxpC26pJinSQdVzyBiyBWAPTti75fuQFTsWdJpQDPDJpcqu9epyjh55CV
uWR7PSNXKIHIQWu2bqz1Os8HrW9xshcJWCqBiodBBl8SzkZTbDi/l0FfkfMNa8dVGafgbik47YtJ
E0gjsF7jScYA5bdvDcke34Kepecf/TL3mQNXplxkxolX1CajBjSzuIBn85K0LBMPhoe2FPWnS1PG
BHHL8EpB8uNB/6ij34+fmpn+TOjyjoQjaOjlcatM8qpxESQZrdGzhJRPQ1zXVDfA/MXneNeuhitT
2NVFXcsGt01UXd5XUNOwKTUUlJk8W602NXrNc/PiWwjuwtPSkzHj7gC6AtoeyMcpKieNP7/xOryM
AvATtKzjFnKpd22BPDMXgakCU0h46kIRcwAJYECZYsGdnatrQCoSzK8SWCNBMM7fm9aGAhcs17GI
Rgh/GtRnWqHTuP9UNmVka5wViDr9oXaX60jK14fgxQ8WvI8Ztx2eHhI0Y6UTDZCT91LkizKKEN45
sRR3xtAmPeELNOjmbrvUN87NBEYQi0FtA36AxKM56H60rISrEeBL9m+gi4QVAInv1TUnm9x+vN9m
cJejpOs/S+Oob5a0asAHKrAJixRJC0IbkF6Q8d8akxreSrYhxaijqkhQ2ApasgHkTLLBitG89MbP
4y+ZXeHbL5nMbxArqVxL+BJk88eP2KPdy35C/1Nl7DYh+tgWEm9z6ZK7oU/SJXmNw54K/2Nw5E02
2pYgIzaOrzU9XdehhLiQIfktiIAVvR3k5ASFCNYFr8HCAmj2+akd7I1n6KDNXEy3jffExGW9MzSJ
TIJOaRqKaxm9L5YxbHNLXOuJ0e6NJYd1bqui4qfB64O06K/eRylMcrUFitXJiBfo735plq/Dc4SK
tUvGXq3G+BMuXJJz15DMAbIhotiCgsdk4eLQzfiyoqxjSYzOPTODvjnxS/pmS0YmKyXD5ZeKGEbi
NaQQdxpOhY7ivmYsbPuZSA7UO/8GM1moWGEqynO4UyFJkr3GbxA7voTayT8CIwhiii2kOfCyxqFZ
q6avEHHpFMxtFFnBa4PEvIYK7uQC6DIND3jfcQ7aYmqXRBDZBPlYbKnXg6NHS40Jc7tFRZoUtKAI
A6QpXblcFKrauWLvMBm3zqotl7DW4wmdy3GjIf+ficmACkVOpIERemc4uxH4wj7eLXQSrsstiH6f
IelCtD0k3VJyQJnyBCfwz4L98SWanrxb+5N7LIsYFfJuGKLqSCU6cIz3l8DMbNUI7KjbjK1fuFxW
DO4W15T+LDW9LU3w5GywHO2SWAVqMI/pQZWzVcMgZn88xHEEj0Y4ORpVjmPZlQpS+Z4FZlkIS63V
vLAqt3j5LwyhWCSDrBDtzFOpWqn0JXEQQmDC/LHQrdU/2WCJ4vqxFWFuxRDeI2cNLMfYyX3/BgZx
QJNMdYG0FAjeAe7a69fyalyBuAR3UaJz6GHq3gLdNHMCqdl+e3aqJ33pyh735XRWb79isnJFpCRh
GTKgv8lPvrRn5G23ROIzt3C3JiYLFwcckP1gEwdsKSOR0gMf1JOyAcugsJQyGvOLv0aD+hvwyKC+
Bizkfk7rQOAzKP2O2QXpmqy4LdD54WeyBqloDNjm58ISzmRooDfyH3O/MkNFp/pQdQXdB0IpoLgB
06AGOj7XmY6c7g5sJqbz5h5fv+CwQfvmfGrIorDT0jdMUq5dEniJOPiopfb7QgGFUX5iVcNDdaJD
l6dUfQSNyUSLuuVzDwjCXxa5IkgjAKhyP9Pi0EbI3mWDE9S4Z0Jt24YOTqQSOMA3Ek3a0/S9VV+K
6BNYflL4wQ+luaG530ECjQjt5/FKzCaw/rLmCmB/Blh2cpjKZEgBUh9hsp7F1ASC15wNKIpKOMlQ
C/uxtZkNDUQu3i3gzTD6KcFSqnEuA80G1kllNbEERr1IamClbBMaIdsn1mNrM3crUmWQwIW/DK94
KtYmlGPivgUBSh9KhZHWgWcCc//22Mic74/UJqBHANOD5vFvo9KNRy7UjRqyPqhPYgbkVCjlNfmB
azB9NYA90os0oIm7JijY1GbsgY5PK41MVQ15kdtmLueOFA0cOzzUkOGd9hMAMutFEYe0b3KQL96I
N2k2SrnNrHBYg4sAHcNMp2u7qCT9Ehx4rkAzkurg9kAtX0ax735XK3Ecy2HRsE7rfVD+nMWvQS3i
BSDi8JEEUE7rnvwq2viReK6Ddh0yrl2MHM3XBiC3pNbVYFWgU6b+KPzMkLwfaQAyaKnTdubhgAMK
dJjAIYGK1o77jxwGOeYjEegJcb+/AqT5voXHQb+ohUg4hhecgSn0ABgUdMzR5XlZ2Cgz982t9WlW
tfcg5IdszuDQatM8dwpJlFeWsahwCio025ZL+pMzlEMQecGSSMhQIz/xKzedqW3bcjLKAJT0SqhT
TzPdwDX76MAixyP6e+ADN+xLwps8UPELw515H8HFAdQIYo2R1mlysYQyGzR+zYxMS5V5pZaR9XbM
mCBwBmKhRUug+djgXGvLncHJgzz06UBVyWMdWgDfCZxt3elZi6ssMuhnEw1EjfUSGMe8/fI8O88P
DHdkBENG5CzbnWiXgYnEnkg13VuqyMzc+TJ6fJCIBmf3qP99v/EgcsLUTAISPiTF31UQCnxU0UJp
a9YE0ATwpYFJgoDYvYmydkOtbHEAE8JoZFhpDr3EzsIUzwRZyBv+MzJZU2inNrWMdB36/0qDB9dp
sElsPNmybliDle/StbSzOlmHWgY2VG3jCijO/obdpvvAWspuze9vqIKj1w6qBeANux8yaust7yk5
63iK+BU2gclX67KLTCb+gUSu3Fkh890EFpSISLqIVZmJw2Tcdzz4oFFg+wWeULKUhsJQsE5HGUKb
a0DYhtVZmUQxgNMDQdKJ+ClnZf5AmPwSh0+P12KuyCeLICZFHxdKqXjm7kffxEOipj7Wwg3PjXzN
kay3m4vq6b4PuQbxLKA4JFYsBDrtyoekg1E3RwGsSo8/Y7wyJ34jMJ0IRqGYwqKXaLxyb14/ODq5
HMQy6/AyEdin4lJqRrCufEOEAGq/gOEe9/BvY8hkCuJI6zdlNFPUahA7ZPAdTgVgH+dIEJEgX4iw
xz38yMjkkeiLgqdhCyNaZVP5Au55Du96e308b3N+FybuP2OZPphRW1S8yDDYP72iK9pb3V6ScOv7
J1Xax9Rs4YNx68c2Z6dv9PEE6IgCADAZWUYVDslxn3Mgu6cdWm/h1//VT/41c/9+/3RIdVSgo4DN
eEfwPLknFSsGJ5ZVct7yWDlOSeANaU/SMB0+uK5MzgxEFUSC2kxaGCEyBKg+aMjfE9GDyLfV9Xls
hpILys9OQ2bHTJtI21Ew2uEFCzn4xm7dIFYeoNkqEVYtoJqdu+CdNJOOif7QJG7efVTkO0LLAS8C
kpWDR9QOPUR6OtQaD4K4PgpJUHVcanNS29V6jvgVtPoMcix6mifSkW3hnJiJEIuXjEtV0ejBHwt+
bSmoQU3Wp+VrFouozSWZIG4KiYXDo4ouPYtZ1dbW4+Wb3zI38zu576o2SzQUYZH6qSskuZQVmJ6Q
+xz03ockwmNjc2kZpLL/s1n+BuE3B5vthL5g2pBzyh1nWBUkJuL1YAUr9dvi9fo4PEOO+dDvVJCl
+dvmJUS/xMIXzPlLt18w3sA3X9CwIjp+i3G7sk8qA91dlKWOkrArYjMfnlCJo/lKTVUjLi22uIqy
ZrRyaojuqfetqAbTgvqkxUs93nMv4O1HjTHHzUf5mYTCp4zbIa5MXELsoMfuK7+IOZp7zW/NTF7z
vqpRyM1hBgzmobBTfLPVbAH5zKRaOLWznjtQauLYiAOSuGlMpg2jvjCHhZZQGR9bnYUtmjSgWJDg
cg0BsGV34son/CrehKfuEzKwxVjXWEy1z2QgsOH+fcdkZqPcTzM0qnNO0hr1Uw0dy626Swdior78
+nhrzaX1R8wjyigjXeUvFUbWj2nTZynnsBB3tdE1ybWojBnaybtu3K/qmEPg4rxaMDoXfdwanayp
OxRJ38sZ5/hreGgVSeVxikvAUwz12DplbsVLkhqzb5kAzQ5lhFf/QnDznu9CTzjnkFvlN1lqNJXJ
+wsewOyJuLEx8UM8L6+SnIMNCJyyJzk12dTJEOKSfqlfbfb9gsgPXi7Ebmhfuj97WLNUqtAb6qix
7cafkrxlswUPY3wCfz1hqjDKwsKR/oUMrrOhEyhCRyfLzAJiBuiI8na5TNgnia6DJV7PJWuTqet9
r4mFDNZK16ZAux/dMdkWofk7X8jvzd4nN+MaF/Hm2mKHOvL4FpbU2KjhDvtPRWi27Sf6EB/v8rnd
AGCfAtd4hA5NUah82Xt+DRfKCX4iDwyJdQCM31vGghpc/m/ew1tbk0FlyL92aVPyznBk4VhoAWG4
LwENXVqmZ8dyky/l7uY24K3BcT1vZlFuAknpNRiM0HERpitBusbfj+dvbkvcmJgmRtUBxBOCCxMN
+FzNYffebtOLyhn+Qi5kNni6NTRxJvIOFGuSB0NSAYIgT9X94eKCir78GLBmYCWn4rk5F35DaCCv
Hw9y1pO5NT6JGlSaeW2cpbzja9DoMrB4EBjnUGs5AaeypDO6ONSJI+GCF6lqeQy1Kq241rN47eVP
TLXJd0H2PLBUj2sraFbVonDs/H4Z+S5AtQH1iPHnN/tFrMQi4eOKdxIoOo6ZHkMFE6i4KvMjfYkt
KQVkzDPV3AAiSbaGRRDuXAJUEUAyAkX1v7JA9/b5KmNcnFEk5Wq9rM8paCQMqkumkG240GblXSWu
qWhoT1qwEETN1WhAQvPP9OSoMHxf1jWCV0f6sqKVZA1rHM9yB7UksDpaELVP9UKPQFO0Vk7iCgxB
8Ybf8izh8YexGVvcDTqQlLX9eOfNPYj/PgvI1PsZCSXIbKAEAjUESPIhyY+Wg8cG5s4v+kqArAb6
dASf3BvwmCKnbldyTocsq537RpcTtLd7L0jALjjIc11oaEBDC+GYkUHz1OT+6zNQBngihS9qcJ+u
Aa7VDeqUp1Hi6P9/UHg8UAMGl4asTOkgaV/GkddxnAN8Uxe1K1fLDMpXZtdGRlkWBFBEkIksGJ1N
rKNBRhJQf2W5X+ofuauwbZ+rCMTBfD8Akdib1ZN0cQHkNaPzNtsu+fZzeGWwQqNVGR4T0LzTwmIr
CO3QAzM4UoqXu31nxwopLN0zxOfHEzrrgKLoDAphxLUs6gD326SgZQS4uctB+/i9Y74ZZd15f+Rq
nZq5XYY67xssa5alHryF3bbgFh7puU16a308JTf3EiNWveZmo3V522S2+FF4r5G6Lr2jhAzxYu/x
zDWEfjmkiND7jUzwlPqeBhV+1Ac8uOKiQeehlKaRYrgKqYmWDmDSkTMyy30arZKvqjDPYmyC/RbQ
8JW0hqgk9X5Sb6TFfnu8BjNfNUoZo1UGhRFggScPYDWA/CkbG9w0BPRDEYDOfam4P3dC72xM3rmm
T1qZT2GDqUSrYxJLZMSdXDlds6LlPvT2lDH8UtXzrLOy4siV/+svmLx90ADhmyECuiLrUfxq7XJA
pF6JJoV3xjHb2vW2bQEcvluTqqOWqCXrolpA4s3ONIgXwDWgiIhFJtsN7DwVbSjbO73QvlNX0Zkw
XFjMGbpmCFPf2Ji40qqS5UoxYKZ7u7fDnb/215X5Dtk7/LFrQp+RaFr/5aTenBuylA2eqz3APEqa
gMj8PVn3JwogYQiYU8A4oKL06aGNj9HBwbiKdBvwEWekbwK5wMq3T0t6YDMP2q3hac2vr4EGkjWg
VxrI0MsHpfno0mssLxQXlqxMzoqaDVnXlthFdRIkulY0T1WiroYQ6Te2YazHB/P/MZmAsHMacEeQ
cbufzNz/v5PZ6LWx3x9Tq7IDcyDPBLMJTvNmDYas058lTsu5bYrAD9g39OSPOs/3ZkPKSj34u4Be
kTeR98wDCv94YH8vukl0iZjoPxamzj0n0LBEVgsFWtL1urqHSC86I48v2JwQWb5oe21P9Zp8JTrF
vgWrvMGbdA1Sd5RYvl8Js6ltSed0ZNp1RiDdUi5/ji7h7vsmy8zEteSlAb4PkE7kF5H1i63Qyuxs
7z65owCYeQA9XGSVdmLFJlK56LZjrFSH0/F4puZe4rsvmWyBRO00gGsGtNV4K1EHVcc72nT3w6EP
/5vNdrsmkwtSVkoOHeioCScYcjVOOoasrn2jJYB+gfMbLNvwErstKGIWPJy/zuCj/TDuyJt3OMJt
kmjyX9vvLwNsg3WJ+OuEwO0gWHRKnr4aKzdbUq++d6/g8iLorUz1eO8Z1XYRizb7XKGYw3FjER+U
hJPvEcVKEFx/GPuvS7RkrLKTanTlQRTOCccZAGo0KonAbLleWO2ZTC+U1/7ZnXhDEMZp1DqGXd6G
rOK1+nY1gsbflfG/tDNeczfz3Qad0HkR7ESkttiNIQ3gO+zInwUzc7elAiYD0BwqqOlPecpaqHrw
hdyxMCN9HSGpZ0NCjw2N4YLGMEhBu4eFaGv2uNxanAxsQA+VwHWwWORPqYQWGFHvYqQT0aLf7vy9
Jh3cJWzaXAyvwqND0wOPLnaUIO8nk2FFuRApALf71kDq7z2AaOFak0mD3hVzYUbnNsitrUmkEyAv
rPJRj7CtIftrp6JlXxn2hrmoIz4jB4BoAyPiVZwCDt7K/ahUv3e1ouOA5GdVvbELZafhFHKbZG2T
51FE16os/SfdqyD6sE9b4eUiHi6akVW4CpdWdTxu0+sB8jQgVwFTGwBC02C1GoaUEzHqfXj1TorO
bfTaHkV9f3D4FzatMJMhxMD/GZvc/Z0Su51Xjsu5HazPd+u9sTtb3VjYus/Pmt6SePv08m2+mh+F
/lra1In1VWxqhndejjfnoP4qvoUdNa9VSZriJTqqRrHGoBZQt2K67aPEKLVYxZoPaERE/8ZG4hvf
0AaaHVnGG4lfemUbpXJ2CeSUXUuo0tkhOyiHNgvG1rO8s9FupRwr/EWCxtMWbrBZl0VVQeeDrlsJ
fsvkBmOGwM8Hxh3zCoZrKywRITXMGuHKwNuorU/Z5w9jQL1i3RBVX0K+zC2dqgECgQoOkB9TOaMi
zVW/y5CBrwZz4D4F7qVnLJ/kUr/wYC0ZGjfszf2phongu0j2O63i/B/Ovmw5ViTb8lfS8p26gOMM
bTfLrJmCGBUhKTS9YNKRxAwOzvz1vThddVOBwkR3Wb3kyVMZGxwftu+9hhelYVbUnhgGlC0JTV9N
57++0mw8Y5UUeCWUUbTchH8g8pEGbWCneg51k4LQB+tMMznqW2YJgvnuPSzsN9dW3qTIO/VMoI46
/5wZGIZBmiE8qwIr1faUfCgxJL2jCFy7z9+SymDdtSU6jiZnGylwEmW8//khrs4p1AcmIi7w9yCO
X452nTM/1ZNaOufBajJEMF4fubuq4T8DAdXg+bDZnLRn7DrSkoOTdOUAg6o6xKSAT8V2OM+E9Uwg
2lgBSNhsEhM23rxzxgHjDZUd70SOjbmQ7l373HCL0lB2mQYdhN3LV+0TPVWiaby3BOzp3nysPicn
Jfg8mGiF5JZhl9vcIusHz/t5kKecfrbFGijS4aIxSeGBunUZuOyx/5BKBiC1c438pQx+1d0uheUO
WBwktqGOsnAHmN7kp4CzJUTlHORJFNrO8S+p2GtSZav6EvDvyjLFRVsSIaMJijM2pMuXymQogRUl
YmTtfmid0YpGoF8XFA2u4Y8uosymp6IWnIURoozcCjY30SnxRAfqdr9kI4BRkOrhTPSy7kFkzsJ0
uVYZnCoJKNEBQy3jmLh8wUgNlchosdvqOew59DtD2hWZk4EQmptl39iVUJr9BwSmB8FK+XnJWPHK
q2NzgALUxKJC1jpXc4iYImXtWMvAkcon7dcExUiclaQdxCc/Mj2gELjjO+Px57l6xSjmMuzsu45K
KOTQbpXPeXVSh8CWcwDs9oard17Vmjq085nmGjYeIQtf6a2IOge1lV37YCSQk13ITr7vEXgYGRR1
vD8a6XO7tTboeIK7rIz0bx2Z4XahEXvlLnL5+7OFghI66dIGVm6ATpqqtlai0EJp0aLjNq/uQNu3
RL43Yrsc1sW4r9ulOfZ9oV7Gnw02ihB9m03vJw9m8dgfOb33E9vPbhP/dXxN1Buts7T3ArozwLL+
/KGvpNaXsWdLi2lDS0qKd09TsMHdljNTKI79Y8m9CphpR+FLrYQpgb7clhBRAVoPnQvgGecUvUau
h4RC7utMkjoFclNsM83UmhQ0Xa1TlbvEl8W7hketXbbjSK0uDyk87iuovJhKKQJm2GaUDG5f6tF2
zBLGIALd9W/J2A2vhZiN74UWlJnz80B93+gun3p2LRghlCAbKhBClRJCPFP1CDDcSbilPbdiPV2I
dmVGgBozYXgn3Oc3VRFJqplegJJ3juijUq71+D5r3J9f6PtxBHtBeCYCNz1piczpdk2qdyQf2gkD
A9MrnlpDyddCmNgaeyCp3aWZVRRLJZDvyQ7KXQCyTtLlIP/MvVs1ozGaRlEAEkmqGMo86WvfhsJC
6nglp0AUGT0VaKVA5O/3/eNL7ph3Shb4USifVQ6of7rhlRkp+yaEaUTqu21bxiavRltv3Ch7qtJV
k50yCOrR+NeSntOV5gsehRAK4UZUpEENuTw+Ap40atJm8tnfs3tI6tnUgdIy23Lb0c3RyRWTLORy
V1rQCDmhv8GNw6ExLwkIoT40IkWrbjgVJgSeYdGo2NKhtw6JTf+D/A1VaND+J+V9CUpAs3WBS5Om
RV0KEAGMBhwgGtm7+CpbmQWtDgl+w2bzpOJf3naP8ernCXzl5oZuJEYWiCOonoGMfjm20aAKvoDk
4xwWJvpYECj0/HW91aBtB/O62tl8lGtA8M+4Oq5/Dn1lC/saeW6hBfJvlgYyI2epTSyBrURo+nVA
cTojhOaWNHKW3lOepSCCPHaFIOA9xU9mlwdir4NNZoFz7N9UjgISoo8CYr1KQrNc6qddXUpfxvj3
xeHLUqr1Ucn8BLEZFGDMZpXbwZaA2WmJoWMJkGjZYnyt7PE/KPlcfNx5tlwjg28SDYE1ZievipXe
0H5HLfEeCUa6ZGJ/7RREXQlmOigNgpKozaZSXqO4phs9ECr9tm+t1jDfA+oywwZOugtfR74Eibm2
wX8JOFcilUfJgGt9i2MXYH6otMiQcbHVHYQU6KbbvfqPmxR3kKXb+1LU2UxCobuvyx5RoXYm5hZv
oH3+H70ZxElUXOdgez7f4oVObuokJsDbyA+1oKyJNNo1JCWpfC6JqQvrTNRfpPyT+9BzcuXYE3yv
4wtHwPS9ZjkGBd0REE+cohJ0ui+3hjRMCiZGOTl3Vr9O35p14GI8l3KnqTPwQ5T5R2SQbwLtFFEm
Hz3lpbeblfRSPhVrtPGXCvhXNDBw3uPiOokpQHV5fkX3QyHMQggEAjvbu0915Krdph/AQ7FOgieh
y+0kJrML0P/u1YVs5Mp2dxF6yo2+bAI9H2lSUIROwMAxrCg6ko0P19C3RRnga4fXRajZcRJXkpgK
BKG2gHycTtpdgfzPUn6hq7kIwbiyGkAiweVKVScE4W+08pfXamQ1KAxSEOiE5/ey5WYeVB65LbpO
8YzvZ/98Zly7yV2Emx7nS7iBDL42+Hg1Gy6/e+0pcHhu+TvxprnzqE3vvfFuIeLV+alMUGtAW0Rg
WS8jUl0qWZI3BJYlsdltWuLI+j5+i07Q8DGVY1vdiuOO54vmWVfnC2yfwH4E9xgaoZdxG/jTSF3S
yWcbCpojbhGxdYDw17m7Q03ntPQdr+C/pvIRNmh4m0OLXJld32o9aYawZsB8ZA4T7cSw/CayUzEF
1TBxglS3wQPGGOwYi8yOFWZITpKG3CjsnHY4S+k2HDcpVK154dXAZ7BdIsMI466TLKWy1BcCx6/B
Ftv3FC2OJeugq+taQgPAmDrQKEDPBitkADR3tJHPD9BPM1tvnVitJ2LfwuULYrX5rby1uYZSLhSV
fp4fVwR+MHBfQs8XW1fSJAtwHAwnGe7zlV3b/qm1DZNGJnkUK8d5RlnMUiLz+Xl1aPcwk1tSNri6
4JGjy2hegd6GrP1yrvQBuFeGjJOXmPB2DArLl6DEC9rmqfsPrtnTdeB/Qs1GWvUjQHhHhHqw7SdQ
aAIzEUxpLyJ38jxlAYhyxTQSg4uCnzFZn+GqM4uGwpgWVAlOPfrEX8UHbdvb7T05JM69Zq12EjSE
QjM8Vee7O3I+VzCOfMy9HWzMN3cn+JL+/KWvFFAunmX2obV+wJYq6EBKgw8KTS6XKvjcylIx4dq6
h+YotBYAa4Pd16yJ1NJSSwZ9JOea3saGmeWrwOmRteVOlJx/fqNrSTHUKf+ONUtlBqGXfYjsYfO2
wVsx7mCZ/hadBWdwd/krvOg3HrM+rYWo18piF1FnO2qLRgSPO5mcp+o8JGV3/kbdtPdwIjg6u10F
48nXcbRCj1r8/ecXvnZYQdAIF3YVmgZAu16uk8iv87FJVFwCdKttA7O7i7vnn0NcmyXQZUCtUQYq
hf6+y345oKoxgrAdx8ulA/CyBiR0m12cbcKFat4Vutd0o4CaCkrGUwFoNhvlOtC1TMCrdGB6DQ/B
Ixi+Rw5FjtYzYTn+CxMUt9VfsO0UnDfCzXBYSQujqV4bzq/PMEsQOVVCqDPq5FxQKFCacsJTusrJ
aDwaZVie66QYoIRItQ/VN9TGLhofpG5FCLV9H4xg7BllW2dO3Q3QOSzTcoDUZ4Ikw1RZIr7JmQLM
TNGi32OWpcCpRQKIN4Li4eegx0pxihJSQPNfqapkqav6meZUQvM2gg1yGMKGwR67GptnQOWb9Sj1
TWlnhkDPmszVe8jYpke5qFpUE2qZlRZ0YcvCIrlKkFEAbBTgn8PhOS60CmVMiTFPUDIOirpmAAse
xvo+oST1WKqNXsjU4F2maMdajUIht5/XuWSOWVtv9FwW1imDdqOZSkxrLSanTQ5Weyp2Tl6BLWmC
8Q9Ucx5Wr2LaVaKpdl3jW+DTJm8Zhoqbk7laa/48S6+eGH9/OriPXK6ELmrBv4RVxjm+L3Xgj+md
AfFMuTCFdbj1HSNwg3ChVnalC/B1yiJdvIw56CofcnRDz+FOtcK7m9gOTtJKgnxD6qQrurAQr7Tj
EA7NXfCcsdq/gflBHM2NOPcxO51wZ7fuHv41JTBDhflEbyCB91owCIfaampZQrGyF06L62+rouyI
dseksjFbHFSJ/EHtM+WstHYrnMbilDwo4PBUprjGnNIIFKv4vukPwxJsbfrl+Y2K/B15foIEhZyx
kUbK2XiSmZWYpFrJxa5oV7w9LqQDV3cA5BaQbcaeSufoC9A1IUfb5wruwk/GsG9a9PMXGgvXd7ov
MZTLaZOxQY6oiBiVu99CAwSiUaF9++G7wa6FE9DGu/v0tPWDvng1vfpyQDMqEuDOuDFOf/9lKxfI
KAxSMCrnbYQwPy/AKXH59o2+/PYsY2tQ1dXI9NvD2dmcQ2Dzfv796wv8S4BZ5qTRPoZiDQLoseev
QmD+nooW3TYFnTaNmSM5FY1qGsWuqxeStt/Z5k/vNjuaSii4ZqxE6MLZ719uXACpzK4EFAdyk7td
uT4cNrJp32mxCU/1n1/7ajY+IVD//c1mq64PYhYHoahMjID98PmC+4ipOODurG/T7Yp9Pj5n94fN
GeCOk0dgEfxz+OuL/u/wc8CoIDGRdDFevX2SdjfTBcC34Sg63NzVACau4oVZdDUeLmzI+3E9Bf59
NtQ99K0lKcKWmgCIuIfHA7VrZ7jfQA7n3V8S9LyWmX4NNhtbo+/iYBwoOcMmPdloVnrrSc8LAzid
AfO5g2+HHQXKTCi7z9ZF3iZB7Tepct6jcrgVXcs7vXtL1sa/657fogB7g+qWhFRNnGegWBc61bBD
RpXlf7pvpZn7OBfejO3N+rl1wlu9sg8WJJPP7TmxFyoK1zJEYPAmnStYz+IJLreVVGsyAnc15Ryr
b+XwOhT3mfA6yM7PI3kFq4q8/kuY2TsKhOSpygl2r6dp1wyt9hgDzFSab/ew38Z6UExzJ5x0s9tZ
taUmUC+NYN0iwNIF4m0NmgE/P9DV2QPYBoCjEsAO8/OQhXIpyoOmnMUX4SbtVmqzLmQb5AZ1oe1+
PZAKpzMD10Z83svx1WRIUhd6SM+1rasueRN9L8+dNvHYkhYbIddmK1pSkzwatCLmgD8hCASWZQhV
OBzORMLd6I7EStcve/gvsTvwaT+CqY2SmtIp/XQg1X4PLdXsCMJwZEPb8fzzEF9rNKAVDLkijaBq
Cwm1y1f3M8GQghBTy9531r7aFSY67lb1mG6zHd2EKkzCl1bsFcdozOIvMWfHs05RVK1TxESigeoH
VLLMF5wxdy6mmbn6Ze6curQcb9LgPdkPCy987QOADwRkCYBIQLbOtgteK5MIAfZb4Y6lhkvSJz28
JVDz6XMH8mRxz6DLvkL6JWB2L9XHr56xX6PPzlglasdC0Yfp1fd2dTQeNRGsXFOPrU/IH3oL7zql
5PNNC1mBOkF4UbqeV+hG3e8lIVKVcwamSr2G6WRl5aFmJ3ELyrZu97Fdh79+Dnr1LP8adJYDNdGQ
c4b0Fjn7w5O/B8rK3N9wc/3RHY/Hx2K3I9bB8jzrYWm7uJIggc6P1j3yd8ihqbNVnJSxH6s8o2f5
E/ohXbdqbEjK9Et+rtPzzwb1IsxsxRRKkCY1TApQbRnZaox1jKkQxdbgw3Tl57G8Vm0B6hqZLNT+
IEg8v7IHsCCkY1vSM2qR5iSZe7s6rqzKDCfDxe3C0piW3cWL4XBDNKwLuJ3gkJmdMskoll1Kg+6c
62lghw1erOnCZuGU+V54ncLA0w7eD9NxOqeKdVTPaRXo7bm/SQ6STbxsj7L4B1S1VpFF94+1o9jc
NtrTwusZ31bDLPBs7dGIxjnEZrpzoB78aivc1WuSraPQBeC0rV81+T0brNBSd+DDFG4Sum/Ga6o4
MHhOjWeZQ+PRzm5hJL0vz0OzTqJHSEekspXuwlXlm7wFcYLb6C0ITnBf3BSp1e6MsxQ/6pkV2nCN
rNKbnq1oafEIql0eu1PLYyXVZgXumGDGXv4Ko8ETN9xAxj1X8RgYuJsI+Mx4l0l2J9uZlaB9CJ+f
wKS60xEgReQafqf9RKzflzQzwdlBH7wWHiE0grqA4oR75S3mi6zzaSl9mypfvuF0oH655xh+hD6x
rrVnCq79A3xPSQ097J0EzT08jHaigsNDZ8ls7tsx/fsDKjDlRI8aKpzzcyMJh1abPqDkhjcaalU+
TFYX9sylGLPdqy3Qd4f9RHfeKisQ09hWXlrT16fh328xO4Cg9DroZYBlBrcCO7+BE1j7kGCKmOXW
f13YP77tVbMRm035bihz2kpTLBM8Plp4JHXo6eCbzJSs0u22knVn/H87cE1BgU7BHRjJGyTvLydH
Nqglr8UEQWveuI2fpuYgJb1TdOsqAxior2FbG4pLYlLfG32/4yJ/Bf0UqFFlNrBZEWew7sSni+MX
cQSVTAZR5ZBH0gT15aJJIAzZr9T3SN6xD/Gm0m34SphKc/x50L/VUmaPMRtzQBqHXMzjbmrE566A
DnWFV/adCP2c8ibTloynf/dLvy1GNHH+/d6zxRjTYlT6GuOtlG4dmtRAyzaK15Vi178KamojHCQK
KLNZ6hFe79k60bzil/TRwg4NV2xHfJcA8Csefx6Fxa8xu/rxMGoKDT48mHpF6iXNLZWs8C1g94aV
wf5n3Tx10S7BkMBIS7UTYRsNtz8/wvebPb6EBuEEpHpwbkFz9XIiwrMLvkSMdmeubiMVNeJjfjSI
VcM6nD1TPzd7j+Zmui4pzDXA5ohN41aKHnviDjDAAi8TvBSKWm5nknhFur2qrOkiBObaVjqdg5PO
JJLwefV/QHdMkXMVD1mZ6ibu8QHVU66s1XoV9Ks02iT0hRtHSu5+Hp3vhQAEhTrBJGJBNPi3zT4Q
wa2SCyrsCENs3NEtH3tr7KE/XkbHmLz0qgi1nU0luxLM1AUYXanGS9UsgFLnVwHwD2FQoYNGB3NS
Edfb2dxNBF/jtAH/6UlZPWGG6LGpP+NiuSpW2SpqLIDIBi9xwdDY+7cAPdnqPgfKA317/O/nAZm2
hy/L6NujzMZDANoLQPtRPItAnJOkMxPxAJy1ny288/wOMA8kzfZHAnWENhEQqIIOYSS99/5RL5kJ
2TmHVtStMyvbkgZu5vXL0OTuz285252+BZ8leUE0thAuFMVzXdwXr352N4qbqPUiyZZqVxUWimuz
0/RbtFlKLomCXgsDPm+CZo56H3UdfJMaO6tuMliB/fxmi+M6W+4woxL7goIhma9FJ+BuKXo5XPSg
hRNbNXZ/jzr9ovLF7681nzbAW0DzQFIhY/L7wv8lFZKiatBGGV8T7dBWX8Gfx42heg27EAAjpbcl
8ZmrbzmpDWGrgPMSEJiXm1oTi9AuBUr+HCsOTS1ae/HaIF45HJFEhuknN1YVTlzJ/7UwvNe+JWrM
IsqGEIoBtPYy8JiUGsyMwQwjTeg/qM3QrXoZHTXYmskmycLhZYja7AHGmvFaErXBy4QBDLm0eM7G
6jORsm7FNaU4pYCp3YyFXDjYGl7ZEBfez096bSGjEQ6SEZFVxZjDkPtMDIvUx4NG3G1wGobSqrCJ
nls/h5mXy35P7inTAIJEhVP8/Hbdtj7v0M6AVmdlo09kxUcIaB6zk+rE792qhs+B4FBnp7nRmq46
O1uLbolWGSRIT4ltrOFagXw9coWFfez3PW0+I78+13yGFJLsE4Ln0uQPNUu91q155PQo6wTBi9bh
GkNy61+753/96v9X8FEc/+/v83/+N/78CzaGVQSNt9kf//m/G15Xr2n0mv9hNtXHa/NH8fnHXf1a
R7yOfvH/nn7sf/7jf17+Eb/1r1j2a/168QcHsv31cGo+quH2gzdp/fsp8FTT//P/9S//+Pj9K/cD
+/jrz19Fk9fTrwUw3fvzX3+1fv/rzwnj+19ff/5ff3d4zfCfmR9pEDXZ/D/4eOX1X3+q/4BDHBQl
JpQgag8Y9O5j+vfyP9BPRD4MGgPaeui+Ix/Mi6oO//qTSv+YcK9g4Rk6tg6opf35By+a6a8U4x/T
zAWOZSpSod6g/Pnvx7r4Fn9/mz/yJjsWUV7zv/6cUs6/Z8R0uE+kUUCnJxPTqe5/uXRFJe7TMlPB
p6SD6PhdbmdF89ikytZvq9qVR776Mi7/eoCvAX9jo79FBD8eewUMTZVv9KkCdo2Ao8HcsASFSkpe
I2yHsRDfc7+5k43mpLOGmX5HHo2G/hJJdRtH7G3ISg6RfOJWDf0IKd0ldW7hNvFUkCF1eKsG4MXo
C80nfJ7Z8CDzAhkcjAzI6OMjzqFgzRD4quj7MoQ6u9EiWdojJS2TQxgZIaShqZS7qhLGXq3X8n2l
JOMpARO+CqtuNelXQGVUNdMghzMh8YFPaStukh4WiyC28UNKwmca5Qwar/5gcVKSF70xTpVCbKIC
t4/dFGA9/SaI9NopE+JCoweSobVGnLYJ2nOed8SmWjbYhR95qGDHreMHw1sv14ceLABTyKB5rAmg
GRIpFyy5QpOMC/2tXDHFaipSrkaDx2Yl98GuY7Fmiw2cAiuteMlGvbHbMZXgGhxKqZ2rXLdDGkun
skYBNPAD1TXkHLJJOSNeM4IQX44aMOGN6BhCfcCJqLt+VoatnccD+fATIfnghRK7TSD0di2PvUkb
wRF1obR0LbrjepW68IV+DGvFWIMr+jQq7I4i8y0CqbZ4nyabRInQ9WrEZAWxn3EnApO7jjv/QeqD
1hR7UPXLHgMkGkFlo5khrJoqYq5YlNwJWmFjtCVO4ky8HVvWOdnYQoFKaIV9Aq7Em6E08cofyArf
z/DKomhuArEMLdik0n2UKessxNYdCdkxRYkDACqxkezcIOEqimLY82RhsopZtGqHjiR2XYp0TQ1f
hyil4StbfYCWWAT17btSzmUHTp+wAoH9aR0LsNeRfZggokaEFYgmEhC9MWTI1sYov+ZGldlSIUHk
OTeQhMt55kgpOdIxqpymhqx7zqEaFYVVcaACC8w2KUqnYGzEP9HaDtOG7dOh7a1c9z9jNQzeg56+
8qFGCapNs9gCm7L2mJoVpxGQVNSipN4SVMzQWJcKu9QArAkkJbarNgxcGBP/yrUxepV14aELU3JD
eJTsICrOVzITyDaUgldtLNKnUoVRaDJUvRWCFpOYAfW5DVcGZV81RHAAq8LVk8YhKBoayzeVzw6G
6LOXEgJRXixp0DnRg8zmmZashYjlNprniaNUUWdVTL0JY4nc15EWY3AobIqqHM6OZREffL9mLtQD
6JsWjakjlAMICk1fuUofHgua1o5GoTcZZ4bhYe8LzqXY36LmH2OBBqlb1YOXFr4XhZ0BE9Wqs1GF
4zbKPqkTBKFXVVnv6GXn36awLD7QBrancq4UB0E0xudB1rrnBr7Ip3SQKqerQgh0D23or+SIQdYF
FbycN9tKHSpoiA/dXjEGBbahIVSsZc1f1Q20HE0C2BHEpG5UuJxaLK0csQabxodNEWwCz8pA3hXC
lZ2Rd9qKFzrcfRMRLjNyXNenNvOJRQTmkkpXIPHYoSHXaSVUnSUI9nHUGeyk6cv3thfgc1Ep6rPv
84dsqCNvCGEVHkQMMjiUwWM46PziQcmb1xH994ME1yJPq9RH0Ajicxmo/MRJ4x/QMQ722IIieG1w
yUkCPXc4WAA3eQ0Z1qoY5KMOX46XQcjjVYS5emIlYzsWTYipOGktDaavlq9SwOajBDjbKAeEx2ev
cZfxVREX9acPV1gzGjTI0ykM0gqR1lidXBdPJQtfhqzHWDb1bT2I0ioEiGyb0VYzG0G8gav7vSAr
jz0VH2jSZKrV+SzYJ2kZeolSyaolx610y4nYb2gqS2uqxxw2wkL/IfW5toU/tu8xiNR1psakSjOh
CW/kZhsH0jrTSszEtom2Wh36gw0qd+oRjWFd86xFOYeXxBPB5luVsSBBIdxPImoWQ8luGITiQ5wC
JagBJWuetbqSIhRnG2WE31MIAZXcr8X7AobaGNkq/1RYk3ngGxNHlHwt3mmBtKo139b9KH0HdVO2
o1IvtgrrCq83lARSRpqvvVEpKGCyFKGIaBhTbS2VUOKpSbUJaCVZ6OcCW1wEdI+snJ18iDzeKGk6
eEGvCOvAh4mAGTTyrzGKyt6heuPfc62RLNi6tBLcXFh38Ms+3NQjhxtz3EgOpvUalJ04sRLOiCnS
anAFsRhtuKPCBEAlbeFkULIEcm4UnDqkxrGo/HIaMZhmxJ2dM4OCvEyhcIWeq9uGcryHEbn/WcLC
+Fj5ame4Ui6bI1aNC+WxscWsx71RVgbo2RVJEzJTHlNj1/jhZydw46GouOEIOONf61YrtnKjQDyi
FMZmK4dhwg6sUaFlnsaZrRVSltqA2WU3LPaVN2FAWdAn3ej1Snsnl7m/CQet2QbAUTosikeHGc1H
CG/rA4cfHYyXO8nlUHKtNJ44MYi0R47Om8tp9lhV8ITuVeTOOA2K0BuiXLSCNGV23uvxPoW5tT3k
rYptYuhyeIcY4qkQ5NpJeqEHJFrXkZezcvqGQv9MYWkPN2kIpKJHaWTlTcjH6JB0Xb1uE3+n4wTa
IzMAza6nGWpYLQ7JJo7B0arS7o5pGYPTV9Qltt6O/OAbyW2dKT1w9bK/E2qDPBLkHRYb8/yG6qXi
DQ31sjYByiwGuHJqIYihV3SaDil+IsFDXfI/G63vTNRyiq3Aw8qTFFZ5hRx/RlwnEM5WC6hYpsZD
xDFJsWULfRfavBnKaiPGrO1vI7FKqaUHIkCOqLx6Q903geWTMAX+EeKJ4xgC98PVfq+UYPfL6qec
VopkhsVouGnWHwfKQRdNJa7ZtTh5t0sMhj+yYXO1bVFpjeGGksBwO4bHA44klR462KrbaSOwpzHq
fa8ci8LjSudvw96vdkHbx4+BEI0uZzqgtzj+tlWLUqpZGk3v6mUVb/JeYG9KGvnbLlH5h9D7PpTd
sqCYTMK7fRcM6orQsLpV1O5Ud5CsyfPgruNSvm5lvbNGBZbgBskhPu+jB0Q7KtokkWtPx/bjNEFd
2lpcxNtCEsiN3umqpddE2YFCzDe5McBVi2rHyJcMK+0LK1b05IMqpQ+b1UT0tDD3Ep3Ad6cRAOKv
U8OCGiQWoDQUdgMnQQuG0LkH63rpAPHCx6Sl0S5U/Nsxr7T7LqPcwvaSb5RWfs+LrthwBUR8mpEH
1rb1KWhHLw0RthCr9yqo7WKswC1tuwS1sQTpexifNKFVnIi1zanRG46DbdT1A07S+KFtcHhyEhTY
HctyWwO8FYtdsAPEUv3wCWd73lfyQxQFxqNe+z4yhcGwxqDTe5vFuXoM5bw7dmRAkbgN4B444iqO
ckPXtGYexWxLjZibRRQ/aZWP5FHuUtzyy8iUSVodpCFAQiiAsqjVxdGXsnuFC9yCDZ5o9mVMV6Sh
G1kYoruEoXeWgohN5cqpNSHdETI8xTxUzVo10nUsNa1bVGphGWLrUqbdYaeLrEyLDIdqOMnaMP5k
Fczpcct7B+/4NfPr+6FgpxF3sX2a6L+YSl6HTg3vCyP0TSmQ94me3TMk2ZssCp9SlO9VC09mRzCz
t8VOjyxDSJFNZph8HeeBC9+Vbh1HfmlRIIutNKWNB2w6deE3kNlFLCeWVvbsZszGu6rIdWBx60kF
tFctMZAwXsoRXxIKhEO1Z6nIbpksh9aQ4QQFtp6h/u+/C2oECArvR6tFujnoFcIOIXeoGMTAPOPT
x/WQ2gHxUWhCj/9eVZJwl6i+sKIqarRoI9CgbNci59kejtwZNLgL8HoalPgJzxQko7p8FCPo38dK
CLHUuk0teay9QNJg5MQ63U2DjN52PXsnoFib/lBzXJs0qxYBWOipUVudSjZtWosHtAihcZ+NxNEC
7UVjAofcatTfKFm0iTuofQexDhkJpjSZmQtVuBvAIgJDHRcuXlErSQXwFzRgbArskYWq2JoC3VYG
qc1jGEEeQarlwIzjtN7wXmt0V0jS4rHmgmjBQXOX9L3+btTF45jmb2IJWW9S4oJjEi3rzU4W2zdo
0CH31Uh6B9w9+k+pLmOi9rTyclYBXj40hWJBHr2xh7RuB7NWCBxwadB4TWl4RiN4Q84KAih3kzdm
FncgjzBcMUe//gygKuiA1oTtOCrUyBpr8MvlVhjsiovPJf/sgr5ft5kO+yQW9c9d1xpAoMvGLyEZ
wQqtCrimIUMyDY4usSQFvft/2DuzHbuNpUu/S9/T4Jgkbxpo7qlGlapK8w2hwWKSyTGZJJN8+v7o
Uh9YOv+xf991A41zgLKt0t4cMjMi1lqxwqoOvD0Kn8ZGmEPYB49apV9a7T7XRhY3YcduKDfKSLPG
z6WszBV0lPfBtqK8DJTkthFvTZrQnBiVnxqE+a/c/aSLU6BI5Pf2giRqOjVNCBkOYwP1SarfMcLZ
u04YAnSo/Lg9pn73bZy25plBBgq7+Mi9hIV6qNl8RyLLlnU6UtdLM+WZLrmyYcJafqw+ivVdvRbr
ufW6B4p1/0nHjJ1nHNGWNXZ9irq4OSdVPH7sfEWVnDALjr4CeXHN6mVhtZeaNuLWUEJleqNe4vrm
s7vsjylhw/a9ro5+aRo2Hjdw0kV10zeqObOATkJWTLu3pMCuvVv8ujqP1OGHOH9KV6XulzYnZKWA
w7g/ve3i+iosDC89F9tduVG5bn8MFOJc3GYnfMYTy3lHzj3dzYFYr5u2yb/GlnpdJPV0gw/hcevV
+F4rxj4qbbO+k5g1pl1Aq8SWHJ1o6W8qUfU+7QC9+xY3j545Gq5zv4FvXJvZG8+xhhREhS1/34K1
/7oFujrravghJ/5HgOCbruH/PwN9P0OI//O+/Kq7sftu/vK3Lr93OwT3/wKECLb2nxHE/1UXv+sS
Fv8FjdwhR37/BUD0vN/YBHhy7qK0CDswULwXCNFJfhP4lIWA7/QfAyHuRow/MMQg/s1lluz+P0aa
YE8HLP8DQ/SS31KGAuzmEHv/nRD/CEOMkp/FBAz8wAES8SkoIpwh1n2/kDkgwrluVHnTLc5QqDfa
HcPwfnZtpGYvs6u/2PKY9Lmnm8wN8naoLgUAgD0U++0yDqdPF8cEr/x0dT8y3rwIDAeb6KfxGM/k
Cc2HrjA2jU9pWK7ugJsm/01/ruTkuY9xXLiepAhcy8X/FFn6gNqPUtepJOl2OAkt9vGRDN/ulHN8
pAqa7DOjOKPmyHkRzUe7LThJJlsas2mSlnxE+vmSVV49yzMNbdvzqkYFJpfK4pVQhsEiHlWWnzH1
SxARu1l+K4KkHqhXmQV7HVbS6e88UbriMIc+BDsnUeQcPbs55VWctDlzlVJvNvdr6zg1VnIh4qPq
Y4h0bB8WIPUmrmJ/EtW7sEPnOp7qmeri2elXm1xGFQbF/TA1y5s67dPxKnSMSl8P5ZK6J2laS/kH
A+ISQyfRXjVJ7x5UORt19lvLtdTSi6bMb3ugwcE0dXOcuiAKs1Cu/ZXt09aSODMWmPNDDzTUrGFS
HPuYNPUC7iDEwbHGEZyaiRVkP0arkfA/DoDznOLIo4vtZnDKmaGqlelD96aOSnudCCeqARo9/YUh
tcA+QxOPzWkoG2YYplxOKxlPPsyrlOa4Op6nx5vCD6taH8IibO3z2rtx8brR/Nk5L5yQXtxUWYrB
aPMALpK5HZpXblpSHJle+8sZ9SotYCosnBaFS47u4mpTZON4KXmbOTS+g8PzwvT3/qrxgqE5MMNj
UGclbLyd0q7CRqTEGng+bus4LDfFJsZXQ5SMzgU8KVSXuZ0be7UYESWPHhXtemIIrjcf82Ie0HGR
z+CTNDQQ16m/tm+FWMVjEXXVx16lhnkrgt5PwfgR/1CpuH+9OTVqaooHc+fkWt+vElogi8s8iInF
4VplU9TDlG47r8VMQtW+M8ksw2tX9sX3WIqqvaxebJNM50Xo3uXkfRg4V9Z2R1eOtbgSyUqKhoNj
SlXUCedB4NQSZUu1lN7B0VXa3kR9LT9Y0i3/ZDDkc08xo0Wmgw47lDJRu2AQ4TZ2/Kq2qPAORKVO
sVwb57XXR8DxhV8wMqxu3XQ82x32OBivF588xtaN2SCK1D2kYmnbrHBI3Q9Jkg+YayBSAaSGXXGz
BDsFeeiqAnZgkbFDTgN/8nnkOz/MtnG+q6QyoAOVV5RH2Mh9yGazLPWhMIaJG3pMHBZR0VZPaddM
01ElZRfcddbKj7UeYi9Lh42xsK6lsjgF/ZR+dmwcD0fVymA4O5oTEy/8Tl/oEMq7UzxP9buoU7F3
UO3YlrhN1iSOYhw+V8ngF3XWIsyk/0XzfIvl5MotnG9UyVzQk2pDrxiydQvFcBbwstNlm1Kbg073
Jvksk7lJb5wRwKHOOrfz+BGy1xZQw5qWwmnuKvch75exfkzWKDIzE+DztjmmKV2O3UkT8/PPy7zM
Nj8UuXEmhD1BIeU3O3BKsLG2ga7XsSdvPKbCSbfoIZGlYt5LVGs3uComEqn3Yy2T9ip1/CHMhKrq
9QkRgNecZT7nQFvb1KlPUlVJsIIm9GZ4VjKIa8Dgqt6PXDwwm+Ka/cnpzXmRbGsCmeh3zdGO3rou
Nw1fUnfHWI/ARod45Pw+5W3oxDd9KvL+XV7NIrwkxpPpq9JrTXOcfRMp6HHZd+uHZomC9jGBvkeU
bFK1TJmTJ2F/bX3PxO/j0jf+1X70NvlpSlDakpfPtFt+o5d1c3W2bKtTZYxhcETmSB/1jtRtT+9z
Eqr4QHOPVsdgaUImfC1D11+btk0+m6r0P86L7zjP8xzBU6TeFD6GuZiW16ttvM9yc1Ry3JZeladp
trN3glH15Qev8dzxvC755ANQLvWWScel6pdTtNSvkh7OG3OXYArfpMmkk1PYCUFJEC7Fs/An703t
eqvNjF9O8QGvv5AMXQFxH+KEgSGZ8gMyRQnwd1fndqEFtHIaZpN4PU4SQ+8vUCBt1A9syK53jjoc
1GMf+rK5BHpb3s4dZ985teFQXvOiJUOCl5kNNlEW5yf8dO14BNKeY3XQOo5hHaJ8CK7h6NOQhaTd
HkMjmHMIq9i2xygaQKaq2YmcSzGwhw51WQ/6Mq6FW6NpU3md0ZuaMwlXhAzzXvom7xD8OdRusq0T
ng1M/JOsywq5TlgyxDFcbAEWRwA5DK0uiqtWhsNwHavOe0PjjYdj1uAE4t4bwynMvLlPgksQ1Nv3
JpkG6stce59YzeWYJWPpF8e2KWTxMM3egrd63OTVTboM/f3i1QzkADFR55qnqV6tM44ZpzxOUmky
t4TLOEkZ8sRd6lGqiEZTMg9D1wLPVXrlHKxlzzTtAJuN51b5EdhjJV390AqDQ6FoQsnLcef5mWzb
UJcOofedKfFUjqVTw9jB+44r80x7uKpKF/HrupoRNwEuR+rMY53frDQHB8ewLdvnudLiEwg4MuIh
EpIBAdVqVSa3ljcVW+DpU0F/OqAouKk8KTLBJ4pBZVCpNQ2nXKLtl83Pqft9Jw8ePdtPwc3Ut0l3
8sitxGn2x3i8Jbuy+iFtNsL50ecQwI0hHWz5uU6HEUTTJF6e5JS9olne2mrBK055Xf516xyalN1y
LN4YL1292wJ+qH1l5n6YvjJzdmEYs8crBcylN7aulSNB3UQ0Z1M4mD5zSWfSQxUN0VWpKVYvY6ON
AOUJWn2QRePVjznwrnOlorKMz8nckf9trRDdg1cEzbxjrgzPE8B/58g4A2RN2fhHdrJWh2BpLW6u
5VqCl3R1X8PTLdNA6SaKz5h4ut2xVVrrq0J3DOExgOcfe39bzYNX93H/5MOM6GdHOqO+eEGnv6f1
uA2nsPXBpMplWt0bBSJTn/vGh4GSpV7ECWGBWA8rBXR1UyYAV5/L1qa4Kgar173egIb9U+k4OvrQ
BvS4v0YbUE3PEY2GOSDLgvuwWpl32vQkBPIiE42p0XQRHbeBG2TqBFMJK2tcWZURhMlWBONdrgGa
CifCt6qo3Fhe/JWWdiK09pk/PXTmVa/dLciGuqjpyq7iGKwpYbITlW3Hryw1gfFG4oXLkLK+Kusr
PYrwnjgroR7Hoc4zZxMSTEOpR3Is5sXERTCB+BV54l4HrCyRDePKcJ9Z+OHHBMxao6/q/PygXDrw
M5uSQ2Nv1Sef+1wGDMrtTNgd4CgckF3QpjkjzC338TzrhwnMt8jy3Js/k7us9lxKCT4M7j+A56z6
DfyvcvGUGYpHVS++PXYip6QXXrONR11120fOxcFkcyrd5lSBAp7z2SEeNwHP9RyUMv6ARZ47cTCF
IeLOcXEQJARu9T0A7+8v/dyMqFOrUL+zFjD/YMsO/aWsG+Wfk0KX32VKvnCehoDYhDYqSa7wJuiL
44Zd1BcMjiAa4EywbdBFuz53TafA4qsp+BbD9VEGFYvbH2LR6/JQdwXiBjcuifKFrjsU31JsV0Uz
05Qj2hCHG+U6XkkkUfrD2pEtH1y/E2Pm6LatD5McIDhK6/5e5Xk9A3zGkz5VdUWyGjrzNGV1J2b6
cyk3fsz//Ee1/H+vUH/of2+fjf79d3P/uf+1pP9J//N/h+Bnbz//z+U6/FTZ9T/X6/vfeCnYw/g3
VNeIdFKPURpMuUYx91KwBz6lPMaIOH3+Sw30o173wt8SWhfQx+9dNiiDqP9/1OvBb8GuxgUE4A+i
QOCX+w80P9DyP8taoFCCVKDBj3y8mVALcuF/btIg0bOuESzogkM8vpkbHb32+2hAjUAdpm90BTJJ
Hdh2ogHQDyDxj7PanI8jpyU6nCr09YdBasyY2lQU4MXkyr6+LeO6+hgsKR790gayPBJUSnF0a52o
k4e1RXJthgrlsp46OjRkU3khQpk4/xhHff567DbaHXwqxB68aqU62Hyv+Wb6Vn1SjfLiw0h4Ki5k
n9tzOfh4QJUaiRPpuerno0j6mGYTkqNHtDTmdV7U0iEBKSJ7gY3EyYgPibD7GMjdjlSn+tZPTRHd
VOsWk68Uro4utEWgDxxLYNVruNtyzeo1rfF6V21RXOvOpBCqIfnJGTVhoQDehtR9aMPV0RfYzQFk
HEsRMAdslMaDgMBNq8xzdDP72WLBeB4gtbcApihxodnHfFg5KgS5wpItxujx1JO7SrjBOEYhEnXo
HSCgGQVhj4OtgHOndVLFRsd7V4xvZjxOou26JL0bky++W1o73cJMGXd6nONR1vlhmB1Zpa+mxRXj
8uQ7TbsNh2aU3dRc29lGDJpgKkLYDNvTJigbp8PMTe3Bcmw1zotzALbA0Y0QhxRTp/EZRHicTsKj
NAKmGYL+to+qxtyWU60+ecQbeoNtLIfkNYShx5B2K9eJyke383NRs19OYRWDfEfk8e1TNwyBug9G
M4K21vOyHIK60s5RtMkmSfomOpkSneYCemTroiPzVWL/ejNEEHHI1dLHh24ZUiQMkT9dj+1EKjuZ
HFC4ajs8izFG8ZdTWGgbnzHODllVxewGN/4q3e6+W5dSnKgI2zdp24zAVR7cbTHP/E2PxD7ONhXT
dubU8Yj9/pa8luNoveO4hGRdgo+64w1VDwTjtgedp5jJVFDaD3FcLS79Fcmyr1uRz/gDurYCfR+7
3Ed4M2HBmCSAC6elmlf/YiMToWKrSlzwbZ1E7XGJtPU/+Y4ZYCLKdkyAnOZpuAVTnqlrkga/POS8
Ra8fvVTHT1jLLOWVnd0xQo6V5zm6Y+1irE957zYXX5ZLdC5Z67tGxunwYKQnzL/O03pm+l2FqWB1
H63xCHlclnkoPrjEZ8bvBSDZ/qkyYSI/zNQI5mFFPVBfTGXq8JPZChcbt6iOHOdcmtSJy4OBNcgf
NjsvwX3E5p9fSUrFHFrDRHSYVC0tBUMhxWsXtC49BHKjgptVKIFhGig6NQyvnMFbwoM3e8njsIEv
XdW2nx34qNG5lWm8zYelQ+uSlWpCzkau6nWHCDHMo19EtXdyHblGx6SARIcqwVXtFG958jxRTl+l
NoXHmrxy2U6wP/KxIMhf+FY4mjHdqG2nUGJwEQ7NCO05hSCBbjOV13GIFiFTKsHlvVqmjsRMiP5L
VJDnncp8oVkY1B4JhFM56U0yeQGFCGsEx/Y8fiJlk+LEaUrLCXi7BNzqIF6zIo4U3YRRZ1AJdUnx
turm9fPoBq46JWTxJGjl6NnzEObsBa3KGvlq2lAUOmvyxW7eEB7Ji91PAnLeOw6k6tch+gp7WAJP
3eS5C204eOivsxnLhRaqxg7TIR9lghgtzX3mu6iZOskX0r3ZCo1SgR3SfI+dtr7VRmNB0SKbuXa3
Jpfde8WQnGcR7efI6qXz7wJcOLopg3FXelV5/wZJZ/iq91yUI2LGUIdM3IMFtV61vhI2IRj4k0uv
D8rXMblIDjrmiMxCP266afIskUYA5wTABmcimYRV48x73apYIdlnLE4M1jTP7TGsU++jcAwUsBdO
66OO+gLDMVSbIZLm3p+Sh9VhJ8Oz1DnpH97MRZIB5UHQHXqaAiJ7jFXAK9DNKPqTWzchkS5BafIe
6w8LkW04vLLYd/ZOSpPsvsYrJjXzYVjSBsxGaqrG1RHisazS0gTnUNTY/kLDbTQKjZX7XgPxmhux
VmUH0WP85LCkScOYahCib76rnRauWI7tTV/bChcqTIAYCdxqGpVDA0sGVBh439rR3XDe0ekUZwoo
ZmLArILmPQe21uLQOG1+26sNEcRCPVxS16jgHrGhBEwZ+7Cb0cKJnAqg1MH0dknD6TlHP8AAk7oe
XrMFuFe07CtmpdqZr5sy57YZKwWP6bM2Mlh2YDpvbCbULX6RTreCyZI+apUSy8LvrSzj5Jq1gfKw
YRooxqe2nveLXHHcyxAgkbPS8Fu/i9W4jtk8yal440hEi6/c0oQDrahuxdMFLm+6o8qjyg1PZtMq
OVRgFF15bOqtcs+9NIV/GpPeNoex6h33OKIFpC0IDy+ktktcOZnb59qcOmm89bC59fpa8fDwNOmc
sgBAMh4OVVQG6oQotf7M763v4tmkT2vlbKyR2q5vFneOXwG+JbQ6LcNA/9FCmdRaGwc32+LDZm56
Sb87Y7UVR6WmFvniUmJ7FZrXfpr3SdbCcLxPTR5+4lLnj5Wjt/tSFd2cxbrsH2sh9Ztg3lH4IrBq
Ojch4ZFaNdVmX2Iohlq/nLlq2aUiswnTyzKZjsxRRrCG4kAF3cI057SAR69xhpKnpbHbHY0H1iAY
aIorIipg5yZmdRblUDQXKUJz03Ir4yFWSj85kV2mQzEN1V2QKoGzVRLRspsw9G0ucn/Mpq2vnpKq
H7+hNIielMobUBi3Z+LNmlSwlyIfyP2MdPJLja2cOczt0l42MNn4erfTovJYesj/cpcind2g7t5G
LiO+HV1oYIZx6b8ZgIsgA9nQH8jQgM7aVAZfOWAtoTiMIHEGq8yauUmuHyRiUbru6Hu3B9bJTsan
udNTAU3LlWkp/Q+LN6q7Neh9Ek64j69ikHhKMvxNp5mOUqfIwMHdKmsG0b7Z3CJob21TVDGa0ISc
p207E2TIoMV4SfFtR8+gZ/HR9dTItIegE+2dZIMy4CBlQmG2OZMGCDUonk6bq7z2OIU9It0YrIr3
Eo7zxwka40MVeAMfSysMh94mUDq6JDBjxkZqEFo7XmEOU7w53/SUlC4iiKZEIxCyYeCz15z28nYs
wGjNmrzdv385jTYHPcvqYDAuQ4rQDMZZnzPwlogxTPt8SEemnHHB4F11xWKbs+o38WARVflHsL2a
Pt+1DjAM6BrnfooZt3RxyAbLi0g3cnPqYjEeC+iZKwuONzLkrEkYzavz5Nw0zvK05OFYXNaIZNHh
xA55YoCXW1Af2gqNfsctuc+LHadjXw+2fdeFHtq8LA+Z3nKZm4o6gibhzX3y6OqO3+gxTMuj6BRo
RlfPTFA1pn90AJUabm/RuADWbR1cyjShgWvdHM2JXMbATykud2gZ7ofF70E3oNVJAFdEsYBgxOwt
OqtkSB/1liKl1y1rpJSTfcrFiPFsF/SeBccXnpu5pJHe0QG/DjjZ3RDMLTcN2cIQNvMRx750Ohdz
v75Lirrsb1vlePLUyKXFwrMB08uqri8+90ECe2Z1sj5A285fYCAVXaytN1XHHoMz89Lc9v8r8P8R
0KH4nyvww+f287ef+PL991/qbyfyfxPYyDGCAOunBPzzXwW4A1T8L4o8CX7zoMZp8KAg5592Y5D/
02bj/UaneIBuAnb8j66df1BxC77iT202WDyGHl2AWJtEFN406P1CkDd0TfUtTOp7TxTtri3faFlx
T8ymTuKW8pWu/zZzpiUfvjgW0iFkjfp1a9m0/VS+m0uxdNSPUZkM5mgab6eCJgOs252KASut9Xp2
TIFBqA62qAmzxExJqg8qyYPCvxKNGsfyAiQxUOf2dbMEPR1fcedaqt5pGIoTUvya6ypczFZpkcQz
XqaXsagCRkWkQ0OKeNPYvFfdKQHgih+hTfAMPajVm+NvRCuvo5cn36+uddz9A4XuXL7aymImT1op
F/j1KGoKKBtnVHn87AQqHmH4B+TO3u1GXjfFF8X8iDA6g6BEfXNftH3Vf4Ov8qblDHUHoHyswimP
48OQJzOfPwylM893ia3pM7lWxuT8W4hskm8borDltgcSUS5BDwPK5ktNnUDPiZjIBGPUzBPFLTok
Pxq+/Gk1/heNTj+30+6vnCYXJL4MsfeY6bJ3cP0ZYwGCj0QNUP4OGY0t4mtI9nxbELwus4iOg+yE
kSe/2NS6XHdTt/XbM0z+Yqorr8lRzf1N6yML/ucViLIatYcPLRHBSae/XE4ZSeOn1uZvR6ynWBq2
cnflpCeW1cGkW9j9Uc2LbHr56Ph1L+Y7W05tUR7++rF4P2NPPBcmOybCC3FhCHg6f7Tm/6krdkuW
spr6MX4bd1jYN6/oiWrn6qIpa0T4yDCakkq/mFiPMGi+2oYOzn6YPZZWuSbhsp7zDR33ep6XNUVH
3NCEYbyHmBo6cB4a0s7kS4eApFD3tstBFhKQI/H413fxcyMpN0HfnRe7bGfcaoI4+aVRG2tn2Iuo
X99af6hklIl5C3iM4bR06XqRAfL/+SZ12rGzXfbXX80Yvl9f5T6XMBA+S4vYiD3hzyuLSXnhJLeg
eEvUmdYcsrhhLsfZ0JnGO8yDev/yuJz3PRB2uqn8g+uMczrctxs66eAVHIdlR8gSXqs44RkrN+aG
jB0gAsSWI7U5oqCOq/QBjMj3o4uY2v04WWbZ8ZlCD2vsZ763xUAV3bzN6ce8UfhjQT2lFbuYsqhG
dpHS4oUGPqCvl002IqyHDF/9Lto37jjWXOZq15hPTmHjOXdW5KVcUTOS7qaZU6LYIWNwrODlu6ic
+E1U2MqMB8oNqfemH+rIOgv8mHzskLx8yjyI/aNdmFzuy4ZAQvHF9rLhPyZosPfbs+1+z1WZsu9t
Nw58edhhzC6/InuelvV2DGwOMEfC5w5fOERbnnA7UmAVJHqj9PtjXvuC3vi+dCWuqzptoHYyw7yI
vrxeiwWno0c6whSvpO3jYs4fe+oE4XzuXg7ImpFYvDw7GHCNj7Nnaj46WFue93tXJaby7urK75S6
qnK/qyAk4Z23/YDdZsOvLqRVXHUS5j33lVa0uD2H8+7kDLj3x3Uiw1mc57YfWavHLooLuc/k8XXj
ndd6ccG6yknU5E+tm0+je+rHJRi+QFo6vKYfH1XsDbjiIXo5Ua0pOvvUNC4zIRF6jXNxicraGv/N
1A37y0XrD/H03swLRT6ShcWr8hsl232dLWZKBZ0X7srowMc29wse6V/vjejfDl3MXdh7hCBCLZvj
l60hRe4CZybmXTeF5aYO+balA2NVXs48Z9CWR0ZFtLFolrai54Mm9WHh6n78SlCi+hmOAXCm84iH
zR6sg84HibiYJdbL86xztwFgZPoZq4rGmn2X9Vp44hI1VTHiVqcCHYXPlUcyXTBLJiXPjJ4NJg5m
ewIBHIunBSDXirsh3mhbgiPHNJrekuAlgPrBGKn7Dr0TX/DyL4yZ3td397LavZn2Mu9VlVT7mR2F
yHsX6vBmZh3oNRpG53XvdUi5RdaOc2fk+x/RzrP+yh07RV9N6WFwqFkHhiUhJ8b2fhgq7lXHJeze
oaA3znXPLRI7P74rpkSPX93IWdi4nonAXu4YIjOhM2Bq/DCKG/CrIk9R8Xpba8HBvTYQZ0XvFI87
6p3Nr/72FPz5EES0mBJUaa6HYBGcxL+86b4JA86kSD3HYgs799zkM4DIgQ5Jd0RTFdGR5b2i2Giq
HY0EwQds9SrEb7fBGiycyls3uAy4++sF+Gt0SzBLIaj90dOd7k4Mv4RZZLt+BN+ssb/yF25+m7v9
Rz0O+Zjem36O+icO36TjvDbuaJevaY2EaMUwIVmk83V1UbQ39ykW4wENQUs346jNsIyZ6NLY1lQ0
ueq8CuN7J6lwnUFw3I3l33hz/BKi8VzBgxLSivkPuxHbr7vIRosz9f7gP3urHgqHQb92K8oqU+S2
Q3VGwBihDfGdxSz9Ra9wVv6bv36Ov2QrXAH72NsFrZBnbOb9z/+cJGjtRQs8zTP4s4qj94trbUQ7
Weo1LHkVBwphvBTa8K6ZQrK/XUQrwWpP//Q6Uj+K8PxOQnr1/+1JqMEPITiG/vnlbPSjcT+Q2fmE
/bPJXctrQbOS7huCXU86YiS0kP83ydsv6QZVjAtn52NeyNXg0P/LYq/UZDQw4MgLGZ0O4JdQjRAg
s7gZ+Ml3YapmVLdViJqt+BtPmn97E3wxmU4c7k4BPIVfF/TaadWprX+W2EX27WsOi5hwMuepw48f
h0/QTjQXXQdyntd38PZR/XfOHaTOv2x45MVe5Ppp7LM8eae/PIOlTrpRNWn/3FG9s7eDlw0mq5a3
d1Ubw3F+SRQdAe7pRxLTNGu7zHeyy6FiMtVGW1CdPYXhPpWL45IbllNJyJP4NXIuhn30xz29fHBA
IinHazy78rE4LJIGjSSTQw/a/Ab9RjdVGLQ1pqOJPVb0pFwndK4ocesjDOUgBh4Rw5fISfbEQcdr
52i6fMOi1E8F+C+ruHf1VK03VEj1THcNyjZUuyiJfC6FBuQ99TH0f/PDEcuyR6qX4x+Jmz98YVzi
nuSMwJPVeDdHNihzJDnuHjQ8vywQZCAaF1F69udx6962dtPEGK/dAFt/RECat1aDfjEalOHPVFs3
XGzYRZRatxswXkD7vJc7uffeiaIax7S8M569z+vIJxwZhJrE/Cgw1DSwYJi5lFAL0A3lGbFQzsy2
JYSYHY5h0lr6dBAtitUctko4/VueC8zfcSv3l32mnlRcwhZFkkvoXnKWRTd+5NBdYmJ6GTjwS/5s
o/eXp7dgJsCj6Wf4Fk0dh1LU3sOabZSBItGSD4ssU0gRF7+Uqg67i9/88Rc8tjULpSXmUkySs+0P
OA9oDSsvZP9okY6N9EipZhNqhm/SZhTa5opAv2eASGH3b9W9Tfnhv6yosRV7omWsqImndU+Ed0/I
6DhCTyQEe6z2rOPwdTSj+1qfN5C9XJ6Dpl2LCLy3CVU9f7Cxr9bidpq60kwHukbifDjhmEY+4po0
2tR5nFuzfB/y+I/s3TMrz8ipGA1KD2alcpeW/XY2FFNOgcQIC82ygopGSLdvjc3AWfpXZlNBb2hx
lc2cOHcYRUDUw96M6+DOx9KpEvm9oR6AGmLIapCOj2ENFRLf6DTd87aqDbe4QF7e1h0UWTqXnB3v
nNAFm71xkLVV3q4ErkiytR0DdzrnI0TWregKVfavmny16frMjtm6jVkaeZindN3UAvdItNnhsJVH
BzST5n7vZT+5sTFcflP0NHgfqzlg0syBNA2jn+NaBoovYrrPXij8qG5+vG9PyD09al/SqTCK90/5
EZWdydlP7jReHR7JSwr9D+MHbRfAlwHR1PUj+jd+jmPMIYHDbDv59BI/QAxI7YJdOv4YLXYmetEc
ulcioaMkdWQXz+ztv76GfwseSbyHjZTMJOFVJb/E0uF/c3Zmy3UjSdJ+IphhSyy3ZyMPN4mSilWj
G5jYU4N9R2J7+vnyJDRTPPyNnP6vuqUSiS0zMsLdwwOQNBshdZ5NWxbzM6S3l6vWg3x9MSqHWucE
5I6w65Mzy33rncKpwdXweEF/EaA0EdfPHjSradQ+6lYmMq3r8tonCZLOw0i53w5/lIGQsNe0Jk7g
80UtLQ4XRHAhX7DIYt7XaTSFoLIaILszpqauJZz7GUF/7Js3rGIn+0VhqWLBmk5DU38JlS7DvnUg
KEICd4era/noxFGOwVOw0r5pP3v2GqTfzcVSO1VAn4K6RJV0+1PUSVsl1ZBzFLVb/hiPyUxSud0W
xFXIse9mlooIhWGEXfcdisCmxRI+ta2Lg1VB+S07RB+9a1W7iIw+84/ZGqyWSz1bmV30yfl8eY3/
66fDa+abWvCrpMMh//968qkSZIo0HLpvSRqBjd/QjJCGGciS3czGcXLpte4frTbpkd9bVtL6NWJX
pkKJ+zCH3Vz/CBOjk/Ht1KxsqmPZFn7QnHAGpT647enl400la2bxHjg8oiHbG1bRjt/iRXR8wJaW
l2zC/sPtcoveUr+RVJlU1FZxk3JCNM6hcCAdzE9KPfdtzxHZEAvLA4YJOMUc5ez8dmtZXjtNsVfI
b2G14pXxK5vdjnQ67XrJtnJqi4sicpwkC6RKF1t9x9pdMcNJCWvBj2GOXf4OsEwBAki32Q/4r5v8
g7qZIRIP5hK1A20gPpYlqAj1L2biUJZ1d4O0ZtT6iABZbGjn8Tlo7/ED88qULpyYNPHMnKKF5VKO
PS4k90NlqEPfcow8df9ufcObxb21ptxJ3ND30x3QyONIeTc305IXyBfyDg9Sa+Kwj/YY3qPcLXdt
ZIYyfZ4bJlI1twAp4WicfJIc5TEBP2FhxCM41iVqw3lZ1Fduhmi9PPuQWuaJEFnS+PJxhLmuF6iz
aVdxWYu0mdG5epUjZv2chtEiw2cHF/Ox+QvgJJ+f14SGBLFTqSGHZJIxjCw7zbardtTH17+OcADO
jJQGUYSwJt5c1yt1y5G25GXwzGYr1hfElyqkLvhYsgTspBi5InUSofffvq6DhA5Znh+6WPZfPbdo
Jg+LztV9Nl06Q17cpldw+YQ0kz3Tzw5hxS+Exd99fF3kfm/A3MBWbAKKQHp9FMlxXR4VCZLiblrX
5xHiCgLSHtrSwYNFVwWcA4ld39Wl7/uoIQA9GvG1LSiNU6R7CepykAQUWN25TubWWnY2cxeLv0By
AsZFfVJBXZmJsk9ty4QzwMTUM7nZ6/gUzko44zrJ8xwFkmI8yBO1EBRfGPwk1cri8GBnWCv/kY00
UTM9K17m7F+U2ZKSYqv46IQJ1waF9VBk1cFxGqPFm6fx1Yv++N1eIUjcLuWmMJXeMkCieV3v9K2Z
BXNViq9iWWYCiYdWmFU0u87Cn5rL+ZwiN8sOqM0QiN+YGOKx2ujPiCj/Pr6ZdwvbtvEqpLdSrWpM
UK8WmMrGhhpK47nyZMpeMiUse7d3RO8rB41gJY/oqyldXz6+7pW7vPporu9SdPq+YGu9Q1fCWM1U
61wijd8awxkdoEK5q2rGyGZPi45CaXHMkLhWkeIndU5jwSW1jXtHHRhD2EdkXVOwqPpFWOnKbW/A
J+N8POSAuFwovNkel1imT0ppPqzoRcua/MytJ/T+//XxQ12c5f55UtoOto+++ra4z1FJXr3N0F2S
VYzZ+LwB32GDtOKLtNolSI6pv3oMZsMQY1W2Wjkub/FtWtn90Ow9ky6I4RD3E6qf3UAbIxk3lgVJ
UbOOQQW/rY3rR8Ye8NtzjL059CAEO8elGYqWDm9mgu7Ox9kml2d/cL3cuXEHjHOHP0bHMk3jqHMy
e2J4M7WMmyiCpgM7u/wPmEP/H8lKqywQsN8jSzr6i9nAhXtG6oplF1WeiZkZuiMkx3eSOXjMDqmR
5g2v2+dYl1EBfyvSUQV1MmDWoUp0rTrm4eLCKroTqkT1OQAyS1bzBtkXc8IReJBwcXVAidpwpjwU
qCD4l22Ia9OEaC4JypX2LxyiKoyDSrOpLYqNmaIDVbCFN9kn0e/daQMd60CqeaS19vu16YmEUVd+
jttV5agdutYA3K9FEuHGhsFLqt6hbxXRcMacDO+Zf/vyalNYOJAqRAJI5G3eQa6VZrApzfOGGGPR
bHK+5DLwuH56YRJdkTvcRRFnfPRPrn9ljMzeFER9BncohjG03u1NDPKyzFrb8Wvsxap4zQryN6Bo
h+5LuRdTtM4hNl9kvPK+BdnhA9qryxo5GmFbU7ttJbBhTwqelQRk/jJqcLuhTtLUy1Y1LXXIWop6
0Zn+bqjikf5OQ1yuuq2s0kV8BLkaS6WUWPyxKsddaA4y8w7or3z0mUAByv5qV6QVvaKfRMh34doD
cnUccClF02MV/fZrzIWX2z0c+dctRFH1uXzyLXF3QAXaV6xKiGEek7pZLYuXVPMzbTaf1lnXCSkz
VgPWA8ycj2WkfU1sRtjoiHgp5h9lNRgx7upzyTWmXBaE6jBgPX4cz678hV0+v8oAfOEqMlINuHr7
7LSsMC47QkeHb0/qOHusdamLkfUAEpIy1kk4/ppcWt92Qz9g1kVHntUWMx05QEEIfxp4sc8257uq
D26UV6DyQSiY90cWRo3DgoYv+RGHsYoki5M7HPc5VCXpr07QJri4+bkxJO+knBkZABp/OWc41tz8
USTLpE5eoCBeo7ciJ3zsU0N9PR0oSzq/1hc/6+2MMSsYvNvf8OSD5d/3RalYbZ2AtuTO7MLeW8hG
N/oQkapa5h4SpuFc4JSSlbukH5FlhaUHH7prfDPyH9qwGsxlHxt+Iw49HRls7dZPaZq9rWRaUiyP
U3uBk7pQ5bOWW1rcXiANVdPPGiP9+HNf5wJserh7dA8WGUEorv3Q5WClZggd830r4MvOH3AfSs0x
OoEALFm2Ew3b+7OESMWz/z01hWLTXFg7k9VNsH2Xg9jNkgaRX+OxhcnhTJNPBMlVvMBBlTnynP8R
8Pw/JBPA2m8vxprB3IJBM+wj21Kw+9sl7c4r2kqO1K9JXaNW2eUAzI65S0TTdHSdJu4417clKloO
4FyYrJ84bqxM7COBnF7gl0j7dkUP4KQOA8fsZuO7xnVGy1nUv7vwpIIOWv7ADHNqeL6y63k/PVs6
/F1GlKHaA/VV9aMc3DBK7l2S0cy5GyZnNu2DHEP1qzgaV24jgIUwvls9/Fe3tzLJ2MrJwiBuPo4Z
+kmsBgwQRPoF9Y0aiVQP5s+2+uEoNv3iCSFfBIBc4knGr2/WFaptl1PD0L1I+1kfck3Nr1bwRzSz
0cwShsUflX4RE1XRvPxZzgAx7t62Bmk6XyDIx3S5KzM8G+RpCGfhtvfe3MMNP8egyjxA5bZt76LU
yWmLPqR9qZQgSUjBhNa5HfFFu0UpqQ6ykfzdK2/FjJQ4gdDzIDH3LqlLkR4dQcOBfcAzo5X5QwyZ
ygdbFYZqnhPSgDX6WrheajE6Z3SLaN0PpK0g10kxgb0+I1h1vJ8RzY7cSupUAposB43iSNq+AXZJ
AIgMgXdx4fu27ePQzD2w5yqf+qQ5to6zOs6TNAeEwfuwtGMAIJo3VsQYaE3V/a2AocidrLCYyoiE
dlCf3JjVI4OOTlm7602wZOeQ9LnBlyfUq0SCYcRw6HoJGWRKfBi7sjBhOkbD4iqDLTjILjk2tdvy
Emk77FmhWFU7JT2r0YLg8LDxRHNnWmZ0l5qk3fMtegmIs0MsDb+PH82Rpj4shmhZEvZNjl269J8a
9PNz8iOJ7LLvXmwvF1y9AQ3nbTQ+XeXLGbKWlXlOm1at9yJw1X8bnSV090PaDNbDlqQgrCBlepyH
jEZbIwvn+Ii9Ru+lXzL0sdyjTEXDj36yny9H0D+CB4U5IYtd7biM26COuTqeuTpqoLmov45kAm53
WBEoMYi5K7EDY35oVc+kjs7gQWLstRhjU20EWp+1YPEiEMuXuAmS49heQ7f5C6ZdAB1/TZhEc3RY
Dv4GVIMamEYcAhXfmgumAPsuBJDDAAOJauUjx8W/S57npjd5uyO8n6KRerwSUIJowiU0E8DRWUQc
QykBmXi/asWe4Ffw75KxDzzaz6N0ttojqleDMS4NhHh8E09GDlkKkRNS+lA3OFARQbQU/Bj9rQo1
Lwb6lGMary8EfptVhWqlRXobspaztGoi/whJPTXDfWFZTsnEdv2Di120BqOVB1ZsuW/b0V/aQzCs
Lv+DI+UQlAyx9qfqzy2Ni51mxOhxdkQ5zrvaYNUjpNEpXmLTPjbtNBO0CW/sIFLiGrF2qKzxkVKO
MEGUNwhUqixsE+7S0SxHzfiWurzvVCTGJs5bVPK45ZD9GkdGOuyNUipMjdhZ1vEXzxvKjtXZYF0B
R7Plj5soJBO9u7ZfM3cVVnubL70iqex2UUQcRY7TRQcxgmilN0AECz++aVsinby21ezwETcCb1MY
2Q3pEue+CUXS0FuEh4pNw3TrZf/RWyCS1dHuxVrU5yongfH3G28QsuSwjGlWA93CJ7NVwcKuTzaQ
GgIiPaHw2cyiu0rWXFpayL2G+EsVY3nbHDmZgqo+cSrxBo49aASvCFJRBZ21gEN62nYzjqFNGeyW
nmBWnu2gzTEka0wp5cMQCaM64Z6b8bO8uRmk2RkTPPVoS1lfetQYpF4AsiBfsqDBRhympVNXUOzh
/Oy7CIDQw4Sl+rvQjRRsxlAXxdo0NRYw7r5HRT4ux1GCOCKwkojhxcGTDUUq/YGJ1b669kAyVrpl
zq9qiSMgE1Xgq8oso+4F1UdUqNR7KKMcUqV2yhR4YdAcR220ic8otLjHzGS3f2GnwLPvKurk5cH2
QwSx9wEN88Ry+tQuEjfcFxa57+M5SiXtMPi0JCdpMzsl3ZuiR9JlTgnF/rMDGZt/b3C6oBi8pIEz
Ddy8E8xGVOioSrQ660l2cVmXx40/yAckZul+kUYPa0wnntvc67wVOyP1+GI2lAwiKDsvre9G+vvc
+tCNJXVFjTVIguOUuYJn4Ba7liq57TN8/mnlzrFFfHTNZuHvPCwieKINDduwyq4dc3LL3ipizz9n
XquS2WG2TU4pf26r5ACEXYS3VRhhtnCXWd0FetI37LdWwG0NXaBkuD1aSa5pmnmvXpzdR767K6ui
6Ehhk5qRhHuaK6SBjRVuWrH8gucNWt2bYDKzwj7ZbeICHk/YM3Dt1J9j7mvRL09W4cjJjVP6HEt6
2HHeMk52WiwKaa/9BdhukPw3+zaL5RTGz+k4NXF3trPaS85MD6SN5bFZpeQCLMqZV2oabsZPE/xb
UoMlNODOxwaS1qz3qRkbXffSeY1C4LYDLXBwfMrvF0xxuDGrJkzat9vLRJjirt2R7rtmHU7s7oC9
3q2Gyga2H7dN2TNjx+E/uhh2QrjWXyK/g9oPcYLm6zu05nNfc1AqvnCYFca8nwcPV4glLWfPO+gi
hsYLpQEhXrLEtj/Uxdrzs5S76qsP7pzOyN0uEp6NSMnpxYvNW8sO1mGmoZeGkuQ0BsCn3xvAtJx0
Stid4qY8nE7Hhxqrpsq5x3WpSoZ9rlmybTOaaeXjeN20sWVgKb2Yar/E+oPNnqsWma5EwwZeKL/t
ZKFwSyy7LmtNjqt7npaM7o572129MWacQB5fDqbtwKAnVzEI1oB69DQWJgHpBNCbqnmFCbMLvkNg
WJN5R7tZuXhHg4blCWcN/cRi6ppq2M2SJqfqqa5pGoQT8WQ+2Pvak7J6LS5hZGJbEg84Bpp5xs5s
9X3JrBqGREfBfdFwgM03fhKrjpzUxG3/rrENFw/tApn5GGI4sqhschiF+l5Z4OEO/jxpgMigk5xv
FArWImV5AOWIlGjiM72Yw2rleE5tXM04mgp03tg/nEAEgRUoUcHMFgEFmqkKWxWpF3glvvGmQc47
mlfxh8rhO9FU84zcxPb21sHoeeS4aU15Xps++IoSQ+CIMjGtUfCErkJ2p0vKUUZgo+A0/iQtcg2/
am3zWFsFGk/0uREe9SQEXVphgcnYiqz57sd8MtymLBvl6DGXMvbl3W/kGnSQ+44CQ+3IHBN7taE1
OdFGiQpMTHW2llNaenP4y807m+hk51gX7AZvaRmqkPU9VuJgu8nojdl+22aTMUWGI3BA6Vbgpt2c
dalVfKWRJqEkpdn9spfHIPXgX1OML1jBDmi/8M/pHKgHRD5rInrtbLJ487f00l/h0HH3FEWihArN
GKZq6WcmJ9HJTyl34xCvrDSR51ZIVLlBPiuENF/aklAQ87SEEF3Zd+kYNvm9R0rWVl/pBVcBq7Wa
iDuaqZ34b1tmtpE2hmfmI1MzRzsrgpfF94PhnJDK8YW2+yn1mWZfiMI5MtzG+bZ9L1mgsUGIJjOX
EomK0FABO4GRVG0TGXL14TSVTLcYHjexWBE7rQqTWkE2NolaoBOmqvzSOmxbgz7tFvHq3/FkAiJF
9Pfnj8noAGTMF+gq6TD7YtloFKJHG82aJjxfXjKhnz8FGd2G00NZyrXLbpuZksc8jr4HGLQXuNNM
jM3GgYHf0oypzWqIFS3+WlAatq9LuNYYb+30NtkeEMe5y6oxy4vUEhdVFn2P7KF93UIMADYbwAkz
BYBtx2VUTOrKSIZc3v4WsUs5eTyyliTkGrRtm0DtIjs1TG5/9BCYVl9Ht2Ly3WGsS7XtLE22FIWj
rsNEUVW/SX1AdhUzCDgg1lrlLxtznXaR4iPiNVGy0K14bPNG1fiiGhVJEdM+wJ9qj8SBbZ6V6vSX
Ac3Mih2+UIm5joBY4HDGM7+Bz4BBn2I3V1deVp3vLyi0abwDqMdpKcAX8CDkpPSJGwFK12zC+sxn
F+zL1uKPcsZtAF66HdQWLTCW4tin6Y8u7fvSFeqnPdj99QWL8j4S556oybQCJidE6Fa2594W0fYy
tp0tXBxt+TiaIgtmnzktv2vnLQiHPtvQ2Q0kYh5TZSdwfNIYC9EyVkbYcMmzPRa8v9Okk79KipWD
G5eFrKzv56Ex/OJB4PuJLRsy+mj6GzSWYHkomMJBTmv3re/9dPlLclkNp7Qj46f6Y05zTMQ8hUEo
oCOmc5ufEhwegBK4yKtSFqlKwI9FUn0aOwZ0/dkregfzJ8xK+J8x8CcuwqruqFsxqWbixOOUtpmC
MiqH4UmHTuA1YR8wnUPEBgbqRvMvZ0TE+lNJS3kwJ5jVRu1EwC3CVHG7gyOptQ7IZYoWewfsMJo/
CpkqyIaZGgqyYRqiWrkaQSCB6PnDhhnEGhFqukYd/DJNFUw1YB3HA31cWV9XE1CqsADgzbSD22zu
K5wsKTqcf4baeZpSjhlcPQt/zpgSkPNqXulCUSsH2/O1xgI6GzMnu9fr7uO7eMvEwHwjvrYDqie0
2D5HjIIs/6HSxbMf2p0+5ydcpZQuVrOjZkHyBxXPyUSGrdl/PzE/p/3fYv9c3kZqQBHuW6gd7HfI
5Dgac41t9PzECBbFz8nW9XnTGwUASEXeFacl3dJYH3k63/cvseH/QJnaCsr4J9QBzIBmGcWy67DI
nWt8FoGJT2ImMopRFjQ25wOl98RQaDAO09jLsney6Tg2dQ0CEE4DHypJG1WXQ98o6dFWg6MfZMrH
V1hn0t9dws+R2YZRroSN2UW0GvsXOag0KLZ/SfwiypHe7EoVaJtuNAVW9Eqc4axm+Yx2ePfWleQI
llyPt3OwDn7z0X0zMTzX6G3mhpTEiC1e5gkhgFrzwo9n86jSTtp1Lw1amhlH/KV2xccr8C0ozhKA
pIdrMD1ahEk5rzmXDD1q24tofEzoZeeQmUdSa46VSxG4Tukl/laTasL5+MLvNqDANdlyKO2AxS0w
rrdvwR4CWtRwUXgUOsvyO+C0/H6jcCVzGLo/tgRwTGWYuH/Hulj7+Daun19pKzjSfdrpQOffqRXk
ZI19XE7FI91HGrVMPD4DEHZKSsQGoakAJ8TLqv/4ytbbllaoVyXoQNoPFQsr4F8DGu2Yxmh6I+Mh
KXuFGxR+RLF7DLK2wcJgaDl3sbpPFS2C0ZwCGPBxUIcwm1Yd5W7kx9EPq8ky9Owf39v1EqXxgnch
2NIh3lYYZr/9OF6/IgPwI/Nhg1WYiKGSpUEymuysl+hUYQzzvLFBpeepzEH8X4LU1VRO9Z5CZvTR
DGJB1qLVuw6STI4N0PR3Dzn+NivaXP1OkFyO5rclHlpXHiR2puavIvdUOmM5XWX9aiWdD/E+bGmE
AYaOseDObsVYJI79iULneikzMtTFstvDNYkbeSfQ4ZgZEeyH/uPvpji9UBuD1AlICufK9SVIBcUB
TapImqy1FNzmx59MvJU0Qd/iaxKagc9WRhH1TtJEKoBXkFcvj1mnTAZOY9vXQfcYjmERvTC0wPCS
HQNjaeN7XnUn4NbcnHpoxzGrggF0nwZfLE1+06ytWf9XEw1x/ivBXMHNsJjorRGpRSBJ0emFZiIV
8aKOAzTek2XHxGGgTZgcF8kWb3zL3nEEUt1htIEqoemGltbxPA7o5isw3vYVHQQCsd96jS2mtzQl
8SslY1/YG0Ywikk5Htf0MB9azIOxwM5NGrJX1kMQkIVuwcIrwJ2+x3Q2pQzhcUa/G49gzE7P4Fgo
A9WaiT+kaj0zx5aJbzxBImV5gx2IkjrEQa9WcsF4owT7ZkEu2xxMoaxA7roW/yf3CAqSmC8ffz3r
3RqiVYg9hyAXJMui9ny745R5qjvBFD5uKHGjH5/Uj4L4jsPIxDbCKaYihMXrIIVoWNNS7O3ganVL
ao5DIi8f7wal3F/dQUkHdQ/c9tgltFT9B77ZsTkd2jbwos9IyGsOkrZ/5B1EDzqQEAldC9YcWs4B
gM3ugWKwEdW/6M1PnOpEIxDV0daDuXXLrZWhmhBo5aQc1SEvYdAUC+uT93udaXkh5v/a+g8dd+Bf
BREzMoGPWFMPE6M71uRPR3RDk5/RVbjG94A8m0TTRxhd/mUTxFiw85iFFJ9DPE9G+DT7bjlNx4pM
wZe77eanolYFD3LfIPhJDe3055WAyiqiszIyhtPHz/BWHkF+hlLFo62LOagY/XjXet1xQb/kQ7U9
+KsxdAgD+qjEHcuYwb1w1vz/yQ58EzGqcGCTfdWubV29NTiTlppclA8bobhl8K3Oz/ERSCkWWg+h
s/2JNuP6exHGBJ8swOqIJPVdfp6PrRJuTM0DA1F8gqUytfV+/r4+VnKO99UPe8W84XJKk/jtxy/7
3fWRhAeOuKSjODyKqyevigVXo8BK7rfWiImgpmrqN11bGDUhfDi3Np3Bn6mU3t0AnxnBE50hdHKZ
HDFvAwKuO8xGwOXiDiXdJQK6lyJ7O/xiY1DIGuuvbOlg7dLe//PjF6Ae8J/ZeGCRminlAgcLhprX
mzifJ+xmUJLe45KYrD+CQPbBKVE2fOWem+6M/uTZNAt/slGvptsyRZcyyPRDlEhkhqy5q+fOhTM6
a1l393QWJa188l2MzF/wasvW80amV5hlOH8OVqdYbfaNKnfRy6vSJY3sTOHfbSYpXHsfod66p1UG
yO/U2aVCuza2nkpAnVJwkwy/PNCIZZJwjw7HY4d7kGr4glVVioiPX+t1ZoUwlIWNyBTtHSTadZET
iaiZa9vK7odwZBoupy5jG308hIIub4+yykeR/e79EsxqaF8lTXSjqWpsBI2ffOTrkILFKnm/G6i7
ogi8LkWY5RTGzrAwyOsi50ljxGiAviqz0zDgxw///nJELtg7GiERxZLSvV3T+C0LOMxV3GFL4gOU
MZmI7NotsE+lysem6jNdu7hqJ+YdAzSivGEnB8Kkoebqkn0fzW1Ijni3CYCzS7/iHJfN+iL7SXFt
qo9+LO4ThngybKJjPIHbPNlyWDE6pkk6MjtGQ6KTGB82tHJrqBIxqnWwlbADUJ2LCJRpUxbV0RTS
blfT2cWkWTng/uzxW9XBsKDLoDMuWhSFxXQCVXOQqai1W3ilIseSCO6GJixkHaCCFz1+oSVeQl5m
tfkpBqSMGk/ijn8eaMVUzTRTlnOGYhBoto6Y6fec6jy0ytsaLnNUM+N35WiTjfoWczGSHQtK7QgM
utIVD6yoheLbk+mjCko18TZWhmrQW/1K3SidLQqW7OiN4yJbUVDHlQCWHBupHkm5RPxukeozTwH0
G5IWiVVtuDoKVhKsLioUdKgrikKVgK9LjAfUKegMpjjtps7oGP/Xl3TkMH+xXWk41+CMaU4Tz53B
kazOSTCsIvmqX9ZWrGzhONM9xhtwtpEF9exU68uGtoBrqurOvmA+GhsGXFM48UWDyjQAc1EzjQWz
c/daMrdVgoEdqpfpt6NqVd640NqdlMdHegGZ/6mz28oCt3JTJtsGrCR6HEA4Mf9VMGbzX2TI+Nd3
Kw4gvwZ3yugrEzhkDcz5iAWNRWXCU4KNppflWlk2L9CQtmqIRB/QVaeGbRV6d6XdTCEmsn4vf2R4
RNAKCL8g1vCgUyvagSoSMTPCmxs+FHuA2NlnnesCFLZ0+v9C+JQyEg7CxWuPo9mooo+RttDTchkS
GGtYDyNGTI8wE9duBuE0DpZm2ACmO/4KBHPIM1PcYNmteNUKSCEsduhJZvHXqlmNArdJ50uce/QF
HzYQfoO6bE2cbzA081xt+7Us3FGlZkAQ7lNntlOe7NtV5usfU7dwX05rWNPfJSpO7DKSbE3Ey8zv
WV/g1qX8F2CG5b5Aio/yC/Y4ZWOfDKMx8Ct019kYvtC9p/xmxOoq2jinZR7Xcn6N1ReHXvPAG0OA
u4DSX9JSdGGbglRVmj54NYuVWtmzSAubrIbN8eEd19MmBiAaEgtw9Au9bnz2g3ww4J40wk7kVVhL
p6PAlsCFi+emf5aBa2XPellLb2bL5peNO+JM2+KRPgZ2Xx/HwVTLUIsVIgO+47YxbIPJO6NW9uhS
PacplIWpNZ2ZbWfCRIuJr8V6aNqI0Xdf6apT/MXW0eVl+RQzNpnhOxIIt0jihEbRLhqfsPqMJ4Re
m56zmhMO2+1J9RILFo82MJM5uKxRd3ZWvF80mqq3eh6EgfHnKLrROYY6dG3cH26HlQp/l+7K4aJj
NS/9lttr2jwDuqxQbSI5RxXX1qwJUC+4xAbcYzlJJN6kqy7qYU4V7Gxi84WpGsKBO9tcD+K4Hb4z
eMBPjgxwwlDvN8mhGSovmBXUKSdM95hCrBmedabPAnUCbyaMD5pFW22zhm5wNdOBd6DSK4UQGLxR
JRNsXzejn2GC2RWHDp0TAX65LFMfqB21RWIpkqW1mLP1KJh/sOI3owNlWkUBQbScMagWu7xOzDzD
4tHAemMXGi4qFeb1qM026d93YTs6Z8HnEI8wvu4uypaIsXS0TFsmq0BrmPSn+b22L1Gv5y0Q5H20
8bwyHSlp1OD2rAC7ScBxwSBVOgSGRHFemr7fRAVaIuNWnap+4lkxw6P0Loebho42rt251IBbeNAg
o8wstQVdMiG+q6elIR3YL+uyavuoKOJ906R807A1fCbUoOLoaOxm8qTqibEg4Xl6HcTphXbJ0nE6
UCVkomv5372XF/b9fxbbpQFoWtaefT9Wufr3TOZRJxS2ceoFVDqjjJnwNzAk6vKBTHNWoAczkpM1
/Zb1S4ZWaDvmXH8gp5mCVZ1rG/aT18MFLte4+oK3I7c6ujEEEH7driKrcm1RNOi40lgFSr6TVAy0
cUSTKMwalcOguE7ydAi9v5pIKqyeIQj0Nh22P1kawJ/11XXuhp5IFQ4bgJ+TKrGOcgIqDxfJihhJ
T6oSFPm6O4eKs7QeMyNYzIfWu1BtzdAEPzu6q5I/Y8hl7FWBSYy/i8wLtk7rohjVO9tIyQbOggNx
g7QnNyadVHYOyDcyqZwBRntkxW7tVyEMHcMrBI14AHVRHFa5czI8NID1nmlqSsLeu1iAATY1k1ri
YMZuEexpxYni6uABAMr+KE3Gf4THQQvX9bINtQ/Blglsxz2GSUSAc9raEiUgPnErxtkxc2mQ4dlp
6RjrqWC+K9+XL8SNbwF5Sxy3hQ4YoDD7fFEiqI2fZVJKRtqsK8RClIvijnWTXmhgakA7VkMfFNO8
dI4rdVK1abxo0VFyo5Bxx/wTeg7VioExY9+JyhYkWnj4qTjrZAyk889IY5L5+wD/PNSHVDftdNqe
KbKp5jBYtiA+scdgxh+zYjTzighMZZVMXrn8RvJDfiMnusJGS4x++Z9NG9Yoq7hXZj8rYtXkKFCf
AY6ana/Po9Bmxt2zgSYYAkZHJ508dTo9RB2iosXG/MaaZ8e6Ce2LZn635bmmF41jOymLBZ2QaqCq
15ktumMP97wxsUobVR2KJN4kQR7c65yVPBfCCyNQrkB6NcsYWSjaE73nMiVwbplqNDpoO5nGkvPu
gqHCCfmUmpHnvpb6YzPlla0wZLgi4GSQoDF8djyGOxAPxjjuxx8MpKsY0TNfGv4xYVRyMEoAJTjQ
ih6DGdC8JKEpaRCaskBIyDu1MRlxyab3Gwe/9KIY0c5F9H8le9m7ivHZml0yrUGzSC/4/m1fiLb+
iiWyQ997mUIloHjLUdTC7F6i9bbHkM2vnTwEQboW3nkDK4x4GnJrH2NMwWzZNhsvSBanZF7th5Fg
NO0XEyIXll6LGp1CKC0h18EIYucvzFZn9osWDmzZKy7wauVYHMmsnO0lby2InND0w+6V3CyZn3ot
IaIhtRqCI0XIXDcHNy1ixsl+XE9eYxSYH2LvCUOAJSJ+NtcYxSq8uU7jqrgrmTaUPyLE1vn8qvji
RTNZW5vJv3VhOoUo4YFngP0F5NU1FFfkztAG9ZrcMQisDV4XKgUfkX+DAwtOFK0xl9Wx4qggzH98
4WsyBIifgjZw4c1gPdx3KljDCDDDLKvktpqWJnDPAKuDF99h4hwh4UbiIP3gZrXdzkJHs0oGF1Z7
Zn46uNl4nKmd/ZBfQstg4jySf0ERKKfm68c3ec3kQt8GASC246NcMd9bHi2oXXy/GZ2bTSyo5Yjz
ZhfXZQryNYO5KYwTtjNNwvjyaA784Ps8jE3T3NQYuffpzi47oPyuTo063iOaQ2vMyDzXdvCJ1D59
bVIyNHLH4jLwEJaiK5jfmJCpOvgKY+cCjqt3i7iwAh8/pnWBP/+BkcGdWx6d8xYTQvgU4ho+YYpx
wdoc7dMgmGnHtMksrlw885hq02JjN2Bp0OI0lZL779cpnKP4iNluUn+xtY+c55BxUz/6nWW8WpKg
gjHVhVDZbPE2PTb4JhLcXemjA08OJj4gxsCIo7XuHhl/Ni0mE9MZuZbRN2uqvo9qKqSPJwhuN1R2
kxyYVldRuSwEwvbiUod8ShHn7shACHzr6WDAiV6qM+J18wVi2lfVGns0dqs13uAGjjgVTqcXzWNN
GpiXN4C+vf0Lg1G0C8eFyfb+S75GgiZb3zUkI8+icUURfN/aEeKhmxVr9ugJNdbC1D0SqEaZhYs8
rbMbBsRU0aOlqm50tyI0pg4H+7EJl6el6wOnoR2aCdmEWCNYY2S0zA6FzDd7et9mBhBGqYEXvY77
ou+D2fiTSVpirve9w2yReVfTaGz8cCfTZIgqFV+3FMxgMYGeb9JAFMT6aaEZgEbrdViK+JiOfQ8t
cNEYlJpRieh08v+F3U7C7F1KkBbQLq9ozjt07TCx7FZtxLmxaRMaZ6ZY2MbCHj6Mc++38X5wFir5
PZER1ee5xLZIdj/QDTHT7M5sQ8wsnqkMs7TFLan2zR67X9nkv5gtOJmvZL92cJZNx1DxfT5HBQMh
GyQPMGebe6cumtIgkXyQLo/kkj+MQaPsk3SvwmZpuuUCBp+UNEHXbeNaqwbnIWcGAikqjUCMHG2M
STDj3SbDG/9Tb6Q4q+D7Et+baDPwFlzPusPk1Ez86rLAyF4+2WLYQLzFocGAAYEJ7dhQu0gGrokx
WvaYVcd41PNYJ6nDnI0Gx/7sh4WsEl9MImF06+OPw+w+PHCqIuwaNS858m+nAitUJmbMKXjYQHfj
ocEe6WGahgZsTlrxj6KQ2OKEbhlPj7Zf9v0+mV3vzuQdSDYz5yXjiRC7guPl+yIcevMgO/5bclPa
uVF/yXJsde6MBterG0lbBPPFGJfzK+rzJTs5Ip3ogrOt7hs2CGl9bJvBLPbdGghmgdKbN509NJzF
qXaisDm0UczopXSYEaQerCGfrfswrJonw198BlPS7eMr9/vpMFENMkghCZoD6Ewd3sWCjho8dSr/
AdOAKjxOqIkDHjb3vxeVtB5l544TnSmO/dPywvSumEXPRAHpZ09dGcpDN6TWy1wyjjIful9ekrQv
jJ7NnwrXYITAOriIQHawhVE5YveVYEz6AFwFF36YhbumDB90urI3H+jBMf4zHGPnBn/DkjHsyXpE
1xzvfdH/N2Nnthu3knXpVymce1ZzHn78VUAzmYNmS7bk4YawfHQ4MzhPT99fZNDVXXXR3UABhWPL
qUwmGbFj77W+5V/4rCpShlQ4+h9fXKAqIXmmI6CuYLsftpjEuqD01le9tLcTU33S7Saj7J+mrG0+
xVbTPST4bk7FOjgvg69Z5zjQxVHkjSQZ0jy4Y5hXn3VODpFB71aiZbwHyEPJpQFo+kVvHOf7avrp
a9wP3TNxU/F9An7spuy7oQhRIZIBkwmDeolQG3fJbVRPG3FDujWMdwIt1JMwe+O4Ed14LAjwAls2
NUmIsGv9s/Hn4nM72vOnytaHW0gO6ePs6VWBNilvj2XVbXc4qgJC6PXy1khi55OPOpr8SmiuIWpx
/05H/PpaOmP3SrQO4ZAYdg/0SeKL040NuwlNtwPtIhLGQJPbF3ty68/NMNfiIDX4J2udtJ+JmYn7
gNi1AwOl4TPKbBOZfWedZ0+YDwSgatG8TdtH0cXiPXEz2DxrrEViKjqaUrHxTi53efHEWlyszFmf
NqKTHtykb85GOk036ZxjY4q3FT05yYyHrBP2J0jF/nKEc1zzW0jT1Di73jWNDc2fDEMSJ8si/gul
8VtABOO7wfZ2RqcYhAWgB0xeDuthVuhfbBbgo7YU/pOTeN7F2kgePlg9H4C2sPPFp5jHOj/js42E
L+qfY5U7WYgzWtxza3JMCJqZ58SsMXcBJaO+KIz7BMDMzyWztdvW7HB/cdy5cVhOnoXIsJDC03qD
MbOFYpvyn2lNLhDBszXqeWeu6ZTEBB5XoOBQCU8WPtS5rN9ZUCsrNPm/PGTjKegtYckLV1Nrv62a
N54cPKs3JCqNrBnpVjyDKByeZzYbpvF9fR7BXIU+bejPLmJLM4wrYZBmQeA3gS49/fNlOpVJ1X83
vKF+TCnWjtrM1DmKJ0/PyJubE6LWq7c5hwe4jOJrupnDDUT7X1Nvvbn0/WF/F8tJG8k33QKzPXHw
abQbgwys4J5eXXXhg5UWKdFz80hFkQYnRpvxhBaA+Icw1ejvYF1rWF5rNLAhwyr9JwoKspACh4w+
u9G+a8lgchzsMrsOeVfln+5WOxdi2+07sa3tD2xr2m3BkYaHy14eEtuab8eMuJmQFl8VQbZov8/s
HXfG6rivYOra5ypudTsibmc4uevsvpkGQaZRHGvdrTc45OmOFMQfWkoCCJrIZoC0QS6IcUydPnto
F2sEahP3TdQUjleHgYfr2P/G0N4/mH23AgfkCt+OE9GmpFQgTSfD6EUAcTuOZp5mJ7oY+kvCJGAK
a7+K+UDk1eqIeV+w42vPBgy4D2GtLD9BZt3jzMgzsvUG/XaGh3b0rbH6gj2TLtuy+T9jSySvBZKG
PhRSokKOkd18NoLcOeWLAZU9i7vynAg/+2G7Y3/xtDV9t3v0AzYpJBBRZk6HLrlB4RLXMY8mltsT
gL/2NjOzmhCMii6YXcRRnjXZn36Tkh5MKNRzRycNPJydXAgIXjjQ9wPGGjO5q7apuWuz9ZE3/ivv
3epXS+o7w08ogaKwWLtbazgiz834V8zobgt7IFDaW+zjmjndyWrnpAqdOWui3NGce7tZ3NBr9B+w
dey7pVjwAJbWcJ4DQ0reeXbJFWzKbxv5ybC/HSJ2qmIILo09dV9cGESQ1Ioie9QSzTywCYuXulum
ixto243Oanae1zW+2PzuPPImW3sh7puMKUHfsyQZvcjqc5H4af6h1PV0CaWieMt8SBHFZkhmCPnd
shGnLGPNRqGWHTII41SRZpBk+LX246IiS6iux44d2VVt/Sz1SS+7kr1gQeE8p9qe/lCkNA7x5QFI
JeqyLMrgsJTJvGVvHsZZ6ticDAh+xFFMK4oreShV87wNXsxYh3ozYpwKaSIwn1uyIWm/xk5QLdPv
RstWI+2g7MeVdhPUTm3/2nuvjC5AgR76CqpttI7TtD2grkm6Sxcz3oBOlTRrE/LUufVjXo3DNBKU
4wz5cQTmlx6J47W6SNNqSTCM69X/0EGuxrcg640KE1NBiaeRbzCfWsbv9bM9t3H+jXA9MTTgS3qR
vQDzjA2DxmxRmvodQ9/Fcc/gD5I2C0eQssCOZwD663FA4eiDvGkLQTgT9Mn0FM85G1cIfEPaofqF
ids+4cyDEoveaFDpRKpjFFxJaO22NWuA4iWrhg+Aw8WIQBJDgvPnbwid2fjFw8x8OblddZdHzPdE
c46LmCE7fbdic39SkHnZccznUTujaynqTzuVn+grqW3Wm4TZoJqSBAjgfM4gKZfRSyej/4szq5TZ
6OssjwvEMclWDL4LvMePqjTOdE220fbxAqp+7KAhLrW2f94RcrujK4jt0nWPscXm1z1SS9Etn3cz
kxqcWKO5Vflh8zXywM8Qvhp+pxosahsIwRvVH5RDEPhV11nJrhVGhiT1q9znUiKGdlxaS9VIIlV/
to9jduOVmE3JJE/1WQ6ElfJcnSN2O4Qyuk7KCNZmtWyxcQqSrWt9xq0CKkh5YPYZkno3heXz3dZK
uLx3D/fJzmTIyRmG0bgu5eLjL8ZN6k3OpN0w67My6Dcel0acOX2vnfkUT6ITfw3EsXb5HedirGjh
xARYbwjaI4JjOpgYQRtcLHDoechVZkUNqr1HYZgqv5QvGItjc9RtObqIPRQoNK1jQwMH3pkTigyI
5wWW0PPuGhGtL92YbTrT7t1HoKpf5+o+F323EA5mlWKuSUxOB8PRz0A4fgBwTwQjy9ivHY+7x5Xt
xatyVioRUv+Gwzqo0VCQGAKWYJs3wCtnQ3TjCmhfdVpb21wWRB+eNplg8a7d40nFTEymuaGG1kRB
+zasLWoi/HrKALM3kYn+lnOYWjRyBvVbw6u+pt9tWYbVNFAJld8YSU1pIL/QmIKldO7zwm7o/+1d
R++qUt+ttJwsZNvQXVJjyc/VjN+a2icuupVqECwkb8U28Xthy6sZBTLn7jUGYHhL5e3YSvXD+6oI
huPGwITkcxTuSSWBM639CgpQciMH9DN6eshyTg64zZzFHwE3Xg13+xx6N/257TRdY86IqW4IbB+c
5W2BC9a/7zZOEWQ4hndlRU9XKuNdzH279gBPrnqEIFuDNYL8uC4/cpYF/YsOwbdhdQ7SvDphLZ2m
H5zasp+1pAzPzMsDo3jR03IEObxYHX36vmtz+y3dkry8z1zg7qeO85j7rNYSohivA7VrX31IKjwH
moNpNA2Z3/6rk64eun3MuBsxJmWLq6ZMXlGzHFgodqPz7rGeripxEpq4JetmlPN6MA542hBLVK7M
SrvqjjueWufH7C1G8EuklNLvhTPIg36npGv7Q3s1R6guUB/rUtWB5V4OgoYGk/pLtYq4+tmYIMrI
pVvHZdXD1QaoTAL3tam4o4iUxgaEsXw7GNin7bxWPoqY2KvthvPglevUBDOiD3WJuqJoKtms99eY
e4Hj4/JNTUaNXiRcKVux4bcrJlLND9SOXSC0YuGqF1vu9qZ/dchbNFT4wznWr4PRq55JrdH7Nr96
DGyaoFitj95Bt1Fh8yYZ4Hn3LuMMkjoXNQYyV08GCpSQWclJJ+i+dL6opQwwsXTW7dNwNXfuVQNF
B4+IvGBWuv1q6OUPjtdRR0xoD6ouZban7yXforGs8kltJuhy49MO3+kqDDOCzuhV30njR3oG1W1C
20xuP6Jt5IdXKGISD+T2s3s2RG0ugmHIZFYLiSdqIXaRC/C0YxGWsh/09tIZk02gONIoQNXM16Xu
l0GN3fJsluIFi/Ct7c2d1o21f1kZd0EDLWgAV9Tzoshd77hPvchXxmxxM7lEajImZdfl7akJ6kpa
KJ+mRgwg2tAoRcZKv/sGFIfxN2d1jeVcd8JFy0Y2K6GF+t52E9T+ZStjnwB2z+u2XSKXG3eO5fac
KUeFJ7zrQOA6gYSeMLLi1UD+NHD0GFqJy2P9ovrorjAHeyumsbvE5ARb4xFojCjLW9qfftudjZ60
K+bRgbssECvdipv/DL2r0HGtenRzptuiSqXrcAItisR+RJEATogk4xIX72Wfie3yYMvu5DwHXbSs
SrHoW2lzIJyvGX71pUGG42ersys7ixx9Wr35ZBirRIDpoCG5MmqGLqZAekF+a+go4OX0vKR8fHav
W45W9nKjVdSGhAOotERedda7p5GSWL4qNEJ5AYEjyAqguU7DYmSIXCtd0TLV5sWUzMU+bUk/LYNE
Be2bxFZ7OMYAd4jmgp4DmNytgOzLW9uukjh70Dfpda4YPJfRpHGkjJAdkMH0SCYGR9MosdLFK6I9
F2H3cgU+3ArzNYd1VAbIbq9P8n4bK4FinU6DFT8kmbZsaILA/on2ByG/c3sUhMFMa8T43OZT7JWO
pb7/rNI8a3gn8eR6e13lakkiBLd2ESA1qo6u12dcK93u5Kq7e5h3EIDyxGVKAQEeRQqy9gtYdLmU
yjlzKQVCYuzkE5rHqRysZYsnt9mmu1JAe6YnXMJOy0HlQKLsc/SBMJC4XdIrZHe0gxm79S6T2OfQ
u0yIwaccuO+OvZ3+sAPftB7uKHYlxTrddTkNzgG+ZsvWObo8FwRD99ajoOgjHK/OcUZgCmYL5t8l
otrAbRV5OdKiX8gkkKWBHicM/AYEk1yimvzvjgCTgeoIWtuC1Vg7bAWiLjrOqBIrYqauZfQuLcTk
SZrQzaRZmUcY5k60IwyL78VQ8VItRQtvTNlk1I44BRivnDsN2wXvYDdNO30lh9UrWUDMIfPVLszu
Z1E4V96AKm1pwnR8gUqRKbq15ybb75muMeUgHjGPxN0McQc9/+wTNMv/ZdizrubwmnKMqkw+NkpE
5pe6fMj26wr6Wz4piAvkY7jEg3x69ZnlhIDeHoyHHi1dM1fVQe1ttNKl1mKlGTkfPUvfaoFs0crh
ou73zH7yAPZ/PYD0UCBv9mU/UzjMXWRJroQ02u7HpBWMb29ENeZi5h/qREqMrdSnDXk6cM3UJr8/
0+TBqc/OmTg/tQq4txoe8TPscTHUl5OiAuwLtqb85nx4yQ/Y08MqJULY1Tqekjf4qyVX3X3Gaq/E
+nTYZnlFACBXdCQeW7nl7Es2SiS5to86DDcknEqaUOZgTZxIcSURNNjNGdGVNRs3zbX63tWBWmOR
nHSXZgYr33GEWMaHURda3XIBCkWukfojU8mCFPPFVH7739+mUk4mXS+/fN1e6DeFCMApobYecgT2
+1EaUYHQs1WvdPFGzQ1X0k8LOoxw3OomTJhs0can5aQDHVMyWvU9WIMvv3Slber8RHp4lbo6USX3
vpEHnJ34VYFCMOz/RftAfkW7RgvxrNygjd5JfSIXfDtxQFuoh6LtcU7lp9+IcKXgAOQjb1dSlqV2
I1XyX/K1ZQWFblPj9/1W0am3PDQLLYBdcKlkhClgHL6iXeulJDykHMhbXe0Drmpo0KO8ZnptmxQs
9VYrr72+LhIXIS+mFKwodzg6QrnUBtgcuN6JKeRJbA+xmwxP9lHgfUm2xtYBVQCvSnsDhPA0LvLL
WFmieTFBB5tX2WHkO0tiP/RuDmoJ3oRi7Y/KbT8SNMJryuOafC/XGmavFqdgRqwXSagvwrghnpMe
yY0SWXP+QtdCoIxc/IdrxaaaNonl08E8OHQHPWIX2G74bjiMyku94w0qjdsWqsKVyzkvplTyqGJ3
37rJ5qTKtJV/q03Jj6IMU8JStORU9y1dDW4Y99oaUTrEHaKiqqj+qg6uVKWf2I2UQuZqpSjycSJ2
vqa8ibVbAqzlrQD4jvPProzZ9wVGbddumbrX92unpdYi17Zru2V/4lStuSAJ4XPsuIZdDYLiQ0pX
VfkU461u35GZc+T3WMjk16vaXURVX9tkigOy5wDoTTHVFHhFr209wNF0LB5B1ejbfGj1JTCoeuRx
RuSdFKypUpuZgpTd7M43a/ObVWK5dBBESH/lboqlW5axBvJ2uTOp/pxj5bImLmKD21xpFNnIV8l1
Tshkets5GzvVAl2oXN/VUcBXq/x+qfFRyO08pYvFt+65VzG/R4K0uTz4tBNd++CqBEvDpJZ3oh2S
sysid4novgARdSDrEtX/UgcgbUE48EDGjeHQIx6tWfj7JlL1pnQi/6ZS/J9hC4jWrg+dEiWiM5KX
qLcKDJgkO4/IVusjGHFp4f7t01VCIs5istbfD/jSFc2P/Nb5KD0ijymnRHU77C1M4hxXMFLEBOBh
ra6at73l0iT54JmnxVz0U+pqcj/c9XvqRlYwaYLciJ6/AGCS34lyA1InOkjmLa3vd8hSh+O6f6hY
vgUelKlan8oWsrsfKsXq1nVSPLvbffbdUeXB7AEJO7QtazmmGEd0jFs33RpNRa1ywu3WTSTiaImU
fe7rnjcLqTHcSVWtQpT91rVea7QEvyVP+d5PERzqZFnZTfJR3Y9KljvLskGoIJh9sdpxVrvXoVaV
m3B8SQRLEbdQUJn6IPkX5HJZfs9Gir+sOSNZkO8I0Jq0FxiOnw4k1btxQY9pf7fk2OPFftrlskyW
5QdK3HXRuzNsf99YI3p0kqtdIiXiuVSqXlce/rl8CrBF7BZ3Hb0xvmoLah+fiodYZm4ocb1qC+xq
TfUQeTmtfw6lrS3LjE53JeAHj718Va+qGe9Eu8y5bVnK2Kj7q8lm963RL934uM7WyVthL0wmhYrZ
VCWFjPLavMLwJ19T90f+Qa/Kmt1+oZEc6jERG3KYxQdlC4k3yFvmZXYGj9JxP0vumnJVHxjXI/44
IidMjmlr2EPxmeVOFuYwl+UF93VbfqXGymCEZighon6MysPDJbuv42mJOYcfHLDu0ZVQ6ILd223b
sohuClLoRIjcTS7uuwx9fyi8BI7fe0BPl6dvFzzHCqzRK2loV6erx5NZWD398r0BoShau748WPpk
PFb+gOePudO1FN1bzrvqXppz+QpTVfX5ilwzq+ZhrUSXO0Fgxr1g6wcx1/06vWkpTV5OlH5tGMvt
ZhDrQtiEW5Xj9tAg+1+cR+xioOdkr3SLmzL9WDqdGurkFbWZvwwF6hr3nJru5PhYnIxkJGbIA6kc
OnSRx/GQu8PafiRmI6YlwsG4FY8ctY0ychsihsevPbgS249MDC/gZJ1ts7xjE9McOm+T17iR7EYZ
D30O1utuahFFpeeg5CT+aU2n0bqp11qUbzW30V+Oxlj3rXTHYDrB2t2Ya+bV6tKORzp1K+Z2/KY3
bSceccXF1TmeeH+oqCwU3YLnDuKXcwSCYJ/p+aXjp6Xj3jpVZrzq50bo83ZnQoWJCpGbKOqF6VEX
JCy/yE3sQKzhgMt7jPR5Qf9l9el82zmTK+jUcL4z7uutrmcMXk3unoDbBNB/zG0Wd35Wbnp3svtg
GBiW+OSfZSe7nDWymDKhjQ+aVyzlekCbi6I/zBgBLlro1PFcWKjW9drymNZqMAIP49bNK1InP+8n
QskQltnLQWQk/eRhRq4U+u2U9cGNdB4DC0O9rTv3MTJjU4RaWkxecAspKhvc0JoMfdmiiZnV/FQK
t+p+CqdG1RJMqTPf4SIdxQmQr1mTRFfqlwwcBWRn3C5PDVG6zU1Lx9N+CMpeaHeOgIP5y2dRbn41
uuvm9EA1POo/qg29U3FMx2Wyp7BHZt7QGYZ28O6WMzMngFFfsaEwvgqdHbl1VTdzi0hJvcPGnQ70
Gt0tC+fRs8QPZ6O8kha3hW7bHpqjGoeekSTaPcoY0/2ESIYrE3Z2sAqLfIqCbhCof4ZQ2Vo59iWR
tNM1rHCTQm9Qy7KmpbITt4u/90JZlfjKhZBh3Zi++nTaORyoEkkk0hJ4VvgZU0UrKS67UlMvuNeL
ByUnVi+Sq/klq9/E5qxexTA2j89EphJTnX2WkVfW7POE8RzEa6REyvuGo1qeakQaQ366rs3wtbhZ
PZT0+mEUtLLR/4M+ISjG3DbnNZ7aTvefFnurNf9YDAbDiyzz5BFpM1D6ffSkRAlkxNdC9F9nNlkc
LUbL6tbjvRBfhsaP6/dsKNz4z5mEeAyS+qRXz0M52HAleultVJ923ftO1z9S6vpsnTM6zE6pDybD
oL5889jJ1qOguzj6YB61ZLEisLSyP1EoRk52rUoSPqSJhoNs6qy+d8a88c/rMiDNjHWTxL2n1hiT
Ep8v02jScEaH40RPPLEx95QUuG+fXKuOt28jhQeZZC5CyumAM4x+wdEaCpwhP83SzA3tLPoygw73
4vW8vNdekPoYwXSXdiPLn4aXck1FAAw7yxJCKw9tM0GnXirdaY5j13ZtiGjK1LCyEUf62CxBi/hp
nZOcEsDxixPgq+7kDHNanoNhRZ4ED8ALEK6n5udC11r9scdhFU1OuzAyKsvvBebVN+DdxUWY/viL
zWdoIm/T12McODHenTXll5ZeOtzRRIR4303N/DFl9OAunOvES0oX87HKJ+vWz6fpOM4BD+JAf9n+
syG9uI56gim7czqVy6/ORlIW+ps5Z4e5H5v3Nmngs6xogCJc3d7nDrPyHRxU+x6Ih1WH25yn68l0
qvbRdZb8Hbl4+8TqVvIt53YKQLGyXtOm0y5ezDqPY3SdLmZpzHixOWTrP5BFs6qVjRi+Ussntz1f
ftmFsRgtL0rQet6YdL//xHmx3AJjTVF9dAF+FUYQXLyi6c13RhCF82ByzKuBf8+5cUgZaLdh12V0
yA13cs+JR6UXZoy13BvH2bICk4uf5IjBzP59qysUSInpWtDSmN+hoyiBkKwmRiwz19sHohOYFtde
aRZRzgGJuV0rbrwqs6LcsOb7PE6Mb74uvB9Qh7JfWVqMtygfrad5MbjLAjc+BY2po18q7Vtz7gv/
MNC3X0JTj7tbUBviO3sbO8OEaem7Ztj1KU147jjqvY4o77/FnIdIo57zT7UeVKfBHIKz4+jLyYK6
/8OszPQtzhz34ARFdpq1LX5Jc7Q73myWTGJHczmAdGkfa9tiSc20dIpQ2FXt2aq87M9FaMbn3u/T
5VhMevcL7eviRSgbaQDaqTY1YVMkrCwxFMtD2+GDJHsJdlapFc2jPyxdf9TBplbRFNQWQlM9m87Y
xOefecBZLKqTXj+YdjwhDFnsuxww84PDHn+3JSO6wXR1Pht1W57GPCY4HlL/Dbi7BE3kMM/xDdrN
MTmyLonP/rgm98Bee//YUME9z0k2/2k2Q8LpbfKZyFt503cRH8T6bMnU00/6QiwRk+jc1w8NROQH
fi2m1STeTu00VL9KDcT0l9yfSPzmX5x8OR/4K2PP/Flreh1fdG1yx9dgRczkPPjz4uEo5Pi9Be4X
x+cbWoqD/JEsOQNQR9CLYJ0BKiYnbUzNkX6NiA3ruK20gvFZDtXyhB+qGB7MGQvJDfKcxrihj1YY
7+tKDkF+8IPZd94SfBb5GHoGTxtri0nLeIgW4rOrJ103K2hJKEZB9ldRsWpusFlYAInQy58yAgFQ
Eg2caKgHb4H/sL+X3TpHVR2P3sOi5zqTaKHr+v28Jox26wkf69lcs+2TAD3ihXrh9J+yPMDjToyB
mQYdAkUkaWGuM2C/rNjpBFkSzIoisk4GDDNj0uo33Aal9SkfS2f7f8YZ/rtOGKIKlA6L9oKHSEX3
/jMsEwjJajgouS7W1bK4HxAHdrg9DvR//Fr+K/kQe8pG/8//5r9/iYa+UJIO//Gf//wiKv733/Lf
/Otn/v1f/PMh+9WJHmXC//Wnzh/i8Wf10f/nD/3bK/Pb93cX/Rx+/tt/HOshG9bn8aNbXz5IRRiu
74LPIX/y//cv//ZxfZUva/Pxjz9+EXk9yFdLMlH/sf/VzZ//+ANCyb+ySOSr738l3/4//vifXfVR
Z5CC1EvtP//xsx/+8Yft/t21WKXxLOuYCHHM/PE3hILyb6y/wxhxMI+huvQReAO1qkU3pPyV8XfY
FBLCQuaGQxkJuaEXWBX+8Yfl/516lGRUzmOwWSwn+OP3p/63b+9/f5t/q8fqk8jqof/HH9B//u3W
kcAs14BwInGQngN15T+AfJ3L1oZyMz+yzWUn1K4wKVxjOjZbStSw7SYHB3lcEmbe8Aoqyz+bFVhO
y0Z+x9hAK9zD4r0xOrlhI/pKQ5zdKblDRBsVnXEZOusimvZCe8oOV2uxT4yqiXuqq7dC69O7Im9u
ij4JIR3EB6vr3MgIsvKHVQXDo57I/MPtOXabODJry7xdCuNBX5KflG3m0aH7pRnLiPoZPMDiLe9J
LJB9aQlLS2syq0urz60/UZP7wXEb+zdtzYgdaeYZAHBuIt01+rDctpdhcM7JlOQPCDr9F2xL4zMU
Avwk7VBCQuqNy4LLgRjt7tjTw3waxec+BiKF/NOyNf2ZQIQhrIGuhDEVPKrFAH5sVt1AAxCnPKYC
qHGRvvZ685TEjXMKquKxGa0BJ0fSnLbFKt9hnJxQ5uY3AJa2MK3GnrRUsvKQS9zM+fq9NU3nYFhl
f9iq5X4yDbJljP6EhRX9KvG19G/iPBzZLu66gljr2H/FPHqcvWqAs5+/YgroLjSSjWezH90jYV9B
OFE9mav20sffxbROBC1nVSiVnWAxvEgf1pth8742Wv9hmeOE4zgwD4Hj2FHb1NHszcCUh7MzW9/I
7EpCI91+xB76BjxJVMME7uBvGT+j2KQLXPcJM1bRvYJcqkNHKwMUaoP+TXOtIWS6/Br4T7qfPq7D
FLlF/61ugpfOdW8RVM4XYmLvoQ43B7u3uzBJkITmdX4YVvZ7GxVxuDHKeZtKP3jsex3Aw9b8qIxh
Zspp9pdaK1+nznvRhiDdDk6+faryFcW2jwCfsoECYkEFVWnmvdkvawStlOtIEwJJvndfgssOY3MS
x6TWPhFt8FEHJfkq7GlN5d5aogLXnA8bA/jiEcgWRIt6ifJifM/1N9Hlb51PkirZIxNeUeZNKKZh
mXezi01ujp/MJC4PlV5pp0KbEcLCyX6b1tW6xW+1HltuyRPH/5dm9qmV/TL5ZNVIA/PJc+gVFw4q
2Tn+oIyUktrllfx365jlnfVoWcR0eW7QMoXW3MivN/OSzDJmBp3ICw3PNkz0ajklZVEbh9hNqOH8
DH1Zu7S/CpNx4GSYR9wNVjjC7Z7iG69dg4eSwBce0vJ1A5l1YPk6cJ45k7I1PG8L3ux68RHQ2nr5
6k0FBYcwuDmNPD+spc+N4lSHmmNr5Gjjy9T57YOT4GNevbZ6dsz1PbCL+cG3RXWLX6jmaJ5nsOCH
tjk4SH8G3LN4PMN1nElTJ/z9AX48R9PY7F/JB00PjHTTW89z6q/ImINPvU6P60DZ755mtjlQ5M74
SyNt5bKmS1MfutwpHxYxbc9UC3mUGUM2Hmxvy18N8uqfihpERFStsYkSbKM45IZxlxcyTJanoXbn
u3L26hfPBuWDYdRv7bAIWpJUMwquwxi7YJSWfNzO02Y6x7n15tegTlmr4KHbP7QlzW5xNWDWYRbA
gzQyUANg3FUmT2Zn/cwSP/naeWQ0nozVFsced9bRWGktrHmRXkyAI20IubYilWJB7V8LPThieUzf
KvTc0eZ7RjjpunYPDpC2jxVz6TP4Qw8oz+dPizltv3rLWw5ZucCUd7LhPccYHBY1w6DTSj7DjSF4
iEetLaABewa6m257JKJzTEOXXmZHyokbP3RWlZ42ZwzWUOPc91YbPKk9OK7xAHa/4DC0eSFRa/bJ
aITB2yRyFp16Z9x1Y08pzOe90dsUxzFM5JellaghuiofLY5Bi6PvnB5XDGxo0er11cuQ8c+ruVQH
j2qw5rkbvUOr1X+ufcoJ1BuH+87S41NlzLA3ND84EbXc3tWG5kUVS/GjiX/uWxKn5VGrh/mcIaRI
wmaGoRNqeSXoIVXxz7ZNVhOfZTn9yGfXfzLNZLi0hdE/c5KdTykIzXPMEncoO90+BIU+0fNPy1eA
y4jpN2O8cXFC35KBE+PV0bxz59hLDcLUmLJwrQbnowpy494RSf4VN9+yhZWRZVHFCO9VI/abYZrp
h8Rt6IdkDEI8GivS3Nq9H/ylf4jJUynDKlgxf7g1hri1IlciEBtxfObYn5102GQLUnCgypzDYoMv
Dltho74iov4oxNbfo5zcwmZK3TsOY+NXP81I9HI4K2Rx8nNAZ3hKVs4zRul3zFJFfVqw5kR9oxlH
PJ3et7ZI+/dVy/IvzATXW8S65h3iJl4doXQRrsvcnJhvNzcpVS/PflaIS8vJ/9TjefykJfQwMJzM
j047vzqo4S8omkleA9YRAn+pnqmIvGjI5/kMdpBmfcVqVzZTi3WXnl5cGF6Uzpt30esN91blaxcf
bdopKYT1Y90E916ytSeNSfTJ0uKvrZ+sf9mVUd1z/mqOVhc8Y1CeXh2Q/WHf94QczUdDDN9jjW0b
nXXKl3GKp3q5GWf/QmPuy+hrR84h565gKs9debYC9tgUM9Vh4AxvM2IKbemwa1B0QtLtIzvJ4G22
WBi0zvRPzDNpHbjfEghroXAndDuFOPjO+K1fRRTbyxgFcG4ufmOWH1O/FS81OJO3YUHCiKyh/xa7
HldIq5/o4mqoHAzroVhn/VQSwfPVX6bgZc0H8n3JywJEPweYnlP6goQf3FI0vNhBcShmCqzMIfV1
qY+oHyYkLt5TRfuhwhu08fRFxZwR55K6JwQtL7Q6iWZo7RdsLd9JBRm+OUn+vcIUd++UbXbJqKya
8WLFZiTFzvaAeKP046ix/O1QoxM/DaSEAJtsbqY2+UtrKxx77MBt7RWhPiYWs1o6M1WPEcPOL/Yw
VaeeniGekbY9uK2Dr6Rqv3AKa3CIYGpxivhYoBGeq8ZHS9t++Dyow9y+LNXn0Zsvvu1+D7L6mFrW
oz6VRri4ydHbUPm2znkMOMKvL11XVEdCeF3gMXxhk16wc8+P2AkfMSp9HzOfGAV9+tSzdRb5VJ6S
mgZZuWATBU1MI+HojqYXZbbv3WVldSp0kojNPnhFl24cYJL8pfdiOKIALMMWk0BklslCSZojZrO9
72Sznv3JPdaUzbfOlERGVv3VJsDr7flzM5V9ie+yaR9tyzxh4P0LbcbrqDsbejNjoxhqpGjujAWl
v8dIFEcZfnFOp/14MV23C93WpOWR4U1is9O+6UQ+nu1kZn/pk/NWu2dAPRH8VivE2rldNH1zXvzM
u2twwcMaiZ+FCTsmJAOOycWMUXO0p+c4M8RT4vj1rdNzuWpmWGG24mvuBjxhKSs4jwG6kcgEGCmO
Rlt+2TSa/UMs1s+rOUzc8CPVWprcw608zFq+nQM9+2tYCgfl+OTeDOiwwrVk5ksCGeEhi4Hbu3a3
r0mw+IfA8saHBsjJCLofBqbr3wVa7l8Yxnh3cIvqOix8Tfwv9s5juW5lS9OvUtFzKGATwBTAtvQU
jagJghQpeJ+wT18fxHPPJal7pNawumumiK1NbABpVv7rN/dYpuEYNhXjwSKw58hPX/aodI1D1bbt
Dr97xWfshrdqqKGsxK/4Ar6w9FMnq46tPsNF0WknOAn8+rohhJkwTBOpM4BTU8UXtlqpe5FL/ZKM
9OGMmK7hpUXMdh2WVvzFZD/b6lD9TrBhWSISPJyC0B1Eb3iFzDehk5PYpQ/RSo1qXNKN28WHcT74
kxESBhdPybk5Ds6xmzPTJ77SwjRszoE9CWR9GUun36V9OdF2XC6bpcnUgGAq7ZxwXWdj13V6HJ1Q
O0FJS2prU/a+hKR4j4YiO9VzARxGUUWojJTndQ0AK5WU/D8CP6/sKqVlYuTKF5YA52sPnexkminh
XRthqiN5PKNu9P48Z4i6qHlFoZR7026UfYTYgL7DM/rAPR66vd/X2p1TlzswiI2t7+Ylua8ScXSW
74jFfcPRv+vwqYBUG82D/bux++K0leFeT6OzUGflxXLTT6twB+PRyxTnBruGF8rr7lBpsYamfnxo
iandtqm8iLPLWVv2mqCAGipEC028TtM5S4M2TIddOw7oFx2Yd6ELTNq1bKTDmA0XAmWNpy1oJmRz
mUsYlBviB/KNwJQKqdIUfanwnQMSWiLSNysHxpl1SSMI5ZKJVElVY6rvGC39EOYra9ER0bOaZIDa
HW5imRgq5KgiqzmyFPbGwJTkKuljcZEow41Fd47kQmV1NGl1o3noddBhr5BT7Yc4zT71BnY+bkkK
bZV0zZdOccmbNAim2JEJmezyrm83UivGF71QODAT9sc4wCbo1ETKDshrhWdKnU5bCHbVXZ0RrqE3
1W2mpvKznjUT9lpKpnhlNHWnbIJsFijwjvSnOfBp0PKEt4QwoqG0E0XiAVdFXk6X5DHpelVjrUbf
RgAOnU0w3K1oRuf75JjK1ulRr3NbItlniMh3kAPcDRTFdEcbpj0tE1hjk1X3u7gYS9LL4+pO4UBL
blFlf56w2EZ5Owz7bJDDToLaE2MYhvumzO0nZZbRCamb7bUOMoLDl6mdEKsRt8fBKvKdYN04aF1q
EPtXN4dmFF+MQaeLnfDYVKOzA8iotdcprbNp3HT8MlSiupaiWjY9xpY5J5muG/1R6wlL7YblccH9
ug3azDbOaZdSkBv2zMqcDfdYTsitAmOOuoTmQRiSpucV2DBsEyF7T5FUj6sm+LSi4OKIjugYXVB+
3wt3WGeo9qA4FK64W4jEU8IE/QXyTYNTGGKw24It7jibeX8kQkV9tsO+0DwcCNyjzhaNetHqMi9s
I+UcNmq1CdvQnDdtKsJjMeVnuBDUL3qTv5h1m3pEQxlbuLjCN3K7PEsaMRy7tkw3k6Hjbrnk7RAk
VgURXG+VG9fM0+/gmLav2tGCcN2xHvKqYDNQZH5VEvR1AgsrQTen9repjugalxFRcrRLB6Z50Vkc
aTO127nNMCboxXvxsIYGsgKOZXqFyH1qPNfVN0BFA1U1dHbqtDE/ZlCHT6pJWnv8bsevtRqxvMHR
RgrMg5JfSZZ5yQDML5vRiHYm8RxnMPSzzRRRgxBSiMKtrM2EgRCPZwJPgcCd50c9Wh4GK7yMkonF
UqlOZN4Fc9Hb3g9s7y+Q8R2I9je8+REC/b/DNy/ql/KzbF9e5Nlj/T8A5IQM8yuY8zyJXtq3IOeP
//8Kc2rWJ9cVQtCKchGaaCrev68wp/oJQ34X8itG4DqBK1jG/I1z6sYnC8Qa4wsscwyLhs/fOKem
fcK2HKxJN+iEqDgj/gnOCaz6HufEOwgAxEEZ56ogrUQD8fmbtJmkbYD/GuYPB7nhhFgtFPYtTvE0
TJvWetYNB6Si60PV3iv1PDQ+ILpUjwbumsrOIMtj8aEGzNklB4UhP5LKY5nPsTMnzeUIp+kc6H/J
dmFal9RrSEbv89pxWPyot79Zk4yfOhq4Z64sNYdZlNekxnWNcexh8UVPo67V0amylnkOTa6dDrVo
m5eo3k9mtVQ5kGiFOo0BTtD2Ym1w90rdw9wy589m2Q7d3ko6eduCM+IRQggrtiVp2SybpYuzAnYG
LeHvMLFn+xQhi4ZfIMDr3kG7km5qB2u8zSRSZVwCHJ1MdTcTv0walWUN6gttJ7cpt72bD6aDgKVC
WkpHs3TNfTHb7KDQkKbwqyN1Diu5hdfSOU4HBrDS0Kcsd2BsGXvL0BqGZytW+Nz3VX/fcHyZqeLD
svFmp1S3qHgHqkPhDNezHRF2oDazGQVqP8aXWd9ZJbRkpT6tWGHbYNKbBgyiZ6sIpKr27KAVjPA2
rfXrup1p/kWReRKK1RkBR5svsDUhhxBjm56DddPoAqYuvlUDiJMvpzL+7MInxmQyc1VvRBAZIINM
v2Ivv7oc5G6fBFqVFCEH8bY9hA1nGc7Xejz5MWpbwq4roiMypGJ1sIb+aoGZ9g8aViudPzjLRUda
AycXOe2SSje2Lefz66Q262+mjoU7nkRjonmZVn6ZpRbvF+ZXGRRIJu6WvLCeMQmCclTGo6g2iaOi
ADfMSOuJCg+zDRbt+ufC6AeVkAhO9+F+1COeFbigzIBaaPHe5JQ5dWDZut1/jZp2yk6LqBqd09IE
UiAX0BKzEe4Qo3TG45iWhcvmgzZqOacBkM1bynwqwhZjH+MckoSWr/Miq7ZqZ1Y3cLPSExNOfWBl
4nSoprPFld/7CgGhW/cV2sgG7lGeHKIB5k7J1ue1ycoNaly5Qdd4mnec+FoSw59Sq72BYEnuZhTh
NFOrLl092/k2tnUTwMyCIYDbhYce0dpn2A5sW2uCTg3MHOOESFToRE0dK3eo6+8yMzR2Fefy7YII
HbFene/Upj+dajfQxiTbSu55P+f1Tu/suxDYtCqTfefgGgXOjjnHrOG2obY0exf1uZvKL8ssnhqR
n2BOugGsirbmaDovS24+w1vG6iO8VOZF/0wCHz2Tcek8cguZ+2FBjKOuU6e5ICFpnAfghs+RmnSe
QH8LhjBGgZg4elt1s3N67WJBRAaBSEHFDtUN/5kxQT+q9Sd0FXaiiE7drmHQjJZ+X1bRvaxwP3Oj
r2Zjfx7hEvgj3RO07mHQmIWD4Kg/r/HleoBFfqWDF8HbMvapluJ32LfHxc5rX9bKRYSPUBrmkIyU
1OMIU9KGUSkD6L3fZvjaXYPd3Fr1+KAUyPoW0IROnqhplO+tqj+bwqq4pXvVEPArq+8Chsi2GnEt
I+OTxYLWzHwca3GdjgvKyQE0HcGNoAvUwDvPaS20ualjK1pM0LNIcAe7hMhUQyn2kf/Bza3zZOuI
SvVKva/3aS6/Gkk7bFNLPDtpi/XdoubnpdteQvUaA23AWkULhXvatQNPxAaGISXZOVdLnMjq3rpu
O+0+Bz5JK9gMRI9kV5Se+zQF7EUOduhAU9MpfIixSSzdJvdr7BSD3JzuJbIX1gnyZaJFtTYCdtsZ
Ja7fwJHZWEJN99EAdoZKAa+kpj3CHTZ5CsaZgTr4JGr09Ig1GR6DFDgbkQ0nTtZ9tvvuslZSlpA6
Aaizl2+W4VwXmtUcBY1pfGXGL9jAFnjBGeDr0OqCUc1JBpM69NhQ7nVtmM4destBZCdAmlhu4Z95
KvGvQKENfJwp6UMyGrvWjJ6KsTdvhtG8yAtYPxKzLE9nmKaN5u6LOHGCWA713hrb227qnwtRnWFV
gQnnjAX33N8VlfHQOTiIstgo55OcbZwOgEOlUl/liTV5iT7dSnWatqqpHeEKnlXrQj/mO7sPUQt2
FKFYssC/A5gm8wn5kbnLeq3aQ4vbymoYfNOodpXlBvmsMDob5XLoh+dKLY5z1JwbWnPoFlU5DKV5
xfpWnNuQOj3pyMRLiaEkF6Z+nsvpljzi73o3H4UJitzUKLqq6nRA7rxrOVtvIXhdEaGMlMGlbFYm
5VA05rHGM+QpHkZ4l8VEavwY+QgsU98kIM+Pl+YbSrnLApDEj1Arxmoys+K7+YnZJmAHI942YIGg
QtH10rtGYHciKAb3GY3ehZS5CavfOuIddrZoTgpm64ROUe7Z2lc8P9SJUvlWqpZsvq9Odjfk86HP
aPBvVXFKGnBjR6Bg4HVULWkON0dVqm8YfEmTLQWSs+8C/mp3ZlzM29VOS5NejJFVnWyBpJrpG+Tv
BVtBMAytLTfYhNSLZ0S20dcBKs9k3cdGB4PPGwcgYDyV8H0OmBAUiuWXsrcScaWT8Og2W6RYRl99
17XergoIjkqqc6TK3Vioftilg0aMXDSmQcqP7aic9G7UTxIND9uvJi3VyeYIQ6tI201qhuR4Z5QY
reE0b1T6VO46KSdlF0dduXfhWem3vDy9Gs7nSFGP6hy7l9PcYPvQJepTAyEMzxv2Ct2nfrBwhgU8
QbYEYhgLDhzFYGyhmy2RdZ+NZc6piHAHeqcl/Fj1Cho1cpFNpRijKg8mUR9dw+y2QfLFkhZpHSgq
iu3iSzjrhhpA7btVOYDnykWiwj/WDriuqw9TmY+DDOJUAqOy8WHCtOBNO/cmpOZT3B6dwjfChEST
a10TgHYJsUpelilRk+7qPLPg5uAr3uH4kJJb5BOJkveEYBrtfFboat/oHWA85LEgL2qbCFW0ZaVl
YEZf29rGqegJgo0WhuV3Tm6zLhD1F+fncdi23SV9BLJy8pbq+mou5hm3vK4pdgTJp7kfuU6XPMBm
/SrZCJJbLerWQ7mWyujg6CSPPCUmA3VDCXXZKn3KfrLgLdduQ/jrZzHpDVVQYI432mw7CzHtmZfG
dVwOu26QDU1J0E84tGVrhf3LMKpzcjlmziS/yKqgdxUO6hQGMX5VqT9NPHTTTJIsUPC/XG6cyDLF
dugACy4Wx8hnvFTb1rG3clwbXsi24102FmnppfaQTvdloXfXYYF7lhd1Qms3JDjnupcMbmOex8MU
r6T0ORl35ZRjliDdVHZHoC+xByNq7F0cQvthepsaMHVWFBulcNlAF80tSg+xdOaPMRVNwEyHxVUb
yA9wN8OUGtcq6FayKVLwdi2eL9o5Ku1tCCUyP2h4V2CNMMo+pPvVVhnuRYSgbiY7BirCIgbb/giX
eFwZExDjeQFTBUtpv2iOgQPoFKde52Q4vEq9W22x5a6d6uVexw/uoc8xftbYsPLWTTZTZ+m7MUvD
kpNv1AX1VOAJFU/y4NL69DkdKKeTa+OjLTKTLLl+3C/mNB4UrBmvK3yzfPJWeoDHbgwkj/solsU+
XSYHvU9ukcHlsGxxl8rGjTsnsMmuR4GP2d9eNCH7GMaUJ5jy0JwL825rJKK66XJ8OjvUTL5T1eYZ
JLn8UaYETOOUld6lk62eKn3Ufi9nOH+eTY3/koeq+E6AwESLwNaVJ6fvsWXUmeXnk8jTDeIFi2or
6wOMQhttq1VOT92T6NsYGu+2cS3nmwMg53oCu1H0x+2VMKizcq14Ylt5qkFm4VfnoU8iunPZaCJ7
4shKY3xFjxtYcPtpqmLT79gqD20CexBx8ZNSWeOB1sG8t1o3xUlJWSLoa1O6SRA/XSlRJg4RpJ0t
SeGOj8DyC7sO1DDi5r6YkDw2Lv19v6jD+K6m7x44uTxxwQwDI1fT1XWS04ndC23r9iw3XjkYwz3S
JcCoOaHbxQnKx07E3E+NfOmcJtqiiayu0JFfFoj7T/FzsjmSGbZPph1qmiUna7uwkVDkhasjKMBb
ZEr623A040OK1I7OitiakV3yGGlHRLWq4cpHGzdtkuQbbn2cY+2iOitKLfO0XkuDDLrn5yZqOTqO
MMZHc6jvuZMVL3T7YVcVw8xBMhUHO9SW87Ho6kMftjY3Pkw7Q5+ngDuR2fZ/gRhoNbDNDCzLf8k4
+wyd67/OHh9b+fKOpvbXF18xGegzn1TceS0b1p+Bi+hqqPwKyqwfETIFKqPpNvxhGkR/gzKa80kV
WBSp0MKcH1/7NyjDRyRD6RRv/GGhW3+CyWjvIRnLAo3B4NQlZ4uoTVtzVofrN5CMrKoYTbRpBGMR
5R6uPbgfWc0dzW2zqu9kRKUcVuVNTzsxqJHV+lmOR6GtYhKIDvqAIQPKzD4ugjeg1l/w3ltOnMGT
rt84G6+/yyH0jWhiKgf+9eF3jXkDTdoaDORMdM9kN5RMfPWkz+enuKmVjZqHXxUpOb/lyyVMp8us
JBfPzKu7Gc75wabYzS0laGvnVtNaMAXMGbs8OnOjJT+10bJ6Rk+7uyycS/ysOtSbdr6xMjCntjXS
bRBlZu67zgK3JMMHtJtiDqoz/Yas8BScCNgp1ROO5/nrjf8RsPlLyPId4fOCFpfs2xeGYd3917Yv
nx8lpMn/CTCnILTxn9mcZ499m8D36d5Bnet3XqcVU8dSVWgIhqOSHo0b+r9mlSU+WdCnmGkMaFiV
gvn2F6MTE5BPZE3b64DnqwhbGHV/UToVXf1k6Ra8JAcupgW88mfzCjz1zfhdQVbgTdK9dVPnQhoM
0XfzakmbvMwyCD5lZmtHpbGnWzTomOWVPfQZMIV+23WNCPDNkoWHUXf6OKqj/R3R4nx48+T+w1x6
zy798VNIEVzvChc502TBePdTSnfuFMdOZh/BOCilLpbAVpJ+D7nJhitoxvIqc6LwW4Pmxvv1pddZ
+u9ZTIFqCANOK2cUrGg0YQJtv11dBCeTsTOWKnCV+M6R2uKF5fSSTkBHUWP85mIrS/bDxVC18eLI
dYP86n64GERqgRwXW+JcMedgjvtHo1ay3a/v6D9fBBRdcFuq4Xy4SIxwPGJhqQMd8fIBNf0QIIky
Pv/6Kvr75Y8Hx27g8Krc9V5A7T8MHxGzKGJyJfEdv4jqz+W4Ym9XsbldortGaF4IwcrtUapX/W6x
cD6NdM9eTASB1I+2fqiR34IAw0MzQITcEx6Lh7mdr031JlyeKjU7yuUiVMzX5esdM/3tuv3jjb57
CbbuoETX4VKrGm0IZt/bN06uRIs3q+D0ZAH2+k1XOqTnRMXyvOS6chs6GHtuQ32ZVD+p1Ee8fJez
Sancm9gMMwPGBg5fQc/JL9CUdqFmmRXXgOnpTveYb3NextcMW9UqDq84FoBvQvEZzMAlsMh3usm4
kZ3DH2vjVYaHp7jfZiILIUJ18hyvB8M46D2/BJCxQ2lYtYpue0MfOe7B7cD1PaM1ewsGUaLclalx
105RE+0NDDaowiQ8vI2F9BRic92V2EEKS05/Oor5DQj/KAoor6GdrwvLmw25gvSgZEPUI4XosjNF
DftNm7h/9c/+8T39NDFtSOtERoM/awbb/4dhLJMJlTr4BDCWbAJXtrq3qOHkmxh4bDlilv6vB/TP
49kQzEykD7SRbMteP39zV9g91FYfE8pCCDxuTX1peKNozAB4H3YcozbQZjTOv77of7hJYZgGW4CF
kYVurTHBby7qujFaMAHDyc76y65Fmibjji624V6WM1XMr6/2vpJapyx7ETEbJnJ4jf3nQ8USdfZq
+O70wdgQC4jWafAjPfvSK6Gz+fWV1pLx/Urn0pPj/bGYm+x+4uPb02odLNF0g8RO5zvsHYtkUyK9
czk/Jc6NM9SnLYoZ1yPwADsLaDAlhAvaDzdiHqyLpDMc5/Xu/6hu+X+zIWsyA/+5UPHjx+e3Ncr6
v19LFPqq1Bms3RbyEtVhs/hXiaIhOrEFQ0TjqLDW8X9XKHyH2uNHQc6nQqi8+b8KFBuhCuoV3rxO
jxcti/iTup+vvhtDrNL8LBSb/FFSYDXnx+dvJgeum73J4fvYKxkp5J6jhfC2WgUfzgMiNc13Mkgu
qpc7sshuDLeKIafSEljICYeWHDaZj6xscW9cDZhoL0RXC1SUMIBOFohS6klVps21buPOg8szxmTb
1GyscBV7KBIeT1Yk0FFbOBC3kFRd6UcK1iCwXlA/AKLXhAoAEeVizmYfN7HqxErxH+sOhLBDz0mN
pVWCSajD3kyiECv8HPy/8GrECF6MO/slIe7tDg0cO8REO7VL8GPcjQohI3pEFE1vljMyh6bwtKJS
o/OpVUr1fD3FhXhSlrp6Wgol+7IMlVvss1xq4otT5vFjJOslUCY5LJ7alPql0E0YQ3PrVi1dHmiC
bR7e9ngoQJDEpqftLMyoSa27N/gTQYbPtnE99sWC626GRfkX5DZ0sYEBo+uUBR++Lz8UT6QV723y
U+jBhRWTTFYYF2UbO/E1Boo97EJ8J8r6ecKe+gW3eZWUYGxRITsOamlGn6PYJaLAUlqzfKgxjJy3
Mz5Nfm1M47OmOpoBU6qtOEjBlpT5bAIU5j1hOhvaPOLCnFHRd2GNNh7kpgC8hst4Bky+pBdE0BDr
o3S6ftF0SajsFxErMLKiUptvHYwJXlJiu+hDrPx7gDU52s5Gj6L6pmEtOrbKjKxldsReNYfkCr+2
bD/Cy4bHRt4cQXbdtCFBGWXkDIABSGgTez5t0X9HJbh5DcXBBFdpC/fMbWIXvU05Fm6nov2Dr91w
GJwKmSO6tVWM4A2XEoC4ZXTS/ix19HkeYq+25oi71O6aoghFmaBDXFJqnm9UkM3SW2ZubyZ0K86J
jMZYC9hhpvkQcZLvNnU1CuWkT/Ck2E2hcC71kFrnuExpGh9FSJglNrGyHwKyPyUgLY5/pBkQrFwe
umq07sRICAvQ1RRU9BZ3g4S1TQVT28NGrUV9OhdFfK4UBW0YsFeYx25bnOORMZc0MhflLIwVsN8h
N+B14njbbrAHa/eTVg1XUVzPF7AJLOJkie47d7oGDVVVarY/dXqZBZzvozsNz+29HmMASl47U2LT
zYWyMzFFMOFPt/lnvaLX7sUybg51o5tXk27Xj+Q7ioeQodX6NGiRZeEHX9NaVhHsYxsZKbOHMt+o
DxZIeBYA/8WKh8obxXmCLYxymvaZvBehFd/QOTDP0UGDNQzktXbyMOtxVzS3sgdEnJ5jCFdrMEco
TfBEBasBhdk0+szLRg7fWBVMvDFD8Eq2tyk18JSOQHSnnvHpja/dDPe1t2G8djriH20P/bUHEnem
KuEarC0S+dovqV+7J+HULvRSMhJM6KzU7WgMpAUoRFjGadAVWAicYnOU1oAGdeUM9G9KV450cwCz
Dbc4CZ2+od/jiGbCSHZ8bQrRjIaJBb3dXI3iEC4h1OPh01OmuRRGKi2YM2PsrHG8K4gLmA3fJLFC
0z2rjnN1hxGoohdeVONqjr0TmDPFfTnEt9XKikXqreMi9mgCgJd3ruxL8UA7vMpuHJ0W5bbXevKZ
XIT57ZkIuyUBCkRwR99q7Mv+skUMg+1cm1ZkX4PjB3g2jzYsN0s89o2Fw7+aNfa+cBNzJw3OFxUN
wK8xL9ezXHi6I08/iGHRHI0hJ6uIjh8cibxAFlGk2RZjIKzTdKvMPJ0/dLZYNGOdTDjXcUmA7Dws
gsIWKZM3OXhM7NxeLZFfjd2DYXC4KVpMFD3FQGAwjNC8k37AnVLtSnpWhZvfoce2LyKJ+b0HL9jd
6BXhOGgkCeii6kOtTIuoFzXkwlbP9qsTzQ5arXNQ65FeZTNP1tdhRr0isXoJCuz+AtXtin0bD+SX
sJwrEO+X+SZr6Wj5bm7JDXEfBhkYRY7Lrz7pO9KP7dbDd8Tdmkab7iB9a7d0ga4XFTVaFRX9se7V
78JUtBsbeNkANV/9ssGXDm5cl3f5nIriZOZZ03izn6SWNe3XOGIlPvY4IDTPhGR01Rlsb4JrshQ7
edjIdneHeChO/axis31ICuFUSVCWVUkPyyrM8AyFsxk9Z1jFPaJ51ZUvYsJNkIIwK50tAcdKGDBB
IESMDBlU5jokaAzEyKkwk668muy53mHrmM84h+DeT5ou5Aiio7UGhZpdknkICXjAcilyznJCsSAq
ZKylTUFrJAUjQ3sPLDdFbopizi3mS2x2zGVjlL2KPU23sqaw0clFhuDcIW6zqEDUyJ31cTRsdrlB
4KfVL2rQjCY6QJXZeVV0jY05TCauZbugRekyN2o9wyynJ7Tx4ykGcfXjOClkiPdYfmxDZZzrzULW
+eeJol0gB4vl4yBIM4yw/2Kb8VLMFZBgEXcbn4dZNNpblEGNswuTZD4xcqGfcmKxbGwZabLM9DLh
bpkR7mZLiesgCyRtkcsfheP/ltD/R9fApP65hv78uCLpp/239/LtH9/6F4qufuLYSDadywELc/x/
F9OK0D5RMWts/brronp8U05r5idNU9FKqAIH8hUO/LucpgZfCY029TSTAGH4H1EbjRWP+TfswQ+D
m2hqpumAfuhkba8ntjfVdDvD96lDMrtJOiQ+Jk3cTTcp9ZbQwCOSTusbEULN55G67DTX2hGdldGt
KtbqBH4OTbcExxHPlvZMTdQ45jqTl0fSZuNTSTDD6QKvJQ8WTEskVJG4J7+vPUWhbV5miu4+loza
ywhr02slSYjddKwYN5A5LrzGkRAA+6xTrsKmi79qxaxuC2XAmE9azXC3OOUV4UdEBQGoF3ua0q+A
0B8N6v8f8OwVgP7nEb57aYvHcn57UFy/8Dq4oe2CYascFdFgEOppgBy8doisT7RBaGALvHk5JtIN
+vukaPElAZ7LTDDpH/3g+v51UjTtTzoQiwPEA7rzpx2i98gNRGEVJJKR7dKNAVg3+AlvR/Zih0VN
lUxi8wylBdUDnkSQfUya9YiwJovawrWmbxqGgX+EW/+48o/mj8pJlRPvykt+e2UbA5pUieIEf6EC
5ife69BNhAztTWTUM3q9UbgSAojMXqjPisp784YuXyfvWyjz4wmZO4eQD08Z6IgmHcvI++tLs6s5
1KboCW0b4huMHxMwVXRQo7rJvcWAFMa/PrOVKkT+EJ1Xa9VOdqq5+/UPeQ9jrc8B2F6FiWoKC0D9
I6Ra07paBgXn16wIzeHGCWcHrmeYKmeSti71UWVNr1vRP8KD77GsH5e0WX4F4ISFnMtYWwpvlrNB
rZDDzErqp+mCEbmRIbAituXYx4Rb/OY5/zzADBtK5wp0A4jAP39/rW4aJ9kT8+zLJef0jtLGyg4o
g1zaIlirQ7dI1BqKWac+/fq5/qebNMFYNNUCbgUJ/XDhUtizXmtEnxFxJc4J3AvTozEp6JVWe84/
v03mMfOHMEkuZ314pHUvkepmBrTlSWDSn07ZJho0OI1R+owXvUsOO4/613e4Prp/70o/XiM7HJQm
0+G5sm++v8NpUXtB8BGaN4DLJ0ureHkpaOlvLvO+wbRexqQjTRitwx6rmj+Nljkp+ilrc3rDuXXS
Fd1zavayx1YDd45By7YQczGMyMey/M0S8fMrpK/E2mnZbOIWzjvvb7A0Ot3R6wn9gMXywGkt7ugw
9TQbSuxNf/MGP8Cu633y4rgMwBlrr/NxQbBxWi4bXUe7mJrpnT0QeOUXmtrvNI1O5maqhZkFMoe8
5OGgy6F4lBJG2mxPyoaUd0vlbFKOzW9+1s/PwFbhDav6Wuo4+lrjvJ2rmYOKTIZz5fdxY8wnpGRC
85YuTg6o5tzfrEX/6WIILVbUErcaKp73F1tm0i0n6JA+YYfWiWzUZGdhMIXc1Rzrhz8dvevmRucQ
bJ1R9bGFKljtUgbSStLq3Z2Rjozeoq6j+jfA/c/D9wc3g/KQJikQ/od7kqFGiHcJRtSO5XCWzkq+
W8bRCvKlAT0Ulht9U9Gr3xShghPHr+/x57Ud5Q2XhPzHQmv+UMy8WWgxfY1QH3KPMd3Gp6ZPltnT
F5y6fKGnGDL2EC/V3wyYn1cFG3eqtS8Nv+LnSdNoTiTKkDDPmDbcpbLkOTKH0Ql+fWc/LesCg6S1
x76uDZimrp+/uTPCXRfyOkwoFq2mXDpmGp6FVLbHLOlDfzKd+jOR9c7Fry+qgam/X/FYgGykMfS0
9PWqH5ow9PNIehimHotSN3ZPQiNy9jDrcPno4sXZoxQgzmzIHPIQyqpnQM05AtKkhAPcqaRFw82y
M+SMPW7Fv3nVP+bGu9WYF71qs2ga6+bP9YxRZTgpDgrsa3p8OxoG6GRT7LTRw5LmiUOPnZ6sUpjL
sIhcpAoLoGE6REzjJXtJbAR+voWXaLUh7DH53bz+aRJwGnJUKp619UjZ8+HBDRhMOylGIT6Gm859
ixXAV/IGNLERc55cLSlGc2eEnDMwqRMpA7WlnfQNggsbDk1t3FsIx/d6b5MT6kaDjg1MOI4bVNl2
FHR5i61PvdQsyRn8gwnpZD80oJujCWWTh0Wfty6z56plMPkDsbbLdp4cOW5HSKW1XysmBaBJVnwH
IDCpZ6OYnJeh0MoJoFqk6Xaqmnzc1jTNQ08HkrE3gE75MYIah95xnVstWonUq+OJH+H28npqteRS
NcJySycfqxx1nPJv+ITPBGpgSEe0SBFjVcUzCbEiHKZL7NoVnK4AFE70yGygpNYgSIFcsHV8SEU6
nSeqMcnNr0f0x/fCqr62am1eztqmcT5u4Xk2xcWA36lyng/bokRUuiEmWPS/WRReTwxv545pGvx9
uoAoBenTOuaHdTCd+la6NBk83UxE/KjoCgichgFG5yMcH5CctR12uaWWbBY1rQmYlMZlmLQR3qbh
0BGl2xqnYoqsc1FiWhtEwo0vl27Z5ll8inxI8UwocAhnUMn47Gnh9YKNLMoiJl6MHTkdfCwu8x3u
y5AZwnBpt6NMvi76oCg4AIW1342J2FT1mG+SqVYfx27eV1OTflHbDDzICbPxc2KuPqeUWo7n8DRJ
1K5JVO0Qq6eBaJqrdUlMtg1ysX2IVxZift0ZTiE9p37tVKLdpZI+OGIGMszJsQ2NI+sBBFCwbwSt
tl0ufp5ko7oJR8e+GuvWOkN2RhKzooptH6NYwrNSaeodrpNYUcfztMV/Dp80OJzLvRElB2RnxvLI
S9dw0xKWHmC/k3c7xTBM87/JO5PlxpFty34Rnjl6YEoQ7CVSbUgxgUmKCPSNO3p8fS1klr3KyFuV
aW9ckzu5FkmKBN1Ps/faOLHHUe20ohyeBZbNTbSAIWuxkm/6DlyAPjTwNjvexQzmwUE6jW9AOwno
xeSiFu1DJObmUVpu/mQYSfnTaqH8YK+RrbsK2FtmA/jT91EfX3sfxsJegZhpGKu2/i/V6ApkoqbZ
byt6ZQ5qfQHrmJpkq3YmxMmNcqf+JtJIPugweI7svtJLRQTRSesYeigfVY85mWc+fHFfzSwLGrAb
5Nv3rRlout0pEF7S6g7IGn8m0fxdg8lKKwnp9U3xRIE5sRuGjj0Imzodkc6OuvneCakfiL7EblxE
rzYA0psSUOMQKfzQ2TthbF49nt5Kjw+gts47XxWYCGMkNnewebJzWdr2Y+OvLNeljx0iZzIz3/Bi
6tc0uzAvahj7xn7A+0XmeNR8kZj4lGYtHlFljLB6pxJ0pbUUYBE8U39txryK91FsQAjJGvFgZASH
Z8KGKB7jYYzT5UuNA/WYncVBO6SgfnKzf0Tf34UFjCpiw8sl39JL1XurzrzA4UHsmJX7qMTznk+Q
UCQnbDVA4ThquzIEQwdYIk2V+6zH2XPC1ik+0bQUx1yRB4NUJF29C42dhQtOgW8ggREu1mxZODHi
mGtEQ804FXV/KxdN7ItpxN+nW8td3DsTOcnEyywqfR/MpNoQe/EUmcQvdky6ZW/uEkFCS2a/ZnSp
Gz5Vcmm06jhP0RTiwGvYdaCBx2DZbJF55LtC9rodLoOPoTfzF4mHp4Ow3prVdG3qdog2SxLPmyk3
CXGzSToHgQVALp9UCG7eeiBPUbsaKrnVRYerlHUtKeTJS2XbkH/8+KmRnXzoZ5n+SAanPMJ0uGAk
eAa2hI+vNHhM7Y9mWj5ylzAXIA358J1q54dvcblN2vCpIOq8ZfPi8jxb1nFa4CwPQ/k4+fFVm+vq
LEiS+cYS6mpP7hjkcfquLz8AM754sf8jYbNDLOpMyGt8xyGFe6kHMNC1ewKNUdI4ssIIYL3HsT+Q
ZGxcda3FAQt7KauWF9MlRwEX8Tl2prtqRc+RNPASa7q5Z1j9qwcO03jGu283nyJJX4i7tjdE8DlB
2UsvaOPpAy5gn4GamL+o7x4nE5uGyMVOa5l/GOAl2ByBVqtBBcNbiy8Nz1iRRJtB6Y8yir0g4eK9
sDpA6tswSxwmJ1B1FqNw16+FNfMNLQOm2iy+UH7CeipqxjzNmuJez9p9CXUbputYbHSLYOCsFfZp
chKxNbwR925ZW6wVGfvHZn1f6X62cSX79M5ssKh15oG8X/AXJtiq0dlT6iwUCLYMJ34nPeh2Frzx
k2HyG/Kq+poDo2XDVlIJpz+9JLGOVG9w/RVrSeb3uv0jp/BoNhlApB8dG5o3u9OrU8TvDOjzAquw
yqGepbz1SfMxlA/XvNWJtNeM6cnSVMciuXoR83BeXDyvyl+bjBhwmsFyFIvHkWriblnp9b5kXLfo
CAthUoeFUZ4HHUBiHp1a1v37dAKAo1l92OFfChj1+YFtwwcnvQBXw+C193iCXlxop2Vg6YIvpnSf
CRTWtlUL06HTd5odPxTUXyR7QaciDP0BFvAXYRqodtA3XDTJ/qnRkq/WiNMte1P9UFXuvHEJscXS
29qQc/L4LmuaLwM2x5orffI7E+lDUf3yVmQcr53+oj1M8NFFIvTmOvnRRUt1Vtiadp7lF0+W3YEV
BHBDgGoCraXRFpbSwPW6Xie2Kc53Sy72VM37ZjSInnIMMCj+wlNH59+3c3qXlpV3VM38mOjWAYLQ
U1k1l65vHit892/TJB/watiBlrhoURvvCxNgHNZJYR7xphsMl2ZI12mE0k6qMComfMVder9wOj8q
OTwKG6aRP057B4yGhdHZRCzL82691DnNhefDvJDxDTzfSRIRvkzDg5FIDrp+uCdS+j53m+doGag4
mZdgYB5+1bjENqAJL0msc25UFVhPDDhjjFUJqugvp/XhFqJ2NM+pWdWUquM5r1tnU5cG0UbFePHA
OsmyBuhtDMTXtoD02G7CDOSD3MDxIGWme3fjAYH5ZO01Dhy5YaGdQ1Ydyw3StY3hV9WLD+WZzoZA
D9WOsFCgrWwVUziexcUiOtud7yVGyk75LNJ6/50DHF5bCu5zSDEy6zGXuOlk1ClafNFTQ9xZE+AV
o7ADKJvoAEoeSkYX5WbOWewlKekN1RABHF06bZvUcxRUUbYbcDFBtdwjNAlMC5gA1N7HnEVs0Nij
wARcfgDIx+OyVEB3sOswDfDhz7D2tkCSICUG9TMgpaCODsBiP5OABQCRdVu0xk2WPlKCEYIMVKlr
HuX9wY4xe2X44bbarH0byH68g2HuBn0T3dd1GYU6A4aizI+ieCb06kAAEJvjJkS5dAZFf8duPhSe
4jaugC6NEYIlmct620VmCKfmRzokX46L9339bBNnebaFqkhSs9zjaKs8aEusAbJkVqWAvW/zZOWa
Lc6+SdK9NhbZzlbGDYf/xhZP0rai3STbvWNqrxFd25iBADCsG5XGTvjLQKBKs2Wi8cMoIL4gWcIj
u1cCtY7WI81rbQ3yCrE9rndjqvwiyugHiQA7oiNCJkeh1afQAfGQg89eWgQSS5m/A33cSnN8qT3i
1LCJMn3WQ2uwrF1nqHxnesWN+SmR9D2WboMkBgjhIDqjKo2oOPk6EExvkWK197ggKdidFo4Q57sJ
1NXHNI7Z29xDVJw38aiepGxDRX77zmOetiEimIJHq18FYTMbdxKXQhOPRuzeWwTxBiz4z0D7srAQ
eXfCzV/wSLHgrov4rFlphYF44QNCv8F+1/G/p0x7wiif1XoVkHjjz7d5zs5soC65Mw33Q1V/ubOt
BaDxs0vtUZFTTX+DQHcjRLW69kiNUK+n/Go8ru5y2ShDg7Y9R9pLSlfyjIj30wFEMaYEwAr56Dna
sx1pQdcyIJwc61eKdZM2FBjw4LrfhZ+pTUrwy2Z0JUQsc7lLPYSvBpcAJfbwzqz7o++ItsBFhVW8
8p6dEWlGohu7uiqW/YTs5+SV5nMee08JyhzGGvIBL8IDFP/6HhwlYbg1jttRO6muMYLE6dewTvdx
KlbXcxtFIXH0N1CiRdBGU8Fs1j1SpO3nDJyfPymbpYddbBmaX1M4JBDRHblj3fJQy+wzVz0sVi25
1k1BvdVNxbRB9PPL0gsW5jqHP3OkjXCa1xYYeyDn5kdtjg9641vHBqnJi6ajmDPGDglPFM9Br7fT
iUDEa+fa3VYz4mEHbhBDqZxLd+Ml8gMqMziz5i7lAjvJBSGBSdeD0pu0jA2zwPyO5245T+nw3q1O
36qcOecoRxaO0IvrE0uyLXUHu3VSf2HenE4dpn8wTelVdtGVAKTTOACZa8rMJ+Wm49Zh8x5qFiwS
XWHg0b2EJJIcMoQwFhWSWRltgQ/oGz8rX0myOLjexHHGybIR0g2RNlWXAt7whrnHFlniS11qPxGi
eDfA1smd8ORMrJ8kWCfla55qXQsLZ4zvzAGL9aoaHw1Aeab2PhBqFzgFKpXS5RfkjdG+KrRb5lU7
r50B4XevBH0DT5njo+uqPacZ9GY/3aBIv9Rd+0C4ASbKRl7MJQp9XKQBHEWby4sih9zex953n0nm
swKCqW5S2G9z5V/93jz0pdCPeIe7QPO8aVv0Y5jFLTnl2oueSnGWHi5EL36Uev1Y9jME2SV9Fwgp
zIrf3WJbl6GoSd5pjZOy/dOyTKEnGwj7iraEDoareke4F2dU7e6sHtTBNIXMMY7FgooDO3J179lr
Or3jVfPFUPYAFNk/gmJ5IP8hDgYXsaIgAcFvyp1ZomMq8OzGhR5OOk3tlHt0yvqvrpnW326DX0u4
TugWLgZRgsFgU6jIEPSs9WB69KhGXm9lNo7OThuV6oPcHn0s3zaiLQE3NpBCy0sUmNA0QMaSxVBs
TF0s9wQwzvmjkxKptiGjoMDokg/JnWy1/GEiZeNXWw8cfppqKRlJUTDvjQLqT6CnnaWdoomZTxDX
tvGDSY79qg3lBJwxGe8704m7vQ5A47UBLHQFMSaiQOgpFBgwKsaNqMyIy1ofIudYm0XBXt3IPczj
uGO3oh37sOn153pIev3S2x0S7KZLbjg/4m0fz1fc3M++Nz/AoRef0zSB9vY+OO+aIJs/wQVcRxcQ
b7piK5x4JitGT7Ks2CF56N4nPiCesBbGYVQ7dLzJ8GAbZU8cFt9nS7OQJXdYkZ8nS98sFe97morH
iOa5WPqbEfsPDIKrYFZjH5S+fZ2SgtHHXGd3cBjzKIijNvq0kyy/JlkTQirMwQMCGFiwoSPj+5SY
wUMyqcYj2gF8JXk9WvwjNIFC49kNbMUto8b4tJhZHFbOVF/rSp1hSXxDnlRvWin6Z+Ua72jXX10X
oY0oKkbhTeJ+ZrjR6TlW43CcLecULh028+Rbktso6nD0DYeSs2RTtDZCKq94Kpv4zSj5wfJsoLDL
+ZssjUglt+hM2EcZGleMjJ3H4ECn8YxlgnptUEROwE902+GomfIx7c1rtyCoSojfPbNe/8SPXO/j
dJ6ekkYrh0s/9dUHfVn8KSvl3Yoml7sp9YrHuDGY7KYQnecOXoMax0cGlNs59k6Ag5YbEHug+ISE
75FVcZ5lOp1UlmQXUcX2Ez/wj1ZNt5Rq/gpGBcyO59d5mFWT9kIjzMQ1YrHzBGlqOXItqo3iYn1u
Sno8JNXZzXX7+eQu/rdFVNrJ091bbGbfLL6Hc21V4F5cf3nVHLB2C0VbG7atJ16Kmo6+JyA6HJOu
fPEXBghOWpJ0Esf8CQ5A+Q3rvuPUSaRbtjPemsVPvjzPdVBi2sMrORomOAvrVerCIxm3LK5ZDBrR
s6fsDhTtQCnBFn2T4vLIJEg432WdPJZ9MKGuAtdBJkuis8Rvp6/Mbe/4WtigjeqDNXOxVXbzANBj
/GgSpk/8YnbErkhmbVZyZj1ShUo2JRSSrj96+OcPEAmaQ93YwwuK3SgLlO+8GXpnhJIiOqCU0neW
X+pICYw+zIkACFHihymjIVjws3EwK8cLBtIzh6Bnxy7m5ckZ0iQAGZWfFtEOO36A+Sa1wR+4CG83
ymvfxnn8lZnVDi1bFBbUimB9DCNMYeBui3pusz0gM6d+ihWQ+W1pOOoODTkTK9McxItlR9wLRpOS
6Otn7wxJSPAZHYETx7H1s5FOYu9j4wk0dN9B0vW3eQ1qLmynOA55VG07W/hgCxR+3EE07YEkIkJx
ylEHzmUU2pHw4+xelU5zSmNLIzAgmetdjW03mKE8Pbkw7O+qrL9opVFu4akV70WXJu9VmwGS0VvA
MRAvxIeR5GqHOsv8iUIL6axukrLQx6n68HK5TFdW6NDKM6g+X806ZKZVktmWZFRqFH42+IYnI8l4
Fmc0XjCp8plKEdCpY+6apR+YHRFGsIbeTJbmPhAGXWGv6kE5EuWiFEMKjYE1P+3RBi7dZf7HIoZ5
RQktiU+x7cVNdNKTVNXHIeoS2CqCse4Jh1Nq/ey6ceCHi48WXmiJfu97xn9zfCMekWtAzxG3fvpG
lU4XsaCWOvJ4tnEo2Ci8tmX3x0ICMyCAUX5Zm8zwGhFwP7CGJAGcGYreC30vZWTaR64Jp6b7ceL0
SZSW8xmXsXOT9Prxwf1jk6AkURBHKtPZopao2kNPQq33QNpvNBA5MLjmLurafDzUXdl9q52C56nC
wTYepmEimge2N9ICZiCulp3QSs8KAFqPkDtojcmaTqOai/KeLOTpVsx9pnZmL8xDMgyOHyBljWit
GDkyylYIwT5LWZI5WAqv/tkZWmtd58GxABGhPrPZktki3sp41KadmkBLHZjIlwBzgcxoIXvL0kcQ
KqBVuUPj5yczjYDhIlPl7WnGlk57ry/aw2xNDGM9+Vm6LhiCcU+k6+M05uNbjb5a+PoXfBFmhO1V
5c1uUK3DSLjhpPF1eRiYLj8sTFrXuCR99VtDhGpeCVv86cH6DXN3XN4JQttaHoPImeg36h/GdjRb
jBrCeaTp6abR2c4Zs5a1f092+NpduszvKhlVHAhHY2MUt/qOBj4ifMMErRWrH6nvHQZt/K5jZryH
Fy5IFyCtYYjllX9iPTEtX20xvf0q9CY79Pb06XUWt3YCF11SaId0TwmsLWm4p5r3usly1+MrZkIZ
tgrgDqlgA+CiPYL02nkYC7g/28zH9RJPykFoag045YA+TfxEHFmal94V1WdsjWjB8ywdrJNsx9Jk
zLBuWnf6aGTjIWtTennLzpW3JeeWlqB2TToTWsa+Z7BT+Pu69mbrkspsrkPZeLYfJKoB2m2O0nHP
VaqBwK4royrBuyUeIJFhwM4DaVSzr1E/uM7BqFPNDS28QvTdC4GF+hAL5zw2wqyPfL0pYODBMJZt
NHW8b9eVKMYQqrCARcgRj7tadkb+QLE8xc/4TwrzQgg5RwHBdfzvzAGE1FsAV97is4SCu1TRRVl+
1O0m+PwJEQBWIzhdvNjDwpnX5gXk6Ww+5eao9DPel7Y4CLIsx4NX2nkjyUpYj4mBvILy++AQoHqz
WjMr7xC4Q+AQY08U5sZsYpiyvlMK7c53sNgd+C9HzC6A4531ziOQxFTyGluK5oqEjvlk1yW3oZW3
V57hhXyMwey00ESjML72fuWHppoaoKxa0h5KjQ4Q1FoT3XLRqAMSMogEy/gquxYcZdQQ3qlGFpcx
Jef9gt/lyBrul+8u37hN6a+ovc9SmfOVc7s7p5ZzrgavABjmO3uUCqvoA758ZdrdvjQg7CZLArcA
D1CgS5+yqLLGI8AgEinXvfs8sdIKbKc3f/Repu1Yl0dvES4afZ2oJW9lC75+146IdmjwlcoOTJ8p
KwfVzZdKNQSMOaQyHmyC18+FazIDSgrHvy+neToYqdfSb/kZTgfSQcOozudsy7NM0Q5tvn1eNyrw
LLmfJ7JyeMxNr/qSQJTDXtmXOMrzzynW5weN/LGHoU3HdD96OURfqC/HRYgnAC/IfWyR7lBmkCIg
CxdYT9FGwSz9dkfEgXFKOSLkaaIX2xt98bNASb7N/Ug+GcqgoWEWZ/GXzAuQwFp99/nSnhI2J99z
8nK2ovDbbVdZVVC4NiR7UWt8pnPaUMjOTLYWJazD0prpqdKj6ebSpN5cnrsApfA3i7SXNGBJa3wW
DBDYmbmdQSKBNb/k7Fhfk9ysH0hReDNHZjqjXnphOQ3RQxT1DcBDD8CZigQnA+FmrlE1d55SLnP6
zrvmfk+y3cwkeyPgk7OYbPPhqPyu2HtO7n+OJHTtm2GsLzqhuvdmRI6ly3CSxts2Npi1OO1k8qqL
yDy7Tf+pyJTETuMdXfJrLvMEkoAbo7v3O9c8oSxqWC6p5sNN8zTa6tKYw1xV63g0M4d6xyLRDMnN
iIDru6b12WtJ3AeaX0kd5F3JE5aPzvwh3TzDahJpBh1/lt4A+HhviTV3b2PhcU2Y4gEMEYg+fXGu
vclSiNqiWk6CpbEPPpiY3pEqZNdq1fDDsmWLSjppb5oCZKTDCmOLMroHZgkMrGxlMiPSMxsSY14v
5nsiF2/TERATmvVc3bdWLA7KRQKwgQkvl0Dvs3xfZgIGORodXC9iSb6TH+sRXlKLaNOx0mb72jSc
q16PhquZGBEngAq13DgvCeNCxOkGE5LSwG7S2ILB/hgT/wLRfYtu3H0yRUUngHBzzy7SZ5+XRMY+
IUQ3hcdaEDMyVstugcx2F2uD+nTnzLzP8uEnlhhf0iYtR9qZOHDrqEu3JrbMY1XW01E61KB27ttn
PWWMFcFD3FugTLU1OekP69b43rSN4WNbkfOd4Qv7sYpHKg98fuGyVN49sxtvk9fRYbCXA60bZj/E
4JtGTI/IQbTn2am6B8VCjMo1JWY3bVBG+ALOU5Ga31rdXpu2yDaPsb0C4CE3uY9RyvLfq7PiCJjM
PzRZHx36zGU4l/pbMg7rEz/ZYw4P9x0hHQPtmLGjyBz1oFmQWBIqfprZNsufenPU30bbiO/tHMvJ
YBpYn0rHQP7uv+Y4ZZHOlGW272093YoaWQFKvIRIGL+krWuNQ54u5j5KsH8vDbAugrEinv/E/2mO
UfujzFHeZ9UYKNn3H0NmuPeS6It20/SIT912ldmzzmPPPQWCbXjgjUZCYZMVp9ltd16BcZG99s6C
xj9F1XC0ie1mUGqfDIBPgUleDsEw83trZGCqtOGlLPMvu0NhUmsYT2c8d3YlLoAWpUW5gFQwMrDi
CunkGZqgEuB5udY3mlZsiZZuAkYq04XMZ2ZQy5Q8MgWvzpMoHgcq58ErU4cMWToJrWcTCRrZP9WT
4GG1Z7rluNTm5Nwqme78YYjPSDw6vgjORH/0uYBLxlfFsDwtYqy3OYdoOPAQw7psUVFhsIp769kV
2Sf+J2+HAz7esgsMqb30F5xLB6bs2YlUnO9NqxMLzmfzU6u5j1KT2LnAMeeXxWtGfdOkI2rBsl3m
cpNOXnLSltL/FpX4TDfCnVP+hZ5xVg7kRG69iMYA/DBZ6NKutHOh0VHXw6g9T23TnYx+nM9kkXGl
JX1+8BmkMX+f2msrPWZJbqECNsQJhE+3ChI0mvde0TA+Z+I8W57YM06kCaHjCirwdnv8RyLIZNk8
p4LMsZxDNazg/wJSRVtkLUYWzlrpbhvGLnex7jAGFoSPValOUlzr+ueuUtyCdmw/isidLwvWrhc7
on8tGVIStKYdoVmc6rkXxnbIYGEywA5Ep76nvV3e+t72zyTfpSdwMvpBKq0FlwFwX0kB1j6W8gdz
Y3FONRmTel0Nm4gwUKTKmSAbw9OikPOMhQMbMvY9cRUQzlkemhn9oO+tNWONfXuazDyci8rfGYZm
d6ws7O6GzQu/aMrGIqbnf260xrtFiE1DmG1c5vEC13eYi/pRGM2HZ7bVpS24DndkttdQZODxphYZ
nWTldJ9+x4K/QE+9obnjeC6NszPRet3NTLgfMdSyFF7KmGCwgSnvSRuYMq4lI8ufeggjqedb8N/T
fs38O0FU0DZJxF9QKbRXGUm+1S4v2vbkTJPfbNQ8e6cag+O6366/z5w004FftQ+nNS/iIMMYuk3c
FnBT12v1YQasGJRp0YVY/xgguXOHL23i15baSn2LFCUmYw/PV9tBDHm7YWgnznjDrVPMOMUIzF66
L1ZsiF+YNf1Dp6jJhjmxxEtjO+3DaFnaS5X2xp2qXNi+3fItk155N9FiPZjglU9lRACCVs6EYABF
MY+OK3vFBN1YymBkL7Y1q4GmXkzzHVN9iFQ0hmIzMMGvj4VTcco7oIgZXccK6onWxSpwnE70AdyQ
6ms2q6QPyXKPXhIyun+ZeUTUyahxF3hkuwddBwhi0/o4W4MK/AophTUhUkYz2xaZeMwgt2ktbWpg
vT13bZvvOdCo2UhLRf5F3zii9nX1XdstLqOEBQ2nw3A5n/v6pmGl857LkdPPmRHFBZFmelfJLC9D
O6MrsKjIKSieMic+eVUVBXTkjnkwKmYMoilTUvmwxhZbECR2vUmGRp8D3erjn4LEB1aiRNw3TZKf
DLPSP812lKfOXzgf7JXIG5nLpfFZ/8XFUMG7JXWKNPHPZKo8lvGsvXObc2xM08sKZbonjjjfuY1G
snvirF2yVf+wvPHYiQYHt5/d1W7/nvKQM0icUgNUTUKITmoTYzFZOY1N05Qw3Yu2utqIpeIQ/Rmn
HtU2NGBNgt1MGSr1ZiaD2IjqvR6XEl/sXNb8TY4Ge1fD5DU47hcTPBJVJNBV2x6Jn6/auyIbFDzm
XLC5wp2AGpv8NR1hS6Zsf5fMqjwaNA2BOXlfvkt00YiOkgQWvfuWaXp89OsI+mTRSXVgEoXRO0ID
QbNLwo+c4hufNxIipHjnfI1ddKuxHnYwhOxdnszMjRe+JC0hvHthgaGRK7aUz0NN77l1ytHT+T8r
Eur15eb5DREeEirscuJcZT3rsjimgmLexWrUYg+0KXn4vHBKu+zYwuTkhyodEbYc0uyOSykYlqFO
oSGJD4Njmmpri3EIQVMnOyZ/Wh9Uo/U4smHcYTFgNeRa6K9W765p2xCmqYKC3LCJCwDs8rZU6XjQ
zaagcPAwBuOebt7M3maXSpKQ+6ZsDZmgC53+rougpo8wkgmPtM2IdRf9ctyLYasN4sanzeHc1hnf
YVUvRyD35b/qLX9XKqO2RKDjrAwzc7UheqvS/i/66LruO2tQIEj/UNIvnponcrUcJyNVrkLPY1Ei
cGatXWfnRsd59LoP9vQuO+CuJVyALE24G2MUFTyxU4W2ldNwuvksI6nGsgnf9dKZvbFtii7RfpYd
8ePbvCda5E/p8P/I4ff8/2EasfOPXJjtz6r8UPlfHX/rP/hvx5+OZxSYC9hHBrQu4vg/HX+wHV3G
uWBZmHzxfHjogf83vc52/8u1Df4/wwCohl3K+G8zq23912pBhePE3eRjmdD/J2yY3z0eyL+BLtKw
GKjUXcdyV+/ub08mIq0pAyYcjPWaASn9dBt1jaT5lfXhn9XN/m8/gj9eygOOyasIXTdxr/z+Unnq
RovF8J+lO4MJXs7YkcyTXyZ3qC4Ju+P9qMriJWuUt28Qc/yLfegP8+L/keT/+fqrTdJwbBwYfOq/
vz6l5YzYHuFxauVxciNHHFrJ5KXejvaWXAwtLQeLj2DGcE/FJyGQIxV6cs3B/YozN7oZlq9coC+z
KBnw2dLfcNW5chfllKo7A4R1tXf1bPwlR+kyAnESmQTS4yNViHyTIBtqY9wkXAC/UGPQvpZG5uqI
MWTyzPMDO01ZMvpEADR8g65tvAh64Dt/mLUuhKadvPzz96Hrqy3jPz4Ry8aeAHsMhOLfjqW5EdRu
c0bsWLpqZnphGR/VYHNys1ko152rY30ThaF/EEVrsF7zdDLFmpr8oI2zmPLHwg7OAEId2fTPRexs
2zRuvlrAc+6G6WYZBWRFs20vWDFlaHt6E++oYev72M6756hjRAvIuyg+4YXJYqcNniKVsWvqt6n3
zDpInWh+tGUJXUZ5a57r5Gh4o31PdV9ZP0/Pbe62sKP5K8Z7HTTpPVm20ji1VpPY1ySi29+JknHm
UdBT0MBlDKNWaRLMuskxECnno+/MG6VQM22TMkX+7BPL+iEKeNKE4s16fWx7LKN3i1e72rZtTe97
pEsvP9RuMjYhW0V92aVqIkRTj3zwwcRkdk+YO+OY+OBsMgKcMMmHy+pzHaYapGiMLoGYgaNccizb
Fg94SJwBm+qmtWEUk8VgSca0qciReaeUDhAVbAep0jrW3ZiV31vBzJhWYkcYc/MyaJHvnhGYtDKI
LKd4TB0/FSFGNAYRRh+P/dbyCuUeUn3yjS/+YDyJc8R9xVgMpeJDDrpmvItizY92S+pBsE9BphQE
Xfvgl3JRGcUxIuO4YLSQt0aIvMWvrqRagG6py8zotsRCkYZQZLq6Gk6FPt0s3NHHqNdWJATgF4g+
+8VK0p3VmWAo+ZJmZuSadOR2QWaZAG3zTSpDCK1k7uSZQvXV04exmJ7SHQwh7up/fvj/b4cRIUns
Rok8whT6NzMhG685H0QPiqp2CfpAGbFtyQe65thzGEiN3YSqmbZnwPzA7KiPfv3z6//uBfvjMFo5
vAK2G/4bMKW/H0adrsVp4RUDWRfI2jtVW2ej7WkHiU7dE+ScXf759f7G/v3zBW0djiVGX24OezVT
/aUEcWSi1w0ldjBSA2Lpdmh+Jhb0rNE8EDCTOgBqtFgxThn7/kEcyVA0P+sxByhFmi7kIgJLKB01
NP9aBnrlX97f+oH/fhZZrOksSKquLyDd/c37MntaZeNT65AmkbtZE7m7p6S2QrBlvUl/Hj8TOZMc
4G/jlKgnZrpmZy07RD7dnzXO/9MPvd4Dv78TbmmB79MGNIEZ/29XIkv5Cu9yLxAMWpKgg2yM/Q1j
uvLfPGL/efzaVAYWNxHuyhXR9vtXojfoXQT+iSCpx+FG6rbWhsDdqd+s1v2pTTUjw4nQFbERKlEs
8+eUO9pyEiZAOgSlGbDXPL5Jm3xwIoAZHcB6tYp9qbUrV7Mu7fZf3vJ/PrWwZfHIu2SEMQdasQZ/
fYg827XdIVrf8bA0n7pZt3vCqAD2uIQ6pYv2b274/7DlY0mHvmoIwzYE7JY1yeyvL6gBVe9jcL4I
uQuEB5FFe5QqB72HFy8mJp+xSvalXsTXzM/zV/w0prMZEQLt/vnx/P2ZWN3AOjMQHc+UbmMM/vvP
NcHFpzc6HZ7laeNDwdZ7w8xgfv7nV/lP1yAvo+MXtwGY4Kckgu23PxesJldinkhw+ZP/OMuy0AP2
tg5alWL+6q0m2tEPLC9lU/wvzs6sN25mu6J/Jcg7AxaHIgkkeWiyB43WZEvyCyFPnIfiTP76LNoX
iNUS1PnyEuDmXovNbrLq1Dl7rz1chlGJMBlyNnoLK5UZmu2kyIo9xnSOrt1kXH386V4vmet3YHk6
9aKFAdmlhDpaQcDNG4TW8uGasQjPlE1K88TIeo/p4nPUZ+nWtQYRAAuMLxDat/f//OoYdrHs4uKX
v4Pr/n4SksZoI6uXte+gVYu2XV7RlMjAq21mwkuCZaq0q2wwQFuJWgej6izj148/wevX9c/9GwZo
R4YbfIdy/X7+WkFdR4+p7ngGhhJ7BzlOIaqeDqXLTVVL3BNpnhyMuR22H1/2HSc6LJAVeIPqgT3D
PtoqTFVJA0EkHofUrJItCjrEPJGiJhqIV7miSHO2GlLhTzYGKMJjphgeWGInWR7QYlnqndThWgUf
f6r1SfzfRXL9MpjeSs4vPBLoz34j3f/6MhC3ux18tB4SBoRBMuWs8AmJltgScHQbWmNV0yadG+Z0
wNVO7BXW7+zAo6sLYCc8jxLuMMfq1z8FiXawp7Df+C3igUiZ7i3wiBZGmk4+OGVggxJsdbws3UAh
cW33BTi0IrBTbe/G2Zqsm6bZRdVg1iMPBGoUAh2yHzYINqVCmNjJ74xVO2gkMbqyoI7S1RaYifhJ
xraHCrqljKvRI+75HZYbK/Ie00iPLh1WMFKzNTojVNOJcxPT16PxSgHxy449wBraRPxR2RECv9Xt
uoUp0KJS35UTJh8tDlW87UbXOBtpEk/BUnTDFISZEQZNKdFrue5cPzP10T9ptXCZr8ZyUBuCWSP9
IiP7DguCJ3Dl6l2YfDKYU+PVrwWZ0VXttWfUboD8DBzBWOiy2r4fK4+ufT8qeh+k/RoRQeKYlunN
y6GkgCxMsJqJILmFbkOHcLbC20UZ5/5yFRqljTtJ9UUKrL300XSeMUgaNFlIVGp+Qi5yCOKxCziZ
NV7ic3TpVHWRRlxjPvTdw2Sb1VMeJu1PNzIZzU12UdqB3Tbpz1hQip6xH5CAaNJ4hqDUTOM3yocE
Wx/784NuRaAi5ULe8MHMTeZaqQ7Za5e6RkirqBLzp7JnLNG7E1oN8Zv7pQ3mA6FJyWPiMHvYAUCz
rnpNlBzPKgOEND3xivHQZMDtKLTeS+ASFiSkGpPeZVvpgFekj8srtRnrhU/GQqUYqtVm8lQwDZ8D
Q8z8oJ0eZ/howr5RBCcim1ikUzIgrgnDm0Q5E7JGesRZ2eQQqJu5J7p85DzxY+6z5YsV8noTnmyH
Z7gP1lS8kZRCHwsYbUJlax6/X96mX1wGCy8pSEnLN1NdfzamRPygnJ0VVr9i+SUzJ3pC69eVQaZP
Yjqb8xn1XqyV5kMDBPa56kf9Fqmvd6uRzJajfzMZ6WAOwz0PaQPPDpOiiTPsMl0DQMUWrNXm7Jxx
X8534dq5t0EenfGOVZZ5bmeEUu+pnTlFkppGcrJR29FwEVkDxxRNtq6xB5EVRbuBirwNijhDzT10
WTYQFZdUHICyaTpL3bi2iQ/UTG6jJ1n43JRZk5G7njERLUP8pP4SxhyPaEWrF1lkdEZtJ4T8x8nU
WHByVQjWhnpCGZ9P8QtpTUQD29PSQ+ZIMnfYrpBYVDcDrRC+yb7Jtlkb9e45PHlckwp+5dkApFLz
sxhk36Zj2/kGOX2hd7oohHXceT1d492LxJ4WKnVAb7JUBk09pTpWFIGIdVhMzpAbkWGG2Vs1jJQN
dSBKsqyTVhsQeTqX+6TlOSF5u8VAlAPi5MHuKuOJgyMKKTcJzeuMNw/tlt7J4mAgSuqCpkvlinTX
Q4ZmjLEevL7oMBdEmXdd8Ru5Aec5QKoDL3fNL5h0l0qrshZ3Nhk3G5VaLn+wiIynKHGzhDkbvmBq
+lR+GVtSWuk29rQsyEFNn0hsrjCdaeAazzI861/R6GMCSL1KfJ9kV99qg0Lk2gN5lXstwT6+NYgX
vWiWKC7I6amdOxzWzCE0t+RVQpjrPRtMCX51nsdWYZcLfca8X7/XaX3tTK99mEEM8LmX2i23Ah8f
08wkEs6udVztWdgRu39nkmFGFpdt3kQiWYqdSmObSD5TGFddZNUuUWJ8NVubvAPm8wMT0KQerDvP
JlucGCW3XQJs5HjJjKwf7+uZ7WVTDexVW8ZaTPyhF+GvihZyfsCrYeUc3C5GjuxV+gWQ0eUGekJ+
r+tjiS0uN1F0Zl1DxOaUx1F1IOYq4QijGybSe7vWDmYHwtNvJymu6yo1px3diOgglvXJR3cZ/bCF
FeFYQRN1jskp84Iib4R1JWaLKh+rmIeYlTMByd+dZN9vcwvkbdYut9polD911NaP/AXrV4syHdMP
M+xnt0BbhOw7S5IgCRO9ZI9LagCdLsH0eiwjSD2xTuAVDPPkTiTw9C8wmhiECDBv+QRkpwv9Spm0
rHRktXdTqOYviJMxpXC8nB5XkwEJ2i0PywHTOTnR9oBXwHc7DqBBW895DqZ2kfQFLKvqybkbl1+s
nOLaA2VMJ6N10Yj1Q4y/cUnNrtn0tS7P+nFy8BA1injLjV4hW9+NbZXV0caO6sz41I9WP17GsWxv
cLkS9bcItHp+m+ZtQZALbIANDsbia0mS1sjirdMMQUezxrkOorHmfaKYwl0JVTKuIQ89tYMosfCc
mMZqg51j2518d6jDkFlvP3S+VYuYdUPE7TlvjjQJX5PDLfz6fieyRH5BIKPdLWgFurMF3xpC+pad
MDZinV6f2ff9XluybT5W2uXYh3VyIPVAwdNt7hI40OVGDRHpIKq9Kryy/Vnkef0o1HjTDGQDUtOc
MzSskn90gvtX3easzWaY8mDGjo7Z1PY6+yWzliXMETZbEXpsfeq/WLm1XAxx4z7+4zrRpaHnOL+b
rlANXldqJo7rRctoO4jS9IIM4MA2Y2HEm+F2yPgBRgtUyruw8uSJuvntkY2jIwiuP1eGdPL6yiTn
lrmLF99nhWiCyCa+N3Qwh318f0d9ld9fqEtPm2IEwo5jH6PVRw91tq0a/N+4VA5RnoRXZmMSUdoL
kpRy/EFtr33rW5YxC1kldkwnwgIa4dqchXeOlTs7S2F3v9iD7Z44M4m3RzYpdNhVpMcCcuJw/Po7
yCvW4qTJRx+bCizgEo5whG+pqSsGpU32HaR4L30UK8un1JhEsZmctQrkwNATzVp2ShERzfa4yXqL
WMXFifuvyIkQ+XdKs8oAFn5S+i1RmbDGQgSPJ04Zbz+/TbteCjgdtkFq1dHT2pMqkuRhhYFKtPk2
EmxfXUoWXFc7GvF3FKkG+cOkpaU6HJLOOHHqf93u+P3bmpz0dN4UJjGWab7++sRs5BC2yAZuYm++
XuIQ0gch4IHse30nZZKemJC8PWHaa/Y6P5hjYmQ6RrgBMnDHrGUDKScVPbn1bPml6Kedy5b0GZ/I
yN4f5rcnnuDXnbc/dwmHkqaDQdCEJY4eEjrQzZDil/JbL6kvc3DPj3j9h/PZIxhsaig/0U+lgRb3
IcMZ5JKe5kqf7IDm+uNP8s7tWy4iT1RyvK5gwF5/3VqJtSYJYz5IBU4YOb7ceuM4HAbLnjEOitrX
50w/+/iiRzTX37e/8gh/L4iYWY47wZk1YFArCUM383b4AbjNRlk2NJ4XjGjbul2HeRF3Kn1SfIDI
W+xN6MXzS9xB6GZt6ZIyWGoDRDgcjminUMnZfpj3/RU2A5n7htNQglqjO3a7rBbas262FEFGnT8s
c50FUYySrV9Qw2aVZ1559lCJoOycrtwUTgMNwm6HauBlXMPD58JCy4deOwpc5mST3xLpLoOIcUW7
97SqpfcPvmwz6skUbitmySfP3vwGRydvxzR0ychjhd9aRx0qepROIRpy3IuiMH7pIobYYbYrFOXj
n+Wdrgdtv3XRYqiEj9o86vypSdRFPkl43EpvYfyYhLfOBb9KX4vuh+6oewtLHtoRkTVn9LD177Vt
TQ8QbBhOkYyAUOTEJ9LX1/31vdP75LEkDhqgGi2Q189nF7PRkfPV+55H8X0+6M1a6IyV+SJdyaDH
qxMPbgRG5S9otKLErwkDcH0S0NMvhW72iY+kYrj1ygqHwBitOlHqNemCjGHO86k1RfzTNiT5eh5I
TOzcMUIB+krGMK+XnOlqaFr8Y+xkinoqHtErGz3WG8q7Oseg54XifEFEOvpwhjXcJqzUm4EUACg4
wxze94WAVAPbI3oIqWpeWuBHZtBFvfmLoZD+nC+RhafUU33BITDEnaePoBcCRscFN7PMxITi7/T0
wzI6IrmQUSE/58nUxySom81zzLD63hRZYfvkZKqGURjO8NyNDI7xCBvUFjlvoV2YiDeXwI56ewF4
kkWbfIKHAsNcSSSDHPk2I8dGOyD3izRSInXlpc5c/as7NAvKzTnNt03VwEBxWm/V30Y24ArEJwOx
nXmZhoE9J93gc8StdnZZFNam0Cv8WlGvHglZQM3Y205t+kXHCMgvWy//GiFJpmS0q3yrGfYg9q7T
Zr8kx3HrQGI6Dnx6A1Sci1mTHsy1az9JM1TChJZ0n7wF9eeGZjRpg2R1t77S67oNkNCj1KAIQ9NN
4K7wQ9KeYOl7ceWdeF3e7lQrac6FEAyIT75hYy7RirKcSCGSRiz2nj2N28iCNlRjNz3XUm88sTG/
cz0LfYJFJ9gCD3k8I9ERsyxWw7QmjLzlmudPJYyop/BTx36V4PCZESZ//P69recYlHk0HU1GRBBA
j+o5p6/4/9cE9o7SxAjVuYzsWYKdU4jNtzUH1RzgvpVGiR7id031V2eTHIW2bSxqDmdukxu2qXRH
ZFhJ9dFoT31BB8bmoHBGOThskWenNx/f5jr0OVpkiOpxuD+bVYNz6+tFRsf4jN0NlcIwde6u78mv
En29goT06unjS73zIxLORWwRi4qkVD7a+HV4JjlFBXfqLPN93KNeI8rAgTlIRtjGjrP2yz+/IHzP
9cdjqIOK5fW9sXmgta0E4W2Zne5c5ggHIlWKB+XI+VLJMT1xPWNdkY+/TNQtTG+YprBZHfWJq3KW
rdTXkOeCQ59PNIvZQS4qykARb7AXrfCWPXL7+aEmThCrtPKsL1qWzqCVHKWnPuLsuN55ueyvYxrO
WuAQi0owij31dynW3zTQaygr+Kg9TEoj1rJT7f93HkfbW2fENM9Rjh0/9kUft2I2aXxFdKjPG9i7
n4oCBIOhbB19mx1F59OomduWBLuz3JgW+8R797Yqo89voRIhMVM49P1f/2gRrb6+tNDKwrCI/QYG
BkHyc/2rCzNJeyOaNlJHtvDxk/LOy85wwdBtE82JbRyXGbXnzH2LJhsnKQ/lwqDn3IzT5cRE672r
oEhipsm7vh7hjm6tcjqBS67zZeUstw31vY+Uoj5BTF7/ytFDKC0cvMgVGStz7H59lYZjS6+3IWbK
xq12Yi7qIEwBucGEWDsWqKc//u7eWUEcKlrb4HmB8Plb9fPXAlbYtW6PjUtnxChtDHJa8liNXbET
VkXb5eNriXdqIsczVworRwg0XUfLFWuGQ0OrGH1aR19p4zcXdasYQFAAnCV1hzFCaA7BBQPDik7N
APxiA/pLMe8yXQJUi4YcKs+JD/XOaw+tlJWNMgttk228/saHpfFUkgGGJdI4/ASuqD64c1p96QQo
eU63o9y6dVjomzpN0mce8HJjG31/qmBcL3P0w9MaYHJHqYymxjmqlcsOWHIy4H/3eiiNm5rJ6meM
UsY9MloYjeAptGcnS9xwo1fT9NPFQDPf5EksvnOqxe5SZa4bneiKvPM2u0yXV+Qnn4sH5PVX0w6t
WzhmiwxEC1+ID5vPzFZi/hqmZesllGsj6ocTX8R6n8ffg22usXioc2lgr8/QXw+km2tuPkUxKmFS
xc6iMMoDYQFJoi+vfId9brukg36Jcbn9/vGT8M7dkpdAyWByqOYTHL160GO1hji6gaI3029i3WZw
ZmBGiehqHGa76b5RL1YvH1/UeHtVdL6O4E7ddQ8/XlaqpIjW/iTLiqwaFzd7b3TX1GxJHSD85udu
s65f/Fh5DMtCjmr9NtVhzl0qo+wenclIKV7xZULr0GOjITneci00XD0OXyYLY0oruRbXSM/m2z5z
rZ9xZ7M0myLkpBTZk71blFWgAOcACpZ0TAycwVE7X8FVbU/UEG8XG7QOFCw6khhe9eMzkYaTmYQs
+rZaP9j7xsog1hpuC6Qkqc4+/l7fXOp3I8ih7iS7nAyXo9eJEIQijSGc+YXRPSyKtICwWcloMXFC
H1/pzQNLhcL5bm2GMrJyj1+SxMWzIUbOnkxTkmAUKjwrOYBBOoELOLUiBNNVt3cmqVC7j6/8VgHC
w+qKVREGcMTiM7x+V9gYTBvQ5OJ7MtfvSxGDvJmZRTSurA7LvMibvEQFqC2MURlimddt2la3IlYW
tsXIIVhAtddttS4fH3+yN3ul5JMxt+AdXsXHxxntuleYpNjhi0snGV7Fbi8v7Cgzzz++ivG72/Rq
seD0giR61SQ7zF6s9eX6a7Gws94oVGVM/lSh+yN3HkO13xFfbQDeHN2nzsmrJ4xuqz7LJv4qCMt0
ZExtVhHh9JzDIfEzIsabG7MnQ06JsftCJvpWpWu0Fkz+0r0y6KOV2zHDXKxpavhUuG2ndnYCNnpD
9acwfRgpAKucs0/lC6XJ+MwalYHFv4q6xteQMjPt4zgYAwAtVLMTQ+9eeakKAWA5TBjIUwOlupmt
BE9uOzb0irKl5QSfZP1zKwTST4PYM93nbN2DM67m5WcPEl76MBJj/QKTm1WdQ0hhFjI2fYsBDB1G
ezZmcpAb6eXpfIYHJmRcylqvBfVo9u2hZyTt3BXu3ITBEvFA/DLVaH8mlGj4YbvVUh5iLJTehvWr
RmvYNHhAWH9qc0cfiWFlgy65DIph6L5hNTC+MsVroUNqUUHZ3E/MROwBRBu4ipChjVGECJ4dLfpp
O6QW0gdWCcMaqazvibJIXJ471T9jOLV+MezHPjsZKEY10A/eVlagEP0Cd9oVwzeRni9pBsNKIsNC
zGNG3T1DVxuLHydYOtRzjvFvQOoC7EvCEEAq2nLycxJJTT6NJp6/1qqb+9IGvQJODPFxYA8dUtax
K5cvZV3qn6vOWqmb0yr0WHgYMApLJrEblKYqDPp2rLH7T+N3uHCTTuBfM3/FWpsYG6Xq4rPWK2lv
46xzNdhuGSiGjONqseFtgbUUD7h6NyMq3/jgLCLL9r0BaghchN4c6OW5+S5TNQkgVqoT6+Rok4eg
RMWIQRQJjsQRuJ3xy0q6pvXDpkRXw4asyKVDS9KwDYhmU5Y2lnxvNKor9HnwOCTFjeA0k42RHxfl
2r0vKq0+U9iXoy1athFyZtr3VhDGpW5tRBg58P9IC/xWM2k3L0ELezu9l6217edGweHT5EAKWmI1
Tw2r3E0liVf181j1V2iPysc0VsZDjzKiwgs6QcLqtbV9MxqNdwfrIn5IvcmT/khj5JvOKPdbuwzE
+8VojZ8KajV8gkosiOcRmDICSsaZEGNX2XbgMu7FntmGWkCCQB+hNtWMz6bNuLtpFvWdw01/VmSm
WWzaYh6wwse9951SGqp/O6huV1rLSi+1Lb6Yoe2Qijej46pdzCSen3jWcNeXVOfo0l0k0Zsy45Xc
xIXyftiA9p7yhR7UpotNa01aFPWFACz2c8amx1og44EXupVxFlS9q/rNkBAst6for7XAZMiGi8+1
CdNuIxTbFznF5zVHm7ADnlyh0eNQEBkn9qi3uyEJA6yPFPmWgcTgqBnpijwDVo4liiK/PctLR0NE
VMiDM8f3H6/J9psDDLWJMHjPSNY2HcNZP8pfS3LozVps0ZH0OVUkiZ8wwJ/AZVvyeYRh0V848UCQ
o2Hm0d5KbTpBUsd7t4QhrxjDc+uuBhTwmGipcd9pEcoI1N9Lvx/sWnyWmgCeSrbtNVaE8FZnAFVs
KgIpZWBWDYW5ttT6t6U0rcSX6Kz2Ocf5z2XtxS+hbkQoVKhXL8ah9K6WBIjKzrBgVbHypMWNG6bz
sJFTW+LjFQqIo+2Bj0lzgiK2qknLl9mBI7QtNLP+ZrdsNHQiR4vCyUIl0EGcq0kDKHTDH3Ucj3vH
jIZf9LfwMBrtAk+mG70muhpQMajboYiZkM1LinPeNREe+Apjz6ny/b36wCGtCdOOSyP6TQulpdE/
oB3ALhhbTrmLjNL5DMmKPmnKXO+CsTIERAfH7B1La3hHJFx8VqosuR3LKOuxEqNaArsumke6r+mp
YIG3DyU2FUN34Doxc6SSef2kUGXnJdaX0TeK1PzWIfzwAZK1z1UVnyiy35YjawPeQKkt0QESCfj6
SgQ/FjkxloNPWuoQZCzte6zMy6ly7G0lSDYB+SI0VZE7o758fZkuZDCNYAJ9Sj+i2GhYLb/mYoFs
GGruOUtpe2NAtbiorXqGvV2pZ2ROLJlV7vq5vo7ZF0MdphmtnoHyb4+I5bmuNDBvrEInM4venHvp
/3LMQbfu0tNg8vv606JbqnItbEc/RmARGCF2Dc4abvqTPh+sDXhq8OhmGPRREV3FyVRdDKPV/9N2
Bx+CIQmTNApYaB5HvwxxJyalEjNnBkTafpxDaBlqejbtzroeeiz5H69O7yxOazwRp0pOIB6HzNf3
PEE/qV2HgdQQD+Z1pBfFt8lasjNsKJjavCQ89Ui89yXTW+FBp0rH8nW08CYDABx9oiMrp9E9IMmu
HyphMQkIZQSr0usOoRc6mDUX965lMrCtMVecasq9d9f0NSiSDcPjSz46JlRuNI/LtHrpwmZ4Bh3p
vNhp+hPdv/2EI1w8/uMvWXAlyanWYA84PpUwCOykbSoORFP+XADluJwKFlVtGFHBIa4pTxw23rk9
Hh56tpzzGAn/ntn+teO4ppcAL8U/jZwVw/9sQfZ1E6cu4IlXeTBhwj+xnrzVcXDswBlDC4u/jknm
6LHFumUTKrFgL6+X5XrihSaKGbI9IqX2BTxttourVgSOFPOOjliDbgXZuZPJp9rT5wOSQXc7pLoZ
pBoEiBMP+dt1lQ/HQic4/PK9uEd9DE2NrldaHIqUmJJHM/YIHesGhwaWlMuJY/ab7gVfhKtTUTB6
RfRw7EHoIP7HmulwLQ8rfqKUuqyJ6MUbHuN1V1W8D1HsnLhB471fnIO2yQSeddY5jr7pqzRONJs7
HGIPV5SapQwvgOHFhGlbxgCoqA2jZAckwniMlYaD0gtrfSM6NKhBnCTDfEkhwHo3p/SzNrDys++1
S7QFY/lUPaKO6+5tOnCL37SWmnZLodxP/E3L2dKW67eDnWZqX9cpceBtxMS+h1bhnqjZ3g61OdeD
m3JxfhEKxU/5erEaqBemkAYfyZJ98yWhIbWjN10Mm1oAEINuUmDJMzU/GhANwsqnQZxpnYXJRraX
jfKaw8fv9Tu7KJ/HdYTHkVvXj20tjahDD906ArmyzhKKWEZPG6Zi0Ylj/RrL+7oFyFHesCgMGGhh
dz7O7muwoHp1O46+Hs3JAdBGBZYDjfLtDJJA4IJHP8tgL41fFhpAXSBYXBVK/iJ6SSca11BGzPgs
aUJCY6xKFnc6m4xzrjDeo3TkxVR+78zTLY2j6ZHoKh0adzLCcrLaWEuQP8Vh5IfMTy/INlgsUiBl
9YODr/iZGZPDWVy3S1AdIr10Zi++yXJU3BupdW24c3UdeXw6hupRLDUqqsxBQugz2pe/8lDlpFfF
KloxECmUgo9/n9/t81fdEASVTFlZ5+nnEzhsvn5gos5xUxBLto+QXFRkrmCN1ZYQ4qCGaBHRpyMe
6c0Zd65mQ9CbkB4X52EZyV9pbkQ32QC2+TZcstbahQwQQX+G0xpeixk6IGiIPoXHp++3Tqu86t5x
UkjaFPJJ88d++I+4AVfJ96Zqq1/df67/7HtVY/+I4u6///PVf/owP/jVP2z/+/cfin5WwUv38uo/
bMkq6Gh+/mzmu59tn/+5yL/+l//X//Lffv7+Kw9z/fO//v171Zfd+tdI7ij/Nvrz6/z1m66f5F//
7vql4N9BgOl+/vi3CzIFf1TFm3/4L0TAf9DqchnzCdqonLTWzekPIkBz/wOXC7osBt8rWMxdC91/
MQIkMdlSGGjjqPlAYKzFaQtJIv6vf7c8/iuTEzV9NJ3xjP1PEAFHi4TFYMzjNeLqRFQ47POvn8EC
aKpudRI4cxNUun6QTfTPlqE/VzCZIDHrg5VxbCuEPaOaPuMKCswuSE09OqWse/ce/rrCusH+VVB4
dT+aRc0VCuUn3AMZPv+fe8DCynmBV/aNS0ssUStTzQYiQl0ErEOlpxbrIzUnszUawuz9iKj5tVdH
5OubiGp2YDMlYyfvKmu6IiJCv1/awn1cab/iQm9UDd26izofKHl5VVpJiA/Dya/csM0s5g2LSC8m
heyBdCGAx0+AzPXiAFCkEfuQ7idQXE1PcdDlGfzKvx77mz9r1t8Jy683eD48Dw52Wo6GbH9AUI7q
K1VlSJ0UrguPQYfe/XChyFqVvq3AiH98pdfF0p8rrXg7qmKHF+B4YK1Zoo31XMPfMZMB4zbpxcB0
l4zYJfj/XAgiD8mWNMaP+yJLXsqCRpBBB1EG6Gx9c6y+JN749PFl3n5zzqqVYNt11pL/+P2bZA7E
FS0qnU/iIdagmLx0n6dSHrQxO3Gt18Xf+t1R/BFSuv4fj3Xl6F1PqKYsJL2415C4lJD/YJMTj+Qb
7UXs7D6+L/G6KPh9MW5KNznArJOjY+FpJssWQ0oMjaowEVJ9oXiOnAtkjDQFX5zhroEdVVyCIDux
q4o/rI//3Vd/X5pCk2kkeytPyPHTONIrJquiwRNj2P2DI4aU3mTj4RlZD+afSrxPJgFzuUO+i0a0
JE3kO5Octy35IopZXBMn1YEIreRTWlnS8DNZl1RsVQhkTtq99lQTK7l2uAAoAF8rL1JEPJ9nz+Bp
sfsU9sWciOdwab2vVCWopxnLKjJ8ftM1hcx7cCQFWMwtcjhicCwqUs1PUXlfpjV2gwrxE8kGchy+
5fVYyh1kqPGzrF34FQ2OeTCdrXuH7XFs76ghEApGCg/TeaGHunkR1aP+jSZxcpNnYbtsNDNUDIQl
aCedhr+1MRMvuTOhcbE1RKS36WXvbSIgbO4mmgGaBwiXxP3YysS46N3akOfeFKl7tYwwuYG9N7u5
1tofyRx1NzYA0TN6w+WhcCKGg10hoFSlc1zhFBmMZj8ABruimmup+iFz4C13XCBw7lBp4AgoqHUC
P0X9LSWFgcZ9v9Rp0M1ZQcDcotqgDg1VXBXNPLyEbl9dUIrB+ldKv/UQ2t6IxqiCipTuSxfnGCxv
CaEwKvo0BZqoV58MrxqKHQMPvb+PphUsmyrFcEZmLaFTLfaskfy2lhGIL0h8kn7adlm/b42Y7Kgi
w0kYmGmFkah0Inw+2KqevcU7T1nvDnY1hTs0nObtYLXePVZ1QhhFFO6AwTi+3muEE7KLQ+oX4aWG
ZqHzCyCrl3XCkPecH9PYoaWYggm2/nlfRQyu9QaMMuGoafkw8tZsNZXJaVcys7Muey8D3GYYsWNf
dtEI4xD0+JeaOrEmBJXM6gFSl8VTLcnbI3DN8RWSS3cnMZXhdEuq5qrH6rcFQZnSCjeb5MyoSW+5
w1ao17spJF/1ouCr/IQwVZ2NDKQKosnmcX7IeHZMpAMoOCMUuUWGfSDHIe49dFaSb5mFLBdNV0qG
p/U4H2wE3tiuEqNydxHSKcioNPN2bac7+bkahzjd22rgqAeGDTbApzGL2vT7oOOP38Ib6DRm914+
3uNTSF9aTALVhTmFxOmUS5kFk1eRR4NW2H6QWdkkl51ZEkDhJXNhB0o26Ve14F3uAqtvPVyIbOh7
ywGX5ndplzNhEI2j4c/UgcRUFZ3SMvMaa5cY7RiYobnOGmbvPraIP7Rna2jRPxndi5Fb4Ma1fjxo
89jcTDQuEcRa9S9DjNYh1QtoR6nmHlKAki+u0setTWeBl2uifxgIK4dDmCSqHzdkJg+HFiDG5xbt
r7Epx0JnKhP18Y+q99w72nqJ5msMnB4b0ySej+Ho8uLFKWHldqiXHJIH+xyv7xLx6gq5A7/SPUkz
dl9m5i8l0NLe3Guy626GHk+BrdnEVhqNKs4TyfTlxWljU+xJ6NG2wBe8LED+NeVBbUyRtiUXMqbB
yCI37LMlby+tZX6syjp+KRDZXQr6z99TuD3ufiwQS26pXxV9nCLWx/2kGSkSsjpMPoOyiAgRbLVm
b5O13QQ6i3iyRche/Bo7Bb2sNkfvjpyoRu51Dz7ihd6Xk/EpdpJWbAXzS/AXKDiWS5sZK0M6LYJL
Udg0OQ+I9Rd9I8NyusW7OaqrRqR5/6Xo7ZEUBaXnluKwm9RWoJcJg8WeJXoXprFOoMdkTA987jJA
xjASqjIN9XPnFJ7fFxZLRynHWO46VMjomFOntA6xRh2Gq5KAZ0jI456IFKEYi6bVD1lZBLA5qQEL
EsTn6PczOXtO7iXwAIE73ZGPU0Q73SNvcqF197nsJ3sLvr4+9/CeRUybIqj8bjd/cWtTLpeiTfQr
bV6m/kE1egarkOyEGyYV8b5ndAMQWrjJhrTX2NjJbKnNrV7Frvk5d/Gyl1NUX+RNBAloHYWKMwXA
AAISo+eVqoEbYbwvG7xA5znzm2rndIth3Tid1RZPXahGhWXa6JNbBC/FVi96/bxPi0p8heonYAAn
trJuRurHSyXy4TZKx4VgQDUa4cEgZC+IBtC+xAjJu7LuDctfZD0bvivCIQTJuQ6GtmqeZPQiG37X
a8fqmc2CvZjgc/WLiFDaq9n40mU4qfcgQKYLpxmiQ9XWXnQ1D4KUiykcmrPZ0CqcZQPI0JJI4fwi
snt7CEARezd5NBredkIChH9xKqCG0gPD5isQwRd+HzYtQOBQA1ntR7PMdynzlob3212yC81ectpu
dRXeDR5vy2HIJEgn9obmYE9tVVw3HjyURI/sRyy2kDRTOU/jLhRDh2BeFI+RNi5PCwuAs0NoX0K4
RpUWsNoOZyqnr7jGgBC6nK0S7khv+puOkZZzWdTxRHzwMEdil7VTozbV7Jl3Vsc43xincQ/2OX6J
ugQhXTiHyb2ZtTqnAWLxZGqEW8zPxbwB4ZPvnSJl+C3SiXJk09hEhtmxzQrGyLraxwuJNthGHfOs
0QchLjNPjh3e5Sos7yyYiv9D2nnuRo5sXfaFhgDJoP3L9MqUt1V/CJURvYugf/pvsWYGU0oVJDQG
aOCigb5ikgyGOWfvtetN1vX6fRHbGghLn/ceKAyi7pUtpuiOPFzmnsUa/zjH8R3TtJGuY73HJNqE
Y5e+ZFnkD1eFBprZVWVz1dTgIk9JRNTGupK5JDAETC0gNbi4UK1Lwa+edUSvabO0josaU1A4peNF
T9r3qprZWo1ZS7iDNuY5313vDRaxEAMSpBK/K4ycbLQ2ouFg/wOVh7GBr0yCWSRqfW/ZeZedinBI
7X3iCS1bG5KQHnaeka8BVYYCJ29iw1YDUTyvpTmRvGDgzH4aSBlhGSN12LtyyJkujnKkNrsif9qs
A8DQ0SENdf6E7Gf7Zfb1IQ28qK12Pd0sjLKoH4w9QVuJfYjmLisvVJbBPm6GNkZNrrLoziAGul+r
ssqaFUQHuSbYLNqiFp/ZQdXTg6dK1d/DLyLOCgwztF+MFmqKUB+LfQPq4yqm/7ELsRlsozaHCWY4
0Tbi6y+CBsQbb3gc96NugfzFWIYdOnK8E/ZAXb01Gv1/syeicWgSe6dyTStZa7MUyUKoip4u59Dg
oyS13ScGw22vYr/UvxXNWGOkr7p6o839dCxUPVq0fn0s9VQpxmk7IDLIX4aaVKegIVCTAPFqMk4m
NBt2vYnVn/QJ+/uln1kmiP7Oz39A6MKN4mp+dFhCUVLkkINzpN/j3JDXW9z8iXN+pSsXRU904Os1
PVk/ZUlz3G8hpdRtLOp5AyYGjm2j6d+0kcL6igqLuh1RbmUoJ5RzNAvDo97gpdXG94eCONs09syt
B9CWsJV4Hg81Lt1uW1X1WF5Y5OD9KIhfXRmFWWrfOEYh5LOSetLuQSBBusPygjGFZz+9tinJN79M
F27BD9K2jWTbuXAlSBtIZHGPmIMppG2wYnbSj9lrjeCmkXwacEoSFDKmgPGAuGGMEUEr8dBNBeeE
otaJI5608KAZ5LwGcFc078SKgQE19rGbuFbTvJVWxg4a1Qn8qOwwZdmxw9MDVlxYCFucWK2nWeLr
nxrIuFUc7VOc2ddjQvJmrbYtW3kSo/wg8Xs+AH0ULSmVdosIych8yG3sI+d5LeaIiBmZze4tcSSN
QHelvCuvIauJU4Z91cGUoP1bdG95YuePfHLezq0z76j82txik9HejIgva8XUPB0G3Q+HC3SM5NzN
KJLYNU5l9NOx6o605bnWHjuREZibVl5ILmBqQONgj6qTvppM43oiBKB/quFlcgrzUxyrY4tNCFF/
Cisf4ZUENgHKGrnfBjVzSawRKjMUhGMI8nWeyfLLUTkkUGsKfVcMZYPcIe+H9KARN2AeZNpE5cnL
nUoEMErql0S6JVG4+VgPm3buKoItu3k4VrEppgPTYnzgUEXmc66EnmygQk4/WQ3SEhlYgfV+jHUT
eddy7kqwrxsKJszWyXt3n0Yt2eZ67Sho+lE83Hmj5VIXIwTrButT86NxVX+J4NXehWDz1nSooSiY
TRZWpw5NzYveL+YxtxwHgLBl57RMm1E7upthzlPyoE0/di/asE6LB4RJM1t/3qe7QdKYvQgOxRne
8KK/G/tc3GpjqL57ytDHTTyCCYhivT32dm69joUJjzqyCh1C8DDoGZ9xK+M7B1mGwzJpJVUgoEMc
tZ5e5aax9JFQ3rbcK0i4w3I2ycYgQlMVwGeQP2tI2teaJkt1oOCY/UDzik6qDwHSlX69nScjzC7t
hhgB22B/vobdKEhxSdD/zORuPaco+XtE6HGRr3oZI5ts+hnARsv60wahIhdBc6RcO4h9WAKUW59E
OgzOISUaDKiWzZ7B7/I1MRv8K5LhbZL17XYa0/yuNkYionRK46CG8e0Ppe7tfPAF31P47w/1VKNu
L0PoAU2bJ7eVVPqTNDiylrOeXdvUojY4GZWO97sKv8FycqnNGc3RMxN5Fc8Vlx3rqIGOEw/9s+/U
yRsCgoE9+eiPO/CI05XTT5zLW0eOO1Kl5QSYJWmvp8oydxltQ/VYWfZ0EasYooLhmTPsRtuOVjlt
qFUxOD8dZS54rIY48QLj4S1b0upb1xuEayfcfFDMig2QJcKoY5qICELuIQFGQa055oFWrb1z+lGd
MqBSJ0a0QVqflW756c2tMCvjYbDye2J575CscIlUJLrP2MgNTHAwM96YaIwLXGg+bQgnHg4T+/eS
9KayfFayq+Mdf826ymJBqG4hSTzgJCt+erqbbQbZVIdhdo1hVdJBohMjOYuEruV/85pC24OioEYF
/QkXolBk0QZAOQi+dK24rtnYVWpNI9N70rQMDj4nSRBOrVUdTAVaP6CJU14kZu1huYQIH/SRk91q
iTd+I72vuHMaI1rZWjSSRjDlJ2ScFYMOl8xV5UFl6SeR3cmwdTd640HeQpp63arE3xPO0ifIHtwx
UJz3CFtrneE70P9i3bqmcvakf9qUdYwGlkQc6xkqAV0jkpwFBYPgyA9YJU0ZPjbO6O1mw9TWjgyN
NxYU9t/kQxK/p8jwiMf0IEe/w7fli5Ykkl5dFBM2WFJH09sYDSDqUXsMgfYnRS2DwtYW2bAl7qFr
kiTUq7FcjU5flKsmmWCaohmhzw1gpwm7Jfq6M4atMWgsPO5UhRBjCIXKwPfkiPmlTngzEr6UY7pK
ud8yN8Zb4Noxx+RGnqyub9devVhY4ynZ2QPzmm1MJL7TbeD/pPyiIM6R6HksWHo2BYadR1tRT/56
4EF4K0xy/YlkeTSRfSvt39Clqg0rffm9g2zYJl56FypD9Jf13OEWZfP86NFUvC9AH0IdAeue/Zw9
v36egPr3W2329PyGx8HnM9b95AbGiI+z7QiKWAGx165hljgp1Bhqg+wDRlIjULG60z5JW50gpMiw
X6vEQouJWLJaS8HBYpskmoREJ9EnL+50f02UGfT6WIbZtol7lqO26X8SGAqr33JuLCMlnkGRVM8v
1Aai6no+HVdDZIaSxbpRpe39diYqUxMJM2LVmvH84peh9RKqabijCMZZkqylEvyBoQzKlQo8Awov
jtBxZwJVn+nVbIZkTu5Df063UiTuxjfKMNnWNJNSYuIZBBs5KbCanhs3ZLQnhnuye9JpVp6Q0a1D
rpwV1HSY2P0y8gIOYmN/TyJcUD9pJ1IB0mKnI209qIrm1TbLOKipk57XycYvtF/t1IWgrTiP/w47
BH4bLSwMSAbksdmhnI+DhKUVtND+4v1QSvXqWoW1092KPNSuSqY9yCsuPShBKrmG1/SWpBTjesx5
cX4G3I/IF0KbCpKigsJowyurSojOaRqsqiuEwbN9WSfqoaq7VxdTDehec7qzyDsnpYMIGiuGqyUv
7F18Sz56up/CNschaLEf37nS7l5wLbvuhd4WI7Nt1VSX1OQntocVh6bRjOIDrlGr5PzUOE+cDYeL
AQD9xsyGkeQVmpG/ajaVLcpgr1iTdCE5iQx6t/aoTq3R5uDlQ0DcP7Xsg3/kBEchV3A4OgLBEnG+
RnLrs93WOZNdll5V+nsCucj+iGtyv0FGl81lPHjMvmzZLLFK56l89AsjNtYJLXlyXXssqrIjMGDX
WG0VgS5qevcKfi/CxL51FfnAnC2CsrZBqnXEJOxy5XYHM84VGW/s9V+zLsU3UvfZqyYsr167g2lc
EIUz6ttFJztA0vGv+SxvM/LIAjSzeHmSEWaZLzvL3voqycugZJ/sb132Q5d11ppYvcKaSKA6ki/Q
vS10GAroVe4X4bPkyOOvzM4bMKrwyp4cirAodedUiTtRgVYOCQ86OAW/f6sPWgEPL/XYNoneVNM6
icMBIkluURgUgyNBGU/eLwqavyuzuCURKLEDNXrm9YIaM7ZzPITARNwwvxet1e1ASyZvIs+mmn3C
ohjxNCzjpUvUdhFMk1+cpjQj3Swk72oOGmWX9CmcanqNaq8A6lV1I9w2FztySI750SDVg5IS9Dlx
AGWld7tuxhxDnhAk/41VOEQudVYHUi6PCpluUy2GoCTJNmpWra714cOYK9niFABCtY1tM5xwp+nh
pRf5Lnq+pM7ULivJ0dOS1oTZXkSkk8QF9f2rGNka6e7SHkmS8qbkp0FxvF/BJ09OqVXiqQ+xfLnk
qE+gEGlFO6/DHIGxrNk5OWs/yjvE8+Wc3UYwrjHFFjrxqIxs8gg7fodbR3pG6h8cHxImKbIg1I5r
J73BsqO5a2r2HaV/HlnAIbUhCydW6L8b0TSvPWW6+VfLQSu/6dn3HkrmwHFfuiZ4AlWb5q0RVQ6B
MBnp7tqy291HUCHU3ieXb9W2ZUkIoVZcy9BR952R2dTNG934PSciJikQ/XjgY/ZfWFui7oh6JG03
57lvRyEdKtCGvmVvklxafRvOu5xwiFsVmd1+qOyUY5T0yULHi3XDtm64goCHAMeFY05BQXf5r5wx
/IVsAl2JltqZIBfLjlQgS5JTdzo5C9ZREFq0jh0VPhFwp6/xRkjv5PWc4jgJU4W/66C8AZ9nED8R
TMqWkbgVja0BeSFPEooWBJCmy+OFOz0wgCLqp0FH4s9TIikHMDc7WhnkOc4Ox1KnqA2ZmN2sqVh3
PTpA1fjKxbJwo2tec6/NmnzMi9qms8aK9dsq0vQmLwhzLpkr2l3veB75507LOdhTcXGsKBfet9Ns
DahXM2GeoGv4b3nLyTXQw86YiVpXatgJHQzxligSKw1iSG19ELU+GIwyU9mqGl3kxkWGhlqWfbVD
bNN8K+zJvgw7nAm63w73usBX3aQ5DoDwt1/X2i2EHblN/V+JG8CckcaaRieVg5ENaL5ySr3SaMcY
+m9lDCQC9yPmBdwQWKWOWVzEz2kY13IDIZejmS4Zz/SU/Ueqgtd9nD8AWyRlXDiwNWFuqJq3SLZf
i0OAg0adHot4aveqctxLy1VTd5xKCiEn2GEkEFv+1MiLuh3a+tClZUnLgFd9ZbVN2W/Krkdq7YdZ
bwbSnLXoqLsWHcKinNsT4AgKfLzxhPoZR4r8Wi+hjNYljSGiwCHm8yPjiAL9RNcqiCtZ73V6hnfN
suhG7QJ7cfyaFESUnv53Gn2EGanSBKjKSLU2iUQIyAl/Nh9UkZbXvVuyE8yoO/KoOL1tR2qj2S51
c9aFsvE4ng2JnNILw+jdFyMzk6M2FGq6JmewIwVyFJCuy9i4IJh4SNbFUDVmAD+u+ZEhdiK0Rs75
8FwDdWQP6A9xspO1YLGVCbgAAPQDrTqqNrf10M/H2E/H7LakPcedeW2U3xitDaI1MdvyAuNSRcAc
foXHWdX6tR5FcxPoBWUjOyOidlPqs86hDk0UGx3fGS+Lenafhb6UwiOtdUxSnHKIIH4bbtlH6Vt/
arvyYmwNIgnZJ1LTtA0yN+l1PVaqw25i5KIlJbZQ7rwzC89r12kUpeZDw1bMII3CMCoKi3PH9ToN
0gKftkOXwPGmwPE0puucrNKnKhybfeqypAakSk0/eHHGZeISXfc947axcyWmdk9TNKe50mfxTOHO
FfcDhqGl6EjYHRArCgJ2Kod06T31h7bwo2w/R3Utd5Gy5wfcI32+RlY+PraTSNb1FInTRLn6li56
+h0gl9yjTyrkwS3aOtvHshQ/jNE2N1nOWA2KcHLlxoIQinVwajxIpSSBrSlM+PeFznbgEgbDkN+1
VQiGv/DymbMxSM5pu6CVIf5LRVQ9VoFcZzfiOm8aepf80A41uepFwfy4En6uDjGQjOpHTRNnetQc
XIp3KI+zgSEbkRI0oddNAxu+w2Pfk3FGNGxSPqqB9IGNrjyq6HTXNY0wNcrm27nHeHHbkjpC6yvJ
cJJEUXGoCWbcW3EllvTJfH5KlMBFpsbsPrZr6kpWOKAJNoUDAog6h94EaZOMkqjxodZPLWl2yVVm
a7F+F5OZzKmRseXiWKy9Q1FMRnKR0mXmTBrz9LENmt0r0PyWgOgBFK1QvnObmMzDq6FpMZJErroX
HPstNIE9zjmoFfVtFBljdyIAo9zmWRV9c9gIqaAfQ2qNqZ4IDjiKOMzMqwlijlTSEzXM4rIyWbfH
I+GmCVQ8KxoVQMouuRFRLuZDbodN9dzM6XCVJw7eQWwb+XOpo0AIdEO1D63tSJIa8aIEFvYjiv1J
deHNjYzXs6+ZReCLLgOYO3OGgB2eEVPJRrg4UdDLb/ntmrG2LKO1fhLkJY99acsbw2FjYlrN/FQT
fnJZ2eQjCVrua2PO+wuHsonO66RzQJaD1KZoNzl2UwaTyD2U302euuNdmrZ0Pl1dmrdp2Zm/LB2L
DsJc0S8Zbp75LWEPSO1zQhcR0Hp094rv5SAB0J3oubnfjbrzjoCXbMrqEmgssaJhthuknqCJdRKB
sSfVb0lQ6Xdm4jSEpyST9RiSScgz75iQ3Lbp4n3HmZiuZaGMvdkh7A2S0m+bzQzDf2PTnHhjyTJw
btZkJhMLlb+qTkoSommJVyNUkoBhVVYIUpu+Wpda6mIVs9u6u2vMxrxRSQdPtOjHK6jY5osBHO3k
jIa9aWr+VEP3nlDeRNkAUBtaiLk51NtJVROjxMLd2A/6Ao3Bx+hd0PoZn6kUlVt2zjhFi6luj1LE
0aVr1+4TRpOUNoPZXdVD5++TKKPfmdOD5rxiRBTwaYyV7Elp/P/iWwo3fa38m1R2VKrykB8UEa4c
FYZ+TW4grlaCobx1wXTy3JG+udMZmhvUtAtQL4zN4i2M2PudcNSEuE49UxF9mTMf79mk59kqHlIC
IYawuE8NNXwXZQJDlMKoYlcf+VLcxAmZxnskfOVF2lrOfvTZ5wYwV0mys3WtuJvQN9DOTJv0t477
9pupbDojOp02uadcOT02s97qlzEdQJ6FVdThAUerFW6wcAgSPJt2F+pWKNeiTQleLLUsv4sij6oD
QhbjbmFisZOi6obhxezLLXJ8wbEIjsIqSoT3iPW9sjdO30GhUlAfOJkVRbfGpjSXB0TQWrwuOrfW
tuwoUH/n9Aj3ZR7N+cOUAP/tCec8mezrfOJ4meW2UGzsI5K/ztjlc1He2B6bnCk0hEfl1QADzauF
RO0sL24bKjbV19Q5veh7PzcmH4q0l+YWXYR1VPTRZZcQ9bMWU9n2T07FNsuPJjUGYaPZ46EjmIOq
s0chjU+84RCpzTgRmCah5BHMQ6SQu58x6G2cqd4xX2Q34QhY4iKL2uyOmDna8ryKo2278yPd9khd
JXDKU+qHItrT/4yIgUz4roYuvYoMhyI1Qr0IRQn79HTrlhpHWA71fBczDwyvP7vn9ThrzUhEfSx/
yj4bCiAqbf/dTm0mLTjmxY2qWgjSGf2tfEXhG6wQXYnyruOqd9ZUFseQaeyKIwzWpHaUt0YyJSlK
7JKOBYmgWz/UOK94QLpWc1fDwV22hdu0Umj2QbEV+85jHl7B5dfvaJxR+G34WxUEBIsINRab/qJ1
nO56aHr0jXkjRbSVtkeuz0hlgUTS0MlMlBfkGYrUMi/HUovFEW1dNR6Ek1Di8qRO1mFbZjR3ej4V
Ov0JZ41GXkfSsvk2hnKXsr85GkCbXkOwePeSsDk68LM9nKTfzWpTFxG5jAQmN+YWp4hHVinhDQcq
1+aTw877WTOTiQq9LWg7EPL62lUh0VB8dmF1g80o2xDw3kMbHyfrYsgS6T/noy5PpT2DY4t5LWIr
SdcDgdtqpJ+7XUrXS8+z6xRLOnkRdWZ41JZKhbWcqnt5Sxcinu5REuTyhW2PVEjNmnhvyzh7Uzrh
orvCF318w1He63cd+5m1ULlTrPSeIJMANpZX4JnMORIDrxup0iPDuWMayFAu6RXrx1QXOzm35qOL
W5Ju4YBfWEz6N6R9hFr2NuufueYkw4aflXvgEDuDcMOs3+dMy0WfhvSHFD1dv6JdI8ZWcyitswHI
KPSd0sS0TpnOVLIqEMY9EuVuPWEPc9eZa8a/PJOfspfWWIMN7Cov5bRoUJniF4/xcfLU+OyDRna2
ie9IfcOM6yPEYjGMnsmV8n5FQKizAyE5lJFQJwJ2ZANPZADGNuNy8iVbm8Va/dKWVvojGUvx2ng9
YFeiSL3vMcqmdiUwjMN8dCLvV0z7wmeKp/9CCXVwifZATs3UpUnaRHFaXKftFFUbA13GEPjuVM/7
LPX8W0qYyEDMyEvu+0Lq9VUW6gN5E1OKBWKyhhpqgRXPF7HRjz911tXfomriadVnJvNO5ZvLOE+9
8cUk9ed+ajTQ/ZVMknC/bM9cuoWUluDuIlLAwF3ifECLVppBWHjY1BPTb19gJ4fHdIwBLFaqD911
x0Q9BWlPM3k9FOYyU0c91QMg5L6+rq0mgpZvCTsjbxrWbpBFmnoS3Wj9iEs2+BA245DFhKW1vUjC
tnIO9M7H2zbTumr3v9pxLjtYpEzhCc5m3GVW/+Z1CmRXTAX6LutKb0caUEpyeTS8mmnbUIPV9W+f
y1I/yoddTEjoPoyFRIHB+r3KuhqMXsXdJPD43k2JeVnw4fruf3NZ/RGg0ovUPRqhZKlY1pmWW68J
SMekTDfehLKt3SU+3v7qil5ubd18fkPvte//51LkTyKvXxiv3tkNoc+qIWRT0Z1jTmx6+ACR4fbz
S/zjmcFacqjyCO5HP8+3tEWtjV3GJUR9W7sP5byhiP/5JT6qoDE8EzSCvszG13DuhMniCi1MDOYE
gfW60USQZDsdmexM1MbnV/J4we+1wZ6Oc5XVHB+aQUTT+wGAgVks9Bq0JOTDppT1BnBrk7d3xp+F
d5HgSf/8en8YOecXhI3koxFBRe6ce5mres4kOlsrUDnZyxQPdeOilLvEv0yTyyja9LR7nS/E1x/f
2CJ7RsNmEt8Nau3sJs2IpqaPNg72/Z1Zdfse0q3oNp/f2ceRtwS0cNxGZe060JDeP8ma2JNEOmyh
Df8axnjrfRVqtsjR3z05XhAjDmcBSmTngwtcUT91R4mjHQw93khioqrn1Ib6PpHnYVrofWstEP2r
qZ4UB2Nqi4ckdb+gyH0YL7gMcGMwWQD6wia7aOr/8pYYVYGsG6MvByL7uooJMdfbO5KPFYwt4wY+
K3EsxReo5DNMDh/1clFM9o6h24RSndPNndxHexkbFMlT/0o2z/XAbkBZw63SqtNUmptucK5oyFGj
tCFWY+C5GT2xUiI7lc28V1F0WUfj3efv+4wG939/lQCjofMw8A+8fxRSTXStcPCQnPIDgtVRZw9m
p1YT9NWl53SrCCKEVnaPvplfa/bSIxA/TMv4wsTwzxcCGsMh5pPf4Z29ENekWwf6yw2aAsmlra19
IiOGJlpT6dhnlGBQ//z8/M4/+CaW1/HXJZef9NcYMOVEA7/kkjLc1jYVD+yDA822Tg77Kv7i2/3w
WZ1d7MwNPNoRCueBi/WoY1iwaWS6HCc+v6MPEwQX4ctybWyHAuv32beLIJI4jFK4gT7ZxPZMOyIY
OOuL/zqt/6EH4lBjgiCU9dx2HblaC2BbhOzavZup1N+ILqQ2UqhHUhyqp/96Tz5ILZiAXAj/rXV2
T3UhGq0lLybQEn1nsFmKRP/EKP5iwf04/riMLxZalgCd4i5L2V+DoWojs29nPwxc46lNtwAArRKF
AOrk7sXFy/n5TX0cemwkDEw0i2UH987ZTYE9jlu/iSincdXASrpDH/abbCxuM3/e9CSVfX695de/
n3O5Hq5Hk6mH/z3/uhJ4hQVJPyE+3B89sSb52N6VUx7gNP1PJAlmE/5hTHBTxCPD0z37qLSlS1Wm
DgHqyr3lv6z2EQTooEmFt45b/YuRuHw17+6LJdgk240NBn5KLGrv35ouR9mhxOMT7mBJ3Rv224AP
pNTp/rmbon8p+2Hz+ZNc3syHK1oA/w0f96Z9/ol1DeymCLB1AA97ZSdy09m/QyhE//kqbC9txjuf
Ml61s/uizDSZfrl44kewBt9s0GBZ9sUS+GFMYFL+400E3OaxTzub92lk1Z4FXQpczsnjEG/JCzd/
nrovvt8z//yfEcGN0CFC3gOjwT7bNfetmAAfmewzlWachI7mpXGb8ZCPIj1Onf2GM7pFw0utqe7L
fTZht5J0bzZmGo5fjM4P3x2kCMOhVkoEHp+Ds8zSf33lg2qISnANO0hNa0A4QL/dKyzxIKw+P8wt
+LPI6sovdjwfHzQAeny9NmgGjinnXkCro5pDp4Ome+sTivrT1Gfip0+h8/D5oPl4c8KCOCFsDIEo
Cc89lNFkg3JtEfJVPOy+7rEH2ccCvUUNCN5/+/xi/7opxiZhuHARuO7Z6ClEP4D5oxiQ5fUN3s0D
lkd0f8OpN7X955f6MDVzCGImMXVuzMFHu9z3Xy8ti0Taz1HpBkUOyyt8Uk2z5swOUlJtyvYnTcHP
r/fxE4dRxtuC3bGkh55bHAknELVIYzcgvFkeCRPJ13QNq4tRK/4bKHr5NrgULG8yPFitPyT7JMqJ
LJs8bM7nXnYwqP8FUDGK9Tg5VUw8XuJcRCSLH+mMP7k0xr+YZpbh/n4yExBu/ziUoeJ8GDFjP2WI
FDqX7TZoOg2rWvMFROLjOYk7/PsSyzj66+XVcJRdQ6JQLxKj3Fe9Nq3tqeoOEtHXqpnovQqj/AVr
mNSaMr8Wnd7817Vv+QVAlTnimix+fygmf/2CIg9Jn+v5BQZl4lXRG6fKqVjdp5fcbb5Yj/7xVWCQ
s4XDodfmVHF2bEclPFHKY5eXt/Ha0C50/7IoWGXV/+d1zPdPVWo9PkXCaJhTEd4ZlyFd7UR5qyb/
YpH41wiBxmsvlCamzXNSUxPmWdQZdGKbyrht6uhnSqD6f/7cMNuxzBmcBiHEnu+FoP2FSc6pSCJG
C5ToV7YJYze2vwoJ+OhdBnf995XOxuKIrdWLK55aZ+G6SW5mBl78u9XALNpQiiR1iu5VoT11vmKC
GP+Yw7g0XEk4WwsC7ewm0w4PLrIazpvGQxJd0/6z9H2jbgZzp9Ncs5JT1V/o5JPiU5N3sTzR7O/8
rZ3BUX/9/Hn/qYWcffXvfsvZY7CIvwmTZfDwW6ZqF7VXlf49BFEg7BMmRMfeJeN9Hh7DtKdJunGy
7TR9sST+Y1ixI3DMJd6KwXW+JBq9Iwga5HHUUjeo+NYsWGgoPr/Rf3yMwJdYMQBuUG04P+N3iETx
Q1PDxf/yZlb2Fv3ub4xzm8b5CrT7j0st2A4gVJSEHI6V77/HJhoaq86IsaZJ9Nwn022t7CN6r59h
Vv83Xt+yZrAzdNjIwPen9HRe6yRCsGlAejCKhbZrGu+nyEycxv63//r0uAwHIWi5zGPIyt7f0tQj
FJpI7wjctj/FY0EHGkVyNW04fX5RGPmzgr8fkcvUAupDp03t/m/n/19TtG9pqqn7mDpDOrjebU3V
/xCZQhue87Zu0q1I6aFsqI57z5Zox5SG38xqpSUZuNSFTnTAqOk85Riz3ctQ1sNvMsD8+YT1AD28
S3OuWJOszia3nWkobOmm5W9TiLVp7cyJ/WRilLwhGci/YMiMLfvQoX+oY4mNZRROSamqLvOdJdIR
YUqcyEfXmaMHQr/SbzQz2gM5i93v0E3bA56FMf1igvw4d/wpbEJzYWvHKn32vZKKOYkmQRhSND8S
P12l3q8mUau5uUrTg2t+MeN/3EUuJ0XQiUBDGcvncHA2sALNRMu78Oa9EOEtvTuS6/tLi5WMrOX/
vDpDQ9VNCo6ktrAvX2aKv1697mAHNpTvcV4E0NhtbDFs3RnffvnFhT5OOfz1hbNIUAuGMf1sPJu2
7BW8MD8oq2/COqbOF2/pX3+fUy9lND4AdnNnG+Lax2sYVZiYprn60dLjJm/p6T9/ktBY/t8lzp6V
lmo9BgcuoeOxoTcJ4Ip0z27dopz//Er/uBkkVNThxLIgAz17/1ZmFOupqyqPOUbRt4WSIr66xMcp
k37AX5c4G9UtlOEByxa02UjL10U2Rqu00of9jFF/oyp9fPj8lv6x7NFPZKCRR8TQph/x/p6qEols
R65tgEAtcER9UWdZQE0OvgTaEVg8KFgewBncWSmRojEukKo8Esa4dvEXGGb6Rfvl43fm0NrBsg03
jxrQeYSdL2ey510tDIzSurOsCD+oxPmt9ukcv3iz8cWh5uMb5b6xU9A+APLJRPv+7qOsdjSz0zXa
v0l4SpX7Nszt/MVEvvyR9/P4gobh6Ek1Yalzn53U6EeEVYQ0LLD616TSkZq7W01UX7zJj0+Oqzgo
8Sn+gMH7U9D+a8rIapzCYxJHq1oZP9u63IU4bEfNxQkkhxJbnrf7fOj867agaLqUtXR92U68f3Zz
V069ZmAgdauHssY/m7iEWX81QX38IJZwD3hxLjJeYX3o7hByH8nIp//h9ukq6cpkVxo1MIYou3Pt
wfhiC7aUkN6/q+VyHhMVwQkfT9V5qLmt14BXiQm3EOELoktitfn+unFPXjNEnBzGX2yvP3+WH1/e
+8uefYXormBrIL1Ypd14gRRti0XvwgP3MBJWz4TwRcHn46tjxhewlxFpcJw3zy4HtKDEpBgnK5Su
F6ohVjmbhmNtal+Uj/9xHZZK9n/wiehDi7MhYoW2asgr5rY8Yqhw9HT6KctfPn92y489e2XvLnK2
hGEGm6aczetqTIZsZUQInMlMgMKzmtkK5uFbPMr7zy/5jzOTT2OdOYORCRn4fKfeJ/WA6JB4ONtM
buPB3FoYpUap/zSM6HbMelTB+jNiXAp4zTqxsi9W7Q/DxefIrkPX43swFsrr+0+vw1Se94vFd9D7
JmgH96dfuvZrIzpjZdCNWudNOT1+fs8f3uVyTUQEHNNIfyKE5v01xwGjR+qQ4ixTs9k4NlQg5uVk
Ew18Fp9fylyKn+9eKddiS8fV4FjStVh+y19zWZwChe6VkaymaAsvIwD6vyH7gJznvcqeunxE9nzC
5XWM8+VRrwq0bePOKdJtTaqq1l3J8LfrHuzhi+XC/LBeLD8MWjI9lwVZfz7JznIassZyktVcUvKn
AJayIyPyGm0varPiMpsqci/QmSJ3TzSna/dVZdo3MUmaGz2RXbgvEi+KLyST0BSwjxTr/yHtzJbj
xpUt+kWM4Dy8FmvQPFqWpReG23Jznmd+/V30iduugniK4T4P7nCHwkoCSACJzJ17A01UH3twkN22
6saCLnBpQBEY6jLEW2HvlFz6/onXy7TUvrVWCGKPMmS0pk/86Zx1ZI3zgOcair2EgrPLHU05Ehnd
ANdohDhmqt3wgJoQ4kBFTJ46+UIJffPi/Bov2iPRzulAlo+yyKm9uJoQyzABPjlBcqU2b36owuyw
l/WVwH3BbSmpU5kgxGXDiM/dMKGpAXYixjWWd+zMH/C/HHzJXrl9l4YzJ9G5DZGVAXJzOhzWewq4
jSI3id4V46Pr9qb2UQQrR92yFUPBB2dKerHqF4ayErSws7q+fNlMHxNMCP7wEHYf59dmac50XgRU
/ohZOLxPBxMlDdcgNNJuxC1xkEIjhfRHD0OIp6J8JTgSeGHnuhhJQYJPbiKeO5/2ekR+PkdKJnLV
oJe/whzhdJssiJTHYZSBaY6gROELlFT5rzrrrX0GTBClVn+6SUHyWg+0UMOl3U1EPgcqfKDnLRTq
PmroEL5MgZ/8sKzauIAmASDr2NnWmx7lyvc/ny+yHIhOk0olQy7UcsqW/djLXui2+ohCCXB2J79w
vD/GDTFTx2aELZOpXkxOFzMA3mjnv/Ab2TXimEbMr+fHs+Rmpk7q26TaTkVWOAscvYRxS4dsuEXq
hAalQddfFTsun3joaj8mM+AAPG9x4ULDDiEXORx8WxYul9qJNBZyiFxeI/QjyZ10y+L9NWR1Q7+D
jMARuaSVUG9hlP959PL44e3z644/OvEkz5ZKnvxAL3u4CJEaTnkHIG9w4fXpShy0ZkoIUeyJHEkZ
k6SI868FLV+gbcEYfwv0lTByYeOeDEmYRuhgG0PLsANwdevX9c5qoKiGJPr8ai2ZgfmUoNxxVOIP
wT/kUK70CtQ1M2dvW6W682g+h35sf97MwmWrw6AOWzy5vTlBcXoMaSjzRlE79+JFr72JjKv2fN7A
wjjmGhMSUXOejXrMqQH0DuLAzNvYhcjh7xBdyRwiDhC7K1fQgnPPpV6YnTjdeNUK+1aGwDKQTACl
kCrckFijJgHhWPZBiYs2oXFlcT7HpsDh5rKBgpL0nKkSnKCCOC8eEfd2oe2N4LdQAgjKLuWMQ3Jv
qZDGtZAoVsiH/bnzYVcn4UkEoUOHejqbUxlknlTQYkFTvavFxjavJVhQ11Qyli4MwJ8KORjyFgqp
i1M7Zj04RlplsdslRF2IWEvho2O/6PC/QQZAbaAJd6V3pfmHLv8KEcBgP1dQcXbfi+Jan6H7u6G9
J3N73pcWnJVkHVztc3QMVkaYdbrgSyOkR40tfqDjkj75emVhl9wIL2JJaRiENEI4RJypHMokx4LN
tT/SrlXfN5S0YQWp10AQSxvD5vKf7+b5WhaiGR/Rah8eAuhz/OKCJuOtHxuXUJmujGjZzJzwmZ8W
hhibodFeazYHo+vnk2tSxzVic2Nr9+dXZskK5xSXC8hh3i3CYFQvcABOAHvv6xtj5uiaYngiVoay
sPxUVYibFepY8H4Lzl8iiSZrGe9Pq20vDDoCWb+ViHlhHAwB5cI5k4QYp+BhLSp4WlIxjsnrvsK0
sq+BLMmJ9ae5AYCuM1qC9bctyu/iSIYmayPNAtzeOFulvZoaagX2uLJdFm7EEyuCM49QZ09dhJVu
hIOEDEELZ+koAf9bk9BdmjaIkcG3UIICyCksP7TFymgXYULrXXwp0cajQyXiNeHhvJd9ykLM08bG
Z4MSOX2KYLRK9fSmCRLX0yv6JSGBoBJ+NTrQDRtMZFE227b9+9/YBKAK0Josjnjiolzojb6FTQhh
d2FHRHxZKI9VTuYqfYA27by1hfMHXvs5nUMtfy5Qnp67ZL4NM9fgK9Rs81rmnZ121tZsuTgBxVrd
yuW/tGzk+0hw2KRo0RM4tVZ6Nm0ZBp1Q/mRfyQYJYdvYqfXK62PJDecEDvTqypygEsbUGvA/OBKM
BHJuHubcW5QWmx6uBwg3V6KAxQEdmZo/5SjcDHU6aR0TU1rlfEnoOU82hTGN28ocq/fzK7V0GFEH
5awj2GDFhFGFXR4yaEzBFnhpj9Y9JFUrzrBmQhjNaASdX3iYQO3EeZp81B/j0fefzg9keXl+D2R2
yaM5C0ZQ6pODFbuXNhNvAp0q2JMm/YurlfL0/BYF3kRxXDgjYPGRp4zeEpiq9OcZFNM53sWkBtC4
xreaZK/l75YOiyN7lvBgHG3YcXwPHUeUZGZerSB38863Nr5avnkeTNKhfwjyeH9+Nhetztob5LZJ
9IghSp/4Ru2HZeJOeXJFbbFIfqrKsKFLJ9UUt7VXzH0GOXEkUhb4x97sQ0erp/aZBTMZ9uDLdUfI
syTo2RRdhpD2uTdQqvU2BmRE0e78MD9DKwW7gvvrCtQu6EsklEunA5Qqevk4avC6HRpGC7Qjr0ck
deC0qC9h4T5vfPGQPBqzsC9Mb+a6T7FN1QTPgRNQHqSHMfFvFaOnNzD98+DmZI6FHaIPMH2i1cdY
1Rsf3dSyhnuRduTzo1rch0ejmj3raCXhqffbavac0YFz2Gje+7ql3caPAFGuSVH8AhIKyV8TyT2L
Th4iajCip8aSJvG7WieF3xiQzwYtVF2l9SObc7yh9yW6yNuNDoUZ7BiafCnDfRV990zT7fxvXb5y
/sye8ulTbEefAQZgHsUHYqeC8WqLhjdEWP9MbagWWvrEE9tfuRsW5/fIjuA1GvR65PQZsqTCRzip
rtTAYTK9wwn5L+LUGYdO+YfgDuzE6eT6JSkP2LfwTwnFWi2HbAyK8BUjS9NGBAQWHIjqAo4JUcEU
anU4RaEysv3ixki8m7axv/65VxL4IPhFYw3xtDAWq+ikAAhG4saRmX0x5TG5rGB9RAzY0b4aafx6
3tzSw9qcdd2A/RABoWNyOndBNxMPhiNEqJAsd80ledi8ezMJ+carVoKm07pN+i06W+ftzr9WdELe
YnPsxZrRmHhqNkcUo2t9mctJCm/gX9IPcT3KGzk36ge7uQqSr0Obw5K6ioibf/GpYcChCkkElZwm
cZ9guHSmsQk1xCF8aG6hMGusGykYvkm1BkkLJQ10tO1XKL+n16Yvxm0Tjbpbx+GTr2nvveJ/1ewq
vpPMcUJYEdoNnw6ZlbfK5yiE72NmgDBwncriAxJxtFqae5k2pfalKV777Nv5qf98Y57+fuHcy9Ia
bYRA4ZGNOKT01VIhNHtM0oNhbwu//eNdc2pMcC89Qvi5IB+/8ZKt7CPgS5O/DnXQ+SEt3I44MKcZ
LyF0uhD+PHUntW46KoskDoCxI5D31YjfNe1FyoZNadzE6kvZX9fdHpI2NV6r5SsL6zUXmYDnIQw2
12NObWdWlyel1hgbVXlT4m3izdy28Jv+bRkuKKcKvVfD6HdO/+LF9d5zbleTAfrn3TTvI3ALlL7J
BoguI8Gaaw8dTk1/+g5imBgyrTK8anQAPTQESPctVLtdxDY2XQSm3CzfD+puaqED3/b6g1q4dXBR
EvKOHvT2PUIbh4424eG5h9BDnhugY7c0gn1v6+7owWYaPevVxZjBk2yjfF5/p7loG0u3TfGe6j/r
6tmx73XnEI3ywQdKQYUjSZ9b6yrL1rKdC/HY6dAFbw5Dy5uyhKHT3A69G4za5CIRxQl0Wlq3wE23
Y/RkwPty3uMWNtHJjAuLHg2DJCU9Zrtx3/ZUyZnHZ17qOJt/w0N8JVZZWWBNiK0hcI7t2sdcDtdn
Q5O/nFzFA+QwnasqSBqNHzI8kOeH+PnCO5lZEecQFk0Ho11nQG1hun4B3TE4zBDRkvNmVPXziTxf
ArxQSP/MTR+n+8cbR4g+WuyMs7or3ISV95wlPx3jSmkfLUvaQKI9xXBtvfZVDInMXtU+yN9vesOE
1KvfSCQmC+22Hw41NGqSVKxEv7+uXOHKOPlAIeT3Uho34BZlImDVaeyrCKLVTE8xx56H2aX9mYzK
ZmaYtfyHKXzPC/DA6aZBNyEbHHcMoYZyHoHX0XNxb8PJWFl3am1+Pz+Pn0FvMAjw0DBmhVxEOA3h
DCRbIY9jzTz6k7qVLNeJX8LgsgxcFYxRBG+Ybj3ZpMgp5TnlK/nydviAK2Rltha95ugrhP2ooiVh
xR5fIdNJoHsfJVjPDO7qlcEuOs2RGWH/yTZcRYnXG5u+crSnbFLkGe1jXA/GVNEBBUNrm08EUZ5K
9hLayV3beu0mmvV0ai20Vx4sC+E9c28qNDkCbKZLSpx72ZkKOC6NTVI+oiQUVJeansAnnm4sZ9s6
36z8TWb9eRnz57sxwJPsvPUVuKEv5yfm11H/yVmPvkSYf/pdNE2r+ZK6m+Bcu2iB9GbxTGZ+5UDM
Dw2xAgWcpN7L9ZMs7320lMcXXfK2aDq2ZK2jaNyo7VVFuaO2d6nRuBFUaYPe0JL1DaIv3prF4fw3
L8Sg8+zNHb8mOuGf8OdwRfWW048GwOBvnoo2z5ukBZuq1g8DeBGvm9wGHAkoeKVZOXwWvZUlm8kx
4JIQL04Iqsy8CycDIRvERdqmzmEF7D5gqk1WPPbza2ge429Lwrr4tgcbcIUlEBC8U2al7H0DeZTZ
mitjWrMkbA01ZdG8GEu+Jm89bu4pI3eaPOjtSgz/C1H32df+GZN4K0FYa1tjwCkYlt7WhsBE5a/J
FXLUyC0+tlK0UzkqkS+epDtFPqjalR9e6w5R0dfE+aYVXy174n/e+/GWcjiNvfeZk7pRucvRESpe
R+dxxdEWl3vOINIIRwn21zY+evKbWuKBnOCDTcm7GwJIfCsLKl2LZ/mg7WNV3w/yRCbH2kJt+R57
P6oKYTn0sA6T023hz1o5LJc9/+iDhHNjCtC6ppvN2GTmtM/HwlVk2HScmzpQXYRuyOhc1/JD35gb
K/zz650S1dxXwnxAiS+4SaqmUh+mHBQoW5Cvkm69Ltk1SbECSFgaInYs6hRzGekThFeqY5DKFhfC
YEiRK6GYsUFdEB2BEW5baDelPf/WO3j0XkLAyA2bxiNgmc5OVga8FKjPXCdz9oX8uy32saI7MEZB
yjETwWk++No2d5SvWmNu1SF3ndx49vz+EirWGwdWZcibHs1euQ91fW908UqKfnlWjr5FiCna2IF3
z2D22zkpYhwQxpLN2xxqDnhxtd6t5PQKncA2XdkCCzvgZA7mnx/tAK+kizADnoSsRHSZWP0+nLJd
3vx54dg2aI1ggBx5lI4Fv06AICjhPLw4uoJA2XWalWrA8gQeWRDOU6VD3FPOGEjq3PnW66Bd1ulF
3L9qw2OaX4Fa1NWbPl9zoTnOFk68k3EJmwaskh+giUooaL0o06sneYdEvpKyhwpNkAZUGVi/tezW
4pJpMwzLpKecutHpkhkNj2hzZKS6yb7w9IsURu48c1be0POEfRrakRlhQiskcUZrNoMQlVv0hwAd
qQxyt6ecXjeIl1eO4jmqP2dOmEmCfhU+PG6pOH9Q0r0U3QIQD/2fqCSR+IClmZvRzbMPRUcUul+J
OM5PKQSEp1OaRGmiNAnHrlYHMFjK9zBz33aJ/W822z9TasnKqRn06Ei5JYyxMJ7q5j4yv03e0/l5
nM+J/z6NdFedmshDOZDbgVWLJ2kj99BvSysW1uZKeJ7FeSPDSYGFNggO2sBbd/CvZjmE8wOZvVgc
CBgbcCA0Bs4Y9NOB+CUt97bMktSVBjsrqlD2rVI24GCuJXMNo7EUJRMDzOVRcjYaJFuCNVQTjDpi
ZdC96ca/jUC9yJqLMh9cM4I33bmXJwirBmISK6HR8yBb9cEenp0WVbUPR7+TtY/c+pA0VCgfnCbb
1nm+1ftryfpum5UbN+pKTLd03J188Bz0HZ3bs55Wgowod1es1vdqNJKQyZsfmkPPKT+IAeWn4Vdo
s7PrYJxCV+rleztok5XvWFilk88QVolEF69MmBc3QUkiQjUbmTdG213GMH3BxYKSrd9Eax3w81Eg
uMaJUeFk8lPVRn8So+m0y0hk9dm4qcJsB0zUbaHok7UX21plfZs35yerhIi/cmoq3D2nM67ng5aZ
Aw5p9NWmvooSWDolgN1b+y6x7rOx+ls306fKlC7Pb4SlXCbH/D+GbeFw8jstSZjl+S35pe3fFPXv
X+yN9pe8umwiYD4THH7XJaJirbFyB/yC+n8eNGHhnIuRP+UQrDZXPPRXjE0zFOkusJ1yi2aNfKN4
cFR0EFttkqzvXd2JnoMkhVO2nwIX/Q6VSA4Al2KtnW8Lpw+T8fuDhLUP1LYmsclkmLTtp91bD86p
y1aOuAX0nX1iRVxr0yw7b8RKxF3Xod8Rjl/pHufa22r29wpO2CDbkDu1cqiNZXeKIfPOUDwcn4uo
2cIgnDffVIcMarKZpm8r/rDsiHNlfW6bdsQ8XJ1lRVqMrEnevgzjdaJdasm+o+9oQGFqBBR+neou
zHnnzS6l5ZiT32bVU/+PJxqNHJSrN71DknGWjwx43IW7BhxYVW9tWGtz73sXQdRV0VtJlchygbVv
4B9PpCeIk1XLhcstIj3Z2Nf12vfNC//JU+nzIiaS53tDPIlAc5WBxKyYer+dVVPjpkNG+wGZ6Tp+
G6cVF/nM6kBv1NxX9v/2BEeUcj9BLILpiMLhgmSKEvabQNkXBbqEV2Hx0tnPhnELyXowtKQkb5H+
QBP6ZzRsQ+XRLFYJLubpPzd+wWXNyUyVLpqXx/iWtdNllUx7NFI3bfiiSm7cfh11lazGl3Lki1bu
6qWk+/FkiFAPyMeMQaGVmGxrQ3Bzk3jF3vRuPQpiKc+l4sMJYA9ZSTf8F6uOTJJtxk79uiOP7kCJ
67myGs3YTMmbk8gbI/sGmfbGKl9M+7IcateyniVdWhms6Gg0FELXQ98AoYJKcCLEP53c07Io2eBY
5EtI9t0eTIJxoylfq+4pz1cOYDF3g4FfzCHgt1UZnjMhLtEqpL07dAfdrgVC2ML9qzrtxomNnZas
4ZDEu3wezGyGMiwY309EcQac4Bl5ASiBM9mr3HyMc4j4kUeqiXxgCjpM1hRe+lWWrITFC4M0aS+E
1YJmH+sTPg3t1nLWsYndAY6ADVuu3ZKs/YYMTXSFILyyOX+SLZqDVAoODQBi+q/D/8htqjZHiBoy
bq7vd70EWY12K+R/ylrm+1f26HhLMqH0llC1nS9Oh3Ti6Ynpw0M7SxvSrlkBCTIRZkIlMAs2ExUh
Dcb7b773UmcQlL+q1oGayqg+Iz1pm4fz4/2U5xC/Y56QowE38eDIrcd3mJG3sVVvn6DzlT5wTurF
LdwSXnZjhW6q7JDJ2djhjSOtZDc+bRlhIoSzuZ5AzI8qH6Ajku72tr8BK41OA5KjmRzvYFzfVaqx
sk8X3Plk9oUD2kNVyohgWSWVF+yi4qqCwCMJ9lJ3IQ1v52d40RR3I8Vkers+MfzUntOqpcPOgTCd
jNahUHdJFW7Vbut5KwfC7DOffIomLLBtQGFN0XntOLd0v6KIMTj3UwM69XVaS6UsmwBuC7MiwAPx
lRrJepeVM348QOv3l1Tv34n/7fyMfQpqf/kkSOL/NyJEE0EVIE9o8mqRa1rZKAzJ9U7S/PZb2jnJ
zrQj/cKPJ/k5G5JonxRFf9MAkOroapDCyxi11LX8g/hwFj9IONbLAO23UJcZtbq1ZLcKgCjYW8O7
tlBSDB6d8LKEF751tihPhYZbKWsfICZA/vMBFtck1ToA/EJyQG1ifbJSPsCKEMtU3FTaaWjoybdo
Z+ZoFKDC5FTUzinY/9CNleju010qWhfWQxr10UD0lTYk+RA0dxOkq2r4F4j4vn+V7X1S7etqZcTL
fvZ7wMKMo0pXdlnFgDXvPYmfxuI21f8+72aLG9P5bULIqualPCEthQmqsHL1A2xbat93E2CGNdz4
2mDmnx+dsXqK8kGSM39aNN7l7bvkyHt1tfto8SA9Go9wkjuxpsUQ7mOl4eWJCqp+6NFd5SkEW7bl
rBzbc8j4+az5PXvCsZ07WWwY8+wN0wNSBrpzZ5o3Q3YIAZQ0V5Rxzi/W0hTSiku7Ezx6MyPv6RSa
Wpmg1+vEblE8hv13P6IKsZY3WbHxaxscLRPSiErad9hAfpuKNCLYaAWS8T4/kqUI42gkYmCqUsfr
zRIraaJ9UXtt1zZbuevjjaKt7KElhyChCMJHR4SXjqnTOQMAoSNGT00PjIFf7VPqE+O3FvXR1rju
vcP5YS1O3pExYTcpiWEOnYKx3ut3pv8Y0QhcdX+dN7I4d0dG5o84WiGPg4jgDCMWt4/a3abmHlVs
JA3XTrzF0VBchtfCmBv5BHezm8xHiZybtAA3kv8Yun4zovdsKLuqVHd28JxQLlXQY50yt622o3Yf
DN+rNcLRxeH+/opfJBFHwwVE1YVSwVdkEZ0t3wfjSkOZe41ncckKTMmE9VAu8IAR3MRxuErNGCg+
tD96vHXsO2nY2mtZ1KUZJcqdX9/U7Q1HmFETGrcakcLErX0UmJy3GrhoH61AK36lYsVTCfYf2Ad4
NMxqAqcOMsI/IDuzFUWmftgm5SxjkeT2RQyVG9qX6NVRDpmSaufHdntr21Oxk6N+zG8H06qhs7IT
u/zZS3TrAYHLfUd1pyhA7tdP1J9ynaApBsAWOFxuZHK5hyI/R+ndTpvmpuu0QT4kqTEQIFR6oW91
LfPXiK0XpxGCRJoFZ8Cn2JheBohYjzV4bKl07vpQdRVatxs/3v35RiOB9I8ZIT5OaoSUGpN5HD2t
22g9QopWvoF54z5qk4v/zZbgGXpMyl3qsNVlb3ZyncW3SXHXrgFZF4MYIif4oUiOaZ9StD4Sc7XG
ErqmEf1socMo5XaDpCYPZx3h2+oBWsZtDpNetQb6XNpgkKXNVOQW3i9yViSZqkhtyJqVirrNvF2q
AJGBQu1PyTPnMI2kE4OkeZFHknAlF4UCJb7FCMvKb/dFZP2dFIa+8kBeCoVhBbdJqWAJEP3pDvNa
PZDAovNezOvrEJCunwUr99bifKH2MHOGwb4g5jDNLmjLaaJfEUnkeDsM75VSbcyBhv6hXOvCXBoO
Ql2APOjoI18jzBkyTHk5jtwoMSJidv7YJQ/nvXvRwMwWrUM3Ba+DELnbTmdIScJgjBn0215GzY9/
Y4D6OSqFnN9iC6TjR4Pv6LRAwiv4QaYLobNgTT/iU0Vpdi1ECUj0s/aQ2wurnldqWlYR2m9D7R2U
cOeoJAPSLWKomvHVj2YRn5tZExeKt38zut+GhbCiK3zaYxNaLq0y+05fmqv76groZMndjscm3BlK
naD8HTA2X32Dp2erDTvJNvajsRIhzeeYeDeBNqeMCJ0xb3TBEyiVWHY0AVypLMVDOOvHUJHv6F+r
LnpwBt+Eejq5kWENOD+Di8MDwAQ1HoRSjtjNnJqO3ngdZscOhjCl1LZxZCFVr33NpI/zppbdhLud
TlSTDjuxLgslepqZcy9WV2iu6d1Y+f1oQot3qWo/8/LCMB4l9YvVrVwg8x79NLEzswRpV8ioRVye
DvksgRwjNBH+VEHnZB8l+F47Puj9/vwIF3czUmIcFSQHQaucnn653gVWqWKqbHhl1Up14fnRWt10
zYjw3IbTJ+OSxwhsbl97T/5iwQR9fhyLU8a5B9XmHF+KMmLSaDlIPnIqjVL7s/TDywLCXLDRF3b/
XlZrncxLDxEoEv+xJgxIk3lr9zk7DOVxAmm53ZH53CD7BivIq9c5d4rxen58i2lNmrwAigODoatk
noCj0BmJRikNJUyi4fTYT6mLauALKsFfMxmJPPpLjAzl2KxAckf7pjnjVm31bWsXOwuJ9PPfsjzX
vz9FiKW8LhqTpOQIc4zeLSWiqDtEbFuj2SXDiqmFiQY4QqveDFbgpSy4Z410Obq1eA7aTNuiRjJ8
GxgXppVuffsdAeTzA1uzJixr2NpNh1wq+473sjm9lP63wVcpQPBkcq7M7OK8uYWDjI5Ik4FBVsQl
JMSJdVEZk9rTuAce5ED6rZU+jOYJteSVA3PhnEaUg+YC4l8a4kX2GH2opLBK56Y6imXVF7OHzeIq
0y+UBP0tlddzsZK2XZpHhZStOvciQUArDMxOWxDhHqdmMj0MpRtkw7W6Q6N+1zX1Spvlgi9CjEoi
Gm0hCEFE9j5ZMitfnts5awSaB+6oDVJ/+Ejqb7zYejD/GI9G4IDBWcsI4i6KccLYJj8fvBj5TzeC
0b6V7E1DZaFnn/25bxyZcQQYRFWrhdHMZjxC7Ki+LWrXK1T6llbO/6UbDhkYh2oY/ePAyYQdVjpG
2xQTjZ1TUYG6haIYtp1MLa/HRH+Uhjp8tMNR++GVZrMfMxrYg8hsg40eIEK9sv2W/JSZpSjHUrIn
hE9BiFlBhFTlmhjeQ/kdCs5kmnHRVwb95U69CddycIt+emRQ2O9T7ZVhbmIwh6akTRA2f0F/eKPm
kdun70qwst+XXmxgjX8PUAg6pcBW0waJIJ7gN4Vdg61pYH6Z41x4I/eSzIFN2cYpv5/3pbVhztfz
0dUBDioduoBh0rb1WOYcNIH5NQ/sg+RMDyU6cH22ChWdhyKEMCdDFWJQwxs8rc60xC3Un0OxG9Bv
1i9958ZyLi393mle2nRfGgnC7Ze9t/LcWjwTbKhbgIzMuqLCVdn2zZT7OdPcyD4EBReNpe0725Xp
PerX2EY+YYZ+nQe8T1EHosOd5trTyY39weukkMnVzEImRR3Wu74fAYqkekrLhvdD96OC3tpevYJp
8FlChHvbWyhDkwB2uMSD9PL8ai+Nnuo5AknUlnmmCQeU06MjYGQ6M+/ZSBhAkBUdonpvS/GhTKfD
eWOfcDLz8I+siRm9PNL8pggN8lPZfasgu15WJajuRw4vN8j1bZ9G26xSb8tgXyhb1bUuzfBLEd1w
SKO7juhC9DBspa0SrXzYQsjJd83l6FlAAhLK02WRkOAipcYsDJQn47K452pYmeil6xusJn21vFVt
WEZOTTixF1RSM+/mOLTi7djFQIFGq79EY7IMUVV2mufzs714gBybnD/paCfrbROrhJ7EnTMhYPm9
a1/MadcrlNdfB8SAEQ2U3s7bXJxI9hCThT/pInEoBIp+HFWMMukd1Bzrm95bw90tTiT6q+STeI07
IphJ8ZR4AoqBDnt9IyfX1vAkqQenfzw/kMV9wZvfoIysINknLJeda1Vp5vO+8LOHWJOuyqB8Hm3Y
jtv2LkAy/ry5xXlD4cOEH0jjZSWYkxu/b1Lwz67WlvV1bebOjTmt0SXMv0Q8ZfHAf4wI/lBEJAaD
DiOGMWyduERWJN6W6sr9sex2MENSHWe34winbpcQd2VRDCtCp6ePVa/QT1lchn1wIcEmPMX6RVs4
173x03LWQoL/Ypp3DwEKCSexPdZEyQi5Y4cYudW2TfimSKjLVeq+Czx3aNNDarz3+XDwlbXyz5JT
zsxY4N7gqjLEAnVXUiS2MyB8U1hF961fk9+Up/i27BQEVP2mXnnpLC0lSVzwT8CC6AUUDixytoYE
0opkChSLXns5cTsEP8/75GKwd2xkdtrj82OYarkPMNJJjrMZCgjOfWmXGExtNIstD4eJDFgWOY+D
5SDsEX78jx8g7Iqc6p6UpHyAL6V7PTtY05vv3enjoan9XVs9qvIXW/ubavJ5u0ub8Xjcwj6pq0az
U43FNKIcnYaDbQ7b8xaWYqyZyoMjEkgmL5/Tma18xdfqemS7wwOrKTule4mkgy5dtNAgJ/SQnje3
5J0khxClnbGA5G5OzRmTB81twJGpKDeK07tRA09H9J5L4e68oaWZOzYkhMh1YWQ+mBXI94vsuZ2y
L1o2rYxlyfOpSM4YZO7qTzR7oe4lmt0RQQXNN5t8cvmQ/ZuH/bGJeZRHfm/ITVKmv14W/Qu3pUVP
Om9Kt/Xdpnwo17ijFxfnaECCkzuxI5ehx+KM8ZVSdchcQEBnR5thLchZMyS49SBFatvFzFzkXSn2
S5fcVvWTFazEOUvrQ5qYGgiNKZ/Jm4ZosifTs9mziZ1vOumtKMqL3s9W7uclTzOBYyKmq/JHfIh6
gWxMusXRYMcR2tye0tJNoUQv5/15KY/2S6B65lqHQFQsqMpNZGUtAozojkjvbakdVEmjzUZ2R2hm
+yGAg/UvDQ7kcqz2TuvvfLaUXfhu0torfr94GiM8AFs+LPMGesynXqkVZk9xL+XInxra1MNu2MQD
9Vg9B1ufo8/uuHlY0jIfbujWcfNprVd6PpTE8OH4A4RtYTplklrZnO8ibMjafWxdZyjhgRDwU3nX
5jnvJff8/C+57LFJYW8YXh/5hU9t3qmGfdj8VYeHvNe2U/PXeTtLkDvW+ffkCnvDyJwxtGbCxNEY
QvjOs03Rw21pVVd+A8kZrVFbq/lLm+JD32e7SA0h5/njLpr5dXT8EULgpCNUYPfzBNept0lU0vdo
ZNo/J+NHaf41Brdotbixfqjbf5GAQ6bvlx7oXKQVZtnWxiCmWM+RqkQXvoUSVO7dqNFzY28j86+o
256f7KXQ+ticMNdlTlQmUexx/WB6zcZy1+kmffBkF+c8nPKniry/ZnVWBOSYQFNNfNuFTRg5dg21
IypX27Hc5sXdJEO3s0YBszgsHnYatedZIUXYn0E45a0eYqdMn+dN0ZWHQfG3dnlrr6URFk1BSjeT
TYMJE+/zokoDs4pKjgJZQefvQpO2KYIA3vfwT+Xf58mby1k08ppkn8X6cDjaQwO6nsih2TUGhDKP
XXwvm71rKTd1s7Lbl66OY2Nz1HR07yphXPiBhbGsq7NDFykyYns6NGst2tjnfXDNlBCAxfFU6qmC
Ka2/s8YfifRAtL5iY+nwgjmNCE+FGBqwijCcmrpqHuEQRVtu4jZ3wZtskFjaOP9qNEeWhLCLLhtn
cnIs+Q1NoBq9Zd5d172dn7Kl4/94OIJ/R2Wny3mGEUMP6Tp+qstwoxgHRfmSjuWmHu7Lcnfe4uIE
In6I2g655k9MXVw2PhJjZOuH4E7P94V8GSZf4Nz736wIXjcCqm6HEitFhgie4kvvUzJdhYp6nwTe
2iU+r4Rwh86k9bzYGA8HknDUBmAklMgmfw5J6K6iLa6HWM8sk00LBVoiXeqIlnL9GFc+jaKeqriG
Xa18w8Lbg0+AZQI+C9JY4pYeCgAfxfwJsK6p1q6rtoVx2cEfKFs/ulV03cJRNZcfgf6TWIPeWNho
aj3k9TS/CFKjg91J2iNf90U3hwvaAa5T31xrYJmDEHGCmVi6ZeaKK8jP0003KdXQahqrCahv15v2
jgz9eX9ZODpmiN0sUA41Piy6pxayuk7GSqM+FkjvhX+XjsMmSlZy0ms2BJ/Uk1C20hIbUw99lv0e
W9KNYg/78yNZ2F8nIxHWpg9jQ/MLPKGKcrr73aS8DLVnBS6q/8UO3PWnMzbB/qtA9g7Htt5tcvke
QEQbFe46SHpp2sgJkF3nPzPT/6khlSpjqVU8q6cKYNWmrcYihtxOcbaSlNYk0fPMUHdpWzo7j5z4
ZdAP/eUAjAGuHS270GlhAAhlWnP6MkBWxy77wxQE0R5r7U/aceRwUwVlBuum4yELWEUkIMNhgrg5
HWOAvw27zrpoqWSAQ8prbRcnhboxpGl49fpJfov82r9xwmJ8H/zE8h7jVtXe9BYOnTyQyAf3suUf
7EQxP7wwnh6sRKU3VLK77FAURdaDAvP7yJ0GdMQOlddY3Y1TxVK51+pYCQ6K7wevldH1r1JVahrM
hXnwVoy2Em4k30MlzW7U7oLCYLbvoypyVu67pYMFaBRQP17m4L2E+24quAZThZSplzXbxjhUhK+F
fjGUN4W+S+2n8061tNbH1tTTtfajNhwjFWtW2VOTplWtCTY2yY3zZpb2yLEZwaXqeMJ9RswoEOml
j7H31LU/ytUC2Dw34rEFtQ8IOWJUaDnn0R6FPpVnBI4GI6Nblz8KbaumB02/jwNkVIprKToAJHLK
B9NceUQvvSlpGP9tdh79kdm+QR+L9wAZPu2jg3YoT58SNGnMbmcY3UbW72tp10CQsIbs/sS/R1w5
E/eqHJ+UnoBtnhq2y6mRAGalLnp2P/T8feqGPfAov3tp4/rK9MedzYNgFh0ZaLiJjUeu0sspyK9G
zTqcX+GFG+rkU4Q5aCo7oS7Dp+i9YkKIbGwlowC83Phum8eXar7G9/N/nH3Zkpw4t+4TEcEgJLiF
nGt2lctdvlHYbRsQo5gkePr94RN7dybJScL+47/qjq6VEhqW1vqGhUQKA8cNNUFITTYXS+CUFwnJ
VR5mJX0tMxjSeFUaujl/7IzyF/oLh2ZoXivi/bg90CV0+HnguViCm1upMqweZmnleORmhmTHy1nY
GqR9MGkPuZKqSMWdGBtWntLY4HcmyxLwa6sm/sUHxzTCNqUWiut5/2zagziI3IPFJYEonQ3+P28/
4tTV732EvnwgSCxPserd02Ca2bMpcCEXUbmCL11awshK0fABkMuFGeZsJYlobNq410A4GX0fcqDa
Ta9xcSqQD7i0pNu6Tt9QkXl2s/0oUyew9JoJx8JJBCwJ0HcT9ggYj9kRAVzjaDiJmSMhyL84Trz3
G/ZOrTXM2sJJBBvVqfiDagNS4vnxqoSmrsTXG9QYUPQ0wH3r4n0OeMXtdXJF3582J5oZlg08jjmB
yC43Z2MpdMS8IQ+l/aHxwCTQVd/U1iYfT735GdJ4UIeM44MjdZCBzWA6T1lyjKOD6YQ2/tntX3M9
u1PBGq93SHHhbqGzVMjMxGhg/Uy49RxotkM3FGGm//iUhyixC7MjoMaxmuYSN13cM0cDYACvEdR6
k412v9r2u15jj14np5dhZkcNkhZHNiXC5NA9UORx8NOV2bo+zKYIyLYppHogcDxLTt1sSKzcRYTS
6baD+bkYN8D177MR+lTH2x9maTDO5BxOoCkBS/RZ9kjpyPFloFYKW7v2uS0SNHvbPF8Z0MJiREfU
ASINQYB7m5seschl8PtCGDp8dmGOGlv5u68K0FOyV78B/h5UnczoYW9dQ3lk8sKMgtZNXlv7lXTi
gVtvmlWh4ayyQq+v7IkeRdHGgdkP9OdnBw+6fQ6pTZmHUeHDnNWBNl3CxicUbgMIwGyrEXI/w3fd
57usASDKfb09/Qu9zsv4s8UkIsPtaVvnaEr4u172gRwMOMpa8ePIf9VNshsMAoIW0nu9VlJbWmVo
J+H2mrwhsW8uD4iyBCxlLBp8E7xgk/7BzjdTrsL13Ziu9Xuujz0M879Yc8hIosAIjhPEcsYWAFoI
qeg7J7nz1tBdi2MC3Q29i0mYfF4mhAgfSs0UaQDITIFlluDG7LrhMWu/FsZ+5dMtLp2zWNPWOku7
dE+aLmWIhbckUuSfpoUU+UB5GRL2fUS9OSG7Eigk/XY78MIY8TICogznA2RH5t0M2/eShpGyAF7t
V1QYgV3gogR/UJzYqgnLYiy8+rE8UEHE/y7HaKg6L0RXwRzZbtA+29v23qwg8t50Qfvn/U3gnIHp
RBQXKNJ5Nlm1g7SjQSJWs6fWwwg/6kZbwditzN9CO+gy0GzPVc5Q00wjUJffpfHDWO2188P2tho1
S9YFfXGHFohpv5fl0Wu2Xfpy+/tdZ44IT9Baw+0MgcN56aZw/SxCbliE3FUARIEKD69pNbUn2WvR
VCHEvtM12sbC/ruIObt/HRzzdk4QcyTZzhc7K+cH5pzcdq3BtTa42aECfzRXVBrsMwcenJB2xKCG
oEv/tVy+aUkfJuYu8T5uT+j1k/ViQsmsMoGcY4CtCAZXMJTATm2zGcnXsSF4c4da1Mc/j4aLDP5p
SGPA4562zNm2H7TZg+xi4R1eJlsHFN60vjdQeEul3slOAWHRrdyeS5vwPOLs47lul8AyGc6fhlXt
G/3NyEFQ9uguifPAWM2iFqPZeFCi+zFJss22PFBvIk5rjK/V5WYoGORqAPcfyo0dgWyz+mb+zZm9
fDSjtA4vROT9eDdbc2O/MW3j0ergburbIERD2b+smbdTQ9ZA+7OCrdt+SDP/DrLEkKpO69h6t3JA
7TyjIsfM5Cx5HFXk/eJpaf3STVGejIRGxyEb2A4u1MmbFylgUZsyq1/HcdR7Vsjq2TRgfkcHm/xT
KFnvS78iKQz+Ks5DeO6aXxPdJl+pJaAaoyqDfkEtspgEnwvbDGytZb+RWQorLJl4vbOnyiCvKhWd
/5T6RSlwj07V58jpq/7oRzkU/PNUeP/YnWcUEFW2+3rbZcPYQUIq939WJQc+v43cqNxybhBn6w+m
pfd1agoWDg3Kf1DjgNnwtuhlJXeRhIjx0WCk9z7ZftwkAU8srY+E54yFSd/k6clEVx0T10UScExH
70VM/PaJJ1nUHmkmo0Pr0wEhfJ1/xOASPymJMmkwKA/yMYWXNeFoewPfVJ6BNinU2MBTdz14Basx
gjdslmea7XOH8C236zgOCxWxe1FKVoZYVKi9ASKL542LSxKiMRkZfrTjZP+XVRSctKqHQtFzrLjV
HgdhttDpKZhfB4kxZK+l8umTbVc62WqAzx/sweA6cONMwwhB+kYf0IQUH73jJtC88SvlhsM4WjtA
cZzvKAFQ7yWDtnq9a2OBH+w2TbslI/A7O5GZyDnbNK6e2EiK7m0sddmFuV8Vcuuz3G+ObdWa302r
G/Ymj+H24Q4iQg2uFkzd1aL2PmISwe5SQDh5b47NgLYdyBefUbFOZCjysn3pVQWluq4E5tVvGbSd
mG0U/6rKVT/6mMp/ykGZDwRP8oN0I3bXGWkOIHrUM7aB7pyXB7FJx6OfVcZb6jf5J1/3stsAXsw2
Th7LO9JFIoIuHbNfqyyvd1zaw7hthxK07kZF6Xtp1fK5Lp2MBtxXzcETPUiNDQiOEKwce/7NzRP9
bymNxgvRUx33aPqb0Etn4ItshPYpeD0CUnNogYLiB4Op4ls+ivRAheG8S6vz3U3m8fInyl0NCcHQ
hUhvXOYjGOOKfYti1x6BhuLlS1K71b72XFturZixJwlxPfh4pOYogj7xUXPozIhFW3iCKZRpHC6+
eYZld/u6w9LE6sbtlNKuUDvlxhNIwkqKhyxvuYLHTabaYDQjdD0o3mIPhk4Hc1dgs36ng5VGQZr3
VrXywLy6aKBZ47ieAzgkXu54yV4e/VzZqu86ywBUI4R54SSRGFM7FOaDJ15Q7bl90Vw9zaZo8DEE
OBBv5qtcNk7cosk4ohn+tyYHy5J8vR3g6q5GADAuIIAEL1q8Ae3L4fRlw2AGB7uRAph5NFv69rEp
38UAD0gYreTNoVJrIjJrIWczmOUKtSQbF0o0fM0AU4AGfolVmQEo/q333NBfE8G4KjzMxjhL0u1u
bPsCjZdA60fP3jl2icrA/vY8XiVXsxizNyQfozFnMWLESOJ4tPMV9BD1RpKVzGNpQaBshFIrOhVY
ErPMA5B8iOQniFNXb5mTh3W1siCWJ+u/ALNEg6btMOblFEC/oqRoWS+rQoprY5gWyFn21LqDI9IW
Ibw42sGkKBjJ2hpbCTGnUZWWQFl2mqYmpgGJ3k1/5TssTxOoH/ZUMAET+nIMXNu0h2U7xiCaAILy
df3Jpp9ur6lrLNO0qDwgDkBnAel5/rFJC8lVgCcn4710E0nocdWb0b/ru1AQFlD2FBt1IDuogDYb
U66s6MUpBOMUQFMox0B88nKEVpTSFEYRRsD4g8yfvGalM7q4Y87+/myhRX3fiy7H3zcGMMadfjt4
gTk+ZGu08bVxzFabpE7kDtPuL+ssyK0DN9fQLtcFHHynCcHNJrI4qAyzzQ8yvB6VxnfSUKSmLgir
QSQeayd0hmPlbgR/lH/ciZ1CAmNAgJjEYeDM1h9tZCt7JHiwiXpszWCw3ghwjNI93F6CS5N3Hma2
CPIEaVxiI4xpfzBIO9H+5+0AC6sA5A+0cwnaJwCGzALYuorhXQQanmw+W2igyM1Ajtp/vx1lYbci
ClbxhF+AbM/sPeOIiZFRj0aQkW2BjkZcp+gpxyupwcJkoXRBYVmAoi2gIbOVBjlR5nQFfDKF/9ln
L2a8olR2NQrUZ2HhASKLC3lutA4ud2Q86YEDwRqHxHhM1V1Ktw7/0++NEJifSZoMKhz+b8u9s6O5
j0ChqVURI6UDJecTcVb+/vQ5Lx56099HnRWGZy5lwF1cDsHozSjJVRmHrfPLql9Ve1IxMrZNnKwE
ulpXs0CzuYp8jjUXVbABK0fQ5E8J+0qyrVn/6SeHqwrE3IAUBIAP7+TZ8nXywszrQkGOwv7VJpuu
X0PBLIzjIoB3OWF5Kyw6gHITuuxp5DuwBiugHtd64wufBS0vfG4XTQA8xGcrN+XI8t12iiIfMg7H
dPvQ9mUIMxq9dhwvLOLzUHReqNF+6VgaoSC3R8p915x6b+VmWRoNsmYH1bWJ9z4/jrMyJqprHXwU
8i+pAq+44w0oUugspCur7GrH4/OfR5q+3tl2KWyKBy1FpBKWiKJAp3RNpWhhulAjxEcBvAtd9nk/
q1WqT0njxmGO50b6mdCtqFcarwtLDCHAwICo66RnNlvD4GZwr+WQVMmcnx4J8JwKpPhUwh359iG8
GAds/QkvgFuLzfa+5ym/ZJUfh4axEU4oog31nsY1PtXCJ0GzDCBD+KLaDog5l5+kSxw7oWOXhPBw
s4y3JP98exRrf3/2yXu7K+Lcwt+v0l2TP7fVr9t//3qW0P9GaZH8fo9dncBJrHynqSMgn4TdHnze
PnpkRE2iBJhL6ngNwrAYboL4ANMHTYr5x8dRrUdfQD9FDlvalFDY3CXY9ZGxclBe70k0/8AhxNCw
Ie15KttkI5wIO56C4/9kxQ3QMTtVPXd2s6vUt9szOB1Wl3cMQsHnjKKVDxDTvM+YSheABYJQcEv0
X9LC1C8qa+7GIa0PZd8koT2o704z6LsUNZDbsa9XhwV5NEwjJIPgWjBHharI0UbtYTqhlRVyVmyb
NZLRdODPR0dwdyEVAPITDdXL9R0JSbOCTnowbrdlhhv4rL1Lq+RLy4awR2eNoWL1F4PCWxO9NBwQ
GNplSOF0SQypDVBn5LPwqqBdA+4sfTHcnhCiQM8elYhZgJ7ZufjN2XAl/J4E7E422n8GdMgUqJQq
lLA2t0d0faqihjOhlnAKgXdMZvlgn4va9yQQ0Lx4HtFYly/d2gv0+vE2tR5x1kGLgEDIZf5+quyy
q7whgmhp8oXx0IS0cn/QEQynI6gcP/dgwkv4alBYeDb728O73tSXoWdJQ9VqC27fCG0zfdQWiOIU
Sgyfxj9Gq18Okc2KR1bWKt1aMYSHvSyg6Ze4qHbtWo/1enFcDGZ+bdQ8UWKqaYajBUA1sGSQSPnU
+DqARdN7ZMGhs1YoevorB9b1EkHYKSWCWBzwx/N7pFINapQEY+MZlEHEvi7f+R935Kb5Q/UAdy50
uK4h1TLqjX6KIX3aH5Tr/wQh/qk1huqAvGN3e1EsDui/YHP3it53UuQqCBY7P11zO+KYiMjKwrt+
CV+OaA44YrGLJ7KDIMS452TT03sBOfMid3a1fWqs7Vj9axv/3B7Y4mo/G9hsFcZi9AeLI6af2MWm
zsSD2w8ED+PS2IJ4vEZ6WpvH2QGcm7zQrIQjkem8xPxZ9gAXrtC41kJMt8xZWhn7Ih5ZlOBTed+R
kQGhEbBoJXW99m2YPtWkfQ9Y2ISnnn7EWRCQLl2iXIzD9R8MmJXKh5IEbRdo58Czo5u8MZiARmYA
63rpPpEMDLLAbleetNegv9mvmD7u2a/wC6eCdAZ+hYYVpBPYsQ5siHyn32L9lMN8WvENhVFnv3Y8
Ly6as9HPkt64hhdV1SDuIF5tCqefA4TxN+jX3F6bixsCYXygUaZW6hwO3IwdRFk44hgEdTqCcVgU
WnscrVQOvkE8YfNMa2M0zgnKrbeDX+dcYBIBOgbInefhGpq96sBFdgfLRuxUeifCjE2G0pfSzlda
smPUrS2o6dK8zEzOw5E5OUAzT5aDDXeyDPkd+1lpaxPxgDSfKnCg66LexOUuL9RRxSu3+dK3/G+c
mO3LNUQTsxnsCIELmLBJhx6jpN4xGwBvqLrentLFW53AEQevS+SXV7d61jW6KxLE8tCOCXpnDLxu
hMlHthnQAnMrvZ3+ed04j6mVHfBbwT1YkT5b3DPnv2F2vQNg0BaZwm8wmOBvKNGqu5wWeFSNZR8W
JvR2lBGNe0jnDacqseunXNf7Fu+vFb3R/89kgD7z/5pU88epBTM0FEbwQ0wKzFi76buDYP8a7S51
dxEJSqgtKEwSim167fiajsCrxeag4goh0AlUOPvm0hEJZNpKHJHR8OgYEvwMvpIBLC4rcFxcvCfJ
pBZ7uazswfdzCNxjmpOvkOBMnR/+pJmxEmXprAd9C3ZEaOEDbzG7ToShHaOs6inPcE8dLQ9xBy7Z
8H1l3S7NFzhiOIQY0EZXdicsqxLLE1NK2OOI1dx7L5iRT3AHM+RdZn/mUCITbc4BvFbfdVX+0zTs
RRIOrarc+cxb4qycTotHIzRbQVxD3QzVh9kR3GcGLqYaOJa0ybfc4Z8Aujy0o4SLI9zlePJCunzr
6nwbZSsZw++y3Hz14JGGgjCW7oSznX3aFPYIDhTvwrR6rqneJzX5ng1pkLefRqvdWFH8Ex40Ux23
Rx+vrz5agVtI1faxcVMkanZA/Y/bX2jatPOfhO/ioa5L8f8552ZgjZRo4E8PZPhB9S+5M+wh0BJw
rh9LsPN5uqaxs7S+zyPO8qYKFjTDMCJiJUYJJ0OyaczsI0HdxF2F+Cyt8vNYs1VuGe2obYVYKbJp
XyUBq94rtXIDLd1350GmPXCWS9SuETeWjyADjmAhZJBEkLo78RiPn+3tr7X0KDkPNVtAZdZ2MQRZ
07ABWLgptrBAZMlXnkYbGw54Q9QFVbdy7C+HhAEGIP04jeYYKaGqJO0pRmdyiUgirFP7OPhm0FH/
kVOoCuZPqTGuGBEsnRuM/GaNQ1kGepuXc2rktTvEFg5Bh4AfwLzHJFrLkZY+2zQe8KWmGtQcUVFW
ZgIJ9hbXN2VD9ZwPvQIKGQeGu0myCho3UQsj4QZooZXLfGlRws0KfhGo4OOlPjuA6irHTWr2MDAZ
nlJn18K0TP3NJQIpQlwhPiFoDc1yMLPVqkhcBcvW7psxPkbx58T/TL3d7eW4OBKIZNnoCnroFs9u
w5HpIcNNgrXhJa9d17+LGhQ6Na6s+sULH0gUBrEq1KKv+CTgSvLI1ANSPP/Bjbc0vVPFbqgB1nk2
3W1pbR28Eei91b/9xfjO4s6OqlhbXazicTo+ip2fiqMjP5W5sTKLS0fw+ehma11EyRjlk5dazEgV
1g77OQU9+ECahXZVsF1SddZGFsUK5GI5LkA+aO5B/2a+s11VSKdBrx+SY3mY5N5dz+hmGI0nbhRB
YRk7Sn/dns+lXY3N/L8R52hZ3uZJ74AFCx5tFHri0e/WgNyLt/t5iNmSxOOGSBohhOdx6CZgZ23j
6DlSXyoaor1kw2+RtysbeumI/M38sdBOhqbGbLNxt3KbUbhYJj1aye4H9E1DnaqNA1RTUutTS/J7
Uw3H25O5EnU+mUBp6BSUS4xUP40VfEWe7fi9Np4bcqhlKNcQW0t7/WyQ89ql7/hdChIM4L8CnMO7
2AE9Ov6LnXAeY7bf4Dha0shGDJI2sHUNXBIHNira9bAZWrhlroRbG9Js4w25lw7SRDgWf8tARCn0
dtWC6Pc1MkuwKBb81P2f8DrztoCTRq1scIeGHVTMk51l99EHfEnpvwlYBju/tIpXXXrpI9NtPYZD
HRlP6O6iLabSSN3HMsvuWteDuvzt1bMw9kmd24YVKaSYUS2+vGC9AiTyFq9XFGCOPDo1TAdev6pW
MXVV54OfXud4sEL/xZ/zfGCTCzBojxqZUtK9NzxpP0e5e5dphSdb7e+H3lYbpC8PGiLvQSzKcWWY
CyfOpKcD1ip0MUDZnx0HwGeCGsSQ7I8OCKbQysNlcXsil04chIDbIjQxXIDjZtd5NEreuhFyspLe
+e1BN1uvDDP2QWITlMO9VngMr3Salz4eeowQSZ00z6/EPjPq5C0pp4zTuM/o3kDeCcb87XEtHC/0
PAa9XCC1ZQKx1BY4q+UGOjo62oz5A08+Q0MXCiPdX6QScKBACxI8uCnTnM0iANQR7Ry8RxPrROJT
pb96yUpOuThrQLXi6YeVDw7s5YhySZI4HhHCs7Dk/1X5w9CuPC6hHrew4qc8eVJsRx94rtnTCl0P
KYwTQClM5OfJvfa7a6b9OzyuKuiWcvtr1hT+kSfCeGSFaE8it/KtAIPtwEszPkaibj+I5uY3KUp+
MK1o3AnDjfCqoKWzL/uI72AS0J2A1O5JMLJi/EgHyDHSSGdJ0GtiVlBF9upNPojuoU0yczM0tAqT
prMfmoEZT7XkuoWV1zDupSWjb7awsgead9ULrxp9T0TSPmdG3eG1GVeQ5UxzH9ppXRNtItP+7o0p
lPUL0nAbJpZV+9Z1SbIlbZ88uqx2m03iJlCPq9AhhfJIzCBkOsJx672lUB7DxKlPfTVGR8uV1tbn
SHSCrvPIIa50WaHkLOv7xHGmX8bFsYfp0MaWXQGjcxJD2dkv1U5St96ZhfLzPSgG3QFVRnUEmSGJ
QnOMnc9RNnonRRsNQRpdOMmWk2yoApKb5N6uTH6IlA9Ed9WYTRN0mMSdgpPgxgVOC2RlmhuHvssS
6Aq4vb8TtE/2+ejTf/I2zk+oPhpvAvjuryP3+FNTKbI1rNjpQC4iThYk6IaSDdyjCXCFZmp9cUbb
R1tb07ss76xvXVbbP0mZmM+KZWJbAlaOhBn8qGxjFGX2JU+pkhCfL7MfBXf1ScCF411YfX8sC2sE
yH3IH/Cfdw+x54ElkzHngRuDhcaKEx89bYsHO3Hlpi7HpAokyr1ffGnTF1VEvoBfe+1UYAt6mdrx
PIqyPVQv7GNpN+1LKhy5A4XWb0PhOMMJgC/1lfWxiV5vjWKxB0v2vQKTtw4I5LefPfDIHjMuRQWr
iukMhwHPa5TmxaeyGGm5EVVcHbtSyo+I0NgPpFWrb6QXAI5m1jC6JzvO2n8E8JE7MWbViXem81Z0
lcOP8KpOIGNqjy+WcgqwVwY3NLjBXlwm+bG1Gtfc94Q70VZ2klsBLVB3DYlIh36fNY1+yap+6AOd
+fxeuUYOWqTRHXhSGeBDaFl+B6swfnMwL3EgIan9GlluU2wK1mdvpSD61YYO5Fe/guR1lPlmG4hK
FG+F08tvboaKAkiPFOyAOI3ll1Jl/gv3o4aCL+Q4MGgg+Z2ndLQdOwhSZGWj3mw52HUQGXX5S/dK
by00FN9smoB9l3loFgW5XUKyPk/8+NVJOZwKEzdWQYTk/M0ebGNX8s6JA7M0M2D+uVbvTh2pIwcB
ww8KRemdqmz+GDktNnBpuhq7CGDGOK/6O6VS82MA8imwU0nw08GjySEdXrLHvMYDGzpfrj5Knhg4
OmidDrAfHesTqY30eRBjVwZwxpJH6dF0V7gt6mXuGNeoPrgaxDOR/gCuS32umN8dcy/z0dhGEfCp
wButAJ0y3lR1WX+LPB4/4jTsNkadD99ZbsvdSCA55/SFjoOGVVAPGochukv6BKmrP1C+l0TkrxrH
9c4Ujd0HCBQdwZWSOwA90gdSleKTwYf4QGPHxXZIIeDi0bjdRg7sP0Bw6ncQsEw/QKwxAjLE3RYC
O+wAfRzIXtLI7Td1PTAU/SwbmBCoPUc7MjD41xKptokoyLbsU1ftK0prP/Ry4o4BNA8aP1AQyWw3
dtxkMR5lNbrDbgU96aCHAuIWaiStEzLwdLbUSrM3TzgokRSNNkYcYW49hCAHjlXom036C54WIH7r
UrbvsvT5dnDq6oMR3h76OEt3EI1pPpzIaMHWAbmqNrp2W7O62jjTpMeFMX4hVmf+UiT1AsbS8gXA
AHYftX5zB0+f8WhhIcL4wIjXHHmWWgEQNP3vlptljzHIUnAdBMOpdz6Nyc5EL8JiH7b/xUQ/eaSh
UQXpsCNrPkiL2dwEF5x0T1BMnoWtgYEqramXbDR7CeuKrF4DVi5mPWcRpl9wVsuLusqOoKODpm43
fK2sH5MjiA+GEnVQEEr+9bPsmbRrChWLKSQxoRrho1YOANn0Uj+LKhsmOm0gaUgn6GNydPtdlycB
TNSS+KCTL5z8EHLlLb6UqKCqx4BURE0FKddlzKSJobM+ta9L/pgkgaK7ttqr5oGvPeqW0q7zQLMp
hf3c4PdTV9mo37r6Hyc6dmveqEvr4jzE9BPO5k9IXsfJ9NVGdtS5C3l2589b4xQFLrzkgPGaNNov
I5QAshF76r/56k4Ne+ZvfXelJz0l1PO3Egw9wHiHQgu9gnFbTd6YVj+1bEfvXnnZqU1SWOQmML22
N7dz+6VPchZqjsmoGWuqPMNouPfqkWfYu1pr0N5r2Q3IHZ/HmL28wD8dCz9GDMinhpDLRIoIfd/R
3DBeQxLKuLeBLIx7Cpsd8Jgd6KblEIwqrCAV+jDASlTjxdaaXxlAArdHvzLRc/iQx1LJmwlJUUdb
33lXHSoLp2gNDLW0Jl2AePC8hD0cnoaXK4b2WQNVGrw87fpXWr/F9ee/GMVUeYWiCfwy5qZ9yIIa
PjR4zeT+VsqgBcsE2rResYagXFwrOCKA/vegjjB381K2QPEixfPW4Sfb+Cl7yMuttBjWQsxOCNMd
pFAaITrv1e8TUCQ25pq361qM6d+fHRFlWvce8fBk9spfMt2m5ZOuPv3NF/lvpq5ezFAcqxSGUSFd
k+4Xr/zK81DVa/2DxZV19kVmT+XEsuOIuohTwKrK+Sz6lbrw2lTNbiND4oHECaZK5lsJX9TGfbf+
2ElkOh3OxjA7T0VqQwCzwhja5iS6L7X/mvKX259jZZp+X7pnX9znBdDgNUKAaR9ncAmq/+JOmBxq
gExFvQ4p2OWSGswOvN8cParcOiXwPMWNbf6xt9Q0T0jbQMOD+LQ/b9OboMBLv8UuH3KAWdSzZ7x0
7kMEADtdORWX8oHzSLNNKJE3xwUISuFg7kl8iGovIPQFeuXln6NgpzFRGI1CfHoq+VzOm21VXBYC
kXoLsgaPI9n16m++PThRwOGj9gqc+WWIWsNlzeJotLfVg+uXQZv/zV7/L4A7G0NWtCX14ul07z+D
JE7ju5Lv6RptaXEnAkEFgjSw15iuy2EwMylk0001OLZX0c6QaSDWLuql2xDyyOBhoA0ESfBZHlhW
I+iwCr21GJTyPNqldAggKWiJ7e3tuNTEo+eBZgsMfvI1ydspUNNW9ygqpacCRY0ta5vmGYxPHtY9
dK57Sr9q02o2dHR3GU2cEKLoaxn30mLHvfx7HaJ7bM+Sk6x1xnK0sXVZujNtDTr9p8i8a+F/qK2V
quPSMXQeatbTKCpboq6CUBOgN3FeFJyEbs/scgQo7U1sMDDcZueQk8FVQUyl07bZV+Wj069spsUV
ggr+//792X3gF5AUrDX+vix+iE5sogLVEp9tnWRNAf+3Ftc8B8bTDqQjpI7A/M8WIxYieloQXAy9
nsJV08Xjx9i5EWRgUbNqRwaoFwvsCCZaaXkPwPLjgNrf2HSojPWBgG65A9G0RPmHznrsuI/C18pc
LL0Pz3/gbBGDndaN3TQXnfHFo88xPeXxNi5hZ3yS1cFZA18sTv3ZfMwOANQcXR/aZegsoiHWJG1A
qwHUwkOEAtHtRbR01JwPbJa8FL4AdWTAwAQAk87n1ng0zZUTYHGdTh4RwCWgbzFfp8ooXChCAHAh
7Ps4tZB+r3V/F7f1fxHm9PukyPwSmA7gBGCwkjVvDdsV2T9Zc29AXuT2fK0Mxp9ta+7TWkkbg4mT
6lCK5B7mf4fbIZY/yf/N1/yF3jj2oAWfNGxoty8dhbpaEWQsW/ksa5M2W9KyT2ticXz5ARRiiGKw
AkqA6Yb0r0pkK7O2NqTp35/lZEMF0VdoDuLabMmGlp9zCm63tzJvy3v0v3mbnYfctBLmN5i3SBxM
gEDr5mFQD5IigYLZmLX3nd3tD7V8tfkgk8OrAeoL87deJYZUEdLhOknuk/zE9VMG7LFtfYG2UgfV
MRIQK0QnOMBL8W/27YTMQu3dAX1vNqOFHlPUpxE6bk5FF4cmCv3xmvHT4mc7CzKb0Z4Ug0Gnnet7
e8H2dd4Akr/SOlvcUGcxZreMLJLRHV3E0NCbKSZRg25l8a1FmCWF0OKqEsNABMxlwI0y7NdAtYsr
D40/0LvYb6+Yy+Vdws6KljlQV4Un3gSO1CDPYTIJ2WkaMui1Qelm+ITOyTegv45/sQYnC1ywaW2Q
9K5Q96lqhNdqNFDd6CX3HJB73lQjUcuu7vuGhYU2X2r9fWzfgYvfEuOP1YXxUoGYGhLViTXMruoE
BgzPagtjz4WVQvCeDeaB9Ib7A3JS6b3nldbn2yNeWpSYajh+g+BgAo99Odk6Udak24xFGQdWChOM
4mmMhpXttXQ4ngeZXYuIrZOKIEjs/JswNHQOmVvhKfnWdO+3hzP9pXnqcx5ptscg7DZEfYf0uNKQ
KYVWGAhGoY0mkdN+3I60NnGznYabhGZoxCBf9L9F0YGlr4xtb4dY2ggTAx7CttAIwQvm8tvYtpRN
ogAtK/g3lsDoC/3nCh1JM1D+N8fYyej77YDLY/q/gHMwlJd1QBM3CGiXzpZq4BXgH56jCXo7zPJH
+i+MfTmuqnSt2i6mj5TuaLElZFNkrw75i4PqbPbmj363gGR8JxHFqf/Jxb6vVirNSwfh+d+f/v3Z
LcxAVNdwXMOTRMPJES7VYu1WWvz+020IbQpQXufP4140GfQrLeCU2WvdDqHQ77VJ0ExEH/SYDGgT
rZGFFzcq8K6gNICCD4bt5ZiitmSoWSGib90nHHwUsSsiFajOQt68u70KFufvLNZsFdjQ+3fdGvMX
gwJqUGDmV86Ca5nY6TA9izB7BxXeUJBaI4IEIlOcqvq1jD7VJCzkvkODGLmzOFnRDmL84HWFRbHy
olxMaJj729cBGJarhIYr6EZ2HCvQiC1I9+WsHz6TxEDDuRZeCXI0L9D60/JTxmj+REGCKsMJg/Bg
gd8HGW0S1StzvrjBQdcAUwFCN1cq/cyOlGy4g1/Uvwp726hT668cWmshps1/ti2c3B9kkhGgmQV7
TDvoqRXisajXBMkX98bZSGYHPU7f3ktGhGn6rL1zmSqRjFgn8T+kXVlvpTqz/UVIgBlfgT1lnpPu
F5TuPgHMPA+//i639J2wHQvr5Ep5i7SLssvlcg1rTYkVtCa9cNwsxjR6dGnUpeyVJzwlK9mcXx67
PjEH4I36LSmBrbRv0scyPgAXB+Mv3zgjn5J41G1K28GJGkiKO9NrDNXr9P+fRfAn3ialbTclJGQG
wtFqr6Phx8glpQnhUV+pwR11d9IqtK/A7AbtBdCw+vS4vUzCDXEIUJswH4XuQWaTK5srKAVXV41a
FNBRPdUErn9AgSgZ3qEIti3pb3GcDzAQ2eKdAMeCsQNOlTTTaEbYIAfgAbyQXA7DRxYCAvFGAYtd
V+5GcrTzH3N4XZl3KMltSxfpidgQk08GOLwwbnGuZ2gpBQV7N9aRtu9NjN7y6Seay24n84mkreQg
i04Ypk8x04TZBOMLHSUgRTF8wRr9dEMF3s9lTn9NxPHM0o+LyyEN2u6fbe2EAgH9goEO4HOaPPKP
AtZivQo7pGmc8nJuf7RAq3Cmm9gZ/SWMnpZ8DsBqL1lSkbvCJeqo2FR0gvIlaRvPPrvQMEaSGkCw
A8/McDlLcaCEQgD9hXYL9DADI/1831xn6pFaxFu6Mdp9Gy6nOlYPbWRJdkzYUAKkd3C3YSgPeUzu
+m5GncH+sddDkl3Pze0CcOu4aW+AqrZDr+s+ruM7MC4/zLQFpO/79vaJDjnGlYE/hWEgB0nhcyUt
dyms2kWQX4O2VZmuhvLPtgDhKgKuG8UIVIKRRz0XkOpGPakE16kdLgdWuasUdR9FjsQi2AX15YSv
xHAXmEpAmGyzuES3MZ6lo0s33/f00fjG4DPQBj/V4Q6zVmrAokUfqB8ipkvQh5Pm77WG+T1ZTUp4
rlaCuJdK4oRWXwFAxy91cGG47wbaOLPHzrjt7aAok2PrfKOk56CNy4LzQFmdh9Krxt5VmxrJ+ii9
mJc31TpqzTeqq6BQR8keAZap89eWQoCkQxUkbFxKfXsCSAWuSFkiVGTRayGcr7fSBVhEBYQAkfpO
tfp7t3jYNmmZBM4xEFLkJZgvcWbA86VNt2Ym2QphDIranckm2DT4Hi5WSdU5icYGp7J1XtUSs0KX
s/6o9M80vgdCfHytXCOZtnznhbeSyr9cYsSemcke/GO6oD3mpWtsr3ICKYUHM13+rK7lcA4vatRx
AkRU6mu1VRwSfb4fptdmce+s5XeOeT7PTn9t75jICa0l8jZRpKRMSxym1MRgAuND6R/S/8y4iofL
WghnFrne6lETQq3BPQBF1gOHODBIiQySUuTp1mKYda7CptJuRzLZEFPhBZZNs5dbv7rxWKmSQQth
Z95aEOe5jVkD2DmbzQOztB/N70uIDbsOqwewhIJdDowZpo6A6hslPYz5AoAPSWVMivMZAJdGtNXZ
dZgN6kVX2DeDlImEbTdngBDhMsBNQFF9IXoKzXKc0H8PEXZ9U7NncrV4Sdx7OSWYlKmRrLmwSRGM
5tsUvemVDElBsIWoKFqOhQkWjKjyIA7W0Gt5ouMSUYEINJYHii4N9acpA8gWWP2ZGO5OxPBvZKQ2
xHQdmsC76bYz6o+uUIPtwyU4zmdiuCux65d6SNgsZdbSa9BGYSzbS+8n271uytBDL4rkqhfcjDbe
waiiYfL2ay2Naopa0xZXPbXqF0Mvd3H/EYeYOx8fYVLoKf7lJuPhGzquZHK3sWIoo1l3OnNZQbM8
Num955Eq8WgnKZkL9wzvBMS1IOXA2Nz56a7aJo8SJmicgdTpxPthyS/qJZLgiMjEcPqQqYnsUYWY
qTvU1h1t91l83F4y9qVfDhnIOPH0AUMtIqZzTbqwBiEimuf9YUSvfrJzG2RxMKSTe903ajTg2kOP
CGCZGRIld6G4AAdGUAZRUzwGvXUkUw8SWm9bH+GSoVEEvwZWckA4nevT5gRjEqaDLAxG6YDeMaNH
04wkN7/oLGkqWm0RimPZ+NHEKJp0JQI3BWY6tEMYIxVODYDWGXPgDi6GXiYkEpNSslMizTSMCAI8
EaHfl5E6OloxZmaAfxl34INzm7wObHcY9wlZJOqJHN9aEueRlsW2MJgA9WIXFBa9cVUM7ikC9iBu
mtN/3y4d9XY0bgJt5MtDGFAnYeamSIpWE7isVaDJUWs3N64knyyyct3CO5SR7OEVx1l5bfduVibI
xLhpAbqeA8huY+fSsr2Z7rcVEq3dWhJ374Mfc8GENxQqlD2QPTzL/jW4u4E8bosRBLfADP1UiBnL
KrzQFF2N8F+IMZdbe3QPZSnj8xBrwsA6cZTMLxj7ILEBVyFBYikvPmaMiLuvdr8bZRyDIqtGJvlf
KZyLS1KN1DHLmvbVXdmfZkCSTIfttRKJAJINEjuYbmYw5+drleS5249s+L2bbybzRQFErdpKbjuZ
DM7tNNPY4K6DDMfYG9HbqAHBTEZ8KfI6qJ26ANQHISDm+M/1mDI9BZQYbgNML/6q8vhqIKBoI3Sf
AYHUrB3PAX6sxJ2KbnE2T8DyYmgG52Mgs2zoCO4lyBwqDNneUDjsOi89APH6VrXDBCbIure3S3RW
1yK57RoqPYsqFWe1zu0b9H34+pj/Hiptl7vOfrBziVuVacjtnNGgMy20sKpzWZV+Z0zvYaW0p2xo
38pB/aG6jHcqcW9y9INJFle8oZ+Ly9k+mEXTKauwuIsNQiu1QuIKkCxDAO6H96kMf6ildg0SAEkb
g+hcI+cIWGPkAXFTctcw6Fj0uVKYLxwv8WwgU+otid+EH9vbKEqYoY8KFDoYS8EgON/3YWCQccJ0
O/yHbl2rqeXPmRWA/vdQK/QyT390Tn4yMYdoRvMxMvvf2+KFVsQSWcigAtKARwO2hmFoAIWM4L38
3aU5DCfZ69GAK+09V6hkI4VLuhLGOX1iqkkIVDAkZYCtV1kv6ZKe3BYULsp3omr83L9qcT7AxCQe
tRqoNccYqFadS7uwERfax34qb2mnBk3cec4ibY2Vacj+v7pvCnwSYPIgN6bVUc8an5q9Z2KqA1hZ
19M8+2iXu4sGwMFQ9Rj23WNeWbd2AhoqpcsOddp7mhSpUrjFlgrwIDbFDiim82/CNG3WjD07Pshc
Z/HeBW66EQDqwJOBxAkP6koSp/1oN0DBiKG9Mf00iJdnxwzFEI0GYVSA+UNiusK7ZCWN80jlDAQC
wvRKgGCizm8h8qQaGFO3D4hMCud84jE1FTNjlmSiH3WHyU8P0ZhEiNC5rlRh/1+ZDenMPtZmtkV9
90bc7irurWAIXzANtzOsZJfE7wV6dbc1E9WmGdvI/wyDZ1KgQ0zrikmdzGxPkuQExEpfG4rdYHdH
RM8or9AAoBgPw0D2sVLtnOhdVaK7LD5tf4lkjXk+865WrBDTfiwNrQdGrAMbMzlUioxmRxQMgtUB
DwMABgIxmfPodtZWppvizRPZ5n6k1hED64fvaPIpQj/fSHQ8J4C+h4drh+iC2jGaSeOXcFkkYoRu
ZqUJORdTkq50uhmaGHN0atrqWhsetMJBG4glsUxRsRE9cOAKNjCCgS4gbtFA+NgqJHYRFQKTDoxu
i/mQASqOvNjG27Ts+/DWHL3CGAD+sGtlE6dS6dx6xghVW6OBojpyS6Vxb8UXseOP1SUwfrP+Fyay
cR4Bwz7oaLMad9ubKXRnK9W5VW7tse4b9kYuEyCUUX+xDlHSB1H+XLieIRvPE2Uoz1aaux2jKK7i
HK88P15uzGFXoc3VHA5L0iCueiDKQ6YHE5VUxYWGxDoc2YEgX2YbFTcbVbeEzCqMT0UDVkzUcAtH
OfRQcXs1hdcQA/TCgL+BbCVnSMNs5nOo47VsxmDwRZyq9MYhwwtjMd5wbUlcikgx1p/ugl4HeD58
GXIuI8NUjBIBP7Fbr0mzP13tDr4eWYm36Obztm6iEgdqnipGK0zgI4FW4fxARiU4MFUT4tCpZhza
tLrq2roMzC6aTgBEsg69RX53Sd16k9OXAZmA4V+Fy2NuVTJMeJEzhVNHe4CBr/mCB6vnHZkQZWU+
zdwLo699o7avM+krS2CuqHyxRy+oCUBPygMTdjQadIcMSCImD07xXg33JdB6Z5DkWKjO71oFlFy2
xIa+7ipkIjWG9lgCiha+/Ko4epyUIWTS3Nfax8RpgBF8KkcZ3JVMDvv/6j629Z6CVRIp9dn2u/5x
Lvb2ctsYr9tWI5PCTsxKSkVHwOk70MbMQH7qYGhLezRUVMaftuV8tQi2ajBPNLmqrs0bZ53EYDro
mDbZ4zjcF+ptLcPt/3q4z0Vwvis2q8V1mYjJ/hXZJ60JohLtDB+LrArw9Q7HzImqg+vtL5MZ337S
AbBEmVmv8FTdR437oDq9JGctlACGGQN5NsaPwsdiGo3DJERCvm/8jr4a5D+7XIbmCTpE4OMxMhRu
1/u4mtvpb/Ldfm7JnoSll4a3BUaCtnddZF1rOVzgqk8FevBGpL6sPIiyzItsACqhGGRI9BGtF0pP
KP4gcQTUNM6v9x0Ct8pCZqpxb/Xyn2zU/W1FBEhceMphpRj0NEuCMvtenZMGkxDFXCA87M3Ka6cn
FYyfsZ0z8BevKa9d98Ow6H1H+n1K79WhPaLA8dTrJFC1BmhaJXxELXsWCAzeREc0wy1H+QbQG9w3
9WA5wyg/QlYruwyX/rJJtAOpzf0M258XWfVSJA5cIjB95ABhNtwSlCUwHkYbm9m0S/VjtkMAxeQL
yEX9MsvazKOzZgDXpAd/YwFm98gzjMH2lskeLyKQhOzcfskYD/Jcgrq6dxiiFh3a5xBJpDuzHAwZ
SZvoe1EnsUAya6A1gu+GC8EQjTwylmfGe8ILUzVQlunCScqrSen+FEkvsxE2pntenyGgngMDsW7A
FFFwPd+PGdS5U+SwQFFpQJPQqsFI+ivMdgX2MgdN7SKNk2PudjyglVG2O+zHvwiHLRjA/GAIhZxw
TO60Sr8gtJkGN2hG9aio7t5W0UlrmnulB7N3MiLkQTut/jRUkSRRJTiAJk4fyMoYoyfaks5VL+Br
ljxEDGdGv8bY8XRgWG2fQIErQSPX38IDYDAwJHouIRuiqSZDiKxtuDPiU61dTgBIKt62pQiuqTMp
3JGailgD/CJWcbBPzYQR2/rWdXbbMgQPCgIhDCoH5wjpLm6x2mZJlqZFdagwp32KYQMvilzNtztt
PnRumoKJYUyDrAQQ90S76QadZkjeaKN50eb9/dAts+SLRCcFpmsCF5AlrPkaGUnC0UADIKBR9Q9U
ErzcuQlV5a53R9QqpkCivshSYaLA8cSLTofJnO8kGVqUtdmTptJCkKXk7ZULoK9dXJf1jyGx6B6R
wm0XLfYNAK+vqaPYIIVIJQb7d5H584INAM2phvOKHq3zrwhNJ56GEIAUU2WNHUaEc6L6kZUbT4oL
iJwu7RuAvE9pEV+ihwtGl9AUZUoNQ+Yn26bN00RSAFV1im28O0NEAuDZLj2utjy9UOu5iHfpgl/y
2s5qn0o30YIqrBjaWdHNu2ix8mfd6kyGY6M9qZ2hfNRFWx9cqugvZhjWx6yb84DGxnIVJ0aOSkgY
xl4EXLS7PmomWaPS12cm9h6BGcJ1xDUWT2OQTnh460OR+Y6OeS/dvivM3x3KCKnWAJ2T7CdZE6Mg
5QyJAAhglwmry3PrTwfLGHsbr5V+3rnOPYmCon8t7Kd4eAfhXYIcjHVtSOkbRecblwEqs4BoB1wm
d/TGTJ9N0Ehk/hgDXFVjzC7prdUYkmYAkbMCCyWgPKAbe6GcG9eYAS8vmdAJnfUuoNxOSfWTOm+W
vd8+SqJzi2YX8FpbzKPwOauxbEiP2Z7MN5xxp0/ZyXLTIG4NLyM/osmQ3G/CtVtJ08+VWgZ9oLSB
tG4BgLiu7zL7rp4kKycWAlh8NCOzfhRug/Q4nSLbBffglI+/x8ma7hx7eC5pV0rKzGIDBHUGynOo
zmK06FwdihaeZmSv8zIc0XP6q53RWXO5uF40oTK40+2LAZOplQwmmm0973cMl+CwgcsIE5ycaThG
Z4dWjlW0uuelf5yqi4gCfMBLlWe1OWqyt4ogK4BJALTpA3IJ2L4oqJ+r2YPAL0cXHWyke8bc+kR8
NQ3CZNelnk3fSOZHkGrdONVh2zZFEcFaLhf6Ux2QgqMDPZ22OyT2dBxn2VyYyPzZGwmLibrVl1xq
042dngHolI1mV+2pHo9znbO+4dJaJNGHyCzXojjbT8sIXW+IgH0nAvtUZB0dM/PUPPvGgV6L4a7G
iM710sQQE2KouJrupvTNzUs/nP/EQM/c3iCRy0cvEUh7XPh8g+9TZ9n+thg7nDSMargPLnU917xv
wsceBNOWLNGvi+zBgrMH2xEBjBnv77VaGeqGsKAHfZyd5rnVo75g53ZKfd+GL5gFV4zrPnqfSz93
jiT9aKub2K5QuTk4w6Vq/GmU2surx2w5FlaQFDIMHpExrb+Ps1erbklqRogHABlNVW+Y9419T9pf
XSKJPP72ZPMeADce0GvwWsUtxDke0jitFptYiUaP0cZ1yGZUMxh4rNel97U1B7FGvLQrdlmJyzf7
WRHAAflZ/dskF+n0UjiAHJ181bqfIomHF0am60/jzLzXK4IyLxahzi+BRoXF3yE11NCAuE8031s0
GNJjCQ62KA+K/z6CRTBvCfHolwLWEv+GqGskPZCJAmkwsM6RO/VCwx9llHki97sWwm7u1Ts+bSu3
wIAhAgDtR9d5Znew8z2Jn0bzmIe3uqxBQhQIrMVx3reuZzNKZoizTOo7lmeQmwnDcq7sdSSyXjz1
VTADIPOLCu+5Wv2smJZWwtuSdMDE4alZHmIA0xnaeyZD3RD4DVyXf/uI0d2GnN65KAzG0jwxICqh
j1bUYJwTeMTlbQSsReJjIGzbSwn260wat18j1aNMmSANfClLDcxHzOcnseFZupcbP4Gzi5YXiWMU
+PozkdyeUQwiF+YAkXpDdmrXB2N5rcoMQ7BhZ0I4d7OMlIYNC6aiMffq7AIFRyyrB6T1oZaEVLpw
x3CeMDOLVB+KLOc7lhfUyIyZrWH2mEynMbnpCoIhvcCMdkbxlFDDj4c/bfEnsa7C5WiTJhgNyyPq
3gEUeXLqon0TZoHW7zBZ5U9ZD6TNPSKKFOx48e3o/vdLENWSz8/llgb+sS/0BL/foEfBRfOS1hzs
+teoODv7z7Z1CXBFGdPCpywuGmsczOgsLEoJ61+lGbTKa4J0qNt5aXxS512T7Cty5Wo7vbzrgM40
F36tP7jmW5bHh0p2BYnc7+prQCJ9vlFgLgtHVcXXuFhmFFYjkMD6Zqp67XACMLkXjm99Mx1M867I
g3H6RsUB4jE2ZxG8zDD3fi4e4NWknVhoGtZ3k/ukL2gRKS+mWHIBCs/Xpxh+mFdZQsVtE4gp2rek
GYOoOhZ18Z1DvBLCOUTTUOIJbU1YSuVnC1zsPtlZMqBgkW9ifVlsrsIGAhV3rrR+GrOUlaVj61cW
npYMRJGnxgbYbHpZlq/Ty7axitYNc72g+0PSCK3M3PaonYr+3mjGuZt3inM0ncflG1cwGx3+nwh+
ayp9BF17BRFNfZ1FP2prpxSS0y3WAqzlmG9FsonPNQE+fumIMuL6WI6z8arSq0Y2TSYUgcqJpSJN
iElTbl/iQdeaxYYWw/SILug5vULVdXsvRJVH4PB9yuCc1GyC6wI0I7Cv5m35aSDn3vqK+Y+e/OyH
+wzXotnnEplitfDOwUwUXpB82rCuut4o0Ujlm80pij4SJI/I+7ZaopsC5aZ/RXC3baipTo5UPFBa
w92oHBGEmwEtbhZ3p7eS97dMG26T3DnKYqOHKBe065F2HJOfaI/eVof9BhdpY5M+1eE2Ke3nsdVU
yKiT2Usyz7BfZif3XO2SyApEbGW2RHGHU7PrJtQqiBrL35pykbUf1YSH4mFbIdFrHvkyTWf90QiS
+UfbQkcwoYD7yZ8R3aFnEpQtmhf2w6VdW36oN3jJVTe2Qw6zGV7HdnQf15KJU5HTW38BZyIVumAB
xoAvIM5pmP+xhiedoER9ARCe0tknqkxj5qi5hcVkmakDlAzj3EAvPb+UBneJp1EzkSdsQKMSe1ny
bJe7LLyYjMWb3FeCFHKHt+N/vz8wf4Cueczgg+GHH6xNm64OASP61005TpB3h2HabW+mYCUxWMN4
pMBo5QJE4VyzKrerqU5ASGbVid85e0s9xMRD9c0zkwCBFpWlvAQ2uhb416et3j6WDn6JagqxdQb1
Mlqhl/i09FeUSGpRgqN9Joe7ewcVw+hG7iJZAvJ1x0YCe/Lab1zwZ0K4p6pd9WZRICz1YwxDuaFP
3NdRhsks8B+AD0AakrWXwBLY/1cLllrKkpPUynyURa/asgd7Fb3sxmRXsvnNgUrWTeB9z8Rx7gqI
OODnUGFzmf4nrRMv0TUvU3bgPXewlrKpUJk0zvwas0ckUECabgUNfUcnpmc0xykNTP0+7T+2bf2r
SRgo3sHxILTEI8TiVFPV0Cp6G5wUdlsjewESw8Eryv22kK/2DSGog4OEGjVxYD+cb5e55KiAThHq
r6hGG31QKwlepw+2ctqW8/XgQg5BGxmKvQiX+PcUXaJSrRLI0bSPFMi1IDOrX3VQ/g1Ab7JHPzYl
EfNXOzwXyG1Vpo6lBjpgKBbumuI4uBdt9wNkVlKaNkFYs5YEpPDzJUS/SDUWHSQthkUQNYdhsre7
MLrWCKX7xAUdRpU35R8jtqKHWHPig9W76dP2+grVBY8uo65ARoMv0oSN25BcTdDuWV+3aDnO9HvH
/jGZQd1ITpxwJ1eSmEWtDnhuUrUpbEhKxypwEcHVFmi+JnR5HuPxdTDujU4S9ghtdCWRcymOEWIK
nEAiQLjLcbfoNhpab8PqG1VW7CTqa6ht4jWHi/NcNWOKC/DpQpBq+4nlm1rrDQPQ2VSv6T9C40FN
nib3Bn3x39m7f8UanAGBWZdGVsH004A9BIQv5c5yd4W7U0dJWkPoUj4V5BsetKgB7EAJSYqxM7Pr
cbnT5rdtZcTHYSWDu2Q0RansPo7RSs1wKcpdjopQt7SgmkvQF/s8UE+ZT4MMJ0CmGRfyqImtDrMG
zQZ9CRQ0Fk7Tz3CRYdzJpLCE/cr2Q7fIzYoZSEIuY/rYg888lfGCCq0dbhIgTQ7ykgZn7VWTl+Hi
QkZtesVCPQctpwAHiJHt2t4poctYCeLul9QtulBjB3lCTt1Qfkf1tUt2S+PVMtYogcuwNECtEFvX
0NjKN10pYZ+5ix0hMBx3ZnE7JEFnPw7lDfoW0jKw8/9u5WDvQQutiYoBCgbcCtKYRIOTJkiW0Ctb
u8vMt/y/Rzkox6xEcGuXAHOTjjOS/mlx1+l3zfBcl/4y3+r9f7/GUPeBQ8INjbI1P9xZ96h72APa
TJzwLlMfae07jm/gmqHzcdscRAf3TBS3bGg8c+zKwrI52UenvFkgwfbLavba/lqrXzR6HYW95MUg
sPUzkdwyZophAKgX2iFDPWpvi3po3KtCVj5mv3L+HGK1s8815Nz6MKftMjtQzNX+zMM7eO9C96GO
H7LkGOoS2xNqBOgzlqphZRneD/VjG4PzD6Vj5B4H9GIkLUgMr0gv2S2BJwLRwKcczhOl46CTtIOc
aLnVzSCsngZZzxX7CX7ZsGg4Q6iDoPmIs4eic+JSD9GQHupoxVQ/iCxzJhYAYDPgtiE/xz/miIN3
sb1guBdsYaCU1x8Xs5SM+gtFIGHGit1oaeTbC9NYM0cozc7pn7J6sDALs31qRPvNMnL/E8DddnGn
6dNS5Egw5fcqPLWe3trZQyzjAhZt91oMZ1YNrQfc29Ajbk9L8WLXHg0lFiW4DhjD1L+acBYVR20U
Tyk0ccoXJfnhgkgdVJvpnHqZDItQuCug43Ycwqg/eEZuJzVGrVVRsjeTK6Or/DavJdsik8ApkyJ0
K0vWqAJ2I4IMSCXjihNuyEoF9v9VJNB0FcoCLpq/lPg5MZ7IDCDfUbIjQhno6WEjXKgj8ImrKFyK
Op3QeFVOt4oSOOUVyT+2zVd0M6N0/K8IZt4rNbImalOjgohqvgGlau8GBtomq+taAVVyDUpW2TSR
yBfrDnptUQ5FXpxPyKKnDVxBBDWGeN7XVhvo4BzO5kCxruCfayDdbusnNOqVOE6/DuQdQJiBOKe5
GrVjYr/YJJibYyXrJRbv1adenLMcBwfwQwsE9dNPix5qZGYNyTNIqAtq/WwQizWfcNeYU7s5RkVQ
4yPV01g9J/HJiNDx+kjpN2IO/VMQT05Y92Of5zUcvzofh/wJMXxW+QM6MC3JCIJw0VaCuORDpDvo
30Vrq2/Fr0pWepjCBB+gxASEHtpF+h8YLJg94S1ORas8BboDTJx4BqpajROoPSZ0JdG00OOsxHCW
pnWUanEEMbp6ryhvtRJsW7IwPEPjM7aYoZ8jtD0/qiW1aBGy3qN6ASucEl86NA1Ioh+1eLxUx5up
KNCephe1V7itpCggWkOCIIAhkLI/TnYHZGayFDC9ybkt08wz6XFU0Pd62tZRZA9odGJ3ELKDDg84
GHcDWVoH9lBqBz38Z5hvZ1uWAxX0MCIN8ymExxcE7n4P5A0I6SsfPWqB7lyH9g/DPrimr6Fhonig
7qGVMSyKzGMtlTf1maArgklti8sEPJzVfx9Kg1o2zAKWDkA5PnfR6MNSLRXMo5sUq/cNm7YHgsHN
2q/t1AI0aK+6ucQmhfv1KZNPXKBBok0dJrMu33MbJNU/+n6/bRJis1/J4BauHgdAeC2QoVmnuNW8
sTHRXHWXdXcLMpZtGJTKTtV321JF1yLB6xvAf5jCQKfw+VmbyKKh/gChYQfmFQ+twnQAPJ9Sg1+m
cw7mqOtB1VbJtdKFSCzOuXbY/gCRr2fsDQzSB08Jvrc8yxSH9Bk+wEBgkZFdjUMXupmnZC96IQkz
hIebVYqQZkaqWWW7vIoB1Jz0g+v2eJ03SbDQYgfC69oDOTGiJlM2CSo0mZUwzk0uZZGFU42an1rd
zUbQjc+pIzEZ4dq5jHcQDcMMT+xcHyWK7azIRlhMXQCaQ/Fs5x3PTDS5YmIvNiXXi9BUPqXxjFe1
VXdoMoNCc2I8xs6PpXmL3OU+L9RLtXBwc2I0xZB18Qq9yUqofq5iFtWKHmlQMUdnKAuhhm/kJDEl
h6FojLYgVuMzhXlegTc9hloG/SCL4i2jR0zPLZ5N2RiFeLs+JXG6oHwzxS2ziF7FrE7rWa5Pkvth
QH3vxzcOFQbYUegwcYny701QuUWksybkAdAeZHc3YLofnCd0kA+hjCFWZOZ/+8dRStcYItv5Blmp
MyckxwYtQARIq3FX93gb6i/bColOLuB/MM+Ixy1Lr51LKVWzALzmjHeU/U7Jx4Q+4Dq8bS3JI1q0
QxhTw4ABBp0ACsi54L7tx6iJsW6RctVHJ1W/ycZLvbzvLUmdXHg3ryVxtqCikaKPO7ZDWnVYGveS
dugrIwUBsFLVB9qAMY2yPugY2Zja9k9lvn1jQaEhumyQlfhC6dw3zrJ0LltQoNq6ihFE9a6D54g+
tuUIzWMlh72SVi7XUZQM9WQVK+pcUvPSoHulldzNIr9kfIogXFEhnSyQICdQZRpeZxdJ3elIAdMb
kY8Z9Sl9vlFlXKlCa0SLjYn+IQtlPs5MbGfWRy2EUjlqXcbsW9pHDNh9PZFE2kJzRGLXQWMmuhxM
Tk4+J71OTRhJuhxRhK2SJ2XctdWtKcsbChVij1Tog6CK94FZH7VlRHVYY6acrObDcYffbgZ0vaaW
nDCZJM7umyxM5rCBpFG/Bwqckb8SRhgWpbttu/vb78bn9MD5+69KXGCDlzA6XkMNKtXO9TKUHrEa
fyjoc9UaD03aXyVqBfzSJ716KZL4DvNvnpIsu9H5YeB9NlfNbrES367pyRhkaEKyRWCX3upQ9JlZ
W0aNbwO6bevuKuNajYNGedheAlECAulgUPUhssNNwFlPVLujrg3ojXGmn1n/MQz+Qk9qfTFX/vhn
W5TolgZAHGDgEVqZDl/2MGaqjQ4g8Px0ui21W0AgeNsChCu2EsCtWEqUak5rCKitLKDkau6CrCb7
4TvZx7Ui3G1m6+WQWz3kmMnPJF88U7vX0l/bughP9UoXputq9zH6jzZNJmPuc4+mb1MV+akWYzb+
wZGVsIXrhmFGA6waDkiwuXtzjAa8AGfIairAWL5NraeCpkRWkhRa2koK5+RBnjEi6Q0PHOPoWHTX
hR66sHr1zgn3hvO0vXxCd78Sxv6/Wj41ykaisSa3RL0O0fTdou9872pPceS3zbFOJKGUZAX5R3Rh
K2iKnv9elG99eZgqtGE9RTJMb+E1iXiNNe39hcU5V0qrSpBAlQsezYpzWDRAEFvdddjZp+21E57T
lRjOJZgJ6hAhMMX8GOzXCUi49ddtAcJHLGDk/1WE8+81IXlqAMrBX/QPo1e9ujmO7othPOj1a4yO
JbBPOaXM1wtP1Eoo5+uneACnfQqhZgXfjrwQ4sMgTWIPwXFA7D9gotrHxUNvIUJ1f0xJ7Cv9a6kW
TwNGpWtaAvR5fN5eCKHZrD6Jc1hKr0ZmFeGTBjriWfZYVZiJeGiUw7YY0YZiYg79Zwz9AMgS53aT
V10+lJ2FXIgeJEA2ypdFEoOIFFlJMLkNdaPUavLEgYThdVKDyb7X7DcAqm3rIZPC7WBIsViktuET
s38mAEREqddNPzv3Y1uM6JihNmayoQ4M9/KJZWssWzrVUCZHfgOlGNPYL6Ag2BbC1pyPPFZC+KSy
o1dqrDcQUmNkJ48e3Tpw6T2AoFp62ZY0qAYZZrHI/64lcsda1SMXs+uQaNXALPZ7HSdA9+biavyT
FrKSlmQNbc4gHLcf9HmEMKV8SvtgGp6JxOVqQmtwWXsXChro4+SsoesUo5l75ITMpn2yMXx5nGZ9
b9fLG9A7Uy8dnfEwtc0cJED4unCs7G0sa6T/6M5NfgNb4srMxz2Zlk7SECbyM4xDAlwSjCvD5tbZ
1XsjVlkDvDMoyHUkQIQIkah6p5bXyWhNRcu8lsUtc4MuQiUHbZ9f1aOHmr+/NL8NWZeUaKHXQriF
xrUdOTNrsy9mtCVEWlBmw02uAEf4WyVwZKN1FMLwuAb4wbmnQmjixG004WLQAhNIxXHxvn3shJuz
EsB0XccF1IlcO4eASMMgINrOSZ944fBSGjutkBErivwuAEpssB8A443wMG+9Y8xqMhmsYPmzGn/X
435bGdHur3+fU6aOe8OOQoLXyxL7EWmD2H7qJtnMiGjJ1lLY/1dLVqAIE+YY//NLehrMQ6hiJHTw
Mwevocdv6AM4Dwwd4K5C2v5cUjbmJWiZcU/NBvXrdk/6cK/bEr8h3JRPIX9jk7U6ZjjorQohIQbG
HPsQD7K5TNF5sdFzSnSYMvr/OTUKMCmVE8U1RerjAna4wiumB/qdbpGVFIdLaBS2iYynDj30aJ9r
HxOgXbZ3Q4Cri0cOo6Bz8D5EVzmnR9+b8C8zJFioLBTGCe9Qq79NpgNgsJzwVDWvOKFpd6gi8OXg
vOIltP0F4oX89wO+APsqCm3QQs3SX7HfOF5oPZft2zSctsUIj9GnnjwESqQmIJBroaemxZ6DuyF7
dGWhi/AQuQyGnWF5goDl3LTDmbSAPsFjvgA2T/NoJie1OJXtjsq6lES3PNDX/xXE+wS9nKP/I+08
d+RGlm39RATozV+Wbe+kVkt/CJkRvfd8+vulDs5RFZsoonVnZm8MMICiIpkZGRmxYq0ooHRCxUnt
7/r+8ygd9eatSo/6Wqdk8Sid2Jq96Po8ypLRwlZEK2aCZKIIV+7SFW/mnyZXB70ebZZNTQO3jmlf
3Nrtbdls9fhbYq70+ZeMIbqI3Aq1TqpCs3tu8h09aUVkGOJ8H6rqprWMq3aqjrXiQOkwuE1VrDSS
F8+YUFsFACJGsuajjFrjhaGXkCfl4cbTZJf2iKaFUEI9eOWVYbuh9x+JmxuV97F6a8XbZk0tY/Et
dvoLxEc+iYeSXXVK2PEL/PxeHbaTvzX6fZHcBf5dVR786NnjbXL5wC3bpNAgqudoBcwrQaBQmiZE
o2WTMozQ67RtHsPiUapuArOGiZBp9jx2mdpeMSs+4Dzn/sMeCvhB0ETMbrLEtrM0MzHrZJr0q4in
mhowsgjtIKVXWS3ApODvDiVDVRsrijSyY7Wffsv2JPPLaHR2bf8vQBkY9yiHQULDWMssyJbUKDJn
EhNccu5mzVtp/y5WWR6XDuqJkfmdN1D31nuHQSe7bhFOleliraztUnwTDRG4+ZlzcuZPTCOGYMdv
wpSnWeDm/s8WppXY+ZUVj6sDF0vh+sTUvNai6KPdh6GfbgY/2aKNchsOwVYd+pUa9JqZWRrfRlMe
VypmvOq51r4klcZhXCPQWbrhTn2Z5e9qNo1N6gXpRpd2dnBt2g8kVVG/8nEWP//fjzOHqyTjZHWS
jCu8Rlyr1FxrDSy55scsiHiyksqZggUjfupT6l/Y0B03+Jc2rAPlH+TUImLOU5LYlvOyqGBNlvzq
NbKcx0qRkOQdbphoPdRqc7wcMRYX7q+5eQISp2FkTB67ujPaw6AMTxM3wmUTi9tMMCUINTZYlGbb
zFQ8o/NTTNTFT40R1DjY9f7XD9uwhKwhugfgJnmPnIf41qx9o5SKFB2k0dPd0ZPlRwYtImurZ1kS
7i5bWxgwBltmCF1tCnyC0fPcHKq/ntbp0GjpaeRGErHUuPVozLcWrd9NMcWu3QZHJXnUqmaPiMnK
7bJwjZ+Zn50puVMjpJsrVlTfS5SWoWLrtg6gXU1+kKWVBGXpKjuzJu6ck+uzZn4ojkOsadpzw1Ns
anbwcrpW8Npq3DMUJ2695h8O9JnR2XEzRih2G5UVDoqHwu/JvdZSb1Ws0uyuPDMh9u2JX75m56mU
4JckPXnGvrZ3WuBvdfnO8N5iaRdmklv90lJpHwW7IPwSRK2ARPLi3Vjg4cKb3vwp+1/H8pPdeWsb
TDxt3v0200AF5o9W6JycgdG3tIQaMQWy9ppCMNB9N6Z9X9iHtPqkT1s2H+DgtWm4hYPKWwO8IYzt
FAbnZR151L1SESq13uBG2quZ30XN/vLJWbhE/wzlAwWm/GHN59QTSdYGzYL0oVa1gzX8VJP96Neb
ITsMa+KMCwH7zNRsB5XAmWwzx1SgbBMJBOjRyQ7jGrnkQvw8szLbRMymN05ZY8WOD4P6UMMNf3nF
Fj8Kufr/rphw82SXIvOWq0WIgUiFIftz2O2DcAVmvATCAENIxxuwqfp+7iMIKqiYO2YNrFDeMTyD
7toujX/E3jZUbjVmguJ9EiKMJq+ViJdiy5nlWdyWtAQuNU1MOZRPKLjm6VaOflBIgAk6LLZwy64+
hRdNMpsG0yPdYAoxsxRZcSIv0TqKqk3rJpDOMrXbQizZuM3YulHaMqxIFrH98FcE9fzX6NxP2Y7G
WOAms+kxNx9l5bc5/Lxs4s+c/SxmnNqY19vrrjF6RcaGVvSfjLa8jrzRjQDY14x0xY22bbTfVfJm
Ki/k4aV5mw7BTrFp79quHDN1aARXYWfuxxRJAPOz6snonP0MGb0Ft+J2RvY49MZDxLT45d+9cE7P
fvb8Lg27QDFqfnbHK1DN973y6oRbKVsJqQt3Jnc18EWZHISK+uyg+nrgFfUIHHc0J/01dJz0m8/u
gJlN14IbTgXJQ5OZVc5iBDASX3byfZiAFx/6WRIUmOHfkUb1SZkyMB4CDEhecvkmS1a8ex8l/od3
X5gwGEWbeZd2RVh5EX9+Ta/FKf1NJMd7R3677MUCmAQzYKUolVFqx9Z5MBIdTQMBPLgXwucKis94
L2uHAZUy3weY+2BM27JzLee22ZSfDN1tNhu0aov9tBaxltxFpxbMOJpYME/M9kwTFEo0qrhb5v/l
sXnbjNJhbNUVcNqf0b3zEwU1MRrTMDGAPqIFc+7uJMutVMhEp940p8CVQJf8VoLUvBlztYtdOWmA
FDblhEpOrtWoqiSMAE6pUmlbJQzzR4Vn9QON+jpkrNKpza3We+qur6tuQD29TTNXQhoyd5syDj55
Vlt/6qecFdTk2D6qXrR2WYnP884fQG7wMVCLseahr2zTxNSjipaV7vN8KZA/TZwETnXJtt1STW/H
KiGfS5g0i6R/wK6wmuTKsKkCMQUzdr6akjI4CERwAvPkt2/eeOGh874Y6eHyHl3cGidWZlsDhYsu
MsSEiV0/x/FWqSC5UD5ftvE+iwFQxRSbbqIiKiDb5560NVD7QusEGLd4VFvjLnC0g+lNXB+5a0ve
yuWxFDzEeCmK1igz2/M2YF1qkq+0uFSBaXYq1VWD75cdWrRAqYoMQAhBvAsfXg7TaCCuJ8vcO7oH
h8TK4M/ikp1YmKUxY0mntIixMORPHQTS/Ysc3Thx7TprQsLvAz0fxxHEJvBiK/zf7ON4HWqSKkDc
aLoHAimXRy/YZb1r2Eg67i6v2wIX4Zmxd1jwyvOrTMCyq3Kbqnf9eEjLnR3vFP9o6vtB2+b1Qxpu
c+9oa2vquUs7/cRRR7xvTjJDtEeACghH5fK2ohTuHP01VbelgHFqYvb0KwLH85QJE22ybYcrWAMI
8egARM5esjf1miD4Qq1YLCc3C495vt78XT1kcaxngHM2frGvm0d5elOjo10/jAG6D//Z2lWifyuk
npY+Um/y99pYqYgtnQOiE1co8D2yQ7HkJ0vqlaYftRr+ptCcMLvjdupKeFq0YAl4ExrRQI5nFuSp
KGLVFMgjrXaV9E4O1zi5FooThApWEUIuwZ8+PwBVKcklOi7cWgb9pJt0fFacoxTf+c0uN7e+E7tl
DUKCf1ZK/Usn78Tw/DDEVuc3XYdhUOmOdFC0H1Fzr4yf6+Ja+ThA8czJuUZdNHL2C+Fk4ef7evxe
TOq1FITby+d7zaP5ESuzxBwFajuAQM2cHpLshvzXM3/IzRH82Iq1pQN9un6z09aC96hjWfhE0976
VjfXUf/1skNLYZhRMVnMYVtA7GbBsSgM6HQbJn9sT6fXWYX/hZ0quX2OWkow+NMOupg11pGlRaRO
JhjbwfTZ9mzLD1KghY5AcKTxS9PAW76R5M+54o7Odb9GirSwhIrgaf8z+snA8cw/qBKVXDKx1ThU
xVTd/FQ05rRPLKgNL6/kQmhU4BegtC3EBBlhPg8Vvowsbw+fwSZE71IZw3s/fwQxfS8pxXWh3Qey
trcN0sHLVheoeEmc/pp91xoYWlIEg/gRDs6R0SrEV6ytH75qo3qUJPO6Lj5VfnDTBfWWexwiB93Z
jGhdRBNyUtZnPQqOeqtvdGXl9aktfGV+GNuKGX8yiDkSpPKjLrcyNq+dM9kgtX58HRi5rG4SJ4xe
eU1OX20nca5Cre2PkT7G26pt+t4t1AaZ12by3HKKgy9ZVciPmadG3lbuGyM5enXcwqDcD811NmgD
2qKjqW0tNSh+tVHn91tVSodfCezN/wUeTMS1PoyD24em+sPqKuMq68f4ZvTtdthwV0/PrVMpbAo5
/urVZXjFmEu9B6BWp7dS1jp3sdzlK03X9w9cPhlDaeAkeDIhjHa+U5KoUfSgoMev1Nc8FSTt15jf
Jd7aVNUfbYBZds+kOP01MezEIPUs8+Xh2zVloNP766pM3gRB0N2xpv3vsJXqo6y3kFWYcTH8sDO9
vc+GnhaG3MXFLh7i+rq3huo5iXMquw2Efp+rUI8fy0RqfxSONK0sydJmgRfIACkvOIHnm8VvZR3Z
EPrQ1iiFB8mc1J1ZOldFUVVXmkYVaLRtzx1zvfv4BY84FnhUcT8iyzv7Fjxeqeb/6Y/WT9AUupa5
u3xAlz72qYFZDG90v7ElNvoGghPKJrlUuF4ob6KPF5QY/CVZF6SL/Ms8kEtlV7ahaEfZZrlr2/g+
01q37aqVK30hXYGggSjHa1EQOMxeOlnalVEf99Sh7X4bShzaYXN5wRZuJB6EUAQy0aYjNTW7HfoA
ObyuwhF13FRQiKNp3aoQYXZupWgrthY+Dl1owwTqIxRt5l3CTtaLpPPoRAe522XfquGhyXfRmmjW
wpphhcoEiyYUemZ7LDacULVHYSX7atp30VrjYu3Pnz2lgrGbukR0h+0hc2Vp5w/ZyjqtWZh99UiO
zCZV8SBT4yuzi455cbz81Ze/xN81EgHiJNEuiyAppxEfyszfOxqEMMMXkxLsxwe6EG+xKbsJMWPB
dXNux+iUIuhS7KTK02QMrm9/b7R7JwpWVmwh7zizI1b0xB8UpeoRCFfKwOTj2N3V/Rep/Xp5yRaq
9Oe+zE5KbHpqPXTYmPznyAMYnu4yK3L9/thMd2r1FGZXsvN9/IeIdubabLuZ0IhKoS22s46sZ71p
S3lT5Dfa2qdaW8L5pgvysXFa3PPsF6N4qPzB1eLt5TVcszHbdmM+eanaYKPynyf7mPcbkMxrKdri
6aFYyLQij1i4ds73Qmuroa/XLFjpgEE3tg6kY6MrKmuW/HmEWyB8rZKX2kNtE4Rum3xi6vSymws9
DraKyLlRgaegM+cky+sSyHTOtm/LvWY9deke6MJ+KDde6rgy0D95uE0+TixrIKkpsm8OHKX2WUZs
mfE0VopFapoeGeWDb8Wut1W3u+zbQupwamUOWKic1IaCCytG9ZYVW326s7vCjWsiyN5L3y4bW9ov
AnkvxsYEhe1sT06FEue2DKooqbZVhfSQRa30+R9sQMKgcDPp4tV+vl16shyndNguYfY7828biFbW
bvFFNzQuPIQryc7ncN28r6I+HNgOAq4QCPQf5fo1sv+lbe/8NTJH6w52YEXThJGm+OTROw//peBl
nFqYrxQpyhilnF6pLFw6k2Z77a3xPS+lI0ALADbDIC9aNedfIx0tznQP/KZRbuVh23ZfO2uvxVdj
//oPn13nEU4pCEjZHyWwkxsDStsUTlo+uykfJ2/rV1ee+vmyiaUbQ3CJgLr8o/k9P5Ft3nRyM4G8
UZKvhXTN+2ebd7vRfPasve0cYvW3Je9za6XUu3C3YxWVKlZRQQN+toRG0HomLV0COYISKmrZoXcs
eYjla8AU8b1nDx4MMREO7xrNtfnJUZI2qdU0BkxgtrtcK13PZpqNGZgB+JeyA5YBolYCNdWjqz3F
Py6v7sJ+P7M+S/O6OJYlG5wGuNbBzex7pVzxb3EdGbBhloO2iTlvciVWVzdUzXGPgB1Lv4fhWQru
grXLYiE4YOCvmZkfTaA1YeVgRvNvEVnsgqPh7f9hqU5MzLKwSZXs0o9T8IxQ9fY1GGD/02ULa06I
j3VymqQKnmNNrBUlCDd3fgcdqmXFSj9wqdrP4A4PLp5clInnz1aYqmIJcjGwGOiuFSFPu4CxAc3N
snse3NiDfRve4yL/PLSfvTXU10LF6cy62C8nPqKc20WSzIZLu+hQO9aL3JU3gi7L10wQWcyDDykb
sT5cXtqFiHhmdnYHhknk85jC6Ul7rr3bxLgblK9a9U1bm7B8/w15B1pwqOgIg9Nbm+UPad1DDyhb
Ec1UOXDjtrxPTclN5GAlPr1fR9FcgFIPsQLegO/eBE1bNtloxnTvaldv74rhpS/HTa9dyehXIOr7
cZytQJpgC+VgTsG8ID8UqZkUhRVv6CRLyuc4eJbqr5c/0tLanZiYl96N1swcL8dEAYyz0t+01tzW
4/aykfcR7w9ihsvK5hpG8uN8A47QfPf9gCR1afU7M6q3/VoO8T7kYcFmpJC3M33Oeaks1SUzk0Pk
y63OLaQrQ911GjRc3etlRxbMIL8uyiaMBYjNfe4IuyztnBb4QNp+NpwbbUAC/lOrrLwJl6yAeYfb
jkYW9Q3xzU7OqyGNphJ7PlYSj+GR0ntO5Pa+n6T6SpE96XjZp/fH1ObF8dea+DUn1mLLiCZJQ5M9
C8vY1YvvQ5Z8Uv2v9qQex+b3ZWML2w0WV4gUOEewbmuzgB5FReCVJdvZyX1oFL4PQKfM4uWykYXt
ZotPxJApqF7oos49Aozc5JZgKRvAXRguqYz1xE1p/7psZiEc/OHZtoXINrDEWdgZAydVSoEHs7x9
PL0F8ABFIaNf21zZA/6lULQ2NEkTjp9+nrnY7HIqXgBLVOjKZ5lsMEmpE/hwyWqFXU+urHsjgyKy
9wg4kq9nBTy53YAp/o1ld+3W6YPeLRWbrJo3MnMHEtWZeqP3Ug/d9FT3V30v6a+pV5OKhHJXHKNC
i6dtpxFN5dRsgkPbJ2gNdETW27rq21sqyNV9qYx+e1NYof5oTibnbRqnvdqMwY2ppvI3dcztmyG0
66uW7RUyPJYSmPVJV2gexrEExZDvmL9TOR/2k26PP0JpNJ7y2ktfAjpZX4rYbm90Jx72BjaeChvU
R5FlarBNB6e71hPTfOvKAHaneAwUd2j7ZtwqvpTd5yGA5klOan8zVnL3XTB61nsI0PKr1pwI21Vv
pY99VjXTDV3W3nt0QJY+MOpid5seqsTGHbIgv7KMYHwt2irYW2EHE2iuwA9AQdM8BKGGVoBnQ3e+
9duRAaBJDaSHRM3kt7icvKe8qUP6J5ZRXqWdFG0RfEM5p9OzekPdKshusiLOr/mMmr/TnHj8Ty3V
PIU1LU4/QVdU8M6GMHyf1XX4u27KRN1LVpXxJrasNuZd7rdvqt43X/PJR1OmC+zoB2IN2q7yWx1p
jSzRbvWgpvzWmJ7kXt7y79/Q1MRkwZRnAZMA8HF+skIuqkAq4UpW02mjw/2gSs1hiuRDCDWz16X/
RdJa42rpMFOSEFrXDoRs86KI4fmWnqWcMi3em4CP2uHjEDucOrEwC+pFllh5I9hSfaRjpWR0++zq
8rKt+SCW9STENqPS6uOfSMH+qsP7QX26bGAhwYSiSOO2QO+KFsU8FjXgVfOsGSlu5Kr0zeos62sW
+H21Ke2M8qgDAeY+9RyfU5ia3eQ2gReq2yZW01+Vr0V8v7C+KcK+K7eXf9mS65CNkp9Bb0epfhbw
E98bel8HGNG3nyWlc81gpdGwcFni+V8D4gecrK1dNXGu/iE26tXXWIXGEQSGMRbXmbpiac2V2eY3
QjuNLCGtWNHOAH1RrGpGLd2OFm9SHt5QeNMFOPcldELis8AmEKm2qvXqwHEYGCtfZNEIjUXySWzR
7z43oltJWPToq28k+6mr90m7NbQVE0vfBB7W/zMxexk6QFZNL6JLVw/fYsPcRi2Q7Kyng7nGbrnm
zGx7yXmbF72EM/V4VKrrmox8DYWwkB/ZVHTIkMA9gPCZrVfYjWpH3BMohGwP6+A+PZgvAcTKuvdx
KlfoEE5MzdZtyOU0HiVKlF4RHhE7zRJ/bzTbRr4Lgo9nfWemZgs3KJbfxR6jrfngbRsz3MKwmuSv
ugyTu2RuLgeBpWsDFk1IjRGqAc0+M1b6edfWDkvYF5uwDt0iQCPviAyVa6CXHK1tisXtd2JuFhJq
JdbHTMLcmHpu2G1H+bfXuV3yetmrpb1HnkmBRdXV951UWM5aIzGAjASIHwBIsAFtKNMaN9OKlblm
7Jj5shmOJLMRbFN28Gjqz+Yac/LSgp14Mh+0S6dqKuM/0qeFYR56La4o+yt3E5R4NIu86OXywq2Z
m23zcETevE5YOE37mVg/mbPbFEwOBdGXy3YWuhkw95Ez0LOnPwyE/zzUVRynymsZke+4d1Nj4xjP
rfqijFQ+wm2Q75txvXG4tNcFZAOcOwp2MKGe23QCONb9HDCFlmdiok+7ydv2pe2LdKdU9x09HMlZ
AUUsRSgHFn5clB2LJvW5SfLHXrN6uAakXm93kvZoxK0HW0MmXxV2+QYPx1qratHiHy4AeMGEoPW5
RbNt9LqMCbv5mFi02xTUhuM+VL6psScFm1IvveSQDm26UkhbuIIBTWmmZVMMgXN49uTiE2ex2dNW
yQLjKm/vLK88XN4zC8ftf0gYTZBZdKRmnkkJOuh6S+VbjuN0Z0zwSppVPYDFsP77B0u8g5lFcMQo
6MyXqXBMCsFEqSinIKI+tdahUMvdZSNLC8bkueCMYSblXUldmeygiitB7GaO7sAYlramPLKwFZxT
C7PNZ01IwcjaSFZETz56jOS9oh3T9DYf/yFPF8he+qNAIyC1Ep/uJNOLsyEb7VFgKhWGSFtnUwQ/
L6/WQmCi/0grCtA68KI5ijjuI6vQCg2CEOVa7a8zfTfav3Nj7Rm/MHAl2qtgb2CNt/h79umNJG3H
UKQUTRTme6f1u2PWOdXkWplh+lvLCey7UE6De98J2nxb5Wl53/dJ8hJOWnidpGqaHzzGuyO3LFt9
p5pe8iJK5bdqNEDcq6LMDorcgIKz7vvac6Oc6audGYajSuEgNF4SB/qYDU0Q8yqq67Li2aNI2UoW
KLw4r1XgH3hoOJIpetvzXrI3xr5X0SDg5WbIu7HPvI1e19JV3wiDZTPuVLXXD8bY9oeqK+3N5Y/5
/iRjnpkVmI1pkr6TEUUptA/jgrYidCXlvrFi/80eAYxkXvVx0XVMCTQn4B0A6PNwODiREmUR/cWk
7UbXUrLwKihM22VcZ40fZMkrvpxg+3I0lRfx+SGgPCPlfcKobTAW9U1um8WTGjX2D7vQKOFcXsH3
x0FMSRFUDRv4LQT557bIbRyz7pggLYqHUqOVhK5xNx70Qlr5VIuGLNBc6P2Zmjon+vBVs7SyuKPN
DLhxDBXeq+E9ajy7Wi+fL/v0PiDi019T81kir9BzeWowNZpw/NXZw9gWXy+bWPxEcLfQyLQ1511g
L/WUM1dgou/8beppjzEafEE8rtxUC29+XAGSTZ8P3CxenX+eNnSo4iUj/ZV+307PYXIjRa++emUw
4h0inVneTGikR/dFAhzz02Ufl5YRFgOhrM3VQpH13LYsSVYXxgYNYqSa0zbbpOH+soWlVbQF8JsU
CrDiu7pPa+SeSezdhMUrWm+T+vQvZ0lEeRtiI0FGOO/njH6cV1PF+GYfH+UU4YLpGJJFXfZjYaVI
A2ng8JV0rhTtfKVsIy/Dwlag/xiVTRvvmB9ZsbBwesDIUy0QCAOZf84tpCVjg4EXZJssu/OC+7C8
s5zfvbryYFzwQ0x4IRLABCAznLNggEhm1sRZnG16BB71N3NN9WbhexM4EZjmdqfpMY+hWd02IzM8
2aaAWbePt2r2oLUriosLN5IJuIBPIapR7N3zlVITTzcpcWWbUjko6afePuTWF928ko1nz0AxhaHe
yx9/0SlQGkIgAJC7Kh4LJymLEoNU93sMdtGtYbwG1teYgbL/Pxszp8ZY9tvcxsaUPXjtAyXrKHy5
bGLx2/91Yy4QUA1TDbQbE/o07hUlOY5MCXzcBCMRnBD+xyzXLKBYvZ6VsEhkG4nh1dC0qNHH/+DF
qYlZvKxDK6C8g4lkqlyHcedu5XXy/ulHik0pgD3mkNbNQ5ZpdFB3lVW2MfPQ1bNP0RuNVUocW5NO
zfDj8oIt7WWSVUjCBAQMNbHzrcWWc5K2ajIEsB7GDvlkpqllemom/IOH0TMP8pps2dJmxkGkhpgR
gKJ+FsnaKMidIu+IM2aIP9dp9L1dI+JdimWnNsROPDkwlVZJvMqwIWVu+Lurv8j+NgpWNsLC0llU
P4X+OdUo+vnnRoJe9YZK6rm0jBvJjNw0eDGZgwwcVzFv0Iwqp5W4I3bWLBMG0kkmADcTLWp1dkT7
WkVgchz5Vs7LJN3o6AeYG60BdDGukY0tfCTmNXgiOzrXwTsxHlvvMnJxOdtU7QiFOK9L/VM5rDVl
3lkRpAEms7KCS5Grc3aUZJmpHHI0oIdNzAzTtlAy1woPl3f4mpFZ8CwLxWm8ASOGB8AbfjEt+wex
NcFLIBho2dDAR+Y5rqz0gzkMEBNEKrV2bdv7xeayG++29B8L2KBnK0a/Zxdn0xYFo3K0vIfS2Wbl
1naelcTZyCvxYGG1SDAY9UamW9T1xX8/OTleXhWk0QWV8LJBhpVJpvGL/+GkjEF8ZH6pkPDVSf9m
vkh1HhiVULDKAu1Ja7utkSG/56/E0SVXTq2o566MSe+1kSesgJ80ZfmghO2DZq3hkxbNaKwXT36d
V+LsVHYDb0ZzYhCvS4zbZtDuLMAjatp+fBujikyGJpBDYgJv5s0kqWZliBYF9W4LoFmpuTSQLm+y
d1cPHwZeGnIaSlYK+dO5ETUvMx6cJqBQw9j3TrhjLvPQ+2B5kuh5kPptEKxR8LyLojOTsxgQ2UVp
DQ3NijTUmanehcV332u2MZN2erLXqwNMV5edFH/iWRglL+B9LUp/oDpggjh30ppyszAaGrW2XZOz
W3DUFDt4Gw7mZD93Xnq8bO49ClbYE30EBbZiCk+z3R54kCy3Qpmrp8zYJrvCpG1/yKNNbn2O41dF
eQqCN8e/vmx2yUtGIXVUhEghQAyee0mO3IdpRdFaq679gP6MaBnf1IPj5t0Kf9NCaKL4RKORBgaT
VM5812RxMpU5pkxVvko177ZNYmiMyt+t0zxd9mrJlGiSyKCzuDLmj1U9y+ve6NgthtnJbq0U7Z0d
jM1tUZeS2/jjP0QqhiYdak90nERl5nwVe9WuFU9QQFequaPfCp011bIPg77ZIeCkBTaelPXdC9IB
vsHuocQFq761jS3fcqckewqVhMnTLN+PWfZ2eR2XdgcYaeGbuN3nz6TSqrqkEgIMdmf8l4zDQUWF
efKr2o3seF+bayxia/ZmuVI91GCpAuwVafhbDhpESYfrgQp8LZVPZvXh9OXPgv51b3bExyy3yiRm
Qe0Mpl3pEzK9+3yNhXEh8FsAl0n26ZqQJ88S2SwfHTjw8GGI1atSe2o6Ywfi7uP3/pmV2cr5aVvF
kajvD4G6lyvvrW3KO2366YfVSv9nyR9qgQIuSDJDafB8r2vTGEVTNBKJu+ekdxglk9xgLfgu3DAU
5yi78xcF3fnVrzN5XXmwDkEQpWwD+YscfvHqyM28+qkMkXRdiReL5iw2OVA3kPpzvcJxCEAXiNnn
eiqurfg20X5Vfbkz/yvoi3dr1C/iW8xvFngNSAJIbFjFWcyFlb6V646MI3acn1ICoWMWroCHlwIg
6ZnG44k0DR6s84/EIUK7vSbWUiW6ktts2/bjN14iTFUZK/fk0n4gf7J4pImK9PxpGCrA8zKLRklk
HcESgoQ+1mqyUnZ4T7nCUT21Mrs8TD1MM0dosDWJnv6SJsO89gateoThavysSJPF5LhZHGiqJNQm
rfomKqiGuFkVOQ+q03cvZrpT+zXC+vc939nPmh0GJxwNLzBxXoK/J+kPTHiY08Y3AnS1tnmpbfTg
UK/dA0u7laYRVw1sX7r6J5M4Sb4VKHetCTrCTVE1V6GpXU1he+slw3HkKHpVex3r1cczPtGn+j+T
syS5y83Ry3xMwsvhNrrpDvbPxtsCuNrRSczClfO4dEIEapcivQ5TwHw2p02KKUsER4DieI8ajORD
+fnyzbZ4QBh7Rp9UvF3nIBHVNzJnrIQFcMjhdSenSnQYNKUM3KgwvO9N0BX/soaUm6D94OVHpfn8
THbj2Om+QA81WXhoLfktk4vrvKDkYKl3zQiZYLqmSrPopahzwscFc+Y80gTlNBgRUxEbi6aAPsmw
JmY3eu4wf2GsVB0W81c+lghqGHyHvVOtKEYklbvbaxJGYntX586z/H0U/xwsV9LuS+/FUve6tRIa
FuMPx4CDoAvM5mxZA/raU6yLNmptuUjHPILR23uIyVzeMEupCfXC/zUzR8bU9uirrTh0cuXv/OZV
ollQ5vtgnNA4XgmpS5+N8i3fi7IRzC0zl3xDUlD3FIneAJSo9uxfTtlbG6kZAuho4sNlzxaDGINw
Oo8c2ga8Pc43pu90Nk0+vpbZavdh9ZzbFoLUeX9IDH+vTsnXYTKQrXiIzLUZl0VHTyzPworXoGhT
G+yZMEnfevnLFGtPBcXZDQ2t/WUvl7YJtUQaHiTO1MdmaZhVdpnnR5iKSyN2C0P/7TTpNY21NcGt
pdhFy5SQYlGDV+bshWGjoQw4MDFJ2/1rXjqBq63S+S6uGwQRPKK4cvl2518saoe0zxpsZBYAYgTR
8wgEva5C17jyPlzcHLz1KfEQscQU6LkpaHLGqZ/oNptNYyvXjaP5yR3JZjG4OlIGQNS7qLZds1fj
e70xgmc1UNsbGzD7x+s0VBqhyuNVzpDz/FAYYdHajsQPiavmM/k0Y21qtM1gkV2J04suA6cSFTTR
dJx3ByJDCRK7JGqSBl9rduS7MXLLXh1887r+1+Sor0GqbdQ8e1R4Dl3epu+/LI9WQjXrTaHoHeWM
ofVGX5DrbOi+7XoTivh868NxmWXPlw29j2cYAq9G11O8JucZotb1Rqs59Ce8+jYzvw2p7ybZkQc5
nZEVn94fvXNTwueTfAV6r0IbdEwpI6p6zs7JSRbXLvQ1I7NMrDOMulRESwclE7/+4UidG39YIgCU
Mb0PrhmqQszKzWII0x6VPPiU8mPmbsykO6ZWstektVLQgivgjUgRmMkiYM0bh6NCUlkoVNWz2vpO
V/5geQRkv/BXrpkVO3MmZkR6c8RZJ/ZaOrpBIe1radh5xhrOeNEMbE/idiYPmUPAJacbpbo0WbXR
6zaynduuY+bwfLXex4OVQpeFKWtKSJAIzN9xflkRqRLI/kOzcFN7Z1ubOLqz83BrV9/MItjbzARN
H55TEUEJBAa1FwXUmz3bemZYB5EXYtVOkk9wQ72qBWmPLKHQxgyQwbBb6ju7y8d3IU6IkTNTsFBC
rzTfI53mR0k7hTmjP/K+034kY3+YyMhHNIMuW3pfeWUj/rU03yVemPv1MGCpsT8z2EJOspM8YzcN
3wyVXG9XrvXm1wzO0pGkyT2gXBgM6tK1ejLG+6hnxu1LaNm7Wnqz1gDji2sJ5xnzeQIDMr9ZWktv
jaGO840CbHEMngZ13Mqe21krKfL7dxsr+X92aCWcx8EqL+TCM3EsUjQq1190Z9p40UYy3lLniy2t
Sdq8T0QUXIJUiE2JX9psHa0p6AO/IoyU5o06Fq4G+/XlrbFwsqGQEhS2dAFEWnXu0FAmFBqY6d0U
tiq7o9xHu7iBugXdpjVe9CVnqB2bQI7FOZu/COmoJVKiWrTT/cI1jMfVlOpPAn9elUFYT8w9E0FA
EM4TnbYCg1t5nOLBqDO38IwbKzWavTRGD4EsPaS1blx7an+rSNK1bVdXkpp/LsvprlD/H2lXtmO3
rmO/yIDn4dX2Hmuek3oxUpXE82zZsr++l9LdKW+VsIXUAe7FeQhQ3KQpiiIXF+MYPPA4hX1yix6S
ibR5PNZYgRMpyMhi1RglJ/IzdSqua4C+Wf8feQpscmr3qRsBYcqTGrNB9rbRyr2aMMJ4NWxG7Eej
gERnUaDS93ixwkyLGdOepNwo+PIgF8CENWplKJjxbYO+idCBnBWGBzjGo+PH3T2IrXb/7F4QgqFZ
rMoBgIY/l2VRtmUzxwgEyMOiXt3ZoN6X7s4TpHtoe+BxjKedA9gMn0yTrK00I4eYmuabijw5M8PG
DnS/tIxOh4QzFk9pDdYeWr0s1xTaEc9KJh05BT/iiDSwNVILss0MnFh0CGijXRSJDBIgOD0MYf5X
DIuA6wys6sDCRCAmrdHfKezrIZEtXhdEbdYSNIGoRO4KvpNTEW6LdUKlguBmd/dmdD1W30CsM9B7
t/9mmnsSSXIXQbkBS5RW8liwXak0zIMbzWlWB0sb1t11Pvspit9aOC1HU3n1DH+YnpRx/+8eiSK+
gWcIIFZIZ06FYha3LhsA+dCfUG9moz7S2LpJlW//LgW9Kwx/qfB9na/agGISYMsCWxytYt50w3xo
uz4EzFdyHYmcwsBOUUCtgLH7VIaeMjdpkQ/BKTCiYvS/kPv/ux4mAoSuAx+EThyXLusZBgJGu4dz
q4+adTSwU6CQ6CA6P4DYsVEvQITgfKcfJMJEdo3GKbwO60CqzmYkI770bhD5Nnr2QAoCfIrbjrtJ
Y9utPdRDYCn7gmDUBCQm2nSXJ2EV/eqmsKwleSxzI+4qAj6Eza6B/QE1c6b1yreLseswj44hZwOc
nA6hvj7dDfVt6qZ+kaV+K9udJbAiBg5ZU1YFZA0J9Kk8ZR6tFi+bOsgrNq3rvo8xLhdDl4EHBR7H
+pZAjbCLHLW6UzmVoTVRkqosleyU4zLpoFkeLRlVp0gKmrCoQcJ+uCI567l5C+sVc40lIxcUC6Vl
I5oCb8AAMJ4YoMsFfJwvl+nEAdtagr+vdJtGRSk1Rzf0Uesvwduvx7tZhlITymNNSuSnYHLgG27A
p1jToMJqTk2PxKM7VOJ92/ttOG/IWcDO5+zQN/7X8WNEOBuL/cDE5qm43zkjTmPVTjlSHFxMw96J
J6wZlzE6/fkbvJtDLY0xR6F4yycRJjGSGlS3dRCj+ABiiCI9pOrVgIwYuzHHJ3323eUWi33i9EdB
duNyk8jiuchV1r9AP3XI3KIjbSuzDvRoUY7Y+KXfmK31/s9hkFEq/1WTi1GdkWswJNTMcnWj4L9Y
gXRwQDh2XozgFfOnBQdwPkArGMA61WX21Blk2+xwIY0YGjfQKPaKpDdtLWNQFIUL1uz7P0l/EqpV
eLK6JU2TUquDwlj2pQk+Ei/bLJN9/+8KYVYNbSd0TFDn5OxW5FqbEdS/ghi1Z8eL32iXXqnIeMGW
JMsmBMZDoxS0KoxvHn7PGQ/YxrIwYsjSs+aCkPh2me2d05VYx+Fu83zYq8atBnht0eqgMr/WtQfb
7i7j3vJb463Lc4nqouxm/Xt4Ew8tnt09we9ZrOilHrWN2WlHq6mOWZ7c9qhsFMBBOshX0W1KQCIi
cVnBBQROQawuAr8KEF58yJlGfc6nAeDEqvf8UjtQLcBawUJPg1JBVvf9/IcW+JOLeM0AcAAIYYT2
1HMXO+7mEjxl2DqG1c7Wbi5+LKMknslkcCfdiuq88KKkCbq08pdoV81x2EqHBoVutNKEc9m4baiq
9dDEzHfu8F3BXFERJtnmvL1kUlhUW52/pPEwEUugi40VcDHACgc8+3T38bwUscVsRqSBpcgg4D+V
4mpL5sANm6DAMnYNA/RFiubT9rwQsSp/hfB7AhKQ6ahLxz69clWZN6Wzz+aAEgkaQujOqBtgcAnT
eZ/2cLWVE2XUgcGU3kDaMRwao70kYNnGmL4eTFq00ydZsUdkPlZ4wYgJch0AsU/NV2RODhJYDGW7
bobKp3epltXOG7Sn8wYU3GBgYUEFECEfgnjUYJu3mTY3LXzB1q+wXnhXR2/nJbCHG3dLgziPLRYD
MzVjgTpVJJl6oncGkkPHTUtwqYEYIE8mzJf31es0ZwRxMS4l8e+zTBD0Ys4XJPhYgmfwhfalVKzB
M5FiDWk4et9NYxOR42S+EjX4V+UgCNTQbEYHAY+P+2mkGaSvkeY05Bu1v0fdISbPnX5cZEObn7/T
iSA+oPc1qKmKCXem1n1zcoRs2fp4dhxPPxNWfttoF+MtB0ZYvkDWm+NSD4ONLINeLMOtXe2U5KWL
9+100egXcS8Bc4q+0FocO9irGFTHVUY6AnFFMwezegCn8i5KXxW6HzIZ+EcoC5N/QCECyoRe1ams
ccEOeZw0XIbq8+Bme9Na7mqj2ygd8dFZkuQCnw8um2BnQD2wxuG/nL9bypDFNbsppqn0HWc7uU9R
sznvdp/DHpMB4lmwGWA5G88sUGejO9cTdjCT+pc137fZZTIDBiJ5HIt8DghtzLkiMURThLObpmGb
o+EwKdqdHaWoiNydV+NzXMUCcARVPA/+RAbOVERtm6ppsyaoq9BusIvzPTZvjOxQYjdrLgNrirxg
LYz9mJXHlW2dEAI2ocBdTD/ND5ZzZ1mN76iHXvbiErkA0JTAtAGfB4QXd/WBznaqrASGa7F7o+h2
bAGclcgYBoRS2DoJ3EmMP5CzXtLVFsrGRYMlVHezB3Yz715xZGysIk/DFf5XCGc1t50URFoIWXA4
60Ofvi/aUdVkS96EHwc9BuSLqMVgO+/px6mapnfyFGLc3LooMbC7x9MUtKUxfXWIfaXHUSk5QkKJ
WP6MNik6KcBen0pMrKSy1Aj3a1T+ZFds7wStclCmJhzq3Xk3F9rwryhAAk5FgUxv6LO6hjvMe1Dd
tVPjexbSOokYoT+sxHDH1Y6slpAJYqJiY4/fSXLfpM/nNREazcb6EpQXsR2Vh6BhoYTZAWrTBLp+
N2bbwTqqXgTwSGDLEHxCZRB8VECeER34IkyC2frJKKHM1KfbZjaCDAgfiqXk5xUSfpqVGPbvq6BQ
lJNrY5tlE+SkRG0soOlm1mx/qL8QStm0y/+rwwy7koMR0UIHyT6eD1g/bBD3uVrir3z+lQjupKI2
FmM5DkSM8b2V3qTezUIldUXx5//QgjszvemR1mKODNKqbRJfkHzXgrIiMbFnRvqkZu7KJyQrk/Gp
Pag4pr41IYxUCeZSJzYzsOwU69Umbjg45WZczLC1SQZKmnGfL95/syefNdgOhrrABfYnvBL9cTR3
US8raEq8nN+hoxegJXAbyCg6L3SSG3XwfEcGn5H4OA9Vbe16wjI5CNHi0Bs2o7u19KMjK+oIfQMD
SMA9oQqC1bunHm6oc5JoFFKm5h07P9p5MxZ3RRQHTi7L54RWA5wYJB8YU0NadyoqMZ0exM0NAp36
aLSbovzlyGKpMDNZiWCp0eq8ZnExGG4Ebezq2a3eqPYj94LRfXAn3Qeg5nwQEpvuQx8uCDmjUtST
iTdYp4DyKCVhQikmYv3Jequt5/OyZIpxUaKP41Fta9gu6aw9ejcjfbEA/dCM73pzNepfyIUxqPD3
S3EBA53yvItNSNMr861w5tRHx3KL9SmH81oJ6l3IJD8E8TP/gCc36L3DhEO86aJHqwodtA+XbE9J
WNv7OkV0T/aRKgMPMwU+BamVXO7OXTQK+mIMsgZRlz+PXnbw6KMVMZmYTPOyQEM1uu2+kjavhHK1
qDpa+iTOIZRM3bbU75p2wibXnd5/n7CYuZzezxtXctz4NhzQ0W2usuNWEcCHMRPaDc19oTgSrWSm
5I4cuHmtZSwhRq3frSxohqMDXrjZ2ydTMHt+L8tsZWqxf18d8bhoEoUakBfNV85wXdePevtw3nKi
B9TaK7mDPbZF03pMxDI90PnNmCX3sQB6cOr2XNClbhTb2QgBLh2el1m517zMb7TkDkw7WIBiXaTV
TVNgQqC0ZSeOJa3nPJ8LJJ2rt2qWQrRt1s9GSS6zIr5wnPlYmOmx89RgaSoQUdsbi6qSeCmOYcg/
sRMFA1d/gsHqy1UYcyXGgOCcKWZQqO9qluySctlqWDBTdtkVJm8l1Qqhr+BqA94Vz7lPCHcDAwK0
yNiJs7ASoJ02lWaC9kUG3hVeBCsx3MHG6srOy2bYdEjHbem6QTelNyOoj0vjV+LJJsqFZsQsKEqz
QFygFXl6AOxuMEbMSCIvGBhxZh54ZDeAv01dfL1+yUf//GEQK/chjru1TRD396Bzx3mrnxVgYdyX
vg6XfmvI3sUyvbhAgtpfFNMegkj+oFYYpDoO9GIwbxT1aJq//ptSXBDBuJhSl6zTPpMfjrmrwF5H
L7X0ysvC84JkSnGhhOFSiVlD0ACWLvc6i568CHRZ93V1SfWvhBX0bxgGFomUZbIfszpgnhqZZY4Z
/SBJ3UOdvKiGFWTlHNhOAqYjNFjouxoXD5Ena+kyLfigwurQGDkEPyi4U04FW3ZvkWWC4DRVD1Tx
LhA+77LOvhqTRHbYRPfNWhanJBgEq1qtEEWonu+SOJzqO7LsUbHZeIofJyb41twvHIG1SPaTVnY1
y7hpixTq9cXv0r1QyG86YE9KBE5eGam1yF/YwxkElMAAoS92Kqoj40ALkHkES751IgzYvuruZTTX
W10P3VjG0i28iNbiuFhS1o7RkB7iWuSUjnkoEt0HY7cbo1nmXbr1pil/EduWHAqhu6yU5ENKUgxO
Y7BPqFy5dDfWKBsC0WDL2MRE4X+tHRdRjBqzaQNqVEE9veZqoCa3+SzJlNmf+OT5qL1jjyKaZWAV
O/1eaI2Q2G5xw9RufT020T0yLsmVLRPBhZAKS3rdeuiQYDXRJU7/pu1lj0ChodhACJY+sIF1zsFR
MGpTrGYC8AgzUlryvVepn8kY5IQH96+QTzBoFLmwq4MiFDrz/LoMj6mXHFIUc+lbrzxkqXbngvft
fPQVmg4oMbQyGTszj+2tACRwsUcbZaL5tfNuTdlop9CRV3+f+zRUreZRYSl2att710tvkhx98rhW
NtH8lboGGARddOYBozIM7hvZyZiC+xi6oN9Z+LGjlH5KhmObyHpjYmf4K8jkyp7EoYWeWxCkNniU
NS//O7YjCaliy30I4eKciszTSQsIsQpMOha+iyF/8pQmkuMpDKcW6uBYBuRgSpWLb5XSD7NrQMzM
cLxxkQRJicVoFk2DxaN+kxf7CU++814nyJjAXoQ5ITCaAmD5CcBSWVkCPHuNuZANiOHNEVQdfleH
ivd8XpDo+cyYxTA5BrYtjN5y0ScH84dd2h7QWhbZmHO5U4plG2F9ZtEt+8H8hW70tYX6VDbbl5kl
a6+L9AROB0hFNrGK/57GPntRp2rKAFYxSUtCA8tpNtqUez7J6wGLZPQqVBNQRJ3XWXCkAUAHvBSt
b0wf8AA1vSLVHGnoPRURKUDh+jbNGLU8L0PAOqADtsqKvn+4dvkq9rhYvV0SNILs2bwtR+CBIG24
cLHj6KjM2CalUOUWxSbnQkMKEOhL9gODu0AO2WPupzG4nLN/J+xhPwmYV0ytY0yQ7/M2s66W1IDe
o/VutQ95nIfgHYbVZz+yPUncFISAE2FcXCPosqqNDWE0psDMKNYc6KCX8pVkfjtvasGlAEloVOJ5
hhcUf1aqFhUXr0dq1c0jNtAl8egXaaqE2qwc2jm1tl3haT4IYn4NtH48L1sQg05kM1dbpXXYskfA
e4TmlbLYAeZlHD1sBmNjypYriM7JWkfulM4Z6oN9g+5LPPfXDpKdttoZTYfVKCCFrffnlRIZFDsI
MMsCEjUAKThhybB0ekGhFOmxQ7c1dBBlqTZ9xuIeCyXQ6mdagCS47sbsSe1IKXlwi0wK6JkLykgM
HoGJkDMpBYEroQqwe0vT+dnSDbfW0LdhamEx1bJQIpEnMi3GgixG52AwnuBTeZh8G2Mzh7YtRhlH
8uz1RxLttfgqHSRHQpQqY17kryh+Hm6pS9NKTcQEk1qRr1ljMNfJN2uwg1yPXnLSHYBRfJ8b/TCr
X3gan8jmbsuqt1D+ReULr7nsdsRa7tjSbpS6C/Kx8JvFcfzRUm7PO5LoUzLmTzBIaKig8C8RN2vd
ZmJtaoL/2WqgRE9amodzLIkAgisa8OYPOfrpJ0T3sx8zA3LcaAqvqrCuMLjU3ir51tU351USijIM
hisF9RmguaeiHIXkxLAQbGowGMZpuQOTVovNN522t8wLVzakIBTHqDFgQ4Q4HmQUWU1p/WmtEDVO
9+1ia6CLAUpmLuv52is9LSzS6KopsCXvvJ7slHGPElBWoTIE1mzwSfAIA6PVMUc5I+tpyhtGzQMu
XVW2wkKo3EoG+/dV8MzyyojUCTJo5rwNY34RpWmAbPsBmdHBSTrfUJzwvFoikQ6oaNniKuxv59Fh
Yzm17sLwj5P2qCiBF393lkM/PZZo7kgf4qI4uhbGXQ410SNsDAfsxAGiJRl/mhkoXIGIVI0fhZL4
0XSRWv+MVcXSSrzA0KVHuQ2DDKcmbZJ0VDMmUtGWLdWG4zKkWzLZ2/NmFIwRQo7O5j1UGBKcoady
FtLOfctud33CXkzjIU7RIgOjCQDWoR6/owGDV7/ihlYpG9EQGRVsrgxwh+Ng8Xx5mZoBXN7grKvo
lGE99aZMn1TnmdjH2LmvjBSQhC/c8X+oVDAQwmjYuQsCw29x1iuwqZboDwRTi6TUNwlmTzpsq5TY
VVBax1HH6/l/ZfGdb5cmgIzksKuZ/0zAw1tGURUARfXUxekmreqDPtDWVxvvxlXj5/PCRRchYzwE
tAy8nJ96q2jxjD1RcTt5xYhIeu/h3gfIyPeUOKgaCSpCJow7G8uC4Z1Mg7DRePfinT4UYZG9tO2G
Ysv5eb3Yn+JD2VovLqHolh7TuQzLNmrPevEDfBxf+PtodAJBiWo6pg1Oz0KsDrHbePj7vVc+aMn4
ppdK+BURHuAX2GUANkVORKN2hlejpQQy0bAAdaKKxWTnJYjiPcNCsq01DuaY+QMdDeOUodAVOOoQ
WJU/9+AAls3MiKLvWgh3T4MR0nA7VuM1vKfWOZRFqC8uhsWMoKQ35ft5jYSffaWRcfpZwH80t1YF
YTpVfA28IaYm+fBCmzmYLga1DTDOPE4bVeTU0TuUbuYYwCEMTqdBXDxpWf8lOZiFxKkEMR//bbCl
A6eFwXtcN5l2KvLgTQ4sdahpvazuIPxCHqhrEemQtfHJsKJmedFbiD+e2m0G+5iloTX8sprcV6tH
I7r/90/EiBOA0wYe4NOUtreA7Ldy8Kpp5pcBFRxFVl4QfaEPAZhsOvWBuV3csnAhwJ5+OFCidY6J
LGbLZHAnJ0ETtK8yyJjtrZfdGdY1Mt3zdhLl0Ws1uHPTqERFiR0ipvEyycBWdmhIaPaSOClThDsw
FvjYdWJASmf027LNt9jE7JdDJ/FmUeQHCQNyaOA98cxkP2OV9TmK7g0TCwJs2ZHrJ95TDlRkbr9X
3u/zZhMqtJLEzLqSlHlkRm4LSQ142W1w6pb2ruglGZew0LPWh+m7ktJi3mluJphtTJc7y1X8qcW9
mWihbeZPozaEiTfgw81obNmhuQyjX9Xptiiy666lsh8jyh/WP4a7KGbT6vU5g8rU9Z4nDL+lS70t
QG3k1MmRmqaPELLD9GyYlF/ATTFyjf//ri531hI89YjJsGZxekXpWwsOrGkDQokZe661h//0Zfmp
6iqJ3AFzxij9OsmhikFhWQE6RWQ0KBIHcrlzZ2vVvNQOrIlB1k4vfZPEPlYVn9dFFHLXduMyoWq0
WztlYEdrvtX0QB/vhv5ezy/LeV/KbiyZLO7sFWOrLbRn34hOlxWx/S7DkvWx34xZcpuNHhb7jRL1
hEUPxmwESjS8YRHlT89H1w713DI8HWZ1okMxG+UWdvzmlPEhwzpkH9tBrCC3sofa845qOzfbf7Yv
nnt47yGpQVebf0KPbpQYNXBLQVwnCGfvU+3iOAbWtDPHYya7DUTqQpxpo4mN6jLK6qfqFu2UeTb2
CAduolybGjJ5a0ApKQ0GbArJQQI3J/ZmVntfnYv9eU0F7noimot3hdkNfVdA01K7yppN0T5XkUSE
IHhDBNCXxp9da3xVu7KbKKUMyZG1dxkJFXOTedtovBgMCRBBqAvWdWGKAkVA7Hw9NeM455qVOjDj
aO/1+ZjUz9n0eN5cQl1WIriDVyh2nEcpRFTpJiNXLQj5QGK20L0n4/plhudeIBjh+lCG84mlmzya
N/gwoBct0+PcvNIYIPq38/oIEl7U99EsYhtcAKHgDpqTV12yOPA4z8L6O3RwBtkKTdFH+ZDwqf2a
66lHNQIJqnI70ku3P5RR+O9KgLcEjBI4RIyD4fS7gztFHxfWbYtLlQK8BiZT5L+lJNURfZCVFL4Q
6zTEUJsJmTsxvw1mUOoXVfYyLLvzugiiLfZz/tWFL3+aUUmUJIUumQeCRBDt04si2yrZi2dcV8vd
eWGib8Mm3lFfZsSv/HyGSzByDvoKAHfmTke1ye79aWmSjYMROIn1RI6GWI5OPyQBiMdlvArBUwdh
nbV2prBfhotZlXWqRaZDQwcvagfcf/DpUzew3GQsdRB1BgmIsLFzGft7652OYlJWe3dm8uYa5eG8
/UTRAHRkDMKOkVvQZ55KHJD6TthPhjYABb/g2Pq6cm8VsW/Nip9akqlimTAusWgNIBkKjeXA1QZb
l4OZHvsl284aKLEl1x+zFB971npxgZQhP9ycDTuN9FoFlRtWPPlRtinLsI8GQMFvFSTh500pcsW1
SC6wdlM+zuOAjBgwq2Need8GDBgbZiLrsYqcBD6CujiY8IEF5ZxkXPA4iRWcYgoUo54/t86zB2ym
c9DSfZRIUmuxHf8K40mc66Gca0eHsCZO9lNRYeyS7LH36ZCala84yy/dpsR3FVU2KCKKVSst+THt
RM0mO2OQ79pyfdI+0Vj3l/QKlMSSz6ZJ7KlzXkkizN+OTMVJb34kmtn5am8FdT5fOg3dlKoRZmpy
Q93vqh2FtfukqM0u63V/sKcbvXmMqYkuDzauYd3SFxyKUUmCPAuViU8YHEMpjMbB2aR2vO97BOx0
+N0unSReC08lSp9/SHTZ8qjTEKD1gMQaCkKorT720cNg3HTVbvkZzy9fUEcHqZ3GKCM/DddOXjsq
7YL4mWdmMONB6DkYQpS1xYXaIAvA2mZGTMi3ArC5vkxaE1JUO7/DbwlybFiKQOxSFvVx0GSXgghI
AgTbhzzOe5Z6WRDKkE7hWav7nfpzSV5riv3kxNyiEXO1aPNjpD45fRfYhYw5W3hIVsK5KJdTZSzy
eERAVYsL13oo1eghT5atA8t+4eOtJHHBrTG0BYuDYNY63wOuMWevRDYOIVTGY0OWoGUwMJ9+6ocN
nUazr6BMmvzsjNCttmmPkXwZ648wTH+I4dOTJk9Lq8shRu0xL9PUAWWzJF85uishnFd4gzfqaceS
7OmhnfZFf5/Fhy98kZUI7tsrdRFjjTD00CwogF1GegK4siQ4iowFvmS86RCLsSac+yZxmZPIqCGk
bi+xa6FrLxPZxgXh0xGNHwQgRuEHfr3T7542apE7VEXS476T+TFOHB87GDBjeU0QJ2jm69mDW36h
PQJ29g+pLI6s6ld4uMwedr7gYsPSgEENbGCgz38ggT9DITz9AQLFOkYeT9KikY6zibhqUv0pN/A6
SY34jVAL6I5BVrMRhD1gukwNVXkNuTefx02zvdhDj/OpaD8xyRzac35Qqjl0rd43svfzmgm84kQY
590OjTU9mSCsLI6Edsg9/GmSdMqE1lspxLk39pkshjbiyb0AE7PoT3pxn2MaNVF+ntdFkOCc6MIF
tqlX1L7B/7CGnj5h2HfrDKhAeW3Yud7VTIwnsJdv7EzmfjITsn9fuZ+96N44lex7od1oA9pQ1qDH
lIQI9tu5JPhEN+5kuS6JwcIK3WIQGZQu9jYPMhiRTA/uGBGU8GgRQ4+MGhdA4GOGwIMisi3dghzt
RBP27ytzJVg9U2ObIbzB2dnDpTtsaaez8+RbQxnUEp8Q2w2UheCvxLOIv4mGUistr0f0buY6NPqL
NpUtJBKlDVDorwj+FrL6zmUYa1QtEp9MvqddUisAYYsDImWa+0QL0B60ZWLFUeJDKndwE29UBq2G
1KK1/N64K8vvDb0cE+rHVHJ+JTZ0uPNr0DTvW1bJskEsP807V5Fd5OKT+6EM+wUrn6iVsW56j0nA
286dfBpvpmxX5oz4HyTOu6nanw8VMutxZzZFK40uJQSCQBeDd8tym055QNJwMl7PSxKfqg/VuIM7
VV7ZlSokgcJ5Jqg4aX6lSQDeonv3xAW5o9uaVT+QlCVCM3CcoZ2+dNXrgDG/UX2tsnDW/VFGuSRz
Cu4YYw4K+GQTehnaM4lepWU0md24dEVrR7CUU/z9wUt+KPO0B4XYy9BY2/OfR2Y6vukzYDHCuDDn
bmITUz9bUCz1McgdwW2aXNlVWOlHS8aHJbwQwaAKhlsL8NDPdU5c/pGOEOhOcZiW6sFAicZR3h1A
88+rJ/xKfyV9qnd2WqqWhEDS3GG0qKv9pv+Kf68kcE/O2nEIUVk470AF64zv2JoUyyiJhFfGSgYf
69y2zzoD38gqvtvY6x1fo01NiwFz8sCcSkwmDA2MkNwBLhpM81xo0JTJaTEli7Ok3xla4WtuSPtL
kt40yu78xxG6+EoSFxpULyMkN9mp7e9VK7TUjdfIIoPYAT604SKDEetpvUzQZlKQM4wbxRg2lb7R
msFvtaDuJmwKAW80sG/Pefm9HoOJSE6Y7BdwgQL8fEgvB2jZ1z9t4x1tzvNWFN4dKytygWIpvCUq
KdOweo6ne0/DmozbiDxSKyx77GRoZCBoiYN4XJvYWqrIrLAhL4jBxuaoQbQEUwzyryQYZe0KmSju
cNlTpy9EY76IkpnCvte3dP425kdLRkMqk8QdMQPTKpPTM0mTAtTqRaokgdb7Nn2nruSACaMfGIEB
XgVBJEqfp5d9u8xgeMV4Z6C6L8qAJRH222Dd9jJsrvB0rcTwp0tPiz5mNarF+YHZkHG6tCNJRVXo
2isR3OEa3FEjDns8Te5DMvyezcN515apwB0dK2tt8PLCUnqV+WoehyrZGdHv/yaEOz+z2brTyOyk
jzY2ipWY398Z8bf/JIS/ZcuuywY8lfE0wz2U6ZtFsXwnlRGxSezFv5y70cjMnhXwNOcpMV/TeFd8
gUUKH/yv87pcLty6QGK6LO3BgHdgjc/p2AZdfZmnlxpG6c4bTRjZVrKY+62yYiXVk9xpIStufkRY
y7O0xbOaGVhnq24Gzwvbttxadvn9vFThZbuSyp2bYdDsYmEvpnh6NZsnBTTXY2dvC01DV8l2/SrP
ZeslJRGBZ52skzGaXHa/Dw34/RPfizbglvIVGZJD5h/ceXLsqtMoU02fDy4Ny+lFyusuE8GdpqFb
TBXXHfzD2zr0virepBBriQi+yN9WrjKT+I+1Hgty6/X3ZioJbGIRgIqzZiLyVD6wFcbUquwgzQvx
k2yfR08AD533M+GNY3zI4D4GsfWIai5kpMX8lJaDn1Jzm9PIb5r6e2XKAMhCt0Y/HqxbYAxGOeD0
MLWdBfyTgQvOwfwCaMV8j2zHLg3b5phkB1VWNRa6NLrLJlChGPYwufu0i5bcmx2IS9Xv5nx020NS
B6V7OG9D4XdaSeEihJUXKMBXMw6OcQm8jEpfEkUigjnsp8IT5miwjRV6AFF7arepK3S7jFFcLTBV
pu61fNODbVCnYR/vTIf6S/7yBZ1WArn40xFdyQ0FOhXurF/ayEuCiFjoU6izjNVFaL6VKM7NF7fJ
M7osAFF4+d1SJUEaOxcFlYznCV1hJYVzdB0+3ccEUuxi5xpgcr4t1WtLhkwXLJRgALGPD8VHHhss
79SDmGmJQwwaFmrn28l122xo/TxiDju9wKBJGl2M/f2cgeRg633pQeOwqSQwoDCWTc5XTFBsTjYr
xKNCbtBLa361ZWFD6I8rGZw1DXTKTQu1UPZoSoywLN+c4cewbLToZ2tuWtkkqfDjrcRxVu2VeFC7
CCqZ5jdrftf0R9u7kFYhhImkAwZzUGCi9M/zD7pzYdUV+3b9TIOxfUsiiQ8KPX0lgLPaZCZm2jgQ
0A27vDyCkgnkJufPrSjA4o0O9kQW09EYPv34GBpVEjdGxDPmurpvkuHoWYCDLCSzjgMGS65jFYsB
dLOXbQwVfSLAxlxgh4Dd/bTMVacVtbyKImDY945zB3QS1S9y2TNWZEEDLOMGJs91zBdxjoB1PUrT
JgY7XnoYgeEnthZsvjN2560o8AS24Q+cCZjjddFqOrViD45hJXWxJ13FPCjIWiLVBw+bjKqIHUQu
qJ9I4e6N0WsdSmxIwVD7bdOABbUttqC4f+hRt7ZRuD6vlMB22HFjgH2CccSAWPpUqWQoCtOlbBM7
STZ1178bAw1sRZXUqYViDFQdsecayzj59N8BXTLoAbDlesyab9UIHLvW3XoyNg0RXB61TUYrDmeD
z7GfsUrLndQuLTPB/unIrayN2+bZvWon35Y8zjapQS7LqLnOM/ulBgjQHxf7KopLw1eHpfVp1HqH
vLdkrDKi76ljcTIDfmGFCE8gMI465odbrIdmwMnJqxe/GmzNd5DvBliglPiZLSNgE4pkfD8YsYe9
eR67hDoxVgeWZUDp1iPHyOrw/9cZa1EbGS5fVKPFursPWVwyZab2mNkmZM2gZC2TfTVmfp8G6nI9
LKFh3M2gE+iUzXmn1QVx5UQq57U2NqbXPS1AT1DmjJ+FOtmVrtX9axS585U7pMaNFtnWr2iibrON
B4LNmYWtRodY1ca7aS4q9BV0rUWjk6oHTxu7Mei7Hr27xiAalnkqnvae9LG9mdIYgWUA7pr6hW40
+yhP46ekMucibJUh2abRaEnqtoJwjVksnEhABTFmywNIDa2eFIURIC8WlqoZD8Q7gJAwMXeTc1WN
ErSg6GSuhXHJ9xTDcxUCYZiI1XV/Ujr1l4ZB5nuipMX3899NJov7bHOq5HWbQ5YR3w/modF2UR58
RQTDqQKpbDq87+uNgXEIguNWWL9pdYuV79KFVkItkM6xPeyYwOan14lXZ+nUIcio1rzLJ9VHKwG1
TBnqSDQGDWAVdnpjmyngaXw9Qy9IrpM/1kprf57Nt7h6L0lxqWMwj8zFz05zAs3MAqvM9wt2xsR5
envemBr7IPxlZLAdp7gZLNvi42leqIPWGeyDYffABptjXlRPmbaWhxmHtsiwSdoyH9TOLXxVTS+o
lSrfnay4LzVib8CQokg+riiwrX8OCwur8F5ajZYuLJaORuJPWHyQL9fWEGj5sfQez6suijDQW8Mc
GS4nrCI4FVVhzD3p86wMMHiEgQcSR0FU4b2jzXmEV0+vDLJGq1AiSIqwDRUwQVzHpxJVt5pyg0nM
jF+DtpnQdW+XvS3rocjEcAE7wlrZSWsgJq+voyxsoiuSwb1kXAFi78XKN7QCbdxCHvuWq29FpiJP
+zYvgzh3su3Y1H7mZZfZPD965CWpiquuIEGrpi/EVrZVsRws/dv5Tyj0FiB3GZuGw8Bup79gjP+H
sy9rklNnovxFRLBIgF5Zaunu6r3ttl8IryBALBL7r5+DZ+a7VTRRhB2OuA/XEc6SSKVSmSfPUaIj
FFdTQ6DE8Am+7A3lXvKfYgtFsxqwzywtcjYIUkJba74EZUMDlr0nSetlg+4lePPwtj9WUb9RBVrL
ReGd0NMB9T9uiMXatHjspDVfgEiIB09kwxjIlmwBGdYiHZnTFsDFwH30wSVHTiDwWGAH6yDN3gZM
0epTcP0rrWYQhOjz5A+URfUl/hZYVYfUGhJdPQbb0M0wfmrdnZzuXHD8QQHCcAJnazR4DYwMeZv/
bC4CScwjaJww2DQheVRCjhCRrPrWWfdWtKvNYLIfktofEei099r0c9BQlHrQiKNdHlm5lYKvKHxj
WBXtKAxFzzRMy6PCCjU/2vFr+vI2Zh4lv6LhqUo9LfJ688WOvCkODSjZyAea3VplEGGwtb5p27Dq
v+Q8LNPd9U+y5lxA9f5f2RSI7C3eU0YkNGkZSvhtN3SePieoTVWqjSGstUBEgHiEFDx8C9xal8eT
DSWS9LwVPtV/Teq9sh2Q4LkYpP8HdCUua5DOMoLaIop+l4baTKmBkl4AeX1k+N4Tf3S3hqjXTgqC
HWCBEA0Fdc8ieCvuli2GcYRfjPTg0PrklMZBM9RGsjbv/PI+BusqXksgRpkpWC6X0md5GecMWKxe
FYx7U2/oDx047m6kXovAko3+1LVmeyPGRrf9USTF5+uusbpOa/5aaA9a+HP5A6DbxCe7xQ/Q6mPc
fdGjvdj6XGvBFJN5/zMx//3ZxVFX1oiXHUzUIsERuJvskE9B3OkAv7mgKQz/YUWgJcGzHruKP5fm
rDqzlCtnc53pE8FOyUDDkU/P182srurMzOLabWsAF5oa3g4qPvBTO1J6hfbZVq9MO1abYN/5X/vg
J2fWFn5ixtycSA9reNg3+fsEHqlEvOHuTarPjRuWpe65v/T6CP5F7/o6/2S/10wv7kJ9UpEsR+xn
lexN/aaTYcJOheaLeh/ngVvne6nf2JX0FPkRuWFCviTyGLWPfIuHfy2+4N09s7k7FLO5iw9LayBb
qYs90NIZvX2oyoDHn9i08VhbOxFI2EAXCXF5vDsWJ4L1eT0a0IGA0rexl4Oxc1USjpG14aar1yTk
3zBlbEJZCl2SSz+Nqd2pXs6XxAgKnVD0Cf2tdbLNvDEy02jHeBuF4JJtnnOkrI7fFeiV4k0gkmbj
xl5bMdTbwJE/Eyygtnf5S4y0aZ0o6+DK/Y5ZXwvh6doW0HrtuJzbWDhwBlRenUzz5RAHk+Nl5sHM
QVpZ7sA2YP8DgBcD1ah+QVNt/oiLrW1BEYrLEAuSE66H1ky9tE3/IXCe21hmHEIbkIzCRuRitAja
j8bRVMl3R6h/qf6cW1o4JFoNjhYXuO7yV1Xe283DMJ309IG/XD/oq1/obNMWYVq4fQ1EN75QlL3E
ing59KNJAIG1ieyRdW+ElVWfw4seDzLk8x/0MCVt7CY35oEfeuum+9x8sreoEtbiBdhU/7+JPwfw
7N4xR0vWfT3vW/956n+aKjCkL7bGwNZyq3Mri6hkcjOz2h4LaaCIbbbKA4PF9Q+ztlVAeGLIGeqr
OsgEL48nzSqUHKmBVMS6oxg3FQCdbpXC1/KQP5VwHdEVRarF8WQDps8Umo9oiqCuuJ8wjinw5jGr
2BuqfVNkQdqH15e1GgDPbS4uFrvIDBtREPE8njxS3DWxxCjtrS52/eir+B7cGYDMXTc679XiMnNn
kVydWjrk/JZ3iNbEqQQqHu8EgJ+7ma5M/EpHdFbld2uL/eBPSeHSGAV37lzvQzcXc4KLMETjvC2c
DrOYLUVvGlOQttt5YxZ2jg1FvJ8uCP56+l4Zo8fiBHnyLhuFl7HfVjqdBEpErTqQ4Y45L41+tN3n
uC2gRJoHDvh2tlCfH/dl/qkM6tj4/hRC6Jc+pnM2VpPAT81VyPtnQ3zB463T8UYZfl3/Ah/OC4h3
Z0VSxGUdtBfLJ6hi4L5ViZ1DkRR68fVEGi/Lpy3d0w9nZrbC6FxyRYT58J0x8F7ZBUd7AnPu040q
1dvATIjCFfbb3y8HUpQmmOwtdJCWNb3OaqKMTcgW9CT+JlAum8zYv27iQ2DGWmYeL9T90aUylgCR
otGsHFUPFHSrL6P10kyguh48I469gn+idnjd2trOoaKKZxymOExnyQxgFdWYTVSiTcXlJ2rEd24i
P7F4i9FvxQ2QoM/TuTpmr9iyC2tAWYyLuET2o1ufnVE9KWS211eyZsKkBubw5qD54ZmoD307MBwp
P6la2wdHaYNIs0WD9eHgYMCP4GjjPQqS/A/lackxaAyOAOEbOVLw/tUqGj+mzxqx/MnaaCx/uNBg
i8IVwA1CZvnTxSHlkejYmBPsmYsiwm/NCMT02A6frm/bmhUb7Dcgz6AoXbLZQc6uzZH2KH6VdC7f
DE+p9R2TSqeqcKGgOG0E44/VaCwIzOKoR81HFOWJS1M1iW1RODAlwdg8tDedhW7MgZUHjdwa1B+m
0EaxJO2/pM4tQEt/v0487NHCo2jKgDTm0jhrwVNadaIAEXfpJ87ecY94T3poaWwYWvNDqCfBAYGc
xuzyIkNwLcjVshGGAPDyoWN+P8Tk6fpa1k0g3UU/0gTL6WItZqnLhIC+EMKx8bFSPWYmu+rHdRtr
fjGjiPH2wjsBE7SX+xUnUNOA2GqBJtZ3F+Us54uEaLH+1yJy8Al8Eh2eB0/HY29hpk2zntkSu0Vu
y5qdBHECzNpvfJOVKHdhZZHsot3RWwaHFVlhaJ9LiBWQn6IQG/2W1T3DO2Tm9UctdDl80nCasrKD
mdh+51CHzCOvVsHm8P7Hsbh50/5nB5fR5aZVdlPStIedvFCBVu+n4atV3kyJ6SU2JFHZfYnqRO3n
W1RFK1fThd2Fa5s1y+Mumu2SJsSoml90zEtzN+wG4hHrWUed4K+9ECTCBgXGAeQ+qJpdrrQYIt4M
DXRbELvAS1Z6vOm9yPoUbQ3irXy6C0PzkTsLgzZA+YY1wpCycvHicMs8or1b3o6y+pqBbnpjXSs7
ydCWApSCOhgcX6IKWg0j44aFIKGq7BN4zYImblsPc1heqhcnC0W5iJgbNteWCFEkvI+RW7gfCiqZ
Y4AROW0L3xpskJx1XpcErIC8Q71RGV45bYjwf7if52tlWeXkXS9r10HoQI3+xhVF4tkGegGWs8Xx
srYiJK8ORO+hVofa7eVHY6NedX2GFY1493No8bInC5Io0trYudUFndlZOEeia8TueIdYGDl7bsS+
6YggU9PuurOvXZDsfD2Lu3iIElSqBNYTTUWQZRNIEnfKCe3Rr+wbaKsPYPattUBheLOdbrn1tyCf
+a2EYUd4CBJpuuwbFGARnqfJC59hjMDQstAcSWiY5fP1Za7kUOdmlgMLEWmNXMthJk7wDIq+9lb9
QvQyaEzjUFZbzrhqbb6I5xIimoiLZggf6kHr3QmLglvoVXmrk++c/4o7FSR4/Vxf2srFDJZndIHQ
D6KELB3S0JQOtBCWZvHiURPWnVN/u25h1RXPLCxcsdZHGQsGC07a+UXceZPRPEOhYsMVVxdCKTgS
oL6DxH2xaw0vRtFBfsdXbvykO8OLxbfG5+bDefFc/vMyh0KTjRcog0zA5eEtOf63KCmcfYieoxlX
Vb46KHaQynNfiiIE16VDTs4vHYT8hWj21/dxLXRAgQe0wnOKYy456gui6oiOIFFP3YcUtaii/8Hb
MNKnjdCxFuitWbkNy3RBi7840pKK3jA5IEmp5ZyAig6G0vaiMfMYy/eda3hcbF1lxuraUIBg+IDM
gczQ5c7mUEosekIKsEtan0k8HG2oyH11cuu2auipaJXtTyR5taXzzPuh92iWGEdJev0mEvWREmnt
qqYWXmxYb9d3/WN3AR8daBSkxXMHCnTllz8N/S/UHSGR4de18mhieb1NPLtDN6Uf0qNZRjvag1pK
q1uPpplvADFDi1OGiY8OsPWu7r2a/qb11kDbh3oYfhauczx/KQ6tuSzdwP+jPk2QUBeNE6BXiqX/
ziq1L423YvK18lSJ4PpOrJ1jhwK3icufQRt94f2VozXonOeFb9QiPdR6TvzMSoZTaeX2v5jCApE9
MfAmLs8ycbmKCobFlXI6sRFN6UF/tZ3+5fqKPoI3YcOBFSB50eH4ADZCw9MW+pyVTpACdbLkrWv4
SXW/xuin1fdHN2kSj7a6j17ui8GHkIIePdBMHdoyrbGR8K99UDCUY1/RB6d0iZiWFTV6PkZ4avaG
ZykfhIdxvYPsRARI3she22QjYK6dOTCwQxUVVyfI2JfvGPDUclvG8CAz9qL2u+Psimry+RY+bnVh
Z3YWLxm3dhLNLTWU7bu3ZnjsiqNOMW6F9hg7GdWu6v8hlwORI5i75jCN/srlgeWIklrUJziwLrjF
UV3XtN5T0tgIk2vH4dzMvL1n6TdpmlQZUAUFwdBj75Reg0ELdwsTthaLEXrwmebAaC6b3zgHQrCW
48wN91FyEhKM186B6bumCJMtDe7VFZ0ZW3yoRJelEnmK643oXl3fmnyvQFl5/cytJTfnK1pE+kzF
Ckg2rGiUO81p/QKDhEl51/A3s/sXB/9vPUvVxg7Dd30ew1RsfKncw5A9SfO13tIiXT1GZ1YW94PN
+mxQFFaYe2TV57F6ANa86zcu/9VDhJIG/ABvMIxeLbwtzruUCzz2YisOWPtLNzmqrZ8dBRIHje8M
S/fdcSsRXXOImUqLQZgGz6JlxOdpaQrpwCGQxYcsr71UxqG7RQ/3Z0R+mVadm1kkiI0BvhyNwYyG
cvlbm9EOmGfFmzTsqDO+EEwGRjuQUxfUA0SkFUFlsO4bruQ+GJkRY4jP7XLNR0pglM+uqTWfhtbg
M5hJMQeQaQlXGxMgnZgsne9inNhzZ8u8QsHBcF/SKGVPgw1Wnk5E6kuNfwXdWCA33vMaSrxNUsbZ
LtZI16DZBP4ML2nQ73qSPQpqAe4mBRLXtAYJt2np2a5PBqsI+74naueo3AZp7WQFSjrVYxXVEwRK
01zmXls1ju8MtNrVwC2IuMGcqyJlkXtD0lbMG9EXvGeyMSbPtofipwZp0PdRzxrucQcQRg/8JHhV
DWRCSq3quPVJWpn2TdY5VmA6sf7S192Qnloy2o9GItgQgnShj0NnMPMHEB+3AXDLse0lBHNoJAeG
CbO2evQpqdjgnBKB56Kf9pbzYEghj0ksnd2QdgjakRsj5amVK3SsPnXe+rSOG69tu3xvyKbcCeJW
xS5ljUK3kZP+FqjI4VukJ2nr94NWQWrIrPKNhGHtEJ670CLmy6mfIN+H4yHQNVPRfRs9O6gtudnr
9ej1sSWIjAFNqJmUGGUCSFNdnkOV6iQx5jrmODwU5QGkeam+G+s3kNJ6VXobOUdLO1y3uXoKz0wu
LprB7ZRTaCi8SMCQK7NOUAWpnuJq+nLdzuoeou+IfjRgazjzl0tjqp66IoedZpCHHtj/sk7fUst+
rtp+43Otb+N/tpad72EsINw7V5wn+2C43/XxqSHcH91vpAqnKVQZpNK3tGBWHhkzrBp9Ixv1dMyP
LCI1EB6xBEAYtUB2iuvHsj/J4UecfBtLP6W7EQeWv+Kce5hqNavGK82AZ+9N/v36Nn+M5Je/wrzc
ZkwhuVGT4Fd0GZCO0Yscs6DQBz9Kgr76nHCfq41360cHgkWLzqjkmVh4ue6CYq6VJ00BVQLqV7W2
I9w99tGWmZUaL+zgQYJuso2u5rIxF/WdXeVTiZuwt18Ig8Zvl8hDk7Ab20KzWJhZ7ycWHnkNl0de
QhwLnNzu37vW/CvsmUEZjzWMIF7ub2QAo2xkyOlF/YmzX1kyepbErmpfNPGtG+8xRjxOW62a1S0+
M0oujeoiymNJ8FEHOh1Sw35vknZXSrKRBaycGyxu7jqgnI6Zs2UFQkePMCpBpgoKdjALinvJXgVu
fvHgQvdChkKdRLQFFv4YF2ab6BzOW4p7cHFsoJzTslbCfZT4JVUGyvL7KBqBJfx1/WCs7uGZncXB
iBgrx9zB2qS6KfPvjQiN/um6ifkzXGYal0tZ+IaEhA5gKlhKI58mvfQGEIhft7C1WQtHcE3l0KTA
IjKgqRG1jxl3nxxw+GKuZsPUaiA52695P88eIKJyU3RVsJjCfdCcn5qyvWkAeVjkRcZdb0SeAp3O
368OJ2pG50MKBLoMlyaZVbdD76LaazYEkjsPI78vOr6ztnhV1lzhzM5yHK1PlDXqCewkRnEL2Zqw
sfNgyuONWLFlZunZQ96RVoeZFuQiDONGiZBBJbZg5x8HUyAwgkjk2NCMnQl3F3YA8aq47qICWvF+
Qt+kj8jOBEXf6A1ZY4kThq5Qv3Jr7Z7rvAstORZf3V50t6aaFSB7CfzP9Q+5uvKzX2RefkjHkgSJ
NH6RG3UvZWT8VA4JnPLlupU1Dz1f9+K4GYWaqjHC/jr9Z9ZUUK3DAGr9BNhBok9Izt7RP79ucXVd
Ll7KKInN6cXCYlzxrEpMFIE5d6NdWuv0prS6DE3GfIsgfC2WYGpqxtQAO4l08HILoe/WxOVsqm2t
OxmVj7yw/eurWQ33aEvN3gORV0idX9pIoixtJh2dgBpc/LHEMP3B1A9NtwNvm8EeTTvxmnZjzmct
gmH7AIZH3RNJ0sKmpjHIKgwo/9Ih9hyj8fNpPApCQrtoNr7Wx+oGCFhQyJ6hbrC2xHQ5GavlxM0C
rT3hTVowdbFn2F+keSr6m0K+Xd/N1YWdWVuUNxzRN5MQsJag3uVCb1xvUHlQXrnFl7N63nFPItdE
iRanfhEmtUnmqpjXNVIdRM3NzmIi4EBeNkrzU8cI+vEzUNz+WA+nKHd2UTpueM7aWvEDUP8CLGv2
nkvHEaKsIImFayjBOzQSP1o3CQTQ9zrjG9/wYz0HgRr1U7QzIaD7AZc3uRmr+Nxg50qdUCJP9pFw
26AZQQvLphFNdpqYr9e/5NopBwjQwD0Ei8hqL1dXdaxiXAf8N7YhuCVFrvy47qOwrYxf1y2tRbAZ
ngemglkQc8lOpxVQImCaKNFftLp3fZx6CZ1jw4HclSLut9Ie1QPlcQ/gFtqTeA4iL93Y4NW02rGx
wTqYVGbt7MvVUt7Z8ZA5KIYXkWdZPdq5LzXzhuIrHR949lCRB9veT3Wzu7721V22UfWBECzqR0uM
uuE6LYl7G8mS9k0jkBTCK76IN94mKyV4A5kEoMOofTsY2lyEG1tGwqTAkvqOmXhy3Jfl45A+2QK1
n31iH3R1Z5q7iRO/R55hfEHV4foq176wC3QBgT8BIrcMd5gtcgugImdg0kPn9rsZcds8UvfOSo/9
wD3HkRt371rUQ3cNbFAERwfrvvyeLr6moXKseHC/TQYeJo8CYHYFIipnCGK1Rfq6ckARCPDsmwMS
uqOLUGDWZYXZrHqGfrv1bT0SFypxMgGtMkl5aKHItG8aV0Ubq1xBBuDqR+8GyDWw2gKPdbnMMjXb
XAjYLcbdQB566nWsxXxxh4cvNFVOjPqt+9tFHw0NisCgf03EPo9XASOKeVVMFuL4XtqPwMai9Q2o
joR50/MfpH5K4p/XfWct0J/ZsJaoptGhEbUlbChGnkyz9QSUDQb9R0qzOyASDuipf23i8Qvqm57Z
Gscq26IfXXGmi1+wCA4o4yA1dvELSigCM/ClKXUPtp1buxkCCpTdyNOteDSfyMUjCs2yP+IRGAj8
AHCqcytrJ4OUvlbFk73XaC/f2ymOZgnAvnlOUL59qnWNip1JIfPqRdSJ4zsjJtnBqcrO2rU50W9S
5vZbY0IrKRlYei00RSnw23geX35ye+jKoZwLDDSle21ydxXfQkGtmsBZwgAC6DI+SPd0tshGZ0Qw
Bq/WsTZR9QUq47pXrdzdBgatZ4HJ+cXw4Y3fjjWbWorXghAHs46h4ncnuemxJNr4lGuWUOmbOekQ
Gz4ATO0yzTMzRoTnaY9qbxyU7IaWT7H5L3aQ44G6wjLmluvld3FzlyjcAfguQr819B96XR/UgEib
0i2eltUjSdATR8MRdIKoklzaMjWrIomTzfR691H/hnqMpycHI88gpfKglW92e9vSG9G9JfYG+Hnt
KJ5bXuSXXWFKnkhkJfp4cuqTURxNQ/Opde8kb8Z0uO4ka1kBgPYzSsjBU+eD6FJKkliMeln6FSN3
pDSfx+6VdVUYx+WuShuvsfqTrmd3rubeKCP6ct382lqB4oWEgjOXi/98hbPaA28b2kJYbr612aeR
Jp5ZWlCLdiHApr/DWW+beIulan3FyETsue6OaaPF6daG0UqiGCseMvo6YNBTG41gMJrMz+z4zjZ6
TK5AcbWyfBr9FGRr7GAtU4HsFJ6V6JUDgbO8UKwoMZyuwWkp1Z1bIZc/ur1Ck3kE/vvgstBlexbt
crDQpSgD7rIt8rm116BhQ4l1ZutA4rscDZKMR6qFXLrfp0cDjagGwACi/U4QG2ztkI9HEp2gefT3
XxrAXdAx/AEmLCH9QB7HdTJfMJhBT++yRgqI+DTViQlQr7f83kmjb13Gmo0m/lpownQMOAowuoCq
/fJes2SRc7MpfVJb0CkuPMdGsgvkj46Bj+srXEmQwASB1ip4fIGDXo65RhWRulNiNq6jPyAOsgen
XdDgXcgaeXRAkn/d2tpXxHsCwBaYQgn3T5fi7Oi0eQSed4YnBVKflz8S1iaETvQsNNx636vHjul+
10a7GG3I66ZX9vTC8iI0aiXUbvr5MaOixz5K/aYAbCmPd5azxXe6FoVhCpfXrHYJd13kuNo4YexF
ID40k3VD0IvFzX+XaHFgVTLMBPFElexK93myk9upt/dK36qOri7WMRGeUKzEoV1Ei2LitZkUWOyk
fQWETGnKq5pnhS7z9U1diYQYDUGvASyAFtrPi5W2LprGOJNIc432RrpdiFDt27XxQyuagyaGYx5t
iW2sQNJmKShcqOhl4fG0fLOQynFA+wubGT9S8L3QGyPey/yAt2fhHpIpEM5nqt0VbGembxCL8qCc
S52H9q9ZdJFX40EBEhXc3gTKppd3bWuxIdFG/I4U1YVsT6xXh55cGaEVf8vyLXGO1S/6nzW6GCHo
hrHmaLRjpyFM0OifUWsIhoF41VbIWwsIKGZgf1FxmzkkL5cV5ebYt+2ER7/e+EBXoNnSPhdGdZtY
2fPA5NN1D1o9LAg+JkbBMEeHRsulPaUPOsdbsfQNNgLGV0GWY5e1ukeqE4hwwOQb8eeo+MRdkNzx
1+vGV/JZVKr+s21e2oaAt6FLNM2BW4yBFU/vjGQLtzqfgMV7AbBJYAZR+wCb6bJ+AamvKnEjUEnm
mhu6QAFQfUQWyI/XV7J2PwPtNWP5MMo6Y1Yul0JbDLuTBs1cJVm553FCvImI+Em4MQs6OuT7pC1P
qWPDOEA0aiSpl8QjEsOYvoFevTl2pRg3kvk/F9Vy9cCN/hF3wZzfEjAgRiQNaYuPK1HJ73LD66Fk
XdOfmMu8Jfo8y44ATL4xbnsVlXvSSh/c6gcuHqVrHzLaeBF6p6nNbyPX3iemBkj9Vodvfeuo5YC/
AxUqspxZ6VSbxiODFxQdxOTTmzZ7TyMPUBJwFb+lpDoS/m4oyzPt/tUU+S5NpSf1rWmPNUeBe4Al
G88RJLeLUIoPYvAMbTmfWxjU4cQYDgAjA5mu5Eaqvm4J7x73z7jin1Tz7A5G/a7O2/kJmxLz4BrJ
QXV5aOfO/rpLrkUsdGrReaeoBGNs/dIjB93SUgyqQtkHWJRKHXj2k2OkmGxRFaxGkBk8jecAuJM+
lCmLEWNcTYrh6LKOIjNMoPOzo7pskEho3Vvnjs5nozWMg0ic6k45yrhzbWnckqICqZ7B4q2INofi
pdOzufwCICsmQZcFWog0mxadpSqU9Dp+F5U/W+232YQOaJPNfV3s861ztrbV5xYXuc2YVFKxWTQz
Lb7Uup+bqAuPD7211ehfuxvO7SweeZGI9FK1sKOZ+U6rgTpjg68N6gipbSilJBvhYy27ODe38KDe
SvjAe2xk3rxPEiwA1UvPn3UtKKPSK9nuur8adA73Hz4cmgbo88/MVcvMYkpF6hQW7liUQADOFHIY
5F4B7aVCHBn7RjZmbYUxQNW7EWrVn/RKmo8aZaN10ziiQ6+yMoadnVkQ9mhRKIl3ZBrHJ3Msdce3
JsvKHxF96n3VF8Q58CgbvmUG5gt8OsZWmEwxwmDsxtmtqlnTByaGRiX4+bsyCQeqyZtcL7WQz25r
FWYEip9WN36yRlcHU/XZGOiCaTzokrRwfDVE7j3V6hSwQcOtHq2Y6K+1aeTvVBeg49IMd0KWr/RY
9wk3Iowilk16bEVvIW8dGTjaMEWH3+C2950TWdTLdS3+ZkheBah6yhertvoqGNu6D9u00b9idgFn
nejcxmSQiBN7R5PavIl7yAZ7TdU3uS9UT5O9EgAGAMQ4s0oYOZnnsvQDq00QezZ5a04eqwbgO9Kh
qBGawHR/02cJA3dhnLo/Syhy+GPrsN9ZXBlHYTG+R5VgDFiOYawbgOrB9dSArM+rS2yyF6t0TAMo
9rU+8INQHmx1In7V1die7ImVClyWadSCVLYFnQaUWehvwaLmm8Gb0fWzWMkfrTKKlxLKUZFH69EN
Gldjv3OK7X12Sie+h4yGnvrxmJcYjiDTHQG5cdjJDEIKBq79omfuvisic8Cce3MUTZveTH1fHFHo
Mo96gzJ4PVQ998wigdytVPAwTQJGeUPpiO54QUs3NLWOxwEIHAvQ0XXRSTcrTR7GwnDiIDN17SRa
+K43lmb5bsoRIJgIeEHiy3Gq66CH7Fr5VA1pcmvL0SJ+XU01xneGup5lykpFwyFL4l2a9Opeo5Px
QuTAJ4CgIcrumVZpGo8V7YoqbHujjU9aI627oTdVaCEJ/o6h93oPgg0AVCt4hth4YqyG93nSA302
RFRrOXEsZQPvEVA0TkGxFpn7pD6Z/ZeM31uZV6QHq/wtp2C07mx3cwB+JSDgVYMaD8Y+Zx73RVwt
u4bVKkNmgEnhO8yJ3dP4Zwb1D3C+7E2YG/tuhy74bS24p3Kg4Em5EZRWQiBYs4DlB6IMbN7LPkKh
6ZNI7LYESMPwTH9P79qe4FTq4H/YkuJbie5IhdHPxH+Qii/DX14pIkYHeUGZKTAyoGQdgV0iw2gj
M3NUYh1pZbeYLkirjTi/ZhhTT5hixAAb/UDSYWg5VUajobbVAvB7Xwkb/dTDGL1GFt/wprX9RFUF
7IQm9DsQ5S+TkmrsEa9roKYjRVBHq0l5Y+hDm3vguQWJEsJXG0yxkRXe1Nr9Fr3NSuaFTqYLIAxq
O2BnX1hvrFHxqYd1AiVopbe4yKJjzrc0MFfSAVAFYkqf4EkAMMPSDEqRbpVUSAeMJpT0ACkK3Niv
ztZTcS29B1QC+Sp2EhWApXeO9lBZVcwx74e9eq/Rp0UxbsQ4kd8Akw6BVDvGr0jSbASSuyeR7Y24
5L5GXdvVXh7H2V0RG85tojp2SGI7CaOoim8T3muhQfIORQtlZ1GQNT36orkNunBTdsnWiM5aUQq7
BZi/OUN/gf+9dArW8YLqLSStKxvVgmTykrwI8+lrYhWekXzFEI2ZB4IYG26/5g3nZhefKVOFMGUK
sy3tw0q8WuO4z7ckAeffvshpwK9CbACvZijNMhltckuNnY7kuEOdOraShyxuN1gUtkzM7nj+nigl
DnYME0Jk+MJR8mQ2/O/fLHOPGk0h8JfOFehLG7LWnS5X0JJy9eq5UNq3OMp3UBfYyN3njPLDbp2Z
WRQEWp5Lu3FhBvLpVf5QYjwh4aeUeTkLre6zsPfXc86VyIdlYUmYarXB97twAVGjeiioAuH9mARl
2TykkxM2A7kxmyhwxLhxm6yaA9HFPNw6d9cW5tLJru3WQP4eodpqTHlIaxujEOD1spJTtSWXtBJr
CXrQ/7O28AuMYAxaOsKa1B6mXnmm+VNlp4buEnRoiq1gtPbpMKiBEUKcYDA9LTyEZKDgTPpZ1sX+
RZyQOfuh/52nr6yPgrr9OZCtFvvaZoIMAgAnBiQcSlSXLkmsAXXzOKuBtsNsZBlV3pSTwWuz1B8T
Z/Rbu/1+3VtWAgaqA8hhMRw/50OLzyeSoWTlzNNQloCKDfZDHNO9iezYu25nbWVIDy2828GD/IFi
yB1Hh+OsAVurwm66BcGohxGaRCI53Jr7XDeFXhqiL0ghlphaKwK7wZQDQOXI91LXAUd7G4Hrq6LD
uFWvXXMQG0Nk/8/UElZr8wx5lAGUOsa4THnf23VgTrbv4PTl7jehgmaLfmUtdcUH+8/kwkV4W4DJ
ZoBJBxJ7dfXGkLfpgwiJlj0CheqV84gtul2z1IW+zxnz+8jcwBitJAMzbAq8+gxJB1pKl26KVmUn
0wk7nEMulYO+mmny1Gj60QVk+rrfbJmaA8LZRZBrnWlpMzdQPdQHt6aBhsS1GTKM7W1cOWuhBZB8
DFtAiQ1fdHESrGFk0h0BP027IoygUxCYWvmiDX2YOiJ0cy0chnLjClq75s5tLsKZE6d20qWwmUPZ
vpAWKoQv1/dv7Xw74BwgqEMCXbE8DBFwfUSNwC1WNALjYg5OewDu3A0C3dW9+8/K8hwUGEXrph64
5KllKFZon3jG7mf4ruZA+Cgm+y7eEkNbO3pnC1vW+MumMuwpA+DaTj7b+aMb/TaHI1fhlD8m4sXu
fl3fx1U/PFvh4hZPG27qfDaXRCd3AGFZOMlPm2T9q/5wZsW69HZO0U205n2UDjoXfYqCepZYG6d3
LT6e79z8I86OVIm+j9EzGMHEtWcOB6P9KckT5T9sGv7Dps3cdQDLuYj7i+W0ads4RolN69AUSPUm
sPgBukks+nTdzqr7ndlZrChVrEUzGiuyZndrsx9upfu9ke6ynH2hEbmpsuxfosWZyUW0cIqeptME
k6JBYTQKkuRZjeDPRAuR/ki6rSb3qvthVBmjdgBqoKt1+c3GWLm56czBKda8vLuvgETr+BPNtloG
q84BKMQ80gfysuWxmqJuNHXxf0g7jx25kaZdXxEBerNlsVx7o+6WtCGk1ojee179/1DnfKMqNlGE
NAutGlBUGmZGRryGQFX8piW3QryDr7xJrW1BPekvVu0k1OyTSinJGb1CqEG4ESPZlpNmG8dXHrWR
KLrR1vrKi9/WSbjZZlQCxRetcppCsdhFvnvtdWt+4h89KVCaoODw7+zNNmISWEmgNtPsDV9T/WnA
UtzvbXO4qpH3H3fQ9RA3jPNDHR6whtvowUtnPen1w4BkWyV8ujy/i6nC6a+Z7VHwoojEq/wanLGa
8ppunm2AGG0rz871a4sUTBYhHl/76XZVC+NXx2f+7AECgm8gehjwF2d5iqBjEmVWA9oHpvwlQsZc
Lro7oSE3kaL9YGX2mJZOX35NrRjytbvmWrgcn6IMuh/kKQDbz7+Ylp5oFwgwPRpJPypKi4NZbKfN
i6i3tpoo6E1C+03cb6peflbFldNhqf8HRhaKP338SbRuNvpMaVpQpIy+7d66VHdcuXQGc5JCL15d
Sz5S5t3mfcTW6LeeFn2mert19fqmTFatSZaOjtOfMvvMANRiMlMzEakFyd3fitY/vMzEwjusbLdp
TPMVPw00m/EaAvtExyJVM0h/o1fFxDwgt6vsk942eDnuC6ovIW0Df62HtFRtmcxOJoIq7AyUKs8X
G1hB1BYW0+0pma3kQEZ+KOJjIm1DjCCi8N4f7pK/wGCexZwupZNrdFT5spqCmAWF/GIrB4MSO3qY
dABHgv4LlIru6fIML11zp6OcUqKTiP4Y5EkrERHhylC4jnIEGTLb7zeKeBvGa5Xq6XT4uJz/m1PI
EufRXKkYQjlnOY00uwqy6pADaTesfy6Paem++T2mj1iGsQS8PI1p6JtN5hZkIxjkBc+JxTDHtabm
4pGIDRtENgpYpjUH2MSypGcNdkgbzceAZ9yI4qOmxnZufDL172B242ywA/Vz5t436cr3sfwd/ht6
jrapekGLzIHQddHvOnmXNI2TYBAW/IWkwmQq9QvLxOnzobthlD2EKZlISfbqu7ty2MjerSx2tqRc
xaFjjJtx1R558eM/iTn7GoxxjFMpI6ZO6SAydrFIfZhaf7gTtGsdeVJ3qwtOIH27vH2WSBFnY519
E0FrCk0sETdN2k1pHcv6TtM53LF7vAHRKQq1Q1XPz3aNbLv62jeyuKYAysE0TaZPyuyGlegEgjwE
Hx9n5UvThY9B1206/zUW1rSlFr/Gk0jTLzn59uu+jVG3JlLmxk7u+44CTTgX0u3l+VwaEPVjdo8C
/BQV2/MwmdT2AHfgKsYC9AcjDCH2eZyjqap+jaRm5fm7GA3kJl4Q/FPnbTizKBNJEKEKCTJEf1cB
IepvEqF4RB9yc3lgS/MHd/DfULP9qeRyjNAPoXwBSnKk1DSfoXs7ua7tL0f6VWCdH5ynoWZzaGip
37YJobL0upK/ytaDnt81xY2fv0f4qY5fRelVcg9y+5ZFT8hQWWuGrktn6skP+OVVdrJXaMLqFS1l
Up/sR5JciebNZDFpyg9JsNZ9WrqSTkPN8py2cNXKAiG/qUbjZ+S/RmlgZ3rr5AIbB0Rqq8Yr07u4
kBQqgUeC/fqgvi6EuhBVrctCptoRdPFLk/tO0f4FkwOk7e8ws6xJMX16aCphyCKv60zdjYQIeu0A
tm/FEGxhDuFVo4WoA4SGFzmbQyxa//9yGVZXbWNXtZxOTHDC8IyHkKqao5U9VLa2KlfyiYUXEWJu
0ARNOrQUFaepPt0naOT7SeJnGy0LhCelSYxNgvLTyoJN2332OdA0pBM7+eIhKjX7HMZCcbNE4WGM
fIjeOGKAWgiKQl9NKhwxhkBSucK3lpfGhTI/lXtsK7E9nY2ryFoqhsUEe4NVoECBjpsWsVy86RoN
VQLtgC/ENpBVO9KEo4LuoGF4W60O9vUY2qXXUbnqHFfvtqNufBIzyTbNmEpqhAZT5OSptYnkyLl8
aCychBqGaRyCk6AMFZPzpRh6LKj6HFBjWlX4eZKNhHYc/kjqx8txlvaaBvWVf3BdPtgUGm0qUMWi
H9/Xew3XSdc/eiAQEc5R64PBd/zfws1O3UwqR9EYp3DeS2b5tmTdhe29776kXWuvyvsvPQOQtgYW
iN0t2PE5wTbJi6CvRB0ac+fE+MxZtR1GklPJQH3tSjuO2W22RstcWrlJvhtQB0fShy6iJzda78cd
ZIfSqZV4k8b/pMOnTlzjyS0c6r9kwv8XZ3YgIfhLd0HiM9LMQ4sAkG5rgmpL4ybOV9GP00tt/sly
sk4mGorMC2C+G72+LNWAWIb00KsPQo8UW2sjkNfULdLyOwj3Wb5DdglF2725VmpdXEYD1NpEdJ3a
mNNUnJxLiW6EejL0vzZpLb5HxVdD28kt8pZYR6Fr0OzjfuW7WDoyTkPONqpfu31a6ayiXpWbcbSe
E0VYOW0XF/BkVLNz0NeVodNaQgiFf1NoiDWiRtqWwa0WxW/tqvbkUgGET/zfWfwlEngyi7IeV7lZ
M4tG0f0o/XsDt5LY9+6pgV3lSvMseObOolBZq5+rv4I5nUWfXWpWZtVDbjFavzpGxbYIe5CMT0Lz
w/VeTf8my58lc1sqn3J1JadcehGcRZ59KIEgy+lgEhmvCkco0fCp/RtND+9LPXup8ng3dE8Q3/aC
1zpR+Dwor1K7pp63OvmzWkik6EPW5Ux+VPyI3UcQjU5tbZLwvv1lyZCOvMXeqjWv38WzCA1jLE4A
xkvzq3YYPLFPVaL6kpPWz0b14Ha7MF3ZyEt3CAK3/4syVwGdwI2ZoBFFU7nTG27X3SgdZO2rXNll
9+nyDbKQPVAUEKEHQ8nEAGf21QTGkEL65yiyTIg30V7PXwdLeC7F1IZ+hYeHbMeav9IhWQk6f6qr
MI7+H9O9zZysfdHc65AHpa9RL70xvMDW05XrfzpQZwfuBMeD1oDkB5ng7GtBYc7yAOCRI0mPOSJT
cnkc2rUW/MLuOAsy+zC0RE/cWiHI2D/UvNJjC4kGcjBt5dJfG8xs7weCKYEomOKY3/2yoxbu2uaf
mzABYATgN71Rf7Epz++ItMBBEzcLNmG8UeNX+nHmuB00hEbztcVZnDeIS1zvFFM+CFpYMqjqTCRU
7t6P7T9F92x4z1r9568ABvQ7ynRDnRzXY0RHKRaIIhgUSmO7MLe6uy2aL55S0MJf2XBLdyxizhK0
fp07Qpx/V3S6vUqewhnJfel975QCn+pXXXs0xoPUbbsGGYKVfbFwAVKgNQzI8eBpqJicjxDQsanG
UzIYazU2rqjZGNsMsLN5U6jByviWvmCDUxCALSkZUMLzWPi3ZrJrTrhTDIiz6GhJL3722ex7W6vf
R2VbcgJfPqiWdgnbA9kqEibgO7ODaij02As7ImoAFoXa3QgqGg2j68hQlP5TqPn7np5DpBXRFEro
NlEfHQT5TYGWP2bmWh9jeVQ8oSw86ukJzlKxypPdvPe0bDPUZfwjhS3+3cwl4TNI7fy5MmQXn+Us
9q4B4cc38TgaN/ogY9QgSZZ/xBGe952sjpmESHkiNZhA+0XriErSruRvC3cS8AZZsiaoL+2m2ezn
Wt9X0CPANNOOpbiqVw9a1tox1DAl8xF8+3J5CZb28uS9BROWnF+1Zmeppzd5m1fE8+vCjjJUX770
pOO6+GAGf0FZATEFfwSPG1RH580NQS2zRpnGNhal9NbL/rCVjfy2RLDWAZx2h6FCcGDwK5iOpWe0
gW7GpMzBU/HD9+rHCvTQEGSxVuruq5mKwxNQDul5DHpZ2ihtXH/pdCU6yGqi/Sy0xvoGe7XdVm2j
hHZPz+eoppX2mS/eG2y9TswnM4y0aC9katc5etH6/rZs9ehN8wXk63WlctDRkX56o0K9Q5I8ae1h
s3Az4f9CvZh+JDWJuZ9Z6/nY1Q9YSaMWe5d52U2cKoBhjD8/6FAbAXxJ3w+NoDnoHdKiic50lFML
t2M4HqL8TO3bir4r3cq2XzjmOE05v41JsEL+QDNMUz9Tg4kPV9gQWvMBd7bqquwpovb7JPOPrMfl
jb+U2RISShx0e3jsc0CRKZRlXuDlCOn0pxjtOWltqQnsONm0fbSLrC9Z9uopr2G6IiqwxNE+DTzH
GPV5E4m1QmAVbckCSH0lOKH1oLnf5Li1iw7CzZVV7JGLDSxsjB9K43PgfRmzu2qNW7DU3T37KbPb
pa8xxml0fooglBsNma1Oor+dOJr4LTSqjVIe5OTGGx2I4h6CJWBj07/Qm0QuGzNNIP+guuaUakNx
YV8pAKRdhDJC7d73dVvMVk65pSyBW5RPBhrrJLU5O1Zlo5YTV5+Q3hTJul0sf3OTvTlt5HIXDlcl
/kO6sSorPXUWZ9nwJAGJFyU0MnCp02d8kgq5OT+liybEdPZFVm9lK3Y0/TGXH2W5d/z+qlK3AAcu
7+uFC+Qs5nQRnsRUDeTOVRPcpgDnZoxh/A/fpk6BFsdQyIDwA7q5HHFxF50Oc3a39kPn9YY6hSy3
YrbL1H0y7iekhGQccqm2g/xoebdUg+sCH5HH3Hq9/AOWhzyJLLCDeDLPFpcHRh63MVRIUbzNM6eq
n8ya7vm4BTGScmRfjrb0LmeG/w03f1RFQRHlrsSqhqK/UeRDZt0N7bEpNkKCMzCEPld/zcUDDedE
/9GX6lr85V31O/7so83QXYC4znC98YitkBq85XDsxM0QvPjKoceV2QtXYi7dN6dDnmUJXcDdIE8z
LMuPfvuPON6pzc/L07p0A5yGmCXVedvGYy8yqz7s/AwUlSjtNEAQVnLAR6ucVnblBlhIfbAkhhwN
CQglxzlCTOgkqxsVQPGjdQV3UWxN2yq/B+7eWF2zpVDUVlEoAmSsfHAgs8pEdQevyze98DVLHW0E
SxVtFdhy/bgGfFvIdKGvT2rW8HZQ4JhtD7XWTLSme2gTCX359Ib3+DYM39vicHnBls5UlMapn3C2
8TiZJyFSK+ousgXcY42GAXJqqFDF1FhFrb6qsUAbKpEbpbfE9EYXTDi7Sdh0sVN4fbLSKFmc3pNf
Mh0QJ2ceeruq2CoiRuV+/1iN71nwuQYZMET0Rse1S3Nxfi0UxNBhUxG1n82vqSleiWwDyKARixXX
EFQHHerPmWV8FmIAQ5dneSEaaRHKH1DykAWaS1uJAUI2ZhYWSEImb2Zetwc5MEv40Hn02LpDebwc
buFDBwlvQAHkMNU+OD/5XhuYhQVvQwxH026KCDSXJGPWWKtr6pNLI6NZh8e8hgwC1qHnixbgvmph
LFRsJCXf+2W6Tdv22AfGoW6qlZRrKjnM7mEgDZANeLXjkzdvpzRdR9OxIpQZ1ofE6Pe+sSbNtzRx
UEJofPLhSR+UWlxfEAtdwac2rHkmY2zyA28rrFRG45/LK7T02aEYge8pBwrUhXkqU1B0y/OyK8C+
gHwWm2sAFVurdY+5aOzFuryL5AJ/zXwnueaPldjT3p5PpIHULIk/JsfUXc7XjK5NE/rGWGxkd9jW
7rjN6hjBsXanF+Vtp/vc85WdCAidJdo+HfxwpRqy8KFPi0jxCjgoKn6zm75s0hpqvVhs8k6HF9IP
SAd07R1tHn+rhkJii0YjbS8PemllT2LOr3tkMtiUrVRwMWGvZHwVeQylMULRl8MsfQ6Tyq08qXXA
LpqdYQkUPsFw5YkxZe3Frn8vJO2gjeVBV6Td5VBLTx+cariMTM4vMpn5p1dasTpqlOOyTt6kwCnV
VnU80J1Q+51IBNraFE7SvkZkFW3r7f9j+NlQzR60mFcQvmp6Y4siNYSOoNt1uQq2JBCGDYf5fe8J
g12E3ndDC29cs/y+8iMWsih4hQq2kqAjqMzPjnHIjCMwBa3YwPl40HGgprbS7yy3+CYN8lXoKvsG
8HbjW57N8bGSpC8tNkSCSQAFDB/s2vPvKDXLwSwto9jwLrrtqv4JvdQnwRM/F6P15fJAl7bvSahf
x8nJ3TgMuQmWxSRUncOpHtLkPmx1f6OX6lotdumYNWlzAgBgXtE+Ox+VPNSmAr6fy4OCKE+6L52q
vV8eza9CwPwEssBDGEBWJ1vf2bIlKBuOQyTnk6daoTpicT0OP5roEMeKnVaf/Vq/1r2XIT+6/XMh
/QitfFPEt0K+S8aDke7VATDmNvf2+Gt1ysrl+XFVMfbmSUfJxER9fC4DWfWap2YtjG8J9hz+XE3i
bQb5PbSeLk/CYhw8KXGBn0Qn57YrvdUqLT1BNH3wZNdoSoQdzSvU9FZtBhYjMSS4ZL8cgGfnvS/k
pdsFOP3BW8fG8AmVnsG975Nvlwf0ceNAFfpV4Z6ABwgAnW8cq8dF03SpM9VdrGMKXaNl4bprVPal
wfAlUEz/JWo7z1erRtCq0ueF0eZ9fE1aKtxmpQzHF5yjN3TVSh/k44c3VXFpsUESnaqrs50queiX
jC4lh9JwyZ+avdYYGz1bU5JamjtUtCfdTwVe6py2jG6KEsUpj+/eOCTuDzn+fHltpsP4/INjGBDL
GQtsHbLb87XB+rQd9ASicqIh0Wi7CUIQ/jWyZnaoHtXmn8vRlkfzO9r095PTSpLcQIkjogWdth1F
xFtjw7kcYjpbPwwIeQtLUjX6KvOvtLCUwRsz3kdio9wJsbmVsi9W/2TIr/LYIF/S8AQs1nTULgf9
gEFXYrPQtZoHYCccqmbna/sBmaE+2Qc6YBTKjvkaS2hh+00WudxtKEZTb59+0clMmr0fWm2vUHuq
CuwWdsIoOtGq69RCFMBe0EN0dWItWLNN7vZdNngNaW+sJY6e9ZB5BeoS4UYewrch1D+12asmxE7k
PsJwecfj/hqySGkpToEO1+WFleSPK3v2Y6a/nwy56qiKu1MOblmPAl5xeY3mceBEXIF2bb6lTXbd
AuGwRmEbd7d9P6wcYwuTwYOQejKXH0zBOVNH7pFeDrO+QDbQ/MS7zUNYv602URWvZXAf82BZpddJ
GxfhbOS5Z9Oe5VIQ0JYrN9mAOV6La6qdj+JDYXjvmt7cR0VkrCAJFj5MIJYoBwBxpn8zbwVoNaaa
clmXbODxBuTadZ0W28vrtzB96BMA1oZnxXc5f9h0gRaYoSyjcph9yoenON0Pf44rmeQW+SqQLEKZ
df7tj5oZFW6klRvECJweARMEdpFG9v7cX5Y4dMEnjBuak/PZCpq49bqYOAVq4qiZu8qhCI6msLs8
Yws32vQM1LleJinBedekTHmQQnMsN55wo6dPcnEYsUpc43ssrQtfNr6IIkkXirnnn5WFgl5fGGrJ
t91A8DMPTW3tgk7940oHc8ZWnsBy0EON2UUTeWpCR5A5S0bsNR4Nt7Dh8ZrUyP5i0k7izK6YIUGX
O/OJ4ybKzp9cCAz9BYmw1M6GlbrDwql/NqRpZk8OpCDSlNBsCDUgK6BjVdtplpMVKGZL7Wupv8cl
JtdrAkcL9enziZx2zUlUoU6VsS2JOoL6QW3Pkv8ZJATLOIgy21CPKObxSK5rGST9EaGyy9O7cFAA
HMAEDpDn1F6bHU2lVZVpmLol/ZRwA04HhPSfLyBETIN+JHeO9MHwOKGuofdTwyrFGGUAFmd8CePn
YFzJE5YGQsoDH0YxeSzPtSFaOWryLA2qTVDUEIE2HWnc5ala+LBI3H5HmL2D8YcYEQMkQm4dtSq2
hQqw29+MgiOVo2hyOBVnm6FQcqVDKbXaxC1mw7S5pDVbzYW7iPP6d4TZ8SD0jdgXORE66yGIt0KK
Kh5oZddOlZVG01IkmC8UKJF/B0E3rdjJxlb6nm2NyOZmSK7LmvoTScSPLHBq93B5YdYCzRambhI/
KDMCWeywTsJOk+csfSVQCmvtzwWSDSxr2aAEoU53nzaLRQMfUeKuqPDb6zBy+1xkd7qAWuG7Njho
PNfdu6q+j9Udr3VFK20g4I25sg+XdvrJT9CnUsnJvBZJ2YjDwE8YwZm3+qOardTnF+4pNBPo7euk
DhMa+jyAIGZphFl0takl2e5IW0rXlqXSho1/eeEWDtzTQPPWuikMVROZjEQcgHyjZn+tBlfT65iX
sabuFH+lHLEWTz4fWJYJUuvpxGvCQ5o7pUoKtku0jSTYefLTWNssSwfGyTzOr0hTAy+l1czjiMWD
COn8u1c/XJ7BtRDT30/2QlUrlYrtOkuFGnf/mkh38RryYnk3TIBuqlsSb7DzEF0RRkEaMIoJa1Dc
NN7WV/b9mhnR4qZW6YNB1AFKNTdToANlCGPDQPpQBDmd2NZaI3YhAlphaFiQFYNcmaPXoqh040Ie
io1OAm4D0nGQEq9WsqLp85+9VmmtQbZFz4dLb/6mUI1orENLLbCxKx1B35fRZ9oKI66IeXPvryFE
l4ZEVYlHhUl34QOuqIhVfSx9Knh6LI7Pel28DL5V/nlhhDLM7yCzEw/qRYolFcXPLiht3BOual3l
wtAPl3fywsxNkAtp6shMrZLZoVOErhSm2ExvILr5u6I1ANvgSGinaXZflJb55KpF8SmIC20l8MKh
QFEO/xseZ7zQtNknVLe+25hALjaBePTMbWM9lPpeCm+L6GtVowjyeHmcC5fVWbjZDa96DN9QJ5rd
oG8bcRsJ+TYsSrI9B9+Qle24sEFw7YCMpgN/pbAwG5unWnmTWC25ZXFsk2gTgyq5PJyF0+Eswmw4
RhxruJT1DCcHQJJGmyp8UpPbrOqdy4GW5u10KNPfT046v0MAFftzElXxseoyO/UwmC+upQxFZtCe
l4OtjWq253Mdo95M7MpNMwrFfeJH/bYRCu8xH61HMa3llbEtnOJ8YFMXCcOz6QQ8H9uA2Vw+aIRr
rcc0OZbBD6td2QlL0zcJ7qm0ixEhmIM52yLqk0Eey02Fv61md82hi8AaPbd/ztKAoXESaDYWV3YB
dUYEMsMD9jCh+GC0jto4g//ktyuJytL2/h2LjPl83symDQEiEqvun4PuyvyLEgcNJ2SkuPUmdt8s
Xxg8v+/1RuFo8Ep6lW8hHHhRWCnVLLT34JjgsMMnSq3mg1RaV/vFSMrOJ+Q5bu/EVeJ4ul2Jr3L9
uY63Zn8DCmu0fl7e4kt77iTqPPdK0DCTq2lsZvYjj7U3uZS3ZpV+/m9RZs/LLoutPOkYG2nkPoIi
kcTZlWKu6SEuXR7QiadGE20muu3nG8G1UsSFVAZjiD+z+NAlT2MW2W1pjx0T+f3ymH7lIrNLHtjr
72izM0/2VbzKAqLRHta/Dk2kXUdGjNNForkjOHxFQYR8LB9qydM2WlplNwbQzSMAgGorCnGwwa68
OvphojtdWZvbOsp/XP6Ji4sLbPJXOXlyojmfDyWI1bqzdH5h8tBFdzF0YvHpL0Igb4S/h0aRaR6i
NWPPjBImQRsxJm4j+PdVbieuu5J+/MrL5rM9ybhh/kl+QHXufCxBpqRDog/cYZG8beu3hvdB48tO
GFq7rniXDcsu2mbT50BTxPa2VgbV7opxVzVfRvMh9sujIKlXFB/uNdF1cmvNBXbpEDr9fcr57+t8
Qy7cEN5tFr3V6m2yBtxa2tun//8U/+Tiy9RQjVSVQ07mEFKS41i3juFfheGD2wK3W6mBLe2c02iz
LwlDBiGUwTFA0fo6lFNx4FVbA4Au3a6nMWbfj96YY1fkzBgqb2H0SeGlFznysLJBF5A3Mo1Q4OmT
/CQN6NnCeCjt90nMUEb5tfMMeJnHEnhrZhzR3tCrK5WaaLH2IFsa22nQ2WpVllKYrsZu7dqXOPqk
xbyWbv+Ct8fQSFknHWnS/jmoLTCaNkG0nyh5tA2KBJ5b+zqmf26EeR5mdv+ZiemKUcFCYSU1Zo41
YAIzjuhsDTaOlLaqrNzny0t2Mq7ZksGarTrx184YatwhQbqAJuFVcJMoodNN1iMxst8ZUGmrWNOL
WNr5p3M6WznZB9muiMypKz4GzZeo2Zf91eUzcykJOw0x+7gE2chGMZLIJ/r4qTVle8C9vjLKTyV8
CToDKwW4pZMJ6PPU7UPg4wOOrhgFLahcwumx8M8Qdt9TLEouj2hx0hTeawhswP6dYxs6z21xWeF+
DwrzLUBNT8r0W9PXVsIsFcmh7v2OM9uJEiS+ooyJ4yfBS1W8BI111IcYiYVhowxv/Sjs5bZ5roJu
63WTQWCwMYf45fJgl16Kpz9itjtVI5GCTpyuvEG5b1wfZ6tqG8bqjaB7VzRJthp+FhnhL4ddm+PZ
xmwjWUPxm7BRqdhUfOxcAoalHy9HWRvcbG8qQVaD8CRKGW9MhtG/KPi0KwBIvsXRtUsb+HK8xYPy
ZEVnl4CY6VHhG1M8deu7DhCn1HqD6vUXUaBcsTUnqZm5BXMa+yKe6bwaU+VG7Pea53TNrSKtZLmL
KTz8UnCWtPWoms7yrcAz4CROgwmy11KV7eCq/GnojiHfI3RgxE7ffhvWXGQXD5OTmFPecJIXeHWl
GENOTHyaovBnrzV2N7xZ4V29qnO4lILg9gzKGM4hWIzZ8JD2NigH8/Vp5m2Z3jb+bane1/mrMj6C
RPzzFTuNNRtWIwvj0GTEUmPf9vVt7joqjlxCt7Lf18Y0fQ8n04fIUpDpmFJt/CbeZr2JydKPQJeR
Lajh2SsbspTtfxrZHJmKWUpTlN40i/l95v1jtC8Buj+WuDKBS/ti6vuDA0NWn8v0fGDY7YqdYNBP
1Ax0PuM7vbsaUWB162s5318e0dLJdBpqtla9GvdZoxMKhyg3+yYaR83757+FmC1TmoEy5fVMpiOh
BhM8CPl70f85mHcCZfw7ZfO3sFWpUeJK054LGnUbiijEShX+AAGty3vJcsXN5UEt7j2ABlTOIPNS
wThfIr3OTZBs0/Osl19HuK6bUe+dshuuxTiFiKG8wfFcibl03qLOQbpIK26qsJ/HtFRf8sqORm+S
oUM3neg13g5OrD5fHttyHOD7Cr0/sGizsXloL6kQJMqNlXZHzNpDfDwtwdvkw8rmm/6j+bsQ8CYZ
MESdCR12PiAQDWFVjUxi0X6rcgCCCpTrfR9tEURS0q20Zta7+F2dxJtdWEmeep3cE08eD1lnK7Lj
1V8M6TbN/xhtTHdCQvBhsq418Js5H5icCFJcB2G1ySSSw21X37qYgsnHP10noqAbIJMaUh2eY5IS
NdLkYYzxPQ8hod2Awi17R1h76n2cNHBPlPQnc3vK+nObD1m1Qvj3Kv3s0sHOGOOvJEcV8yFf41F+
PIrOA81WpzM9H0SMQv9IeUeqPOGNXH2/PGNLIYBJq1RoqW9+4C1KJlB7oTUrtvRNJf3U2/dsTb9n
JcScXdtbTVTLIyHk4RhqR0Xc47R7eRRTtnj+2UwLMaHoKaaAyJ5W7OTey4ViEGvJpFQWYNNR05r3
spWSzdIoTkPMrgVPCcV+BDEP+AzxrNw7IM2yLZr0j19TjEQRRQpDCGBIH6CuSlzXWc2JlnXat8hP
SI4hC90CFnrqutrcpZq8sgM+HjlEVBVAzzQSVah053OnDmiKozxJzgDQIPbuRkvfty3srqPvK3Zd
2slat+jjaXoWUZlVuN0COfGmnW5Y2O1Zse2L4CsOjDej3q4RvD5eSoRCBRC5DQqHFOnPByc3ZhS4
06WEeMt15NVPekJRTyj0T33nPjVi62T68HJ5My6Q68+DzrZKJRZosYrcFoY3PrQ58gyJ+W6G48Yy
vg6GgW1lsBtKMwbsJTzqWXWHgcpeNF7E2HUstb1KNWOXR97Kq2FxA59MxWydC2BErpvwq6R63LlN
edcDBc78YmX0izPO2UgpWeFWnlPqVDNoGrPnO0n6r3qt2ipGDvhvIuYx9ofKEOzLk710FvNImcrj
MNw/SF7XIqKIocmo4uRLraQ7Uyoek/Fn2irXMN9X0o3FsZ0Ek893U2HpnkETl2pKhYlNGh2i6iha
mKZcV/VRMte0ShZX7CScch6u9MpAK0umcnRdu2vxztHETR+s9WrWRjV7ijeCLgqtyzfS15YtKN/8
wBHEb1L41prXhvDj8notfvsnY5rGfHJStxjUWwHVIXgjst0HslPUP7w+PcbU+/5bpNnlWQlpGYhT
KqWnP7OIVqdsR9Wn1PxzQAxfOycL4FSYMLhynY8IcqRqhJJFyqaoNrXbu7qPbb+KDpeHs3jFnYSZ
rRLETrKqnIshryPRcbNAOqB5oGwvR1neC78HM1ueNFDFymwYjF7dQNzbKcbntjvm9V4XNoX55XKw
5b2AYD2gIRybxVn2rvXpaLkC+xt95Y3QkN3ola0Uhu2nfy4LzCKhXWVODZcpNzxfpELvJcXVmT05
QJVWf1KKN6MXEHl6ilJpI+Ure2/pVOK9D7MRzg2wuvk0KiNdPZ9sNy01OyrvSqw6svxxaD+XaxKN
S5MIIlqBwget6IOLe6o2gxmmpLyZB1mzLT35XpbDYJ/m2gMiWvWny2u2tA2nhiQiVuj+g18/n8gJ
NqMmtTfpsoTbRPbuBq/fXQ6xMHngmRgMEGKstuZrlWleaY4hkFRLeAza21BBwyN3dKoXZrCy3Rdq
XBPHnEcD3BF61fP3Vplxk2U5C+WH6K+O71YuOPgv2nkw7AKqGIaCYrHYDdTAxqdUWwOI8TZhvmaZ
K9RL6FmwNlASnjc9wsxMBi2KgF7KNPu1MPS/GN4QbaW6E0dc56LoU+oK3VZUvOwoBEryXmemvmnR
gX5uc9P/5NYkEd5AFzZKhXpnhoHG08cUbjqlbO+aWuqgGGgZOyJXouIdCn/1OYp7ZaNVUv4ZTL/p
b3opF9C+yfrvoiBoT1VhGndlbLkoUib+AXhh/0/Q6Ily17sqGsfGlKfFo6j/1Ps6qxwl9uVjPvbC
tvPG+DiKvpGg0Bkh9ahGfnij5dSkbPpWmmhrbS0PztAPugHqQE07O9IzS96ji67C7BoT1d+GUo6x
ayUaFTDbzu+2MT4zW8N1259t01uV7RuhH2yssLGUjYtJynGQlP46lITkpoqT7pMZjflrJRQv8Lcf
CNUe+iw1AGqL49jatWGhDenLyeQ1JSu7oO3ir41Rm5tRyuOnhmL3wassCRqDjG5k2lP+B1AQlPlW
1aOuBfor6ntVi5WtHorhUYpTeRtLvGp1LCev+GgEdATK6iiUbXGlta15HIBhtNSten9bt0JTv0du
I3lXKPjF4DST3MS6Xg+ybaGWhnLV+b0MA4Ept/kSEL9rUhFCT1xiUkInOH9WyyAkeY24qDFVf03y
Ek0dwbJ2fesCESgMvbFNtRK/9kOIolCDEYfuqJYHMlAK3XAHBxzmZpG33nMzVrX5HMd9M2xa6DVv
aVcnh1xFP3ujj0m0Q41p+CEaHsCaEtL/NhGi9gXLIUt2pNTVs/1YqMSUS81/wzaxMK9Ur7A+kXkn
hwEZBdm1k8JVbkdUxCwbNTHIG6nU1De9nBvpFa0cVcXNRxa3aSH6mZ1ZtBptJcUj3s5Sy4DCGuQ5
H2KXtbsmTdXXIPEiF0utNL0SElE8FEzXribX/lHGucqDKZKN1I4895PWKpLTouhy2yh1v6OpLV9V
flocXKG2bpQuDmSiehE2HmLtHer/I+3LmuTEgW5/ERHsoFeK2rrLvS+2X4hpLywSQmwS8Ovvwfd+
4yqZW8T4m4d5aUclklKZqVzOYap4AhDzdES/OhLe05Bb2yoBlrk7TGnUCCKBQeV5Ko0FC+QRJPLg
BRjywYrrybF+OrkE6k0rc8RQ0h6SyE+H5OQYBns2g0r9IFOfb0cy0cdRVd0BfdjWD6C1CRUNRTjd
Ul4kcZl6zmPdWsYmL4EnETlY7c6rJUUDqZE2XwFdndtRUIr0i10UyISKXITqIeG8vEEvqIHsqNmx
R1e15Lmz6/ShRKfBFzW2Y7AzqUP2k7ITfpgCoz1lFgvg5b083ZYd9R+lYKC8VqHBrFNnMvHkYY7j
1jb84mflIUKM1ESQRHbdVm3DlPck8mko1XOnONsURd3d+FMwxl5ZFluKWaFxzVov+DrQQAF7YYZK
A12yFmopEpRe2JawCrgRsTEB1HooN2NAYrRygDSoePXqHy7YSqMMdrOP6M3HmFYxrz555vBx3Ust
TPrhfX72MVpA1pqmaFM6O16WArzgpeRlXARfh8GJpz79WdXf6tQ7ZQlizg74U+3a03bRd51/gBZk
MNCyh3yYk12quCl4H/c1j3lro9nUBZmRdXDdbuuzLC5RDABQz/vKBiy5LqwfeYoZvRhYipehgGHU
BfpU4Lr85oNmbpy12c7h7deevVegV4kaWW07v0pjJrKIiGElEllUBqQrAsS9ePzpWTg0nYGKK0Bz
NVqE772k/8BVuZH8hqPesbLSOSGhO2m0YP0rav6Us0dLZYDvoOvRLW6IOs7J1izqbYVRHLDFjvLN
z/dDdtPbKwH/QiiOmdn5CQ3sHXA+aNtLTeYmSAYjhoQH9Cb1Bqq8wzSZQIjiwUY09MlYGx5dirww
2AJoFQxxAwxPC+6y1DAm1kNk3uYbBULm1M4Ay3dM2KZb41VZCCQtsEYh92jh6eLouPSSZ60rnBGR
l/OtS1UUrE0dLenHuYB5f88ODWbQrqsQAvquzjGd6JZ3XCWfGcju8SRkdXxdSebbpuuIg0k7QEf+
ym9rx4WeDjhvtI1tuHxu1FtWvKf+Sm5wcct+i9BnZLLRGIWhIGJwhtgf2rht9v+rRejRPU8mV/k2
JPTNRygPffD6FxUOsEnM9ByoBqDIoeO+OOjfGCm18IDIM7T4gEykqtvIsKzP3BYnmXWPUwZ+6Vqt
1cOW7pMz446BRRCzW/poL3UYJr9Nu93I1gKEwIdZbhGtGdm0bdnLYK40wC5pHybdCAjDAE0GDb/U
PpDZ9a0zuypqvdTVlk0fRnCLOOX6eS1JAd2NBVwu3FckGi6l9BlemaaD8yr4fYsRz2SIagcu/b/3
NThoGP4tR7tLniCdyqmJ1QAB2qyCQzuxU4WQkXFzpVC0pOTgiA8R/cw3SS8jDkYDMtgMxwT3f2Lh
dALSyuH6ri1dVWA0wm/Mb3S8Yi93bZSmC9eN+o3RBymGzXgQ10OebLiNstFfiJpVHUlo4OzoRlyR
hjIWkDlIaKN8uOH8B2irrstY3DGMqs8MfBhe9+a/nxm60WJ9TQoDyxkeqOlFib3Swba4X2cCtP1K
szSX3Zi0mxQ1ZExTRW6tIrZGTrAA4YnLgiFRNBjjfyhcX67Dz/M6q6g/D7KZ9aHlFOkarxvH2MgK
45hVqjsVU41UqHC80tqkoVs8T7XZvlYKHCpJaQ2Hypn4J9EAL3/73/f4/Nu0C9BNYQNsQahMwyV6
VodjZaiVu7zQJzivHxxLM2wRaveaB6nNIndUCMhbOrl4GjrPVv1F2dmBgoxPcBSdyh9CmI/Sy1ZC
2SUFOhOsk5ugETps8xEbnxTWTgXZjltrRGPzt+ve8VyEfXm23VRllvA9TA1y860T9iFN2v0UZBsR
uGlE6xSgy/5DK9wv189tSXXP5WovBuY04FQzsbTSeKjZR23cBOL1uoglG4ye1ZmXFoSt4OW6XBrI
E4YwSHBsGH8K8Mj07n20jJifr0tZPKMzKZoC9oDaoNUIKSr/Hopjv9b1svj78MowvXNn5a/HxpkR
mXwOS1nhjkv7zVAnaq5o9+JB+MADRb0cQ016lrxB804w2CgC9w347YwhGutHOZkreddlKUEA+Fm4
Xbw+Ls9CqQz2QWEVY/tUqW09PjR0xbEvikCiEK4DwR5Quy9FpFbYyU7B2tbjr/DlDm3yAL9q/0ar
zsRo5x1OJX43wErq4ui5FDMIB9d/M8uVqvai8p6J0TaMMBPZjDJF18x4KMWJBsfeAJHP5rryzh/7
x+3/LcXVCr6K5HxiKaTYwWYqTmbzFYhKxDqGw9Zag0ZeXBEa+vAfuGzQRHN5PgCj9AenzbtNYZ3y
CaMqBT0WzXdMJK40Ii8mAMDB9z+S9FV5SBSFMNpY1bjpxS70bz3xbo3vGT9SXiFMOnbFYwnO5nSt
MLi4n2eSNWsqkWpIO04xyJmhT+Cp7E5O/zb0d2VxGur/3noHtwTgrRnwE613+s1lGO30Obol0cp6
34Ao2XxoVGSAhXvNxy7erDmOnZEIkE6Y/35mghBUFGWR4ORyYJS3rhUp8iGz43VVXLRzZ0Jm9TkT
Qv2m60mBQzO8JLKGJ+SMrguY77+u63OhCRgy5twGp72hqZAlkLFxNhPezt2YbaaUfaoGsklFu+dB
s/ImXFL3c3GaKqSdg7Y7AXF9kUTMTXd98wtpcK3neG1Z2uGYYdOB0xJySPhPmd1g+GpkSMce+mJ3
ff+WtOB8QdoBkV55qusgyENtGBhoVba31RqW+ALihQM4oXkEfM44/9nb3JY90KBn88q3qVEhNX+b
svfGPQLNsC9uzezJcCPgs+XuqbBfKN8k2UpQvbSh51+gGXgzwYyV6vAFXXnPxmdkNiNk15EMikiR
/4VbRIUBFwvDmMi5aFFQYNJyCgfY33y8t43vdblz1tI5S8d2LmK+d2f3ymhaaRuziLGyHnkBal4/
2XUA0buuHYtJz3M5mh5SUN+InkNOR/aE/dMbW4x4ptVPx8OQHI+zcVOS+2GNkXvB4EJNHBu0YoDX
/IMgYgKjKAICSLWaOrKsD9kDYhgghNbzkKA22K/cgYVLfSFOu9SyyhlDNQs5krR5qDmP3a7YSbSA
IoJa2dAFe3ghSlONCSFZqPw5nJHltunoTdr62+tntrYaTTUaaQTO2EGELO8n6320nsPpmf9FXIaF
AMk7BIEHjkrz+7VyiV9NcFODekZxwMuPvFs5lqUX2rkMvXHNAhMV7wQ81BiyGP2/MUlByUSsL11Q
RXZabzsgQIHRB0Br4+P1TVx6HV/I1vzKCLoO4inINt3PhdgqesPEocrfpnrbZq+pd+ic57E+KhG7
5qPjr1iQBWt1IV3TSOpkrlsP2N0ydTeZ+b0B/yzN0iipzLdKrKGzrEnTlZKwjNE5hgNuheX8cCUI
t7mMzPIWNeaVfZ2/XPPXeG4jiJkHKl00DV8aLqcQtgwTrMwb6zuvNk4mUlyqSx/qIkO6K/lScZTA
O+tJ0eQ+dHOQJny+/gkLpvPiCzRPUJWhQSyK1RYDKiZhqCwU3hoL4EH12sjZ4saeLVa7JMD1KXuT
Y7F97t1mRroTrnfjEBlRm2EK7fvfLAxJcXhYQN7rkaOZThnjgPPeePURWIdThWLq/rqI5QX9FqHZ
FpaDNN0YIMJCpXoIIkEnpBhOVO4L+nZd1KIPmBs1MK09Y7FrSmmiEJ43HkSN7AAiRtO5BS+da29z
/iT8euW+LV93QL6hCWYm+NNBTaEEtbJNBnMGcuIWvX+VP1fsp6gY5SfmtZGHvlHbT7d+nm6YZUcV
aLR77xtaalYi5sUtPvsS7epnmTW0k5wjTDR0KlDocIzSYZyoiVW2YmDXRGmnadqKdH6GRRsBCA19
NGZ1NG6aPirkD2ClrO3xQlnPBonAv3usxRKiACa5JyBuNN4HEJL2mKWeAYxTIAK9EP8B4wpRvga/
segNQ8A1gU8deRa948iYbL+vGghNehqNyFOEvnjE8IBVreH9LtqVM0nzl5yFZJ5XY7rNhaQU+a8c
EwrSiMxg5f2xLAQILyDtDtG/pFmUPGw76pllt1EdwpNQ7Io23GXmGrXF8q79K0b3vLQdjIkGEDNg
ut6IefIAaCFFVnI7a1I0HxtiJDUbGMeO0YM3/uzIQ8HjlPx3dktEkjMqzv/dM0e7USH6XkYL4zAb
uJ7uaLb5N0Py+p3T4oclnWx73W6tLUqzWyXrQkITbF1Cf/rjluQvgAlg6e66lPlq/uFGCQpe8/A+
egK0u+QFbUiyEe9qlmbO1hV+Grtj/leh5JmUea1nKp0PJEOTCmxRDrIkPOH2NgiuErDCoVHp+noW
rT1x8YqfK+EYKbmUVLEyd6zZ6vkByIVslIqA1fpPB9Ug9wY6pP930rQQYHL7DJkmaMTQdLdOItuo
Fi3wlKWFjj7HBOOj8vOoJKRasYGLynG2TO369tRFd8ecrWjGZ1FiOBBNPXzaM9vZXF/h/EO6fgDL
CMwM8JyYxND20w1k3/EcV4uH6IvqQFZb5dFoG1uKDKA5tXEZko1y2OG62KVjBPwe5vjRXwkYZE35
69xNAU0A5e+GO1JusuY5tY5p+ZGJMWqKNa7KxQfCuTjNgVVA0ZKmhLggAwiadxfwIqrMQ+I8eOo1
z3dlv+H0L3TnXKZ286QA4iVjkJl2ICB2j7xh0eDdITQwg8dwrUNg6QFuzyD8wQw56MOIXV6MYcBA
euhVSATlrxhHcLp9ayDfmUaFc5qhrAFxOIRxkK6V73+xzv6pQb8F63df1YlvCAiWCZ9TyEX4TyVe
a7wrDTAMhjXuh2Mcx45GvS/QT9rEldfvZenswV8cEdLvElHEJnd2vrGGGz0v+tq3adrd1W3KHQPa
PSE3aidP3P9cDCs3aCk4QssEqKPQPoE6ryajaUAc24yQYWQYyhoJN6I2UxL1a9Zv0RB3B+pZtQKc
Yy3enzOhmmGSZTCZQyoQIgXVazGofZD1sUDXbp5XO8wmbqSLvun6izDz28L76dDpk2u9MtOIHCCk
ceDHus50ahK+v36vl9Xw7MM0w2X6aT9IoNZtnAGAtMa73R+k3LPxm+vlEQdghvgUoB2sP16Xu3jQ
YPCakUPBv6Y3XPACj2C0J2M/Bn7wgu5ghylK1WvVuGVDgnoibBbaLv7I2KFTtETnHS61bMYNGO42
mHbfdpgd8zCjA7zKFzerYhmgk3TKVrZ2yZPPpcz/Ea3ZMFch/0VmG9b78iav6yNIP1ZUeXkXf4vQ
bAhXM641xeERdOWCnRImhEYCGf+/OazfYrQbIzj6yhgyNpucDnFLii3z260CcPN1MYuu7WzDtDuC
Il0ftLNrC/OjN+3C6onA+NNT0YMy8tCvTU+ubZ6u+R3wTKoR58OsuFWffP/kD9+vr2hFBfRGs6JI
FBFzgGpUL4NzvxrGLf4+QCE9zE6jGUtHJwW8L8LFaV4Cv++a55ocrn//otUC6w3wgTAYAwjCSx8F
qpgqYC1uaWfSk6J+5FjFsydefFccGp/dymFtjHr+xT8cwJlETQfq0jdrYkOiPx59ELyj28A4eNV3
AFRcX9ri6Z8J0k5fETNFHwAEZeF933rgvURb0Ro4z+Jq0FGLoaK5Vq+7GqomowAfMkyAgoMp2XA0
R8BTZeZnE1DD3WSunNdSFGqF6PkBERl6BPRxKbevkqQqm3lRh9Z9D63YJygerNjuRa0AwCGCT/Cj
oCvvUiuMKgEnio+tS30WN52KClbDe2ImIj3wrImMauUNsbiNvwXqfTVZV4m8VBBYV/vQvmuabVf9
MMMXaw3maE2Q9m5NjRCEpvW8MgOEFV0MSDNKP2xrQ6aVqtXSzXUCgGaDuW+GjZj/fvYAS1tG6iCU
aBWyMdortzZZq98vSUDhHj3PM9I07u+lBAEoSUI4JlVQAtlMAoMFf9E0iRYUfD+Gm8CD62uBpNta
zmQlkECo3KQKXW1xhkjWUCvuZ9GJo60FWPMABwn/GGQrOlkktQJ8A7HeAobE8Q8/OEn6Qu23wosz
eiPXUlqzCmtmyEOwAMQmPFrhwDVFSJq2zIYaFPaD/1oBoqS8F+4ej6wwzJDdug/XDMWCNcJTH/VT
AIODdE7PUto2sN58C0DPZl3K/UCAWYymdQm/xNbqwgt6AYACB6levDzQPzzfgTPNY7nIJYZTMcFJ
zF0oxn8m11xR7sXVnInQjDjPJSyfBxFWW0dgD447dS/XEF4WbF0IDCNwh8DYYThYOyK/7gsnFxAy
OXgbphhMxnLoDoWG645iSfsgCC8FIGQjj6E72dQqnRajZjPI0M0ARgxUbKS7d5IISCIcvTfsk8ie
r8tcOiMkHKHuGMhH07O2NmBkiILKHnjMYbnjiTiyoFmxqUuBP5b1W4aWPJu8DM37FDKoAMYAWGcd
zJLzeTBu13TxhAGtKc66XZb+90QnOoqAXUPQVQT/odslwkVOQtUAme8uSX7kw3O1Rj++qBroLEOr
NS7VH8kKcwAz5ogy76YTLzWxotT5FrACZvbt+jEt6TlY5/6VoxnxjOcY0eogpxIb6oBG/c7qViL8
peYotHDbPvIE6OZFV/LldTWCnA1gH4T2ldXjVCTikADto5kcUDqYbnoA/920b0zBT5WVHUHG9oUo
QB/yKS2frq/2V0ZdM4r4FECmYoYGhRs9B2S53EksOgCInA0pi1oStG+qytKHgA3i2+hyTFsWSgSg
Z/A9GsuWh3cZzfyN02OeEdxcBT/gx6s9pwFG+2s4p9MQtioAh5yfVlE+TQ/pTDqcG2LYA3KwPoks
7V49oFc26JMWyozM1Msf+OB63wEwTN670UbiF9TBbzlRlogzYHQ95gm1oMBNNIDFDeikdnFf9fML
IhFjCJYKme8qOlY/VWaMaYRBB3ObAhXrweI1Apna6u0bG9gbf9E8gu0DHNnMwEnAsXN5ksAOqlIz
hLag+n5iVrM3DX5K0vQvjC9K9wBuAj0mPluz796Qlr4ophm6LrgXAGYZUQWOPPA8XleHJbsIRigk
rlAHDQF8o61nqi0lg3K+ZQRkBaRnSBKNfh3Xgayfm7Qdoymt7I3NLBX5AA/f2ug3ebn+EQsBG0Ga
fGbOhvdEOfFyT7NkEAx4QsCJrBBfO8+FoBGQn6V6HdJxxWIuWJULWZrBdJNMuuMIWQa5Ic3ey7pP
4LRkgbESXi/KQUoEoQ7i6z+4RguJOzil2Nc8s8PH0UaN0DMAKUV8gB9Mvsdfr+/hgrMBQBryYdB0
XCWdBoIPNMd8MtZFQHGrHLRBqrWX/YKhvBAxL/ks5pAdYPpGAARvFPjSCnBgE2uMO7lGDb8sBkkl
xFHwnXpIkOahVY2z6rvNR1Niojh5Lowf13drAWx2xpP7LURTgzLNvLaY1aAOfiUqMCM00M/cPFrW
q8P2HnBRhEQV765HY9Wabiw8vSAcUSmQUtCFpg8WTpnBOP2FWu23oH87qLYEeP4d9W/8LG4xZH99
sQthMAGCu4mJSFCLY1cvz62UoO8dm1nlhTomhbu3huErygC3VSpPrss35uQePUe9XRf7C6xB8zSQ
OzfmIuTHHIcmVxndjBAGfeGASwmrVzgjoHCWu4lMhza0ImfEcH+Rf6TeT7PunsPRjjK7eIfpjUsP
oDHoPOHNVwped7dVBwGoPGbLlZTukrIhgY/Qc4bKw6ji5d4w9PmatYe9sbv8VqGoXlXDzRC8X9+K
pRM4l6LdnHwKeY+Za1zOVqg7F5CkwD0NqdNGpp9PR5O39ImaZJ8GSbkRg3q4Ln7JNoAf1MXcLCBK
YOQvFymS1MAgEW5UMbT7zq7uHO8vHguY6/otQguimCxKx58vrWfmj9Isn4pMbeb+r+srWTou3Jt5
rhSxi6dj5LhjS6eg53iTNAQdNNPOFtORlOOKmGDphs70zXjHYWzR0XesDhLZ2G4FcpjMqquIEVwd
wGN4KjZL2ng7mXn+LpT18Bz2Qt4JxmjMgBuHf2TgI6PczLsxCsystaNi6ADiA4DiKja9xhg3TVbQ
B1DwOp8AHoEULDjD7+2uyIYoMc3hlMhgunGLpATktV2kUU2S+r1LCDC2Mqvsos7v8pNqm+mRuEq8
tAWZbiQK5bHsxBRGeekD26MCR1UaOUIUxQahNdppAX4jvzkeS+W2sqvqYHCLxOmQJQ+hsmt4eDtQ
O5CwcmDXunLv1AMpIrsNG2SDsodGAiratOrkaPDkSCvDPgaGt7XE5Oy4CMbdpARBjZuM98AYnvau
Z7gnr8bLJMpYX4Gtj1M04g3onQcUmuscxqmd3sbGt8pIBYV4cCYk1yNAgnRJNALBZ4tZTvkysMHa
93VJvxhpbgHoIPdRsDRAKrxiIxfjoBAM1BZcDphu9ceaTYyWswCPKLTGBSfwTYu7HswdRxfpnzfU
xRMAJfF+iIUxhHdW2BccMBXjf2e7cVAS/v0VmltiyD8K5eErFJlOAw2Ax9Tvr1+hJVsU+oAExWwh
yOp1dnKFcLp1ZQOrHFpgrcvw7BYprJHYGaz6qMwKc2/hUfhrWc2lIC8EQivYfm10Duu1IkKAFOm0
SI5w62Tnm8pI0SPKkXU8CHMt17QUfJ3L0lIXZV8MZSCxjSKoAfjSs3IHWLeXjtXNU0uMv+A0wLGd
rU3zdDnuudFXkJdNbIhy1qFncjROYZ7/oBn7NAaZiIHgwbcmB1pKHajm5/VDXbKL+AFgxqCv0ENa
6NLCVyPgY1iHD7BqiceQQ6ptMqqPxGjXmlGXLCOQvJBVQ9J4nuS9lOQOdVUgEIQrc5N3zqTckBoN
uJ2DQrcHvggTLeGNB9yT6wtc0p5zsdqJFpWoEmdOrdVNMGda8yB2KWIEjgTOGlX07Kv0uOVclnaa
vGlarzCwmUDmixjHgYrD9dUsH9e/m6jzFGIk12gLyNnk4Z0PKHelbhv6cV3G0h04W4UOpRX2JpmS
DjuW8p95Y0R4h6D5Ir3varky+rUmSTNaQDUAnPa8Xx1m/6pRblz17ITbsV0JY1Z0QOfWhtV3xqHE
isIm3QbTriI0nqa4Vs8AlVrxB2trmnXk7K3D0VclO4oTMss86skQZQKYmtu6XXl/L8oB5Bm6rTFr
6upPgT4lnWPPVtHpsrjiceN9Em4YBdaKxi3LQQ4cKVY8A3RtqOUIQCIxJ6CQCJf9zwYgVa63HZKf
f6F1c7H8/8nRdKGpMJDiBNg3y2Y74tcn00veChbewKGtQf6srUkLa9OyHlsWIHfskeTDR/InStEK
0jYsjFQVPP3vFqYpxIgBqrpVWJgBrSvTqPHpVtgvSbbmu5b8M5gC/91B3ZTbI2W9C0F04FHQD1sg
rEYmeZuccdPm9KFsBODj65V87prUea/P9B3PkMzDbDjsa3GjmBkL/wRS2Gi0gK5SIo7cZV25u76j
i9f5bKGaJzEzFZggScM7X9oxXndRbvXPlNeIko1NV63N3K9pi+ZB8r6RGICDOOaNkZMcfQlgMTDL
rJEjLsoBsDvYqNAB/AeRhhorbo0jMvI+qW6zBD0qGCUykNHy+Rr15+IOnonSllT6lEggCM4VGkRz
//jDAa0dIBzgm8b/i2Z0gkwkqpyAegdcjeYUeztUouQwVJ4Dtuux+ifI2E1t28DTgnts3GHFYC1V
Ns4F6j3OXgCcP2nCq+BhfTSFe+Pn7W2bmkfefwad4r3v+ZGVQU1LE9eEHa8r56KHxjPYAtOvRVDi
uLwP9cAqUAnjFJkh4qJ2gMX4kXjJSlSzqCtnUrQDrEq76rsCUswZZbiXRzMrdj3Fg9OrVi744gMH
7R/As8KjFjknza6EyDw0aQlZRre1JYupnSP4jm2g9zVuFKbxkDqR+xdTzATJcjyhgVg5Z7Iv99Hu
/bpkCnWiekx2g69EZIHmyze6lTzOov36LUcnXhkzQyWlMRdxKAGB2FckqhXvIxnui0RuvOabR9zt
dRWZD+ePMPFMpJa1HkKbe4YDkQwHRrIY0a8sN239tbA48jor57cmTXOsUyhmwFtspDu3VD6nxpNP
PmXuc4aJXXcFBmFtMzXHqnzuu9yELF/W28mIR77rJoT2b0B7qQHvSFcnkNckat6VCmPuKINEayx2
nSfjgqRbNVlxipudDOUry4d7v1/j0Jx/9toRanfCwjiWDCuITcGIVdYMlSdvJZBc6hkliO0ACojx
d9RXtM20eQDrkiMLmhunTL419eeuvXXS2LIPRYWcAhh0d9PEoqR4DM0s8oFp7t0G/dERIIvNN9d1
dtGsnX2Mts9NXrZyZFiw9J/KftwKeosc9YqQxV09E6LtKnNU4akaK6b0xmkG4I78BZgdipc25oVc
dOv/wXoX4KhYJ5FtNLCFlvzeuklk8gigOSunt7hfZ4JmA34WFlHXQZd0DUHoW4oqDF6mzpvlr9iu
P4W4QO80kYC2kSwHL8ylkAbzagDFmg2JqzaGzPdV7+JxY/3nY7kUo1kQ1KBThzo4+9C25ZaHZrId
847F1zXsT5d2KUVTdwMNQECEwWLCyY7L4q1heVQnH8r7+jdygLw99x6jjqPJCQfhFcxH7ON2oHIP
3UNDAhE5qtsDsm+NWftP84RFAesDnSPAZwSzwuUJ2TOC8uAif99DDbLx2cEEbhBnAEUABjZe8ri1
K4r35x26lKgdVpk5Pk2ZCX/mT3d440QdSR+v7+Ci2v0C4/NBeOMRTbdlMFQBONBxiRz2wbly3zH+
kuwTStYAb/6MU0FK5aKfce7dRilIC6aYMKbBGl3UH2h1Awgv2aHNApnx+gtqO9cX9aebhCjQRYUe
sKd829YM3GTWbd8PHqytddM075b/YhVHMCSPDqzRygYuhFSXwjRDl5t2WhkThNksttxPjgfwjDwy
w51sMF3x3CTbaY04anErz9anHdqoQIee5z7CcCYjp8+jCTjbiD9kcliFDF3aS8fHdAtBIcT3daYi
tDkksjICHFsVDYYTDQSpeVkDwkXGfXNbvl8/uoWIf+6j/C1P03meB64oAsjj9LVzI2beleIrXhgb
Un0yxmgYdmG/acmKwVq628jeonEP0SkqlZpyDmIwMsoArocIIykAKk9A+7O1MhJRcbDN19A9Xl/n
0r0DdBngkoFBgr63+YPOfAr4PiY61hDYYUi7+RpUb0Py/bqIhfK2a57J0BOMtWcLu2uMuYbePE98
ivv+H/B3f3XnzMVoPVjCvRUemO5Dta8xG0Wnd/QZrjicha6ny6/QzGbB8gyfgZUqJTbC+6gT/lgO
1c5K+CYHK55KES6fDCPfN7IHvjhbaaJZuiznu6ApFK0sr8Rg0BzHkm0tRDS575N18oqHYFjJTS5p
0bkozR1VSBjWQYulmshPN6KJ0iB2+u9Ou0NAR9tDIP/G+JxL1Cxd5TlF0E6QSMeXot4D+TutysgA
N0QnX9sg3WbmpjH/e2788kg1kzc0cHrTLHUIXitk3Nw1v762kZqBC0vLa9uZ2KXlUxYBlhS0oDJq
eX6STrV1nOSNo3tz4t7T9SuzZOzOt1MzA0abCIGWXpgBR0be8OzSLgo6IEtnP4rimP/3l/+8j3iH
BxaahdEmdGkEpq4uWsyF4eVR/lSdxIM/4iQurdfrq1q2Nb/FaEqCirS0gvkGdFNxSNrxk9u5W9Ou
VyLYpaDvfDWaVgAGIjVbB2LM9omr2SnNVeFNUPiH6+v5/5iU3wvS1MOpk7EALjdaxZCQH1i39fJ3
f4rtYO8oTIXt5meit5myGEXeldBi0T8BCxyjGWhRmxlmLs8sHFqrmtwUoJPMUz9K6g57n07FEfXv
EFXGMpFPhnDb90m6dSybvrpxUc3dNkVp7K5vw6JhQ9EZoF2AwAJn7+WXGJmgNKT4EsP8AbYo1eyE
cVshEWauxVNrkjQFmhu0iqyEpJCkmyrYcvFSmZ/TOttWgq74i8Wrf7YqTYtSJAHcXmTIZbId5qAw
Y167I5qHRFR6OUbO36387fo+LkZw6Dv8dyM1dYJ3NoLJhzp5wR5kjEa/NUEWUPibpIll/0hGvNH7
NT2aT+cy64C7fyZUMzWkTvIeBB3AsxKPAboBTe+Wte9ssratle5402E4AWmXR7S5NuSGrnVArh3p
bAnP4g+H+X0eNNjmEsTOWfEyg8TgGeO62yBfqQz+Gn++tlQt1kkGT+a0xVKDpo9zNUEmhE3Fa039
TUO+lA4IMoS67Ty6r23/SwBuBBPA2nJQJ1P+NNA4D9t5ZOY3YmUb1GD2zmDsizx5qpvitmurDSNr
rKm/MqF/fvSMV4jgDIw/mh7Wzgj82g6MS551gsPbKPDHuNlhKu5wzcFqGqK5WQ5PICv21YsiN775
HvRrUASL/ggMfv/zEZqSWPUkGxwU0O0NH3wy6isepzmIYMa4N2tgoLbx0HvBimouuoszodpx5XZJ
K5ZBKG0ip8bKUZMUawxxmC1avAD/rk1/TvcguA+lBzGipwGwe1g9YlTfn9AUn1lg7mqGV5CwWk9W
prjaBCrrbto+z9qoKPP+h2sVrhvRZCQfJrhnbwFgTz6ZXRl2UcqJOz5OQ9J9qSStT5ZsEwy1BV77
BGChfjeChCzb2YqSuCJ4OXX5YPRRJwTpowxguWB+CVl9kxZed0ADiXNbBTUyS7VhPQ5AUn2umj5H
wgnMWYckE+F72arkhjYpGtArlfTx2Atk7Rw13fGAsH1hDGTf8rbatolHN8iQJ5/Kog1iJMiaeMSI
32tjeHhp+CTNbxgag+7Bih78A8S/8FPZT6KP2iC0MaZfycDfJZ7Lb5xsoDsvCcyYo9MTnIGY3lei
db7kHe0fqtbKy5hgRh0VtInHU1dmL0Yh/YhlZfjQMTkGkeM2AOzzp8k6gKXa4+h9HP1vJrbtNqvT
eXI36E00ERMBvuWaZMMhJCiYoWMtANTpTGzTE9K8hZMcX8AwUD+Ew5DdtxjFvAkltY41ZnC2TEnz
Z17b8rGqGvMLeK7IESwX+MUkbMqdGAMc+jRa3bFBGv0mpcBpAwpk6sTIq4evwI3oPmX16AvAXpr8
ewKKnh3Ynfpkk6Kv4mCFpSjh7ljj3vTFaPmRnXWE72g4Yga0SRIPUHQJ7YcIiWx7jMLCtp7GoU0f
3cTO5lkPlty1oNl6wPMPxK5+HZZfgyZN2qgqUpFj4xsjBBR3QA6my90HM6HdDQhojU/E72awGjMs
tsAgGH/6re9uqgmk8vvr3mnRH4LF0/X/D2ff2dy2knT9i1CFHL7OIBCMoihRsr6gFCzkHIlf/5zh
ra0rAnyFd9eWaHuv1z2hp3OfBkA0GjUmWv6SgJsB2IFJwU0uk+ZS7lR51C2v7d/TSP+Mq3arZVi1
kl/c3ynfN3UMBFGuxWhAsLjVEWEpYabSkKLtUKhtT6pjmusGBvCWsl1JnY+eUQ7iGKlwwieAmuAE
+Od5ni34b3flxI9VTLVzU+U6j5A1RTh5D2AzR+bcMXXKqDd/3+9dlfiD0ETYdsD65RAXBxx32bYk
a+OOFJG3VXjuTxvqpBuXJiLeNTxQkS2xei1dR1Tx9oC5JDYArxQB77TfSMIVwKfSTgJEUuPDYjS7
YRdp1n+/SzZKgk33w/e0zUJGm02bXECTrz7Y/LdeeVExkFFvX5SlJPj9/SHAgQHxOjCDpv6NH2CE
GCoxMI6If/IHwFJslGQHYWvqqNrSZDvE5CBBWNjgPfUFZGaUIWNigjCbe90ZoV90TYbxEmNGFADX
Bk1oFfB6fj/Hu2RQNAtgCR6EpnVIfntJy86DUZOPqyqG9OZ2YvP9Ow1mV09tEOUHjYndDZdCMiQR
NHytKG2hQvt3iRluCwd274H9pMJ2+sMU9C4XqS0FUOn6CmCBJcbqxrQXzWrwF2z7+wwhwddFtgtR
+2kHXKhmRcRxIKX0lTX2CukhRPVypGWdu0rZqCRD+CKodBNzkJae2/VK/j1OJN505AgAhI+Imyqg
nXpynICPzzGKOU2pHZ3SXUH2dLU5bsxvw1wt1e9cxfK/tHRRAOoX2vZRbA97FEO2J0bUoHF5X4ZQ
lYXZ09rC+HBzMDnCEVS4WDkNTIy1piq+4STSxhpobwrUIxHhSUE5syeepZmK2S7cwBVHbbYuUUF2
B83+wiyJwSU+33O60ZPSYuvqzM5E1Tetsa6R/LsujYYUxiW92L35z6piM6O+6VHN1GmxIHlnOEZw
pXm0SaGZGQhK83IZoYciRtBnIPrFDRMi+GZlEMgo9VTbwt5bcelGJS1O6Dkgp6+lQxGnL2BKfuIM
dXzU5ZjzMRAuIBgXJB51jWbu2yGnsCYl4KyS0PXsYvXZ0YRkBJxzId/ASqBLORKgwk2ePLC3WV22
CPMFsVY41rePsUzHupPKSCWmaW5Mc2dudvidzb5sm9iuSwh+2dm2jd8RlzgNcR2HPDr4+M8P+MrZ
B3kkDv6zi18f8ffwdy323/FB2RfFD5N9UEpMejyaK3xtVqBlsg98U3yxv8L+KvuD+bU5H8+br01h
FvjTZoOvrw37v2CdmwWOuLY23vAp+op5HnVG4AZJFIzplShBxg9JqhOF5OTtH+aUDo2pkYsVktDp
bJSrmyn929sl1SXLO43rxOk3PWnJuTB58v2lU9/WzMuaW1ibMGMXvBw23QQT/nhgwakTgZmIQ5Xm
XBLQzWtKYuKzo/58oRY9LtSFzhBP8UYBkSCDHVQ0eIPWLTcEwGrwlMwIqOhUJi7dcba1mRDcx++K
5orAf3vct4QmorGXxCG+hB7QfUl6FVlAMgV3q5aEP0nYJPtO8XPz+mruDGt3sIk7sI07D58y2cqk
NBWrsBTrkzzATCXI3JAXxzrR1fHra7M0e2umSJhLDnRxCYVMmPOMI7o9mHZAL7hYI/hUfEYyRfca
PLJufXntP4Y/yYKmn90C2A+8aKCAA5eOi5jcN5BnhG7k8oC+2h+2+/fh09qf/EXRPK8RYbU7GPCF
7BMGMGuzTBtXSG0wpiE9KwR3TcgWp0uotVrgqmtO9+dls/3APsK4L8xWZui9t4cnemKSi3BvKMTL
zn7d/fPDhlTZQbiwr38EBRMWTGI4TH64+N/Z9/WHZRErI9sthdg4rr6PK3NzhHD4Oq9+58uZYsBS
MQNdZeOKWA8tP1Gjadkospe3mLxIawqhF14lFl0tdUdec2GTMwGqGNpBgY+EmMRUX/N9nsbpBYfP
pBlkLTZtkYVXdu+GAVUnIPCHoUKwCSYeRiUZaVqGmLwYk83mvDF3b7bzgufzYi1cscA8h9l2flCa
iE8+8wXPCEBps9vh2iCb/oeLQZ+xAMsek5Ex/fyWh8LcyKM6HBkB03zd2X+JA3agqwVZOwcqAAP8
pDPZiNCleRDnoLN7e/t4enryYaY8QfAwY2XE7/EnkLa2Fl2dvgt6+j71hP38vpALCdgvCym3a43r
9GhRVoBaCR0CWZyCPVZoS8ScTgGcwp6Le4BKho6EolytoCh/P+Z56PS6/X+JMVX0wzbvNWhBpWTE
oP6h+B+h5bHVFVPQv5OaqQD21ADhrQPu/apsJs4oj7DIpTEw5JRZHczacNmzZ++fmQBXc2CJ5v2z
/EFTvN2eb8RDW5cNaKK8nOADkHf4PGO3MSzQv86L87B92G6thUucR3cnm50o1rbsxICPQRgSMCe2
/eT8ofsloXL3vf880omg1XxBLKqQbc/cacSA9HxwwKnPS2wyT4hNtjPRUGqYVAKaTUHo1bRdB57N
AnfM/Jkrd6gw0ZnrpM8K2qUoz7j48s9NbTTyirnjlmlD+RfW51VU0hV7Awv1rvef/w+yk+cfS16a
jgLIMv6IyWtLX89oloU6uNDGZP4LLEL7kUBTMqujgdVBnBeAvV59qoTAocRPnP+CYrrilM2kwI+F
TRSTjgHEI+Ac/nktYCJzd/3Aw2GPh2lUqEr2WNkHPvFji1+vj+lqfOO08IwX3jB7L7+saloAzZVe
2fI3q2Irw4L+0d5sFWwtzAmwrpp0aQUSY+npCoAvgOoroF3AjpmcS54biSJXaO1khK9+CnNVmBfy
gt3v6ZqJSfNoLxk117jVDWG0kyqA2DDg26KM8ppu+CEpmyjjokCXoJBycvCJT1Ka0o78xe9GMuDT
Z9aUhTUQLMXZPtBH99FxLQtL+v4+fsHicm3IHjg5G/hCx/N5c1y15NuHL/61aL/OYo0i7AAg7wB/
FuY9Ko9uBV/JqUrUcnyMAWJkfPW+ayKtxo/kw3dzN3osSOXETxez/1gadjFXKGiUMDAbHBUHaKFH
APCWMJegT35AgyrTXgfo06cnplJwBqcLgVW1WrqXuWEFmwqmJsgBlwSoJBOCXiA3aBYVOaI642e4
Slx7XP2VHG5dnEP6gSkbVCVIY1DAUy3Z7UyI37AEM+egpGFtAUMRRsrtXns1UDm100D6WXReOzM+
J27fO4ITu5lTr8oFmTDzC8UJvYmyLjOl5cUC9DpbOAmv3atIH2Pq1ab4sO234lYzeUdbePL/D6Ko
i0eHBYugsIEOP/i+klsu6n0QTRKq+eZbeBy33eqzxuyS72wDCWgjz/JcLhmYUx/4n73+S3ZiLYSe
EWICFMgaIr08HtNvngJsmob8pv/zcjFT9xmFLItl9Ex6zG4Ul4rAFbA60Hh8u9mWx5sZ2WZHg5Rr
5VN0Lo6+K78b8+khSsjlEOCMETwi0TO/Ua3fpevM6bzu+Qf1ibVSGvVYygDcJheFjKh9OEPhAJnK
szhHfFmCHL42F833ivQAfF0RcewJ9+ZpiEITQBKRaFt+l2cR4izZqK7gDI/567AGihYtMXmQLImI
u4Rh2OLhwIFA9HlCuI69ri04EE5TC6UQFjpoSifbKI8J6bcXW7eNY78anMhajH4xXp1u+SfliVTk
NM8TPZldL/ZGxHVhyw8NIf629k2V6OS5XmXOUXKVh6W7vbbY3pAGwgemaysY54igE7C2bjmrw1wh
QKKniOkMCHD6K+MgEbQNmZ4N2EM73MRWs0mPMvURqgWk+fmhd4AnD+mVkfShPoAHNp4l7/ejk9Hc
FYlvPicLPpfItj9d4/WVw09Fxfusgnqs60TKW4xQNNXzQDQLw0ktaf9WwAZC4Z/TbMN1R1M3INFe
OSaPhpuaEAMO95RbirvwGGamBoYHQLCjmJtV3sMLvD0wA60DfF7IAR1sTSRhTUTLMwur9p2LSDic
4fi1QHEmzicUJ9zhGyi9SjCNhFacHZ45lB3SkmYbf1viOcifyv9HXJopp8mJ32xyYs00mEyDMmyQ
bNcZtytSEPxr0IHyr2GK4VhESE00Rjm/b3TuFcmYCQzlbEg4WgU3fnu0EqeOXTaoAe3Mcu8Tjehr
7ZA+AoKA9nb0rZooNEBkOt5m+2/J6sk+oTzR9yl574n/8fti5hGYyWImSg1p+lppckylviAeqLAW
N/lCACq5xcyzj8bybECglDRHZkAkak68/7p4aEJ/cutoFhDLesRhXBCLTEm9r2zRSp4AIPPYrITV
6DwDasBOCAasmM0eOF3rdpVRY6G2cS4UsQwdaEPIhiPmMWspqHwYnWGDQFTzWSukQ3m4G258S3eD
j3HPHxTHp2lgWYYrLD00dtsTHryhPOMG1E+UHSjXVp6Q7lX+bp3xUBMUySg77q3c1iFe+ZJAnNtt
MNcEASg0CHJjmu2UCflLp0YchpXRaCuZkZtavWVYuHoOhrTkRN/+k7brdAp8I3P4bGnbkN8Z784r
uF3AhPFCQ00lD/3FzPWzudUYEmGrfzfb1y/dvqwH098MG/lbtGSCsqtsEz/JQFmi/HrfIJ3oEQB1
L61opp5wJMyIRRMf3qXGT1aUJGMRtx3srECivYWOeC6BKO7fR6KbDSZFkosdkXP8BEvEp188ZqUu
rGBm/rAFMJhcYNaBBa/e8g9bT9YHLtYULKAL8QSZDJAP/kNPFm2Pudy7JTTZaSlHSSJi4CZVTslW
w6QFUiak2IRuSl/ET9HWDeItaLd5SGayuYlCidMMOMMqaCIB8cSveSr/aXGef/VDSCtE9NKPbInk
vfMEhg26WmDlMCPrVtBqTckVHQ9TWX0bDuhvKZFWgr7vVr6jGch/jpbVmxdwVWouMdMduSpICrwT
9EOxy1QnqkVXq0EI9Sah8SpqyXDKbIOi1s6qgXJKOaSFjb+jSsedbw8jqTdLOc+7x/2D/tRv4KOw
kOQB9DHE6ai5agV1qpsjzZ3eckdW9CfQ0+9P+o4QvdnztPYkHLqoDWTmmuQE5fQkXmuvGDT8EdPy
c8DmzcAaLO+l2C1ZlvNWGLxZgBXBWEHnmQJxdnvTTSii3WT0kS/aSl+VPb6ma9mVdhVUmoU6lIy0
q9/3ekd+3lCcnm/U1HhEqIaj/IXKb/lqMKPDZec/dquEpLuBQnrT7Mjb4TOGPWnrxWkpswjD7Y6n
Z51FgseHKugHLncwTj583/IcmfFWf7r41rjSYpLR8kncj9yClJq7pBPSTLr8EFODEMSxJ7GtO92W
j1bw1Wj492KQFl3rh94c1uIGXoQpPf1+5lc0iFtVCQRbOIYa0ueYdDF9z4nXqpyYVDGVnfBFhm7C
Hrf5ToKrtOEsDI1xje1gyhDaKP8wR+I9vQLL2B3W4ZP3Wn7JCzxw541hPQwhmM2Zhs0+EWmAwRkV
JUHdnHeUHwU7X/tWZ6CqQrRhL9ixWfSELnkJ82ylLMIqR1IU8TAkKa5B6R+nXwGUUOiMLKbSCXjZ
F0dBaYf8J3eM/QhRdq63QOhbMNLmgW5GUwR+EQICKOW4Pr8fNCMv0IR6KGMIk87kn4eQdERGYYtO
wOBb/cBDinKbxkaGfonZ5l4BSAPEjk3lYJNNJvZhnsUysIhxxoitkHDlW+Ifb9vahoMu+kc02C+0
eM1qRZD1xzAvgLYiS4tb1cVb5pbkZKj6mGO2MGSJXb027gGjlXSqOtGDamo0gJv82qxVYjjFd0YL
ajxjig8qjMKlSrd5QAJrQccN4p4M63cGw1ZHtVQL0XUtIkUrqOKTbIXydAy9OIQfvz+ueY5hQmwi
QvMKMPZ5CmIBKtBX1Ve6jqlG5U/ejKzBWUIyvstSsLlheCL0gQzj5O3IfFn6HgchIh4rWKCJ+xFS
f4d2rBRukPjg2bULFEl97x+W+mrmVgE71X8pTzjKqMbA99QgplViA67/29/yn9U5crQFn+La0j8R
VzeEJieaGXHoVQEIAW/COOVne3QQQ4N9LRP1K90pj/AtaLUHPqK6r56Xppzf0cbYJ0rBWOcZpm5O
wS5rjatEucCF7vLH5qA/yAUiHiWVPGpQn0Zv+cNl07sq4ngvC6zETnC28R+UJ29IMYLcCBgrNa+6
Qg7cSARHNSWN5J8YynGxKxKa9Sb8iJwuo4sOFfvXf6POJMoPYRVymEoXIFtAyzMKHv3VQQDA37k3
izXnhPaioXVPQKGeAP4CTEwE3ifs1EkJIK4ayEb1mL7Dn9+PKw6Vf62NjsaWFu9LEJt3FcBPghO2
ihNF98UUBHsqYHLlw7h66DbolXiQHARl+e2iCJ77RdgXMNtleEXIvPATglGSKmqXQu16x+iAqn+I
oW6NCWOiJX15jwu8w1yP6e2pQOVlVQeYXjCV9xc1lwcxgrxvKQYRBClt95kNJECrNNVD62IO7nf4
1J70JRU3d4lEqLd/6U422Y1awBUh6GYoP9s3D8hoDOuIfPFbETEgAXJ+MUl075n8IDntkPF6r4kD
A+eauONW2khmSY29QQsrdOtP/lMk2vayUvBqH8cFLXfPcvm52yksRFT3co1JDTGNz8ZWPg6mYXuw
l/s/zcazk3X3eCFLNNkBzi8WAwgMVlAlTgW+0KrhoCRtTMfXfl/SeBs/jGuJhkvChymOGR1mKKAO
hw3zmvi2XaTFShCBTo3o9nhCKN8O18VLVlg+utE2F7c8Rc8YfASLzf2ddycFyGBXqNBrdZcmochi
hr6VeoY4Zs0AW4X2TviYmIoNIIWVerYxl4h2O/U1tAMwlW7X2+cLqVf09wXcs8xvFjDZ+6CEeq76
WMBg7lCA/BluKvdvvFXdaC8haKtmZL2E/bVIcyL/JDEcGrXsIf92QUeQojIOka064TF7UXaIK3IO
OsgFK0St5sJuWTZoetMagxrGPAQ2Y3fyZGXVV2qO7bbUWLzSUs10y/1V1v1Tu1kMmdzTKgiDQ/AC
Khx+/SQ1FQ9wMS/lCHtlXXUUgNym+FXptIPF6zdEiMzKXtjePUmoaRjtBGsUY7umhn5fFcJF1KSY
PiYGUQ6Iv/+pSZOt+I10TM3KEh9BfLX0TO+aDahvR+kXoHAwfWpyqpkcB2OYM/VyNGzZyR/HFYMR
dRtrezE1WMVkC4gcdCUvmUt39qtJKM1jGV0VNuEkWlMMXRrzEVroUujN5KvYho+X9ROHrNiwUuwK
0SltDff2IJJs79vc5si8jiXb5UrllqkQKkJCGXP5YDOh5w1M98N6UIGtwA+dyiIJYGP3TUSA3iwt
7612Lhaa0ch5J64lW7EgL0fykoINurVvNkhfcREBZtq7Z/k02F2cJWzLO+4AUJ8Zt2PMmQoYk4lZ
haEiHMAEOIiXcyFa/rP0wf+5mKK6k334gQvcNxfXKFDXkajALFaEIqfJdS3lLpWXqyxcV5/bd2C7
f0hm8JWjDxHV8hXKor8AQP/S7PTN0ji8O4kwTNNioKFAFMQqVCbif9wBQqBGiRapmG5wCYjZIR3g
XNaVWyMeb1DuOaSIi24BK77n3iqSW4UTbREjRyOl5S8ImVlDBfaOAkUgKqKhAuPzppUcQs0iLR7W
Ih3eQiq91tYJoS2ntZ4+WWlH+PiZ1haC9yxmC9wo2Qy3BUnW+cm3R0uytIfM0a2Fu5m/lJ9rQpXm
7fnwF8Hvexb76TFMh/QWwHOs5iPhycPFLFCpHeIkNtxqSeBeG2hu3wbCmQzuFLhLKCueTpMcSvS4
5UaY0Oo1fpdplaEcqzujidT2t9KelD2VSfC+bnFW9Rqj3r6/+bfF+AcTA7NFaBgkBPYE3uRUTFwA
PqUPbZRQAcNF0LPt6Gv+HeHr+Jw7ySYL6LgevofaFsnCqc8NfbRnsuwxhDJi2dOS2CiTQk1vkLrO
98ImdTBAy+Q5lKQpaFdHO88YkWGhNfJOkPGW5FS3CloLCBGQFJ3MDR+fMtdHJ88L6yoqvnHXTrAX
jsKbhI6iCs1HX7/v+D55g3U4MUi02ajDKtNLORl75AcOfED9R4YMiYPeG9a4D2no+k+GAxys3mSR
XW+fu/9DFB0H8GMFE2mscXzKDRFmQQ+2YCun4CnABAxTXpdOsSkjVGlQbU39P/xrRYxlDTzX+QBz
hFMHLSuh0khj7/CHHAoDIA+KFfbPrbxd/s7VZHiUKwvzdU0F/dAkXYxjz41XUEQtFY8hPmC0a9Ls
B8VUuIx9LeDC+aN6FFwYVOKx/puiRmGlnhrN5J491LtR4Miai1Ll3sPC+4bRzGb5oHTtdrdByk5A
VhIYztkrGO4QdDYgQUy/MXHRJh9hZgTNPxYd6Lt7NjCDB14mA5CbGBxycZHGQGJ7Tjea3b1ixBvh
MbAiIpeHjNQPiqOeWvMd7d1L5vK9+0VnpMp0HPY7LafMlNDX8wD5L4xlsgYi+cRDvH50Wjv+QmQi
XrzeJYITwa1iqpzPZyAYbdvvzPXW3abxCaa5j988BmWQpVCXeI+ghi4zBM1huM7K+OXcaCujFJHH
BPSWrZ0MEmLwClED8rAlLy8jJSitt1SyWu7GnDvUsOJ+kJ5ca5T2gHcdQFo6tKlZP3KU2yPv5fg7
5suXbkEtMlj+qTezZ3nro6Lkd+l1x5C9WcB0onemAx975ISE6m/Cyd/nZ8GEgo5Of7m3+kE4rjGq
nFS7pcT6ncAmWJjNOZVQz8KSubfPKPd7z888pI4RRy3RUvXNHUKksgs724hwd7ea1YP6aKn7YL1Y
tcP+8alyBAAzRuwBKQQu8OTQhT6v9bL2U4pups4g2PM23mF2QuzGZuS0Pvn9jO9pCNii6DZSgVCO
KWcTSy1Vk6pDJBeTzehoI5JA/bX/t1oFL/6x+ABrS496QcQvEbIDcgulU5kbv/y+hjuxDLgMMrop
0euECZ9TBAUpVABnomMNlzX/V/5TsgQvutVo/KTQdgOkCgvDKJeaqu9xF4xChBcw3Y31Mk68lSDi
mowTUTI02BdLfPfeRGuERZjmtv8326Mq82Ag1upGxyUhMo8ayQZSX9BKkNKYKTG54srzR6lkiV3k
JPgLqTSiuv4WaO36wuXe2aKC3LmqwtBCxglBm1tObpJMKJOmhMFzIcoTkn0mf07X3lbbAQ0Tkfpd
+pXRdJOsFw3NORuDMowOVrEHn3sacRQ8zOKSKySSI1d8897RpLhFneTJQDLPM/PXDg931feo/F+n
B3kf/F2Um/NDxjxaBJEADW8gwDALzXEpPDAZmr/c10cejcPPBgqUeucr2SnmDpN/AlNzXoQV8V2A
naMZskA2MqM6Evzob1+MFM5VM+xODUEOmJ4wPKfgwQXmsRpyDtUctaAAUbLKt4CnLTbeyheRiEKQ
MHMg5Jae1tzkhaWPtLrBspxIi004IEwLVMoA5IaKx/YM5rYkTO8zeXdc5zamePJP9WrhMc+NATZU
G7MtUcCOIshpOXnX9yUmbnkJvThIaidEpPmjtkkO3gNKs74zn8QhEVE2wplLJc93dCUjzbA60NgA
QKjJZmUpbrw4huAWTspJXssWZ0Uf8vFD2XcIeNPYRZ94u7qkBJavRAEa5vRL8vRa4Hwrv2/XMLF3
Iz4EZJKBNSifEmqAPKhrlmkNRcIHVvuhLkW97/D5zZ6ZEv9hbwZhEnRRAH0RuO0uRzeN6W0x1w3G
wjojwpFzLi8t6mPO0lPzZ+Gm5/bB7VYnApTDaLxEFrHV6hXoem6om90L2oyBvMQumjaPsb3EXHee
EQrLeTa1AylV5O5vd9tgjnZ1CcHOFcAaPLf4GNGRVhLMEiD+QaHFjn8cOHSoLez0ziu6Icsu4cch
R5wUoQdWRxmSA/t2Ndg+IdVmoO1reSo3i2nHuc2HsoB/dzkV2wJXDmMpwsisie+gjg77Q9pmj3cT
kdTxoI9fMQ7CDB5P0rqiSWQypPhoSXnc46yfq2Cr/LHpfGiLxgtw1iPiJiTeYRooDU6G9Vd0ATaE
BpiiJO1mMyyx1f3DRgmdypwoY5qOwzgBPa4wRxkNJ52prNp9Srn3FB6bR1i4dNEEuvtk2ejf/xCc
6OMWDaNiLTAZ6QiJ7TnDk39EAf9IBTS+/C9ldLhdwJwwb4lHi8SEh1sAwvoXDwKypcNng3tMiWaD
iYl4ClHXVRwHujS+6k7G8ZbmhIH1DGjvqo+nOtjyd7zpLRSSOfk22ZcuShFsxV1SeOzMpmLw5yYn
Z5ooTaVqHQjyjv+YPofb2B2sgvKPv7/Muzz671lerdsfPKoUYaD2Fch0tma3EaltBdvpFlhyicpE
r0RZcBGkkp3e52j6R28r5lBfkvv7XhaO7KrdfuwFKWGvSXpQibaeA6CXl9rEAD17SbrcCULf8MI1
B/aDTivIjR8NoCMfBQizZlNZAAx/ReXP8fcN3eG6q4GLYmxE4VFCOVEQnmA0RdDpSBgK8KL0gqbf
BopUa4l15Whv3E49xWa++p3qHSsAVBkgGswAHUGByW2xuHMQlh6SSlb2hNAzTe0IwTdjm7i1irr8
bCVlZ80p6LEnBqLTxnbRiZtfJXrusWVDwaB5De24t6KTr0UD83RSGAEkfYzPQkd8KxIoDAESrkPH
A0KIhAKOXWf5dnrCANffj+COQ3VLn63vxxWXySjWhoRK3XY92oKZ2PIfYX+xRZI867svzXn/WiA4
l9k3BKfvsOXHClh3IOi9KQLpgaV97jYCMSxl1yLw9428ytIe53Ymm9gOV5lHooFVx9zuMeIvXKUM
uObK5E7RQ7nvTpFmqltg63RkdIw3gcZm6VFJWZQ6d8LowBjB9WL4OUKbiKff0u7Ssgz8pkVY8dTB
cN++5lQbUTQqA/5g321CwCIpCEiVZvuQfgSWDhZEbEhaOoJ5FgHLYO4N4I4x5lOfRDel3htyvYEj
aXi20hJxd6EfKYU/KT4YmSkdSzfcIqzqLkndOxESRBihvmCCGYA9nKZ3OkOpgr5AULdFhl5bGae/
aLz5xBFUMMdQfObwq35jrIrX3jCXNMs95gbUDpAWARaGWeBT+RWVqS5wBg4/fDeeMHxAJeNWNeFq
+ojMwErq0Gmj20vVdfO+XBaTQVMwYo3MZ5+SVdvBB64kgpx6Z14seReYoiuZ2eZiJyYry9bNAIWj
JM8wu9HMHPN9TXVrodv+Tk367SIm1n6oFUol8xfmXMGRxMv6MDaeWe9CdCUbO52UX/HfrUjiQ2Hq
C6r2usFblX5Le8ptZaUD7RW0wXBAB5Tf3pBe/fOprPUDTEOiHtHd9pYe86dmP36oIUDhqWB57wuS
Zu503K5iIloxbCWTVBGrQEnYnxLj+gZSfKTP2+7Mfesr+bGJkbH7naZ4R9SgdRf98nhusBOvBRQ/
xKkUhhicOvIIo2CAyKHE7G6nAVScdniKNPLJk+BbfXqpCGfQygLupYkEK6rkWvCgum830VL59p2y
RESCwfmoVxNQealNxLvaKFoceHIKp74HoCcZtrprxU7soOcIqCpo/+TADz0ZW/LMOYt9IPMrAHmE
SPEgMNQJ4udW+slhd1FTQcWTVzZxb6KCze7IcAx347FJSMnZ7+Ji6/adql4W/UZqA0HRO7WQY6Hk
jVIqwAwgNWnXyOI2EcHQIji6LUoyD0DJQwF1sZIARlddkGZOKapfMU8d9uBiH/ncILxdjHh7AvGI
6Z5JjcVA6qKCL+rgJfiQdM1DZOP++VftEbWwgOUL6X5B1d4xb25pT/Req2ehEGeg3b3G35e1KfhW
SeSH9s+n/jU6A5y0ZtVvVY1ER83JmTO+6A7PvfDbJUykUIvuo6Jid5Fbxkl67dA9IO0UB83ldLC4
3VE8FktIAfMKRsSwUDGBEW0IUyOyd3viLQqIer/KEdppnAtrNax3EL2Hurbih2GJ2J39oUwDQ1/A
4dDzU/XueYAPynINUwL3tRO8yMB63Iot4U8P8Wtg+dEKtnO9pMzv8NQN0Yl4FbkgzfQURAGk5fgr
geiYD7qq/xQv2k5ciQcFk+2BwJBuBBay/V3C3dEryDdAnuis30lEMdbt8WrGOBReqqdovPCcche5
+trHpPAP8cGnwzE7h6bihn/il/AUOUtxpHscjQYvDFZDulRAsfzEIR7QtdnXRQnFSbMnYGujE0cR
zDZB6KyO0ETLeljjre/oALBLLIj5l8xZtKXmFiyUOlIuqG1EKTD6KW9PoGuqJGs4LKK0ksCKHtJn
fcu7IkYMrVmngoCpNP+DCXtLc6rLkJvIOQU0q612AoQg6/BSHmV00qdA9YT7R/WDts4o/98HDW8J
T64bCOGhMQQVwt3H5KEzWYbtj7IREaHVXc1C+5NtnIVzt/OoYi5w2p2HrPGQ4TriZSginTaioFWZ
QZBg9q33zK+Lk8rIiXapowPossTVd2lBTwHOFgkuVNLf3mmYdhfAi1wQisS4OeSkuXejM1F0hDj/
4r7uyAwE2P+lNeEfbowjAJaDFqqP0326078Cm9WQi7Z4oMg27PgPfmG23h3/mgX1/6U5eThCXl7E
XgDN3AqQ3cmhGQOTwXJJu2DfkLW+GN1e2uWEYzleYB2CSANq0Luf/Dn2kUa6uKiENQ0gfAo0Wbfu
UjLpTm/gzT6nM4bztFPUZsA+MVKotpAyw6AKKp+yTWQ+aMcaUI+/M+m8TU0BggnrvECLP2TS1L+p
E3mMRCPMYWErNrf/GMz0vSYVMtxlTZzLZ/XyyN5mttnGB8B8nE/cU7Au3oBl6vy+kvkVYyUoIAWa
nYCFIKFyy8JxVxhlUSWoPl5xjaMfeUATi38ahaimDAyXzok/FwyMeRsRSCJqgt0z3E7Uc96SbIw+
HvQB8+fHQ7Ad7M7FnAkqvOVb+RPgx0uiiJlKN17FhNrk3QBg1gMHg1pjw6ZeoezYETbVZtyjnXmA
dbdwnjMGZuQMlVmSgElDadDt5jQ4UC2fljmVBAAENAAAGsm1BkzFvNxttx7pOxzLpYzv3GEGWYSj
oN7gqUO7TK7RUyrRq4YewSc3Oui7J/VLdNHut+YRAEMPXm1SvCkuXODjeWX3lSwKkpCNYx6zfLvb
S+ZrQVV04J4DMsCd6TNcCv0JtkzsaLt8W53VVbkx3CUkkDk0wITwhIeUguuzIm3Bq87bAMLjIdv2
YF9bOuUk/ltsS0gqJOUaGDYRKV+4tdWiZPj9goJgxV2015k+mzIZm83wn3OYMJmKUUE+r2I5TW0p
K+2EWs+NCiwU8VTkZm0PFjouV+U2PMQvFAPFFnjuDnXAZiMBjxQ8sGPlicUeBZqvphg4T9Vn/U3b
MojkmnoPRkigIZBEMse1KBBup9toJFugfYffb2hPOKCMqkvZlqANBPHv9Fxtkwdpg2o0Hds2CjpS
qSTFM/+yQJb9s5MDBzaRipoSMB5ioJNnhrlXCP0WIMttVKDeCFttM24Mi/tbmxdMFCD8ZjHvPN8p
SnVYRSkAmVByoE5UUyD04aB1ecGyOHa7Dvf5Pn/G3a4QloIpG6O9ql1pTwsbZb7u7UYZVeBMA60e
MaGpieEFTSIkmFlIC3haSND9yTYIbe/Qp2ZiCNLX79Tmjj8CUD+pTcRI3Aw1QJBK5FEuq9QCoNeZ
4R1p+25drWLXeAbYl9VZDdrkJKd6DM1iMbLMXspsv/9H2nftxrEsQX5RA+3Na9vxhp58aYik1N77
/vqN4uJezdQ0pvZqcQAdQQSYXS4rKzMygrQzEJV4tHhRb381LopIztoSiV5QsZN8j7qu9vUqAM5x
DbObeDSF93jNXN7bQ4RnCbK8WGBUfyHGjQ+7yMH0KYoMPZyZNZ0VcMCfwWlSbNQYeL9snb+iTLrJ
vclO1j6g2yz/cQuSIthxhJFoOkW6GViha+N5yWd8mmSQyjsWEfoKxnXiTafqTXbVR9X8Vf5BosuB
fJCje+hLYhWGfiqC1KSjBInBg4UCEsB0RTTl0yaXJWztbkOYAqYzQnYzkaFwBOQIv/ZXk5078bP+
+r8j8DDwC8s65brmxJiDgFhWjtkhPbYu4IfOKXfH1pzRVkEOVfPZ7+vKVFgvsoUFx4NUBHoYbesA
sVALnmZc34gQdIaMH7TDUQLPf0lOh+QmM59FnBE1vQh3dDSuAO0HJgDyJRdbK4lUNS1CobTk/bQJ
HqZDhBCPWwfrDNY61qPk1jVC2eGvNTqY1QroNYUcX1rpLkTXQ7kL3WiPt6YbeLOneDXzfb0Q0MEi
mIPR94SSLBrRr8enc7M2QGCSHJ3Zng4pupW/a2dy/dfwg3OZ5Pvk19HTqYNKAYOEWASwZ9fmgjZO
xSHtSqjlOAIaP/GGj575k+KTx/uuZHHE3OalFeDbgRzE5QpQiEjbg2x1k0OyBnvUlVagnXVkC3JS
W+4ZrE/DO/oaLPEJOmn70vOdpDaTz+xPwtxDC6t6+RE3OKtaHbNOhV8cA+QeI4cHqGyVo+MJjBqy
aFVH7mkEnUhrM26Ehb1L4grIZPI6SVBTFy1acKo0mWFXQ7VtNWRoM/sQT4gxT8KhsuNXfg05AtLU
gn5FdLnllVltmVg71kdQ0V7oF7kQd1iB1hV2gusnQCqLzvAnsyABpa4J0sBHlTl/4d1z8NlsXhiT
QK49asddTsIPFfDFAZ4krYROHOzHO6j9eMJDhJaa8aQnZo16PTKTOZKgr6LrP8Sv6itvDivx0FmG
/Sx5mZ0x98LCAUCkhzQ14PYAxdONhpmaN9mYTSh3PzQvDfRIIBy1q04cisEn+dAwH+ULd/KVPcpJ
49bM9aGAPW6lnyeH30cbqbDT1xKtVcI69uJNclIsFn5WWgi4UAuD8AVo8MC4QcNY5ynuFakD8gzk
XzKYWwTwXSHQcr4EG1kztzsHjrTRQCuCBI9uxpt4jUjfyVZQ0V2P28nJPaixOo/irnrM0fl1f08s
PJzxTX+/TqMORpnNmppV+Dr1XIeOsBUBeektKLEX7uTmB9/h7T/3TS5FCVcmiY+42IayUqhlM8Ck
9vgWOfMafLYfohUed4JFWvx9MwtNeRe5Eqr+900zR0udQGU26qYSYbr7oz3Nb/3xE2GYB22WzSnz
Rith8ZwtPGgxvVApI8xc6PG7aaoTCOZQTjDWwA6fABGPQzP9MzmVc0Tf/etgB48C8jRrqAlChoeR
oP/pAKcOPNonUfbHpYbyO+1tNcMPwlrtkKB3UgBIQCbk/OAcdr0I6Ljivg2m4GrHyDQOnNl4XQ+g
cWG9h44EjlbdHLeCA4bhg24Phblq3yYsSv8ye755Lm1/HzoMB3WbXgfYm6jk6BC1QhKAfiUkcRAB
coPvTV6QRprt+hP9E3h8/e68BFyc63CnnAATcLqVevjfs6AwDow76GJJNyjix+ttKSUxV2cKcO7o
gfqAjub4Oaq2Uru4+nNTOt3fibfJfFhD9y8IvgktDEr019Y0Vc3DOOhRC6px2jWCztTM/v2t8Ahv
ivpdeJqGHjSwKnG72doo39OK1cW/EDmqGqRnSOQIpB1NjSD3Yy4GPZTW67cM6Y4Qr7J44z9MaA5y
GKNd8IE60AAgHQShFThaqNAxSpOgi2ofnQuWbPWPgwxKXnOCQNtLtG3XkpshoZQ/GKC7R2H0ZKwN
r8vR56aaEPJtAAC6/zlLbuDyc+iGGbXwk7zmjMzKd7qnopoSOMneXyG3EG6lTfTIBIIshD1XBqnQ
MhimqixijD8C+y/44tBrdm5XGkyNLz5YMUrvmzHEmzqNgtj574yrlF+fh8yX+gQWB6uFoqUJpoRN
7J7QqYtCiegl9n17S079yh51uYbdMOhZBXut3e6k3dxbhpmg5p4fZYv/VYD9FeqM9gFLHCKtg732
D6796gOoA5WHdaE2xc8HNPtGdLHHVPcr2LziUvU1k4cMNZi7/tdRI5g04KyIu8CziKbgiOIOUrYJ
IqrJEuz6FaWTh0+cZDTv40EUwpueNujZOHUQm2PVIm89CBEBxFnS0BNkwGdR/kow0LU6aG2NTSx+
EObOyPl6j9GfHzngynNBm2Dm8JTPA5THzv+7Igisg1IVrStI++MPKsUi61yoiENXWw2uL5APHUDP
A7MoPQb73pJeJJxlNO1mT6uE2ex3+1JD7Qt5JHRBoRGLtOxcO89gUEdOKpraEvegLgOrsL5OrNfi
rVgnLst3LRsjKBLQ0KEVmwY0jZLfyVGLeeaQD51XhkUihWw9O6gnrZiu6eaNQIZ2YY3axmGqBbNq
YGiVo26CDWeGx9SOIlM9vsvbPGYc21uQK2WO2kToeKkEAUVdvHlruwRCAQoTWoqWH2SMrPuH5bY8
RdlSr1dNFWIAFTvYGjad8zluEw99AW8EO86545GZDbq5cyhz1A4V5A4cVmRo7VvnTL+0bQ8yJ8DO
ZBB7BI+tVz+fmWfyppJK2aSSq8g+6YNQwKZ+zlahTWphkxXuIJgjZaAraEHROXqIr3g391jB043H
J7ZlUByT+hfEOCgPPKCTrJlq2Ba+jO/kl+vvRRQdO3dE+npTrJnLefOapOxRO1WJOj4pyXLKew7A
ogGhCuFBq8DfjpwXocdsrXSvW7l3fx/dhC2UXWrLtsNkZFwFu+Acc/XY/HxQPP7/of9geXwkeEeX
FBQaqP2TQvIoFIweHm4jet3vbA9WEKDZMhAc1U7/K1r/CjfdFl1S94d3G5z8jO+vXWoPGbkkxXKM
VhXCPaESVUZ/V3/WjgDQUJ6az2dWX7q06HNQCxBUUFZh+1Ar2c/AsOYRfDmJzoxd4xyF9WQdH958
qAaQvhrtIK730fNv1ZzewYBgBq4XbiOwbxpPz8xcKnEDV48WjB9SywRPBGSRQotSckUsFEku16Ah
R6NrtJoRl8qmckYrdzGgBFjteBDVzKeOZzmopdOL7hb0iYEZAIlAameFMkpAzcTXKGf3+qo8ISq0
HPWIIgXPiFYWx3hhifz84gkc8dDEyEZYqpweaut4a+UGYzS3ERmZR4REANYTwrcfpOCFjUTP5MbX
VPi/rxEamHhieBrAHepa34HZc0b5IzQPg1mA8UFbi4wQe9k6AgQFPgnd2XT6FlpXWdWNWMVpI2Z2
L1klHnCW4GEHPwweeDUUM+QcmHdCwnZuoLXYZvZm3RaCyBwAeg0ApohGMZrjqMujUEgKNPGq++aX
/hBkAL5HyHBMX5qL5u1f0mxKH7UTPPHAqpVfkWv0jGVYuvWggAltdLKpiM7n9VKXYoC8ZBc1Vob8
vFse0djrKnv+u0UFqgR9kmj8w51+ZZHaXJo4dUaTw+LPqx8Uo8PJABa0BQ1bzao+3DaFEYXfi+FR
L7usHFUQL4RQYffUc2h3TmxzKcjGHydP+2Z4xoXzCbYsAVheZLIxo9QNN2dNytdQa8QNh/FAXCUz
sZdHtNip+/mdYWzBKeKpCvgwTKGMR8M7xkitygCcx3gsGUfemUEXCMZCCPL8is3Yw9Fl2CNunXJ7
V/ao6ybx5XyWxAyQHQCjz7JHmMVd9CggPWV3htk60plcPKVZ7KI/yhPDOnHx96xTl84YDJU657De
WQV5QBw+e5dH8V23+cfiu7bC3wyDC7c4MqJgvAHfFAAHtCqDyInVzIkFlLH3AH4PG9VTnOPpiHpA
uYLImZeaG7QCd0hF/EMjI5EhvrBNHZC5rjWxNWC7OPcm6gGWf0y83vnTaSarJLq0qpemqFWFyL2Y
DmHZgDk934XHdsXtuTOr6Lvk5jAgCMvyyDCi5Zey0mqtCLBzRazMYLJpQSuDWj6YXtb16j10izdj
Lz6FD9M2RjCTfCYTY/Pe8pj9zOjfD6C8QJ3N3Wjw5AOAiZ3OKrBJujdC5In/BvjKrJ3QBfQd+FRh
A0pcV4O2UOiNR8N8AWG/w9haZLT0XkaCWUNJASQCSLNde9ykjqo54muAVxC8wO8io9YdQjjegHAZ
yKvI7kAmyHustV56KYJG8K9h6hDlHMSvmhGG0f0yr3lc7jxgU4TDCgc4Kv9B3YJM+1+DNANLHzQx
BN9h8CPYNJX5OzdFrPsMHOVk88h3gLmJMbdLLvjSIvEjF0GFMlZZpwiwGO94q/vtP6Vb7gM0OweJ
Va+8BWVRg6NOaaqi/1JpyWy64Rqo301uZ54BLBQGl6C1GlIaK/FVfrg/wp/n/O3uQccU+PBQK6VL
+QrqhK2qYSsbj+pG20qvYINAg/kJPYiYW94trVdsZStFPM6veFt4Z5UJFyMGbF2kN5AvBUqHuuZC
Y0z5TsfAVQ9JACv+DoGrPkQnzk4ddJ+uWTDOxTv80iC1qF2sg/celRHShom07GC+votm8zitCpC9
/8v0XgyOCoeaCiFr7cNW4fC+o6IvLjF5FKJBu/lK+JpI8efkn77Kh8Bp8VJPUJfm//dSIACriAoB
uIKIBrCG1Ekd/VCABs6M6NTzvezP7LbbzxnxqeYAV/4YnEpPDhBW3B/7bUcerCoKWVIwfwJBQaet
cm32hUSqgRgtQGnjZPvBG7GhFTOHABs693nkvHFmWYQft8AYYhisKigCga/3BvMlVcnY9DmeAppo
jdtqIzxwVuSoa5B4zudu3W8yCBqM78I3S/Rq6RADRaob4NXkeZTASJR14S/GuiD0JxMJwEc3htZc
sEpxjOXW8lfyIyBJm1BGONUxX9FkH1HHGGBoA/wqAJRivql9JuN9FU2zgFe0rYG+0j42XqQ5pig5
5d53dLhlQozMDIcX4iggoZERBY0tcpP0o0tXx1b3U5iVHkHel7ram2TY/mPjzta0RuTmNpPN2FUL
1x0UHMBaCGFQovlO+cliFvjE4BCQ8l7zQHh50FGMmzc35ZW/QynX5m1+ixcew1Eu7mZErMCTgVUO
8CPKa0wzqvpZO5L8z/wGnLv0GSOTd4g27au6bs/lgxqYwm8mbGYhcER7EzCTmqiQThTqdoci76BN
pYYs4t44DGDVf01W5Sra15v0WbAaqHqtg5Pv+L+NbpV8Mp3zDWgBR+nSPOU5pCZseIOY793igN4b
cDPmn7gEAWRsVmHBCqyIr7/exhL0QBDW4QVN2MeowGoahHnMeqnBM5pDXC7izwbBlXQQN4aLOK/w
GgmXUgyc8EZbIyXTWEjMsBzIT+H15jMAUzIAU+WRA6cmXe15veUS/HIe3auVhRyCK3k9PgVcRasO
kKwQZO6Jl8Nhc1DRUNY8uGDl/T/sOeDsgZMldGT4Fpn6Dnma/YEf9cYKXuov1RHQXXFUPZRdfmtO
vorBwy1sJgZd88J9fG2UWvJIMUCJTYy2XxOaBDVzXtW7CDdW44KV9zCtGAf61nVd2aPJGrtSJEKB
sPdSrnXIrWdnzhSQ4Ny9GigYtnthf75v8fZIXRuknPSUFdArTWFQe5ReW7RMgPj4KWfLhNwGj9d2
qMBm5Oc27ibYidc1YMC7Hv0SLkgXnrCLnGI9uahW6U7+8/rzI5eVWVx4pVzbpzxWoAa+3JCFHBwf
WXn50Lrxe+bAY21HyFmRcEPDLubX0frwZzyJRxHCadGnjyVm5VwX8mPX30LdTwWfx5Lf4luCl85B
Zhkc3OiIgnYaSFfjz+atfOG8+PAY7gcr9ljcHwsBwbV16s4wlElRErIS00Z1fE9PTQNIIwHdlKQt
Xv9K3rmzvmJmpshGotwI2kURDODdj4SkQXkzLhsnTmzhRtSP3G5Bs3GsX4VD6WTr4rtCXM8qz946
a7DZIs4ScE+hSEmHeZMhVpySGSTYHN806ChlzrZFUC1bM2gqCf2E74IL4Rnu1JwKs97kjDTo0kRf
fAFqiNfxjzFU0pjM+AJuBZB55ewzp/1EV4OXgnK9+PKfmtPwWn8wG2kW7g3YRVFaAjIZSVjKUSqa
3NU5hwVGbfYDGmnQGvqAzmawfqzAv7rKEot5M5JfSS/upUnKTUrBPA+Jj6HyVr8WVkFnq6e+BdJe
sLh3FZQD8UY8cCd+xeTzJbv11jJ6kAFiAYUi/WASlXIKpdZH9sEbd+IzcISxDfaYFa4jD8llEBE8
1t6wffmfvSam+K9V6gTPej9OccA16ErNQ7Pfxn/Q/4tmEVP4vm9oIa9AtvFfS9RpzXO1SSIZ48sA
yz20bzly2JxToOkOIrGtx+QZJX7w3nxSK1nrfqkJPexBXu6g4HlWOW89FAHW/iPv/mpWTCWThYvh
aoCUX5DVMep7DQalLzAFZPuZt8TB7N6ap2Bmiust1LzBe4jnF/oUEEbeFPSBP0QlusLCTandvjWe
+I7wYa8fFaCsGCu3tDM19EgiUCVYBbqWBV2zypizoAXrYPAgPfY2QOXtLn6D2u6DLDsd1APbX6BW
YoUQLLvUjolyVUqCBHaFr8QJX3I7guayCFJvDZA2SzzIH0i68h5pk/+XEQPNDgYQwkpnUG/cUBU7
fUo13LGbcid8N5DGhAvinwEvC37vuP38KwUDtMTi+lgK0oBzxLKiexB1Fhplm8fVwIPkGlvoOLqh
VQFOd+BPkFL6qlxj3a2YErYLdVpsI+Dn0KANfWuQt167di5VenmooHHa/dI7p+qdcQPeTMlLNxEo
y1HLAgEOuLWld8YML7n2S7vU2gp5HQtqTexuBk87cg+43vZFZ7X71mmt9p0lALrwhsdACZ8IoNrA
ZdI4bakWBo3votYyvibZNF7DR+Eh2ydEom+0BvCFcihj8dvC5jWTMdaFUJiw8aMZA5wy6Eal5piP
w2aoK5huNLD38Bs/B4xtdqYTeMlW+mO6l0ozOzKfGUtxA0jJAEpHWh1tE5Q/koq8SpQZU9yCqhN5
ZNN/DNbv4d5gi9AQX0r72gtTMhUgxINuBP6MEZZAqSDhd1A+k9/FfjqCK31yZVc5JS7/EbyHbBTV
4kb6O8qbdZ0GqejIKEmbFLKcEJXQDvnq/dm3ii17LRd90oU56pUh9HObQpEQk4ruKAFSbla0h4yS
JT0QlWltl+6zf6DcJ/rzyOKiBI52R2Qprg+pWI/AFItxi5I+KKohjLxSzNEet4MAYlK84pWPDvoh
IFg+jyfG3l2Khy5NU6+NcjTSHKIWLaIS5Ut08gJZqIRIjx/RnWecIfXuBUCR+U7OdIYLFzi8L5Hw
QPILCQTq2AhiOIijANPTBiGDvxfcBkQLuOlOKL8rG3mVnmPv/nB/AMvURoZNdE5Brha4DRqTZwhj
IvQRbLZPpAhcoGe5ROQXQOQS8adDWkhGJ3NRBdmoB/xgF5rDVjqx2zzI4bz3IdQ+qxJAsIYUH6Ic
U+sl2aahmamW2No69GqA1Fz9gl5tZXJP+bO0DlnMYwse62oaqFUvxjoxhoJMgwthXhAdvDWj1a9i
23gQHlonNDWknK37c3+Lm9cBTwS4AGgHEKWDzvt6l0d6mUBCK8VW2+S7Pe7b/hSfIKTxhD0O6i8T
bPxu983Z5xjPvX+wLeCMQcQIxPS6Ql1Hg5rzYjxlrVXVkHJPVmgj+BNBGDLb1at8levWSXzUSbYV
LHir6eG+9Z+SP73YpEryE8ihz5by1Jk2BcEUtnhf5WZo8Rt1o+KoqxMEdAmhdLJW9oN7iDfvJ6jE
gYf4EQLkdrpVvMrNwbUIZnEmSdACMBf4hL/fRLv0kh/qWlIbFK6Ob5wTbCRwhxbn9BWtdeBriF/B
XuucE95UTtU2sAG3R8fb/WlZik1++BaJfBsa6enDmNRlLmUGtMvAASVvJJAjh4RtrUeeBUxBJ8kU
Efvdt7mU0biySZ27KfX7WtVh8zMAJfBufOVP04l/q+x30KAABgmPa4cbeYtZXzGZRBculyvj1AkY
DCk2jLwnCQ3S51I4/mQlHgfBpgGyKoIZgcNXZ2aUFg8e4bX8zzxTpz0Ai4VfJjDLrWZopylmsUkS
VHybr131JB+hlGarew0ZeJFZbV50uJe2KSffToh4JwnzLR0Fd0YlHYHv54MKxKdqCxv+xB8NS/Jk
MEUkr48QaTX/ga4DfufyE6iz3+dtPag+PkHcSwK2WOs8zOboctbP0cvd7K30tI0E2oj7e2153iFO
BeFLFTLd9It/7OWpCXrMO+jbsLUa+NXO7N8kcKNoyOuU2xgiBXj5g1DUt/7tioEwFkoQME0Qg9f+
VsjTIY748Se7ItjVaoLr+8Ssb7/yl9L8jQrE02SCaN5KX3Rm7XLpfoMmGJoOINhkAKB0bVzt6zqp
ZhiXCLeQYaJse8x+QS/AUs643WvwGvVW8V5DvZuIpq8ZU790wV2ap7b8UEVRpo5k7KAg+Rrfkn2M
ruHSCqCSAOGi5BcRqc+O3/fNLjpVDYIQhBeEgBmpnIQWSQMI/FEIqcGxfu6RqdSOOWhFy3WyGkDz
I6FEriTwcOiiRlNN7IAjJHyWmSQlt44GzAZgkoVqggQCTbqG2zWFCGQlSqkiPNqbyz+OEK4qsONU
20gA8R7eAqv7BA3a/fH/XGTXF921Xcq7Ck2U6JOK1dXMJ32T7uZT48zH3j2DSwr/1kEWo8M/ayDB
N58UBzHHa+NxgDoqTu20q/hFsIC0xx1Y7Aqc0+GVSbpBvuDeF1L7Ui+Kuisl8oXH0AufwMcHuT4d
fFf4gm0JSCC4EDa6KT5AzCQEMV3PuvV+qlD0FyClg0AfQiaEpO/6ZMjJ1JWDCOCjdjyq7wDee7UN
ig2zBhrKarelYqLEvi6sLwSh5h/oyPFuYnNuCv/Egg8u7FcZhbu/30Lt1zQIAIoU8C2oPyOtDwjH
7w8D0gT+N9wkfBOiX/xfNWtCvKmsOXaCYgHWffUJdLt3ofZVnCr4BBSGM3QCiRBlV9eftZ19Kqb0
PYESpXz1OdI5hDo8+FAAaxnepYcv9GG7xTq1BjuxWQ3HPwfkziIZ1EaWZxyshMdXifvoAZ3NHyAn
Sza+/ZWbkSceCxQxXwfUqycXT17WMVoIUq7nhNqkWdgURk+WRfc+O+zBVfiIGvJ8BnLqfUZnaXxG
ykbbaUf/oJFFYrEy3zpvIAMkEO2hXq8htUFt0Vkwkq4aQlCFcTu5nWxpSt7QD/Qcc+mH4GPiU7Sn
tMxywG2CFWbxMiOUGsR1UWGyknR8VapAzpb1ypfMRPB6SN6C1Eu01BmAE3hTIH/uu6zbiwI2SYme
R7EWrpIqQcjdxOUiQQYb0oMi2nU2wUszbqNFG4Q9A2lc/MdTyzlm1WwUJcaVqsG2Ej2xL1dl+fv+
QBbwURjJhRXqyotbvU7bAVYiQqw6oQ+hSB4qfzw2sm4Jft0jMV/bMpGHrJUn9OWxQA+3qYTrDyDT
cIGi8UukmIsMu7ZNpjcVDT3jHH1xUrniu8qs24Kxckt33OV4qU2qZEI/9D7Gm4de279E42sbvfTM
vOJt6ouMikhPGehfRF2QGlUWZkLRJXgndcn3zOvfmTg5oGw2pSbY9fJXjxdl1AGj1EnRRhYB9s5A
mp5XDfQI1DAG7913qQv7CN1xcpszFEkZH6dTeblcU9so8DHlw2xW0XbWPdCiGQpq1zwUsFlgx+V9
DLQqPIIG8UlqH4tG2/gBmYpcn8wyRy8pV6zlPGdAGRa9D6LW/5ihNvIoCwOgUjAT969teexmBM+y
q6e6NaGVcba0uHHunx3WwKidO7WCX4U9LPLZbLU6dK70SbCKdqwYe5ZliNqzQaiWstCQGdSeE+UA
QLtZxix41+L8oWqEZ51AsonUjpW1pIyEBih5H4zaTfI6xIdgiu3G/zVHnoIKdqOySKQXzyK6eHTI
FoDXiiYlSsuuU32Ck48UV690b2igMr+fOsH9h4XSUbZBGxh4jTVqoZJ2EucigR2lmaxZXoez4HRc
4ty3sujILqxQq5Tpcq3F6OMAJXq5y5spdYOWe9da4PFEsTsXQczKT7EsUrdQIfliP5Y5IAed7xbd
e6UAA88j4OmCjRgn6/vjW/QaF+Ojoj70TMdqV8FaX6054TmuN8oQnud6sAuovEp65N23xxodtSHz
bO7jqIa9tBndTJNOpdqYsp46URsfxkJMGadseTf+d5fQXlFvxVTTIuySXgCCc3yqmz+V9j1yD/eH
tXzj/p1HmrgEGMooLnPYaQ3xo0lAmlLHObeFGvhOzDI0bYyj6uRgX7X4MgOkQuz/cG3JIjVgjVa8
vqCaCL5KIKOtOVfU7RLo2S6FjIDGymcsLiOa5XDugAwGR9O1IUNUM9GYsIxhuc8qd0zOQom8bf0a
+qv7M7u4QS8sUTfAwGlGPo+wZIgvLY95dHNkEfLa7BLdBE3Fv+wX0lNKOE7Qzkl5FZkb0jbqyTpW
sBQJdgZhw3YW92o6MCrPi4t1YYpyLXGdlHwJUgAL2IVHXRzeY2Wy8kFd14rBGNXiXXNhivIpTczl
EArDJMoB6jiGiqb57lPWmWpkt2VIBEgXdihvEsuQ1/1pHspBETXbOV4qYljaOfZGlT61kMtpT7Nu
Ka19f5OwppLyKokWjl1RYyorSTZb0SjMtAYVLvRahlxhuZQFHDEZJZqPSZs1+ev15q+yooQwJ6wp
8fg7Rc2IF4OjPgbrNove/DxDL3nT/Ymhl5QY6KHSoSMSN3Zc+TZEeV9lpGLuj57Yox+oF99Dk8P0
nJaXQ4eWrRwpJAG4al0GFVeoOkrhcqqdGg7Yq/5hxkE4qIAOEDBfWaJ2FFekijTmNWzy6HGGcLYj
F5M9l6DSFmVGon4B/yLzl8aobZX2XAHsEjpcsmor9VteteRoN2R2oT2DniZFgT9iRTELCdtrm9Qi
453WQuKeNIgJmzw6Zi0msrTb+DGRTLWz5WIf8KskdlC78tv9pK+EYRO2D1rk1Oo2Clh5gKUTfDEF
dImG4yYplFJ8TqMEH0PSfKti4pWjz6gGEm9KbyWkgMDnAY1GMLRQ7k8og0KKCpiJtc4b1fxd0Ofz
/d26dHVcmqDcnhFISMADL2zJcWM28rbB5T9zJyF58flf/3+mqE2qGq2utQIORt0IZpidG65yS22r
cLnVFIyZW16gvzNH7dG2Cf0shcC3BUdk8eAg4IDQlBnPoWUjRKIH4stoKaAGlIyGHjUcTl3SoFsy
Dq0s8LellDOWaOnOVUER9B8z1FjqKC38aib1wHw/1k8q17w1+aFIW1eF4HIIch/G/bQYPl1apE7b
LMk5H7ew2OWjFRYr4zcGJx2m0txEnDVPVtfn7j9sDnRkAIH5f5uzr714izi07UjvIx8A4IaeXU4b
nLQ9GMJTK7HI8BfP1YUx8vOLfEiZBnmAxCYeRaXkjEOE3chZ4P+3/NLtA8EUekcWXgrjXNVIkbx0
4LBnvZeW5/jiG6izHeRzOho1BqyqpuF/jPJDmOBCdmQON1jp+ENt6vKx0d7vzzPTLnXgS00LtaGB
3XpOTCgJ8v25AIWc6JZQ+eLSzCxVFHplW0BkcN/04nG5GDF1XPKs5+J8guWyc1IeGgDq6PWsF83y
0hLdJARO0CUnMdHF0nLDzBdcQEqKM283LdR8pLZ7uz+QBbAgbiPIRfzHCBXYD0bdasYI1IBgHCET
3IqvhuHV3C6TD30EaZtXQ/Sa9qAXXy2LlmPRGVyYpkJ9rkpkrke6x5IA1+gU3pyjJy4EjK3mLRVS
gJymMLzBUjyD1AFw4IBHajcQCaXMYz6YCUSifJr6fWuYWuT6JQAZEoSJ25VeOIzpXco2X1ikb9de
F9NmymGx17xWdNTiNCWz6ffQ+wtbU8JroylNPmXhwBf3Jxh+AW4nrbv0Y0MSDNTjFZg1+Jc8qp2I
B/Il6FeM0S3u0Asz1AEcWyMZ1AK1Z537ajuz0nZw4abuVxYH/m3we9faI6ju+NgRw4+gGk2l0Bi3
IzFxE1dcfAJ1EkcpTNM4JOXvKrP5UHET+WGSx1PdMa6u5Sk1oNEqg9j9JuEV1zok1EbU9Apu14zn
xN/nwfr+fC5P539N0LTUQZdXRdfBRJWjZq6V9pD+S24Qaib/GQXdJp8JPuSCySgUdCjWSWEH0zZk
Mlos7nooHIBlBuToukydbD4Q0ojTYSVNwnf83RNqfVVrpRP78z5XJG9QzzlEdPCWKBgX4qJTuTBN
3YcQlc3mqMdLKBVeyjE0jbQ3h6hbd/67NHw01cw4A4su5cIe2TYXTroKBSUeejKhxuxJ8+iJA++U
hWhmRn8MKtUjdYkoFez7W4U1TOrkZWM/SjwxKxrcC+d/9mkVmq00uYX0IfSZM4glI6mw+DiFHApo
aVFjQlWZWtQulDOjnTGzkQhdYHF8FuZyHwmlp+uAcgnPkTCtxgCfoU0gePChqWwa3Csack29gTq1
Orj3p2DxtEBhgQf6AAo5dAeVPEZTFys6Wsir0UvF7mEMWTU14jxunMt/TYCh9npx+xJv/DmECeBL
BuWA92CceLrsSuO/eLELQ/RV3ylaZowA4fqqb0U+VIza0CyTeZWHrLzzoh+7MEVd+KKeFhFPlrFv
V7161ofXVmDds8vv6gsj1F7J1Xbmpxbj0bIACVLJHIA8StAO4LdWnDut5ogko9CwynVMw9Txz32w
+ocC6UnmoQHoB+aMLnd51QP/VI/mpK6k6lBp/3I1XIyW8gF6XyR6zMFoLtoaJ5t+4GlNz4hdFtft
R+4RSVHA5CkjUp5mo07WLU/01RiBlmFSHU2QrPunanHLX5ihHEslqpMeqzADaQizKz/rArR7hKIh
dn1/ZBhbvLwvjFGXN8TetaKeYKyacnNKDyUY4KbgV1PMDHfJMkTc6YWXVgOhxrMThqL8FA8eWPVM
DZW+iFEpZa0RuSwuzCglLoAkxkbg0fWTBdljyE9uVjWP99do2QwoO0EPjgIpDWkFf3KYoSsa9JYS
ZAukCaWBx1EU/mnD/bVCOYo8KesAdQlQALbKSjDCp6mKvDg3GJmHxZsM1Ib/GQzlKrpIS4NON+Bj
kUqZQ0/2c0eJVi1e6FVgz6yEAGvuKAeh1/4gdwXMBcUhFEHF10NylwVtYY2JOqvIf4WGOmLqMiR7
7RrQD0Dx5uxXlOogG+QT5KeqbJAcKZ27p/t7Y/lRjKsKXX0QJASlyPUelDsubIfBB9tH6yhQxeuc
NgTGqTiUxcZobchPdwATBCNrzGTibu7Kv3Z/4EYXez8P5mrqE4x5FtDNDKiCP7IikMWw8sIEdUtO
PdemqQATEDS2OYyi1FYqHK0YW8mYWBPgvpBWD1gKVqyRUQdByyHmlPbYMgqnrceye5nr1Lu/aou7
8mJk1CFQ1Khr+AaLZhT7OsuBrnnSsDvvG1kMVS+MUFsfdBY6N00YB7L6psytG3jBWpTMBgumjpBB
38zc6r5J1tRRByEd+CzvRJjMfR9J9XQD3ZeP+yYWXfvFqKgLS5V8lGF1+NwKMN+83ud+4XXqPoJu
x78YkkAzLkqKhO7K64MVq+HgyxIHkhdtOAlZHFhijubGEToRuvx639biLQwemf/Yopaqrpq0VQ3s
h0zZIm0wCrUttbaEtg7w6dw3tbwr/pqilqhJAYPJS5gSpG4nBZMVyw9jBgIGvgs++zpdo5vd+T+k
fdlu3DrT7RMJkChRw62GHmy3x9iO940QO4nmkZqf/l8yzretZniaQDZykYsGvESyWCwWq9Ya65BI
plNs8l+43LoZagZd2AzTSeDjexD0mdFzNI2SFx6hJ95MJBdh6OhACvV1dLbhd/ljbSSoWoOoI93V
rRNE8e7yZIqN8WtQ6+dsnODSD72jFRhUHgUDXsiGeq+zfwxTVjoqw+GcvJaPg92oGBZBpc203v2a
BK9y2VNfpTKvu3rVPx37/8YEBtDzMZW2UoSJDSwnfk7GI8g49Qychb23jFDOy54W5/ekfquMTuI7
BIQRSE3+u3Zotz0HnhQzN5cCwAkD92b6m4VOtLMn1e0QkDSZsi/qp2GYXWeAKguunPUQ7sgARUUd
mgqD9TgZzf1cqLIn78smBTbd888qO8tgQ4417tLnbrim9kNXxVdp/mKa/2StKdkm4u0J3jANQnNQ
n+W8jq7NNcR8cea1uQriRG+o0L6uMyhEHafyx4ziKyeWeAShcVnoYLM0ZHBw1Tgf4JSFhCQtnDYy
l64VB6x7Y/qvxpTcecWp5w3O+h2bzaL0c5qyEEOzmmNdHosElFUfeXsohodZ22sEZ+3Ptn9u8ofZ
CP3LG1W4iBtszi8YdkM6cz3T9eaQm6hFh8wOHvV7e9dHvtqP/3FKOb8AkSct1TrARcWvJrk1aq+B
FjSVDEp42m4GxXkF5qRmXutAGbLlSGn/U+uJJFq/bBt4yT1fs1xNnbpMAJE0aGGDX1OQ5FXu82Z3
eX2EpwO4C8BZrULTg3A2aDsD6dIiwtvHVJ0UQz+ZhfpittbjZRhxtLzB4Wywi+usD3X4GH18xeug
pgcp1LY0EBFGgdr6CuSVQjfuVcmuFtv+BpezPzIrjPULcFtUqbVDcxUuuovLox+WUCLMwBLr/GBl
/FGnoGJq0DbRsxvLQr315fELl3PzGZxd6uFS6mO3+rK8v6qN+pqhTq6Y0MijLBIoYUizgeKMs3Bo
PeL2Ba2C4ieF4bQpLnf1jo2voGs8/Kdh8YzrGcvCUl/vlFG7i+LEA5Yze6ohCT2FTgQaWSYki9H+
Z3OLaBiTmVojjLSZ9wb7heKnuir8RPVp99yqTLK7hSfBBo1bK6e3ss6asFbq+A9pn83hmjgvYxij
zPe6rHdz10v2oAyQW7GMhYpRVevwytSNoA2lnLSWuG11W+gBNQNdlg4S+q+vEfJdOjSOUWxM0CaB
JwV3RqZhSbtvly1DXH2zweCCipChgqqcMCg1Vx+cZETTYF4NblUQUD/k020zpndqxz5afUQRuLE8
s3A5KuuTVpvcJa0We22bp0GV66FXDnjtgkp34aZOqEiODLEH/Ne4+OagEIytNG7woam6XCl4xchr
4zZqIKl0eUZkOFyAAVaXtE4tmBVyigc9rILGYi4EISQw4r1irVlSPL+CPpE7OEyjQt0ahmOZz4O5
uKzw+w6cF6Bamx5UU6piLoxawQAAzgcwAYAz8hwvGq0pzAzYUp55uTW7VX9T4JF3ir9NIJIrDw6K
kBW0i5Sy1juhEW+A1983UU2UOEpera1ms9XslWncj7IWGKHT3iBwZ2MeFxQHO6ZyAllduexqM/Qz
61AZMs4Zocv+bDLFBNq49J4PxUpTZ6pGmEYZP9ImSFBRoSJGMoJkkB1EQivcQHGzFk5kUMtyhWoe
0Jrhmkx1iyiVeDQZCjdzRRSDI2C9cyrJjYOX/wTlnKWs2UvoNlG9DKZSsMD/UegbjygGQ9sOKio0
pM6Tmzn1KtA26+zOyYM0A0+qLjmHBLREBqhI0c+2SpyAbZfbXHU+ZEVmAbIr3exEH+d78xu7Jffh
DoS338GegxDjGP1GiHHZd4g29QaXP2dJm5Wp9pkSWY42CKNRGZvek+i61/w5fbiMJeyW3IJxnhtE
XtmAsGzt4XRcSNhHkAMCe6Fr3hdXxb6+dhYXQr35c7OL/Az6xSGIVS5/gmg/bL+AnO8HPGnqiWnA
fJZp16fX84wcyTe79U3tx2Ug4TPWFonbeSBqLMkYAYmk13DJ/dz7unpNKUpH9ENr7hrQuDSy5MWf
Cq04F7eo3Ca07SEig4IZZm51WhB0PqmpO0UuUvHxa/ccPl53a0d74v8Ig0j21qrLjInbnGTJEnUA
yxXUEuNd+M28T1+ZbwUJKCrnfYQFfUh92ze89kgfG1/5By3Dxz3YQWHdtccOOMTBGA4+1YP+1u7U
B+U6kUXtItduoYMT1D5QRzd4yt3cnJcsLdAMaE23YTJ5s/TYEjkoCypba/8D1aC8dG5hbVl0uTrj
8ChDl84oYiv2obQTQXj52KJw69yiExq9x0BBo6sKknUrP0Hr1Yh/6j1e9nNl52hBoz4v6n50dnRW
A4l1r/uEzyht8bmVzkOlUwsL+LmOGlAW7VUUgNG8qg8kVVGKnV3FQ7c36syrcctU0vGISqO/ed7a
fsR6ym7OaQMvnaiPxEdo1cOogMgZVYpFKXt4FF4wtzD8HaErFL3IYNW4krf2jrGbZXwxFRPtzd9Z
+qxWB9ocm+Xx8hSLQoQtKndXUOoJZeVrl6zRKFfZYl2P+W9Fy1/ZrPy8jCSzWO7oaQe1Kksb47Pm
e6o9z8NTF/7+TxD8tSDt8760IgyGZItHEuKF+rJb8tK/DCNbKp6vcbGdmPbjOmnGTsGNHOFObx9b
cjfQYNR+ptp1pfmqWRwv40pmkA/0o3gaNDUGbES/t3g3G7QHSl4vY4h9679+hY+GqZ2yuqixSsmI
mtWhQbpD+W7b43VLyXtqPzE7OVxGFPvKL0TOx8xO1uZGCMS2OYUqAm0QhcgiLSEGihvBxwgK9D8q
kkpmM3TxrobRx7eVMyI94hhV/3F5JMK50z7VhFDnRfm5U1EBNOYrlQZpTH9W3Fk9hfnsE0X3G/Mu
wmvdf8PjZq6IljlL1xb7rHlsjbsw22XzTWq/FeHDZLaSCE5ofJvBca7YUpM0U1c2hHlYUH9/bDPm
xpmkJk/ojTYgnKvNomHEkzdAwrEJ0PXtqYmD+7d9h0IPidnJFotzt2ZUpiRTAVWhyt9ByUrQLe/z
9KSTa6WTvC0J546sPG8WKFb+SM1bHZvrPES4BEF7Oo9XGthDGhk/uTjs3aBw5lAapFZQRoka21N8
1x6WA16vjsWpBk1H6uLhFhplvn4sPeVU7NTChcxoQCTrJxACQmC4+QbOSrreUIw2wxYYPu50xN0v
qOn7+f0boSC1afzBo3sL0vTzK+ToPf1qoWD8MyTfICw/3H4DZ0TIjU4FizAPPfis/GL06ON0zfbg
E3xvPuIHPchqUF81WnB5N4qD4s3YOYvKSzKbrAEuKDNtBTLe03V3ID/Dn+BMwduSuiNu845X0juQ
mutW8Bcswudzv1r8Jk4JDSPLnAT49OnkFAjEw5sR9dQpkGfXfuyvw0dyGy5u9H554MJNuxk3d7Cn
JqupuUonpqBLQ5YG0iZKwGSPQBKUz4vQZnRWhrYH1HDjYGrf0/Ca5l6WDu7SSG7I68f+EXF+Debz
6N/AEMpCsOKtkxgVXh5bv3TcZBwtdlX99xKruFypyNvKSmaFzmiDusbBG1SoGLbxMAO1r38qoeHn
2SGE3uhsfzORN0zY7vKKCYmWNlvkM+7f4EV14Sj9mj+dvcazLNyOre/4D32y1i1l0E18U987T31U
bsp992ykXv6g3Mz7y18h8YqffIybj+hAkwePBbtpNOyVUdtVhgcppr85tzZTy3mkCsTXQ7zaTdOW
bmg2HoVcRyYLCWULyPmcvC3XMgWgqOkH0wLW+038QbNgzho3lQqQi1KW2+XjPA1VprawVi+rDMyd
LTQz36uWnwy93zM/RuKN1jure0ELqMTHyZaMczGkb1RoQ2CYXb9HwmHKf6GUWrJgsqnk3AlK0yvI
4ALDIe64fB+LY7HsbdT6QYByt5iSTI1kv/PFaHRuk35YF66wA6UPEig/ldiC6XEhgzc715MisXrZ
Mf35+8bsaxs2n7RYvPyI8m1yBYnb+qa7doLcTU5sl7pM9x7n3XO+H65Gl0K2+fK2E8bCXxvi0zds
8NF9EOItEyNWsi6ILAupQIl7Wc3vTx9KiQPyfhAP8sQ8Q69Q3SAIrezqpY+PlnPdNS9xHli6ZCgy
IC7ioZPSVMXKuVTPuyYGHdIVWjfz0e//qowGhAz/DonzIuYwFvGEbmFPrT7QbI7INMdbayXr4BWv
jW3hhRC8xGg8Oz8H5lRXtdxcuYZQ4lrYGYqRjpdXX7y7vhC4HTyrMVlsE9a3aKk7Jw1Ol8oLLeNm
qBQ3j6jPRktypH5m//+0hy9Mbkfb63Nds7LXJWXzmhELV7y8hM6nkxcHi9UGDtioIBRcq9n8lvRG
gS6xpr0uCjSbu2Wi6O+kX9hHP6GhqjXs6UYdp/ofo4vzR3RXGiCzAv2Qi0qA5FAsDJWrNVrJmr6z
f6OsMHzpZ3V+h3Yl5LaaCdSuma443tyhHiEzo+gQdVa4KzqqI2qrnexkDdFwsuY5OqIXDqSYXXdi
XUJXsRtj8htHTz4Ge4bKVObQw2Ix41esNim0N7ICuSGFBqk+Pam1Veyzhj7pk+IcjIqAz1FJ7isn
USQLKk5GwGD+n83w9DJzuFgoDcDsgvBCQbH/tLhF2uOY+95AGlG5WapnvJ05g4xAW3wWfOFyWfZy
jjWCIrI1A7mAE0Vxw9z0sr87vr9QuMhIsfISFEvYEQ1ozmjvhcMuDn9d3hPiKdTB3qZCLmFl0Dnf
dlHjGFk5A6RPn6Jlr47PC91nCPrQn1EkO4W9t2tF298cdBtULmYwViXndgJqyH4kzUuipaDDu1aG
o549ZVSWAhEu1waNcy25lVBwXgNNUd4S/cNAt9ViBf9xInnvMlVpFDoASeuHsL8jzu2kVm5fXc2x
z5CZLytvxJtLLXsCFx4EurNyGoIOBDRj5wtYx06eLx0osqw23C/T5BVJfNuP0W1rzT8sVvzNAbeB
41YOFI1W2xNw2UTam9G4s5K4lu4a2c0knVFRJTvaj/8dGbdsZjs6tqJgZE5KjqaSurF9qJ03BTG5
Zl1nMXqCjQAb7/JCiqIiJLBWAVTQRaufonCbGKEBgaBSrpx381S4Lct3c5l5Y9WDF6jcx1F6mAuG
RnP19TKsaBntVZMbBYUgdeJLGEvoGUHqDvLxIcMBaz0MNM3glBkufM5JxSPpZTjRltjCceFDGFtU
USfAZerDmLOA2c9pJ3OTogN3C8KZptXazlINAImqX5CzSDJ/yEGxAHaF6pqEpiQi0lZ/yJ+1aPXB
466prcoCHFySL2M9OeAbMbPYzcMfo+2iftnXQ1ARfetx5jGoi6Fp2Jk7N9Te/2JCQa69ooMngE+A
5opRp3aFZnKL/ISf9ZLltZNd0IXzucHgFq0pqN5mK2dGFhO0yuzHCK10KaL2N9L/NGR0UkITsUEv
iZoGw0SJ67ljsfWsiuiInV7qSOLEoBh6n2gluYOIoj4kpv8Hwp/g2Qj6XWWlEWwq9hKXdFei4vxv
VuYLgjuszXpRyl7BOFidBDGyU83ceebw8zKKcP86KtGgKAdSRN74HL1zkiTF2gzaS5d5xExhAniL
BYm0NeQSUxcawgaMc8LIyyykygDmDE+hea/Z6IKn72ha9al1jLu/aNiDF3ZQZQ7JEAjknBtC2Je1
FWqrcACp95HVuulEgzKTbKD1m/ndu0VZd/fG74ImlVaUYQNVzm2I0gTT2mfkPs0lMCL3voXhHo/7
cVpmY2W3iJbykHfGng0os9TtXZ0RtweHczndqZqMIU20l7ao3M51sjByxn5FJW9O/5t0V8T5dtkA
ZfPHez+ovDCiAaLvJqTPHLzz1DZ5m0pwPGmPl7GEw1nbaw175S9QuZO5tPKiGwzwSYywBFWzr0aD
vrXg1b0MIxwSnjo+3Q94DjmYuqvSWesBQ3F1QyGXc9/Xxm89qvaovt1fxhLsX/CYktXGEQtCJ/rc
/No0MRqUFKN/zT7cESgujcOtnsjI69Z15oz8DIXbuOVsVOBCYGh9aQ/10rmt7IgQmDcAIH+mgjCc
QGHnfBizOSdzFgKAZswv0Me4aAZoTL8tLXQZQ+UjZoXL7FDyyCPwR+C4JQ4Kw0DopPLEWE4Ym3rU
dmgvs+DB1dCdTOPBqmM3LW+6m5rKypwEhnGGt37PxlfMEcpCUB+BErVhB9aBlFWHvDguLJOM6zMP
+8d6bQbGnYFlbJo5iwGkofvCOFLideY+Y0HmvFjjjjQlensOU7qnS+92vY2AVFYRLthq26HydCcI
0uhYE3zBPJ9yFFMR+5CVh8u2L6qkOgPhPHyx9hYv6/plyhyEE8pcUsdNJnbDnAL32hS1VbEba+NT
hfBLssn/P+Do8QWlGqEofj9fTBReLPNIenQX4DJN0W6p2Ls8eS2NJ6ZUbmgdoSXlQn7y8piFGwUF
m/9D5XyLUudkVK0BfTX9Tov8kngIVHdqs48qty7wnCzj1Bcv5BcgZ7PosCsLZcEwW3ZCX4szec0k
CaaEU4maKxBjmtC1/aP2ajassI7qEeaqJt3t5MSTrzYzxO01HWpqDjpawbvfoxkKL2PUWEzwflUy
bgTROLVVgp6CFNNEOHS+nIXZzUo2LmgrQKgdRgSti7dx9ePy6om89RaEsxklR3nYMsxrJWzkTdn3
nOxVCHZZ3thKzgVRg522heIMpVNB2hbmGI85Bajvn+qHhL7G9dPU7R30h491kGenOH/X1f3SH8bc
QwFpkvhERuQm8nnb7+Dsp0ts1YYeInwe2EJq/aVUZx85B1TVT5KtIVxBqGqsWtCol+WvMhmejVBU
TzBinYLofTcTxaur3eUVFJXjoirlC4ULiWKnjnMjB0pKC19j/jS/2+rVoF7HzT6k14MFKSZyk2Qn
zfKm/o1mv8PlncnKOddZ4x389is4a51rVR27Hv3CehJYqCUcK69vqNvFFuiUkbfsJNkF4dxC3xes
A1B7QXvN+e4wbSvMFQt4y+LUfs4o3ncs8oN2VJY91EWxBrRm6ao1u6rcclB52sRZHWOCKYQkm2Dy
qYsXMy+DJHTm4pEH6uIjtOz71M1/t4d5l9ykr7+grX5HbhNf2+Mwe82heq8eZOSu4jn498P4gmjk
dZp+GvFhjf2UhbGrL8dMl9xZRA4CvaBQUFat9TbGreuij3Oelzp6w9uXRoWPSEGWcUWXQCOy3hDR
PG+hOF+UzJCyXHQMp2OBineLDGwBl/eKDIFzQUXT5WO2AKGCJgrTGjeTvSYJT47tIDjvkk5TkRgD
IJL0CEKM2AjG4kesHlKITitXIbvRZGxOIiuAPsGn6LNpI2tzvhMgN1/MqbZagbFT7aBBs4EM4vMF
k9/dBEQEq0ABQmK+QTI0YtwcUlgBhFyv2I7tHcdnH8n+dfb7HZSA/dALQcHhFpaL2uhAVgovctlb
eM4ylKqg+bwOMQHVqAo/jcjYMq6SRXLuC3EQ60P2QbN12Pv5VNrmiGKuBMOcp7vE9I303azuKHm6
bIXCBdugcA5bJcq4crnCYYMVz1QOZoSKclk7najsGiEZqCMsqA9RiOadj2UkeW8NFXKGjl3cKuq+
RZ+l/RJGL/3i6rS6zpz7AviGvUOjiCPbaSJ4AmkZG3k8XKHATHsOn89mFGvVjDrGVa1n9CfrwYpf
6fRBym9K48aLj+oeG5tCvyMyXi7BNl/TRzaq2pHL1yi3I5iF+yfUOVENqio/7brxI0ZlBFkijJU0
Hcp4uOviwnY+vj4bWDc7JvJt9VC72kx3ENB5uGwogjOVkDWjh9ABmVCHG4c6ambWDhBuprENutJg
AXdFa//uk4BBpDqxd5fhBNZ/Bse5LjMGfUGy6kQrI+i3FPukKxNaeRDT0+lwGerzaOIcCgQsEVya
OrSSkfo4n74Y1O5t6KAQf7yq0IAxeiBscSlkv/z+qtoPKTptquAd9X4ufRw8sPxBXjDyPwo/u9E9
1bXQdHH5i0Rzvfkg/ixVnNwYFwMftPSo+v41W7EPlx2D5WWITnU7/8WFGBNgoBwA7aXQBeO25xBR
dNCVwNNWCXCo9ho+Rv3BvscHJ3PfxsKtLDebvcuj/NSo/HPev2A530PaAelJ0L14L0UAbosIRLR7
yCu54dG4T26Wg7MbrnN3cp3A+QdPl4X7wzn+YAdQ2+lutGPvtyBL63azFwaXP0wUxWI+LFBP4Oqq
Qzf83CCiLgFxdogPC5+VXX0T+d0HqCxtP7yJAg3cS2tXmVcc/4Jt6QyWnMOGUa5oy8oIHDEIWeqD
a79eHpiomvUMgVtoXR3p0FhAmD4GXz+gnfG2uk2/s+fEC58ocsBu9GR8rxFOohzBv4qDzP39Hz+B
W/SizmiUR1CKhmCrC4aud+3G8Kvn++L08Vaf6H58DT2stOLbLvXnaxl9taha6WwKuBjSIVGEdx5M
gXI4TXfFb9tDH4p5sI8f36s9mr7C0lX+MZ7sJ2dvPczuz8vDF108z+BXv7dJck0t6oiMBMOnd3e2
Z+6Hd82fUFobPUBwsYYys+6BrVFGZCM45SH3hd4qVIXgNOI9nAPFqrpYMnBNhwGrd5QkyI7n3mT6
eKRRu5MSXaGkQk09G0WS/yRxMMkeAoRnsG4ZeEcj0J3AQ+z5wOfaqk0LQjDe0uFyrXduphounDL6
dPa6fqycO5u5EUjai/J2sW9r2f1XdKCgotbA+KmOVjZuTysTlK2MHvgjvbZTP0qPpRMhH/xyeYFl
MNweHk00ZTMV6xui0XZpqht0hH8obfyodTJdCZHSKdFtwzbBkGOhCp8bUgwebY2utgT+cq/z4334
YAf5cfpmf9P2+mG4nh6VU/n7if5E1LHDUbJj0IGePPYq21Vij7n5FG7YbcrABqFgdjPoAfsD7sC4
mqa7wmvQRulN6OZ0h726W66s4+X5Ft1x1phHQyEZSIKQvDi3q2lGB5FmpJiEDpJl1rRXiON1EFQd
pwJ9Hcl8hwTrD/SvBoTJuG1EcRdS4wbsCjfxP54ywISkN82MbUUidPr8GsLHy4MTbVsT4ohgnjJV
XKb4mGumDjg2MKsknufJjerKinaTFuVQLyuiJriMtv41/jjeonEhVxo1bG4moOVddyzRatsxPZjt
wcsScFLEb5fRhHOHoaEqUAWDCP/axCzIePVj1cHlJChhYzeTmktuUKJEPzSiQRmLCqjPDOq5bURp
NUMttO68qppdKFC5C2RPndYOsrC6HsryKhwhUWEkB6s13IX1XqVB77bVPULp1eXhEpFjQA0kqPfh
gkA4yB29ZCgifejbDlwidlBPnWc44XUx5/spnA5aTnZlme+s8UmrTK9Q9X3ez0cQhbuNDVUAmt5A
ss+LoQfZg6GpD/9Jyx8ZHrVoX4MVNz/NiT2C1CHHA6slCdOEOwzsFYiPdWrgBOF2WGaQWIlUfLnW
fLfGG81xSfdWQwozvqe1O5XXpioV2F79BW+LW8x1NjfHpBnSVlUZMCOWuQlep0td8aIxKHRlp1Z3
k3PS8tx1elTU7Pq/SB+SLTi37eI8JFM6A7wfleeOpVem/Y1pXZCiLXIKG9eY3y8bhzAq2CLyW6+0
KZu6dbhQ9bKRC4rLtwyJS9Pwzch0x8bXoWECek8d/Fmsc3N1DwmXMv81zteW80vyNaspXpp87j6E
95M8Uid8DZRAfWe6+awspT6ZgiXMAiu8b8rvqlKArOm1yX8p9pMEX1AiRiwk+Uw4dAOPttxWoZnW
NjHpMf/kW4toyIhfcEsn5EihlG3tnAz1MbI3XNGVa4vJhaVGomn1ZAydx/KneNjZydWsQNJF30E3
0q0iiWcSuFrHtnCVxgOdhtc1bktRS41LS0U5WsFyt1Ocp6a1oe0JXdTkn6GWPXiu68Wt5xkat5na
UGvNKFlL7soIRnMqQLYeWn5lPmYjczN2MnTJqSxGRI4bQmZrFSo3PpRqGWXGEFtaSQ41L6TkjNcU
Lfd9oT+N/W+0DoKoTVa/IHL3Dq5suMajrgVlfpzdpEY6dCZFTRBkKRm9JSBeJ6R0jTZQxyPJA2XJ
PUNB3eYP2leQgDg2+uGy6QoOtbMv4KwonkddiRzMtG5V30tW10enI63kKBEaz2aY3OQayahE1VrC
lQzRMYoSz6QPrZl4eEnadcZfFPViSHj2Q5sxDi6DdwZpZxXTgqV0EjWwyOLZyauWJN+6yt7NKaxW
qyXGs37/H+b6hUg5oj2EbVo69Gv1GGoLa5IfQhZ5mVQPRLxWqN9BfzOuRp8+eXPEKKZhj1WKwkIF
VzK3VpZ/VJlWmsCpYO6+IDi3HhK9HslaB6em5QGJUXAN79aygzLyJ3CzEeX7ZfMTWoZDoPDjgGYK
rvP81NSnBAVkq9KcUrqDou9YeNcmezv39HL2L0OJN9sGizP1oXQgAjUCy1oq9X7u6pOTmA/94uzr
AZWaOlGeiJGATwsZZXdi+XwPiXQ9aGh81edFetfZRfEs+aZ1fH9YzuabuJ3hDPU4OAm+KSzSF6iA
/lOo9W2eZx/h+FLgATADFfOohHuape5igNotjD6ICTnqy98hCPUce/MZnL+tKtqn9lqyCoG3waFX
GoTlwunFkmmni3EoSnOgzGPZfFvSwsoK71TASSLPVvdWlB0r9F1Jq8NF4QkG9AXErbVBhynRe8zr
YH+ocb835w4p0dB6juLyoOdvpgOpRrCp6HPnF+yVkeG+p84rNKdcrcxu0xktpo6MPEK4uTYfxS12
hQf8SY3xUSp1iXVjIE5k9r6w0HeATpVpliyq0Ctt4LhFVRSlV1qCye5n5L47fxr8CvU0f2M5WM1V
GwwSoFzkOaqQ/5xSlPs1tQcVpB04w12K4qtMk5wh4sn7AuI8U5Wa4TCn0M7Lyp8GXe6t5AEEsLT0
+/lDD0eJRxcb6hcad4a0Y8wSlJpiQ+g6bq6u6rC9orW3jirxSusf+tMB/AvEHx1VAQo+WqCENk7e
GLLmueoXXQHO69cm9i07uwYp3eUVEzXn42hEvGoj9IDgGLdkWYjKxc9C5KWYDhOEvjSUM5TgZM6N
6jYDUaRi1jub/uz737T8RdA+i5sgxF0d3+wLyceIbHT7LdyqLpQ0WVngvGFjWrot6gf8sdFj30ji
7HB53KIl3UJxS1rTKrdTA1DZGB3zQQPdW3+EqDsIwmTk/ZJR8R2tc19PZEJrkUc15VQ1yPjr5GBa
kvct4YG2GRHfxgqrySsrBEyo5Ps+MV6VChXftAuUCNRfHfEyDZVso7lfxYrmIQ2sBO+GhuEmo0zD
TrQ74dWh1QeGDaRKucSerY690lCYMYtGL4ewo9lZHnPozdi9J9r0NEJ2UuJ5VjPldw6IFVFZYSOT
9oewyogopY1XqVV91p+dFhICrEpzgJaN3+hk9qNIJuQlXtcvSHIerYR1iN6qVX7XshvLi5TFDtpk
hBbqQGUPXOuE/TE6zcT7loWNqvInZaGNSmLpmFBwQ52S6KcDzl+i9nsVGlNp9tuiKaJASCKS/lip
g8T7rafjH+BI+5omip7X5PP5OG0t1fWxAXg9p7skpY/ZsEgS/MKp3EBwG5+kU6pWCxxsb2Y7lPUf
1Dz3q1jWLS9KBYFP9Gso3K7XS6xSvjryNL/R4+cxjlEU/MCInzVXZgxWBfW7gq64v3A1OnL2BBps
6zXkfP7KxikcxnAomj3uOkW4K9N+b0FnTrFjSYGR0KttoDiT7KmJNlkDULFtBhNiiHQe8ers3EGy
+/7yqIR7HG8yOs55lKjzLZoZdGPx7oqpVHIP0Sp61ktwHyCmaot3akd/NYdfaFz00kYZM/I1sAi1
k2njCTM9OnHiZrI0p9CNbEbF2TokEVUrnzGqOSr2Uwz+lPq3o7KrKX4dIIl7eQrFq/U1KM7qq7hq
SL52ZykdGFqdU2a9d+F4x2RmL4oqnM2gOKsnZdJlBDI13jAnjt9EYYbH6O6hs8bvERlv+3lMvAj9
J9e5mRqylROCo7YDT2eOsXaDnlv/gFIkVSsATkHloNT+NH0o7OgUiVuxp7z+LWWKFc7qFyCvfF9H
OhruGgBW2n5sfvSd72SvhSrrVRTRUTvOBofb1niFbUKVgZSt87EFoiA5hH6PUlzXcOn+h3KafXa3
BIUfPSk3ZnDZcoT+coPN7fPBGdLZqlZsKL7TPN1ZxDkWuuxQFQeHGxzuQr5QCFKWPXCyH0ZgXpHA
sAP6WAfzrnxsQC2Kw24PclNJFCx6jTubWu6+Fo24zNn1CvtSBXnsK4cwME7ji/Gr2JeHOYdelNf+
hhQXlTg14bx+KmUaKAP+o9AKzWZJFYYAtsnJ0dCQ2fiz1cqGt67OHwfqBoVbPYV0ia6tlpO2e8ru
KJR7ChSJL8yHbkEdVUE07xvczXAgOcO3y5Yj3B0bbG5Fy8IakloBdtQZ13MOELW5AQHKvk3Mw2Uo
oS/dQHGrCEoJ8JNHgCqVca+AM4bMKcTTULBg5qg4pM+X4WRrt/6+yYdNdVj3eQk4zXmrtYdqrZuW
OTPZ7K2/bzBojqQRkqSYvTbB0fBQdIfIurL/or0GBWp4+FN11HPhyeschnV6F9uZilOovM4Vv60/
Yikpm+CRAo0mFO9hKGjEPw6j6Ya6sAmiOtq9anZ/NY5164/L26KwExrRg2Gpv5fat6ysni6vkzBw
2ABzp17CSvzNNXBIkOBzGq9a4Ei60B1RF2WmEBo26V+8VmyHyh1BBbWT2bTXUEVF4+tErB04Gadw
eNCatVZMlfDdrXb9x/b+GiB/AMWlGsfDGqukHVoU+ujHMKMR6/IkyjC4w6eEkoEDOmMQnmLVcDMI
XXVWZSkjobVvBsL5qTnvqNEzgPR9DTIrlXohsYPF0hB+VbJgSFRgA4Ncu65RxYdiV27/NqzRZjJj
2pr0UC37pLpPwzfUeBvRt05HAnJ+JfTYp/d1fGSyx3wR4cgZOLexx7GrymRthTXyIKPXBjlF5isF
rcLk5nhQa2406tqD5LQRhkbgo9YMohJEltyIl6a2WJUAtFSK1ylGd0Oa+CMhQU0NlzETIomppxbK
7rLtiAe7weUGO7HYnsw17lxQ4jMneKY1Ize052CqXsDN4WnzSwmRsMp+oZkswyUF5/xOz3LdAicQ
QpdsQO3CqSpvLfoBPSk/sa56a9+EftQeQll65P+Y+7IuOZEk679Sp96pARwcZ870PABBRGTGkpmR
+wsnlUqx7zu/fi6q6hLhSQWf1C/f6adqSWGYu7m5uS33ztryRGfO6wju4OqApoYPkFdlwG7zmhqq
k9uS9nh5dWevoYkgztmIqtgWlQdBnuZtezwmmZDYI7jLZTEL+nx/6U5uoqBSgy5TRzGd7hh52z15
ZDAEVPelul54pyzt2fc/nwjzQgV1/RzCAvmblK06Yjru1kE5Px+Bm1pbrO2uBPrxEvPIfCCIiW4V
c8MUQK2cm0vjGGBQLmL5qmgNF4hJYedikkBYMxIbpEg3ctTj/y+2ihisFCy0MGinCANwkf7Yk48s
rreXl/0fluLHF3E+MSswLtkXmP5uslugT7TNsYkw7+ddqYDa18haQK2EVivdXQim5pq8QeXxQzAX
uJXgkFEThqUY8pfCJeuKykbX0SPtFUzgaKtMcA0puK3i/qphHSp24lb14i0RTyTyrnTVuc/pl5a9
JKVsirUMM/GuGg2FpFb21lUqfZRRsXLd0MhTSTSaErWPETGkzZeIu2bDwokiXFgoUz1UexWKRM1N
U23d4D1Hm5AiWm7XL+zWvIP9sWacgy2crNGd8e2Zy+DiPJVOtxazW6k6KnhTCBrKLveXzWP+8P8Q
yHlWtxAjqrSwjkxxAD+kb0pRwohmt7osZtEKeSeaYEK2acZzER/B3pEzgNnEhiui+WsbhmZc1xZA
oVtpsVowWtl5bKOCn1gFKBfG2JDb5VY009HNJ4sIgDN/Vzr+2lGuKCwez5c6+BIirdUFZpPsutgq
6sZA2XJB8c8LDPnSOKqIdklR4wtMAm1IiaI0AvAcsDkl8lt2KF4rvmw5ObNitTe19KYQQbmYmEN5
pwLpO/KOYv/ziIrn38FdJzLG/Gsvx3d41ZDZSK60wB8BGq2SFEcnDXwDiFS9fVn5Wd1Bto1cnagi
aOA8QDvIoRuqBOGYfoiUjZvfh0uQ1eNnf9petMEyVcELW+Rp0ZqhRBm0xyCOQzPUCEDvoILChCkY
yvFkS3d2JeZaFm6yObXQfkpGFnGk7/leIkHWYFAK1Or6AwUkbNzbbvdxeek+h8u4QSYyuHPZUd1F
37yCB5UHKEOYzWL/1ZIW3In0+zxyunFzYs9skKPvD3n0fFmJ8SP5zZkqwdlcjcyALggQoSVHQasB
JrWi7q4qfzqHfL5WXADTYj+k8ZiZXb4n3dcUAw3xLSMLJY35HUGTAbIsgAagnJS4p63bR9iRWm6N
yrXDamHL51frbwE8RIXj96wXQwjI+lNRjHV1zznJjbNgvZ+vGKwW6NoBkMaA7sX3bLkaaIX0cbWc
xgVgJdrd4XiHzFG/0qBOnlxVCL+CLLG6H5wAZO5lFDoLr4hZRb9PP0kiwdQVt5JJoLRiqkBR2fUw
Jr6NRaPUQiNeAiqdtXAVAkCOhZSBxsVinZbHfQl4TQzQvbIGwz0OAH3o7WUb/xwcYDknQrjwinqa
kFejECVaM/9maE9R84hLx6jrcmHnZi1wIopzp6nrSNGgQBRzdhRjm0kdm5eVmbWNiYTxCyZhM7pw
aSY0kNAqz7G/6cBC2B+k7KGkGyV4TtuFItqc85YwUQz/jRP1CSGh6soCRH06Aqv0PiFALMHId+F9
9bJ3RXv1k+1l5WaXbyKNVw4Dhy3Cf1S1+k0efRGyhaTN7OJhmm9EUYUYPj8VktBt3UaAuTVPlbsj
4iHMEFrrL5ryHAAlvX2/rM+seY80zci4AS6Pf4wnjdjHbHArM2gUEClKRpkFaNdeChyWxHA3UaHF
etxmEBOpW0XHJCCBU1i6UuXZzZkow91GQ0Bl1o/KFHZ6AHLF1n1VXaNUMfS3ih5VMzHp4Xr4Sk6a
1T4zjAMGZrEDYuzlJZ1pScBp1hU2ooAiZOTnEElOBnTP+ZgViCz5qrP8V/qCEfeNY8S7EASOK/1e
yBaEzqv+QybnQZjQKF6uY/AWESpt7uWf7+Y414lzG0UlBFLg4Pc9siuyDdUf9CU4+Xkb+aECd7Ri
X28FhUEEZQdB3bosNBZxFGdvDZ3hMqdkzAFzt0bD/AHkMZAR5yMozhsyTiNuS/nzc9AqBubglgD/
Rcd78twHimHd4eIbJ/caCpc+hM0pcpiHGRBWy1+60Et/fmD9XCJnAENOXMGNMVCVtE9NdiXqD5et
em7lphpxBjCEUhY3Mn5fKjdZ860l4HHv1028lOKduwplPHMgC7gsn7oje0kKMFUFByh2ltR6hipv
GnHL2hKB3+aySnMGNxXFGZzgJSB8yuEuMoI0zhBaxHvKmW/9Z1LGr5hch0JDKzeoIAWIOrHUmCjL
UmBp/YoQYKvQEcQH/TLnQoZa1mmlj6qA6AVUGgrA0bylQedZE8Co3r+FcJF44aIZx/UgxMfE0kB8
i2IgNQwl0I3fX1ZnVpKGcSvMeYkUeKfn6sgZsnqBhOOjKSMv5jHoNo64apaIq2YaYxC6In4dgX5B
fPo9OT/Zmy7sfdlHXtZsNMXMVe0xACWtQobCwIS7AcY2s48x2+y4Ni2Xur5H6+LfNVPZnPWxviJp
i1K6KSeDWavFzaBLC6+NuWACyA8MVyJyiRoPcOR6g5fAXsa2Dhf3bZ00llICpzaodXROpcAnrQon
tGRWAOGtrRcKQnPHC1cgDAagLwoc7vkmNprsaIOPUEkDQQ5zAbmdsZ3Dql94CBC8pMb5PGAg8NC4
dSToCkJORGTOSsZ0mdukVgVULj23LxvlrD4/BPHwuHmftl5GIYiIJQh/pcKpTkmctSIec2DBXDjR
87Y5EcddIUhFpn2cIoymfmeAadSIAnHDOkS4kQYyFz8xKx3dsd2xzoalR8JcTI2EC8ZHkHAB+Da3
dSSRHKnzGZ53yDcp+l2WecB2zHdeKFuK9LUCTM/ltZ3z+ug9wASQiOecyM+OaXrdKVUyen21LQyx
8lyQC/rJRs4BO9ugSpQ//2cC+dPHaEiqAgL1KEVS+JtLRSNIESRqjaEq3dNlaXNnHROYYGIF7xrg
ZLiwA815eUtqPFaVDnipjKJusMQfPruCwAFBT5qG2JM/69ogBiQerVOSOyuhq14NjQJj+YDYr06X
tfkeJfGuCzPAKN0hTgeuIGeaIt4IUVRWCAa3+qZ6lvcE6HdG99weQhMYYvI727b2cKDGQ7Knx/6m
P76g93ajbzRAgGCsd3X5e+ZWd/o5XOiTt4M4eBk+Z9zEzklRFH68LGEGfkJF++kPjbkD4acxkcGm
XJnEVg/OHpATN5WlbbRDfFW/CFZzle2pAaYcaBnvklW1FKrMXYhT+Zy5VnKZo6EM8hVgckbRjvkH
JxWsFKWKy5rOALePmjJwvqAcPe7vudcOIrRyli0mKnFMnwXcgGGfWLQDUhZ11lGMN3xdgcYPU2UY
IkVPiCWm9VLr6Kzv09CUD9RcIPOh4HL+EZEjDblS4gUVhPWVo/rbmDIjKGq7loGEELlG098EHqAK
va+X1Z/z8VPBXIiDYnyO9xwEd25i1P4mwQRr1W0vC5nbTA3OVaJI/6KswC2xmOlFSClCaUFbDw7Q
S9aMflGHBQ8301kw3vmAmkCGDhTQPHRHWLeKUgMRx5TcGwoiWkzVm34YbRqp3DZhtfHV/kSzF4zt
moObYExcupITb2FiZVZXHVEpumWB4cUnPAVBlgU0HwO/o4pMdOcGqWvExQrUg5fXdO7G0n7I4fOe
XSKWDB02sJgkuCN+sMql7HVwRKuRXSPLv/b+UrveXHDFcAhEBWMkaHDmfLoyxJif6IBS4PgEjClk
iDdFiuRg0Dk3hKT7rm08U04Fx5QleYmgac7boyF+JMUYE4f8BQ06jDIoesAwEPVL0N408cfQml1p
dz8/RzqOFhBQaGnoAiZ8mhVjC4IbynA8lD1l5TYIXkr/PcxeavF9CTZjprwHWQqwblQ0B+OJwjnZ
oE3qHtc/VhQp5bqxe9S0WlvyjpJqM8lmMpiT5Cd5KV85m6+ZyuWcaxeCiUkEFpspKvbXzrwVNmVh
s9c74ZEVK79cFY8LXmZ291TgW4zznvgf597oEKEaM07KswiDuepOEQ0ivYnBg7eEujh3/NhEEufP
IrVNmT9KwvvHAJFdJr61oaksYY7P+pqpHO4wuJ1GOjbKSSp0ykqbxoiM5IrcVki/WflN7pjq/eUD
v6DZ9ytk8nRz2uCvNfTHWXxMzKZPaQiiqfjuspyZKUpYJVIRYPMBxpzMZ/OGUkuBzNzh6l1TU9pI
93ZqgiqMHaVX9zSYwTq/AZhHawwvlwXPXUVTuVxUU42k8ylrYZXlF7fZAkLO1e3LIuTxN/hAbiqD
O3GNGJE0FCCjsSPZkB/BIW51W7YtLeeU3kutlZgEUHmq5b5F5jXmD8xfSfdMv4A7e1GgCUSIsLqD
LN+Eg2gD8MqkaOgY2E2TF9sFhZcWlbt6e1WretpBYe1E1+lKehdAVw3aUfeAsYq+tSQrsvw18k21
MfSG8uyuhysMz757j8xeSgz9w+qPATsgNjGpz61+5WsuHTw4cXGt2unaWW9jk0qGZkuH3CwB6rZS
rHJHPqQtZp2TdbCmD/QX3ugAovr7E7jl7wYHxJMqrs06uEL3q0y3bAm0e/aggkcJbl1UQMPIObu4
VKRcTEcts6918U1XGtDlnGjz7fLWzvrUiRjO04VdnqGnG2LQ3F02XwAd4aT7VO7Afr4Yns7LAiqo
jvltoAJxVhQOYTd4DmS5oBuIalQ6KRpt3ipXNWmLpgHamkhU4F0ZflTUt7S+2etqaQ2FshcCZgvR
TeeGC/5wNmaGJf39UeM+TByiUsaO04g5LhWQOtfgRRBiU++3Pci26fOQb5h4IEt5utE8PvkPQEER
9HJiMfjmVbHQ+5TIuDljJt6GMT3hPP9CYIcR3b9FcGoRLxS6PkdQICdkVQRmK63FEBM17rYXrrxk
yR/NOoiJOM5ay1qvBG9EMCLIuLQN5rkjJAJBrvYL1joRw1lrSzOpqx0sHA2ljVvaaSBayI6YQmdl
S4OMsyohiQMvg0hT/47nOTEMF3Fo0GQwDKkEFGpODaVa/QpBHFgOkJkHKJgiIy7mFo4mRVQhKkXt
TfrmEatEJo4otu+YAnBz48D0KFBdNpdXcc78dGks52AeT/rUJ6kNHc2Zis3KYmAwFuQQtcWCg5zz
XlMR3C0s5ADXzX2oJfhImXrHKDASQDuR7OGyKnMuZSqHuwv8HHhdYJhDAIUmBlYek3I1dInhpatq
ialzSRTn83M5lcJSgahQTiygAmeFjDFes6h2kf9+WavZiuxULc5TFklIgQiM54OwqXujkg22r7bK
SjflY3YNekQrMkJTWg3rK3b07h4C88G1lh5q41nindT0GzgPEhd1W4vVaJl1soqTVTukdlvrhipd
Cy4aIr9e1nnuuE3FcQchB+hGnzKIA9r6vTAi7wA5FMgQ7ZKrmjVNAIMiLyThEPBJEqnNByLUiLmV
3B7ILlP2zH0blqxldvUmUjhPpet+FMs18kF+vG5ZsxEEEOQ6110ZrzJ24y5ijo8vhU+7NZHHvSSS
HOMBTgOtgP3HvmnIFjwTS7wlT2AidRsjc03hsbfEjXzI7cp29u7pF7YPaS9tbCsCxhBnsQ0Bq7nX
Q18BVYsQME2+YtIlOr9ZxzURwpmk21NP+L6oTupbovzkA6f4shqzeTwQ3FAN06dj6xrnUIYQ/CSd
M77IhGOe3iQu2qfRp/ruK1+L5kiBjpftXWEdiveXBc+a/0Qu510cWRpCbzzx5eCCSgQFXA0R0dKr
bNZKJlK4XRKKJm4GJGTNPDko6YfS7+Q6NsCH5GYJoNGiVUpfL+s1e9omErkt69Is15NstIvySg9e
/Gbvli/q0l09IwWooehLQKsrEO/5OkgjZuJQyZCSOYIZaMSO2tQI2bGR/IWn0MyQK0RMRHEb5YYg
XdISPIU6oIefpMYYNv5+WAt75aYojHjrmv21/iItVOtm3MlIuII5P9T2R2yy8yg1K4WauC2SkkCe
YigjgSF7qD1DkUZG3hUYei/v2ow1nonjlKxIG2ltCHGZvIuFOynYSMLdZRHSkkqcLaLbrWX5mGct
1LsWkzaFFTf7OrKAVIrc4EpqvlWKXbBrkd0WzbWa3JT+sXStGo7NW1jduScl9MU4GcqhGG7kU8tS
KarC0KJwnlnugRxBL3VK3xTzzt81u2rj3dV2DILsTbhLUJ258h7KJWatmeDi7AO4Y5I4IPNSQ3xA
59hOZ2ee5ekvjX7IvKVKxaKu3EVb5KIf+SpEEdfC8BzwpFxD+erZH+HuPbCDp1Sy/K170xrJrjb8
+2z9tpQcXVKWuxsZS9EeqmPn69hqFUtxS6OIV777SoLHy0a2JIm7FSMt7auEQlelNxvnOo+u+uiu
7E+Ov3RxjCeCu3+nG8iPcaKRgChBAUmFDJL71ypcCKjnsrwS2JwVPBVUhtidU6VUMtlRRpYEEKSo
zhHTDF1k58Qekuu+s6AcekzMQVEXLkRl5pgCQx2HAki+Etp5uaKl55ZlFqHKDMRpYhXwb6DnRukl
qACM264i5hhBaLo63cTZtdvsBe8aqFC9ek3JoVWfaXvrJ74h90CodtehYwVps0LdvRWvw8FuU0sb
8PIhRq9sA+Zc1w6Qi1m3atB8iLq2WXaPDXBdqupNrscqmqmBPSgLr/viqFWi3XmoQ6N1AUzCSx5w
xnJkYKdLQLZDKCDzNwoSMmkqDCriAHhAF+w7ANwITR3lO3Vpwn9uhaeiOGebtuByjeRRlL8D9U3p
maQNDB+cAK5FswXPPisM06NUwgypjBGx84vEHVrgERIIixrdAPikLQL4tZKehXaX1ocgq+zLJ3Dm
Zh4F/S2Pc2x12Sc+3qB4NQmPogZkX/neLak91KvLcpb04rwauDRJVtJRLxX9ogAFZPJ7qq7J4K0z
jW3ZIoTUjEAiYeweEEt4tnxCnxRkjzmA465NCYCrbrb1h9ce1AJJfvSl1RIL+cwqojuNMRStVCB1
8td/nGj5oLs6QO1Vx+yzh94ZkBmw22TBOmbu/TM5nClmEvGUUtRqM9GPXbiPpHt/iTJgxlGeieAM
kAxE90mOdascxZRJa9JfGD0giAEBP4XMKYrFnCnIA6Fu4mGxFK9+qpLBajLvLgkWYoZZPSZSRvuY
pIcaiQnUFyElhH8jFUhjlsarZjdjIoHz+IHg6XI2QEIef2T5igBXUkKa9PK5WRDCk+8oakpcHJDa
7ND4UqnblinwvAvd+QtrxTNSsThvNCWFJmKtHr1GtsABYF3WY67eNN11Ip/vR1Fg5BgVvRooGMPe
pzu1D80WgJJVT6zMT3Zjq1nitXiMiwZmRlDoTkxM0VteA9DJVlw77akKl+oE4xZxUcHZR3Fhe9IE
SaULWN24fmDpKe8PrnsdldeoSknhqqlvLy/CrJv4YTHf6RQnNhk4YpME8miTfrtufJAb+U+gFXXC
haGvpf3kznDd6KzM9PEMh8FNXeTXcXJ/WZMlCdy1keauzjoREjAM4yRruZIW7H4u73+2NZyXoH40
gKsMaxWp4j0LgsBgQ8uMWu9vukZY6SGzOz81qvJOx5jzZe0WhXPOw3MHSWWtgwMh3sdOgU5gM6+P
8XADZrYu0M1WuE4EeUHqrDEi64WrHzWHT1WHsmDUVQSvMWN4LCdZ+QrGudH03GE48I3eib8wU0fA
2wngdzSYyp/YEVmnlBn4extMoDbf4iK975ALq6XEEtGMubCg8sxBm8riFrStmBznod+Y0q7ENLFr
hLvsTds7pwf5rnhPF2anZpAG0OI1UY1zzcwBvJyUQFzzLh78R+0UHvqPXDeya603ycpSt4/qrbvk
4sTLSqrjn0+Od6bJEfhRIBWv01X7rYkNda9svcjwALGyIGzOlUw0/ATKKWWpmHSQhUKnlQS5OaCl
Lbhjyvryzs3dP1M548ZOdPLUIAqrAHJiom9ppFx7gJdr+6UE0ZIYzhHXkleQuBrFqKLJ2qsA2bWl
rP1cN8fUKtTRqU10wQip1tejEGGDYsS6eA7uk51kJdfps3IKqOEvuOHZO2+6eJwfxiSV2ITjJpXJ
o/sGut/XyioNYeWjo7JSDeEju5bvG3Tl30aP/9m2cf4ZfjMq/AKSCXlv2aNMSiMXHy7LWFSPc9FN
H0qCONoG3RN0N71KRnXtX42wzS1USp+Hq+4mtMDKIq/Z0nN7waGonEPBrU29Lods1MXz2JCOCgrx
Bh3ZMVYvItoKtIUYaaadauxLAwUfBgpBgMpPtjs9JrmySkKzc+bjbX+Mo6swAHeYJcel5QenPt8n
zqau13lvCfkhCBdO4kyGYfwAwC5i6gCFab6vYugAehMl6LbW0UseNpEVZ+DORo8VKJcdMKZue4+C
E2UVLyFOStq4mudx0rlo7uSkzEW7lYa56JBeuxpqkjFgcjdhuwV3tqAf43RX5M8pWRfao64aDeZn
hHRFxA9JeqN4o6iG2IW3aA81dFdcEeBjtnuWO5uhCU0tu0eWBOQDcVpYOhooy6wxquIV+AtmVR3d
AZQZ2YbIHgqU20YpbVCw9OWuHEIUal7ZIKyESgHagC3Jm2BYZfFWza9SIVnl7TYR1k6wpclgVPF2
YECKXxfNKez2DgFOX2K4gWvFyVfXv3aBYEkRVcSppQ83UXBMZIwB2WB/z7JNlxwD8Cv2tlghXk0e
AXonOptA2zD9Mc1uAe8GSoPrqL8FfI0mhRYrNlp+YpUdh8TImp1KrwL3lqY7oXnwtCcdBf9hFxbX
KUjv8nCrpXdxuE7KN6e9R90k0U9as0mpofVrcFYnOD9iAzA1/71UAFBxbAcbMygrH5Ak8bNYvqSa
D5hrBxQLq5DuPVDYSQ9JcBLSN9KDMMcBlgUoyKiL5epRU1OuSsHS/Xc5VU3FfRH7A+gPhMw3axRS
5CbYxMyG+ZlB+uDkG+DbDtW3KjcDfSc6R6SxmvKBhV9aIPgAR6vJxwW5Bud1ondm2NiusirFcitg
qKIC7qEqHyPSGmLK1ix8RreQHfsr4Ocu3fefQ6dxJHWkdlFElIX4cd9YdZ1C9eqxGceUttq2sCur
XvlGtCuNSjTEG7IHlO0KFnYSXQzILjjCGfEUuShF1yXQ6oIJ/fxiySM1rYuxTTDYYTTWbM3QTI6F
aDjG04mCsDO5ekfh6Klc5QuKz1BoouowkcwdTJr2VCtwqX1vD8Kg0FVuDE+gLo0Rupp32krbZ6ty
12+8rWZlVrAGbS2geaylm2DGP5x9BnfReU2ZVm6Lz5BNII1BtGPRNZxxa6fPD8B+N3RL24XGs/71
8sp/joLO1eeuOZATARZCQ70MQFJe/JoBDSzLjJos6Td+P+f/zvTjbjoxjIGcpKJ+FRvxQTHJtWeH
0DO3mnW1cq7LTW0upZRmClnnunE3XOwRWa8Y1jR+BAPXNrFzUByvkH+03qr9IVqr5hLkwJKWXNQc
EeDsfO/f1fQroq6d7kCEzeUNm7tFJyupi1yM7PUZRpSK8ahQ94uobgYx2WbAfi3bN1ScLD3q3qpW
NrTQA6wxw3gNRtJav7kd5zEvf8oMB950gT8heet6JGf6WJJHMHirgyTGTraBFR4c60u47qzhDrea
gTKLUdrMaMzWRre/daUGxunyh3wyYp2gOxzNuATTBGh+5w5PK3h9JMoOwqi+sGWWmzmca6nt5f7u
sqBP+wtBGAxFawUFpB0G4M7dlB4NUUZB2ITEG+DKaQKaoRWR7ctCPu8wJ4U7k3JDhqgrIQWgqsD2
HhCfGWkApF/03m6JmYBfFsWreMETLunGndAka2PNzYMW85+3VXCfqXa7hGk5/sSZE+AU4w4kMpZC
KdZQTAhEcRuFefwkC4QGAFrs071WB9E3oQ66hTzmnHVgdEnDuD3gthn/0AsDtMk0Q9SiHLgWSwyB
yY9tcS2T54VtW5IzBtyTx9GgyIAS7rGAOuI6S+psunav5BdAAro7dkrusmt1H25Vs1zqhPz8LBvX
VQZHGqo46gh5ci7Z1Qa91f0Q3BJbnLqtJhpPhdGsyBpzGatxXslcUHW8jj9t5EQgt5G1m9d+UUMg
3Vc7H5nhtW6qt9pra3dr74odFtMRnxIDnIacYxXUPmk1DwJz1e6s1GwMWQJdvanYCUg1Fvza58L9
ubTvya3JTtZJlDYAS8LgjCUd2bp5TyOj7FeyOb7PhjU9lgiMPLN6gzX1m6V7a/Yg4i0AyFc0Tn6a
AuulNE3kIW7RWIWW1mbTjlkslS4pOWuuBCygyjgaqvBFBFoxLdOxrAi26m+gzjDpStjlV9kX50Zb
FUiHHOIb166WOHbnjRWMSChdjKEeT/9Qs6F2KYNcFJbelVs01tuOFX2R7wdTNfNj/WXBVsdj98lW
J/LGP59spirIUeV5aWtqMjpZKpBtGsT015hPtFrRqPH6W1jZz/0Ho/lMJHLBrFY7EY0FaMhe3d7I
kae2gcTZGIFNLak3ymNvaWthiwGRzbfO1F6zK2EXLEz4j2HrJ62BlS0BcAYrzfcAFlFWspSMzija
KdI3Vn9cXtZ5JScCOBeAzrIWYKTw5VVH0eWdGrkSmIHI7pIa7al1pqPfBaX8AnNvvYIUtAfKNBS5
W2/jZoEJ8AFDpo6hD/mxzdptyIghtcWJqQ1SfYK/9MD4HOaPezL5XM6BNCELc1Eebze6pa/tG/jO
qO2dss1dZpQb9h7bQ2sFV+SqMyVqdWZvnX66A+b8E3QucCOC0hWRihWLh20uvgr1LfNNnT0lmLC5
vDmzm48EC0glca4/cTEHjZr7QQn/NaDWlQzZoevE9WURnxPEozZAjgDMGwZxVcYZeZdoeJ6OHhlY
3irGyQ/1wVavAUPbv1SGe69eVYDQN327sC8LnnVbE7ncey1wipCAvwOG7ctbJRt2qFID7bNfed77
ZUnzq/hDQy7YA6WEOlQuJDH9yfcfFX91+ffHE8IfUXS5oOUFzQMIWrm+E63MPEB65TBJV12XSHo4
N3p31yZrKYkO8VK7x5w2U2mcG4xpNnhlBGm9/lS7dlot9TwtCeAMgmq+2kmjAMpOIxREs7m8XHPB
44icheqOikYdHs5Dknug/TVFC0iWL6VqpdW69G1Ms+iueVnQbPw9kcS4g5p2GKvVQkjyidiYiech
4xwG+9j9CqoY25UJmkujykoa/an1E8zBJdWj2GCaQWXpwYnKBYv/3LGLowaQUwXswugz/YSXAgaj
nDQJvif8JhmSblVoKiqNdHdAkxISIpW48BKYO2I6QwMQmKF0dNBw4aTiE6Bt5WVruk4Nvo9dRmJM
16zS0vq+0P/13v23+5He/Gnr5f/+D/77Pc1QRnGB833+n/97zD6S326it/eP8n/Gf/j3X+T+3voj
PbzFn//S2b/Bj/8lHC/4t7P/WCWVX/W39UfR332UdVR9/3185vg3/1//8LeP779y32cf//r9Pa2T
avw110+T3//6o+3Xf/2O/tyJwY2//9cfjgr86/f12/D226kq/OzTP/p4K6t//U6UPxAYITICZ+Q4
3jSCCrcff/2JjH4tZJfH3m0d7Zy//5akgE/HP5L+wJwVWD1Beg3cDWDH/v5bCYCFP/8I7UkoiaKp
Fl1KeCj8/m/lz/box579BmzHm9RPqhI/PDqKH24L+GiQr8loO5HwhQTAJefxVFJWVHMytzZLNars
phY0sKIS19DTwHKI1l0JDklAAJTp2xJszW6L/wvk4AWG4OsGAbUHQDKzDGWyLxs5vFZzXUDquY0b
g6oEjXN11wXHkvSpXXiJW6zazhFSKwuH2ErrThCOSI+GWycSuhCdEL6Kh3EZILrIqORuKrkGxLyW
pJIR9UOZ/nkUf8pi9/57kZbpt+qivY52jU3++Kj2bxn/N/9/NNpx/PK//m0Xn4x2/xa99aX/dmay
4z/502QxZvLHOGsFpmJl7N1UcDn8abK6/gcdM8qADaEY8ZQmJqv9AQ6u763mjBHgCY0vhb9MVvwD
fNFoysQYPCbTRrhL+Wdslps2EhAGocURtx93xSaN5kUDKD23mJj2N33SAyDJEYT4DmXM9rrSexXI
1IosPNGuyay4cMHIo2aoKAwuk267QUiviFYVOyEgbAt8T/AKxiRGqcCrKnnvZBJ7y+qy3XpiPAQr
h8XABZMKZTCU1q/8LZ6s3Z8+88xlTo/feI4nx++HKtylBBJyXQVsh7LNwMemGqDqzj5KTXKAKq4i
slyBK5GATs+nQm2FpFR3bpHlsukwyQvBTl1nH6nvs8chpnlt1HkXADclqMAxk+hytHdiVX5pBcYO
etezV+x1tPZ8klCTZF38xobBL0GRG+cvPToR7FoThae6Ycpu8EJtoUVvdCA/HMzfGvJAReAcKcVB
DdRt6OkR0NbYUL3LShKLqMzJwpeApNGTOgwYny3QO9MbsZNpS0HMGNPNyR5XffJI7NSkyluWDltC
BuEGNGfSS66XznPT5fkSDOj59fpDP+5aRQN8p9KyHWBcpHvXSJ988QtBPGm96l3rqd9FC4EMB070
Q9L4BRNtEsyH+IBtJVsfq/dNIx67K5xCfKgKGdBdfaP1myyoSWxRsRVuwVyoHUN9xEdSC1d8YDoK
3VJTsy8YEG02LA8zz2CVAmi4IhunaQQRyRAlZdJXSfDbndNFAC+deJebP1d8aubnweSPL+di7hRU
QYrrN9V68NV1og9XirQU3fzTT4///2RR6qItZKcfqnXfasZIdC2FS63H//TTXOgbVgVQ8lC8WTty
fpRE706sl3JS//TTXNiu47YMPJLjq/FCiHu0F6dw0n878p9Yas43akrvlh7FL4eRb3vDYPRJsfDC
+aeP5n0VulwUJUaELgviSiYUPKK19Utfzb8CQjAHDxrAL8D5LtphH6wYwI9/7ac5HxAnsR/rRC3X
ek5uPTn4KBzl1xbkE4FZxqohSb1qnTL9SxoFlkvzhYTPP3gujT/rHfpZAzKatdDrBir1Gugn5Ki8
7/LE/fZrK8Odyq5GeOnEkFF5zYDBPSXX34jexr+4p6MZTU5mFDQARtBhiXGvU6PoigZde5j7+rWP
5w5norNIkf6Psy9rkhMH1v1FimAV8ApUUVW92u1uz/iF8IqQxCLEIvHr71eOuHNsjssVp14nPDQl
lKlU5reAeFT0vEJDZNmNgypue/QmOLUMGj33PW6iBjPhs1kMBAFebnv2Jjw1XQZXwju+iDz9ApxK
zp15f9ujN+EZt127zDBBLXwT5Z2DapwMVxb7fJb94RzdXg5WUs++HhskFbFYGCVAxAANm+RNzvN6
iqqQv6+Sbr4CLLqQZugmYAduOwEl07FYGiiVuVVeo9N40xKdK91ft2QwucvZIQNLBLRDuwSFy66p
vFx6603AzghQTE0HXTDRpjHladPfFkd0E6ZNXwZePWhdQIThbXTmfyj1rgDyzi/3p++6CVHLgjKK
x14XEePhHp1BQOm7sj3WSQ18bSSuTbkvLc4mWDlGaHPclcjBFramtAS3e4qIufGrbuKVtQttIDKP
c0mxD7T8vrTk+bb9sonWMqni1XqJLpQ32LQszcdmttd4/ZcWZROvfQumvRqxKNKjWc/7QgbRbalg
60bMkrplbq90MYTOAAfPIMnreb3WUbvw4luIISy1fJtEVBd0je9EbwpI8t5WKG7tEEwHjn4ozxsF
yk0Zpd1p+L+2NP+rQsNNiDIwyCyEiRBIyQxtQjTBqulKj+3SkmxiVEMmezk7VRWh27wlKvjSl+K2
3b0F5yodQjDaGF144ZkaHoOoueQ3be8tV1BNXReULT6kIGTXe//Glt64ATch2cnw3F9Fzopb/whm
6E5fw2xs+J3/8xU3MUma2Ddth709o58LRdQShRHq3GxZmHznWD+51xTWCFk9K6hJCMaDJwjh8AMG
Gw6GQnYWU9q6VfjPFJv4X9ZAQxYETT8XaJA9d1FTMrBQ+ugzKy15XwsQRImh/BUQA1BJa8jSh0Ll
xk3m4+qPJK8wu98PSshimhU79KzG+LGGF/i3wQuavRbWHmA2ZHND1iYjPsY7qb909OhqPn2vZRi3
6RLriae8h1GboW23g+mI855YmFemTkzG99448THVHb1mdHZhu/6cAv5SmtkaVgU0RN5vRt9AXBWN
Nmg+XildLzx8i/YHstsOyYyT8KyPVco21wO9LRaCTZNSN24z+CXCDCSe92XnvHfKa8YXF97653b7
ZUn8dSF0OcdCWR+FJ3PayduibGvmRmVVjr2DJ689PIDhD/+FRdfmdpfeepPSQHZoqIikLrhok9TV
QqdJOb3clB62+KtobM0KgQFd+F151wX1qfOu6Rxfeu/zf/9ltdceYlhN22KPTIvJdBADX+aKanfb
i/u/P52tbdzCtw5lzerBaNnerfoamuPSi28Sm8aRl6CpiI85+RklLuyozG05838R1n1hRCc9XUxV
vIPnZb7Ia32wDX/rv6QZbGoNMiezgrStLkxi2edylVCKCGyQs7VMPkgkmgDcwnh+dCXXp4bjquY7
8JW46XP4m6iFYRNfp5njMGDucuf4a7wj1pe3Hb3+5rrAdd8GEZqnqOmTPDT3S39j4G4lznCgM0ju
uvggWsKruc2Syr/tW/ubuIWRogjhJaALN6g/OK0r07q+hlq9sEW3aoVlAzcaKVAwuAF5qmunaHSX
3/YlN2ErLB0MLztdtN7wDDTVjgw4uG579iZoG20GNzy/tplVqqqTq77f9uBNyMaRu65juGA9EpOP
XpOuV/vLl5Z6U4v0kHwp9YRHa/6gILbgK30lhZ03wh9uZlt6s+sSsmBjj0e/jObdSGOShxbqAAzC
u0+9L6vbLttbdQ4Y86whU/iiMdN+KuAWH/P12ifdjLr/Szs/px6/pHmPtP0kVYXYXFe6E5E58yFi
wPF9oAudfmwyr7fOaWiH6GRmM+ynMIDdHggNP4JE0cNNG+BnP/2Xt3ArgmotEihzNX1w1vYliCEH
d9uzN4kVvCTpxxQH2WAhFRiPbUE1/Xbbszfdit74QWP95mcgPzCnlWlZX/02F7buTxD4L4tS+32/
gCmJg0zSZ9OMzz2Et//+3hsw2f989s1tqBLTkAQuzt9xEQ1L0RmVj51hHlBaotzXGCk66UohDdDT
8zhtmcVOmZ4c41onLwpokH9tTduTgg9vDg3K5DkiFqj+BUuhKqNgVSC73RpU3n1HwuWuiYZrfpeX
VuX8339ZFRtzT0UN3lyhBMSuSaebF3yT32TH5YQJGGJhjHc2+YT+/217cOs2Iivl8cBicZCJTnMJ
ia+GGXbjwzfHaxCyUIUGIqWD6roPo5m9rMZ86UpobrC5/22Vn1TKXxZc2aThmDlNR5VMwS6WwqbA
HvxrAVLYg3JRnyBIb7KSw/54ajz9VPshaDRdcjbhae0dZijTETTc+OAax72b/cXL25LygwU8/Lby
5Sdk7pdXxF0Qel+hnY62H/zCwd0ps8ibV9Z3A0/6bwW21qqQUS17sEX9wpcJP0YUZVccT2dtNM89
CQkp2oaN9VeO/PiiFK2LdojJHbTpCNT/F7LTS1SekNXKa1n7QrP3J//ml99bDktJASvzCrsC4zEP
ISh+ZOyfxhBeaaTyujVN3NG7ctBd+mubiGu8XmjLHa8YEj09LuDj3yemDh6sG+sHRv3zYBJYkys0
2Qvx/RPF/Mtvs6zuycAxNQiiLj5BkjHJpxJ75u+J75zf/nBo/zwGf3l6iTEnnUPXP8pE9oVyRudY
zc6Q25ktX/7+Jy79gE3FwRx4GLVz7BbDGsKqpBHf6rm97eK+xceHC4W5FsN9L2T2R1X3/5SduAIC
uPDaW1sJAod6aJngbkPkPna+e/a25XA22SlMbIeJZIy92jafUBqJx7ju49vWY8u/GNfRtFZPftEi
l4wjNP8jZq9dyS6tyPYG0CwhxmK4tjRdf4dGc6p5XNy0R7akT762Qz+HDPCYdgQ92EGr/WWuwxvH
Y875F/2yyxPPlHQECqsIK+9xwW0jV72l+W3v7v3+cF87bbUk0i/GGnAYOp9l8dl4/PvDL8TnlqNQ
NR5ODo/rIxu6gaWsgpBNNK3OWxzU8vXvf+NCPtvy+Pyq6WZDkuHYeo4sVKjk+3O58j7w7bILZtCN
g84bXv7+x/68iQCs+n21Qte2fjJWfmGH6pWvS1GO4sqj/3wBgd7w749uTagwrKRegXhKip7yIPUc
/uiudbVrY+TN237BeRl/2Uy+t4aD1IFXSD/44YTNAeOzm3KOm2wibG3JwttpHgo4mTqncHXLHLbR
0Y0vft5jv7z4YKkW4GuqghJ0OcHXhxbT/u9r8udtCo223x/tLnD3BB1UFQ7pALo2eoTwPfU/KxhF
3/j2m2K09MbVqpENRRLP3dExat0tbnRN3ean1Pz/PgghovP7LxDBIldPrKoA6JqG93ym5LXpJByh
GAEeiXFveEvgo/SM200N9v8aVyDju366VoH/PKyRhLaVXO3DbKz+4ZZTu7dlNTxOrHGeUA20e7T3
Grh2kH85S9i+ifsyw2haZZLDS3A/BS3br9T69xOP7ENLk24fNKb7qEPLMg7kw0dHuM4+SgT9vwlq
/v86zt2CEvuwIcryaihUq+vCS8RdybzbkCbulmTSDmG9Muh6FICbgDbGaqjrl9G18f5GuOS/d99i
9KYlYbEdWHfELJieBBChOx6os1ylZIW0EskyYS7kIsJqLVcITpXeO1K16063St+VXUXW3EPZDdUY
1y9Tj/mQA0nWtt1z2jq3IXl+Yk5/Dbl1kZ7la60KgNhR954FFELdD+nfo+4cXX/Ys1tq1VjzfmEj
8wpf8fo9I8l05xJxrc/y52PBjTfJiMWuHklTeUVUJ2a/6t5/ZhqnBFVl8g5wxOjVh0fkx7//lAsJ
ZKtpHqDTm8xLsh4lvsnHOfEXiHAo8+wAolj8/U+cj4E/rdYmRzldzfpauuuRCxLcjUsUvDWe4R+0
E8hjvxhccWdvyJhb/d/4Vv+zRzcpK+INdLJr1znqYRU8VWIBQ7Qxvb87QzpP8E5dP/gRIADX9sO5
hfOnn7hJYnzSUEmc6XoMwxni9GU7BGm8OPVRLTPM0DGNK3eu9KpT7WPINc1OlPXTXGZQJYyLJliD
u0iM3a5OSpl3C5wVmcu/L7CtYSm0sJodxBOaf6uldVMIto6Pc9SrZe8EWt+bmpm3oFzokzfraMl0
I4fnZCirp7EDnHQoZbzHpVE82LFqYVcylOBKWbjQ0JE4MIGpzI7V9adxAsLeX6bwgcvympfUhQ9P
Nxu51QK15cDscRj/cRe9FyXEU3qbx9EXb4yK5aoG44WI2cJe9FxqY2EXeRArKZx1mvayF87RZbTK
upXVu6irqyu7+UIbAuS33w+sjrDSCQBmOsoYKSVbE1H9GCCj60BLhpFPSA3VsR0g/rjUk/c98EX9
QJd1fGF9It4I7F2eGY7olJbQG17MYqFRVyUkKwVjP8apuWafeylHbbqNvO9w+aNoRdDz1Rwzy4e2
casr1fH5C/5hv28xmMxBQz8GQPg4qco++Cb2Hyo/GD/1QYuOrSeu+XRc+BE/NZV+q5xmh/DSTMcF
xMk8UqXJLfqoV4qnS08/b6dfnh6OvNOTkdOxcgM7pKW/1hIAaMuvbJUL+38LzFw84SXdpKdj55Kz
OakOnMexH8Q7ZleTyc7vdmZNLFpwnr1WWpzL+T99mU2t2S+jr6p2mqDbFIkvvstaSId1schMVyV5
08jkq9CLIzKimvLOtn11TW310mqe//svq1kCclp2OMGPvZN8Moo+QMDoGol3o9/1X0aPNhk9aRpl
TMWmI4OX1QSNaj7fjaWSX4N+avZVU00mn5ykzJ0YA3PYTYUP69gvn8exBPDi7+fYpR+4SfIJStUg
rp22QKT+MyPv5pjGXTUQOz/lTx9uk1aSMgaFSkXjcVE+er6+uONRNXh5D8/ZJh10IA8UcnR35cyH
HCOqNg/9DkCwtoXt76yus/QvJNOtXSqqYMYm6bZF04yQ2TPSPcQDHM5TBnxJbsGNObQd73cORtv3
JmRQzTpTtTTrvAKUAUiqLRX8WAheE7P6MW80W+BLbqsrQ9wLFcsWYAr15rLta5BkqxgamJU/irwl
FnLrngyufOmNUsF/222LK4UjUO+BWTYfoV/qfYxL7Y25bEMsQtiqEPOEOT75FvAMDkFEs1tmjmsH
m9kKiiTDR5lm/2UwQA1dY0VcCoAtHFWKfgk1w5BvVvX6faAJewO3yuXpNJgF9gLde4a+Vi4koqP1
eF8BOdSEQ0rK2rnGKrm08psIr9aI0T7W7sETdtwraMme5Epw0E3jfGXlLxws/8uaZm3QSAsG52DA
PwT71IXsnBe/NSGwBpgBlrubQpluQnmN0NQZ164puPXP4rBZD5mG2x69ieNIDoaSGY+eoW6fuEcD
xbjbnrw50eNpssO6BLII4m44Km1EPierf+XpF8J+iwMF0FY1c21lEbtev6SCnhlY9TAEj+is20Ml
4Va7a6L+299/zKUQ2yJDWTCAVMyVLDCnpCC/z9G30izDG6U45A0XZQGzcZnVSw3EA/7lcJTGh89l
B7fEmTWQ7hOJuhZeF3b2Fku6BkNchXRYChLUaTSuCCiZm/La4OICpgYCd7+fjYu2DVwhtSwcxyd7
tpzLbj8eftoTVBBJ6E3dF87Uls+QlHLEvh+H+QdT4VX9pQs8SEjs//4G0gImgEHQUsA1KG896aaT
naGQ5aAQtbuEPslKQvOlffIXewTGcIep2D4RK6AEZe5F1Q90WrOBE3DNd5GqdrIFe7LUD2Bd5h6n
p1CJK630Sxtxk2Ug/V1J6naymN3QyUXoQmGHw4gUXbO6T1dntY8Qeb46xr2UWbfI1trxZ9GvgyyS
QMY6n0L4V3uL330lazXiBgmsflaOSfg1TKL1m7u4bpn2jBt9cmc9XMFW/NTc+cPxD7brb9WTjAPW
cCecCwujDg86AhU/SdmCUD2H/AtuCFVBBXePQJTl0MvP22gtlgSITNaq6hCJqW/zUWqTksCDJMCy
DCmdagvbm4qrfev3/msUJmcCGa6iAgaTLFVJr95GYsoXbh200hzjfg+70agrufxSUG0yYd9VHYEo
AMRcA5S7EYoIWLzzAAI4ejz8PYtcOC62+FFFvIAOozMVVM11zkJvOq6hFPcRlE8fSdzXV7LVee/9
4etswaRyDp1WlGwqRBV+Hi00P2uj4tebfsQWTirWkff+EM2F0/j1qYKbA7w4o24qQNCRz4G2400T
TTCif99jpim1zzBvLJJI72kc5hriu3//DZcWaJPgkrYZ1pJXTVE7NBczjovwyrl06cmbxMWDujYw
wRgL4kTzfcLOLGRt1+Lv731hj55Z679eWoJlRX8QOl+FcolbTMPcIrN53b6bh2uk3wu3wGBzdRmQ
1mNTwpUB4KYGIrh9tPcn+Iamel3X+3mawpMTlE0m6bJc+dCXftUmmRCi/X6kBLSoNe4BkKOuTmfw
m++qtlbv/75yF0JvC0HFMdIaQcqxkGsEFWIpw4c67CoIxZoQ2uBNRK/CHi5017aIVO1WZaXhMwnh
Yd15GZwt193Y1uYuwB1kZ8shyqe2O2BGcYr7j2xVN7YftmjUMkzcMomGBkgO4xxr2+pDG+r1tpjZ
olHLYNEKvZkW4ageVyU/c8d+/vvHuRA0WzhqS8Ka0nZui6XSPo5845wmPlz7IJeevgn2SvUd7RKC
i3Do9tkg6wD4Y/bx769+Ye9uIalwOy6XmuF6V1dz9LAGtZNVOghflPDdT3//E1BU+XM+35qIRPC1
b0qKOy53G8xHVp9PLOtq1+57TsWRJW71Vkohds4StI+92/M7UcGIc/JA1IBDzbh8hHIErONefcjs
o6vqk6dOTHXalaz75MRi3Eciaby0FaNI/ZrEcGuE+QRfGUT1ygXXgmiqPzu9TfaKnr0itJus38GH
wMir5tgQOx9Xbsh2g14PfTo5kVyFZP7GLTf7wA/nj4L55p1XEYI+sMfhqMX1YRxKyyGFpSB2S5hf
VJMnXiYdIQlouR40unRafSxt6aRmXthTbIYJzerW2lSMYX1QgZrdFC3K9bFdAxcb8sO8WkfCpNMD
ZsiJk+FjnUz1lLqlFXfTQAboE4eQ8sQtrSIHhv71I+4+MDecqHiVXVc+EiiZvrROS9J6DgLowjk2
2DFga6vUWWbnxdOmyWPA914xzmcFNGQIfmsjnGfqeXTZdSzgTw2r+EMIAYxDqXXpp0QnbXa+/saY
RULuAqoe2rtbh3DQadgR/5Asa3nEBTzKk1bUh4ozY7O20va7FMw71Y0MuixhZIKsOq+XOJttk9B3
oUqadDFjg5nR2qpnaW3wtZxcftc452K4ARvhwSxBV2VCzew19BvJ90h2Zz/myqModaB+n1NJCE8J
a5I+i12IhXCtkn9IJOndxAMG/daJwOYqXPpUeLHnpbqJxl0SCh+y/6w7oK0EMTDlLx+4q0S7N2GP
+UEDflRYY1ijQNNr1V0wSL8vkkWaGTPEHu6mdVuuflq6I4dlwDTVzZ6zrls+TKMbLCmJA6QA7RrA
muPA6TKfafvhPCB876EnGN0tenLtuwg/5HvZz/Hns7pfn7YRCY+41M6PMnIY/iq0RQpYrEh3FwLp
wlP4HrkZdHkqlVUsHNxMRcJ18xiNq09SVDCviyLZvxJFwofYXYNDa2n/YTXayWZYx2eumbusj2cH
un8dfNOAdgcSlNJpDIoFN97PrldqlUKNbYTkx7DQvFtHiKbLIaIyi9bWCbOwjoNUDxq2AjNiosHM
owkPsVE6Q4vCvRtXf5j91Our0GQ1tPfvF/Cksq43uOYMPbpceW2SOPrRe03LMEPop5QaYdiBrVbk
pQ6mQz/65ZLxqh32CXGrs6fSbHidQgl13lvpQIeUL/2+p7F55JOsDzRRDLJFU7JvqFlO4+Tb+Bhg
gh3nUhGXpvHMCRxwZVw/1aETPSSQ+Ur7hOrUT4iGy2pXn2lAySwPJkzk3cTM2u9L4eo6gxlU/bV2
xnJ4bHswqp8MJ/OXujIrfBu4bsfdEouvEmTdk1TUqx86CwWxO4+6ynnTY/LDaThr8hanBHRx5tKw
XDs1fYIQLz+QxXrfFYRunoaA8qfQ83gGAdJmSDtbrQ3cCYh1Uz7VCnNVMMnf+CiGJ7S+1Du8/vBt
ruJxLghG9i8LSeSH0EqIedB46bKxgWTDiG3QABpo3WPHqTyPydQpnMygYLjoqxSKeXjyWkN1CNvL
sPuKQL3HU9b9gPF9/NT1s95VjTXv5wD3NXQgRfQO8NMhq+rKI7lMBMu7jiZP4cRQ12nV51qZ4STd
esgieCqjro7UA6jSMm+NmV/qwWUwYlqdd2haRrsacyt4JpB2SslMaE4svgEFLvcAeoB6SmAE/d1R
kuzjeKDfJXQSvwJPg/K3Ys0Xt4uQA5yz9xD4um02Mx8XZreZn1TbBfuSVl2T17JC7o8EdDNFtc67
lvTDaXC7doePbu6SpRfvnGBpdzQe+v3gRAkH2j1wTSqa4dFHvyoK1RlfGYn+fgHkhsp2Nwh+jDnu
jmCst/6uXVfHSycxl/DrjOdvycyGfOokkrYKq3ypSgf2qEHUpKPPq2Vn4o4ht4Y0qxwzQ2ZrmA5e
17cvHfc9XEqQ+ceUmcDfd7xrTNaD9VI4dJQ+UsEqPsaQI/ugoMKm8Fqdk/ldzGC9urL2lfVji5kn
MmJaVyV7HiUYTCmgKmd54gGu3doOMM1cayhVGlWlGNhFr+ESDT/mGf0YjKkBoyVrGRxH2kM5NKxx
yAE7Tl4CJXH3K0MZwUBT+y2cLYg4dqJds5WS5EElsX/fjX39NsaNwaE1E5VNdOlenaHsT7GNwx5G
26tGWpyawGRd5ymZThNQWciW8JFNp4qx59ATtMunmpMlCxkxzwFbMI5aQwNpYGGbfVQJaG0unn4c
1ip6cAa8MTM4OrNKBu3DKnoc6DzUEF6Dfd9OlG7ybFwyHxlEomBQEcYcFUDt70jSDw8ajZA0ABvK
pMPct23WKkcUhPL4E9ArQIxE4fDVxoF4gE6B+aeu+HQik6g+J2XpF0nC3Q9qtfNuCStYfiUlB2w/
UmOVrnzxvjtDVJ2sx7zvLDDdIUBd8X5caJ0HUgVQkPc6tOxnvzA0gl2mjLv2FeOyoaDl6B9KQdQ+
6Ny4aFse3w0J+vBxBEsMZWo/G1G8oUEindT1ZLc8dqpV0IZP1nDOgy7A3qBMJPIQ01BArkrEC/lG
gWzOTVKZsYB5qiFpEA4xDGGoeGeqRLz6cdl/NkCd3lVsHl8UmkCvSKneiMPObU3eJ0mjUuRFpF9Z
i2fWfRehD+uNGafP7OgxTUaP3/PRH3OfVLzNo6Si98KYxQe5pDQvVMA9KQs0krscAnWqlVzeWQ/+
sx5nVblrKxN/n1zh7yaHlvFp4Utz13aoyVIkKVVBqb2DWTX+X7/PEih2vBtr6wpgD6jzJLjTfSEw
uP5n1Cp6P+qo27vGo8dBExCEYYN2doVNIqj0Q3Q6AwhzeAug7xWjSZigxPJdYz9BiQnzhzUxkYCd
dDt/ggtetTPQxIbpn+CKpjbye5VBRypEJRCo50rasdx18xQWA4SewYKGjZ2zlPZQD0I8GbR8W7iN
BKRYPQK9fMjwVn3GutIUU0TFiQ7z29TFPkT9VrgE9Sbq7tsw4n5aj234BWKDgLj6Thd8GytV+Rkv
NXRgQxh57B0XN8HaXeIHgmr+tQnAepocr31VAWmm/RBUpN8LGCSjxx/VaT1Z6AIoBkpzasq+ZnCw
AQAl7eMedGutoTGWmaDuvJxNJY9PBkKB/NuEanuP+gpdsk525G6hpAlT6BhwC21fhiDmwVp4PumS
QiO6uszzOW+KkfgJLDkDt9lNictXIMFq9hAlgyk4RizYoJy1c5r4c3gCuLH9SsIBPUDaky+1bwjL
K8lQyRJSzg+QfSI5YZGYMxSeNWwyiasy+N2h1RbGUu8kIGs6rUuJiww4a2rB6RZqijk2m3eg4wK1
OjLpvlbwNf4GYWTE6hiPZyirWp4hhZq8cmW9Jh9Nh9rGoFRfu8ABxRvt4VNgkcvXMQBc1AAQGckI
Xdxxpu29R1z/o2PHKY+Q64CLH50HhS8bp87IEii/CV/2GUaa4G+26Hhk0yxEBGlTC3ydHzfVIWkW
96mVTBTTGu+rWIvvclhUsVhTPqL+RCQNfNqFwn6H6p9J3gMKToMDLGoH/9DDAPezLaceXpW9cb1i
5IHTQD2MqDhbVxjLQUOsFo+87mFV5GMgvSAkw8jZsxas+g5X70NiwPJipK0Akal7Pae4B64eqjXm
kkczjU31WEk3a0OoWO0s6qdllyQqBJoPBORxr6fxzmsiNRSgxa1fYTq7qv3fL5Cu/7M7/IeO4E84
4y/T7tiMnkKQsINVBD/Mrp28azGpfYRj2LSv3cjuJkhRnkJ46H6aFq4hGQv1yyNmKePeZzXuPBph
H0WrcTKldF8QfWb2u+GEIYdkDeS0uYs6wUZmxm3DVhy7Vdho2LsrkQ9YkMU5eKSkTeaXFeZ9YnTn
e3DoRpJGUjYYmkD6feeVkLHYA6rPn2vR9V8E8cuHpF8CAnupDoUC0wERuLd6AEr54zp98LpWvLHS
VCKXJB7yDifAp16bBCrPeoUhFEwbgJCMYVrZBM47BN5032rcDeBqDQzT6JoFQTh78f1kqFghh4g2
URYii0JDzlLLT2xZCZK7C09tSdHLhj+DfAewQPIqB7p8IMgwHxZaskNEonXZqTgAHDSCvArP3TLE
5oqoOjbewB4w3D9XoH2jaLasDGsszv+2wzTiH0V7v80605gfEN1OfkDpcSlTUNjovVcHEYwTwe64
6xZXfwJ5yLNZnXTB0YaefT8xD8mnUihoU9hLm3Lnr9382eerd5Bd7fw7YCj1TxICbT4skcf2fS3a
VzNo95M3wzG8q6N674elegqQ6Op8FqARnjPDAvcupuBMKePToOKwSpVeOZzI6Li8tXGXvBtD377h
ivxWLqAS51UkxNdEzeFRxaP/2sRT8Mi1lfla+xafUHYSOsA2oBjPD335YbE0rLIY+fjBSO5gjBOW
LsgInTOg2F2CI0xH4ZjlAach027t0SVvnPEu7lzz4lB/yA0obQ8SdxSdstDlsChXuObnXeCfuxuz
Y+q0ERV19ksyt3fAuGFChKLg33Bk/KONG+6mTkmjT6X0Rz+z6IR8Q1Ogw224RrPuiGkEUC9NIslb
RMZQpvhoERC7vXO+8sHRk995wSwKHw1xm0+TU76S0UONBOG+6XHG9G9JrUoCFFrQDMF1uXPOevqM
w6yJQqDin9IJ5TtVC/euk81wMgL/LDVJqJ4I+EJ3U+zi7u7VOmp2UTMFn1TkUgGETNTDMKci1SMb
icC356aEJZdqjyUJg2c/MCLMBjEvQBNC1/MJgJ3hZZTEPQyuZ+4r14+eoNdVvwIlHMNvlXcIsJ64
9rhwEu11ENXvhhq1YT7jdvsvhNnkY0Sh5SlQ+6FxoeMv0cK7F4cvZebNVn6KWn8aUkh+tR9A/uh3
UFcd8pHW/pQOgO5BNApd3Rp8Cs1hBr50QZW7pOrfxYBRfgWxqLzDJL3m+VC2/4+6M1uOG8mS6Beh
DREIbK/IPcnkKlKkXmCiqMISQGBfv35OltpmutRjXTaPY6aSqSSSiUwEIu519+ve3RIyIc7j0pSU
pnVxbDsiPCHxgx9hHMZf3KbuQQPIYd4N6eKcNGnmYqPrUnyZBzXc9yJbMT/v28jHBPQNXwD/jdO5
e5WOWpvtled5CI0Vd5BNk7yzwtzQyqd23ZG0svbb0Q/V0aKbk7uBYzdkytOkH6U9NPtFuM2enVwQ
l1IqaUVlYuQfTtKNr4gkXWfbNCJ4nRVipQ1Jq+sOm9fxg0BN14radS13ZZcvpI/4zfJ19i0rQUwF
RGOlKvxKssD8M2gEDf5I0bZZl0Tc9bKXn7M9kvfXpwx3F14wmn0PPepwYNPq+3McvmQqc3+EQ1/c
YNni4dGfNeZLJbV6qZyhoGaa2zu/HsJnVY8TVzJl4YfbudW2bYPs3K69v2fwkRI4DxRAV2uK+Kdr
62bFoGzq9xWK8uI05pypu9o1ao6gU70nzFUoFbDCm/+YU8s71qIb6BW02jVA4BdLt8VLPmd+u5VL
jx09SHu+Yxtcbi3MsmJqTQdwJM4LpuJ7J2voKayhs6KmkjOnoF3PPY1faTO8rSEI9+jdg0ue2ll2
qGm9ut0IUvDShjMpgOm1BtGt42wCaWi13HhxSCScsvxWJmL92TfKfdVd4wL0mDCLQp13z6or2eHS
VSx8qYjnl7S0kkvX9OtlVjHOMf5cLKfRKbEThddacJKh9tjyEdX3ADbZrZw8N4/w0PHrrTd6hbfD
psT5UhYzB9xUZjMnlduXYptPVYIvBTQxPwm510V647rPqjQ+MyhlPvxBexthG7u9YTNcUipWUoO3
MfDFYdGmqja6S5xjYKz+2TS6qiIkJsFx8sJ5RY1eOQ9aqXWPekbdG+OXJ9I0wKeqKrW9yF5a8VZJ
9KsRxiTgWTpcooWBuA1zCfHRZ4795BA99kS2mr41WdXhr2eXJ10uBt4tzW7XZfKOSxrXe8/oArbJ
1qdlVPZNO9j1fTva4pj2da0BM5X/vWjg7XkGimUHCrCgmOhRAvcBcRbRvBYr9UNVsd0EEFfZQM2Q
ZKF/XpUMNpOl2m07GdCQxqzPwivrl1msHJraDeJo8bL0W+4NhE26Awt5GGRS3eN2DryQDqXN/LQn
sn1HmH12wsvE3HGoMWYpqG8A4KCW852bEoAcxW0hv3thX54bO1Bn/JSGMzEoDWX7mhQbIHTnzQT8
gCq2VtoYKtmtSx6c2nDT5nKPiQF1dOlM22RcyztTUjn4wpcvOPDHAKS1FPWWpRieGtbmW+mGVBkV
hP2dpRtLRWPV6L1GTvuziFvvKevpjexVrI9dKv0TTVnGchbLzD1y1+WE8nO+CsNHxCV6Uj7iNgYN
aduau7YWZjdMa7JvrE58js2UPeQWebqLVwBV130y3mue0fcWyHizJiiTfKRW+9UZzEmVxbCwUzF1
OdsrRk9tQP/O1PXJLgsnwg7NPvYYLNPs2v2ub3qXCndkZNBxp/2wNNkBVwPiGbim57YKuudQmjjy
pS3fDLzLEV+WZufN7BuBbr8HuQ5eisausKMu6maLnEORYmqn9lPXNvZdFa5ik9ZBe+bE5lTrQknx
0RRqqLaqlmSguMJ6wKd+yXYF0z27KkziLcxIlm3SOQvfRx85zma1ExVQ4qp45wECllt/nBr5lHl5
P3xZxnag/Yht8uaXxfdPsZsvpLfWLgFpqd0nKvLRNlIyVqrJD4E7Cx979mE+Da2RGBGVlXDOaurb
75WvrPrZn/3skA5t+aP889aXk0nIYymagnPOpPMYpUrQpIzLaD0Pid13G2jHSr2EluMMu3lACrBz
CkW7ZffZsXP7YReIWD1XKeiXWNNmjWwVZrc6CM1+DOAzIm/SIqD+cMESVnRtEVh89e5UYtzHcrQu
VALieTYBWbFAbLsuaOYd5dmwDcACLqWf2rdLnRGhaqXh2+AnfiS4vGNWglv7bT4fFWAkEEFW/mAA
3d+kxpRPxdAE90XQNwexlvrrQp/YUa+19csy6O5B487/1ZfgPRbWB4dSeu3XIHSfLer4vexS91SL
DHGM4Cw5q7kZvzcNdbTf5HdpGspvsmfLAa2yNrkY02/DXMHqNNOyt9ZxeWs9BAeqBmWMEnbNez8L
Vhn1XQDFMozkqrQyeYGbCV9EX5t9x4DUgeE7hr/8elEXWAN0WB4OsFmkxnJ51G6rPpNeNW9u4LVV
ZPXpyumNMfKulHn2sk5MN+ZzUv0EeOesmpfBJd52gCggR8y998x1XbSAIFbkLVlTbXvcP67JrfGl
E23m7qo+rB+Xtg8C0D+rOfuptEFwUM2wCSZiPq+WlGfa6uGOqcn0NuxQ9kSU/waIJ7RabEsm/SAy
AoqgCeKbklEmuqZEBE/VPIUn5WIAXwidfjWznN/XNe52nbO2wHNi2I+5JAMDz7j5hcH6LgJ1SF8r
q23OgyXGHUcQav66U+cSiOeTv+u24CDlAzlQ4cVr0m6r2rTZYkaffyaJGwOOePnWTwJMCIYkOaWs
20PvaOZgIFc1UbW1e3bGIb1p7DKkzIv9IirmbL3UJRvIJl3C+s4HkF4jjjkNtsot2dVQauVuxlcE
C4TVWTfWCDDR2XX5PYtT+1y3/Xw0bejdmqUWt3mbMW/SBuMpwBb7OXMzjEP8FBKB87LV73Wd+HCQ
Oq5PQ+cx8wfdMEFOUFA8wrXhzGn8DPPYdlJRXebdNVI5nvdACf53t7WG3TpV/sOMbjFEc6ZzdE01
wYyYKebmM+ssHz6IbT1NY/M+QZIeLUS22xTkbI1W0TCFufhFhuldPlqCgT8ZfgN/8S7E3dXbfpyh
4+MZpiafmgohW2cvB6AR/bUKw5TrDpp2O/lejjtsSdyW1s4bTnosirXI0SKxhMWetZghtyuBQRTK
02JD+Ty/NsmVQ0yT1TqHqU3xpKalewz49O5rsql2jbUsh0kN6Xea7vxlcFL9FsxD9kO4MVsTQPm0
NSkUIyD3bC4qlw2Lp1jHbbjE7sWTJt+tJpOY5Pbx8zLO+DXUlN1RAgJ56Jda7dSy8IChddhyIGXH
UFveHyxBcypXg/RrCBkcZD3cJMCiu8kJGmszaSM3Kl6WL00o+9suFaTTxS2cwSZbw/ZAGfqNrnO8
+umsKZWjb59Xmfl0bMBZSVAtFHtWvukAIy9l3vNo9iKujqkotaZHFcFd20+iiapyEBdaruKw9mW4
R50pzhiyLN+WToXffDn3PEkeWd8RK78WpBEs87sTriEBc7y5+8zH4ofGyeyczJnu2kkyiOl0sjhp
zotgVyZl/xgkFCG2GIZdmrjhU86I5GlSDmcFOQgXhUPKDc6Z7WWau/kMU1e+NO5Mb6GZKoTj9Uhg
vp4YGAlFbZqKjT2n2NfrrGIPbyD65boc5DIR2BwU9mvCsQuf7wpGCvCfCaNeAOdHUAvTtxD05VNj
JILvYk2AWO6b5BgsYj6VoNpNZCyKsiHIxR4oXjyMqckiiiezFRxPZ8au0+PMm3kgebymUBx1dliG
2LnJ6R+R4RW0SOVchGe3ZS+DjE9OCwDYg4V+j4zRZq2/Ga3tx6SPxRm/Y3EqbNGTv00ytOvm7Wdh
qim/7eplRJXg9erYO633qoeyf1dCSIKm827fuwkztEG/fDU5FO7NIMJM7Muls5MIAdp4YXMHOVGK
gzlHkDBzP95nicvDoYtdwf3gatu9izD+57h0+L8NmUGO2PDkFKF7te0uwulLWYbltjNzaI4WVpvA
POX4tKZ+ICKguXabqhHTRJKob3o9iFOrKmsX4/p9hoWa3h0/Lva1xQhub+czOIGy9nGP1DLGqu0H
MQmQ560I2x10WLX1ahn/MbtxuMPoIvtZrQEgssqtCpRtDPZjpYXczN047BdnVD8UEUpHpy+GizJj
Qm1dV863KnflzkCzPojJMwxjta28MwA1R9uX1m06jPMdXUGNr5YC7U7bsL9H+0lqRrBYzeuANSar
fAmsY5tZ3mEQyXRrJ2NeRJMgGGrNKn3PzF5CkjbhtSwrwlNqoHQI4qgsq6qOZrsfh6jPWqixsnaq
r2x/TC5zhJ1Kr1jbTVwDYWD3Vz2juhBbd5U1OQ6ZRcvcBM6Gc957QTahvCjB4RFEa4GOWLj65zhU
5ZMLHnvXlLW90+vqPjohKfdtVyRnCsDsDCWX7rh7+sXD5a/fEx70tCjdsQCKcnli8+tO1KEh8KTQ
n+vQ15FCZ7EZ4B4ZaVoL8WQxVfSk3Sr7TEypbhoGFH7o4Yp6u/PqPvcGf9sKiHIfqCWIgPTiT+wy
PhK/7XeNPVL3lgMEHmXErk+7GHS9JMxeFCRSMlMMBQe/32aj3rOqQQDzsttmopZ7emT6tjw3C6Wc
SV4R74XBZg56uPw4n77gmTw/YFzL6HHhInlph8I+YjYltzLAW8TiIUK1AXt/0P7Ub0NdFnet5SW3
uR/opxkDUVB4T+XwhvN4M6a9eM4wBI83aanIqRTg91keZF+yspzuCtu7aodr8PiZ7ePJkzOYjUnW
XTrrMji2NgAu0TE1Gyde2j+FF/inURir3VkrJqs3S6jjqGL/Xxk6r7ut0cBe20mDvwixYKeDNUF/
ZLNLbdo2u8RlM7bGS2k8DGy7yUtsRrqk/+LBFr4gLYnv6AvkuGlS62ts9dPeiY11BOybjk6cOk40
rk1+zoEjOTiqcH6dw0l/TREmnKpatJcCT6Fb0fruXWAYItsUsi92iZfEVgTHjtLT6C7TUe1l+hub
qtc9ySEus+3k5eHBlhzGW6xyjfNh2qTdFnYFQWrwxe1X2QGIjTihbcqinuxt21cfQd6MKtLQDQci
oOIv3oQ06r63mC4R45R1Xxx8AcJ9SvmWbxj0ys1hrBeX7yEIy0ueeY35Dx/cf0sQghmRNfDutn0Q
Jpy4a/ZVsgsne0rl/odAkHMvLA/UpeLxxAzDn0xGX8eLv/bY2l3wuMyjVlkkvzHjGDFt60cVh+sG
FXhzmlHR3niwZNxp4TpQ/Gq6WK1LGqzfee6uIT+rPK6xjvUNxepMfCBOIn6cnK43rLCimAd2C0tG
B01PgxmBbgKwdyWSS+P6sXkSTla9xE1dpFu/TUOzZUqF0dm0ysnSDLEz+KTWGmwqjHZpT3IAKICv
1EDMox/TvDql7/Dl7UQRtKTeYm1Wanri1QMmtmRexi+TWUihbAjlmg6ePZvpnDQ6qYjqmkrrWwU+
c2wllDbn8PiJjkf57yaHHYjSsLYo+8pr6NYQJAR/8zkpdYCC8H80ix3YOyxsNfCCrIr1ICQ6/bVN
B7XN1lber9BCoCg6tZfIqxO165Vqb2ZXe9+l20EKGSswMnJWgixiFEWPeom9L11ZoTBJETU5rpi3
/jQs5zJgQlqFV+1HBXq4CdjCqPZVR8xoC3pnaCxx2CsSmwTdwCsgmdLclIDa8bi384QZC8bt0NmY
6Z0bFuzboXXO5XVOuEEw+zEtPbNrDpDZXexPKj5S7s72rlRj8w562v8E5zXvWeK5z8SFtzLK0VXd
QOkgi9Mdu3Ztueu2HRIKdJS9bnFXZPP8R6Pm8FgByoCN43fxkdkrxX4nk/TQdtK+MLfcbTtAOg7l
IAkPOQv7W4gpZbMZQ0tt87gevjGepu9TJF3PLOX0riu0/S7HKogqZ54vMnaXe+HMHvEC09JuyaSi
F2kW7zmwOmvDyeH9UfTJuld51XD2VvaXtVqHPc//vCGKW94qytufqr8iS35gl1/rYBlYVLDWfLSg
q35igrNty/GHpTPI6C7tYZmBCPxewyjHVV0dEc0030dkODdWl/c3xAn+AQcV3y44P4gImjN5Y8BI
pahZ8qDY9JkmC8HOffd77T4ofbQM1gfSJWkE8rSN0skreROivgEjCM+tDBj7LMeJ4iUNqhyVkJsk
N8yurJ9TkC6wkII5GyD1547QrtuS0YBPd7DKdwXViDF3VrfjZmQ8IRIwNDctS2RPEZ3tRssKH3kA
w6eqLuL7ZlDdZqDA28+LMNuiXYCv8eUuQjQfCd03phL+lzCv84faqsz3ySpAQNe4gv+J++qxoD9R
m4kBOefXyMP/KYjuS1Xy6/dsOZLE/idD8f9TauJ1JOe/c4v+LYDuZD4r8/P3BLrr9/wzgU6JfxB1
7BB8GLgkaFy9Df+ZQOf+QyKCtQPHVzacxFVp/c/QRPcfpCw6IamJyhfKca9zUf9MoLOE/Y/QdpUd
MvHGBs0oyf8lgc7xr/Mu/0MVk7QhoV34QYHvBEEgfx8yKx0adbfJPdpBZ+k64pHD9qrrBdOw0Cug
HIuqznLR6tYqw04yG5x+I5pJqo1fKg9sSFaWd5bxSAeX9RUom54DNjGjUKfR/nrXhp9NeYrYVu11
nzAq+5GCKqVbLbvkI4+HKoymrnOv9eRcqgi0oG38U+BMdY6uHQ2XZX0bwsquP/yRAbWd7wrkqUg4
ELiilELMPNfhlD4X6xCT7RzQkfLKQTbmm+v7X48ZDVvx5fo+7AgLz76TG96kCZ6TIM5f49HJxUc9
UQmsl7HXoqR/5aB4Taeis57zUNveAd2BeRx4puIcuseVfI3L6e1GsS1b7ECJrqH8Qcphw3paWhjP
3cqa0vciSl7r2XUGyegiZVi7tRv7+i0685byhgbF2FSleS68QwxHROCdD5PwyGXyN15T5OpGq2Zx
t0q3Ul9aybe/TX1Qo3Kq/EQ9x4gn3uFUKGm1V4/sTMT7uiqK/SHXbGaxnoafTlkt1aXPjICAZhKj
iE/4mBKM7LL52jssDWysvTAxnx+d0lPNR9r0VXXvUHfXl3gCg2J4dI3F16F1k6+NKrT1kNqd6hlx
mJwOjfrsdnuYTpuwU2nKdLvyPzeNK738xvOTZTpl08inWpZLMd1b6C3yn2E12eqyis50qGqdasbi
lo/uvUFhbj1PsfKaD4O+UN/DrpnwMFXcyZvJ58iOpqHO2W4dPcXPYx43rymYIZzI6Ih2V2nsRfap
1hI5V4b4yLw5YtCcJbZbu3eu3SzDTzZc7rVJbE9/OnbbOXRWSuXf+ZzTK0YPd3u9sdiotJuiDrCI
GSDHJn/jN2XRvaMXGgCiKfVZaFqrbEax7tl1dV/m2E/eS3QE6dHIGJHkVUgVHpKsT1EdpPHKAiVO
mBVTBJpPvI5xL95WMi3Sh6Qr+PBG0pDSrVvwLET97If3S4e4F8F/SLQiTId3m9myLL7ao7qGH4Sm
CI9DQW0bLZbueaACPC9x53ET7AnI4Bp+jkHO643c7f6pDlzSg03XjmLLpFH4tYz1dbZLjeEeUiRI
L3Y1MTqPyjWtjylqWnE7aVqMg+hXbjP2W/yeZXW5vuaEFKrPxU7I825J4Ln8umjTrSzfwXMQA0In
8+cCly6s6gaZoinDKPVBIV6qH2Nhcxdsb50tplvnLN+MXo/G2YyYpvykOubzSeQwmZs19uPmvQLs
nh8XU2TxDo6IjB/jozA4e/kyWd86nWafVXEFSwoYgvwJUjt20mhwM8RHBJEtxr1JrJEfwUtJ97Q0
Y53tWttKmU+oKfN3NUb2qNsyjdt2L2FfZ2jG6wiyTuxdrsm+cAH/LD85VV6Wr6+/3qmeMeh6HJR2
mg+quOv690Rvn6uF4dQSQsb+NgbZKm8Flr/ToRpyPirl0NDdxNrmzuRVjypjMeqqlEwUH1iwqN5+
m/uxe2kTODa4A6+7McQp6Rs/g65GQmHYiYL6akKRJYOjL6WDxc6ZCLA+/FIlrUl3vhztHomFMz7a
cdahSCd0W+96F+HXoxArOYykiiSKlleHAWTdbDEzsA5syFCNIJ4fJiNX9zRYuo558BFCxDEkJ0pr
ax0esmn4XGtZpU/g4/l6HkZqsA1Sm6Y7hi5zKA2UgnOYpACpkAUP5IWpEquhoU+y9PuwOmihu2VO
Yl5Tiu/4dhZTGKW6NfMjGjhe2cwVa9maS/ZRNYULD09Zct1nkzl5dfZkTYQSGu0qbJGNJQLtoVsu
go1YIIRKX+fcnb09BhlmxqWIiUB4GuKBwURXBcz9QFzAMN66wYwDIYolmfHCjkN7bWjrTblpmMop
twqnKOJL9eJ4hwwvCu9AOTm3EF/SBRWy/NmJ2mzxGrYm7bALZH7P70mByARi31lkc+i6RFjINtkZ
dgoRCBrEDE2GurIZv768WSbV7X89ZUu7sDrEFBfFczavvXfz67nDrWpdjnRVwNzpAkj3aOqGrBjf
QfCMMk+SQ07P3w93y9yC0Q0FXSR4Z9ygOe4QHLH5CIQYmkSofk5GlKoZT2kSNGFj4Vgyj0hjhzAZ
3kma9sv71RT8sz0FZXUvCu/KFdWOyuIjuFngQ5v4Dffn18PP2PLI0Vf9+RNBCVmYv/6MewXU2MKp
zpGqnVChpK+ug0WVh1ZcLGGfQklct6viz4OvCAO9vv56TJIx5giGQXBhipbGXB/oWVOuW1HRoR8e
wCjGqfy7MMffbACwufKp3XzhUCWElEr+b7OpvbUgCBMgo2TFpf2PASag/WzS6fo0IBdKDknLfdkg
qpL2Q+yMfn6M1eqY29IUtjrAD5vpFKqBJ6nVlan+xp9c/HX28Hp90vUCGEDqOiZy/rz+f9H7iVHY
E/SVPsDGqO5L75u14wCsTL5he7qCgHSgsvviLo6biSjRfeA/Nl5oLze+y7DX3/kl/i8XhEOZ74Z/
BnD76NX+OrmaaWXJWLNDVJjKyzsSlNPp1JNbVd1D8slyp2ycgL7/WlANX+IdJJARKQEcejwl/1KK
P/yqYv81rfV/uX9OcBUUUmI7/vVj+uvltGDmraxEfsgChy1vSdoULfZknIsbYnSwsTnZcMtCPRP7
/oaBFNl8eKvLNtrEgqsaEodb/Wv1MZ1EMfefL/Cvk34BaJrDBYoglJShrLHfrs9zmcZzitQQJ2vm
nIznkPyAo8jbMNtl14wBpqEKs9z3LabyTxmV0N9dwW+5zQH4qQThJc4ajZLiv2t/8C9LyJlSxaxb
rM5OPjZ618F5lx8LGpz0jJoTkglkNk5vcg9a7rEi2+y6kQQsaETLbIG/imNygdi0cOGU622tqv4h
t+c+eUotp0tuqn5JnS8E0XlVG82wNLshxgIMJNx09buaBd6BVZmv49voa6fapvZkJbdszH6xm/wp
QeAFFVX9zWy1/M3UgNht5SrHc32Xe+0K+3dLZ7MmcZGTPXQDvJs5B162ZjoQFVX+RJ54u555t1i1
oTgL9Z5yl20/ZYDAcaPV0uo1s9vW2SbMOiBTIG+TzkJUwmy0M/ZFi+bToyocOT58qD2/gnKu85AE
tHYS6WVFhextk1b1w0ctUZ+9WXlfInYfekQ/IeMCZ06G9RmrXfeU40JSV6rdNwA2mROWODFVDTJy
8OBsfXNHjhRYGHvD0daDfrsb07t3oqq+FqvDyeOB7kEqSp3uqzJ74JTcINdHvhIUQRQ0/R3w6uNQ
U/fr5Tx1so76nriCMgkfbfK4L87gUsGEcgBXVSOw3aLPwg330zqg3B4yJAHH3BbdvLMd+ymOfWDQ
alDnmMJlg3ghxvtngsMN9Pg49uq0luPJGO+bV0+vHRM7gGrzsgsS8STUeLHcwI9cFHp0aqRQwvAW
G1uR75MKr/vpCn8QDBAzSryd5Jo8FLEZ+x+2X7koDLyUHOlf7YhIgqAnoBTpjNF7DwXq0czFZfb9
Bx91VOJYEC7pfUI+2SZzrOZQ18vH0Oobb0a7mYXBz3wOv3fGax+brpgPKAmAcXM4ZXdg1jFxBrSo
5I5dXw68Zuxf7IbJm0LaW+a+HtKxfUZc+FCk1aezBDW6Xb+LmEn60qbA34Lm2puI13aSczA1D1Yc
dmevGM5SzN1mHvMfqdMcoLE2fZGbvRO2+KUiA2JXv8sslEGL9h8S5i88y3ue0T/e1P5YHapkDdjN
pAPP1v0MJn1eka+y75lxJwv3NQi7P/Cv6XZrOkD4ty/SGYbN4DDvx9DJHzJeHz1/4YYUwaOzlmc9
hLu0qOLnOqPZs5Y3vzd+VOMSiUppPU+wPtu8acae6SCZFYdupCrdTNgWIJfr7kQcHEDPbjrX/uSM
HW/pL8YoyHO1KfrpkgzrvlT5JcWUg2HUeN36iGURPLrBofP977kSP9eifkRB+Ozq+A2TkJCmhWlk
e4eWfTdJM+7n0t3YFpsnRPPA5jSpJvvQcSMzFnkLFTMglyAOo6tWqnZ1VQ4x9dDHt1VjzeF5rtzF
vy8woKQYQr94q5hxNHdSUNNB2AhxdBzKsJ1V6vyzRvTbI5xy+2yifTOoFWun779h7ZlfymRN9CaI
e+/vsjwgB/4C0rBJS0o3OwxDtMZXVOg3m2zPlXNYBsV0Ro9e3eKwEqiHem18s10YinTySI5FIJnO
WMxwTMesH94EjtqO3Ic0NvLZJ6VAHn811eA8VwfPMg/fQ9eaxlclU+W9OHav5v3oxfb9UEA9bNYZ
G4qjE9KA0cQ31MToWTjH7XmtuvdRoLC6nX2PhJNpMlcg5OpofC10q5FTXU1NjPAdp8/wZmAbfev9
me7pCkUve02EAQP0C/TKD1S3XnMmHojJ1QrR5tNY+mGzHSVkEMPPQbIPKjcxL+C3THgv1VIyUUyW
zPJJJt0sd1NJzGEAbarXdJO0heWcTNBSLQIwrOWN37hgEz1gub505NF0+6ZlfuWAYV/1B5rgMP8e
ZP5Co0r/qnd6sukxoE+RFCnhttn5OuCD4NAApG+9dfWXQ0r5zvssBnqvzQKlUx0thUhlp5NGyP3I
dRGbwOArY5DS0udgrhdr3w8hNTIBfWN4k/n+OmKY/2cfZiE09A+Vdc1tjA3x4UhZkrofzw7ct/cq
MclM7iQnWbZxhWdlm4BeumZ+LE/kTUxJzPhehcvcTjphrDZBshTpxqo8L92NnWjUbQZJIOiEsgXZ
aW0VxzFXXYvgr17jTeljsQ9WVuT+qXE9GzRDwnZr32rSExkmGLD+ambht826XWk7H0k8IUk5Wz2n
OtdJ31SR8rLlEfG5yY81TFd5rJYuTW7j3Mr1WTPXS+xIQPl3I9egrO8QvmXqWNhZ/rJMYsVD08Os
jlneYQUOaKdZbKa4m8wFiTDqkGxFuvKc127pRAZ2OrifGT/5m1r63wshGTgUBDbPjutcn7a/FkL9
IApXYjt8jhPjBOei6ppH1078L9afkJZVqyk7zhp5/XsfGKRgjDAsM/ekBj7wpmVi1Kym2dtmAA3D
3vNXUBT8bVmciOu7eouDnC4f7HmpHpC5IW9CslwhtZb2iMSljl1E0sZ7ZHTL3XeoZkvMx3X/Eg8N
dVnLFKv1/J+rT/nXbYX2waYqCj3hgv4KOojf3jIHp6iHvp/3OmNc/piLMPDOOP222LJiiZseGztx
PDYZr4rbXchO0nyQgxUnByTXUh6nCbvgfaVXBLOdN6f+k6XM8NYt5EUiwGOo5whTrXDJ4SPVl3Gd
2/xF0DrnUR3W3nSXQNcHp795V38tqq/vyrcd6mnlhyC9VHh/vZF2m7W9HyTTHm0xj/Sau8G0Lds4
h7Wl4mvep9S6gldLNqdPaCJyf+MmtYi/I1vLEZmN+qqA2TCTTnRquSCJI+tpBqD5tYukf8Jzvt85
P5ewwEeH8jQYm9sla+mkgzwF1klr+7qTod9sjoS3re0lthBhfEUzUXX3ICTjhKTWYkP4z+/93/sv
lDM2CzkMlPgvws5ruW2kC7dPhCoADTTQt8ykJCpZluQblMMYOTQy8PRngaw655d8yr5xzYw9Mgl0
2OH71qY3+/miYARiaVm9QZfKKSgfItBZNNfDZA4Hx20XA3FI+r9jaPaSZ0BEEFTeezv3OVk9Brv+
/eP88Sak77OjWFiO6XrqM/Td6xqlw6q2KWR1ZvlVCDrvuIOcLtiZLmXbXZS1SYQCHUjAuollUK7/
/gE+4dNYC1JZDm0NBOG26RLlf1wLrVc1KfU0d19OXijf8HMuaVZNgFKvfJObcj3S0n6f7dIHfOC4
eXt3XewxDgTjNIeTVf5rYMqfH4oU2WaVOi4bz1GfF2iSc1t6qEf310pvNkUshATvWrOLkpLl47sA
fajD5m34MyimIV/puZ31b7pMzXxr0yr4d6r8kWyzpKK0k3hCHpZER1JA/vikoMZ5lTEUxUktotrK
Eml2olSefGlMa8hePIc6qDOUQ7SdVRHHB4qqGFecoqGIYFdJXDyNQc8rrZAe2ogF1HBPI5xV9o83
+vHM4n2aJM3KtCRLCh3m57FvXWVDpmHG1CmwwjHYLedLfttW3IMrusmjvysNHeCzRCmINWzEe7wa
irHFkgudtd2X2NnazVw7hIp//2SfHyCJNCV8KkaovJbV/ukBsv05Z5XpnNSUqP7Ja21CjtnO1fDi
2CMn59//uv/PKoLf4CgLVTjtrj9WEZeHYQOAy/Zp1xZ6bc/LURzhv7wvkhhsQOkzlfnkd0CQ6OYt
RUXVS/sBj0IfPFmlQ3D090+03Bb/r5NIFUp5wnY8H8uKpJn4GV8Kq7OrQqwqOx40AiKqKD3OMsFV
trMbYeHpy8g8pmIA3BlzuhZPFJ3xdvzj0Pl0Bl4+h+O7NEZtAmWutU8vIiDG6vp8nnaR1Fh/Oflt
JiA1QR0/ddwa1jqLqdLfYZPtyUMAUDU3mHriY4XaHI3k3x/Kpzt22Ve0d71lrfrctQi5Pu6rOrGY
eJWVBfrF2vNfTGMqWnpl8zS+TDPBKwXMnOVSOGnPyaQrzaOLyZIdGC+VZf+K41B8bZLEk2BCdIzJ
RIaDU62TwaITcQOMc5iAJsYzgOkB1sxdk+G4BxrCIPCVvvQhdCWiyfnH0fqRsLZ8L5/VLOhCOzzm
P8IlhGCpFKgEjxr1Kz2fuO29k8yHWp6aWhrDS9BDN/hHkPZpvgd/q2+ZSlieybGuLA7kj08zFFjh
EWygBgVP4CJscIPq3bDRbZ3cBSt+oPtqHPMOtfp2imbT3zVt3GzzoRncI4BWBpI37M89sh0BQK2z
+w30E8ZLlAJzxp0RFHA0/74CPm8L+v4uZ6sSnEtU+z4PKPUkCHJo2CFtisUbooqOODiBwoMBBItG
tKMBn2901nJP5nMa4YiWVfOPt4Wy4NPuXGrFnqdsPoFluX88udQjmRAj0ycwwtCWtWSo1Caa2hYl
5URW8lSXGTdkU2DCJVvQFI7JfZZFRETPNmpE1tj3yUz2R9OhSbmmqrjncAtafzl5YpNfjTiYAYQU
ZN78EJ+9zu8UhY7v3MKPFBWh5c8m1sQix7rNoViYndQ7RBCeogUdsMo7C/EnlsWKu6MmQRteisXa
e6SGDKfLV5NY+aVuqwdoRNJ+Zsl4BoQEOy1/6rIYHngInf0QTHBUttfPGVYjfyvwn3B8sWh3BFjH
8jF8pjvlNmshKvN1dCRIE5xhVXmTY8TuXqbRNZrt9SuEDS2hF8sMiuS3mTrtEkJIJ3dPwnH8gfqJ
mWJCSsPGfaid0ci+Z4MVd2vwbU10h9KoWDWXsCtEUtY/VTIKB2o80gke6KtY+yquGwcQGH6Acmem
/UyqSsnJWLsQWnyTagwDkPetdHku1+jELlN0a1VHGLNN+mCmSpu6kUUDOBjNB5aVXdOsTzr7vpb4
Jl7CMJ7pkA01btG7axjLWErlvoXREpgbeLnxEZLw+rdcEsm4Lwtj4XpY+Ln5slgw+P+uxekJVaeD
ECo03C3yp1S+see1tULwyHaHDo97v3WwBL2pQhPozXHLh/Shs+C+vBwJzIYkm2hNN5529MMAgV+v
8mKY2Ma1QZXl/vr/2qT+/ZPoS45rqlqsP4I8Xl/WuiyU66sU0uKsvMYepIUsF8V0n/pNIW80d7nV
QrLbIgRsyyMYcqs6lJenlhuSD2f5cZX8HsYuNPapP0f21mpknvxuw8pMWJt8+01HGBPskN+FOCZn
WsNMRjSpMj2ZUZbFW9RiYXwXhRkzJvzQRmY6q9zx9jF1yfSm4UrpToSpXfNs5Z45ffGhiYzvQzVj
3aYtR60x1+CdCzMJxHMAK9c4ZkhkjgVwtscxCV05rq4vOhzpBO4Mn04jYlnWX7lSSEGb27r2Gn0n
Eq8WX/HqpJ6/5YV10V2kGtHhXuhxnmzmatLJb6njwH2jmmEPx3SGycFcXtm1dJKphPOHioR9H+uu
9+7DKA7SbVGInMTJq1S7tQs3sw+sgLE+BNrDG0S7zgA2FheAXAw/KkhUxzGuD3mHWgGvYM3jJdll
BUgDmBukrihF0sFoLBaRedmLGUstoDnbmJwcEUH8osw3Zd7SDWGALngGm3rRNgLgw+GNQKF9pcDD
VhAwsZDE/v20vmRI/xvFcFwQmNsWrSeCKmF/vmGUWxEpOuKIHUf98DsHEALsrfZQitZbU5SnvCdw
AQcrbMbaPBY0J94SUdQZ1e8CVX8QmgNwrySNF30DBXk8waHxUti+A0Jcj4idFrlCfpoE++YJr2+Q
Pi06dr2eabgwcs8AinYvMLLoDU3wuVt7vaV+OrpgPI2o2yZ6n6MQOtwKxQQzW8qh7ZFzarzCG1lI
B2wVAJlgbaQZpXdaMqNEV+3mjYkFL6YsVAUaKTlEWSYRhyzn4lhV+TjdZjjM5KmaUAeul37VKqzD
GK+sbPCCogyQ56xOKvmPRsynJt3SgSJC4EK6ZKw2//7xTgeIgB4LkQzVZjGCnFWYI9RDRhHssfT7
NkBrEQ7eKazK75Htp4i+s8SmTNNWg/tj6DFm2OtUIXvaI4ZCr/X3BWGLTxenohxE0qFIj0xB0rH8
/v80yIbWQjzp++okcihYud+aC2HCxnfmAUepd7hiOEJb28NawHbDOISgx0NeK+GOTDXMmNsQUrZ9
m8e6Go+IvYPo2BSehUo0xnAjt05NzHqniirnh2aMdZB7b4jB8M62GJwd4v7M+zKlQfevQQOfWmCk
xyhll3yP1U6iDp7o43fzAsgKA3Vbxi96XrpViY80IEXt/4hqGnBUoOeFVdjG4W2GGIU0+qIEEU7W
A/wvGUYZ0lrKs12W+9jZqYUbAerght2ZpxTE2iaJjS3mB8s7jkVbEWokprkvKiLZdeiP+I4rZ2SC
nZW2WCxTMy/rfcMD2tVhVhfbf7zKjyna5evSuaPgZbPMPApeH79uYnNyDQidcAn0eXNavJztESOo
JPEuy7E8JoWRjztVFmRL0vSz8bFMNal4z0kFcwbbBrLDqoniTa4Su9sSEoxyjel+PjSjBsRWeROl
Z5WXKj0WuSzCncEWJRQCWiD3oW49ggEsovl8rJg7lv8qqYz1/5gX+QmnD6IMYD+tdb6hLah8+PbH
79lV9FrzULu7IS+M32bgjcZWu1V+bw9hiUlkMrppLzs3AqzvtEM9MvCOZizyFTVm8w2mLCrkgdnw
dK4dX9C0vFJvrPhySRIvkqVmFudOAlK/C7CkNOca8mzxnHu20AI7TOROZ2ZA6uoHGqai+lce8FG1
unxDmLb0SSxyKp+8+tPC7SqCin5Mgh2PtYifKo2eC+WqFTYvVW9C76AIEQwv1wDiGhykWRO3X5Km
qvV93cpp/Ae3949Mj+oS6wojscnScBCtfXzqveH33dRi7Mz5MBRCeL04/fLGgACVp/WjR6vDW5vz
OP4naSbbuMAqh7EK+OEN+y30qLP/Vk3a5ncmVXJ4Xpcge/IaCFhdjHxiXYoUO0Gns0atriVVy7GJ
pQaHbS7RNKkEAdPfNw2N8CVh/nAlcj67ipVEB8Hyzc/T+Jp2hNjVGeExJBzNprXOrbK3brzRBKS6
dpYO95PEkylPOWUfLvlrPDdgYQl26lJqDJOKb3TNIQZbROPL9QXVDIWy72Hf1clvxh0Qe+RuXv9I
PUZPnPGk+c+OsLSmnaLFe0pvzufvSzlv05kBCUcbJypy3EudKQ1MK3gek75uz3jsCCKxDRJlqN6p
vsVUvDB3RnBPN9fPEknc11sUo4Qj10LB7BoUwXm4hvtGGcM5N4wb9J6uHysmH+qfUrvNq02lCQO2
foScbzO7KqpXw2CK9pHJoCHubG/pNfFinf4pwAeILXCO+DSe56Ik9wLcs7+TeZ7crcOv8XNXojxe
Xz9OmsopeJFtyIPL0py4KFByeaLXKLpXOdyFCV5DSkFZEPanjjcemDmq1UD70nTLr+SOY/rkGSPy
NbNAj+1tXXxLye9rEepaF/bwZA3beuYL7xqzNaw3s/Od4jf4Zl7T9ZVda2S1m+cWtZJaEg6kY6tO
KjF4TX1vBPgq9Ri8XGsWYGqIH5ncxfuM9OKGbJgnRhYIEl16X1PP9GcQTmacfTNbGB4/ameGfTeF
8X9VWHjFg9WG0tm5pvGGDFGp47VCrJ2KxWKqiJe1dDDaGze3c3xjolkKpZfQ8FpHcaOKXdfEjmnc
0TMJGBzdXlKga0I5gOlkp+QtDt2ITuavNjX7fK/EgAlCFih2V6haDLtYCU9DLRZZ7x+RWTT6B1A1
6TyhM1bTIRdQ9e5CCsv/N8EF/zBhrUpbs/96TSt6Nsa0GzBZY3W+pkRJMYbuDsarHz+H4AKoTpkI
3+6AW5dGhro4SuSbnQxkSddcUVBEnBCS07ZjCiauZ8McsAt50n7NKFYfrYJpV3K27WemdGia/rOD
Dq8C6xk43i4po03Wts46tYNzOqANqXMl/gttI4IDIqLtUEE2EX7lEXQKd1ukRnSTx1N1S7g4r+Fm
82pSB+F3hai5zdwWqUubjg9xYPvAFdwmPMpxAiDLVMezG3v/zbTFGWOLe7K3xqe0H5wfQLMJKnXj
P8/h2B3qQY0neozBTRSO5p0R++GaBgqMWPxEsMzy+WyIKNrpxuseq2Ya1qY5TUj7MFR2a38S3p3l
xqBiMX9jDQCqwQ87ZQzEgsrQmYt/u7NWCgzitybJ55OHa3YjGHC5LSanvrOiOYJdKivnze5j84eT
jMM6p5i7NjW45cIwortq0FQ6dCtuQCo4cNjZynRah+Jrh/P96Gr9Bcf1Ahato2ITVDq56SRiutJw
xY55j8G5xuPALPcAHnuXO1vcYrABSePsVWx234a2iwEfTP5joI3kzZmj/og+ywJuWGmscJM/3HQC
E522yum+qaEDUK8agn1j4Ca3MB9HcxZtZVwMG10Tti73n3kwa4tEW02Z2Ahb2EyAEwDCrdC1VjWi
hpNhJ91OTFXzCLYsOqrFhmVmo7mhVf+q8zK89yOsq0pQ/uS4vQUZ+ZDPXXWT9cW4DUBclysvdmaY
AHOxMydKzRuAEGSN5O/dtiYwjSkVvJipb66naMHMQf36MQ9ptjYGK3vpyvE/M8hGBDTOAXtq8Z36
iDnBQaAi9FwxuZdOeuC+pl4fHlwrEktqy2nDc26cTTXmuOWb4WEGPL6CtwDkJ4DQpMLEb3Gyinnf
TWUrtx03b72Zxpx6RDFj4KoJrb9YuY1oh2nOaleGlaB0OPsomGO1jlyiPXhaqOVjzre5kYiKBNFN
P0f1gT6a940ikLlxrVwdVGn8h2sjPDUJKOIAttddYeh+ZRsO5sTUSV7QMSIeZ+odYN8keU2MzqtW
U2YXN05gh2tj7L7j/hPrEALxvqCku0GF5EPFaoH4g3Pi+ATkla8qOza69VzCQfb82nuEGO0Mm2js
uqekG8O1Ztox6HxbbUMc7OEa0nbxn9UN4a8hdh6T1AqwYnrjg1uhDKHcMb51fVgY2OgGtS0td6he
OzO1X4NZ+Vs1qE6uWF/JF8/q1S3FUPvGaY2ngDLrNojqBRaOwLaLvHvDs5loYXcMBsGsxqRWSPvJ
Oq8NQk2Ircl+MmR5xJKfngVMzT0x/fyGz8kle1Tmtu69+QWSZHYjMxWwu2V9ACTpAF0wstsKtuIq
NSp18OQ8BJvEpYiwrhLQrqsiy/hNr2317zz0wvtWMeDJsnR9ykMJBE4DESAiAewLYIOe1JbsAfdl
B64p84Jpo8UElCcO3lFAjrxsxBcTXN7nEi3UQ4B1B4vEFD5Ek/nA1Oh63WVdfQSbTnbQtBauENLs
xghpUhaz6nEdp82+90v8uVP/PKVZ9Cha+Z/fTyPnUa+OLm7HA3iJBVuTxtAUHA7aNMnGbylcwWbu
mtshhsxjl6P1XWprgdx0A85ewPRrirHhFyFmTnu3rONVO+T2V83493Oozf6lUEkN0C8ST7kIoTc5
YijPUQ8v0LGL5mfN7MU9Ti3YWWwDRFFeSjdP0dGHH7v23VKs3bifXkEHAmAdO2D1WJb9LzZjaXdB
EISAlWqLKCtMvqmwnV/niixmSROyrdIWIDQ4JvFb4RTlVyJcjkKIdXiW4Rs4NJ92PuO8njvp3/nU
Do+CMtaDQsZwT6Mi2bezGWxY3OIeKEbHuAfGEvY2nXjsuMzRSWJXfU1jRF4K3+lXOiYRrlhX/Owy
vzj2ZVn+6prOR9RTl8XagB+3qz0g1JXZxWcHQ/BaGhOIhd5o1xBuMdLGgJlXzN1u16GTf89rM79N
dAKj0g+UcWtMNfbuHiAHTZhkb0cDPQFmWe3GserPHdpN1I2RumMERPjqtLXa0fCYXzsvMd/Bo+u1
VtG8ZzdM39JkYdpQAPO2qTYHE9drR0KbZ97PIbPPJPrFe8FAq2NeDVa9AUakWjBdnrPOuy7aUB5R
QG7oAe1ACVjf8Y0S1wWG3GaDjZCIORY16ZnPSGc8vZfB4R6jgQZ8H/cwc9s3PWl8nZmnpi0lT/zC
1cS4j3QM/WfPi/xtWXVgaUpnHxDNvJr0RCBv9Ntsyr314I/zLVIQhbPcpZNYcLBzTVaP3I7NASPJ
tKEcV96mxKKrToQBleI033HpAIkT2U7lMlo7ETqK0WWQwtxa1PZkk+x5Tmf8p84XK10KYQEJ+Nmo
YjxVc9eTGZvaWyU6H/d5B6uz6bp95znN0bZoBhQqEvSTUMmmUfU+csRQdZ1Ad7iyTdeydZuTlY/f
ULHLO2KK8zRwLkzhYOyQcR+h8Q4UVj1CZ8LPNez25tDiEPhOJoMofkrOAcHZ2mFgEP4Yc9qphkyM
qd/MjdSOtxEybN4hE2dnlLMmLkKZ3ZV9Y5xZl8w8H9sROIacz/UYWi13nA0PKCmH5rc262Lve6CC
0jIMXIB2lAcnYf10w8R8lbnxVdrpt67sxKEbkQ2u4qGuXrosGZYyXx9tMRcV39O0Kw6U7/1HJy3l
l1S5MXrDtN4VOmO6qDeSEUTlcJ87mrb36Mc/A2ZI7FVgdZsgdrHPMAI02/lWERy5GItzWk8jnVDM
9LXIuZ/AUaGGhdmAQxGaZNqcMygmNz7wvCfV9tZOwgu0V+lYq+deNfV0SPo+vjOd0HngZ6WoxWEH
y1i+Gxiz1gU+EoIJ6Z5gOtTFWptFN1O/HQkvR2sBqvTWfoqZlJl0TvxkxVKfUYwzJknr99gBqqo1
stjWzeW60sp8sOVkPjalZFSorpn3kFro4aIUbhlR0F7QtXjhsJnvEuSWq6YP362eRsnYuLDi/fKb
hMy+wo8OccSvFrAsyJqGNLLRQb6ze6gDoQulgcQLJSSQonjXVokDMX+2euhkFbFn4s/PSVnmPy1Z
G+9FjmN/KnJ1gy8g/iKUdnKIG9RmE4sMoeiD4dDhVHsLoNbtO7cvvgGhgYLv6v52jhn+gDai2Hn0
efY6K8DC0waG6u/kg7mFUioz5tiENUwo9LNwwOBpQWlckSm/aPR4d5B4WCvpCAeJBkBzdlOXCk6Q
uNzDw6l3ENgaumSdevH94E7Vt7FAkUlDL38r7Mgl2CZuSPWAMDkeUMMK9orHDFCoqSlVn96+kVNU
nbD0c4O12Z1LLvUVC2FzMg2Bw9x0vB+aAv+Ki9g991GC69OIm+8INLN3w4nsgO3AcLIiYh4n1Wl4
4C4fWI8CjDMMTQTDmek9TdQhzw1R174IDP8oB9+/rbt45rS06QEwru3G9pt6VcWM+TQ9wWSQDIcV
6kYUuIkl4ZEUagNK86cZCPEkC8dsdj6Ijw247Wmj4G9iM0R492Ihlz0lpgFds57dnT97/Ra6e4rH
0hSbYU7f6tiLKPU11U3IIQZpqiraDSBW3qHo1Utu9zQtYuRdBtuvPVnMOQR3a2JiA45dPcyglb6k
tkdHFx/SGuNU5aMJjZwdFJ3pvnfL/taMamdP66vq3uGlzpvA1lyiXpJt85Zor0Jze3KiUkdPYJFg
NYa93oR583UCB7eXsWdvhjb6VemwfQHymHxH16A2TQhuCLWQvfZSGR892Bhbg7Q7Xk1Btcy96bqN
41Vo/KFKT1umTQynyPGndBumWfHFTSuF9OCi6GuEyd1nx5JWa96zap9U4+H363psM5RPMkfd4I6U
7RlXNBKxsO8YwTAOCR/ejdM42NcqVcX5KjYww9rKH4Z01uau6ns/R47im8OG+nLYb6PAK8vtMCdC
HVK0aYqUh7knm9aJBTADcqTsy7XVdq1+zcMYGDfxonhaYfhM/B0G7GXBN9FkmV8MtJMvlt2ANJJG
bYDwH11Gh44xbe5tMZp+9TUfJuO26R1Saq1Snw63KqmoMBKQjijFE8oBguFwGhnArI4zXt1wH4s2
kvdoX5U4BSlFxqOXJNkvm2e0rZsealhZu7F5E4qRZ3btUoasFBvsWZ8X5zb36UzGfgp3J600/sGl
tE3lCKEOtag2wVV0KkUhyz1kvLB4BiMV+/cGcDMElpdqUZGP/LMXjpIEg4mexn3XtBl1vVGEBT6M
shec55q+3C68NNK5vdt3Nft1cBNP+fIqL0UYKKT9Ah6yNFQ6p8jGt2s7bryUj+aL/m7McOPeXwsk
oxsRyIGMGeVtz63qHGQ+sQywA07ipHzdy/trK1bR6bbvM23jh0NAfPEHtIk0buSAW/C5mk2vvvWt
atyOTE2z3Z2J+pFRHbqK5yMtBsFgMI8Bii/1RdbSXl7R9a23QPuDdlWZkcwX8ymVpgy/LN9JJRTn
4oRhdIsZKDkDSynGm5i4hr7L2HT8SbuX1IqMeGr0f3lE3YgZFe7Y3I7EgsZBhKDRF6sAyiCVRPy0
q2aBwTZ0RK2pG+h0X5uRf6+g/lE+VZZr+wi1kOlzTn5WAOUhVh9ievdYjsb4DlsF9o4ibOD+4VGA
o6GVvuzCsW2+//1vvowr/lC5VZZy6WGKhTOhMAh+LEn79pykE+Kx47VvSXNb28jkgp9jR9ty1eKS
/6HTjAERqYE4iRpt+BQIYhiCzB5KaxjQzNlWJHN74BDM/S176E2bcvkPbRyVzkPZz163bQtygpXM
M7mheQrgp8Y1ktyKMRLhGsm+iE/AxjM3Xnd4E6x1PvRDecfUlGh4SgwKpbL0RLvyerMCxsbsnueQ
A4TFTrY4rT3si8ianO6xD7T63qaMhDra/eTuxppSx3oskNqtjI7mKcFiWefAZoeg3dIQz7/IIiKy
oIUw14A8u3zYjJGr74aAzvyJbmKwRkaLyc+ZJUOYgnkMYBuGrlOy8NL+B0yV7ujVVf2PbsGfno6l
o6gsyYpY1C1omj6+G5TToRG2WXRK4p5SphkpWm001c3oYRL5hJt3DG13XRV2b24d6bX6zANv8wNH
YjauJ0eL+yoLAeuXkTUj3I9H3W4l5hosWlYeuAfGrwHCVgEJIsW3+d5ZhAWnhK5usqfKDkKh0KNZ
vgLQUGcuLCBaA+IfogsURIjHBmX2eNSs+pV4Rhol+M+BwRsZwwxepoYW/QnycVfdCrt/oUAfvruo
opmVldBEekUrznrB3+4Nt62Mphunz2maK0pe1hq1SdOS9mdefygUTpMVkInkuR18xQyUWDNmB20j
XwcMeBXuXUbznJO2hraDQ6btdj5XcrDCpg6scbCpF6+1Y+oVM1pohIdGNOxCEXgC6afTSPcr8JE5
4A4LMpQMCe2vY2QxYeyMSNcv1h1URHsXlqyeIIVivR1CFPw3tabgshu0idTfztkfxzJW7YqZGmWy
yYyMKQRRG7FVOkO3yTNNPVbRMPQR7vLJINfOdD/BdBj96Kdv58m5mIIpe6hVNtvYYDMFTRTH11Ey
heXRUhGaLy0gD67g7vrkKJnl/UolrLlNMVEDPBj813ljmi3kAotCG2gQGdKbtKsZQpAygaYdcEl5
9TEXYxbeoaweEuYzMWDkVgq3xsLYw5IImchV3kONdvUPFJ0d5Aqko8A2VfVb2GlobLMOUcmxZaz2
AXmSbO8ZS9CsC6+Tw65sAofpzUZRTkfZZ8ODQeemX8e9nKHW5j7cvKAtuuEQTByJd+XIuHmB5AXO
qKGnl7YwQs4Wu5v+NX5e/tGm5xhTijcmpDRdhrJ82k6UQ/N8zMWJXIxq2aQGjH1c6bRKGKHDkwg7
BLGHTngM1cQR2uIBDuzqe1VJohkOX+wV18cqWruyFt6Lo786KNX8nbkMigzdxcY9Xrr9OTG2QpEQ
glLpYupfD+Wi08TzcMGjqckcb1TUWdMrnR4qUSk4FizrVZrI/hnOX/wloJkCpQ3ILKagPuMnJ16P
fKbnuo73wFnC/DY16VEsU3rYUY9oOylMxmSsvFSvBt1Aj4xf6Q4ukXAe17+iBoIBNbnCzO6N0pqf
ec7qXcvOajcNGcppAkN0tlRRlL8th4xx1VDt/9n7kCC3uZ55DtGF0AKtz55oUIPG3EPZqG/dFFou
aTPU30M5uGr6xiye+e3vtxXK5U+NRkSd2GfdRULtIlT8rO5sha6aua4wFtrMpXr38hxhPPErH+zq
5Ugv0oI2refip+epCnheh37zPimhsd2HE7X0PRWEIj+6WG5/G2kfuvhVVTBvEaeX00OcBESCkGYr
HI+VnTWvWZKPLoQJKZKdA8RaMZZCFt42qTzqzEbuMuKn6Rw8rVcbeGkkoG2Tge/BvNHMCe5VRWT2
TARi4ngKQSYxaSuV9trsZANybCwLHxzY4j+n0IiNBHoQ8gJ0P3X1Y9Yc9ScO8flggkIUeBNLWrwO
9NV+W7tz4pxNoOES9URiLdiLS5fNGXx+WtxrK8ZMS/vrS1sgGPnaFZGANwDG4Z5ge8J3kbaKlMdH
D7i6nhYDJeOISVBx/ovlRS3EvRBI4AZAwV65Bia6IHI4OQ0kAVDO6rqT26tQggRo/s5qSqINxG3G
GTswtXOcelTlfzAxCMRMDMIHGUmwdBHDZuCfr6SVq4qiqQP9OxFD5p5lP8qjFxhpuGGGQfTo1U4H
F++ifbFcMsSIDxaC5AfnMowrSOfLmwUvEgD/MZsBhPRI3cHM64WWXFsbprqZ+MdDvYAwlY18o6zl
0ZhrG7p75EZcoRYTF24Dxo2Mj39fuJeZyP8bZhHgAReQktgOCx6y849nD4OyyllXjn8y7Q7NCLOI
2M8zOlywUZevFPh4y7c46wsOYFh/ydpJR+V8K9uizH90jC2rfXRQGDgXOeYU8GTXXbB4faNguk2o
WgdrWgqx2IyAem/juEmfky7Hv8eFDHxwkCXyEqrU9F45LKytn3dQRy1G9tGiyWN7neiAt9F4DX9L
TpmDobCWax6xk1bTGYy3+81yM4XMpw+t6MT9ZdHlg/Kr/uGS+GgJQtxledg3XFysYDVMhI8fH1XO
lwqAfBkn4iz67NeWOdfENIJcGJJzLVtUE1OVdETjtCb+7Zv4GI4jAmKKrLMYwxT3BGqgTy/LARNa
tnOdHNpAYPUfDIzHRCi0FqmlIHy84UZQ9Ld0I9pvQaNAUgb0zrLzJAaZfRlre0q+67rL/W2CyJEK
41UmHdWainiIIGgPOjbT/xD1/PHgXMT2tvRwBpkI5j7fb0Lm2CU9lOrXfOgqWRirIfDXklqEcc/8
TnK2bGY23LacBuZf/X2Vq89CdgWHDlqF6ziu7WJ++6Se0nUbtbOI9A38xvwXEqFkfI6paEC/nWf9
dhWz+r6WmlFhCy2hGNqZsVa49Pu78ULEGUzDQQwVZDo5mqPf02672G6vuwRTCrehoOUEU8kvefUE
JEZ6M1aV6VBbR0x3bGNVM7bCynX2YvD/7uvJtKdz0PfrME/Mt7lyByLVyoAEdwwGcJlrJnsWI9On
AG1sah3WxjO3i1M1KxuYdhuvrzS3puoKdeOLkfTEFlMomIUYU7xqq5DRxCTdLpSOGt1WHITa3zNg
LpMdSvchGjZuELO9m2QUUOGmhC0WBQFHIA14oqw4mAq1xgvrNnf+PIn/coi0aiuYzAFsKcM/vE2A
cHOqXo51M0hh5lyRUANflCEpF8dyeQlURBViH6jhchXvCV0SYvirJM9MOCFxG/Hr7AJjZ2hb7Q/d
jbZxGa86hqzOh9KMo1evd2rg0HOIQl0w2DHaYInrpx+kP4x0jcdaRq8d/Jq3vguGcofYksOs9o3I
WKNRMvWNDFtl0PcZEjPdAuTsoqfr5wyaijNmFjJL9qNhgO+oYHKPh3hMtGBq6UTUvuDHx7K7l/Vk
N//Q91kf9X2owtCFedJE64STDRfkpxiwretGGKZZ7q8mC+kZ1XtzEbNpv0KU0/ZV1ZxKL43tN6vz
OYYTqoEEdZfYij3r3yeIjqb/w9iZLceNZFv2V9ry3avhmNF2qx5ijuBMjdQLLClRmGc4pq/vBYC3
O0mZSdeqLKtS4hARANyPn7P32hf4tJZzHAcI+VgO4j/7NN8/S7xSkC8OkwzgNBbGqbfLYM3QmkAy
vzhmxZTNhGmYpdvCBWn0JDhShVtSRhta6nIqnCMdoi6FQNBpzYPvURpuys6UVw1qK4eXB1Ti2KTM
r52EhNRDG4OOuwMlB7yPcTHeYT2x/ryMzq2Df+55Fi7BWSJtYmkjQOi93Q26tm8LT5uOSCFMIHp2
ym+KKpliG3fABXx7LXPs0SXFiw6F89iCVZ8OWmhWARkTbfKHbof9vnzkeInj10JIbM42vPfdjrqi
rAubmAu3dChXG5pWtE5w74sSmHhBE51Awa5Hd7fvkMFYlwAO+daP0nivWjM1Thz6QPdyKQSd0dWu
Qtdvthd1ZBQgBpu9MKCfphpOMk1XtElrJw19Dz26VZAUDMJgDrbYu1bN1nIE4ZFUKbsbKUWzMG7p
9pnj7Bdef9G6+yMR4VfU7DxQDNde4FCxOtgBOITL2mDssfLy3BK45W0hPDJUXZWOaCJHhIA9QI3h
k7V8w6rr7xplJ/cWChXjmgafih8LMlzoNMSsVAgImqq8mRjpR5u1Dyd8yYuwhg7h2iqfDEVGc21U
weyptkKaqFe1KmDnlqA88GEa0DkOqReiAvz9vsMW8+5Wcz3XmJXKlFYA7tgB3z4sDTCZjtQ4Rll0
61lgpIzz66pI45gwxyRrnrzUzZh5rZLIlThYY12dPqMQmllyBjM2jgcGCVs3w6hr6nMFaAHGYqBH
XDTSizlI5Q5nmmpDH2gYb1XmzJQ5kRr0yBFkTJy6poXGZjlNaZ/TPpDm7YpAahay19pEFZkN3myl
9/HkMOjHPOO4kbkxujToXsqQMfUjRE9DPQEnVt0l6zLiqgAuw2PsloPgSkoomt6ongM/6Oc84uUk
ZIFsA8BmTAIQtbCYy70ejtIym1+tQk9o3ksAKdX32gw1daNhz4Xi6hspza9lCbT9xKS3ZI1R23xL
sE4Vd8Q0RtlVSacKwWJNJPe3ZCjmfsGEoQyQx3zWWCXRIyh/QJ+kws2M01xxjFERLZ6rdZOoOoTN
gMVm83LouFBCAm+ue12op+pFuIUoP1qe3Ypdxk0ADIJ2uDiDyiQic0p9DjAsgzhVgEGg6lxN0KPP
SHKXNA0Jnf3i2xcdStVjHvYch7Wmnlt3KztsPaWsyK71VWPb4LoXCV7RgtPrwN6I5tnUb/XSEe3e
I5W0Pa8XyyAYig+6XLZa2n9NeW6UY6Vb0qr14USJp5xqsxI7EjvmdAqTkCyCDYQ+eiCbAkZh85QA
gneOcY/SDbfVwqMZYlra9xFVm0tG6qLrXQGHa28CBwEITSa/XjhsAAaJ6MUofRCq+TRKzBCuoaOF
SZ0pzQfCuPspGrY5EaHTZ/5eJtxQqm8A7MyKbW8BzWWOwyeZOP582QhQh2atNLQTd63phN6dEfYe
Ou2FOmrXjK0uGkzbYl+yt9pHQLJJ86QiS82HzTxlHrmBx8qkaqMYrvNv43KsWXtJYx3jIl67JuVy
8We3CV+0bqjESaFvqNO+cc+w+bGm4VKBRYLwwQpb8g0LTAVEuISNN5D4KpIm3GCkQkewYiKpY+a6
QTAM4FDU2kX25KKs0h/IPePNhevnKNik+aq0qLgAavaHFxRtA5+QzoFPuwydIa2bdZcyU8elD6Op
0UluBt1niWBGNX/HyHbmdnQHdXPa1mjY44tZKQQ0oSjRxGS2Trp4Vsa6c5QKFfBpCFpXbFrhVOnN
evuv6Afbg18DLjYqRfBDJ8xzeuSBadMj+/nobEwcFN6+iQTJPT3yeUQfMTazcyFbUpc3Amtg8VwE
WR0fRVF3jOh1XRVUlEY08WrHpJzRsdiCzPqDp2X9Y2IEUXYT0pJjPjc/nq1RVsVd0ij5OdFE5Dz7
ZE7TP8pwEz9ionJQdwQmyp8jIDxCzceozI2rKuH53I6GmIgZrR0i2tn724ACieCME4dJLnTbjoW7
oyGtovPaDet98HpXVZiM6kEBW93UxaAxVcaPO+2z2Tt4cMDP6Yf1WSAiJ5/H3wnrg2Gjy1AO3vZN
blTIuVgN5kXWG8onezGtm8JZyklGVw84wBQh4jVt9tv1z2H04kl06Enw2CZ4EmjBuKoDfxQDqi4J
xbH0bJtjEp3uYUbDuqTPPEAGxUxafiXqJZYQ0ufNd/15xdJTA9vpu0+1MXbk+AhgnSQJu3LiKDN3
blYzRN6Z8yE67aiL5lulHc4hUBROLi4epXMcQ3LbJn6qE9M7oS15wsoMyNZr1eR/4vQStBvZBcQq
4CXaEWoXg2OWpPnsViBwaRtIE4hxi1OEDqYtMOXN+M35jU6fPZg8xYm8c11etMjncErdTqwSrG1W
3SKt6ajAsI0L7hGSd1giXO/8+swun+f6/51lMQyTBmCR2+pD9olrU/kHfFhDtA/K3hOXdaFN22T6
OeAZLXeiwO26DzMEXFc4zZkzE41BEY3aPtWvCkbS7qZb3LupNqLVwOhf46pdTeiuRhsLUlDO/C8k
G2vmLKWdDg/aDZyOla7okW2BpJ5JQFOhz8DioNBtBomd311ZZWPMj+nCIO0cogFenNjhuwlTZ1PE
1883W7jI2nOgTTGFsSSIguGK0Oio2G5Pf3Dkw8+uDI2G7Qc3B/p8s7KgYAXzI9aHuC164YLYdlqi
MMuJfdNLWRkvXVkZA6pUncNYhQqi7vwvzKDZolfQH8LIiTehtIwoRLT5PpbnwnLVfbtgdn3i0NMb
G+++0e6txVmUuZHNJ2GlI59ESWiUdoxLMVTlZl3eXKv3eNQrt2nZtpYT5ismCWsVJxdH48WB8eNe
7McEa0vngx/cxCJlm/t9CSbfV9aMXcy5L6uDqLQQk7ybI7YFWi0ZFymeRYqPfSZ8FggzS7IQ1aGs
Wd9pXurqDrHAoH5ShsyOWbLoKK6sMuMImzBvJHdsdBvGsbRisWMvE/Tfv07n/evkLKLppmSaptk0
md577bW6AEpgG/VlZRgPKIDUGcmUoY6s+KV9iWF6PRQBUec7OIUKlyewBGwUuKhOroqnercWBWmj
5kUUUnC9w2WeBQcn8aZ4N3Ojw71YeM0YXcP+2AotHQ/BpLf6qeAAihNaa438iD/Ih5Fpa8kR9vMI
mI48SPdSAAbyeKJ1LlKHko/TvU1SZk+MvCqqg9bkCU5wZbN3pEOMQiHBb/YpzkqfW5qMzNjboYXs
joR5qvwxDqiccd2YTNYi2UzDPu0Sj7tqjEAOALUu3HJfCAdzpbKZyn1eOajzUKw5mCuGfC1rR9zd
0HmXVaRs/XlRXXvNQ6aoC1YMby5d0j7mjK5+D+97anawkKvqqGsN2y3acHblwZlZwK/4VIdl/qgi
gsCAq871hUvlB1bVzClXcDHx55FJ/3ybIhEad7+/G965G+de43w/MHZHhQQh9z1nR69LIonKJr2q
6JkM5xGu3NcmcEPOoyMe27s4SPEoStcwmWZTbAGHB4nUnVYSqlpf/NKfSp1II3GM2Dbkzwu1y05N
6V8VVanLXStrxmjrUxukk1Q3+kiTcdPWKglOtK5Nne3C6j8LjwCpYwqaGezXgub4/Ts2Z2PfPw/l
jPiReHmEQ+Cw58e+e06HSe+BUOnRpTcDds1SWrTPCIIK1aFiyOM+WJGpP+hoNqxbwKVq2Fe42Yav
WobK+gasiwfMeaYStTvqFwIzddpH5pGuH9PVKSG16mH9yahK7Owm6Ct44Woh2wWWNVPxkEAQ17mt
B6aDn6cOGNB2SkjB3Y9mpHs7MZYjWbqW/rSeqQwqTHVIPImmk5TFmlBcrTNuNJUG8kb3aEA3aCWM
SnyoIjH0vJcIh04QCO6fZrFvGmmhSYb/g/WnRe8tXJnbRzfJ7XCwvGH/5TZ650umdUwsu1YjgVvc
R6KKGAMQEzRby1b9VKwCqe0SjMj+Fqzx3BNYL6sW0cH/wzn4F1enZ9OxnoebDpNOGJjvXk+MqWM0
Cyu9CsKBi5uGOsXLCgS3g9wj8oaAzyjdAB9zOCD5JRkOnVdK9bJes4K0xRnVZ+Xf+4qc9uNrlb6U
M0krKS9ZkfBiExk1W9g0fTbamVjwcQmUteZfrU9yFoYUg/piwPr9/ftLj3t23usQXkh+d13I228P
+qHWcVAz3O6KJOlQINUz04ewg2Z0jIjstb8GbOny5GTKgI+wmPt+//vl+04DY1iM0PQOIdrQa3//
EXN9ISGP5sCDbbJHOaFPR8TClA4FZbFzNuRLWvtShSifBoCHA3I0y7srJxEmD0i/uOqQ5ChM1dI0
+sPLe9815OU5zLhtyWKmgbp41zX0/RqDFNaaS7csqZ3P7n+1Wos1ewyKDy1CwDM4hbjfkY2LNCSz
tPh2BeKGluywvUxmdskQPwzXZMgzKRrHaGLv0/IYNTPxMNplXJ7X9Vr//g0YvzxSzsxhk66EVGY4
v6zIwzi4vYBMcWUEVpruGl0E9IWXsJCM+Mj+UJepY9yWSyloSaL/mIWaPQ5Lt0ibH9mycgZp0nEe
slL/kiXI8e5fV95F2CBgmRDAvFShSI3S6aOftZB3I+G2BKYuZ4wEZ3F2JQrDumo4VpnbNpui+C6r
KzE7befdaiIPg2ZbMzjPv/8I5lv4zQrN9Nj1aJciUWAU9r6S0rMIpIRbW1cxC2v1rOVlmu+lPot/
NmthpDqRmQ9BOcjmDyvaL7ePJ+GEArVwiA361e2vACtX+CwESROF2f8k3DFt7xj6aYzaDG5sAuGT
gbZfFERmTigw/2xgXU+R9YdR0hx69OZTcGn+YkzjLjYsSQv53Y1cy7IQChvteT0bQNlM5E0wV9VH
ryv7Oby388ttxanTve5MHHg3iNyb75FTVdOJ017mMMu0jPLySkxlzyPKfOP1PUUG/FraPjVzH+0E
TsYNjz1JMs3h91fS/OVmZrcG6cRSpcNP/6XdHJPIXrQ1qHKB1ay+zUOCFa+xEhbJAZS4Rvs4s9zu
m2XysD10cTg3RjSOe+JHlVcc12dVYrEJ7TqxHgSsSPbrpfu0nkrTFK7osNXDOBq3+oBQ+5RrzDbo
NHF/20VhPfkt2lhNtwR2DWbBGPs7U3f2UWpS0GRdGeoXRHz4bApHOAnKS9eLD41ZjF/xr2ugCXQg
Wru+VvedxLV8bi1BPKwYYJHdsOpTD1pjTOd5bQn//tOTv5Qqs1Znnh2Ax2InfX8LlK7dTHY7eVck
Rc7bTJSq7JqIqjo5y8GOSD1R3mMjbVfudIbXH6uWfK1tPsBIuu4yM8c5hkrN/pPb/f0IieWVBxPO
KTKiZYd/uwUlo2WpksDXK0M4mKYbpCrFlr4xoVcjRSoHrDRW7bOO6St4yJkqELISl8ZHQw0cc8zA
UUwPHD9xWvZPKzMPSM/YDtzKapkU/+EzfLtdAfNiik3VzGSYmSyv9t1+GdSViW1QVxdeAr8dUWdj
P3gBufOb1YK9MqBWnasns6SE8SutxzE3jScemWguXnBSb/9HyQK/TIhcE1w12gQsrzzq70f9fmDW
JmuMwIqEj/RjUQ6T8cFMCJz+bBNZDnZq0WKsi/rahLErMu4kVg3kJPu26vmiKSW16aHpRE1HBpBR
ul2VUFkN+eAwJIHZ7ZIO4w4GgSSpP4aJQ6em9lHR/YFv+Ct8zuKOnafvmk1x8QsHQRElk0X22GGp
ISzypKnafRzsoWyuUGPrA2FNKiHaOiHhXobZ8CIGE5xK3aLLBMuspaSi0JSZz8LWxOJQtvEpM1Sv
DmCl0wKUtyEK8Yd75P1K69H50KiqIO/zojm/v72fe6QvUA/G4hIgzZluE32Y4nPv1TNPv5I/vAAz
P5NzYC0n7nuE1kEJo+3x9zfq8lv+setRQxMLws4HX5S5IXjlt68CbX7biiR0ripDiOwo7cE4TmPj
0vOm32nIkyRJV97pg+RklPW+dG4bJ+yCXcx4Xx7WCQve4dLZ8R7LFkQ2A7oG8xHIsGtHeEhvBgN7
zpYnITQhApq4/8ZuqNQdHadJ7upU8id5BxhwlxFHalyhj+yC69Gp9IsmtRbTa5D1Ytw0liLf5g8f
gP5mw5ufVBYqU0pqWli0v3wA1mSUYJA6/eIu/a0y8gLnnMShjSk3ast9RefEOuHqYJtCQ0sFsrYU
K32MCFtwrejRGqtmPJnVANE3E6K1zmg0HDgjYLwpcsIBZbNltPWpJ9E9eaBxWyYf0hQ3VB74UfCH
08gvpRx8TxZfajD+x0K49+6oWXsMyGhs2q8ZKZMG0/iLadf6AYZPSeirCKz8Bv1SEVzFsLTcS1g5
Q3/TaZ5yti4YsjmPJp2svSqsjyUZE3mw8So4cQcHayVjqaoV0+eUegCLzzJT0kSZfmIMo+XfkpHT
uh5OXNMeNU9xRQgFQxM26TqcufGIIr+X6WiUL4Grie68zit+f1GN9wsclbhu471mfO8Bm35PDDcC
rdMN4TeXNQDMqxgqnclnr4iSicNmtsH1pb/LJP2fiyhHqJ0ASUoMdx0HCPR7sOSoPRFUYhM0aUkZ
xDsbCKVnEem6jhUqkrOou2ujw6oDlXi5GXlFbXVUlRoR29U8FXk2yeIwFfT1j5bS8f6th4OeTyvD
NUVTPVh61Kua8vcfhP62Epqhko5Bs9uSzPHBDr3nDUEzmyQTRck0fY6uS5aea6b1WX0DdYRYQZae
Krrgh+bJLWul3I3tp9I9l23dw75bZnmTTsbCLelfGPlySYVcwvCwEDfVNZ7jNAhIImcSLIqfhIEl
mMIo46mofv9WlpXoHysVtzJyDE3OwgxKE4I2365UZW53ZMWzuleStvRjL20PZk/hBsY+MkDPb4i0
5oJuAoIp2o0WiFw/rpTJuHSN7hE0JRPwmK04QNAR1Q4xj4uBxWokTVECiCC4oAqaZ7uofhADWJzc
rhWns3Lnt0FTbtAQct6sbfQ3B7OFIL9xCbIAedIbqb9f7UF1ngpxdpImSG7Xw45raHGzV7rd6h8C
pFXWH7ppZPi8WcNc2wYNRKWhW2RfcEInePQNCG1qHGHiwfSPY1ui0NLL1PCPslTiyzqGrRYJY9Wb
oXnSyygObtfutDYqVnU7sSkrVY8JlAAW7D33eWXgkiIYpr3BM19GFYe8Ksi25hCSSxPNrpmtGNwp
fT0lWBgZrJPyB8DrZBM3z92kTGNfWL77sGbDFUsM0fqsR+i3qR4idxZKmKM1PtKDb8Y9/xdIj1Vq
xdMsh+JRWgbcifIpM9YNqBAeM1nqTx7nNesIdBkXDFU0f4JwOhue9UbrGdPMLqTZVBslyjy8zr8X
tcYqKAeuNjfAYsQuTxIIbUWPbeBnlH3DSR7eaAcIp9JcBz3w8hCsOl7fRat+lWl+495iA5gVSosQ
bI3WAAjOsd9Zfk0bgWJB8jNL/WN87bgTVy1dWDjsj2tWxzoRXKeD6yCf6TuLyKoIzulmhMSYBlDi
jh4H0WS/iq1ZV+ex/ZLOyBpdNU++3vJtfUlx8xAvCXirgB2PiwduB/JHll+tv3kqmZWKXWiOw8AQ
Y8kGXWMK19tVCY+35cDjby4Zbt0q2Y7CjDRCLoJWl8eudWgdr8vX2iqEY81Lk0YXIkFIorE9pMOc
uOilVV5wVMz78IFoGdzuhJ71DY9ZnyUJ6kizJSwiDdqqfOj0PK52ecuivi/70QEuSFk038x6CYpm
hwBSwjpBmz/pPzPJDvIpZfrs7EInUPbZXqcwa0CY5XI5tQTLcrMbYHs5X0rLx0JThAVoxlCIDoZa
yYBsBuco+9oQho3F2OAw1OxpcqV6t3GCTFbPqzo6WRS6ZKtyGVygUAyzly5GtzTL/TCZGC9l3Zzy
SXLtUyQMo30O0Vp9NVUTK2y70mBYPk1MIikbaP/ni1xmbZPaMprnbuvgwctkzg3eNyH6FHcgYuSx
sp26sVHAZv0eGTF1K5WMB085UwFwetE2xI7CpWS6BSqEmRP9JR4YB5/yUzD05YmmA86l9W5Bb+m4
two313eNQ1N911ZohI6xPvrdh1lU0DyZwp3Pw1kaz0IQzLzt1cRAHu/WehLoGDiJH3ncW/hT6iT6
jG5Tg4NfAuPZeALt3Kn37TjY+n3vaGcJCCy/OB2Hyh0yhZoenQtD8ZhTC8Xb1xWS3TrZ05RqUpqk
RcgQv9QDR/84oInhnloCOYe8TngamipkQKMtq4fj1/MDst7DpOjy5oN+Pq6HMazPBh5bHJmfM2k1
W7oW8p5MQM7lDnKA8WOfcy89BEyg0ARYrjHaO2ZS6ScbWUnwILEL2TCKmNH2zw6N+HHLXWKZP1dx
ItmMuJzcfCSTw05daIrwrwBIzOODVS9OVHNq8bnOJ2O3pvXxOhtnMBVsozCQA2tDRbJmYTZEWnjI
lbkJOEOHkM+nUJz8rorGGyexOOzXY2n4twg4BuehH8gxvQptE3Xc4LNbYjk2vGL4NlmmU6hNQ5hh
/SVb1iyntuyakTaxXj1SKxsZho2lfbo1+LnGTVziUPq89sWTJXA3Ukq6NyRsFt/HytaLG418L4sv
d6EX+HLoTnoh57u112ulb0oTgIjaggCowpPN42DNSiDDtDalTBo8ChJ1UARKalbzkABkZah8aqVd
O0kNL27oVDUcWSnsBsdUNOZXnO+z4uSNZMmzcDhhZWGeK0JiIUADHAbHNOrduuakeApZAi2Dm2gV
HECo9rUbC4tauafLNRZHi63gG5X/CN0yVd70I8K3ImkME+Q6nDhLtNrGZY1NOYJNWXWqaXGAKmix
/h+TDsHJERIVg8fC1Qpzi+DTq3cQ00aDhJ5ZdcHEBkLuJinzrLs2mX5GRwZWc1Vn+exw6yRf6nGs
zrpJ3bkboypOsZHFmCn3thhG7aiRexGaDN8Fi4hv1Eb+pWvYG5niFfVTBswhRH3A/P0U92YEkryd
OprFAq/ZFt2PxR0fd2WHOgexyIY4p/mhjUcADl2FbN2lWplXA7hUbJPcx8s2yT9cjkTFHv1zpj9D
7p4fo3mNHx5IvDOKLyTlWOo4CQjDZKY6ytKxg2BHch6Yv5p+fgszlKhoLQun4h6FW+U8Ynedr4U/
oXTxEumy4UH9JgntACCMqcyG4Vbi/nS0vp/SrdGm1fhh9T6EEk7lNnRURlWJy3Gy2Je4Eww8XR0P
++tcbylT1hJiHbqvAcS9RmgWdbqytVt/oi/9EAB3iQ9ZZSXmY8e2aR4rt67/EBD5LuWBIZThzF0H
+rWzX5TG9Nuii7gANFACtH5Su9jCAWvSNc5gNBEyYxcIQi1jwEcxgI/jTzpMAJ8CiMzy2UmJafq5
Vou/r5F/bXwagEU9TKt0EyVBD++PfnpvKCfx5aUXZMSepzYpiyOHHxyNFfalL4NLjJa10WBIYG4b
sxqSES6Am7rsFZiCYkKYjnJhrgfJwVLXGQotbRMaeaIOzSiCC2WBO+1Ly3Vx58I++bY6iujqcp1W
hUkNP7N6bgBfkghrcRu4x6lr5KusO++Ybt54YzCXgBpF0p0NGuwjD49REJU4lgWRfS3T/T0u8QY4
EHzLbyINR/9H0rTO9HXs+7a5a5KsEH9oBfxqVKS/qEkKibmIlgwX317RLho6ukBJdd37g4o/NxOs
bUR2Xc5cOuj5WK4xoHCKstLZrrnWn4sqCoEKj529ROT+d80/l3GvIpzFBrBa4OTriHo2YQhDxuMR
cqdT4+EOk/SWmPi63nbwFfyTAgfS7wwvqKYZhuNXEK5pDh0Dy9PFtmjkZc1FCys0uGeLV1deNyzc
cJnmqTKWhaIbX3qtSriinBNfcgC8ajfpLku+5tf+NTU+JRfzMi4d6py2R8UbwGfC9BS15zGZ7PE4
DZ4GAgrrHxFumtn3mzjvKRt14YQJ6uysSQ+2AJ6/NbycLFLmgtG2i+mcb8wgFNqNjglVzza6VjXq
2uqhJW3Xyh/FLMtFBEPqT5oY453WhJ4WVxAzEw4icm6ZAby9jk0U5tiFhH61Xqi4UHZ8CUgDo+Xk
doG9cwSMjC1FNlctgExDWJrXp98mwJ5o8qnB3K0WA/rhmAiw4Uwke5ze2lFjlQ8Mf+oPq/mXvGa6
oE6igZ/cxF5D2gcU4/LZUHVdXlbHXLbc7kYTBRlWuXwYCBixtL9XlW251N52H+TT3ZQNiExqdGP6
hza1ffsqM7RuXOm8//v78H+Cl+J+PS43//kv/v079jAGKWH77l//87HI+O9/zd/z/77m7Xf85yb6
XhdN8bP97VcdX4rbv7OX5v0XvfnJ/PbXV7f7u/37zb/s8zZqxwf1Uo+PL41K2+VV8D7mr/yf/uX/
ell+ysexfPn3X98LRew1Py2Iivyv1786//j3X7Ra/7GSzj//9S/nN/Dvv/hn9Bz9/ct3vPzdtPM3
/4vBLrcT8zC6zEt+UP8y/42U/+KsQ9+QjjNZBprJHkB11Yb//guZw78826Q/iV3WptM+r8VNoZa/
013+jmWaAQtYYrq/1l///d7fXMP/f03/maX87vTPgjX/h9klK9acwfTudielzpMj57+N3dXyoRna
b420Co71xPv841N5/c3//E32u34SPGfg3KySTDdIJ0Wc/a4J01S1JL2ShgASNxdtR18degQAmzjN
BrFtc7C66OZ6DPOmsm+1DiRmaQ/9B9JK8r9L1Fe3hdYHm0qF2dnNrOTUmZDVmbiOOK71F3JDzFNZ
Dl+iAsxLoxpxH6Hp3ZlIQu4JiTCf8H+5H4iKug2lwCI7WEh2re5lrLuCNKnA+B4JKcn6DL76Hr1N
aGkGHwyCuADmLBZTrJOo+7Z+Z3d3Tdbed3rVvvgGCy8YL+fZtUIkDR6la9SIZkPi8CWFFbD1iwqV
3OTQx65Vbe79XOU/RjezN7ahGdusq0tjx8C++lBXDtEUJWVUuFejz4DbJizshQTSCcjmEESHUG8K
kpqtVgM9CilQ1O2HTHgigWKUBSLVPngh+kPpnoqMHHZ7RwfWxLVI5CPZuwdsy6PTX5zBFf3XUQf8
v6HHEHSMWB3DuqsZcd/Tslff04GZF9cIwsg2hcbxdzNUctgHmjLPjBnhIJAHPaKbaVrx5Pmj/cBs
HY4fpoNHiT/d3ZZ+1Jk7RpBdS6rRaH1rp8r2zpgaLG/jhTqfuewLL7hYoeF8HYvcI122jYEW5L02
XJSoIRfKmhPh5HfNp6YgGWnT18DJLubUVMlOVlo8bsywnsBxeq2LiF1q0Re9aOL2Ippk1DZB2nG7
BRXa7UtR0vvi/OYB4KpThd6D+QgRHaCnSMPMa6sC2ZnBZjxAZgovjirFtBVjjIgvQQL02bILmhO8
B2jjKPa9jelBy5j5r/ZPd3CLcTeBz+e3tRwikZ9R+Gx8TgMcZCZOFxuYVgBLseaF+JBoZH9p4o7a
wJMRJEyceeIF0myd0XRK9R+YM8R09JzG+9IaDra8RPfgr5CT5Ilt5xGrSkOi9i5TH0HQRI/vK6wo
EWfVVMx3LuCt4jvEwfTO1Pyq3sUwBKqD0zsgyuq+kPNXt9WPKbFlCFsKeP5e5E6FcTOBkbnTa7Pq
Dl3NYSp4aNp+ZF1gURrL5oWC1WR2jPjkyUxnrnKeAbHFc59Me8OmYN64DfyOLaWBrPY55/fwUllj
XZycts3+tmMj+QoYtk53qSGH9jDKOXQDirFW7V0anyAyGLXBsLSjwd/VGIsfDCt2v3NPROa5bHyN
Dxc5JKuIA6GLBWMYn+tQhOa+1RM9PcRmXkf7RLmsJtw+2VMyaXhDY84PpAi75t2EAIVsE6jl7nY+
o+lHDwcStmScEA9ZF9nOJoogL8BHrrV4M5pG+5kyQH0iREl3zgwJWxhsNVjpDb3TmU7VW9Ept3vO
mujkmxeSAUqwXVGkiFnx1Hhqs87Geo/OvNqzMevxvYbP/QcdwHrYhkWXtDQucqKKaS+J+4AUha8a
RurgK7Ro48cgLfVdgm97rP0wAz3Sg9jeOqKDilJqDgMXYg8C+pSwKMTQbJwQFEkW78nNg4Ja9hMo
PQ6q1V5aGaL/QgX1o2SMT1onSktogAAXfia0DqN9nAkTXFxdlQM8ZtiX+xobYrjXKDDUnWaOE89L
hmx80+U+aFLXiBShDmFUF3u9r0JtG/qdo188UpkZShuSm6ILIyaBXguSCx9GrH+F+qmTZKZ73TGg
hQtutsrnB0lHvHA9VgwcqDkZPuynXGtJQ6H8Ex91ow6+t4nfz6m2bkjDfvC6qyTKYPMi/O2/ulGl
pyeZ1J27obvsJ9sIGVJAtzBr3C8w90dgJUyzry1VsA6EvFggklrafc4JpYCvrcmxvUk9Kwu+FUC9
2xe3lnn2s+ryaXgugHVku0SvKkvfpFL29aMXD6YLzBC4grXVrTwdxw3seKjbY0o764MnAM7cjnmE
WJJTsA9JJc8aHWCm5Yd5V24RK1B4b6qmEMZR1WM8H4kHrFOZKwrosprdlQ6CKAjnpxDPskIhOJq8
pQFST+dsgA/7xs9YJGV2atE9JPRv2g6/B8IQa3QOBSdMumrxmBP7nBFUOoGhI8mDFUlzquZT72lj
QyA0g233szOOccPiHMTVY4lKztgR7KtPp3y0ZrpoY2D77Y2KuIy49XUWvyrJoksQydI+kR5kOvd0
FVKwlT1NHrllo1VfMxkSyqGBcTKOPsk5M3gqwk0yVogetnYRK8DUWd5X5mPS8HSc8qRWzhn/lSeL
TQbKN/5h9LLyvoyN3Wr7vAYPlO7Koq7i71PX6u3HUtmdfjOi4M1uLIv8kd2QmWONeb8vnPAalbBn
Hf2uzPxPoJGnbscApAuPemwVGa++qad9IrL+ru+RPO9DN43CG9bfvn+BaZvFuy4JMuuhTzTjeiBW
1Lrqp6rvduAr4HG7oz3kj1DtRXuB+GJ/L0FOjfgpvFjto4ZYiF070Yy9V6OhP1uyD9TPeqz88G+T
GZe6MbEmB9eFHTv6OSEtLgYvq3ltCP3BqzTC4HP6aEduFdIP9mVtksWxDc1gMi/aNP4YkKEQ717i
gEE4dWvjzJ6hMmOm72j5eTFr6sRcBQQ9NEuOWuauGKMYE3yTbvwhpuLwLajc5vARi3n+1CdkYc3a
pnIfYRndB37ImZK24U+r0NI9rRE93nB3IjDPtYkn2SXiqh5yIJ5ZeNBVpZfbspvpKbjw913XV2dS
2dPjgA1qk/twRZyWXlrXFVAAGJHLjWIgtXPbikxemJ6bkfh1NMCmJW7IsXKPNSHRGzvy+h1ao1t3
Hh+WDhFZpdFfS9n0h65xfoDD7U5h29pbR2MlSQK/PODvCg5xO/yYlGiPtg7wlClQmDJSVl9o9+b3
NB4hgTokq9UEjX5lxOA/4Tjl3Ml7De1dR2A5FxkUN6EXsPjzjT5SZArE3lBanepgx9YJ7BbAJ8du
x12TKZ0butTo1NeKM6JveulBcybx3fPtZ26T5n4wJajuFrdhDBTlpkYhsh10oaMPRGa2DyH9349F
muxY+coLtAXrKK1WfAfAfY2got1VIsl22WSIO9/Ww21JfPQldsb6Q2fP4qTIUZC7Aw2HmduEP1Vu
qh3VXPF/2TuP3MyxbUtPJVF9RtEcuuaj+Z28l6JDyNJ7z+lUqxo1ijux+qiIvCnp5ot82XhAXaAS
CCEiZSi6Y/Ze61vMk4VIvNCO9dNuaiSXXfZt2tCiHCcyrElQlC+rQBo89D7mvl5ZsklUgPsLppkM
GKs+6bqk2RdkBWyWXDa8ZA5lUg5sOP4Gy6euDKrD3PLEaDJlZccg//sYLfXV1Nmhr5RR5WlhpLtY
tQu/bpsa3GkR3vPyNh7dl+5BVgvZRQWunky4e99AUAUXwdyaaK4R2NOcPsfHc6NWBbWkRAJe1QVv
dPvy3WjHAz2dxeMnx0hJm7LfIuifb0nLW+pNBIhFZ4nrDHgk9nAVQ9bvMq5mz1p4qb1OsozH3g7M
c21iWjftVj8heCHfVsp4a05N/jAPOvNH2muHbAIuAHi4fKltdXC1tisP6pJl+yLKruxamV0ceKwA
iTgC4ZuPhU9Nhw4zsRXSSOiWcWPHNcG1oorKV6WE2e3jIWneVBIIyeJRMXr3eml7xFvLpAqm5C9N
Qos9u5K63rNUOU157ZLudckpphdFS/DPwPKUIt59kurIZwxkSMQK6Hu9IwvZ6TQAtGo3928JBN7w
R7Hrb1UC/mvb/LPqFdhl8/ranTxW/wZ7fUp4WNFXxd3//H1T/S8b/qvHIvy42//je35s+U37G3li
qz7LYP9m6Tb73B9bftP6ZkISohWI5Qqp2fqZn1t+TfmGd4BOPJakVT2r04b/uePnU2zMDXuF6StU
DJDd/v67/Rc2/Mp7YO8fWghJVSgoYH6R11LAx8QzWsG5wT52q6jT/RD3CkZ55CYdorptGkYMTGLO
fZ1q/yFeWFlXMgNwyRrMhbHfbDmb3q1Q8x5nkkZOxUz9T6Jths+z+B7npeIMQl4OIDnyxyYMAC5L
UJkVHfLeRCcZo3prYLjuIdErOpC0rgWKx8N7w5bxuc7MZsOAWp1maT/g5rS7R4b++USTy9ydpyBm
V8byyzEbY3yax04+9EUi072R5ENR2yU760FlUanah4pmkm/VVQPt2lZZpOaCvaFcJoWH5lJh3LOQ
U9IbdOjvGrd1rPZuXuqVq2FHwIq4sBvsCcQGCd24lZ3nrsEScI9NRHWGobqTEru7KiMRkPhVz7ex
TZTKEkfzK3qifmM35oqnLkYXXpvB1KblTp4m6uq1R/aSVW+0QDsyM+uKZRiqyNHoTYUl27AdREYy
qZy6vY7qJ9KT+DrMZssxEQ4YrmJCdlGb8DITesR8UZyMSw9Tn315vuvDMdtJKtsJu1vCl6yr8u9Z
QsyRVQQQpctxOdHJqfWgk03HRczsmZqltLGsoT3M9rp7Ue+tKY18BQ6vqwtE41Un43QNRLaZBdjM
YjEq9grEUG76iaQNZZyuo5rJZgIhl5dpgU+9OTHSaXD1JgSTGAyM1eF0nHO9t5o5mfh75OvFmnxj
TAJsWyFVk17XnNnqcjDN2eDUA2lxhTWFuzpXL3JD650ckPpx3xXphdF0uks0X8EpZvb3Vus0F0ys
dginit01IqndEMjV7YCn9WoY8sGLwh5pYso628k0NAEsgInkGVHUJYRZ3vZ9y4SxjK0vJCPf2QT6
3r2PC/8N4+Sf11X/XyyGapQpfzE2/uN/lb9xMv/43789Fi+/nTf/+D/Fc1y9fhwvqf/xz/fqqPkN
2gxFUQPTgI2w26bO+WOoNPgMgx3sR+QN+HZkpJc/h0rl21r+VGwcD6unByLMP4dKSf5G7wWpF/9Z
jJkoZP9eefSLpYG6LRpAvFN4nBVKlohdPw+aGUK3mcBbpySFwh6JOpRXph453NpOzuLmJA1UKXYB
UlGEMrM+2Ju5pVPmAX5xGCJpyEhMNPMbMlFrOC1mqLhdOC/fZ6Zv1mRWeS3gLv1VVrr4oktlpUUH
ipmMzhcf3yeTj0N9ihkga8yHQa9S1QkGRYEPD8HK7dI2uYCdSdXPGooLoQXIB0hSD88yy6jfLJTp
J1qmiYPWqtOtxGLyLKNpzQxQS9LxaIjSw1JX3BMS0wgIDv1yYxYUdV38aPOdoiziSuFKksMRZ9Iz
IZnjqxwP1SVEgmmj99rwBMY2PgGnZlIXwBYGiLBIjudS3WQDkSpgaoB+u+aSIrWwcKK+gT6llBiX
+rGWSbrbV2wUf6xmPrU1PhamVzn9H/OhJZsqA7OJC1/HXEwW+Zd5sVNtKzPXi2V2Hm2h06gnxTJt
SuFjF58dRWl+3p//hnHh3239BPvqV8MDy4XHuPk8Gqzf8WM0kAzrG2BrknoBha6E69Vd8mM4WD8F
7JrugSW0taGyvqi/jwfqN75SWdFQ3D0DxOg/xwNF/cbgYZo2w4VpaHzz31k6fQFC6qAgaV2wDKNg
wYD0Lx1y0JuAyq1c8aq8U+4iA50Jgg9KbkvSUJJLJ6v2bX0BaJHVt7ZqyleNEMG+jQ3raE09Zv+x
3Acj66iGaal3ZaUNnstWpgbbY6rP/TFTcmekjrfBGTG6VPj69yrYs1BT46bvmSUpgU/2A8h/6yTM
hfEqxSGwfKJ/6/00qQAiJia8EzaRxma2iJqDjY3wwxKsncZyDB7MFoLsh3v4J52dz/7OH5eFTpS9
emrp7LxnL39YWDZZyIoONRE02prIMFMrPeKSKl9vNeoxYVHu2zWkL5eQ8Px3TbBnw2vT9c3rb+xD
2t82NFgeO/p8/wZbkvVy/ucTrksPsik/NyzX7/jxRtFHVJgHFfp6Or5MNg+/v1C8TrihsB7zLK9P
8jon//4+aew3cHISjEyGMBM0P+7nVoSpF4MyQzxTtWCvgpn5b2xF1oH1j4F3nVtVFc8EQy8ie6as
LwNvCaYkIC3CG2RicQyiZ49qbRz8RALl/+Ga/MkTumqY//VIHIiroeJqWKeAD09op4zkExS0HAqL
0gnKMAIchBynG7Lbnwze9dT59QE/vxI/Ts3AjInZzFzdtV+gmguMxUjYiRdFabzFKgQciYrU/EYS
IDzSFosmDVeVRsrU2NLtr4/9Z5cVL4ptChujO0KjzycbjAqqNyP2CpnyttdW1A23Qmm7wpNLRIp/
cWn/7GhsXHmAhLq6PhmyP17aCdJ1ISoikhWrUO+koClipJoWqSlkOdbD+a/P7c+uK6U+Tg2LBlts
ntqPR4uVORpLTFWNmeRboS4SukvzXqSJvg9KE65WlWjnqcqHXx/38xrh/X6ym8fjxBygGPz783GJ
QEqr1Cq9gVBHd6lrV0+pOSaG9hw0WYvGmer+3z/iagdXWZRgWte/XFe1IDDHgsMcynDZSGOzhEcg
1wAxR42uFHlZPDUc+7/QpaEx4EQ+vSmCygB6BRXFAtAs9cvDQxO4FFOqboZOakFPTcxrDnd+BEPH
SPIymmpwEpVSQJwfNo4aSWFk7KOgl68lHCGjO2Jzapwa98PlLAFv9oCLaK+r8PBGT7ROZi3XDCSR
zimdp6zoy2Otxe2ADLQvnsaGMohjAwg4x7/WTNtJbZX8RoCdBfRWIGx22hVo7etWrReugbPa9Oa+
mM/EmAyXUVd2k2dZSXHR80TANkM1GvhZWFVkZZZglsnqo10mM0WNTiYWffanpg1Ub0nNXnUlYkda
dyCkszyywjhdks3UzB3RUp2u4+OhgU/sBsEXgFW3cyUM3NRoHAd3okCPEKHHZeKYxJG90Dmc7pNG
io0tCZrpJflpWDhxQ5DdLZq68KrISAVY9kUlT6Cway8DPBX5YZRkHVXCxBy3MXDXAXluXtBSleo0
2Ujw4r4PpR5H7ioZ0ZwRiyq8wTahWhBQnV5roOn30DAYZBrqT2Rp1oVyM9KXYHvetoZFIIhR0CO1
slrzW5UCJ7mAYXeqA45CO9xadPfx775GdO1nv8NZ/KKVCsqHOmiTxWe/YRwMPRmCXVKKQdxqUVjQ
vZ7wS+xzu62QoktjOz8kZTyjqaCCqtwDrmlVhUJxa+YkXIXtTAtaUmb4uFNbRLegHks5BIiGzt6b
APNWaAlSWTqaEbzqNEjRweOcSQeR1vegxUdz0+F/jE4JLZEIBINYiE6N4LNO1GepSsiRk4tSJBuk
4LHuZbFFjIZSTsbIOFj0MklTcmell7Iex9EBP9MsTggTKRenRa1JQSvWU8kUDvKCPDxW8kqX7qOc
61E4MhLYmqT33FhTIq1Z0ecHNYyz+Rgvj5odj7XWwg5KhqF+qcu4HmM3mlKQOihpOwJ+uEHcl1Mo
/XH4DCqrVK6ENQXahsZTLGanAlWge2DSp/F+kdXScCpbbmpSMxpBi4IoJqSDvYyeFpMD7Qri+8y3
nk0qxbsuJS9jVpaR99G2KLPJHdQbN8SZeJ2bdYenPNTaGuJcCCoOmeZ8Hw32eI2TQ0/clhbZ6JpA
G1ePDl700BrH+0qL60sku1qFgrmlZ0OmWIW3IEuDEyp2xoMWtsEWk5qeunJfzggxpERQvM5tCPdV
268AP0SslGcaqXNyozSi49CaSl6/ZFauIkNZbnItm58lhchMu0mzB7JYx+datYniq/mdOr9M5Owc
Roj8BJHKfknJw3oc1UAfXHREfbdh1U03NEMvQ4soN6QLo44CbW2Cas90a6jaqUEhroo+qmqHPBau
Z16a9TUWPHwSWb1o7JHbNH3TiFSr3ExY+qNJNFNImpxUkiY4yHP+vY418mpcUw8MmdBKqvEPCiZw
fqJpipeZrIDKqY1kify0DKjcR4KYurTI9YfFrsvIrfuUcKxcTwJEjBN1qkrW6RvQ19QVKIlRUHhj
XOW3aVjGqKaVTKq9gaZa6ESFQdRAGC4dsXlIpHGDwJIkRBcAcOJStlJafw608gABsuPmKEp8Lemk
4dKGioiya+JBv6+sFDGujeHFQFRBBBNeCNu87OJwQqth1QHPuxD593ZIWtuXUyXONyIpw94xzAio
pq4tMYVMMhjKI5KD6/yE2JKAzYoU9bhtgPCfBGA0Z8AFZnjZpmS0OjmnBTW4qqKz2CJkxs8bIQWJ
ZzLWBE4b5up8XjV9E+81pa+aA0wqlfQUMaFQEmW+soDU0TY2E29bQA5hZaPckQi7gF+UxScacoDg
umlBtG2MAvYHw3uhDVc5aRq4D2ujoRsnzQyoiHC00BPJ2MyIDSBm+XGkCxJhMgkMm9PKIgpf7WoI
7ZuwMkPQDxE8u52YMhVeqi1Jq604o8KjVlMWvSiiHZrjprbmnPxkS8x7pa4r25uA5dbnadVV4ogx
14x5EcuKzJuwt/Ndmkpt9YyGJj2WGNckn/QAipu4XqioHOEizcUJ57Us92ShTrLTAYlFXMKaJO4u
0yQg0WswV5Mb7WkjeWqmXJacoImR6eOdm83jWrJj6rYhbfrwySBfSPEZCECeOm0/6+N+GAd2Zv1A
cIBXxWOMEk5etF3F0Efjc1Bv4B63bwRsAf4e4/gIskFMMCiQuJe27tudYuXTgMaqjJItuDRhusps
rG+eoNftDE1oQrQwONQm1XVpdGySD49KS89laih5CfxwSXU2tUE9tdsuKMvGI9vVJKikrmp3Cu12
q8SdpPtTrncP7ZiJ29gogogczsZ6bueCFkMTt/XTiBVL81O7rYlmCZUw34Fg6wQ5n0Vwa2S4kVqH
lE6LmB/Cju8hxxE5rRgws7QErjb3GxPBnjCyqj2bl2w5MP2vBgjcR9bkEVveH9t92S4nY1IoyhVx
V9ZtG06kM1uViYK9hYJLcs4yDjSAl8ToPARAY3k16LKw9gtVRCKg44nAjzpVzPwwmIQknZSF0uq4
ivQuv4sbbLv3DN49nFSpRD2vVIHVuCMucBD8ln5fL539qHeGdBoSkMed7AzlVCtEdh9AJpx3OglK
aAqxfCBbQJqmbbqwHDsHcEG3Mr2IbPcIY4xxqzIxLRiQuih3UhTs1U4wymfo1FDTOEs2r5cV2xYp
yMSIEahTDuF3uBTzCUyThRs7sPpBhhJJ39XKUEnsUtCw1Hok3pPGSlRpgbG8iCVvj+En5OpJXfQA
LFMRmdLGgG6cu1IeWs3dKPWdtGlRXhlPk0Xm4xb5VJDtgpqbs4WjucA/NshpP7SQm9MD/WkGThYY
ECxhkbagTTr81E6LFFM/qjG2ldexHln9Mbk5kD1xoDDMOFDzKs3H4AYcNIFplbohSWCtC+6QbZGj
jknKk1fH4h4jBKm36JkS29VoCGWsDExipseWXGpWam14wAJpam5HjtOTqUAVBJavzqxI7fkEr5fV
+E3AVMRKJ0/tjTLOEAHzLmUYpsUQK+hQem2WPNB7vfEyGrFSQ/AsRUPKo0niLrEp5dBsVWPincS2
Gid3KOGqNHLoT0XWsx0bpEpmPGK3hm6WT5KtJ5wOnZwGVTwcVZTzqvwIgnBesKt3ZuwlUaS+DVMW
n3ajMj20dZFfLhH+6PEyxrNH6BU2WJvEayKckO13pK0VEVp90zKknYlj6LSI0+Q7pbDiDtRRY4Ly
04jr7eOBWRsFfPwdAAO553SG8B6FsladTqRzvBlLmV3YEqgH4jeb5gGzYiJQOo4MU5g1RX684C06
i5qBBSDjbwijdk7D1Euride9FRnjK2aw2YcZmHbboSnhFLE2FhKLiFZ9BOa03GWGhbhQms34xaoT
Gn1KQZKqk8v6eBLVdWtyxNp67FHQXNmilnSHWy/vOqVMsIhkwXIe5zBCmfAbebfQFGS5Z4dj57aB
Ij1FBLvuh6qwJ3cCOaS5Ent72nlgYR77trfPxQiXR7ik+wy1tGUuj/Zam1qtpyrsUVhyAQpylLjJ
b5YiHqkGsmI0fYPdRe50Rt0SIiTU/BwRIylECbKq+7LLx7tqros7kQXpKSsyhShxmLMnQZM0D7PZ
Q/fRYiU9hgKRXRt2vRA+KUZ9dpOpQeqJxRU9VjxK4XdjXVj4tlLJ3/uJQrujKbF1BHwaF2+rBsad
kvTtRTsuy3UHpCF2qMSSlGGHExa/uZ8xPeSFHm2qRkGQEyWRdg2gEhgozDm9OIJ1RIayAczBQtlg
kzJUg11DHVbM80WG3rd0hWBmzFUhVLfX1M52CiLbyeJg6XTdjT3bAHg11alsz3mxUdZQZFi+WXcM
Z6MgFShIpp+4yP9fa/8fa0UPaCsYGF4vsKiUpj+UGP5FtnBTxN3ry29X3WP32v52Aim0+e2s7zKY
oeFv+zajX9d+bNP96Y//Wag39W8U/6jb0WZaC+7inxIHxTC+rdUgSu6wZanLU0D4WVfEuKAydck2
dRSqYhRw/llXpG+nUVXkZNA+4GpY4Rt/p7L4hWwLtMKmRyBraC0s/Mw42ihzfCj4qX2bhyh5w4ea
t5m1SaRfKm1ySg7ZkVTXr3XebesUve4UZh2JMBBpBHEdFqWLOFFGvym0lw/X+k8qkJ8LSD9/IYvz
t1RcdrL1pSA4QuaRZszBD9Ca6o0Ukgz9/iFVKCxIqWk5AFnvfn1M5XMxh2tI75JeKCI0RQBeXDUl
H69Cq2ExnaVYu55JcdUVSvD52NyCT0fpTpSn39STIEoQhQNJFLdGq7i//gV4/j4Ukyg/Gtj40HKq
OrU6S3tXony4C3lU9FzSybqk0uKsaq2o1uaNoM9nSHsYrzopN9opyQ3L/u8eWKc5vBaxuP80i77U
e5s2jLA6EqCnGkRFI7MdnJFuACuV4cpG/NAK4woyx64uxcOvj0xf6dNJ8whzgzX8k+9dxR8l948X
nTlJL/Imyi9Y2jkaf05Ovu/3ucvSYTs4wbF+avtI8XaWB3lgH2+NfXNEaNqp5Eee5dmu7Uvu+v/X
r6t2za7Ydc55s+v4q+2re/W8czrH4AufB/f53PAw8z80R7YvPJNPJ0/jw3yeHS3b6WK61E/CfeUr
p8tpeGzfQIs/L5Hfnqv7wcFw45gu+wu/8Z/P+aHPz0R3+hiDPa6TG3sXute7li9tApc8Mv6mOdKO
uGQP3/G29OXtsGk2+Vuyr30WwK69s3e6l2zLXUvGaeEsL/Kpsp8vp7PpTDrC4Oibx+qJtJO382F0
a793S36asm/ef77l63tpozn2bjkngGO//qTeCdy33VHp9I7lmt76a9hevauP2l3mXuVO4lquto+2
gQsz6TTa2tftbnSKv3iG38vlf1REf95PVUaKgNwAPdeXZ4l5rkO9KmUXG+/smoX6Ue2W2/BieALj
pyHctxy78lcp7tGyC/3FiX3FUZxss+xiv9zypX7tJpvX7ekBfbjTuFezM+5Cr3DpzTmRn/iph0DW
zbjkxfrnhBLj6FxEjoRsvHOKG/u8ECyYHMkbd4gGNkyZfO9u9+sHV6z23i/nCRoUHAG9HQbhd2Pk
h5e1EvnYBYOWX0ywI11NHy0yFgj0Qre0HeOoRT6M3SYMraeOZc7xjw95dIhoMO7f/9XO40MRDuTQ
5zFhz2aJCrqYSemdKuFaQwnpx8C0sw+U0UXdWx7eP7CbeI6oc7gw9qiw4ZlzGpOhgddIHNG5OQsQ
eh0CbtTBDtufH4qS9CvCakzvj//3/nUE/Vh/8QTon4ex9yeAjLSV0Arj1GL2+jyMBlgvkzlukgtk
2wdJSMeiiC6TLjq28lep666UAHFznJ5qknKi6ssVwU74hPaUE3yMSq66kFj/EkbacSHGazMpHsvS
vqjNmPB5+6jPu7u+nNyADa9TPMVifGhBWFA183DNbOKmP7XLtYx8S2CBBSiFRailbHFoAJtboq2B
TDTop2Og6FhfYn8UGCKiM6I9/Q4CGaI/vzQNtzOGXRbYLEhlT4juKNHjM5LTHKXOLrWiuBpRtAIi
+osmxpcZ6P3SWfSE8DBy6Rhw14fuw0OVJ1YPRC2PLuSUqaYjDJU6ryCP+I3qZHsUd1tFPycDZMP2
f/iLg3/uFa13jBu2unjXdj2TwZc1gBWwRp4AgPu6TlBcbVOMTZaRJnyjLfSmu+6yEpGvtQST/PpV
+vK8rMsy5j5lBSuhv6Gh8vmkdcoVLZ6g5Sxp1dc0R0QeDXW+WUL1LMAxTKlW050FNBLK/VbZ/vrg
XxRLFlwGDZ8pKhtatKQv6F9aVZXog7Dodfm6VlJ1h2HkMiEW5khhG0QcsJRtNI1LjR3npCTWIl7i
/iTF9DaQuxMhuToxRIE/YSnwirD7R1z3XCVVSwm5Sf4CNvf5Ov3+m9KBRoYJm1P9siYqLDkuM9YP
170SPwC60t2cUpgTa+ZR0cYPfaoju6JZki20Nn59lVCBfRztgEEDAqN/iE6MTrcBtffzPVKAyVhq
15cX9KC8DJCsXw3LfuPFoG+2UaMz66ih2Ofp0p7mcVThsStu5iLDhFPUsTPWvX1MXMUO8ld3NAjl
3iL966IDbbJtmrR13/9plLiudDGC/mfDuu3k+aYP8+wU+ueZVYvkgiCj4EZ0p0jGyQMNDzZ0xKtS
iRo3Ip9wFeTKXvRenh+L4bAUhUzGQNtdUrY4lQ1gYOGs3bxfmb+1X/pzNeInz/e/mzCJZ+8/F1H8
BzCv7PHj5ocv/7HVUcW7+BrYyRpuKot1j/VP/7aBdIz2LPpAlgUr8eHnTkcS31grwPRmbFuliiiD
/9jqKNY33lF2OijzeElXudLf0FC8px38MW2TZK5xGHziqDuwl/xYjn4YYctI7tiemRszUTt522TL
mi6SV33cZ1tLy+TzPBj0K4xeCWuqaen2E0UkXCC1Pb+EEpUJt4is/LGeURI4PaTo+2aJxrMZbMx3
CBsqBSOyMO+axKyF23bJeCrIfbeOsr5bqU72YAhHyRvpeRASnTcbdfS02lkLsiFoZtlOk+CHc5F1
21eJPvWEm0AQJrgTjeLgD2xsMYeNVmjfyTEWVIecBXFd6qlM5T2NgreQ9hmV/TCfZl/J+tF2Zcwm
t9jVCNiktMERKN4m1+STjaZrS7peemWWkbCEg7LHwdXIU+JNemoJV8cVW6MRqOnZxoXS3YqR/seh
GunT+G3LHE74X6kTB29O4xieSPhktqYMXpQs3tmqqLzAOU9iP6+0pHj78Mj9yQ5xnRU+3cg1fnWF
J0PXxJO/egM+TpUjwE8V1dY+lgvzLJXN8S4IJrv6i7npy7i3IpmBWmD3J2sWZe17GuyHx4VA0g6h
vHI2DqmmrdE/db7DONNGuyFc4vj81+dkfFlVokHVeTZ5Kjkgg6z9dQEAwJImTdw/IUXC8ltraXZf
2GaOuN8mRZtgtDLCLVqotW++24bVdwvxNBOv7kdTXB0ReUjfdFn9xsm79TjiptXta9b15Djch+Fa
R64yJTyHJgXCqgs7S95a3RxYR9qsdOQAtu08OaoR8OxRxcejpNW0HJ24maaDhoVNwfaW0aQs8rA6
sYko6M41CoZ3dHZijZInZhpvEablLws0PRzW9WR7/TLqyNbHWLGug1HDqZk1Qsv9xVy0ZiNbVeMJ
+ikLeeQkgu+yRhvngxkbA4FLVa4pGx1P8QsMJLzvPFspqnkrWZxixp+4a2PZ2PULPr5dHeuStSWF
Q3/tLJItR70aSZ15b7AlqRQPdoetaloonKksCquBjRWV18LFYoeh32T/7zSLikixAjX3lNbLQtUW
M1LutJOB70to1WRubbJCziecRfYhNmLkEdrCJaB+nqZPXTiExcYYjNhyCQ9MZQ/5JkwZnSZd7QTI
vB6VKJxHt09zNi+G1MQ0e6LV/pHNaaFeLliubRdkozlyOcr+FFNEqx8b+KJbVyY26NDqAc7vCNKy
fUS/wlLdBbvJXaQB7XTmxqzAqVj8ngdRaSgtAZjXx8sYZfkelUV/jc4jDimoUFzdAGLR7pZBbemL
EZ1BTyqxjI58qxbkdyryaD0r0hVIs6vH7oANjEvBCmG6qsJApWEf0vV25L6ThTNruBG2kyJiSvwD
9VoXneVIybiZQ/MA2cg8LrssX3Ug8Jr2UYex0SNKM662SW1ElQsSE/ZhMgK39XvQXQlYK5byaTjU
r2M4p6+RsPoFqi7sD97GxagPVdjk+0aVehB5VlsZHkPfsqNNbB5b1FBo2TRy5sK5OlUTtSgOCGoS
ZWNpSXpYqOfIbjsv+p1mLdMNmVfVKnDofErs4+tkqv1dzFVUMfs1SeXqGPhK1FoaKvFsyfvcrYiJ
XjuMQ3NuWOlsuVCHi8IfizlRcWtYA+nHqm6ddUi9nw2u8V1CG+JSj4Cg7RhXGgymDeFklMznQdou
LI8kR697rBtIHrglmRpbJq2OsqmcRi3Gq1nGPbmpNCIUHZHOeFzisCi8QO5H4vYsOMmbbjStfWcs
9VvGKEPdvCxGxas7vblZLImwi0JTm2vMxtOr3o+a6ozQifY6ZtVwS32qgQvGpPjKrUwpI+Dyb2mv
SBGkt3koBU4mI7gos0hLdqj4B3ov+SK1yHwytlghHOfGG9TSerIguAI3nyflqF8q6y1SAVCJzBhf
4ZjBZJNqwqQ9uckyiResYceejVmxuIiK0xsa8c0J8orprUcng0pXyoP7KmeDTbEkii0vVCrGqkUZ
VfoWbXVJog5fxpsEgkTt7XgGAFeZZ6GcrjS1EKnUJutMqQCQVoXPRSiqOyiuc+TAuSJ1hz55RiCV
pXWjq+OLwedt5fGu1ZZB2ZRyaV8GZKVh3sIxyQUbpp5fdxYyGM1Arm8gd8qpI6UieDUW3QCForKM
dkpomjNEqcE67lSttPrnYirSjqZ6TSMl4Jnla8aWdAc4i+WF3E5scqJ6qqldZbncE0KIfbncamWB
G/soUJfOQt/TlaWzyLo0HOoe+oyTSWoteTpIfxUkx2CSr4ib8ijN5kVCH9BUF+pcjeTrMRYMHrrD
+Gwx9bHCUy6FJ1MSh6Zf2brxPYXqa+3QABSvFIM1fWNgob9pakCTDqFXhYr0oYl3XYGtyNEM9AMe
3H/VarZFS1/Lnoeehge9Mhng+zwr2ywNq9wda8oPh0hjQeBB8CxDbyTmNETEbcm3Y9sprw2C7Bc9
17mq3RxGZxRcpPtpSGjECLqybwkLd/bvRlb3h5Etou6im0MARCxcHruq1eu9CxO14d6zuBGMAfpQ
+osRhShBZJuFSEp4U+hnAjQWbgu2Sc6wBAvKkanG/6lkhsCtRkd7dqDrMwfE81Jcs6vAlpHY4sFe
uu6Mn2fe0auTn4sgCGrkIW3F2kdb8HZnqoWSM2sVemNKI7PXqEK5nmmBj0Xrmk2Q3CWmRC/MsEM9
9sQwjARwyQkiHLXMAV3EQmhPAIFVTLzqPLKQm5Ep1ZLcnYE1LwuX0jsrLRElQqbvVOq3Ic2oq44H
vnGDWU8vmlRl9K8yOThTRYiHL0EMEXgzbVJG3DQbH6pwIMu1l5YIzv5IOcQTeZUf9InXy7HQ4CCU
Sor0fEzanqlntkvdjdOoOyd1kVUlTYTsOdeKCicai6W3euiL+3QIgxeLPAPgOwSx3VtDz91XCgnv
cxTkxDyq2AZfskintmNN8L8dze4K1c/Sybhemsx4BKdLob/jrXPYrUEPklO62htCe+TIUcMlmjA8
Q9N2YstGAzwMxXCfA9S47xrG7g0dN9uUFidL6yk7SsexGkuQJCHtXn2QSwi2hGQwlbXq6cRr9r2s
wKLr5ojEK2LWpaZrLBEtjVyDkpNnqTkcV5aZEZ9njFFzjogquR/YChBrRat3l9PXzjzBlrbem0NU
pO5UD9lK8e3TzLdTC71mS/RF4UeBlVZuoNdZT9uRgCF6ktNiblFLSd2RvbRVdTeHWiDcSYql4ZI0
exsF2jgWVzrZierpKLUTqExp6XgiSeydGvYcJCyKyR0Q5CiDWxmNrjzBCwihZiB0m+kQ2iwyWZ4Z
9VzAlUzrREWQ2Kt0P1ZFDuq6uxSYWnaodQKTSTprrZAOehGO/5e981iSHMmy7L/MHikAFHQLwKhz
Gu6xgTiJACcKBf/6ObAinVnS1SO1HeldRmZ6mBtTfeTec+1pP9QjTQMOzG6F4oVq0DouSSnmsGni
2L4uW/yzDI0r082BPCUkVt5rzjK1CIUoJsxQlEg/SQcpiyKfworaVRO4OGGL3C/rsBbXDLg0kmTh
vqzpt9nZpbavMNy79wVLJ+cb5BjPB/E5+r5duXA0gk8adba/xqYMHMJ1qn0zxIPUYHGNza6NGjnz
LOwM+qEbFtm4EBXv4kl6UT6L/DLKpZcPr+si1+YF/EqFd0oVevw85BULOQ6GNXMIYuVOPKKpyTGv
2duw4yEjtc8kQNO1O+cxW2lBNpjsTAWOkNTlGtVqftuIiN2CeQdHZKNeFkwVvgxViugtgDa1ujtD
Tyx1o0Hara9r2Y3TjXKlC1651bwClFE60/6eYmSu+t0gLZSBMHTF9NC2Y2w+mYqImJvqglyB7Dm+
EuQKiMUoYsxg4P8pcrwJmqkR55b4MaVo5pXRKdgtF7KLe6G8gOqa3pTRDsz2NgyMdJbMwza/0WGM
DRRTo57WnjUq7Dlgerw6uyyucoMyrzeTa6KbmYVNNBl62PjFdKg2ZlnYepP5lq5mK6NODZZxlKlV
rjvvwrLx7dQ3z8aFcSMvvBv3wr4ZLhyclmEmreuFj7PB+IjMvHBz+gtDZ+kozKPswtZBz7txdnyQ
O82FvpPCmoDXVKsOQerG51mUXaErinUUdAvYn/uZMEioKlf5hfLTXIg/FO7Qf+oLCQigCFQg27PK
x2lDBZkbNGi98IM0HZRQ2XbJQ3LhC6HtKVgeXbhD64YgMvWNRhRfyES2mboSHstGLJIpw/vqwjGq
+Wj/gp6MttfQ5uzodSuMruLCP2r1paT/9uxuPo0wWF+gFvSvSHI2btIqwbsA4HJcxnhqevAulCVr
RpcMW3+jL2n0vMzS9Nq+My58Jp2Um2d9gzat1EtO4HNDaNGMzLncywvjqUyT9XO9kJ9agPISANlG
hBovdChzA0XJDRkVX+hRZJAXSwBPsqI7uxCmsrxykRJfyFOXVvc/mpv9f8pE2Ax1/354dv7VqV/L
n4dnfFv+MT7TNgOew2AKsQxGIgMF3D/mZ/wn3D+4xXxsBpwAghnZ3+dnlr9BE3H44vdjewvs/J/j
M/6Tsfl+QXRu9gRW/P/J9Ay/0p+HLjYkBNIeMSCzHjBIgxT/siFHVQlyvrPGoNP5BRGvIzSi/Gza
3WJN+ojwqC7eh9FKIder9qYf++Z16Q1EhNLgwgBHPH+rYpLvc5cz/Uq1gmHAAOAV7Hj9o9ObMiRf
13+3uNHvM8zGT3o6s7qapPaBPi7++t8PYb9cIJzbB+fffwgfJ+Qrf5ngmtsP/G2GK/Q/NrglegjM
ayC7N6/b32a4SFI8OheWerz7AjEsP/OPGS7UDbyMfDwZWglB38t8958Mzj/4vxleeohYWAoyt/tP
PoXsO/76MXQuVnUc5uAnyFHEX/rX2V8zpvHS++5TD6QeiJNPUIaexP5Jtug1TLO3dsp3ytsUIfRD
vS7eDQf9TMogbTVTCRG5aVVEySDUbdeP87s5xzTWZNs9241oySpTy4lgxpyiwXjWjGR9gUWVhnOq
OCnLYb2yGC/s0kVD3yvGZNk7kj/XeUH4+YDO1x378lpkqXemqB2RJpeZALFEeLsOUR2LjUz78a3w
JLUw+kOCa7LatX/alTEPUWKtphOWXDp3Ztd4V7mk/ghi1OJnh3EujZV0epe5ULt6e5gPbomu32c+
Y5GmES2Jlh2RimyYK1s0S2D3VvtAze5sS+dheFVEIBAgYC3WQzUV7oFfRd0Q90lsXgO132rRbPaW
MbG+ttuTM8MmD4q6NzApcWdQHSRR3xpnYprrQyyyW8tJ9avcMqIK0PX95GJfGe77jPss12ZqUPlb
ip+IYacH6trzqLzPrliuBarRuLpaGzJ6x/7FrXQcYkO3m8Be6HrHtz7+xjRFg9vhqmji6jS0o3nX
WSAIXYrVTiiXQDzn09Rn71r18sxLdeel1tOMb3hnjcM+ldOCzj9NPvOcKjBtvS/bzNkU2e78oVf9
t+OoImxhp73PtnrPpH+aTO1MqYWUL4m34mDJD7acm28EkE9O3f22VuOFfKsnluvHBbl40XV7RY0f
1hr/JE1FKnQmOB1ReBfhGjfdnjic9rhUsbnrNOvRaavnjqyL69ycPmyxLAnmkaMcISG15MhPXbEe
SPUT5pWA/xbMTfas8gm4O8azhBZ80s1dPHX674ZACGlqaHddBK5aOqdw/koGv6i0DrZWRdlI4rfo
81f228t5ZqNdcN6W49tYls7wrWXDEwL0KKnfEVgzOutHxQyyYh7SkE5u7mSbkhmgWV1Kx965a2Db
XewFtCVk/0FNG85gQM0hmIWEx2/IXH1oaIHvFcjnnSeG5GSnaDyDDtBBEcCfpqOmC0UXUb1qCehQ
c2wDO624GJLhdsls/uT6924ufcTBCFMs9YPN964T1SOT4KhKzCe20ZDVF4uRWvswJGW2t2cKU9sv
1NUgZoEVJXvXl3zvmDZNfoOAG5nKWZU8n6EdrmuVpkc2PdeCwSsWwXUB8+1dF2wZAgWADWQUpC5l
q1vaH/28EkhB6kbSRFx1rFbJ4ghmFzvJbK1MWIrWPVSmumNtzB04y/i61tnZq6q81voVE0XNvkdp
1bhj6uRHaTUsTOKSp4rp1anGP/asVXbyoNt+HLYFLyXU4WXvuwS8UMcN32WW/ECADN7vN+4/4xkW
vNxV0tFea8dSWCj8IwadHy1t4b6sHI4nsJFUbtHgeMNhmnk9dHJDdipvqfecbopi5WFjIb0vXHsd
Z5PaMDmrsDBuxN7eYEh4EMpyPw10IvshncawY8fyTl7VI361Y0wsZmC3+TGt509YsA9NOlkBWc1R
miOjbvonNS5YqirUY4u+oUarGFWSlYSeyr9iXrpIVa6K2tj+SsfitNBtE5zzmrTqy1qG4rOo1THv
LIndzaSnHsIYmm6EvTLk9b/LrOG2NuxHDVtISJiZCE1rOM6e/qYjTV50vzkSPxRghkRsO81RMcZN
UHflsa5j+zZ3y/aep9OFc7Nmt3R+wy438vioWcO0azywOAyedk48HYGOuEd086+6s0ZNb5rvfmZO
vOPkID/39ZqcFaTGfZUhI56drAnGPk5eyrj8kUuLpXUqIuG8u57H9guQQH1szUzEOw5b6wcmZ/9e
wOR7IQSAU91LPo2MiY9jpbxwC8kzMpdEA0A3srKEBX85Wl/TKCOOHo9ZSG9rJyJ6kkDMqXYldKzg
H2XRV1eWQRzn5tmbg9m07a/a1GoUbrEFmdLI2J8FjGgwcq3SRRuTjbeEchXejdk0xstQuPhJLGBx
B3ThtyU4xttqrLuUViAW9zPq5rDvOtIDi8XfJ9rSnabOzq9cIybCjOxaDg1flbcdYMD9VDv4F4qJ
haKt9CjXkiyYRx/OIfbBI46W5TB7lvujJXXAqqpbK0apNyQHoJzNPEIkNfP6KEADk53HEeioZDyh
pD+K0vmtgee7EjOSnGQu8Y6qGc9KhuD96PVTzpi2IKya56L8cb3qKmncK23eHH28BDyHcXZeexaV
/EJZ+7gqW0fW/jGuebYHeem+EKMYk3tSqQh5Vs9kU03H3FIxziPpMG0rmg9NEKWceG62w0tb3TAw
yl+1bEoh+NfaAQRdcp5yVnTgh7VbreyWBy3z2vdscZDvp5Qi3J6LF5/Yq5hc2L3z2ANwua5YYr6y
P6o/U8NZn7JZxJEOBTEiPEXfeyRD3bNsLyOn1sFjGMv6v3UwtPutDt7kh/++DD58fP4VBbH9738r
gg3rDwbmFJfCRtmNLYRW529FMFA6bOaXaHS6KsABiLT+XgRvZBUKZ7o3pEywBP6rD9PEHwzQqWRd
lA8mC2vvP2rEtgL3v5bfLsAiB7O7QBoOQcbmb/trAaysEehrCfMx9psnu+SbjLlX3v7ptfhvNuz/
uvt2BX0ojCkk6OBiTP9fmr2+dZe4WtjogmcOXUmU2DyuJlkhwEn+50f669OBT7A9Eh2Cw7Paesyt
3v/Tlt3LUlmR2hmYqQTtmFt90BGSHv3PD/LfPB0aB94uz6VbBpH11wdJbK+TnQvHPnMlk74muVOM
6/YQLhD5/j8eyqNF+tMbtBEX6HQMpPmQ+30IPf+igsUBnA6JXeyY4nqCmW0v4xsfnSepcnPpkXFo
535KfKJy8NuPYrhCnBarQDJnHMGvOlUdMnDqzaitE65qD/IgOT6wbJCMFH2zPvkD7TGZQqLC9I4g
wLxNCGC8K9jndVxCIvmSRgxR1LaHmelk4zY/oAEDdU6w/Rm3mpz4j2Yind9ZveZEfel4tvfYq+zf
aNw00h5FguJqqSQPbAD6/yZUM+PMRhPCpmuabPatbUnkbJy7ThsOEKenW72onZehH/m7hb4WAPGM
amRa0PXul+vX9CqjGZMbORd+6YdF4S7vlHDjW0rdgTc3J2MM2PyY49atMaiznBP4AVNbTvvY3VDh
xVRBKNBhmI/IPX7M4Kp/V2Vm30icUxlO33R4nOFZ5/siMRNk242VaqGvMvvNw1PZhmvdaJ9qkO4L
sPniJWYrionBgtzK2tBgW1ERGDS8EaFXmnpEgHH/VnnTcLd6Da90zUD/JwrK+hGyINewyb1zXWkG
PcBkuQzneuX3b0y1i08kedkn35rhI12woQX52mCQihuzHQMkAOrDJXypDFeDd0bnlpRBmVRVEnli
IUXG7OX0DnLGsA+VtyyKOAThvSeiFrcQif2HrmPgz4spyIMw5UjakOkx5RfFfLcieMDqOPQFHu7O
lGFdVNarMc6axkp6kZ9oSfofc1xOr7LQKOoJc86+bFGoJ0X3X+7NpZ9uuoKBL7xk+LTw/OESev7s
JJHBwaOCtJ31Xwxz8q8RpRg7bAfAZ6Czf3swE1MO0WDBXA062xsL7E65cZbYCZCr95l2XZplDHo4
q1sjJAo1bqKpsuuHnkTcgTi2jrtv6JZt8t4k9Rh461qtD/M6Jfd1ZYw/i8lNP5OOvIVHdpHJ2+Bk
ZB3KPq1rMFGwzqGLDAjB5aBPBv/ebGCq4wFNqNO6GBlDbrRfSioB0RcI8JvRVshgTHcSX0VD8GSI
EKFcSWad5bYcbhjR60DDb5m7k3TZ9A5rZjbd1WMtvPSazLzUDBnMAecULCPZtqMD+DmShcc0TALz
oEWyi5KTuuRbVvKI5Q5QZvttpArVtkYhxe5l0CbwFjTVL0T4rC8Exnl+1OlO+j2QR4TSAw8tAWXS
eTA7YWATLN2YKXjvMPQG89096ENsm1cgqlMV9IVRtLsS/AGftBY4YNSuYsZgbOGuV0rLvkCLVvcL
MzfWgETbsMlUCZVShjgBa7MvKhY5zoXNS032htqy6YOJ79/XzAfoUQClb3zUYmHRD9OtMubllzdm
fJIGvG5TCK69KSMfEt0Odz56Ua/VaxilAMy1SMaz9dpxZP7EVu9NgT2ISUYcOKg4fIfgkqxihhEo
R2AT1ZOly/dJoxJ2pbGgiWRasm3OieOhXS3FcoOkpudpwg2+4+eqF6Hl/A+Gns8IdhgeQoRBSv57
NfiozP4scngpeGajOYs1EdQlO9wdQIrywSQJrYTY0UyPCU+g2I+FDjG4dcbI6UqziKw4ke5eOdYU
B4nX5PNe2PStaFW9wjuMyiYljo01WiAnG50r4RjTu1HbdF9GxRw9wJY2lWHb9iaHGQFh8A0NjYxY
KEM7P2t1L7JIEWkC3e6qc48ijyVmY7DgArtBoy1nhAOl4Hx24X6MQp6WwevEbjTcegoIQ9L9APKI
fd+NVZOhde+yL6SHCtfipoeg1SKYNiJpSYxhkzB0DdLBT99B2GcMCGo7+QUtyLZ2CbiSe6usUApA
SmvN0CNV4GkgtLPhKVj4TVGpkxxT1D7KRTE3fhZmYgHDXhij+orHeAAZhXahigQwdY0euCfPoE4u
rkvCoqLW7awftYXVkUAIF+4oeMRfA6kvCIgMC5HF6DpH4S0pgS+uiR3eWntx1FZTUjfXnh9KAyzG
ZlILBpanV8tgl896UfqfGrOyn4Y3s4u2NJUQq9v1yY1deeq2F3orDr7BSod2L5MiZLmZZVHVldmL
5rb650Rg6SOTL9p2bnetODSqz+7ZM28+zcXsvtpiMn4k6Yg6rp8AMxBsI3MUSvnYwaB1XDL/ONt2
5eCJOhrMuPmsp3J6aJiVs2fvjHuuBRLd206fSPQ19+R6uV8Tfz/QRJVuOF6nH7pj4U3e3QKzgM85
OY4E+OR2zQgcp/UzU8D00a9sgv46NK7fCE4YFhpt6RgRRJWVa9fl/AosAz4ETjYSMRM8LFhyL/bc
zuy9OewRTJ/6zb+LepO0Gdb6Db514a5H10TNFlRkd0Y1gO+72aizZgdRRj/aNb6NYIv4e0qQmHxk
F/dwvLLQbC0aRVgbtKc7Zk7VibtXHYC+YD3WNxcyn03jo7lYk9fZ4ALJL5ZlcbEvQ/LHygyJqn9f
LwZnon04AeAeKYw+vjXfuRc7NANJ5CzdxSbdSl++s0zna+puPuplc1SnOhoUdIbJJkTbwFP+5r42
++37wXYUUza7WAzaSIPrH65nZD+dzb+traOtYfJP7H0miA2OtE5MrORp3MAg+4RtB5PnOy/ooKw+
RG06WJv0hxksPP+h3bvL5lYmdpjnNVFN+gFI4e566QSRPZUmMhA5iqk4r2nfcyvvxn71YcMkkz4+
wIlvigdDohG6UmAxCnGSiW09mK4k/003Fe+d4Iwiq9kGbhxywstPUhZYuqyaEXheZ3BL0y6TckRy
CKRVQIzFVT0KuDZ4FiG1TW5jiF0/ZeN9nphmcxg8JbQr1B04lefJJYXOkwmzNcN1u2dkCiNKen6E
aR9sjvt+qup0Rw/aHdvanAtwEyhEiR/I8xp6v8U7bxnF/Flrk+lEi2fq53zTNwVTWqDNsYohFXci
5xvHRaKZD6Yy+2TfjDkcZDUjw77vTYeaSMmFu0snM++6a3V33Ge9k4PPT8Dm36YuIcTRMisKu2E2
mO0zCZs/uryRyGW4F0vi1oWbRnnujd8dvBQqyLSfvcDqRW8GqbWtsxEt8DuT5OlJPlgjMzMgMePZ
mhv1PawjKTeQIWqQQYlmsFLvLC6cRHUK+5Wvk0CiKWbGICw5g/Vm0U8T0rUuqiaX/YMGC0c+kBqr
FGsvkWMdUrHwYXvoOInGKmV8k2rtyMwLCfiG+HDEpzsZChfi2hWkXJW+ify1s1Uu7rK+NPcoJcz1
hHW+4IsBAIshUNbXZ0GSitaR2KOD2spQCxscOeZoHWPQuHEbkQlUDyG4BNRWDTWFg9qU8p8VAk0I
97Ke1M6nQgMzk//L0nAMx6TwrRvpkacaGHHZvqEmSIwdUsNcf42nZm4/siz3YbVYSrr3LSA+rimE
lxYNS+MUvy7d0/+uhv/PZj7699MI6jXFXu4va7ntJ/7urPD/ENT4bOaw6W424X9u5Qz/D7ZuDIod
F6+0hYD8nwMJzXD/YPHLtAIPOUMJeL1/2so5f/g6GFifH3JtGxv5f7KVMy4u9j81vZghMf25hsWa
GoYyv+a/rOUmr0/0rq8Y5XfrPEad6FTxqaUFRaVVsrwILQecGVNJyts7jdDdjV5nM4a+n9qcu9iW
2mJEjUHdESW8CPoNIhCQLwAnknhPPKrP1g3s+HCNYKzwz3qv+OaBYlGskGbf0U9i7ZIf2WDM6ugQ
T0vPPSXlB/waWYX1mBoQpbTR+xCiqlDe+MN9zDDyw83JbCpgWr1lboPoceIGlUVavFtjjUTVjqtP
f7PDrdwJEcqw/BbpdPYWz8DxXKMnMB21xA+ttsufoH3qnSWH8p66AjKzYfQ7S5/R5RGzQ+w5a+97
ZLRxhsZ2S/tcHE0LeddolXW058EwaNazObfyrqsQhEelbJIHeHHeVUUiyWEFWXHr1g3wmTXvUfgN
nB9GOopbdIdq5CCfnW9dqnefHF8yXuo+YF/EHBQKXBO4U9zsG7xq7MVyNKTWQCQ06lcaW44G46zb
tO5B67BKU26cfRq1jtbfLZ/ttk7J7piTZz9puRU16SVH4UwkJ6MkeslGnZ/rKpXvbC/+3THxJByG
KHsu44C3djgrw7FCYtHYl6Y+1mWEhAfcA8WLI6a9NjVR2rC+RESfoLbVSi1KndreN/Egr/o2qw68
YVq0CqVeil4ad2ls3GRN8UKBw3Jp8To/MhlOsK/t4iskh2g5G+az3x1XItd5uR7BXbG91FSZ3jiT
BivNdLomdFkLBIxcLfRShtPeKTXOZ7B73IuApej2Wj89DXGn0TuZ2pPvjKSHK8OKDCsvdm3tNAc/
TVe0NoMMh0W3z3Fp9rSA47JHJL5DzePzeOrWSdBGDwIYz1zkh8RtjZOCQRV5o7ipO7CcTuEv1750
bm1ZiyvWnyMxj4sWpqozD1wG4E3MqX2uc5iAcdPn36u1OqQvqKE6lX02HmaxZDsAZvIVYKH+uNay
DaXvpV9KVTJSq8gPdd0Q41Lr+a1kCUybbOIdmLP7jMb1pJD0ham2ynO9FNm+q+DPFFV7rIlXCxDd
56QDTmiachNOG9ESLW8CmLyAYSflnL0MO6eD+JdSqzxD4DAeJfXAIc8TeTCz5cWEGoNFGbOyw3x8
iUqvPg+VbVytCMuj2jR+TsLKTwQKJo9x7k84p63SDpuWa28q2/nOq2fMp4jOI3Y/dlj6+mFd9eoO
AFa9pw4XhO9o/p0i3/W21iQwOmGrqzXT1zRgyWt9N4klQq606aTknF3JLHX3hqveDGBsuwa+dLC4
S32TMwPi8mTeDwZ4vkoSti3h5Oe9t59568+JTkUX+JJsJnKVn1FewhX0WZHuCaCb3/q1iUm3oEla
JG95msXlT282yzDO+bG+q0EpWXMfNmvCd2s2CpT7NotrulWEthO5ihsqKKmR/rNTzk9x58jIiZPy
x+SQ3SAnw7oqZq0IDVWIM/nwO93tvs2x+CRazL2XC/lygKMzAIULaTzA3tTrXOXrciCrcu184suq
IzFnSVIzJ9Cm4VMZRTpuXzC7hxNLoUDdl9WpRR1h07eNev1RWEsSlj2eFJlbzk08joBK81Inmz7N
pPHoKt9tMbALpGO7YnSN69VOOG+YVFkqSCreuocZIpgXGNvQTEwGkSEjztpmuAFEdYRn2R6Rcp6Q
jd5p6wCfmw/cETWrcTDQ6qE5ekW6fJaGGTo8xjWQ/B1JRJ8W6Xu5BYDHtUiw0s0QXQM5A+ltYlZx
ODblE9UfG7F4ZWIiI11S0JfpQRn6vppYscjmWDpz4LnLl5U96TEnm2e/y5XBFKFNRjceyES/8aDa
1TmzgLLaCXIOm9y7anMFNbO8GitxFc9wC3AR0nIf1pS+PG8R7NW3XmeSv5IT8+XvqkTs63i9Q8O5
q6eBiVHKgUHPp1mIpXtmSniR2GsqdcaSJwND4ARgOsewZeY4MI8FVw/iyesJmq9mLfe9xigLz80z
RxqpKJoxMs9yUgQlk7kBT+tiRiQ/OMuDqCYRxAOMr81YLif8KQR23UkhrhHvPxHDvO9KbLha3kWy
0s2jrZfWbVna6bdmWut6zuh7H4yO6xW9FjspL3ZepJl0/o5B0wuz7xS7FhO33N3EAauzsGrj+Nx3
E1BE2y+1HdHoWCwS197Zvf/bBKGCzMHXGcYamPyTr5a6OnBIXaG/RA09IhU++fP0Se5afxOnOkX3
0IlTAajyzpmbOpKu6CAhNefZ82uEOf2w26Aqez8ni2HJ2FxONAZZq6ZIZ4ICg++YtP5d40I0HPoh
pVuATszqst01sSt3GCr57vbjd7w2N0Y2n1yvGD7XWvCN8O8qsZrHePK7fWKxbtFj5NmVCilXPvqc
wSLR7pJgTaeglRYhp+YepSUwPe3WmPUV8iekv5xJwMhN6Nu1COea44Nhzw/Ip0k0k2s/LOqcxOoB
5ui1nEyORXahHuONwOv06sfESAd+6jgde1nUEOMW92NiRXUuIdYe4h48V8A4JtuLTWs+9YPxnpIc
2Doc24qt5LADxkvxM+LDQQhsXjtVRXaRzIq3dNC198ldb7g7QFwN6GuDuPGtXxm/EgtH89TLod5x
6hHRYxvAShzrZzya3hZua+zsSS+hHrol1IvUe4cNROqMGz9NtDM0xZx3GHEtTGlEAUVNB+xkwgZ3
75gDLQQ00hzmVpi164/Yr6CidOVdsZLTSUtOAK7i1BNdwHt/PU4r8cCqA8uovRtZtvd0FAKpp/bp
zIYiV+LBXivztsrFdTVkVgDnUzto+cpJYWq/VTtZNzS5j6tePA42aA2Ik3x+26u+dPba0ERz6he/
c9Z6IZ01kXQCpFeSrYd8RFlQjJCTUwrTwB/Z0osOVFcv8aerbCPUlZRe7QLDsTfEu2dUv+04N/eS
Qdlxadsrx239cKrkDyfP7DAZG7xcubvteSpCl9oCJMVoIT3ee2nX3pAkV57Xcmais07PpknR5FTW
R+wZc4CTcz0VqHcjd5ShNhqPqfLuEDiJUMbSWK671FX3TNW6fdGnxo4aGBdprDmHwiua74RWk22O
jqnH0Hsi6ZjbJB+2oucdvRKHDdHpiqmotlw389w/NNtYwM8sSejorL+aGGyZASIpyFc600Ub+fMw
yVUjSNSvGhyFVnGMlQ0qb2hckhF5T0HaInDSzyV+hBB2UpoEAJUcXIV1Ix7wDZU/LS3hAc3Vu4th
Dd70NkYFOc3xbeLM633flmA3wTqvU8igq75RGGN+6vOUbuYQ41S4+sBtNI8nMkr5oG18QWoB75qE
R5t5EQ7TG1crBIsUUFKU2i56qPwtr3qIb6axGgcFkIDpS2K9qYWhf45EKsh6aN1zVqmdl2b3a4q5
E5vM5zwNqGzymVTEpO/1NrLTzhtfDQKi8wPYQpdDW3MmMmE7NR/0MW9uO0hxV4NhaDYKrnnRiZdT
Te0qoKDNapBLuaojKNJ0vjF6AzVN1XiPsZVV09FnMF1hi527FyTifGHsvjY+Rl+mr6Vg8hZq5Wxf
twBnN3nK2KPMh8bafQutcByS+DTe/MUwIVdhk83FWR+qzLlpiEeorzirO+3AMQ7XUMswpeGdw5tJ
upTVs5UakUDg6lz0uD90hD7qe9NVxJU2mSP9H/WM8eqxTDveknTuZu1xVjmuXQvGRkHEFg6zgS+7
48jdnCjNPa9D1ppvxdwaRI47XqaFHek+EJPSWv2c59YjhrdC7cQQK0/Sk8u1Y96PzH05XNdF1QPt
Ex1ZIFeHrNDVMVihzmlCgG4MPPWT0ObqGT1cN54ch5PmSY5I7m5pLbmmGYgW03W9EHMZ+O5SSEDI
qhs/gKnXWsrNaGUPKVu/9ixSzW5ObKCYdY1ZaQQgK7P5XIxFO1xNMQW2gDDfbBsYXKVAfbF49EnU
1RqtCwjvX0s9JifRG8VniZUnwhwxPsRab5/AWzj3aeVhoBjWbM/7oxGoqbwtGz2d2VL6hBnOWno/
m2P5nCVeVLppyMfy5JFnGxXp6gS5hp6mcLWXutTuWPvuzcJwTjFKyKPEqCly1dxxbbBzRewJTLh7
y9k075xByl1T8ekpiFtzGTI+DlnWM9Nu/NtiGqu3pvE+YqW8o+WQ7ouiL6xYx7DDa4x7M5bpU4z+
saz4PbsWUOOQNrsq7sMilme/SvwwHyYUn1aEJd/YEzt0RapwzK8rnpVphDmkXubb5evktO1+gfO6
g/BshHpjPSyNeO8q/0xfEIfkyIBqbpuDWfS/+sbZkb3+Ok3+7bTkP+JhsZg2DeyEWaa+8la/k4R6
n0J3jzRNfpTNfdMXJ7vuv3K9OUJWvmZvaB/HXL2TPnryZj+s+jVCRI4YjsVg0spTLtvN3Ky9Eqn5
KBXiv9G4G/wO+HpVn2OfNCa/hSmOWODW1NQT9hasTXp1n1jTY7HKG0Oac6hGrQvXdryZY3UVu8wz
ZwLIG73/7ZuMQogdLcgGvRYipQodKd+bGRADQaaJHB8YXr8tvveTfhyNUxGfHCkWJtT0RHwNHb09
bJdgnR0r+TuHH+048X3pcZUJscPSv+fwHZn5Oj/Lfr1Kh3IOJFGsGButPRuKw0qDkZTeZ7/wetjL
yTPFO3PfoB6n7J15KxylKTsta/xeevmXhY7gytDrn0w8TrhwgoRDMmIfB8m+qV7nxNR3gzUeBt39
0Mi7jdiJsq8HVb0fdbSAi2gwq028YP2t21oj+zBz/eiRCAdZnfN7j3hB68E6DTPGTqk7bE1WArrR
a0XmZvVT9buhi4YkX+iWnld+d5m2b/pUDwQHemga+dVc6sDjtShvkRFo+IrrgK0w1gLxOLn5S13Y
DwTFHyR61YcMH3LoerzKHsQ4PzuZVLceiO+Vf1+0lgv3oHxqNXXsYYi3bn34v+ydyZLkxrVtf0Wm
8QMNDsDRDO4kAtFHZN9PYJmVleg7R4+vfwtkUSLr6UrG4TOTNGOxmFURaI7vs/fahFnvdUZ3+seu
knR8GusheMy6fJPFge8Y85XppY/Y7vyqdY9Rrx/KStvFs9o7s71Xqs6WKBQu0WzDtqDY6cZwwh24
V3hw3a7lNJ8+YitY2y5LYCs8FF5xb7gQ4oMhOy4LAtFb8RlX0hGP9U6nwN1stMeg7Io1vtXvo9VY
G4gE5k632mMwFRuWanfmFDT7aOIG5z1frxya3fGkyhU3/jqb1I07a+51b9fXKCcHRJqXpIk/AwbD
mVe074I1vsK03J31oQc3mpevKprMk1cZxR52n68inhhJXwg8nhNVgErzbkgoVtjziqX0EgcL56in
cRTmGnMI6LVhTH0zaPNbwkcGAkF1wmto7qhGnyAqZ9ckm+9ZwW7cRFsldnNx4+BBpnI7D55319Hp
sCu0xUNa6etR1Cgb3i7H7umg6xznyjoKGiMlXetW2mp7JB1qoDNjY1jyvp25bjF58G4L/VqrTzOi
9paUfL5D6LgNzO6InMW5G01yP5OpHANtEyc9y6282NEhvTXwl1C9ID9mK3ppNO/osEpHYeJGiQmR
WmlxZSbmWumEDUIeV2nTknl3js6SfMs9hprqkLjehvgttlpdu2jqSpU1rY41mxg2DOmSb7WE69OD
vcbe98lGFC3dXYGVcJkmWj8JiPmpsKKMInxuSpMrttk1vLJLzoyOtG54XoNrV1C0YcO3zPG5Y2qQ
1NK7IPC2GYTrqb3LKueAHeJRN2a/x61g8IFbnjp0Bqc1mjU1wUhqpFuINh1bF5bNTml6RKClxdl8
ZkXtckUNaf3uRvMmnMIHNXAUj4Erb0WoEZKkSH3d6PW+L43vRa7tZzF/4chYA6WIKW1mJWPowfID
FsrI2D/ETn8JsdkUTc0Endl3EVv8lZu4m6YgeUrQuV5hzfrs64KM9/AGG+KSDcG2FUDGs/lZVdmr
8Mj0BoSuVWUjxRQlYebhxg3NTSHbE82Dl4GZw2G5XZXW0zizBgLN/5zk6XUv1NrqmlNRW1eQup1l
LYyfOUDEUKld0BqK/XeSrzgLrlOprorJGFcCWCpP/Kxdq1YcGCSeqtLd6iWjeFe+oqAdRjunrD3G
3hCE5iEIhrPuNfq6thF3DY0j4dhBisfk0uYhpnP+MytKPy/J3Dl4nOJ7V89f3dTy/HjUtw3JE3DI
er5OTXlsWbluhRGau6TO3zORY6kG1d6NXeceRJQgpgrr1RoZKOsqHLYZSy4IoRwFp571b0WQYFNE
BYaYNP7o+Ap8KmKd3WA3e+bBVzrk6fmI1IZUfeAzklbrvvFu8yR7LILOG16wmFmMshRtkH6HEwKe
AdxGHpeB7Y+NU/Nl7t081DL9Pm+iPCMR61bj1GlrJ1YERLslHL2d3dyofKMiUbwdNBHcNZE7mduY
AG95shLCs7uM8OrjnMO84fsA3L2xBls85FWGVb2vozriCFdWr4pZPYPw11BDQZo9+CydYOi3adri
WSta565kGX1X625KgsMDdLEamZ4cfO5k4ldhZnVompU2Nxs7VNXrYIaCAIiaaEhkKVDwpiMRczUn
g3ZXg415kTMh8bXKSvqLjCmaXryg6TlnU/kaYy9Diwcaw3MC4rcbPxIislOQzIAQVhBwSFxQFTEH
+7SmU2ZLyTT9UqvKkqreFdHsNIcEI4pY8bWb46ZLmw4Jv3C13TiV+dvigbwdiI5ei5Gu4XUhmHnX
/12z/Qi/YYf9N2u270VcsFUr2h8e4QWk9yP59gukO6yhZNjY6C9xtt9NvzprNByd7LfoXqP60vX4
TT9cv7Qm4sT1eBQAyNOlY/+TXmb/Yphwo0jK2S4FUdJx/8qKjQLGP9lKf0Uzg4bE8buUypGp+2nD
Zkxp0HPSRLyI5BjvegniiWi8WQNBnyfD3jYj5/F1H808q8gLgTne9Gxwvw9UE5B1H5rxm5UL5PWI
Rw2HhgqY1VqOAae2hlKdAFpTQvHbQEc0HSxzbciNct1UEPkXo+ZTsyUe2lHCjzWVxtJsCPEwVplb
s0sYFYPe0HUIVClJa4upBtTCWh/4T+5nInvlWvIIgeAis6E8lRLDDTsoFXYHp4G5fpPUGq+Oqk1S
7nsbktna0SKXt4yjR89GFKbduvGwlRybYUB5qHgS8IqCGADLqOq3I6aXzB+5jaAsjdZ04uzZ5yRC
bDJSggXjFxDR5K5jW2Fv+E9YzbqrDcJPoRiTaFubVv1gFQJtqMbV8BhETYxQQ2IeG2EmLcV8qpp7
CHaVtp6Ii2Qri3pV0ANVOWCHUci9bNGwZJFQKIhizXPGC9NqxBdjkepQXbuQ4PmcZPUu0uhc2ozE
IzDrdN3oXudFD/+fYkgXbQp7cLdlR19/eKnhjKuCjBE1UOmUZKTAu+qprc283I2d0JcGnh5qqZz7
8oowUOKuQ9L31NtbS+U93XJgWxxaPqaNoZrG2GEUZcFjapZweCwFzhvIg4HyCqP7jthvZCepkrq9
RthK0F0NlWEm0GQ2HTx6g9p91+fIduY8LB6hQCe5jitsQuvrImfyYR6Z9q5wu+BrCjA57UY+0Rc0
mVYyjkf5WyklPDJktISSnkqvnfFxGBsMknBFTZiPRpvQsRU74FnTGMD9Ou954q9aKkFu5OgEUDVK
L8EQYTSAO1I892Bk+kGunKY136hUct4TQ2KbHWezvoE3Sv7SaG2JrOO5qFkI4byHa9Sw3M/x6Z3d
XtKpqBNca1fYZTLF8sGaecwTpXMwr/26segcM7gOcyaztelsSW+1Loif2v2mB0VOU9vQ3Xe9WXpb
vIAh+f08ZQTJMCJ/JgTrnpMBbXttKJaqi3cx+tBFp13B7MAI67E2AnzdUxKBYUkUL3jszReoHchb
Wa25+kWrRnPfijj4YpkdnfD+h59FPRl3LT3M75hNAkZLUk4frVaYXzH8glej6+sjtYnWYxDYxatu
Tk29N5M+FNw1sMe2payNZKO8YjzqdqOx30E+h05mYbl0/bZ3SKFZ3I8Dm5AyfoXgMmlb9D9ksFgZ
rOxcUEElobgeZIQ20PS2cvQEHzi9Z/xWV3NnVnh23YEzFnEFqcdjK+KEGRg0U5qOn0iR3cSA43t/
YPkU+RWmvo+SnuUX043bRybA8B6HYpz7dYSLmW9l6r7bv37VraibqzAfjBu+XZyljWgPeVSpD5XQ
FsMq2FIfWlLzl1JxwlnfacwesOKgaVDVGkd+hyZEvWOkSm7wqGKvR1taLN5as2xPLZNyCi7HYoqL
XJqX+QOHDkYeSrtormZcfohx3gRw2/AQn4tRgbRuOIZ7vkgSW5HGdEc+PEjH07XbjmY+bzEKqGzT
sTWOQoYsB3BgQUEB8nSZXje6HXeUYaM9bgf2vR+6Rf55pcmKPKlWooiCwg3zi4c1wD6zRmNgtSrF
Pt0uRHJHcLWEjjeJvqK4PtK6g1nPPB3zssL2lUy1USfrDr/puLGagigZ8qq7VXAsUmjHwn7MRVWC
NukTYdePhAxz3bcdNzpQhoMmWTe9F+0qapOiHde/Es+VZojpG6KF8WrWigINI+PptocsXN7Q37T4
p1zgceuypTaL2GnWXUcVhJ1VilJS8VIAGIPEbNQmVuO+fafm3ig2s6yJrwZDYITMsGDgOEGn1WOM
GeYtDJLgyciQPrjUuVnozs2/BmeKrnjlxqiVbFDE2Yh6+VsC5r9OpL8zQvy7Gen5e9P+bfVepH+a
k5bf82NQkr9IxyTLZC+qHMPQPwYl0/rFZTbhyeO60rGMxcD0Y04yjV+kJLGgk79htAGY8w8vkikg
wIKU8H4fk/5SOsr+KX5DJEpfmBcYV8lJsbL5uaPcTnsCOLHLw8dLj31gPbWm3d1U8UhCu0rDvc0y
YdUPjljJMptPwP9ujEyV2yLXnfVIRomDaR8SItbtc6cra6drBFo9WEE3pW2N+zFOWBRYo2HtpDX6
FHVOJ7KY+jbOcWU0HKhWTTvGG54ltF+nablhd5uxHuQ4wo1/UtSs+aZR4zYyo1a7GmbnSes86gN6
FK+2t5MvxiVxbbSieE5xRd2UnanhUbfVTTfE+tGxh/wse7w7sHAm1BEPP/SzoELuDVEn6q+meZOo
Hd6qC+vpjWO3x8TrvwMUXXzfzh02Bs2PxfxpGh19QzlzEjFrWn7VmxG/GF18b0fOOZLqYGT5Tk7N
wYoO6XsgjIvUxhtJcXlg12/FXH9QSX8sjW6TOR4ieXUunXEbD9UN1Xk3IixwUGvtij68/RCIh5EE
pGbzpCIQ69wUbnLPyuu+cFS+MgrnygjzTRgzb01i06gQhB1MAfcliRlVGU4VfFmU3LPdjCwEa8bU
DkZ+qb3Vrd2tGiO/bZvw3puI9DgyeWvH+m6pD7Pd+Yzic8J39ZqW8zN9VUD1290EsUlSShZ2ztas
itspVFuH3MMae4SDHvLaUDFOrBqtI7jue2gK+TJ7669mdg7r7wCRgE8l57Qu74ySKvEqD08OQ8CY
0xLkhtQDCcmfJHYvEQ+s2rRNahxXtuZdVUrtazZ3Rs1PZBM9O1OyD93kQBRr0bb8Nrn22L+46NGh
3NQqeM/T4rMgQ621tzB1ryGNbqYZ2hn9VmIvjZuuWJzL23l+7YsDhpKnSMySkyg0xkm7Z6//XpXY
CMxrS0xY2Sy187xshwZQrDSnfcF0tQU0tiVq8SiDh9LcWQCSlCD01427zkh2GNUSVmGxFh5gfe0U
84M3GFdmSztH715xNNiiAyJXB0V3sJR6m53Ar9DgrSrdlKF9mfr56OTWW6zCmyhIdyNa4KQJgrAl
P6m2sR+09PGZ2UFL35peHIMKZQ7ngANEcZy4OhkRWFSytTIu5OXCK3cUx7yK3qTxzhV0mlWzZSJ4
TY3XxL0TEd9TvQfVB6WpH75iOin0dLjHG+0PvM3CFOFtNA9O8YJhyFgVtjxZrrZxq/ZsDt4xcXj9
dNJv2mo9OpfGlGtMAVsl7ryupxrK2VrDxTUvnTxRSrwY9KedN43nLkpPyn7imHbUqY8mV7XBPwO2
0sQJ1W6o733zMhJGsghup2y4d5abL3K9B9Hv6+7Oqr/nMA7MBA+W8AtJqW7br2VJH717sBUbTL05
myWUg8q74KAcVylE4mI9JCPbOQ5tI7bs0qG8i/S0mV9LTb1kjtwzgz86hbZpquqspfm8xi5121fy
pNm3fQjKrjB2zAEHYwg3w7yjk2XDOmvfSKzn0dtkyZumbRo/bLIdWZOnoO4Rw/VnGODfhMvMTkXi
Zi7UEoffjPUFJzXJkyLctazeVw67wfAYpVvOJE9Ny8xu8J4PEyxByvIeOVbfmB78Ug3vj9ZgnFRx
iyMEuWcUH5NLZpwsfug5Wyw2NZcv0agNLTVPhh4y5KngK2LU8PQ5oLUuPXlJeujMhHhsGJyqovis
IC7xQA8ovO4kqrZ1VHO/taPh3s7cATOa6Dc61NpfE43PboEi7+rVm0cE6gxwsbqgXRMrd/QTzOZr
U5vPDJceAW4tObEFd6+7gLuVGHFEbD/5jLr+OhDZ2fboqHCbLjlBcLyVNlTcUgguDmef81uxZzhE
HIXxmhbzfSvpTCv7qyZjxmfkxTWDV28vSdWc28qQa3uyiMvz5rmTeWPcDJMprgz9JcB02eDrNsHU
Dom+DuPHCAqrXzVhxrVbi50bE1vyLoMXv2eZ8lZplc9HQwz4G5p94Ey3bd4A4J3KRy2fN2lWge3M
21Ox01JXXsODPLS4FleslukSVJR3GMFwgmxKhQ2aJZn8clOH8TPP/GydT/dG4M+E8nYEmE6cRl/q
qH8soXiuMMk9qhitEfLkGlPw5Hd1d84LKuZkBrgT5w9iCtbWfDyyufkc+v7b3JkPkepPBUxgfHHp
HgrrNdke4GpCf6nsKnivlIMRBDG/jbk7xmPR+9zmKzqNgCBnxgwwtQIBy4lz1RbcIEOnnlXHllMn
vwGigf2FnjwTt28PmpmEB3wWyLPvjhG9DBP/FnAPlezyHKcx9QZ+kWifQGU3OUeKWJt3XlEP8NYp
aprIfYA5yK4KcIgC9R4kC8Chfn7RO/NLm2oFr5azBvoGSQPqDFf2qDr0XOvM1uucZsGDmAMCjsGt
V1HXXHgvgzW8D55xQ0Z9a1rtZzQeauMuLAd6Djzt3PJSehhq2qoTXdd8E9zlcYg0oqylHu+GElmb
0TunQJWsCNEvrGPjYPL4zu7NjMIEoncxXq3mio7xemc1WB4wsM7rTHc8GItZsC0z0V3ayOWenton
tHMTq0oWnHPK7laO5YTnOEovsc37u3dDNNMg4wVv1f13DkDOFu2BjupO2X5WSdq0vbg9Om30WdiE
6Lx0PuMp5yQ1Q5JPSAofQHWk56ix0ys2uPoutgQBbYUFXG84cWOso55Q7Y0cGnIn+JTZBG5J0+CQ
YUNjAQJG3S52mQl0Uu9eqvGV2spzKBFsco/TgzPkazPUj4wXRJla90FrsYxm6jDyGDH1Ya9Y55Qj
xcGmpV+F6YdXevaqifBPGXK6cof6vuaED9WewJSeardpwdbAhOpD8Pk4icR3CcejWfd4Es3ivh6j
80z8lQcbgT6WIhVt4J17KtpEUepOYuUK68N4IZWV3biYQ0t857a5TlrP2tIjXtxCOORTM4+VLm9d
juaHIapeWk0L6TjcNwRT72AWe4+eY0zzyvQq1no4YxaKVBhsxoxvfKjbfFfnWbOLavO5qBxn0zfa
1//JS4+lag/akwKRe61vD5Oe44XErgB1FnoQJqgUEy6kqeliKOMjbjha98Znx6BpVcHaiIvfulj+
e9z6+wJo+DeKdKe64jP+41lr+Q0/jlo6ojQHLG9Jahi8Q/5x1DI8WgV114aspsNOkIvu/DuNDUma
f8YvC4NiU7B//9SkadugloOwBFEsi/9L4y91B7o/HbYkUIUFEGHRkmDw08Sv5YJ/oDckqiPAaVZP
pEf1W0xCm9zDBABrXz+OuEqiKbOOkd0yOaMe1cOr6e7ysgXqM26XOJwt73vzHv86vnkGXwiZXFoT
QHt+AwZZV7tr5/tqGrc6udgyP9VtcC47+DD2GIpnMzyaxp3Q3rPW3httgEWHguGuY84oxWfVCx9j
RG3sC2ppZUNCVEEjz9NDoazMd4SinSzR2y3MS4IA7cZxiXXagQ+M6XugilUhKHHtGiYDl5nL74IE
6xIGijq8TjKTFrmmO2Q4Lclkru2EZld1J+e72Iw13u4IWNisw3441r12tNxotShQsmfYFGmpUUff
+nWH4U4HD48lUMdO3e8CVe+1tmPAzn2HaSuS+qluUD36t97pFfz5Zoa2u2Qkws8yd3GKJBfcjSX+
50IdzAB9CEkFgifO9ZmVd9Pz52/gHUVyLYrQj0gWVrQ4RZq2HRZbcQNCzpg2Q/sF3NZ38y8iezQ1
42pWjzTIR7j2Ie3z2Ju9OzxJV+hv2EpB8O8afEC8V2hEsh/n0Sa2K9hBjtCftgvzwCskx116Vbvo
e9QM7L2xt9H3tAJ8+8QbfVvju6D6ZO9OqN6Cru+VRvLxoscIczEFP1p+Nqx3rMwvts2KAifnK6UM
VKb4LHAHr8QNmpo8gFtkW2F8BN3M01+PuxNMzIYsKKH8Qj51giJBW3L85kvmRFbLfB2FUn+oB9un
G+hJsPKAkmRQDf1s4/ksm+Eq71hBAH1qjuROb7yW7jDKYSnVjvnwD1kIcD0L5Wm0RhGzHzAvJu26
OHQ5FVgsIcYNO5hTKTqm3O47wTuu6FIdR7vY6GV1MLlIGfK+BIwjz813lpevWSNvKTxetoTsqjXs
hgBC4IIF7sXOEnbiqKgVNhSYA9k6xb2nMfjkv4Iz9HAnehjME/Je4e6dTt/wLa8TjTbDbPCx6HHq
pxDPTfw5vaVe3WZDugRHmYiZrrXKxT8RXwdOsozV27wXtwZOWN29t+g01xcgF35vX8OsYZkHHZY8
PFsM+oDcHO0Y99Y6Mf1Mi7dF860pHwglRRwRcIwZ1nigs3rDAOjdMPwUB9ZlbLdnGg+0U+WKVUeZ
dNG9LeR7u7jtgA4aEQj1Qt+Qga4wujFa0Li8H/XhrhvlTszltQU6QoJBNq1YrbSiwyWt3w3lcxBr
R4GXnr54nF69j3rcbPXxKuGNjoFyJbmVmmTcOMOXNj/H+ouBOkwTb307AISsyqjFkzwQzEbWPbTy
LmWIXOe51W3b7pYyYNiE+dZoj6M13Hd0/c3NbcnNH/eq9e2kOAMd2MfRRGbq2ujDTYyrjVos9mh4
lSaKQWDpRoPdr4MRakdcbRTJiyCxD6zhqBvRbsr01aaOOghxUVjRqusfxoCcmeRucGkY4yxUsJF2
AJ1UVNMrog3T+NFC2C+CdJNH3GlSuOuaHG1gPNJPSHTcWVcETaYaIX/+HmhfRcoJjbG0kne9TbQo
uU0S+kT6q17G3mk2xQuKKpd2se4FcLIJpFrWPJa2xC7v6BtcH2eSIivM2CTxoLRFOaT/6Ohaww1F
XrhkgIe3A1bgiHIiJ0r2vWVRazLQO2Dq4zYKeADOAUMvwa3FuJDetvOz5757WEqGgU84Kph89A3X
HS4aHScXXEr+8BbUC61OgzXH5S9HUULvaud5vNcjakR2eme5t5ZZPRDZ9ynXeF3MXVGo7VNBkqrM
C/vAGp9nPHme+ewS7fUJsV4pGbdXrZxrShfi7KOR0Y1m0JjhkHXFMP/Wc9fiLLjlbEhsxdZfG941
imjFG9mGZA3XT5xDzvd1T3OGWTLwW2wqWvoE81yC6rBXhZQWBZZDfFJJeqXgKb15HNJ0rFhB3lyG
2fYrqextRYbrqizJQYtySOCHddsaSt++tkS3KfHnruawuavzSKyBFvHZ6U52qAegSljfe3lG7hyf
bRU3OwJL6tEsxJrgOXF1thTfe44Qz0JvEApGgha93dDtVBrpiyqIbFEBsNRFjsAgA78NMov5sAl2
zZB3pKTF1ir7vcWqK69EeNJQ5Q6IuBUlLV6My7PrjlnvdI+BdFsfwwKTPOm3dRlL7CZtywXfu88R
0n4cYVIOvfgJk8taCl7+sA5vSU5yR0aXehSPgRZsPKljsi9DGlFd8eRNfHbKumtiO9xhILnpZ3c4
ZLPhY9R/ZkkQsGYlLYlEQlKr+iJp6aLb6cWHqCvnGMK6nleu3QmA/B4JHi4sxulSD7mfIvFoyABz
b3earGg/evMzkDusk+O3uE1dn7+BtTVI1E/SPpBvOojWjf2G6qUV/iIfWPcGBhRsQkmA3gbxug2j
zseU+qwXw0spjefKqDZhqggMFf0hyuubvFJbiMnPyhl2kQKtaRuj8hfS8jYs6j1EqpH1FbbOXYPQ
x+uFBSlHShv8UbS2NG2f4zOKEooI4lhrqWOHaTN3p3a03a/c9dQpqxABdSg2TxVwle00BaNfy8bc
iE5rCB1l3sR7tY3NdmfZTXvLCaTyc1yF12RUgpmNa4SfVm+D7qGwymhjUQ3yZls1pA2tgAC4riJr
onfcxl1YMjVUmJNA20w8tKvYGXxZQY+1u8q4KQKIsnacNJdiocyqhTfrqjTGmDVG3VNQQTw82K1V
3RIGRlhtzISXP0J2vE+bGHPxUOxw2IK1NbIQbFQ9uxF9n3FAgD/ALn10NHwCfBMLEZcatvyYwv6w
sT1rzom7urlOYcy8WpO2wG3y9ozrAbhu7TTyrdDJwyP60HAAbJsEBsedl5KLYdN3ePp9IGQiJH1f
sTpWvF+PVFplZ2sh+7KN45yUdhLELFvUdI5MiupJTuKRmHa5ls6n1gyhIC284JYD3AUWKKY/65vy
HlJnOCECzU9dkU6H1hqwQ6cEasrINs/mwiBG1xhfLf70V/ZCKB4WVrGXeM7GbRr7tlxIxl4zlrf8
UYJDnIx3Thb0fo5mjL9WPaWT8LAVkYmWeUfyjj/A/K0bDLQY4RzgbpL+X1iCvIzxmkVmQ8MdtKVo
0E9pZWpX3UIgpLyleIqcsjzLhU9IEZ4BMgFmIZwwxPuyqeg9Ii9NXDN6ZJU5nOOqBqxSIbGYm1TL
cjI9jrYypVsf8UEoX5PpI7X2z5PQgp0XALJ1bS1cJ2oDM0ewr5jLY0jRETXicnrQZjiLueHJJ6wT
dLPC9eKgy6ScQUyiuhVGozG5NlqmFy3RYWMPNkis63rQwM2y9TxMrhZtvTS89RKO+TNehIul6u5U
mn1yZ2X2NxxsR1W0z0Mf40O7nclLR+FDXc7DRg/69AK8/zAkC/gEOtc+kMMhCIPoug08TKcDTkY3
gMqC+4R71IvO1mghJFAcNOv1RQtgruaBGy9WDnzWcfy9Jgm2LuIJFzMFWEY93isKbCkj/XU23Dsp
H24lVHOOUSHmLP4Wxrj4q8R+EZ3zlPQUfaqx3faJvIHn2Rzt3jon6VfGd+lPWUxetmlv9IQ3cZDE
hY9nOt0ktHxIzXgu5Mhom4TJqY3qdWgQ6gh77y5zwzWPwRPOPhzt5nBrS/256KF9kLE+tk3H6YCw
ZCgQhb2aXoveei2Xc4vBISV00qNgc7GKCSjb9pBeehvvKmZmDkyeNY5+5HChgN5l2U4EE6DN1sK8
R7I7Z4UydpJNg/EUxqO65LFFwKyNvOTG8ZoK5dBqvicyqn0zCoKDIsOzGfB+Y66fCoIT6OAHXrKS
kjb8+Vtu+uaSZl13lUKo2OFNYQ2Tw4LjzsgXTyV1qCBfOtqYs6XUoA4xUWIi6MlGA3BmT0P2OsKh
eJ7mtjT4TBr12Q8jvoesKnU/5/oGIlRGHyipfNpmdCTn1TQob2TlZrKLEGcHyCiaCmjlSnUZn1hO
QSzaS+qOXjQgeJta63f2JL4nuPkV5DniHPC08Du8ciheTOzjOxQ1bPxQBQ7/9fj95vGTS/fAv5FU
YvW3h/chzv4oqvz6e36oKtYvaJgudGKXbfGv7IsfeE/TpDGB/zl4ACnpspYe5N/xnrQzLJIK1AzT
cm1zMQ42Jefc//m7IX5Zts66bgIAR5H5a5qKACH6B5KGg2nQkRjWMRtihnEB7/Drf5BULFemBg4a
9oVe34iPgH8HPMKceuorqMyoJnIfeQofPOfHVtBMF1pImKu5T/AwYlqCELRNciXl3V+/nv5/q7IV
iy72v18pl/eOZdJ7Ef+Zu7L8pt8uFfQy1zRN+KfQXvkuXIdv6zcU7IJX4QrSHagsIFRQ3Piifr9Y
HGCwlodHkw5RXZg2v/TjYoEt6xg6/9iA3sqvc4n9hUrbxfP5TxYsNgwaGth2gm+hMwQB7idMq2G3
Xtl38VuMPL3KnHE5XI36b2ZhOorD70SjsgkQ39+KLr/hLNE2//P3P8NTf/yQhV6L8K3bOIR+uiBz
koWEYt4GN41wjxN/bajkOurVYK/+8On/i5/0L/862Gm5vWyqTuDk/unSD+W8jKneq5gyoChi8Pq7
doLH5//VH4NkyQzCjG7wclsgvn+8w2acb4ldyxeTqKC7odqveyinqA/+w+eGpeWnL4cfgzjrWUKy
pBE/fzmxi3OqBn0VoYslpA2e2fIHuBAN4XuR1m5Lhx1Tn2fZwaT39z/8JZdv5c+XBnYbWl94hiwX
or58q394jKRchZ2y9JcIA8G6jRKK2TR9gkaHoYEYQg5edkK1pPO0vv73H++/+ntj5LOwBnHbcM/8
+Sfj7dcMXvkvtRG2yeOYA03Er0YL57bsDE3ftyZWVd/GfprhRTRaByhfNVT/4Vr6f69aQ9g0Ri8x
DR7m5k9/CrimZIcr46VLCEXZNTNexeCZprn4yz+IEmJpEs+1uaBM66evGWdhNDmR+aK1KSu0jjq/
PsV+6PFQ/u2N/r/eiJisfv5SbZ5B/GMJVthexPc/f7QFxKBBr6MrXg9htp6smMwQLFxuFres8vtY
Ddi1FZ14FqmFPjg6Xjiha9m5y/p2InC3Suye/F3TUhfmF2WQfAROgPzGms58RzXiiBWKVkEgLoA+
+yCH8C/13CjgGaaZsgRDxS4JItwNYC7rQifJEvQ4INSco6ANQSO+YQ+zxg0s04g1OewTg6xKisNW
s0LcDkXNCWGn0fRJYtIU88WVc3eO5xmVP6d6Ot4OdVe9uyRYrAsprKC4dT0teqZycnaAYI5EPI0k
9PCrJgl72FSY/XVVk3hj0BzcEbnaY8eq8a6+t/siH9eGYbXVppqAoK3zgRcppSl5+Smkk0h4wknW
U8FmqAcEXDiadqW0jD5BcrD7Kg4bzk4VWWO4AAzutZKEQiXdJfswDC0Hy3swjZtejlP/4FBDZp7m
wp4SSvTi/i3SiuhTUdm11OvGRgoWX+AxehfK1cOPjjzn3cIfbK/6jsbl9TgqFy6dsEeNDxbbWRLV
RyC2ZqTfWy5LV8yZvGy027KzG5viymCkg5hqTEfVc3qDVJiqAdO0liH/O2jHbSu0DRACxZHCWroo
4dLPeEKQyKoyTkw8ZVbl5nt9wFVwl+hKkK7Jkow+u/uh9Mp23HmqBpvR0prRxqdcqLSGjWIlZDvD
VSojFrskkbSwtPpVPjkza9U8C+sQFZd8aABrJXRivnwiZ5KwuK+x+8hMC/EjdOpnYDJ05kBgdtjS
M6CD6QkOfYXvEP2Tya19yP4ve2eyZLlxbdlfkb05aA5HP7199H07gWVERqDvO3d8fS2AYpGiJL5S
jTWR0ZJMRWbEvRfu5+y9FjmrjF016/rvubWGBgaRoIW+HVnU1uHlaEXloG8dmaQuXGGrBrJ1dFPt
IB52CoGl76mLF1IgIK/AxIRQNTVjD5t5HQPTIlmawNxx0EwMfSOK6zgQmbgYkYGKI+yM9nvSC5nE
sVpu3+xc6rPKLPwXqx2jGlWOm3+leSWj75plvn3d6Zyoa9uEyGdlNBo3/VKrIKkvjfhZ+zE8ZpMM
gzx6rSpmVHLOSPs8daIbhWx03phNmb4pCE/ecWyF78CUwP3AN0NOqnrBqVIPR9rgvnXZk1RzT4xJ
23EzOUhJKB9GNGTNMm5e3UwKYk8zLtb90h0ymEYEXOaMSXn1RxRnXCgxvKp5pxbZE28kJdg3QMwc
otcJDV976IMyNJ70RMCcXAK4baiEA4kc2lvCeU01kOJH7RYi/hkUfeN+gsKwRozFhTbNbuMMhaxe
GqR9BF0Ub/fgKhWUUpBe9GnQX+HhLnJrO4p+AhzcUMhPn7I5WdoGCRCL6ZEycQndq4JBMfBZY0rn
EqTrzM8yjmwKUal7y9II2hrDhIFW4TTmd51D1X8p0PGpMzoS/SobbltQ8ezceqMZTMHPqed4y3U7
vyNNpm6HNoU2rgCTBLs+JyHKwxGKMs/qxPwGGWCmB0YgyHBKKBEg2GvP1TthmsxRi2mMr/C10iPR
JqVHUtKMnzdJAe6NvimWZKZj6rlTjabJWjq8XfC3I3xF18JjqItQO2P1HMdHhCvOUwV8q9zZUYGF
NajmllJ16qKmlEYIOUKWA7Go0Gnjq6jykrdOTxY01DhVt6Ydw/8IKsoz26wLubsmZcTsyi+d4may
bD7aifw5z+Uko3cfxCytdNBCb0Km1eeQC7YMzgQD34tlimB7nkyKykn37hpCXNUN1Nqd2SfUVocB
u8l+Er5+q/jxkddzCMltGSQhifLMKnh3gjLJsFa05QXDop4OXDl1L0x84zftO8VHDMQMuHlbNh99
UYGcpjtendWqrJJj7MrpulQmHd7MsMVw8FXhj7sUP+eH4zFPHxudP5nGYP1IC0O52xGqQrYd+yZ5
MEGwvMfKtJ+g2UyffEKl6b4aksAnAjWxsku9VlL2G333MGnBVg0HrvetYFLNm5kvswCWJ2ZhNbsu
XoF5UBob3Q+A1KRd0mNnNMzShQOj2CYOyvSNT5rVOPCXZt1azDD5jzlvDsabXo+vKS0LlgrFIEny
lSn1LEgR2XQt5m66mDmQ6luW5fJ7SLL+ktva9JDzE5h2DPDppJbZIHOA9mZ4XQFagf+FG2DelsGM
qdgyGq/Y+X4LE3rmKRksOCr1iZTXy7ZU7hNKzch6P3VKoG/TBzE8asCCfBZK1+7Tbaud6jrvQg9o
9jzVH+3kQGqPzZGfCzrd4ofrt2SWK5djxsHCIDtuZOOh62LanNWLrH0K2TXStKId0dHCzsCnk651
RndbJF2ZHrBFA1JM49I8TmEp462EWgyIJe/JqnqSxZPVJWo+rAfO/2ZH/scG5/nvr6/3X/XwwUzw
b9X33/r462/bqoyqPw49lt/+60XW9H9xba6IywyD/8Wh/ds91jR/MW3goYw8LImHYzm//hbax3bC
mCTwQbdwueRK+3+vsYaD8k+Q8F+Po0xk/yN+qLceXH+/rfj4JEmseNInQxIwgFnsKX+8rdCWNl0i
UgcQLkTqo0pHV4HUYMpUwycjwG8DvA9leCzLE2pfda5Yn7zG9pB0W26TVUOXyvDt7awhhhAyHIaU
16tD97ccK7faDanGT5UFVfGgCyqWCK5TsotZpxPaJWwSthgYlN5XcoqBl2dx+M0TSLQHPt1tdtqi
wr6MtfWKnlCIYUFYcIkGP3Cso2dXetwD9vMownlzxMo9iNRzk3gB6jpGOPrF54Smz03dgwweDfLQ
uyaBhiNhb1O+cTBJbWtietkGRlP4bjOZrHcTRI9ok9ZL3m2e2yV0llTRuFFOwbQ3Lp3kKjBQPtNF
G1ghz8z7jc04GNlHwYTqXXDO58ljOWx90tYPnuckTV4bwkj6EKFeuM6IurI7D3Lzu2JXx57Yayso
XHblnk1qgr7DRS6HsmL6FSkLWfk8ACMm9bNtVJqGjtkLIPVJqFjq+vUjKwmC7dJM+NhzLcprG7vP
5ocpSTiZlaUTwnhwqmo/tfxldqaZG+7eUsngH0U9tMektPr3LkExsQnc0rt1Q5ce/uDKZAf3CkU5
SUKuGXk30QS1RW1DCScZ8QMBQntfuYDsmUr0bkVne8Kp582edUnBbB6OYqYiuR3MpJQ7M/YHtbXK
oDUPrfBg0cnGBXLZ+G6a3qt2ZOsxF82UnOCajh2YffDwZ6R4yUoWtsxi+gJzoGlP0NAg6wRCa4PU
g41rV3dZC1PLcMgAjuwlj6x7bL13on7muuPQGyPlGQz9ZeKmRnGIXRfRselyzttxfS2p7GV475vc
M9IPX6ey28f8OZrdYJDs23DXbcyF7QEyMeKhku4Khed9y21qrqDBNDiuCssSw6VmOijRoFlNsME3
o+t9U7eqPRnFVOmDh1jL3Iw1lTd/M/dNZDxW1QQ9LzLrjBslA+70HP+H8ZIgV2Bnn3gO8STs7gm7
Hsv07pOh6YYnJ5dpvFM1D7y3xXDASSAf++QxN+IpvSIa2Z2DFx+LC3BDcrzG2RVMN5DT+onNNcmw
Qz2XA4H+IbPC114Gmf3Nn9uAqQpU1tx1vICcQ6e1mey8CgDAnTONSD4ioWWC3lHTr1F6coZdHUd9
cmamPqQhZvXDvCM92uTXTlt4/k1eYmDmzaIM6xzAbEWMhXW3eSQAg0sBYtC0s7GRZHt80oIkVAZL
bt8mRV4dGuhMUOK4SbAgpuSTsuXPkav4SKvbqwi3Z7nNaZQW11KBFDjQp+vlzyotVb0pRDj0twGx
IrFlIFfGB4dTSbTvQ027rxGocjlm5aI/q4zejaHJLv9WWlWWnCzbboormU9deppE24EfMvnkOVG/
zOOzruMQe8oJMztbyeuIZRYbDf9Y8myGt0SK14b8aLYh4EwTbq5jxTFP9M5GHpRXeWI/2CklbWz2
tqLeoLT/bAcZfxx++vwm0GRIfdRSFYzRXNCm8NrvBvD8t86oWO/KTmOsgUmEnq6z+AUjHluyRCIU
MB/Mgmaib4cElZpE8G9JmfBxE7NT5ydhN8G+Cf08P2AT6m+k0xPNCubau47HWfwEj1A1p0JnNXST
cDEEV5OXfLFs8q4zzfeVhu7ALcit2u8eaEl46my7/dbKcL5TaUIupIuTOqT2OsL8RZxXL77Z+ZK0
Q1f9xL3DyyenUQI7ElkjKI2wbjlSzXg8NvWs34JJYJyJK5fCCe9fBU1TLTBqjnxUWIU1+P6ZHBbU
EcqhNjmjGk9Pey5D9TwJ+ImXmD6yx5oASHacHAqnZ2ObqIq7c2XUMHFs69URTmYZp0hWtGBhrpkG
t3VQZJcYEQjt9aUa5i2wtp72qShG2pm+9ZVMdsbFP0C+MoJho6KM3GXaRuEgHuPYcc7cUJLdjiqc
qUDYuvBqJL71sx1Admy0uQwjWrPvQL6GqdK70B6gP1dW3l9Kkj0lYXVdlIe486vrYWI0uXEcbT1W
LG2Jh1uSaW8pbVtubVohl0UdYsTA76HvWqY8KA+TgGOoh/uFzyLNXW9nKssqL5pwMQzgoZGPDV+e
OkpROvFhHrS8CCM1TlRuMDNtYXmzTBOUDx5rM+nu/Fy5L6kBEYDAIJm7MGCNCtKvFu/erCicNth/
qKmVGEUy1VKpqqfGhZoVNDOELKvPH2cBJdYVjZ8ejDaFFWb5EXnBCUyClYfZdaOb8qXui+kFmJpk
TacCcgW2LG4Ht+mirVshruJKMISkpcNobPYyaYsns29Sa5lkWTxj/EVmmYVGfMYVsmrQ/2lDGDaH
8GXOKsHO8dlWSx3ta0hk5i5zU1wdjUTbIcOyEgdFFOxu5Gz9WK+GjwUXs2wnF8NNukhAOAT07Ums
bhACIjzeah9eCkAak+K4KQfvelAIrtipJu19vxhHMvr3NJvZx/JgtqwGJOkqKakL5ny8rjwu+T02
xBd7KtvP/Fe5SWsnt8w1UZ5EfdXBXlhMKJ5liw8QvMlTngTA2Uuf+/22Rp047v2AjvoR1Vp1zSiH
72xH5mxXywwFRkgO491PRPAxL14W/KnOhRkr67kKIAOh88yrn44n0brg7eKeXlcQ53iAqqQ5uEFO
LDZvHful4XO42fmrNiZzTfOERqU1toMvlxj68uDYpotvJvG8jivGqqERZU0dKl/1NMA9UNX07qKt
8QQGG4NiPFqjVWxjML26bSTRtD2g3ejLcYZIn+d6jN/KaKK6b3hCgvTkJMVBUGuCP07votIZxELU
XgU7NHRs5BioTWjGVChGAuJp4G4s5TOWG+2U8FWUg0RXAE2rzczD6BxamFHi3EDdvDMX7w8xpRBx
A8rN26pexEB5w1uWZsoiDGJoiDxodsvpLYEuezGkkstcGxiEktpZp/6xpfuBlsJbZERQ3Fn9WKuk
yGkXYZEF2ODKiBaXkblojexFwLbXWRbeFqv3KEBmajM1BsbFKSQhycizNnqlXWB9t6s7iWaM4ua4
OpXUolfi4DfdlKtzqct6fRWsJqZeWyR75GpoAu5pFVuGxWUOwSIBxhlDkCMO3U7InfKhKc7sYXE+
0TvB/wSj3HsHeWo/p6sfSsTwRzbp6o1SrIf2wWqTKqIcsxQNtIDG2CKcSnvUU5jaBpAlbqLvKyfv
Pi3u7UDRKzW+ehVDvw37OVKKOkhQEHBo5pyakLlq6DQs7iuvc4vbtluEWIsaixobliwctb69y1Z7
FhTotEb1uVi1ePnb8qLirHkXFRSBNgBdcXANFg04RtKNexctki5G7gykm0XdJWJ8kDv0QPOTSeTo
aYbCb+/C1fglVvuXWERg2eoE4xDFQwjbDCgMlUd4w1I94AJMFp1YWsDXpSNIKItnG7HSvQOx7D4a
eKxtIiEQk3E9ya5VYDETbgTIJM5rMSVDXxcc6EPm1J+1ciBxRU41vvbNoj/TKSa0qV+kaNDJCDu3
qyyt5QEH+nKVqHW/CtVUjY8wbDWfaL4jjJfK7kOiQU4Xf7RBMb7rxc7moymeabl1xbgp54nFYAy5
ztgNq9jNhl16p1fdG2IE8ruxQKpCitcOLyGPIoeTgyvOO4bJizJOwdwfAJYjD3NkdEf2EsHctMrm
zMU7l9QY6GKpMT3BPUZMly+Out4Y+FzpVnUdasSJYs0itHOtrHtI2QZ9JiVZkg2B5OmZGf/wosy0
+ZCjQo2X8nR+rgZQE1SHcOd1Vb50CkseFRt2H9lLOpdciIyUl86WhVJwZ5eBvNYeXr4iQ9aKp4dt
3FH2/vjmWZpBpKoa2lDzKvcbGw4uDWQGZiBs8GkWcWfY4OFmdBetgsDRsfsfxWINNMDcf3SLSZD4
IPGxfBUMDlSaLwHbcSPkl8v7YnERcr0hOVL6GAqd1u5eg1+9heUqMRzGhJVLYnF924ROQSvasHEe
ZqgynsTiQRTBaNUgMRLnlb1OZHABZmZNqHgRKEZ2PNy3q1axXAyLesK1OCOWfoE4Nn94qsvJa3pY
GYdV0MgLqzj3Vm1j86vCcdU5RqvacerE+JqDqngX4I1wMHHyIzhtxoN/8Gl+oY9Av8apWfG43c+L
RpKlB0bJIPWgiqSraXIgr9PtNHScbxwOcbQXi5eSexjFw3nVVcarulIuFks+wGCk4tzlPAj2ll8o
oXxz9ZS5ea3iEhWmF/TVi+0sgsx6lWV2Am9ml41mSxkuxqa5ijUHQrFktn8Vbq7yTXviNoWWZJFy
5m7f8gqRupM7VhC8UdpV4hnTTQQqWXkmybOucPfhkmHcJAsYeec3iwq0kNgCrohgUQFpst6ms7wc
V/mPVCzeFCgczlIEN4G7byMKZPN2av2Kiss8R/IlgQB1G9W+lgzXnKwvLv87Ufs7H8xkZ/rvR2oP
X+VX9OMfkkNkcH+bohkMy1jwLmUsx7ZZ6rsMy36PgziSrpYgAsRH0jph+/sczXR/cVEDL+gWhmmM
o37PDi38MEICEl4FHxC0sqz/JA6y7LR/n6KR1OCkBmLD5UBOL4uZ3T9O0aqwTJQuwjuX98ar21r5
E0fCvN3ymR25W5uq4UcFR+n4h+/Q/0tqY917m7TK+AYI98+bdo9uYtKUFMptm3inLhKKklFy8f/x
RWiuwfQgiEM86x//ag0wYj/q/TtqifYro6ruMYsaLKV//VWWXf2fv4HekuQKFoyJ+HP2avBReix1
gmJAnwa+NLLv4PuN+4jb4Qn92/tff7l/yijwnfOYxvKSkZ4l5ZKk+ENGQ3owf5LRu+N0ElzCI3iQ
jVlcNx7n/L/+Qv8UrPnHL2T9KTfg8rTiye7dTTkqd8RfLr0eRCJ//UX+1auPmwHEO88GIGb/6Ufk
LsS1OHbvSMAG9/xHkHnVhEOCGIZx0AFo9a3tRvH/knNZYzT/9DPzmBvzjnQ5cf3py+YpypU49++6
At7FZLcE1pve5rDFZuwwV0H2wOQw3HP+9V4cv3MPjlVEHwnk1uXIDMLKyWf7IpWDT386N8NdDhA2
+V9+AP/ye0NMiyE7O35LLP/+Dz9prYdMBNAWoixb9EDZzLmxoJaWQ7/7ltYc3MYwBE9//QP5Fz91
cDwEzSwwPbQn/vSd0XPcxZWSdzxL64taUjpIfDH9+qj4t6GUf/lFLN78LsJrDrV/ClO1gNcBEIs7
zoIZ657lCdYO/v6v/yZUlf7pnUmjnC+x9GAxef/5o40xX9q2dXKp5hGVCOlGGKWpn1fn3MWBqCR+
QMMnh8wx7EYGZuneLIHibezGMoeTFqL5JggaciKDtcdB37NrH3AaJ4xjO3ds1dI2Di9BA+HenSrF
YCaZA/c+mzTgYhlY4e2clr2xaeJegSEPkvrJc4v6qbULF5qQatrveOx6amaRL0agMVYHZ5wTH+ZB
o7Y4NrUjtz8e6499zaWBeIt5BhLJ6leVRoYrM+EQwXpw3hM3LqExy0FdRsZk3dXKDyVhnST74YAy
JD7uzfTKK8+F74DK5SmcbIB62gis+9ZqLHXoytoiEG+2xV1q8BY8ZvyC3OiJ4smmm5zp3aVBnxK5
KAWhlIYlw7bpiIJsK80GnvdP2H/ZcdkYiF174zMapPpm0mGfgUr10p2DARzhGBTIB76PwZlUZRGc
sb0ld8RbLLpwm6oqzgjV9Y/CyiQHyrIPz0gLTca27iSEb/pWTbQPs2qKjxQrcVhGbpd9g/MlJx5B
hqFC12BUupRTYnXM+stAb/rYgUMRda3x1apRZ7uWzwQ6AFnqncPyn/A0cWV4L0MXumQRqLna2Y1B
hbX1Y4gvXEOCBytxmlui4M11VfAVqLB6OW4tplGbCnTdEw+V6Mj/O0xyv3anN9+Yhkt45L6FMyZr
b+excy4aEUQ/4sBbgn3rttNtVfYKf5cdaLLuQ5m4kmpat6Ty143puj0V6ya18IIJzlww1YC1BdmZ
el25euv61XEjLsusWScWvgkLWnNmV1usa9tu2eCa6zIX3TfXczS+zAXmdeFLVCb6dNY1sL2uhKOy
1Z9iXRQDZcNgoDL54tWDW+xmwgNs/dflcsX2u0F2s+ycs3X9PCGc3VDWZS2N33h6IAHQXzZWZX2L
dYGdOeZ0IZetdrUuuMt12Z2ti+9cx/C1inUhXq7LcTynLMqDdWmergv0gJ6s2HL9ZLE+FtzZt/Oy
b+fhx+q9Wdfw5jiBj8C/wnper6v6SLC1h2hJdaJZdvkoEWD40jkXmEZdopa7fF39Q/qmxrXkASA6
du/TkhHwJq8gLsA90N3KJUUwLXkCe0kW0EelC7TGDRI76NodbN7srFqzCAHig2ugOiQUEu7fZ8Oa
W2CxX38kckkzzEuwQYgweuNP0NGi8Mg9uOXsnY+yACXoL8GIAGGHQ7+p5TJTr9kJmznoW1jSK97T
ymDw10dBlu28JXSRs3V8T9YkRqmK9IssE/mM0CzHR3MJbbhLfMMv/aZmQE6oo+5M+1mtSY8sSMsb
gkDkP0SA4IvRNxuFLW1HLprdEhfxDUca9LkIkTC8jK9kJyGlWGvKxJvm2D2Ea/qE+YZFjaOEjLUz
1oCKTVRF5Et0QInhGeUHKRbdAe8hclOTboG3RdIlmu0JIQrxFyRpeXZs1lTMvCZkkBBZ3ZasTnwl
rIQMjYdwS7ObWLI1WViyzRrXzE22xG+mdiCJE/OxrHZ6TehIepf9JpZyuu3rKL9jnaXhLzuGeUk+
0yHYMiJ63g9r9kcZAZAehIxcxaslHpTxuveBQi+pobZfiEYTfl6uVsSKsL+U9vmYTtnZCPeZwgmf
5PV7MbQVeSEbOo1xIBTCpHzTVKiv6blVTpFc+m0bddScPaYDzKEpXiH689rJeuDC7XPsFp287lsO
33w4W+yVwQUF8twA0dpddXmWGvT3S6IaTi2xBHn8M2g03hWKFqpf84IIZpAKMG6ZftZy0jt/mpN8
PxoergYr8b7LaghsdO/pfJytqY62NuhWMnx2U2+nMcQj5bDIvDDKVCp2GJH7xlVbX9q1ILcnZvKR
DPNd4+eYGd1zPoYBSzcid/0eMELyPjDrugWyOX5huDW/OH8TNFMlFLAtJNF4Qo8IsR9OZZerPV5I
+66WcVzurUrawnz2k46avW5YotSaxNOp8VXUQ3tMoPtSYuaUa8Stpp5eFzrf9Sp3ogOGTeuno1JT
U/NvM3UikO6kQLjSTG7nKRTqhFo8M/ZkVTzCLCryTsTsUpS1VoMbUwSNkexH1lkEzAq7eSHi5akd
e4ziJSS91G9GLx16Fgu8fHYGKfSMHNbyyrJJ+GC5KyAzbWwaSO6OWSLZ1bJ0fyiCteUeDSORJyw3
+Jfwkg4UkVzmA1tHN4wblF3QqFU9MiH6wllt7AV+umhvD4PLS1GoxTYX5+GnpdCZ9FMOfQ1iDO8d
7A8NkHV28eEeVFecspbPWqwHAYF9BvdOHG68wiJb5CQT8rFsnN2CwEM1whDnWkHuNolgJE0Jr3pK
/CTMd1xQM5vxK2lMUAAxj3l8T11zJSS7/UNnTj71864iuQMGCwBdEhIuvmQzOcbnikdBsK8cXEdn
BRaCF8LI8Mdipnu73nDbV8FRgciQ0FG4dTKAoTts2124LY2QrmPBCrOsb2ZzcYoVNFHu5sL03mUz
jeRQO3u6yUYuBluezMzIN55V5JyY0A3A5m0YyzLP4coA2VUbN9LNTVA/VESJKVouBwdrGnEtdCHZ
vkM09MiaeRoxlkNUljSb1rPLmUbpRMveQ2Q87VorNL/VYA3DiTASAzRlSv8oF0LxbaItpudc2eN5
Y1SqNk6TmRYPrsG279TqyTO2DUE9flPHzG48b2kBxU+hDjOSzc4cFMcWq/y8ZYs9l4e8b4dFPR0z
6a1Fz1OtI9OVfJJVq1C4xfBNawptKAKOlMYb5rkBWeiA0Edfq+wwmMLLbnSa4d+CKDSy0RvP1Gy3
izGwKDBRRuQEeDlE9RfoadSTNgIqIq1D6VTbxFB1y0e9k9P+HrR5OSCAg43ESWXAiTHQg8bOC/54
NhouYn0/uzcsUQIqc+GcE7+ka7qJ1YzOiLuWHR8VBq298mPjUTnEFC4Kd4QTVKdBNu4oKqavAzfX
/NeE+3+TXP9jOswa/v3c6epHTmPtj9mt9Tf8vbDm/BKYPo5l/AcMdkD6/DZ1AqvqepIigEPu1lwZ
87+Ft4zgF8v1GSyx7ZIMZqhB/J7eortELwKSPH0CugseJbT/oIW0FCv+8Xrm8inMjZ9JBptBAfx1
ub794X5bhGlKXHEmRax8D4wOZLj5spNCHMIsrJ7jUgCe4e8w7WPfbg8q952zuCy6W/bHLvtFWVx0
ss0f3T7hEJ8Z7XlDX39XRrV52QUkdDgVs/SeOzb39tj05yRKCI+SP2E1nnKqaEDrLRXrQn7JQL8V
IzeaOQQfVNLITettVY3+zp0kMSpVP9t8dvEnYRskG/s856vXyxtkmm6sllyErssGUhrLqIhGPqaX
OiA6Ol6wWWbJbBrfhgxeBnZr5JP3nRGbZxrLFdMOYgUkk/YKzOl5PYG0iJcq8Ry0tPU7OqTIsR6b
5oem3ZepxDnB1lQM212+fmM+ROg4QUlc97ZhH2ZRPCo3P0YcwXhfniCVnPq03wWtPlUm8IFBZMF+
nLqOS2l8U4Jd4gN+3sWSsBOqN9vIoCqAnATsysrvxsyTFxx5W+6H2ylP9lVmc+Wq30OXZ2JBCmVD
U+MLCWn8JiK3hATg6JN2TGMH/IGPODA3Z0nkcYYC46HA1XpTVJx0kVkInuLsvmzjC7tKPlthFRcU
8I29MbCdBRtHOWQQn1Zvx/Cnf8bYW2Jh3AFOc4gQOcVhBCLENH5X5NP0o3Wm4ehYdnQPqeO6ybrz
un8pM4xHQbZLO6oEPNnIQxEdnnrzlVdUudX+eCGD/r6U5SURVb2xRinJ5Lq3c6m/Wi9Idxb0mWBU
MEUr9RFN+oSLp1lwOufTgJuL9srPJBk+I9u5AXd00baQ3gpB6itNjBCy4fTNMLhAaFaeFUTZ8KqS
NxOzdahsbLUqx4fFimbfErGAJ85QZgMMG1KrAAI1RGOOvnK+lKVnH0uAIAfixvdYcriow6DhCrUJ
wyQ7ibq77iaA4HbefIaD+VlWMIu1PrOyASQpRL8w4JHamiYpkAX9Ukfp7ZBlXyxx7sx2/pYEH9lI
92oPqujLbq1DsJz7ZqKPTs3pteySJxx/T8ScrqOaVonBf1H4xYbgsrmTEoeVr6y9F8ZnFTZoRNwf
3ZDMe1KN7o8Rsjq3gNcxYH615YR2w4Gc5nf7GFTWDnA7gfvc2Zix3KZh/xNF4lYuLADhPiQtzkQ4
keRtrJLbjECkmEbyM4steR4bLQVyFRDlQPm8S438vMmcH3IiiVXMvHYWF98ZJ+HNiIwxumAEsPWg
kZYJMw/ztDyLeQr/xN9zLsPoWA/nw3iYsfSMyomIz0mfN3++ccEFYT4F/nWkkbAt5habX3jQqn03
LV4zk28iv+O9MOXjTlnissxfrO6BefkOGOsmtVlyJ/zZl0oCZqTJPkLrZJ/3wl30Z8z+ir7C6CEc
SCBm1c3WjoS14Yzm1VxBeerz9mTthocjnCXg4qxFj00kywEZizwt1ve+0IY+H9uZVZiFyNb5dNLR
DhJqTVkBKqo0Et8+C4j/xO8ihaIIv0l7WXkHxN8ubzyzLpq3qk4K8xQndpic090x4fQz3aohGWip
F/8tFPWLOdd0MTpuj5wTxYKtscc45g/VR9YHnj//RgQxQkbTMMa7Ph5sY8s+pD5TKbcfIlMFEu4+
ZQm38fsUmm7c2NZLDq9ZorkSNejpxnI/IxFxM2+xJ1t7tGwjn87p3PQWB9GIBg/ZHNvd52XekOCN
8BPsOmDFxb4fjDw9zDxvyKcxA9vUCI5CUkhc7ljqW9j+ZraIe7S3/jHO7eiNvekm1DlveJppwowp
Q7v2WF6FbXeW8y53dJ+95oSBf3SzeV2m+Q1tKuOq6kpyTqHFZYZ8DCRiVz8QabM3ju31b1XrA10K
w2eLdeo2mYafzJ/rEye14sbsR946hJpog6EuVKdStuDK4uC8mQ8axA3M1Ivema7shIRbEm0Lbv4u
2S7SwFgJU8gwcEpFdTsx2RqD4JhZ/NwNE71HWOz5pNWnaD7HZdKzvT+UnlFQmVHpLqv7xyRJaLcB
s6aehAe79i6nkV8Yuq/Zzk+ezw4cFTS0GO/EFXrTSMffqZQs0dbjiJkmG1QnFUzKqd9P9RCeG6j8
wnY6WsPovLPKYRevLHoEjsuNhHfRmRsNzy65xxaYKdfL827JJmdAzhXcUB6f8b2bhFd+HR3mMUcX
6YhNTWj8MdJxcamIhG2lgDIeqTvyPeQ/8vyiaFGOEkCE/umAaBppFfDTPA4VRG9uil9hnn/7WWpu
rNZMTvGosTgHWX6yIp1D4vX2be5g9q71vla89+Yp3/thXNxOhYYBXXy3g3FpR/0xdAlpteLahwZt
646MHB22rr7tcaChZKQvxmxpQUdEN2Xujntu58+xoS7rer53c2TunC/GXdty9iZOve3r7EiD6OSJ
9lvo/na5uNyUfOEdBaxjR6tvbyrjcnSGa69d6hYZKdPNAAz5MbDVj3C6CTPuvE5qBMepMMlFcomb
L1vGcQPg2pHjEo9Sf/xZOf0z5UZC4R4f/r0y471RyP5AkurgxTi8a908cas9n0lOXodGcXJFG126
cGidBAelg1iGFAARA1Xc0qnMjkSSHuf4B5SPfZEMh3GezvBnmTvNMC2sYUCp9K2YxVZb/tao0DiE
tEugHqUXfkWI2eM7UHvJfUfcvB2OrsfnshLFidBghMDZDS6MLP72rHmf28YHMP2TX/FCwrI8gSCp
KxqEQVNs24YXwMAq5Lha3WVz0FW0i4R5irziLQrbKzBsJ5I1zMQ9RiblVwomjOjBPh85i9l81aTK
XiynZyrAezEsb5jw8TYUEUkCR5VnlqOOjAFOulP4NIKPHjkqAbcuvIwTXlsg6wwNy5DsEffUTtVQ
xAB91E+jHe5D4R776aWxupPQbv481Cge55tgFjgI++oMlfJJMj1jtLS1FgW4576I5sdYGJ8BwfA2
vawIBX8lBehjZhUAbLAGg64JgyOQTMKcRbiPUk8eSxwZz/UUvJj4sx94T/pgVXjKke6/qhxxpFr7
7abWXvQcaZqAkTlW9w2PSrUt4/Y+ibtG75if4wSuXxi7tGjxzL2vwSY54H04Qy/gEz4KfVRPIgs3
9D5RY/NXfndJGWcXXXJXJM4+HZEndQkjriqZo9uprtiPJddDKjIib/aRlxrUrpgaQRIOF0TjOfFU
P5TNLqn3r4PMNM6ahOqBStsTQwCUaBFJnZiuXZPvc3jsRdrNr1Myljxp30lxMONvzAhy/LgfvGPE
SIgO4LWNuoZukOWfQtmET+kUIj8+1aV6RQt3l5sdwMfKfguajzEnDo/DEBp/v9ehd/d/2DuPHcmV
NEu/y+zZoBZb1+7hHtJDbogQGdSkkUajkXz6/pi3FoVCDxqzn1oUULhZN13QzX5xzncCwONMOkxO
BhKBkBOlq75Qcpf7MZHdGjOcN9Ew8/wQUuQ3/m1kuUDSZomq1ySNhr3HM4HImGVN352/RdggBeVH
N4BkGiB+tliVQqR5G8s2iousNYHawr0y9mNoI7z7pprG99mW8y/bm02mwCVaTnrJeYa2nQIcqZ/n
v6nSMKvm9sgcfDGwduuOwfXUZpt8Ss5OGewG4e+QqGy8tt96LomDRhUYD/NEngQj6OGlTOdrZVNh
GRMIVC23dcxUoElLmHvWK3bdG+KFDg4Q5a7vNmWIgZkVwzkEQZxntPVRfmvU4auqxm8h89u0foiU
9xWTpM7l8tYSN54CQsA0s81Dricdd/7Vs2pyHX1oO9KFyp90B79vbqx8vuC+Jl5v0LyP2F5nBMQP
nvkEiuOOpMvdGNeb2TXpE2hcVzhRIeQwBl9J+rt1AqJHe8G9IOwuZUcbTf03ikr/QPeQIvET69ZP
DlLma4FqcT0IxGwYOxG64ak/WOH4jMWBZq4K3ZXZF9eISxZaFrzU+Oho9UwheFJN1exiiaKxxXST
LZJK67UNFbbv1LPvaul+e7AiNecXAU5fCCPTrSrj/UzGc+89cK1ciSpbd67S2wIB9Kpjy7QyMMMx
UVUnMarXwgF+lKnbmSDatdct0+rsTwIQXSX5i4oUOQAM91DrvbkQnt0JDGESHSa+Fj8+9IAFRfMR
B7usoydwKW+b3Od+NeH224j4ae62ZVljoFXRC0pAIglcApqrAP95qXauZd7NGTdyFmByFcw3N4mj
X33hfNSlS3J8lN2WvfHZzgtVq3pO2Wit8ypaI/39UT1OJ6cNoD7etfa0xjt+aDsy3k2DSA3h3odB
2j1BFd/lGGlWs011KgLxULbhjqASxE6Z/k3Q5p1VbDccETM8Qptz1Yw4sSI1bNvR/iT7U+EHd35w
KaPjJ5Fs3YHHNIqx3iFXWhJid8zysI6HNB9OgE/EGiVVovvpBjXnSBTS4XvTUzg7X0m3cM5vLLci
XJJcYXJOe6V2Vcl+RRYkMTTJo1Zi58X2o8ZGMdjB1tOLBdT5qWV3CPX45MfiTVC4l9ZCjKNHqsHK
hYDs3R14f1J2z7WsHoLIax9jL9hkw3BgbL+UOCuRfqm53Gf6Fb1pcOnalmSN2c8/iiLsti4m/AV4
2T4m/qDoFO5VEKXfSZqZA8d2mf5JHDVfcjfHKWQ2tXXkiTKabZ8rvmAKEhwH2jkCH4m2OF/sq7Rs
cQ8T2DwXBc9eG2PoWKi2r1WNPRrohnksFxtyh88HYOF8aStKXBdr8lqy7tlRz6d01DzAmZ1YpDlp
uZ9nfP2eMHc6Mr9iN53SFXtI61hUFgNvrx0PbZCV+26IPwz2QfhsO4DyhJh8lWPZvsrAAqjZMeKO
cPPv61jg7XJDYmGgyt/Twlqk6xr6QNyYdyAbIuWzZ3+0S9PQeXZwqmlysUwYwkZCcBkEUFR5VL+0
OQaDpmvMVXYSNYPQ2ahdkLgJtlfFMoKqvvCmZTFcNGeulqLdB/lMQOEy5kCBrC6pSK272o/1qUKi
Xu1MOLk/8FiCNQnt45ETqDmizJ2OQ5MYpxl4os/uZ90AsmRgkNm7ienolr3i+FpEeI8hL41vUgQM
jxEPcAHwMh/9cdS/MfUUEapesEd1GR9Mgo7vRoieP4UX0fSa1bSdmrokr5A9FqucnC6o4Z0154JQ
+63ViHnfp8m4DrokJPvLzT8TJf195E0FyWflaSjKdEuSmHnALNmPG26q8Y/rhRDfh4G9hF34zlX7
PWkoqnZJFB9NFoCxGx8G0lQPJgJlMu0QD+Qwc6U3OAUID7IP0FxfQ+5DLINZHu+AWHuXqpY1AnVD
YNlBobsFLe2xhGJUiMnX8Z0nhjBxsS5m79YHz/I12lV+NauCzwtxG0YoE0GPIOH3OuiUMMdcOGfy
9IpNZUETNDJW7bNvsgcyXP41GijlA3oLsry8VL2ngGk4UxlAPwRZS0MS6qr8SrKaYmOUjbGxqW4P
QdsTYplPzqF1R5rYCpvOT22Ww7TCigASE5hHcWy9rLvpClmcPMLSzjnl0VuPZuOYK4dwkyxLiOCJ
I99YN7Ydnxz+Vla2fQuVtuk8yvWmdSABgsUV4D1WsRkcs6zGpjUfIS49WB7PQN1Fj6NqPu2Y+JEu
BsXcJfvUspfcASsgw6OQYXVEMNFXqwl4HonUQROGyHu86UZkBcdIPHD7A0JIwZCmdUQoB0hcGvnh
6hva3nTQcUkQoa+vN34fePQedbyLeiJ6XdrpvcsA19nk6JUeG12neyg+DOYmgsj5DeyLuCfsQxUw
QcCDQ1lk00h+TCisTSVTNNJhoD9DxK7DEFn3hjm61AH1DeC/izBY87Mk75dA6vzBmufgYrhk6brV
rgqRbI9y2PcOu/kDObhwbjutgssY9G216UqpnpJafBS1tfxSdUoOX5ZDl0UOKwJCObsMmYTtldu+
4EgFudntxeh+efFikseIOV4Sr8azMSGEOlMhW9t6Mpi2Vo4N8jYb+vZEOl1L2HIf7/0uQj3NOlr8
EFLBzHMO/IRvFHLFWtXdgzYptW2bXopiRA3vy0qxXs2qZDE6x2x+DaT/Mb5NtDcYirtnQ7bYugL+
vac46fJtZgTleQ7c4ZDbybGPggDOu6ku2oaP7ViDfXXY2lN6zOFw1K5VMlMMiHYnUY8FVV4ICabQ
lWxxXO9si9jGkjtY0c7RdIj8tmaLoUrfHxnKbLOKNrCG0w1xw9x3waC+rFYBmNV0w1DcCBHGmxz5
ww41+F61Gua9rR9t8r5NlPHm+B2UDbqdkjqEhrnwZvrrEFMMlziW1aL942USs1VIHiOvIiFcJ/PS
y4iaAQKBZFxi2yk7TKGa5ORPzT3SKEHxUyXdAyBP+yOhB8PIoFqiTI2RlOM4T24cixObRMLhzg6S
F1e1z0UjGSz2yYM1YD8l1g9f89ysnYaGnnGHy8ebs35nvcmS76m397ib9XsEw/VcOkzayqA8YZ5c
Wpvsg0CK9IA+8d2v8ntr7K8DezuOkbXmo6QspQ83bocuQCc+NUxrXL1pTfnGCIw/MmEiJXVnu0T6
4ItkG1w3ITRcf22QketRskHUhZSj4+rcYtRo8EE6pbXw9t0V+ox70CiY/HSzrxCoSwD9wFW8F9mW
KTZyt39gznSf1YSbMVvNzasDHPTMgvRr5Pyzyo55r+G57VmRJvVgGAzTpccaep74IldoCXYDv6QQ
p4EVMK9LJ71L7dj+IOeNHThzsLVG1vacdf42lGiulHmdmM8jVwjvRknl4EXVd+nat6bbEEhFyNZG
hc2axfi0E57ZfHs8K4JTeeOo8s4shsU8HBNKT9pVAGACwdB+xiH1OChzob2P5xYlUD0737L3P/v8
GXHR2oybbTYPzh6dZFOygVBjzMwJVMsa+gPxrt4nkjg+xCx41mZ0mUZ2wJjZuWtZu7v2jHLHYpiS
o3zHV9swG/OS5n5gyjdIcRiF2PJWdx4nQsz2perJDyrSl3EKuNcrF5V9m58iXVfQ/1E25a77GMCg
YmzaXbVSd3GEYZgG+qxnZw/mBe1HacN3mUryBcjmDvvgcTDb/FBQp52ZNxyaMMkuhUWRR7AFqbc1
MTDAi1ZW1P1xfArSuWlqqN/h40jVv/IHeuVYe0/ISU6TYLi9ePi3vWnRJesDOx33jZ07XYF4Kf10
R18Ecj+s/sAD1/syFcT6aUBrd1leG8+OHdZHHcVkxKOweGdycAP7N1pZoX4JbbWeseMdzEGilGl+
hFLkssWaEq2pfiXhWMxXfsfaeg1bSAaNI4kjwLi2yhIv2y9qNhA97bPOmJqbSfuQmKI4MX6eL0YW
t7tKJ3LnlriyAx9BJI6fczONHz6kuSix+OSYhuFhaq5M4w1cT+YJxVyP6s1113KSLI9YZhw9bBKN
K9sAd5fXXKBOQSQu/M0s8ew7sbkxrZZPLl43C1KMz9ljljO+TV6RbOohOhdqti+otHLyQEL9MKqF
RGTSxeK+3k1z4yIxSDEP47jhHc4hd+58Fm35AJAs3I6JfQ3sNlyRrGp/IAbSB1Ob/q1DQF+GAnPK
7zDS56sBMT6qc3y9Y/8TdtI7zgaWn2keincu8vGmgeA6G3H27s5JeBvL+FArHpfE8GlP2mU9QoJZ
IkBtISKEMr/N/hJ8F/qCg9lzi4hvIs6rAIni2Bs8hedY1Xs1E68QRp9jy8COsYfBSIrFWORMl96z
VhAU/ticy21ZvKXsYRrWQ0CrisPMFIcTDecaOU3bNFXexfb5nYqR1EO3+MFWT8Yw75oybxXoeFc6
xXPb9UDsYX26FoNqLKhbqHN8STY1NX1c7DwDZBwBVJChF0b9by7bNzhn6TlCrDklgbVaKBI9FcbK
SeZ8b2fWqnfzU92aR2l5TLU5olM6XFIhhw+vNTqcr5LA5Dp8nrXzPQTZDT7AE/LaQ46sC3UK+cuE
tDXykC6orSJuz8iC2luNPRXMBhx3YXNUR2Y8b1hpTHjwkwaRa8ShlvMmmV014tyq+WiTPU7VSjab
FZ1r16sOLsqxE+ZaAwb6QhIXxXWKq1fDGX/ZYvF25zt85Q1H+1IhpG8RAyalSrghVUepr80nUBfP
Y4e8S9Tp0W3n4zTGN3FtXcCE73OWWCu2fjeZq09cjJIZsAXamL3mrvegg+UurUjAdiNH1rHKzOim
RI6KTMN7lTNpEonW4SpEFXFiHXI1SO8YlJDIWdr3mO32Zghi91LwTnaNT/qUqPDlhR51Gx6z/F3q
X3J1N2yN+VAsVMWrOfP+9In/0ZHpgH7l0FSOxQKrZuCL2P4Zs3h18oilY19zC9Hi2mTZZ2N27yiK
xLqKxVbJCXHIbTsQ8w6Na1rNZeru8gRJZESHGVnGynaUASJaupQNiYW8i1tRWmCV8JoCaDzlmYZg
QN4DkVytad70iVsdMLMb1MuMGuDm00AY7solm8OzdtonEi+fD1FFOJyEloylLwZFWKhbCFjWpvQs
Nl0ZmBbHcfdp5YbPQcF8Wc9WujGKQN65vvOt2HaQR7VfVpyDkRZrH/HTpk2teiPF/OHlDQEVZ016
cZULE9WJSwNTNteWT+E8FxYHuOVfQcqtCUfnysP5vSksTKB80Dx33mD++uZ3PnT6q2d/uPOCgr/8
nlyEYCWbOLoFXvmAum5dBM5dLpgDaVG9FHhZMY/OVNzDk0GtcZhNpDqR+ux4vhBNR/rFYSCbtyC8
pt5/MO3kMPfBij+2Z6bKUiN12ZBztY+c46b1SMjzGoEGOQ5d/tyCoVhl2vn1ZxJTeMdo1CGc1mny
Znf5Tpchm0Vsj3PFsnEk5LJN5seYEsQ1U/bOrEiS6jfxQTBlwL18QE57T1G2ctXcwcUAqV7vCcUl
XMheNUAo13Ue3yS6gtYICzGYfbUJiuqQ184RsAjp16Ysv7lQANFErtjVhtwTfyAOsmm6TWQjyqI7
oTio6jt+WsVGNfMjvdAaemG0Qi3qblA4NjC2EXHZgb4yAWbcpcQB/8XKsn4o/A+Q+S+1oLfPg/In
kZpMm+7VjfDITYRYDOk9G6H1wJNcWBzIjXQ2ydSea4rC6rXU6mjFLFKwftC/q+ylAkTnLDz6rLfi
R5yQ39opH6XmV2b65tH1iYsbs5sIAWVuJW9FwAZfWOK3apAjTAaxlFwha8vMllXZxNDfS9D4D9mF
hI0vVfjNxVZdvIIjcWMmSm2IlCObN91GtZ4+fLPqXrO5H/baYPgXMBQi1ggN4mS8j26xBcDHiM7T
G3Qget3liNFAprvVT5nHt309rKMp5XYcrymoN9wYT43VbDu7/2XWyT7TjPlhxdMzaT3oL4f6fqJZ
1R0Daqz3xUCigQrbm7Dvb2yh7uv5PTHntVgYjsJaWWXwwNhu76TuXsXZdlHG2DyLsdPtR4vhHcBZ
TmfoK05JlEbPmeRMclMN2ZLiSlDqwP8I+1spuJqhRCBXuGM9gOjL2o2N843JndOv6y/1YJ47zni0
lozTHgZbUmci6agTdefU2Ludl0phVWXxF7lPddCc+sk8pelSCrjQYLmz6QBNLP7ciKHxZrRI+miy
bmSgUf9Me8sZqZTkOW/iHbfsBkibPIKoWhvDwQwrikievSzc91P6PUmMAY1gutawbMHByxlHbsRV
MssvmrjcK9fbAcJbs0N8tGX7mkLd7Ytkm+YhpEBw81yQ6a+TcMomwB1GvzjS45Mn4G/nGUkTGuFj
508XaWX8smx860XyahrDqbAYrVQPlJsa4jYiVdCZqyr/9GDhJ65x7Su5NckCEmQUGGQymw69RWex
NrBvVOceSUbvsQiTfiYqkqN5mZXdVSiizXTtDdkBqMsKsSgxovPegqhT5SirZiiKZfXple7rEEx3
zNxKOI6vyq9vBtLDkCfDG2jTB0OCcGT/A540MCfm9LmY/oCJsNmVu7+YYNflzAfliUe04k+zd8I+
T6SA/ZTVw61macLBTnC9L+R2jMiuzRGoj06zZ9WIxWcAdjGHPNkT9+O2botbp2znZ0l5ygGZMnBl
nOIm7smboDQqAhBna/6WFE5ZVzxF5fwUSn2A/sSevAIPOYftuTVVfoskab5rhvFmtGdKnfjn31R1
/4NX0Vqcbs1fxPXxB7T1IlSzAX0yJ8WSjS3qP4RqIhrmuCCugKMr8O6mgiTrvVurgnzlrnxtgRb5
IBSn4DwCSaICTKfe3uqSVe//Ymn6D847ar5FeYdhFJ+hGcGVXyR1/yaZyzIK7YqM7xXyPfmJ9pdv
2mImCHy2qovHtjKMH8b24ZUkR/kU9o7esbiU/caY/eLP34/l/+su/4+LX+3/Lrvc/Kma7+6zh6H3
v8P0+Df9S4+JC9jkC2QUglYYyyvGun9cwNh5LfT/mO2cwPdCf3HD/csE7P0X3GYklzSPGLMCK+TJ
+xcT3rCc/3I9eP946ELrHzrf/4Mc03IWQei/PeWhhSR0MZVay39sgFaLae/fnq0hrAcagogf6jTq
eAMFGuEiUq5JNL+4EmikJf6MGg4Qa5TVBBwn3pidbb8L32ChbvmaDSeqwZz0dgxcMRIRPz0OYGFB
n0ZVSVZSNc/ZPvLN4N5NsvbTV4rIw8IwzK1TMExjiQjNCPRcmaJYi9mL0qmxUfdQlQfrLAS1Q+wr
uCWi8Uy8VYmvM0QbeY/MizUSwNFptF+Z3nQsrikuniWklWTbOKZw136cuN3aGZAr7yZj7tKj0gOz
XUUuGdsjf/a/0zQmTseL+vCmKfDM4Ftoyp+4CwrSVGgJL8ok4IjprV/iTZqD7tQ4OectoIuZ5V+I
u4R5JOQCQqjYSpPqWH97aL7VYWBJDi0lAxO0RNOWV8m8C1ONy2m21tKoP5TL6nYzssrZm73do5VA
ULrrIAQCDvB6sn6KZd7QM2VsuWR1i+gg6sSWMEfCFS25aGisnkaXSbSlp3XUetO0bxBolGu7h1+y
auEZvenaBm3iotIfQCNm5UfoNtTeg93x9wTl4P5OEKnvKntagF8FksqxNGb3ALNJ/GK+McDwgKkm
VliweTkYsZnNu2hqE+jfpgpxRLhuM67yvvPsXSaNkk/EztWTOdbsHqiiTeBFhfeRBcPfyWAfvngD
o5i9jSuMClzK74IoDfjjzLYJaC/zP06XDC+DA3aMJyOeGU6zNn5IG9f9CdTQYmfIGLquxoiAIdRV
jBU3SjhTvmUdA63LVgrrMtNGy39I+7iVCMJq14iPlWaCycYiw8hxKSCrWahFEggsVdMy8Rri0NyB
KxbOfqg846Ptx+nWZKI+wzOlR6wPficoAkv4xKfOSQj+xTYzmf0FMEbG7lrN6Djdkpue/X3C9GAg
iK8raZBHGT7EMiDtl2+i7swzVXYPmnZs0Ynedj2Shu1guss0LiK9/IV1AuOAcvAKfQRuWFCsiBid
0Mdku7zPyEXyhDaXh/FmzqNoOJtpxjoCXwXUKGETV8UrblWxjcq6CYg+KuzmxDp9kOt8wB5NZWPA
pvJjfGQXo548+w3cvps8zc5CbYt9qiGKkHDWGxWnpfk8lCXKjQFYa/xRshSrXlS70HiZUvriRhVG
7r1hgIvKm1qDM0LYqloB4CnJRf5YBjVxxyMZGO6jWTFiX6caofIenrTWt0KoYLgRBblpm7FgMcoH
FhkGJ4EKUXdqOMZoUOnmeKwX/fiKVqW7oxXNlqs/WNRqce9476jV5mSrqtZC9Skz/6sity5F+AFr
/T2BJAV4M9fli2YCza4x6kZMogYgxrmrpvA8+Ywy8qAHxlfp0uqPVi2xtw5FFV50ULAnSBbLyrog
msm4iwwztFgFCbffdXHqqM8JLvIT8UoBglafunwDzFBkF6utUA35Qws73ayBT6/LBgtUoJuw2KVR
PDz4o20jTYtSDiWSCmhQYlSB5yz2NUt0bB87Ox74NWdlDkMqc/hKV2hGIPXE5Dc9MTHBjOLlWfaY
FR1zI6LikwMKy7BGejEkg4XchXXqzgQt8QDKVH7PWajeXDKsYGPlYJS1N+qvAksylXevu4ohUJ6R
M9baDmnXySir/OAUPvU75rxOI1bLeCXwRgJji7q3lA9AnRkdKQp1ikWFi3fdTxkflqFMxB5JbLH2
cgHl3PEMSHefKRfxWdG61SVFh59tmIWD7QflFdSbiOYdJrqH19FBjBVNv7ZY1Bs5bD3oTEk8YgEM
ywpddJOFYj8MZnkqRN5ilIpYdd4WdV88Q/Wpu+1I50x3gWjrviz8gGalRLdItJPhYENMswzQ0eC8
l8Fk88+wO+PQzH1vqye2oqvGL2X7CCxJnL2ZAL+1ZVX+yBdo1wtDdk6jTcnP+cVq4e5trSFdkER2
pkGE5cGT0fud3ADqsaaLJZLiNhNV/NugwobpHSZMaJJe6n0LKFwffGeo0NOFacLoxVLVAvxmfp+N
auxWHXdOBHnVGgNme4vll/Vyg4RNRT3+peWlonArszXJfxn0TmUAhTc0owowfbYNRTIWJY1h7JTY
AqtwQgbume+AHlsc8EzggLMO9HyZiIfvzCW24YQaZDFEj1Ek10DgPblmCBk8s51ku2VPAbg9ItT7
dM3T6xwaQ0Zc0SNn2gpjra7omqae/zYaExqgydjDzaOaGFc7k/66t+fOP8BgEu0mEyaDuWqmT4aL
J32xgdcX7EfPDINNn4vwajdM+VZKT4SSuSQPIoXP8q+S27lmUpRzpOFNQmFgW3G8hljlPA9idoiS
1yUZf+Sdf+RkgMlNKDIS0CWfyBdVjUeycdCP72Wtqy+LII2UW9nWfMwgUZdH2TGuqXRTJqRtxDaR
uMGlDChgWDsJL8JjIN/jvatMrs40POZ+x+sp8FR6Z7NjKbhia14Mq8D0K0oHLJk8+yPx6ZIZD24T
sI7eU8jvBmlabS3OsgS35EaOrazOsLwShJCVZfwpEuk3O1YlLEWS3hBHxtOamY1rwWoJUYyjtM+b
O9JSPZTeJCNywkdNR7JACWwx58rOtvaYq3sSPNp+P+KozJiBU2DBs0rqCGxhWRGKkHA+dX0Tt1sn
RRPDMN6qEFgMtZltXeHwx+OMpeYaLykq86wV1Cp4y9N4lxRpedZRGDINWuCCGw1tjYVqMsf1LbSl
6X3oEJ3tPaTBv04XALV0ZRaOW69dFm2SeAGEDH0zn2HRCFydmfFaxHaCNjgRoGJ6HX0JEHUu+8hy
+lOZQazYLgjmqIgsKwRHhnMmXA1tXz+5HSKsqMoOwyjnT6dD7L2yWVP1qNAcg2c0RBRPWWuKF2UR
ZLyabIlBlNEsTHeEBRmuF+3hyOm6/MYZydXYtlkbn0xvaB2wkkP/UFPS/uBqYZQyZ7J6ov9tP6KB
gTWWCuwn5kAALaIgJ/todQJes8q6+lnBk/rTiEnc5zojYiREMHrFdFKcWhxAn5SwMd+fpbtvbubu
AY/DCCK4sbBS553IX7LF7mx30/y0mKYO2gCqvs5aw/4Y4GI+KsNCjwv8lSxZOCfZtyt7IuRcQgu+
YG0lr1NQep+BIl4VaYisv8TcAWhXxRSde8enxorTmNkqFSawMp4UFvgsqVEP5tAzc0f3RAj35YyO
04SEvRBZw7MOJsS2E3uolhEyBPm1WQXiyydpsVuDaA2cFWZHcU2MUTPdG0fsCZj07ztIoWT52kTd
kYM3R08T5v/FroGDg/ELTndy3gFvimU0hIULdmzN4U0+yOzAsB8dOTTb3C29Dmk3T4tdDABFWj8r
i21QdT5ixBBxyq6bRP9H2LL7cI0cMYuvkfBvdQoBlna6N15jlpPfKD7NK/aDEDpx3xvEM1DoP+Ow
7Ji2zLlqEFn48wGBAIr3pGyiZI2QlGlh3I8+6GavH4JVIRbpcBybqJqFN7MbwIjN/DAjDKXe1kbR
R4c+73Bmzm3upGwOqKkZ/BWspZDjCkY2k4vKjRrZQOsUkxVpGa448X+JgYRjd0EkmU4Gw7CafFWr
QIO/Tfp2ci9jiUDx0EWoMFetUWpKTH/wX33LBS7ieAPz33CgaieioBL2CqI3F/xADOKfcRz8aBtr
at6NHXYuZesUcbsQu5N/9jwlhBU4IxcQAnfzg8hDusAhFdLndKikR6ZP0IdrYfKXbpE6OW98z+Le
KjLvvQsNLBNKwWcj0b58i3ubSXMwR324BWOWvqSwNcJdMBvpfEN/2VQbujCXDIMi1n9mE9YeL8ky
kXjKtk92/FzUIW4QpOKvLjXLC9CXzcpOTFtyP5qiwZPk0kSSYTrV66okQgVwybKAdUcU/5shbmku
pV3BbjX60hYoqKoOUbPXIzTyCySuK1dx1uykV+ZYFjKUmisvTYx02VNUYi8xATE9tfpwB+MEQzrm
B+QkcEEjoPOu0dqwh2fV3RpeL9t9GcnqEoz5YC87FqtZt6PBuKvylqSyXk0BHNKBZPgdQi1qzmCw
SrktfAgHKwGv0n8qnby0N8Tm0JZCXciSQ+M0XFNj7PdipRt/yPfVXCCrGZtmwSg7lV8fcbmHELDJ
j82RbkM4ZHMJhht4MZvxjcfN4hBUM9b1noJGXgHKNtjmfDMsV4tjniOjsPBXlUJwyg6J590ieXOw
XqEaehwxjPR72YHGXE2+KqKLmlgZr60k5K0VOop+8s4QZGcGS09smUhcdoKOgz0E2MeJfZ3VZofS
7Ydndp7K2AufWRsbCGnbJzuFl/KMNb83t0iidLvypxIuGaymvEMAZKGe5vcCEXaWU4gvb+xc6LUJ
19BKtlnU7NuSR2vX+UMGI3YIc0pP8lUWP9DCt5boOo0NbSESn8GLmRB0ahgsNgt4gvYV3sz4lDoS
GaqsSJY7lG2Qp0ebHV9wSLiYm9sY5Ul+mMNEwN6uUEaz2jKzhN/3wueOInvC+/yX2810HoZ33y7/
tP/L9g7/cr5tzyCKlVJbC+I2otb+iZ1AiJ1ACVfdAuGc0dwZSdkCICStjGF9xSY29xa+uPjLGucF
Fs2O0XPnAElYeOS98vqOkAIZI8xbkOW5yQZtHyzX+4blXOScgL1T+wDK8cI7Rb9e3hpB1hPtM7eC
eOJpAlUdeZOr0N4v1HRjXgjqJNmCwwaUVIkHSVBAtinKIvZ2IswDCyoCWpC9a8Yx4oEIMD9zJLvt
wh1xTVIfCSMK9N0kJnNAaNwoxLucEeVD1LBGvsZBiwyyz+JBv2Mw4Hlctsoz2oyZhvMMRB2g/KQL
HBrDxBE/iaHLUdVNecliXHjeziFcPL6qfxj1dagwAs1IkaZdS5uLDB0qhNjyQAG4H2Fx2rj2UiLE
iv4vBP8fIP5fOD59vMg3beX3KZFhLnYUu+yB6TN+Zuov08ySWx+wUP5ViMZ4C4Oqak+ikQuh1w4b
wCN8xNUuhMLQnztHTj03KsG3rB0SZ9rOrdJi7zsVnWbozjkTqb9RALZF7NqqzXVtkaJthdOGUXae
wnWCibv2W9a2x6yo2GhwwSueNK/r/Ed8WWn+qIIas7PjzaLaB4XTWjsPQyghNP/EFyDm4ub+G2vg
RKNzNsJRTRtQ0QQfiL8hCAPkzMd8SUbQdeIhD5MC3fCklvCE7m+QAjoOQhV8Ucrb0CdpgWjHCuni
UKqPsId+OaP6A5DwN6Bh7JawhppX3GyJZKIkTHGorHXtTk9o6Uhviud8dDeTXaLz9+dQXH2TrSNj
AKs30Y5F9bTNGQoiRS+COlxnf+Mk3Gwu7xkRAEbxAH4fGb+h9gfy7i9Qmbx6D8cR+5WhyanIZlwW
O4Nm9y3rMGix7Z9IxPCXeIsYe+WHlbnF1/Q3/qLNw4Ze628sRjlkw8kCIt6tyMMyFKflEqJR4PkQ
K3LIkXe4HfEIGxswzUdp9MRvsE6mWrH+xnIYOWhk9vGN/OHHT3BHFHT4CdiRWdNrly3hHtOS86EU
+zM+fFwCayp4rN/wObRiIZUnhcov/JiWbOSJxDJ9WwqVKcTkTScppBqT7hluPrtff+MbJLyP6CZ9
hmz7WFlkNvQ8JeQiUeMkVwDGlBb3neU3zq00rGgwUPdWbiF2RVSJfmf6ymNea3iJFE94w+dy5TFU
8rdenBf6W4WzzW68DFTn/DEM1403QdvWxk3ascvae3FGVjWqxNGsr1ZTEWMYOiPL4tb/b/bOZDly
JEu2X4QUg8Ewbenw2TkzSAY3EAbJwDwYZuDr30F0vZbMyO4sqX1vKyvT6e5wwK5e1aOZSgKgxGVS
76q5EWRlW9x/c37VxrJWxk5RXudt4iGmUhvmvdHzMPBz55C7VpgHg8YFcWIsHJYt6BSJaGH1iORs
XQBiNnvwLIv5PuQzZZ95JAqSDnFoK753J3IfyowF1heIoJDDapP3DJjnkU6Kao9OIJhmCh3ZPISY
l2PuHFk9ev1H7MfDeC3qhiGvsVwBJsWtcH7CZCfJJq2rcZQS4wLe6Fn/CNNmDt866WT9UxYWFIHh
+QCNQqiyctDJrsqq7VK8oqVvq1fO1nH7ZEeLl24WKb34UybGyKqb+/jkPFKUXfTBWsCIr1F1fiKR
NKHC30ZcJdUDz6bQphyqSes64InZbdWS61NKsvFbE5tTuh88q+rYZMN3F82q95IYQ8w0aJVGCdA4
LOFX2Zsqaooj23dHn3qDluKgi9ewwjjF+ZeYQ/1FwZ/53OFrgbQ76tWMrRUnxUTDmOc+O6X1Puoy
MgQ+oDwDKz8G7KAxOvfi1l1jnnJw6mR1ai9sN6Op4FNPVulNe8+iueYqimqOzCYjOTc0o54fWwP/
/dXY6rE7WdhusePxeXOc1RlGRa4zk+Iq388kE5rZyk3tIy6hFgn9Sn18/GmkOSZ3KNLGYx1XUEng
UxdyOyM4AWLO+I0fy6mK7wbJf2kTjkZ3jWoUjdCrR8gHY9UlW/TNyb4rZYVZh22Axwo3ssLpKovH
/LNi1/zcLqTpgiT3SDBgOJlAO4w4TfiVh8lPE1GUt+DGdMkDraFkDEETJh/LjKhlw+wNHxqIAXd2
aRH29sLONLcpTL3XlZPFG84H+ZCO3TQEZjebH0xs0S5x8+whK6d43IywVKhccfQ3mjXSYtMvtgtP
p5MtY4RcVy0wz1Jcq7UX7djzYRvmamYwnyxcEZulXty3ahrtmoS/bL4Gt3e6QIshu8cC20Vbb3G5
zAax1IeM6/8hLF2v3c4o7g+KWaUKmPfir47T4gPKCJ/O0DWg3fy5RxukwzzjI2ntO4NSRKhQC9ln
rKn8kjccJNJkVzdej0eyTEgE5UY1vhS2cBg3arVc+zj5qV+ZFs6aZJg5lNJGzQA5xiiBQaESkW2T
jIalTUYX0buR+OPE3a8uftIz0X3R4pgEIXpRMGtuFBdwZPiJKV2AZhCjS88k/2fIcAXYa1x8WTgH
dEUi/o/GPD7RSOHHRz83aF4Ki4Q2emny8N0owx2vJ6CbOHDJW3wxUiU2n27lXXAtjQYhOmEHKfF9
SUq9NqajTJSnN5RnJj/tcjXtpB2MNpIzNlKLslKOzOm4YknSWuCp46tVaZDAjVJbA8HE3MKzM+JT
00cVp+UOLanK/JxZU2QYJDX3RnG1aMN8iqJ8ICeQJqJb+QskRQm9WIoUQsShn9UYjTSINWyHoFwx
fdaNgQbC/Os8hqMlnr0u9JddsVjxvdUIzVWULrTJQ8BPPjPu8ygjo0eYjogVkzmKhhKnpq71h8G8
/+wz77DjC7vkgse6vampa9Qb16mMe0jqlMilbjVDi287NmF9LsOnhphTj4hrYXW3GoPhXvssRm44
Inr39VT1KpjQHFe5vvX1VYQW7B4Wp3AEQR6NQ09PEcgFbB+HJVRjjR8XtXgjJKmCq86ZYfN1Q9oX
R2ZB+cgkhxNz7VfFEZnaUyDCunC5vNjV4dNJoZGkMPacjaWtBkPdUuF41EORXQlIUp+uWorswena
zg8kUF2EnyRkOeR5Vf/Q1YtvnB23tG46354w+asufXWKXNyPzGPdXtWqSS4tf99Fe6n/q+F1eVas
osj2xNLCJziU9U9VV8TJxCgX/LOGaOgoxUTyMIDLeqfdjGjaLHT7DPQ8wgJW59XH/y3s/wXodlhm
/+8b+7f34sdf69rl+i/8azFvrY11Hs3ePEt8wU/m/y/mpfxDCJLA/O9CuR7Eqv9ezBveH9KlDIJ/
zv9hTTn9eTPv/SFcR5oQW+i6oy3c+U9ASRxgVqTzn/0n8H9ZE9MIL8lp0pf1G4m5q2ejN1TPWbO3
fT+wrRTgmi8LWCCyTUi5k4xZ20Jd1quf0qyH6rXACjzfjInJoB4kGPo/JwsRfp/SkKJPzKligl00
JN6XXfYK/AjAgiK+6Qonpyy1yULvW+KHXpsHWeRPR+4UjvkmydPkdyxDu2bHc5yskZfM4h5zjBUd
faNEQA3DJS6vo8SAq6x0BuqI0+irqtGpdlREzGTuo7zQ6IRFVsybRqZmQ/1DN1lOENW+aM6SaA8s
NHNsMfQX0Uw4Iiy4ua1lqAasD0Ha19tSSNQ7Bzd2y2zvLALXoKWjt2qRyVXFJH2ddEP8tADCP8e2
aB9pSQaKR1vrq27z+jT7pccf1vaPjDf1Lgmr72q1UxV9+UnAJAvkDKx05MNdRWRUHcPV765YP2Jb
sFjFzXDg6Nvs7alKr4Xob42EzAhlUxz5Ciz0FPAi38STOkAO7s9tm5VBIqzvc4fOF9bCO8Oxcu9o
tQmRLsWP0sn7IBS6P5QTCLU5tl58dxnOFiGNU6xE+TOe7A6rOdto0jSgEP0RtiwuWrR/X17F2u1e
7cIDP9Fhe8QCN2qeSqqrqQQBBqq62y53MpY/aVdr1m+Gl+IRZ0Yb5h3WWr6oq6YWVYMFDAn2+xiz
PDj7pOQkmWRIkKT+G5axOOx482iDeAqsMoUSx1HhNh143jBvnBW2l/HQZMVapkZGCK847Qye09ew
tMHXIGH3KPe2T2jyCjg3ZndZaul8QxnCXkKAJ1uTTF6KXCQ8AJaToQieug1GuDX/RPRmW1JQ1DEn
rcF9FvmDsfUaIBwPSSJzZ+cYfn/dpgY4HsiL94siIriZB09bj3Hc0EXer0mvoQk9dbBqFIfTQkl2
et1GukpOfOGZe8ES+SMWsVBHA9Y3OcGand/VaDVv7Rpgq5zSdncRJploT/EK2iG+FvQhr6Qbu2H8
I9TxtdidfcxsRz1nCjkdH515V9qUqPRzeaALoK6pCjGLcwE+eCNFw/rdrlYbZD6ys+sjA5fGgjDX
frS/kn60SxJwzye8ByOBVjyNazxwzOeGpwYPOf/ohXMt7zipY8JITImMBhf6oobowZL1Da75fE/H
0JfV0mo04J65ogDTejH4z1Wvrbfo6kwbYUp/hCmykzHPYfkj0mulWp+regzcWeX4U7LS1mfCxDBv
OaaSH1i30+nHkGdrRToDiFHRK7xpRtKhFQXAkLYU636NwVm9zVApk6Ca3Y+kkkcSR/WFG5Tprr3T
fKexpx0fPhUA2KNJ79kLKc4ToFRd7kbiTT+GubQcNgXrvMjv0po+uRcQG2wWN/cCr2tmVgVofs6O
Wk4mi2iQ7B7ZEgztiUoq+g+nNQUck4ds4EL8CgtbhK+2dHenMvCNJbOvHCVsmn6ERzOa8SuXTIYM
obvumWAwal26NbvMj5eNFV0512tYZl+DqdqXUb58Z+U0J/vOAcDhDi1xFyv6VGnug0zt+03LPHWM
jb7gID0u32aR3xqM9azx63YvMxMSUJ9/wWGezyyHDFb9hnv20s46d0WsTkonxofXJwAqmjUG3toO
YQxT9bPeNeaiIL3o1t65fs+iMPMDtPcZ30r50hqDvUsKl84qINs73foutd+oqEvF+85sgniW/TlO
RnI9dDklj2Opt1wa6mUU7D3KOVlOThI325HSKIws1YS1xcINcXHww9CT3reHvBRfflLFD9xvw4vv
LXAZwgmIQ0TpN+YoYe9dTndHu2AT1WFjfUu7qNoZwl3eaDxI8iANQ/K40J2OQPuze1YQ5YlU161p
y59YY1CjXS/0Tg7q8oUG8eU0EgPaVaEtH7IFD4N2qnHPndZDKRuikzfU4TeLbqStzW2Q42esxqM5
t+MtO06HZdFozhY7aPs9Iyz9ne5if+uzr78bdJrezwqPpxcWO9fUFrC2pDxkQhuX2sigG5DIvbJG
hw+RGFvLX+I6mD87mitz94b4/BP7O8MOWB63inHd/unF0wMdTOrIGDDsmxS4DGHcPhz4LKrqUNXy
vTb7Ddv/O6PonSub52UBaf2R7uttWKb3xaTPCCob6sumHXWi41km1rJDE6go1O4OKeuzHdSqaDU1
UCWW2DvambDE8bXtGjU/IPlCLiKK1SjdE71wj8pc2i2fv3qGrc1/auT0P4/K31PgGZFMxf/EU5+7
BQDakzMV3QaDcvRDAQY9YXKWe3LoEMkHt7o2c/PgIgBtCn/EzGvPH9EQjffsuY9NEj817axgkclb
u44O+AnHJ0CgYBUTw8GqFsXLHp/Az2qo7rOavVmLnauz3tqmCaI0PrXoYlnc4ypjTpuW+CXSY0Aq
8TZBc3Aljp/OwZ6ODew6zS3zSjfpQ+zqi5+Op5hmoi2gI3ZfffUsR/tAGeTGbtFGWNqnJ8fNzimu
kuOU1RLdpS1nrGjLtzRhoetVM7ZxV9w5o8d7gfqKlRA0GIIKf9t3x4KTiJHOgXxDhfDVMtvxNnHi
jPuSEg8xc/BThg9vszCKvuaGjp49DQl5Y6l2Xna4QCgkLIdUUYU3uSt4r066+LhglNYYemMLTyHW
3neqHm5rFlxbJy4ILLEXx9veNij9q8OsBHf9IccoP+rOrLCfEfXC7Nf3bPcGLB6bmH7MXYLvk5t1
Js7xQi7KG1GYfbFQ6tUsBc3g2qXzaM8vqN6Zc2EdgR6zOme8um2XnjYzlpL9SVIz/70ppdjZzezn
QZO0K0rDN+7xFTBtQQhe0J26tHD2nvCm94EqvMJgt2twkKR/gJExnUsNKSFLrOvIkoP7MkQOJZ/g
0dJymwxtdCdk190urXQOXZRYt/2v/jMdzSCSx5neMdDPQ0pKcrX7qdytjq1lLnd+OqubOtZTMGRW
tqVFQW8GxFSignzpEmrFVVTCwGjDXG27MRG3ddSJa6IOFt7pdG0BGfrnitP0/Thn900tjdtsDUrM
FtcuMqjYD1AGzvZgN9ez3T8Az/2ubY8LgyP4RlXZLUfA6YLK6eWshDMby1cH4LcuHiOiajg3mQa9
tHkW7PIDy/cvUiwgc1VcbNtKiaAc3Qg+BEAvyy1vxlaMt+BMOkCE1MgkFp9+uHxFjvGeMzWeYpeQ
QOwmh7kxji2Z6XebDVdgtwA+R7F0x6mC+BRKHpwofCP67FwM34u4by9G5H9AH9O7QdfZoWrtl9po
mxtGIOs49jZoEqd8JOrCI2x255joagu0hEZsfHJ1B0xyUUmx5VcbXzyb58lmsOv0kONxuGs0Lv3R
XrKTxcIKid+7hsVs721nio4DLAVo1PP8VBAleDHRNfej4xYbFh4sLOvE303pbG9RqXm4+t3n2Fv3
CYjl10LQM+wW4s3qTI/FvSjuw9AgTFlM0YefSv9SsRJ+teNuH0cVZz+6JF6ThfBYBFrjYZnKR5GU
xWuX9J/GBA3FS+ON36Tzd9EOu3SguxmhSf2osrYCC1Ez8/dmsy2pav5Rd677o7Ls/raBPvTNz5qW
pGUIsBbEoP0I34mss1N1j71Y8jOaDkZfhR35pz0bsNUMvC6ZKdo9MinPNEl0zZHaxbqZ9Le5xkcU
OWTIKc7WxtZS+dNs82d7eTU9ioHATdJjCK6V+ZELZD3K0I3vKp/KtzbT8baaPeqGpz69HWrhb1qp
ilvI3OJ7UhQScR/PNYniF8yz5n6yiDAaXrWnPcNFHItYsuROc+wVsOfalcBfwoVcrru27wi32i9r
dkUPCcZIFBaXOxLV1ecpNId93fUFOKgu8BD4NjJvcKs5lVjuCELhOFF9cjISWLKUjw549ByE+9x9
iGvIrLNYw5N1eB/PwgqquDNBDVYcFbESEiaewkOF6M/KVh9BW2/TPq3Z4QjzvgPpY4lCnycKRKPC
Ga8yB086cW3jYHVedlsZlr2tG+xrmA38d8oG+b15/XdPTYTFMEid68WUj2ZrxRfFo2OTKbK5DryP
bUV6CjvBCZPYeEir2HpIOSLtIoOyztQER+eU6wIob0rS5LafBHMZzk/DkMZqm/UmOhvTttqBX1GH
mQfNZ8paf8vRNiG3o+MHxnSmy9D12xsn0x9pNkkqAS1snDYev7NmZXgheSNOiQZTwQhDofmimDlm
o+YOopa7ZAAljJEvufQEqAdLSMjDJrNPZCMDGIV9k9EdeO2l1XIVMWTxfDRBMBATxMKW+Ac9t3wa
Y0MATnbAzrLafijX8w9bWBpvZP2BkYpfqDaDJPOpl/vlvscM4h7HkWeqrLXYWU37jLsHRTeOmEO7
dZO51JDzcpXwIEomyA6T+sIM/pqKWH5bYmiSwHx7gt7z9IPvyz4Z3a9BOXltGfpfuZzZSKxwVuKn
5KGUszeGoda8fQfuY53mW/oEirVgYwaEg2ciDfLGZylhCaos7XjKAVpO1glHu80xOvLwmKeXaPC8
fWiH10qKBwl7bMVcQKmLvW9VgtTOuvFY+961NQ89rmuPKGwG0IUT4L0fslMw+yFkVZu8o5MUPPXz
bu/MmTpj6jz0wEnJcS5H2lrfBnKwMMO6tr0dhP9s5AmFA2bs3s4cY+kLCOt5Y6Jwj/lHLMvoENtd
f+21rnOQiAXwvBZ4cyjjwVQse2P2QUo39aPhpMkPRPmQU9C07Y06e2yj+ZI7bn0JTQOENC0kT1R+
PSEctc9t74+3Pc+BYO4H65P54N2rjZvKLD/KNi7fx6ltLuBb2WRa6SgOFUY6ooylfWWQeg8suXgn
XAdbw/GNl1g0yd71pPOemo79Oo1K7A2pL/kQT5h7fIWcumDmIUDeHMZuMA8M4W9URvZXvepeHTV9
comE/Cys6rZupbGfQBRckrK6uMpawxhVurO7XP1UqLpPtM7hyEVQZxuHcaqaIxgoPSHPKKHHoTMs
UG85+U4PYGsgNeJ7aQ7Ft2kgkoEK1tylbd0dGdmcgAevEVC2iUGpljbW2Mg75agoW8Ofq41v5/DD
CtvciErQcY4zk+cY0dwaUvg3zY5oY0zgR3CALvdSqfxUZ5IJWPxcJjfe+aaIdpXg9xDUqdE+1vPy
ma7AFm/2KFMtRXNdQnPdZh5LjQlL8LYxbCo5LItorNBN4LHMPcvFB9WoF+p48MvN7gvHIw7lqkBQ
r2qIQHmjLrQGVRu4UBBv3C5036goKDkaxj8nKrOucs/FhjA45QWabg122QcqwpvbeKBNgdXB/QMY
2DcLmyDMItCE0aPtxCr2WVtO73lnTjetrnKg1qzXdLG89gsEWmvu3UuypAUvLdUXOwVjIwpD3VPA
O/HrscLAjLriuopbh8w8YnvZJWvuT1S7FjgTksI611kLS5reYybUtQH7CPowczX3eJc5Y0vZ4b2u
xxi0I/ATVxJBnUMYh5oKH8ChvkkVpvyJAuUxQqSPraQ1F/8l2D6q/K5AS073Q0YZHVVTP9H0/XO5
bgcK6XYHuabxgdJF28Jv7hw2oCgtbPtxn9o8A9viNHJ+uoERRxYTu4C8KqiO4hiJ0BgoFE10+U4D
27Xw+0xlf79aoXZ54dNjWzfQoou8DXKaoogokpoOFmt2oa9Ow8a18288oEELGPPCfmh1N4dE+32n
FJiVjDeeeMZW1qM4e8SRjpEcrV2RkiMsi2Mde+nZjKZ631Rk+zHPcHbk/sBs34GvmWnd3tKmlBzS
CWVJkTLA5w3cMls5qWuYZVvY7Tf2Bc+0Jw4b5EVAPHmDH9q5xZLUYKW2x2dCQ+16bbVHaSY9KC55
Oy2NwD6lvgRP2c1aQE/TqZPtwDsRicpxcTXOqE8WO61N3Brg92ab2H+Wp0iv0bBvo2nEfAwlcMAv
tMtU/D4NYWidGNq78CxnuGVXg6ZLbp85RTZcZOdMjxqwm73Leigfd+Gv7VWRhqIM3EFGqx3PtOfb
1lrSS2IJPlontMTM+k+37BW5P8TP2rWIA4choIWZ6trydWozwkIdKxugz07hvY5LW0EpQsV9yc2x
fkowyLNH+7Wr6yVGo6CJatISKTF3JrzYFLQDtHhIeVr+WgcO3jgPO7eouee1ImdMGef0sRZtZH4Z
HXrdvUsUw8CLWUnKuUvLWsG21tTJe3yRTNyptvolMP2wr6+tscHKpokEMDf6nRmf69m2BnAI63KV
u6a5nDCNyCEY4RQ3J4XrnH1f7BTThU0YXgUoJPK2S9355+A49MSPg9BApn+tehO05Tukf/9AI+B8
cEocH0uf4pFyOKcV1yEefcoJl02bo8BhPm4e8PectDJ/hLIEOk+whQQAUA4xuZ9DZy7PXAnjNwTc
dO+IaV4BqPn8YrYYN7IUraMwfJripkUqmLCFDbDeq6/9tAVZvwEIW67nck8TN6XQ93miGLO7lwR4
uR6aycUeh5IMFmAoHxIUJJC9IHqLx7KhalCgCBEzR7dsm6h4wTrOor4AN31N+/lNjmPvIA1o6/jd
BjgoiwFgfqyep2F4yaviqdBu+A6AXz30iWE/1Ca2TxnPl0lyRnS0U36HXcLhorMfp6he0x6hjrkr
yWKv+7q8K7q4PmY+ZmvaGKzheYFudLRqz96Bm2te5RLPP62whDpEZ+98ZeG4oSkrfM3TbsZ5S5LL
GqAjogDYR4KR6U+/6Y15E3PL8FgaVK157U0NQA7CNebnJEmiBMtS2/N7wSpTwt4ecrnlLK7tg9VT
AbTnovcxeietD9yoq6b2mMSFSbIR7ExjEXVObdL6tkl6nQKnhglCNiYGktGpUHFLJflzr0gDbIGJ
Y60op6HFKFit9XMV1OzyKVM269EO5AaPVVCE+IYmfGF6XhZ9iGKAf5yLInccL54e39kFwQOUfDe7
bvHhKC3hsl365QWa1R3a9CmaBUSEGJeiO1fNwVyQaguReseSuA4ze4kBixzSiSVFQslQ4nHstMtx
75QOJpwIHRvH4cgSOoN5HnnX/iDSGxYeGG+oSY+a5jZ3bbXRw1Ts5YhNAmuLcxBr/Kqx+ypg64Xl
LfXg1XB7N0FqmIM+Aqr2YEu1pOdLXA5vSxG7r9EA7EljUNmaizW+xdqjvwiNtEIjRJa1WUxcumKp
dlHvewePRfSpj8Fo7EZsLjXfT9JS2iV53FMxmRlBziVDEkxZxdaNhQSgUArzyg6zB9K9bwuBp0c2
A5fCNI/jHNf9zsbb8RPL/bQ3G87lguAdlWE1UFzpQPnB9OduioQAPg/Q+hZHJLmBxQOlsgagdi6d
ZQjyak4Q8dF8XpbWx+FBeq3bTJxvv2MG+GorROYcBtClxnlCUyMnZ44pEYqhrK67ael+DLV3242Q
EtI+6XYc0f1jSgjv5CVxTYtJsYYsrRvHb4x90817D+QD3RqHpobdbeLfwkkrUn3re0MEr5ZCtrH1
wVdkPsboPKppmxxa9j5kvyDpud2T4YY3rDt4KjJN32uXq1KgAj5YKr12ND4wgAIJ+7zGhJ/PTrP8
rg1YfgTr33F3g1FSrJngEkcP5hw7B2SA+D53U6h3g5J7okfItzF/tO9XVGL5GamG9Nj6wzvRgfV5
gURpOVigkQPgH96TRJo+uN8WLxDiRn6NOtw5Yr5VOFrAO3Q0W9I3ADWV6ooeoIk5Hvq6sR8thxbl
K+Am6VGOpnWgDmoM6FGUT8iyX6MTfcPlwv6L393FBvZ8cKNxCWZvWcHM/g2Y6Ygabr7DK5IfLied
vjkOsJSPemLZ1LQ8tXNaLCFA0mpZdZZx05s2xQpmXZwnQ9OGo7g/84P2jMfcq/TjMGQPNDhoRlg1
7DyWm1exmWHJreVyjMhFkIssqmPZuy9lihlBzF69McaxuC4MyRQIpDKXqgWa2zG09hGIGz7Uxmzc
LRNcGojCmnE0gWIsjNfGIeEF05jzW1o9x9laLeZRzZ6a4/u42iw86uvZSa2gDIdbyLm0yuI66nCR
q8j5KF2bLY1riafS41lgZcM16BuGLbNYjlYU7niD6NEO7TtoZTelyBCP8YM602i80dOFOZWb1mka
7CIwe4pZA53F8dNAT317zsZhaG7mlnMSJtEWxHWB3B++NVBqqcTz3dA84/iF/zWYiucu1YLhOEbT
3pisMx5sZg+/5rir1eicwJ/K5BubjzgFTsUkfMjmseoCRsIYAyBJrrPslqJ7+j+Txr9MGquz4n83
aTz1VJ3+5tJY/43/cmmY5h9YG3zLB1FgmZZaW7b/C5/g/mGvNgsfQdkTxMUwdvyLnmDxj5SJMkvL
lO0IKjj+m55giT+k9IXt86/CerNs+Z9YNP7qz8BLaVkelyxHZUFxMm6Rv5ITMDMvk5gL8FimKN7y
dIxPSKR+EIf98DgaFP2gsk93binGs2k07f5Pn9P/wCf5a4/W+vIOnZn0Z0kmcvaiv+FJeqeeS/BR
9ORVsbiryqX/QbHe9EhovA7+w5dSChqFg8sBUoTFPe+v77QwQjW1o8vyj0qUp6lLnU1Fwj3QZu7/
m3f1tw9VOWAybMs0wa6wHfwNdWI15cQDkvg3giEbHhNB8SrzieJfxYtd7RZe8skZPDox5ij2v1qS
4dbxn9+tybXzJ+MNnyzvEsIGgEe0b8Vh6q9vt036iAUoGIwlHNLqAEAhpsMBqDaoLFzbwEojc3hs
3Tn/bkdoTSxc4Dxa+C5SbmTu8skM1cptOTbkKv75b+OX8Nuf5q6Xr4ULCTaIK9aP70+0jmT2co5Y
eEpLd2mh8qYDbTK6OP3zq8i/XVvKZcHFdasEthn792sLkGTtaxP7ZsaKJ8RaOGEvIUtQtShIufFZ
iIK6kB4AyMbxF2PZT5O11k3R/PBzZACN7zVJtbvE7VuC1nqoDEoY8PrCv/Lzb11izv0mCnlmbIa6
i/dYH8ubwnd5OOLDdSEJ+4MN+DG2BmS2tFYf//z+cHD95VOUwlnNVQ4rZO4snIn/+il6COYzvy8O
tlRi7ZxMeDsOwxj45mIkexGPd//8eqtl7PcXXDkvgFt4QUv+grD86WuL/LQfvQrPMCgrIM15BmXP
IY7WBzLM3ryweaw8e8/Ee+VX6jvsyhNOBLruun3p4KuiLl1zUP031zn3wb//UY7pKAlIhnTzbzcQ
1zaQKIYZWl9jJ481NzH67+avpc2886QGuaFvKd/88yfx+/UrHWA3kpdcf9z80H/7aS0Dak6kfAQq
zN7HWIpsV+btcP2fvwpeDV6ITkOprN9eBSkUnrEMgeLRWLYZ+6bbUvDj/JvP7396LzwAsOi5lmf5
9m/3/3kizTCUvAo0xQjrSkcNrO/mN//xe+Hx5vFI83y6cNcH3Z9/8dovC2NqKn6KoHMKxeBi6kZ9
/psXkX97M5xceBnTMQW3+b9hgCYsCFSr2x+NT67oSsSjnR0ciu3rLwdaKz9TEb2g/uTiECllyCDP
Fhxr3AcjI9BjnY83fWdV8sYmw0BcQmRudUPcqWsPbCnnaMPkUeljR8ExgfSp6cAcTgTAWb2TSb7H
X6LzMw2unnWJZMS/y0J1rk/EO2qeOjMtBxumirQ/UO9agkBs4g5ze1yq20XjOQBjWYsiCPs4PURZ
Q08WG/e+wrKycnPmwoY4D4Vu+tHZZgYfuhvJmi1kK1C023qMbgF4YfdArshfDBuRD23MNdpLHlPU
/NBbehEcs+NI7gcupmU7+mbz4U+GEe0amue8jeictDhgZ7GyIEuaeAjKWYzqSrv4NcnfSYDLzdBi
LNC17UX7WS3NCxTmgUInzHLdDjinfVvqJhP48NlfncKlHpYA41VlBoQ0w/lakYKNg1FO1RzYicI7
pkIzfqJNB4EYQp9v7tglOKwp1RyOG51KT+9l15duEFZ0lFwJSxM5qszWNimXzfto0w5MMvirRUM/
ZV5hADBZqQRZay9HL3PXKFQbiTcMESy26kT1OA0z29A7qNuUWUEr4BO0wXBQsuPY0T0pRx55CY/r
GzadWJ0jPlK0MVqAqC+rZvISS7oM36EcZV/NiEVr60Ypu+uKv/5bMzRcBLlSD2sqwrjlP0Y4l7go
qPYmG4ppL+sJvTuhGO8lk5hQrzFixh1dWqXw4RHRGYKqXoZH2XITPknsDOOVxySX30G90dhXM5kl
AWWS9A50Zm+8msBy5q1Ra9ZpNQvN7x4MDupu4oGtiXKT5Jp2CCicqdnZLBcI0aJvug2ed85+5ZdB
q4sm25nkZxaKdEo3CfNN0LKw/JRG1CPcNak6JGaWz6QqHZDnI25CyqLiMuWbsMsJa/oym9tQGWzu
BoKF7magdhfvmVU0YPYa28KulEzWDzo7qMoknk6T+lQYcb+L3cnMz7VJioy5bCQbafTZDz3zGIM+
H5Hhqh3V0jTt6i7bRJVRWZuwxJZKuM6N3mdX++rgEJhttsVsyB/elE3thuomWE5NwUkHSnPR3RT0
2rvH2orK5pSGeh7u7NyHharFWMoNDVZ0+0S6Acwi0ty00HWZuZAjYyfZwv2XtMvj/KQ/YKmN7sa2
WM3uy7lf3Lt+aOV3x9B1fRe2VER/M7vWTk66x5W5kFagE41sJ2WL7VBS+sMCFeTeGGMWJXw/fU/H
1mAQHaahCsLJNYdd67fl2+wn470V5/GK4g1dr9t6o7YJV5BbTXeq7f4fe2eyHDeSbdtfKas5ZIAD
cDie3fsG0THYkyJFNRMYk6LQ9z2+/i1QypuMUCTjMmfPrCZlmaminIFweHPO3mtLuS66wpDLMh/j
6SSIUfIvw3hqkhNSbBAChr4xO/qgOJhblbXc4TmSBndaOXqAsh1SwJdYcgZORiylLv3moLaor/ng
UobJddq1mVXqvCwwzEKemNsJExQNMsiTIEeJRYrHAkM6DV6hWoVBSJTWdz0ifvrEGsYw2OiT8D8P
qsSYnI1R+T00G+dS5CYJseYsI4YIQ4nPyFwQ8FmkinNplPKeX8m7hNxLjS3LM3onFcUyE0FKWW7D
pOp4m6MK3XhnZwRtmhVKV1W5/YoCMxTiwoHnU3oOqHaZFYC5YQ2R46eHhYsrO8mrS8lRETxAYFbm
qdAL7w6VJp+4A4by3fVb4wp5lVOepgio8NQo6ugrgcxgOokTUBEr0y768qbziMQ5tWVhwZu1e5Ax
Eoe3NzdmysfKVuO5Tv5ZOEtrHGzZqNAejCGltlOwiJ1MYYanLMkCs0TcpGpybqI0hU7jYbTGHXg9
DQjC1oVm1/0ymNjuFr6gaBC0lkGFq05N+Nyadp6V+DF4EC55RWkp6IBklcSOkvbE4UzIIihJQoQl
dwsd5szAEdoP3oj6y2gZ8jHHA4ylaCpNG+F3IHlxh6aBxBYUdAKQK+JV6QdIekswd1wQ8du65Ca5
aM/JInTsby4GewFNp1P1JqewF1G3CBp6kX6q3Yydlsc0pvDCLifGfLKyvvY2pIDD4tamAO1FHaaV
vu6johfrxjT9LxF7VnZm+SIwlgSc0OWscqld+x6O1VWKQf/OkyHOosgIydxh7Q/v42ZQn9yh8H6k
LbX8pVZyZqc+Su16YcZjmJ1MQeH/qFUXWKd2bKYPIwc7mBZ+beNbHJiYC/IcqfyWGvxoulhVdQnj
FqURr3a5QFNd3MhC9hwkvU58SrwAUAQLivo6NWVxa2tJ9gnpjYUkgwKevRQ6cgPK65neoS2V47i2
dMtURLdFybA1Wpi5J2NPwxs/aF9Dd3dylH516XarQFVtzCpT9k9pB3h6YUhShNhUNaJvWexbl/Qr
e8IDmmFWkM2cj5sbUwOghGB0oIOZnm0jy9egXbRMXxNnsBO3QIrm1wp9K99ql5XplQVsG0e0SzyV
QGRZWQAcqlEDeovPy78xfcRgdxrJASALDOk0DqxAH2HMAh3bTLLLnJG3DPl9EDQrI8tYojY5NXtW
2bE2f7SBRXt2KH34HOs6DiWBjy8nvf/gO/9tiDdj08/y6vtjthObPv/ALzeQ+4H4c9xAumuKGbnJ
vfpnncm0PkCmlNyHEdzrHJABeP5ZaDLhdJpw1R0Fi5MLJT/0C9Mp3A/8B9R8QmeK0jgw31NoEtZ8
FfvLCuQIKkzcWBnfptQElna+yr26P3ZD6Da1aJsldmVja4u0vYgQcUdrq6S+uW0qjSTA3tejU6uO
g2mjOSnAEm2slnVlNef+5PTQ+82HHvveaQ936VaUzVd22ZVZaNjGUap+0lLHvBdaxWaVt0N/UlDh
pumjT3TTjDnbr2huTN0pL2ubtfrMBDvlrxNsr9FaaDKtECuYqXnmhHEjNor1oqCDDz8gWcIBri9b
XbZNu4Qj8FJQMLz4ObETO59bTBaB52ZNgDHmxkBpmKqD0V9D4hf1jKFDtq1WueWD+BgdiztpSEAJ
QmzLOe/LjgxuIGdqPRUjYoA0mqEIiMO5xFRp6q1y37evkqrvTxV7ogXYhwxcg7D3y5C/l9UB21+7
zuLQaFC6NP0kr8I6J5lap/cuTnC5S+ujp1VsEItIV/mt743had2AjTgDyGLoJFgFCQ2VFclo0J/N
wr0369bT+2XMc7KypRkF5bkdzyGrhpZ+LdNhcC6SssiuyhJpM3CvqSO7pY9RyTb9J8X+F11yRx7a
K+iB/L0YhR1AD5jKH83WB24VhlyX7nWJluBM4q/CYDIZkZ/6m6Cu5jyeoIXvQ8e284CRpzHuxFUl
Bo5XlU+nsoiwatOucqTUztzYxQxFKxis8KajLPREiBo6szyPbOdcp9SWLgWTqFlGxJCjS1JtxhVD
GRQlBgal/qjIatzYqF3ZRZtKX86YyPSREw/U88rwECDaBBWbzxnhlIjICiJi6QkaFW5Lm6S+PiZi
dFGElEWQek1PjcBmvxqGiW5e5ln6V5zM7OkptCQdYTwE5xPpWN5DQwfqMbFg8IFMcDEV2WjYOIZx
ur+jgseBj9NEwmlhcEgdoFzcopmnNclnQwpwDnGs5ytpW+faJkcC07k0zesa5N6EiZ46FSbrsi5X
WpCGp16vrB8omVJyKkdPnXujg3rRzMlx5aRSxBH4F8u50Gi+IEgrHXebmAk6nCDup4/phA6GPBaL
h0XVwL2MdYWaLJmS7DSuzLDciCmyKiK+p/G+siu69mEft3+osGgi8lkt53vgIPeCyDDoX6qpGT+Z
dMZA1ZskyS0DYGwWNjKTPA2Uf2lMejyShMuW+pl7wq1BA/4YeFl2TrsVluPcXntuvXHGjVopktiZ
UEMeUOo32RZHonGJfag+jZRKqFs787WyaLEvoxDiRgpzHaS7r3SCe7wqK+cHAvNjQ8+oEmtYEagV
avQ00II4aaWrGjoj1670QatsglAmp2O2kTiS3uswD1ayVdYV3BvuJJ2cwg1sASxuUQjiB+F7UNHm
tjEY3U6FMySbwTGLB3Lx6ucWkqC5sSdtQCeKiZfqWrigs20aW9cyHYpaGJrB5vMXOZvScYZru4oy
iLw6ECBjJItxLVoJ0AGchaWszeShKdmY4kIAdV/QWeYCNPsLxjpJ6Vc6lr/+z0b8s+Oj3tyH74Pn
f5385sydf+bnVqxBuKaZMu+ayFlNkvH4o597MRmPH5RhSP67RSWVrZd98tdmzE9RtlWUrpRgR7Yk
Nb9fmzF/hDGXyqsDR519lJ7Ce5DZe6Uym2qcTv3SslzHIB1DKk4Erzfjoh6QtSbJrRjCHgPkGKlv
GRSIWzN1qIGXduRlxTU0mca95yZce8uBM+q9Dozu+1QkxCn5vP5nU6G4adWJSj5T31IkFxeRe5rU
ufkZi5rQUXzpqOiCcPqYyykGq1dYdJjKSnM0gsnQWMB3bcNPbaOX3yqjV93JJODkYNLw6vISuoCu
c59J/HLJrQp3IMfqWxnTwuV8WapvLlIMlCKh37PaOIXZABLJwZ9w58O4ZYU9LV5JC5iLUNeTKRUH
nrWWbkjSPBbNygQU1IXRYlTsG+tiyir4BKHCK1uUJukbVYlAUuW691RPLFuYQeI5tjNC40JNwMi9
VWSyorlI2f2FO1igdeVYEhxay8YjrNjvOTTbcU32nCZ6B0wUuutsDQ67uy/0xrpqWgfdZlly6eXm
3VnuEuBeQFykTb1nQV8cVYvRlFp0Ci2JEg8R1wgVGxeRERyZYcX1u/zcF3FiYtstSWAjvBOpExWt
0OAsATl2ZZodphVHVc5VqE0mElivUGyVvacP29GJiO4e4blES19VyFa1BDHf0uvATHXWJL7bRoBe
xbUKlOR+WAGLK80cOyvOqYj89KLX6jV7HspElXJ5WJZxix2OBtN034wRNc+HWgSIPdoi7vipyY6b
rVFZ3Fsh5EC66p02uUj6aGg2jpeSyhIXLv0LIVLrSsfIe4YgwUhWie5D/U4Dd1I4ThpBpNcwbwOh
5qHx/8+i9nNRo9v6qqS+emwe//WM1rUZrx7T5//+93nbP4bNzu1i/oGfS5qlPrCWseUpJaH5O3Tb
fi5olvxg09cG8sXFg4bb3Kj483KhfzD4kbkRyeL180by5+VC0fu2+OtoAprKldwW3rOemXMH4dXl
YhauzEEDrJwOVxkaYrvr2Rg7rZVWoljN5nuMKRTNW4S9WHcrahahCSeryrViWnqUK1H6tLKf4VN6
ieDYw6NB8cMPIYP6cT4uiQ/1LOoCgXcmQIOEywzoYkqXcCAnJ0ViBGa4BV8E9tLwvUsydMgkhmtT
Z1tGGp6o0mNPADCvhWiKWqqJSdMNZ7keTKDrO2XcgmDwPyoUUoh3cFgA/7OolLN6tQr4opFQHCwK
g5RFPY9hmTpdYaKEKaEiynAgVrGo9EvNU1JtM8pxF1WYYk3wLBH4K4wc4Q3C4ok4PkGuF2GWdYVI
k4TIEeim16yp44bX+KyupiZWV0Oua5fC9SWyM7eyotuIu8FXfwCstcYR3HdbzTGpGNv8tcHgeg8I
CnQUhBP/iF4WvHoHGXz8yOFD3oxxqZmUacjW+u62kWavE5+8+bMg6zX7DHhk729w7khAPVNH733M
Q7ScBIj56FnHqrjySaCyF3anCL8J9FwYV20X0JuQPvLuThouKTG9QTUOVVtwmwUu3krdx0RaWGHj
3TQVCtZ1b6ZgmXxHUQ8x8+KcvSKz/pD+CJ7KMhrxA2eVzUHUjW4SrtKkivGUV+HMqvQMI7moK0iP
1Mumkf9KnBap2PDANsE0FE9BjL5JJ4rA+mKjh94mGPvn42NBTXh8tCDMrejJ0D4yGxu3pnXmJQSt
ODHloyU3RVgukBzZPVvdXrcR6yaSQu69lg4Hny0Z1oErayDREN9mqkLmL10Q62B4ISK7J1E+VOev
3vGbn+/Iv7I2vcEA2NT//W9jr4XKq4P0QnDVl/NNX8zFgddHAQq5LlNkaldYwUOMQ5gphY5edOFK
nd09VpLKfMjVlaXfYnMdaqxFWZbJrd2bxXkW5c5t4eQ4DVURXBI7l30a5yeHkHr4Wfh5Gv6P/5wf
+F2tvZ7+z98V58HcgIVJI/balVYzevjpYuiOGJoh91Bujm+8sFaKbxpvEtpo2UOYH/Sk2hai/jbg
pBvOzULQnzFLgujiKsnIQK3pXVG+RstIIc3/4Q426XmaSyyEG1t3FNA5MUcpQjKyraP8HAeMJLMs
+yEjrDdwB65yXsQN+lAwFn2NacknOeUZZmV0WxRT8y3tXEqxAnhfSmy1MSchBYb3AIBEe6ZHkN+W
1JavUunmzsIrZzsVTSpBjHIVIOUCRuWftGjP9UVAVSQ90sA29koxL4+RO4NjShAvqIj2uub4whyi
rEW7ikDcfszTqvtCCsKnOAjFdgRRdWrrfrykQTmuS0lKG9Rf5zHR2/rG0XrjVHZh84m2nQZGsxvP
AX0F2PebmHAS5OBvT88Dv6pUSKFmTLpp2uY8I15VjcAfBoS0QJCfKtF+Dvg25pLxtMlbXZy4mSw3
OnsTX7zo82OP6cCbIZU0FKohFAbWfniS61aBQobHbBtseZrFldoaUQWKdBqLe+CcBt1hQb5KWKcE
fNbNGrRLt5zcfJPm07QGSvjspb52YY0C+ItS4myIrfiITkDMQoDdrY/gHXrqsxhBR9i0906oKCMx
XAYEt6mI7YSkalC+tXdXtAhDoPtTJanRvoBqHjk3J6hf115nTqBt4y8u6XTbLpTWF8iJhOOVQruq
PM50hupSeudq3A5O0p74mTBuDcDa/j84bF0Xz9ldUz0/N5ePxX/NVeAnEBFV6AfN/9391/rnv7NY
zIeXnX9BjMtB5rZ9rsaPz3Wb8KM/l5X5//m//cNfx6H7seA49ISSvJn/Nj/Md2qus0ji78WAyzzN
q7x+fYyaf+DXKcr6MCst5lfPFcje5sX21zHKnGV9LlVSKUDMg4T+n2OUhoLQlIhc+GMUGtwqeQl+
naM0Ipi4yLmAnn7eJjmY/fnJfy2oPLS/X2B3XzfFCdGU6PCQHVKjdZhXu69bVdbQcWNJXoXfVnKh
a/a4bQyFfmAK9Y9m49sbD6M1pFej7J50RK448/GJi6y2CU2rQAzlWfY1SZiUC8unVEckXhusOj0j
VzOYZBDhA0lzWqVVipHZDpxLZLxevpyIzuGUUfvtfW/b3gMWGFInO7NJvhVVll7kWZW3mAOIHmrT
akLmbA2XICrn5MrCKy4JgJm+jIFj3bWA6hyaq7RA0+ATCQb5Z63nBLjUkwIivl4a8kT3IrIi815h
e+u9zyEdm6fBraR2ZA152ZH+ejvnB2qbAmmNpAgwF+b3qt6BmxpjkqI8ozRo3DucbE6nXIOXkbte
eZmPtfG9wbu7lhOwnWXf9IOOQZG0jolEI5xjWHKDRUIHcoXHBQdj6gHHBjYf3lUiRb2dwxE6i4LE
NsmhmPwjvz7H/Vdry8tvj/4U+aBwDKBGLxq7V6sv+UkQnJFoIprEsde7tneSCSL2pEZkMfYS/chq
v3cY+X3A+Rd6NSAxy0Hg9IlNK5UQe8KlKX8TEUWZsrUAm8SbysEvYA3qDIcRefHZBRXIqyQRZ5U3
fiZfZg0xfznE/fbVO3zo5HHgQaDDVYq3j5vOy/3j1e8lqho7qUFLMppBkXAo8jOu8d6RtXy+pexN
Foo+wuFCxWO3Z6Xw608Py6CsHadgsmCIuKg4fqw5z3ZHvlRzd197echsaQhvgdPABDL3XnLTjCcE
Tq5Eb6E0pC65pXWLwvB8hCu99xBwt4EnIsrxsy4r/aGy2YAXrdSjxxgoW75wrFOHakWyMn1CBEjM
muCqYnZ+NgS9eianR/WBnkOwHtSAqiG2iNRwPDDJRcepzG2vCbxMwbpjtbjrkjr7UhaBPBvttEKj
6iVrPxRc2Mqs7Wv4FVyslpmRnA6z5QIK64DcHpxS8A+2osvwibU7/9Hs7jsvK+hfm9L/bxuWw17y
9xvWugrZfB9fb1jzD/zasMwP9CRtxxXKYs648q+moqQgYHJ2lGxW0jAFW8mfdUwoggYiLW4TJiL1
101FtitTWgaYNEXjG0Hgu3arndeFWyeFVMNRs/hzVrHvr60h3XeidqnRNUoTm943JEQJrTl59TQO
vPq7ayB/rcuOLAXjmI6LlnjvbQnqOBfNbOVVcVJ+aVz6+A6k0TNkdQGxOE3/q739t5vw/iWH0eZ2
q+WAdZzlKPMq8WqtgXtdps4M9CJCh0zxwSlOmxDQcJzJ6Mh6u7vgvHw21rP540keIKvb7lDj2ACt
0rhxt2UMmAPU+NLXiuD+7Sf4coX8a117GcYyLIsaEI9QmC9H2FefyJDo3I2hZRuJ3eImczwIYKLX
qjuhaWSoEYH07DUpBUKrFeaG7N52kxgsCzVgyQ2sp+Tb27/QgSfM3KUqRQQls2d2V7x+wrUZ9tSH
+H0iy8a2KRws41Cv60e/xQL3D8ayKXVx3GMu2XtjEWCR4h3t7UUtXee6KPv2vnBA7IQw6IyfS9jf
zpx9jfY8Vy2XN49X0kU77Oxtn4T0jWPeF4CG6sg8MyrXu0fSqNbUvvJLu+vym3iyy7NAp0/c09bE
XgyUfRkSWQcOGUtEqiPoxo8ZdedRk4wbq/CaIwWHA3OOPY7JJkydQ/Dc/3j98Ee+6MmgrbwoUw1A
mOmjWhQc7d5+7IdGkTwF+hzSRHPMuvV6FB3pLA11kEtOKVFvUme/jx0ZJUee+O55+WVmM4NYzWjo
SIH2YneYEKJkT9laLuScb4eK1afnaIinfIyqUxNBosLQZkFns4W4e/sTHnqroIornR73PLeMvaux
gG0Ihy5AoVAFM3+/kfiU0SY5tMA949qOfAOiSocqqZVU12AAVvWW/CGD+hIJQs+dzRH57d/pwFNn
1nFbBiJLGXDflIDkBw5XDCdTEQcJES0eVkWt0vu3RzmwIiNzcdCz4BkSLCy7D10LzD5DW8C6jxZh
26ewcRY6OiZojNKeNkhPvKe3Rzz0ufAo4cjiw1Hq3hvRKxMdyKZvEwdeReCXyN7pKEiv3j+Ka1l0
CxXZaZbLLvx6zvYiNJzJp/3vkg5DPwqXKZEcavMPRuEmSftv3thekL2vFuMp7QRiRI6yYV10N4Q/
hGtVTuX126McWGK5k0qq/xaL9G/GDE1MBvwwdhYOFtaJEfSEcY7QYlAEOu//QNx9YW6wN5N1vb/o
ESFChajBXQUl0qP3RH5vRpDekTd9XjD29jD6GBxdmHAu6OS9ZQslTZo2esMotWxZJ3tifQ245R6O
iUrcBWMYLhNT3XSBe2TBPPAoYbTQD+azmfNlf3daKLtKSg1pyQJgD2gUm2pTO3USRUt27Lq6ezN4
Wc5YknVqXjShHVJfdody0thBFGRYCzxjm6SlBu2S9BXoPtEBGTSIGkrw2/PkwJtFAwiTHEZHTEz7
C6jt5qppEoh9JrQ68CZpvcIeYbx/E55vrwpPHsu1vn/OERJus+gd+L1wV7Z0d4JN26TVVd+25pGX
+NA8oSdJWDBOKQpyey+xb6V9B0PVIl9OgpaGsntKckd/4rK4XEQmWiGhxcl9Nfndhnb4sRv0oclC
bZxKg4nPgePA7jeY50CqZINGzE0l255mJZe0dRpYdn5x5KEemiy2jeJQYjbkML932Mhg9Rmu3fHV
VT30v+zjGGIAj6vpB5qUC+WjZn3vXKE6hmKB27Gi1cflYWd9bDNWSNXRaSBu0QQE5gmopaW9fv8o
ENPxpMJP585j7o5CiRblm0eTIDSKdOXUKAHzBOrC26P8/j1h7pobL5J1mLbl3ihIpUm39ZEXVnkp
72COuU9t3jffE2+aTo4MNf9du0vXfNk3OXe7hsTmuzcnRBxUfFRuMJwNHZ2OkyralQmD1VyF+KWu
3b4jcylQPRgJbEYmLX3+MVkZZa8DRLG68NsEjhEaiZuTrd3XnaUtbXdofoR6l0yboS8d0joNghUW
MGXSr3Ef+KD3JG3PTe5WGFAIl6cj1HQ96IBIK7+7QYZoIQz0DgsUr+wAS1bY9x7sTlxiWQvSLAst
onGbMLT/8KTR/CC4V78GRBt9zlUvQXzqXUvIUy/b9rSu7AGhWmZzpqeDltVYgTzxNdCmNl0LklIu
XEeDwhbI0j/DTRHEK+Y1YMAe98G0iH0LK0hrEtm50pPUUke8qL8vcpwaLCSwcwmJY+I8GV5tuckQ
OSGBuCRB17a4TNvim0K9dXrka/79W0ZXxLKDtxav3f42QXBjXjuGbaJ+icfzyBTZVhXgTkr4T8dm
1IGhUAZTHqZ7xLu4N6GiMiQeEvsWBqI0gZIU0+vyRttfpd1I7e7tz3XgnOsYs1SAxj5ucd7K3aeX
JSLI5zBT/MKF8zRXn0P4P4V7Uw1Fn9I+S4jOJaDKWxqVTggf6sjxuxnU4Yk/xNFtCb3oyKN+OVrv
vVE8Sfz5NnskFvx5aXz1hQJNsUjImSlCjUjOIETU8BjM0N5qpAM79IcTdVnazDYkr5GjloiPYJd1
GNMXOe1BASMO6w3sJUiCy8QJvNtyUACj3n5yvy/QfN8w9BV3QgeL1d4CnSuRA07jyIJ6QfxRlwb0
rUKzf3DrF8+IV+WVH0Tt89uDHljYDE7/XEfwCluQCnYfjUNmqx7kFLyL3DYv0oiwFKIFjS1iA+2I
rfTQ51NUFHQKUy6KgL2DUWxEERcsqtNgOIKFria5cJ3htgrzZxqxwKxpt7//w6EwodyETA8hzN7E
x+Ngp5E/10vavtzWhS0eEv4jzijgqUfm/aEHSb3JZdKzkeNj332QWYaULQJxO+9D7anRa3I5N9wv
tHJq/8lQTOUZUsEKst9kVWx3E/523ucGVAy6PGZHwtWtIYT3/Q9wnouWzf8I5JG7H6qfUlRhpHEu
rFE3NzkbKzlQhoo2ObfT+Mhgh5bdF/LGDAKYl8bdwQKacHbmsSChvYsvUS1PG27M8o+3P9KBUQQ7
6+y9oLqD/3h3FMNPjc6oWZ6C0kivY+ho20mvAUf9g2H4HC48EMe13b0lx9X7qCa+i6ogdQ3IVAIX
GDqH7ftH4VjCqQSl6eyo3/0wLGSUwNB0LXA9d7cDaZtYPl1x5MWdF5695VNQ/4FaQFWZ4u3eZ7F7
nbTaRIPiGZhsilb6wzPaGyOEB6lRS3n7Ix14j1iFiLqhUj1TJ/beo2hqRzCrDMYGY34xckdtXLzh
J1Ug3l/aopbK7V3nqmHZanbgvN4WBktT4KyJL3Z0X13U00BmTACm+e0PdODpkaSDZJyKEwLi/Yqi
XRt+Hk1cZhSw463SqvaUPHbrrpy5T77ZiyPV0peVZu/rooQmSQPS58+n7+0jg1s7I0+LQlOReQBv
s1h8tg2rOdOoSKNqN6bvGE+NOwNQK1ZKv+22Pb/fyfs/Nr1zagkgPRTX/d2Hi0uT1htHvEUZFtMW
ZzgI0UgTICLBHI0ETR95FQ49ZpYqtNi8DoB79uZNyjviJeACqfno2WmlhNwAUQk+ESmHucK1tdu3
P9+BeUpLRKdTjMxbwMPZ/XxVhz9TeykUa3W7Ua2Lxh/C/Jpa25d/MBLls7nD7+AJE7sjhRFBZk4y
cFQGdbzsbTwqcGyz86Tt+nfXLlASOA5FLaYqT3PvTfddet14Rij26tZNjd3xQQMiewmM5VibZv76
9yYpG5dLGACYH4hJe4u9HZApKDxGqkQX38BjulOONq7whdOlCcjvQINQyW3fcT57+3Ee2ACocVHk
MinzI+7Ye+urZuhjuiv2As6w+sQz8PBLB9OR6XFgOuIVYMuiXMKlVO09SWoaLlHkrC0KE8lCadMX
p+T06xvBc+3171+gKWC8IHrQLZj7RQxChbmZCdZM6UcFewHOXztAnY07rV8XlFOOTJNDj5BWy9xK
nMXA+w2iZJq0+U5nL+KqHMhFdZKTvg2OvdGHRkGgzCtND98BRrI77zlsJYXImPcEIn+KPYlSNDp6
Nzg4iADOQzdNsVjunXBStCx16XEPzZNgvJRFa1+hLzbWb8+5Q4sFZX/Kq7Mw7redJsvBnWslKtaR
2+wJKWjW2VDO/iYj0v7B9KYYQogba++85+w+tcBCIOlWHOinAk5M7A/uRdRq9pF68fyS7L++nOIp
7tCOo8i6t9pWAFA51zIDhjAPt36F+hiYcL5BqTad9mVuQzwtLiq9ZxLiJTmytxx6nJzeOB6wb7F+
7H1GH5iT3+qgGkDK6g9JUfuPYeuKa/xZ3ruvEIpjDzK9eal3fru06FHrh2Ntc1zsgJTWWtjdBTkh
yQMU1iOf6vclkaHovyPdsef1d29H6UsRTKE9UbLWujJY9tgvl21Z2o8EgDjNopur5QqbCz3DzdvT
88DI3Fs4EM+ML57pXqWuKqdJaqo2F0ohGYq5BN/FRLZ/4g6qAmxtJmLn0AlX0yho47w99u/fJRdC
DmD0aWij0yTana9ulkRjyu1iAVE6XM4XM4KlI/90JB/iyFC/v+sILzmMmNwIEcu9QNhelQEABld2
blHTgjLj3MRZ35x6Tff+/YXLBT0nWqXcrO39ZYsqaxEBLUJYM/rEFIy2tuR3OaY6OPBZEB7SK+VQ
wLv+UoV59VkUvh8WZo7jgnDwrQSvjoQ91dfv/nKY+qwiNN65tu93UWyZp6aBmn5B8Jy+Nptutk9V
QHwQZJ++PdS8Ie6uKO5ssqOsDnKRgsTeijIGok9BxJKRA6LmMYHheDkGTftoeeF43cdFsukCYbx7
I2NQupJsZnRqWJx3J5/nO27iVwNVTt/zvw0jhs6M5PI/3v5oB74rjhloUpDsIyt09pYrY9Ss0CHL
YGFxjd7U02iRnpOOq38yCksy1yfufPujFLmMNbRd8OyyyFvztaFhSJPpyCgHXlcWqPlqNrdWac7s
PrGax4OnQoC16ElPoWw5LU0i2JYYFvojS++Bsh2rIRdBTI8U79DT7o7V0zYbgZiTEeLkZYbwjaDw
mZEBso6D5Swws7+GPRnyNazLFbHp6Xeuqq67KAcL0qwWJGuDLPTrXofS1Nuj9e468bxauzPTjyq9
O2uAX98fKyJorIHzMlyANt1auaPzm4THVq3fT5KMwvtAwYd+KQ9zdxS/8jwAAryDvuPLzyYooLO4
nqp8mehBumSDDI98xQemK+p5KqXzoLNYfXfAUTWuX5R8xYUv9cs+IfwNx+F4pKNyaBQOQ3NBgVsb
ktvdUYTWkCoWIl2OndT8xK/xpfXaY2/egWL0vBDD0aa5TQ3rRcD6apnELZWNdjO3MfLCukwjJU/l
lBV3ddVk8QJ6QvY5jeNiWaVZjkfeT76TJIQ/pO+i+tJ2gvTIKnfg9aHSMEvFqD1R4t2bMnDW7Nhi
J1z4XC4/WqkTnuSybO6sZhJHNvUDQ7H5ULublwOXY/TuAyYHydcrgbgjAjl/nUZ1cgH1qN70k1cd
eREODUUZanYazrjAfU+DmTvZzx5cmavyD3gb9ckItWvVdQl+3beXuQOvgz2f02f6IY5oOf/5q2+0
7bXRQwlDdQOc9LachugqgBiA80tqm3o8qnE+ME9pmlJoZc2br4V735gLXYfDS2pRlQftHOVhuJU6
lJO3P9X+E+SZ2Vy4ASJSvKDOuvep+sYuG6diFEwf2bZsArkCLR3eR4n2XhEhLF19lidQ7uerAj2z
+wDlSN+vjoFUAAEnSyTWozUhD8WRr8nYf27zMDNRl2OWQcvZ2Vu8MbdNXdwxjCJQ2U5tPIC47HAb
T4O5bGfiN6ZlshDhUEUGlmXv06QDVfRJEhHHrEG/P11+F7Z4qvI279V+BUUkYzfpDt1biLo5kXmW
YJtv1Enums3q7S/y949NMYiJOTtDKAqp/S9SZg1sESQZKi2iM1cG9XktkmO9/EOj0Gug0/rSYrf2
ThSELZYATEzM6LUcvhn2WH8urezLuz8KUxI7geJAhsZ9b5CxbIOirXVrASY3WwWxqJcWoXrvfWDz
/GB6wBqlSspge9Ox6Bssvjyw2FTlWnKuPQc7Ex8bxdpfNygJQuBioxHILbjizI/01boh6i7t6Wqb
Cyx29lOOpJFMLSf5NkmSKpCtO8WPpnCHT3HhuY+QhspH0HdEfaHaAwtAGIAFxstIQfKUuTPesODZ
5Vbvccsm3aA794SMk34Axs6pTkIyWU/9KSeD1AGoctManTMsw5p+0Cln4OyCoOuU/jxBhk9jEmvT
mpA8jQTv3ASmPxHstsx4VWqKY7qo10NaOS00nb68COyeoIpSBs1XE+yOt06TofW3Rd8VxHROQm0J
39Ee69YF+Nt1aWQtB0Ey0SbTkxh3D5l9o79VJMBB5eRQ6l8PbhtfJcQvPnSWkcMfs3P7GhalVW+S
mBQVookq8CmGPk7VqW4lpUfqVJp+zps2uFNjSO6YC0XlMsXLe6+rxngsehj/C4cwrRk2YaTpycDR
xVsre2guORDE33rVlMPGDwbL2FTuYLiXJRFX2RZDYx6dRnGQCLCWRG+ceCqyio2pBhcmNxyCCaBR
kaWrZpCZIiDLDroTgd7K/xSUPWm0lSyIB/XdLjlPBxr5K3xoKUlK4B0J4NJgKi2lJGSk0AvjAdJE
2S2hTLgAlbLMvbfsQdanQZ1PT4Ep0dzV7tCKJctbdWsHSXxjdRWBFSDP0y8cW8J40RPO4y0hZlrA
AOEZApMLqx4KhkrKS6GZ1oPIM/wwOBLjB51/Zp43ndwSdESklwtvsd1MTdRVq871WP4jZM3JikiQ
mIPBhA4brGKPrSLUixJIVSnkH16UiQd4HVW+9duM/wdwh2HkjGyX3zO/CuYsOnIxl6mpmfe+Hutg
Zwg/+uxA0fS2jlEEH52uVTeFF5un0di6xL1Y1Zk+dtXSRDe36BFjfxs1Tz5Qwq/lAg0qYHLNbPpq
6U1mRAuISPoSyBTUwAW6NCipNZWN72T7gDot0n5gsisFRl2llfYHe1v8JdY9t1hGbZkA5ELyMSxd
N+g/VjZsnlVZcOJc1E4JVpzqmU/unzGXx7j9xvpi9DvngUwZ+BMTP//UdUOSnkyeGi4yV1X1omxc
UkH1AqQjUy/i644qUlgz8lS+NwMZ632DtGcdDbpXbcwiCj4PFBuylUeCzQ3wFktBrMgrE2LeoMiy
SbIC39oYFW2wpl0xXVQqTIdrdBTyMahwhq16l3TyTUMiVLPOG4nCwSozJS8iganz2q4r07zHQDYF
S6lGn5ehTBrYk1aUAheQbl+RfBo72S06ifprMLeoTvBOhOQCm3bnfSUvQk8vCYTou2WnVfGXylJQ
QPyhtKdlVobj5//H3nns1q2sWfhVGj3nAXMY9ITkTtqKlmzLnhByEHMoshiKT98f7XO7Ldlt4wwb
uMDFAS5siyJZrLD+9a+vGhRotbApW6JgBHHoeyPIl/ayAYE1010/Fw3VumH60ANPhTbjwXyKpGxI
9yydLgNEtUz94wj76k1qOGSvBjyLU2MVPrmBw+DnF/TemWssjdRzw7qr7DnUbbbP+HWqhc0X3R4z
UM6UPGWTIBZMFCQETJdORpTYscjH5rIVPbBOgiZ5eWtlf6zBTN0z/w8fO1lTLfEtCEQY/LrNv9R1
H7pJDcHe0lwgvRYx3URCzn3ZR2kwy5sCorsTLfrQpCHeUf6QtKzlXZaX6S0QqlyGSprrCJGyIsqF
fBySV7S5d54r2ntT26uejNxOb8tEOPRK1XqrDgmBOvx0vYCwrTgeVFGXZPYSi9VvU/DSG1vwGxdY
ktZpEogMBSoKlEkK45orMkwlbt/0WHsD8WC7RXajeUIXrdKCnuJmflB9Mt2lxljSdZL1vv1O2NOW
x+hI42Ni2MZH8iPldDEazmI9uS54L/00JRalzs4PkivYyNoczU1vftCMaWqY/3MTWE9JN8JuUE55
i57G2BRWP+R7EpJdHrbh038ngmq4y72sgLbll6N/MAdON6GoggD2mlGo6z5YidVyCNywSATWxbIj
bte+1vIEjNnq0SWKE85zLmhTnr7i4VoFmazWfF+qBbfG+7GpRAYEurff1nXcdb17MepW/azSvgMt
lznrRUk+8Bo2QUK/xlZoMnd8GkSnjpznCSc1NM6zQaL7eTRZxsbwxZ8Wicb0T47UdCNudKF/hPEs
7LjQlP9JozNzu7+l+trZiSmBoy4mgDDEbnI4ahtrb95O6kkL2uwtwQ2yDmfLB8Cc8kGhhVdV3kfr
2hUM4LrK3R3eY+/NmlM190j8SGM8+cmFpen0YAsdmjjdsIUKdo7rdp/yeWzHA6RLp4ld4s4wXtRj
fsqlP2d7S9QD4qydTUizAUjOcNGCmvShJSkPYi7zO2nk87pjCYNRKn3lHKdABPe+XtYpL9IlIESn
/uSAPWTK2NlMeXfdkhv035ZjZ0dsCjS+ffiS5L7phnYul26CTrOKEbZikQV3MCMWO9JLIa7HaumJ
RfdsInfgb+90jPABmcODe8tAX5eoaVjgPxtWlpHchoo/XasFm9/VsJRtckMr4LysoRwT79kmzVHb
j0vn6zcQLslcHOgxsT8ulUtoMcPakzf6aOfMHQaj9MqkWdjEBu9m7pvcHpj7ctcd1T7LE9t9BLG4
kK46aiMB4X2Fpwq0lVNcaZWpjDdBMDvmQSuTzDxx5GnHU7Z6FYTwLJ9pYS6GFCJ0UM1PPXGJ440q
RutNtyZJooilzmz/2AKFJtHaA/II9BwfyQe479bz7zfEryVK6BybDEXVELUav9T25z9sIWslBrtl
haFl0tWf0snRSDMQ9n4kOD326eKQIaDgP1VKf9rrb1elfr7V0pEyvgV1/nDVJFBjy5gDATIaTTTU
Lavcklm739/bL69CVwqaNcUw97XSu5TjLCWhWPCFa38/1PN7XSd55/cX+XkPTvcWrRJ0GeLL53Ze
PkDeeO6nrgLK1lskRkpjfGzagejcofTu2tpY/nBTP537cH4hMZGlGlBT4Y29vJ5GyF/izdyUORAm
X3hsucbRljiliND8/a1tx9kf5WuOF5g4N5EA7xIlhldqy6r71SpXTLt0s+uhWVtYYgETKIJyXOua
2SvfFyuBK2PhdRezk/iff3/9n9/fZvDk6vgcTMbJq+uLQiMi3OJEGBAFfVCEhu9mh9rp76/yiwfK
/eGWwcaCYPG68AufbGBDwwuUEKp2mVk7sK3T8sZz5/T295f6xQPdyovbsZ3eF2pvr96dZeCcsshb
I0MTkKrhurHbW8z2NsN035OLcZGng3kaAOTuBtCP/3zs4Kna2un1zQr82kUzl3pWZvXAQR4kxV5I
x3oLiXiJ/aoXh9/f6q/eHX4URC0CrnyOdC9vNSub1lQ+zvw2wQJBlLM6iE4u/1CkY4TiuqS+RyVi
84y9EmS6sV45+s44sfu229kLsSG2x05QzcmfiEo/3xDVFKpPlIzwvv10pu+lPZZ94+PFycmMXynj
XLmD43/9p49tuwqdKGxFkAO/dVf+MDESYMaWE4kwNHOc8OZEoOG8FPIPQ/5nIYv5d2u+x8ZE2zRV
j5dvJ8/B4noQSEJtqOYbBBNvVzj1FGFZ3wgbQ0co17CMbA2n5dqtQaWT8F9qoYM76OQP00RlgFR3
j7ii79Wrfwdr/6e5edT/7x74j3n96enTzHj5Hoh3+vJf3//J9y54i/RNsqttuhR4cXxQ1Ba+x7aY
zl+bSwZXJsMFFV5ngvu7C14znL/wq2+pLUw4GK02Z+i/YlvMLbaFEcAUv81HW6fkq5iW38W2YHp+
sVoglHuA5JBGyb7DPkaS98sxJfwGeOKETmC0rjMeVTsmsrlPuwbizBUhWIV24KBZGFcFB/C9MKz2
TA25f1iaNkB+ACxIgdvY56JoozqhPfoULHp/zjt4YY3sGI25brxRnv8esevsDSYn9C6fD5sFBVDG
WFPpFwWQ3X49N1mKAbCj93REGLMbu429bngg6d7fj+PyTtfpnetJ+tDufMzUdKN6YiGAgvzMz5Y+
VifFrvTYu2O3bTmbU8Gvf+z4K/cdMc1bvFvrn81WI6cssY2wSVqT4D7w1m6qz2GlG1C67e6RpLdP
o5OdLbe+45VCOBt98on9MgnbsauPvp1MZy56O25ysWruvN6/FlZRRFaejWdPpcBolSoh566ZmeTP
1qKT8FmngFPDgVCvg90u+qnVSX666PXSvcw5ej2JCXWlWPyWw6V932DTOc2qnA+SuDhAxn6wa+qm
2mdQiHKvMMjqd0Zv30P93fczPJzZImtaM4liW9bpc+3L+a4jXu5G4FAJ9boAwwnjMfbLddzpfpOF
5ZC8JclIRW7XYdaSreOGWstuvMqG2zWQpAdo1nIy9Gy4MUQOvWGY2rOmOS7miFJEBqk+p0KTY0za
nPEwIVi0YTc18nNP0t5+zgfjkaZR+6zczPpY9YF2qIu+PmY8v5Mvx5oXmEt9B5vBoj1RNl0sbVAW
AXmEse45l6MkYhbc5soZBr2kZA8uQn2e1bEL9I5c56IjpbEMQLE7pCA+zIAhtgzG4UIVHlwl8sWO
Xtfn8WKNDtzarjz7ik2eLh37kFYjz9AFxBQ5Q+V9bkkcefThaRxLX2HM7xbzZC9W8VCgmO4h44qw
JHmUVNmyvQCG1J8DuotOYFs50HLX16QyQnSCo8CuuCNqdbcYJacWurgvZ6ISz24RGENcp8PshpVy
jEPSV+2TmufpgDNDP4iRUiqYGKiblvD1CVULMWMmWjGqgiS9tGAvnUzERca1X55bTt7sXCnyJjYB
CJaGgptN2ieQtgevUYTNFMOsvQsqo4lbNiqHZGyDJyRA8VazM/uegUMD1uqV8eCUyx2Kq7Nfhpbg
OE8On9PV1i70Ip3e9OVKz1afv29q2zs4dEqFre4PkZ7hJpxhml3OgkRLSMkWJPXV2OFD7PdOqmu7
BXyTDHV9yKCoW5n3jFYnDkHQ2GevUHdEtoOoaZr8rnGWw7RBjccsOPR1iyjp1NcLp3kEmv4S/91R
zqK591azOzAMrgnCuadh5gn+M4qk6I+zS1h4j+TNA5s+KjPQrtY2fWNP9qfVoWtgJGL8kAlF0QXp
/d7QAo9ooNy49nvj0Vts9x11/GJvNfp4NHv7OHn1E22C+t5sWuMafcaKCtLZrV6bPs1TdVMmwUPb
todO4aehzyn2k/QmW9e3dTAckqG8AzvyNJvpo5q8t0ndwyHW6r0vcSF7bb8bCLIkaOfguP0zO9z0
3OrOo1FNnz2cqCF8lmS3VCnEcnHj62v2kaYfN2zJEqY8sGRfE7d7E2TeNcBjca4W7T1wlP0Kuigi
ZT4e3BzJOT+5mfaoTbN3a9oa3KhcvJ/gj7l0X3XWkEVtl91mnriwOk/bN41+oY1NRw+8cYkQeZiG
aQil1e21PC12QlEdJ2EoIljEvqdNdDhglmJqZOeTPyAGOs+dLSrQC+m9ZSdEG7rE+1U8v2xGxuya
4DqVm5LZLE3krcTVK292yAJbEHWtYNmto7/z6y+2VaKxCxQS5owrn/MmLJKgulBua17UtnkNIsFD
PfeTcOqC9dhXzqWnbTrBWn0Gb/81X7WDo5nItnYGpF1c5AX6I/56ugWd7HMqyZ4W6YM/NdRO0VmR
2Xa5n1xZaIRxNrOmyN77mkBJQXt177J5fqir4LzwZYTeZJqPo8b3NObFTT15w3Eh8CjyMvNuNq2d
Hsy3Faf2Z8oboLBL6e4zGZRh22vXRc7qWbg4YT1+ACTPeolcqz14OTyrlO6ZnbSpbVDVmkIxNbCD
Vu9cQHqPkE3fEs1AwyIqMKttU7NoyeE+E/0YKWv9OA7GtEsKv/oKdKh6E2i8NKvn30aI/AtgcCkP
BiC2z+COlhAuGQXkquy/rAPKW8udHgJTEweQb74Xp8Q7FufZQ8i+Gz2XAb6uUo/wcgbzHg5sct2q
FfJ7MuWOEYlqrj6NcgKgKPhvjN99E9XR6uBGq7Yge969G7Ok3WljgHIkMyIlwL2DM9WbCzKfkigY
xLSrpyLKbbO8rGXubTFQBEQGdh65jmj2vGznuthobhofnNYILD4mfBtXUbo15LI8Cb12gRVJS9/p
fQ+ZJx0E5DxXdeZyMUg6OGOiFqfloXZZBi8A2pSCSgRZ20B8llHrbpeChNepXHd1J7pono16XzQE
wuYJltKpDPOxfSK5dyf6NDaDNmZliWgN+qALOK3ZpOMtLe33SzHKEw/mVh+cyBNjHLT6GGWO2M15
ucNTcp3Y9I9WRc+8zQoQdcukkzZunPVKfeomdcmxSALzQnYrFKpb596ixYMz01lZJbHg0ToJ7lHk
HNDK+pnOPyPyWqo/rtEsMa8QwXRegyUe1Yx+XFVPxSZyjInrQ2qoQjZDFB/6HG3FfOib7dt0LY1Z
pa32zqx9Uu1S3Ljt0B/qwHpsWxoVxyFII9MhT1azsI3joX2bC3WV0YB1DMj0DoGppVEFOiVM9Lrb
JRWj1C7TIJxLtcaJo6ZT6efWsabn14t0J1ExJ/X5qtTS7Gz4c3ms6OA6YLDiT4fmA6nPyRp5sws2
gryffEddNrlsbT+5tnu4wj7HmXczNsPzNAXyfoIo5WVC7Cl7aJdqks+iLvfUb7qdzpDUcIed2Ia5
H4vB8HYUTyXRYP08HIiv3Rt9exi8lWHkx7a7vC9VIvbVXKa7PsX4mit5DjT30bHrYaenqnioaz74
nmR3hkCL9O+SrDc7Iv80iiS/ULUAe+V68O1F2U9PouhjiU7C5gbMOAtbt2G9yYStfCpXZheEDqD0
SIOpzQNo2xHgdsr72BWaptF/PC8lloWGiqy4MwS76Tq0qprVxra7tT+3cgGkalEr6qcwV2BGolKq
XGDALFtaiBDnarU30/GRBGM17rRMszA1AJmpr3ytoRwwEUOQnjxggnd6YYDcqknz7Pe1vuZQA1Nl
GR8HS19OgnZeqoF97Xn+20XXSjvC41lm10an6zncN1t5X7smnRcjsjIr6S6CypvlQZTD/KWVqTdp
cb2ulbrGWTm0jy4v9wuGNYvI/CXvtbriKypIDma2yS40TLpBbH0jjWvoIefmG3+8k/44x+RLg7lY
vzHKRaut+VtqTGwUXDrRS42ZjOZYkeXHZEOd009nX1Qb/nz4RkIn0BrrTKM2Qro7AEvPgQ/4aVjN
ExT1+RtRvd/g6kPeQZikZLsb7LkZz0pN+XJBRL0Rqt7y+6OZaU57Suug5l7Rnlnw2wbWyMolnnyP
POspqtVIhL4r3HK+NFD8B3bHdQIm1FUTZxJT66eTpSf1Q1A6zqegqFOS8YnY6GK06wKOngL0Ts+B
GpoxHO1V8sPsdTVvi6lIsxNMAMbXjCzOqpU1w8dGaa4Tty71TjCjnWEfySDvzMc5HTTvAsaby0zU
mDk9/GQ2lgMN+UXfHdOlX7Q39Pqvc1Qvwh/eNDmlr/eGNzBVWx5Opr1eBeSj8XXpMkdanscqEnkr
K5KU3RLSopkCUWmmXmiHpiXIk8Vfpu4VFdnculgMEHrgUnNZxWRYuOx/mTP6L9YkZ9adTJvJMqat
6LK0EkoLfRKk72zZGE/SZ+IN2ybp3/p5peqYRaGej0mfvNEl7WbYwL18uZqddThSc1yNL74FVe6g
L0qf0kgaBoeVUKhRnVdaYq81yfJ34ONy54tWJpQKF18rDjZFsemdNki9i4sCEsKtLuaOZbZWHIyt
gppeJbvBi2xtQAAcDBK4p+SxrX3qCxRPTnmF/Ci31YYKWM05diK/fVrK2G2KYEez8QK6dTvYmeZ4
8ldLv/WEXt6aek+29xzwXvsuwS0gdVN8CObEuEX/tj8kNI1xYmJ8GiMyMaGVSRaZfHbRaAT1I3Eh
xY2RT2MW6VKr2Fz1cop9w0X9z9SiPwWVayvcWzjAh86TwVGwC3/PWU+iFonFGy66ijCmOCPg90zd
zQUXOIh9kCzSjFxhEK5aJr0MLqbAb6q4c6fygUysJ1ma7lVOPsNeJAAgRyA2qzmNu4oX0KTjlVl4
M6TE4m5IbdIhCuxHtTcuFadYo7oh5P5ZiWKIvbQtg73qspQOA9fYCUGawzSZlM19yx+fNNsev8v+
/9ap/pNm2N/pVPf5175/+o/Lr23zUqva/tl3rUoz9L8IQ9rwM1igsNxu7JfvYtWGpcGgR3vhpkuR
n+5RT/lbrQr+wuKMWIVczNngG9/hb63K/QsDGjM1mSj02m/JhP9EqkIP+6GsgbYKJgJr4hZwimQG
TOKlUNUr2dTJ6p/GKjCeVG235P/LUX4y7Kw9/fBobr/XSn5Mtn8pGn+7FEUajMAUu+ytV+rlpQYD
rq0QywkvDcm6WyeA7kj/D2rury/C4o8XHzHvtapvdqaQa76cOsOlAG7m804rxD/rmv/7TrCn8tRw
+2Oge3kny2j5HDXmEw9XfnEdpCN4i/PdYovkD41/r28HORIbp4EehreNstorHdFt9DlLUP8KspTa
UEvxeEVd2Q7xP3s13y+DBxtrIwW11+5U6c5B56XdKU+k9TBmfRLpeiOPv7/Iy+Ig90GZzkJpx6hN
yYXktpdPrQhIZVCzfXTqWR2oRlo4ByDzVHHJb3VSVif+UBD5+eFRFzRp6dos/OS8vCqImEPQ9yO0
XdclEkICz460rvd3//yu+LSpg2By2ALwXt6VJ9s5G2qL1Ha7ZEOPe06f8dLYmp5jnyn/9KZ+9RD/
93Ibp+VFiXrz6k2rZhy1OnD2ekGYoOxqiUYy2nvmEXH3+7vb8JUv5gde2hZZ4pJDzixE6vnL663u
4I7t0hwrNTcfW6Bun7pxxQEDbLaQEYRDlYRl7Ze3izu5nOKSnhxjbRn7t7Tcp2usbGfqww068qEj
ept9dbrkMPlUltzmwmZLn6l5/TDUuCzCbsiGY1kgtxMhMgRtHQYkIGdgJ0VW7suikXPEjFkzF/9P
beEXE9PrOdDRKQNSYeIuqUv81CKKqJjYuRiPGX2ABw/z1lVNUMJRWUn+h56In58mFDEqc8xNTFC4
bl8+Tc6LPWdSUh9TBFoNJApGaTV9VW0LtkUijv5hNvzVnXEZQhmBNmwBHy+vR1a4MXRpf2xylOx1
ntTB9xcgKfpSPvz+Gf78rXFn1MYImaFa57x2+S7FULjpKI7uuq7R0LRaXDX5n5Kyf3GRbUpnNdz8
EnTNvLydkcRd2g7ao7V4AHs9zIkgxYz97+/kF88M9zCtz6AZOWi+nqZMKycO3quPk2y7CCsOjq40
ZeMlHPGH5rRfXokLEE+nE+2xlcR+tJs4KcHm2tIeC7/PLwtDagSwNN2OEW/9oZv3Vw+O9jeq7fgg
aVl/Ne6E0s1ly+ZUpkbNFpAJeLZs/MP6/qvbodRFrZZAFJ+ko5e3kzul0AevPM4NTayz4w4HDCCs
Kc1o/8E68MvbYa9CNCJ9WZTYXl5prlNAk6oCDpOrQztbSGR02nzf1P6f4b2vSni8le1ONloga8jW
9vLyIq6+trYli2PrBU8OjL2rzhu7K2i37pvGnNQXo1u6j78fer+8JMU0dhTW1jL12iegp445q+JY
rqgknEWbvY5mdnR71RzJhu4gA2pwl35/UfZe3Mn/Wlu2hXljI9JrEGDGoAvt1WfleaNM0YAOg4sN
bDe5s/55aHMC3Qc+Noic5WSSZov/MgzGDl+63hefAi1zmlBZiFo7trb6ddc2842ayxWDoNv2F+7i
9o9AVoom8pmCKIDw+wObsMGOTzhn/V1WDgHSSh+gS4uOpqq7ITPta6f0+pGzeDvle6NqyuGNmzd+
FUIU1b24WnvZUssyaykQg6fsie6SRn9j5qjxmynZtTljmcmN2RvFc+4EYrhIFI97B0elfdAWrev2
k4n9Ns7L+aiv0hxDa8n0K90cdW83CB5GxAF7vqD1EeS44Y+bja8GZWCA6M5PBOT71/T1Jx9cSyF1
1sZknhpSTp+F7Qz2YUEseqxG25NxUZX+xK9TpF+1psCPPIy0wNRO7pX7NIV2G5O4py79VrZGSEru
VEVoy6MbpwgG4hh0AjGpE32AjTXzBl6IV/pGlArFJC6KSc1xucKmjCrbU0VUeNT8otZ35gyn3Go/
ToBJ+St0RjxngyqvIQrigk0smdwLAbopSjGE7mkYoOyoNYvxxU6nVAurwZ0+6KnRoeDZ5nI1kAda
4PVs1BdNdb1Bs/BQFOGYwUIP9aISZ6kMvQRc2CZbuFkj3WNKkYEKWSCpEzQa3nrAao16M9ruyFG8
lGQIUqjdCMw6UsLaTw8F+Ns3WZfMVCDnpQagIRZN5bE0Z4PIEJE7/uXkFXlxJJW0vFvttrWucFBr
SH+G0R56f6mMaCUX5NB34sHVcAoffcWah4re6XvhzO6GSR/GQ5Ys3hQJvrU3vmGk2OJlY11Ivyzf
KcdfP1ZpbVz5y5K+N4JgKXe2VpTDji2/o8Ie/9xD6lLDDZ1VeI+18gnL9ljRaW4nLnGIaBChKGUW
EGIYkHL4pGhDnmKKGhVs7MLNn8ascL4MMkdmpgSp1sju2q4+F3XJJ147/QBjY16q57QbmNYGcBoe
OnydPa1L2hqnqXMS9Dlt4GmvqF5+OCOE5rFd9cW9M9eWxEsZBJKTnOW10ciUsgFC50aniADRDZ6o
vl6lnlnBEKsVh6W0EYjbibEsaEG9dmA/lGoxqDftHdzb1IgTqhZl1IKIJiuvl9Q4fS3pPmZTkPMh
6aM6ZMxpwy4jLIg0FDLnDFyrSJ9x5rv9e9z+bXt0l7ZPKOFX/jvam5YubDK12rSGrdQAUEGCdwrD
ehdTqTKp76S63UUO5CsZZ+izbzs6TupQUu4twgK+IKbmLKs/YzvN76t8dYDYzXzo153n1VVMwoz9
XMEyLhEPm47/1l2vNoy3aEGgGty7W/soP5NVMpXkJJN9doc8dSOVFZSLdNlW1Z4ALvpkK7MqanIx
s0nGdmsun9miymXf5YCHo16ZCl0qSXv6djKnmt8tU0eoBX0SE5F7UYVDPrlMlOWNdDogmYc9rQDZ
lWsOf+cg/luHwfzDuep/9vQ/oTJ3w/wk8yZ/6Rfin/ztFzL/MjAFs+8GfrkJKiys3yUYSwcMzIpH
ZgtuIrrH2CH/yy+El4h+1y1Hjs5i0+Tf/uAX8v5CxiAWBR8/eYAOCSX/wC/0PWHthyWYYAI6NpET
+GW29v7XLdlWOllmtzCdpnqKN7B7sBdtUoAuG00dgFzjgWeB3AUp/UXjWDQ33dDk57mg8aaCa/Zx
MX31Wcv6oaQ7wCxij/gW89R2+c00ai7lpXyIykYCRqc5xqes1005fbzQHZzCvmiknvNl+FQMeyYa
54FrOYe2KU6m6vcgrcd4bIJzYY6PYy9ux9TiK/GzLLbx6O/MqX6wgNNH1tLb72r6O3aZXigAtXIL
rMDyOI0Hq/Jl9lDUZvKlzw3cIbktq/Z+IXcWsqThssWwy8q/b+sqg2AL5lyHeKmietbFddp4dURB
Q95iYKBuCPKoNg9+MlNMXyZHpDRhWc34YCAkVxHGBZXv5JwZ0xdbCNIENEx6Mt4IZ01kaYGmhdOS
GE5Jn4KRDbGSs3HVZoa4lG6ica+VW07vR9uiP8BlUT3kpTlR5etS8gnMfjHzMO3G9C6znfkKHklW
ha4POLDvrDmJTUv59a7TkvSBPGYxXltLM2KNYlWg4uinV1jMl3egkYJdG7g1/ffGgWvfjdAocTHg
2Um3tJRZ14YjEL30kqGzm4lHClVHLUdr++Ck6WNCMsiQHAUdFvOchE2Rx+mYHe1c2fuMImo8C88+
A/TawSMOhV6cZV8+CE/QiJX099Qdun0+reudZ9ASARr1/eoE2ZWZZcWhz4OAWkft0kMlcX9Rd1NZ
b7wH0hzUb+kAMnFusR61KWpzILG0Yk0Wf8dL/6PZ7P8b2geT7+/mqQ9f66/Ny0mKv/99knI2Fh1Z
YhstBJGYCMt/TVK2AaL82yGRjGo2uT+w6La/9LcuDMpnE+8Qmg1ORVuK3D+Ykb7Nrz8cCoie53+b
cZGfyWGOaNCXx58OQq7DkQ5/DFt97WAVWd/drqWdMXekBEhMIX1itYYrQBCadGk6KS3gjlevNx6d
HenJpVhXhr69mSBMqxEjJq5VdnFl1qYRe3VTf1DmBIhTZKl6X46l98FvAWHB6S3b9xyMac0d5xmY
AEfvVvPmaExb6X+UkwXMkSHs29gb+t5pRBoHpVL8kCyZpreGSwFkn9LBZHW05PaF9lyyHcfDhqGL
mZnqFF1lbUiYimlcKC03MRuw29WIBba6trz0kwKWmRia7FLqozZfVXPeZOxfdXPee5ViK+BYqz/c
OtRo7VOqsoyWJ7pnHXXRUVtsn3y5NT5tjQHAQxsv97Od4ZEyH/b0dgH4LskiMw8FeTjJZTZKiV8g
AZihYmcenaeEZCb9IQlyB/Zc2RMLThnaybUmOxd90dbvGhqpcWNhSu7f9uVWHO76pcYLOTdJXYQB
ndxFHNAoZdWRx9lHXa8V2VN3wZqwUtTsvE7J0k7ZFdlerrtV2l2LkqflbMkLe87WZWFGBT/MSMGQ
r11tH2o/F0OcpF2d7nvLFGY9xvhHGRnUKrs+re8DZRS24sV4XrvqBY477NPTs55rijkooBZm2rHR
dBTfNPLiXVycBT6eKU6tuvGomTuU3eVlJdqS/9c2Iik/M+tOy9HpaIjNw1pKuz4WSGj5sxhtzbxP
7bQ5rLnXZ5EDJ/ZtonfyqYEqQzhepTdxAA+ZA0pSVGe6UrviRGW1r6+8bMbPUTSe8xjYtBwc02B1
u4sGKSk9cgRVSdSuiLkrPdZ3c6IG/JOBuOtYd5nosxYMImZD4472W3mSkOx3wq/Ht2Y3B48Sr8an
ggKi2Xfeez2lty10S8u+a62+/mz6qS8iG3YejkR97B/Z6eb9zVLY1WOnL/q9SKeFem8XfFhTM71K
U5PGfKczHE7IoBn6EEYmDlDt3trw1BMdomeV065FFJUjP9IP0t1V2Wx/NG2cSpGJv4iVYczT2KhW
a+/PvhFKba5ZVc38XDY6gRq4E6yma05JtughNsY89BcL81TtPK923+7kZDrxsOoPUyWHnT+a7iWm
QH6EbfZvAMy8mQYLv2FlL89tV/SU9FtzR23ZpjvM5uhU6GN5D0aixSK4OAUba1OgcyYly8uO4z0+
BK+trAyPRVKUF4LDcQBGgA4j5PNZ+nv6pgca2HVjKXaW22X1I+OgmL+wYQuCqMZzoF/TCF+JuHZS
zf2QFhx1Q4rDHgeytuJ0DLE6aeJmrWrteqXjeY00cKfeDWug5+5MPJAZLsAyey4RSTD7bj7AyZ2C
W7LK+k++AW0Xv6wLu5uYTFPyk/L2baD5vXsoTG3il6BCzGAK6qbZ9fpk6DsTLHUXEx9UmLfDLDMZ
0d0ssXemOsYBY+qbnWFYoge7heWZr7wovX1mw4x+qoes7C9Ke26LI4T01NhVrpfUeGWzFF/QQujp
9N5yhb8c0nLCa22NaZFdis5v9ShZ+mGVYZ8It/rq4Uoobm28V91eAtzs9ePK3mi9DyzExigQwqzO
fSNrns5AmmYa4nUO/gRqeakubQwTFi8qnBT9AiTV14FS6On0pMAHCjMHzNgwZeXZHa0kxPM5XrSN
/uWHBfUXYv4vLsci6GK12MQsxMGX65YnfQuTieuFVcGehhBG66xVgXnux6C9tmht+oOI+9/sncdy
3FjXZV/lf4FbAW8ietIA0pOZFK2oCUIkpQvv/dP3gurr+CWqWozqWUf0UIZEAonrztl77V9rdjB+
2H5Rq1NMSgHryv2uQSKXMUGuNtue7UYoMDr5VdOUyrNII56tpsC28hGc89c663+uCCiK1xvnw28A
ZRlLPSbI2vZqrSy31KgmT+c5+Gje6w9qg/94c8bKR6R/wDHo3SbANIp2yJLJRqM+Tds0Hcct7Y3+
3nYaXNdqEj/YMC8+AmL90w1SqSbak/ggA1POr19hY2VymVHhexRnhh1RO+1Gq9J621YfJif8Wkle
n6WKgcSls8rZD9vo++6dlEXIFE+9BUzyKRb2Oqu2w7/qfP59Fd0iXwRME5y990jyonPadLJxbjfZ
EL2AJBc7gIHFppuz4UIGebj9d2NgvStcMHSMabbDQlnHyE/GqSSU2ewktCJdBOEB8Id018fG/HnQ
k7L3DFvmuz9f8J8eI88QncMqcmD3+esFI23SUtPuucGkE5Ff2IlSrr7x7vX/4jq43ByHiQTC7rs3
wxxVpPX6QOJrrtYvVTTOL2oTfdRm+v2t56HRu0dbwaEcKcGvd7PIacissYGDMrj6Xs+TeOuWWXHb
WiTa11XaXs8hC9+fb+03qvf6pUF0xCW4ViR+bP9//tKyEdYFszCw4rzQ/E5MOrVARXaY+JZk0xtJ
vGM6EBTGahe1alnpHEmxNj7++XP8PvhwLtEvBG7JuKDv++vNu1lpI/EzQ3q28snBq3DFdlriOp2b
w5+v9PtLs5ZPuGNomlgX3zcnHfZGcakuwuskaBaTciFi+1n9oOX6+/384NrTw0HiwgT97tWkcpAM
C/YgwnJY81pXa4OIQX81dxQg//UN0V0D/saTY9C579o3zFmJNK0i9MwmLPHEqG8RXoUPxvY/3A8w
UBzANixVPGvvxnZGKalD/AUDUYQccKQRhn4XOt2NlmbdR0KXf/iKwPfxLoK2pBb2nqmUtJE1SMpV
lCTqz4IsymCRafzBe/BPd8RZk0wZ3gGUGu/uqDJrXcTG6HqgZwjXVvq+S0/pUCycnWA3D8G//pZA
XbkU7Vbs1W8sbWtGdMUgdPEdwXXXEOJRolqyzZ+v8vscwryBod+lz89Z/n1Sd9wvYlglShTyCxJN
C7DenhbZ6T0NlfHYwEOgXwKoSPngHfzH67LPQsSD2BST4K/Dt4OS0Mx9yusx5sZ9hpEG84pbfioa
s3ulSzPciTJuPrjoP70mUHTwPPLyW7/NGUbszrZo4XIiBB1ymFCK/gLMqvjgm/unFwXHJ3hS3hP2
k+/uLWNepuusuZ5FTsXBnOUbu7Jyh0El/OCG/vFKfCXQhLnYDxfpz3PxkCjNXDcghkpFbZ85TlPb
N5YW7dIA7+WDi60f+79rv+vugHWTQggOdzzVCG1+/comSza9arVcLMxgXS2WL1pylaROA12v/pUm
ar2YYa1KAA0i7hqU9G56T7BJhYuAiNOPmCSUKSwDFNfuB7f0Y4v26z2tl1mzUVhCyUlcH/BPO5Ao
qqYsKmwHHvpCTbRfBWZeP2v9HNCYK1x/mB2eKSbACDOV0ywB2gHk2LqgdrmdV1yIr0HrwY4pC9q+
fx6cv7+vfLp1uqG9T2nffPfpTE6aYatz13Zl1T7lbWU7W+FH4pvfhyKSSpRFnH8M3su1g/HzM3Cq
MYxoHpM426biCthXeSMVYtdUp63uZrurP8f0zP5VZP36/dKLWIMdEJRy0Hjfyx8F5t9hSR2v5bHu
IhN1d+tm0e7PD3BdNH/5eonf4CIrux+9AOrEX2/N4OjbJWO/trIWx/LjLKUIFeOGqoMm1Exxjuok
N65MM9YtL9ar9Nufr//bkIH1B8qEedxg146C5tfr2wt68M6quH6FkbGXC2ULo1Gn/VRgEfAWmHCb
P19x/Y3v7vgHpgVlEL0aACq/XrF3wyrGlUbaiR0ZxQNmPFJH2E1L47Coyeh+cGL47Q2FREA6N7oM
k7A1NIy/Xk6r9I6GlWV6ajdqgRtiDyjL6aNt+29v6HoVZlQWeADgqH9/vUrWjINTRToBDHA/cGmW
6g56beurpYbhJM2rN5Cow0dzw/py/PoomQ+I3/4BqcCO/+6qxdKFzWBIx0tdnKqFOn2OLfWxcO0z
4Tz3NHheDNqyhj3cR6X1UbTWb8BgIJFrIYLiEId2KGbvJsCuW+j2rKl4xRBOxAFN8pDjVfIJ4p5u
RpwQd1acSCK32/ymbgkKFa3W7nvfHGvj7c/v1LsvmWM1Xcn1s3DQRWekvHsQiYqjw9WXHOFG4WBm
Gjua0XAk//1VUH0xGxBWC9nl3Q2jGJ6XimBs35xqFDJ1BMpoST+KOl/LKj99qQYvkcmSgoeVDRzR
uO9mBBLLR2YjAIKQx1y5LULL/Zq4adxsnEIPx33nIlsOQssck+2chUO1tYbWqT8QUL0bpeunIC93
3f1Qq2BLub7wPy07piYrJ1qqDpO3FLcsIrQVS92atC2pTFRr//xkf78aqykoWBLoVqTz++qIRbVM
FpPV+Z2kI5HyBYD8TBPgC5Y9Oh9hfVefwLtHbND/YeCgSNOZ99aP89PNTSpc51itBh/lmCDzTh2g
0HlW09rjblCSqTvCHnK1oFUba76vXT7Qxioo0u8sNxM1Nj93SUZkHsNgfW2UULUDY2i7OrA1qd4P
RAFEjedUk4tB15mt/khPXPkyZ1qjbJJUrdytFaoYybyOgkL5OUzgBX798UT/VcvvOn5tyrb83v2P
9cdey4parIy6H82s//7T/2uNQZBRP71cvwkYruKXmWf137STH///78YgOgSVEwmThEEZjw02Jca/
1QvuX/zl2vFT0C0jUzS5xn/UCyBS2E9CZ/6BR/lx/vjffUL3L2Dp1FCYg//+13/TKHy3EtOpZBKj
VMeQW4sF7zWs7axTr26WlFpJjtGwA5TDiBfxjY2u6s5urOnmp+dy8/eU8rOL5N2g45UDk8+eal04
GHLvXSRmW9CUHCJkrFMGm0A1RNBq4mUomo+qaExgv444XcWnwEmeECluDhzCu1WYkZ8lxGHH3lLN
jJFNVllhpNxVLq0fYBY6lnLSuNGOkCckAbQkSxQ4uZI2mbrNG2uBju7FEdIs1Q/VRO77GNTULiyk
RocLxm/4KbP06myLUPNDMQIRakszves7zLjbjD4Mab+9lelX7hRn9SHKXOQNkVr1SAdErpavk9oU
09YkRljuLHux+B40ZSprBN+tySycqNhL4d+HXZAZ+P6hy8FSPIc2lJAben+xtulENafXSSWn155K
66mJl8r+midTaVw7i7RvpBmH1xWOwNdsynDgFSbiSM/U4HJNQWi7i2H55Lm0HWI0N83KS5Yo4XW5
TCkIOJSOLRtgVt2KnX/YmDrcRnUunSsztxudk46ejYEaCSsaSa8lDni/vtSvUg5q9ozzs9P9ZhR5
Up+muafHQ4q3Dj7cDedcPTlRPQGkNKfSaRX0I+pCN1NqoKjw5yWhseibRXUKY9plZZ6uMBZYT3ES
1H1Vjp/rKBnra3pGRXHvjCXiMeoNpkkESlIrg/IIWC5tZ7/S9KnNfDsO2a5tnNEcl47EQrMUDTZ3
gTuQQ47Anrtty3p09U2qtM1iHJNcRJV96braysF1iry2MfthIOmlr9ABdRQvN4yZxaqMTHu54UCg
FihCuwTJ3WXp7V65Dduizp9k4iYL6rYq0iQeVlInv2aFoAzIeAPW9okbwAMDLLntSRRKc6NtwBST
Pww1oFYgb7oejrK5vrX1nl1NHgvjEnamaLekWQx5QBBn81TLmZeoHto531YNOJ+A79EqyKWGGuQl
MWXWwIozzi9LZyXI49NmdvxJtUO5He28eV2Sql02UFKTYbcolS4fe6zZDYDtRlNg6OBy7eVFTEos
/UELc/i1POsy0FDGRmyrHVIZYKkguWXRQuNrCOkwWFwz3utju+SBQneU/WLu6Bc7HVq+TT3hgRVW
3Otvo2qOcPfa3CzPqpU5+hWt4zo7xfMQ0T+vlFnggzeWaLpL9K5t92Fdr/81g0VDxdXJtbO1ovIx
TkejBUODoCQtIEo5VfbJXMEfi6VtVd+UMjPSvVn2szzRZcJm3mpq89L2vZl5qYnzLO4qQzlWBEmF
lZchIZPLsQHl2fWbFj8Q8lknxAo1bPGDCivfllD8LL9Lh3zYrdVFGXRhVKm7tl3xRl1fQZvQo7na
a3NLzPZsVWkehDHlDy/SIhMLcyXgGChm3abbfOgVf2wSk7Bpzk/KVgJfzz3QUC7xPqJL3ZvUrdx2
Dy1uvE/VtcscMpCdnVlrvXonJ4PXdyOyzEgeyzKcoOZQKJ0iXzcgIifPUyFEJvzKVYeO2MACAbQy
LSJGlJuYSEYNelKeYsXgx5GMEBFWJISpH4QGL3vXcCJ+K3TDWnx4qKSTW1lax77mRvIMWzbTA/I8
lrsYZEu0Na1KjB4krfqUktwJrGhhP7cZ8t4cAo1lIA9SNe4n9uvZCBkqMiPjYRSU1yZOTZkE32BM
LlP0M/2KChJAU7lGsjzPK7/yNow4uQaFcKa5/BIVw6xpz6ooJD1cmN+M5pb07CqGe+rhGNJKCwz0
glH+TdYFXXLHHyi8lu3LUKPF1aWvz4MwxrdJwwxWP/z/XVE3r0y3tfLyf1Z1+myHmq/Zf/3P7038
+rX4r9tvVf+Sxa8/75PW3/CfbZL9FzuQtePLada2bZ3V/O9tkmr8ZbCfQgDKXkXF38XP/GebpKp/
KQr1N5fCGxV1e3V5/GefpP3FsXutSK/nGgdXpPVv9klrZ/bX3QQlPhdVFfWg1VO3npN+3b/3bQL/
BZtFDF1fDojczVYX+64qGG/CMvZGo0BP0KudUrn9FwPIQlADYLpAiy6hBgwTHu8K8VEKCXQrsYg/
pkb8oterqHpB1x5YQ2zt1kJ+kIdIlvy4Ucxvtp7MRzNXreDHb5zqeGJTkb3MuC6Due3Y8ze2Uz5F
E5QYUG8FCQZ9NT1Ks+qualNPb42xMa8swmQTzykrfjoRELDrJrmQnW49YKefkTwntt/17Zsxq/zG
1tSiQ2sm9h4dmX49QirzObpMgTJPxcYNs+I6K9qgDTOsi3GeXmKzf0sAc53tLJ8CtjxggitF2etZ
+5bLUDzFBS5HqM+2n6h2+YTD0D5HJvqfPhLDIZ9jGypy1X6PRfwysPIe1p8UI79RSXXzXjBy6yac
T2hrsivp8JHHkYtPcC++1yK293GcEt67JC+25AHSZUwvjbMsuv/jNqhlWvsq4jn9+JQORpcLQhb7
PM7V2xjzUyluBlkR7xC3Pb4G5vR9ASAwkKIzv6OCKZ/gWTRMfNrYXXo1V/YmQo+L6YbRQVOjCaIJ
v2Gyze98qxO+k4abUAT4BI+UPnWXzUb6oCs8ZpIllK3VDeM2zrltJjp732l83jlswk0PK+UyGhYU
85I37rxYGnci+PimXSmnnsCPtfOQpabXrNC7IcqmTcEBpPDU2h4DHUTzW44cbz/CjVjTNFYl3o8v
r547xWtKO0XN274lKPv3CxJAcqTQjX1P7Oylxud5XvTxLcciRE6F5mussrAZkpdC7+y9a3DLSBdU
NP75y4KeFvw9F7VJovru0GL8bhoyPugkV+A4jew9rcg3fQqtM9Ts+TyLBm1TSSRZ5AzntDPHG1y9
oz8g+/X4r49KqNyoWVhC1a9L7WCD7JBUuuvsrqk7+C/RaF9EXKcntQvjnT2MbuQ5veo8KqnaBFAZ
lIvZzc6mgitxlaMZ2EjLLQfP1cdyi31fBIJhe65zBdgfeu0TxUL9Oi3cnEN03zzHKUhly8AlBA4N
VZqpDwHgtylFgmzLtyVvzH1hF1MYmFpJVkPv6G+6Uhqcqeey0jCXdOUmZ5scIHJsrztZVb5TOt23
ZDTZglJZQW85uRhGGoR3tuO0l5EXHvFx4s3kbNAxXnQ8rEZqfaqVUX+qeme8TQy73DQSyJ2X6XME
2JqBsCxWA07EVPdSmcfbWdrJmbe+f2oioW4KvOwkZ/R03zD9yjPWsOpoL6OyBT1C0aEtWyKuVKTe
JYWfs8CPd+vCHOHV6tybXonToE5S07eUWrtOZ3c5y2oieSLU9MBIB3I8YgUqC9NGhIZzKH0kpcM+
UpSx9jgfObtYp+ltj4l17lALXeA8j3dKGUbb2mGHswD4OWZVniUeK7h1Pfap/pJz2e08Zeahz8tX
DCvtrcpUCVoEKesRloi5cSGmWbEOU0WiV1fr9l6lAjciry6aDcwYfQNkp+YTFuRIDAwJyuBmAJff
YAcDwhHvz3hkoX9k813eRL2qnhOrjB8Iv2iOWiGMlxaSm6QWpBBPYGG/8vK6S495q1kV6n1HP6iV
+tCyQXoC5WM+9ZV11FeqNFXJ6N6Oi3JjCaAInDDrYFHzeR8v2HdQdkbdETVO+GhqCCzitJv3YVeS
PAPCf9+wJwbplgOAG3GzIPKHydgRPXttNTZQl3RxfQU1Zo1GqCckySL9BnMfoRKYuePYr8DAvFVV
+A1vXelFYtrrEdWhmdiXu76N3T0wL9zziH5sTEUiCbfKBO9JixrrqUWceVChSLDtnNJ9M0WY6Hql
OfP8V7xOm7l+lieXaI6LrVM79YMcQSlZk2oeo1KRN1JOwo9CUFGNaUzPk27HJwR7yPZazrltKhUO
eLXiTamWQaSuR69v8AAoQAoJgrHl1wVlKS13aIgx8IdAWcTnlExw3ZsaQEa+MZXpcXGW/HoxMxzq
jaYdesp2+AEIEWjYzQH3opa2wZJEHgAaemlUDG+SQ18Ho79uEvaeZcf9OsIECzgZgdtmw0GxZndf
AdjpGKJmecryXN80/dxcp3XJ16HGEkVlNejqKSIa4DRrUQ4PtkFOyWmsvo1gbe7ZlEAHAqzjz244
HhAPWk/NoOQbMTrjq5ilwx6gum+HIj5Adc4fWvh8j9hYnNM8SWUdEvrZhpvJJGzM2rFTC+BCFv40
eEKjMD/FcTvvzUWYh0mNC2xI5bKnJzZsNNLUA/ocYPdEaG+0Rc3OYZFLeOZtvcv5IBvhOsytSsmA
QG5+aAb72C61frSG0L1oMNU2U41dsFpXKtY73CKRkXwSUt5mfT+fpTmi5OyW9K0fVXhDMMu8rCzu
wzxjfla10a90Lf8mQa1eW8RxeO1crdEuRrlt+qW8ybP2DqdvTGPUCu1tnobjNx2psYtCFUebz4Tf
7gnV0U5OYYlP0OqS0ONNtY8WF4RWN9QXqs7KG6km9qk1nOhRs6ZnMbfGiTAc7B+hgZyWA2b+Cctj
eUWQC+tdWddeTdeS1zEub6k4G9JviCz1tCoOL11Zw/lQ1J0G6x3gRU0QR1nwA4TEe02n7RFRt1tT
5De9mApC64rhruBYGqSJGHdhlF+qyHxMZ3u6EUo4BChHMyyTcvAjF0YfCy5Vi/yasTrj8+Qlbh3j
ONpN6+dVlV9s7DetzgIQ59p9hKXUypcXdrAzeLs42pau+cXF2XLKOkffVI0iGLQxpeJsdn38c3d6
bJPI1Lhyw7FTOeYzmeJs04SvULp7xHtpg1nqEKeOurotAXB5WOeGl2WYyi9pMiLgDB0Uy4upTgcB
NuHSFkL3bQ5at3Hluru2HHuP4J/lO6bVYzOiN1DNNrzUWizOZuEMG6NGEjNIfQ7ymnXOGh19l9RO
uTFX4Ch1h2YziEzfRKM+bxPU69tq7I1XPXaKTRbZc72Z9YmOVdc+WCxuRD5ONY6WGa6vQXsZU2Ep
tJFRAxrDQWaO37BQHpwpt5A/TNmWBiGBT5hpN61rVcEc9u0O32a9jR2AtHo5dVtncKgV9CUR9el0
jFwTIFfPkD7qZncdLaPuD1iENi2x90c4mPkOot91Zrh4r+iL7tyhLc5CME84cWs9QHR7Ssj2ohSl
1RuSO8TByrtqZxJwQnVwzjcOQCk/yfTGzweEV5YAJVODedTdmNIjk6JPSE8aiJopTpbmsgeJNm8X
I1dpo3eG7xQNAw061mmoaUHUxthz+if+rpoRjQmjVt5m9Mu7BL+1p7T6vOGewkAiUjmZCA5uoHF8
LUgXeZVWnpME03xpXZ2OqjEnnxb2KztYosYVamZ2w4NzrszoIkBN+iq1Eni4hXI3K+qlsyLSrDRZ
+1RHnB0LQ9cAJNU4s7uifXWnxXjOWN1ew2h2D0U18HZx3FcPBU0KdauEc8U8ngr9uktDEXvq2tQK
9KEfT65TNgfbyPQbRmx1UBfDvHaqRqc+oHbxZ8Vu0ytTicpzOIQdcV2zOd0Pnai/xpTLgkoroz0M
vPIGqKdKd3NIrvNsXE6Oky9oFqvYCih9LqXXD2p9axpN8SnHJfZMikqDSMK0wt2oQ2nesKrYqW9o
xXwzyFrc9gzRfM3PDl/MMg337AnbRzNUEMxZxAAfRNwaD3FZmJfYtTpyTsx6BzwcH0GXZN2EdcJx
aDpWyh7GZDayGnX1pyFyC9vTESTA1yuG/rDAKX0Bm20TwDUvB2CmA3FFloxurEFbdl3JmxepTr/L
6tF+BJE/bswI6qqnDKV6Ld0sPxShm9zECP1zBMmtssZ36cl1lJrXJOtGAWzF5Rjl+Gk57hBeaida
FEwclW6F2gUq9sCt1RsUciv4vdSKg7xth5MzFfHGjrrGn4i88uQQhzhczc9TG8/+KNSHHJUhYtDh
reGvNjLH1iZLxLY96/RVH6bGZhKcTvKFiCgKgF+7KlmAgQ49gfPRcIU3PLsaZPc17XOVb7oX2wks
gCcFm/WQl/Zt6PBpyHy4tZdqh+WRM0ynPIK8bHxtTI8S3clm6HMXL04ttm4O9g6/4DW0kviasLnx
JbUavAXRbHxX3Ur9NEoZX+GfjPE72mzK5pjgJ13J92x/PoF//oLJpQFwPMjrifEaLEk/4joOraNN
EPGxqDuxwe2hBXFfX015a2IjhnjYSAPkq4iWc0Um1H62B/UxNNf6MfYcCMhFQT29uxrS+Y25E6ty
ETnkThnbsolSALj5NhPuY9jk95id7/LOzLed1aZ+Es/3BTZ7paH8XQzjw5Tbjt9Cy36uxmg5lXli
3wApKB4EYVcQBvRHCo/PZH0XN72Jn2G21NAHsbNcw2ZgNe/f4sosN2muvkw5YNOpx6DTO3iolcbq
/TFPsm2iL82DIsr8KuHe8JgaclsvyR0lhgNQEapu6YgrNU78IZmWCxUEynr4KOAdvhTrXiomtq6Z
WCXdMA1SdraUylGuT2b6RRBI6HeqeReO4vuE6WpaykupTM/lWA5baxpvqO8SO2W38xU0YXG0Oifc
Lhaha7paBQuCG+AzhAb1qnhSh5EJRixXY+8kXjqkNtNNnWzcNtWu9aQaNjUQgWO6kmhhFJpHQQ4E
0WpVtnNkcmZbqnr0OAtgjFO4USJl3lQWkKxFy2KfyIsrkqdowRAWmXpprwwkf6kLpiNnCACDT/dC
2s7JoR3+hXZcGwyOKTdDJo81MBb+h/6qsHIdR6ClcE62TkY+sZmbF7cuhl3CXpgia/997uweYL1e
Y9xJQGuUxAiHISaNqS9OieV+KY3hbmkMkolc7TqO3dMQD99Hs3/VpbUt6vQIrmfwVPYUcWe6Vzhz
TnHJukklh9SacJdRBhJ6ckrqiZlNyQGst065jbv5scjESbjJA9TO8dqoZnFbAUQGE1x+p8297Rvt
zRTLAYxNRCmWk1xnpue+r8Yg6kmrnNto2HSq+lQr7hOBauhUtXo/FOapSlnmnN5FZuG0xyzskQyS
QBiPwrobWCTxBrGWSvGcOoh0GzeFKz+Nn0c8XblQgbxyLJTWGrKXwP4XfQmwwL6UAgeL5kTANRPs
aVmXwRAH9urjke040i/fecHJl6Sczxqg7MJ8eqykmX9CB97vSO84gnSsKABkD4oqdznJvJs8xrSm
1Y+ic68qsreOmtJ/oz5XeDyP56wwWoG8S7/XRPhEntsCYVh5honCdDW2n1UAs6WpfsuN/Kl23Zdx
lt8TA4zFGmGp95zG3e8yUw+Up1cLFemAMu8yfzKi26Xvvkb0k07jgicyqvR+a2XtQXZW85mYyw5E
uJpeOqqQ7BWV8MrOy2RjCh1CioxSNpo0/tLM0giDqd09K17luUTS7wxI5q7ueErdA8k0xW6o8uPU
6rumNI55QZShJqx9LZc3wsQmn4/Temm9nEh7fuZh3nVFtC/z8lygnNlE2bDt9YxltT/EsrH8PBJU
BOh/7rMlAvlblNal6IWfcU7zklG9gzQGdrMetkoMSnpRlGpbxq4v7eo2ZW8uLd2n5smxKbNvuiwk
wDc/OoN1IJWOZkHP3nIkV9W1miMmzsdsgYgzE3GT9/KrlegsIorOrm/cUWwKH+yOdinkr204ajkI
TLvas4//JBZxzXjY8VturQWrXtwA91jMsxEmh25qRrzt2RMdzduhYqFEyo0ibLVLYXlMlgcsWbM3
R4BZZUo1ozWiTyQBL16czo9Q5I9KFl4M4KGh1JVdluJOcFP3QEhF6MNd3ZM3J+/1wu18xeqfrbA9
cR6uvYEcAN8q1WhfMZXtJo28gwplx+TjLq12ZaVgeoBU/7VpNM7gaeL6nS0IDCBntLptq+GBIiFN
o0yoxChkit85irEzmg7XnAPpRrvkakM+XV8q3XaIMdeMRW0HGnViZmRcmVOwFCqPsBsKGDFwt7On
xZXNgRyRJb7FX0pOQBNFr2Gbq89Uxox9VvTaDZDzvL+wmJj90eltFuBW1po34VJaNhgNgE5Rdw9r
f47NMOWNYfpG3k77S1N7FeoAXcvnhFDTwJ0S/uwaHEuUHoJtQ9QljBVs6gUQH8/pNEp5eeyMxJ3o
enGA1BJmgBETnPdmO2jTrohUOVJJc+PCo4BHB0cgAss2tFkNMMRaLbWzZqvtKc15YTYIGEHQUr7Q
o0ulVBRWKzOFO+4UqND7jmARL2N/SFYaXfKi0XPE72B+gmaGqsmmjyTjfTo19idKgotyPasdHa2y
Acfuy7bJpoBU6vsqyySVO1drzgOEaOia+CqmHbwXSkyyy0wI+viem69Gz47l5GYQ4gI36UgTaVKl
tnYYQZTzCh+c4QSPBZwVpTmaTqHd4UKgEjqadmju+7Sf64MzGjQJFI4Juc4N3OnGKN2TLksjaGOU
ft84wln9rlD0EThuRJYR6VAdOCeSzAAVP1TkfVqnSqREJPCPX4rFdYerCLercyT6BZCQl42U0QOw
Tq1yNdXWQHNtqqOruTSbN97ext1QvrDraGOHWcSefVKi8ZPhtnFLYWYNGTUrg0psSivwgHyYSvu8
JMNNnSOA3jSRoQYaXoT9FC9D6885OCnSAOaEl7MslVetSKmjLZOpIsnLIsJTklDXh/sJFMtZUVpC
OmTMN7XXOouY5tlER/nWW3ldiU85B9uTZiKYAHukOI+qTg2opOqO6lhf7G6XLcMbvWh5E7YUGMC3
8O/xAGB402XzcmOMDkVF/aXGKYoR13HdfjfTLDX9kejRPYcVncdeVzjFJ0fdlGuxn7fvhaBTVUff
rE/jW8jZ1HcLSEhsRklVfKZP0JjQjpFfXDdZYeNYD43vM21cQh3nLqqvUvQnMLiyiIuG6jw2Z3eq
km8Ltk2UHwmeuEtmNiIYndJWT8kcL8ZmYSmMbrXM1i5VqOgoMIjcVAM6LeWwaYvMbLc1sRcs+JgU
jGW7QOZ8DNkGhnfNmAx9IBx5m8QYvTDG1opVBvkoKNpAA3lD61JRUm7p5rAHyZfm3CcRckKtbeF9
5ZLlm6N79rgwbQeJ2y7iKcckaT8VFum425TGyhjM5ZCeslIrU2/OK94CzUVU4FV24n4ezVRrrqkz
PfRIZKEWAhr6Sr5LsZwN9P/ODrUHcw2YbPgdXaiojzCqhcqURaboASGEnIORMADf5Gt5WEqTNV/t
F3NjI034rJit+XUwh+4sxkGs+HypVdST05qYMXxztkfWWMRGqi4+ORJyOMUyNaSGLEWv7W3eqJOk
z4hkpaWY6DjUbYP1ULJ1s27f1uK0KBZJNZmyNNuoZ2KnhgorK5JlvJuz3LnhdB57FYHuSNujsaNg
Xs4Vw8tAMf80kjyd7gyy6XIiHKIk2YzUb7J+x96toKJbdvWVVtcNp63Eymidp5PWNpQeVSMLoiGJ
V9N0S9scLV8ec5zsh+uIj9F5ujQwPbHZc0j1iSzrG7CxlvrDCKKLfQAWLx+hWfaSmQV+5FLT6jdU
KZZ+0dJSFr6lRdV3EzPyRdSKERJ4OyS37myxyOv2AuG8KpL6VqGuqoCx0uf0RPm3stiqgqCpDEMa
m34U7nAkWZaCXhdCCykwMkUM4IVKA7CCT8YA5grLOv0FnfQDx8+lLrJNq0UJmQVtA05rsBeb/qQk
VvmQ125O/khB8BK/q4J4tW0najXfp9JNfLDs/4u981hyHEmz7quMzXowBuFQW4IyghEMLXIDCwnp
cGg48PRzmN1tf2V2/502+7GqTVlWVQRJ0P0T955bb3x3ytZ8/5ALEY9gkO5+cJYZ9Q7p6CdKum5n
qL46koqebwnRAG1epYRL1f0D577Dm9bnXx1hGeeMpnjgOpuJm6i9dE1G8pPVlFcLhU/rFPS9mTcf
yF1pcVNgxVWLN0YK9vct7ya0mG5+MdQcrP14vvUVxousZAYQ1zakrsH5YKCKw071z1y11VEw0U/n
VBBsYvwY1IKuqrdugUg1n+3AYVGzHexDIXfW1LF5ydXao/0+h6k463Hy4mPtOfeybSWMneBAcBI6
FheglksazapW9qrwZ/QXlG2pQnCBSSMx9Tpt+mimF2gLB88FrDmgcNsFqdnr7Fd1VFpmGC2C4oHP
z3lY3CmJpBc8LIloWLYxElAoujODY4wB28bXY78xkyqA5OEgkmuss9tDmxYJ4Qm/xGyfxTDgIpTk
RKwyythWLdV1lhGJVDPDoR6uu/JYN1XzQMCvvErn5FE2Itv6c/0U0mJOpJy4+B1A0fL+roj2INwo
iP2gTGmovJoSF9HdeeBeryANJtFSKHQ9ytI3Nfqhi0UxS+2ZBOz63t2kCf4P1yov/WG6dc+px7l7
I5Z6T8sLbsdUG/LKRdSZxg3VfRtNCvuIlO1tHBMuHBS+Cay21yrKhnmKSOW6q0rG0V0wYb1fSAWb
/SNGZPAmqXUaTBrSsPLqbSEWYsMXm35BFO9L3vnbClL+vTliY6gJy4pwJ9s75pVmRCt7OWiz2CGp
kSuEycu48nokQU0HtQzdM5C+DM/LGiKJzWeY5DdNSM+Wtv0uMev8VpbeZdJYlCf2fEiscmPQ3hxU
lj8LIddTj/iOPoaSPKZquQiBnA2cnOqJYe/0ZmeKLqCvW1qs7NmosfFXTvEDiGV6p0v7VauKAPLO
NTbhBKgCxH+389pk44Tjtm4W+zAjiVjZitvJjO9a+HYbs4HA2Ilx2dW5M3wRJfFpFSklNQkB60Yy
2Syd+gkBoThMnRtcI6ugi1jS8gg3Aj4Rf7pGp3MoyVPbIuW017ZL7YPYfvnkZMroZFkPeY2yjkD1
zG3Z+YBCQ1h4BL1DDdQvMRfVoFN1FAbWKyt5myFxxF2fEwXAHs0V06PrWg3dPri4BYnPqsPdfRIZ
E/NezG+BXoqjU0EccXLx5YC2gaGgqlOArTUKyDLZ8rF6m5jw5f2oNfn2Qf7mS/AozJMZ2tkDK0aX
KHNot1MEo+yeudcnqS8UFZqoETPL+7U/L1eEmwQHRJiEjPmaCx8dBEtEKne04K+qsP2dcBjDkD3N
zBjOlBY/8rFLd4SA3I/Fd1HZx7YKP4KBXZsHmoXtH8W1TKr2IR+YillWtg9JtrTaZDuYPW27QeyK
d0Mqz3LZId46zMqxr6E230p7fM/zewXkpDAojppQrOkiLk0zvxYOUQlzbtwgxDf2sp9pOBz57rfl
eq4TFuW5fobjNl67jSt3hp8XrLP9dxs6F2bNvUNMWK7UI4nY+zEftrLsrY/Y7F8SVLSPJckUzLco
Vovww/VGvZEcQm3vvbbEPmyyKtmaLo8sdMct9fXFXDpuxGmc7tHSn5LaK08yTzLWGvNyAVXSYC2i
T0nKjjAeES8P4bTpfIvZi9VHmVOQCGrmONBMoY+6NbF+j0jgJ/Z9HYp5SIS2e+Vm4Y0c9HSyvewE
Cf4RwsshzQUJObU8LP5gR4MY97EeCSIhWy+U6Vm7m1+7JUxG228fFcksfVtAWa3fYGOzPDTIHemq
j861dmNSEpKB75HJVZUi2rSj0s6fEr/ZOUmNHqK/DU112VnVyc+m/UK+S5aXeyfrr3NVe5ed2RVI
BvOOEmishnVuQWWrsgshkRyoikUGsp+131o2axP1mAb9zqlEfNuWk9yo2cCQLS76ofjKR/u6UM1l
OJLwWARVTmo7qBSz4vEvUyYZgcmGL9fvli4oH2jMN7Gj3B9OwQ50TNMsIn2QBRl5WlFOxxY10vbO
k0d72xp6WrHgmO5CwHKHcbLo8uGTnOcEkvUnSUTVurHF0Rt665qAbpvFs73EUeLGoC0jq3ddoFQT
UQZy66OGWRhNNZZSl7bkGxemgq2eOYeCPrg6WGl8orM0TlMJm91l1RUW/GLEhXTrmrtmGd270i2e
iMogKQrV0T4AawDfjDu9YqfKMSqW5tg25LYLrjKuF+SQVprT5FXxTgdglZnEjifROiJyfN+4GYYS
0H01MaMs6sgf3OaIiDU4lnnTEQE/3WYiBmOERFYFRbs2i0HsMGkEF0NXFbup05e9015nlvvEHXdp
Vq6/sluKpqw0BXIci3Qj1fMQTELe9s7k3DQjuSm8/WNEuOYxR7jeDNmeLoUh69jsirgms6+dVrp+
t1Ebb5q8tyJTkWW1BMY6c9tD709Ho2+PSDGuzMU5g5OeuJLYvOu1I9VjXU5olYZJMbKg4EYAHQef
ImiQHw9ebw8bln7u1ySc7Io8wfzInDW8ShjsXpA1ieB2pDhcx6MrPj2Hgi5r5HcRcm+yQ5NrWWWU
8H4X3CJaJilipudGYRRCJqyD64nh31EGSv7NJvV/1pP/dNE0/huR5Vv99R9PX+3n1y+ySv6bv8kq
DaJxMZL4RI34eOdgQqCe/Juu0sCZgm0N4j6eU1LJz+LJf+gq/f9GhUnHYJNegQYqROz4D/+J+G/m
qFgOSY6ml8dA+r/RVYqzavL/Gc/OKeWBD2KIX+A8BIGI8KuqMgFSOLmiQ7cNMPJQECmWrGJWu69u
zUST8DnnRw3hmIOzdWzSSilzs7BwnC0qI/kGx/kijQd0TIahvLXOz02RLM3y5NW9eBOBsi+HAKgX
KeFTgGJgsRGvsP8LXmLuy1M+FLQYxazkM/qN4Wgg7dKKLrIZbcvZt1ZoPA+N4izJFYzcQbjvrBSM
NyFJFwA/OW0E6pzI9dj0l+U4H3CAQWz27OzxLx/qv7DN/HSM/vI+AU0hTAa7LKhvWAtnr8tf3GNq
htNcVM43kzobHWFVwBVu9LRzB9I+REKwBFZMifgFoB5DMG/4cM827BVoacQbiDr0vUFgsQl61x6f
TK+QsJBH3bK+Sq9UqeqSeDVsEyQ9tswurWHINhXl7R9wHv/ydYCXF3iXgDhgnvz1dThjl9DWqW8G
LemdjOOv1CnmXVnnHOKe4UZhoj7bWguO48TZJWPq3YUSfU0/M6qf/TqP4j6x3mM8iBex2wuuZPM4
5pN9CJK0BYo2ihunSnMKZJX9wXz/q1mKZzVAnHw2asFTMoX7eyp065ilQyfyTeSOPFY4qo6MGGi7
YKwdrcJR63//mf+GlDn/PFKwgW/xmfKp+mdY5F8/82UqWbvY/hcz+hejcB9ToqQ24PT6fa+q8jKe
JpNCFKXwVNMJ5lpu//0v4Jy/fL8+dCGqSNxpZ7MyftffPiyZgyikKSI/FH4bmxeiX0g+zJtPFVf2
91LGDciybjygCnCzTTOa8ztcuZSBDP6Gt8lq2CBJ1G3HUtsnt/JNYzXAMvwxMr3YLPRUIGjZsNrw
gAzUD2Q6VBsFavHJVfV2SkscN5k9KlYYXeq/4qLx2R2NrLeoPNWbTPvmwYgDdkhDGdR/AIP9JMv8
8uIxAf102ZHcHeLr+e3FCzSjSZr2H87Yjg2GYm+GNulPL61uYJwvZqa2ysnM79TU+MFErJmr1Fbc
XZcIQu5T1BQpE7aON67AnYS8me3pqp3r4ZmYv/46PYfWbbUb3HpB5z7pVE9EUS8tCwNmWRxGCo1F
2l5ZYNcedBDc+ujf/+CA/acHml6K55iAEZKDiE75/fClykrG1n2vYc2u3LhcNmVBWp+VWKTTYsBa
/eF54qr59Xni5/E3bmluFR7q3yT0TW76NvF97wML1hc3TtzNXCA1rcpe5qg+Q/vNKUJ/P9Ippz2+
FoLWujubjQZd68ipZPvJeFQI1ih66b/3FM5FQk8ojF0pQ59GP2icyPKJ0Y6AqGTRMtt4t8BtPsDw
sI1V0yfTgwWjHEzx0iBC9J2W3Q11eWs4I+sKVE9IZ4ZvxCjhqVrim8rHLPu3WuX/G01xNob/+mSR
xSM8YWKCRGMWcO/+9XstRSa0lsvHFKIgKxI2BjNv1kqzR7msV/Oq43r5w1v/L975gG8ydzkRCvjm
z+aGv1wfaZb5vVvrD7Nsg0MI3XDNeDlZuyQ2/+nU+qcbna/L2a7BwWWfvze/vTruamZCbfcxh+OL
1yqyHuu+K1+tKo7yJVQkgSbTsi/wWEwrRFvljwx64tUsaM3+8Kv8hAH8+kb/fNZM18brCQDvt1+l
COk3Uzt8V2ylXhlXyZ4uUbQ3AGHQFesRbVyUatryPJ4QtxgiMV6IjJxebPIbAe9MzQnvoofS2Qjj
eyNx3wD0zO0mHDMOnT6tPyqraheiiqumYkwQIttMhkbws7BH/uEj/ImG+vXVOKzWzpaW0AGa8fNq
/ctnaGZL0JSG91YWtkKgVGrv08SqiCjYDk8oyTDdEd1CfVOCxtnUfGO+dBuEqy4TgtllYucRUBzY
QjULxesFqdzGytIsWLu8ireJqv179lgosEJeNDXEYt8j/+2uIRCIl0U741OjYvtkGMNIoIi1L+Im
uy3SXhkrfw4AByFMyGHxEmxqgbBUFZa3YX6F3ttaGzGzlq97F8k9yhYCE4ajVfpS0tjmGiekixAb
RToCVIuxwbIa0P6zlFZG84e38Sfc5Pe3kcbNFLwLwufJ+PWr4Ix9N3WJ/TbmbcsMQQ/NV6A7cj9Z
vBG82lVz66+tUMtLT3kaTQwzF5rSEpkLIY1rc/SZUZcdSY0tFziqkTG+SrgQv3vnvCVrZcHwXyc0
l0bfqdufR+j/tTn/CW7oL7fJPzns79XQp3+3kv210/n5n/2t1XECzGAORE1OOMuklbD/0elYHt4y
izE611xwps38vc05N0fW+eTnYHSwiLkhD8Pf+xxDkNQIGoIyzDTBoJ7/d/8LIjcn7W+3Lfk81PDw
uJEDhfaZO/rrgyfwdAcQLdjaeJa01yR6EIFD3Dcp5qTNDK+2Ft68Go2q84+pYy6IqhzySIkVT9yu
vnawRzNFkUMj1y3EaIWnU8x4uZjgsFsT+RDcTo0TkjHtEoob3zEBa0cMnGbZYI6ow3a/oLHeFXh0
kgvAtbgsV1Y1pAydPDGN995i4uslMLUiI9g37GUgAqCZcStblj/ZbNPtxArWxBwkt9XQLXrNdTl7
PxhS9XUYUe3bya7INeSC1ULAkz45oaPRhC/MpMbNxDejf5z82mN8ZItQRzqYF4Z6ZAa0u6Jqgvze
tA23IAwIaPV7h+fmFouYZ966A7foBdLujvkFK48KCb6WI3bZulH7kgIteBjIn3E7Nr6s49chq/by
XSYoEvc9s9lFrO0+VvJAfMsYXo2qb8/S1MX35ys8u26+rPGmAWda6XKZkmuS+DiAIl6eml/dPjSW
i0k3ff3lBGnYIP+kKM3eylQVzTpc5NTgdyYtAMewO1edvS/Sxipua+ZK7Q/2cFl3nXlGYKwcr56M
g6ydPPgOhq4f9gzol+5rLujS6IHZRQl2ZePkGPa6ZPPMkhI+dOUww25RiCM88xYsAAyFLP9bm+AE
11m1WMY2VpbiY2sQSzh61YP7SE4VExzwTjOhNaRp9mNskFEf8MtmvBEZuq3zv9+W3akcGNlewyMJ
lxcy6fvMiWAnDzomLcmzuh9CW138stipbp6ant3Jjc99N5UhFPAue3BQsF8WWFeekrroDwnE4FVf
+C8Cs/OnhbBWs6geXwhPYGqUiLMZWcy3aUFhJUjOXadqmhacNgmSSkmnyhuhdXmTJ5Rnz2w+4+G1
AY84oXZu+xXjimwyUUSY0OuDoRYDl9uALk3TEofyoWSVQcKMyNUWdORyG5+jEvhQDdDQ1Ormyjdo
7dZOSO5DBy8pxQWfsT8Ns9x7bWLHylE2ZG1YRTKcMvO60EVr3rD9jBOGloFnMOPzsswrVhaejeGY
zVlm7jKcy8s7NTbLr42r2dhdI/JRy6mEfWs/+3EwcBOyN2uEkQ2R6mfpII9CgcU3LH7lX4UoXw8O
tnhhs11tEv66Av3VehemRaxwZJrt2N+BlC6I9kr7lFAbCtiCL25fKGG8ZOPcje+zpOv/DEQXBlhc
pOECoQaAf9VgzrC/W9MscMIZQxZfeFPDghpZJLIsbncc7qe2q1W/X4xO3jGByAu6bpZwPHpEJFNL
d+RGDh04Ge5AVO0gnmQRDbOhXo0xbdJ1XiAHWqUDR8d1HfOdobnMkOGGvKkrQDYB8URFEez9CgMY
uUG+wT5PNl4U+r0KNwk+HMzkQ4nPaTDyYzGbhB5bRVc4l/HSy2XPBp3Bd0JpAWeyTgJ7Q8KGfMFT
PqGEQWh4SZT7eKNmaZRENeXgp9CrIIFjlVC9DLZcvmIlvEvLyxZMABkp7DaehkRN3h0B8C/Ylmag
DWBLDhkvms4tjY3tZHfFThYGiyB2dnaEaya54BcxgtXim+rgN5m1WxQg+Yyos3Qlja571aEG/5XR
134kqGGfKzEmp57/J9MhxNTl7Mx3GCrKXQ0RY9fEw3ys7JJoqlxOtwyOHfsi9rtvz/RQ4cdZJbaN
sdSvNRX0Yw6eaI7M3rK/GVOVSCxhKqGkC8gwgac/bWTQWw/EyC8BW+Mx+TYJknrxS9tDnDgIJmiz
9jYtTVd5MWAxi+IscJ/OBfiyA+ParFJZIl7HqVkce8SO6RrgQ3NKQ8PfeFMcFBvLbONyVXWO/hra
8bFvQbqs/GmsXgQqjgdOALtdwXaJ242URnEYGG59BuUYXqOoZ9/qVsnaqez5qiQs68eUpot1LFV/
VnuX7bhCqZif/Cb3b3mbNX6LsPjR1YNFa4p4ZDsGvKhVlZiiZR2Cbj3STCyjCgldva9tr32euOxh
bWjba7CJCnFXGoHHqQiuEBzheJWMYJVAKIkHL+3a19achi28BW87gZ2/qwVRWE2pcdf67NGClGLY
qR/MQjfXkyCJ/MQwCq9cDp3TqeU04p1z58seOxb/3O8zm/UUwQVtsx9wr1w4k+k+tlb2Lpq6urB0
cixwcFhsLdz+yaprwVNviitfDKcC7eJDTQjneoYyT7woSBqtFGSxLD72DCEid+jb26Ec1CUUCkoB
p7blaxZ3/pn3ZNxN3Vyse7ZBJzMu0rVdGMlrmI3trpG4xhrTNb7LxcZBEDY5i43aUOJW4xErWE8q
vZrporyo02OyNcw8O5bL8J1k+Sn0s0PVNPFrbNk3/lR096JpjA1cEfGM/5pcngwQTtlftVYzHPK0
zgyibqT5TfogLj0aW4HIHcumSJ8Mw7SBBrOBQDR5IIqEcqHrLlh2g1QxRw4WR5gqanRrs3GDP/mg
Q+UimV8+bTJdSeTzibmu5bALi1xd1lO1rao2b9Zjhx7vUNvtOTGnRtGNQPBUdUJfUuQEqGKb8CiX
3Nhh4HefKIMM70ej2jH51N4MLdQsq+augH6aImBt0IIT2kG0Rx73z2VZmUgHvSxs1m6gMISNBlqS
mraqJaktcKnW9iStaXlnLebkv5LHPb6ngcSj1M0oDbN8qNjReyabReu7ToZsxiZnyK+CO/86GLzn
kr3iq2xZOluqwSGGJCEaYuSYlw5pT9hFcaOPNIGwmkjXfdVDztbPN5urUhsFI+is3vph36/0rIuj
rBlx89UwZsa6WIqV4wyoG9My2WICHZ40KCDjUDJPT9cD2zuPjXk29Fu/necPnRpA0GhyVX8SiD93
SVs3H66uSIbI2jlarKlkhpfLMupNbwQLN4Z8yIYdblFAdJt8FuwP6/pk53mQbBiAMKI+pw0ZTTkz
draEPIJE5PdJCCFW03J046lJtrKuqiNedI24Yq52itFfHXkGljfDmsZNXBiGvaJ0LpuV6DhQsUgm
01YvLKy60ZmORGC1UZ3pmr1aUkyfYV5U91WRVa9B4RYvszGKFx2n/R06I4XD0F+aLTNLRC5t1+/H
sai2elDYvH2TeEaW3kluBle1Vckr5U3d1g+W8pPsDWc3FMLcs/sj+zAcGE4pR54QTqZrbJTDuku6
7G6cRBV1mLGRL0v5CPxruXBt13qGkPpIwF5JjRyYOyTJ45ftNnWkS/9L8TTsxrDs0MaEWDNTdNdj
Md5RJ3TcppmQUdOE+LK7JrixK9gDzESTqxaIK5WdTrhsgTcRMP6VlW5uRHwBwjWM/uau5dN0LrrO
Ayg6DPJZONJYE99Q7kbSbN4nSklUS6hBVgBxisfOrcqd6GR1jSNQ/JiYNz+gORCIbDqUbkREG/6u
1zX1Kb6a9CSmlgG+xViWBBl8BFHVYx/HRx1WFGd6nCI3t7+rzB0O5UKBseo0aZ2Ah+yWFGpgY6gC
em7/YiqHjV1P3qFm9WOtKvSe69DAwI0stM03bF4RvTYJaaAXqPfymsgMnFNdH9uPEiEjIier7tcq
SFj76tgWL8yi3G9SFlFyNsN0lcFcWhOu2f6Y7cpeL7KLVdSCSsrPW3t2+HYgL6yKTCFviQcdkXAI
RQBb+bpBij8iwvEJTpu8JaGm625KexLXo9TtjgTNcCNL2d/54Nyue/McsM0wwV0lpRoxHMQI4wZ7
OM9nBnb4yDjMdlWabIBXTutX/lr3rKOuGmLaoqGWYDz1hFuNnA0DU68s3LWwyxJkV7ocwY765hXh
iFm5rma75SXNTF3RTDm0gjyx03U4QKvWWP7jNRr7uL4kvcXfp03g3DWGOe8J6hH5xUiQSrzu2cA9
TjW0xNWUg4LFYju70eBbCJGgXFj6eejmq9au4LBbBCFhMyvNdD+nlbOhhnFvnHg0dk0ivA/XPk/S
ykINN8SnlwcBdwQr1ZK8+8DLcECYhOJsCqXazSTc+ays8ji0iowklCzMQS2ovGwxNioMpezdM6SZ
/lC8GsiZLuPSax8S3fFVxLNJneK75rcIernxYsT/BqfcczK4IETQom9Un48vsAqr0yA4nyyvbVa2
g0Vy1fapcRoWeFZMmdAGxLYKn5m6nUvYCaf8TINwQlsYr9Pcdze5m6qA6sExr9GV+NehEtObRU25
mRtPfIxKZSqqcheNP6Kx9oTSZTyQ4cJ+CC7HQxWE1auPJ6mIEE9LvD91X9/VdUioaVUSAWT2kGNQ
wW2qPPYOZt+ii+T+iT9FDd7RggZzHzjtdHtWYOPPCsO5X2sSu/husnYZepwCigxOjosmfCRThpGA
MU57hNrDsyiCdssTUf9wzcEEEEMu00zAw7HJguCCAdW0q41ZrDDnuBeNFyykWJnimUjW+IC5eb4H
jpZ/gQvGVBA6w2WjeByRGMUfbuKhdIGCcu1JXdxBlbO5fLJhWpGzW9wydy15yHT3psI6vM1iM97a
Ouw2gGwPrmcOx9KTeO5CF/VxwFsQVYhL7wMh4x9A1+SVXbd03Yj8j2hhucyNFISIy5PMXntfxlXM
IZI55CRlhM3+cOOYgZ3R1cfcOSsmHHXfLVQuK0247DZ08sxD/NMRttogst5NZZxdWMlQRtaAYoKy
ti2fQIRjDk4WLmm/KhUpZzSGnOHSug0Tu3vGcdF5SCbmiSp+SAoRWXECYiaZvPA2STxVc9nWLKlY
QNJhM0Khsk6wvujA9PY9pRNAMDbuIaNDPb41eHZeBt1Nj7W1IPkQ2nXtDQo/xO3VIkYeKR0e+sGt
w8sZRHL+vhBmHe6xW2P/CGXhHIQoGr01afS6HfXyZ9mN/jo2u+lmrIQ7rcYm+EasOL52qE26Sw0C
C+wPu5nzHEAvbHvLGfRKW7x3bovnLR+Rj7Ksw4FRNFPCUnxmy6JFd8/0I94BH/LIoLQT0z04blNg
s26TeT9p7G4rk2BkAxiCA03FTmZvE+RzW10YrsBgPzXhdKyGysw3JB6H0LwWdvhEQwXrTDXup5eY
zY7kOLyvSOW7NvKpqKLJj411YZTml7fMTEKUaW906EuobaQvF1t61GXatJJC/lB7EzI0HdjzkelO
j7MoaeSD4sosYR6O6JEwOYvVaNbNo25FFqyqvmL0xcJ55ctMfiBPci/wvLEj8L37LB5w9yN6/jA7
mdL8OswDFkffky4rjlSpDtAmZHxa2ua1QazxLRld1c6eHGcVtJV/NRhC3/t9VQDUcejGDFm8ehz3
6JSSuY3aTmKSE5ZTXM/ksLEmRXPF3QrBji10slnceb5q+gZ3DElJJplmeZaBimzzOw+OSpThAwg3
OF9tgHFjVd54RlZ0EUB417yC6sd4sIA/4lAQgOS4GJZ0Me/aMhwZvjX9DFmvSKBTFBny7CjTAyA6
igjDuW/rTiU3iPYHmjeerAkhul2kwvsSchmq9yGRubst3Lbpy3UPBR6dutcs6ok1mxfgZClSdvlB
XOj4pXcH/DA8heRy7mw5pkO4Jmg8TXZlTpTeTUdHLg4x29w+yseJbqYnbiq+TO1xXjaBCWD9K+1d
/0gyWvA95X0e/tABucklWwYOpw0YG689jrH0b2gfRP5YhJN3jlPLs+4gWEcEqPhVHFzFNLfxrRs7
sdoCnhmmwzJxUG6XvuCnZsSlfaI3WIC2BMj9EWXZOMKcivAR1om0t5p9qEjC9ezasUU6t8+fj+DV
ndtU5nW5z63RGDb87H4LyDOEJzqM/aWY0j7bTpKr5g5v97hss8KW8Q7naO9ejV3QL5dtUczYT4rY
SfcMiaSPsUJYw87RC2PJ1TIsVnxnYD4N14S9GcE64IUmO8aF84h3s5P9DTpCFoZOUKTzLg/Ysm+L
1ET61kNWNW7yrA7lbqGGgY4xd7YC46SRmZemJo22pZcyHz1C7Tl2K5ITKblyfD4ool3jJiSxOoQY
uTCt/a+OLU9jah+1fD/PR2NaKipk8UYac33RmVARyV4Ok2UdxJ06YrvQC45CkgK2nk2DFRmTZXqr
xEWX2mk5HdHtMGeOgWLi7kZ4ywhqv6Cl8yajpUjqgYEWgCN3aGII1ClCag8pvfes6zHiAkB+ZJaB
H95s/QNSeBwFINEuPYIcDzHm9HVs08oXI4rm1G4/kLUR6TgML4kKB9TagXFsDRRBqaXcG2bH8oKq
yHjCGD9gNyhSDcASWBfqVWtbEnIV6b4Cp64fdSB7fjwCIpfBUpDDiLWJgEQTh+TbDaEMUImViCYJ
aUDXiraB/AkUyIy50jJ9bheqEOyc/ipHKRpNvdFue7FIwrCTdJfqztj7Y0t/LCjLqp6Yk2LadQ5B
d33QyKh2l2kbS3NeWSFESqbl1o3bNTFqRsQ6a6mTlPK5BdCAp47Va2abBeMWTvUZlDloXyt765w0
2LrYhNdg4y3IIrhBHPNqaZd8j+bi0kCjA7lLyY0w0nlLytxdF7hvmVfiD5Sc+7dJECNuJdr74E2i
O0C3tB96rF3fc+Cl1x3dWgtzV5Y35RJwoTXovgM2fleoippXYaLPNTu7PFD8I6Wu+XE/JvTw+9St
HKiNubhMskZ/BxU+6QolIrGNWTHu4try3tN8PI6LLp/I5U6ex9rw1rQh/ocT5/67KTOGmby7L35H
MYKCOrtHPAaLQlvjtQVGZdOyPIqYpFUb6YwMoUby/wIjabcIKMUWps8zksg53/VWQ6hy20w5toow
uQPkW+87L/sCLuWheJxPDqPGVTH6j1YFk90qDM7vJjMZkSIFJdPkW4xTjmBVBu8kguaRZGxO8Obn
XDse02eB332BIEV258ryMc6lE2W80Tfx5ei39Y0v9Ru1vsEaGr7WeXCzAi6c3GQBRhRwXgpluT/g
K2HPwTd5VcdELi46vylZ7KyoXKattaTVy4I7EfSKsPBQZ3VzX2DQqQhz1eXdouZbrFXoY/VgbhZj
qg8YKw2C6DGVKqxZ67mEfYxP4D5PpQHnJmwhN/A93hVpV7+NhXm39M7d3M+PpMXuvQqpmejVi+G3
Ch+Rt88sM9mTR7pPc2d6JStgucJgcYGeetkQpx2vRFqLXWxV/SVaNHUlq0BfWC6DoImC99DYBg1R
zZfRypBTh0uVXGdTv02awPpqwp4azw/s83A4AMbQeMMBPccHQdPnxOS4uPDJSyb0Ue1JqGwiuw/L
rdlQhOUi3I2s29bJaOn1iCAhsjvvhYN1fMX/fiHKMT5kRTtGzpB744aVvs/eIO/g4CuE6baxdtMa
jICWTnX29bkT5vjROaHDLARx970raa1EdUFLBwbB4vsy7crYyy4duAfXjsdjWy+Z3ocOXglA08+1
mZ8dX7H1aJYWbmeD5A8WT9WFn2IunyUgXuS5jxg8XxCMZDRMPQ5Vp+JM961naS8i4sM6t3K57tAW
z8zJsi7INrS2z1ZpffwPeWeyHDmSbudXkWmjFcoAdwAOLKRFIEYGyeTMJDcwksnEPMMxPZfeQC+m
D6yq21VlUvetu7vSoq26u5LMIAMB+H/+c75TEanYZoXL7Ga7xYEDQrEbktK5tEl4//DDiV24qICJ
jaoKlhiTcMZbynZcgwxA4ds0eCthR2Fisrsmel4y8t0NBqd9osBlLVnaBAmZ1JeBzeKuNaBLR0Ph
BSAvV48ceNlbgE/joU/Wuzv29/XpQAcQEyoHEJFbEMK4QXIzrLmOqwi0AqowvKLyUuM0eLLa2gpU
hKSdQlYh492URwWkiweHMgijRBAbdaQPAxEk5uW+t0ELg8bblWNyqQt4+MiG36Y+1sFU5t3tnKaQ
DPKk/LSXFIpGVjK5mEn8aMNYvBzTPKO/ghPIZoG3Bo+kHD9W1fin0XPErjpdPYrZBDTCgIWYwk5p
9RSNwWJKzY9rGaN9BbF2KU/Kdl4nxOWT4WNp5SmYd+2unybzavCrZu+yUNwW1vQeC8NfoHm1YboL
YV/Irc4Ms8atarvVYcQ5dYFDqH8OUVfP1cyzM/Hi+paNN9BoEJic2FHXwP9QxSXJt7+haXCmNrID
E5B1JSRghCVM571cSi7XJvnhzU60Rae6tUr/tgefwY0IZDA+8mzZps0SbSGsI25n5KVt2n6HTQtp
jyNJI7Zm7X2QbjE2BSuKcNclsL85PLVZzcM1T2Ug6poiU3KXuxTLR+CwXeOQW4hvA/tYNCG7W3Ps
CEUYSzY9MHM2z2097udFcPdJc0HuiFbofWxCuSxtj+2eb+WfeikvUjXlqPHmfE46TLzcqd3DPPNY
5uxqbFsvNB9A3sNYmMfhX/Tz/MVH5WLDBANru8omkIR95C8+qqaIRkOWswsicDgysO2zWVssfWf1
L2wqf/aIeXx3F3C9ZTvSMh2Fg/vPZoEQRGlaY6XfSRafalfhOkk3LELCl6HihLf1+VkxHtH5/mBF
rjMc/mCu+D/4ja31B/mHS+br78doRL8KfBGa0P5aDDA2nh9Wrp+QyzFsso4IplgEEzwGdqwkKEBD
+fV3rA7pcGXq3Loxlxo9wIanvGX3bcSXkV+b/pUFVdb5F/651aHzh9dmedLERQEPgV+Sb5Mn/8vv
ZnTGjEpd6sNJuzQXBRz86Tw7i2X+aiD7W26bh4opsfinZRb/vsqLw2d1/VZ8dn/9Vuur+ah+q8no
/sfXv44+q9UB86f/sSt7ztW3+rOd7z471rG/u1HWP/nv/Ze/VVQ8zPXnf/+vH9RN9+t3Q4P4U629
tVqN/0nm4H/9z/7zv/z4b6cBuf/zj26cry/8PXhATwXS/loJaHIp41n73Y5jeL8wUPDecYE5lMSu
bObfLTmW+YuyTYHnhjeWekSTr/rNkWOTVhD05fKl9L1yUXp/x5Dj+Kv77x+XER8qgZ6CEx1Fgktc
OH/5LJM/nMIcTp8uwqh/mMII40MAudDVD13P9iXZzDXb/hfXTMvkVSfMF3ddpEnRn/IUw0G/TWsJ
5f7H1BhZGO7jGvjSj4Wdjd3xmSgMbrdtirEgbmrjElBHe9/0LRQTaF7lzSAG7x3IYf4OHDV+9mKI
C5zisZ+fWEyjyjjpuIAhyVFYNghE00+U69Df8JJj+Bi2pWpAp96UXBKagJnO0V4/DHpJG5wUlnZI
3hcT9vixym7ZaLUn9uXyE2YvY3PMCkayq1AwaGaipfKhsgwr+y6sNtHXTEjWUTl28erAFCMO3/d+
gS+5H+efcWmJW8lWkCe+p+NXu0E/JcyKL9ejF57iZL/n9YZZJkY4qjF3pstxSR1kTNfLzC0gMWe5
nYsKqmHfQWAJVO9p60nQrVFfJhhjkMPzGqbHzqpU8TU6Sh3YeTQ+a8BY2XlGi6h3bLTtp7xRbr6t
rAh3QltXRHFHsNeM9kU2xifCJkaPu8do+ndIGan6LmXC8qBu4NoHfB5jd+tUOu43cDBmWgkt3Bw7
4s7OsqfTDzHFqskm4HR0ogKWhemV20FazY9Qsb3bY8qvyaVC6g6WzoqufYhe9kbmEmCqYcn+wRgF
ND65uLg56t6slmsEivkB50RIAQDPf/tDCVY2gYwH5GU/t6LoHPsYPgKH8xxtCm2KBK5EE3eHdA2T
bRa7TOcN+7uU3znB1gwTQAy+hV4g8n5QB0KIAgvDVwOChf28XVruLrV0+dJ6uSgDtdSswZmNagrm
2Fc8lSV7ONKjYXgCNbIYsNkUSyQNcivEpMV7RucxkLaDsLgoIA90DOou4JofmH+46HI/xz6A6UHP
2LC1SjY5xm11RpckzmmjhNyEuH3f6mns4IGgEWAEqeKu31Q4aBRDoj29elhn7qzWVG+slkAjeW4E
OHHI4DnsR22C7pylZJs0AD5+Sy1/4azPQvcpaXpO9Z6YSrTTiO/RMEp+T42ivB1UzsHQrzqij8yv
zbYqxuQ9mhL7fobMOm7GoZ0wjnUGCkjH2oENri0PXcIB88hvp0ZsQsQLEkf6j0acFk/8SXVTw1YE
jTLo/j6LEwliOsVHnMIZhJQNiWZlfedFCQHKjjQRdH94SaUbz5uF0+vErzXX9WaMa/HTovz7rpR8
uFEC7dUtkC2Nu5mzsX9GO03JFHUc5fe5leW8H3OTXxsMSCAO0777yPCdfMuJjQP5bWyRBQO1k9eQ
A1mH4tUxzVNXsCANOEz2QQhD+K1gMjR2barbmfNZn54FNts6MAAj5Jy7kpH3wjRhfIkonTkpl/OL
OXb9u5wUqzBpaft6sfuBkJEHOj4ws3hVl0uzeKQ+j33rui/0TlHU9pdsac333C+x009aqWZL+r64
5S+1U0JcFJ9sOEuob3gQkmcResy1kdU3565W7ns1N2m5YeZQCgcZlHcYwggKTVjfNz6muk0FzeAx
Gsz+ToVUw09Vk8PIEhm0U5X0GiU31t+TYvSgzEVz2VzUZdJ0e2Qd5yUHUJ+eQop3QcgYYXGrs8KY
+ImLudrIxgOxVzfs0+lmJE/DatS4buBFVltaJfR9IZNp3DIhtfcwLFtgik5fnPm5q3abwAZk0ikT
P9+05MrSgPrutrhyFKKvbr3yqTGK1goKnH3ggSBk4XSJwD3uHErYL+ueO1bgZtyLArYIFEPLyiww
JEsRvRsyx1NkE4BR8CeM9iNri3S+VFrBCfHbNP+cipiVOevK8LowG+6lC60pgAz0eMOY5SZkhHjV
G+Gya6YeBQgU0J902IzZgLcorudSB65uoI8vEBdJ4fu1UjtZht5BdGFLP86YYnAsWpH9FLWrX2Rq
ROuRsEOih7HiQwx1HfmAbUNhsokjrTZGPYirDp4OlDIPXMQm5SjwCBhU4npi94I7JpZMndXY7gTZ
6O9RlMuHYjIhZoV21T0RfcpOmYLbgfpM6cwmzZrwHaclOAjRyeJlzJ1ZHSybZNyGFQmX1ZS4+qnl
bQLltyjmiZ6Akc1bnXkffRfTNbD2G+2gOFjhuTBsB9qD1RWQpOrWt9f/7uCX8lQdBV3aDlxBHbhw
YtR+fEiNRNw4nps029CmLejroPutlCB5gg7uJmMHP+1a7mBSlod9ywfTxs0c5BW4kw0zQ7160XgO
QgzSSwDazEf9g5mfbENPjufa7cEueIs3UW3YLbwelu/xsumn3FSbjgFpXHUCF2WrbS9yDbGfhWYC
sRVgfnqs6VxkqqbXstnBjh2bfWGOBekSt1+mg0fCxjr0hFK6K42lKtyUfi0fLSTIT8A86cPo4kLB
qJfzk/UCcZYDhljxXnbIrGj16AxnvKjof2wfRXyAum08FAUyKHaTlVvO7o76l7GOZ25zkJFfDWAK
w6aUwnkLswXQW9GvZtYKush7VLdgs0UyQmXgdy5uQ7uxfrKUTO/AwarPls6cHkZpmP1E181aijoV
mlqdL9O5tnT7U9VSf3jmgn471m56M0wYv1chBC1rWVL0BV30NGrEXbdcRp3IPjx7Megtkp2zs/AB
ZgHuldbf+9E464DAZXrdY0Af+W16XDhD6OUf2BNBywMxwpaGVgQ63bPi+g0NY8IAIHv/A0wjBrkm
l0889VR65soHNRQVC5jhiB3vIa8cvzj72gNQ2GbldDt6/vLDt9rugSKLIsG7m7vfJH4HUIpl25VB
1HZNyvKrsz9rv7VpSJXx9M2ya5zPDvc91tCQGGgohFuMCxSgFLBMNzXve+051YVGivcPldH3ZwD9
kbN15px9dEvsDNG+As/Hnhnofcmns04WCPksHDpOjK614EsfMBzDxhsb7MaL6l9EKLxzW6XDY1Lj
OQzA8aeHslhGHZRcMRxDgfLdtBlHB/QCcvkQfurx3GFzeDG4RzbcL6PxTGzLJlLrlj5P7hEYcGAl
PC4PlDOI54IKDjATvjYu04nkSWDPc/XW+vxQF21p1acpM+UbO5j2jrZGYDhAYxOuG7Pz7htalPDm
UfYJ0Quxmh6msYVKE2EB2o9oMg4QgWx8tFrb/+nPmEk2Pl53qpSmOdMHG6kWfEuohlcn1TWOnN6A
BQS/RlxQpz6+RPNMRKQx6/Kh4T5z71CElmxpJPMCGFnTvMtHDOa5Ye6UUSpNuZOx7u9F/inrKH1A
tzLMYyZ743mizvk5bIR/drsBuGafWyz5eZYDXDUjlyBnj/Ec4q2NnkgtbXG2plRxkow84zOt0TZ5
NuXsK1nnA99UKGXxPrKT9hC72WwgaXVxtPdHCyy6Uyl9B/5OZZvScJdLb2wjVM4l7Ez8DAMoIV8v
LNRzTBPFnr4jyhLipnf3TlfV9H2lIrtphYaFspafQ+cTCcd9n+UvPo0hYgNcUOukfx3q/9as/Z+t
FdL7p2PyAer22x+n4/WP/zocW8Tr15Z3k+gJE51j/ltUxZC/YAXzqGK3KBxyFSrTP2ZjvkxhwGQ4
pgLclA5f9W+zMYoURc7Y/vluNhPt35mN7b+UlTIbIzvxH6KhDq9Urc2Uf8wLOlk95LH/FtfsUDki
mPYMWd8VtPfIxHhsEeYvMa+zOl7Fc1YEncnzcvbXTQ8fX/YI1BKPW+A7wLKGpBNv4Qia40DqI4sv
yopY2QkOWhLvHFkkw7ewaJzhojMWn3VykWrAH7JP0vLcpRNuxjmaCbVDw82GczjA791yDOm3CRBH
P9B+TX+aXIvKTjmUgeFCkpcJJv4fhjClrNs4dqli7HrzU7h1HV0ac6+pdGymOD34U988Z/CLKCAk
DN2fRVzV2XFtw3Pe4AbO5vUC/qg+ev6AbQ2AcFFvJ0tqkADCGn6y31bNzk+TwTyxou/kUYcxAVNV
IYlskAk84+iGGQ5M8gbDVnFTP9Q8zajZ5A5boapz3z+mHE+inZMz+TLra8Y+EQ3u5ZTALd8QMHM+
iegZZ8cpVyQsLTAYjf2ULg1lLs6j15G6xkPLGrZym5SChRppmZ1yM5k4quPmdXGT4s1MxZCDNYJK
SSUTW1Anmos7DLYMVEnux+TrYzt7lKmVftpREVEtX9XJVW16BeHjmtHFXEy0wMR04vZyWiKj2Ufl
HH7qhkN1QAeD8WiEnP/4bp6JhXE0W64YgqbOIa6axKGlIGwPhmtxXEcDCZud29v9O2Au2lzqKlX3
mOZIf5iJwPcRRhMPFB8XaLFbVKHCI1O6EhuJux1PI/PNBi5d+94XksGLdSNVjMI3spd5qYrXWhnx
sGlkT+a8SWZQOcYEqKY0iXQTMsFmy5kFtlXJsvLEQmGcMaQ7tt4mWWl8E04LAWpKkpjKD66s85hF
7CiICCbxKavthLXLoHmpqdHx26MAE2dqoyvKINy+A261ZGWRkBbR8c2y+Om7HGjyOEWoNp/o3zab
ckf07244l99b6epuZ/hGDMTLjKGsTnHDgRCg/XuhqpXpWibVrZl47KON2Uk+WUWyQwL2me/weEx1
IDBm4hgfvHbY2m1U/DB6Fc+0Cyix7oKwZwVSjuqRmSljaGfuRVjKPKgzTtVbz7mj8uvKlhD0e8ue
yqCNSp5LVaiz+7rt4E+z2Knqg9Q0Jg1O9040nnokDFDhdyoXR3fr9ezdCTDXlEOOfSt/mib9Adi6
Yp6K2ULgeYPnVoDxxh8bH0bm6B+JPxC6THwoFFSH5GEbDMAyVTDgea5x6+noZ2ti/gmiQaSYcha8
BFx7XQM6HGDrIaJHIz6NSRbi0SKZylsS+cNMxIRY8gFbd3u/VBzqWAZBwNqHg80UwWOuz3Y2BTOg
XP3kR56Cqd20NhH9PaYh8EZZa2MpWo1riAS4TC17LH+GURIOsHpLgfoj0+w+idX4UwFt+hk3Zqc2
cWZU3O98XJ6BLj3ru5fZ6rujMZkEbYajq03awdmNJnlnG+btjVtRtbNZRiv9mcSpSPagSfw3vJAM
e4qT/2rHsf0rNwqjT9lBl7wLa6hcbMJZiARYuouLojGXZacBnW9Cg7flJDKdndqirSGSjfiHX+mN
MW5rT/jzU1TY3vd2zs2BMQKJqSht7t7dEros1ejBlAEqX5wccp9o+rGE6tne9VK4ULKHMGsu0OTV
ibsGoxvniwGNqqrgUFdY0jDCQhi7lkqbam/kofcz63p+uFL3VMYw3MorK0uM4eBlif9uidGj/w5V
BHN/O7bf1qgam0+klD3FmXDEeX2S4xyiCslB/rJNsqyxnxmby423wGVezWG0/kROP/eUXE0zCH0H
KfTYtQP08m5S7oNTYYUKBqB432jy5OyK2NvelUbOpgYLhrPsGH6gEC1UZUL9LskgDwnAG2ROfNmk
ejscuYlngnTNy1zwefmS81L6Yh/w2GA09r4Ev3nV/vIvGZD3vbrU0BwSLqWi+cHDgKQi4CfkQ6dK
kRKdL1lRfEmMzpfcWH9Jj32tIiSxL0nSN6qQT/SXVJl/yZbiS8K0v+TM+UvajLg+xxNhrVXypCVA
BtmXFNqVjf1El42odxokSnYe7Xl4RmVEQo0HM/f2mWURe8vRfD9cEt+IraHg44aFauqspykrUvJN
v6qzeSzhobONNFl3FnazzZOhf17SGepMQbKNmcX1HWMiT7cKv3LVgIFOcluWMopfqbnj1JhbtbiN
VuV48jJEZPtXRXlYmuI1Ysl3tL4k5/JLfp6+pGhOxkvGVQEMbkuoT+PyWpXrpmYyVqPjHhJ3Sm/d
BRM3JkaHtj4+a5fFc4kkDI15lcFxKnFTkV/qePullPtfqjktVSjo1Sqmh7nkpdtfGjupEizt+kt7
97oUHR5YQfxMu1X+DsWVXEhsvCpvLm/aL/2+waF8H36p+oQ5uOXl1JR+r/mbliqYh4hdyBYQiB5/
pmKZX3yJwbGIiqo8jI3tXrK0kyRdypVzrW1W/v+Bk/S/byX1n+28LSxWgf/3vdQ9JaNXby0ta388
dX990W/HbvELzm2LB6w0cXp7FnunX1lYlviFlauznqzZC7Gr+kdI3Ja/+D5nPw/6Eilw/vmPU7f8
xeO9EkS64fAoYqt/69T9552v4oVCnXYIqtsOm2V4WH8+dPfU/gp3tLnMYUZuSndKDr6HoOKUeLWq
ufMPIpY7qKjDN+73B6tJTnZKuNUU2UOeip0ux3sHPOPG4QRx2VbOE4dr6hQK9hqG11G/5rOkbwfZ
ntwcpSK36RDrmqHaxxnFEMoIP9c8A6wVmQZgnesNIQ3EFlh1BHw4AZfPKsrr7TB56I3UDQ+ueWRh
wMqflMVmKPgzTvdCuImsGOhbhC+rJ3Bi2OFDMYhvX+/t3xoY/79czv5zINzVW5788fLHzP371Gn/
IlwmSt/jSsc0CYjn98vf4PoXrF0903IsiVC2XuS/QRKgxH0NnAT/7BXn4vFVv02dLGvxQHim73uA
Sfi+f2vq9Fzm4T9sZMlkrlitlYkj+Scfp78s9j3L6COddXubdJBzrFK6qbbEMJP+uxx5ZYwpBmL6
Lil85PaEwsxxa2T4C8++T2z94LhsgO5ADgh1VXyJ/WZEDSBHNFF1ZzUCIYAIU+tTl4uM41KqMTJE
DSSVk002nXTpwvl7XztUIzypzOgALkqOaMdmIaWztSa2Tt8bleC/prEs4dPmNQguP7DS437ZsCth
pYjxtljbVbPkWyG7tibdTv76x4QhEcOC27b+iXzcaFOc2ya7hXQN0EVApeo2iRdOTVO55Om2c2Ir
fDDV6LcHXelpm8zGQz/6H5U/Xg2YH7ayzdBNcbHKRIYEPvIUyJ1jUxtW4GTnwIJDuu6uvMqnHtVs
XxmTregEpEqagXCzlWClHu0kfrab3r9YGr8rd7XD9pCC4MUrQFhqQsZLLQfqRCPVkb+gDuoJbT7E
8cbD08ZIXffRefQ5HlLVGndPWGaN5eB2cQcBjNDX05K1CyIvP0FbnrKpkrS8qPBS45Pr9lVmTCdS
jxjw0fmKU0c+GaImjJqHrlv5EHE8wLkD4OmFJ5j4fsXMblt3srAZ+y2w8bgqrSqe3lPW4NO+CsPJ
PEyzLaObxSDJT2+J372LzgqvsYcu6rZlo85hLGrzfFNks3gRjZ7fIBS3tyO6IK6j+GoMHXdL5Jx0
9+pov/ON4RFaPwDkxJKfeWfFyyGNl7HDuToB+QL4LKT9YWOhjzjedFl6oM9v0ld1OqUFDBh/+J64
nsf0DDQe42Te5q8pFcHzIWygBYDFbGt7N6PZh3eYyT08apaZcoIYokx9JhTTW58s/NzpPqPnbjzN
LCzb63wqTDqCB+pGBOx3cMcF8NdFyYazc2ctmTx2DI/1wgI5zcxTzbpNfLgqVE3EFGmO6Y4dcRE/
w+RZ1IsyMbPd4DIM9WdiGGnvbjxMA5jc26Gi0Khb7UAV253GsyvYUTK60osIFb7Zlg/lbi6FnxLr
6rrqfSUpRidnmBp1X099mzzKqOvMEdNpwjGMJUfVAYgQTd/ddKaf5Ne9B+qt2dIfm1vH0GrBF+H+
cOBxJdryB1LWKkUIBXcrCyVOLnVS5yx1PVgmJJvFSGGfB04+aDp5FTvDQnpFp/N9v0Tqtc6a6Bym
ltgDHhxece+iTPgqY5fEo5UyYS/a9KamU2jl4PPK/D0NEeXRyLLikPphmQfrmQG+QKarElxiTaqH
7MwZ/0bO4XcuswdPCcaUdNYrEFbrJ5AK7Zl7XHpk/eJelClIktDnOEiG4Hqqw4e8tby7KluiCzNX
/N6rqAFyp33UnWHk89C6vvutqCf5wN5eQVYqkY1M7oQXI2Zujo1hilPOGOY9kWP30USuuPXrubvI
kf4v2xnn6ty1LptLcu49W50p4CAzPAMOpjdrgBLDKO1zM90j/piHhh6ZTU/nytnEIh9vhob4bZp5
w3EhFf4iKJEMBpGA4B1sUsaxR/bWTuCp1URut1YP+rWvTVDLojNOyHPGlR66G6uP+X3pzkQlAjWL
jMYOP8xcdzO1rhcIYU8Pyqn12peiz1NLfWsOF55leWEGzEVX82RM785gjEfHaRhHuyk5GuggAX58
TNw4ePfCppfHsA3rTKKnv2B3wSoRmkrAOL4modx2ryaNmbfA+azacO+6QKtHLAaHxZlaspk6vSZA
Vl2mBhuGxKiTEzXs80tBwIBSLmkYD00MaBfUzZ4FMPkBD9c1Ph72XFElgRzPOb+R8SAgiUD35Rjm
FbD2Q6OAi5jmb9FC8haeJu8ql7x1FS0Ff8QTCz2+XbKdJi0IPndzYLdVhgwk/WPMKfCkJyWuptiw
gZEJ92x7Q30irVlf9GF+HgQ5ooW0yfrIcnZVq8sjyA8a551hvNJuhFeULkq4VHF4kIYjjnB42rc5
HNqd1cnmBAg53Hai0BQr9u+Kt3DnJEKQUoGqg5H1MovS8mi5szzbS+i9EGms2VQA2dvbmE2LwA77
KvDxad3UkPJZIAr7RSQJc1TuNREuX6c8kTSXN1Y8V6wxQs+E0CkxS87RWD7ZuXNL3p0nomGKO8P2
5NboaKNwzZqmB1HkWDjMe9iEUMUhsL22KN8B1dVyjwJE6UYmvQsC1vLZn5WzTQW2hsiZPoxcc2tJ
ZEuzk9GT3A9c35Duhvb1IaD9TN6bGfVUgoIYFuKeqe96Prk0nrSU3ncglNk46V0TUoKJ9mnQ4O0R
FmlhKG+itgLaaK1PcRtPShzQo5y3+3KR6raJXIo9sin9OZKz6S61SUqMEHRoSJ1Yw0ZVxP27dj9j
jY57fRjjFX5vb1yPx070XXtRa+Hsb0c9cJbuOqrxaDQw0gYSLSwa2nYQ2nOQG/DJMIqpkE4U6aWx
NNc3vI3Ne1NYojOn06jdUCOkmbG+BlXTFZ+Mv274Jlw9Z+bGQzN57TurOjULncxWU/r7CfBGkBX9
a94Uc6D8MUWOdpIbrzPiwHXj/CFbzR0HI1mkuTfximYA8ADN0/uZgijwiuquN3gXyiy04EW7+HBb
p2ZhBbd17/QdsL9F56xMWbaNCqrjrAA02ENHy1ZPsPUEeWA4GcacXC6xUzyVeiIal9eq+hjhjhAN
ryi2nJKq2oZlqfayyR9Lx/U3iW2oC5mg4rROll4xiaRvdVPIRwMTv7HriZ/tWxw1F1TjINjUNeZx
NrDzc9chjxdVVuyncXE+03mmvEskxiFa1BtiBqe4iL2BN+T+BQgHzCYa/QYfnMNlk2qlTwj+6OXY
H3EVVPRXd5l7X3ceLL00HQBwzYb3Iaako1QC3RVa/ncqTPp7YBS05iH4qduOKYsyDm5apiFQ8snb
5fucLqr+XFe0pWynqBX3o81qhIdOzuJ1YQt/RX48fp0m/x7Yr3dTc/rFQa79jTXH6U2TGiMIq6Ej
rl7QAtGwFtHp1m3d4nUabDoEU1cc6dSpr+QcaXS0BsUvVvmxilcwmWo9/eChr1wmkeoD0PqC8mHD
GU5eqmkRchoIKcvyjiMC+x4d0Iymdvm9V3NCkGvwUYEyKpE2i6hWrR3payaEhk2dNYcv0Ww887vG
E0J/gVVr+BwsOWC1NPbHUpjdI0/GoQz6acH8OOvsOi5j7uGTtMB2pdbDiie4cowxeiqqMH3PMJeT
MdDV9DgIszmqqVgf5cUY78rZEFdzlHdXsYvPviBCfYHybPmBbdTm5VIs7kO5mo7sWSY5zXqg0rZ0
PrScgOf4UcFEv7K7ZKJaSRr9/WCN4tDT9ISjcZkmL+CsEXavkTtgBwHGaI94cErvjlf63BphhV8h
HL88iYkl3j3yls5V23Tt/G0OzSl6bjLmMdjT1uDhnyBzDfCCTi/9YKG81VegrEOxsaUncTBEGP+4
ozHBYMLPqywdLnyKXifQMJNB/etgLt0uKqSZBRi6JuvCjkZV7tXgY+cfhJdFzOTQdmmqozvRyiEA
dUkI2bo4eehSwcBcEKRd88zPVe+ikdourJQF7z0PQHYHDbs8OTak/Yz5PGrnHbl9upoXx7/tGjs9
F6B5KVLB19ePI/K0dtSmwOMY5BbJuN4ygIzWWCOcmWVVnNfHnhqrk6si9+Q4hEWy/FaLAXHR5qGP
bPdCHpCYG5/q7ZTlxsFwRvdo8HP/5AMq7yNu3YHdj+Klx4bxaOEKu2DrHR4S1bhX3ExR88F7LXtD
miTd3CY/T+Eg38waA8f1aFbTx9SR0DzaJFRiRqVptE7DzDi4tYALpNec4t1XB+s52fPBKozApum3
+YaNPc2fC8BJFJ4TcQqSyfTyI6WpQ3OK85BXVtZKHJthVK86Sopyh3fGD/c2kTTzRJEYphFKDJzT
WEf8PgzqWLxgKay63ZnjPGCNo2EcnHMI5e5IK0gtd56qEs3sFXMJUzri6RPIl8y+EJMzdt9mb26m
NzZgodjFWocfiduSeaB5GktIJ3n0sAbEQXupS2xQGCgK27iiYFUVt4Ya+NV9sav9TEtu5w5tKhe0
xYHyZPE8xQGLv1Bt7ammuZRSjkjd5mFoUf4wdnV0azm5Cq/soa2dbTfgPCIanYzOzuCH+hxcPHHX
HqMfrTaZsTh7PSxdeMzS3LO3i2HwbhsYsy7jil8foSOXJltE97w6LtLH0lPoWR+NVD85SZdfhDa5
RTnrcJ+kvkn9epXsYSPYRxGm7Ye59PGrHrAtqSV3n42eBuJ6sUpyL9QkpGXJA1Oxndg0AmIwYKsp
f5+pa0qxJsn8aJu5ONOD7O/IkHzPW2fgyjcJg8bUcF1Eo5h2TlYs2LoytaVbLt1EZVO9Dzh7G1T0
RX6wvXbZ1grC2MVc5NUmq/L2aDht/2POl+rCHJ3wnSAEVrDGqbGFZeZi72erLtfmQBP7edmTzd5F
NkNgatIVaZjLjAGZ8A/OkIqm+kj0t0Tcw/NsRcNBGb64mc1y2Y3VYtGY0T8R4Z33ClLfjtBbe17Z
hJt+oTPGw211FWWpookaO853PymoyhQmvs7K0GfS6PF+EkBGiswTP4y6b88xGs1dNKNVAhOh/Sic
FYs8i6cNLjudp8EU08AnbMn8zgd+74CUhH+LMakR4a2cWybrSYbr5gHmYsNCSsWy64H32P5l31MF
GDqhc1/NUfbYRyRIsQ5AZ2S9q09O2MyYX4R1mvGBbnMAhGd6sHFdgqQ59lTUskHp6109JP0V2wwv
PIZhU7+kSU+jJgNBqf1vZpeX/UVvYP7hIOlEEwQCWatv2L5ZC2arFYiZOKc37T+gR/6/Kbtb4p/6
XM6f5fwnn8vXn/9VcbetX9aohs1iHskRcwpi5K+Ku0RWR4qUqw2Gz7jvEL/4TXFEcCTjgzvGV/hg
MLzwr35THA17jYe4fD/TRCdXCPN/R3L/Ipz/IwOCxOhQRAB2VcIlh876V8k9jI1kLkrrHbgVeI7v
E/4DDLNgrUvjeZnHtrnzw/5/s3cmO3IraZZ+lUatmwWSxnHRG3fS3WMeFRo2hKTQNc4040w+fX+U
blcqQkoFbi0blQkkMvNCMudkw/+f8x2QnWnXeHSvCruu75oEWwmeyEqq5yEAS2SejxsK7+NPvYvb
Hz/if9VDdQuhv+/+z3+8tJr9+GmB55KNAcuHwihl158lOLb0G5UUw/OcelYTCyMB/uRWZQ2RYB6U
f/zzaK89VZwCPNsTbCosPFViq//+PBqW6hYBf0EEmbRk5HRr+aTmQt3981Gw+5hgyGmyfC9N/zxK
mnJwIwuLGWOhDEW3sTsjNXO8/vMoL/soAaolD+0SVAB6Mh4MX2RSP49CllEosU1QoLOq/EBL2CR0
k1S+mgCyiyI1QtLA1TdCR5Y3Lu/lI/t7YOHCEvY2B1Ow3eSvn++JruL5Wv8bNNfYTU6To5iW5XFB
nXnGOlIcrKXVP5p8/5Yhv5XC//Xi/j2U4wIQch3L/Z7d8vNQaz0jJl636Fcrp4Dcrz3Abv15Mta/
TFFZb7gRf7kwUNl81ZvzkRaVhfPqxYUhVYXtZcJfLBb5vne0GQcO1FpUo29c1tbienFZdOcYglAS
vn0hxPZDfrqDuVmgv9AAFxPLMiJKJebOc/Mx8nKnPR9Lcv/CNll+zNz/9l7+8u4jtzNNEl4tF18o
L+bLQRNn3OzweE6KqfURG01q+MvaYlHfuIu/HcdjIB9fp2+Z5stxRkTKyFoZZ4WGR/4BtmmZqfzL
n9/+rYn5+h6SGyK+/xtE8PdYkZ/uISfQxe5tDl00B4lTU+iWcKI4R5j1j6p1rkqUXWXuHDuSYxDh
UWCB5Q6xajWbqyWE/Ge1DRb19fbPv+t3V4+m0UZEwf6VttGrq6ci1IAQJTJ0pTZkuTiZijF56wX6
zZsKXNvliMaVk1v06lmaa15RpOQeV1M7kZNuNZjg3A6txB7ZXDG88Uh/d69pCjPf+NtC8jpXwQEV
YgQ5/SCi7CHFOsEnDnUX4DLOpdvIN+bo3w+GJTKER042zKs7iBQGeahmsMmp6lO1mv0dZGBE4oVB
NlJCsuxbr9KvnyMxR8LyBUskS/L3jJSfXiVQjHk7WXyOYzjp6xxEbmcF5yE7v31BWc1cj0b/IQsX
AlZh6SVqjXDM7f0RAXnZI5ckvRThTp0/pQbuhn/6PtGPRwOLtQQrnxW+mmy9bd3kN7MvxZO54yfR
16LVffbnUX59n350/UnPYtXiGP7yrbWSLCVRA16WJrBxuZhVummpc9rniCg5kbxxUda2qr+cABnP
89Ao0J7lOb+aAMWUmLp2EUQpE0fJ+Th6QHvBF7aXgLPVhaf6/kvuSiqnRtvJINYYHN9TbiThoU2m
5g27+6/frC2EbW07LVNgAt/eyJ+efz9sKVstV18V4dCdppGk6dO8CGm/cd1vDbS9iD8N1KAKdKeU
gWrENScwmPg/LbIt/vwwf9kYIOFgbf6ulMZKjFzjxSg2dQPHG7m5dT2mVgQ3JPmcmI3b7PDOkbEH
I2giB7jPqe4nukGE9+fxf/cywbwX6LQxDlqvH25D4sWS9UyBsM4HQCpuf8I034JLc4o33ltUKK/f
pG0R4JkR8cOY/I+XF2t2wqhzgXypllOnT6U14qVyWohRzI3Ak6MhC8JHmjCVt0uazicffOaEyeKE
JPzZSqzgXVYlNX1QgQ2gt1hJmpWWWWOA2P/Cxl7XX9vN7HUNi2DYdIFpCnqe7ZZU+yInAeBjr5bB
OkfOmEP3qGkY7TuO1MUdBJmSynFbLuZ9OmesO/VEfazayX5N6qNJXQFBswymwogsjP19lDTmep2q
zS475PwmED5jSxK0PWhoTLNHbunUzuJYQccy9iSFZ8/SwNAdYVSS3oVoQmgWgVX14E8mTovHDgNU
T7Wwpqlpi0WMgDOapI16c+6rYxsGrT7nM3c/sR8S1WXRlq19rDw/I25eV66/UKAbp5JeFkDQTV1X
cZaQBIVn9pRctbgZZXmX0qFrwwuzQaecf8xVDWmXcPG0oEQ8ptUYOqcltGbq7GnbblyfjUQExKZJ
+s8O2uVbGErZnU8dB5RoR/p7lLecmvY6c2iTFKW1PhR03+XRzJXpQw2ti09jX1XPLQjJkWJsYW34
YZ8y/Tgl4S1t5ORjVuUWiz9YNBrzfG3ZuZ0qLziziAYq4mBuMy/KZggikTOFY3ruJSL7OBqe2V4g
x8QDReDZIlDrsg1sP5iTQ+syl6XxsRMlmvYo4LZtHiq0gdzgFEBDMkkgEjvci86tRPXmnxM7gOCx
pNmSR4Oac6Lmg6Q8rgtBdLu8xuOE51TIz7qoyIZOKIKXO+QCVhqHsszURTqq5clxK2DgSALwuVEq
cE5SZ22yk5CrsFBazQRsvS0qi9RsoSz6dYGHgTZPh/k+bWt6WIa1BDc5neM7+lqwPFZqMwXSWQfE
aNROtqKc408Aha9yvzHcEG+Z0YJaysNAdgyMMJQ3zp9aoKMW7ecaxcWd0ZSjQeYCXLpNxUCAObOB
/1iLdTbvpypvOxhaQxoeFXLBkuSbXo71E+nfGIYt2ZsPqBa9Ng5slOm4E3A0SNLlG6MOLurR64zs
LGelys440JCAVRk4QPdTOpTVcc4D89YH2/0FVXFPqt+MuDqqx5ISNzrqgO5VV1KF5Ywgd7LBb7dn
6tflviO/aEuumBJjR58q/YZrjCAQGE9bS7bmiEUgg4t7KLdJoN25rrOiogxHIhCZH7wkKkaFBzu0
6aMfUo0yc+fVNRFCHqAw/kprMzjnxMtu1l4LVpotZmeOFIACoFFBb1Mp6oKVFuzc4YhAI5dGoxO6
LYyksLvhKEc6gPIB0hDDiJp6p33cy1jAZEkeCildu76mfhbR8VBF1NUCE2lRZdayT1LouHuEdAGg
mqxfP+Med9+XC6JuVPZjScKQsLGU1SovIss01Md0mqbwI2bstXvvJAhCot4GmarLwOIrWFvPPnrS
qcOLBn2dOA/gOfix5ftVe2gRBOf45SsBHBuD10ErCKQ7EcKHgJFt5l/TAJDzsVpS82Rz6EBwkxMp
xOUUHn0WBzzqrmtzrQ9sAkByp1RUsOvzQS97ziQIpoMclynSvExf08RzPpThkP/V9F6CIa2DMrhH
DOULypxW9aEIzbXaTZWt0j2YKmYJQSUujdGkjwjxEcsUe6NvkI00aeHeywEv4r7E1gdeegXCNsMC
bvBNLDItLzCQagQVWDdsaw8BTztH205rhYW8hyZx6MjIaONhLElsmKY5uzFWoM4obWqA5U+TF8qg
OLHnZw8b62xoFU+x9cXQ99/8PHHbj1Wq3F7vrLGlYcy72PKFDWzlh1tY9PYZNovm0yRza0NcuuQX
07oqivO0cZ2aGWfz4mGSMDO1RzoBDwo0TDURjsI5ZJLOMYTVVOgfS+w/EiD+f1rw286M/15ne/b1
W/m5fn6hMtz+xI+SH3ALyC8ux1uazoJtFqrAv2t+cLr/k1KbuTmpQpPtucMO7e+in0fk7OZcw375
XwrEv4t+Hp44pC+gZMgHZL/v/aMkppdnGqolnmPzL9KIAgqQzmai+3mrubQLOFWsOrHfpDcgFWS8
5Ho+akLAopBAoj3q+O6Njd/Lk9s2phdsRxWffRgySevV9naAgJVgbujiFpzC53Ga64M1WXd1EIy3
IAHcN4Z7uc/8MRw1PCSUHCVsHsPLS+zBM7OF1gClKaAecY8QEWKvZcQ2wYt+evK3b1Up/x4qRH1h
B4xGpfLlUMlQKnMgoyWWlmEih9o6w85A3PPObJwi/vNgIX/Zvw5H/28w4TrEhfgWdb6Xg3UVMszK
arq4Qf14nYp2OGZFKT7pvKgeegMjUkvczgTqYGivUJo6b4z/u8dIXKaH/dIjgu97XupPp5TRNBNv
LmkTSy+oLtRAS5XI7/aSpBJ5Tmct/e+M57mYQO2QSubr60VIp2y7Em0M20HfQ97QVx64tAsTcMBF
WBpvvDa/vTyGQQjsc0B5XeXT1RBOLltV1lrDh7qPJK8nNWjf8aqd8G2Xpz8/zt+N57kbf8mjcCG8
7Z//dDu7RWU1By7Ug2x5Dr30rFsTLsIVOWP6hpgF9cb1vf4sHBM7K5HD4KWAuHmB/XK80g2GFQNc
C2d9dW5pXOcHMKRpVELu+PjnS3t1jnfBw70c61XdILQnLPpCsybCSjgrvAFvP+A/yCm4PohjBrMk
7duZ8tQde6ThWk2zc5kA8XzrZP27i+aFpeSG5WErK7y86ClfxrIq+SFLWNUEjRoTXu40uxgHPX15
46K3j/3n75OLtpHeAUihMMM8++qiU09utdNMxwWK6KM55JjHV2t+6JcGKpJY2Tw6HUpJ0+3wsFuo
IfYAxe03yv+vZwnHpD9Dzh6iMYHLOnw1JSkiLjXthSqunrLYuHbs/fDBOEIoWh/+fL0vywk8Y2Y9
FjpKY5SgmE1elRN0iwy2K8I0zrIxj1C/uTeKBEt60aAj4oomxBlMZhGPiNrWN97l34zND6BWbX9n
l9mvpkI0iiKjpiZjWKVQRVOcGKs7zJdBKrfwMOt5Sh2i2Nbaf2NO+uXuWpTaMKlsXhnaHP72vv30
0Q4lUCndpWU84lw+MUjLpB/k54teTAxzMCxGKgRHHFFQbmWi35gzfv2wqGeYJMxuZTJWU3/7fT+N
j+AjtPKEfWy3AuqypUAKxxlwT/ASDXCbLvg+EAslHdSRwSnp6u4yX6SFR5cAmn/6/AHaYJJnQaI8
hmb95U+h0ZyZgJ1VPHdK77sgf84cdszagzVjoZuONIl6B6jX7eG/M3CA7tixApPe6cuBVTZIC0Ou
itE0VQdkG2HMAa8+rqaor2U+OO/mZbwPUvikfx74l8nku92DYve2RzNZ8V8ObC60ZbIlaGI/D7rI
mBfMR0HV7fusNd9Iiv/1BXdoOvH9+pSbfLxaL4eaPEToI/mLca0JzJpo3h86zx7PFGd1NEy2dT8F
IEDIj8jeeMN/HZl9KFVC1lx7CwB/9YaJafJn5OpVLCp3iSjwNx+lWTwpjAWnxPFV3DfqOU1gpv75
5r5eDmmP07Tgabp4aT2al6+u2NbG5oaAA6CBquUTKnjc/eIiWMSdJUPj7M/DveoTbdMXi65NGjYL
A23E173vrCGwSecQU3H8r58xqFuRb6ckJ2BrNk8BftnLBE0lpegxB+e5htmVbxjiSw/Un0NcWexG
RB5nalLdo+G0I7ln4fTGs9iu+cWKwifu0C9CcSUovn8P8/3pay+WrE05H06Rp9CAGtAmIgLYmpMH
Y/ZEnOW4Zy7qj2/cGR7z63FtOwxovW97L3ab4at3wA8S3cvS8ojbmetqb6KyXT9ZAjbXXw5WC33t
h009X1ZzZpgXElSFiHMsJt5xdFNBqN862flxnoixfOiQerVoIiUGxMgcEhuWZDKY9KQpUFv4SIcK
XSIVw3kv9FZTKOY67XjT6AN8Gu2FHGVI6/AAlw4aTU8hxZRmXPllsp4HqajK0wDMYwJTrrr+YORl
WV2LSQSfO03e6/sE9JW8Ug5iLaqoAqUmKAM4BTlOgS8pmObuVhlI/nY173e2N2293ksxQ+ZNZ8HD
r+yicOJZlFRk4font1qQIgbNnJ3hoQ6txXwcgsn5VqhmPtVuvXxAllm3+4DwDzKExlC+43RkIhCt
SF5qKA+jsk5Co75dUzSPZ0aqQzNSZQVnu1sBZWq+fNLn+qr7HDqjUIfUbTfHcRouZ1rmW49gRTt8
XEEcfBgqx7xrwXzjIF/d5NMyTXo8l60xU4GcW/96DmYkiBMHIfjCQeKqI0ECqmXuIodrlzrCaCIg
V6S/FbLRVYxLhnASe8nEvsvs7nONn570at/on4Kh7QiKz0nVoOoBU+csB0/yeSaN8HpofG86TGjO
x5sR50sBf02lwyHLKotqIGpXwFBeQOQayvhLa9W06/n7gJJDdbiu4W3/RZpET4AIid3uGSAhIuy5
bgoaKxxsSTREZp/5SbvWJCuY6RINKUkm56k0jdikO2McW9ftJcx3AyBabWeVs3f7xXNoC0mPaL6Q
/8NrwT7DTrGsPA4DrD1A522/3gMwC+zD5M1+cZ45hMsi/1yw4dWWSOJ8TbfaUVWBv0NljEnB7Jbp
YgZxmMaGzmV/5sEqG/cD6X4AINnToo+2Gi872ItKvuHNm669zjTJ+AiLdooDQWV+X/jr+CiIKkBl
qhS7cPKDAPwVPWS+LVGueV8Wjp3FTttbdZQyhdUHpxPFo6ipse/btk8kJpekh2cN2ureHlBJ40UB
YHhnTgQ42m5Bhre5rFl1rCBIBDc98sTxTHCAvJ6mRMgL3HvOw7yZPIBIhZSmcEElwYPq6/ZSrbMW
cZj6DSO0E8V54qTAxlhAy+tdDf6xPbYLWHcTiXVzHFwnuXWIs6xObBaogpUqJ5jS1J1ud26l4C3V
rHXIC+e8Z1Upzfyd1YXJE4sYmS9ragYJpUKK9JSyYUB5vQedq4KqBrNL2YNJjX1pvniyY2FiS7rV
06dwyQ5E6ujxFrdgbt7ZaVnpmApHeefY0jOOcATVAalKXcVlhoGB22EO4e2iPB1i3CDNcK8IUVJX
k+/PD41CZ4e8mGymjDJcG9tLUX+dC+LiUWUPY7JFHyZndTaj+5jZpuWE5oIMj9zChhY1luBbdoWr
B2OfJOQ0RzXgxCWumtIl+gxribGjhC2f8942UTyugX1llHj5omwN043uYoboFgOTnNQcQFuX3aak
sIp9llAQZjbh5JRW6Hj3BDW6gH9oZFB6NzLycLE61uNhLFRPkVT7fXoz4MzPYqtNVXpeVJPqz5pm
wjGXkqHkH5YaleRe2uU0HdxFQY4uq9C9HhC/LERoFc7IvkPyXPMejdG942oXtEpp4v5YFjf4Rk4l
3bTM43wcgz7f4CMt0cJz3qEg7YVaCeXd4kWIRJjpK3RGvSPNDauPbie0kkXgW9DTyFsGN+bDV8KM
muc39YKZJirLUIqbwXQwoRJuYp6kOUx3YSjTR7Dg3oeqrui4IznrcHDw2pwKq7QHgDQJncUU0RZV
ZPaAWTQhMoOx489TsVvwlXrRWBkWgMUxUyuLzTRVew8f67tCJu4SZ0md36KBJrik0elCiE/V+xQD
dFA94LVcmEBR/Dz4iGq/duFI7Ze9IEUzD7rct4Kaun/WeF2znBF8XGAPkeFSHNehH4niQY1+APzq
s5B32cAaFGTyWwUuot03gZnJo+4t/11IxHUf2ZOFeN4OloRDYpWMqIvdlVwPVS7Huevrc29I6pX6
UtI/qBnoEhl1xnSxdg5syAVXDlrufpbrcUls2ox14xsf2m5d/6orMeexhZ3KOhF7EdBTG2x3w9cq
uasWBPU7qkdVduCVYlqS9ppfrTBKuh09PeOblboIcVW1qDMkxKR9CB8aUg6pokJqk5N9kWJmOndW
4YxghCCrRgJ/HNX8HM/+buqEO+/ZkrESDXUDonOaCaSNwLNB2Ek9gJs7WlnGgCiInQbfx2J/mdKy
uzTTLvzipvCcDila5WCXjKU+LGTA54TDYunbUDbrF0kGkUK5TU5tBFJubYjO8r0bbWtOn2EDuSf2
zSJI+YcLrKQeJFdCQE9HFb15lg57iVj4jX8thN899nhwPg+yTM+xItcmNOnGkXu2JDWOPBKU2Is5
8opVsAMyCWjoS0Mf0IYSZ6mAkGEbKgZxGw5QMKxF826G1WheZr12t3jQtrtyrGx9lP6sP5YLbSPE
a7hwHxZM2nTGUFxosDSWfDYGErePxkDb8R0RWcUNwJly2kOFX3Eku/i4d6NRFl+XxlnOWlTThDTT
sKxItZThI1miqJDLHEkW9sat8rKiLyPGdSy+EhioKxSCQwpMMPAKSJ/jvG1uBVsf34HavMMb6V4s
/jAQVePMXYn3BbuB2Vvzx0kt9kkFRWARJjKzWSh54FUES7U24hFt/Ts5+yP2RCaXeEoT61vSo/Pf
g2aEUENlLbyFLuWmp9UfLSpQZL1DQSKf3Acj6y9lxI4pOG9qg1w8HJryTjklT6sLrJZ3yFpb6wqO
BEGIEIUDLqsVZIbZbCY2VrZVkw/lGZhnZkcIdWFYXQ1rch3tz0TIEK9dzTOzF36H2jlppN51HPJB
44tbxyU92INUy7mWZfg00Y4NkwAKinTEFYJOrIxrSo0KpqHgbzQJdpjVe1JUsqfayba+YttIAoiV
jz8aUuP8zjCHJqbZFTwCGtVtFOpkmc4L7U/PrTfkVZx6qf1YG6N8XKa6a9jVl9X7VTWTejapAh9D
p1+JiuvgEl3VCZbKTYwkoW6XSAnY0krdX3Zrml8Ofeeqm9Glc58n2CUPyt+oq4GhBEzwYKIaFaLR
P61GRbRUU1Ak2pWjgGq4uKNXn7fgonC8+YpqgoEeAYHqnGHxS5PeqK7b0RzTQ4BLcd1PXjcOJzXp
ebPrlUV6WmQ+wTvWjlORqhusmMyrqbT2VN+mj6V0Ex/ybt0GF2x5++yUt+EKpgNJ4rpf7aD/HC4o
4MkIHWvMvtjTL5BTm92xkG3FziZI5AmSlfCjtcM/l2J9ESdj2iKayqlD1AbWp4MUPFhfceRjs1sk
XKc1c1uYrEO9hjinnUqiI/KtR2KdM2h+GDFgttGfJ2PMzOjV8T2X8372h+pAc226NvQGVZ3bgBfW
DzWpIvR9+XmpnYb8hfiOmH0Kdrl7u8cqHM8L8WXUUlV+l+ueOdHWVn0iVwfStppT9AicNxmTjmzw
3GeOv/B6Lng2UwffNE+Nmc93pj6LQBJD5K7yTfqP+EwjzJENsZ16NEygb6U/9RF9TfxJrZ+LT6LO
8s8EF6r+2C1dhq5gCOurrEzCNiYaKsMQP4ryfU4xpY560pCMOAtIR6U8NdlnLToQtp0OW122k5aj
AW95g7Pr28oHEIR7KzwYXTDVEL6LtGIXN+uajTAxaWfBavlHE344iStO4faYcsiP2zuqz9TJcTpC
RtU0sct2cSZtvUi1xGCsTDfSfVO8J4AumyPapz4coNnDJmsRqAspLUdl0iG1rc+h/45ObLPVwyHI
7nU3ikLfptXgk4Nqdud+P7fEvU0JpzvPnKdD47jgSEl1Zw9pe3iP2JwZZOEYKNxjEbblqTawHu4G
YxieCgohPtVKNcDpI0prPJLyQViLzW3lxfSXhlrmvCovVtIen/OJkuO5Y2DZuABN34nnIOiXkwNs
cIgRktR43UrtHIZkrr7mvKV8KaTpsFbUvlBRMQmQ747BShfpxoJn3zk+dHMAqetxi662Y4/7ZBwJ
CLQqkKZzfqjtoTRQCvTNmbF45Xoa/cr4yj3FQ+hCo213reLAuyMkKzxfmnm55xQ7sICvOZsjx+Mr
s8DL5/SjQzJZ7SrEzKLleqFd0MtsSgXucmP0iZEs87m5R8nQc3aFnobXZOB5IBvoppYoUGe9QXvg
kFjHYfvdmG+5iINewpyfRJfaYuPxZHilizCGPpEJZQo/zOCYiU8wPStmnK1arFEtYbZh6Uqqy4GK
gdg7NNbeFZWZ8ZpIh+mPou6w4xyT2Tu7JHJtP/PZtifYzH0HMA71dZyqWiDpMWt2LFaAD57tuRcc
up4lp+VIN0R+iQ0fW2yWPriVZssQZJn5rgwqAn+0bIJ4WLpxPTpkVfBftdGdE8wQhmcBdohTg4Nd
7/FTA9XoVdoeYMwp3Ehzb4NPFjNIUDcT1Jlpw035zgctqEFfFOuJzK9O8105ZRClIb4Kb5jT6aBT
238IurG+zJx+qe5MvKsJeI98ZofXLOG8sy1kIJHwM1Y9QS1E3tCM8h6dARMGSkcprpxu8Mm4wgwV
ovgMKj/2DAoXF0ZVgm930iExsSsa6RQ3S99Cix57dZ2G/rCcKUUYxWGr9Og467yaV762A3lh69Qf
jkz6K1mr9dw4R6zmKTZLGRK3R0Zi8hC4ebEdUEkjRnhWEVrkqlW1NwPe6uxbmeVyA+4OzNXRwFXR
5IHuVsVDtWhetILuwNnWHFx2rUaWfULK1mb7PndMHZe25a5Hig4B2KRZBY9e2wzrox4TK2NTPCxP
gVlM9sG1EgiVpGYiMiZ129vPUzZ/AklqnGYrZUbyJDwS5Gtq+OYQmHgpjWGDrjhuNl1mq5daRNji
W9lCmTsryth2zJcN/P9hT3dg6GPTwu3BiEzDRJc3iXEGMjAnCqMY9R2G1W7YN6we3U1tbOkirhhE
do3jOw0PAQsZFIgcwvOpHiT9ULytoT6U7I0R7Tehn+H4a4lUTrqiYmvmSHEYhwUOuiHm6i+nNPwr
FdqrfUBTyiMxW7ItKftoL/I4YoHkkRSj9wI/R0qou+g++tTAgjhA2bYQcIZHMxJ4rO3zJVn1J/Rn
7NBmJzW8d/NaDS5Hb9s6n4dVBriozfnOR7yaPsypQ469O4SZH+F82LIygoYyc+jN9temakmmYyrO
2z3FgmogQ7iEOsifaefLniQr0iDBdZPZMWHGO7BaEdE2ghvgRNEruSW41RhHa5z5EdYfxecCbJMO
3DoF6dHEbAn3EoppvZPaIFsM87PRRuuSpCRjl5whOVq0tjxNBXCS2GLreVYI/miU59NwRS3BXykj
kDwSEfLrzhFmQij94IEre28OCG52tPmyz7PdDdcpm1o+1EZ4NbvmUUiAjKyXHKTbct1ZyyqfrAqU
TpRY83zZlrLw9gps5+XqGH2xzz2V/JUx836pei941xrd7IB/TnC2Z85Il2UNVPvAkO6Cf1Q3T6JJ
Ec8SepE8p0vbrCcVYsY+pZwkWVE6F7herbR/ww5xXU44qKv5tmtXOe9oTCoV5U4FdqigBMLcQ56Y
z7zcd9d5JwlXq4amBVaR+RksiLL9ZiwloY+9bm6Ibh6oWswBFvCu9vqKLTVVlwvMsEEai9R1L3NJ
g/nUk+yawR5W5lPLkvPeGTGM76DvFO86PzOfkZbN9rXSNSWyMc16EZkOf/BsLSd5bBSkh0Na6vzk
uNKmZ02trN+J1flKj/CoWG5sYkqEh1Atx1o/4MNNdg0eILhOhrXeelPunC35UjwLnWJHr7WB94wj
h75nD52StYzfMoBkzwYios5Q8L5zHEMMTUgYCsY5Wags0nN6lt0WY8GpuQDX2ltm7HbweuLOB+pO
gJtnfOo4GnJgDgP+019ap7nI1hLog2OOgyCEgk2UomACM6QT8C2mjoiT02KmZqwGXCnR5lmmnCha
IA74Rk0KrPXYxaqykQpPxTr2ez/z+w+VKAzYqLAu8VrhR/8yhA4rBCVMOmAkj+qH3COo6CJpZwwZ
ttMrgLl5OfHGhhwkLzw3MKFwDTXth14mHOxhD5C9LL5/s1TRzkkJ7ooD70JwahoFdCchkvKmRFHJ
PoawZ0SdsrOTI6DMWhzSHJY8pzKPU9RIufgTU10BR6wkML0oQvnNN2RqsentchVTh4Z4OWp/IAed
JhNcRsnnsB+cdaHfoBejoXlf8cGM7DBI+M3pSBU8xn0zGJU+WVpwnhKqSspYjz02+KIdrJIjttYj
5Tu/3S8A9j4aZBcRK0Su333tV0Qw1TwomCMyAP/lp/N8ZvXVJl7VHhS9oqOOxwgd81BRF+pJmjS8
zsKRSf+Bgk2L2XglxXFXU8Z0DqjyXWz7sk+pVIdN0YD5TAk5pxLCyZ2ZwmrZnzYbosjuCWMEEaI5
uNRKCtoA44hVzQ/6G5P69w5rN2RoYj/1IfRXgBlOokhSWNa0o3ILuincZ4asAM80XoUie0CtN6bu
+kQth44Z3ruSszzBpZHp59OHDrrYvre99D2E/9Hdu7k34vbmHKJ3UhhYi5eyW3jaVI2TXTAuIxVJ
qcQzuTk1RSXfAZO1Eka7g1Guj4RB6HfcHUttxLP0QtGfCncEK/cXfsMWaNfZtXtkQuAkM07rPOxR
UAdNFDSrgQhWLyqNS7WZkAzltdiHHdtvTuwsTLYWqx6sw2wpKu8kBbScaMiPhkImVyQEFl594s6D
ahwu+yJbbkgKSMLDUlouQYYtEU6XZsOkfgxWcs9O82hW7GpkHxQkfpBIerAtpT9Szy04Aa3kDJKO
WevT4vO6IO5ENHw0SCp67PMlrU6uK30wQDZGPp/j38eCaq4DTsbs7jzRuoSrliYErnQhBDRHP3JD
Ph9ydlJnp2SvSH9m/wLAh/pzlziX2ZJg2PDcjNOX7eisiKlybdkiPnFWO2w/sFRIpk0gupmNIFsc
X/Z9KAG47roymD6nIFZcGFSJb+zKSYxPm552Jb62W1ll6QZFigDWD4DcOG4v1B0S7OwW7NvAB11J
Csd3ZadXZBR5iWT6BJ8Kj2kwdnV9hWGftxB5vv3VHjH308aqg69kKduPqIw9mEPUegcotTN0kVza
xUEuqfhGCkoJ46oe9HuwB8HRI76n3YeJYdDf8KuFxGX2b9khS/EZx7StBfmRYvqAoGH8Mk8TdZIk
SyCcd5Muj5VeNwIMgCDSyCmBoKDltZSg5cvSixt8a0VMPqZqiNaoMlAihJfvSbrWwQl9unsfcjLK
mUcHr7uF3U1SVpl18q5T3fwAcllbscLxlx0XiP/2Fbs/TiwlBbnkwhHNmNxn9Ce6iJwfc/qLLLmw
bHmUfue/o90SuhE2CQIeG833ekHDLk/v7MqvxPUwz+NyQ2C5Cu8buy38S6fwsv6TW4SioCaQb8ro
LO9ugRRWYke3UXlvaap+aVrTlkX+sIVVBo7jv1ZTOpVaPA6NcySSbDqbe+HdmLMdxkxy4mCvvJTf
e7P/I7r9D1Stf9DcRnn2hRJP9rPodvsTf9vskdyiHrA4wggLO7BAivTDZo8BH52tMOlhB6Htfqd3
/q24hfnJWRWNlOt4tNh5hP9lswfsGVpYVGF6IphDbfPPwLYvmulsUBA1WL7tu/xNZEK+buJDFZHE
loHu19YkEfx7QA/9Knyja7+prf4lFfh7FDDkOJ6QngXmK/mEzukiTQujgINeLqXs0qfSat+S01mv
ojFomXA9qANwXSNGRlD3SnxTsisUqPtwrw49PXHk74sVKZUEt7Dzgu4Ifc6JwAq2xW5medlLReMw
Yu+NnSf0OkA541A/1gvor7gyXau5gkdCuC+5bWD1hGxn/1AXHKqJXm2oChAuD7GihYrVsZTYA8xf
XImnldXtaAHBTtlt9NZCPAOZzj4/ZewUQHQSou6zlMnngiDW74TQfEXKQTLdHYdJF1HBQKZs5Gc1
sikPytJXwBjd/2XvvHrj5tJs/Vcafc8GcwCmBzhFVlSplC3ZN4QsS8w5bJK/fh7a38xRldyq4748
GKBvvratLaYd3netZ9kbHfzk2vLR1kJyy+GqSVABrvxCn6Hsphgu6CoZt4YV2RE7hkH+MqoYJAjt
i5OHvs8ceUn7v0B1J9oUTSf7OjQJ2dDQ4fGzbCk6mZqMPpAgAPPdsAVOhN6wvRj3seXyf8gl+LBw
rsOB2NHNzeCH/pdctL3tGqpv2OsysQuqKanjx+suM+t0CZQ+7y8kQGlkfiEjzznNjwHVHjG1e2Fk
uv6sFyQx0Xtqi/wLLMXyokYCWm3qwhqv/UjO2JLWrGwEGo4EIlr0/w2Om3n1HCPJfG5KZ3jI7bp8
6zONbRdbrfQbsQTpt0jujJc+6rU3HU18/hW66cQOJh16ZanksmpvyNVA/WHEEv5CZVKEWLb2nBpU
qlh3bqGlofsw1BRLRlDZTXUhx5RcFwRCY2VBV96p39pawuRQqANH4FZtdTR/Sjqoa4LXSoGs05Hj
ObnNUV1DHuKBNggNvhUuPpoJWhC3MmtBoIgnu7NnFx/8yHJTEZt1ZUwg2/93em7H7Y9//t1kPvnX
lohlQMvsaG7mr/+amzUTSLhq04mloDN7P5lmf83NuCFQe+GEp+fHpEIX6n/cEJryD/bA1P/ZMf83
HaVh/g//+XcVpAqzD3pDlOjG7JX4EwLKsdAJuS4/g9mSpXv2dxunGkZbGguQOBxYhQ1Of9DA4qU7
WDmLmCOCnjYg6u7f3ZjrXzPye67JyTz9a0TgH5g/WKxYdpjH30m6Smp/gGUtuisW7RC5WGdkZnw+
hDLLs96tBX+NMWvLZ0GdNfNr3o/BGb/tfVx6LgWFLbaoVPXMN38XbaLF1bB45UpJTXupF7vSdbZn
xj4WQf+8o7bFbUXHR4w2D+h4bE4EJTGXiFP8+iVsrmCD0dwtL+atVxBIni4fMrVws/HtT8fFcstb
ZrAAWhB35rCp99dM3uMYJjLjEoTgJX6xlmrlQHTChalRTwqWpLPcqKmxts1vn488L6xHNxsIybz/
Q0Ro8ThPb3ZrSwVBaaSQFjpnuKEnZU1DJZn2/X2haTSPFP9cAviHt5YhHSCp3GKWYDTnJ9fKipHh
+if4pRy/0xnsdwhSkVR10nUP1po4R+e2yUA2fn6lvxmWPRR1cBuPI+Lvk2HlgUJBEcXg0SasaAsB
3S/xCe/BSreFXEslcqcLS3r5fNQPHwxBYPBldWBFLF4fHmylkP9BMwhEnIQACplVmz6OlPKHM6ri
4608Ly7j2Ew26KoBoVjayQbKDGgIN1WO9KaBl1ZwFqa7Xsj5hRiDMzdy3iMdvzIGCmLDlC3bMJkT
T95VM+jhaVRq7OZWS7zLYUC5QSPyT+/bPIiDp4xd4TwNHL8kJdEuxFoTxgpofRW1Fu1zMfRnBKq/
vRIcacRJzGnmpzctG3D0wp8DZBsW/krq6QjTMHvWYjn0Pr+c3400kwtQRVs4oE7NQEHsxCrfOK9B
KLvM225bpPBTpTMX9PFto+mHf8LQdPwixozlej+NwAy30dEUMZ2M8N4y6ruK3tXnV8Lp4ePjR9rN
tyvzaChgHo+B/b+DR86T6RulptirqdcpvIVNXxd3k5x58KId9K5K13ua5CSb2hlrV807+VatoY66
Q2u0S2qhxZlf7De3WMV/iCrawjtCRv3x74U4CkNHQAd3MiKKNyGKDBwrsIHPXP/8ep+8/qx8SMzn
Qxko75NxWrlUwKJSXtcG8b12rGEVtPG97KSGJyeGRCJu8epYhfnVyIIKxZoZ0cytumYXGXKyr/C5
b/R4MLaVXrrQaLU3VCs1YAEt9Ca5k398/ut+nN/xbGq2Ck9Lk8G1nbwRGND1FGITd2W8S4cfln9I
XfVm1B4+H+bnwnh6V1S2pRzgLBt60cmkgDUbaOncrUCNsevKHj1tlQ0HJIcxNbO6oTRYN1itF6M6
CHOhDfWmS9RuWaOZX49SUphLGV3U57/VxymfPRs0oXk3ZqtktJy8EmWjymMHcppDrGuDnL0enP45
aTedsYU1K23yCoHv52P+5jWcnUu8gzKbP+fD7EiCOdO9go9Ht5aFgF4ZRvnOL9rd5+P85jNkTWE2
sbk0HBYnn+EQkTEny2iVExqBMzrXF6ussP3bPxsG4hVrNFMkK6cif0AyxTTgFWJmiZQZA+nKCTXf
64TanLmY09XrdJT5Yt9tK6eEBDhy07iYolK9kI6hmxaTCaZfo9ea1d2ZF+P0IZ2ON//5u/FCgguC
vueqDKymysVUfVHO3bjfDkF9kvxNdvtAD4+HMAu5q1uHIRw4BygeMzta0Ik9NxvNr/D7744rwa5I
ugvVGehcp04b9P2c8HMAwlSdxR5sjLlO/XL42lthf5DBED03SE1X6BcWw9ytQwW2mGhVnzNJn84z
P38PbOPW/LnhAz+53AEsA0FHNLgo3az73CAOm0bFIgRwj2C4X8ZOcead+fmGf7h0NiJMxg6u0NMv
wDYEqvu8T1zd6oa1ThvnBiRwvvBNCCITrr47v6EAOyY+JR2NjrYmqSsiTK8TBciNHB8maviadUNF
qrpvK/+Mk/E3L4AOcY9lguPZzBc7fgGMSedspAt+PV80L5KtJavCwUSqAm8wz7wGp98PBTQAmHMV
kM0SypiTux/VDlHudIrI8QzR2zeV/EjasnBzMtNR2cXn7Efnrm3+fd59P5WtFQRCMtsT7eqOsvbD
HGHRR8WZWzj/2h+e8LtbeDLHySbtXTFxUhBkYeyBNO+SyEfAp1+NTnQ7qiEVvKJ7tuoi9f542qPm
M5/U2RtyVjgZeYqS1pDwqaO6Q9lG5EVyUSP1O/cKf/h6WS1VDPgcvubLtE7uI2u+3GKIYBuVheSZ
0D0cOWbCzJddIPyrOg4eCqquBJnsiIIl3zE8MxH+5Ake3WKM8CaEUvxyjmVhzT9+koGU1ch79dod
guCH1eqHVEvvZGAchIuHV0rd3sud6mEzWKi1v/38Jn94i07GPvlC2qJ35KTpa7fWXgSuJlWKFogA
znwbp5jYGdxwdIknN1kpRVEhwKjdSoxLy+o2s76ipaSzMNVyZ2bBEg30tkq7rWbhzOjzPPSUpl9/
frEfJsj5t6CCbxuc1bQPhr3EqhqZLGXSwxNY/2G/o6G3lJT4Tkv9pV9kfzwhM9487xDwxdxs6ic3
17ZQG2gDijYyxhdMUethyD2Td8o0VkNf/Ds3mZI6V+dQK+PgdvweAcvqmybgWdJB24RltAuN/qZx
ol2uVzdK7FzSsiUYdrL2wMnJSSYOYIHE5MwHdbrhmx81iGG8hpZlQQo52fAlkSU60SqVO4W53t23
jcocNUmNdSUllV5/ybVOlHcpjbuK6Iy+NG4/f8inm7J5HgaLjK0bxtlc5ju5C5pQ4aJx3sFDEZOV
JDeIQ5XlvzOIaVJXUEwVruHxIIacWY2IkB5ZSgErvEoMTwv18cwTPb2UuYZgU6ak7klpgUjD41Hy
ZpCmtmXbnkxizwuDSMoMv31+Jb/5JizWbpiq1IKopJ48LhS0GZVxuXbLIf1qGBCQyvDabp1bUy6e
Wn88szX/7SW9G049viSBnZ8IMYRhsYRGdyL5bOi7u88vaZ5MTubTo0s6uW2DrYfUaSZw0xYCNhP1
KfbFJe4ekhmlc6XS0/vH60YdhiopByf6c6f8lqCF3xSmvAmhTqZ4rqBbV6vVZNmrHEfmtkVkeuat
OJ2yf444Tyt8XpAETp9YG/ajVgg+8zy7IlPCaei8A435s3s4D8Kc5RgUQq25Rnj8nMg6yTnDz1WD
aJslkWfIZNZoiJnjMy/E6cOaB3KYsZiyCFXUTimkZarqmTrvyfShWgaST+ZAUh+SLq9uIz8+s9r9
ZjCDvQTTkzKTdE/3aPEgoRZOESjrvbyiqOxa2qopavBe2pn7d4JZoFnLa8GUT2eYW8i6fnIDEe+M
aJP4rvon5yonN6t+8LMlltZFXl+kQ7SyjS1c8jN3U8F7ePr2U+EClcRGhoIyJ5OTRcc3JBsXYyiR
gVaBB2mIIvCMTpHqt25C0rVQUsmWPLLmE3/pwDm6Q9RKg601O/LiShi0mJ3SJjYIn7Dj8soO/C58
DAPbSA8IN2EPlqRt4M9s4UreqZM1HFKhSE9jLlsX2gQA8FvTwNj1iKYvrkRB9QH5r48QfsShx/CN
3W1QIdXXtjVm5WuOL/fKl/s6eXCUKVBYj7tpLwbn1opjGz2eROy6LWc3uFuFvcdSLGxkj7QMkWCC
jtw0oiluanQ3Lh4O08eY0Q9fZKH2HC4me7zS5Szb4lE1ljIJC2gxVRLO0qC8VAvFOsQEqC2kpMVu
kCRvhtFM+rZJhtkt0CsA8AK8wxUmMRPRVa3LyXJMUTOuR5WakkvqslqtEdNRUqmd5Dmlab2KQG/s
cjosYtkbckgbown7JxmRbrto/Hzvq1D9FoZdTgC520i7Ttp4lapteEHShb+rlKRf4dzFM1fV5qMs
JVO9MUZF3stKrt84Q6Z5YzzdmQlxWhVk/C2ZjMCDE7LoCISCqhjn/lZpgDz4ahEuhcjDFlG8X4jv
jZGOuCu7QqAh1lsv0yLrqu5b9br1k7JbZkamrToeqaeM0tTdBX6uPhjtQCSYPkVklQyoHbJtb+fT
hZKUMoIwFbsuwuSWOIxoIdUV0tVGDq9FNu4E+GwU0uR/2XK1zsrEejKLtHmr5VZbjn19qTSB6low
j0N5rK6zoSR6xqZgOKTDm41mcIFsiCArOcwlf1Fla7KFdqospMWU6uYPfIRh7JoElMBKTT0pEubS
mqyyQaIVaIcK3/21As3xhufVXmEWk5VLp5q+G4S+L2QeGjlSQcp91nOT1BHOxpqTv2n9MHIuta+L
uUKM28xFHA4FsEDClley/ohA/LulReZXEsjyvdKIckmoFr9glJAvV5jlNiqsSXHxYWzVUn0rNb02
3ERgzWYexQeCCtVyFnjuHuIhSBdmWWztXhrpvei3fvjqjA1+NDkYpafBKK7GgmfMOgmzcdTuEZMW
rpjGcmeVWe/yl6RNZmEHq+ettIQl82IGAxo+hpSryAH9iSWLENIuBAMyyMoqVvorkz2k25ijshEZ
xcBUMB1VyymV71Ot6mGRxvT9ICRTwO77RaUN0TcgsJhEDRTvg1+9aHIdz/yK8tJRlGnHoQQxKV/Y
DzEgTnDRLus7v/5GDOsFJXYFtyF4SefJGsaF8LOrtJ0eMuOp9NEyKOIB/b6c34BbH4qljdlqladR
t8GxqcJ5Qrx5JyRarwtZqdS7Tn7TJxUOG0YpjAaenYZfJ1V9DiRes4HZdmFJYDZ59C2ha7Zx0cRN
+oCEL/KUKjaXdLvCZNcyt1V9FOLhqVadZKovTSSZKww5zjYLmBVQYJDFmCiXc7BokOJvC0W6CBzj
1YIV1KTGDofNSuBMnNqGDwi+Q2ibQwbSB4TAQsYG6M7Cd9duiy8B3hXPJF4OsTiqTxHXS9TAGTUp
8qImgYckDDe6DWtucrbYs9EXO98MnM5jnHot+5V0ila9DhYo7h4BDAChixiOeBclbX90+ArQ/Mmb
RkGyqEO0GTDWdZsYkrAyc5mJDSVhyGMlWPQYuNtNX5raYyWUwQOs9cQ85jkmJqmdPAY7ylY19aLp
Daioq4MVwDNsfUFh0R9ik2khIEtgUU3JUK4g8SvfcfII9qTqlcR7sdNrfbqU4ZpXRA2xDWfzTUmi
D7rmpYmrF7LzbiY5TTd2bAYITQhmuyr11l/2Ej70pZnbd1rAk24MPSTca5IK4umnadXVsNuGpJ14
3lqJ8XBU5Wt1TuKCnpJ8n2DykkDl/7AbTMIZiWhf5DxIyUIKL/Xc37eh9CU39Ke4IMHQBpof2PY1
FqphaTXaJkC1em1g1LitJEtbOM7A9JpLIoIEOkAesNCFKFujUupsV4+DDumWjoIC2wWruFPpOAVY
H6bUf2xzSG84+OJ0meWVGHakV+Vrpw/W/sDn7U9S94bar5Px70ZjeJ+3+XhN7NiwlqRM2gckipvr
qcmsizYnY8ObrXAYNDLyBnR1xycX7G27kLy6pivf0LnC/bMQrZ2R96m8NN3wKPeDWe5oDWJJAlf8
4ljjUCFqgjI/GcZ1qmUltbcs8URSHiKtGNccGAF5DB4ncc9Oxh1btEVaA+jJcetFAC/QckJFboZN
ZKky+tjaN+gXdHbhmmw+HuM0L3QiWFEE3TaBpr3WSsWOuxQdljtoELV5qcnhJcXOdeOTnGQJF4ur
Xx2i/hA19AAQdLkwYottmkJwcQUVVHURm9UtEtdul4Y1cXyyFiGrFnb8ZAfISndNCGYbdw7BhmE2
AIzF/5TyQfOJEoCk1tva2MaBVn9xhsTYAajRFh1Rv5Vr53nqXAyBMaH7r9gpGDEEhrZB35OP1GRp
rJiLMJw2oQime9CpBRdYVu3DVANuX2Q1o7lYnXH7BiSg+aC7PfY+LwHUqJemmIh+K5TyiZnqma5V
ST+g1UFiDs54E6jY5CYT7k0qoan3GmxBkYtZQTtIWpqRbxoMRCMGTiJSryZ1ChICKq3FqPgJBRmp
uBws8GDQbeIHKakLscj6eNggNbdcdOTwCQj8rqONihB/VrI7wQGAuP2tqkuBhcGYwEniRwtmTjB2
fKFAjvZ68BWGmxrFo0MkVRybT40F31LDUwQCsseqo0pbo6zuBlspvkWW0a4xpFer0pRwXJrGLMWK
hDhkZjZeh8jyF5HsPGpxW10CQNygYhOhN5BIubbKBIow4I8rZSgKUDbM1BLqdXC1PulgajHBwcqz
h8aAfOBVopS9sXLiyzbDL43vJHgKVLTRSz+ymUOxDeDBCeOFakxf9XE85AMMkA2hrZvQBqgLdSdF
itMX162w2z15e/ELzBk0fbkDPEf1B4K//bXVFxcKyurbAui4B9+28XDzJpusC8N9bottG8qaQtMg
WE5T9rWOu63I0zpcVglxYtixy7y5cnzrMZMifNs4JyajbKjxDwbSFdoMkp702VMwcVcu0qZP1iXr
A97IyT8QmGht9Km/crLwzk4MsiHHjv1hn+AiL3Mzu9UU9riLhG9pAX8B4TgwgNsYhftCMiV5p49F
fWGrYfOUjsMtpKUbzR8epVFbCyttg02aMuWk7dLQ0EDyEwPzORGT1i/9WtNAU0MaudYiFpvW39aT
3l+DgIEpGBsS5NEE3SLkhLx6bH27vi3Z+F5VTd66AsDQfTeVF0QnZ7WHxfw2ipzeU1uys5PW8rCX
JG+wWEg/r4enEiV5Cg2LtkuV6l9CIx44SKrPVhe9Ztk07EN1CPCQRIa/q62OdE1VrBXiEdZFrnJA
S6IvmkZqaZ10mScGKZnBDUDXRXpBOohxFaSxujYM/Nt6z3a8GaNDIMv7tlaXzgR7yqFIc0feZ4U4
eBgSPAuE0BXRs1ljU+9L66224OTAPpndkvbOnIX9trmiVuKaqFL0riD8OWY/kFZasReKlqO/d/qV
acOXIoIiZx22ceRLpGsvBNOAJ8EF4Xt0i9C8HqFR94laXZIsl9L7TQhUMgZw0U7CsVCUKQu3ioij
v9CMHuP8UPtrczBVN1XatyEuaN3IYw0cHpEouedaOwauxaHkhTRBfyEMobok/Yhvtc9OyIiC76Y6
+3n8IGDj3NxCtfuWV2MIPZHI5H1V16DLR3ls+QDCZFt3SndZlWyywrYdrpw6x1FggANZkUA7LMxO
7hMgHHJAR51KPBSDsF+WirmqdPrGhFcDmBhqAEwDiQNvqhZK23oonWUfVzFoncAK22WsMatmTk3J
t4qKpYpLF3FHC0Ikar7nI72S1o8e4Un1i1iwoxqjikk8CUEPpHVHQqEFCoGWJGe9IhkAJDjJApL7
IRiSt0Lt6pvYbPN0pQknvYoilkl87gMrVtQJ9qFKS4HTM0UFt5APJ3+ehONUO47NfnDR4//M90Ou
jlPBxh7P6SYxIoe0sllsxRmTlJIOa3AKPKfNko0jOsARmlXlFRQE1sz2Ei6HRV/bH0hJcEpyBJit
ncS8ramLait6p1gro1F2tnz2Y3gxWKCwrlGk5gRuh3kjNhRZbFSycSt5IQaBZZeO2vgY1ZQ1MQ8L
foFYchoUzfSWMYhYsJ0AAoHBkjX/US2yPlrLeiiqtRIqGLm1ziqfK9Ovg0WcJMSu64acPmBTttKl
GMbxgU5doq2rcnRe8YH0rdfrVrnvybi4tpq0vXPAf3wF6OLnMzslHPZ4x8SOv6lIoMPtgDj3sLa/
hBmUCxci6aB9j6LSuebYUTArl7GmXbEhscSXsFPzpR9EgC78SBrtL70U5P4VDIPGXgTlYEX7uGvM
4ABPDTM/0xMIFjkrFyxJ7b4sQmUz1OJW5MW0lfLK4Frq17pNMBMZGEIXZcZBa4GKpdZ2eNMq57HI
+667oNGT5i68CmedJIazjtiPtZsBvpVHvTGHTmMEyZLF2zd5G53DSBLqJWqaZ4D/F+QFkJORV2qD
5T0Hy8nMlryIOqgfIkWEe1BbKUcu/Gai6XTs7cWM50C6bIh+TSa95NxFUb2LzIKDeMysMgGa911W
khULX9mHB2KY8dW9RkF1V8crzd+B2FX3HM2DHatp7wU6p1h5rcg3RsKxeAjkdFhmtWZlm3DyDMMN
IsGBTcKF7IcqjCsDPEGjRvbeHyc4OXmrLHtbm/JZw35II/9Ci4xlKY8XWv2oW99GQBZTrUQrXxuL
QxDVWnpT16rp4zt3BXbmiffu0IZGcUMegWdN1wxYPAmsVyvRx9+SmO1+MAG1UC4n/7G2PYkamj5c
jE3ne2FsUDCOayA7sf6dgofkin6EaIYZbA8lax9WcnuJaVfCZ1ZK3CVTtDj1fRzd0tAiZI/kdT9M
8mtDPw44lIENzqXaX9+nnAWMhA9vpLXc1xcQdLVb0IzVF6FWD+UFbdl6T8Z0ympJFAfflIvROoPb
sFe1tkxlt8BHFWTyEvz+wYS5ljOdE22+Kn0RKti2Ev8qMvEkqFEXepzYY7yieKCk71jvgFDBODFb
POJMsvnUkbBRuqC9Fq2iLAWgVmb3tHSjmVcm2B1yhywtVRYlYoOt4RDNuoyIkJZokEcOE1wQ4bXK
zfBmlDNNWhFcH7aXmSHtcKx9c8iIeSH8JEGxLpXJIgBFiJMybzncWLn5nCfEu2/ygqJMTacr39tJ
1NYrqC/hUuWb84hJK5AdpmNzwFPoU9DBRIuFXeYXZuOWLrvK0u/bcbhIuiC08fKXX4dE3lrkH7GF
04n0XRbo3cODNCrjourC+wq5KBgeS39t9Dmxo3kkzUCVNxl5MISRKKHpWQgPDkqea8TlGFg8+U7u
2ZMGt61DyGmKcX2JEcHYqgolqEnI2pU9NkS6pxKy/QWRMP1wr5sFNAu9qdxIsX3hNVazlIP2fjDz
0vzeKbK/jyF/UQGJDFdjZXbVafbyLLKG+S5fhVaO+b4zpMskaZQVTuqdKPoDFNS58ubsOqksD3DB
lnkhK96I2STxjHbqy8DrCD0OUGsKjQptJhnJngIvuTltIPFKkdtyWVY1MTVsG57hCcSDC9cIfEie
qdQTcKfPxYRBIscmHa76PGFWtKOJc5hVvKVpmMaw6if5jjBMjqHwAkiYlVPpkVzmcA+UQM6vklwe
2eW1g7/t8OKpwFnUrpJIfam7adcTH7LH8U9J1CdsCKgFHg9iWIMJehQb3FVC9QIw9ZTk92HiwOsB
C/RYhFqc76EXFBJRwmmlAl5XE0GMdh+Qh66O1rhTyuCe7dMo4eXF74G1ZNDf5GTMxLJJOB/2kkrG
DAXTrZOr7Yuvm+K+YdH/QfptIq3TAvOK4cCPlHR8PMx67VUax/k2l8v2EEutskr4Lfd+Jdn0EJQY
FOOEccb1kxZT/SJFNLdFWKEAMceZZa/ixgIQs6JsXWbGbdlaoT+wXYJwJyrCbUvOoV9FhMsof5Fw
9gPeVBqL2X0hd3g8bQXc0MSPQAuRSBKUS8y6wzosS0oCRh6F1+ye9AfK4ddaM+UbfH3axSg3xtWQ
cSRSOk3yWD1FvMOikt7HPe8UFQmQhy7IOpsAU7g6xhIkGAX4DXSZUnD9CekAlfSMLVJyQez42BP7
QRgQXvn2x82ft2Zm8aOJzhSJ5WnHCcPVFIYFHaemrb2Iwhf4BNd07v3h9vOB5hbF+z7a3JqhUQ4H
SwVV7JyGl6lD1eK6oo9GQwGveqyWbqbEj0loPnJcFR4N3hatoX6uiXHaI/w5roHng+6tTPrFSesk
xNQRSCm9pz7L0rVcB8khG4vyTJ/6N70g4jBQXSATNGfR1HGHCyLa1AiNPWhuX2X9bS5+6OFtnX75
/B7+bJSd3ESG4eZhRCGL97QdI5t+lpTxAKg0pbYeJ1+aSDynvP/CTHdaHF+jr1lpMklJaQfMpbbJ
+Tb3qtW5nFUf1DkyW2r00YVRfW2J5ky/6Lc3wUaSSvvXQmV40v0N26ypOqYZDqxKtoGcRjYfDMVt
jWDG1ZD8nHl3T9VEc0tKRQuK1RKtPI3z45uu4H0r1JLjj93EaycYXUKoD3EN/qkbN2JsV2NYf2+T
9Onzp/DxMnWE0jbbKV2hw3dKpI6YNKrEqmn0lRn8ENsbyDEzGvPWB4XybwylQx4jj0FxcB0cX+GQ
V4naz0ebjDoSfjoZ6YdSsy8/8/p+/DhpACMK5fsAoc/TOx4npz7u4I+GsELSN30dr+1KGlKkmgNN
GfGpsaSe62nOjfOjd5n5RoOYjnzGQEXjnHyYtsA7L1lMCJ2iaxAxlTXEhGTeM9Fbkx8aJfnaFM0m
oBBayWxwE475WnsbxzQ/Pr/LH64e3jakR7xgeB/A2J/c5V5SmjGZVQsAmrxRuykIr6S3sNBq9nUg
us75ZT68t/N4EPvxZ3N4Y1o6vtsGhXG5LlTKjMv0ur0A0+MhvHs8B87+ICZgmFm6MkvbHQJSTj5H
ksJ6Kj5sDqmf5RAbKstFQ3RbGtI9a1fk2mrvfX4jz42oHl+Yk2t2plL1d830R006fZ/CqdKoWkrt
Ksbz/vlop1I3lHz6LGlBjcu6gnjm5A1CNQQW3KbjXhbdTjH9gzZDH9nUcp4qgo06OauglFZhqf8a
+Y9s7/dFxv/+Y/43L0U51lEQtv/5H0f/tX4tDs/Za3P6l47+TfOfP/84eC285/b56D+WeRu14033
Wo+3r02X/vr5f/3N/9c//Nvrz59yD/X1n39/KTrOmvy0ICry9wZJRTYJ8HF4YP/aVfl/vnd/u+ya
59//u1/2SoO0eAMlE9ofxAJ81HxLv+yV858gNzeR7vPeM5/w8vxlfVcNPJmY1Zw5iHgOlEJl8N/2
Sv6IH4PEYvYiYKr/s4D5kxcUGxMFeqY61E/8WN06+dJBcRVCYh8L8S/YaVRYSJvirOmDgpMnVVka
YZwshRHeOYSjSJNJWYUjg6cZCQ7eMFmRnzJuBgBEOXG/bgOA+dcS+kdv1v+fKWazPOZfv1vLqntu
izp6Tv+27qL89eglm//pr9dLUSAroBDn/cJxOIcA/8/r9Q9KpGhwHGZxAs3UWULz1+ul/ePn3+aP
qNgotjUbif56vSR+njlndtBbZrqYc7P+xL77MzL23ZrGBhPD57yOWvip8JzOM/87GXWSAOLvcpIO
gaf7S4leo7YOamt4hc3KgSqVlNT3NGVU7ktO61BIuyof1lmutPVlWgYAmTPiPgx6EWKiumkZMMj8
3kyenKgyAneQRUlqoyN1L8TrSc9GRVHuQodIXC4mzLuNN6mGNHtwdPtezkewo4CE83ZFSoj5JE0g
oxaia3x3mOdUwLdKicZDD4etXmpqvu9IyqkWZUW5ffvuaV7/ugXvbcYnS6zG4YLHhrGalBqsbKfQ
iUCfBqM0bNovEVoONZK+KLhQtkM6hfs0JlsTP50RLvysCB4/H3n+pI8eCSM78DQ44syL7Wnwbqh0
OrVMaYEO23Q7k2MkW43yTDKzPeug3o8C64OXjuCh2VtuY/s9fvCjqGgxmjhguxh4K5Vdalszh+1G
JtY00bZGDBH9wmrJSbyRerm/iSWg9fj/AX8my0aAn4q8oSuTAq43bbZi0UxBvdfhGtJBiUfUxBLU
O1jVKWCeVUat0Vqgn+r0RSganf46y/uD4vRFByu1rfBLUFbWKafBh/a6VrQG+AcNFCVFtDvYOfqP
sUyrwpNDw9HELVm06W1HH/9rXVnhIQlD9a0uBhN+TwC0f4cnVn4mKKUgiEJFbrOg8uLDDaULCoe8
Kr9Dq0hfy7ynTskyoFW7DO5k7AHIkeIlcDs5vkTU4UyeXmSicJu6z4NlBXnxK3VASJATwOlX2+zp
KAwJLPplMvlRtSg4wNP0CVK/dYuxI1dJr0BU3fi87dekz4Zs+tWij5d6qSpPKuIEHzBTp4TIcfri
NevUadj0ohrupryVQUqinCIcCNew5BmxEjleIJd+cpH4JpwxMaVQ0iy7plJV6gXd40mGAOsb1XcI
c+noqk7YNGf2+CdOO9AohJswqwE7Yl6bw+yO3x1pKojNa34UdljsjKqWbnpq0aRh2KgqRNpz6i+r
BVDL4qsIkwEOiHbI8lT2RJWUi1QJg83PL+Z/16C/M8e/mzzm/dZfu6N5m/bPv39ceX7+g19Lj2T9
g1M3chkT6K7JI7M50Pza2kgKexsO/0xvHAh5hGyj/lp7oPoQmUTJg1O7jIByjhH6a+0hYRNXoQN9
lm2RwZ9of7L0nJgiOL/MP8nkYIpHca5BzDPUu6UnhrHfaVl4KdWifkYKnwduRKDla9xCDPZk9BfX
htKoYOhrAjeXSEPoWEd5HH8niC8jJqBtRH7mPHA86//6nRS8Y6Qn8T/z9M3OkK7I6pBeTuNY3mWp
ZHwtxZg6nqn7yTciFMSDQ8LgE0JxRfmjWsRfQ+Nu5F7IOnCgk9uRClXy8QNekiUsrQInN/YC9xbQ
60i+bkcl/P7uRfnN+nZcE/g13OxYY/XHK8A6c3z3tWxeUdP40iYJyUL2UYNcRmv3jWZW5UFJtn58
Pt7xevNxPN64909biyWz7hhPUacQ/Kpcbk3sKGubeJgz09Px+vnXSMiOYf3gR0T5dzxSGJFGNE4J
2SB5exlLSbaNw7G/+vxyfveiEI6K/5qQL0hXJ4NIDZRIoiguAe0WaxTByltNevh+RHC3Vf22+t5V
piBO1FTPXN28Ifu/6/ZfV0dxdbYsUA+2T+5jk0wyARrhJcgnmyjnXNcoNIiAdE/Dvs1JWbkYUqd3
s8SUbv24oF37X+ydyXLcypZlf6Ws5niGxgEHpkA07KkgKYnUBHYpiYCjh6PH1+eC7qtKKa5MzDcs
s5qkWd4nKSLQuB8/Z++1//zDf3t18eHyiHJgsu2ztT+QyHPQ9d4meQ3pU6vpmEyc2P/8Ib95OC16
hZuMm0+hcfXrLUS72Gd9nd4inXC/DgwGGAqu2WnO8/TWbnT/4c8fd6ZW/3FRoSJslAc+bquHfv08
e0aDYrvJLeyk+po5vvFcK1t9qJk0n3zbmF/g60Pm8pyMNntudgdOkwU4x6laDn/+Kr95TTbrznam
3Pog57d3rDCkAWG57Qfo/4zuxA5AyFZBMzf5jz+JPsvmFMEhTBrAdqN/Wn4Hjbq0jOXNCNPzGZVr
djkbioQCv9AXf/6ks7bHj8uLHx1pi0X7jMLr7PKWLSsZSPgbRVAAk7ey+4Iiyn9tgnwdriaZeJ9k
nGawCFJCQyiGAsZLWTO9Y/X5zZuDTZlfu+GK2PnO3hwwmi5zNOvGbgZ8AG4nlwg/grht1ryBpLau
t4uVlJ+YZZaXJcro6z9fhd8804JQV6ycdAzYWrc7/9P1LomYkKPj3JBv4V/YS9AzGCJiI8sXfYiJ
3Hjn/PK7i461kx4FidFUBdvm//PnDYFINzjADZILJoylzt0S2EOwjRhRyT1PJFfc6NQfPivDty4M
FOGf0WIM7ywXv7voP3+Ls6eMhT6WDK1u9Nw39/ayJHdBFpN/ltneiRhX81QRcXFc6qA59g4pTn++
5r9ZrLaES5c63d7a32ertIeSVE2rdUMazXqV97Z7YZEGr975jb95Z4ESbt0oGvuSlfHXK91POjab
xroxYrPfx+5o0xcuzaizqnfdur/7KNwtznZkNwm23C73Tw+RTNbRcEfrJiAMxSOVA/5rKNOU3D5n
RCETp4m+ZZw3XSp7scF7d/kN6LjWDKvSbZ/kVNd3rmidu7mYyJm1Xe2/Z9rb3uWz/Wlz/dAkZrAE
gOLssfMrwpSEO99Y6EVuJk0+gFUFxQcbf8JxSdL5YZU6+R7Xsnnvgd/+5V8/mZ4gYwcOdZRPNF1+
vTZB2htja3ggTlV+H8PW3yVM8/fe6HUMPUj9SeXC4TOTRgTalhNZLcvLyrPrgyTugiAt05/eqRJ+
8xKCqCHxlixGMCCYU3/9TuQgYgFCiA+Zpjhghx1uwUMjlCkbpFkyTTa11HARWCCMYftZBzW446c/
vwO/2dxwezHJJGjMowNN1f7LM8P0YSVsUl4bjupu683/aidxfOd2GjU1IRgPhmjEcc4yG/I9vrqy
cqoPXj210Ttf5J8P748rEeAz30yD4uxtzIbZGWluXMdll32LPbfZocm9hEDu7YZxU5As5dwfk17D
RGhNhXckdp6FDobIwjZ5CZXYIwBO6Dt/WsQ786SzM+22R2Ems3+clGzKxvM3y1I2bhDPuXaJnjKi
YEjd3bAQT2oPM0LB8q/YXIs9RVa1E/MY7xdW3CgZ4voargrzndoZl7/euV7bhnT2QNMbhNLHpuni
Zzu7Xono0Xwu5nXf0CxCVyuKD6vqNLRkao+E0MOHZXMODnTAUZJiF/DrAP5wvZxSnaTOO5XJ755l
vo7LyZDbSP25tap/WnuaqctUKp3rZMmTo5axZ4V6tgRKId3v17pvngSy3Id5JIxANBXKbvaaP1+S
fy4u3CSMurg/txVQnL1OQw+Nppvsa3PsJdmYWFN8azDJi2qd/GVYPH05Wd0LAFVx8ecP/v3jwWci
BLAgFZzvpgovt1lI6zqruvaCaAN1HJNaknRUmKdCB9YXa6YdhJyZBTk3VXw5B8UlUDk8t1yeXVkG
/Ttryz+vxQbaAv/k4umkEj+7FkWF6USv2bWq6/UvU1s8quuSkFudJ6TMOL23EL5DiXeBJHLY/fly
/HNfhf4JZMVm/Mjyds6mICVF5E6QXftWkz30U7ocK6LUXv/8IdY/1ws+BfoanW5s4Hh9f33gXNU3
pMmm13Scje9ru9AFXL7p0sijUaM1c3oJcZwn4pgVsSJoeUYJ5TYO0qTUmXfF4KwvaBQFcaZ+m+z/
/OV+c/XZbUx8u3iEaYqcLaoMRKHd8d24QPbFXFvlXSkClIWzDeYJHUG41HGFEjd+ZzX/dR60LVPM
DSlhbT58I8advYR5jxquKo0rEuf8AmOmr/uoQYOHFnuoG4UhI0545ibi49559348UL8uRxx3tyKH
Mp499vwn02N0MEql17K1gis6JWVUTgoFTGZ96up8hMpvteQKzKeE+JXriVjCg7vFwJLxmiF41PkH
3Zb4udy4f5SivQ+saj2tlqtvy3YkiHlMvmpzeBqmzLliyJXtq6YNCGrtjP3sBCerxgMKyuudR/mf
ZbmkuwuBciscqN22R/2nVU1qVQxqkFd2u70qhUbVuTJeO2q3Deq9Y6/J6c9Pzj/fne0DUcOwhm4y
prM7yGNT2oQvXM2SyL0Erdshz9vqnb32N7+KF9QEmYUFmsPO2YeYKmtWI3OvQNLFH0YJB4i8BjyN
i2XhjMAyazz++Vf9812V1HwBog/mJSzNZ+9qlU+aAkRf9eB4doTtjfsiRS1vuJX9zk/jtHS2L9Ku
ovqlc8h94weeA+XaqkCcCljfXnPRH9rEhYfaJWb12ay8pYp8NdKMRni0frZR7DshqdBYIiR85urS
62Lv1kbvjIDZwABnkkRiX+ASxxNBYm867Advye6tqVPlLqsIjywksQiXcPrrb0O9lt8NctPax0XY
+RqJoYmbqGsL59Oki/xmdPrga9d2S7qTVopUchYAKsmv6Kc9cy132k+xX3zVzYBbqCG6G2exZ2V3
Dbdr4Pjbd8HBHuwyj/RcuvtArFDj6q4ovvakid6UVjt1u8p39BqquiPAbpgDQvYwU+QfpElGJuYz
Z/jKIqDf2mJF4lrLceTPEnzBIGYo3mB7zz14s8X7XuMwf+Cwar511WyfHDVhLkkbjUstYVr5ipya
aAYM2CuR7nSy/spqzyZBzjDjL6K0ljmsK/KFd/Fkoh7PRX4aigKBu5TCeKIfYKckiJDnF2YKlMf1
mol6ilD3W3hp7blESh0TFTIbccbFqws4Is1QX2aE7xGV1xrfNeegj30t0phUWi/gCW4Wa9zLqoAw
jsAh8w445D4Dtazgo1v91B6yNGlbhjQx6RS2kwUjyTwZaT82w6o0LGGav8E70lfmWHjPusp7mKvs
mT5etYq/UndrIEjCIqI3tPoEMyjMrOm6NrB/77DdBF3UmwWBssUYtzuJ+nvgDFWlU5hWC4lvHQaD
YNc5/nTRdSWzr55kbGNX4+CrI0af8X2pRwdBte8pFDSGsj+IuDTSo96cBn2msdlZDKeSyLMVJV/e
QKJFS9QVqIc9dMVRECgrvoZzWNT7AdDWMTVy/6ub2UoALe95qjpHYYPBBzB+4jVAOI4KmUTvwNVd
v3c0MadO55Qv1FYwU1l54tfBTbdbUpH7RVrdkl8OttSfWBTnGb3/7Dwx7U2fIXrNep93M6Stiv02
dNNWIBiEg7ND1auGXYlye+EamuvWtKoINhvmxX2cTGG8EA7Lxw952oLx8zbPNVF/7nFUHJ1DDeMl
v0hGDatHMXVWYZpnchP+DXjV4x7/V2jKfPnaeAqDWVsW5DBbOJWPasoR7BAFRYBWoTFc7BK8dGZk
4TBxQ2jtYrgWmSI6IyHJh2hGu26r41TPBMIs2p0KhH9YnsNyChCRNkzli6goy2HYtUsfV9yAGsF6
leTjq5eN0gzJO0y/yNV1sDIvbIeHQI/JjcBvcxxNVSHBIMkXx/AweFjikuK+oS7EkVOXFv/BT8WN
UwRTC5HFTdpLC0MjTg8SMMLYJbB1vy4GOZXmDCMDJxkk+JqbPBI3acavQLYJHHJyk0iYRHe1yzgN
if8FzsD+JQZW0d+TfzQ9uLO9CbViNZIsxYVM6A34IPCbXE1RC92QbMrJbPxdIRQLTTwNbb7TLfkb
u2L1Zx9cBbyJXa/GAZtUCVkiHDtPlnu2yuArKgBL7MmS9eU+wN/m3+RLY6CGa4nKCjOSy+5IeWPN
IffHf01aRvWMW8fs6ypz+6o0W//JyUQehIgHNSmHeW6URytebb3XrYeFNM8TQg8AvHaPnqek3hVA
9jGTWn7m0DGrWKELQgGobZut1lZYJT6qIXfzyJpq4MNlTk5bOFjVcreWxvrR8TuWnWTENEAeN57i
YJiMN6mEu0ST8Jhoe+5snLJ4Rn8KQw6bSbaw8Ia53Y23A+FjFQtPXZ88p9Og/WFjfDatcXpxbW3f
cqVconHwo3/kBowPSSzNR5scQSfyybRfojKpzHpfl7XI9mQcBBiSnbkLCOm00upgJ0o+BhxsJaQC
BgpR52T2DbCO9SUYKMHCPihI2nXGwMK06FpILHzdYEqr1dR64TiSFLtbBHtKtCXSfyMPQd2iec/c
aOEXNheusaaPtnCaz51a7deRxIWvsyyJOfZSo/woh5glCAEq0ZNiukuIm3bCpKwMb191pofTQ+Df
BDgBP2JnWnGcH7C8midm8DjR+yLgzoCfBSgAKiDgbiSdtYYU5gYACVyRYd8X04UKnOyzLUbrO13Z
+EPBRI0AWXP2HurYjbOoxcPOiI1aG2UFdw4DyqrkkfK+8UNimNglPd+NE+C0Zvs2mVSJaNlTrItY
c4YM02LhDTvVExFItm8j610z6Ly+6lx3eg6mznP38FJkcWnSFHpu8diOO96rob9cwFvpayLejKfF
kO7eaAcHxt1UJqTArlsuK8GHxcfcIqI0RCBDOI3R4rwfyiYpw2w2e0gXpfSHqPTLjId+WKwbipYt
udeYkRVOi8Gq7brphpgxYjI9tuiK7zPTmypya3ZccqMEzgqpXQJGmzmvrtaMQoLwhfxeTcxXvrse
YcEWew3sHNOshitScgASEiNSE5tp1f494WxYfk0nYUl38sb5Iowyb3cUQ7j72spZ8h2q6vEl1566
nGyEHXAtHEzuxEwYDxVhYUm42Hb+zWdktkRzOgfDwS9IHgi1sDQmLqccHjh4r0T29hiko2Zwy6+d
h8r/IKQeu9tpcRfnMikCD6JtQUoJQ1bhsKAV7lfyvJK7fvWar5PSeQvebshPopTGa03s9EhXpRLl
rjMaSMk9mUkEw4sChciSti0LTgCgzuvnu5JVnsEW9TqbwtBDINBx0oFDaQsTQIB016s4lpPxuazd
OT+a+EKHyxj9URtWlY6xfbswsG4t1h9qwoWDxQcijUbSIY2izuFW4PGcdjNP1Bh1WVU4+7zpTRt7
No9mOBdZjfploIW+T4N1+OTVMTXF2KqGfhqTqX3hufq5ay30eYmUSXbAXpt+VlAAvnmELZIqMlL2
0MdR9jcxyOnkMjH0yUMurC1tU3unMZYWKyC59k2ol9LEGFRxBcEqUEeH7ooScINKQJ4ZSTenIPId
9zllanOzJJ7/uK7J8rjQfX1yrFS4WAebgF2UB16GpRk3au/3MyFqCQ7T697MEPBIh7a/WPLlu6un
vtn12PmeZhADT6QfOECsbZ/1b7VjOYYS3cl9yghnOgTl0McPrasTbGuu228VFvCBaHI2Z0/S+Q2J
qDILLHwsmgk/tUITzVm17T21Hk9yWtIvpdFiMApWcYtSnmBAeB7pkVqeNWWacLSHwjHtOyMAPgDW
B9dwlPNfvth1rUk9nk1/3mcsv7fuMI5PK0y69jIzRUc4yURGLL5+eWSRUdUxWxpBaC7poRlBYKmo
cNGK+HucmuUDgI9034iqRYWU+DD4TdxVU+SwfE6oboj6jkS2tCtBd7IJDmvZG+lBgD2woGzn+UqJ
OwRvVtc2xNbHHXSJsiYVMVyCsge4kws7OTSBQMlV+b1A1jCsBBcva+w+kjlcfGyI1+sOOVs+tAmj
61/GNDN0KDrZltfkdi9rpHu1WBEdUvcb6YHZX72aS0X3mHuyQ2LYvVLoBmYUdFNSHfoF6EI0Ng73
pFj8etgFvZDPNR59gfNwLZ/MtnQp00Zq9b070pPeY9JIPjdqwtXo+uuX2Z/zT6KvnCu/GGBWNva0
PASl9seoHrsBk3YOIMFq1pbyZxmXo0fvNL5wxu6JROrg6Bi6tCKVU2wdHW0bZBWmrXM7c3FOg8wU
2TXK9W/Yb0XK2cSUFNdp1w/UQtlYzmTr4Qd/gA81PlUiMb2Qg/Ta7fwp719LUY8vS1EtD5jUSC6q
gp4MQGMe6opk+KrHkzSxqYQdxCiwi1nRXjOLiTGW0XPm7i+Ntli3xYzau+dxSEU334LdatZ903Xj
i0P6OeGPVmJ/mxfsg9E0OwTBt0vMBXb6+NFYXLD5CfL7O8bSxZskKHrCab+K59p2x3RvKItEyMQi
I+lKZTM+IaNZ5ulCy9yHjme3HVLvVgd4QJo2J9Qc+hAdxWDuQU80syY7fnDJCEqhQt0IUww8UWOM
nDeuYuAhoFbKnYuDE3JYK8eIvZc4rKI35mcPRIM4ysmM3wprtC9dZ4npfbEevWyTibu0XxZ1yV2Y
9qzviNlS254/BZpXuyu6EtRZMSSRJhFqunEAUT3GCWffC9n6c7pzgtG7XXM8PhG1XzeRebmIKMVC
+Zrqzkwi0dQ2yIEUVUfYiYRASRTJA7iHKhtCzy6NDwPOrT6EPk/YMceb6W3NtTEc9GIZAOHXdJrp
UQTyhdAo63aZ2u6hGwsLsj+XJqxwz4sQe3fw3A0sEoem66WFzawGsdB4aWmAVhmMZ0RLC8znlqn3
YXLM8i2XlfHUZj6IgnWQqqBcArobYqpGp0hymZ+TGpVgaHScghhjmVGr7ctpGsaDUbrVlasZ0x60
O1Axl7VaOs5IUm81n6DM7qrUHeEkudm09+oZg3E/pMEXYesKgEIZY2A1A6O+T2CS1JFufTWFmamb
u5U13kBNqzhN1gByXnrttE5U9LNfHyZCFJ40yWD6YKV28vFHq+b/q+X+NwOcn7pW/1DLfcCX0Nf/
60F9rX92BPz4W/+WzHnuv2zamxvV1EEba7k01v4tmfPkvwImm8ySpc0cH9Xaf2vm/H/xR11QkXSl
XPTZdIv/rZmz5L8gGjOpdaU0SUb5z9KW7LPmIYTNzQOAYY2JHj3x81FzpUZ4WllX7uvYM/Y0jaad
QBjHRi1poHAsKnYt+s2rxZaPvjk8Kiev9o2TpVcFilbMxZ66kErzhvRQjsfM8G+8In2FpjJcpbw1
PNDttTUg2lTGGNzTBzKvsHD2+5+u+4e/m8Y/i6vPutigxxjGW7TP/3Y5ns9xpkZYipjyco99VkcG
AQk7tG4f3NLsCM0dEQ1n1vRO//qsa8hnbkNQQKUwa226alvL9KdGb+IaBsgplj28TDnrWfFmy+pL
YJbTOx3l83t0/kFnvVfUK6vyY1o2QhRf4FbBQSuDpz9fwN99Br8GQ9b2dAmx/e8//RjyOhRcQ5Xs
jcagSJ86tpkectWfP+V8dLxdM8TUCEhQiNKpPh/5eWlj0k8pmRP7A72Voriuy+BzrNxjMOjnUQ8f
dWftZY7LOVutU+nP7yizzvrYf38BF/so2GrpIFT99Xd69WgFTaaMXZDXNwVtzNu1t9sQeoe1G6cp
eKe3fD7j/PvzqJoZcG6i/3NXLMyFzRYd47AZWviHrXpNt/4QoS6cOQp5XwVuF2pXnNwhexu99r0u
+g95xE9Dlu0LMBhgwskrzhnvPIULLhvNRhGrvQqaq8bdgFmrvRde9pYMzXrKPfek8qk6lpR4oZbF
q3CyN0cVN40NISEtyePOF3a22lzx1aar+DAIH1CmeyLy9cY3vDuOl29mJ+4qRSOpXgp6N5NBL3eA
z2PloIjKoNsCCixY2bb1DUecirTJ/1li57Q6OYSDVT26VvsFCfpT54tTrd0TuYvdTsjkY+bQVQMt
9iob2QHL091u+7Rpa6dtXwM0WEdrTD6hRQG4OlsnQQ0RI+cIaXm8+AuHbkh9DsAL23002fz3nk2g
bZH6+sLrZjtCKUbYbQeDQpAahmDfXE8wJPyd6vinm7G8AaR0yjaO5I9fZmfillzo5Vq025qnjHwP
4W6+MmWb36q8e86rml8ls3m9rVZIIOSM74y6h6LkenetMwFscD2iGbvqcx9MMfbSLgB1xpUzShic
4PNomuBIPdrkHIRVW756hbybR//ORcV4kcNGuy3ygbRn13/yYvBCrOHrrd+IkezutImIV1OHihDK
HTvPneVCkbCXoKI3ziBxlc6pycvXfHE+2cq2N6zTc1ymcPYkX8FS1fJxu6+xrG6yniN7AQrjfgji
PcJezg2N39FpKM3d2AhjL1JyOAV97ggSmQPplss4iy4LM7/1d2mfLB9l4th7k9wYnKV1cKjQ7xyX
1AwYrMi7IC2Co6uX5dguG8ckVa+iUlkE/gqGmc0FToLJ3pNYvx4mguFJXHdPNUfja0aVBJDiqgH0
6j+lXrkedM4nZWuw3MZJTPVnOAApgKpGccn/G1dscW1bvPlT82yn8vLHdy8SWR3NSl5WcHgonda/
ptF+82KKPNwosFd4Xc2VHzm26Zu3JOshT0BFUbEHEWjk8TslV78HhNhe5GNxKj1VH/16tvfK4Xvn
gVoPQdw9rySa4LfwgEBZARaGgsGL1XGdglQlB1psjLw7XkFZ9c+rywNAfOibkYjqWC/6uQdUuZ9B
5YWTQTuDsNoKDMzM9hqoJioC6xRYjQ0xhW9mZC1/GzLu9tKYI//wNPCH4ob/vL3uQ8rsZtnGBiP5
bSHjEP7pIfDDpYTYO/KSFWv5CmDlLuUEZ8fTfWsGT/SwszCfu/y2dXjgV9ZtcEA2MPhJnNZ4DKK2
m/2d73t3VWVNe6ijMoSvdEdb+1RkvEhwel+dgAtDwiOfEetnym78Pc2zYXClFqk+y84YODBzw6yV
n4nXxHjKlLfcpjJdQpETzIgajldUrl9Hx/IiohWeEFrmO6YeT6AJ5i1s4clJ6re+K16rhFcWJ+RT
l1rGflt8+x7gZ9vp56y0T1o1vLT2hljZHnz6O7AvdIzt1Jij3p5c3D3Yhh3BkoHIbL5qVD9fzeVW
uHu0qNcEhKMlRXrn9MMaRyLhdsqOW+N2fEmTqLdbc+U7TYXPK9oUr24PVs0taZdgjaKP3rZDpMe6
/IqY8zIXvooCks7CLtPPWqavozM861I/F/V27QU2cIRlLMqS54SpPfm3fvpWqHY9/HhPwbE9lQWT
gyGDEJcsA8PuWtcXjT/yViQu123kIfFH42lech4uI7hi8NMc/HrJH0aRFZ/GLWIhYiq+HMmz/U7v
It/Zs0Oqg+BvxaZ9KrbkbrbM+C+Y1nPobmUfyZYsje1Mq1LSGAjz0rWODknme1T10z35gM12mJo/
+A6LYDZZ+V4HjnMpwNiGEwfZfdz2wHW5KcYFGCVGCdr4a5mT9MNmp44y1u+Lwd7mJ2797KGd4bWB
s3Ej4g5yarLaD9aq4u2BXvT1KBdWWoc5AFnIhgmLGMgV6eMDbF+EhGAph+WIpYsvsYys9KVz0sid
QvKL0RzkTe4B2cq6z7pI0/vcqIq9q92/8E9u+bdlt5uCzt/ZqWM+z0jOr7u5bWgnmc2LZfjz0a/i
BaeA8IlOy9LXLjHyB4VR0WrzQUUq2+5ftuWtxwzU9wyO7T3mLPGtwfh2oSxnjPKEl2Us4KRUSVLs
58XudjG8zoNsR/N5yorXeWZ73hanpuYJdtiw/Zl/txn1849tkbr1tEyMqKsOEXS3TVyaPNbX5VZs
wEi7c1aew0ryGjQsGM468oNKV18LqzeirpvuXUjaX+qKFfzHGpEr785k0vtoVNlrUjTxVZOAy+lr
Wx1Y4rc9pXjCOFbAGpXJbluP53Wwib5Sb4h1PzBDvmXq8pVs6JdK4jVbjDRc8eeF3ZxSW1RlcMhG
04604oWzWeIOg0poKpmFFxKjrOhCl8v13JI2t8ySgwocxV1twu3jpbsEqfaYdWN5sAtz2PWzO3+w
J/YQUObzVdWwrFNRPvvV9jNtk3YCHamwyNv1y6ACbOPpq0q4frlGIoggNrLa7aXdCowf5UJl6efF
y1+RnTTsWR3xpf74HqTlTP+z1cVbqgu2JY9TIT7NXwtTB9crWCy8K4XPWuVJ42nik1g0szea3HbE
AIOmKOzWdyrUH9l+vxSIHjNGfFnoC5GRQKH49YPnpeqGziIIVsrxPlVy1/fplSPGU5wXMmwsZpBJ
pZhU6mJHPXLr9ThXZfucifSIHKwKS8F+vgqHki3PIlO3+2pgcq7Xx2TKSZHm4BbhGbyMe/MrPgwj
dGLjM6fdR7fR163lN4d2dq9SI/lodcO3zC4urI3Qt9WhYxG/NYjIo7RUV17SUqYV43znGn1+VS68
y1XMwu1I73LaavdJ8dJsz5ybiTunYtXJHDhMZcEK2fX5/eIzKg61Yt8EN0LVWAS8kkA4o8lfSoh7
APGMZnX2g2G/Iwf9xwHVQwtq0xXjjI3cRHLW//l8VTeQYDvlG5CrKULGoqRIs7xLYoffsobVk431
7c9nrR+JCGc3lrQcYAM0IHikzpVd9uBUUHkLYweMdw65OeISysB6clJ0Ql23vgy+vGwzdhXMCccx
9u+2ctJeWdDLYLSjvucAYOFBjbaayZwogba7rCkGFid/nVO20pI1ZKz8y4Vc+C6T+hKmx1vb6Gen
odIZVs41mXOafdb5oMtBuilQtNu2b6eq2I+9ONHDoxCk3IQ1cFeVVI8djfhQ2WwSyBTguI+I4NuW
Q8uPmm7UDdA923/yO14Rg/0pp+t3YU3c7a5y75qVP8lB6nnOrO6pRvuGFGHK6ObCaNytMdv43zsj
Z65kYmOYFhM92JwuRAp1OojsqWFhJdoOWy27QhAsxlbYYSznRw/elO+2cstR7XPurf2e4jm+SjJ3
/dtc8h811f4HgI3/GSnh/yEMB12cn57zf7TcHuvyr0IhfP6b6bEFof/4G/9mb2xwBHJCfLgDNPFR
xf2fbpsw/0VviEwZGm3Y6ziK/3ezjfxyH9UXeBg0dD5duv/bbAOO4G3KMDZ3KP605Pz/KNv81yYL
izv0DhxDWDItCGyYGn5dBLya2TFeMRuHxaJf1cQSlA1mmb7TmPq1x/Hvj2EngQUhiXPfepg/rzU2
xUscr4KWMp29G8PvkktmcfQ3TODAeBbkO00G2kT8i/+91KCnBfYAPog+GF1OG4Xtr58Iem5FIcae
jsQxM6F+dss6s2VUJGLQQ1gMVn1ptgOo9wmuKTFSXZO2oD1lTLtc9EHdpsTveP1Ji6r0rwQ6t+Ag
xLjU/jH308BmOQoqojuikam3MbKQZFPv7pQfJL3aGYJyLN7NcsF1RAFV6InCsjGGUR975ieiYEI2
MJuNtDNIupuycZWcrokaWKavdCbGkaBwHpGpB0tH/MwYjaYzjzbver3IbX8I2KBfdFUuatq1yhTE
ec6maaDxcDuG1O12zpAagmKg6M4B6y4SWOppXjnxs7tM/foJmWuhHRJkLMe86LXizzGKY9RxNEW7
OQH7EdlCGaL5YhKMTqFaZhZLacxAuCnJvSQO61rm8xq67ly4LOmTzC+L1fPEztSUD/Y+nQs5UUGp
0p1haAQQY1lchcPchsPuIFgsW5vDgfALQ598rcz0qhxGI6Ac4ofHzCJqXV5TvxefBfumd5mgblB7
5IRW3exKbDLJF6SRZXdJTNtic95BfVq/LVmvn6yyr+xLI/MUfOoZBQ7QcYcysXItNmfaGL79JKyu
mTclUzXsM+mp7FudZB64JNOQ5pFrbmw0VEHuC0LIIP065aTzfIdbiyIBXu9qzWj5UA9co9C3DNZk
G00nU20x+q+5sOz80KilZ6JqlwvHXDox7WQAY6rn4IYJLGARjhtxfM3EbmRYuxpGDcG4QkzMRHts
KnJBktYoQENWw/DYJNr0bguAJu3DkjFXQmNX5CYJPebkXNfYGuBduMqAPV/kNjxQatrG2Zd+53gr
CohpFA4SclPVB9UFsXft9Unr3XOwaQYr6tjt6msjY5MqoLO6fX8JKcMk3oT6oBb7eQLWofciUWM5
hLC5GxjtRVvI+pDomQ08GB2QpqHO8RI8lHkHfaPXMBWxl3DbPiDnsIM7nfQMhozaz8tHQzlquMMf
61hPQnceci3br4xLI16JaUQgG7oe22tq9XmyxxmjNvn/FBcVAQN+qW5HhS6Ai764zWWL7Cdpb8dE
TEMeFZQFuHblpMzi6PtrQ/pgic/gCqT0utyhSUl9gloaz9pB+x2HJnSTdWW6sLbtlCG8052SF43V
ePolaDmCIPo2Ke52KyTt8VGjxS/SELFMzfQvHYr8S+1mZX9tjHnuf8wSjKmsPqsV94T5OmaLmmjx
MjsHMTqIsl0fpnEmjGgNCXZI6vFRlMLQzSOuSUcFd6xZNaoUPdmMLE+xAb9/uG4buWj/de3b3l0v
KzuN9dMANsRYHtt6Fhtc2cEW4NW68RjCoaAgxcUDc9Ps6kC33V5mXkZaiESLiQIBfigGO6uZkHHW
W8P4nqatGokM5OHbZBUlpUTUQQifw9JwmuSwajA0R8lc0rwnddfIrlajImER5aMf00FHfXIx90nR
7jS8zoWrYw644Fk4LEINjNbFRKFgh1DnxQK3IuV2lZg1FRMdYfRuBpPcqBDCXujMxStChAhpbhWI
i9rJkhGIoO7mZFOSJUJnL4kxksp0PS5kcBSnoPL1FN8mYxlTuv8XdWeyXDeSZdtfqR9AGuDop8Dt
2YqNJHICk0QKfe/o/OvfAiMyn0hmiaUyq0FOFSHhXly44/g5e69Ni8NNhg+OJq+PRLxVVnSbIaDR
rWWsZ68DmF9mErilit4l3i6wJrXKNOdG3+kRUTcWYoIQ6hlby5Ilh5HEh90vRcW/mSe9flO/XJqh
HG4I3BiGA0Dh9aVRyw4SyX0CR9GOuy0KznoJCkelX/4X18F9JDCvCYFX/PV1+Pq6LCxYLXXeoJlq
ioaTbA2/8feXeV0R/P1+xqQEnIcXtau/eT+jkWC2H3EZrdV8Th3lfNbq7bHvbAA7iTWKD27f+18O
T5cgAtYHhCnegQ0xQsazcgS3j6YKucXVQKqKTfJAhR4JbnSMUNNa9G951EwfPDTrHXtVinircZYN
DJIhP53z5per9WV0opzHW9pRQa8pL3ayrXlw9O7P5nLrQ8KXNC0XabNHbSDM1z9e2TkyYrzKXc0H
+4GuVnI+uQRivPx2f3QQ+J9V+VfNc3Uru+dnefGt+Q8g7tn4mv97HlpYFzVt5lel/vo3/jlYd8Di
MQe3GVmyQBnp/bPUx13+Dx464XPkxa9CY4X/9E8YDTA9/mCdnusUjZ5Nbfz3YF2zmNQDicRN+hIK
j+3kT2g0r59DeKUroQ0CxLp14el6KZl/2bx4PGFOJnW5S5lvLOauM+ON1D9yw79e2C9XWef3qABw
5AMBePMIpt5Mb3noy53u67vKywn6c4kvIENwNG5+ufv/Zkt8dynYyAgRXkQHYBJfTDS/fKGoN02c
kXa6c3GFNOQh+sU21rND3X2EfH29+fKl3lxp/SS/XMmZ9NRSHVcazZvJui3m+99/kxc34f/fI9YL
GIJTGL81RxWOfW8uQKZUKsuug2hYY2b+QqSDI3bkTU31F4+2cXuJba1ezWYqan/S7p+dW6e3/eaY
o2uaPzfF1CKwdlW99GcMs+V4qGeOFYwPpTV+ZjZjmluMz9Fw/fsP/u6ZctCPeOxqOqw1NNxvtnF9
rrXGXspsl473S3ntZF5QNee/v8b7m88Dy+65Hp9pgr2N9CSEIi3HnmtQpCEGO9n1RynOxuvT4svt
Z8US0QZrEKWBeNNxHFyZCYDnmBtt+USDcWsSNJbL6DRF4z2giwDYfYDnZqNVHzzD67/85ofnyjhu
1yub0ItfP1koZ921rEx3zkV8w5DwWp7S63k/ffBWf3mA3l/Hd3g32B7uyjfL0u77ir4a9k0zeIQm
eM5wKUThtsFvs1X7+M7fg8n+6z0BThXc6b9Zn2/xV+tTjZsYGzU2PVxWL+7XX5YNSreoh4yQ7ax9
cQTLcJCHaKdO2aVz0I7GB3AEwc777lb6UF7gEPjwT+w3X1HTcqbKBDfuptDZWyftqr7sjhapeM9y
SxzmdtyqcN5GgRmSgLctPviyL5a8t3d4bfLoq6zCZim//iXdKHcjhteMH47OqeXLzmfR0Tl6GwL5
Dto2v3Bv7BubbKM6BB8Xal6YPWfP2pN57V06l+7RP8Ybf6OfuUf7gzvzcp9/89He7vwTuEDqVe7M
jCIy2cY83/0BhxmeCk4lYxcQT7aOFpqgvMWU1H+UAPxSnL77AOzTBom81l+6sl/3T7eq58xEIL4j
2+Zg7vyNtvNOIpwO3ja/1L5qX9MzeRU1TKAC6zq6snbiTDsC0zuv7+rr7mQdluCj99T7XYX6fd22
gCH56Kbe/FwcmxrXz4hTlX1dJRcgw7ubzEAh8QET5/11eAcCN6AEZGvB2v/6sai1giAXJ2eHrIcZ
aWYhBiyMPKbz9vfb5PuteCXu2CvwiEIXic3rC029aNF0tlwotn44pF2FI2slxF/mfvCov3vvrh1L
mHaUmWB+qKdfX4k2i1Z5DWMM+hJ7ulBb4Z+qNF+zsT/YHcW7jXm9FP0SqllKFyawry+VMN2MZD9o
WzvIb5ZLeaV9l7f2WXeVn/ytd5VfV9v2St3PzF0e9e9/F7r//Qb27sdzdUvQt4Qy5GP+fWtkbiij
NDEV2lbummN3jE5JmGz8sDyKXXMJ1jp8+v1v+PZ6dHYZ963sdSobtpI3RwXDSZVa1nVSpZjFUkQ5
f+gFt7kCYBKIuKC5cTOv1eavKzEZElENyZLukH6F3nVxqA9/+BWgpr0QE1Y+NAjwNw8HzjazdRf0
GDGNvyCxlR9YkgjdP7sKSQbUmLCFKZXYUt6yKrTc6YphKYl40VAtmG2bnOVeKv/wu8D+5JenZOYV
bQGEXN84v7y/Ms2ky2rmBWEgWnOB1Ci6icui3v/hd8FQDkSI4zaQ5DWQ4/VVfHQ3o1zqcltlmIqm
psPD6HXR5s+vwqwPMSVkEeudzLBpCc3uZFVu58jVCNzrWd+hkLr+0e6A2PTtql3FfTy9VGsGKJV3
3A43H1M60CkaGPT1lyZSOJFcOT3GKy/dtGXTgfFHiVmGfQNjDhlcjPlhtglJDTSZTXcF0nG1KcpO
13eQ+BSJWHHS0yr3TQIlGndyfsqlMa+oG0luxSyt7+OxN76bSY3VhZhb/TpzzKYmdC0u6SR5CYoS
TBgSs589MshtBYFBRQ1NFjE7wcRBmpiDDGAo2ndEBxq4AjuIYXGpCCJslbbmv+HemLcINTJsihJe
c+Bkqa7O3BILDxF2GTk9DPvb+TNiJxjPJT7p+dZ0YmX4QWJgxWP0S1hPQDp94iK5KelDWNgjPkGT
MsRGkap3XeQOUTaGsvwrNaTTHYmtfNAGwB1uidniI85jV3xjbIGxtAdjN4W0jvsbZ4jtixY2V78t
3NJycce4BtaZAZvanptJvnVK+uzVMOAtC/j1qmZTQCrCDUULbQhsvRmfzLgh5tynhX/pNMNYoQLB
6Yv8K8W21WTKwmyi9HKHl3osgkSN9WXFh2pCZj7iC1RtOtZpEuMbjmq9TYO0k820S+eu7Pm/0d6S
12cTcaDcFKjpSCPkvFbKvvYaHBRhskjVBooFMgfSQnAR0CStmhPQJK42qRi/YjnosE+cxqEp7vhT
89iaS5mKg7G4xI2Speb+FDbc7XC1rNQ0dwepE6rck10X+5maCLehVxrmWafFbLFadJ0rGUkmUF2U
psfCHX1Ck7qpab9lYsGmXDFASLeu5i9tuAizwU6BA/zC72sP1U3rS8Rm3pgRLpXhxdr2Vuaj4+3G
+SHJVYXLZtaLbpP5JnWVl9VEfZlDPW8T0IBzIHTNKkjGm/Ajwg9YokCUZXcfN2PaBMKC7XIOFzrD
1DdgbDu4zhx5W5uucbEFHz6gPIU1vCO4SOyXspo8Rljk2waFVZETMvkVoy1NKvOLS2bXZ4PZyZPw
Svubi0iFfrAcSjOUds1Bx2VDOExmatyyppV96Bj9GNuM//sbwa8Z6nXX9X4gTHFrjG/u+JNnSxGJ
XEWWsZp6FyIgcznhsRE9WhZ/tlEyyoqJzi42Tc3eZPA6EbzzOC2bxUXaAWkAyLRv1zjDA58cuTJM
vN67bwUt9IDudhmHbZPr1UG0SNzCaUAqEuhLhAQ2EaN/1hTREgejM+pDuFRNpy4gXzRXGRYFgsQn
Wcz7WCNA60gWMBrOimMDCdUlanK9LbRb3ZSAzfsEGdQGNx5iBEdlUUG4VgJxtHXaAt2VnxXFPjUz
RAIRcjQRaMtoMHjKPP0hFzUDQLSr7j26nvEBdwwRY7Fm6VuyniHFlLFZ7CutGC49lwBEFmtpn9ul
nQ1hzVjlfjDFeOPJigRJRSjIgOVfn/t9a2XyDJtoodbpnf4s5qGdwsnt3csM+7G+McmLHMKYJLL5
NpkHjeGHEcV2cmwTpmj4utPsJ8JmVyf90ELIy/PGq4Spy7hsjNEou6092HDz6jkugVulyNXABGDd
3vj60DaoFkvMt2K+tStD+yT6cSpJEZYaCoZas5+JYbeIu6Sb2R08XzqoguOe7MWRWqDaFlIUjB+q
tLcCqAOCoFsGIJeiT5sk9CsfU+5MLGYS5GaLvT2Rc0MSo+6SRDgUHU+6FnlRt4vrrlVbwpHLGJ4e
RrUN3Ig1s1Mbkyrokoh60Eoa0npJDov2fdzkxJJhSV9ClCTpI9ZqP9/6lqbKy9hlyFSwonKY7C1W
Q2/qhgn9XivZTOsyxaQ2Nga7kmKyECKt7b/Fw2DZ27m0CvNsWJJawDc3Zkq/JvGeJwF8M/CyHuJU
lrVOFnpQ5kcEzm0X78bUUV9I7fENLB8+I2Q3b5rzomsEMuXSg9CXeQVSb41Y5OliGiMCaVEpNsnl
EHsMg6119LkZPLOJggWlLoHFmbC+MpsU5OGhmv3ZZlribFnpEdMrSaIdmsXRI/+U0em6Tw44zZaY
cR+CWr1/bhBBkmUDz1wLbEgX1wXmS2Y/kcWKpJ2cOkFGyfk0MExzQg4Y0PESC7ncxknQSYH28tha
q3TADJ5bla1YzNAuA4FGhRlBXzRWSPOyBU9T+vWD42bSDBLTANCxRHEG3BkrG4OpQrhnbCgjD0ZD
aDZ/7uUIEGPeEv74EA/mXG+z0oNtQ4awHDZN1K7kftIpvtYyZ+OJprh+igYVV7zWysY4AUzxVCja
THcPtN9Fhk6mQKlPl+hO+aNEAsip7Cnzq+HM92ROOHDGE4V+zdQQGBnldDV6TZms5k/zScGiaPYT
J8Y2zCIGShsDcEcSzOWQ3qFyxDmgkatsEVDfk8VNcJb1De+c+7y4fsQEeErI6e6beEbjP3YUEC4Z
5ntEBPzxNNj1d/yTngOAcS1LegPERGDKaWH3chrybJOyx26LR9sgFxXwJYMv0xm1BwyACmwjuUvm
LvGb6lGrXVKDmaYT1cYTl32VVsfOqzs49wkW6LJH/ILsP8iTqKz4Js3z6DQMuNWkS3VgtFPPcKha
ZW3hKuk/nVEwyHInC0FfT2cSl6Ou5EMH2mXYaBqIl4BT7fC5EAoWf0n0qLUy+rtbkiHwxTh6Nt7C
lfD1bWRZswqx39rnLn2bb1YarYvD7VOLxVCky1Omz5D7e01vnBi1bFE1l106zt6et2/do68U6beO
kD6FN7kbjgNmTxv2VmN/KXIrHXAOyuSilSUyd7fz1c3ixmTgupPhPFUymX6kBCaTF5XLrgplZkc3
BNhGPN/R5N6ljr1s9Nj00l2KBUTurD6txAH11RirIElpwJ63fjI8ji035FM16O5PxTE92TI4L1Fd
TLIk4n4cDSOoI3Qye8VeYW7rybTO/balHhSdDn+2SWxSIXXO+ve+9BqFVzi2v+aD5IxKGEiS7OrO
wb47OMUykfyrPGTkpBleF6PlVSEW0PZHvPQEUzbgFYqNPZviZ5vAFQ0gN/vVlum33QV6lo3ng0Ga
etAsJU3RqbDZ4lrTl2cFF2aITx2xMZys7YJRNT5e0TiX/tYuUDFGXtM5u2Soom0Ngm7ZFRbFkD4y
JtsuxHd+hro/GNfpAlucNEeUu+1P2ZLze09r2VwyYshK/VTpmfZDlYasbZJO5EheIGX/tNeEo4YD
E+neeeDY0SDbj9pmuhgr3WsuzTKO8k+jHBx56BNE7fvcgdQb9G00fU1SOuTb3tPo5jMAxynQdki0
QQiz9kK8zjqVwpTNeUhktZt+8rSOqhG3tK7T/TcWH8V2lJcbYcYJEauj9zzPoD028Uzi8F5ry9z6
LMkQJecQBeqDxceNj9g/lH5htr0yTnTTU9zlCzEWWggfRfDbAwJo5/MU+p5vE/pWOeeKPg8leZGV
o7918dtge88MOzc69tTI87e5ky7fYSH48CFQ4j/KLrY+m3S3m33OEWfE05K32kWWsdMefIlUiZyL
gYDSoDZ4z88b15OCnkeqDURAw5yRXyTW6yUUKQpz1EJJZ3zNvQGEgIOnN96LBnTE1TiO5nTAXsVu
TY0P0aYbbEft7Bkfxsnxa/Zyg9iZ6WT1bVft3SaK2XysyC/YVSP/TnqDSr+ihVm+auiq/H00Va46
zZWm//CXjPCPEjP4BHBxtOKwL2zAGGCSksneZ5gP0mPLJCXZDSXinG0v5wVdom6O7qWo8pbocKGx
i+iys1BfeQztN6CuDFLvS52Uz7GPcHDhY7f6ZxHnhPB0HXXOqYpEVJwyQxnppkIEY11Z+VyKfZvZ
wr51gZnpXwix7C2obOS6kuaakw199CgOnYdU52fZqMmErBpRh8qLXh/YfeUA7Oab307o/zmbk+2d
O1ULb0vgyL/uyPNG8slzPOEx0nMP51YxwxGYKrBYmRIalWSZEysDSKZn6Zg9nnmcmRiAOMLlEce8
hhjwLoMMhHaafedhGEgNDStJZMpNG5d2cS7hm3jMGFpybgkPrq2NY1bubaV36mb0B+96Hnqz3peO
3v2wSxeSODacvPhU40D7oi9gurZYsaV/WPoVxTDo9ahvUYor3nU2oKQHsAZWjFZU1NhfyoF5fmzh
Q7uROTEIJVp5Yy+8CLhDqpriZClORpe9zo+0cfkh9ZObi9LZTV0XG1ej2+XqOJbY0IC0eD1hzalP
WhGIRt0jdxbJFh6Ckl9m3HgJMvUwc3PrycT20J5aSHAWvW81NcDGlIbdUaZWQw2oj7xgYXB18tIx
O1kEJvE6LYs/ieMtHoPEvgKcZsRnfZYoNPLIcD2gdGlq4PKgr0xxo0dGCWVBAT87maLwrM+1pfNS
xBUwfrcicsTRxXifI6jJ5iYFwXRv2l27qr0xnQE6M5PnJuKsvFPofH4IzcOnkVQE7BQeTrq9GQ/q
tm7GBhQN9LVnImsm8K9aWZhPZV+P0eduysqvCyC0dKNU2lzgsIKRadc5zfS8mzijWDQOnrxFztmx
1Kv0p+hVq4VV0uAeETD4h43t4frCe9ppDxpVlH+c27pCk4Q3deQUkg7OWYVQiLWMd/neqiSYgnwS
U3cN5iy5L+wirk9G7hY5tjGZaat4zPvSVqr9MjaRHHccTtsIDYLeRniirDQPRlsTGsdmeD0BGh1K
TsdB83FY96bySo5A0ELRNZMRwnTj/LDMYj6HpNNVGEYKGys/7xW+GyHCLuV9bdwnJXtBqPGP36Ia
4i2f5HYvLyyDfOfbuZdVeq2jnhKnTCnZn48axxBi7Z3Wj88bzaq/I4p16aPIZnS2ZcVhAWlGo+pA
CldVO/ALyaeSk4LEH1UzwrZSBQeKXnRJrqHdoURCuwVu0tPHhTcKIDBxkVfJYpylMcfUH1RmOaul
9TwoEGMzyvMFK+L1gPNyDJs4dzjDKWew4LotXfWj72LnGjluGe0zqAUtZYcwftJxgb/Qer3s9paX
rYnvMLv1jRp8m72EF6xkD0Dsv1b5nKx5E4sl1Mg9GKESkpJ8kBSbCeIdKhVMUeSub9BD6WngcOa8
XkTdqXOwJMjusA+VTvIARbu5WxJTyw6wOzhWLSxVG+iYrRNQHctoQrLVAKopxOJIGDJcKvDIQ57D
mehHOH5ZPKGbY2L8iFJrzAOUsZyf53wwP09Jph4clOXw8os2PnpuZlh0hBYWmBZn2nTI4iROw0bm
qrheoLiwAsx+2Iw2EkjaDQnCQgsImx9y05diE2mOUEFBp0I/xpyfzGCWrfej9pHeBDFCwAu0TGa+
BnYby3ZocfUeljG3r9Hruo8RaNIbJ4tQRFqQ/2bYiy1B1omGYg1SCCsvN3MMAZxi+gqqIG8G3xKz
PPW5TK5TLJGEVY+VOiWx32ibxKn4gThecFBuuNfwc4ueRt48qO4uHXNEVFZbIavSnb5/xOJq31qj
q27J9FV8cNB2PQLa3sCukE3jt8Zq5u84f+xuk9CdBBVZpv3RaAurCJXBItoaUd3eI7TQH8yI327b
C7tHnTDOLf8zAjfeKssoHdQX3KBzrytIeZ+bNusC4S3GtemuFicMk7wPezK8bifyvD7Bui6v5oqW
etBJneS5xdRxKtVk0dLJxcoS6EnkXkNBqPAbmm58Q2KYm23qRFueqsLpIfxNsXORDzp1Phgpmnkk
zTuXKRleMAqdMtF2fTZoOJFKhA6h73Td9QSGv95icWIkqGbtZxqXnKLgHMZYF5Harnz3VQNpAOyj
teoxWDhGne7ZRDbKipN9QmuAUiWmJ9MjpJzROiNoPrF81MKPBA0eg4SFi4g2k3VuDz1OrVwvGviA
HRibwIOOJ4Ku8hNOEG2ceXtBvUDJ4/gJuohkejRKOFDwv0gWtVTtJGHfCesWcoT7OIwOmLQ5I4mP
f2hqf7qxxqaXVYSObUhEpd0Avi1+zkar/4E6ErRAOSTpT8escd6YxlTey8afH9pEL6/8tpibnTbZ
8moW1YiWq07656oztYdxIPNrk9fZUtCmxs0KDd+4txtZcWQ0SncIOjHAF5UkBLI9OJOtB9CVkuXM
iZb6q6TXquPABfCV5lGborSNqNJEFHk/2ska6aOmqTpz2haRC9Za/1SYva1Bd1lrJQk8y9rywqbu
UObgf6VHt4rZ/b54dHorXU+tFQplw+k8P7TyITfCIu7qH9B9iESk6jLYKeaoXZD70uQKXMdpwQd5
C4ZQdx6r78UEcR0zz5iFDiZicvQwX0dbtVTVpyXVy47VXVMkd5yx080YT1TP+mAOSTgZ7KsnUl3K
W+HSuRgyhxd+qyfuXYZE926AArsEHU6V7UBVaeCcNjkfmrL0NVrIxfiUJKhKtZYExopf+FuSCrqA
1HjZrVFGYluYrXVyujjetSbQxCAdGdgEce1HuL4jZ/riUsyRuD1l2VXpef6DpPfws4mm/iCEZg5b
espSYmEjLmE9VW5FsosdB0ah6TfTVc1Z7E4lY3FFhy06l/YCcLNNivERh5AiIIe35EnFs/uEnLpw
t2iEzBoWZ8Mmo+pM3XWe1M/iyjMutElvZKhphXrSEo9FRHO2/xojRXyoh8mjLaZlyzc/nxcSKzqX
OQhow+ycg3yBuonechzYZoGQLyPS7xsKP4tF65rzT+z7Ov8auQP385ijO8+ZNA2hrnT/uyVHFh7r
rlv97+hbNqrpa8B5aaEgSUbmCKUpQQ1vtZN7aw4cX3mrNcMFuFYFQKygmAj00XUKSmnPgq4r6/ZY
zH1FJT125ZOnt+5nnVE00/lxKe9Sva/uhaSTsTGsGV+qizNyofjKBBQnyGHJprIkGa1ZnkaXcul6
O7AaauAgKSr/0U+SyqUvFNHJMJXR3phu0nyPqZ+agE7H2qDQsupZmd187y4+Zu1prliZVvJMh5It
LmLqWW9G3+rOM11VPzC+8z0AA+C0tyrDPGbGmLVbIFrpfZb0gx7qtXBvLKCjyy5VIF55+JCUET/o
FcYOnwP8xc6ZXBe8+mQ226bFj0MzjBoB6IBFXGMspAqhppVPikYHa3VyFSbThkhNgI4JsM6uS0yW
UpT3P6DezILPN9YXboHONhA08HEM5DiRAdAZaPJhmiKX0XJuzjaz/IoKJ+ddriEcZ83BJr6eWoOq
CBwJuEzZlf4nt/bLe6U3gOdYRNH3eWDMFyBkLpCl053ifIZ95moxK/sBVNvaeumNwUHlYUx2MDH2
7DGVTQkyMihNngw9jmftOh1L4qBF749m1qKLtzWMISJ8XNRZSSomsvqgpoPAdwaWUm4KbqIM0NVm
JNnnvcAEWZKSupmdBR91NIJR2KYg+oaDVJj0Q8/iOHLB7u+I4PeTzhcQ969qExKBXHfluKM/dDAv
vR1BM9eyjbItttBut3O+zzL7qNory8hOvXUPjHovyKFnzL6tLW8T+36oAecbjDNacZeGqDYtXk0a
foyFN3Y87OzxONLV7Kz5WHoXCjj/7z/wW+UGyijGF1CVPMF8nsH26wGwnEjdi0THAHisCRAVoNKV
VU4ht8v64FJvBQbrpdCPI6cz6FDgSH99KYh4dFU0Zs2JsNt7jXnaZVHF6o+vQs4Yg18Dr4uLFOuN
FKX1JEybQRYwGVq8RoQGX1qupu1+f9veylCICzFJheB3dmxBt2a9rb9O53s8dYays60tC3WHG3S8
oOPhHj1qWeL37OkPlTwv11sVbQgRdYTrb7SOrqQXREkHjNUEK4nOnyoZzdsHT++//VZIKvmbqF7Q
/r7+VgPTY0Q+oHSJRkU1hpvmYNlUyKTOmocGyesHuoB1Mfy6WHjwSLcAx83I3jYs583DtzSqsN3c
BCCxbqGzZV3qE7BmhzMKrXLtCt5W/MFXfPu8c8nVnOfpOI9BpOpvvmKWiiIBIWVv6jqNDrWGlciV
vb0xif374Nu9vxTPIdJanTei51jOG0GN1qvFcebB3mgC5rrVAu3sYuaw84hb7feP49ul5ZGZgvGT
YAAiQ8iweHMp9klnkXzdjUbQ2xgknedsutbgPPbn17GQgvM4sgDAGr5+QIrFrGM/SjHOTaZ5sF0q
mHp2xQfSl/ePBTl2vrUmqqJIQqD6+irN0jNlR0oEhXQxb3iDuNSJmih3pBDnj0NRMXsxh1n/45to
EruLOAkLPmr1t1EVGaiBaFpohFVO3exoBxnH1iYP+09vISq5FW6A6AOx6FvXa5rxVnNJVtgAXBpP
dgoule3jT/eLF83augVirmVY+zZ+1J5zuLd+Zm1GZDm0DvQxLLJu/kA99Ha/WH0eOtLllxRJdLbm
6x8qlZzSBtmYG7JaZsYvEQlb/oLh0oztTamn7fUf3zufu4aLAGIZbv43u649tfZES9XcGIUB2VLz
xxu3nufn31/l/eNnoTxC8AeMfH2Zv9mVVI3emzaqSX/YEVep7Zr7wW77u6iCu02Y4Rwknkcd+vur
vt8tVnEqWwU0BDRy3pt76Q8KVnORmOyFML79mBZwZMk0IEH77wy5/wsPzfjcyaF7/i8sNP1/7Ybq
CfxtXf0HuGlQ+/5y/98Z58/T78/dazfNy9/4V7TzWsat6dts3f4qjv+XncbAVI+5CZEkrnksres2
8bedBkwlcFMGlZxzKHO8NeLnbzuN9Q/enNArV18KJEsUan/ipsFV9frN6To6Xnac+LAJyVNmhb9e
ed5SWINB+Y+UDv8rURlkZ+SF52ghx/h5zUTRhzoQUzVyqkEbTjWN/fMaDXnDuSdpaQJ55tTtSieK
yh2jbdpJsorpjE0q6vUNA+mEQRBE2nPScF1Uw8x+bxI68tCVySCMd/4QKy0k9K4DllGTbNo3qRMF
hZbXPrvO2HFQiz3teQYa7ocNM/yzOunqNSdFTSd9Wvdv1JqSdmdhoApw+7EhHE9oPgAzYX6hkwlq
nIQP42A1cXYH8rF8dqqaGksj5h5TqA5HtskOM02BZesj+QkdKYEdL02U3XZ6U8GMaQCYwxiYHmRe
iBPk6HTVzg0oz2v4zo8xCYZMnWeSA/dRinx8Gy0VLWbOqv5PPD7jPXgdG7ga3ZDdMHULISbAghwS
J0TfQSpcOGtJvfdu3b5OaTlXcyQ2Wml2N1iXzW9Q65pj7zuZfrKXpf6Wz0JTyPMK7byaloZDEq+K
LzMRSdUe2aJXkytgeHSl3dhyoXSa41nMELLdoBQcHjIRT2c5LXAn1IzEU+DE3eaasUZRBTVywQF5
25DtM0SKXsjcfmNm9nSDldU7i5UrH1rDZI6QjZ5RoAki2iGIPOnRTk4VKDWzscUFckjjsvVT1wzt
xV9oey5Fd+VgOyUPIzPlmZkb+VdXVOBv7EK69Wnky91Kq5wXtFPkjdO9XuH9RlLQwxVW08+QJPv5
quCfcALP7q1nZ/a/VQs6ryDOM7yr1NhTTHOscK4mjrNkjTHKups9Xz2N+jJ/igYObHuw835JL72R
zV5MZbx1vLgNTTKS6SIgLTRvIjutnqs1SSjRGGseR+hCe+YwCXEbDOquNKeOh233EkbUZ9YsDkVe
mIeIth7+3zW5yFSY248kbkCLGmiorfBGe/nip6Pd0NROkYjoRll9WbyYUCSUuULuxIoQ7uVKE44J
p70r6dbDT7Zn6AbNDHrYUPWgQv2FSIyfnSm0IF+CX6zm99Yro76yX0jGMUwAmOGJ8h4XvQcIyHMO
TBoAvDOSnYuvN6xe2Mg00haYWO1At9Z54Se7aqpO1bRSlZH6QVh2Wx/actI4kJcF/I08TMUIW2rJ
VGQF+gupuc37FctfutHdvKKcDT0TpF2/EJ71FfYspQ/3eUKpVATtCw8aHSps6EWbfHDcKzE6WSqO
8zrdVJ7Dtr+pV7g0TVP3IRJyRBnv+1ER6vlKoo6iZv7ZvfCpS1UgiLUF2OqeKMohiFaYtXzhWjdV
1fZBrdWGs4FwoGKkm5r2LUsYwlc07Cf+uRdOtl04F1AVoWdHEY7IA5NXrSLVoABr0FrDAeQ18R2d
tVZz2qTqO39xTHu7WH3Tn8zOyH46fRddZUD6rLBsmayQ/zMX+o0v4uSbFwl2H2Zgdk+PyEMIvHHQ
tkHDHvO0vxklALOdrOlZXctEWJftwj79idw4VF1+t3hL6LKveFs6vNFOMq1gHOd2LdLZpMgqVNZ9
97Us4+7k9NPC2qmr6WoZWv0y7aqu26JCgMajfC/9Hg0k0Iyz37Neh04E/Gr1tMkdpI4oOSb9hzeS
rrGdZkRfNxAsc1Sfia4+A4fSv5ZZweY6RiRc37ZG3tIUzyp6RFfTJM3lCrtegQJjaot0g3we3Q2B
TgZ8KKCHEPdl4V91kUYXMKTyb/rtyhBMP5laDQrBX/o0QXbhZqT69GO2nCsbXh7wpq65YEDikODJ
IntEApuj50EVU5+YTTSfER1VbRhTXI87UzN77kzdenRtTbizRGWozihDsUqyN2UPgi8w+tnVj248
DRYKFuBDvbvI/NhArX3oyHf5FBW0g8+qdK4MWPck1AcoIcTdkjFdOGTsWxfL0sfqulJI8Pa0hfN9
PNMdDbKm4p3HNB39XFfn840zz3PPjBn9xLqdkyd2xglWzIT/yEg/6u6cgkMhM7y5YpLRTTvah5aO
ai7vrzV+SOCsI1vaAtYFym3aD8NeM+rxrxPS/0UF9x/mgqay/23d9szTkrzii7/8jb/qNuH/AxeS
Qxg3LmNqrPV8+hdeXLj/oNVAnifuk9UDvRZ0f1dtmqBuw7aEglWnn+MRbfyvsk0z9X+sJ7X1KAAt
GLvBn5Rt2CpfuxOoNGwTrsFqlULz8f/YO68du5Esi/7LvLNAb14vrzfp/QuRmZWid0ETJL9+FtXd
08ortRLq5wFKQAEykSSDwYhz9l6b7K6zgzrz1q3VAVBf29GRrZPU8ruC3KMQHGxK+feiysWNZoI5
GfvsmKl6u2rLbq8a9Uud97vA7rfgQKjIq1G3gYy7RviFFFIPOx/tReRD3V92nncdozBNQUnXryV6
o5BcFFpY+5F9T9bZjz0qtUVltheEat1BGsXa1NRrpzUS9PR/u7Xx3ud0eoUkVDlvrxB3UoRMXkLT
m5YpBVQar93wUMAzpdZrCd8wxEMgbSwPpMbEAUDXopeX9EUObAk46ZrlEfbGxlaaK5twC99Gxc9a
DkYETEnZ6+ayMlOW8VkQHnXNh2VML2M/rNIEe0QTy3Wt9N/qwZZrAu+QN09vSZpd2sg9FsiVEY+Q
dGI5yQu9uQ4Zi1g7UfGNnKzSL0uYoSK/wq9T+B4C8cDy3q34aFrhLo4eBmjoL4lq0V2fN0KdNcGN
lKFOtgc/Js4YlrYwrJS7IqGLyfeMbrJcSM25cVFZscdKar+aoLRZ9fRkZ+StZIO5QVSMw8HIl8ZA
gmmjNXAzmssiltewJS4xnEFsa/1GK08pIBMMkMUzSx4KcPCVXgpKqVWLkzUHnGpCxKtBKStqirrK
VyygHe3k1zCaV+xdNr0raGtD7QyykyFy0lyMfSNoRzlKdSu65CYcCV4EbVqu7Tb1pak47+TaXimO
vR8cfAQIRzrkQgZbTqIlN5A6kVxzMubTkzfKgXeFrC8aX5Ndbps8u8jYT7CL7K5oP94qSFRuU+GF
gAdhWIA1Kja0Gx8UMzyYKd8b9HEpToG3OBtUHzGh9k0JKp0doi23Pa43vyFD4yF2EeUXBmeKMo6N
nT7KfZck0yobogAYH23JuVvjw1cl1C80N7bdXAkRfGM7e7K76rFIC7FERk4v2yLUKa51MqKitd47
DgEqzbhWAgtBUO2dYjFuoXeT8NE6+yhH49CO3QUGDg5MVa+uyxDdeTH1N2bcTmvQQspCK0l4o1X1
lHJ0MXQXBF8am8OCz/MxBdIuMu9eVTKaKtG4jmpV8ArqwwXcLlBUVrccu+RZdsBSA1H3K9WoHuiD
8jbq5QVyJAe9SpCvwiwmZaY7aZBCFnCgEmjJ6tZLTpnZk2gGqWnXJsRmo6LC7mBKTSfnamYl1diY
GnvcmKAVZpJyTt80o/5HCKaE/0+7SKCSaLFBtEl30ER8b1NlWLYy39Kj4AWPSNIMbf5aMrxDFDsi
jcQwQzNrzckJAU6+dwasHMpQ+0R4vxGxtEFRn/o1VbhlHgPviVxr62G0WabdSMYP/pDskiJrvap4
QaL2ugiUtee9JFoNgbpO3kN57DtiHDk4XkVmi7KWDt3CNEVxnBt55F0nTniLQ6HactaojzYaN59j
K3LCSTZrXQ2jHYeLnQj6/iWzcfmMWqA9SU/cWt1IUtMIehjnAl23EP5hi2xyHKzivew4qnXsVpcy
N5KdqSAYHskKInCOiCwoBdBYyktkIidaYvtac4ctOsV03+PIZyJUV9JTDmPVH5CZ0nDr79BPPmS5
5Ys8Kpc5EcqxjSBzbjOt1DC4DG0A6pO+h9p24GzICdpCcW0jSy5H12CgUtlC4URPY0m5aUojP+mj
4TsKaWcxkpe8lJSn+6vI7S5w77AWqGG2pfUVYXuQh85yUZ0o+rLyCns7ke3W5cpTbbfI5pGMfyQE
XJBYzvpV6W7ylhZ6vleLEvHnMCzdSQxHNSuKTTdHsTVOIZdJM1hrDuTrsS9uLScjzewGmdO2kIq+
CBOqCehMVi1N9sWUZuNdkO2mUrB+d1rfPoy23pyUUOcQMq2mrthHo2zUBUUSjBUWQjlpmXJWWVt8
H3Jk6dpUvQNIxdqU2ukptaNLpaLB32ctepIOo3hFVstadcJLmb/CEgP9BvYZS8N4kY2m/dp31d9x
2DYbQXg9zDxrKzxtG5XKWrbqsgzKiUO8BHls7yU9JkeLL5Q4fpis2F5Ffb5PlXQXWyy+lqig+iKT
sVHco5JDVO8OyzrMkEi4wU5HmLlA+obsuK/8FGdaAVTXrrtT3Lr3NGhnh9TBTuXfqlaDdfZ8BN6+
CNzohPP9QzTZvebQuixN8poRzhar0oLPZEeDhmGtIFevJ/WPNMy1V1SwObFGLuqh7rYRbpK1Mbs7
2k7emL36PMBOL50CN0spXlNVaVFCswBII7XXDSC2k+fxBeon+Rw7QTVXVDRtUze4LNQW/cYw21tG
MVnrROnGVdHY6lYvlOlpmKZHFwkixoKWnUWFZQ6XwkATiITDwSp7n7JGss/KKHmLIWGtic0t+IMO
NQFnCCgtBWnpR3bcvamRke+mUabbRm3lDiFuvYwhaj3M1Y9nmPv5NdCUFbFWzlJYl1YIs9/ikOUN
PuvvraGYj3mRNneJ2kuKGY9FZbW7MqhNuMpmzy4pK/iks9IqqdMiJ0ey2cjgxWsQGzhVZSIoxDNk
1lSjvHI/qBjxivpDNrZxhE2ERlyx6iVJX68JQVp94Vi7XFPU2zpsH1Gv8UFzbgKn2+AnMx7NsIRO
LpQTuX/FgmSpYi81tvZGjbuRZhiZCQTY7agUciBGiZJGWLXCS6Q3+8hTd92gc8TX/BJ068Iq6m0c
WEvhIEyoJh9TyTGHhpZQMzIz68GJ6yPSA2KYMk6iHoYTkorHQGvW2IcMzBHVdky1u9xD9NblmJhq
sqqqYJCXZBVuYE7zUqIfrHIHWkjtq7WNVQxt01geVQxLEPb8AqVc5QWXbtTdEo/4AnaeExy2ikzs
6KevY9O8bxDtGRpRyZhAlkiuKZWNnPOoIRIbOCdOX2gpKYmB9C1AugmgwtzUP/Qm25T6EV3ukur/
Yuz62VVL5/AKUvJ7pleHqUEAh3PG70EDwpRelU6+dJRwk9OSD+JqD5pvk6F2Y++17mx7r7Stu9Ew
M8JGVNI1nD1ScM3pJi3sC6NEGZHmsuYIN91TJVD5SSQHVMIDt3UnH1zOa0tz5KvWjvZlV3DdlvoW
OvZBU/moAeP81vfyFNdlsrYkwSNFsyUjcGfE+iUzm31fXGLJUhZIQ8mKsldZbm7Rh5/iTryJ5kZR
5W2F6D5tgmVl3JZl9txX4SMa1E3VuuveE7sJZmIeKjuH8zxiqSUSGwDdSaYvBzngmlDBYTQ1MEQx
fitT98nK+F6xQKR2/Vw64sNUg4Mlu0UXlMcmzjZS5xgZm5sIJ6AVo+O35N+441bEfO17s3+e6q0H
ObOsQ7b0Ym3k3tFIL7xJvvSjfmzCo2rehPZ0Dffx0GWWb5rN2gWfKCJxxHXEG4wuM9JYzXBFHgRu
msUYdqcujV9tNrzpgFYZkRUbp6p402udpBBlWaWndqoCKlu1tfTclOsq+GdG1f5WpExsttTmcbRB
aE/eqa7Ly9IQ171irVlETjZaECLbrqwhX03ixmign6v50Pt6dolfp4XNpp+Iil62QjeWUuGLUqul
T/sk2nnj88BuLbCzxzjOTkhVFlajHegYPcRmdF8VWLymEL/lqLV+pvHlirurUlOf49DKln1pEEYY
dduxMy6dkeSEaOmiW5uGZlwWrrIQg7frCu+htdnB1G23H4W6HnRDbDpDue4N7b6unpzBPpKa/c5M
imnZpDd6WBaYQknT5kQSrmQk38i8BhRRpYDYTfNUjJWxKap8Ow36RZKoV9KeVuSek7PZUDgPOqxd
ufNhx1a8EN34ECtwuespAu038RowLXvveWDDhNubsqFyzArHn4Z7eN+bSkkJXMey59tmf0OM1ZIK
4iXmPj/Uu0PKhzCCm7oACzqnRlu7AGMXtLjnvr8kD/RiDMXJUNxbrwuWqTCezIAkB5Y9PhxC+J1e
3XfTW0pCuaUggTrEinWl2iu7pgjEsneNFnjbTN2prDvjWpTJ30MZn0rVesg14n4tc1wRJA+OvPGj
QLmw0L6kbrvXzX41xtU3TyuvB2JKS1JIEucjAg+TJ8UhjNXhIkTiEMngsqppQTS9sefLzZGN9PGW
0lOa8GsIMFV1Oy3GEjBhxqpLslubcqeUBpCXzMEpKxugpcom1kmprKOtEOIldZVHQJV+OibD2lLb
dOUKPcY3ab1mudwpMrywBPvSaZZhGZzVF3GDYjSJUtcPCrlSVBEige9BhEbVNwVReKUHCKoL9SZV
XHcFrsFexE7fLp1WGjtNUtSPnRIBo3sXVNFzRZIljP7uSMn4oqrrh37CnzEYhdxX9GT8YLQeTBK/
/S7tpyWZBm9thbZUwZFRtOlrpLOhNNyy3rA9vUcf7yDarHdKTl24U4CQB/VznqICZxePVSYacqxq
yXvOyZUEwkHdB6Bz11PnIlx07TcE2jfo56ylhu9D4CzlX5tDNsvmkj4SAY72RWqqxSJJNHsxiZo3
qpmsFWVXHG4NKq+0DnEOsAwojZlvHTeSG2gH9rJshmmj0q2C0QU5S1Y50WjeINH4JgV+JzXhlsfB
o6aFd1E9ZzzEcpj/tW6OmpCk97JLJuJ0zcPpEY5bwUJFVL5wOyrXBunjpBeCMxIhmSqtP0j9BjjM
3FRZBTHmYnTgK2DKH4ZDzqEg5jQrNX90gmxWy+JfB9lZnJxY50RRJ/R73VpZDj36rAg4tW+XsXMb
92YEAJ9j9jTsRj3nIBmyWxnK4aoNSGII7T44kj/eINutFP1gdkUBL72qF4kHWSB2Ko1ABtIRLbDx
L4E75DtbiRvOae8hRktXTdYj8kYMZU8laXESpRKF3r1t5d9cvrUwBl6iQHW35VgS7Vsn0lkMev+S
x/IhSIod5i/O76Gxnxo+bRPJi5lqHHWU6Fg59QP702xhs1YtRR4jDewXOB1IwmGFc7TyrtMq1VuN
ZLmy91OiHZ+WXHE4fhB+y9PU2Q+XBG0UWvyqZYOGnq3PNh4H7E04h5gMEW5mJJ6jt5PgJfKVOvWZ
L1xK+4RszKtHcEjC4DSiHFpgq7Z9jG2CfZ3+0AXRW+elS23QDr1TXJjMRLeJXkOmGm32u9htnKVW
EYVCyEQminVUCLCqkzbLuxciAFgwtHyWE8jAizRIsV4G3aowu4XehVtbk4dQdOFCeOO60pRh2ZWU
5UuroJhrXCRs1XK92AsZf5i4tWOz33uxse3ziBCrt8wO7ofGveolnmjdWneuvndEt+g7Aik7wlbi
vnkJyEposvxNpPKizqJDNj6HDv76Yrw2zPCSjuIT+cDHKq23Fps2u8S958V74DvXbkmeUzwuGowQ
S6KyjvQGrgzgw1XTXYX9I07NABykfUiaaTFxEF32DXtFHcUKt1OixcTvz7FLu+q41z45r1jn8Ymx
TZr2E0Y96kQqqmv8DRGZBQWnDKbIpKyzijQbyEpvDfAafF8XtWKuaRqfelqVbptjNzX/hpez6Ora
V3RqHnFerDV4APiuOKez55uMOYjXjThmdGCQJZ95PXXqNU6nZVk4IKYI20ZovwqopHmdd6yT+hq7
/KaUnbewDNA8TDA5xnceiWGTjtqrQd4YUJtdmIm2rdTu4PbeFoJ1u4z6cDPFmGaFEa/szFvkGjmt
VboHzX0txvhjGvNbbZDRslOnb14c3LhR/OoV4il19qmhC8LTp7XKJ11XnBtVzwl50rUbKAYkAIvs
QS/xek0IqZ2s4mhAglja6ws6oLT9wuhbk4pyF6jSOxVeNVIrSoxunaTuVsTpla1TsaS1PAzdGiLH
A0Hu9yDuMDbN0SzB5OxwgZ6oPNHGyyObjw76co6hSbzRVTZQepWk3coKw100gUjuTec2LIbbJM6e
+prt+vci+f/3C/5HmwWe/xmbenr9+zV8bd5fxY8ZCd//0j8zEtS/4Ckjx0K0gQjR0P6vZWAaf2lw
v0xSQHVUYYaDYudfLQNEIPxZxB6og9QZuvdvpYeiW3+RUqrBDHMQNiIPNf6kZ/BZ2edqqN88BKb8
hK6uA6FkoB+Fpm5F81tD9ub3UTbsJrcsyfhpv5IqfpaTsHDM7Q94U0jTUM3+Q27yg5yVcAZVGxra
kr1VHyK1vu+7/rHDqlSyPUR83Ix/JCScB4SlOQNHubcWmuAzGeZg5IQnh1QVW8SMlxGSjY3nSGXx
w7P+BQTy/OahwdUpMRE2Q54POudzhlYa5hJQvfAxflDrVht9Y7LGfaFKmx/Bv1WsXIsOoQ0nMUoh
27FU7Uy5hU0dxT6BxPjnBzhFQizaPFxDDTjyFbsbkuQdQ7744tI+S+/mQSH6IoFjbtBQMswzkdo4
M4lkozS4O+uQfZvdrp0Zi4etcjx+p+z8/lZ+lqfN47FqE4VqGKquImuff/+HGeKMoxq4do2RxHCe
HLz61DFGzmP4+pe/H+nnh4blmQYZWkz6eMj9Po8UQITRk2SgumVFwx5UPlT+qsv+i1G+49RNFDYo
0s/eqz6VBDO4gLGiOqLKS15hgBEHD+7wxUA/vVpzBgjvsGrzsNCKn830xIQPP2GU9rM5/ptDXrrB
hIFxNIiNdaWU+rembfPt7+/hL54WynadpNNZdIac8PM9JAnMRnQySyp00Di2WQxrDvXKuqjBSP1+
qPPH5anoI/gFeU9D2Ho++1H825jQDMNPJPyqsnSNXSCD/ItRzqY7k48VahbaswIiztTO3mT2zmro
6VPK7r1Kt2kIl0mnxPKY4yj/Ymn6xVDfkYu4PwwbNueZtM6a1KIaoF/gJBsPMH0I4+09Z59Vermr
0yj74lH9ajjw0ejDeWAOGu3Pj6pupOnWnYbb2bZxgqhuga2lj+rs0Ge9ArkHSl3xxd08e2bcTR0v
Bms6Umew4HPL/ceX2Shs4luBWHAotJUdzIfbtLaaP74waDZMepObiJLy/JFFGjYztDMMMshmR0iK
ueuyNlnB4+AkIQ3xxYv2q4uaFyaE6cZ3kf/ni8INzXKfK6B4DC1ed05FxdILlf/iqtx5ENWDQwLO
8PMohUFxqtLcxB9S8v0CKFvLUmCxLtsc72Gbaqs/er3mR8UXjKnI85rVpWez0cH9NPEyp/4U4DNn
0UxX2exm/dNReERsL/hv3ge4Z6N4I45Hi1A/wGcxqqu+mdt5Tbn+/ShnqxLXwlxjq+GxPUJh75yN
0iJSjd0JiYwrsHfp/O8KUQ5JP4YRfHFBvxrKclh42aRBvlDPh9IJzZukk/kQWGyf0JPhttE8ufD0
MXn986vizs3qkBluff4CdxPnwmryMj+ww7uqC4ZDH+sdZBzZ/fFcoJZHHBKp7ipz71z0G6haCwsr
guNhgRaj2Ngp/hCXzn9xQazqoLrZ486X9XmKR0bpSPw4uW8nSoPlTJ0xal0dhBcqB6EvkgB/fmvZ
4c6feT70psmL9XkwoujgjcJJ81WqQQverv6klqG7+/0z+sUoLu4pNP0stHQEzt5atMLIOHlFfSmI
EOJc/Yyu1fliev9yEAC37J+Z6fC9Pl9K3GtJFGgMonSkpMaFMC9D5CKn31/KL2Y2gUT/HuXs6eiQ
IuIiF7kfBzLauhWJj1Nbd6tMx0j7p0OZbB90VEy4A1V2ZZ8vyCK3fKyBvviwrcC68CnEaw4l8ZGQ
BeWLJ/TzZZmz64yZTXdGQ3D1eSwPao4uTTX1XSsxD6lD2nYrQ9oPLFdfrA0/PyecX/O3SWdzwlhn
d1AGukI1jaFK1lXSbEdlkepa88Uo88T94VTAYgeg2mDdRvDFGe7cgVMkjsxcBLw+/IywP+ldWT5R
dHTbA8Q8g1YymFH3ixn485gcP2zOihYbP86OZw9McqzSZRnS89eouAWIjZeA6S3S3FErm0hev9hH
aPNT+XyRQFGIfrG/W15N/WzAkqejRWWNSIpA9MZ3jMoLN7ZXoVBrvdF9UKTtpRub9XDO2CbUeDUm
lfqsN1Xz1Gpub/tB0iG3qgo9aMCqRt2l2SE6pjmRDtkGg3ajrDtTsQ9kbYb/yJT8j4Ttn6ccWkC2
yfOhF6fxOfBaJE1IqYfPETLhqiDmu4feGtVT8AY3nSbZn75MvEucrlEYstxxyz5P8EZk1SAq9nky
cdpxnaeWfo/XuRUUTD3rnwWf/3htv5gJmopTzzHhy+MVOfv+6UQ2xx0B9j49cKQbqawQJBd9lob+
MBQjOJCqFNe/v8L53zybDBh73e9eYjxMjvH5CmHuQEpJbYqkpK/ADPoYIfb6qRrBPcLQaZry9vcD
/uoieX2xIbJjwbd3NmCnmhS9a76HNA2URRcaj94Qn5AyB3hh6KL9frRfTBfuJkUiWPpYfIx5Wfnh
BGzAanIUYeZ+yDEFhmTbVHfKWKe7xIyNyz8fa/4eEulAoYTj/eex3MoScpzFDpbbgOy1S+WQ9wg4
s7yZVr8f6hdPzYFlzt0j/4fd+tnCS3U4tF2iMmgeVNUSrC9UWbdRZ3u6tuL0mKyycQy/+Ij9/ORg
l2NimtW41vzyfb6+0kUmGJON50u7aU7NlAcrS5XazosxhWC5Mtd/epEu3HF27fOZGGL72TqlgEyr
I5c9WicHuSGuGjhJF4vumEVS3SfQ9a4UnfbV70f9ecbMXjCI+ljr+Z/zrILGHE1cU4wq5JRtppov
WQ23A5Zk9tXkdLlhn989FjDMmCZ7HGxp5zfUSDwnA0Kc+wmIfdqWo5lf1Z6gZ2fAnHnIkGzdpg3d
ZAhAHSkgv7/Qn+cQlQbmq8rFzgWis9Umi/kYQrnFySNEeypnVRxkjAhmzCSTC8XKkrsA/vBXm/yf
PuRg6+EgWLz/SL5ZeT7PorSvx7FAVeFjGoJZ5obZ0TMi94v3/lejsIjOXl0DHMv5sjb1E7zZOuaA
nlvV0knpiHuh230xQ3+aK9S8eBHmO4gVHh3652tp20H0msXmURNjtJp3ZMASWx4XJpb/ZijKKRwW
bY9clPnl/GEhyyYgHbmFGkfPpb3V7XZYmupI9y5RvjII/+LescOy+AwBanUta/79H4bKtdilvUr3
eagUByocqw1C2Kz8w3Iy4QXcPWJ+5ulPuet8HyL1pkvyYuJk1BA4Q059BILIRea2/MOJ/n2cmesx
r8pssz5fz4z1bqzQyn2v1gGlN27QKyDgPOGng6bshlLRm3Wrj9UXL9gv7yPrng1IwKEQdLZIpxj5
ErsYEeFYXr3HkZO8YoNGsPD7y/v1MC7HdE6XGPDnSfrD4wrFlAjHlrnPCQRugVPRtfcV6mGb34/z
vfbzabniPoLp4GVyXPokP12PkyLMn3hetL5Dd1zBe77LcIcixySsSQU2QR56Vkg60BiDNo5XfJXJ
+KtL/eEncM7WDg+UkNPZGifCTrF73+3s4rEzJ+vm91f61TBnHzpC7oex4eUiD2cYTrnn3hv5v9xA
/3Gz9+tB5uUDYM28/f/82PS+n3AGzHutMUwFAMKwoumoeOoXj21eg35+arjh2NtRqDz/yOBT6dOu
1nO4yLW9kOag3TSmLilLseMzF6VTB0ctIh/hv7iHhHmwKLLbo9j8+fJGCNYesCQmyxyd6UckQTxm
IVKj3w/zqxUYVw4nI6r0mnkehWJjoqNkyf4uAO2zqMrRXI9OS53FlAYetN8P9vMj42VGYQXjgl0Q
zv/P1wSE0OyxOVMrqGQLsSuqYjQBAsXpfzHOnNf+HQzCd/LzOJZRaZ1ZsmAZk5uC0oOcu8GZGn+x
n/v53nF0t7UZBsE0pNn2eRggDGalm2HPTCDRI5lQ0vWRgztIK/MvrmiezJ8nIVsqndlH85Ayonl2
57Jx6BWbsyQo5jxYJ6VSbyox5peRrZXbtMibLwpUZ/l8rPQOx3fTtmek01zjO1t7E6sis0DpEP7g
oE8uUfdZ5WvG+V9wpPZEex1ZlfpYOMS2r9IK7NuDk4yds2PPgAnn94/zp/s8e9Gox2gqtRL6IGf3
GXppElVlPyAgrpV17Kj5BmJueR0ZpLj/fij2Amd3GifcHO7OGm3xXYUi+vmhBnVRkB8dO35WFsAE
cUsovYdi0jSbp8KoIEMvU1dC6VpMJjYWpECOO02Xoo/cdmPy6Uj8jDrsXY18NH5NxkYUyzgn5ACi
Y2ldZJy0biyaitY+HcifWIhKasNqFA4CxCRt7cNQg/UHv2bYmJjFUIf3yGiJhKE9EkvAAT2JLZGx
0pGGI1zHEQO2YZHP6Bi2aIPeyQvi2ytxgyHNbBN09LAIHnI187AyReZAIsoMg3szPTxx+YqvlIv2
BaNvjOtMx/uAKDTWnMp4C/Qxd0Zw+WwyrscoVZzaL0NFy+BMugIW78JD2Q3gIA2ZBCQj2CA1ZRYa
xqmJk0ApUWc3UbeqDYy6x7xPiSZaeZ7Ih3iRWFaBx9lNpg7hpKUEw96x3CzwyXUfh3fDDbHZLKao
BpgGYbPH7R42cgACpU558mgMRgQxbYjHwL5x+tLzcMaIwrqC7ec56xrLc7NrecC6T86TBzW/ImqY
SzdxXC1l6SX1xhw727uAsArcnjyooToGaV2Pl3ISmXKvhLneHAI8g/0dejADlWCsqfs+jEAS4qKZ
io9aD8aPpOwUnFedxGmHDsd29rVjZNPJhs8qdrooZLcLwzIQqwajmP2U4AJEidxLfMJOGIR/m2yq
3Fm5i9ZwkdT4dw6GHNDxLqkGRvGjYkYBVhQWZXDdGIbGdyACtPMXhgb16IW3LQ2WQW0VwW0QIGva
a1blOusm1Qf9OR+0OFkZRSHsV7JZML9QAolzNNBjq9fhKi1ISVmkkRjUmzBqu2BBInpjXxapXstV
PtUq1yML75uAxPQhyhmdqjp2TqRgp0YZG8KK+CdJDqO51qpKufSgacNebWQ83ME3DGBfNiZScJ2c
J/FRxwGQViNqiJey+dlA8FVYNqc6Luq1SAt5VBGwIwjWpTo9CqWvgZkKkgLY20qn9bWczctCE2n8
pAsd9rXWlJa5aFDB1cuOKiNppVFYhisSeVTm9pQ64JTUwXjX+jxHL+2hdMfujgYRj/6Q4IS2yuSy
aRPtXdWbNF6W/TgZG5kqw50XkG6+s9RONrDbHHWA2t6Upp8iGbWXeVbV1rqoVP0jxGkNTxgjeb+Z
OIgTPaNNgwR3l7bPTpIb5ikcwXf442TDS0UDYoM0DJWxXIm01O4qaUbEgpoloFansjhziShF7+UG
ozquTVmE77LkmLLSc90osL/Y7YsDhbm9j9kMd+C1FMmJF0eRWFMBrm+bggTsk5OG+C1rGWHH7FEn
etZC9CiKL6pSDZp1YaUWiVw54HCcQCS4n6IqIIonDFq32ScEXpl+GCfG3ZQqU/Q4xXbBw0iSZFzk
cUFrPWk1856FP3qE2RrcsHbr6eyvsZN7NIAFyw2m32krWTO/CdVsny1I5sOBokHy7PVNnB9GeCjp
ImhqeyCMi/39UsUl+IHWFa412jB7QQurlQsr1HtlQxW9Dn05BKX90pd9rF6DaNCax7wa1RtVKO0l
uHqKR1LxzOnAOlRc9ngRM/TBlVdurQCYuk8tqL6t2j7N/DJX3G/9GHjlDkp4V2/IptTjYxUhmVci
1Qo3FUZYZYMoKPwwpKahEHQbT+5yr8biiOOlUhDdmqa71uI6SY6o1T1tb0rVerQjtbEJYjH1J0w9
9eiy34+Umpd9cOM9aWn468cxn45VF0FgawCXKytXhkbpY8hCgekFY4QvQZaNcZUHSqQt07oBua6m
k+muchfoxVuAQKc+NXnptAvorz15wx7k1kXg5DhcIHdO15gxhXwRcDVeXDsI03vUTql2yBrFJuHT
jFjy69AyGt+Dq6P7cM6hr7OWEAafu00FQGcMJlsjZikeSQMyhjx8yrQhfav6Wn+0s9IN1qYG+YWk
tUxjbYj5BghQz7KvqccYYX0TKFmT32WpIbxH1MdxuHEyXleSgDiK4AI29BtDn8Au6klgJgct8AxQ
mJHIha+qOH/h4lsiWgp0wcGyQGdfXIaY0rJHWOm4gFIvc6ejE6IYu4/aqgyQW1d8JVMosvkypU/o
MhET0fpehPFz0faJom7EyCx/Jisqsv2k7bu9qYSD3JkTD28FfUJtQOIIMgU8D0TvtsiHqfwmaPeP
nJn6/FVGjvNRkyIu3odUamiferQEq1ghTmZRTUrNJgFFOxYndZhtxuQQqN41q1XTbMvcCId9xTtq
+Fg+koCi3NACl9bDTASPOllYMZ6sTtWY7K49LrEEuGIzN/r7m1QD4X+bg5c3dxrBFUzp3O3MfOWi
J87vAHaU3hyzRU4Fy3cSlycRSZnum0p42TYMEf76/eSaKInxAdbisYBQgUfaa6fc6xcQuLX+pfVo
678SZ9CEN3GPM+7dGNyBVygOIusCnLj7YZbwaGeUaWvtY3QbELsSbZx2IxE68QqdvWVuAszXKZIB
2+UO+wQHxPUDOyMc/eixQTRtB5skijszJZrnEq6qoz7aXdqEtwN3utuMfS2zS2FOtbamvxj1myQc
DcTjRpc9SpSo483YGwXZTWae1G+0W9sQDupodii69RpqheISQFcWnTNQVXKMvdXEY/NURQA7fF1L
ACmTVDsdINdKd1uA+4gXg+YB6cCjAOuVRULtt2LsseJobqxVl80oUOfLSvLM/cZseTGJU+gK5SXP
U0USul6Hcq2ojHA09Vg6yHC5xlOqxQXq+XbI7UXdA5xZo0NJigWefn24Chsl1R96QpIuatGVzrGn
n9u+Vx52wAszHEuqLeQ6aM1tRG4S0cGNBMDTKk6lXTkF4WgbtTW9V6VV1ebBCSQCfNOuPB22ZDdT
ZPk8URFVlKQ0CVgJ7BF/YCuBu7zOeHbss2WIaZoMmvH++2b6//W3/8NR+YdzxU+ctdsP8fYZs/b9
L/wT12H8hXgW5cR8QEUiN7cX/4Hr0Ny/5goU2ZL8HkUv/f+kt6b9F8dMHbkuv/FPVe6/GGv6X/9L
3pkkS25s23UqMrUFGurCTPoNRCDKW9d5O7BbZKIu3AFHNSONQxPTAt/T+8xLPtLY/KYmmUwiAgG4
Hz9n77WR9tj0JbgGkbmu+3eEt2BIfz6ke8g60d4wHeQQ5K6Tny/NmyzriB1MpNi4Mh9OGXV/NJSN
c9K8pHmzGkM9myAyYCq5rKbz9GoFjbZJzV5e+12MK2TM7HfCh5ZNkGf+EUBA+kzeASkaarEv+jzn
WUttz3sx8qbbkyoIL4NRcn0TmH15wYaX/SDpS78lv8o5BkuPdQqjw53WjeLKwH0OiGBUN3Dq+ssJ
DsJTt+D1qYlUiEZy9rYm6LKo6LMukoGpPea9ALPR68mx5wEnhS2TXbjok7j1ndm+t+WvcVFF/s4+
sSaIZePRspb6MBGZdsswajlPvUuwOLCjiyU18HAyttk5bkqSZjdeosC9SUyD5F3vrjRiMu1M4z5m
eLxBNYuenrqC22DFbwFng1BvkIDFa5GdEUC2tOZnTNcRww+cZlSLbemdZOUJCCf9juwdrMluejIt
mB/JI4jOO0YK8pAmzgjYA35dRZJSEOrJOD7Xcpgv6trHzmmp/jsnOnuflWV1MBYTMnvVYkuZx/kd
rYZ+b6sK09RsPzRLPX4r2HCBi9jafgRIMaYYRZjt7Be0vbcxgTWXC7Snx7HWZ86Kyj142PMfkgzn
j3TbBOeJXo64FEd30xedeuqtyck2I7LtKLFFcB2o9EOJKmK5pc9JswtOPOWC5pPLSvcg/qBwSfeV
sPpbizl6WJeJBr1MYTZu7WsOhjZxkf2N1/Uv2qDh6BMWRgqi+fTJJnYl2U622I5Oqq4EcJakdaF9
gd1ICvVO4vcd/WJQIkVxqcdme/LJLYI7v6Q7cL8NnvTlDK7rLLAkaUxvyla+pxzZwkQllLLV8DiQ
VCvDLlHphSYIiQx70fIhOoMoQhNgKoMR/+gLTz0pLy/O4OnGc+xzdzBtL2HnVoItvrJ2OrvoNsEN
S+poNIpPU3DsUsyJQstMJgyzJ7Lc+NSd1UWCfvoeC9PW7xduL3mLp0al0YTL9FIG4O6ywM+3budT
EnAMbBPN/zBGPC1kr3BS7FLP3w6Qw2/W6A3bRZng18Fm9uZ9piP6cAgx2uSOxTFKi3R72JXpAgbF
JL1qAUMhmulAl1+czCH4LqVxxEGpNmQMnkk+W5MuZk7ivTddppyYI4mXfTDdJBrG/DyQs74lUosX
zkqHaLSLs9VmxomME5LUNH3nSPQmvVVbx6y1rKuuaa86MPe3k1bC7fHER6fJR28Ym2vDd25rU88Y
GjJDn4dqPVPZS+R52tvUyuKic7P8Tuo5bTeCObaeDZfOxmY9lW7php47+xvdhl3CiyDflt52zzL1
7T2lhreG8GyKPsa03vON2jz9xlFS3w8UsE+KltBOYem8V6Zz2fsa9yrVtpxnTl43bsra+kGm6VHa
aXbpJpP9VNQLNIryuu8CsfXJAg2lb6dbaxw5p8c45YRuPWH35Xwq/ewc0MDCBbUG7movgcCBXnMs
2eoyfYgXuXXhkO6ZeBw8g7dp6+PFuyCMon2ygclv8kZ+ECZ569SOulkTP9PAvtQs40gZ+dR4JpHD
Sc4z2bf3cZp91rP35ilx5QyYXb0sTQkuwwNYNfEhLbP85LQ96ADlyiMYheFJaBUwDt/iUONp0GwX
qBjEdxUfFt7uC5JI9HCcyuWHhMsBuKYcI9xaybnIvG6vCrhPYafrM92aPEaJY2unHt0HESek8OVp
yfsk2hFnWb1QfcPWIVPO2U1pwGoYxOl2dlNvX80z8coYL0n6st6X0XbDEuHSpkXKvU+YtZ1nSy7n
YNBSogg98zVrbNRZXtobVzDP5HUXZyfE+bcxIbYATEjE3iX2clkW8yYO/NoiXthNP130GgdjCPKX
xMnmK0928ntAwsz3iZ/tVCxU6kNub3x/nN6dXPPfZgxtoXTw9aUlRLySfNRkze1hK4oG4RhHyRT2
vvKyz743vK3dCAvym1E/NT1YndasyqeO0x507+VIiA19KOAKt1ozkII65wFoqXxxX7TJGWhLVFHf
Tq+zVz/Gld3An1w0a8MycDWI4mNM12iYjImp0LxySw8G19TsCfMN2j9CHppRHWihFJ95TX9IDzMr
sXZTUdIpNWsh7mp6ENAAxlLz992s2XBFJ+2bNbT1BeVHAY+rrb0Hm9oZZkndqm9Q5M0DGcX1Ta+p
4RhAn7swm0bbkm6loWclF5PmQzLICwtpEe3QWJqY0dmkEISyDGSVGt4JEx7X8LAhPkDja58YezgP
ttH0KMKox4moLInkPfRNrL0Jlam7wTTlvWb59Z3Zpt09pQhYzREEaOmqNTEnwTpucFCkdmcEEzjT
NaP65XIQnTqlRdnunXgpHhvbeGpoOhFjVDVnQFPWKQMC88b9IDRrcUWDWofYHzGn6kfCfzRvy6yz
HknRSIYwT0xWSAQoGWuldVPU+8YgAow0juHOpK4W/goBC3QYgnFwTzokAQ+AD2R8B6eDnbiJN6of
8x1aiEd3LuMfmRzd3WxBwOnmfel8wlPearq3p5PLSXV5183dEHvFllQz/JYFPYDrrGziC46+/Yb0
7qNtDG/+oAEAIySbFY/m3/taLp6tRgU3VdKBbpwg2dKJ5Gwdq+ZNDHRVgBpgZ3LiS0eofeDxjo4Z
+1fQD3ttSZxH21DjljLCutSJcoNVMpHVDeOGKcESoTLubgcs0I9An6jdkn4S97lnAfzH5XGTEuD0
hqbE2WTQAzZxaYpILYVLamHuH4GfNjyCVH9J38pdH4zud9fr3pGhLo+lUMBxgkruW13Zn87spBG1
F11XussbRev7thPG2WmW8t4pCm+XxQLk1eTux2ZhPJoa716uPwUW4bUMqOurJpD2ISHVfYJzO30r
4+ygg/cyeS8drb5I/GZv0hwhRI/MpoWx0RNMBpOs3dlMzmxC9XdwjlQpyyjXzmSy1+NstMK8zJNP
0RVvUIrktVkR1N1OzgUxe/Wd066jMttMb9Almt8EqW1nBgbNY+KW1vWo+u5A6igdHhcqQTuCSRO4
AT6GOoijoTPpfRaW9TgmZUMpgCj4h0VfnVfVEe7ebClnmybZOoznUkhphTtcz8lJL1Szrau9M0Jr
M233UMUuIdlaWt4kjUxPS2PKw0TqGLEjeXKt+4OCmYHaL/JMpW2NBM8wYgznWJvZrVpm79nB8HE1
LoJkPyKJkF+QQvWIz68DJVd1SsfuPwcty3hmkQMN0zMnNchJYf7mryP9EUvrI7z/90GJ+WuB8JFM
Lm8FLtO9yklrDzEVxMe8HIhyQ712IAP47GVWf5JJRuAzMbuhnN3pUKRzdZSyVcdFeeaz8Jm/DBTC
6M5MPHkbMEagoyrRAXlCSRUpT5JAzdkILmzpxBeJ6hj3LTpm9cjMYuMk7anvIhsZJaFEg1fwlpLq
ANZmTgAurc951sztq5wyLWqdfp9kdfNCljkkkGXO1iDunKJY1yGSU0WRe8VdNrZmV8dnWkJxHapC
gk+m/rQiSXbeGJnjGAA68wLtIZAaHRHN8xJCfeYVu4ny/NB2gpYmoadQhttFPY+S8BHhWxmTXldi
uPUypT/USUHYF9CxAcZNXloGcbh6zI3T/Sej74ooRYAaxa3lPcxuQm+6D5Libsqtak+cj7dL6qXZ
6rMtiGp1NYtfvjI3Q0t/t53RJRJkVswP5eiBzrDy6pr1P9nlJNVEXS/1CCpDdh1rAhRT4sg3k/RX
upl50fwwtW55KxoHpWsCmHBqxMPQNatJPZCwi8gX9uyeas7MDXMDnMG60tKDQyTEReWwJ1kFuD5b
KnnK67Z8IPgRi7zDoY4NBBqtxQegcWu/cnfUkVw54IoDToam08Zd23rORdypb62lI+71e1JhApU5
B8cYlqOqQBhBMHVreLKZecClT1e0hUzVy5xSxdKGk8HmfBK9u+xLrdK3vkRgOGoEE2pASXaq8/Vz
zM4XVbG0jnWeikPu2FqU5qLWNq2nqpdubp1j3gKhXlvB7CDGvG1ptx74V2yoYI45eJFWbTy747Bg
9M/zO10E7xXPb2iSERAMI7w4nJKR1iMgdgmR5fAlOBalE20Zcrrn6xSl9CZt8IW6haadSfRpu/sl
te5GaZ/8jvCu3jVuODC8quCTmL2jmXd0qcfgmFXQcmg2hZk+3jEDGEPCaYNTwKA0nGI7O/J8FJu+
H/sXPui3eKgBDPbNszZmAfyJvH9zC/v7mDMwqMF9L+UYGtWyQ0x8OQnEpjlpXnDT0h+WwxsB1JYA
bGVyYAgGJ2LS8Tz5rXcx2eqJyDAzKhSqpIDJwpKSj12MqrqSll2zApX+YZlBcwHQSZ1LD+4RjWZn
mwPKfWzNjCMXh4oQPXu9XbmhVIckA9aEc0LaYI6aWxcQJ/YZMcJnATzKksVuWmrnXi6VBviwWfbk
Rn0b4tR/YSEsDmNWvNZ6zfQlcPKUWOPM0J50Akcj/G3Onp++2cZm5xygWzyMAydEljYyUfOgX1tm
uhVC5qvvmjgG2GMnwEjC0dABQLVJnEdCJ40z0Zt4C/8EEnkmRLQE032WLx8ws7H0a73NxCknv55k
0BvhOZx3hPdkZTWjXs+JIfMxfXjPBwNipNE7eKyEFVnttEuCHJCxOWlXnjcEd2YAvHQFrV2u4mKc
nJdZUZXXDl2bsyUyl9GncnduT9a4I/1w9ES7nSxOR0gULuMZkHPgUGCK/ioQwUeuCEgXcz2ERDRC
3DTPViZMIMsi2IJsfVSOdk92kYT5DSw0NbpvfQ/EkkMlz6vDzyGAr9HRXPmsdsJQK2dDAiKDPdE+
Ya1aro2pfF1scjg8IokPPWqTkMOLvlEwvweRXZlQTI7TSgZp+X8wCN07VOg0I0lQo7liRnlS7TMm
EMgRKHiIPqMA4epDZ7xlPXgKfTZfc0f4UT1mm3zBX9cOKt4E9JUifj2Liri0Q3+o+sj34XI25XJr
qPpeGOIo1lR0DeL7ioxnEbaNdmckxCLaVRhr8X1hvmvmOOyRdc27Dv3I+4QEEmJHfCoH7xV2/xlW
eCQMA1aVZDOm+3/PXtFdY0JtT5WH4VWvGd6q0T7HsbkcvbhGehiTVGvHu0H2N6KGRNLT0x2D+QD1
RgeC5obSMFhwkro+pvT7NqJ3hj2Pm3MrXTvblzC7d8HYzlsMjc9j4KjrDlQgFBn/JbBZVVCH7gvS
DUh9iy8L6vFDG5eS8SNsI6vqHscqh7FH2F0lP1uUapHe0PpO+F77Gdzeqe7Ei2XU8hYO9UOPhjV0
SqhhrDD9nsCB4YqUAnOzONpB2YI5e1tIYgybGVgZfKDSTtxdk7vgUPJ+jlRl3gYy81hLNeOd49s7
emWCjsbKPGLjIRKyA68LhzwkoHljU0ZHFYISALQp1LmBuUgm4CmlUwCdg+05HBL9aBCJQBaanp1N
MriL1gitIJkhn1Q0/zJm5zne/su2rOKtY+WPU2xd6V2iH3ypAKcIWjzBIDnSuzOTRwAoH5lewAsh
5tZ5S6wMnGFa37fm9NaTlBtWVSBDRDbcowRHUNYCBzVyuhiyl8RvTxIEWBzQodDuGL+eEhFw3EQA
sGms5JCUdPT0wsy2eUv1Ok/i4DZkoCaO/s1g47m2STjTKawD8n6ZqQq8A8V5rBHmAWs/aC7UNNeR
2YXhI0GzVTSyolyZsUuoJc9JfbAmnvK0ioP93Pu3FB565CqIdAOphJXhTVve9BORQiwjDQdMxQsa
UgL+SCnKvvtz+mFljcuwY67CMQHYxBJF3gP4omshrIPweTmpp7K9YM6xxdJ95wyS1BtFZHvs9HeA
/wnJLF8sMxfHxayqTbWOFaVxoWvtrVu7e2lp7g8/pk7O4n3RLt/kSDnB1IgirrItyDg99KKUSA2m
ki+9YyavAfbxjbfEGzL1LtqBYHk2xVCRE0oZlxsvRsWNH7pk4+JYWYxhuG2m/Gz23c5ugQ7IwsEE
Pln0DCDvpVO5Tby6ZtJUpfvJns5d0vlsHPO4W2brTRTuqYr7CyN+9QaeK2vKvpcVojRtfQLtgWZl
30aGbKnRka30Z0eBd5O+VZyX1L0lBfI8BqOM4i6ldKqqfdwvS5Ri2aYlmiccOevIhNflktfoBkeD
TA6WIc59JQl+LUSfmTO9ScDso5taPxx4+xfkJ9sEXzrWTktdeYF2Xbvwu1ddDC+a3W8DJAdbArU/
PVEPMGt7JP6cBSNzISgwJU0iRb5Xv7PP5lT0EJCRbaESm75Ni9du036qt1J8l7YZGe50RRMaKF35
oboJFhlxFT243JCAWuuQkxV6mY3pcmEI03lYEhZ3zbZ5WuxnTeVvjTlYh2C4JH0eCmGbfBQkckSz
0KeLcQYqoPKp3NH/pmzpwsAbLgyA9aNiMwE7BwRVinBp3auqci9T6JxBWizcvZZtGu/dznRc6HXM
GvzJJLG0jbsDZKgN0NmOqHuefzHdYJ+PGMDuzeLHvDwp/dvQmFtU+SuuFVavVXyfnXqHYZACkpH9
jbt0JVIRHd9VX4FfK9Pnjin/MdEgRa6TZFbzB12zl7C2tPIzVSZaj9oimN2Uyy3tTGuba0hxUl2S
P8wc80Q5Gl8QCRVmWn3v5cRsau64H0yRXZbMpeEbTY8j2ey9k55JWGftV5q29SfomYwMXkzQYWrJ
u4iMdkBMRV5ecvunHZO7Q6xsPmiT1g8yAGDLrVIvJFQ4AQT0eYpk6UE5taph41YMymfbkPd2RTNt
hN2UGMux4E1kDJt/AN+K4iI560R6KjV81nFzhWU53nE8+gyYwwAFIr291M9kHOwxkHPHljyqzJYG
hxtppUmMr9GgmE+Xk7s44OCIHtktnr5HXmac08lREeNo+3mmUAqFPwI3HglUJClZEh6jL5dJ3PgH
IknbHcepkkK77W5NhvHHjIkBHMiypnvr9mzdvv29c8rNTHcF0NAHTtoEyoc9fcPetOEAkm+W8X5O
nIOLOgqbV1/uVVYcgQxBjYe8l3CA9b61RQ/uiL+pXHVKCP+9BG6Z7NrBiAYkRj0KP32mo0Jb3KT+
5XlXN8qzdnOQrwzxZSvrpHrt+uyMlI3e13inejCqVjyyK8vusaZqymbqZinFsKkIuDpNSEVgKUra
/Zn3MZW2u3EpJWb4m/scGQNgMnYqmmDybM91lIywo92GBoLweBGIVT2TdQv41ALF2YS6twD5LEha
thHA1wjhXDwZ0DEHD54b7b/2clqkPBf6sNA3QTXeDHTnyB/qLmmQ/mjaWm60GExtaFD5RUtndETM
gzAsU00j0Jxt0uLEdZiJH91SrD14SrMOvVaJg6YZMK5ag7rHNiDITunYh65sgstODAr6cR7wXoMq
YWUlD3wjjNx79Cb26REO/6ahnDoOXu5Wm0W40LYrT9WXsbFqE9iDkkgXkE7zmaOzIYp5y+WCGyLi
rHdNFwRyDn6nkRRbtTtPjPT4l0Z/sxt1oVXuNiaK4xh0VvpsOv2a7coyP0xC7QZb5EdzCsAITlyC
6Jj7nn35Oz+uiAbiZPPQ84ckrIpcf0aUon+m1DZtiGou/Q7rPOM0SUfMV6rFFRYUH05n6xfkquhv
EsbiHv3T+NJ40/RU0HtGHmo1u75oy1Pq0tyH1+7QDs2sbyYwgEtaQs4+lxSaioXwGm7aY7X08cVU
BPVtyunmfdA7AaqLc8LWCbQWZLqVPvV546BdyYflilic4rLs+2IHowhJguFkl/Oo2hflLcFp1JAB
053qqGrBH1tdbF7Wk5TbaqnfCE+6IcW2Q/pGL6lzhHZMu9y74oFQOyNgnsAPpjf3lH3tWWWV8w3d
J6qM1EnGpynI85OqbIM+U2xfE9dEFHIRYBgLmsU+O4Wx3E859QjCBiRxVd3PbLVmcu2RhnIum8Td
96VPkL0n/WfU8vJzcIiur2LigUgJn6NR6stuWHIb2KZiWxyXbZVUxp1d+M3RNPHI1qYzXwSO3pwb
MoI/pUnrhB5QnRgufURp81RX9efo0ci2MxR+7dI99pqhs9xoyfKpABOGWmbEe1ql1rmZnnKY4W/e
BG7a7d3+YFa6uu0SOwEJDsI9r2HNTkVO3HYXyHMXYz6cBcUFBNH15RHw40oQiB0EzoYaD93nTRYP
40E3YdMZifJ+Za1TIXjlR8sNOC01o1daDP20QZzaM58sijvJCT/6HzYvsqz8lbWbQxiuhqCGm0YU
p5yWJLKSxN+WGrD3VNry5u/LMa7/qwWjrOivfw86u/s//5u846b+CXO2/pV/Ys6cXzB5YrUh+gQ1
O/yt/ye1cJxfEDqsVgS0GJC/UE38C3Nm6r/4Hqpt7OsmZ0yQHf+ZjGIav1iM7vF/o+uzVyTB31Fb
WF+9JXwk2CNYCDBDoLowVy3Gb6xHqI96znCxhMJfpBzxERY1G59GorYdJthKO6TTZAPZVcVQzSbH
ug9RZWvj2ZC2ndAScRcRWXGQL3uazrQU46UOuqNB4BrkXNHn5ckjZg6M4prjw14+Lndk+ZXetrN0
tw1R1pmEWjDv29KFhZzKfpgi7648+ZnY+aoMgG57F9NyKbaWPbElEwQA1xoNRnewk5EzxmC1L51y
G8iemfduI9H7/P/guXVwaPz75/byDe5G//2nx3b9G/94bG0ezmClkKzGN/xvOg/nPxRC/AktjpW3
Qs4ij8sa9fMvOp/5C3SHX6lbOMOhX/Fn/9QIaYb5Cz8rSX7gj2z+lOTm//ifPzmtui///N9qVd00
Wd13/+u//86MYkIbgllB2BDyID7nz0+tJgwkccXkh40VpPscKuCFQhGzQ2zxga7yr7BePwuS1u+J
G8JaNUkG8zWAQD9fjrH+iMAbbUjPLofbi+eWzDu5+c0PcPMPL81vv5SxGjt+stisl3EAmEB1QCxo
f7lMWmqLQIgQsOBT8nrwKE90/qaNToLCCYrZeIi7rublmC2I8HNGKTPZ5vbPP8WvV/n6KUAe/cqz
4Ot+tS4x9NLV1I5QP1vZvOcAwG6XYr+gEv3RoKr87NRghxpC/FPlMnhdjHQg2WDNTkNI0N7Uw7I8
41PDz0XIfbGvDaP4UXhmeycQUdwhU6V6JpnsAsSEwDLalMaZLADD3XiEQfiM4/2dmqR9TIZhsjY0
//KNSPW4iHIdh0PVl/qnL2OCfN2MPMQQJzv5MaZ6RcY8vi5yvrGDNr5y29LY+GXa0DuuxgdPM0ny
0GS+rQa/WrDMjAT0/P1V4jL7kE3X/Oi/RrXyqH807SwzTAz/8V9tDzRXLMy/X0se3urlrf4iN1z/
yj8XE1CfNquBvrLWkAc6/1pMyA1b6Qe8UyZgjlWK+J+Lif4Ly8UqTyQzzAPEiSLxN6uJ8QtEptWy
zQIE7IXE1y+rx5+tJl9ebwMMJmpIwJgGRnBgi18MV0NWmEmv0angZSsqDEKi2WWinpL9b+7KH7zg
X1YtruNhEiXrlXjb1bj/RdcokFxxvGIYOQ+G+sitUX3Yy9I8pypRW1EgXfjz6/3+e3lwTFkqXRMt
JRXIz8tWYUog3A2nDiZj3Y4EyDRcYlVe/PlV/uhbeTqIxcDDWxz8DlvVWUEFJATP1qyZt04naGMG
ZpZeFz6EXXrVevUXS9S6Dv5mhWJRWkkLPB48MLZBD/7r97Ixdkg6LLndQaUus2zaphY4kJBp+vQX
4Lm/utiXmyj0eRmxO3FENvx52pdmYz0WiYXmQkyJ2P35vfzdLwZEAkxbAD4ygK/w1Z+dIqCulUOY
g9UK7TZvCTRLqNb/4ip/8JXY0oDsYoJlUul/2WeManZ7M8X44uMvQT5l9XtZeMumc8y/yXxafyoc
mVyLlroNB+TrpejRqHkagVihxTpyuqPBHjjjX7xYf3Tb6AIgZUfjwKP+5QUuK+UAS5kLrIy2sS+U
XyICcvK/cKRSWf/uuaPhB6/Phz/swl76+bkDZl1BMy6QQSSp36L4wD6ADqBt035fOSSyh97SD91l
C833LZEayZyFqoWxn0SL4a1aKikfTJx7DbyEQNSI21Ts04euy8u5BssUGn2sDLrkPk26ftX97l2A
TCh4RUN/Jvb0hpgMVLI/xi6z4m1PmhWahCEP3lya/HO41Fa2gKmrursg14U4Ztmy+NsaTf+3hMJD
hX/+vK7f+MubaPKgcsyEeuWC4f35jrAaJF2q2QBH5oITNyhDnSZrU942kmgOdyDIreyVwehKd1To
aFnwF8CeP/jlLZhAVKiWTeX09QP03eD6BofbcEIvxkiHvAAdpP5fLKR/8MIQVaDrBi+nBTn5y4KT
0LcbPJ02mRJq3piD6ZytXh+2Oo37jz+/o79bTVnSMHIbuH/1lZnzZbnJXebaDl2t0C5k/enR2u+Z
V1pLS/PLyu5rJzadqz+/5B/cQzgu7NCcKI2VcPfzj0j+V9Yg2CtDw8j5ivY07LLMn/9im/h6FVP/
FUbirQcDTsJfyZCZBcYAw+j6jmrE8ikn66aQkeXgb//e11mBBbBPAJNQbKyPxc9fRxaIhlItr2gX
I143FscIPbub7v/+Vf5RNPicgvDx/nyVZqpFip+uCn3afyEdu3xr+cPfxAis8AVc55zNYSfhsfjq
7yc3xO5rU9HBHV1szg3T4mUotX+0ZX46Xf324LH+wL99i2HxWet24xiOTzXmfLljeZApkWTQboNu
aW8zo6q2mjLnT6P6NNE6TnVqRn9+96A/fr0m+8Lqp4cEyBVdCrif+g715OIicDsRjpXU3E2n4xAO
6eVpiuQezEpHXwXusz0McbxFxYN2iJWGFDCOn2KPkowpKvNoszygCOtVNOhG52+FmxA6kEuxys1s
a/SxPGOu20h0le9dYJD7aFQm0j5CJYsfC+4uezu4vTTROdsy35G3jnIvsHo4rK5eJ+XJKWxSAqw2
RwVlwHIwwik3tWuzRGi0qRekRpvZssZ7ktTs16TjB9qpOTXxDyaxrMIpsMaDRKdvhU0vmUbUGi7x
iNzn7vtstCMZKqPpMqsdR6Tic4txexMYRBuFE5umvmGyIUYCx8r0pfQFuUVGQMDxBnJx22xLYUgV
dX5arfpmg8nkzGQ1pdqzjOK0cF4MkIuzj72SIQJjthn8Vt9VA8MOpqdpSixgLPVLf7FpmsAwF4+B
rnwvzPvRTsAYkivRNBui83KbJnvtquWkQ6xFrEpj1Hs20xQ1yxRPrLneUtPSzWac3/u0FmMTJuU0
PixsRIjKKhdlhDvMY7zGxtV+tzWV72vbuEU/v22CYfIOGA+YdQbEQn/gqAM7rvmD+96nVTo+aU0V
v3nNQL5Jr/FqhzCp5rugdLXPqWC+TDRbhQpM5bb23rr68gAsC0ZP31FwHxpCSe4Tn57/sc1H+rJ2
njIhlBpC+Efh15MT+rRqX3pIAa/a3BJ21QZm+00QohYjqO29jmH+OHoF1makwhtRe0TcaGY1ghUz
0GPsXETZqHlNoYR1KoZ5yHe20obXvh709hXIKmIYbbDjdJeXHA/2amktwkLcEkmO6AYLwVC3Zt0B
mQN4ouVjDi8/FWRiBLrmvWqN0SEsc/NlCDGX85wHSDbvSh2z/6bOXdF/2hn4+XNXxZZ29B2RDaHQ
ywRofMCka1eIYrnhvhv5s8kmp39IOIv9I8B3lJBKGCXsZuaIxnZmSvOSTDWhIsnQ5vcVIUHo0OaW
G1sHpRiOWMcLO8wrJBA7Rx8La0NvukpJI8pa74dbkejNPcPb8tF5JZKhAdu4h0S7sbKTH9AOvBBK
JcbGTt2hfYejXxHRw1BgIXxvcNPl4PDGt59CbzPM8skoXcYSC43p0DWy9nYOxrSO4rrSMg7+mHCw
UqRYoQsDN39YKxvUZiqU3W3FXIlHw8QBtHXKtqrPwTT4ZIQFi5dEjpXB+ZJDQg3cALusLl3OUd1l
mqFlqiOQdhjA9p1Vja6DcDbwtGnTZI3OMx4M5TRHGe7SesudLopTYAdVvk047nUbBKcNCcqJeaxy
b1I3LDkp2akDYZkzgTAIPEXo57Ejv3UeNqn+O2gBDjIGcls4AF40MXj1i0Mq62wpnnK/MOBGAp24
HoYyb0KjzW0mUSFxJgkC02UpxIjCjqAmoz8vQBGwx5RL+RZzW9dgRqmmqG3N4CFI2GnCJFOTF45z
L54mn+4Sa++UOMy2rLLeNSPi2BDDgyyIVgXCsLE5JgShjb2jDm0HxVcYpNLDVES7Ztz4BceFg4ap
X25ViSj+E2zFjBJuEKo79wXS+7CmStVR9AyEEdkJdWrUFquNuyUXgtzcheMwwqhctzHianoW6QTu
XGlTw5btWCMhUnmfOO1xDSVCHIULDHbaaAU3CHwWmIm9wafPqVrw0HR5dd9Pjj/e6W7CMUaQXjnt
XScWJHOZds86jYVi2rhtq+Ps05cYA/RIpBWPWnKTu2V1neW8BFTTcXbP/8OdwlFNOsogmXXFuSl9
1mZj7vB3AxodfXiifmocl06fyOppG/+eO4UBxtLG6qUhODHeGI1bfu+FwPkAUgvF3f9l70x660ay
LPxXGrVuFjgHuegN36TZkizZkjeEB4nzEMHg+Ov7o7Iqy3rOksrLBhpIoFDptKjHR0bcuPec75TL
Gl/EolNnZw7O9W8EX879tuUk4UQOAcRorgYU9YaNmYvcm7S4c6xc9/spG7ATa8siAiz2jOES7lRt
H3SX4RIokgAdsJdUTEQFq8onLbTZbs1c2XdARzlDttaQEuMlE44SXQWpebdAgvjasnW20OHszNyk
6EO/VI0mtQ8HtjzFGURKj91xEiLUume1FpZFxLSgGt/bOk3HTebr8ZyXg9l5Dqvs0iX5co3QM3tE
KHBlkUyZMvGjBtFvsZlU1fEhtZfc93nHnLaqER5vzKlx06cMGYe659f0mlNVDaLkATJy72FJ6bWe
68oU/XnW6YoQckvIctcz16xJcMeU8sXlr/Vbq5OiPbU6C3u0Utiut6Hfu95mSHWKxFSadvKxn9xV
4I97fCUmQuwlvKoszEtmc+SDZvifg02D4Yo8TFnYzVlQ1g0z+lb2xa6xpYF1gY6KuV/SLMZonqMR
uqiLxsnPAxYeXH44wvNdE4ez98UjKc41o2LwCngNij15DythzhCIuDLeSeAnMT484IxXbTXputgg
5lfmBZGqcmIPr0nCuvESiSEwThtfPY953CN+cwqvOknYHXAYsDBnJwzVgTuMRWvbkcHaYp3Qv0rv
VZHECCYRgsybBV5es8NwZbiRF4dGSdLYzHTdR5OA/n/WJHZJ169KZpbKA71B5kIdCW2H4ybtM5wu
Xu0jjtDUTs5dZjo9dqCpNnnBASBYhEa5YcbWPCxMa2yvt0/z0Qy4u0YxDluJ/f8QIH+eNhnWA9LC
/II9jENyQw2TNclw5oXMASLCrJHQpIa3EHwbojaQ9ACvVIY4FcHEgMgNwXupsXo1OUrLSTTPM8ss
TtcsTe6ZMqH/zlgp4vPAEcrf8+6jxUcj3IQE4nXhZTL4drKRNIrkZrQqjJ0WaKH71LRGh4StzutQ
chRVtmvnfr2/pTQ+VQzNaWKVpcUmR/rqsmdvWNa0ccM7uErLCydhGIxwCBTArgEFzTzKc+ZPfTcY
Hzp6fj4+F4X8jC8NG4Ncygb1tB+buyEGF4yLiKbB9AxJzHuMDdMf7qZ0mgycH9SfCMCCGSFd4tFe
Hyn9PjtF7H3PPLOtL4oWawNegzpgWXOcaT5zxrq3Ny7RrYfGHxvgFl5GPs4KvgQmXqbeuOnbLrzP
VZkCXg7TzIi6KTMf8l6QekmwMFFr4aTsam8ALaDjEDcOgp7KUacJgRZ91Ckmc9tSCQ71AqMIvikQ
J2R0dcw0osboV2p5k3p3pZ8331xYAPlBJvFCh4kV1USfihUyCjzDFzs6CxNywZq+zt5Phk5cedC7
d5MFgnrnIKghPBczz9mSIaVn0gOoxtfonaN0KeqvgxY190dPJIizEStU0rZUuE8nl2adUqqAudAh
1aBEkM6PXiphI1CFyxNZaWXhFexJvkQISEi2Xy5IK7O6QDaZBYp0cguJEaYrM2Ur4vhfiF0tgu6m
R8S/bO2hn81NUKdWDuLbCiURdUVDQqzfuZ/ansSUDdUaQSKcbYK917VmidtymDi9NNl88/ZR6rhh
wIB4HRutkVi0DBgLvz5IEaPTxknt1RHuEOseDVl8wjQWtZRX5eZ9CWPq7u0LHjdDXi4YODSzmYQR
snN08h3mXJiMwGpKDbP8vhgKwR+tLYZRi34vE+YvrsWwELe6ICyMKcBR4yVOVCspHZHcFhqxV88z
1uP0PoSmCH+3bWCDJA/4cD50u4BZ+Ov7GNYkV3pVwmQvaB8IlJsv5yBT79y7X0+9JFZAwWdXXKca
xxlLuQwr6WNbjqq0z5+rHNeWqtrx9O1v6K+uAkKBgYu5spePexNVQEYfdhYkrWE5nFhZkW0sE7vW
21exfv1y1p9PuwChAioFcfQgII0sQq9TbeQMmkWtozk6Uf5YPofGxMdNxDikL+6R5xXZPQnvVnCb
c0xZdhxH0S/a8+zCLUMc5J/OPXiUU6JrCrHBHzf9/pfr0xWCNGE5jIwsZ71jP6kcnLA1XA6K3Heh
b2EzGqed0Yh3JgV/ddsJwoGf4TC3ot/1+iIW4ghbtzOduo4Sm5qtVcF2biHAv9N1/eXGI4pjzeZC
PgOl8Lh3UtSMhpVOZGT4WhM6mWIGyWRADqk7yvcY0798KppPzM8FfSiQmfbxsMVIsZoB9SG5McZe
wsmg2C8WGLy3H6ZfWlCsXa6gFYQ4AG3B8aJiu0pkjFqIxXWSPnLnZjxllc4/ZGmTXGIuZPTeh+bu
7Yv++tFYMG3Tp3u8jia8ox4UUvPe7gKa4hk4o62bVc3ednmS376K8+sKTc+YIC3T99cX5hiXbeIu
G61FowjTnErPcC9m6YaM1pjAuETF/j5LtYF2viVpfSuyEZRRXyzz9WLpiWYLaZjFfkaCNG/TGpzW
gSxblDeu3+rmuiTyp751h24INliuvWUfJEZuMzzP7UfdADnaLRPl6g290CSD/FZnmNIaIqh5YVJx
Zy3COfV0jZw8wCv1ycVp9wkTSxx+mEtwg4e84F0+GNiOQrKsXR80nhr74fHlHv0/p+dv1tp//vej
84vs6Xuqn+pOP2WvNWTr3/tjfh6iqmHAwkEKvdUaFcnL84cYJyRDE2R0iJZTAMoBx/3n/NwVf2ek
7bnrpBkFGkidP6fn/JHJw46yh/6yT2yE+J3h+Ut3+F/dY4Eyw/JN5gfr7umvg/7Xy15vjgCDFGDi
1q5oBfhzd06N96EpEGyNMYdXwt+dq9TDKqVdOe0cLABbp54LXK29fycKR28lCcJgXjq8gwtR9Dr5
ZrjZQ1AlGL+8Cl+m730I/WLcFpzYoYVdDBD1jaxQnwsfpYoqA/sUyw6Fet5ypClXw2W7Rm9FeO/p
ACRV85zSBwKMMHTbqQLzmRHwdW9UDQViYQt6g8AcWSR8RJ4Bcv2gRHkqu3w1bnXb3EyvDWgJUWAy
Ti+scYjIBs8Ouq7TfWjVaNxlLm5dWk9/LIy/9WbcNRX/vKko+c90J4en5upr9dQd/6j1t/lTnYJy
4h+/3UqVevV/drXO9HzTP6n59qkjNe6foov1v/xP//C/nl5+yt3cPv3P3743fa3Xn5Ycayh9VuN/
/95cNsvX6lsm+6dXCrb1L/0pOuGUx17C0+8ItpQ/XxrHRHgJfZ/hmuB/AO3++dKg0OWNMpm4IL8i
QBaN259vjWH7fw8YJuLwYx4DJYsX9J8f//qP9+EtzQlv8+uZi0OnhLfQ8ckTddaw2lcViSkwoyX0
BhhcWkaUGI13UfVBfiPB6rwXO/jLBsS1WAA4JLAcBMwWX1+rGAS0yxINZhAO8bCJVUCnLwFg+51u
1nDuBAVl70/fxj8+7s8jpb/YWoMVE41Vgtw0Rj2vL+kVAfQFCK6UKKPeDohIUYel2TuF7l98MIbP
FJ/IZNGuvgjqfirrSuHQS/EwGadJWKenFKv4HQB79PvUrsGHjF5Nm+jtT/YXXxx4NOZWHEzWBOMj
rUFalq3w9Aq57OcQnO9cxRsARrA3tOh/VzHEo8vF1pwYhBTkRhx9c3nsSMsG9ozbFGO7U4feD7cZ
5Yk0hvaMIJUwfOd7W7+Xfy3mDPG9F2UDCXQvI2h7Hfj/dEd5IM2hKZopGsb03Ozmb1Mao9DvvU+4
vsOLqvbPU9nt3r6lxw/LelGChLiiu0KvfznC6nhq/Iku7gTBMTIrsNNd2ZTvPCy/XoUEU4bQzCKJ
LmI/ff3RBtlWxmKWE0KedrjKCFm4lJ349vZHOX46mDyhdAE1RLn8ko/0+iITkIWlVe0ctZ6l7sOx
mK8LwtZPO6t/T5T6F5eiYOaFJqd6zYA9+jydm+RpPnqwVJLCXPAHNLTMMmceH5wx7X8zrogHA7EQ
6xVCL+b4rJCvP9hIN7hqunqJygKHf8kB5zHF5/zZLQz/w9IX0Cr9nAbP27fz+AV/uSrhgQgEuanu
8Uk20b6UbQAerAQ5fEPXdTrPg7C+cNoWN/Fcm947z/9fPCSo7teWCnMwlvj1z396/gEyy8CsmiWi
bAh2ISKbE1r0vxnP8nIzkVcD4GN9tH95rYFpdFB2MLn2DCHp86/Yu85+r3nyFzcPdTTaGAfJBXud
/fqzxICi0sXslmhUzMybwjOuYpmJMzsT8jlFmPSOjODXtSNA/Qcekq3VCa3g6N7NCtpc04JwQa5y
wl2mWlrojTW6f2gr60MeKL3VynpHlfUXrwGSGWQrSERNNoKjnQbFOWVnTRMv0FjMFKEV+wak/Els
LP3920/jLw/HukbRIEK6Sa3LUe71DZV+y2DamV1cXE53OS7kLte1zH/3EaSU5ky69oewgBD+/foq
oHvN3LUqJypmyH0RgSIT/EhtffzND7OuUiineMrXZNPjzJkcW3UY6AJEpA9/iioagIGCA/abVwlX
mCd6zXWDJrx3fUZ/ep/oXWjAscAfQ5kbNE7jdNOhK9i+fZVfnoG1/8Qpw1tXQnhXR1eZPcsegqDi
i3ED4wyc3XJNR5HkCL/L929f6pdn4OVSRPUGFFQkfh1peM0pyWbCU12gMamzRHPFPOeUOYx4TyKz
LqivduIQwybdtXWtxXlwLARTQ9A32l5E1Ld+bLGmz1qcZG6FL9EWYEGJGJ+ByvlSALsxSFUAC8FI
cvrtz4t4mDfLojXDV3jc5ON9dXK0QahCpmFKzuYYKPDBdqr2vTbJr98hciprXT0oVLnO0XtsxDmn
PaTTUTk19T6FIx4tPZ7uxGntu9/9DhnnY6/gwIwm2zlu9fqLxbygmoJ1dtF+EIZbnzRF8F4U5K9P
CvBaer2ELWFRQe/9+tGfyfcbnZLZXB7Uya4pnA6Bwpju3v4sx7eNVYJoEnqB+GBMNPZHFWIN92aZ
C9+IMjuntB8bJDltHG47k3nb71+KJhYfZ91O3GP56+DFgNYNLhUudr8ZtQjJqOqgfkjjvYch/KW5
TLcW1DAzJep16rXg6D3zshy5C6O2TY6hYtqV7MqEtI8pxIFAx+rRIOAD3amQVN1bnbWxL0gsiYnZ
SboVneGrTlR7e2L6jtaHs3ukQNhAzoqrwrxA5rH8EB7GsRp8Z6GesODiM3FjF6rsnHWm+pg43QB+
khpD7ZZcTjWA6sQq1Jk5xUsMAyh1SLw868IBhmyE13f20FY0aeGGV2w9yRycShtp3U2eTjBOxy5I
fGfLLi2HG2+KZ+h+/LG7W+q6t26EyGjiou/ohwhsAw5mmXuzOBCGotJzBubtJy9tzIPTDGQ2Sz5d
+yF2Q0M8wpSfy0uT7vsSuQ5NpM0wMF3EWt7o8KTI6E5cLyFQtVOAB0txA882k3urM6bpglPEXKGb
ET0qqHrM2/Aw1IhC0HtgzadSKFZRCt7azLttugkBUwrUzSXUyDPcG3iVKiOYOJY3sIItpCLZwkrv
tR3kWZyrjG1IxGi9fe91dv1gkzVinjUaj9a97WPjTzYks2bl1zJ1/XTXAsckbyVxoIQSd9pX5BsE
Up8odwCYJ60GVzZM2uRLkcMf2WRqsovtmi5yjw7KWE4Devz2lgG8m26UTaLTtSDA4D5I7XI+aZag
HE8HJZznpRsmc1s6RIcnUSkaxbc2zPiWO1JJWvRsfXqDLkg0m0owJ9z6DRgHqmt++k1qDCgc8IDT
BHIqr2RQXfrTGPl9VeqrIjX98Kxu7fIanbDj381u0M2nXeei2mWJhrBT7RAd5dh+51We1W/HqUuN
b4QD9CuFxCGN50rlbqXOR8bLzq418kH9yCogbsqZA2AkbdmVSMEqjpsuOxBiDTtjSLefKiz0xEqA
rvw2Kw+47aauzUCFaJ1a7XQnhR8adrLt4sZktl9XMhHDLpFlOIotqRbm8CN0GlNfIC0su6de5qpF
jlfocEn2oF+tK7Ni4AnFP0mn3aB8S57wS3TfCzOovUMciuw6qEz5bHR+R5Rok2njHAEiIqiIY0PV
XEvLsBj9Dp3jDN9XNxnfao8KzzgNp8UfvpngeOpDAqpSMzBHfxERoQytHpSQRsyRq5z0EHNJgo2q
fWM6VUNWig1SDJnckHCAxsbS4RBeAspuu0NKx+8HGYjY6VPNO/wd8QnUrcCQ9bleEnO+KCdyIfZj
0A7BqZMWlrmbeXnGLVPy4UqP+KDPpz7Q5W1QNr67Vwzr7B2KXwmyxEkTWBgpHNooxq82gzcohnZX
5OwIO+kUVXBI8xi1CvsD+/LUt9wGYw4XCi0c6B/WxIZPc9mYAwxJQ7o7tzN47OGapcUuQIDdnGib
SQioYlKEN27XypikoiFZs0pE8bRokVHWp0SfRG0FY/TE60dI2qhVoSGlnOPCk4zBrHPeAip1r/sw
Gf3PwIZTg3sVev2pHxBagX4oAUfAc6+8fVjr8LNEfX5ptqGR7GwEZ0+m1XcJsSxyXtPO3Trb0YBt
2h3yuKD8KFVQLggsGmv9gvrxK/5gjaO8aNI7bEclY3AlwhwXu11fFRN6n01vBdl8AsfdyTdWB6Ig
yn3aGCdjQSjRtu7SAQwRbyOYAwPRozGX1U3Xq9ok6LE0roq5kEDNOOxsSicwkoMD/gWmLv31VT3c
FneIvFprYyfBpA7JFHvdfgloCn+YY9tM+f6Qee47VC6EFztGEOxaLycCTkMuCABNtFJt4Pio+CGh
VqMhAZXBunBgsKkrawyz04b1wj1pIFHnQG/trH7UoLnzXd0v4SOCTp8UEai9/rOE6GqSw2ZB6xFd
qoaIPJXR3so+qIwLX5qZ2gY1urmzZbQ6D1q32YfIcq3ZjExdEyzv2j151eYAfnKbxloMcFyYrkbW
iwYX2JtezhjwamuP08SEuNrXkz6TQ6JQD/stkLVg7pz8VJpmDDQV1I99r7UiyWQSbhKeoW/252gi
NmqJJlpdVF7+HMq9U9OO2hV2K76xrEnzEkAIqubEcyXqtFVC3GYxSJ9UNK74MsDUDAHiVGZxNvcg
s8g9WaXIZtrTamnnhU8yJoSwb1sXNvXGAwG17MCkJg/zi7h5dQeZm9haRc/LiwDaeBFDJ9MqjF5e
RNJt6Kun5kU6Dbi+hLLwIqmeV3X1NHQIrYcX0XUzFuDANXvAl2xW48fcyhBoV4bPq1iWyvjQGrFA
bPki5y5XNs6Wqikk35lUeLWdQyND/v0iBRcp+TLbQU4YTWmg5s/gKxGO6xcRebfqyYNWdrC5X2Tm
YISQnKsX+fn4IkUPW0S7O9D0SNTNF7l6Zg+cwoeWyGcIWCWCdnMIY1bkwf8caBJagSeu8vcuhS2F
uGuMscSuehF6mTPSkW6VkSjbaIN9s6pLdOkZwcZfNSdiGYC8VS9SlC4pEVU7wypRqYoYtoVoG8Ly
XkQsvAOrtrJYg0ZQV0GhIY0H0Yt4EcCAjeQczay0ebBfJDJLvTjkdb1IZ8ZVRZMKlKmRMTo067qh
Xg277AR2VFSDNDZqYTMAS5UjzEG/Wn+dlQu6o12VO0MQMthtVj2PMlWeYsbNx3Lnr4of8SL+ccis
CvZ0TBAFeVMpN7R+wBpHPSNce9dKUeQwh9pYXicxusIPc1q24UYnQaVBeObDMJ7LmtHlDqIwhEJh
1k16WRTlZEclDJfpo71Ug4fAz/XyKxch7XAoiKebToj+QbBfITW0zmNdhMV5Sy2h72q42EQGJJkL
05tg1qQVEeNwVyB08mKkoXtkyIF72kj8zMmF7cyZ951gCkIe6sqWItmGio0Ushn+U1hsreG47RfK
FrvZqqXD+5DLEXuDa1T9ScaGCEMT3al3kpHMlUcrO05vEo68xD7VfQcgqKmJIHQ53z5IA6TyGXMv
/I91pSx63Y2Yb4I+A5yY9SGs3tBIs2LPfJk03iVg/rKlnaXaLUWXA2lF5ja3X3ILdnwz3pmG/A9G
HXbqjcmkC1GU8pbPSLmShhocafs2Ucq9xcSAXq8j1GADHKC/SGLE3ptkVr7eOAlcc3wD3SpW03E4
PPSJ7TzMK6E6kjYJT3sz1rVA1l4RMDEAjU92/HeLvcFIETmIRX8wwfCRjE7zSnczHXmdYiVCgMhv
/gKyGhpCrWrjylQIUnjk4UhBpZ9p/A90SqDHEjf3EJspdgoDXd4Msm2NeXPg2KL+sPL+q2JTRwcn
DSyrg11p5M5lPH6WeQByKxlhfEet1fp3Xb6U5Q5RVQ8NuSQXMSqbalXKLokadrMdqOFkrhDPI+uV
9Z1n2IDr58Hw9J6yT1z7ZoIbzinLKSFiNM0fbLCi+QYnAmJf5ov1iV+38czVGTlFZEcEt9aYG9WW
MKFSbhczqXKgdHJ4KvXKIk2wh9g8MjnmlB7BHv/GEfpTh9/ke1MoGsHYU0IT3as3PtfB3H4mocA/
ceOYWsosrNWlZ9UNInWj6C5m4Dj11lPGtO43GnFllRvICYdeQFj1OQ59HQ0tzpfanaqdneBc2E2l
l14DOqra+zBj4kvUHQTKCG5aIbakrFt7IFSmsVepX/h7gsLw6ws47EQkNDVJcANEMrUtZmLB+jpP
NE4V4V4IY0iSszSvsWOA9TTv28CORxR8xfBhka5zPXU9QVVB6hq3WR6mxs43B38fpn1/AffUZazs
zRLzYdGiOKyT5ho+FNnapC3izgR0JJeN26c4KyoLveq6HcTxwXYhw51it+urGzo541NC7OZziSrV
21ZGx+6ZeRiot6E11V8nOCwEFZiumrpNHQ+zFW+KxNMc7sVcL7CIW4VJitiOscm7c8FqEz6CXq7U
TWECBOJXTIt+3pNwaRb3Tg2yqGJcPmP62ISOsvWHtDZK3kqjNZGMbiiA+BNhxuITgXXL/YicVRMm
UHvDvm+dstuO2vMeki4f7lyOgmpD+JYmI2qpm4BHKZ/1ptFTEOyBtwzn2CdSOEALqVMRb2vGQ8fk
PYXfZrs6fVJyZdqiYF++TrLrf+RSp8OmCdl1eE4NhxrTkPjAEE4XQOtkUROhF+MfIlY50BvcGH68
K1VHBbxUtvOpQfT/achZvVlsS6JSQ1H2J3mNdnkny8m8ql2nBNJotHBWBZX6j6SPm/AggrR4aBEL
pFuta2wrrQuKzLeX8MGbeqO9thn2k1UGD8Brv/UZB7m7smL094V7O1s78q/kvCNsMI8jTLP+fdqq
sCBQkdFuZEihs20Mqm5YAxngSEEE8+5c3+6nw0QpCHpmoJsQ3hg0afLzGtS62PqiMNydPXTmgTaz
/G7Nnsva5oOvRx/dxx4H5WIadrTQKMgb7ULbU7LlpDB0E1zocSELRFJvdpFhTcsdRtL+S+KHKOGb
wrQegtnzL2uwecVGZpqtIhv94RMRQUD3QmUS6MYTh9WNpjAeVxQ6QJxDcoJQz1WqRTeh8qQ8yK7F
m+qXQ/2dCDWkWqtKf4p8hEfWpsfAdObUDVaQOQ0FAQ1BVWH06Jv+K9IxMFqj11iaNkggyHhzPDio
lBr9reoqGFGWEUxXtdVV8MwbiUhYLXK6XXRmwQQhEAYD32AYQHNpg/FR8Y+1PIYjKT1i9AZ6EbTT
Mf6alrxqsiyk7A5Kn4CxykoeahUgKcuwZOCc9ir7zmh8MjIJGRaYiCZ/rd3KXJ0T4AB7UCxG/omS
b6YATdlDYRADI40kziwk/26NfN3TFhkhRRACxBowA30XTTLCS3HCgT6PgHt5IEZPt1ueS5bDZgoT
a0fOapiQqJGbxabos/KLHFlmom52sbrBDSzvDRksH2LQAk+qkgtv+QR39Wxsh+EHz2UCJhkCVPZM
H64GtEptbJzFVqatqNdLytQd+0+5gl91fQhQ8eIAsYIeOas/mOaXqnIhutZOXsidMvXybZIZ605f
pdY1+QFjc0r6pXp0MOZQNA2ZApDqLMVsxJfGDJay+pjOvcv7hTU5P4wtJUl/ZSI6hKIsF9vaNgsn
1e80DvLqi5n7g7VJlNXpQ5cAf0f4n3NWvyso4yQb32j7xkPpmln6kVGpIAQibslSIGTOM8vutnRK
L9x4/sQYSRZj1l4GsT8+j1NhANOsJ/xgLN6clkXBeSUTfnZRLEH85MF+eaa4BZ0+hKn9GY9XXz7n
E9X3HgGrg7nSb2zrdO7avPmYpklLaAKA9RTFNyN4ugAy/6wTfVsXc6A4RGjk+B6PhlOvxlvwMxyL
vBRHIZ4k7vOXrrIuZK0+gC58DuuWRItW/EBNPj3mYdDtqiAJD74Yz7q15DRa6xBgwtgg7LHd70ng
zun5f7e8SnFRh3WUKsOqtwSGGteGXxOQ5Nk5nly/RcoHj7/Tj7QlvDGaBY3lg92N3of/DpopVorj
Hwf0Gl9W0hDDyfgr7wmkcqyPnMygpAd9Snk6j0F3TULoxB6D1+T+7bbtcR/6RZXlMK5CSeADFjru
pE7geZd2jCMLwdRlwt60dUlNO/3tqzB9WZWbTGBQ2h6NYDqIQrpJcwP/uFBnnEzqCzQ0zjtXOUYk
QZ4C+sGpmYqZJrS9Jtf9PE8SAwU6x1oUM23mUmkUbAVRPLi13IEPmq8y7QZXozAp9IsEgydG2eQ5
V2OeH14+72/psv4z0dX/OdjPSnz698qr++Rr/ePrz6orBPr/VF050MFM5kT07JlFoDHk+/lDqgjq
x0OOs6b6uS5cCMY7/8CGuaQHUsOD8BcEvqOacP6lubL+7iIeYirE9AndgQM+7zc0V4y+j4Zq66CT
SYnH74GhHhXY68dnLOecgjC8ZSqw1KcqI14rQnXMIk1Hz7icE/VR+iPWbvhWMVBtlpNLD8YYhX3Z
pI8GhdhE0vkILllZfoYA0O5BwgJLFmQ4iBApUpljQYtouy0UHR6sqC3Zg+ODWTbefDoG+Swigppx
Y+owi+8GrQfKMBlQeuM2qb6SPr2uFpQo8kK6pkzjg5OaGpsn2MshvgmXBZFouRFj3Vl7x05rzkWF
byv3gFKnRUTQlMiMP45zkpbnidfh0CWYijgRjzkBdFTcrvQV+jz7SA/GVyRGMEfcDOMAlwgRQkPO
W7GAPkoyLZEpD1h66RBa1cPYG4JclaE2e06l1AVELsIEM3FXPkg/k3T4wBTzRzS6oiFL6hkHdk/p
ZS+EggNTBWGy56g9kY+neL0j1O0J2GkUlfWuouQ4CeeqHlZacPEd96wytmQjJhh9Y11a+2E0nS8O
mrL7lp7kBhp3o/bBEjPfAf9lr9bVNj+Upsv9kCQHh+dELAj7wBnZyh57OwanGudluuW0tnSfs3Ec
w0fbNNrHnIixYpsniMy2M2kfmJwtd9xNuvI+I5devoop4zmBxT3TdqwyInhNd5ymjdGW7Cyjl2/j
0SaAW9BKo/QE+XyhhEU9smIGONoJuQbN27KhObyE3YcRBA4gdp76dEvOd0fqhjsDfg607W4l8xfy
bBwo4bSfAMLgG+YMgqmgY5sUeD0NdKoOCfac5oIl4umy+n1B09XbGDVnmy0bF2EzLMhLyJmaSQN5
hF5nApFme6AybsZwZ9UOTcF87tIni64TVJkEokHEoBF6/0hLioPqSCMlCl9Eit04BleKA2wZjaER
qu2ELTW9XKuWb1ZbW9c4tMrqgOM7+xF0GhIwVNE0owrGz5ZVwr5lXBjjsqM3rmw65RlvwNqyjB0q
SLLZZPw4F0lYPieVpK8V2eShEFufJaveNg2mAlpp75FY3/CGF5fExQXs0/3IeJwYxrXfX3PmCZjC
fSidxfF3ycIY5BJ7MqGGadMPD9DS/cvFz/ryNitxRN4CA4+xptMiXu2TRf2dPctSe+XGU3WRiCy3
OLi0aXlSQ/X0TpeZyCxAEPpbrBHOp0s2apyVVXnD0A06BMZbHe6wj2IW1jhms93cG9OJTYQ1mPw+
JJdv8aarYCJBaE++QH7iloUaD5Qiy9040laC/2CHz9iRi6swlgv56UYgu61ybP8j44Dx0RyoRCJT
hoDKFfiFT6NJ7v2WaHgk0sIl9qqTRGVYaQ6OvTXT9qKpcylvm9GhDef4nHZ3DKPbR4888ybq5OA8
pjjVPssKpQi19kRtWhS+aKIgNv1rIo552JiV4/ibWo/pUegV90kYu/FV3pJJE+FrLc+YtQXtAY69
M+1LDhHupqTSmDdWm1bFwdJ6fm4bB0PrhdeLnqO7cApc94SxjdWtmWL8QONQjF9BkzUwfD0f6BXK
JbGhep4zQij76jLvXVrLEyxv90BK1fwh0QVn6Lg3R7n3wtpx8fKqDvKyF+QmPzrDl1S7ad7dQAz3
jZ3KcMLRIYk7BHPQjLqtMeKSP0Efw8+hC6SGL5NCIk5fM5hY32n6jd/IuXT13tfp9J1IBZR1CBS+
YaWybv06pXLssMDtMEwu3TUkY8ijm85RyUljNDEd2zILv3vmWHvbRizFeBbo1ZNJ8FNJTVnmNaFD
8dD2tCe95cRCm8u0Lm65HRMjCJDHavD9XV70yxctKt4DQem8bHqiuuotQX7dGCFlE/2OaAW44nbn
psk2LnsSl0YvjOFAWQZYALR5REU35vipDekJ0N/tgjNnvQVkCSikbnDxGNn9f3mk59Mf//M3Fqa3
yqOPT/P39Kksn7pXJdL6l/4Qpns+aFXKD/qYNkZAGL7/LJGIWIZXZFOmU/EEr9Gqzt/hT62oYMhG
1ir5pL7+E62KoB19OwccCiQabM5vFUlHghKEpEh/+fZ9ISjsABS/LpHquVd2HNpx1JcU2HPDcTNZ
V26ODOE7gpKjauyPS4GYRR/GP9iwji4Fn79CHglQgZJhiwO5jVpRit+ToHEV5P/QYqn9yI8MjkXi
spHzgPEcLlDgVFuUE+6uNpLgj/PAv2Uo/fpZcHbxw9m0PZtv4ehgQrxkPBNxw8h2nhby8BzeOfAM
76ix1jL5Z1XY+mE4+iD5QcuPOsw5Up8jdlx7SjUZ9GL+IWmAQk2aUKPREN7kNufHRZy1VRI1c8lq
G9NGMLd08LeNqdg4Blgf13ZrXool/fjTU/4Xgv9VZ/STXI1fjP5uiAwJZQgSaN9+/V3qlJYp4mH0
OhXNUamrjw0N0oh0rRE8iEsyT4d04u1rHpfzLxeF8gULEjsyBvmjB2hIa8YMOWFGYU3UI6nFzak2
bQYHE7MUL6ja7ejLcRcgGTnFnWluKNqv6tQHDOLgF0j9XJKCkwTvaLLWl/H4ZnDYgbiJPdrjfT36
ltRoz6HuICaUtTHPEI4IMVCWDUMj70m66V+GnVZqVhvYKs25muJTf2JHXrKw+Rzk9FJMeiIX0BzU
ARFvgidZJE8NJCIYV6g66CCJ2H/sF88APWEvt4ONu3xrsJtEuZG5BMHAJ9oAjANI8vY9//U5X3WJ
yF/5pv+XvTNZjhvJtu2vPLtzlKFvpmiiZTBIkSIpTWASKaLv4Wj86++CsqxeilmVsppfS7OcMCMj
AgG4Hz9n77U5mX0kks22M87Dom6Rr3IJDANwfZeYc/j37/JvLyBmbIxlGt3cj8d8IilX28oMQrEt
Fb8w7oBQJkQvUEd0gV7kzm9Wor8uet4mbXd5hrdD60eptIkkqnUWi8eKtIVg7ibKLCiZ4brO/6Uz
Zrtncf2oNKlZ+1kxjF8flL5cC7XtCHJ0bFqJHFYJRMr1+ne34LbefHgekR56PBU0ZdD4fliPNNGO
aa5yBaXp1bfZrC5Xzhc9lbdr7sfWUXeqlhk7IRyiBaja6G9qOi3JOfXnyxRH6eTMx7Z4GFMKKTAh
1V1aeRA8BsU6oGv7inA5C5tEEagmYhnprj6crZp8gTJnjjEBLglo4NnIsuLyN4vgX9fATSTK3mTY
2Bf5br9eQXXCn0LfLA3GEtpEBpch0MnaCR2PobqgAxEquAmLYvgvaXzbT2fTfuJsqgIQM38aff8k
ZgZ+Yg9J56Sc94304HXI3Iggan5z7/+blZS9FyweClVk4B/Z5vPilH2tI5SeaI2waeE+kAuwz3ry
bA5la7ojoK37zZv+u2u6NQhVdXNtqR8tYq0FzpI9MiU6i6hXueTFjeK5xUPJzO7QZ1r2LIy13LkO
0Sd//6hvv9aHG5XNmToDuTuPw0cTNthQYD1rRgy1WMV2gkVZ4CAa+ft3+TcPOP5YiwEoOwWV1Ift
yR3NcsNnsCIjoYUUQmSkg988bEmQ/s3t+fNa/fkbUcRp3CKotpHW0/nfFrc/3yZrShUytsS89drX
NivDVCyhrSh05xnrMcUfHhKHoDBnVgcGLjCSc7UBnwFVjdx4V98To1fu284Qx0VHRNW4df5fXvQ/
PuKG5MWogQVxuwf/9BE5wZH3qvEROVSn97OU1YWD0e/cOz/DI/56Jf7/22x33Z/eBpu5a8tRNWlh
eGukQXkI0qmlTwF+6nuhxulxsOLhRm2m9bEjR9xvhAUXTKTiPltWi3Z5/Lrg1fQzaI7H3qPRoazV
FzYON3LcOblHu0OyBLmfkTEX2a7KqyrShPfj72+en5fj1+9hUhLr24rNAgC849fvwfK8ln1HzveI
Ysz1su4N8q/3xOObqWHmiO8jB05KH70gQbXB2hkYniBXPn8zizSGoOmqN9Og8J+YPMR4L2kXRkVR
EYStWuP8OSP8OO7zPIHmNJLHSqr7LALNpItGww1mTaibAyIIgVwv6CRUo7//gj83nQ9fEI4EFgr2
C1buvzhbZFyRxEv0byc0UpyyZv7C1yqjhU92ovZAOwLdNKB926NpcudPGQIiQqztKK6UoBqsf9qe
/2M5/bEA2A40eDrwxrLUU0h92CUHJKleYdIrJbRneSot450JKF1YOmmRbZbrb5a/n7aNDxcAbwhm
G5XGMMaYD88s539zqHmk/XlegmXSbgrbFoFgrkVaGfngBbWlLwckWT0Znqj5MZsY3u+GKD/No79+
DB4Jln5KWdbgv0BoVrfot8OF60OSQ2WpFsnjKFDWUHmLG5HWksabtC56OTRnRdLlmT0Ui2PVIGRc
kK4nba59a/WK5aOtihMiDczwiuk9TsXUhaNl/jB07zdg349L68baxRGt84jYrCtb9s2fH3KN/ngr
45GuZL8iy6iV1zLRaFfXTfGbX+nfvhOGGM64gI5AHv36TpD02n7qZlqxSv1ewfzct6SSBV6qKr95
p497MN+JHiqzCDYNrA769kn+tHABvARl2nvIzDvNOnw9Lohqdk01k0OWMdL7+6fvL/c6ZCMgDdx+
Wz2Ns/jXN9NkKjpvM26Mg9zAnxPhg6VJsm9EsNbvzkx//Wb4OJlDgkvn94JL8uubeW23uAxuE+JB
ZYwOaWr6SIOV6KulhVoFQe9ZS4no+Puv+HFup+s80DzSHI2xj1D9frhJFlMiMlKg3JEsFLqqeJyq
5dJMoET7rVE/nwrH3OfpfEN195u97i93DY+TDjGH8o3eBn6SX79xuVoYtWeZBkYKoc2I2zjIB3ho
DoOe3/ySf7m4vBWQly3DhS+sfTSHEU49doiCqTKSGvEo6hM/XVrYYS1xSoguQUq23bj7zbXdapdf
Fg0dUzPJFRz+KXHgffz6BSe9hyIo0LFlHM32nSjzMNfq5AQbNMH2SU5uDdstN9prm4zmDS6Z8Upm
mHfsk9/Nmv+6jm6fZTPG4bTerFUf7mUXTqVc+A2DZVzw+znDgpClEyoWiRkNbuy0+zae1Gtr7xg7
MF+qF39UxeU3l2S7i3+5JOhUPJYjUE9gKflFfr0k6swMckCIGSjU2HcsJe3F1tsGXYItQ4J63wp4
pnusMxkC4EW72jGegXEmS50mgvW6VMb+5yf6v3Hx/2hbsfCfx8W3WfKj/zUa5ucr/miGauY/trqf
/Z0tBEflZl/757yYP3BM9jygAOY2/+Wu/+fAWDP+AaZ8sxgjaICjtll+/9kLZZbMrumicqApBFKA
V/0X82KMMr/cR+wAzPwwgdsbFl2l7bE98H/aBwgU1M1cxD6hLWQu71d1yUv25kb1jrJUV/e2dRIE
0QsRMukFpdVIEOKIFO6IWIglpm9JHw4QsvePxE9mQ8iYI5mvXmPR01Esks4JdBZ0dE7tCGYbBxUL
adnwikJFzTe0UG66ivinHYiaPj84q0lt2ap5Y1/MepjVYE22wiTJtsxuF+7YEnlaikIGq1vDUYMJ
OcepsiFEQKDZvcA/Vb5KJWP62omZySBwt/ViDt5mq8rwZBiVvk7QC6tW85vKRIdpUlgzyXQTpz2Y
CkBukglmEpTyWIfCacw508DVXkbGeLkzQ+jO0s7YGZPd2Ag1s7YJFFIS1oNZm+WL5xT6rZmajRaN
SZlcezl631KW7ZcmGd23NgaVGVCHIrkl4ZQclFUIzX6Jdd7yOdG6Eb8Io9fqsnIwqk7zVJQTDiG8
aqHYUAlHQlzX5gGMuz0SVitnPSLYxBsCp3VcGTFAizeMp3CfmmZAhQOqUsgLQiJx49mxu/DrKSWe
wGwAdl52oIOuwxCr5RHBjzv6ra0XZ91GUIOpaV5e6iR2xa7bmpyDTwcufkICM5k7ZqRpdRjitGdg
bne5EXXZ0H3v17rRfNm5zmtq15zwVX01n+bKGr+o+KWsSENmvBdoViC3trX7ilurIR1yJmVz38sC
fKeqYffxYZugc3PdpD/nlqVs6imxWrs+t501KMwMj5i6kr6B4bQynGDR+Fh7a7CXDQJMbB5gMOUt
nZQM/MycZWeN4OhPCrHx72BvPo9ZQrZOOmAIDsqReBM0DW72IGZYSVygottBQyWaC1ka40giYY1n
vVkYdAO8RXDtrJb1SZgAyPwpB4YZZGlJfMUE+lwhOxCNgT8u1fJCdKAB4Z5Q71d9BDwbuAbyPV/a
lrzvShs91aJpGR5OgwOwX5IrBiOXA8iPVK/iVyKj6ysncO17psq8JOWrSAa/EvTckA7yzPhMEpxp
3y6aE611F5N+nnfVc6wS5EZUEW43XyzkWpmK1V4ng7OV33WIbUH2Nu4YqqgLPeLIOgZkqZ7lzUkf
eyy8maqTy73pKmZfjWfcOnomNflSwtt93fIanD2OLB2JrIthgPu3aoeHOtFNBhzAn6GRjnpxp+WW
/imGSH2jUcYzwu0L9a3rJiKnk8xeKoaQufuSW4l9T1yohxvKYWY4tZqDBak0xuaY4jO4dljIALKV
SO547pwcw9noJj90jvKJb/WgLPjjjLx+6FxQApbRYKiNl6X8PKdJijpAT4Ek5E2ZfBH59iN5ZZ4R
7tarcNeZO045CtPE+uLMq0QdonXxS2q4oNpNLekuDEerz6rOO0axk69Pcp2N9Aouq7e5IW1RfOoX
s49DQ1XsgtRcmRxMfaN3bg7wMUp6G84rGtV+RY3fYIok7rriycLdiqk4Mwlc9eKKX7UQjI98Bd0c
0G+CFqqwRsQpd1mdAIZNYMryDb1MaWj8NRNWjnLKLnTADZO0VJsiDGMJgD+3N4DtrejNvyiq03yp
zE4XHPiUFuF1pydzOC4Znv5SuNgvyNsjV952BvtaDvX8faB7em6XRJZ+4ln1CJ6hXVro8CbplN4q
tYgWvhn7VJq2xmlMTk044UTuw5Ynr/YNQ45zEJvCqIPVdgGUOU7bptc4VdNjX0D8w8vpJJ+yrppG
H4+x2NV6x+LcmWxA7loqjKmTbqBTI22GBiPSWHyxa55gFWMbEn4hrbzauXGFDsEmn/Zr5nbcGACc
Ic+Oned8GmIlBs+B7toOy5Etj1t7yb5kmZqJoOcATLQAz9wjIJZxICvMaE5xpWtDBGLcwuVhtjG8
6Faqqs/mIUis6Oi5QX6uRqJAtVLp0NE2GYHhuV49ZUMa1yEscixHHf9iqrGo7RNhAB5eIVFwA06Z
yiyrrAkAhtONjrdseFB7og7SCEwPrbGNCvu2eJna+Wz3+RfXiknmOJrzYM3zU0zigN77dtprb/NY
1bdCyqzwdbCGR0wqFWqijFx2hKblrbXY1mddyeSXUuj9a6qwKAbEWdhvOLUULNyNqj4tTe6tvjH0
zTvA+hS5sNOcS03Kr5mmi4uHZY3kdajInt/ikW3CDhM4lXfXaJ/WUWrPiK7pY1VOU3j+zKtf4s4g
DsP0mNIU+JTfC2WcTprDUhCgSRj3c5lLQVvM8a6mXmWoEzYYgz/BbEkZ2aVA55Djk50lHO4ZMRcE
HUgemgzxwzzhfYRb/lgkyqZe7mOE02VsQh8186QVIeHHM+Y4q1AvadnB+1qUwvWXrt30EiVwgvvE
kKjJhsw2jNthHNHsMxudidJa8rryNDb7KTO+FeRIpLwQwq84z3pSLXf0DC2Aqro9C/cmIbSkuLET
ZcKYzCIa14+oH0bEUQgouAcKZ4kPomBhQbOQVCpKX8Uq1fse44aGdKUvqxA/DyjnwjYQFTedW57r
MbV7okVy7dVxk3l+09Y16W5Q5pUcLZqsikEQeyIL17mIje2VKxikNTW+JyXmssBQ14qumWabMUp5
wk7iUC6jGh+xzIj0mc4k2n4iKOr8cVynGhh5nKv5Ad0H9FrfZqXXgspC1nLrwdrgZ8c6Hn8VpjkY
EaoODx+oaFzEMhOYXfIkGtzUhHr1ljWpP7qCZQwgO8LcPZBxBR/exAB/nH3mkqZ742VjvL6P3qIW
twMLRL8bDcC9l6xA13aJ1SL3jqmH5s+KCK4Wy4whqFbLXTq3wjknRY472JRJg+9sMsvke9MrvRfi
e0FZuORWNQbY1vigeipiTJKxMA2Ui0timG9iGUV5SggqKe5ovcGO6qmolX09dKN6itt1AsvPFNs5
AEDv7F2nMl0JuE0bguFRUGlPg4rtfM8ohGqYG9laPpPiULsEVVlEnQM26Drnizdr2gsm60VH4yRi
hIJ03vY1JumVVaJYMSzGKkIbXXIzh+NUCYxT3eSMh7rsi/XINS9EsJJkPwR2jynlmrPwlOc018UP
hUr64i6x89WpV9XZkc1H/1frh0Hf06mk2zzXWc3R12E6FTQWaNRQSvw3XLSpuW2JdzcQaGlqGzS2
lSQ3Cl8MVSVhF6vvUm2TTdU63XfWhEzsrGlwudU1NTODxJgn9zrCeoNT4JZGE5nUHx1lm0jgO8Q6
swuafOp7Z6gFRbyX1RTiheyMyBZ6R3e1Tos4hNi5lNQhoJP3FAlm73fWwvMWIwpEBsG++dn0sk0R
AePusTEpq3didUYr6OfZHIIq1hY7apGpfWr7NX2vdWSTQTmBIvDZItfz2MZV5w/U1mMIcQdibNOD
PEf1ZW/ETK+y3ZOWJlzi3lHTZ0VrN2+IDUsM13mfV6TIiYJypStgXxqiT8Sxthr8sRPevOZsziXk
oxVbFcq8WcnrAy2sltEKFkxc/kIU9aVbepwDJGd0+rnwkCRw8XoljfCYkZSVYxtXQgX5rYYLyC6s
yATTkAYEP9RlqAqkr8GI2XHwYXrWaE5nXHXhTJOIrvngza+TIkvK6SFtfqAGLxFXxtgEviPKNNc+
7GAqatFKLo0Mpa0NjQy6xoGqg01xJOTEb6ZRLB2iPKfVJiJkSTJhhogyDpdUjSMojtbVGHXyp4fJ
+2xvsTi7At+j+int19i6t3psTCOW6JZLCnQ/N4bPzTLnBgVC31aj/KOH9n8thP/RtxHZf24hPDRi
TP/fg3j79gsh9+er/mgjIDv3EEV5QHA3jDPamH+1EYx/cH7/RRv1rzaCjvCcLgJ9OoNOAz6kf7UR
eJG7tRBQQTHBc/jnv2kjMMb8tQfpQJWni7w5F5j3m0DStj7Dn/oIZDvaDQyIp4lxb6RL0+1vlNgd
zmpXyqtAfO3TBPYQHXpz1FfpcMxi5oBr2lh7MDb6PUrj8cSRpcformIpwSrtd1N56FIr22dm8a0S
1XJOOvOILvwu9/CApTO7W07GxAHyqn0QGKwQRyo/EkQDnNSk6g/Jch2r6h7X25HS5BOc6SKKcW2G
1HPvep88l1l7ZVZ1O+mlCV1nQtOpxMcZX9ouUazizsgxbY11zmkrbo3lrOA4xUpjFoyKy3EAFq02
GctEC0MDb22ef000Nz9PY0fIZbZmJ0eM1iN8I1oolICWWSqYg3lWX2vkl05ke+l0k4y6dsBpPWhB
K4Te7gGkbr7zVeMZp3E9zxhxGZz0x5Tx6n3R29Y3I4vTg7T68YAhLv+s455mCjfH7m2VtfoQ8iul
DLKG+FCV1nuO1ONUSVX/0vy0IhUy6XbzXF8t6ZBUODovokb7QG8hu8m67LaR6Uma8V285LfuIBAf
W0enF58Abz/AqYkoAO6QU9zkTXvvOtND7aUPSw23q8vWwKid1kfO+ajSU8LvVyB2Nmxh7WbFW9/q
xrtQgJBiSfkksLW7yW6Rho5ErlIeciF+tGlGE2T2TnShknUOGgWXAsfwyVLK9zHjO31Z6om8pJq6
YKdITz7TDMqza/6H5rqSHXYg+uAOaJGIJCKOlMOyxIN5UKYCnc3sWMuXRuPsQf9gKSutOdSxpRN4
FGdF94K5W30uoThkNyXwoPmTOTOJfZpJYaJqWlxPKjuA41axG3INznJf1SgK5nWQW1MB4tLOS83e
HmhAkanJLGfoiiFC2moAIpKO+wN3JQxonJq0atB5y8dUI8gI9bv7OLXspZN0F4zXJluFJirHd8yW
yJVeFw/uIjyE32Nydq26udKfKNqAvERnr08cCX25NuWtWEHE1XQ1nlTZmJzb6+S+cmI8tcBouGtM
qVnziVphbZD1r2x4DgeyOKoIlgFuYumFUAOrpswsA7wRpGa2DXlMbZcqBEO1RR9aWCxaInMM7jkg
nfl+WNfm4CqOEs5mvgAgVXMERqvBnoyyQuNQOHsheUDYMg2Ez6fGdMUlIyniDndAWQSzM5cPsVuJ
qDC0zoBfURUvCrLe3Qzz5uhqGHiZ5MSkdxZSw+1t0936SsQVdAmSvyhZS+u8rLN6WjQvjeKsLI4u
xySB4vQyAuU/4M23jo2BX9kE/PCDk293z3U2d8ky9bt0FIXtqzMPjT/ys90lVpNHZBVjdwEUMdA2
o+Oxn5y1vUXFnx89O1VOi602L1A9yKLJEu/dsRolmMa2eU1J0NuBwGkjCvc2gA6Sh3zC9QzXSYQM
V5odg6R0X8tWR05pGfsUrdkhp9jlM5epgMmUm3fVyrarTOlAwNs03rQziIKYeO3b1OMYvqStfBi6
ZPKTIXPuk0xaZ9rMLglidTkhmdZWyjrXDVbcn8FcreZBFYVKDBAWDg6oMqwrYwkzioOQASNBL7g/
En9idhVUDaeBkUivUB3WPMTvN/h67VTfO+nCGGF5wuTO3VtMSYocn7syGExAiL6cKyXEsezYpy6f
jTsvZ9WaSfrZixh1rckpMijGPDKEzo4QN/I66uNT7KlYjLT4SOPSnxUtiTD6v+YtCUsTuXH7Gdcp
C172phfFj7VT0gMpkxi60V+GS8kC2pZnTZq7AbQrq0yjRuNa5wEGutkfLA7WArPGBe3Dfh5rfecV
gwnEwYJZx/DoNEGwCBIIOzB+Fm0OzCzmCni8SpLquCpLEsErOOe6PGTCeZ+NOFBjzLS4YyotKDWz
RS9mhnNKn4RmrhaB33hHLbbHF3G3ldRhg7X0nJrYctWYvxOSXPhD44kQb6eO9knhulkFCDjr0asF
DQxFxi3OpOEe4BMmKxLgsGdl9WeeLp9fSQZaN1wa7OC+iKt7dWTBTY2xCzBVfONEJv2YAi7Eift9
yefnuli+kob2iKX96BSzFa49GR6WJ9Ktf76cMjc2z+WUrlGs02uBhfHGnnxHt0U/Ny1TLb3X7yCf
iQNDQbpxjnvVyBVDKwUvxHLbObKxe080T0E4mLDsa+e+LpQLk/7XprdCgnDzKKkXZZdA+wJGT3PP
zG/jBHoCOuDPcV3Qhc/613kefyQE0J3RZPOkT0roleoW/3EPveWikoHNps/CvznDqcynLIpXdlzX
uqQEkWiTpQZ1Z74OHhvbkt4VifpViOUEK8MIFxSkEEfEJ6m4J7vlZDIWoDxs2exiUqp9te4PS/sa
G8MbyO0gs4av7dJUIHMSwu9qFAqWaYa0Xe+mZHwwRiKYRdvPhIs3WzNLE74T1y8OURSo9orKb2wI
dw5pnJ5TP4LSGzFdpXWopmUAIO4z/RtGw6DHUodzYpfB/oPapZDelyzRgoUl5EgN+IP+tj/XqtGy
X9pYVYa8Pk12b904JctLhzmP49YS8JlowLXu49J67BKlPIwei2nFPpNYztVxijdZOkdgZHsGF5wd
+86L6CxUO6fXn7LCvePH+N72GTuSaR88pYt9RkfRZGcXDq+2P2f1W5HZX9Ba+CgsH3RhWhy1SIgj
TquDElCsL0k+Xu0RuEYz91/oH6fPegl8rlkseN65RrQdmuE9SKj5WWJxvRCuqd3C8Umf8qbCpTEp
p8rJlvctMQ07c6eTYpsYTEvaXZ7yYSBtxZi9ZzJnIEI/aiYHUR5sM5Sif0RsdQOuZwkZcrY7G+Pj
loE7+RmxDEe+P5AylLHB1hiw1WInaEwE8ZbnZjhec+m9kbaoittM1wgj0QQrS+vmZahjFQDGFNdf
NbnGESCbU67p38apzPYD2QrHoXB3/TxwDOSADtLW6AlBjbUfZYox0m2s3WpAo4C89j6p2bNULSxn
6tDxRWiBBPaka491jaqZ/hjtTK3349Jzb9yhsPHPuTxWQzvCBnJjVO4CKkzV1Rehehe3yOChNt3d
pOkL2jYtOeO8NE6Lo91pMh9QNk05UxfCDLW5y48AXsorVpv6dtQIt3Tq5Rk65RworijCgfWYs24/
e+8rgAGyWB2VtlrVJ8MLCalWoHpp98nTlAcPcBD9AF1+GbhmD4C3WKlWUjdDgagi1MgOfXScbnPa
Ofp4h9CNQWBhGgoqfnhPXVSzXwYjdAXfrXAPDaMh/Fhq6pEDNeYePXtVIR4/cCL+OhhldxtrinMn
u45lMO5PCV0Btp1SCUq7JDl0Nc9YUDl2L+21n8AxtPlCfNqSYFsvQbc10rjY4OTFMF3k0B0VVd4Y
W/x3zSIpShJgh6HFWlaysDpbZ7as84nJBlX6UmZz0I/mnd6vNGzmuyp1ikPvNN4pLS3tCHKpPGYi
IaG2yj+vWXnIaiB/ZMqAHlqZxq/t58VhTKH3Hd1KK05uVDVd4UOsU/G1A9+W+ZacaC4blIzCIAFo
meJTjJLj5I2iPdqqYBwGzHJfMDFrstAuSR1AYmCRJxp1hFq272ZGJ3jPUdxZXqatq4OyTp0YK5oN
qMUHJYVot5PrmmktESGLLXZemzjqhfO7Zb1VHAytE4pfAB4UdbPR4x2VMfGvagK0jDZzz3/OrFVX
mQdF1TSYO6vq8nOs98u3WDoOJzFwuc2+WiRtMQnT18Sra6SgdBZ7vtRVRlOf1Za21JxbWuEcnGat
BzKdWiJnC9b2wbW/20KR6d62q4wMYvxhxbyFqINdzNhDLcUKndUgSPKiJn1XHRuHe98Jnb5PCAla
upUtXWkNOhm3hcmfuCtY4jymVJWLCp2maaKB12JYYh5kCSA/C2Z9GMQtEWUOJpaCLCqHBUowz5Vu
5aVeADsqV/sbgCpyvqyDB+PIV/NhsB+TCvOSQVXQ2j+02Vq+V05VXHJacUnU2nbB7rSWejU9zuw8
yw73RF6FDizCp5H+rB2IuOj27CvLC0FF7jdtRKzy3JsC3pITA3fK5XsGyyqcJGXxOGifhVlcG0O+
4JbFdF07gVCFID+X0Zt0+g4NjBMSbzX6UICqC9UQrkDXISiRNrhSYVXs6vFF6MwdQQm0PhRAOjrD
FGY9k9pqdJ5NlWrO6635dplksy9r+mM9+2mEGCfeAz6qQjFt2ZiW9+xM2gGSpBGRwPhDMkI51h5F
Y1CKkRxqrSOAMm4eDSmJxuT0TgYp25VpiGtRyuagaDLZ557zxE98ZyRkhOrpwRjVHO0OLJsmNXdV
PH/rl+UcF/RNWcqua22+VPZK6HY6d6Fr5Ct6FsE7Du7zhrRUMZsy2ODJJ6LiZKXFFBh9YUcKk1dr
Mu+bOj6VRvcileqsVcOL4eTwLuVNZ9h3JvYSX+sbrKY4DV2ZPZUNs2DTjeMTvTMzqNtyDSyneicw
9p5kN0hQpVmSfK5R99gqZIzW8od++rxkpTgxRgB32rEMN7mPcifHPr6GYqUZWQFADYjtyA+K6lWH
qaXEn9YRkss6XnVIIqCH2PKhhdx45rB849gJrbNX3tWy2jUetDSqC/eEB4saVYw9fNOcbiUpW5q5
BVoma80K46B3qr5OXX0jx4KjbRY/uLBPgkko3Xk2imOWd/1ZTumd1fZyX9ogZtZ5uEv4nFg0YBq2
qYd3uN95TpKiUm6+9qP1jYzbBUg1py5HQjbk9yK80h44/hSXdF2nsGB8HEzO8hXFFBMztaiJet0m
2k2W37fwPEEBASARxKNEaWV89+ruk2kMO9rHeDFIhY1MrlnUWVZ17ypWeiyh0CBNJWgU9dR3tV2/
OUZrhLWDBV3Ba43JXI8M2dKIrzDqyv5gT/ZZoj5kkYPx48xpdbM2gBDdFMlvswzKiWfymQhgoITb
KTJdxBh4ZI75o2tngZIm7yZHxJ2xNM+Gvt7Ogv95Lx0spmaZnnPiQWustowal30F3ywsHVwjtKqo
FxREInBhp6l7RGzYhHzAbX48vI2JjfmKsbaxcp8g3LeoQaZv+JdeRAsoiGjXM1RROKeDcqEsJdwi
zS/8Ri8qghKEDKUbih49l5xETGVbJejr5zo0qjKQfOTI0gH0MsLgOJTnPrpHJ0hTUnIzxRgjkrZB
BqCwPawdqJo1gwGhLLkJdqlqD3SKhiMAiWvTc+ZtZQk6ykw+kW39PIwJhw8VuoMYQZlCist95ngX
2MsoCnTM/DmxiPR0pi+6Ue3R7ZAKa8gAjA499bgT97ZRplFZk0wutOxUiuV22QCP07SJEYjQapJ1
jPqRCA+o1BySgTMejRVCW1zYKjKE1h8rRpfTbCt7GJz5pXYzpL9LeuWRx4OfRKklnwmjPq9uyRnV
VdqgdnD0I20jn9pCo85VnHzPXC9Ta+xcL91p2PFP0wT9EvZQvgzIk9b4Cv7GDmY3vVGV+QuAoWeF
nhAyGSo2S7v1MphzMaoMyrs9zUE/npVLnlfpFTvDq6MPp3GKD3BvAkUfD/GmSeD+3fU6lCClF6tP
SS8Dd9A5lA7fc8powvdkIDmfVENz5HGKCjoJIWGcB2+or4JZSw2qSZ36AI0zVh+MP7Sn3qxF70Lg
Fjsjfy+o3IWYGGlRrOeKEtbMWJ2K4t5tTy4YqGFpX9ymukBKOhRzc6779bNrJYfYGR8sD2l9kcxf
Cit+0CvaG4pOW2ddysSH81aeDO7AeFh2rcrkoG6ziBaKFiJtiS+lUV3bgWRg4mIXH4v8U9LWR2mO
ZB/YdRdouc04ypjv9a6QnKXi9Jpa/DEZxBXK6KMGFi4ES0R3tH7ohwLRinzABgjnk8jaxlsu3jJf
WnU9yNq+b0YlbCleUvp7jECwlXcmvauW2jWWw3WkQo4K0rx9O2G5KdPnqbdOnj6FTDY0fxjcS6J7
9CIGAwQoc8SjnmlvladDjxvqSBLhWScjF1EEwAUuXpUCiUR+xKjriVU0xCG/M/UZDREusHhR4j0Z
71cz7l+n3o5cxOpjXr6p4/K4jrYe1tiO7jN9SkLSjDhCzTcwLKdT5qjP/G+ZTC1u0MZtmKpNxEmL
LFG96V6NpN1jHzvB9QVI4PYb/HwFuEq0m2uFSJI8/CK0aLS5/yZGotp6WZ2nsv9qFHI+Q0C8orPj
6Ez5uvesKt8vFuNkY6WgsnZkhnzz6v7RLZxzq6cRQGyi6TKkNzHN33WaPielVe26Cu67Uo9qIJou
zNz6urpm5A06kzobYLEz/mgHjJ1S6OzndsIRDcqTmd1IrQlAu0bVONPImNxbfZyKO6wq4pMNh5So
agFwtN83eaJXB0kjydvDJnZuDRRL06M+iJS8gFSow4GH3WojPDOl+kpidx4uVSHXQ2lzsKIFmVOd
paYWtpU9eJFBFT3BH++0fc0UePe/7J3XbtxKmsdfZR9gOWAskredW61WsoLVNwXJsos556ffH30W
OwoeCb5fYIAZ4MxRdRUrfv9kF3bjrqcpodhjl5hHrgTqzf5aS3Ag3ped7pYBY06sw3rIneqlNb08
OO/tQqwCrqv9VdxzB1tZZC5j9ZhYoedRKp+Tz31TpMYp1+Jn6hFKHGw4kNUdAHsVQXpLsRdIdauH
GOLZtttuK0wigp/VEM5ilp55LtuySr9Zg+TyaDVAEXE7lvvOcaWzm7XcuDZ6mfktwe/ybOj6bMs9
1Bm3TuPpF4CSpdh6UTO1kOS9Sl/xROvjg/BwwnxS8YS9RJ4XWbWJFO5b2zbwuCQQ2lpd5ElCrnY8
drd50fAgzirVBNQi7ITs6N6Z9KPua+Ja5Xkw7qiB2z6wdp9QSs0q9ON6AKhI+X7TNCkIcDIiJMZo
IgcqzXXwTysTBiSo3g2w1EvTFm4UvqoHZHTKvEhs264ucLPGejXu7QZHjRF8eBHxDMQ5qE2NYdup
FofUcSxVuqdwZGX7Jg29/uA2lB9dfGAXxlgSz91l1qKc8HfOCyPbe0RnhWQz5X63MEuN/+0GxPGA
HYxHNUagyyZp7GtQKlLhIeJq6a7HXWVaO9ns3+u2boaNpuu0Zx7/jBspQeIUtVCeLSL0WPUSKo8n
7/CR8U4Y/xYJbm8GvMagCIJh1WosPX5cg2PiZI9LnNPiTWJUFWUfnivmZdcagBHNEGF+FAXBCvLo
uNXJdF+k2LauIOXHuxgHmhXkpfQqNLxiRxzaMXBqPpvBajwz4KVeJ3h8bdto8lmgKj/DHPRIOn18
JkfgLDElT5W0cKyrp2an8aA6GPDjVlHsPpT9vBy1aTrrYqiaMMO7DUgXZt9uzy4bDFs/zq0tnLVs
o0UlZWbs2/BpwlgHoTUXVHfcdZYdLqXKYaulJR65+DhnvqfjBl/bhMfyiCIiHCfwMmvZQFUDxFJt
+F7dcohG56UiFOLeqCdFjqoTaWeF3zObKje5Tho4+hLO3c7q6zsKxfV+0Ev8lWa8c89LARfZEgKI
jDTnGzYK9SENB3/du9VcqMm6M3Jjwx2iZvIJ+p1ZxdSgJM9n3WhvcuWdm21z1lWtvurhtlKoU7hH
hpJrpTXcB90sCQr6iyZQBM1bYX9MNOPeD/NxbXcDNDiRyC0wabuEGQXHxSqzZYDMjeEDzymqciuo
DeWQjZZ+n3Vs5T0+NDmuO5TpqN00cOva3tuZvAaWfZf4G7I3shuXQNzrVp8Oom0pJjRcYFo1Yd8y
jeWanKVkm1m92gFC1bBNRLRRpgpufdkc08n54fVyA5+4P0uoOG6SobO3NTzyHxhC5mvSdam0o+pf
up3DV4+oHXe1tLpl2o17KzPGfdr57rnI7PBqjG1t5Yyq2Ydd8tAmutyFTHhgwprxL7G/0duC4wP1
xBIFATVS1y9WiKubpaajn2kzjTM8cP0aa6OiXlDcJE6Yj34BvKZfp6VlrKvYa1cUnzRIWUm/tQ1X
W+d6e5myxyyqQPonvLLDQxEHvDMakJVYA3PVOiCpbkzco7SHceVPNYlneCyVdb1WCS42xTSIJYF9
7BxeWlZnZc0O00nBU6o1L9saoqI/BFwKrOLRs4d1JSoPBiHwnNVzD6y9KuTqp/fbykzQHrmEEyj8
Im/GUcRQfjud5zBsoq0DrrMyeN9uSugPGMASqwGq5qcvrpXdB9YQcTvVAkA090YvW3szIHVaOIM6
lULTD15c4Cpkm8WjWabjGkWIvsnxLpKxGvHXN+xVVM/kKomOG4ZrkM7oBmgoyOcVesNkIWwnu+V6
bt1SZhJrHovqrhPW9RCHPzAmw4K3y+5SI74TY0WQT5KdYtNS11biJueuk/TzG3raJIXZHniywFJu
5HQMdCjmMTXGRZpjXuyjuFzgWsf2NCXFTSf8aNVDZF1V0o9hyfejfJgUb9YU0eaZ2bXVNX5GEzr3
KH7KgJcXuRn7uJh6Uwdqnc4UZyfeytRdGv1ULoReDJCbYmMJA4wdKua2AeFHPalgvEmShiKSrjn7
qHDkJo/ylzTR2/MisX/FPYAErM38Cu5ZvFSwgAbKAqltVPcKh9YVZtRQUV0sgKO+rtlBMn8fZQSD
IIXWKab1B+SOAyUbHlIubNi1bLi29qlf72vbWDtud5moob42Kv+8K8p4NZfMeKDGDxSS1MGpelhF
fWN9S0MBvpCX+H4P3Q1mDGcZB+nK4eqxc2z8W0p0SFCcJm1R6PqvRIHxa21+V43TsfDCfZsFPy1h
JoumKNUmrqP8e5jaYjEKRAZ52aZbEXniomzGq7rWgFVUbA0zoemWVJ5mj6DHucrbEooOsw0uHWra
he/AHSKxxtpLS64lgTq454/HVGnuPnFY/GYRiu/AijSjR+Yh0NLzSmP/C1XfnMsuzpiBeB1LESTY
qORPEBd8jk4xWLum1KZz6p0+wb+GvuzIINgIMkyOdWkrLKHMaD+0UVUijRDetaeoJIed2d+z8DAS
rc1+Xsbfi6K/0vPsntlwF0DqpgzuPkcU1Veqp1QrK4trbVVYuDqlT+ZoaDdU69MLbkyzSm4eBHb/
mSW5lX0hdw3H8tqQmb5H1NmsiOxIn5sxuA914+fkCovb+vigWzHKNqwFzK2Jc8Yu8LB3SrzcB96S
dxVW6tyKul3IeG+NKBL7wvbQHJa+8nhKwI6XQfeCvXxDHAUlmoFfejTDgHghqpa8tHnasH9GBqrs
or2Gn6m2XOuGzeBqj6FAoBt2TrgvWNU7JyDdCH0whttcJdw9y8daGqHp7CZTlOc4Qj91aaL2OlE/
d1oD9U4GiPIJcNtFglf9ROzpdjCNaDXZKboKkIozNQqL7S3ieefTsdixxnVOZhJ86jC/EFI7uEO0
Cjz3MLT5be21d6lpE6tCdfiok+RwdAL3wGIJz4ywt7iHefiwRu0Pu0WrEkUxdcQBWGxqKsrINeCn
X8XqYHreyrLlEyL0/lvW++eYND9CnlwnljoqCz447Alj5fihh11G7xykpNRqajxjWTFGOyAHcZxj
mXErI26kANSK4vX/i8z+Md0yPBhT/5khdvGz/6/Tz6cEZ9LXrlu//61/GGKcmOJfYJACURmLB4EB
bK9/lGZ4NfzLQ/xtCCyMHIuAx/9Tmmm4lpowxFzPMQ3XRAT2b46Y5pj/InFQR7rr6N5vc92/Iom9
VXE6no0b7hwFzd/CHwYT0rcUMVMfckjIUfOYuIO3gZI6PkCgtRZFVmhLjf3mu6ibjDyqJOmOTC73
BsFT8NQ3DvOXwkX7+GoEr/4RS75OcH5LWZt/j0DY7dlYrAiEeb+dqF5R1sIpkAaLxH400s47oBIq
zya0bcshNp0v1NZz1/6t1qQpkwRgHadXVKxI+vR3rqz4CIx6yqI9FWwT6X5KPehdDubIJaWX9VDl
ywRu7ufd+2ObSEN9GkZEaM+f41X3uM5gV82r6VQvOLy34RJF21qttM3nzbwTxP5v31618475x/na
9YTBRadmw1tzo87Uutw/6QvKN1/0aJ6LH4fxVVOQIF93qcT3hPc5TbkLjU7h8roEpl6Fyx/laofX
4EKsv/py4q3imbBj2mMMXSKq+XK8yt+2mUBdm40rzOe2isggcuWU4OidofDZunpVqBXkKWctjYLb
fwktCegG3wOfgCYH2x4xEI6wJB8GGB/uHsrszpkpw1DkrHTp1xCo8ZPtU3Mja/jGyyhwqScEWhxf
WtCxKoghuffsNb2irlcMg0MtGTvTld7HUbY02Yt/ml2MB3odTh1nLGulRB9hxtNWG/GmXWNxbvwo
8tmQEfpu81LnIQlOKpmsCppBJDFmJ3Hgthj0XC5b7INncxobHgFZMaSy9Fj371BbFRzAWsXjv3dC
fxtKa/KXKQUtamtFm/pLlbfIQTy/rmNu0hkRERbqFhJPCCQ5r/1mto3Ds8hb4bZbDui1FRXxVIRc
yad6NI+ILOlhOERpfphSicOZTyEhWXFGpzejsI2v9PrzVHm9Ivms815IUR8TBPiX8+bwanUA8lHc
TavpOeCdtq2MbDrv2lH7RxT9H00+3m8x2A9gnYoVoqAlaLrv1sZouU1c6FJ/hnqeLruAlBggzpwD
t/wqh9aY/9bbHtEWuxlKBjqG7c3bHmHICSknjYznonMNRWMFyHrXGZlOxVMn6IWo6fRbCEHlFsGd
/An4XZmLFlnhKeHC+svAO+UKZ750XHy+Q/xhEASD7bH1uaBis2P266GGTqnYhkcGgTyujWNo/Ubi
HrSrMFj7Iir57Z7H4mQjR1Pp4tTn4pqvvxvvwCPDwGyz9JEdkXiNkCjZNkKmDACOmERKkEYxe9Dr
uX+O6jW9+5uezs3PDfOKwi4X63bn3TaPIW9bGwQbP6oIiS2Bw6RcDV27dmIn+GLbfTt/fzclgGdw
1MBJC2+Ndz31+tELIKLYj2XYWlc99cCN15Xt8vMOvd1w/2llnrwcWR61Q/udqUWtwMLcphCPpMRF
c9pBdTRlMxcxwvHgF7b28Hl73m+9+b9nMS3y3TAHdfHLxPlMvHd1ayBSp1BvraeO2+Nziq5RbYEE
I/LKm6rLzm2IN8lCaqJFjJO1KuYxHSGDUV5YUMecAqvcpgLJGsJIN6021CnzZ+qFGkwaj3jAde7g
/rFvzWbivIpk9jwgtEfGhdtvR0LQaL04CTYv4ILUTY+21IJ9X9sc2Mpg69wCREQvsKehCJJyWYZ7
YlR44QAzGuMarUtzkiHKpR0qPqNYU7LB7QtMZLgvZBKV29APXNI0K01eVAQlxtuoDCAQTZTw/du0
c+2jWSZ2TtSPqoMFOEgPWIlUA66X7bfGS2RhYs0VgiL8PrM6qGdjPjSXhPIUoFRV7xTbXh8dfYOD
suGvXK5k94NdeHd5oPg/RxTx82Wc6gpeGLSMXQeZ2VpxqhrDznEV8XWEcPr2MQcD8nlEKgHgn5vu
dGw9OUU7ovMs8wrmqYp3CUwhsZGh010yFUH7pUDevSvtKjgb0hDVotVPUbANayt1WAM1tTkIGYm+
tArExyukkr2zLVQtfUA5lfLJzASnbT8LW5LVoxJvSLcusCvSrMHAilrZ6CcJ6azGVWpj/bHGhkz9
qlEiUjfGHbWGX2pUa8isCjsQIQzOU/hS/TJtPWR5JiBdsyL0CFkSMUb+eQzieU8h07vBqSqdNkFm
emqBTpoSq2Kt31Jj6+/TXEfXk7mVc50psNN1lPuQovPeIf6vka790AFPOSurpqRC8lOVQtVro3Ll
ou5WhL+Aji9IwwNGNgo1ElsqpFvvk8CPutWE6pnqluWn7TYSaXCPUU75UE2T+hHDPLTOSisCux/s
WK5jPJE8pEW99tINAy/7kpSUDAZE7t9NuGX/GtKIoEbkmAyTP9S4FJJANCeoRlZwXzTUMShatQpC
eYpCWyORrEXZJHoIYpU7rUlWE1tCgad7cmmafGE0bc6uSapPhiODGVKKhYS7HG0XXGrWi/nwFEz3
vpe1eYYBmAn7ys2hzGr4TxbQ9nrjqiBceFoTYSHBUCtSRq18KqPbJACcPnF98sKXmNuOd9FgjnYJ
MKDdOXUNmbLTx7g/z0wzis51vx6aQ+j0qAYIHkOSl42+flBaBXRFWcIDaIXj1i4EoavkDTeyiJZZ
HfW3ShAVuMYU2j6mve7d+bL2Hwstgr1uGiL+nlcAJovYKqnPmZPUbshIy7nHNHpyGY6GUfOQzTzC
f3vnp4H85ZcVNcZDncqItAGnUuaeojf/AjpREe1U7+G+H2t+dIOeELJqhfPHtcGfTJc5/Nd1m1E8
BqwsiRWkC0MJgo/12MIHjbp0qHYdIflgIYQur+VemCRkQadhP3uaO8mtprf+rNztYLdoVndtVa18
hBhICS6VlXnteGN4bxQ93F5qfNOPhPjUk1Z70SloIHAvm8CXc+knD751fLJgEZI5zZLUpVg5DkJM
tPxud/Q03CYwoOq1cAFTjaFqs67CI7mz6x9dD3cJz9tOhy4fO+5zEY889XEghhfaUZHFil/W9S8X
w/hV2UASX6WTlhwplDbfQrsjuhhOTX8ljcwG5+kSLFZjJ8uu4AliD4vvKV8iS4z62srHAAtRK0af
wFiWeEIQo/YyOqS2siNmZHMHVcuVWTVKhy3CHnZVOmxsK1gD+nelx7waY4SCWy2NcTobYt1G4xkM
6XjhUrprd0aEdHJhpD4BrqlU5s7puQKe+ynkgCWSnKhfxbHr94gIeQWAhKJOWmPLk0AcLaOiWHfJ
0JIqPeTiQQwOzh29ktplyS0gXKdWSnFLg/dUzNzZ5DGOTfsO/CmYgGmqJN6UiTFOqzLM/McGwUIN
5hrYA9V8H6JBlNheTkkPueLSHrSJvZG838tyCrR2WddUrJaK/F19QThwQ2UPw+Ru1WkRqXDKkCPb
XFrXGYSdAoYbQXA+qsMh0PuVORn9WQQhJVv3hQlvMeLvrjPL1V4SI+dopzKJtBaRpYkKW/UtVVxy
05qVbTZGxfiJECJHLggvBJknPFIHPyaRG5TDWodFop9bRVMi0AHNXXjOmO77Frr5QlpVZW6SwC0I
I87Tjl3Tj0AQdQQb4yLj3d8sEPkHDtVfVxQrqTyikYe2QjMWacKXUGVHcWNrsfqRZgM0B1kEzcEk
25bIpCG8jR3iACgfy+qcmj8WjBirzJcwIurUJuJuNJAnXZcdgcox5A9Ti+R12zn1pRXDU2JZGe4v
KhQTXA4b0a0Za3W+7ppqeuqU3UwbBBTDt8hR3Z03dAVKGK0a21UB6nnphrZ4ybhHkCCnkOKtYCka
1zHw5I96ktOv1FLjxoO+itGvwOJtZUM6SlemajTcmcl+uNXTXkGQUiXPL6f2iSyuWcb12jQrUr0V
WZiUEzvvBLOMV5mtx/1tgk5LX9MLSO/sIvPTVO/Gq15kzg+FFFAuEIvy6iNMFupJO0KZyAgfo4gX
Qs7p806SwzWMDJkzlPrSdjOoE9lYIquuK/WiuUnzAi6boBEwjPgXV9jxoBK21ya/hhOlJ8u8lF62
qXmNPNS9VnHATm7kbBukxfCTOuQ7pCIK9+ikYRCsHU8F8LUmKz9vPQ8gaY6Q19gjsH9d1BgX3Xhp
7v/oS8P4RsCXu4trgfYthw/H/AgBW2K4rNh69Cmp6O5Y39RCt8tFJ8kJXnFqBqcmyGJIPLVgVmIi
8MSNKfqRdhCUsNBoB3OZNW10BRZWFuuE/UbDN0aJeqUgeTwYkd5cWekwBGtOxshehoM17FEq9ueT
Gd77Tplf5pkK7+vMM2zCSJup2riEJU9kY1v2qYQ42S1LlcM1yvS+vRmhYZJEzNVTIkvXKFgbOIRA
w2WtIKw2hsHfDGUFzmZFUXg0W8eHcW0bfbqGLVMqNja2KuRTwLOILpML+PF1eWbXpTmu00kNlFgG
0jrWzNyh2QWabu7SEZd0ZqMkB4SwnQXLo/lmUpINOKIcdsJZEaNkkC3QgEWnLu9ajmsjHWzIFR2A
cEPa+4PNWsWJhjgXqisAbEszGqNzK/H1b/HUGN5KEQ9oLgsHBR+sMzXqUC4aVZ6R6ZBsZFVPxrJs
CHe9NLGRfCr0XODlM3QWhWM/8cjqnMigR8ohy+F5lqdRhUh7c8DPCUlC1m6lQYrh2sQPAjs7Rys4
AbrWfwiyMr/ygAWOsRFC3qGojw+QH2udeVKq9lYYcwhxntkzSzbBWWIjB7Pvb+NqQmel5bkWIWiv
kkvN5qaBqYcd7ea9JeFeXFBtd5ocEgYROvFt1JVsMSRwVPm2NbGI2ej9JOplUkCUXcoAzGujwxV7
zsYxuWpgb7NNcbzvCadDh2fphn4tpqFGfFJ13p2UTqP2Y0kI0KqdcH45mMiIAAuxsyxktCrctkTs
AxO3xuHSBn7RtNwX2zjN2asMgJEfYdxCNJRc6C/TyY4bRDltVO/Mxq0vcRMwAZBMts6FsnUqKVlZ
YIln2KM5rUetgpAQTIKMHbMZ6ysKU52+ccEGD1U9Gt/TPPV/6Ij85NJQuU7Ms2XEFeI57iFLVbv+
tMSLxzI2rp0BntRh3B1V4HA0YHmPXtEUU3iJ+wrEJzll/WZApM51vaqKcSU83sQLJ821ywaUcsBL
yhA6p4nXvWARAypldLzCKCA1WrsTDW630k8Er5uijkvwL7DPRTHa6C+qNniSSi/2Dg85TBvQbd1A
YAAFjqeQLbPhEXNVQjL0FmE3AsmSVuX+9BsJVSbJsuiB55+85CoD63Q0i2pnR2hHzLZS9oIAWpe9
WFn6sw87cTcWVXxTstTWzoDZ8sLjfXzDpPCeoXifT2Gw0rMbe2CWLcD0vDueslCFZV+R0cyB3D6Z
YKbAqqPsLr1Kq7mbykBDXlAk+b3JliaPYyNjLFJs6CGo0YJeqZWpN+peEfBbgVSmoVpb3dwxrHjr
4CxFGnwJeuTmoHwz9gJR2P2uUX3z4SgCzzEMTnCmNMEkYwPKX8DZOACKInRKtv0+zBcF9XckMQMJ
N7iw+MUD4hjvGYNAG3ILD1kiq6Qaz4K6rO9Frph72AFY9rYzc6gOBsWkVRBEKWhrZDGqpKXKa5Ry
+a0oSvyH7DJw72RTpddTqCffeJQSyGj3OpRKkWgPmQ5PddGouLrnbR7ca/CXTk5pt8947fT3JN9Z
JJLxOAYYJur2CiuDTjGIQqtKqqpme4kNznTn4gz13Sf/ZYSAK5zHbkRkvUHZKio+PA5HEDh9VT8D
+mY/RulCsMMET+oHHcOkftkIG9lL7kfxd35E9ZBqnfgWDcVw46iRLcgVcXceW1rOHd0l5QA+qVte
QIX1nly8IK5hFMLEH1JM6FZmZYRiT8BPsE2xiueN02As40GHhWdqT+OPvAuf0U7Ag5KJFR1aSszc
Dki1WmFHVVRQ9Wcp9NjAsFkgIHbuqqKltIoCyt+g03HhuHCK+Eupm262gjsALRmCjj4t0MwpnvmB
VX+vqdJQ3O9Vbh9FiDnTFr5N0JzbnnJJoopiil/94A8PkWu12p1Ze2l2HAlbTlb1SMDTITBFIVCU
IBVbe23V3ZBNBhG+TUVf77vU6swHNQUGwbRVCNLsej2+yEacdb+QvFj2BnfvmampuaFYjkE9Ib30
bNHvHUiilN2otKLz1nOYPwBAV4pB2zkqK6q96kPEDDmHRXzAq6011kFVZWdOXrTGTs9Iu19w5Hbx
JihFRrgRnKWCa5IHDY0XM6eeZUY9vrUmce8bFKBDc6YGvPHYV+2iXnI2IT6HudaNK6wD/PhELLEV
bFEUltO13iFH2yHoSEto2IRIf6P8kNn3IYLcas1YuNOOT+L2G2zj+dhyauaDLTKDq6ax4no5+PDQ
4DWg9ihMw/rO4wgOM1FHCaQRExMv1jMXfYmmGyEst54l1mGGsYohyR2JCbYlf7Mu060bDAkiXDWC
FSRc+eYrRZ5/i4MmeuiYURG2JS7scyxEYlZCEeb1Dk8EntqyoisLA1JKueVQHO8yRDYIiSjKXEdA
hdlCR7j9YCQ2mgmZMB8ORBTOj0tyypyDmeBqsKjjzPnu2RVOwz2Eots0GXVnTV1fi5b/Te3ddIq0
tR5bIfKfhR+OaCf10Hr5vPT3oaDpwrEiC0PYQI2M1jsjSkm8W1ROwnsMyZ87z/EsfYATFv9t2XRu
RViYbdp4H39wwYa4XGJiNfqPYSL6dTKSjJInxhdd+VA1/d0ItWDPmvNyflfqX2ELcSIoAlG1fRxa
F4aTZ8ERd4hVdE0kNxGp3OvPh26uwr6rmVLM4jPAXjZNBvBtgX1ww6bx+lA+4gMJU83u4c/3oX6k
zJptZGfeB144brQBh7vPG/7YUdMBFgMd4/jDO36u/L/qaNXDAxZNnJ18l+TfcJTVAQfkGkeECbli
3DbXn7f3FkmgOMxRalq4LGOpCoXzvT12HVml2/MiPCV+Uaz4kHPeTFKg1BRfYY2fNwWn+G3X3BxG
lLIsaieplh/MnDNVBLCY7EArDp/36sPMB5tnmnDl0Q2LOfNu5mtdw8Uel9VTk3dIhYABL0cna28/
b+Vjh1wbV3GQCYdWMEV62yHqTI0cCFY66aQAQkarJp6hwTNmEfIL0OBP/Xnd0jxrXs2KYSg5nPUs
O2kerEOLOiaGxMWvz7vzYerNhAbcGwB7dLyv3Xffp6Sap4dwpk9Jr+JNhYHmpVJm+TiWtXXRe5O2
/7w94w+9AgbGyBdgBwzfefeV6rhKqmYq69PY59qj0oqM+KEYvmpaEYDRiKjYZYO6lUkzXOkYz2y0
yiqpVOaVuEYpR0S47EtUfBiQff7L/vBh8QWcMxs8h1PlNz7/argNIl1xDYnrk8MGDUsUfKutHW0/
Fe2Pz1v6wxBgRjybnHPl5T/vplAFOsLJPJSnpq/SpQshcAV6IL/YVP7UHyLTWObGzBPx51/xqj9J
Y0Aps9PmFCW+SZEpRbmupcsALPqLlvBKfrdxkjXGc4MTBxN8wQJ829TAs9DtVV2fEo1AoLTNzR1F
/OySB42xQwLf73AvCjDajLv7pKqgpjR9cZyM2vzpdEp9sQ+YH9BLTj6qyHxJUDC2t/nnvur5UNhT
62Vjf0K1G2GaQnxnhvd/JLYJ9xB7QVBYbOLRULq7sATuWAnEy/4mYp1d9V1ufxeyQTSf2xKj5b7z
h3btU1aQgCP+uM/MyK4Q52YGXEG8P3dFaaVHzc3UC8oe7dJz+tlIzMqIg7ey3EMnRkl2OVqTTQqJ
715qsYQ4+fmU+nB0zV3mkIQdY7COzXddJq+RFJHeBTXD9Qf+MReslpvjpuEuAMPNCb5zCWiewMqm
zect/2Ga8fUx7Uccq2Oj/W4DcfMSB+7AaE8WZYUTt9vy2Akj3dilU6/+uil/xmrBo+FaGb+/+6vv
6lpG6sUESJzQ21gLDcnqEq+dh6issi86NW9Cb24CUA3myWPAM6XFOZPx9QwqNEc5hpNNJwCd9aQJ
b821d1iT+v5TRGG0i+EE/2XffIhjvoNEmuUDW8Z62+KQ4FJBqix9c3UXG8LE+KaqEFkkWNXu75ti
dXhz7+BUuO/Q9c4ztSzB7+bktdSTsGrqN+1oG+QOExH7eVMfdwa6NV8TXa6JbK3eu03IHSkVysJr
T7YMpkutyeWVUTuwdVNUOzkSWiwZtPnF0TwOvG2/awnvGC0MnJUeDuL+i18zD+Kbz8qvwfbNRsCK
nRsZXW8HGVJ8gUV60Z0iXpaLznfFbiDtbwNqClQ8GN6NjEaJr1glbtyu0Ne88p37ChEx5RZ/G5m1
/vj5T/qwevhFM2sG77j59qe/Gx/NrdGs9laHv4oenttprK+D1inPqGl/NcN+7wHveu/gCm8zpSEh
mv67756Jou96sx1OmitGhc6dYiCkQR9h31S74yWmdDy7vNYc7j2f7NiFlTj+tsIWAr1Qk/YXmju7
XtfmCJbgImXEddats1928Lt+Se3tjFIer9uKgXoW1Eju8W3U7pMo0G8/H7Z5WD50Rbjkg4BKzteJ
tx8SXjn0sdAaTv2UZdsx6pJV5cnsi4PE+MPXcfg2+hzDanNSv9sGCHIXBknj4ykzgmqtla64wNO4
2JRWkd4EJHotS5T/iyAtjQs3CqurqbUZsXFosJPEj81t0vYAw83e8fIbvljG82R9PwaWO78WTJAc
8/3SMpDvYKsQjafBwO2Jy0u6Dkr1WErWWND1+RcnzJ+G3HYJnWUksDz8nXz1avP1QTNmKsF4ArIA
8sTRbo3FTvHFxvuHTkGRwaGRw8yYSVhvP2xlNVIPzWI6aYI4xxEvv20+hhaKuUk7mjXarL+eSFxc
LNJmZnMKtoW37ZmtBsnEz8dTL3TtTDPR2Rie+b906/9IX/vD2KEIwTvSZNUR1PfudE4LFaaaqsZT
OU58nKTTntM8N7/oi/Hh3gPB2IRdZsHJoC3v3eANjtljuR4ZJxm51VmLTeytJ2JJRdcGSUop3W2b
qk33Ril8Yglsecopmi7QDibnoYM3WBNzZcAkNzxaXoj02gu5h/vGAbuzfpX1WLf+7ehzP8WRnTsL
mT/wB9+OvkidIpOaYZyKWIWbokQNk7V28MUy/riKaYX9zrZxBnBRrb9tpcLIqxVSGqco8+U26nTM
qCpZrvymt77o0MfpC3HOYTbNxwxLcv4prxZJhDzVj8zCOXkOBX4koSZ+DpU4+nY5nAHJW6vPB/DD
PYU5S1Mzn5b59SEXeTSCFkqT7p/ot7F1Y6dLwKqEUCicS4OafDhuC2pT3z9v9h1Hcj48XBYMvSTA
hz3oPUfSxEfPzKuGhBCrN3fsCo12UZRikIec2Y0iLVbHfIwRfXhwZrEcdAKHbA4sb5aT0PxTbQOI
Lw386qYv7lEfl9r8y+ZCCgHrvHrefeygF37uY8x7wjQi+cbSDu7wwoq/aOUP425ziFJmc4j6hGr3
9jtLsyDvvom0U9wb8VpPcBUQyijBBIOqvAhFGG7RV6kvFvgfWmVq8SU5vucYMOttqxg6SpWVoDc8
LrS9Mgz7ZxxH5mOUNMHWaLPZBSGJvwht+zilIUYSVaXzrCBcx3s3oDVBen7iT+lTxe1378+ulHVS
UaKv82Ab4cl8//nc+sMH9HXy83S+Ev/1oSBhatidlkP2xBzjisi5dgyh9X2xJ3xsBcteuK1MEge/
3felRdDG0qwaUTwJZ3rxI7vGoDH96jB7v/Hw9Ba8P1mcFDBJ3Xr3vQCt8N/kBzwV0j2yMYkDnp3W
InAw6/27QbOMOQQRqhXaFO611tzdV/tOZlHmLbinPqWNVx4ceL3LQSl5+Xkr5vtRm5th9vHSY5uj
gvhue3MNDXZay1yYwp7UwbbCJeoCXwlz2GrkvFyOQkVHwIlZWl6J9ELTq3Hv5zLpDr7T4amggQVA
xW/ID84MCxu+xECcPsDh22JpHhUEmup1g9ctXPoVrtzdtT95/n2la0jg/oezM1tuW0m39Kt0nHtU
Yx4izqkLEiRFzZblQbpB0JKMGYkhASTw9P3Bu7pLohRi77qpiB1lO4kph/9f61t62eK8D1q9OlWk
PH7H/1wX7zZfjGEY7yTfJTnBPQdsbt9obLSxEJupHJtzOds3yBPiE5PHh3fx36MdZ34jzQwi/OAl
KAqjICZHOqHwsGx+/rDevXzLs1qWIvYdxGIdHyjZb0ijtL3y0GREUxYFEKCICMhtMQ4vf3ckdp+L
TnzxN1E7P5oMkw4/Nmbs5IDZWIIddTnU4aZcz9gPwr89lE3soYXpgG0Yj+vte15WDcrYQqWHSlfm
RSFGellEPZ0zw7snntK7oyubQVwNuFZYzZn+jqeIMYM8OFQQsytJcFYLHSMUqPwRGctaDx07xfHt
+bW+sqcqehmsCrhtSxZ7Aox7gIVg5yc2F+/fm7c/6OjitRhMdufp+UHQ0Ns7RqmdxQT6/P3Xk8bt
Ml9REzYcltK397g1fKAjNX7LtI112ImlfusTTPLr8yd5vFfl7roOAZ3U6NhAcP49GkWkaNVGKQ76
oCsSRnAxUxpRF0jjgx80FzlnWhCI56lGUBsl2YkOyPFSugzvUwhgsiTHFdvE2+E9uy8T9IHiQBfO
u8wweAEurfud5UxpGDuIoPKEXdTn1/zBA3wz6HJPXs3SEZFGKAB9cQBggok5Hptd7w/Didfk3eaM
a6PsieGQ62JOW2j1r4dxXFK80kjUhySvk58CjQMSOdjqzmT0m7pAjZUYNt193tN+F7uau85cJxAr
FCUwlZj7Ka05webza38/xYJAtFil/nJHOkeTRNah+erNqD3YCMAvobc7332UgWgYC4M8vNg5Mf19
MJ7vsQDjSuQFgwn29ibkRU/gBcfHAzW1+UbhFrhtGk+tYr/Sr2o7DbafX5+5lBxeH8e567RSaAix
OqI+8I4GtOpGeBaK1EPktVAJILo4AMQ6iSpKDn7ypGEf/h7MuvYMS2ZAmTA3Z0nXFVjwxqi8bhVv
a9iwdu4XMqS7St0x0MMG95YOYySHw0BYm7dt62okJEj53m9wGumpIO4PXlFiyCkMMgPgsjyu5NsK
Nrwhu+4QFBjm85nkAWFE0Ymb9X4Uzqho7Ux2LLR2naPyTZ+OdCGSWR4ckOCbWEt1tAvgQj5/JB+O
EvARmLpFocg/+txSGBDSRtJ3cOeuWBt+nofIna2/+1HjEDZxvvo042zcEUfPvWPKT1M4UoeSI99W
T+dog3Y2PfH5vJsuLb5k1jwmzeW0t3iSX3/Ti6uj1ZOgP1iK9Bv0tI2PiqTIjE0Uy/Yqs5S+R6k3
FiDkqBqjNStO7Jjf7Sf4BQhBcUoteyRe8Le/oJwnzjuWPhxkotkX0zBO68RpyZzXRuf68wf3dnJm
yaV7Q1gncd7UwpfS1tuhjKrvwfY2My3C+gcyT1GvoEUoxNyOdeY4yFKSdBKnPFrGcpL59xf817BM
F1RisRi+L6ihiYEW6xjzo5wscUcwlySTkQifapuTTm+QEOSRQ+ERoLW2SQjW9y7+azZwhND8vabK
n5/ieMwkS4/QNoI/k82rlYJgYPwLNmUwOcOhd4cKUnlKLaxWQf+32p5/huJaOcnrGMVoahx9i2RJ
IXpvXVwk+Gh20OOwjJZJdIbA9NTZ/GiO/DMWBwReZA6UgUvUydsHa0VaWbSq0B+DOo29tTOTKyWy
CC0tu3Io5KMZt/dDht4tZKsXOAiNB8DVU140lzq4fTsUqNzO0A/iXQH6plsXmqyamwoRm3YbxHl8
joBJu9cMWvKwtkz/3reb7tvnr+fbb/Gvq2BKwYBvUTgM/pThXj2cKXVbReeE1xPCEikkvjRuwFRK
ZFLjdDerUb/EOdP8Kq1quJoyrzpxDHv7Jf5rfAs9jG8w8dBze3sX06nTChc27ONgILruNCRuKXsl
/B+tODFRfzgU65pB7ZLHdry1H1QlpSYb/dFObRS3vjbvg6ho90GHP+Tzu7p81EdfH+sn3zvSm8VT
djRbW4UJIA3w6eNC9Q9xSdcvXQTuqtN9MK05dQ04KyCj9ST7WxWOv+4nxBM7oALJ3Goeza2izryB
QBvzURVN+0QerL3hT9tLITQhvBdS/Ikl46O7SmEDnA77MwY9eoBoQBOnmDU+OWyWIUYl/7wbEz9M
HKM98XUvv/3tXV3cu6znPpQGOj9HQ6WDYfNhNdajXTKlLomv2dYKmuYnSD7MU2lSJT8+f45HHIPl
dppIGtiCOmzwua9HQ2I1ldGQzvojrN7B2w6+XcP5Cqbkbgy68bFSNbrqNE/zLwPAqUvm3Ar6EqDx
hn/xxJ1+/1LxW+A2OAHLJt2io8UZPefAVm8p/SKwSNE3ZezJ5gmPpUnpAi9mVtynrULcWdXm0+c3
4u324899WCpmLJsLIOOdHGnWxBy70rLIVYiH82KOiCoLUCR/Psr7dwkdDT09apF8prp1VJ6DuzEn
GByDR1Nr/LWuApOI2OEAGDY/8Sq9HwlZDO8sszc7eRqJb6cdU3WjZK7LDjR6jdDI7HLrtFof+loq
Tx1h3t87drs6iZ3IOOzFXPt2rITOfNMHMj/UcVA95IquGppNcxPHSI5biH5XBs43ghcM+7s2ujbT
PuBNkkxRl2JsWXs9AuRUa/7eJmh5przSNhjKxczt0Bt8+7tmral9rfeKA2mVWRh0hKGKqYt3Zkpj
9PMH+9EtoIlA6iOxYwtT/e1QiJtV4jiwnipCinf6DOsUsLex/3yU91stxyNtLLADh7IhgqS3o0ji
nLO26urDoArrsqXEQ2tXH3HkOCnWA+U9IHWQ4eeDfnBpHmczzmeWYwM+OdrfYQwErDQvg46OtfYU
aEoCi+0To3zwvrIdX0gGfP/879GleYmuKTVlDdt/wqXSpEFToGnmtsqj7MTe+E+v9e0063DQ1pHP
6eyPmfve3kYXmVXfzj1Fa90DVlcF0n3yYy25sKJc3fCmN/TbXYfo88xw4ChAUucADuHL+0NNds84
Abs5Vo9C81dU6Ig5K+p5uNPY/eLPqTziC0FDd/emSmA56plrnDtEUmRrVxtTsm9xr4AYVB5vJbVg
/XeFxYJ4T1U4cFZzelENcw9eseUotJKehYkDBfJPEZX9Q1k7/EYUEQQ8Ejd7jwp2eCZFglKtBR2l
DgOTzsMe6ab2a9bL2l6VdW1vdX2IgRXbasCvTBL5Uyt0LjNFB4SbGE0hcditNC86D9s6jYMoe/YG
wpMhklrqltA0SmciaoUKoY5hzJTVNENZy1pHu5D4knTSk0iUxCqkx1GY4WsmFy2X5lNMae5Oxon6
LYhJlbRfiERaKa9oDg4cUpOwCd3/VVl9gd08TsWVW/lqYfTnJWVx2OcVHOYM32s1Q4sHHDQ77trE
IoHzDmGIBBy4ID+w/fnfB9WWp4qYH2yDeek9JjZ6tZT0jjdwhTIh9KmqPbh47oCGI7a4yK3pJS3j
+rYG3ry2Uk2dpUaPHMPsNH6KXd+3tkPqhN/CzzNkvp16R+xt5v89uZb+pqsoN8S6VOec/bBo1oW5
B8Bgn1gEPvh0qSbr5sJhApT1Bzvxau9LFnijzHRqD9XY1hzIWnTZLumZn08QH3y6Aesmsgsqr+Be
jvaCA5Eg7qS64tD0mF2ngNCzaR6wCMST8x8MxQpKiApcL5rRR5u/2LZGXOoWM3pAjG3pxm5oFESl
QSCa1p9f1QdzLdQun5o8Pehl/ns7SUQkNSSDU5QHLTFxuNLZYPWI2+qCeNImWbUyCu5kraa7z4f9
6Gb+OW0hlaEYcjzbgssAT0Sm0qF3WjO0LNjoVJys9ZyCa/98qPe7Teq5bDd5PWhGI+R4e4WAybNA
uUF1EBbZpt5MdmuSJPnZaPfayhrbbPv5eB8c2V0dPozuo99Atmsfzbta3RejXRRUkWnybZqGYnie
jWnYmQP1Mt2LfpALmGxaNgXnFL3TjU0j+sRC/e44SLnAxGlCNZvyDG3Ltxdt9ZOKKGHxWDOcS5KG
1pXlyOi6hK18Q1R1tC35iaQfT/mmmUiK+/wevHurOLZzBzie8QLTj14e/6sv0vZIEa/n0qCQbnQ/
eYlfDJtcPAw92b5G0UXabidOPOf3l8xaB8aLjiP7awp5b8es5irIWAfNQ9zNwJWxFjermoRDzjKi
u82LET9915dXXtN2G3/u/p77hG0Y18zegRvP6ItA6+34o1skiP0t8wBHXoaTY6vLbHZO7UL/6LBf
r+rscVEK0tPiZUbtf/zljNTH0YaVzoEiLPzIuEpZnTHIBqS5xQWpUd2kFUsgYfDT7jC6gQmJoano
HM/FOhG5vE40332QgQbCQJQtlqXSmoSJrWhwSD8nVOIO9oh/0QurvxqqKNpInCBkFRQYUAXN0sVS
FP32plw8RRXA8drtSsKheNuI82qmLAnh9RhnmLJrd4WeD8dKbA3zg2aOkOpRW+L8Vk0yP1lga5DM
FubcrF3oYN/8qMXCEJkBcUsq8fegszt9Z7gDRJuKBXkJ1wqmYaVHwnBWDj6oBskQ3vONtBPn0krj
gYB2o61vhICauWqrSr/WeiLqgFgr6zx27PIJ8K4NkowXd11CqIfgI8pGrvDCDI8dRrQdMhNIfpEq
tenU1LDMNW8fHlYeplkT0SlLrXf0WaoYg3GjlH2Y24jgsNgfynWeCziyHHHcPTsR9IvGKNLbqMuD
YY9xFKNpo7HJW8s2KQmLj830i6Vp3vfapPy6GpVn301jOlwb3JMeqm2gnfiwjpqOaJo5MOPMAVlu
U5Bgu/32zYbs7JOAJKtn8i/gXP8memkLsmP27ysB7gyCvF7tRfYrT+8MbMafTyVH3oz3oy9zzau5
xKjIoPK8vnoendXVBGLkSXy1r+RP94sTrWtjnfa72gvl7vNhj2eT42s+WjUqy69jW2PUwkIhAbQb
lMG5tgSdtcBRnI072eu+G/afj/ru/Ti608uvenWtuYvXMZIj14oZ1/O4v9/xJhXcdgnSI7JPrBLH
S+Pbi3zng4KHoet5xEW6ygyLoiSu/rdGDlpGyvmJC9OPlwRWo6XmoTs29QBadUePEfiEQVwq5mkL
Zz6m8T4bHtoqb4OVl/tZmFWU2PBRL5AM02qCljAtQ79P5kwcSJ0taIUOUAxD14sje1fIuruUcSd/
FUlGbl2vOe25qkxoI4bVt2TtBK26kJoixrwSeurthh4iOPFqfvYEU8AlH44c4SUExQ9+DXI0f7kF
puxVC7YlIrvUU9FWFaSkbfRxgB4AGwnGHzGxeP4CmFbOdp7nLF0bRVc/AYjS2jAXWnnvjoMi5MHH
WLkZg8id1h4xUhkTV5ST3UgewkTZ0IflFiWy+AqmTjnrtB3FDcf2+CrDTNCvlrT3h4CkNrC9aRmt
k7qLr/pcwrwJSCy1QUjKDN6XbU/wtIo4grNca2f96Aq1KQuvxv+tFnWlzLHxrFOwebSa8j746Yoe
AIfsinyTysn/VcRivioxuZpbAGzE8A50ag5Va+s3ypHTA6VuWBWD7rB4kjnhvdh5j82RtTwiBLT0
B5SEIg8IeRHxo+hAf61IUgUpBdOF41qejBBzLBI1XFu2d44o62Ctd61A/Vn0zlMOXJy0+loQEIJX
WYN6labZfVM0ghyLVgVeOPdjJM7R7BBJ2lVd/FJE5ah9nzQ06gSuGHETZo1U01XRzHATZiQ9B1WL
eroOnFzLvkA8iLJHtyY7HCli04/4r41U6+4sPSp8+Bjk8mZn/TyogZDHanKLqzHRkdcg89XcMw+9
gbYWbSy+ZTg8u1WdaznM9zjXO+QX1LdWoiz6HcoP2C2cLCPoVpNbv3iulD98MtcAITkQlRdIWHcf
Ea21dUlZtrbEG3eXpaYlOm7vzOSQSSf+nLKAQXxs3EcQNAmOSNdlYwbZ9RQpsskgqxjjTkhSgqgm
Zf3ZaHW1XI95Ww+bSPOTEni+NuUXpa8XLxSs3MvJzpwMR6DpAEwaDfeKemz7ZFudTaCs7N0LeH0Z
llIVMZOrGn7N0JQw25A5pQpQlF7G7BpsZezrabBojdOCmPc0fSv9vCfZS9tQ6jMvvU4lBKhqxFRt
7R4Z8R6+VnNH/rJW7fFl1/nl4CZBetOOloeJhKLY3ug7cY4NugLKnmlz8ZRA0b/2I5907doatRqD
kxW3K6MuvavRbUGgxk0B7qCXNYL+iSAsSF+KVDnMz1l0NdpgbM5h8sfxGRr04MxI2F2veceLbq1L
Qp7D3Bp7c6tGlVbXdu0SFtgZUVduDTFA1KB1DaEiE37p7Zsk6a0zNI2w7CI9xrs9j3wy2EM6cB2C
n7sSvqqfPOgfCFtN2sVbkwf7M1A6ebJ+XAxwA800vht0WTZknWjGA1qEyNkYZCNOmzyJor0ETOOt
QBIVT4PR4O0wk2TWw3JqmazG3Kw2ZsDvCOsgTi+clN8HLs8grCUh9+bJ6lLSpZfKQ4Pcvyb1JQeI
dw5oVVzQhoI54Vaj91j3PlWWhMRxUgUCVlGt0CZAsvbsLROlWXwjs2bpzwI9u59ja/jd9DlYfjYF
MRp+6EoBKLwpfYw6H1gedvSgJkxuVunO7434h5pbVCnm4Hcu85M0zLUVFdSQqkLaV70OEnXVtjPB
OQ3lLvJEbUBQFHUsV9+6/UQfVQLSTVdw0ziBRvDciGT2zfkejViAmSFq5PfJFvVvv6usR+Zyocjx
iO0feTY1v+pGssV3tTTjHhM/LnZTW3sHHvNcr2vpKTZOIsnvtTo1ypA9am8iOpdABUt7EZAnXCVH
QUlys5W28HXtNFHkJyepRxSpBw94xdpipIQgjdTpDWgd6zkjmGUjsYpOK68PCmC7JQqFcB59aydi
DvbrptWjb+DrSVlplJZ9gyXgfJtc2ZBJ53WpuZHQrx4o3cZ+aKogvxlVyZ1wgsa4bC1NXgIBNL9m
VeXCpUj5W3Bq+kvfrWS8NoSW/mLOIJe+g5MhVpZFGWoHvNi+1soRnEY0TXDDOI5QoZN+DR6TSw0o
gwGoojoWCe/MJchyCu1Iz1j0LJ2YsKpwpb8a+9Te5kVNqacSzK+rqS71Bzstgu9ICkoSN/khDrt4
cpuklTisC7Vh/iY+zy3WrU6ohUiVLAFWkKpty2LuQW4J8h4zJUgch4WmHtpuINgq7USTbUVFhgms
EVBmcFJ6MHFVnlpfOB/ApiO0IP7pTpM27otx7CEVwg9xyBCxagrPhVFzlB9jvq6umsHa6VbSPzaV
Vj41qTbHZ/Dl9F02pYBBgR5M59ZACgTARIhQK7Ms5HfHjuVjDf7mNiDOgCBZu7fjkBBL896u/PoO
YV19W5UJUm3eXA4UBVWbbRWZQl+Bh8hvXF97chtLVjSxSqbRUWl9hnAsHXjOmfKNjTICDWybMAK1
p5ExQwWB3XzBpoQ8OTcd0meYjySN21Td413Um0QW+VltW9+YssmtTUlDBGhCF4rahbSqW4+WhwW0
YppJjZly+mVj0Y/MGW5qvVS5LEwSMazoKpX6SF+JmbtfdbgSvzGVs7SoLrMhU8rcuJuIQ01Rv2bO
NwpnundBOFaV7wh8pzJAUzTyv1awrcc1bJtxehg5NvYrSwFk2fUdsKktvYCOuJiElvJOzTbL/DgB
axkBoModmwy+IwESZzoPslmPHm0KmPM+T4xa/Kp0F4yjPjdzv+0JuDi0vpYRcaXm5M6yGxP81dg5
xVlPAeEHjXv41QqPhHbuAqv9nhSBR7E28IIVobuDG9q+Eo9BahRw8mDejRsYKSYeLOHzNxLO0Wva
jVn5RRkTYUFF1NbOb55frz/kEfo3QK2prp83zDDxRgYkylwmzBcwvyXoMtJpxvJMI+u1PbcKlcTb
sc6l+72G/nsJ9t69Tw27t7ZoR4zfgEWmNnTLWOah5FXswpKkI7XteosoZlUIu6YH2TekuKdWfxEU
XattohH6XgbndYlhGOuemC5K8SEuUCnwSwiboiyp3Q+DgaoZsaw+qCvTKGbvdrKHXO3EbLYq9MjZ
itc+364e0u0kRaIazKlfWzIfX3ryo7U10kPxWBqRVu+nkpx16m29fhPrhrwcvSABw2iX5ZMlXQId
rYnAnK09FXl8CdklJQeXinhoRFQDgEDA9Np6A7X5ddQL7GcUxPVb9N4jO3Xf674PkkzXPUdhgFBc
dvlc17p3zSZC07Ya8IWJbFXpjeuhIlBj7TAP3ToOQNMdQMTB23SxdK3VlLfdC9UW/R7+kzwwQ2ti
K3R8OYE9ljHSNNfc54ZGaNdQDNYPLdLmjvvOYWLbcmmXGQUPkziyJI9Cf2i9bsW/2H1RetZw5igb
rd6BS2qv3bbRiQAxOPWHVmlOHanvhI6TamTUlyUaH2+tj3EhITjMJhkmWVFeFSVGjpXeuOYvlTSs
44MH5orc8cbYxJ2GGUKAed/a8azbK9kPafXA3ivb+KojqcPs4FfXDj4gmFug48h5bVjTzGlizc3a
OV53Q0mMQGLmQOyaUrSobQKrWQ/w+ThWuHlM0ulUks/h6xzQd/gkx3and6a+8wqIUZe1YObJ09bQ
L/PZMG/LoG+ctd3GGWlVS5ec046uuWHR9dmjcnT1UzemvAIPrJCAi7YLCPPsNE+B99M4a5OkhAvY
pKV02bv8x0qkdCX5suzxKe9M+3fgz8Hd5IxGti80F8yilpBcalpl9FMnwOemzDQbWq7UncMA3tQG
G6z5Ysucq9D0ZqUhr+s2ctprs1bzkxM1oj1vpxGAfDQssG/Yy9R0WG9+j1brDpthCmp9LcuFDWn6
k/21qFRmcVU4ATZjN03zSjkTUacmWOng0ofTNodD34xjOI5jeV30uKyhHIyse0aSwOdMKyJ1z1yv
Sn5qbNV/kdpMHA7AWB1GAXg0Pn1Lo9GcmWXyAmi5tO6logWFXa0brxBeT8NZFNAZ21FOV78biIFs
USvl/IKpR/LWEpfohLUbB7D1F1IbCWWope8LUHrJWtQ0OJm6iMjg3nLi5GLT9iCy3E84qJhE7cVp
rp4DsPZLSDAZEJte6+0bDozexAGZ+haLj+3dwzjwscSYZgyqigq7XNO8BiNFijPgYGiV2TVsWU/b
A7Qo4XeCOTXOW6Oc4rCwBpo2lpb039JxoX/abulhZ4/ykoBSdAtLX49OHTZS7Huxk7Zrx66algBo
Mv025ki7Hwd8Cf4TLmN629Xtcg9ax/iuVEr/jVWxP6hknK7RIIw3aVZO0d6GPEEWkVdr14Bt4mlt
k5b5gIFsoGGnlLjS86kE4oekH3GTsqynIUm76DyYZ4S7k9e5Z03pNS9zBKV3Y+L+1Vb9bCdlSE6d
uAfi2V4kFsXNlXBhza2Kpmi/wn7uMVZLOVEO1wKyKgsn65wbcC4e1NhRlJzF0aScDaZi44siwL7A
vwhRNyLmUq3LdoIHavd6djXNhn1QrUfYs5kbrJ9AzhJ7bSacH1eecrpx1buDfCA8G9KE8LySQ2SS
+hcKLEx0YVo2dY+eDZW+Uonb3S9JI9/m0ksuA6sek00nstYOnczzbqLEdq+ztJ6fy04jx5p/q/md
FLn7PDZsm1cB9+sRIGYHTzn1zANu5NxkyIQ4vEgU1k9KwfHXfIAfxrE8NYfVwMa/A2AY1LcNjGJM
gUJjcqkxNXhMPdDhN1K3lX5Pj3yyQWTDMqWg0UfMIzWrMpuCrrokx5vSSUnMRLez3Fb+bFWW/j5R
RqL+9aZ++qY+Rov6bX1s1KgGmMNQPSttuKGFQMHKWrv+wH4UuJbcmsH95wMetxaPK2RHBdu6gv/e
EVzzXOf0wCnKVent5yMcd8KORzhqWzhVTdzX1FXPFENWi4VNexrViTHe1d6W24YaB5UswhXUgUe3
La0dmnxG9Vztu50dejtt//ciN/5VpX01xNGNUnPnSF+Z1TMS8k1bPifGKYHakYXg/RBHdwoXoQHl
iKvgyMIMWRF4uiq+N2G7mc+DL/HtvE7+kyLwq4ta3o5X5VgHw2wH6r96Tvx+Z6e7pqdStLNFtSti
Yrl/YNo6UZH98H17NeJR48xsp671ckZ0cRERwBl3pxq+H9Z8X41wVMyn4MdcTr3pWdcIQdbsvQsL
OorO8+6E/uRdH/TPm/1qpKOKb4TxN/X6qSIq3dmjCF1PXstqVIR9ewW2e60b3TarXlrjJM7pwzI6
Ci24M4uC2Dl63ymyzjXN4OrZ+4qQ47z8np4Lwh1W+c7+ylk6D7MrEPhfp8tpdSox6cO+wauhj74D
mjKTm5p+9TwEh159Y/8ej23oW896fK0Vyc62Hv+D+ePVgEdfBcLmyppar3ou+eIC+R1f/xpW9In3
8uOH+WqYo09hppnrlcDFmEKM7d3tLfDtEODQiWE+fP1fjXL0+mPPSKyeKsdz6REkwW4kTbef365T
r8bR629OtoaEnttVQ82VG072xoKoWCuCtE5Zqz6cdl9dzdEHoNk5MUsGYwnCXLfOo/cINLk8ccuM
d6P4i4mJHj8iSHLF3KMn08wits1ZGc+mq8ZbRF+gagfI8rObzeGULNraRsZXNCMtcpeqYs2eKiev
vvDDXhHpusq6kiDjwLXDVmjD2kAfhzK09k/8UHN5E98s3gEoKMdeFAm0x3FSv51NLbOv9bxrol8o
RlE9cCxQ+dqbPeRUlCLTNJSN5f8ul+Pequ4zqBd4EIhLGazO+2KowAJj68zVRTBF868cZwC6itEa
yQ91TVmfo/LwSGnxA4qfvZZQ4FskCKvBnH3svxZc4MjE4fb56/TxorQoSxbQ2GLReHtRXkM3u1yW
bz87g+nuiJV76B7ib8EXanr7RFwTSnNqJXz3xN/sgt6hxMqslKlhsQsiTJYt5uMcEev+G/0bOoBT
EWkn269H8ws6dHhJJT3C8pBep+f5F3/v3qLd8zgRXxJ8FsPNfilPrB2fb4qgZLy9q5ExdA4SEfZ5
09c5+FHXa3Bnnz+5DyfqV03to7dxEl1W0gNkpUVZt9KMLxrvoSZv83Z4sCnyVv0hSJ7+jPm/3zBX
un/+N//9RIsJXm4ij/7zn1cpmsNO/Jb/vfy1//fH3v6lf97UL9VX2b68yKtDffwn3/xF/v1/jR8e
5OHNf2wqSUviS//STncvXV/IP4PEL2L5k/+//+f/evnzr9xP9cv//NeT6Cu5/GsoFKvXWZVgwl7d
/uXf/9ffuz6U/L2v/fPh/Z//K9vS8v+x6FQhHjCF4XNaoiP/irY0jX8gfwvQEQXQM5jlmMxBKsrk
f/7LNP8BNApICx4hfEJ/ZDCd6Jf/K/gHMwwwoAVaZgBiQmTxf6/79q/p6K9Hwn3413+/yZH8I8f/
97RFgcpCxoXX1EbRjmP9GN5hk3ssZ+n+7Ch8uPdJMzSeTyMqy3TCKKoy9l5itMmoXmSFfLh9JCJZ
A+IfR1UJatxKSd9tZxFtXQ7GeR02qCcMBKR2QMTGrrNBRq3h9FrSvLbg11aEBZKQQDosMetkmpSY
wroz+jo9p/cU2k1IcdXtsiuqgsgCu0hZ5nWmUkKvQxjyFVDlSejCI4LELY1kByfbd38h8sumfOuL
qeoo0PqWk3tnHm3IIWzo5XG0ca2E5JkY2dS6UnPa0BhCdyF2vnDFuCZ9WKXxtnemIm7JalJ0xlca
gS7nuashUdnQHzKJm+aw2MFBX57lObJ0x3nOKsfXryDkohOdSGqjS8oBFqC0Z3alszJmvyXCrlcZ
YqSqNcyVQNw7rGa80AIKZWtIml+OLtHK1PKqETFNe30Wdvsi9HH8WnZZXv+2kPuI0JqdkkAkGl9e
8yvr56S5duNYYNRxHFJo1iS45c6qURDGqMKjuySYoPFrgqVxrvp72REm93sSdkUzNjXjoL8Av9Hn
CBMTGtaTWeSUTixD/CDgTtEsbjUEOiig5ErFOrXulkif274ZfKJNArv/yiNz+m8dAF/romEzkJP8
UvXWlaLHn4ZNPlfNymzA02R93Ln01Qhj3+bxPPLzzIIiKNomfW53cKvNZ0finkTS3LbFJsddiiqk
T1jT5DDJ6rzUu1hsOHOZz3GEn5SumbDYdEwZXPgqt+L+3HFH/YePiMJf2ZnJ30wdo5akPlNl+CIS
5Ahov5bsK4JEFi+wLn1uZjWqadlWzlywgTaDeR/fH4EaBRiHUOskDHI/p2S0wjtkOmSExuB/xDqi
gUNcexFRKWiEXSDUSmqz929ofqcOq5ZP7FdIAkL6jOwzGXeeW+GX3Q+Go6xDPOYNdYpaxIKqKkVa
jDjBbA/mHinfbGW7IR+jMVQEOBByWBCjiQq3tsywj1PrpiJ7Kdq0s0/AlZGRgBLOKX0I0JlOReMn
xSu2nsqgnnY5dU2Eb0mW3PaG0z3bfVvENIj8ieJV4EcFgMxa72lruKlcGfEQ3/LVqu+8udzGUadd
sCKxlPaC5o/ypk1y/mkzMfk/syFqg40Ypi4grs2qHwJrbLqNwG6+G7WB8g9FXvlYla7+dencPc76
iKaract2NZCAdFmgOTDOfK+Ix8ueZjSyu9oknbkDUEPbsncVCiybfAJE+QVmRap8VHSDUlrkDul+
gCsUxTl6flQhe9sp6JpKnehzmj7tz4JKO012miHGuvYmfnVFXoFYeYk7PFDPxV3mEYw2ntW6PYnL
dtbmrUcmmv9IzpAUxaqzrUjdSHyVZFXUxMAjUx9LBMOFoolyLt3U7bdMV5MVZsJ05FeBsrq4QkUm
EMCMSO6IFa0rR6Ne5mZ21q9yUZJqvca65M0/ZB5oyZ0maQYj0WhGwG58gNOs+lWr7MYmsprP1KDC
uTCzLKip6XqYawfTC0FLtBK9IccKENqjbrR7xe0oQyCq7DrT0mjcCy3WCGXPhdN0V1Of+NoF323i
nY+c7f0mHINGtWvNE7q71ky99ee19KlucnnuIOInk4bp8KhoHEBoHCOElF0gDDIQ/CEzyZIH/p8O
lJ01NY1L592rjV/kS/pzvq8yLTYJP4qtVs+QwWZu/G3WKTqmcdl25Cd49jf6O15xSUCDbe1Ml0wL
cFm90t3yp0lwCdRYRBXWREXamKdE/wrfJkHbfwFYK5rXOUKhH1mX5xqZp2bd31Upp5B9knREKrh8
MMnXMhmslkWpqMpQWalqVpYgm4WnD7B1S/cQmaYpA926i8uOkr8fRPKLb3QOfZ8+QpBoAo9Xu2Cq
oTg0GZV0eh6mH1a2bh5QniTttoz6JZBET8rrzrHJ7AGbnhO8B/iC1IPUgTMXeB3N6I5Mo+LKacZM
Q9D0f9g7k+W4ca1bv8qNf85zQbDFNDslKclly5a7CcNVtkmCLRqCzdP/K33uqaOErVIY4zuoiSMK
CYHYaDbW/lYc4wUMFndQRSKj+coE/oYNFamlGh4boFb+gVfFYr0RXtvNeP2sitfFUFeQO7FhXjPs
CmTYE7yyf1NxPH6MeyBgTnAAS+6NWMf7EvvTZWrgqa8rO1i4oSqd8fPWFHiWrWa1kayOFXbQAXsv
3qp9LCqnxBvi8lRNbdyWez6atTqh6tx88SBm+lqyJW3uPUlFfIJDzCh2oPPCSQbVP76/M/E8Y8rA
AzHY0SIk+QyLJ3moB2wAyELAVx4v1wGg6jshBpbuNMMjLqq706g+pEnp39aBWKH5SqIZ7DY/XiA+
ZBVMeOCuAFu6JkHpTmXakuyrdKxhhEqLJg+TMoTpxLaJDiSj2JwbjQrHE0xLo8/LWJUw6WiRZxfH
NPE1ztWDJ7czUa3eHmKhKvjFQ40PuVwdDzkm1DIdBOTz217KOX6bEjHWR9TyVF/jokVtnzfpNYfR
QJ8eRknxmBOMo5GvJrgb53iFfoAqa0CT4J6/YszAyy/11v5LN6nx3ewpIGwXA81fs4vxuBHcCxBu
631d9v4KsUTlVYdR1YV3hqEd/QOC2sslXXCf/9FWzTZkXAPXjWKjsnqDlST4FMCnuD5DFF9/g7MM
FmHd8YB+NJqG02MPfNl048V86PfSYxXNUxMactOj/kece51sWINQZK5wHBCRD0PdTozemyUaA/21
BlcZz/CxTijfz4Rt96Ap0D/xSlu+FUE4bDuv8slfxVIV3b4GLha7zSC66YjX0+SBmgBeygWwvZeN
r5JQCfrkqwynCXrrqgQAZEEh+V/tgul+SqKu4/tUtVRD5dMnX5oFWIIdznKgTYHpFdwSDZdLGIqs
/UWbEjTzkQKBDUIHBmIX92HdXUA/5r4qfVXhu43kUfban3fJwHCoKDlsiw/eNvp4ixOwpTj2RtVY
jjWkdXvubygSl2WidwWp9BfmDzqPZVB98Ew/PPhVvNIjtN8hxyo3AIM2gP6MhxuNY1bIyriHsFAL
feixw2aKk+47XheqO5Xo4rvCE/5HcHPC8QZasugG/o1Ts5f1NguIqUpJM+0Z8m2eTOzj5U4U70k9
q+8VODDFByF50GBnA7P0yExT0U9LS2HOMcQw7YHFUDX1CUoe8aR5gBYHF/79kwvLLy4Cl4v89TUA
zCqAzFC0jIf8n6rOmREo4scftasE/eGSOMJ1efCJegPTZ91hYuIx/Hd/E6QF3Dzwzo9aSGBjrLs3
QCURVFU1PD39prtFYXJ6szXecoQacINjqFG/dSfGVQe/dwGpoZAWPwjcyvW1O/IWjk0BrJ1hLd/E
F98ZjPGE1+6NAYii54NefANBQs+OAc6ILyAErpN/P34dtZHIDV3IdKBpWQUUWwP3jsoHMwuei+TI
IKDcXx4U/vkzXmcWLj8COiUU7SFMm1D1lFqpYa7HvoLABTghE8b7cY0hZFdIExzLxgxfXH4LtD0g
SlB1bZdxFT5XwGUP8W7CoeugS6/7IGaGrInk04sO4T/NT/xhIX4I5OEQGTpi5TM8gB43KG5i3Gmw
+sRrAkuduSPbWQrY/nW6nY8jTt0HsXCRJ12Q/ukBc3KsAoED54i3QOw74Qf4O+gvY9uv+eaNcHb8
5wH5+QujjygfjWNQIi6Mrev5Bap+MDQzBh8ay+EIRUR7DmFyePrxK/8/y/I/9PKS8X//k834Kcvy
vv6msXle5WUu/8e/8yxwIfkXXGxhXo4ySaRifcygf+dZfEL/hforFDXGAKyhmhbf5T95luBfF+oa
4FHIfkSAU9L/+T/q33mW9F8/MiLIssBnAVVu5LfyLNdTw0MiF7MXtddo/+kTWwwh0LDhcpIXfXxY
ky/e+hL+9rmWrUhHSsSXuBrNOQxy/wqa5i+ILV94e3muaWulGvniFYPXL7nmqEeuhf/QwNPwhcX/
mcZtQwFQE1kL8v6cw04W5/Oh+6NtiuDfMXKViHya1nqu8cvzyJMXTTbCjhlVWHMeJdMdA7dwv7UA
Yz6Zdb/YKp9r3Apv6LbbAb6Fc46kUXEKGq8/Doz1B7fWLwvgk66D+hIQQZXJB9DxYMwHhhlZUZLm
1rq1fJZ1xXWKj5iLUphjDB3SLWvW2bHvlxF70vcV6um42OIpb9IxT9P2WLHkhS96/bD1dwD9eHV5
0vQM/zNI1VbAPKBKpWcI9ZS62ShvxBdtNjgwTyC+cpg3Gu82BH3I9WNbgbukG1/6dUHFWT1/q6L+
4A/qq9u3sCKX0m5sVRdMOfixrHiDN582qyn8in/rwPH3kNlbpWaGo+610PlYTdN+ZnKG8Eu8oLm4
fNL/nhf/bty2HmFaFglOGRgX7d0rPz7i1PvOaVxsGpE/AaeMAvgpF3iTwUZvZP863PTvncP+7rlv
rQ3KQ4H4JMSUTzAufSBtGp5XuPi4BdiPZ8wn87RsQb8i3oDOC1xeVR9DalZsb9xGxlobxhFUm61E
1yUDSOiwFv74J4r5my//3PylmV980x+WDE/6Dk4ji0eCCUNLmLOjfmIu8inougdgqFd1uFRPZP/8
S8/Mnh+vcU9+CZ6Y0EGi5CMPBNE3TA/ixp+Qh3Vr3Trf01VDCijxdywSeU9DoQVsp/Xg1ri1IMRt
4bdrEeK2aOr6ddd14l5G4QsPg8+Ni7UkjM2EpAjtp7xLGO7eBIVDTbm8gPh7rnFrO08j3EPjiejc
6xb2AMTu9M7zurPTsJDLO+STL7qQLUhUpDAsvOK3PkifJxg5/55w4u+YteEGdao3IFsDnfdjAb67
4HX9x1Inm+Om+6Oq80nvZxjIzYpgaHol6XEClGynxe9Zj/2381bUth4srybSYR2GD8Ynz/PXjyOE
yi9sjNev5f9t/fK1n3Sdtkj5zWWiYFwdzd9ROEZv+xGSedQ+IYnTTQUexFgfRH+5fWcrtuZ4FApU
MdjNmDKrluo7HBl/Tx323z/FCi2kmspeo0gpb9P5Fhr+dyEd37p12wqseZo53GBTnTNT3XFiUBdQ
3rg1bYUVXnt7tI2npwYGXxCGep8iqLmdlrKf3CKrhA0GNW461xNp4Np2qYKY6fjBpeuo1r+eO5Nf
tIvmpcqZvFkLFLcNL5HQf73WwLLiuuUIdswN0VTmHg93jZpREZUc3DpthVMPMw5a9Z4EAyD5Y1rq
xyH1nT4lZdbpeMGl0uPjhl5fsOMdwTv4ItxOkj+JPUgF1WMntcyBUrwPLrh2PMM9uo2JFZVhWZbV
hoqcvOXiFBfLYRUvsU6e+5JWUGquaIhknMy3Xn0IEnb0tPotsNF/4v0nve4wjgBfAWiUIx92j9TN
DcTfTtsRcCnW/KvGZi0iX+fBSL/OzXpHvdmt1zbaeEt0401tLXO/Qb0VctF4vXWb2raJUM1Isflx
jzeFZEBKWj+IFrbTTlMktSISWa7FG8oR/AA81B3noQEAvcKzv1vrVlCOFEQP1HKhciwS+xAlqBOn
bp/SNn2FZV6KOupG5jAsSgBG8L6yZPvu1u3LpH+yeQJd12rYEOJbghVZwRidD/KFffmZuEmtkBxQ
zx83yPbnGJtdUX4DvMnxS1oROQJzpdLLWFcenJKDv5AscPyK1i6ZXhx8yxFL1MVQs5qAawpm9afb
UFsRuc4L0sEBSp0oyHh4spq+FX64d2o7sQ6faVgmtWi5gs0TvdGJf3k0cNsSfrLJUoAjxmEr82Em
r42MPxYdwJP/3O1LcPx830J+8Xr2AWfpLygIxj1lGgRI8wI1iHvWduJb19GoO0D2IJ3O/pBIXP/U
ioLHBSgrmZt1uY8U/QxLm4d//iuemeiJtWmC/LyOKLdVuRrjdcegZgFPIfTdJntiRWipBnD1NNi8
HuuzOFV/gJXklN6kiRWh88ZCzjocJLY1hc6pw4s4hFAv+ds8NyxWlML8feuWwhP56kMlV6GkuGjd
wjSxwrSDVVS51dgmxoS0FxEWzH0G+t7tc1pxigPnpOIJ6xbEh3u1vMVh9uDU8kUA+XSxVWzzGibR
shxBDhij3ZDcu7VsnWNLYjxQJguMdYzabR0n74b2Reugyzz+RZTa8H1iAlJCcq7ywodEcpeMwPY8
9HEfDe+LKUoe3f4EK0CZFDqJOQaHL+W5AXgUhYuO424FKK1aXHYSJnKw2w/Aip8NzuNuvb5M/if7
ZwO2AU75qciJ+qqI3HHuNgttByWyxYoMG/ocqu5OwM6nhq2R25ISW5EZAskU9UOCoe6rBB7TBR72
ueMRLrZisw/neVA1jlmJ2fhZoGTzADUMfWE3uuwMv5iLtp0ioAjVVk5IJVwsYAUQNEgTrYsPQEy4
JOyr2dZ12S8EwHHHsbJWg4mhEjZk+MAp1JbtBMLG1rjNnchaDjxqFihO8YmXlJ8m4R3qpcicpuVF
UH01LTk0gUmC9UD30Y0GXNnHHdetaWvPblQQz3h+xoAs8YGrt3jpdxwPawXwwcBLAGkQ4NHTwwiv
K2joXjhoXMLxV9PGXgGSoAxIjfEIOqB9AOxFBtyxaWsFIBOWwBGH/nxqwX2AmAeCLsemrf1ZoIin
0SsmSID9YgKsYjWV4wSxlgDwj0TP40Dk3sbpQwiOKOgwnDq2bq0BPh7UIOcPsXgFAAP4MnmnmOPt
08bzyq2omqnvMLVRnz+H6k+otFu3YLeZmw2odGJYZ5k3Ej4vqDFnu01yx+RKaEWOmHwvlmktcmit
8y4VGQjJjh23QmflFxhliKYB43xDevqW1fELdMhnQsd2le1kzfyp8S+GhMCWtf2u6F6qpXyuaSt0
0qabAJDFmRwkAGBUSMvYSVfFErvFjy1zmgcJQbFWWKq6je26Gle62LgOuR1BYOdFHmtE7m883LMa
9A6obV4qy3pmaAIr9DmeqaOiXfGI3NX+AwA8y1ltafTNaQ23ycWAuYgi6EaRRyAggkoeASrB3dLB
oORe7z0hzJKWpEKAgtiaRwxbc7x0L1VDPjcu1p6JVEJDIQDHlGknTQ8bkdK/Ye0A1bvT0ATWzjl1
Kw15hzmDi9de1MFuBLrWrWkr/r1CJTFYklBlGcAa4T6kxUtc0eeGxYp/KNN5uTIIvlgrbvkiD3jj
Pbr12to6FfzpZyhJsSsDNwRO16nsuzduTVvxv3i+pCWMVfM5gkdaOUJoCp4G7f9ya96K0JQWkPly
gfMVp9+4BOolTR1z2bbPzLrpmE5+K1BOX3yJPfkKWE/Xtq0AqsE0GeYI86SV7JvfiD0Kaka3OWiL
joiZYlCIMeSDB/7ykS0ojzksY5Qat29q26cJnc7As2JpaUAc3PmmuzGKu31QagUQOJDt6g+Y5RDv
v9o60GRQ4uE0V36yYQoELB4AGc1Dj36QUZpP5qVj/mVp+sXZ0y6HrgKUzhWjxK2/XVX0xhcaOLw0
8DBfusk3egdEdvSeG9B2jmk06vBQBUoZxz/M2kg8juojg/IZvOiwet+PflbB0PrgNmp2hDFvZlRq
kXdifQ+U8nvcxz66NW2tDZCmBG3aDiKvZ/Edwu9tHyRAArk1bp1PUSywdGZEaooBjfzd1DP4s6iJ
f4kL8MxqbEuDzKbWQIkJVwIUAmiCu2injZsS4Ec97tOrXaFG1FH0GPNVVa9NMX6qCArmncbFVgYR
SCIqUHpxYErhClP0j5umbhkqWxYUQ9YnNJ5IctS8HcHWu9WpenDrtbX5aW+rx0uRJaQ6IDgXpWl3
YC26TXFbEtRDuxygcgZrDulxFgBAQUnH0bamuALGnzcJbo41iT5SuJXBN9Yt6n/QDJ6kpdgEV0jP
n3HVKMOziWBKtfYo/HQbb3p9wGuRSYfyLcEBj5avZVfcqyZ1y9L/sHd70u82VGowNSJn60yxKyYB
K1qf/OnWb2tfxUkj7LfLdZqx4XPLULazBxfvRaeVX0c96GXXw+JpXSFpgZ3P782bZKweGPPOTj23
tUXhskbJjILFHPjmN3URo8boJS+uX/caFavXva4F9aV/OZSG/gW6py7WKaGbnoXaqqLQL+IQNVE4
OwZzsUMJzLcuBijWbVCssBfwmJ9QXClymjQPRbDc92PjNg1t4ei0wUilTND0Iut8LHBSV+WDW6+t
oG9TaWJktsec6eI9XfilaMyxaXurn1dAUgqsJ+nE74pJve/T2TEzghqAq4Qi7JAaE0xYUCIjv2J5
uRNd73YZtVlvijaNzySWE9QA36DID1Dz8eQ22FbED7VKYcGMXCWKUo9J272a5uGtS9M+sy6i4KBp
zv1mzAnXXwEEfFVuods2DNrP9WCDrxbVbEO3Q2byrfReQbC+c+u2FTQAVwZ0C7DABhN5rEJyt8Vu
QQOjxuteo+YQxY2mG/NEkEdBPJTWA5Tu2G8rbPRCZ95cNjRUr5xWicb1TN3eQ36ya48ilHDyRuLO
Ao7wcdp89tFLZuV0koWP7fW4+AUQrCGI43kUFjfLzP6o8OLq9jWtc2wXCKjCSzHmi1d+Mil523ut
k3YedUHXvTbRYgIGPkhOI1WDZ+HBvf5SE+3UcVtCBAporE1FcT7xQLuY+ontRqA93Rq3wgfnBz+o
eTTm8dS/TTV7p6vlk1vT1h5fYf0AjhTX/tmg+pun/WGNZeE2x1MrNpOJcoBSMQ1hvlijyLZBLXyn
ndI4sBK9/p6J1xogD/A9vQWUUYBCQadx/JhWbHLUMa2eRMoM9NN1h8dF8LoIVFBuQ27tajNscjT8
HkReNC3sZBb2GuwZt1QL0BTXo9KrKVJFieVwAq9FRiAX1DVxE+XAMPu6ceABx41M+J6LWk5lyB9l
qdx2n9SOzqbpDaux1cdhBehuEr8FtMRJFYIqwetulyDhxtGEGw+f2Qw/0G47hgQEAqfPacuJ6tar
CjOoMa8RNzOp/gJG2nFzs+VEMyl4u4HEm2OHQ9E7/KzKDuW4xfhSKufXh2XfVkJIskUwGOBQmSYB
ch7DAyXeF6dxia3gD9bJC0SMmQjPnWWXeLUPZEZC3YLIftgqIzoO8O8SuVyiO3/08rEt3zl13BZW
sYWGRTWGYw5A3k2ymnfgNjg9PaEE6XomzmBLx90lF+/BJWKnq6k8eIt4qeD/mY9pC6sqsN63Alto
DreSu4gEGWh8bsNtC6sgZQm8tkUJ4DIEfCfG6mttupestp7rt7VmwSBIgU+x4JwFRJTyzOu1ZG4r
ua2r6kMuQh1CV2VgdLOrSKv33ho5ZYD8xFqztsRoUOAxKKTld+kmX8HSK3Oag7awCkl+L+oFu+St
YC7RDup2oI4Vo35sHSfKeJ1QOYENaNITP8Do9/UWMbcnSnAerqd4y/oNjIvLthyEJ9noR5NEj26D
cpk/T3IpuHKjCjv2xlzU7K0ZYXU0i/duTVt7sqQw3YBCVuZgkIGwNuxBGT+6NW3Nbp7ibXIL8dzU
dhBqpuA6nfq5cku5+bY4iXkjm0k7j/lEvRvUZ3zTXvLBrePW9IZVczx0HsKSa/Cq+ovj2OI2JrZQ
qNUClbG6RMpXJyCgVTXsQLVwmya2VMgnQ7Noio3HkPZT0E13YRm6nSQi67QsV5IWq4d0MpCuBzZ2
D2Yr3G4+No6VCi4oVHw4WyVV+2dQddGRDnXj1rqt1KgBX5oCgSdsQBkv7PybNXary4B0+joqC2J4
Uiokq2UFmyGGtETVuu06thkvDM5mhtpJ3O3TzT/BJeHVKnXktjVE1mqCmnwadvDGzkv6hlHwrVXr
2LK1mCThxHxusHg3YgSITul5Fw8RPTiFZWStJ6yE1YkcMb1ZPN30ZrtdfHHj1rR1vi/aWXCZYHpv
ET9FlLxhDXPLGdgyxw3+hNCUQ3TD+PB9WZpTz9wSkL6tn+oG0O4Dg20h4eN40pvabhrZGbe7t60W
wgm2B6MaY1LG8RnZ9duCuK1ToTUBUQ9Q9qOHfq+1/tQxH2DMOizdQsdWCjE/HQAMwuzeKrIfgvYu
JC9JMS+L3c/Pv35oTUCk8lrU6uH5dxMgMX3uIIv9XEdUyRMxTbSdWarI65WEIPU5TUtb3INMeJEW
NQYqZeFrUdL7wR8c10Vrj6tYDFVfwca8h3ci7PHoZwAmlVukBta9swhbTTcfmXG4lh/bvn0VJKtT
Ph+w4OtFFyvjVAwK/VZKHohKxI4FvZukwrdhRwmYhW0kMd56qr/3JnjUoq52//wto19PnsDaLcqq
YkALhkM+Alrd9rF8MAGPPxTr7LaGBZcffnJIRGFJR8FTH3H+7INdqIcv3PCXsivPTP3AClnkEep1
9ZHH7hKgdreg1d/GGt66+7JIdQUzW+GB6zg4rhC2Zq4upOQAsY55wNUHf6X3yaTdsqE2vUgD+QhO
MFKKGxtR3dNJ4HNr41bi49tioqGWdaEwK/N+joPvFSETpD8waHxhEl2G+xcrkG1Y7wcS7xPIb+dr
NK2PBIzVT4HsKrewtRVFQStimcC8O98uAFrqgzt5Iby+/ucAeKbvtpxo8cYFhGS8xEVG9XgdYt3e
UDW73RttQdHWoCpMh7gOVGZBfVX02guM25JjC4oYLrlz7CNDh6daUHZ1CGzgLq62F3bDH+qhX3xU
W1XUw0WS9zUb8nnSsHuMq2Z9paFNqA/LYozapck0vEMuVjxIECsfe64XuJeFXfI1DbvmtoI3Bj/B
RpLdyrD0HsGbFAv42WX/poab9KcmbWHTDbfE5av2Im88YVNUxZ2Pk9qtgfuvB5acKS6ybuCJnT61
LT4xhQ8oK46wGeFV+uayiL7FgbBzu4vY+pN+mFZQK9G6hCHgAseRsf7q1G96mbpPltBeqDHsYNSG
rKO4lWK85wN7IWVy2Z9+9ZGto7GCpVeC14YmH3AeqfZ1XZZ3SynZ7TZTAQ2paYcHlEsW8AmOh9Zt
k6fWgYWKjvprLZE3GDT/GMYbwOBgNnK3EyK1Ts31Mptwbg3LcKf6VjHg4AfvL7cvYR1PWgayPGvQ
dEjvURwgN7cRsXlMQG1pU0u0W8JrPa0QzWD5O3X5wup7Onn8spGtKUd0GfZqQMSnYOW7tWzt7AWf
RxYXA8t6dfRICx9xt/Jr32YX0SomFNaWLIsC2Lmr9G6GGs2t09aEn4M+EnAVZxnMyk+B2g5Iorpt
4b41reHzCg5vhI/YR1O5L0u8HqcbHGTdOm7N6mhVdUmpYBm4/v6BmP616V9E0z6zCdrAVF5MWx8n
aDz0JKxxTjF7yWnmmZZtYVFZtQEM3THeSR8cIrhiz/yd04DYuqJokzSCjx6+ZMP3QJbs2PzJreXL
afPJesv5MqdGDXEGwm2732DnsPdBtXcLG2IFZKgLr006nkBbTNQBBh3VbquW1u3AYQuLoBEvSo/J
OIOXQH2bgJh87DdRv3AoeO5rXv79ycgsUeLFbTLGGdNBc0+HtngnxOI4xX/4pzxpHT7YNFRLHGXp
DLelyD8JTt2ix1YXcdnOy2ZMlPlg+dPhcw1UudtkseKyhrP3rHwdZ1rCpLr4KjbHUzWxNpuwmEgA
fBBa1jB8LUP/gftj6pQTgwno9ZcEiKttZBFGGZ/NH8W23KvZ7emY2OKiNYAvoF9GUUYEvLO0gLnn
DK9Up/Ahtgiy7OM6jLY5yrooeLtq/lqq6MHlU4IqdT0mfor6J9KgaezxmfTLXIZOZ3ViK5dmw8cU
6ogIi/dan301Teeirdykc/CUve437Dq4D4FLlGFdqWAzQPRBD13lpPQlzNox1coD+EcjdAxDpSXs
eCLtJugitnBpniEojPopysaZHQqP7evQaaECivh6SMoQcP+tXqNs9dPuCJt0YMD90E2fTGzp0ph4
rGgmtJ7O0XhshzrYE5yy3Ga4LV3ykMBXdMY0RFHe3TDxD8MWOu0OxKYf6bAKK9Uh6tWU8i+4MsI2
fVbcU26rik1AajScaRY472TLOFY3AS56Z6l9t29qq5e2Ko1rUnlRVgPbxIte78M+dowhW72UwldI
BxSNDzBPhzF1teznEM4rTitLakUoE/HAfUimsrnkAKGEovAgN6hL7lYQQmwUEioiE7xTyTDrtvFg
NngHUeZ0gSC2gqmF344gQ0syVRR73y+yYKZOh3Fi65dWCKBnlFbALMWgFHLh+4oypw2f2PqlERi/
tlclyYQn3o60fSc6z0k0Qmz5UtfDUGaszJbRjr4HnQOUvMYNRkhs8VIcmBH+IemaAUgN77KafZiT
5Y3TJLTFS00nDaxcqi0rUPhLkb+pzTvVdG4l+cSW6fQNX2jAkyWLp/g+7rujYsTpQE5smc5ajRFQ
FtuSsYGcK0X3uu3cpqCt0dkKrwllsaDXAmjJeWXvUEvsdDREffz1JtRv0k9Lf1oyWL9Ux7EpxUkX
yeCUWCcXnv7TszjKIBnoZHzJJpLA8L099tX/8z/4TbY7sVU6MZt9hY1zzmCgp+CTFTU7uYYf3aah
dawdYuSYSM3mDJXKULxE98PkVu5PbJVOQUddbcqbMiTqD4mqsiYJ3Ubb1uhM8M1StalMVqt1F4YU
fjlOCWhiS/7grhctiV9MGY+XI0+Lkym+OY20rfjj4TpWwxROmCHz/BBHSXROx980Gv8PWpL8JCwa
gm4JKjLBaU8kBziI8WMwu5X4k9jaMFF6H9Camylr5+jQRf596ViPBJeY67iBR9xSw9DPZGMwvVLT
cIDqym1niK2QNIEow0gMJhOdandwisi8Nv3u9jGtE62YF9GugEtnVZRks/QOpYzdNobYisgUdlpg
PmMGLiFQBLBs6U8V0S95qV8+2c8pZmJri6KF+1oSf4I6LDBHj7EI5m3aPzgNiy0u6mAaF+ANYcrq
3nvY+Hyqm/hPt6atNFACHMESET5lvtdkBe3fpFv73q1p66a5hqhJqiM9ZcBjvS4oe097Nxk+sTU6
IHiaCVeIKRub9qad13PiCGohtkJH8WpdZg+9bikpd31Cb8s2+cttRKyo9FteoEprnDIaf4QL7tHv
a7eToK3P6XWrI1gdoWVUwm/ddCOil0hBl8/1q6ltxSTt2xBWHPOUJfBwZsekk0l9hF0n/VTioTve
JSrkbnkmGBlfL1vdEo8z7EpUJnn0GKxpt+uZmtzuJ7Z8AeY2gkB4rrPSwyvPJOvHsZLa7Yhlyxfw
mBow8INUBu/ME0zAz3yJ3HITtnqhqhJem7LT2ea3bzl8g6N2cbxS2QqpRc+EwMwSu2dQ31LgSfXo
uQ23rZDi08WyuSt0BhvnfYHaDSKpY9Pp9TQptmBc6QBL0pXPxaMiY31XdPAFdIpSW7YYxyLBru/p
LOgqsgOjObkNlmF1O2PZysWkMnziUY0trr+AKtihKWu3Lc5WjQVwO5sDcO+zWcc3AVN3IHCe3MbE
OqoMeOwGu9tT2abYLpHFeWySvVvT1qK4NXiyDuZKZ/Hn1ByDwbFZej1HknjhbGxrnfnG20cJz5ap
cMvR2NIwlnBsN8gnZZOXgIrDz6AdvSRVeuYgYWOfghCmj1WL0ahhAXk7I4rOMOFUbqkxW6fkLTD7
VrBuyjpDv/vc/zxMvmO+0JYpxTqVKW+1yujwLVqaQ8Nqt+OPrUiK2knQQmNtLYZtD4nGCbwUt33T
ViTN60pHeRlfWPfO53hq5DFKtXoh1i+HqF9snbYiiXm9PyWAMWDr5EE+Q6D7RYxdBM/sphbhUXuq
9Hcwre3dxB/E1iiRFaYORo0qq0qy7cZ0Env4zLwgo3hmatoSpU6L0EtNq7IebqinMebjIem73u1a
YUuUGk8vXSwxfWDgQ+5aP8GmIR2ZwcSWKFUgSlQQi8qM+TDOq7ruY6RbN7YXsUVKUU/BUadCZgNL
XvX8TV3Gb53WRlueVMJeMkQ1m8yCxuxmFnxtqsEtQ2HrbXRVL7LnaFoOKMfB2WgXz5NbCSH5yWVN
LTMfAWnOOs+TBzlIcohbN7o8sZU1c+sP9TaGMvN98G9acqfV4LY+2qoa+Kyms5kGmaVreiBJses7
txdxYtOMYGQKVFLYyaweitM2fqOkcFvDbF0NWVJgtglAmD4NDgAG7FPteM+yxWTxVtPKA4Ipk02/
m9iyS8febX+2lWRrB2tT0m4i64ay/JjOS/16IyX90ylwbEEQG6q0gAmZyEqAUqK22HWL4w5to4xS
vVb91KDpOa30oVknvk/GcXGbgbYqaJgGD0xZtC58ftMM0xnScLdMrU0zArqvLFnZdtjrqD7A6qU/
VxNkxG4jbp23xktRWLD1ZeZDDYSb25t0dHzQs3FG9dxFdUEWDqmKD7Vw0bfz+05tnRvWmNjCICwn
RaEqtG/07B/E1nyevNYN3kNsbVBYpQEQ+150Norleg12CYCBTkNui4OqutukCevkPHjTYaYLXBNa
gIfcGrcSQysYJJM3hvE5VMFug/Io9t1i09YGEV2HQtS1OYvahKe0KrcbvabG7bBoa4MgMpRJGZXm
3HjxnVdVcD8f3ZLY5HIweiLdGVLlRxpJ7DPcNecdkeyeFrXj66mtC2rnWVFIJM25lus7CReS3egx
x2u+rQxiXodLsroMylTCwjNJMwDCXXtuJYgCuJaF88KmMyuBTE3pHO/Rf7c7ra0P6orKeO2SoPGi
eAt0zYdidjlwxswWB8lu7NXaB+bstePe59UhMYlLYKJpKz/hV2L1qplOSAJVB0NT6IO+OEQlWrai
cpJ+ByP21ZxJxD+1XneaG+k4Hla6FpvkKqthNudILLejqU9sc6L/odfRdeCMeMajVSXM2fCuOLHS
83cmHKhLfgytW2EJ2xI4x0+DOcslOQjCH4tNPLoNd3DdcdM1uOaLyZy19u9pWQKvC5Sky46Jfls7
Js7epu0ngwkYiVf41AOyzdJlqULbVkwmPakHUTXmPKttjx+6CRLjOE+shxQlSRPVDT7m1hFvl9Dh
6EWbU2YvZj/JggwvRkFacx4UnjnWZouPsKX46vQ1bWEQnCJMNKH89jws4mbr4h0GyWXXQb+tuCSp
HpAnR9NJ1OxbVe/H0sl2BU1bcVlIfxVJg6aXZTsxcwFKMLdPaeuB5CQI0N+IHHit6t3Q88eUSO5y
gEC/rbAUKPWK5NKbc8/JPgqmYx87nanQtBWWPCKl8fHfmc3Fdzxe7SsRf3ObI1ZQ1iHjW68ROMEW
ngYymF2K5K/jkFhR2XerkpxX5twN/C1t/hy8xEWWjxGxglL0A6NqwGAHZMGeEN2UQrstU7YSiAAH
O/AZg10rwF3a6ga1Si6XnZjZQqAhBATMx1MybNj7XQx3jhgQDKfvaOuApI9Iaf6Xsy9rjhvHsv4r
HfXOHmwEyYjpfiCZi1JSSrIk2+UXhOySCa7gBhLkr5+jqvq+abMdramMqgfLcjJJEHfBveeeUxfT
McvXtAyuxtZcFty3EKCKTYZNnmePTkPF3eoYWsKXVNmxHps4Sbp+6UgD75e96W7mIaad18tkUHDx
jT1GWSFLmuG+o6j/Wq3+41QtxYWrvTHIoCIecPK4tuY3loYJWdcLr7yxx4rqVRIcFI62XeJFvbbh
p8s2yMYWx0xLf3TYIMDTpEByx3PVXRYMthQ9pJW6H5rQHjvnSzB2AKU4loN32dW3+B8dljKzb+n2
QKlNAU75JKbKXbbcWwTQ2wE7mHvc+sCXQ+uWw2wuYqCT0RYCRAPGXABdtSMajl1s3vhdouxCo9yi
gIY8UChucHvsRRkltl67BxfNwzvZ1O/Vl38r5OPeN4YZjSuOS4YMR4KKLDmSRffeWbeRVYlPp0o9
VgUtQjTF+lkfwNnQQz3Ln6f+0EfOFIeK1LmIyRK58qxX1805BDErcVFpEXe3sWw1+RIO1A1HWvFr
v3ApWJwuc3ZbHFE4kbAvogGXjmYWz753VWJ8/sKdvLHtvM78Kffm4VgSu3MFvgBssBdRQmFRNvYt
M251rfrhmDVNnfrTUu/mqOeXxdstmkipgNTA/LwlwUGH1KkWc4Y531Fdlplt8URFUeuSkgZ3jzd7
lRedvonGWV6Ym20BRTaaM2iF5sOxm55BtnRb2uKyw9iWrMivkDtNczUcW6pAe0jpd+j6fb3IZW/Z
iqbS81UNoc3j2ta/Cj8r0BK5SDVNRltE0WS40AErh2M45Me8CvOYdhdBFHHtjX2ua92VIWYSjm5q
Wdx10xKDWDW8zGX7m9hrSJa7leJdAg5exkHA3wbQ14vYkHDvGxu1U2eGscOaW8SFOKPKJGPof7/s
hW5s1BZqAqM5bl35+jMZ5yvee4fLLr1JiCeWr3oSCvfNslQ4foyCi6YPZbQFtoz1WM9ywFZh1IgE
ClA0WcuLuui4+KZ0ROa28nO42KMaza/GZffwYe+Yz1uw+kkQ2+JaplmyLAwrVKUi0VyDXag52Ygv
BHOlQ/DlomXfolsoBuHISHyYUROE8dwM39TUXlSSxtpsojDPoSdbtQzxwi8ObPjVNeFlkWjLioTo
7mGAFFcm0ZIlBScJgbLJZQa6ZUXKxpa2zYqL66C7VV2F1kt3SUseK7KxTulKY3xMTR+laL20luWd
l6kLCw9bmEstBevJzIdj9da7xdz3lzovL8xitziXkc9rn7diOC5Ffiv6OunH6rIQtAURqg58OQGn
2INZnqNQqlUC5rKLlExltEUR6p6b1VCsStiOx0bzFGf6Sxp0uPSmiCSNV9QeMITHKK8OSjZJWMtL
4Im49KaIRIzL5QKWMsjfeZijmGKdX9RbwKU3Vum7IaxA3IFt4mgMOEgoXy7yJVtAEZN9V/YeLjxB
+enWy6I8Hgp5EWUTbnsTNovIhoQzOxwDVc9ZOrZdk8WtbjEgc9ntb2yTgYIzBA3f29tsk9a3z5xf
NMOLe9/EzchvuyXvkPBXrmYp0+4420hf5q62GKKuD1roRiPlrytxmMco1hG5bINvEUQerTD3VeHS
vApOKKGkur1IX1NGW/iQAjPNOvEJG9yL9G2paqx5hdboRe9yCx96g22Dg5M0R8EzetKe1fs6HMPL
jHOLH1prEfW063D1XOckNtVg6sTVWXcRPwUWZ2ui3tIUftU2R9XUVdwhh2uX7LKIv8UR1SPrO1V2
w9H2awxg2HWZ6+fLVn1joroYoqGjdXeEPKXdz9pfE49AMOCyq2/sc0F9cOyryB3zCAVw39zLYrws
LG9hRCv3/L5sV3ecnJenYNvqd86QC4/NWyQRoKeDlv3ijqYKP2Yo+8aN7y6LnVsskSqhZ0BZtxwh
5DeA2GpihyEqLyL0lqCD/LGd1jPRo+Oq3LEOlrGOgengdRJ1y/x60SvdYop0Y8Dl5PBKPdyynYud
7N7DiLzF4J8kz1tAkSmpzd2EV4rG6/Q9wusVu6yZ+2+mExXYwkCeXXz01qAedpc9y8ZmV0faJYiI
O8rxgzd4IEy69C1sj6NNnQngRN3RhzTGaKt49C+SJcAL3listwhw+4dYJT0Pd0VAD/QyXRxcemOu
wbJ69ZhTd8QRAySOZq3ivL/wILpFGGVCgel86N1Ribx8xnnds/HSM/7eqY7+wT7wsw20OZAWdYcJ
3DJqjw2Gn8UTxIP1aZKT59/oEQO0H0B7RtunIStzqOUuazmYFydnvoCvTLXVVMc5ul5NB/1lYdYT
1GpAqePWTPePtJZ+d037yuanfuqW8TwsWR7tSoIZ6KsRPHB92lTMt1fLKOfwVkBKjO4axSHrMPkZ
WB5i5UfZZ+H5LEyqFS4grVRn+nTwpZ1iHnnVfBxzFADuBbOevy9HIrKDdMBN3c9tKJLVX5zboVN5
mmomPiKJsl8FMeOt/7F9aHb6A474esjC/QC08zeLb1sSH2Ih8gheP7Ab8ZCE3z30I0GJI4TMQHqQ
B9meL0aYR1qw6fvqQEsGfra645BFgVTClXHcr3+jzYqul+9VtTnqIijWj0WrK7cfQ+kt+wBjp/0V
Rpiq8Noboqm79Wu/4V/AXb7YI4esQJ6Eciyeh2zxs0T5gCQmlpq2uqqzOevPNVhDlycJxdE8LQ0G
/JIyixqZgIXfV/uRrmo4vUmp65Q05SLu0GHO5zhSzIu+Llj0/goctRaSmFXEi0954RS58mY/DFIn
9VjvQ1mzLIk4+gM7GTjvbvZXLXbgZ1jCRAir5N2S582HmRWF2WXaNuLBgHICdzM2zRsdmQlJ0mVD
FcZuLJpyT8B4w+9Kzfoq6UD+jv7UOoGlVTc1pkGCcgbgfxY285KoCcyYrg4o9ITMIwUdeqckKJuo
MOYQRgDYxZ2I1o/zALhWXPCw9ZKZlJmI18UG5R78yiTa1YPNiiR0vf1kq4qC11OT2R64L73gdQWD
FT9y1dLswCl022Pbcuj9eKBvsonqvPkUEBWAqxqQmSxZu5a94GsGsPIF1XTCQb+VMfgf2+GzLcKh
jFFKC6Jj7g9kAhERQyXdCVhRPDZc2nsbiUXpeGDZtMZFbfiS+k55zd6W4ZInQwYeYYjfrKtKTGMw
Nz3zIBx2fcsAmxUVUXnCQl1m+0oNwqUUIOaXucjcFHvEGGhQNIVVaUjKaHrqrAg+oXCgdNrOftTH
tZrVfBjw19XRhnxc47zqRHiH1oEcYtAiz+ag6hB/7rQLfB17sqvGKi5B8OPS3lq9fKZLpIHjA0F9
YV6DPOqjlOS15TcVqDBf2Zo7cvBCz33rIRfyZclK9kTDppSoWeRe/0Fl5UpAMCPn9drXM4gNk0L0
Ld2NiklxP9eLT/Y2q6vmarGKmYOeg7KLB99Od91kq2YP2+I2MX7f/jbnApVzBRp3e4R+kFccvGXK
PkUSI9ytJaIDhWVfB8+zb7xTOeFv4hysLsGnsQ3rqt2BK7My5W4eJlE95FJVzXd086jcgVaGhRZY
YsXlyY0cVIxxM2W+bpISbaGWx5LwfEnwsEt/biUR06HzBAtv2rl92wNekMEtZW2G14VzoXrEVFVO
H0vr5Q1ESwdFu7jtMlTRZFG3zw0lJP8t7Hid/TZAKqJLSa+QYud5JevrHBTy7qqRdK3u1r6QHytX
ejwpyTT7+95oO5zhTT2XiNwauUfnNGAxaAzL+hnjIzx6zgxVp7BFXx8j0WrITq108ntlWQ30rgia
+bZpGqQLrJ6GT9KPLFTXtC2+j9U03hvtVBDXLSzKS4aVlfVjYVdPpXRFjhGDoW3maY58qTuQFnuC
eFKHZxepjBxKz3bZrkCq5iVdGGR8F2DoKUuHMPdMrIPB93aF580vsgmb7sqUa8pX+I54Rr/zbXk/
sGhCrAmRQGolYq0W0Av3d2s27Np8eCi9Plp3cAkB7jArFbxzEypB9mOlCL3yRBgYmnJMuHzsFh/1
MiqH6KUHt/N1yM18K3uvMKcoyGt+8CFEwfYCRjDeIgCe6qVNOvCIWpffRrPMMbJSiPU2lE13g7IW
ojsHboQlS9CoYm/KYNbxItBxiWGg0RcwXy7nSIsqSEDt/Csruug3P+qyr6wlbfPQBvmKnZBTTRNJ
8jB1HS0REEE6Ceq1RYGzkEEFq6zyr2IK95Mo7alpSLdDA0qnIPdpdmZUh9y5oyCFSX2Ncv0Q8EPP
KYkjutyp2vUxV2sdRyCHizUonrAviwekETauMImbWOfN8QpOgjIK1lQF0sbKBOamYOzW0TL1g/6z
mr1pz0iRpxbiPylUym/WoF9QyitDLx2h6paqeooSbbwpiil49A4uA/8VvHMV3EZh9WSX3sKfu6+B
UuMeJKcilVM5PwVTZtKuAGU3mAX6Lomg/WexbcMM7sd37gRGOxZDcOipFDhBePDwCG3N8xJ68IdZ
F8UCLzcBhoLGgi63dFEHWrjbaOrJDtILDiKntU7GoMyTZSDnStpfsYxy14G58YhC1lct1LrjfE4B
a1VpvRTfIRqS7zyLjnIIoTMkAK7aa6cPS626JIvImJDWIqxYek/q8M4uwYm3wArmPiA+fhA2cZDZ
Qy266KYV1W2m3ZxKuTxUTd+W+9x5vwqHgFBm5fU4rbc0UyZWdHg2cxmeBhn2u2yW38t8OqsS7eKk
wRr6lRlhCcYlHQlvcORc3yIAaNndZOCCGm+EBBZTPbIt7vNhr7ks49DpKWGV9hLRdh+yQAVHNipw
ohvyIDBEAhqUKuGatXFp+7hoCT4TNJhCmHxOd5UvyisUK2QW0xkzJiWKznHfVP499OoDRJosxQOp
Jl0hvKnjNliHe6ao/D7LbMzSaMrZU264XdJuqtDooawoixvqUx+1g8nS5QxlnSCdSaP0QYWVLhM8
H2WJ79UZ3QeoTLkTMZzeSuJpEwuF0cjY9Sb8Zha/SduCe+FVWGXyU1vXvov5MrrP0ImUZB/1XfZp
rqp5QM6HMcVTxETosDN78DKrNl+fUbb3110IYtCkXhr2CRoupo/7Iu8/BW2nvvcKndPrurZYHVvC
pmBOXQDB6bxYEUBQKDtLz1XLh76JVHMKFMia9j1TBIjr2hvFrqV9LdKwahTQTs2cnQc/G+yh4qL8
Uq9j+YZY16IBEFljW7F2WGb0Z5fIpmqscK8C4zLVA49y+m0IIC73rA2pbMxaFFtRI527z6SqO4uk
KsyrY561zUczLqL91YzB/H2UQC3FveRA8vfIiNH7nRsqUpCCs/B+0rUxO2Yr8NSVzVKVxwD6Zo+E
iqzctUZjQ3Y2xPS2ykfonGob9HfjPKsVqUk/ltBccra5b7tWFUltG07hWAoyxqiw+sM+GpqVxn2p
li7BDC6960D1Xz52oJsY7vqBkG7fEjvofUEz5IYoMEsQfDmG4VQ8RTPup5YXqTCEHJE0s2hJcRS8
Ac3bAPwzpSfQegzBNRjaGfIxf137XQU/8wnjXav7zV8ywD3N1HnjoW/By51iTLVQDyXUSflVx0OR
YSkKyeNpolon4PKp4VekcvGM91kdffBsg/PXlZjs81VRtA9e45rijlLZ5KmPlJfGowEt1D3OLVAJ
F8Mqwh1y63twLeaYaiIhQuk6Lcua2kDL68IJX59Cqkbga2RgNWCAQ5jFU7F2j86G/YvoQIp3qICj
9xJZQDY9EaWevxsv1CzWoAJ4bhYPNJxNJyt1BIc/shLpMESRTiNy99gzYX89FsbblQjkL8Jy/2no
vPIkgwgHiqJxJ7hCqs8+H8UUl+XkxCnSqhA4AkygBBfr+r2c/OEjTnVhEFdtn/GkZ+TIMqV3XjnX
Yzp5YScOXHjOJWYS1D2MtBiXhJtqSuHrws+rLTMwhUM6uIGNtc1nD5xabldXyAVuOnje9a5Euhpb
iC7uM9kY8pWMA18THHaK5jB6S2l2a0TVBxGKKN+tnjfRU+CEiK5Va5cnKE/q7+itTyoZOtPkhw7p
VoF+0tzRdBXVzTjVM7uryrfEqLEZBGbAlWh+i1gh5H2gxLprl2YIEnT/jg6Uni4eoLlp4swTt36/
RjghQielgZRJtgwotAkuUiuFIonOyxL5WMD9hy5vvQ9lP2lEorEMHsI50PZu9Ye2v5/pUn9t5sYx
zBUb7cWLZghPw8B7MO62Kzv7jZ7u86Fsof8+5591sbjuc0almRKeYcyMR6HnpTAADK6ranjz8EvX
R/D24dgnbp37/DCXKztN4ZgXYK9bhUsGg7MwAXdT9RlJXSXjRrACYuq4kcc1iopXX+v5AeVy/pwH
/mx2eh311QABXCRJo1wqGKT0yCkH8ictHJ12WTDqo0anLtZuZcWeNNZl1+U0OHXOe6Keu8m/g6C1
iA3D0CTTo94F0KDnyZwDwreT3OXl9dDyGcxpFR/Bs6cWTLmoNtK70QlVnG3BV+8AWRRyw8J+/pTN
3LttvECMKZeVQQkBI0nBce1xrtjRjvP+NhuY/uqKRpcxQSY773qf2vBa0jo4LlFZAU3Fpg59bip1
u2v9zvu4lFTEKCIESRP61cHyunuDNnxrJ3IWtoWOhxfKFTlFFXhpE1CuDirrhiKe1Bo9RHO1vhjf
qBOd1XQuNU6CceRqWtyGiOHLV6jPLtNuXRADD2MztUdH1+xL29jF7Lo5aBBttGunfZNR0t6hJodD
+cSQHkJ9VP2GM3T1WA4jkLb5Ko9dOE2PPZzlFVt4Jq+JG/PyHmX8+lWFddQlrV7GlHWuPnE/Q35T
9v15jBQI2EAGDDfWRoJ/7oDbEjEDa+K669xqzmNbjGqX+XNwR6GqOh4zNeJYWi/E/wbLfivWkGDx
PvSdqywOtFF701SuPfrMis8D8Jg18qtomnc1NT12FYJiEZdDHl1J0KiKeCkC4yUu6iZ2rUpfRWkX
NG8hocofaW7O5SR4WpbrqViXLi78lnyA9OB60xI32VvGQ/e0IlZ0u0rNGDHvwXuy66gJ5FVrnWOn
RtngSQ/QFsOi67pMAC2jX7Bqgp9yXjYrAbS/Y80ArzMsLs3mbrqXIoAfzak3PGgdZlAc1nV0bar5
FaBPub4MmG9/bdgENl8hSBmXelkS54EI9jCrZSHxQjB92ATjNVndzhcVzXd1rd1txoqjy+r7pR7E
jOIEC64Q/AHzAUMgafzEwzzUb4sK6XFa1uExp8yWCSaOICJCKzp0V6IOIUoQDmL94K2NpbGtBHsB
dr78dWKWiyOpEZOSifuu2xcLBqHKCpoPamHz7WCnHulXabyD9VHvSOZ+XvWJgFvaXi8DmrKJ6Blr
b7yShFj8WZOnMiPTcAbcJwr2TERh9wiYtBmSel5q+zTmJv+OJsNoUoTgCWUYk7W4yorpHVBAWr+4
8RzWn3En731Tm2pvuhV6v8L2i3/0gSBlsYrAWh7PORV3RciMn0xw7LfEqPlF51UdHIKyBegHXqgA
yzYIG2laZLlp9+AtGn4V2qHLC2U6eJsRtDplYgRF5IOcGWy5tZrJYxs0U3mVL7DxK8yitI9BGVH/
uu3zCptamDydGtEUcY2ApmOk8m10WrhlJkafxyLBJbXVn8I3NdoUMQOyLv4Cta29KGsxpH1fR9U+
4M2Qn01mFE49bJLtzo56+jqCjoskdGLoM046tGFCuzx8BBlaoZLOk35+QzgqGk84BETLFbd8oU8s
g27xb4EGSv88h+VoTz7AbOzQTVnV34d13fLXNWtKfQDBn/o+jZCwvaY4ra+w3LL372iOAkGq+zz3
7jO2ghEophqNCFj6EPYIohTjvaldahynnYZMwUcINAUgJhmZf+aobrI69uB1xD3zG3IiTRFM6Rx0
NY8twWJcFxiO4YeCRV25FzVW8ONclwPbucwtIp0C6I0k5TzWzWc7LvBuaHF17o6iHviCTki3xCos
SZaAPH1UKVhgp8eaQ+kqNaqRQOzMOE7HCCL6k7QF5K+s8lA5sKNtkezKgbbnEipnLFVzEOSPriFe
m4xLSOak7Vc33ge26HZ1Y3FsxBGkLvcqzGn0HVUkf941QeV36Foh0Y4H1KPaD0C3Ti1oNPGBqyok
kpVxZqye9ipAHfNzRzMtaIzyBYY7YGTcu+uMB0dbDzoEpYvXRPkSB6IeppsSSZZ2sZwYUy8ZjyId
R0SUfTxCC+tFl/gzMqTCn+O6XvEcoNXvX1D0lpCqRy90TLKixwuqm2DtjzO+oEqNIxjaK5BLyxdi
oG1zrFp/8D9Ecz2rncywx2O2BOaeVGQsv4W9Bw6itiqyIi0WogMgChhGPoa0Fo0TXwZ/9aJvfDIt
Cg9TZ4sdkL8ejk91OYokMAOJYodUfLkMRbqdDR65LotcmfY4QPTy2ER9eIdambiwG7OdD+5pSw2p
+/YYjsSlVVOaeG30n8oY//UDgebwz//Gz9/A8NXnmR43P/7zydT4/7/fPvP//82Pn/jn4dWcX+rX
YfuPfvgMrvvn96Yv48sPP+yaMR+XB/vaLx9eB1uNv18/ezVv//L/+su/vf5+laelff3HL9+Mbca3
q8EjNr/8+aur3/7xC30jRf+vf73+n798e4B//HKwefP64sX5MLzYf/vc68sw/uMXj/K/S47/ooD4
jBD6NvM4v/7xK/n3AGh31DAlwR+AyPzlb43pR41vZn+XoR+iHhlGlFL+BmMYDLwhfkX+HkFtlwFv
yGiI0ZD/d3/3f3SX/nglWI8/f/5bY+t7kzfj8I9ffmxi+gGXIWEhZwJnfSnDbc/edWqZqCrucKKT
SyIH6CzHPWsIqgWc7Vrn9c+k6ul7TGC/D9L/b+/rj+8NJY+YDKVPyZY6oW4m001tfqeznaDmFgej
WCNPivv5Rub1q6jYblB5BVm58vO/vKGfPPHvHbzNVyPhYZIFHDP4kF7/sfW8qKCD0GR/N+W8v66L
tpt2BUrB+yBH98eTbEBBmbIhPy10Hq4qx6GrTqSc5wQfYNk7Az6/dys3tyPAEok78jn0g7esuaCe
zaRY9F3eZAjIjEpWpUMliI5nTPxY1IwiMsSsWStwl5t+CNDN6FDOoBFomZMqyBtgiAfal++AIX56
Y4wK7Fju+1G0Bc9hALhDRPbOpO0gFzyh1vB9XmVbgOjTyx48M/nPogqbPhVTXz8vbnTLLugjPe1a
GMG3BRKB70Dgox867r9vGiEgEo/XBwKTYAsa8BcobWmT3RFsj6/Gt+arM4B9K+byU0Vr+mmq/eDe
izrzkcjiPSnLt32xfVEioBih5aiXBFuCvJqIQfpDdC6yXn/MpRu/Ms70PhvZX2OB/fM5wzAMYB4s
YtvRbq6161D4PyvNyXOIhBYFCUvfgUP/7HH8CN4oFAHwbVso+mT8zGSKnzMloPwpMvfsMkJ2YzeO
z//Z4t5QBNuFC2HiPg7QjARbaGppQVuIwsOdgyl96AbZ3YV1J97ZGz97HOhvwpNBk0GiEfGjVdvS
L9lQ5XcNjXAC6nxdX6EvJT4UqNj9JUTMH68H8HcUIuBBwmhrsQZVOqry8k70q91No876pM6s/WuD
V39+TSADeHiB7bad7hqjeQnGMr8LkLE+oXmV3Qw5hiP/87v5mSP24VM4h5kLeKENHHRucRZZQn1n
csI8nCq7qdmLsNZPDa/Hx6Xk/ojG6dj7u6EI6zBBg5QGB6mo4+/cyk+2iS84LIsRBCWxfd61gkhx
XYXnYWzQqOfA0uoMCep/ft63x9nsRfhaCpUaFgiBIbYft0lbV3DnHT0zhlwWHVwbW9N8AsP9Vxf1
fwnE9/sLhHwrE34giR+IbdIVjH4NAgR3nlWZXQVWLSnh2Xvy0b87vc0TSeC9AzyOhP7hFumESg0E
Oyp2jpaJndDYR/Opb3WKfQWNAUEGVOIYOo5m0QW6F4X/2Zert+tFwW9W66krlv+uajRiDLnIcLDr
CUbWuFcUH3wbNe84nZ+kG3Df2Msh4+Ar38LhBEr9HWPsLFnv3a1mar/KzG9jsK1HKJZkmKebyXvQ
2J9EjR++cwMXGnGkszgXnNFtA5q/HT2Gjn+zXEOiZkUFpZXg9gIadUooKGFv5CC9h/+8536ysWXA
mR8Q4Hy53II6bTtEOfzJOVCj26FRPtw6rfN3NtvPwjXMJqSSQi0O05MbLNdgaEebkZyRaHC+s84w
izoj8Z/pQos6Ju04jnHN63BKVt6EEzoXYbMTBfGytOaVBBjcq733BhE3c5J/GAEMLoRPlm+p7Abo
t6Il1UadOGMPh6lCE/0DHfPqq9HQulrLPv/Y8RnD0yjfmhjh2312jU93Op/yz9STw4NoTPda1eP8
Xnrzk4DxNtwVEcQ/GM9W52NCZ2yGZMPZ5gUq4NqwIqkwsHYapkEcje/yR9sP5lfZOHPd93P+iQ9j
kMV5B6kATLMFbKdH0h5Z55tTU3vt01/fNKAz4FCAlqFAXPvRUcnWDqAXJGev95vDgANhXJShfQeV
+hNviFlbggRASLyjbdDMFprlZTad65ZOZQqGQf1ck7eq9qpGsW8KV78z3v+z5DvwGUStkcehXbfl
mWjXaaaCDmdH7HhNx5IlQ1mIL72c2f3cNy6KgRx0X4iOXBWLN5Cf8Mn0CJ5fekG8gTkymAyKFUAi
bGB4JXA1XIf9GZgJuVtz+50w997gyc/CaxAiYWQYK/Bxmnzbhf9CFDU2jKtSD+ca6n3JDFbUBAPh
/UEBtgbGgA4Njxq96TyGmOroJeuCGn/T9+SdZX8zsk2MwF3gsOdzBAO+jXo9iLB6gILOs8aRAWqk
v7arfZ1D8hVylolc1wOar++da37i9QJ4NY64h9oN2wIpyxbwJt+0Z9AQF7HX9l2MZpifCBqhUSro
lWjaGY/NbqBH/Al4w3PA7YO/jLuRmi/ZW6rxlw0qwGnvzdxDH0nG1hHxsJuisTlHa9ZfYWc3abT4
wTtP/e8PHVHEYRzp3wK/2NI2oBrYz73pzrVj+jkn+fBEtflrc8xvLjXycQLFbgpFGIp/G/OkC7rS
/nyurei/8VmWp9VHs+s/L9e/u0d8SSg4jBU8SvANP27cxouM58v5PJKZPbbjOl6pFZx+STH59Xvc
oL/nKD/uTxxDODDMeDtAPAabrGyRpJiF7s9B9Xaa/R/2zqw5biNr0/9l7tMBJIAEcDlALWSRxVWU
KN0gKInCvq+Zv36ecvubtuUeO/xdzUSMLjo6whKLVZU4eZb3fQ6jyfQxQ5/3kV2aTFjWLdiY3hcO
q7bry9aGdHvTtsxODBVubalRcTVjiIdENFl7PTGJQdc46bLcj87Y/R256k+PNJ+5p3w28dExIUL/
KW54XqKdRN4N69JUO5V3wcqMcxDPnqdynFoIROuYniZtYLWOgv+dtL5Kx5blmn/9Hf182i6/CeUB
jxmYFxn+DLgrna0KAIzdqdI3MSlouTMWrpG/fpGfDwIvgtDf8myXGEYP65Je/S6C6SBIxZTOd2tD
i2FYC8RcDHVdfCR/syzwTxnMr690KXfJXhQ1wE+vpGTSswcYmd9czQ/UO4UXB67ln3Jwt4d8ZBRr
aeUfASs8Ds2SPdCmFu+gU+y3sDX935z/XwXqvz+TP/02Py+9Q3ScKtlOdznU5jOXSPPQy3V+sKz1
zEj8om7S2Uul8riatTl1abscKDpAeC0D06hWilL/zdd9ef9/9Rv99JRsTECLIRnuzCqsnk6R/Z3p
dfW4YkGOktIvosl2vX2JriGyu/6fhrbL5yE92wnoPdqS1sQfz8Hc5MGM2PbOr+01DtCbxPno1X/z
qav/8BYv8QbXFsOy8GcgZMIm9IFFnXd1OduPWPL8w1ZvSB08tbe9oPz810f7T9nI5T2hNSZe+5e+
wc+spEo0hQmn/m4cA6Q1yODkbT1q8xyEbZvyCU9zE0urTUkNgvyp2Ibc3lEnux4dwtb+O4bVfzxy
aLN4nCmBmYP/FHOdopk8uxqpVFI2ki81CTtcTAX+uhCvS5jYqGFt/zpsXCtWbObeLX3JtsekeGpL
Od+2dfd3cME/RebLJ0Te4oQeWZLHnz9+66g9glY50920aDQTss3GzwAG/CA2ZJVFPDfhem57Pfb7
jQ5QHuXt1Ng7307nMVZ1tt6LLg/bGP3O4kUimedjkWu4BKKy7OXkouF+/298p4RnAiMhkYznpyjC
BYLFta3vFr9JUR2WrsoQDBnUG/nqhyhvSuQI8ZCOzK7D0ZoeZi/13x2zUvvyndb/DCNB3c8neCnM
WODgWQHh+o+fIF6MLVVLd2cLVuUyarXWo7IrzBT/jfcdIjayuZzIQH7m3lQBKlmZX96307RR0NfD
17LtNnuf9pu4bvrWMdGCQKiPDUCRelcNtXfHduNWxpZT/uNuKW87dNmeakuX7O9Pvw5KGkaqQXge
Ax3epg2674sW7Au47vX5r9/5f7gFsbs7lkevlGrp50Dto1cuk0qcW80yPreu4QSW/d8tP/wPgYnm
ouPgdCewOj87930y8wRZ37kbWMOQIJPcNXSJH8uyG5hdkghc/fWb+nOsh3gIrNEmCZMkrM4fT01j
kqUmwTiPuRxfraFj6GgQPXXRGsxuEzlWOrg3dB37lVC06u/Nkkz539w3BJ2fwzEZGaMnSIMc45Bx
yR9/C8qmbJvn7uxkrskYVS+IzJ1CTK8bSq5XpG7rC7kqI4msrKbtm+suqxWLvp/Gh41+lROlqZt5
Z1CfyRjVoY8OBosMu4nqMDXlEWqGEZ8sMfrmpPvKOonZGUWELJ4PdR682UR4kFIEtmra7mzToXAs
vP4b/X93ij3Lxto7mmBgh7tp3Bq4h2D64NW++DoD5n5c8gFLQ8Zl+G0arfSuXTf9zVNjiq2mr0Yb
OUXlX23a0w4k7HIbz5NatvXQz179TU9OJeJplabYsfttfhpde0jiEPlfENmzTOaDhQhZx0bK8rvf
yD6N1sUWT71h9TEKpLFZIous5bos2vVz1zi63OVSmDZuSzQWQGYd54vtpKhf8X4x60qNCe7xfKGK
5sUlSYSFJoy1ImzlQREF0mpqGFwh+ykyP4x0r9AURJtNFDuGXWh3+zXQLTqNaciD/NtUWg26tZQr
BJGDy2UicSk0BwdBuY5bRsz1sV7aMoyKZclKL+Jf+RWLriiXRewLZw5gaCnpnZNAZSaCWZVvh2QW
4fYQNktwdJKRvx66w3SBhCX2j6bIrXUH0AFZ62JQDTHPRykUsVgIcGLQrTVy12Awd7XTl9ysk+qR
o7S2DHaDwsC+c8uq9RBqkxa9TMVa0cFy3fKDXLxhRu08glhuE/CaSBooO6PeYHdDjpFqtGSMwJKd
CdPhUdQOd6ZUlXxUayXtO7as+wS/ZEFmhXrWrvaGldTDlc2X+7kscKPFk8wQpImsbpK4kBOTSFHN
2Rj5iIPfR0EDNzFiY0mKrMypsVotjlgF8XyqcjR3fa6bOraNP1XI3Kb2eaqQ/+y0G6DemxwUtbHK
be9BT7J8QoLICbJ0BYhi7ju07Em4+WHcDmGb7piKcqpDZFZW7IzB2kar5xTbodUNhqp6cBb0qh39
03jZdEXjAD1kuMf5grM4q4Xr3MpqLuZd1xbpmzvRozqkTuM/t0pvHxwtVX1wcwwqBwZcOMK2Yis/
WIAbuBItdDwxNevysCTr8og8TKJk4c6v9/kWyu+q3Dr7gN9F7muTLze+53RHB/9lVK3Y7dvUyRyW
rfJj4j5MVLSuXfGifG3j752H7EPeN/atj7z1plcp/gt/tE2GBLGb1XUrmunDNIf5/TYlYxNhfye0
9XSJPk6ofZ1YbllY7WezookwqAfTXecu228Lwf6RguGcfxvasf0x/axP+IOk4b57b56n4f19Or91
P//N/wuVDMwif3cDXZQSf1AyfEBz9XsBw69//V8CBvuXS9+EgtUmK0ePcMmoftMvWL/QrGOYe/kT
sM+cUf6/BQz2L/YlbSTtQ1zg0q/43wIG9QvOcSQP/FE2o0cs1P9AwiB/Rc/9uzBCCOG7Hj+fO0pd
2ls/p3ydZejkFD/8nGTv2KyVuEVa5erzjEtrjAc/HMxb57f6zmnq0L7Nxo0+HCLa7E5Iu/7hZ3Ir
I1rgyUNab8nHgmTjS7aW3QuiiszaS9RMiOe8HtE123Rks1fhMr0hbuqdSKwIJyJLZml/sS8wti+9
Zb5nzHCR8ofZ5McZmilEqq7bPjiVO8z0jAer22vRO5+RGLj6WwNw2/5kQ8HKjsO4hJADixwhpArK
/Dpki7G1Wwtb9fjXujZMY4Ga+cURkhZHZ4vg4Opy7Xd4/EoGDD5htYibtrNxgeFuZUsXMun5Wml7
6Y7Yo1r7sKnGLrjRusGNp5Q4QFh31a2VpvU57YpyYHFdO7m7ctGBirZsHL6KYqPIDrDIzlFatuV9
yzTvuGKcyB8W2y2yNNYJ1mOEUnj5zWHNh0XfD/Oos8jDfzDEEzdjuDNzlgdcXqhYb3XeEW9Zyz5/
qGyPuBHKJggPptcWMUC22OS+t0mNHZRZQPfijZt3lzdbPnuHMcsVkcCR6fzoO479PUzzZIktd21+
uFOT3iysgRujYnDXfY8NEQusW67toWNdex0F+P/cJMFto3xvLNkM4Fo5rpLKDg5cofjy1qYYnoNS
ht4RY/Sid0PfJjga8jIpYyFDk12HiWesoy6K/nYydbZE6dJB/+qtUlQx1rL0x4wH8OJtmTgFg66S
IVaeWBC+FWExRog8++/jEoyAdOmkFhfmIbJiHzXaHBlrLJpo7MfwpSBVj5ZW5yIKilqbyBS4l3Yp
HprXsYLPjgGpcN98L7hBXd50R55IPAhoesmXlpY3NpZuiZDVqQxiTc+vkKoK65MMCIM3ZbWMWYwA
p9oi6az+i3LmtYwZPuOLSyY/w38wpPV31atx2UlDv203hsnGDRsMabWfVKfuTN7n7yYPCj++uHwe
KURyZ9+Opv1aBel6k2ZZWO6TkAt259TeNO7J95rXzZPT1yItXRNzy/jvcsmx/2kTFl/TsMgedNnU
OXLptcDWWDoAClhCI2S0dEqT9C2UVuhjXGzyZabS64UFerKKEGIWN2ues7LP9gYj4qxsxL1ER00S
AVxS7woy1+vCyOVQIeZoEWdn2cT8a9vWqKM+jTtnwuIy4aBZon5S1Rec7+VnMU1YxFDdywnPqQs7
Vzu1G6E2nnaFxXUZab/2k6sALHC9ZwcCSvQgl6HYGQxzacToUT07xcXsoEw3fR0okPq97y6FfTBh
MhzDbcm8mPfge8dgtQa0h6GF4BhDX5bi6p7EC8wDSBbrkifvleWH/UE7CFJuDfV4FTW2M3VR2Gz1
I7Pd7OxWnWh2hamK9y1zy5esYod21HHukVri6HrCgxHO0dhpdUTbulQxnr7qDf9x/4UTs1l7C9xN
e9UQUULectKd/LF2ZeRQ077IsOCONm2wqdj1GiWj2m7Ejbsk3vuar84Y2emiblt4GX3kVvDaECpl
TbrvsOlBWyJdaqPWX5aZgDq4xybM8Ll46NuPLDQJxZVq6Rn/q07+/zf8/2CSF9jMd/DawjiVACe4
qP/P2sX/+VW/57+/8v/jv/9XCnDBM/3rypf+L8zM6DNItm3RZbmIGv5LsUg2QOOWnji+PhKFS6/o
N8Vi+AsVc8D8m/JcoTFhefs/uPB/FQf+7r53HKaHtiWxLl422bo/d+C31MMt201fdLN1ag/zWPVD
PA6pRYsDU5lvx26rmu56bUTwAZgGWJa4rLsheBpLL8V86bBvoRu+EP6GNqEKLAd/N1S+pcm/rcz9
bcnvPzpz/6/li96lGfAXp6eZ3oZvU/7t7fdH6Nd/9FvWeGmm/pfM9fL/fzslQlm/eBzSkH6YspmW
XV7nt2MiAu8XBg20jDDOUz1c+r//5Jyw5fDSE//3UUEP49uhS1aI7MJVtKR+6mB02sKVWATYDbNZ
V+Mg6xN7l8M8sOtTihRI2hs2kYjStK6X6Ufnj/lkPSTkm+JRiR6LWI9ldKAXA6ICI4Pct2VKk4KW
SAoUO8YWiYr+5OvCuMmdlW/uNkUelj5viEbdTvjEqwX/2PPoem4hMNz187acQFQ0dXaXBhy5NXKb
QQfR4M59xoQFZ+t9O232dsb7ibPKhFZms5dh0MN3C0tOvde1G+pvE351Q4dlgmdcLGbAS1Gngzx2
DFRrNAnDlBYI/pNRXLAuXRBYV9pza3uLtJuEZRF3qlj7Lt4yLrsdVGS7PMyhZ26rlL7yXcftl5/G
vLpUqELlffttJLGbPpl2S5748sJdS4XuZ7uCOjo7J2Mbrp/K0dN7O0ghrWZrWEVLqrniMl903WO4
eN0Lr9C8hWHf3dGsCS52YCerY2Y/qr3yEl+fKArJths6fViWh2n5Di+ln250namH0ST4YyI9tklx
6xqRH0sEzsvrFOJZoR1pU9gr962k+Uh+rxWCWg0rNBY1pHH88sKKZ3puH5dlGfQ+R7OlSczKNdVX
fFhTXIKg6OLGqla6XcsgIupgdzxN2dB+WutM76ZZi3KH19+/2cJ5w4pk8GQf1rFOdl3ZNoekHRNr
D1Qh0ZDExskcNwEWQT4PWJDLj6MxovgxzgGO9VgIwY6uLc39e0xR2yX2CL+PB4dIfa1ylgPzTTuM
AoZA9uVXi4Ulx2Cy5YUDUl/pyiPJlS5++U2Fz0A3WFTGyvIA3gPInF2vSnE/r9BqRonFcdSgGwIt
LhC/tXwwGltTZJVZ/YW5eHZALlS4MRYOKzIuksDYEh61zFZKf9w5tPuiKhHJofRplWFhGz7Jiz00
xsKE7zkhaL7Uwbg+EP0LsCqdyT+YAesZVq1h2n5QtnTT3oMEsTw2zCnpmbXreN9rh69zL6Qmt97j
4MYJ2+BCu4JaRE9ocrY6rkhp7FuM3gJHZT3k56WuaOPg4VXWTVPyI8B2+IPaq0ykYsMLOIYQcEjB
g6nb14A6mnjIl/YjvopmeasBox+szDLghjSeYbIk28SNXBP5zhNcQ/LaklPNVydu8Wi745XL/jOX
MzEmcHVkMXys/VplD1tWbjtATs4e7cR4GKvJdPuensQ7EBTnU2jy+kp6E3ObeS6TWCaGm2ZZ2uqM
+bB6Djty3gRbgr1LQhiCLfk+h3OWQ7rzQzNesD14coeswQEn54Sebzp3E4OT3veK3bq6XrgP2cVO
HzFh0BGbtGBDScNmjv08m+AK3ES3X2B98uzPtPzOLuAd69GyZrgIk1f56TflOMOnyimq7iZo+2C7
SsUylgctfFHuqdKcbJeZzFytssFgCzxHJrebm1fnJWAaZq9b+wmvVfsyYZv7pEvNAmu8wBYJ/pRS
M0hYNE3aZnYRA28K6n0DS2Zvg5U5GdzRR6PK9GGpfGkfmRZBeiqCtK2QiqyYmAoR3DK9KM6Son+K
lyIczhTGyyc6YvyJ1m4qpx2wl3LHim4MzqrQ/p3vpgnCtkTRL5sX/zxmY9DvyM+b9rhIp0ftqf0k
XmaDHCWYhyBukiq9g+JTV0CdXHmYSJjll8GlUt17uhfdHuMMIpllFB1IJ0MffsR1tBf1ZhR8iZWC
z+Na3IUAb/wztkjvYxIQvi+K/WXEW6SlHW29HPHdsokk2rZk8z5LVq0+GPbigCIolQ0CCywDU8Vq
WpJbkWz1pV833jLu3Z5bBMCHamRj886qPPsp6zP3voHu+7FJwJP9MPUUlLutadVEWV3j+ibearPP
JBXnJZ1OZFzTIYEv1Nb5NsOUWFqTfBwxk+ExpMLoH3qsIaimCxRvh3WV0/rIWL1QV7JZl+OY594X
0/pZF/MadPgtmuXhQdVFD/Z2Q8jUpHx9TmNnu8BbhAu8xxVOGOVyGUAY8cTnT3TwxQ3b2pvyc0J8
Ogkali19ztbf4s5K2kfldRoEoIM3ebG09dhexmoM1z33MfQFkTyAVPnZ95r1pU/wUeR49SvzPrKJ
7zUjLsEukiCR8BBWR+vyMKVlGNSHkcez3BfY/IPImzgkUTGNxX0HBNPaJ1uRndPZZRon1MIq6UX6
U7eDvNU4V2FftdbV2PrTGgWggcrLv5zar9TBl5eYam5fyeDsSpZDZ1+Ni7XlETAOKtCQ/9bZmAO9
jC61tAuu99FzWXETgZCitvkQwozCbZguaTQMvlu1eBJpkTRjwBpOfrUhqY+rY8F3Qxq+3gd5CyqL
KVfT0bvxRn6jmRhPkgs/KNKNVa9EPowDOzubnAOTHHOYJ0KEhJ938AGl1HPsw6+xsWMyeA3GcZN8
VoKqOZ0tSuBJTrX1dW1tC00abTISg6QCA3TgjrcfNhZ8Vdy7qb/ekzNpwl+Bi9dMfFpplZPzFJ7j
vS115wbHrJ11x6JISjjGE01hA+cYUMZgveSzKbkIm5gujqhewqoOt30vLKbF0wrpwi1kFx48vrI7
aAxVMIIn7RVvqqmHeEB031zbWZFaEenjuB65ctdr2mgQnGzhunvuJL6msErThNaFhwK6pK8/nHqV
hNN156FGxRqwud8a2wzpVUpnsIOLpaflaS7rtTpjGCofqEPpSzuy6barxnKYSLQBswSZdZ0HqiYk
ctuNW1z6JxPgAZeb9iUptfXB6gy/2ly44Ys1GE6vX1XNE1rf4AsALvEZMlfYnRPIcMN9RqiKGWOt
dBzqomAxoGEVOL1GuTz0KyDY2C5XLPWBX/r5pzLN0q91nrgqThAlDLEGW+PezkLOzU1gBCS3ZRg8
7qnegi4E5cL5zk8KI4OQtXkKWjb5HTc/JSu5aDNf23Ww8KeX1oRPurPWptrjXTPbLpgcfT0Jy2v2
+Wh0GWe4lhCEhmsH0zU0hRM53HJfutkvZDyAUROH1RJb/bQwh6kiVWPafzZyWL+bPNev2m6IkM2y
TfOhtHuTRn5FoRgNXageF9Gv3nFkQLe9aGRb3R7bJVofpzNFeIBKqKpDsQ7hLV/xhPlZQHQZeKge
jQAOt6muS/Y5Vn8rLtnUDLYtwG8bOWIuq523NgFWttntcw6+TwjPaYqpPUQf6ZDnFn53GhQywD2g
0xCJr9U7oj86Buv6ELEWI2mPdCzWcedDmv6gZ7f8Pvoj+E1/q8RuHMdFxFWTBQaRkuxIwdcpeF7k
JOwTBtISLB/Tu/awNJDjYhsVrnOnTUJqUqE8yKMQi/G5rVKfSztcEkaPsPbe5qFU5CC8/SxG4pZ+
XcohnR4gWmTJafI62o3VlDwNnB7viF3C7976CbABEu4ZNbdQBPOn7TLlf6yw4BMkDQgzO15k0IcK
lZDjvfRmBfMnvSG7gZeDlGNRla6PTrhtVpQMNc2azA/Wr0kjPPvE4MdpYpDYmllTu4QvUxaG4gAX
S956pFxshC3YqxJhKmiLvY2KYtyJole0G6c1DSLFlVQe0hTS0V5vVn6lF0i7pyqf12PieJ1PwzOp
mQb2MFWfpo3efMRWedaSwmrbmC5aDLk8yF3WoXeJ+Hwdi3ebsGXH41jItTz0S979yKtS+NGqlfcB
b7lioVDYpXfFPDv5ZyWM7UTSbeS2Dzy2vz9A5PXhowRrn52Y3AZf6+lCw9i8JDn5Vc3Qrh+mLt1z
KyPwckWRfXGaZhU3XLsOTvd08MeHILec94ESsQHQUcznfqNOuGYHjD8DNBDp29Z2GTKeQT3WhRD5
oWld2olBsOZnyk5QE/x0tLDtKHksNBse8uvK5KF7K9egsW80nh9nN4+t+N7JbHZO0Iqs8qtbIX77
bqVIIel9Ds5AD41m2yfQafVXTXfzmAGDulkGJz+pKkNvv6bpV7/0+j6axtr75GwB7CR0/9lH4Ru1
8FPa+lEtuf+R92wNrF8jHsBfAsdLbBoXmnd16dsXWvT0AnZAJufKm0J/T1TK5zgF/eec7VB4UDbz
reo/ro4a8w/l7Cz4UGhalU/g++rhVFuKNYs4jqj54sYEZXW9patlndeN87DvtjGdYSf25HeKy+yV
dXNjenSVqz+4ICisy7BjnSLYkcVyJzeVfJklH/Ke8bWcABPMRqdHFpV72060frG9r9bUeS+bwhp2
rM0GEmHylmOu+/RpNr710Uby9lKjirmuLZQpH91eGEbRcvrscD8Fj8XQGMzxgbdyphH57OaiNCTU
NngJdqu3+XBsIegF16nv9ILJeecywnDr+02lAJ+GJjjmNPz3CRtljlCdkrO9AZa0ktL+KKwahagc
E/wvCCNGgs68MLBYSOF2nl/Tl1WUbw/KKBh0Q24c4E+MXMwRQFtp9qXaLAjeJcKGvSr88EyuO38m
DaVTPAN3ubJ6rW+niSwoYu8RoFXuLukfyJ5zG0jgoKDf4DdGBUUwFocm9NrqE9T7ujl3nk1JsYF1
01dhbUgucPEWH+oEddyh6lxJIbwqcDquWxyTZtyuaxGU31py/l2SpPXzBnHMuis2Ne5BV6r7bbX7
s2tPDQXEVvsU5NpCGMvqpOQtsCsqF9mk432rVjvO5iBvTl7r4pyyoWB9bh2dnrwi6E+y0n52EwTj
cjNXo/lunMr39xMTZlT8oCG3kOFVXBWwJ+Ogoe+zM35pnhoULstl0UGIxTncpudyw5QS4UwpmCU0
BgkUFIXxu/Gy4SVx/EWdRpwqbtyVVr9SPvrhi0pk+jxnUKqdC9spMsa1UDNAqk2PKHL0mye0/SxW
1/6YX/ilKYMHs6/abDq2yEKBk67ZSmrbS5IyWZi7cWv4Rg1L5OORbUMJ2aXCp6WqlCwYPwQcsp6l
dEdEzeu9xsRwBLiXhztsyuLAC47BNfwZZx8aege3s5y9JM4Ht4Gm6ckyiyki7BjB6AL/2s6r2OrG
0YrGLBHlq1cA6DjC9xmCXZmT+z/aPVnsA0V1kLw3S5G+pqtHzblxSk+wYNqnAsHLRdvRdw17LtKp
uW/tVDN+2Sr0AHKyrJOpHWs4kgt032yFOP51EotSu2IOlHsr2NdyKVUlG6bWeXviRvO+9CDNrgO9
OHnkTnn92oRtoE+DPTDSyr3wMZDu0MRzOZTPYBp7tS/11npoqcXqxyZf5xvGbAwe07VV7nXiN+2r
QZQP8nPIGeaaefMhr6IVaNCccrll3PhXJlyCly3k4dqPq6urmzLzp+W60b7wd4UUy5u3ec7ZYdXE
0W57587N1+Wbcd2uOrb0lPbpFKZHPweAmnYg7JBIrFrGjp1utynTxatpaFsTV+iKnmFlDTukxEwi
wznvxjtSYp/VrUloH1uVmojAmtaHPKkTloZ57jY8Wl3OLNfMg8jZJddwcuwJvsZKbZet3M29At+c
jc10n810E2ZVOhkInBDmJkfMeYPZMNxgnwpk5BUYIU52o4NnxyL34WlhW46XltcupMJHTwTBg+X4
6brb2rlWV4Jpzw4JangKoYV1NA5ke9h0W74Ik9VXQIm6DPEFRe9hXn1Hcy/7/ZcasKD9cVL+Km+6
kTYwwQLWSZQ663Q9E6rAq1aXdkTcFXjANnQuyZG7MnwG3SKGyCqqdgWPWJlHxlzFF5F4xNtLu+E8
JBXFf+i21XQQU1jwl5VAYl3C7Yj6NRCfSama+pqhRPMdOqICbTEDnlnkQLUuxHDKXLkJ1kXShSRz
CKFM9Q08uph2on0GWrd4ewxc3YrZyGYq9YKCp5vvS7Q+5keLXuwh4FbSd2CV6IaphvbcWjvNnUlQ
mn0qCqvTcZetQP98S/T7wavystixUHhFjTMQo+58Zo3VrqePCuzUq5sXJ2PpfQS8C0V1RJBCPeBX
I4znLheKnq9Uw3vX1CgQUGhlh24AknjI3NGGSwB2TYaPZoTYgJiWychD2yHsAqkJ8TMtLyw7hHre
R50r/86RiAujwVusLlK5aLAm6LG5VXUXZLG9srDQoUv5vaDLUu4Cn/r3sM7GKljIGIa3JPndFWui
Gn3I6VLf8yjrF3R86xOaLjoBA+Ajl5oc5E1uZeDNUCa4R90EMKtVVkKmScQCkrZx3FeWPZa3ZT5f
oqAaMUrbmgOyX8OsZFNit87MNulDbXhRedR2ebZWr30q6xJhXDA9OBI8X1bBm45DE0DMDBzdhXHv
JvkHxu7DGG16RlkwGBs0FaAhtdzmWTNF3WJZX6qxzN09iOxivtKjXtYXDT31ywKZ+HVtIY3WmTOm
zCcRlKnB0SdhbayXUP06v8ACI2bOVm/pvdMHwVWu3LKBvzOG+kg4bdrHpBThGOEF8MtHtwppv4Eh
JnhvYR+8FcgnYSGmU54SBaruXpbdeqxV13wxLJm5FapmGI04A9EEO29LlcHHGxe1IjSwQD/lmb0h
q6AXXlIx+eX3ua/lgWZadqyKXhxBS4vbZp5YL9HM3rUabO9+aUPrC9snl1veV3efOVJcLZnxbooW
kNaxyWwxH5UW3nsTtFUTgR7WV7NW3RFXS/oOaNR9KXvoMGecj9sSjatOPhVwoh/TRhQsI5saiutw
GE82oj+4W1IgUrNCA8WyHVd/IH3PaSg4lZzGaACc9A3dgfu1L8V47dCeve6VT7Kd67xAi6iLj3nv
mkZC712m4mAr036RNON5jMDOPg4shMtPtDRbFxJZ4IFFa2Z/24dNbge7eirGqylY7H4XBrq0YpmF
xjlMspPVsXKX9iJhkKOzq0Tmcvm3rSa3t90M3KF21KdGJcKNN9estP5kIW4h5vX+O43Gmqn7FoQ5
Wg8rWQ4YEmg9D0SzCDBGyOZjcl6HhYl3aQ/FNaIdmyIc1WqinyCg7qH3UdCAEfnwyM0qfVyKGVIE
MQTKmzGdutBpJ0m7PZDVQ6vn+RX8WIpILlM5YQtjcuwNa6B2nq3l/OBmM0SzhaRvi03n1nTXquxX
6c3qP3oZ98Wde2G0AuPVmfWDuJe8Gm9WLYTKIjgvRS8f6LDzFTi1uBrS1u130nYUovfElScv74ru
s59VwduMQOScVK2/9wAyvoZdV4J4DQMyVCOW4Mp26rXYDSSe9WFZL21La1zX5opAI251OdYNFLZk
0shZsvL+f3F0Hstx41oYfiJWMYFh22TnVpZtyRuWRraZEwASJJ/+fn03UzUzHo/VTQLn/DHYoual
WYq1u1hjhFqiDIboy+P1vsffEgcPNUUkUTlk9UEQ7J1CNG1c4Mryw2QuKaTbbXoMFiI1USLwcPl9
lPSrIfxb8cuXN0y59bHFT3KXEKuvjaDAhLfUQ6XkBlaUonjwTiK24jmlCKC8NguB3ykchvpd6Cjt
R7MnSDQ/zMqVTlr7ujoTeL+6mLfkehgiz/pL3BhwytxxkG6lBJRhzZ7GXUf9X79j3l//I1w0upW2
ssB6rYEMr7nxv3N36k/baE2vnCtLavymzQ5YXLKbcK2q2aOaG4ujqkaUG6SwdtVeDFNFFN06VK8b
AqRwP3tGuQfkYsAEW7NUyRLZzQ+JrihtlRf/syttv+akJ/5q8o2014qwvV+ldjBb9K3V1nt7acWL
iuhk5gBx7H8IetcHoHOvv3izy9wddET6cho2fn8a47xuExadDQXqCvL2AjRCuLVA3PUcDkWtrs0a
q+VaqLlA/2T1+glhjBu9Y3P1xmfhDDrj3o+t4PnuDzgCd3jRcS3DkdW+F+aqfeGik4qyMD9GFJqS
SY8vdbdMohOphHaZWKtklh91xMvCIZxBdwW1EAd7Jkj/E1vwGO4btyWK+a7fGdLesTx/R3xf5aQg
nnoilpTr7ypLu90SED7VFDuATLLO/XUQ/oNhRv7OtmgsHxs5m/7sD6Fno9+xoj4NOx5Ejry6+BX7
aK+u0pqnN2+oZoeQACtIWSjZukrf6nm+V4ghIrarN1ofjJMSB+sw81bRnAYoDPbshBpTCRW89pZG
bS/ApC2vEpTbTg31IukSrMhqhBWbck7WBnQ3IZnWHPFCem+bHeFJKvj/E8w+YwpOQm3lPMm1+1/s
lU61k8UYfvDfTq9F7Q3nBbfoEW5p+tpc7f6yY7W+R9WdpvKzEcVS7eV6wkfpbeTzzsvSXapg3Jqf
jYmNdUOjWIwvws9hPd1ycgOIuqB/t+oheAlkP3cXfNqYZrdNhTcS0XwW/5DAspeONNXwNGSusug0
GOa7nmIIp89M0Srw28/V1v7d1LKtHEQh67/vlFV3GEkrvEcvm8jgR4mdklu/1uaP7OKBgIJsIvDX
kNsQJLTTdrCZAqoDgWGcfYNTAZcxsJivQeNYPPV8nDvHD81DJmpdPK4G/brhqgGVmoqJG95TnbOP
nFU0n4Eagy9XryxnMdnrp97K5H/9Coey8yuiGgYE6fVWnSUweX5mD/cuU+VOZYL9BJKjc2WVLrUO
HxqSAQqCrSdBxEY090/wDbZz9AZQkXcumlCC8gRhQ+KEVzKigGpMP1AeZNvFnvv2KNZ5CR5zPcTQ
lBXOu3bnbXqYH1ziteMziQhKHaJa3bF1cI8fqM54Srd8nv4tAzI8ggq6vrjwpfpXyAbyTrH8YIJV
td78NG5E67wvwdwvF4q7x/utvPafGcw8OOn/Aff7n3RDBOBO+rAYM5m3rm/dPZqN9WNoaxajtfRU
ccEw5c3nZSyNc8ayV5yD0VqpmUBDmXpRa+r/ANet/US7+ZLGBOb5x2Dq64dNeCUhii4O3HpCAMm3
wC4vAW2vVhM7r2uAvyKqC95qInDmk9uM/p7gxOVcMnX2O4Xi+y3DyKjeRZit0Z5SitJ6kJZjmrND
MngiiOffm8axrzCyw6+VqGDe3mVeybMmQN95cIx0XhEFO3Pasz4wB68rPexWsajURhlaJ/bSYTVY
bMtGVtlnIm1gh4gqRSf0sfT1eGUUhzhbfFmtDeNu0Pxwo3X7sqeCsNUAxcJP7j2KRmIYira8LT29
R86J4cY29i7wwaI/8qYtygPJM2NAhrEDsAOp3q+HqpdT+caminBwCBn9TlkOptPugridt99KbZ5Y
U+iiobzl09JOe+aIKg5IRivY4m4Ep0c0W/lymC112JxOBvGx6oM4+wzDmVQNYRF86/9Hnrvl7RhY
wGA0aOf8YhfcE1uaT6rNzzSHlkUIWqmH7eJLx1ec/rlP2mkxNzrqqaDBG9ydC95M81GLMnef+34O
y4+gzNYGEYBiBW0T3gyKKvvNtS3iddisUxWMsz6uJE2tlBVVtX3cHHsE8IaniT9dNcXIKRE6sPIm
q2sPhkqAWKFgwWEYQ+MCTB+MT5wlK8ki1dsIAVPD79ZwQO+OV1NwygJNvPV26YvBqknNFsLXazoP
ps/tZN6a0ipSVzLvjccYUJrmiF445iRWiwnvsau8sP+v46lhyl8J8t2XjAiYP2ClwZJ4XHxhbk3G
tADBBFnGigCGPT63iyiW57kuyGJLxrHJ8rQg69WnzAc73DztPKwxVbVbBmC2k8Xu2u+clXD5+piX
hIdw5QHOO0nUrphnCiDrJZn8uS6vtduPxRMnxz0VHmoXOrDVdeUMKNhoABEJH6MSxGk7Y09cnKFg
ezjEnTZ9fcmIFCYmuCz1HP7t/VCGP5yo9PIbi+xI6XkXFHlaV6ShJCUQ9nYdM3p6ip1NlK7m/QNf
/nlvHtX7SHlNt4fs53DrBNKRMyUqTv0IkOYth1hLY85bEVGM0TdZHP+ViHZalaJgEn1/wqbXe6mP
ryoWCUb+uxyozwvW+j3klQkvwVK3wkFdY4EJQhPnMYNEseBLYpVrqsqjILcs1BUBGaWCANLkLRAn
6/XlH1nBjd2H9U5RVrFFWeuKY7PYhTCo+4bc2d5iW3riiJQGLp5JSfv2kR6ou+t0RWJCdXU83js6
Qiqz7KQPu2pOdOTr6bpYY1Htiwz5VniGvdD9KUTFux6J+re9vUQqXSejzGvgqF43a3S0ZRnI7MjZ
YGx1kjYvUaqsETq4qcmT/wsF00jaqyKKnw78fEKeiw0tCaZtKm3+VVFmgW3zVgz/jTnh/dY/UY4a
BtjvsEymgmF5i5Pcc8ueDJ9wsHNuIltwg5IGDb5h/ZXLqPo0Ml5XHxv0JfJgFattgISBgiHlwPV2
Q74206PXEKB3LFxZLJc5WgPrsVLEwRN47tTxMxbgjmu0GKhWx1U3mKp/G8Oqj/9ZihbdUyEHu781
JcHUZPbrbYExLgv3i+hqDD9pAJrlXPNaWS5UqpDhP0VTTb3jHOzavQu4rOqUTHV32o206kwPc+93
7/a9syeR2G6b/8gq0v1h1WskajqSNsATfKzIbHKnP28LSoT3ydNtpvd1YYnqsQasdw/zCFGwn8K2
pA2p74d4jzZsyj/6hiHo7BfWYv2+cwTBWXFhh58cjwMFAqYZ6p+ZFVIqpMaBYO9dqxArJ1Ez5Ns1
bhdl8B90LvnJU8lZx20xVct8XybooIi2vBz6feZGxUYVQ277aSOb1eKq3IrlK8Jh6H5qwFBxA4hi
eN7FNlfAW+MHVoPM2UZpfnScQW0CIbhCn82JFUIkwwrGMSyqjd6HIop6sum8moK2bWgg6OxId4dw
c/Jm3E+MvfEFLKfX5435ePsYfPbaCyVUk2WjpZJjnA7zOixndDru+DBPJG/8468rixYuCZINohAW
qj0DjbCcLb1D2HvrrjyRrD5ZVJ1N1XbWoQQLyw6IE+vm1aZiPqGNgi2BM9EKMPVxD89sFV5jIpaY
jI/msYO+in8FBDetcTIF86ouJsy99qKQLmRH1+Gsfl4C/uYU2rZHPExlqxVDhD/2ETNWXKAgeNYj
F2ay+TKXgDqrK7NzQKh2e2iM07RvQ4ej8pXzA1HFEZ59a1+ruiUIeJ1LzXGumrZdb7kVzTaz91y2
a0KEfTf99Btt9X/ntrDzv8EwThjyyqaHiRp8laWSs8a9SUuP/gGgstY/WcGi/LTlIExfVG0wqhxq
F2zqiYfcjD+2ZSDXOl+NL5fXCRuBf2sco4mxYfUHeAy2kmTxwAnX9mMtMXFwA5E4vl22aSjFwccR
6Pzzw2WYu52toxcBExAMcCxPNFu5CokJjtepfqqoxvFVwsw6Lt25vXsfDoHWtuz2wIHj/DUPjkZi
xgwzZTxPkzPUEKcrsW9XYJBiHlFw4ZZ/WreI72m3oTQpi+86Krd5fpqnfmm+3SxkKQSGKnsdJM3M
3O/dnKgWC9MLqFVSjuMkE7cmrgULbBjQhjHnE1yU69SOtW+q1tevftFsg3s0d3r+zaUAYTgVEzcp
WhzKP2ggIcyqqz6DeaPBYh+VBrXmDp3GvC2Hmk7Ne9hLC5H/kNM84BMLNLbNiFYG4cZzj67PQfaB
dKs+IT+hUL7lDs8/MtddDW4oTYoclP6sAobVeQ6j5aBInWM+Q1D3Us1TEezC0rXhWAKUdcs4tj8E
rUaUqWzK+1OYQn7OpfJfWqsI8FYXlr5h0gz8VPiB6pJO2lX8aOF0RLDbInqfUEXg/iEvl7bLvYxa
j1W7BQHU+8CWNl7eqZ6L18z1pHOIM123f/UM7PeElss1n+5kaN7CGpX7hIspjGJyF29Z0B6RTE48
tFvtOCUrre2vN2eR/uPS9uWBDEO6bCptIeosawRztpNhDFVWaYEMO7587lQWn7JohEOXeiyoednk
44IujI4TR+sE+LBPtalzCgkrs1EXkPtPBd0zG1TMWH3KugqO5Uwtm/ACXEnEI3pnR1jWZxBgvq4y
C4Qn2LL85zBRMVQGhf3FuOkfkdg7V1J5TGLPA91iCzfRYeoh/QIcOBdJzHpqbYS2J+iLvedubuen
4v+unmabSNW26iyAWFzFI4n+Xep6m/cQEw0IcQwGfe6juX2z6SxIgqULX10MQXiN475JgGpd3DTe
isCPE+Jnx2a8pwZy+giRESc95YnHkFiZdBijMqGgT12s2BFUTeVyeGNp6gDPLKeAlI277NY6tOkk
gztQazGFzUdFx0tqhd3yD9t3sD5B7eRMaLLxT0WdFX+UMg2mdJ7x+2lZuN+Nv8k1IbAhP460CckD
vx5xZ16EvBWifIwmr/qNhR9liyOV+IFgFl2GvxJ6Z+bJO0u62pI2K7IbjkggRitHmOKasuUblr6D
w28cEFv2ExKaTBNCOiHfo0e7aveTaNxT9X9tLrB6DPC/NJh2eHgfvYW1c2fqLHwuXBIxMKMb+W5r
gW6XP3Dx4NXkoOzikgcxl037UNfgMmcHNUkSeRlO3IG0oQFznuWSAyPllsbWSgaRxocG99Ye3dwu
9kQRIsXhUnF5NMbFo1GuqxKEPpF/wsQeHOs1ymHbQuTcsQJPhBUG6q4aePmk8OqSTX1BDi+K2Ud3
C2hylEHhfwJl1QdPVcvRi7boAEsGWDgRNpcspirPC5qMJ4riugvtiUzr1Rxs4JOoWPXN3XhNWe7a
t8aCtAcxiDaRhqNorqTvs+2OXbSjxEU6iYHcBagsWjReQT3RgrjVkLMFsfkICSKLtOjMBTdKRO6q
PUyhoIKALehqXDKpknodo9RyB4rbWOabFDWhd6ZGQ51mOjkLmAs3O2ecPWeSDgaMULU+FyOoZNPR
GlDyDz8Qz3Zv5cRyGm1Ue5AyC2C8bFFxKlvPPI2mLm9ZVMQP9oYXPoHfrB+d2YBB20EQvlLEgaTM
ExZRhjOdjBkVP//ZIDxk7MdBOPjn1e0r++AhcPjRZ1bzbte6/+F2a3xxF+nuSUeAGHXWLT8xtcJq
0Pkgipueop9hYxgyN4pxclpPbwPQyY2GZdVD3zjOzZTF8FAiZ/mIxpGURNnW3r5rgwhXDgaH6OTr
WNJ504j6gn2At9CZ2vZJNhpBUcQlU5BVKHbt4hQ3iZylpGPQUTTxRdN0oVZCJgx+lDvS0KAfaQDK
PjoPMf8Siv7EYtwd5Lr1EKixO7rJrLtPnuf6WuLEXJOKaWMvrbh+GBpaC3bQB8Gj5nJC2wnPyS0B
J3Uido3XLeh09g4Uvd0mNvQPjb/uAqst9z1i0nzn9aCDuYuauMia+Tkeoi1tKk8k+CirA5b98NFn
RL3FzaZTf2u2iqYUBudnZfQosRCM1VsfRuaZfk+2kEyQLE6E9fh3Rcs67N2N3WpEKvfF/BWvp45M
9hRLv/XaYew4kR3NcrtrA1XRlLqUvyru2c+yWXHwTzU9DzzAsG34uAxLdUM/bzobPUPlB+J7kFn2
Vgz0hmI+WCFvlBpj9+TBejTJOqh52QOF0JsWwm09szgZ9gHR/lBoha/e4MXvU+RqcVZgWccp3Ez/
tCFzIU4j9pcfedbZjzk2FwiKIX5xwJDO9iLNuYdIGHYg95FzWKlzOebgzX8RYArxvCxKv4FAKuuQ
l+MUpxOzq+EdzYEvt7Xy85SwiRkTbtv9Fc42nwuctBfu/0q+y6r1yEIq7bE/Vwqh7n4Ih+g9RIfp
7vpmcVgjyqLg/zoL173TecFj4/rKQ7flqP9mP3Z+3BUREcYYbL19dg88yLGeHu0xLtZjTuXc9tHq
IazAJBf++xMfPNVg4Gf+9Af7tAut1pTwgDD7qH3shbBHqwrt8qxXtNJ7y48bZeA7CD7k0Y+x9j7p
rJopV0OJWL9kNtzDfcN3qNjcCZqNdJrZeexdue4MFWJl2CI0yNbJMBxZ6FUU4m7Kxm1/cJEhE8eQ
T8TaxsjfmRgXDWbmrbSmRPzhkCLAExoIY371L4TkLdNKPY3TlQksznbEL3jPdONO/Qstk3R6WmEk
o3MPxOWzQHIWXrgFl2QREwqQjGwnO6URL2Z6ssyCfnnKQbatXMjmZ2E5GZHoEfL5g+bQ2Xb0skwl
MRpCoUWMY/XplyGLYtR74mBV5aD/UAIyJU3cjfrC2WV92YwaY7qKiZ/e6hl+FMJPXq6RQ2RXj3M9
IeLM1/DgVxQQnbLFbBfA/vIlb++GkY2WPP9z0OM4UkZDp1hKXlrckrtpuYCjVgQhyz3FCBwC0pbX
CX1mdc+mvCsPFzLoxmuZY2t/L3w+hqNwt3j8185zbSEd4PNnVh059k+xVmP4G6zWHAAzEL22YRgX
XCVDU/9UpHssR6qtqjHVeScOORrf8RtPzaC5rdfAeR0kIOEN8mXqQBkWFTppu9AKSjV3galpT/QF
TrdErFKIMyikfGcpdQtMH3V3IRuyLtCmYw5+LpZOxxSvZKZHUjVy///UVRt6KUVs4fYtHNIP7Dps
+UI2GPQVBC33sQlLt4xPzCC0KZGewgmV2qYvQYpDl0j4nRWCR9IIlGb43YZ9vXgme4IdtQ5Cy/pb
enmDXN222698o3EHZgwMhSAggcu9XrrXcCZ9hj7jJkhMTT7jqaCo6jBNdr3cLMDXDP6C1tU9ZjNl
vknqXRpyzrL2Oix+Fb5kyG/+IkA21TnQ7bjA2HFB3+1xmC/6PP+mG0rxw1GP/tgtdnDyRVD9rSxl
LpBrQXDSsb3eUP/+tVUYcVBVYel1n9si8dABf4nWHAJ0qkOS+1vInzmE9eLgG+msfkRi1dMhyAeY
f4+bL9RxskLlTaQwwMyiIqSZ6kQhexYQK9ALC/05K11snybylAk+w9tgH9rWzyxkMC5BLXGChQpp
Vh3FTfncGfjmYxtvuv2w9LDCwtE/t9WHeQnL9Xdpk622qxnbCWtt3Rm3ljuSLlSHvf674fmmDqLt
/AXXn0GQA3a+IdgpVpKTZm8Ci1mEUmx7Unbfg02E0xVddIi/I861sH7g9YjdlmHGzPGfAfJxeyC2
ALmPNCUalhUJWP1QdEXZpfac1xWQ5aZVf7R9UJg9uY1Eu1jUjMfw0Cjvl1MpyTnXdL+K7r9x04B5
F7OgycxSE7itugiLyijCMO4WeRthwFb7rXhr8nVa12sQWhIUhbFr2tx0pHkQdT2oZrc8Fgq3Vp9A
EPpjiIRH+z4GHnDwjg5YBzUwSKd9T+Dc1l+BUoN68+jzpBgPdzKPMdNLUA7wHrNsznWt/e+NT4qe
WRSnOX1jI9Wzn6ToGZriNih6SnxhMelfDaMV4VIReoM8KDN0el/MVmt4JVp/7Z6c3qcbPp1cUTkP
eqIj5cUmzjrwfwBWVcHejmQRH0sfcJ0NydcSdfQqepp3owJD2S1HpUyfU4ODtP2n68Jxv524gMfc
dyOCX3sW8Cro2V/GhuapC4uvIxI3BNh5cdWAHrUnn8Rcl5KP500Chi97H+UrncJZ7Z9FjQRqZ/d3
fGo0i31wSB4+oo5fWgjLZujPFp6rK2dSnkQz3NQFnT4qwiGfv2tYxbRGi+SlLgMTniZTXchXM/ZB
Ejp48MbQud1DqeYvEsk4gwhYrTJ5EAUpRPFh8X3FJYorTdyBj7Uw52EohJW4/PlqfBFW8GcjdLne
b0JWv0PiFI6z2dby6HptKICKADJ4SFe49UYWwd2pahGdlK/RvCsrMx2GRssFtIcvYC/8ST/IBtsj
h0LfvSCBzS7uIPq3FWlsRnKYXB4DvKMfmvymJe3d3t/NU46TF6J2ME+eJVHJrjKggTlCATud0Vts
19rzMJWgxW1IxZi4JoGIQQhm0snjvjqOtqSuHopQnyWtp0816Vuppxe3fAbdD/qr32czT75tyhfS
x4thJ/CVP7gEZg4s0dCmHpTonAD+KfupmyBS79QnivWaLfiVIO4Is2sjvWRDk+fu8iYiB4Tsq9o+
e0XvRvsWY8x46AL4+SS850gPoVv+8px7pk08RcSDFTVMWoPY3HoMtkYdmwkV296nX8omAAMFPBKY
uEmI66AEV0VklBw63ymmh035bHFY3dSGXKGGisJItPDjMrvFn0tBynlYtFGeTLhzOAfHTNHv5YnZ
OXKZmK+1x2uABweVztDMBQkRhDEmtiZnk0sXfvI6o+DCCLpRYFjP5ZwOzeKfAXu94pCptaN4oIBu
uxe0/gxMaUeYi6f1byFw7F7HMJ5fyZQU6hyKbX53TBACslhTdRRDVvQHEorC/tCG2j+Ru+YurM9O
6z8pkJTnri7Hy+ibUTyOoZaXqsEpSM+8nepWLmd7a+Kz0So4i6AR3wRFGvCJAnicALLhme2Yrysp
s4mYrQBnx3c45dWpxY154lUp9mwrhgFMAbpdypXd7uxgC8GoWcstJjUQkeBptFDEHGxvZX5rCwue
1ELZilwmMxDrbVyIY0jVzt4umVO5NOfxL9k8rLbs8AHI32a2lF684VqBy/M2kzH0GRfQNm9Oi9Yp
zWYF4EESzwP+jQLamHuasjhSRY+DDkuTktIF1avzgalprt1q7wokBKAFJPL1EwE8acw48CbjClTH
GzPwrzYkhK8d2pHJ3bXjp96ojPEao+WO/qTghW4BbHzLsnb7psvtdddP1vScUR9x2GqrvaxzJvfG
n9EdTXR6tZgfE4ukBkwes9SP9CLja+G1o5lSNaFJnbmSqRgZPOCLQ9JNhNs+jTxziQfASZOzXdYX
2bhZSlBqbqHzt9BuBoDmBYSx9n5MHEwKJDX0j0VkIW8qy5l83GW8R/U5Hul9CUBPb59lpCsrDawx
RlYwZcNxg/66WEhzmL0nDMAH1DAInLew4vUt675PWiyJWJcqF1FgYWv4ZHcKxHoqEYjjtzZTxJTh
+nFKjOhy0rZxDrVXg5MVTmb9wSheHOMmKH4LiSaXJETbO5NxiyCGwtw+3FF7hPzF87LfPr6in/Qm
UucnUU1dcJj1h0JM4972u7j61KQ2vglXlBsKAViKn6PlLGc1+o5HDaqHy64ldkbveDqIBRBl0fyx
pil4Hgmxa04tFmA76ej4ONLYbL7bEd+gj+nxpVuHOqW0EtKRkCx0DYNFGN0IQ3u+9/Y8V/Uqn7X2
muyV1pDlaZjgX5AzBOxSNYIjgPzOu3dDqlzsO9a/flc6yGeV3bMAmq71vgPTrdlX1/XZDTaBt6zr
vNBjCckDzNhAXCcCpvBq7zSy06ep7XWF6R0phLUuUIacBtV7MRLxc5oym1RgOCGGn8lNIZMX4DLE
0ZUdZm++cFiANdYshGDtUv4zUmmbhD+w/l3j5RyqmFeslLJJlRSjt9oHF93A25qtiGsB1GySuGRE
PVnZE1soMVp8R9aGHcyeo2R0RvVkV04Z7POeYyMZK6sDBWHkeMBhPMgUBDN7XJhdfprR5gcMtCCe
j1ddI5cG4XKJBPOkbmgFCOr5laW3iB5CrfNz20vvFrlyqS4xXor4MPZw97tgHnAn2X7rjr+gSSoG
VFg6eV48uXQHjEMtMl7o1Yg6blg0opImYRPdWHfjCeXB9IWOoLmqcBV3P8g84e2ORZi61HXOh2As
Q3CCyn9E60GoY+GPoGn50quT0VX31XttbXbA5uuZf+09en2HZpZv0XIvxK4Z52HArvZoYqe4WJ5q
T5YOhw92107f1jFe1rMZZgHCPXCL4iYJfYNbKxxzUHLyHS76vqy2hHLioFX2XJ3VYjTIs13/K1XH
djEsQv7bUKj6O5QyI6bXOMapRUrj7F4yh7Hi3YTaZlDw47wP9u2QlfgCapitdh7RQiCdrE5NJOtn
y+/9/Ni2d7elcQw2Kgdn3fhDFQRsU0qr2wB1Wbs6YviDaWq8kvCh1gQbJpJJpeyALAQkq80eDTfT
iO3OejziYBvCHZEDNcNgO6kT/F2Mp4awkJRb2zwxvEr5gWcE5zkCNa8/R8xO0Wnz5/yyrWRLBgq4
eB3sFpVQnH00K46flzuIbD7GMFhxo8Hy9smUufVntYJfkJ1Ubj8cFDU80XC8qBcz9rFHt2gdO62x
MyCSC7zyJGm7JSSu1/OVH5H0BTYE+Y/c4uyHuzn33MsRxV/VlK4P0eOQSYAIs96oSHc1xbJwIhnZ
UuWQ49NAOpNjQ0RfNGd3uVphtk8OxxIOh63cy6EmcM9CuMN4nvIFx/QxJq6nSL1uRnwXbTZpE6rx
PeWn44QR4ri5pfzPDabhhZqKjZxRyshOEY8CzH+DyPSljpzgtWtUlmAUnFLdrc7eGmbapxnI0tWN
0OrSlhUt72JGjiG2StP03sXja9TZeXEtwqIgqJILoAJ1rdftbAQRHvt8xfObQi+5N0UK5cnCG3Om
E8TG8Bb2RKRuBvYmBv71FD8Y6RLTEyX03iUHGP+2iJD5kAVBBFxa1KUPa4TKpsVrdLBn+35sFmQ5
sHD4PYxPaR2ow1DBaan8eY9bilPHWK5sU0rssZMQAYM/RtnlhO534rPrsUus/L6894IfuodeSKd8
itqGCNUlbIEqyNix8M4zMR3Ra6xfYabMSY4zoQKMs+TbECymEoJDzV9exK7AvZ/rR9bKe6xn5Dev
MbrIP8ZZBM8TQOtOds18pJVJP6BogdxVJtv2OAKGpw0M5ixWdz5Sd90gzJ16AL7chbzc87lYb1oL
PNPFhlq1imD8gXZ0v591wOdKpbzZ27gTPsgX7IN/qz0o+7e1Ipl0KZaoUmctmcrxJbfpHM7jE6aj
6KwcGxCpnvU9pC+3BURXHivUsdsCZtOZRKPlfpPsNCc1FjPbTNFVxxJEGDE/ib6E+khpWacmdJgr
RoFf/2Bhg9PpNoKJY68O+GaFigTjU73xlPGPcbcow8fXxO2jnDv1QFFLfUM3hMGsyRzBcycxFBdr
izltzLGahJFuL6yb/h5LSPRHTQJHqlS+l6DCkdneKBuWlMCNGBegMgg4cRq8i1Z4w89qKHwopSg0
uxpkpTmJcMCIS19Mw7lAk/IIWdwFstqFXpkfBscnQIC1xtS7EAKgeXekFhGEKt8eVDwsw2n2QhXt
HcrBm2SiVTY+tUDJ/b4hngXpSwirjhd2DuLRQc5tCvxBLkkqkM2iyY+DNdrOMz7TaX6Y8JM8tUXN
3hsZQP5nO1Qo+BFJ+qga4NWOjpWXgH188wQTYl8dyf/QS1JV1faUL0bxWwQYeTBU/1ogy96ZMxEz
+n4RtFdkzaW52RPd8a+1mdzq2A46ig59JCx1Kx3ijG9yswOK5R0X0X2m+/EkAG9+IVatfi9xPROs
6EaIY7mLhh/SYo+yubvLezwiCQlH01kFyQeOOOKRBXwUMKR4X4cFYaJbXespqz9L04R/vMgPXpqc
BMaHzWlNeWUfQMjI7U4icQGWAPAK9vzYkTXzHdG4/qT4Ol+QsGtM3mFTRXBi7kKXdzD5TkZeZ+l6
LyFaZG/vuVqSzwAmrkmZwcSQUHRkcVTKBlrIZiMbSXac6FvYQTfMKAxzRtNFZhbDekzaMr8h7Vfk
18CaW3G+D/NyYheQtBwm/yPpzJabRdIt+kREJGPCrWbJkm15tm8I238ZSOYpE3j6XjrntqO6SpYg
8xv2XlulQxTuZoJDXVwvSEze5IRcfR/GCF62JHlEx3lUcJq9tHmoxzaDKqmAi2z4NAOWIsR5x74y
c7c28zK+m3xp/oKwnepNMQdYmauACm0l83F+IOg5LtaTWMAl1CigzjJg7HQ/JYvh23FrFKey7tgo
h6lkkB3HSNgvS5gUV0s2hbxYi4uSxeehlXvLpP3JWax5W892cCrcMP4VE2IHTuGgl3d+jWTtAvOq
XDazEK3cIN8t6lNaDOKBgJhuw8oyvtb11L/kSIr7lR8j+bqrqS9CiEmLx4ouR+oXLB1+qXVUWmO1
WvKSuVnCTNt8jaSjNcXNyBkjcfdbUR7YwpuHRMUEAiLTr7dzkjcHf6zUpZ4ccYC6NDsfLOtDdNU5
lUOq0CVT1BGX+WTR0Xtruv4wPM7KXw5stQAswlXynmdvjKMHxBF0dE2NzfcS4b9YGPVb7qbU+BH6
KWIX7hBZ6J4I9vB2ynIQVa2tmAzbz8KeXPXSVX01sRetABBhx4oc6uOav5dtue25GLna1H7BzcPB
gMTBce7sMQrv81hPmz7rx5IZfcAWBFte8IzEPxqvqPMJDGnslGMgZIrHpgL+WXuNPH9p7/CL5tqj
x8EcwK/S5X+C0s57dcvGIomMJZKJVoMW4Z0xCXyfOq1RVGDJH3pO2jCmRcwAMPyzPd3vZFgI/2K1
AyoVvFC9j0dgLBfWWCtmRCL0V5CkHORWkQuqFBbsfOFFabe+38MoKqZoUzgR8vdMjON+sZgorogP
hSIEgT+Pd6g1/JOaqceJUg3OJcYOTBWzm1zx7TboC2yKhIC+81LETvBNBldbAb2N8Kk8EtKCAw1g
FI4B0AcYgevViKy/wExZ1oW+5DKqnK3EB9VtNHN2kA/2bLLzSAeR7kt3YOStNOOvVZ27md67tYUf
WA2tPOddLcwXNhnffW3xX323Ph807cpK7ZqRQxATdA9hrTX27cKRwRa1+yh3zHHFcvSYF61meyiG
E0FquB0NTLozHGLklYB2PPYc1TT7X+NkAvuQDJKGG60TG460D7g3hKrG+d8c5s1zx4JrBh9lesSE
66rIGdzPVZ7Lv2KoavXOAkIkB5QNqvy/xTdakTaYPIT6vup2YePS7eZ+43nEEo9lyHpdtkePioKN
tNP0oH47BF28+h7OllCYMrqjCV40f2u4fAe0sud6zLp3WLJ99iiNL+8ZDi35ptNd2MHjYfvVkCiT
Wf+Vputs9DmyO7HE5CRjN2idC7lMWySeBYZRicLZVsOh6/NgA0yohv2BgF2hIq0959UaS7Rf2ivl
N4CCW+NmFBHvn31kTywlZ7RtI5DXjzbg1SB4jT0OfBmOEIfst+gNTS3KLzBdHM07uE+oRFvGt3Ib
CbOMh8l34EgVDJbf3bxirMJgMWdA5JsYiVO5nHMmP2C9WlRUG/74Gh9uHDGXGRXL767j5cNy8ZRH
Ktv3OikbAGyGsURjG6s+amIQppXfJjqCg4Ml9WGsZme4WraMEUkGQYZqtOcfASV/E74M/ZVXebrC
YrJPSpfFo28MnPtaxP4vE/7wglZ82BRTuNwQzFSWoNuQd99QXn3w4bTjbSJCvBHijAXL2om5cPbp
NpH0V1jq3fvGZ1/O6ITMe/+HBT8iqZjd2krVXv7glpBbUW0T1geFJLokOfrJLdEik8ClKeb95FE1
7KfSij0gLU3rb4tZibcePT0DRc+D2JegAx4OvGgSOFyTZgSLVYgmSvLMTH9uVaFfuhD5MI6SxBR7
GDgm3/iqLKFpT6p6WuiX175Ji/uOxfcEfzv01zHCEHARaNMkosH9gFhna9Hq/8frjyvK6h2qLxs3
KMCqMYyPzTRO4WHMW7bsGL+W12bRZtqTrWB5T3mn2N0liFeLdRDBcAHmrAPG8SEYhU/s5QsvLAHe
0bVXTLHWNObNOyl/egJ2ITjhSkqKUxCQUbKfU4sBqDf1tl7rsF8+EdUP3zQJ+Uq0wwwdLp4gSEk4
2KcEudpuoQF8ttN8YV7AYkHsBgxmCvY+MHbIRsjJ451rC8RxykZUymIlRTPOxenvBg6o5tokMkN5
Rhb2rgqr9jLZXH9XLEzauUR24Z280isF3Ti7siNS9869s+wA3lJEKMmXglJBas5EeYUlwfLLZpfK
NkzvC3TS6iNy6+DY+gg/IViNvYTAkNnmSQ92+RrW1HxFlIxb9jp5c5dXNSkaMoBjMwOX8sS7Sevp
Jy5r6zD1tZOuF6IpngrLlwPLZuD8/k12uzZF1zmPGAvcYkdRaqEJLCSEJy/N0nmbxFZzLqhlLpAT
2BlErte3zAmRSB7Dcoy3MmZgVezoQSm5htCUzb4baCYR5C8e01orEtfCXm7u3NktGnRUZvIONlbP
U4nKnrQOIuppPqblqGMQ+bsYRSIyqZJnHY1uNNbHhMjKg1tH2aPvoz0Cy2VXLzWS7N/IjUNCKNrp
nDV999/k566N1lbD2EiEuHCRataXbfQusFpOq7RFjsTT5ZmLRrh+qplYrkGO9Bg4CZkQj+xqcAja
hp3cKUqZT77MXpWhbnLgnpRf82KJXTzhiKREjwX/aQFSaZs6DesN+iEEnRTtdXMm5RtuaWbw97TM
OJxtGETLe5GP5b98NtZJVIIFR9uS1YiXn5I0spLZZRNjoueM5cS5qZv8NdMjAmK+fChnPi+EDmLR
bUpYTPJF9RZL0MYELn5FHynjzX+BcGAY5LFiG91eW9Ty6GRlV/yDjYBdIvUmhqGukLeDkqidDbS6
5meJuvq6ZPPyk2rpvVqRZckzrMbKujA2yXhZ2Aa6jD0q12x9gcbm1WReyOXEbOWGRdPTHYt72WDo
4VI8lpnUx4QJYLCbVbtYmwJHxp6LNU044dX4wFXcsslOonIXFqU9r/LGVns5kqixU60SZ1/n3A8W
dRBIR54oC8RiVP0wIoY4GmG8QAjR32Zg6dAfFpjeZNZp6BH4LYsjL+aAbsxtjx1qT29VRHPsbOMK
QRLoqo6rEL4ZVpmkGOpg00PaSNnLuOpXCJNukdzLOwIMOupoL0Lb2zkJerhuCDZ12WKO42GAfJzE
EabuEFDqqakiCc4G2FGF4RZTDYUbuzTWRASvyh1ukWldeSHTSzNl+llVbYqLrcGdcy3SgdI8nme1
EyMu92AUo/MAhmFx9nZX9ulxsTFnwNEK0peGaTRoHLtr0wu1RnLRKaYWcKQUERz3i1h5TRRVj6yM
l+4BviLKK4h4fXieOsl+r5rL1j3VbNV5dkEvIuGyknbeeoOu27tlnssMPY5V4W1zIwzzMbuueZ0E
Lk5qMgU6xvA0HdMG7fDgrkFmoJCMROJUf+0SVvcB19eXq/rwabI8ffAsw7mUpwiZbeFMFcvfmjW9
h7D/XtVF2+wQy4QPg29Xb4uvcrNtdGuemSfK9IkYS87UdVllQn8mi020mRRhxO4hsFsmG8OIZV17
zB3+wiwpvS+PVuPPFDO21E5N8pO4rWydICAJsaR3kvVSMbpXt/I7n7/aTMsLdbJ7u7GY2BSbJOgX
eShosJrXQMd196/QYZL90GFk2Bv6JclP4dJhOmcxxM0r2fctCGWL0NsB3idvqZVl+NcYP3rzkxSA
Bpturn3UFjwXbFl7/cIwkDdzO+CCuPctbccPSA4RIkLFn1kaz1novwdh4V0ny87rg26L+eh6FQII
Z66fvUwjrBJehH2xN9CjWrJrhpXIuvmkGj/8aloAVL8VToyfquMYZZlJdt2vIRy9uY/RWbjHW7Bg
hbKMDDUANdxMmG3RmDdftHXt/A8LVZ1vsCU7/7W245eP8kb5AO4/uughq3io9h1qISziIQ3lypVx
eFKcvBffzH0AB0Q639rRwcGNSMxcy6YKt24c8JT3Y1OthZTGRrnhdlsAAzRg9RRhmgGCsRwVqqjp
ox29oP2Et+Eo6pw50V+90xrDrZwF72gNTP/Ek2J3b0AEW9gRUzQM4XpiCoiBu84fOSMAwJBbifSj
Z2TfBl2y7WUU3bXU4QMANBsgFnY3ssWIoSrTY6qc5A9Ju6w2nNTOI4XreCLlkmAIoliGn7wtm49G
TZguVJK0Bxwew1MPKGDfhF3zrYE+3bfoJvrnUCQZ6hUSKy7B4Eztik8hWDajhwRWRdWjfpjFGzve
jQqhCkZaN6z412Szv2U76sdgW5H88au5pW/+xUvmAi2ukQkSpqDAa39ycvOfXCiYiE5SsXffgvG/
zFROzqnzWKogfloEWxcj7ExsfHjTbyQNYb70ewW6ArOJlGu+RvuTYk9CYkmLVsESw1LMEz1ZY7qR
IIXNjqSIofrAxKAQAVra01dRdjz9KwdnTXMeMQE2RMHOMGn8Ie33kZKagVmNZmiD/TDLoHX1GLG8
UFf2o5/pgoJ8YCJYdz5tw5IVoYXHtu98wK1949RHiPKVj/a1mf4NFeX4WaUhA2DdqeQ84YP4ziJ2
7ck2YXWHRk047FBdcKYT8IkYcFpfLOmVPh0lVN/lbMMItL3GLvBss8bXJA4MUNmgVFgBvuuwS5bn
jCAzuK/oOvZuy+qJHR4HDyS3mAwYp53bQ8qli3CZJ7ocvqq8Ci4KK0rF0rDO/P90q0rBhRrntG2I
SnlmblDINr5iwqqL1zKD4rjtqNLUbnbyZFs48Il3RDvMalt1KqpAUORx+Ssw79nvbrDYSBjIdOhf
R3wL+XuIBoG1KJrZOD3BrHSeWfoppi0Z/MZcyKhZ1RxdW8+L2UvYTVrvK5fDtqGnL8/STFisM5Su
19LuZb+WxvIfmX7H2Ta3Ydj+ksQ18oBAEg2GPaUNfhOIizS92jnGFDbOhrUTir1w6lJr40YjNgXU
Rhgv/UyuBC7PfVUA/6eqtJbD4oSW9VINYLz34Zgm2W1nbyfnxbVA7Lnl5LV3vWG+fxl4etp93vck
vvQe49lNkmTDmed3eQO01RfcQQ1i5HZAcVIHwr7FbWTtTzp1Y75qSV/MsXGkRG8RkODqvfCBV23n
0TYw0NSMucKlU4dcVM3HehJqglPmkJaD8JvhGaaOo+36ENNlOLJLKR0slMTMx/W2c+vkzFJEPZd+
gyJEuV75FhVATOhw6vSbbVbyA9VTQCExGmk2Gk5+W1gka1SRLpApy0/KEg3b4hf9V07Yhz6oiW4/
J6vB20pwO7uEnQUeWDIQKPh88H5vN8yZonbmbd521Drkf7jsQnmmaqfbIgvVGzxfUMjwWcBdYsB0
W8ZDjATyVRP9ZusgrB4YxGPwz4qKcXSI8gtdkC/IzLUd3FkVswIf4ydszZWbLy0eh14zUYmDWfTb
xWFuyXPVzXa8CdViQkL0hA+2tWGW8QxR0MqeSFwWyTOLRCqCyAbPfqDqIJh34RxMtk6SYoyiaTqW
7BOhz8R676c1u/Tcm09I8QG/QRk9zHh+m1XrKZYaha0lxpnbmywEtPo9l2Hmi1u4j01cnexgsiAc
mcxPyHc4nxnCLiDbbBtHG2r7qmfLOvA0PC88tvlxQI+AC27ALYteNghfwyIz3/BR3ObdwlCBmaHi
Y5DRBjc0kPKsmND80VnGqBS7vmAfP1Tum4qd2D0w3VbnlFaZ/jQnlecRcYqDUmI2LKcTk1yYF7Ev
UwmLXR8f2IrxtceAT3vedagsUJG+PeE28piLbzmx/A8UM9YtPRZlqNd7kHbBjlymEfJJCs6VHblp
6u8aRNddT2bLjrYLt5InSueg0Te8pClo/EuIv3kDOsIS0Mm8zCNQdC4e0rZzFjzY+IfXuW1Y/bP7
crdseed6yx+on2ea2xeE8IHYB1ge+ZoI3WIsPuWg/32Zn3q/ldaubmL5EOhBstScEzSIyAuc4S2N
yvrX2Eyg8Rh3NfI8EcR3mZzBqbB+cF5dFunVcSoX090oPn12gHgQX5Keyw833G1+thoITJK3t623
P2oJ2fCbKtSLHgYko93zlIy5vAvhVS4vYdRl/WcHMnRXNRFQ2siuc49AJOqqh4WJ7ya0u/nDcfB2
3pZffzAOESaJFjBtFSCxiseu+fLKmTqjqcaenB+Cts5QkoPx6k4uE5Oa4gbklS/QVAq/O2CsTZxj
11FqjKHP3pwQV6w0hTV3X421TB+WhfEcpFWLG2nQe6AifsDT0FZHbTkkEoKizz22cHPY3stQo7dZ
2kJd7BAKzRMkDCdGCRY4B+6MpUwQvKJh2TJwCD4FSIsrfs0c2EkdMUpaeod+EYn1pqRegJtjZeMe
XMEtHZMtzn9pZE2slIlgujdDVU7frSLwERBmMEtIN2O/9+yx0DtdgARej4jy3TX1bvnZBg6M1abG
MW4KP3RXzOq8B24I+VzQvSI8cVM8H1WY/wCobS8AvSfCwZDjPkIxVpsy45zeUkksz56M8s3cSava
u7j5t5UXYyqN7TnHYwKJhYNJ7AXF9mtqsKuvkkB7n8OM/5tGmJ9poq/f2Bb9Hr2jlb0JkgmecTY0
j7hhvtGkmh9o9ulhgjbD8D4vTgVSmYMLTJARvNcohsfGP0opAf1kNwvzKhSDIKqRVfKd3WeRux2s
XDLqKRNx9bww+O5bDmuUP2l3KMpKAr8YnXeHYQJDorF1OB6GODiQwsli27thfJAp8CkZFad/S+bl
L7hU5x8wkxZ0Cz922fFhXnEEcmo0k1n0MBlRPfd87E/Ytd0jFSqlmAcuCFeayK6FNv63Uk6DQUDq
6BIJHcx3iZuStI7RFtvKZE3BnqTUAWeBCydL4sq59+yK5otKYeulaOnXogW/C3MV5aiel4uD5J5K
E+Izq3QkZjpKS9ZWIlk2nnB1sEFTlL3XaZu+FXT9HPJ9dJ82Rf/cNBnYLOqZ/H2Uw0fWFT5fV46g
oe/d6mLHsfdZA3J5TV3CupQkMu0QEI1+XLz5X5OGZq+Sxb8S76PyQ8iLt3W59YZV5zvyoa06ZDcB
prvzKGjEt2YISLZH2nScW5dvVTbDB/XHvO1wxuycOommH78rRbCzYK7sapgBapW0GetRZN+oZC1E
cj2/FkEmkY4P1lRFzsYaBBHinrkXtyYL3QjPb2rAUCIwju6cUsVPgknCikuq2HhsvdhtkGBy6hs3
OzKl385ebnZlKqmzsJh3ilVfE560bkeQJt5VTykAOG+uT9aYJW+zDp6xWlk7Bz7fRaB6PlSVHT5K
zOT7pahnfbSJOtpwFjX0C0ilq43tus4p4/eBYMT2wF55rvHYxIw2ZYZXVG8zx/AJ3B2/LZumlB0P
8bDvNXvM5eAh07h6XFYHlcbiHfkD0RWInlmqSrAfQbeM+ca4XujRPQ7fSDP7l0jVSIGKQL0jxHSO
lQ+DuBgd7aLCBw2JxDv9ZVOUbrNq6FYZmMxV0PO5qgmWlRptdNM0VZvadaFg5dIEAHgN42DHF/kD
xoZxo9MwekpZNtHS6yxBFmYFbOyVVxBhV0DvQlBRigOaLPNPT8307Sq7pJwdvtAbTlunMBNa1TKO
3qwwRq2WWNfl9pcigqxnojB4R24EGGwXpQxYLIDgBtRLBzuiBxg6fciJ2FmDq3PukFPQiIZyGm87
TyVWxVRnJ4nRho+6QMstM2QcwqHUAXu67sl6ZkYCvdEmQeORBRWwaOY+JC7C/XNyl+Mw6UhE6Jsj
6IOenJdx6B/JUD7wXUfbpl2QA0qL9R+W2m8HacCms7V1mjJzwlLNtLIJBvUX2mm/sgaHy6/nW12g
K+fPyxyF4WYMDLknEA96rEwtEbhJwYUGkOsjod+9FWxj191WQpSHqKQeydEIP63ev6R+q+/ABSTO
KUpsDlUbhPW9GJHxD1Cf1rjjIZiiqiEFei4u/nQznwdILX7ixub79onjaqI8DHYkhXQ29A2eaMu2
/lMteDAnmwEt4jPYMXfRrByRghWtK6s1AFEu4lCWz3ktcziXeeEcQ6bNn6Fs67tJjljQKYd/qNyr
37KsH4qbw5JXN5b8nwk7Wgnbsr9MUzzUfZt8hHDMVwMb0Yc4JCQXMrqdrkwC1nWt/EgLDDY1l3rm
/VSWXVy5sKaTT6VFJDdYHuKqyfY5tC71M8UtJDlXggshdud2hRbcWG9ucgtHZpbLNxgNB6YUggEk
H3NpmV20czafUPagtk4V7gVEIe0mLSTTA2rbFSV99N5OCVaCsZYHZEAAOFSBxVYV7Utf9DSbBAL1
iI/8GzJ1Mdm2DvyMQ+b/34hSF/9YTkXV1psT+77VS+JgaGBmNCQDtPnWhc1lsuoH4srgrnj8boLX
dkhf8zh27slxUU8ea/NN0U8h5HHq/4lMRtPIrdsvqdoU5ZjSsiYN61mYDSs2/N2tskh/p9gZnun1
P5vYjfe9AnuMo54KgRUpEQRl+8Ui3mQUfk17p3sVeuuULTZsAAZ0XzOUnXQd+E2l70RPy9+O3T+m
w/GmD10DzGoam6csECHUqSi7Cc9LFEBS3dCiI8h33OHOi+8aQnb8rim+WmWn+wX1/Vp1HoNt2Gb1
foZk9ph0unmiS+EsCXSj/5HooVfNuCAl0FXJqKXx/XTNuSCJ2wHws+2XIB12N7nCmq7SrLUFLKie
23hjlRb6jinBiujk9D5oWSu2GYE4OTGz3Q6z1gYxcb+tddZiaCixqgqlyQedRhIhVB22wzZbGkrZ
GnUViVzNZgRYyXEyvwGbQ//oGmtY9ybC2mremzTx2ePfQB2onWDfJB/a4CuFohdh8kWpnE6ThmfO
nj3gOMNTYVsvzszaxnV1fhbSdT6Y0aSfWormGA1RoPd2ke8hRN7kRzm/D/ZwJ32MK4ZhO+nAX+xa
nDtr0saQxsQdOTwGA7bK2iNYN+uYsXis99bAeNDTMngucGU/S9dPNxH+N3K5Ihhosnfei7YXHxa4
NmtfZEL9jNpDcsOtVf7mfm8uGWqsCLg7MV2kQKOExS9OsU8CR8nJMWb3FQGdd54Ju3WrQ0b9cB8w
dADfiQcyKcGejgj3de/ddOyQSrOxOWQqxCiQseoqZeKh9Jv+SyaEUbglT0pgLCc4mISgSn0weOE/
NkbXcmBzGuXlCZNAtGpC078raPR4VKaZ0fqSJ/2rzueXJL7VCIo3bW/QciME9vwNYbDxNhjC4ojx
LHlsWTl8qti9pW6UkrH2bdfgTCnHJx4nSi6g63uWDEw1QlGSryOa+y6E/KnmvH0x8CnWea7dbo0w
wb7pFNOXm9bvDcvDXJ5ihh5UU0laEwgE4vW8gFHfEoTS/2DAjjTLrKTigIsylGC+dGd6N8dyt80w
Tb91q9hdjvwVvz4hnu9NVsZrq7EB/dt4db4anZu7kumMu6cECsFzswnHi8YDjuA2Ky0muuhK4HL/
Qp+Y3pmfiH1YRH5L0FXvXsew7tJjbrPO3vWL52HkwQinVzY2rT/H9riKJsSkmzEVwz8eX7val2zs
Xx2VmepLaF09LN3SPEqYD48G2Qm9XRvZOPtDk98w/SBsjqjZPFKlIgGsV8HiNJseGjtWnsDpgvKJ
xtHrmHY03OCIXJVzkG51o+jFpbnTk5mir5E+TyKU6nFvoFqynhdkt/O/NuMVWKSENMu0CZnIuKSA
DRetqrtsDrl5+QGVKq/SjBoIx9Lkp8yRKcy8OvuZndTmVkVb7e8A0vjFIx4Ax2wNOLF30uiotTQG
uF0aVNWB7hCNtBor+WAb0Hvh4Cka22IJn9Mk9wHKacR+z4LRb8axAc+GamJ0CVNF9lBt48G2ojMK
GCdYD0XpbzPli61p6bvRC8IvzDMi/3Y0rimjOiQybtRA2fQDItQ8rkNU+HV0XtKqEvtBT95/7E3r
U+4OGR0gwR42CmrHnHkLb8hjQgh2UEv63wy55gNTHLJ8ysjz0AvHLtpMiA4sIEOMRXqjO80ESMAq
YKyDzX89egzVd34ol080N77GKeaxjE0EsbMPZsA3Sj5dhxB3WBWDDynQ7zJ1g8I5NHnpBpdrS1Dh
jP304sLEq17YYVkzwpyb8fdL0L/WH6mHsAB1QcMeBUsFLT//eOPgOPUnq6TaIrypXzs9A6kWEW/S
z0faBD4hvij1DMiEUdSaNYcdvGpWoRi8yNMNQEhBWV1j9aniq5vkaaI26KrSqaWqZfacHTgVCOtm
OOom7lOEnAK3MNLI9BWEoorf4nLU0afBHz+ctEHJj3WltgiZZqFqZbXhIiKi0NkjDBjMIeU1VSXr
nVRbcDnqWGQXJ45dAZcapBMgt5D4h/xIDLKcCLMiFHggXqntppK0rCErqN74nxSC88DGyU6lkcQ4
wOhAdPbHIlIE/5GejpUJxkLGj4CUowhM+5QWcRsjraA1zn1IeGBfuh1TZQjg3DnLE4qQ6GZdIQTz
KVLC6g8tKb54LGtukhX9l43brhHRpgxaApESJA4rPLKMxNIpYXaMPrr/zJPptpIqHH2huY2hqQO9
oPjCXOKths5v88NYmmXY6cgrP8nREOXRygkpsLECjRtHiVwdaKSJTQxms6h7EHdK7udWuuFxArEW
o+asKDdhyTgn7Y60JwB62Dn5NK7PUHmAPq4srxmGu3KIGd4gy68r8FphNj1haUI0XOmA7tnhUh/v
82GS/qHsqsjsQitbWrx1tf50nBE074paafLONC7m0GOMRIlfdLJ77m6gjtq+pTQid7XpmW8iYDIX
4wx/PIKGfo3FIxl2Nhivrzob0YV4kK25ZkrfeZSpP99wWQPKpj4gNOWILiycj13jBunOdkxRnvlP
Bi1poi1aXE6CgDRTa3jrrFle0T5p80I8Uf8QSO3xR5FAA6PEddt91ZcuPLuIYYzttPT6PsoyatlC
GI71tH6lTqjG3xHczy/ZdBihHPbiIU4yvPsX1Ande1OkDVRb5uzXyhqHv8jDGnLA7oqatUBNes8I
0VUPXutQ87jhtOWxS78xVsj+aDFYXQVNoh4UJ0Gx16ZI811F6t1PEBCRs8mwH5JwwdQyOeQg3VIc
oBmfE/RweQcrLCClynIyb7PkjTP/MYofn7qkrcc9adfhD7A4gZ2a8EQmjO5A+RzA1RCbNAnqY+2p
+l8PV4SRkrCIpesXI+4EC7YvrKTT0zw11huvLcFPCIUINwtHNcpj78f2vaFh8XaVrfO7dAD7S2HW
cMrzyytv57U5y+GOWQFuDRz/7C5I0r4UQNisTYIjgy6RE8i+M0Szv2HOCZj30yMhqLadDDPLJG1a
Nidw6Y8IZ+vuCUFQkvSmBs1IETjtd0z+xtn3g/g0+rjIuatNDvLGrnESBj0ry42srOBlSXB08O/A
AEJKaFJDVhpteSZKAZtUYAENvJlzUs30rgjKDcI2P38rQaKbQzmO5Y9VTOjSRsayPLPZZOMcgk30
4ynsqVjo7Vi+gC/Pn/lFK9YBXdGfSPyQH7ZP+3Zg/ucgP+o1uuOsCsddVzW+tQtpf+v94jJf32BK
ofF0hedNuw71m8biKvD29di9P7PFxM1d4QMGPqF/TZN/XZeWamsNZki2lmnb4hjDZcyAxHJ74LKY
7GcY52C3A9Z8tyhParQR/99VdmPLLMSO7XxdFFSDK8OXCSW0gTDOBWeGq0K6dSeAbWZ7mwvxm/RE
2mVWt8ETBQksU13cPvEwCkYVlVWRhOOrAkO8GSMWF6GgaHALNSErLm3Obb00jtxjcQHazEmJsbjn
5L1iIig/7Non7panFy9BosEjbQgJA8LGbUgyRMtBdNRJliUv3czUeTtCzhrXTA7cxwxmWL1p+Rte
Eg2YazO5XrKGGmtfrCET2FKSJT/XQ0XV1TNvLT873+q6Vyap1dkaFpNg3TJNdqLj87YtJo1hz1CN
Z49NWDVB/wQR6aHEPzOMEyc74dSw01h/22VY4KEpFsaeNvY5FkEz6MvbM5dUx5ZVIcIZks1s1JMY
e9WmMk73CissmP85cUkWyKq0md59K1ejUKDqdIMDtaAOVn0nbOTSYJjTpyGv+Dby2TYEH3nBFAHi
iRgiTVMd9dvZYOZf2QBPzbqwSj3vhbFitddZGLr7wWIS5rQ8O6vGtMNPaLPa3gVFY842epzmu2GU
nKNlSLrhyGDcSs4NWaLB3tUqCCieCvgxhrnCUzG5IcKmjmobV6kCyBdgGCLThIUbmBPGsTZfdaAT
Iw5sBIbsi+Xu2F68AKv5wXG82n9SzJnFSnRjsxyKuidezK1N5R9m0anwyG1hmIVnN57pkNAKg6Fx
WJW6Apr6WjSNfKlwRBI1BQ8q+R70WDWnhNv/j4wWVjT82N2z1SHc3PQAQpZ7L6nEH6Lk6WFMDDzp
JgPqgufBFo9zC8hgMxmAMaeuduQfEgYWdIEnMrmWKB7DE0Eji/xqAYduxhD10wDAkOqhLLJ72Xla
bDU3sUVLhA/ORtG7notUnpYwIgaZ0orhm+pSeH7g3jclyZIcBqQj2zslWHU+u7DWjgU0HMoHU/1O
Ej30SncD8hHtg3Le2knFVGDwRtiIVdEODx3IEIrJUlMNZ23mv/A3xc+TLyDCcWdHAsJcTI6TCsN6
vGaoBI9qYcF/46eJe5zv6blu7Q/RsuXdDKAbH/7H0ZktN45jQfSLGEFwAclXLdRuy/LuF4btdnEn
wQ1cvn6O5m2iI6a7ypaAi7yZJ5dxArlCDV6zcuG3bJvaXEjiG/bRhy8Yc1BLTO6VH4l3oqh99jQP
pgubCgl8bXHusgExrEcPsJBJ6LmUaGC1cRXYz88ZUmq+LtH4QmVkdBHeKx/aCr/WtkAhP+CUSICM
TGWwwzHGSt8OsvJjKTXR1tKmLWo36snIz+1s41HSAlhY3wT8LHQULWILKK1RrLiipcgxxS4kkerM
+ssb4lBJOXEj1XV1n6b8zzsm5oE/Q/MAnY01qs2SVeFyKnJrlY41GLOqnL+kXbYwdxdCKia5lKNj
2S8xKvc2Kv07sEqLI6YpgA11GXyAjvkPzJEDgVWPV6yGfP+zYeFLgGTrPk68n24QgycOPMTUEL9j
/NYbvbPLfT6G+TgnVFyUqQCfn/ACcJVdXAAYYHOag/5PuX1+rJQp2bjmuDS3QZqX58CK8n1XZPKt
9gvuQHbYRI5aIMGrsSEsjlHQT7IVd4K3TV0cyTCHomDV9IEFL43s0C4ZKKPGBE5krl9aGsDzsfYu
qSDeDE0D35omJ8MSBUCJ7SxbN3K4SeEYPKR5Ih8TPG9nX9AyhDANuMhDLcVmqZqfgWlj2DC3zS96
sSEgMYkHzneNsmoz8vIXW0+2hSpVc1mgkaldwUfADDGtRzU/vYa7Y+4a4DuVyqd221tDOh3Y5JrR
RhdlD3OWyYIIDN+NZ77WNC2iKucq1F4ymBvPaVT+nc+aFYJrTBy5GcwtWAIl7YQvKaYorDZKgyXD
Fi0TuB10vUEfwDh2gM/rok9PZu00oRB8/TY8Psr5ozNVUq3F0vnt42TE/XhGZiHTIQnrOXz2A0wN
qzgijbqLjTvikpMAYJVCQ7HXhTViBkDvCXBQmk6wc5Qu7vhaCn64XmL3ATDFfYPWJ39BTJgMbICa
790/nCAUIOKXh/hhRRSRhGzO6bjFKlHCKAuoQOO5PXAk25WpKcpDL6PIriuxx+hZevzlBQ/Pu4SM
U2mdJmUzcxuVYkC5AnaGuRyv9KayYu8ZkBZLNP7z2XtT1Rxnsx+oLztiw7cGeRRwgxDfVbeOiC2/
3olWzu2EbZeoF0lkEqlEZaGG+F43hDgtnWdAZAFbOUwbMRa/TKW7JGfk2XJms53M+iTwgeVGmOo9
7iO+5lQxA/RM9AiGMYEatHEqy5n3xIJGvW6rqbd3xFOtYGdDNzrUAWwXPB2J1qgmTZOdCUY0za7P
Wa9sRacooghkpyCk+Eb36Az3agyf4vm30lCY+HoSI7fGycHKQhPEEZxpP505SZRp7miQQUTkk0Td
bEoZsX1qqVW0SHFVbfILpQMCc+XP0ZcJwQynSd+kzSYLioLFkx21LyZ9hL/L3MHOptKJ+x6vbs3b
3nPE/c+mfe9tiXtiP0ydBWG6FgDusZm7lAJBuvfssJ4XqoJ4iji8mCwmN76uVNGFMCb7ZYMZlici
zmTGQIp99bIB2W2B5rOzcdormBb/LH6xXxWKr3+p5syYThyaJKMphHPI2vHAeuLrTZTVm1qfdVVA
0wsTQZAadNTIOxoA08JTgM0Z8FzESofPk5kfxgYS1lp3c/BpRJZhrb3sHhfCxFq5YE3n1mLL0KlP
nKUw2pgQzHDgSUEHjoURgVbrNuhDB3sTXk/bn2vMF0PnIzXxntn2tQOqySqgRK0GvwCfoRsryU8d
uoiL5l276Z5lm2EeXEti3tORKuEZau3720n1fIRAkchhzXartlnZlN3NzXDH34Ojowknj8OPM8XG
T1xlFc9bwYzvb9hkceIUQtCfExNxlKCnqcLd8nOoc6A0kXIO+Fbs+NnxcdU9smXv6NZwa3f6dIVd
NyGcT2vY5YVvBWt8I9JlJYsTi94tv/tOuEi6DZQA76620rG3TrAcP09pQSck8b0eQUcao7tlCG/t
1xQyv/kieHIZwKG9NCC3wOdzgwelyM8DDkBISAzCx1wa7e9k93eKeTlVOwbB+HnwyIpsVS2IlAOl
mfyzKUXql+CodQGiwdXVvJVTDWrWwwrIXr6/G1SZSOU/cMPs8ZgcXP84l1b0b3KHjDqqwk5/50So
c0lvNVIKgBd+74tTRFSH4qTEDRRgA2pZqLJfATH2iQOv7lBwLXBHpFxxqiWxYQDJ8NJvNAOtEWkV
FqWokccyxpVFlkLNz/wz7ynAc6u2i42JLkzQoK01efruhx3sZGwYVRp3MxhJNzyi2OYJS/S+gr8q
RpfXZIch6WLFful+GBH5ncOcZwg8TqvpdgcEOeTrKcqGsx4J929mHCfVFolJNeuYkN8NOwSv36wF
zmckrvNWzO58arHndxBklXcF0kwrDbUbTX+YmU05aFv2LFC0cBQCnBySPUUF3T9zqLMfo0uZhccO
B+XBIlss9i639csMtfIfhKKouVYWGdmVssrlYWCIeWy7zH2oYsUmIuIwhWMz1sZTPKvaOJddU3wn
lML/OX1M91ej8MUiDCgaGaj+dDag+yVuPN3RJRm0BkA1bdo/d98gX1cjzR4ku8T/QBqJX+zp1dWP
Z3xpGTm/HUYngLVmbFMexq4KCFxLzQixv/TO1Ao8ObBBs3PmNUcIhlkCoPY7nS19tmZ0dp6KBrb5
Nq8kZjVlOGw1WwXd6xlspqU2LT7DH2XyLqeDwlRvgr4xb00vRtqFidW85Rzx/1k+ehwctMT7IoVN
V5crspigOGlVGCQpzjqiwtr0Nt6cJCxVySL0qgy+oyZtkVGgKi32zFTX8IdsWNSEqZLyQRqd8woh
85bX8wsYxmuRZtPVmGaqG9pJnHGWQfppk/iRtOz80PKpSgFbT/mhwIZ7kJbGcIFXOTl0upMhF02+
x4rdPNPvM9/Y5S9bHnmUVE6e8YV90TxR0csRbQ1yqzoauzKwU6Hwu/k9lv3LWDkjroUsW9uJ7Z0m
gkMXWXW4nnPfOFb+ZG7Mzv1c+KxsI7d/bsDVbCqwezgT6LXDx1OxmkV8ZBvbEKEJvER/EFN4Z13v
/xYEnZ6MHk4BI366T/BR0vpcBF9KAkqKhWZtptBvV1FdFBysQxfOgSO/XJBK70ZS3dlVg1VeK+GZ
F3tMojVmrq/Ip5oGWKSnMKwq+A+oIc2ZsNPLwqW/6skGwNYy2g1RjYxOwyn9rU3YcvM8GMecspSn
MoPPYBbtfMU6SDdGa9An5PvtCRd2ecrzIftRKgb9kZXZvqUR8NHQw/Iu+V5ueMl65IPc5YtX+3zg
CiXYkAAdfZ9Scouo+u6fp8z+BFHpjrpso9+MYX4T+0t7Chq/OVtkkYjLd9UeC9fwNmAQY63bNY9B
4/HAbmFFGqbXv7QUxQHRIG8CWGfm71X98GEM1n1bWq8mlsm170rrAIHb3ju6t9+iLJZ/Awm3XWvR
DYQBQVwt0eWvrps1H7br88S3arLHFits1RrFMy1hzW5pTOIMZKS3BkAUqZpsJ0r1R/VKtQUigY5X
oEqctIYKHtX4ol1tOwi+GLh2EdQEwi9ORzkP5Ua7ucAay7SCM8zGhLbReS4uRaPTN4hABVZpZkcc
JUM4CNnvXVmNF4CuEH0HiQZAExFaYoDASLaPzQXKyQH2wYztJRt9FjyTv2JiDq5cLrKEaj17D6Pj
Pw/kSi55sjSSg7kbD5ZpFN+4cW+kR9SnPZDCCZIBk2w9HWhnit7qPAgNdLRPlxfRae5Ka1djhyBe
imBLeq7b8wG6khX+SDvuZ1EYwz9CgCRWeTYWztRdOeY+vWpJ33PXGTegaVGjLAhQFQWLMJo7BHZk
rrcphVufVGR/eAC4O8tpOBfgC5JVtTvPXkd0J90KIFIajEa5FXVQ7AEHN1eax8iBlqN3WEgGhYXo
D0TtTDwjKsg2dH7zbus793XGEfLJr2Kkb8F4VgTzPo2cVwPWiepMLRwdNQ6OGhB+A1GiiqLnvbIS
Z+8CYqPcG04hK+YK5SYel99SJDPG/16Hi2gIUY3DuzBMPON0yUp2sTFchGgckCp5C3DDjen8LCkG
pwDXiN9l20TrmcK+l1wn1IEubuP9wEAZH3ObHeSqahcCCiTiEOVxiVo/cde5GwnNSaxc1Wew/mNb
fS2qfEqUC1Sgk+cG1ChGm5J+DP4dOYmxxlxTz9q/Z0mln/mdyBVXtrcTZN7RmF39n+mYwYc3YoNM
Jlj3TeOWznaJsfLHMMSg/mKZ2VRLLF7suSHC4VpEPK2K0lNqsG8iq/FgZxDkFmycXvbKM0TtfKuc
NsVSQMbDZq4OMgZXXii8Ck6NCCvxMDSgMR8L12QZ2tXLpznRAjJF2PFZFVonlrP91hnpJBQWdgsP
1vqhiYKP0QXp3/OAuqWxn/5D98Q9oVIkADOvs9BLpbchX0DSg7EwQnZV/Y/loVsz9NJugzhPf0/j
AfqrbYxGHbMq0QBBTJR2ISwQaoHe2zRHP8F1k8uA5x/i97qNgmYfj+X/36QkMngWvaeDqT8I+TG+
s7Oqj5zGyVcRS+vUtvrP1HgToKN9pY6wT41FMfZILUAYgZxbi95iD0gp+ANbLIKgNhvzDV4tUv2F
OYdm31cPJFWAT+Qtu5QuIS1aZ7JqCEqznQOu13z3WeZcMl9Hj8KdMgyCRrI2B/cNEGz8hgbDAhq/
26NhFOnniLrwNImWHGEJIb6BRHmhdOCRzgL7WmhP7Np5Sq+2IfS7VWDF7XPR36Gkd9CrofxT42ft
LghA9jIL2qS9AEo8ECsh9ysHvUbmqV9qx8QLm4/Ntg4iaw3VSYdIbvKa8p1gYE4oQcSwTXZu8bp/
eQQCDJPPaN9Y0ETEyLXYN2iDG6voo9tS+IAaYrrxcClGF+1RLsyLmm4kbF72NwkwQjXT1DEpOgOn
FdnME4wVmDd4NKY3QGp1vJEBj86Va7Jt62PbOc9zqi5kF9nki9jaLOjuD0asxBnGZHeaJr85kqRo
3r2WN6QUXrNFDJ6/2jh5AhGJjzb2r8Bxv0zHVbhQ0etWpUVARyaVdYuAXoS9O3cn21LcPlyDoZSD
fRBzcbtHg7fUWMGnzy2D9Uk/7uaAH8joFUOzVmPM48x3u2Cl8X89poQpjxp3w7Pn9uK171sJM94E
cLiNyHr2q0ryBj7JzJV7v6vMA9O72E9z29CSwQv/wLPJZOyorU+52NEhJ+d/bBZePwGbhk0bSb0d
sHMITMpt+zTXZb+v0ml6J69f7f2+AunGD9aDL8hO9Hlq1HIJWhbq5mQkpzao7ZfM8vnT+l0WoCzx
C77jNIZHo82NdW4kL1MK6ZDSALCgElqSsx5N6iG0hjA7EdfC9OrHrPQd1EjArE7y3XRRvRFjFH1o
s38AHuY+WemdYlZ6UXSyO5k8FvVQvpJZwwRbgDINBtpn2doO9VeVodOwcDR/c4tqlaqvh03rNQU8
6JqWC2OIbhR6sFSEefxD6bbzDc9lN/J2JcMDbeMsRDnvKiglvBUxSFfIj4O96WZK3I5Zx6rqDtzf
pFFqJxtWSBQ3YtTEvmjUMybsyHJSFtHlsjWLPt5FE1oon5xsXWXCnnFdcqtEDXOBvcj6N0l0v3On
3nvrJ53+Yg7GXQHQa+MSI/83VwInAGdGu+opC96lnv3ej0RbV8HsjuOGrHlxQynJoYW7pvFskUP5
HCqt8Ue4RhTK2o0e0lEmuLx5KWypNn5L+qanMEM6V9xNcMc4wXMmvqmiI8AhiZFRsEEohyXNR0SN
wguvUpxwdh9v8Cb6YVu6xi4uhfgXZCOQjztunR6AhNk8cl8cyt2JAFnNM+blFrZgNIOzoI87Laee
LmAaetgcFgOT69jeiMosT6DUDB74s4e4VxT6kMIdYqKbPZoclL+hVzDCvxkP365dmmFtq+pWpzJI
uUHMZBMLwTsj9ik7qKOa8aBNE5jMgTxQch08NFnffvdcReex8LxXAljDZo579gK8vV36nWw+CE27
5MEKPbleRwjY37miO55t1HQW6Mn7lHTJLUtoSNzYtll9ZmxWf8lUJiH1l2zacrO/dgoIg5Un6a+y
bDxQxnCvzoqcE2a97GEJJiorZ8N5q3C+buq+HMI4EN7d/Kf8dzwd7Svbyehg22X0NjfDQ10v/bHP
QPhXVN78xLydt+Q8ODbmzlolIDPumBQBaMenA1rkRn/EGNn9eZ0eQv5/0Yvhm7yIG5fSuQGy/hHC
shtaPPfJdnnzWUZiOlQx9/ZYsrlBhbT6h5S5SFEde2dx6fK/ca6Ghwp+38V1yY5h9YSpbk4EDIsy
+2Xpz+meJsadoqub72GiQhZN7ziByloBfI7/ELPyR54B6nOeNL00jRbV66KtN6J0CBgdzYNr1TNs
B8obHgNYx/k9F16hDznuuzZw2RHJ90aKFlx5bBfkTR1xz1ZDGd8spZuHrOk1ePqpKVe0r41PABR1
yFfUpHbB8I+I60G/8xCb8DP8P83WWEt3m/xYH3uAI92RjsRhT7tMeWmhgK7kyDNrBRa3h0FWVAbn
bhp/5u5AHTIxNLkq4qkI0zHmhYkq/OZ2bUV8NmNVC6P1lgPu3FE45sOFMmkfJRIyYT2FeqQJW5AY
WVmA5/7fPEGOw9a04GJsJU3G5MC7HPdQmUTRHo9hMN1oOxnkGQNRvqFTInqGsSGY9OEl1UD4761k
7boAKR220m4phfDvdSx+Rhu0sLr/QHCmj7RkuemXnn0+bhPvBL7/r52V8kdq7f6DjUi+KfhhFWtn
8eU2c7kWY5Tmdx+sKfWgU1yvRkMy6vaYulGWRkchKwh7P8lK7aZAdD8Jl/r/1yf+Fw5Bh/p00JEc
IcN2IeJSHhajaVME24C9FSsayh+Zb1S+bVk5PkXkjH6jFhJq3kQSIl7p/IvdoUWTQRU/c+oExsrl
m0NepWsOHgl7GbaT9wW0FM58PdtUDQGU2duU6/GJShjbWDcQjVOzaSyAVeFMSlDIf6BTlLhkiujE
GvxPe1poynkee6AQpM2SU5BOzV/Stt0tCqqcQG7TfqacSkeytHoTU9P6TPlHdgiI9J7ZovY7QzIP
paWLDXN2jGrrW326L8y2LbeBo9qbMOTyZpSxPM254frY8vAN4m8o8eahpkh+JZ0ZQolPNv3kpkfb
KnGXTVN/wxNqHgLE6I+8yawtUboccbvq3IciM3psnUxm8qpso/lI2VVyaCGhqMiZCZMsKt1PGC8/
uzief6RVLNfG7/PHWS0uZwKtFn5jikfRSVqidVm9O5SpbvrI+Q+6VUcrBUDTruyMb2Ok+maydbr3
IIndLfvVZzdZSPj3hoqoTCTqlZv85Hg/WAZU1klS57gatZ2SxCdvBq0j9gCaAa+4RgmmqRXQSHmI
tbSB+VTZ0x2/tdIJpVJy5JOdCQVcg5BVx6xpFf6V9HT/Qli5vVS88WjzzEM1YuId7D1QGHu3YHdA
NHLmC/2T+nvpMgNyxILgnwWawAVu06rqGKXQGWNi5pNfHUwuM9L+QZTYl0HhijLR/zFxFvJN82oK
VsDU3olEkKU2yJp8RpHSD6SVx6cliftDxdVWkYWlMsSRZMptSBr4e4E6sHcZ/S3tDEs4lLLYpUE0
voJQ6U9UXpc3cW8fAcThYHhlv8syEYwUslongpvhYvCA2owxMSMjcHNLssoUzPDyJmytsz6k8NT9
YpAap7AaepoCcSOLk8TtLULLYOMO3YBRumWXtxsUjGTubOejNBecG7wrxdGO/bngv4lH1ERhvLFE
DWBpTKmLCt+lwy8MDWFhEZMJP3w8edu2TnHzBJOkA+MeIwkd3FLv1R14/4TwLOQWQpx1xHfGLgg5
unRp/nNdM9imzEkv7ByRn/rSYwuYZvS1/ZBbHJ9QwmMRJvXYqPWIC2U62UmHrZfWuji74sCxKFHi
kfNrS2Ha67JgoXLB9t/VsIeT7BNFEu8TfaTJsiLxg6dZ5JNLKHLmX0mvEa+oUKctsYs5K22Ca/kI
ExGFHBs+32a8ydQM4VUOeCL2y2RcdHFHzFitxGnWcr/RxeTlz3ng9GhaIi1Z0uQ6S+jlSTA0lEEb
P43Ykm5wlHBKJLlBHBpGyxZ6IKO/Z9vVXuHxYE4pKr/DqCda9nwBqKRDaYg7Q9MLlj/CC2SH/KUf
j61exHKEZ6legDEDhWvZWgNQqO/zWOaJyL8CemUFTJKKO9NJ4A0BKssNfufuSIYy4I2FAlaRZzxZ
hF35SqR9SY2RH/fFXgMGA4E/AQYjBapAv0FpN3ej7AipZFX+MWJUZTgkOCfvvmR64XStgtOStvxa
UtNaAPXB/l1D47MQ0Fjj46LlIeyVActP7STQPhoDvsV2mn3zL+8M6lDIS5mnFCwAL85aAajkL0na
pktnASOvdN3jOA6e90BaR/HtV4IyZdPwjNMsdBltLSmqctOCR1GnUgTenlo2szmMeQEJz5tS8X0n
nDID67b+Z7ujF5aSOoxVxqLhhR1st1BHAzkhbKhRG0+pMJ1/ph54wBSJry6AIJxHelq895gjnYcs
auhLF/FU2grsx1T7AizbuWUN0CbgjoXeaXwCPDUPMGo1cqtV1n6I+1L4W69ks7pB/MKaQdfRbmyK
8dlCdf01+vyVqmAQLnGAokqenVSDAz1Fz9/ghY+4b/FlR7k1469tpmdoK/6Jhw3jR8wD/R0DPSUO
VKSirYGaj3K9DQByrgrLfuf9iMygS2PHvB28pe30b7azNKQ/hSefHFDYnTLYN1jtGSiIOqCB98kT
BgzqV7EiJH/2gMGDLwPwavkzc2i/A3Y6ukRJVxN127U9Xml1WFcuKXEAcVeCkjf/HlkMGCXJ3r7L
zsXEOI0tveawcbclhquNGCTRPbiHVC7GVoiViqCrVNne6roCb4g/7CyKEUFTyuaBXIt3VT1C/Dqi
mQt8wTyGZE0+cDqOF9Rr85TFyjuYri8+nL6PjrDyaLnyjaD+XFQTXHJ9N01FzksxYG4fzCD9b+Z5
vzPJWZOtBTdS47QpAjbTjl5ZuX/2J2u6CKiD66I2JfRQUmyYG5KXhs2Zu3J6jKJwEG+IzOINWdC/
oNrVv3Ek9NWv76NKdAE9BMQSK4d/8gqhHpkD/PY+UC37/u7Wz5lNJ0v4TwkEWFBRsBNK4eFhaVVJ
tH5xIFYUAK8ARb+XfvsvYMEeAreJvmZQSn8Rfdy8j7VzdQEbhnmkppXtG3vWYojfpc+1bRLQOQ9S
EDuTHddPWtWvseE+DQyaBwFfJWzpinwA7JCzV+WIYuG1j3OSJV0QGWFlJWqVIVu3mwmw/KXSbnni
SYsS599YFqaYLBp5ghQcEYhNzITpcHwWSzE7K7+FYVyMlJlWnDhbdGU2D1j2djhNeDSyxEL1GLAm
zu5nSzJi1Q/2m8+Sactyp1wRYX/0VBA9GJN1yQjOrQZy1yGwJH5UXdFv5sXT4TwFaoMeXG0XA5bo
4HbqB4xfH+Jr7cPOcd6TmUgkxexrpnngkiCMmWNZLwSm558xmcqjq/Eht4IarTbCeKdbks+WDl6K
GG4cVcJQYeTPQgQSsKOu7JOHo/pQJYl8Zzd+chcc46JNU1qSXZTVQXzOs/7PavJLBweha7RlI6Sa
zcmOymxne/KAbdXZSN+tUXaiZI9HudjGbYKWWLtzWPetdUX4909uOp8A66E4R+MLUB2HiWjZ6sSZ
TxguvxIxeERvWgDZ2JZDzE/fgCDZtMV0SuLnBBlB0dfdZxgTDl2seLwOJopKQe07p4R5pJEDe8+k
vE07OYKcnT07zcpLquZTYD4Ox6aGENyM2IdPVHV6cq097ga+GYBZhVhNPl5e1jzuDi6S9dTcTQ4M
sQy1c+FsOw18Yryz8jiesFO3tXxoMIFiTBfJxqQTF3GNrnJm1o0gCY0t3ur3BMbwqI1CrxJd/JU2
H5/eX4xbyyx49M222wN0Gdetn9bnyO5fA5aQz3FrIzhleB013aNdZO+UZ08/wnR5VDj+2UMH4yUG
NgjMRRvCXQOsRWBvD/kof+ggx+xUb/xoAMYrqrV63MLkLXwpO9oyOIr2Xtp6P1QMYhfJi7Gmjp7o
q6nZQhWB0A84yS6Elukad012Of5c1VvbmaND4Rm8eZmf02NSDYgcQAJ2o2cKFhmkGUqKAKBHZg0d
trQVOGRtqc/OBJWHhvwk2d33ONQKF6aGJwae5PgyV/C9ekKkIn1ooA6FwKWaTROo9DURxg/A9mE8
+qkBPpOE9D98xyZIGdjVO8z/NQbqlKJvo5rccGkpsEU+HacD0zX3YG0PJ4g2xj7zBnWljyX75FmP
USptHH6WqG6pmusrdRDe2bJ1GMy/Tp06KEUtGdk7ZAwYxUL+sCaqKKUlDzpAvcjMIb/6he2uAt8y
blw3OFjG7wYHTrabkAk/HbuX/+nBx0Qj4nle6yzurANLYB736efQOdGj5FY6oS6GuAr8C3GHs2t7
9K1mlRMPGzYH75XGkc8NC6Kq57GQ0vtTTgV+7HogRspnn1XZf2nnYS0PmnzD/wiOZrKo+SSWKn5P
Dbqr/cjy1sh0Pt1A8nu2579m1PqpSagydwCSIBwUP6YfYQBJlrNPi8FjozB9mXF5bsqmZTdq5biY
c3NbUtmzXrCAFCvX9VU4j4P/ynKYWEcx8LAcaDHZZVbLrdR4wdm/b9uHFA2ShiXAHHFsipOaWi5A
5ZYvbFnoneVrPTlmDbsjyV95ZHEgsXcjzsbx79SIApnLpgn0qCy9R5b5j/F9bAQRV1zyZWiOdtVb
Ie78+pl67oiya6qZNpZJgbuMCVmWjGtfGKtoLB/619bAHVdWvqTfr4aZpDxmKZNdcxPciSPsoG+T
0EdzmN79Jg6DHq9VRcpmmewJ9nql2EVb5X+xPStFv4cBdcVjJETLvvRp5r3lC+Ut05w9mq7kympa
91iNUVi0+U9nFGBuIP0H4ATlzC+TpBkJp/i/zliGE9Ee2Esj5zVsF/3gBIGNWJ+2uznp73+GLn6U
VnK//KTtng0/7naxSLsXrtJ5a441MBCn7IsPT0r5a04i+8WFAFUlSestPXX1v8iLrmlKKmY7DP1H
Zy+PWmZIDBO7rHVPOUCyyO4mLbUbetglXvsTY0pes7DKSE5N5n50K31mRXYvkb5DXXKWNmOity6e
xjVXyA8T3BEs6XSoFw4ah2j2wWpnwiNTH6errqWIbdCq3CLEVjt3MH2yZMN966Fe2QU9yzaPiIbE
3Sk3q/y1W9jGDJ6mxBOtVLM/rPPX2uZc9YyYuCv03/3gBzuQ7H8o3gs4625bwB07pTlGyxTA94Gv
iXOpjWQ3zcTARruKsk2HFL5pKwuqdTqMBstgthuuem0x5azYnoNWEQy9k1kC6nTp7smde596sbgP
pOxGk8czZOio+wyU3oPiKNmxlDW4meCaZ+SyvAgfBqkeurm8OT3QnpedGL/i3YR14qyrDzw9+LGH
F4O6MglhRBE/wqiAlr7AN9nFXu0zeFedpq0NyqgBdW83jPgOqzHfm10jwsZzyidNZnBbp3fFMCtp
geoKhuFSPsZOtheE+IiXTt03Rv5mZzvGHNL4x/BtefD6hkFd9JLcfAg1jCRQnUuYzuouhlvCrX/I
Kae/Xd498wUSNHcW00vl4Hxn1+r+8linpcEmWn3LVdFeLPKINI0iIFv+8NW6LqmXlRbpLRkt7NQy
iO8aJ0NUDnQTwjZyjUzVOej1I2bCJyVwP880F67glvwEuqpPoGjqbT8nTIv63jyesz4+tYZqDr1M
g80Uk0L0Kua2NP6Zy5bL0ZmcELvGSyKqR6VarlIE0gkQR+ztR8ah28BOk8DQhB2ZbVQxpv6u057x
TOTxLuGyrbZw6t6/++LNviPqsoAxB69msTfc5GlhyYMfJ683MSbqJyPqr0UOaZehwtyi2Jhb5TfZ
fyZuAo4Zvri9G+S7CRlrywnSQm3Cq7Sl6tKlhd4YntJh0FT9EN9Y4f7NYixF9+K+VKYfyiW8Qo3X
vdi7OcUzC01QAKHmz6mU44UkS3jpxaB4eQAD4N60qVPt2yyB4hTBmZH+v6hLzg6mauinbGly/5vn
gDwsEEh21mi7F4+jfWdkpIAnPhdVxOUIxURsMe/ypEUy7cdQRf744rtxvUldP3uh/+DYsNO52F5j
/xGwYWE3ZNGHTVz3jtuDA6cGf8tm7S32zYGkLY8inxDOPOHZqRd09WCcR5Zg2II35n3o2BgRUyvh
fOq04yA+giF+CAxnRGuHB5Pb1CUcF7LRlwKG/tFbwCfyyVXeV1B63a017AcF0YBFFwL9Aes/RsUk
6NNT4kPltxg4Vpjbs8clZ3syDDQLZHw7XqO2TNeTEt3HwqIO+YMSbsg06TEd4lgeShe7ao0ewiyP
MgZCGlgf/B6em1aR2DsiVsWG71q9A3bQEm2B7edQNwei2cO1zNxJaxIgUn4o02Q8wrHjJ+MWxgdT
KEB8MmRr/JIPd3Ik+1irPCrMkcRMZq7Gk+VN5bMzxf2rbtzmoc5jM+ySZXwRNAKg4qEXHTuJTuGW
86nQlOrUVslsSEfwP0DWAePkeA9XeZQ7bfAHAsEq43QoQrqW1EOjOjscOvGdB9XR9fvxV/OGO5EE
FJy9pGAmdl529y/hB13s8tKRGAybBjZAmi1Rv6PhYWTHGkVXfNzDKdaxzG4FYo0Tji5q0EGKjmNf
8WQm6YkKsUpU1wkWNLX31hCj2DpURl+9FFnaWHos3zgfK4c7IO+ePM//FUOaoFW19q6AqbWd5Pw/
is5kOW5cC6JfxAgSJAhyW/OokkqjtWG4bZnzAA7g8PV9atP9Ivq17S4VQdybmScxJ+cilLCZ/Wnr
MXrtFi4S+zrguSkHBUVpIk0U0/+DkV0/VDt7AohD/Bbnupcvf02f6t9zqf7OVefvC9PmW1TwJMdQ
WPIss247LOBjXjJZWt9BU0fUSD0y7PiIyZoGgk5eiMeawbQYVgBm/8LvJWgpeNs8CGvrnBbOPYNT
v9Y9hTL84SFiJI+5nlm+PnV13JCvJ1zuxfS04aXuxXoJs6OsUixzujV4Y2d94ciER4BtHE+2Pcyf
3SBqIEPEqTgsqbos3gYXwfKkxjHDvNFWfE0hXOFa7BOUQRYMdMSkfCI7bDu+2kMP6I5FhVFo7WMj
2+NfaxE307L9oBmGjC9cGU+eSugH9fikMGmh/FqDSR73MewThuxrnWLHs4fLgo8Z+Iqv5HYpo1/c
tpe7R6DaXhFUFwdWVOY4gFh4I72sAIxgDfzQysDqx5BY3m0zjvs8CfFe9vzrtt3F/2BQDtuQOswT
sfhvIhzVYcHJ/rDU0QpbPrrZrRmi6A6Kiq62rqq9O7f3/pxP0MewYLHAC40T3yK/9bdpyPcSzzs2
jWZkWSuyL7piulNikPEZcFvQpQpRjKD9cLJhjiKps4dE/kdkQC9PMCNSyUdjBkL2f4TJCM26SSBW
4KaozKK/MSDOwnKNjcmKnUO+R35ws23hYN/A1Z847yI3H9lcsYacZzg3RP9drHtS/+uSEtQnoFJ2
72I7qvmW07W7GhLMRjw/m6kagiccN/61xbILyBhQo/aQf2dJrxLvg7+pOzi7qJwTdLDxIxYuOFdY
c9BkmOGOelkGjCBNHrGVM2o80U+/rNLFFA/ij+OcBztR146L8IGMiEs/D3RSkPXU6WggYFjYxtPk
pAS2kIS2BeXsi1svbBEOtkYLqMIkOfSBJnadQvn2ii7ctOxhMJty8n5zu8LVHvXee5SITz7Vxwoc
k+4qtrLLEqnls/JgGNbdiLGtFVRqLmn17OS22QZmxlid6TtdpEj3EWjnR+uF8y9m/wEP8CHqsN9z
SMhDo+A3ecgMrLh5UwH2hMuiOH359sztJmgx8jR2zU0po7OM1reQhj5dnWkiGSimjALkpS7fZo+b
aASxkHqMKWDTgt9+Q0R2VbsZt8hwpDkKWvitydS/eQl+ehL9JGugk/QWvVf4lAo8l72HFXShon3b
SyWYnSQOUBiF8DjTrN6JoHr4Z5aKX3CR74TRqHL3lZ/+4kXyQtqTjgWHNDvAci78FHstqBk0UEf3
GS4I0YW5n554/+qXiYjmfCR77pKp4m8zToOZU4MdYE9tjPecCefU4389sFQtD1nWUxMiKOpDxws3
CAQ1YqeDYVfE2XnCpHEPwmmTwBbeK9tFBC/s/5bY2hvd0mRZQFrUY8F+KxHhyzzSraAmikeKuTkG
DX1UWMGsr5hCX7CPrR3xNPkL9EDtfFfdkDQ7GkZBh4zQQitf9nsuoe2pXDB8UY/Z3IJ2Foc2HR84
BwrjQmHIE7ghSk+WndGowucstO6jK+qNBwkXl6zFDrcYxUQJkMbv3o4dCJmeVs3ggVydvxu618Du
U2J/7kuIK49sRPBdu0bO2ymbl/Jswz1/Vaxq6xOWAfYVpu2OpqxHgKZtED2Znsf2hqxbF9upzkE+
JHM5jDvpL+RjN6h/VUf+phTnqX0c3tro1ymf7pmw5UZo8x/poqlZzwbPJfshbn7NQhck4HPSsW0M
dwenVIydTcIg2ExMhocyDfkBTrb8O/Vhc4rY02FuZPXXBsW7ZRFBjGf26DamsAR8+qol+R6TzZ3Q
tacpZjdZYPHJ7RzThV3AJ4rIBbOtaZ3iHCx0vMq5GC+5V0B+c1Ss10UTlLxts9EWaywLFHLPo/jg
WK9/uAUsnw3D5bRtFzW9sms1r94CgTwjj31w2EieCsv+eFCyt1RMdNvYFuEbJuiezE8yYhF3+w6h
0m5Ovq2DI5cJ2Bf5pLaYzlnYCYpankErzAXhZJ0RjI6ji+StlN8s1zjjGSV4PkFX8TFwBU1/wGwx
hkgd2Jgy5tSDMmN0dZwFsnSv8q+5LPzfDYVCd28p3A/aXVEFdGmClQAPzVNkqA9aI1bFhEUiurBL
VgIhpAOAk43Xvmf8wp+6qJvdYLwt2woaExcSuzv+iIJrmZGkoTnFo+Xkqyi9pwDZrmMAyIydGDQt
MJHZtEvnieRKOcp8PSvT/Q1qtPlOadZPnFS7wGfIrvnuWmU6J1u4E8DfNcG0Axg7zXeQEY/uWnzN
VMtm6QaAFIboNJg3NnmRQ1qG6qle8l8QxuPtQq6YjJzSp8Rvn8pueavBVQmDZASYiYoaa2l/+pjt
YahqHNk+EuDoewqBsSysle+XGjZEIofH7/UWVWnxp8QQsg31oHFjpeFCmtXKd0MbeQcbxjPOzaL+
XPxs76Xls5+k/3KfQ4AkPrHsPiOigAzB+6sZ9aMaQypqwlMrW8cJ3KRsAL0bwwTdVh0LNJJ+Xflh
ej9HKwPBzR6WA7bF0bSzGPuPtnHz62KI3Xdsn9ncIBQ1UXjoMJIdcqYERdRtfh1ofH+mOrnmSzOz
BR602aVhL8+sbxidVTnsa2LNlxjI0E8KXACgMOAn1skh40ch6pua5/CANi3wYZFGXyatdp0KfhSl
32eKgLhyQFnfc+RAaZUZHwKP8U5N3BHwtS7Ewfz6q0FJCKgiXaig6Y1cy3ZwDnUg3p1wKmrCLYX+
NWHSIcgLTSrZFakSL/jLXyhycE/dg5sQieApaCz5hFMQNRNlma5aJwdcn0QvCSrlhnJLoTb46Xva
QAY33MKDnN/10Dv/xT5WYBEQlBqy2rk1g8P9RkN2tg9V2Pob2dblrQyzaeMScboDNZThbuYfV6vO
dQ2sbKxOZ0TO5sOVSrc7Y5LxNTeFeFqyiK+rm2YHIpLFibsgCokvSIoDsHyo61xukY7oeB4tnAm+
LnpzH5Vsfvdt7P3iHtOf8ni29o1xsnOY9L3PvsPy9oC2nD8s8ZMfe3awvbMkL+auuqqpuI6eudUI
SWTqQ7LjY5EW96Ua8h2dHo++FdJP63D0XXi8FgXWFFYdSyZe/uJVoKdpk0ZVoJyj1j9pChdItBzr
LGJ54ZGbRyWsWOeslqoCFDs691ZP/CI8szS4F19O1undyLSSrW2bvnvpqWg3ThVVYrR4AOkIaTdE
+TwmGh4o26t6meEZIUgfqsmJI4IdvWsdLU5zwmC1Hu+d0NbEDsaJLlpXYjhkPT+L1wWCEWjO3Gcy
9oBOU9pDcaYBurGhfxSfSqRQ3D2wMnsJQHLvdBHm3UVyLugRhpmkmIytuCEiSnOw7/xJUC1vkBIo
/G74KP4laimOQzEqC22H466y6QjZjkTibgFesjPEqnDHN7B4nkv51xD/20YOPOREgjIkW9CuRp62
bCRFPfuGVnU4FMVPKEmVkRxBhu/ZIf3LmpiFeO8U476T1kHIsiDHV724zBb44Qk2sNChtCFuEpwv
4MKQBBxEEMe3xN5tNB8KEapXcOuEd+kNYjvaTOCoEDZ3GPcgakwVPm/f+NN1IbjLLkjLiAUuKz+s
iWxM3SCEllX59SGukQ9wT7vh8ib7LvG3bau6b9PYZUFfQzmnm2jCCrsmGsdDhztiMB9QlbDcePVg
XxRN2qcwy63wlUY2f6scDZK1gqOypTNa/HNIBb/4XhyZ1YSBaWMwFnwlHdy9VZ547lVHc0/7Gtbv
XRamS7TH51617IBK8+gdRKXPp579ySS6Pn1lAJzcLWhM1tmVDspNZ03Zl0xEvnOZIvxv5vFxOFqm
GbOdZ3fUkcLUwqfmc2qfxZzql7qFUwUBOVLfMPBV+ZywwPReO+mhK0F7qJMXw8ug3oZR2FQ3gNuS
sY8u6aE5GVKg087IzJKPJVpy6VLqHJsxzdxXdE0CLq4dB90KJAo9hGvmkHiXRiSXWdNQJs1iTFAS
3SzFhcCoS6F1ZQXc8Sc5m5FlBiW/KFUsMI6lp3I2HngjMfnWBpxWSi9z0HiGbHbBDLZSzTK159kX
TvE6wXCx9n2qRjtaOUbX7EPwatGVtfxuSxrqzh4Uo99kVcWuqGS83HBfZu22jbp4fueqRpKfPXta
/Qm8Tr5w6SvVvvCCiIzjwAKpK2X3ZBV27tD2no/+FwHnurm5jSOXPXIA7pbV4rAbXM8J0JVmxbJp
gH6Yg/+MrIhIWCo83ng1TWDN2pq8YuLx61lVM27Z3L2w7YY0nNfukcyi/O15GdXmmNnkhlcE3a9R
5gxPKUJicYlB1uKkwR52XLK29J6cGiTvlb6E6s7wl8sDA9DIsZtPBIgjB9ToKkn4s6/yAIAVCJkB
/uPI62JmncDbMgzLgqfVE1QNDKpunA2nTvrF9dClVtFuyve5zQf9CeROZfwEMcnDJzD7NsoQ3jUF
tNGJHjHbOZZJH08XhPZZ0vnLuLUGsJ981mVbq80YDQRZDB/8pUylN55wnlUdNDk3OGAE68QHOV96
TT3qQ/c+d+M/GS0dH4ghWv5JJy+9jLLnhirRULdQXPITMJv+VoxOdbAfkZLappFqZTWs2Flo+A+D
P7ScDzZqOWWUlYqj75ob6/ji40HmDKNh2i0tjzqXuqse4245kGTyuygd/00kn+tNJROldxhwpv6/
wjJh/F9G0/l4ssUo8kvRq+FofDamtAm1xSOUPrY4k604OjU4juw7Bu3pTiwRIGDbGTqy/XIBbE8Z
TsL084R5SWCCSzkuJjfF/7VIb0gvFUm47MkuBR2O8Syyk4txvAFTk3ioZMzKpmCBSI/DobIz7L6O
jnNcMm58j01IO4EsWoL3Q1nQFNln88XCyt0jOMv001oqNu1eRUPyTbuRhQ3Whabl0/itrtm0BJ/D
gIN4ZU0Ux0es4D9008hNNUX2Paib6ihTv/8di9BXgE6ExAYnSIedwwXSbJrCuAV/N5tqoNWVjQf7
4qxO9yzFqOgbTWwne+ESc+BgJ3TAiUO7S99GOLdxNdffrh8PLjeFzBD9m9Dqj01sj38oiRq+lpyN
ZkLwrRimLfRw9qFtDADnYbtwouYYdVpg6Sq6BV+4re36lMHnALKaxwPLNspeygnZBa407CAy8+4i
lv+cQfbjBw0UcbfLpjp72DySlB4PPaVBtm9H27u2jOLL3XX84jkHdaSqFekbCQCAbh7qjUyjn5OZ
PgZ8ZBT3rZzBov2nqlgCbQ1aLTtYdvv9ubP6wWOhGavgyYbMH0GYSMWvmmEG2iJgO2ef0K510uy0
J5ymwnqHrgaUgMKOIYD5+mAqJ+vWQa5mjOsEINlTkGPV16yQMkq1iyzGVmBH9aPg2qkA4rlwg7Ep
8Oqe+la/5RrQgnzYfD+aoXXDf4aI8HAjdVrDlJeGyIuFuIkV5smZO5t1Zm2rQp4C+lx3dYR3ct0O
YKwu6TgIQ6+CWyXHJuCGcBjQ+bdYFvt3t00hpDVxzfD6MNoclQe6Ad8upB/KrNQfrv/dlv43TEUx
gM3nUCBdnhsH69699x8Ow36uBWzSFmkTbx9tQE+DUwSEr1Oi4DRmUTdFj8BUCrcmg2dCPMxFpY/G
eRgD7YeTZpc1YfKPlgwneGJd6ZdP+C09vKChE2giwQ6bd1aRmVREurKRV49K7N7ZuWie6uaGcYKy
glyxcRd4qxsuqfl8mXpesM923bL1wmikz6oc6w9SHhNXpcrqPgtb6G2elo3zxb2tPKbcTlCeZexD
f8Gy3b03ZMwThBfX39gtiuRexBE4Lj8JjlnZRn8VuH526ENzBpUdnShuHi8qdUqQOfwJPFqNO7fF
39kT/sjQ96CFSuwEHYMYYhd/g47nJgXgAGUwyTM6Jjss9d208RIJIRAPlYd9zPUQYMksJtvYIS58
rsowebRe9MMSnH1PAOMaBxIsPd8FInC1HIp9B4YAkahS9ntQPeDN0LBYLYolLbc5KmW5DvUMMp/c
JXNcwamyzoxWBY11rbtOuDt/pIMKb/xnouvh3x0ePtM5uSnELbESg9sney7eHVZiijfkrcWte7QC
hFni5hOeQ7CneN1iLW0kC3f+cB3P/xCJcV7yIUc2Hx+tBNegddv+atN3Ul17VjDRnxKFj5NDKM5T
wHSUWx0YMdk4smuiqSlWaWGlm5AwZVzwmuD7e7DG1OWVgynlLZ5KdVGqH61sRYGNVVxnm5kHTFUC
HH7i3G9WXWmpL26mjvVi28ikXzZo0T1Wp+JjIFY3/sGVCwKN97mbfKme68keN3sz3qtsTqiAmRRe
Hn9u5k3bUAhC863ySOqo+sUFVjuTr2Z23fi06PBjqwlZnJcyM/i/HtzWz8Fqsy1DcXPnOxGZC3k9
8Ub/CC3kNkPDMUVdVWjaMv4iPNXPGxxyIY8WP/LoHAGUJM/Z6C08kIFypNFSa7ebKg+VScjEf5KG
AekEj7GUywquyowfSsfpgyThQgB4Z7ERY9p22cfPUUgM1k7Kv74T8MsKTJBb9KzRxfPFFfoQzSI8
gr/vkfh5TLb2POj47E7M0+sct315y7QPBIJVFnffYtQ+3MNeIOMJOwf4USu/s3B4SalI1gWCJK7q
8OSCwQz9LV0O/vQdwil9shx+emLD5nj8GKrecqsN7VfdF7xsesN1w0XEJVnRneNeqxMLgiRb44R4
LAt8jy+cl3ktuUQH+GSwcgJPpEfp+U54rLJU5Wth8cZYsYPFjpgof9wS8lourICXr7hz7HY/zNpn
9dLOFAINC3VWJNTGNeY971JBzgP4J5Mq2+R0hy7EeKPO+sDtGR0D1SoOQ/hV7r0WlZ5eUlKfdbYu
wBSRFst1HMid0ztN+1Im84h0ARKVKIHEgsqXQBt4JK45so81FwxZgtrkGciIJeVFAYIJN1iVJaiK
rO6cbw1e3t8MLbfmdQakZMau4qRhAYtKVePJCR8aVZ0I2ehNDWYkZIxWo5yHTTbynUT9onu6oImb
x4H5a0c0MN7E0yD/y8jeXwO+pQfKuVVPud9ST3fPstkH6zECht6TQwEqXGQeIfuWhbzvhlO7kTOA
uaLVeGpxVY//IRIlyZ+goXP4Sla6IH4qaAjcCRaZES7MrMv7l8QbENPdPqiKPRAgR97ZkUOwH5Vb
7RMdWewEdFQSkKPGrjFE5g++TcZ0m9VZfcZAUGyNttUhnrCdbsqa/dMwSeBTqkrUAz4Z8zEv7ZUy
Yu7SsRy7bouxzt2xSh/xXKEEagA52VC+9VOQ55fcDsYag/ti/w0T7fxlUQPat7bc0OFfh0L4rXlg
5GZpIdrEUw8yfJX6JdJyX3jv5Dm9DcGJAa5YZZ1tYs9c6tgN1tamKQKnAg5XFAXN14AX8PGIKvq9
TN24NbA6Bg8uWbyA8OwrS5x07NmPtCL69kAo7d0vrMb/bXdJe8UQvkBfauo99gQaUJCRMhffzzzs
wI1NiP31wN4GbKCX8HlkYtjCGmyZapqu30mNRZ2tZTDeucFl9TsQN1wHvGWNIkHYc6tp5MxbQJvA
D9aVh3dzrid85VD/43VNgyYe5saa8xfKo5dgbwauaseu9yJ5COrYad6KR76I1Tssmd+TmSfggBXI
qezhnG6a0wKrjFC4ssXATLDE6Quu8NZ7gaQ1kgrzTMAwHiYW0BpKrZtxPAFYTFoa+iquPW9A5Jij
NsJ/EDHr0JJb6acDWuvC27FjrGmy5DnoKSJcDQYvYY7FOq9Jz9lIUNSFUEvZbRs19j9e8dDBM9Yz
p1YFAG8YSam+Er1+r9M43KfScfUuFk4SYOSS3ls5deFrP+T9m9OGyc8EWsH+liAaHrj3wPmL7XDE
ZZ5L88ylPQFMkkwYEnKpR17kCZyfll+lC2sWp1YfJ2/WMFu/WBLN9zDOvIiyiQDQLfw+EGCXCLDc
S8Sw/qPtkGURZ4H/BhebRqQiH4f5VgBHvzZhz3886ASX1lXPlPHWa7Qn6EPVdEANflK329IhHrr2
nGI+WxnyIk2kjnmbkjb5HeLAcnZ43JPyOWhsEiVRSDZry+6YU82euEfEuI/f4FRa8jR7wTBx7ykg
dAO4knUF7junJAXlA63OHsLwStilaSh31RQHlT6rsnOJBbegXpWqTVIniedsB7o7zqJBgIbkRs82
Wh7vvS12wGh6JhoUfpEEKd6RpEezbVGvj6r04fxDBrovAunlxEjql6cY5fO/xG7NR2Cb4EqiwZpZ
YQQzfdgCWmgYO2P/TbOlHpvzotkJ1ZioeFc9pQblj8ZgqzG/KLrBoIKJZ0EygzcYEbwMbcxj8G4X
FmQc61DOAwwxXm3p80SDbr1GmEcKSoZuRBekrIpKXxn4Ldhh/HnTk3FCczO6V08irctXH6hhdLOm
nI5aEZmJ5uRG9aGzqZym494XNWG9FeAvE3D7Oj2kQyM/Eo++uiMivereOm4vRM8LkTibkB4ZxSjd
gNFdkYYcAc1Y4Pod6gUPUeul/8nE0e/Sa8HcZMb+U2RFeMIGo//1qd1fsjTwzk0Rx8VehIaSpJBw
BOu6sUz/lnP34Le6S2wo3bH8JxUhbj11SZSEzIZcic+ztFtxwfPc6YNr+C/GseWl6zCpiGrVU5Bq
sMjCd78901tHovbd+EEyLbRZuzOQQnNvyR7/1AEv/1vplex6USWWOvwrvc7LrsU4ZGyYBJwvygR4
pWC0i9yJ94vDu39TUSHsrEIIZAdjltRcGTtwU5OSZ0SYsgyWIWWmzUJ58MJN8+j7GZ7YcW5Cus5n
E99b4mbDdpidHKb4krjuDbOLNWBJ5cp/mqjN4PeYM8IykRuMT4bXw4tQy3yjQthvnukcKn5VVcxK
dQxjH+5D2qTE0B4/O0i1OJUq8sybjviLdfcE2Ivq4MSUh8B4n9uwebG8EB6ylUkIeivDmSPqRzVw
BodeJiFgDxXJGleqGpkSVginowXDo5ETkC/+vKcI5CkVDrIZSvNpoQgm7lr2Dfkw1lHpFB/YNcON
Fu7yUH49ik4vtub0wcLIQo410px8xNDlGjLm9dJu0NVJgrNKmdS7Ry0aaHCsI9nFCzvVp4ADQc80
K15ZYXuRSE6ffjQB9OghRRRsSuqYIb+cqUrNIDsAj5i8mqQzJHgmSylzGkN6QpnOZ1m2PfCW2SSx
fWWM7LHuFWQ2EdHd2svJSBAcwSoXeIvFNp58LLoVu6Ej992JD6+r/UPpVCQ14nayKMUL5NH1Vd4B
EeFWAhYW/In/+ggfNz8wc8t9PMpm72pG7h8lH1+SgZKOowoFyqRp0vLPlLkiY7h3lo2h7lxt6PLm
2zgOmkVrMlDB9t8ykmM9FDXjx1Nqqaa+CWENetdiDYvXjqm84mh1k+0TwvYqec3jHMMkjXwET+jt
OUx8/+FjuqNv/3hY8os9STaOzYzR/uyPMTjdNC/0DX41r/Iob6ZrjWJgh6u2j7X/VhC79F5JL5RF
vML8ZG2xtmEjbOBZYfgLx0+UQIgMaWhjk2djFOPlaCxxLbh6vzvcQcqXJavSV5+NLbMbe+M/lHVw
tQu8uH1xujarN5QsBOeK5/oXeccFeDIp3i0DGcsitExnyleS0WMCqV6X/jmtY/4BuHsgg9QvBBA7
O6ttnpDXUiCoyeJq/8N31HwAUOCRma0oKmSZ564GlYH6rXJ97Nwmt24dMxAWDseV063mPEURRVIo
l83UqdjH9RK6bylMQBxRaVgVpxTtfB1iTB6azVhmor3ipk3LX1WCe/bb830zUGSI6X3tR10/rvPU
tqLnxCIghLLucUMgFVsL/6sG7KGsVQyFTHwSAkIkw9QV5kfMR81VTB5oG7QG+TukJS4ikkT7MUU/
nEb+3lpYXpRMOSzvr5YT5dFPWLO3gljGoQxf97vhJ+ofeKzangqD0nb01e1oQ/4wkgX4LhtE4xDC
tJXaIkeRnIv7cdmSQqB/WKFDAX3pvUVdghn+AZCKRV0relYUMtDM6iPcFuxz0G8gXL6x70rwr6GD
cgkJCOaThHIZompCECofTlmAZejIgbb4dyq9dQwixYo67swNOmJBdZ97Kxa3WjeRg6WRC2NSBe8d
Wyom9aZU01/W59hYmTxnXAusG0nO4mRpUGV+3JD/wrXjpewowmno3vIiqbx1yTboa+YsRg61/KTk
BjZPbx2X6+diMRZPVqI/oel4B904w3LR0jCWpnBfdz7whfjdc+yJZcbi5P5fZgyP8BrylngtEh18
LnRFxPFOiAWUx8TpD/xDOTl0LC/K3qq6jqPbQFJ/R3cG5PQuX14HJ+Onv7GFiYd3byqcZBuaGYgq
tWW66l947WQYnsuyqj+Fjnk8ScEkvzhigq9uHhULl2KhjpYucu/ZsWRoE0bQxrBRKxYME6XnvczM
B/axpyPjuw6GIP3EYATHbJJtTot0ELl3U0eCnJDOGYmS0fsSlNWfSCOTqeW+KuO3HmpX8EJBKdMW
T074ezaT2YeuE1yoIijPrfOw3LMkLT65wM4H1r+kKAPX77cUNsNMhPDfwwPDNjBfSzm3nwQl0uk1
D4pxble1Efw/HxtSlo5cbf/0aNkP575P8xWkGvhJQ0OwripbtV2YmAm8xMyC66UP3fQngjx5mWba
Gk9OFtZodXnvN3sxLFxAYfM1+yQdMkSZVkN5EVxaidGietHlO/neuhq74ImKaK7cJEBQdvO6DH4h
OTcvgycMnA1Zms5s+fgt+1KFamx/OVB+rPeRqLi1Xkh8rRsOae/oKKeFAlYry1DM4Jrkr+J+Whxb
AzVCUIyhLiyzTXtwCSibDai5Em9U2OXNLQiDkTQck5Yl/7F/kiS7LXgLzb3AM11vHaXII8LHBJVN
vHhEXpVWET+7Fow3O50ofdhaS6eDe5y1REq5w0RrJE7wHwC8gFelZOasLX8+1Vyb0a7xHweczBQr
wCisI8b6TbTI4M+CpERdM0/Bewx8A59FDoCZPIVFeSa3QlGsu6Ucww0zkXD/CysCvGsgyqjE0H/s
mcsw3ny0JjgGIIZIArIuQCJ7dXuLvgqNCgr90UemHEW5lcC6BjQlxRwAkgvPiUgesFpl90RR2OzG
u9ElpG0gmbprFzXuDY+8ne8ybicPhdyeg98V5FngVnAtqx2idESAlTrY0zTW1XvZty2CRzbMMc7K
B7+T6RZH3y7hgkrCdwCtAlgvLr4HTrDpFuShyM9ONqR9t7PnRlmfDfAt9asZQuiMfcx75wR7C3ee
dvjfLPFYn77BOSi4GHN5volpsPNl5bnYuH5s28/43DhYQsjE0NmWA3b+PgDHwo/4q4GEvXySFvBj
eDpZmQyvNc2Br2i3U0yXQhD/g7Q95C9aBx6cb5wK+8LiM+RWrPA7Uegpw286nxzKCNx0/j33dBwn
RYzKSizUXQVzjAdb2TEjBALFg54Ux9m1GeL6p4iCkAWAI/krcQN/5weGXdND/p5P2Ltl+9mmU/SD
hBfUv0deFBRH4uvmemRFbftWAWgAIc8O8B5JzWogBxPE+0MEy+/cShpCcVzsCPbRS055TcOhIwds
qVd/ssdDsdjNuU3GqH/D7DO59wcloN33oodZsGkGPVMrMkScI15CYv6V3qIyeUViEvyedk7m1LWo
rdnTWuH/UFHEIJoFfYK0lA07HQbqpj2TH4XK9VY7mf2fItZHlh5nPnY0Cm70xV8EXVWsxTBoLTyS
O3IKto2JKl32Tl0xBA08G8HkWqx3vIiVCgsnsBq2XF5aC5vVxivl+FXF5RTuc8orZwhOUUh5gpux
jVjDZq+oI+TwgM8Azj8S0/JVIYJhFHWqJZuJQfBuX6NJ+Q8EJjeMlREyaN4Q6ILlGBMAzRl65gDw
GueiPiTStEhHc3NFjqxaIjmycv8Mid+8B9bgeOB75lEuGG8s/sW+ms2zX7XDBROPOlCdY5HdyQWG
i2oERTCHKnys/CtAr2Fllk+3b1JQVvY0ftrkoSUbJuKhtin5Cqd8rt6By1JMMWEVviIw8RmXVpBZ
HGShJN5JN5ckk1tmTv0ah01J6R5HHFbJoeZ+HUFIOeFAZbsYg8outly3FnwYode46xwXbrWvB1TQ
GA+yBygdf+Gh9CeZ89ybVv7CXVlnPduGTLMXWBaMk+7BI27A75DNdhK84IBNr0tXFjVgg8BYz2YJ
RkrNdOjbt0k7vX3iLCNEyBTWfreU4DznttVEH6oZLPlAToj2mERC7DRBjBM1u/OT581oslbqX2dG
q+7L+GiwazZx4i9bljp9p5ZhedeW4tbGLKjWdcDH+kJDYvreoeKs8cE28i/aw9Kc6M8Mz+VAwc4a
8mmIDpXRSESUmIqDM+z9/Jn3AtEkRgLX2qZKh6jXWUmucdeVaiHCMqY8otNJA86DBuyx+aX9jl5U
2qQdn5YHgKjhmK2dgtuDwOhiSFAe8t72VbaJeT656pZyUK/ZyGS56YZlZLp3Z+u5CWaLnHH5WGhf
Fuzk8X7MSOrQpxRK8+0AX8zf5m7KY0B0dsdaQo4hMRmCVmyTY4hT084y9G3aa5deg9JaDV6DDqMD
SkGg2jcims2dMEC86H/KbgdDbNE0MzFKYlH9xN6yxrdWzRujk6q3X6HmZnSARxbSfveWugDzPvqg
NtMVo47VxH9DLttZtEM/4wHD8z1hl98HA35jqtZKIr1PzHoLfRyessO4AGQBCOJAsQjRBzkzfT79
z9mZ9caNbFv6rxyc5yaaZHBs9O2HnJOyZFuWxxfCx3Zxnmf++v7C90XJTCShWzDKQKnsYEw79rD2
WuT0nXnXFXrxI6q1oj/GhlJRQNIqYXTHmIeso11vpEEo39oZEE5xolwUht/D3sBinSb0Q6fyoOXg
48z2n3//63//v//7a/w/wZ/iQ5FOaBr9CxKsD4BA2ua//q1p//4XZl3+5/Pv//o3YQhclaYNpQte
m2uS4eLnv34+R4i98X//L5EEWUv3VfnTt9qq2hH5DMdUTbWvlk48Qbcffdo0ziPM3ajuRPRSO1Tu
x4S6VgQ86f7X2Jcfo9skuRGNcOnptFxZQb38GKp3kzXw7n9PNOAeO80o3W8aPS3tXu+zKTuiqEI7
cJWEuBRvHJmmfNPUVVtYAvp+YVyOrBvUgJRQGb7iKybHOpvQZ7EAx9m2FbyjOfKX5kNzdX9Mzb2c
roB2TjiaQc4cJjgbgffLQYFNkUqywXujBDI0j47oLOgjW8PMNtRjKT1tBq4NprlsTO2DqdN3CiO+
6aa8zsImLVRSTd2h/FqoJ4s0bUwSq+5wChDZlPhEBcnrZIzL/tOgdb7jBRmBzbv7k1hsmVBdAbGw
Y7qGboC0cp3LOegs0GwGvfo82VoPPKkcf8Ch1+8bXYWwS+DUfJt0PTjfH1X+ra9OrdB0VUNphSwm
B8XUDHmqX53aYm6S0PSt4hOEj6hZlLmTvesTOgtpI57bLelgm/oyqrPn0EGmY+WYmjdGF4ZtcFp1
flP1y9E7sLJ106jFJ78Y2uckE+anoJEwXVgSV4aSJ345UeGYugCYZ7mGIY/Qq4k2ulAoCBjFp6Yl
sswBfmxpJqoPXeKOh9pWnc/3F3a5nZpucCDBGzom51JXF9tpQthTjbQ/PCM/Sd9C6MoyC3kM6OWi
/ETCn7qRhXt8f9TrBWVUkwS+oek44aZ6OUtyHEyU4ttzkeCib2bF+k/YkMGmaqbMv948FseUzJhj
arCfLm2MigoetFqW/2yFA2QVIoa3hHa06CHNRaW+zaxwTg1DGJrt6JpBodVenBSDJnCL1LVUCJLt
/HDY/ZxkNw5UQDr9awTr6EumkTbt709Su7GiDOxY7CJ21BVyn1+dG1MBPKq7qf8M+sorFVGnh1rA
yBuQa0Fmu4GoPhrm+mdmaV8NKdazTZoWwQEfxooaa2vR+DAQzwGQiX+Moz6u7Pj1ueZVdzF+lkXC
UVUX31eFZTA0EFc8TwbyJJsws0jJ0SttPOQN4o9RWlRf7y/J0tiyFbaOjeKMsRyYj8sVCYmUZydU
jGe2TAMUSO9AS0IAbLQFh7OAQepkWAqVe1pP2kOEQO72/gfc2BJspcZ3kNnSLLE45Emv0SLSBfaz
1Y36OTUaskhl6gPE7buVoZavujx3Eg6EjQXMBlWGuJxsEI9+52Sl9Qylnbsr6ak9AL0nHqSUf8zj
8qHE69vQ+yp2mubDsFEUAAPqOTvdn/O1nTZdzTX5GJWZq+bihWtRdAHDP5rPyuDqMN6OjnYu0/Qb
nfR4+QVkrH2qTjv6Y6OVka+3myfJYVDH4TlnGS5XoIavxep9w3gmapmeh6Hq94o52ruR/NPBmRPz
HUWp93U2mn+aGE2e+/O+3muTl4lXUdPwJgBaXI7O4+TQLtBoz3qME6vFQzHC9xTOOxE1/X/uj3V9
lSzbVhGrM3RuPFW2y7HQm0Z7o3H8ZxUk40FtXBnLheYRdHS7zdUxPt4fT7sa0AZWKWzsC83IKixS
lwNmgC16R80o8AWKVj4gcBiLU0+xk6xw5Jv1wWoH9ZwhdQN/1BQgdWfPljhPCNvNHxo4J/9TgLOH
Rr3pVQX6LEjON0MaVGQVQ9N9f/9rFx9rWcDYuQa2pfJvobmLE9g3UwdbrJY/6HM+n6AJq0+Fkmk7
anDpcxCqa1fvejyh6hbbAWevS6J2MZ4K0ggl9KSiKOmiUJsP9KvDIOpD8k+dAmpx53B/gn8N1ysX
gRkCU1IdGxIvh4vvLkxpD0yiALdUPVA+bj+7hpIdDUPPt1aojudIzOKbMhgJOnAjKJAya5PjTMF6
pxK27E191bIvbc9/f4+No8BhhM7QXdw8LYVGpdNhUQImk2chmp61+D3EpR/+45dU3s51OEpqHzWN
jzk4GRiGoUX9ZCBQ5HgCtdPPKwu0CHH+fhDII0cILCHFlMVlpEKngZJs2ZIgS/stbNBgEwx0mjiY
Zqy+Rz4S7DD5WDiMUGqcxMHsFPWftNSjcNdnBgXG+19044xotuu6pqPqjjwulxfIVZUBX39swQBY
6cGNtekTlFLTkXSD+KNq5Inuj7ewwnIBeAo017IAOOuqvjiTSYf2TUd246GCLhrOYMibhkc9sahp
VwIo/smpamt8qklov6Cu2dcrR1SXFmFxRHFfefBZfw3Xa+GuN12KXEwTNg/hmE7nFok6CEHV8Ysb
1U/4+AbsWeF7qVv7O5MlGqJewZNUkSW3EE49IZUEszjlnHFjA32CEVhz/gl6eJUCa4g3fmhFnyZh
26dIpABAMhKLIGV/3l/E5aY5RMpsGByQBi8LGdXLTWsMKAwJ1tNzyacjdWOZcNbY0XtePnuroVXw
fH+8xRNiOY5luCYd0apODdzVFtc61OvQhghcOTuO26v0dpJzHikvVgEtbps0m3i3V86l/Ctfb5Pj
EITyWgvmqamatbi5Fi0JpPid1jNatTzZJLrR+5igKWqNZmuZ1biHYrFYORyLh5p5OraJ+69ZuikJ
HBeHE7W8KQPliRiBYzsUDDOa0sz3VkqV5FSpZT0d4PlSlPPYaGVLnR44wzbuKPisTF5cf4irwjSi
846aDg7DYoNzFURPTauXh6yPOryjvBa2zxko8oxX2+qab0anWXTzduT5diKAmyeDXq0dpxe7j8zm
XUudVf1CQtckLwKFsBp9H4SUygHDC9HmUwy2L3muIOLwdyrlNPdXY8C3uddA6mN4wq5Wn0u4WkMC
1wqEHDwWMNiDhm5DnLNyihCKjoZSU88NjECo+mTGSKl0igtFhp6RGnlDl3U9+o0RoPot7VFK8CIG
WJk/x0Dq0w941bAQjsM4dvoG8Qg4ue+f2as7QkjumkLAUEMUp1tyiV9FHTooPbQQQCZZTU5NNPEH
a0NRERIcfS5/k0pxVjZNHo7LE8uA3BCNXw47Jw3PqwGTho5tpMgyTx3G9iMUueUnNFGDlVGunjSu
GMMQTetcCl7axbxKSFtiYOaZB0QDGWdyhefaEKi0GL1A7bnUz0oGtSL63yHdTmiVpGXWbO1wSh7u
L/DSkvMhRJImqBiNpItrLIzCmAhoLpEG8ALXGD4bVRodcmSpvRwhvh52ecn8GBWll/RVtbIIN66H
TjLKIkFgE1Isl1qDj68oIw29EBoKt1aeR+8z2Iv2gzyFI60cZ1A+NjqR6A+nJGE+3J/5jZ0mlBGc
K5x5Q/x9Yl7tdJg1+jxl4CeDXAPoCgo0+61EWfT2E6wDZVN5JkHuqtbCV+iHorMRImenZxoSITQd
rUfh+JN5COIh+AqAH+b/+zO7cWnYURt2RHwm6GIWhytuwrEMszD0GgM5HKNvHugZBEjfgSczdbQw
7g936zDDuqyp4L75xXG+vDO1mkwtRbDQG6yUZ3RMauybj/EYx+QAuQMSKWkJs8YUl+8Cn6LA5LTa
e7Wuft3/kCuvgMNMUpxMk23JxO/SLemNEcxAHWQexKk60uqjPToe7Tlj8s1Aq3TeVOhViR9jA1Zv
S+CkRzurIEe8mR1TCX4n9qiW7/1Oh2QVgpZ6tpQNBQ1T7GrNDXSxKfAlYy+O5qF8mgEi9e8rzabB
31WhNmq2md+54lTkRg3uBiAtlJz3J7gMlHjamCC/TMC8pDiWsQDwgtyJsNvQ16UiP4QQ/Pyi2RK+
6sSZrBN2xiY4RBJzPugU8CsplNW/lKjjpO/4o/knHVSKv7WdJnpEw1orD8jq6r9i3Ept5VTcOISE
SSS/bQ69RS5ucSimQqW7tok8SClnAWIa9VgjsJvP5qw7xWNLeeGf+6tzw5RZrArLQlQm9OUxHK1Y
J+mtJN4wuf0OmR8TbKodeTGW5VAKvXnXiADZwTKIVwKCa8/KtQSEplhS3gzKH5dzbVINkaQq4mhY
CL/ST6MHGRDMLnrIwFs/3p/mDbuFz20SD9FrJ8hxXg4mTGD5Wlmhaiec8dzS6bjVpuR/8C5gOqjh
2IZuEessHOwBwYU+ovXYa+aEvCJQY1CcqqagqQm7EZQGHQJAE4g0P8329yd4ax/xllRLxYTJtPHl
BGcQMm5rFLGHuE9KMk0vji3kv7vQYfisoX2URiVjG+jzcLw/8rW7SvJfmk4OLCZbWyTUQJOLoXOT
xGsdo7DfhwrZmD0iJeEnPdApr44oJyI1UYz+24+udG/kE0zgTQfN5ZTr0hBTrfixVyK3sk+GUtlM
4MrfjWNs/RmRhEOZIijoLiHzWa48w1eHV6asSZOrlOxIbwm5Ha/eQUDcQeR0s+5ZtLNtC/6vj7Pu
Q8oXq9lKxHO1vgQd1AU1CnJMkit6OZQJuiInXaN7KCzr9MKhsWQD/t4EVjPuJ0jwKL6q2VsNEYsq
R+VhAGmPK3k5aJ0CnJ9UYXspLBoPRD7wSaHRs8nnNjq2VCFW1vP6OSTkIfawHNJZqkUH1uWAup2h
ZZNkJq8QIH56FNHzjuN/KgtBANREpk0eZcy+zKFRD+m5oOdQPxQj7DFvPM18h9Bs0gGk6zlWi0Nl
WHFi+IFveE1bucemBWMJQUS+M2pbbMDMqi85nWIrs7+6vHJQ3il5fxjSXax25ENOOaq+8NImtkJg
tN0MbGXAhd64eNMeVIPwQttmZp9qQKQrztaNs0xGgCUnQ+rgUi4uMOTJRebqFCgcmrj+SBL1Y9v3
sJ6Dp0UZ9/76yvW7CBWYKhVKPA0d9wfDf7nPhqrVPCWxCdES9fevtY1mAKQfRfEEFCuBGiNoaDG4
P+aNG+RS9rEwyNTuyM9djjkrpDazoMeZQzKMPpQq3vtK4b53EDk5BpLhDRxsFq9coVvLKj1JClyG
rnGUFqNq1DaGoDW8Sc2ECglV08DnFPgkYrUQ+Oz9Od5cV1ggua94Drx1l6Nlqd3FipIbnlFihtrQ
zrfU6rVDFE4/BRyG3v3hbk2OOAB3ES8H72FxTToa2CI4nwQ8EVO2bfUIkTwVGEsOKcFKyHHrcsjc
qtBxl/GUF455pVXDbFBb8dIOcQhVdO5JgaT7kNu5OLcg3T+3kabtSF/Ch3h/lsv6Haky6ZpjCom5
CDivyhcwHkAbG7qegG89cwA1z2WxhRBnrDcV3ST+3o1An+1R2FAR1kW410AcInAnl/xXKyyo+X0a
9Tf82RhqTNj1JvUw51BNfAZU4etvQwHwuThTwH/lm8iDoS2OnKtAilGWsePBFACXY2+eO9OltzoS
6DgNRb2zaTu+v0S3zp0NY4Mckeq4ubDbfuv7QR3Rdjw7wB17YKZwctjZKY+JoqYwUVa25MqRY0ck
RoMzTqTm2vKuv3p4Z+D+ZTUF0Jhnbfsb/cj6SOtr9nR/VreOt2OpmmMBiOTwLW6T0Tpjpaq14bVF
1X5C0Cl7aFt4pKJmNlZs//VQJEw0QV6UEAUHbjEhNBBMBf4LGwe8V7d+2Or7rjJglY56sWLo5U25
tL0yN6PS3+xo1jW6JgnMpqbv0KZJwAHYFUC4bOtR+wUoen/wiTD2YPb93SRKOnFU6F/uL+q1GWZ4
myo8ACfwz38v26utE9A6wW6Ru94UOvO7tDQekxJKXbJ6/obADF2fEK6C+2NeGw/GBMNkc0bx/J2F
WwztI/qDk2TGIDv4rM4jhGn2INCDtPMns0DWuRl6Wr0L5df9ga/PqfQNOTmy9ElMt9jWxhnKqgJ3
5FlxZhmPpdFAxQ4xc5V8uT/QrfMjEwgyaCRzsQRt9IrZV5PARIUwUXhIhZfvIiv8XKss7f2Rbh0f
ltGQiWI2cBlHJ2GrRpMeOF4Z1gpYOatF/TKq4wdtGCCnS/Kq/5ikdvZ96NT4j8lz/PH+B9xaU+kk
kROydIKcxaNDbF4qSjZZHhxV83sfIkIkk0gxvN3GEI/i/jrcFApES1hTH9uGYsPO4JlhHPdwqLaV
c0zIaL7ZyjAOTzbAP/LcWO9LW0bGeHbm0kZIE0DrD9uY8wealmpiVPX3/ZW7cQ1w5h1LB2Io/5GH
6NXVs43QAKntmt5YTsreV7XsQFp93PZ9hZg3KDdiCFSeTaqzK3t2a2RcW0yOZQs2b/kkRbUEomNz
aE7PvkPOFO/cvKWfhCccctzYzo4QCHY70Gtr9a4bN4N0KBU3aqBAPZY3o4h6OlfDzvZCN6fhS6Gg
NrVpsusGJzreX9/rVxAPz6WdFGOjkjBavBdhrPR/Ozw9upSpnPlTNJwyg6QRqWlYXRSUCd8+oM2N
1zg3bKkpLjeUIGWooGMTnttDrR2Am30wdFoWVLswoJZJ3JW7f2stgTeQprQIeEHOXI4HEfasTqIS
njB0kAV8EdxjMzokg/N2w0lVlshakP66zqFE7TRWpdoLby5M96vWh/3OMcdi5erdOpYwfJhkoLjf
9rLGpjca3H+QrnhlBWly5WbKFyQA8l3QF2DazUZvthAw/ohs/41ITemj6eAIHQd4nwHAb+EwwVqf
oMuHo64B9803dL9aX5rC/aprQKuNkXaIWsaAbz4uOr4ZLJkS1CssaVlf3X84I+yw7BNCPLJjxzZI
gp3hFv5LBxfJrqIlM1px025cCB0SRDL3LhsJ5OhyQEgJ6NseiGj7tjEQt476s57r/hk9IkrtZvP5
/vyu0BdyVeF3JaCE/xeQ3+I+qHE9mZHbCQ8un3ZrBjHMNj04wmgY6EYYeag3fSTg2egNm1Chrx8L
2dszUPuF0SFshpUFv/FW6mQzKBLxknA9F7s8oq84FdYgPPRsG6rmDsLuGzApdKZayEGe6sEtDw3t
C6cKENazY8Xp4f6S3LixxJwSiQJdDli6xWNp+LPjR12to4Az+MeIaro3VnWzD6siWJnsDcdOaOBV
KTk6AF/0xTsGa6CAl7TTvThz1Ad6SyBC7TrrSxHP0Z/JjqfHVvTqism9scJgxQEA4J7LYGfxsLSu
aff2aBpersLfC5G4283IQUDdskkr5GQ3PUyCT0EL280WSnb7wTaGsFuZubw3C4+axw0cj0k9jLu8
2GYYJ5Fw1YlGJkQWv0fN4H+c+1Cf336bwM2Y5HZlmR5umcvbVKQDxHuFJjzNt6m7dNCYFmWj05BP
I57IqfS+/ey4WF+QKuwmpupyPOSJB0RjqX7Vipb9HhXD8hCPV54KOg5WHrIbx1QW+nUZ3ePXLfGg
kPYFSm2khqeSJt7C8TqiV9lCmxzoIZTl9+d1wyrhCQDBkfEAmHm5na/NYBLPvSh5NTPw6S9uT4i1
oe0PcSWBdAPqrq7jrwx5Y34cTgIeLiFv2vKY0ggT85w5ukfLlvquLsySzGIDaZ8Fq+n92d24ESTx
TFLh/13nWJySJkLLzY991J00idExIdwYNgGS4Dsa5ujsFv34XRGDdRigMiDem8zn+x9www7QGueQ
S+Q2gLxcGOEpSu088ks6KsF0K3TFCwl9g+sGtg191KAlArmTbOnHcqqVG3Ijf4y1pbMJrDURCuHl
5dbSulw1VRGmuEGmPdEd6MMvp1qILs0IZ6PZpTjQ8kVh8jToWrztHXS8nTl0/hitbe3vr8MNq0Ap
lXgTgDMH+2/DyatjloyKSoirJg+zkmh/OBnZtkxj8+2e9etRlpnUHgKiDlL85MFUY3+nu6OB2gdk
0K2TFV9s032eo7L2uihfg3Df2mYeFpubRDmN7o/LpTZygJwuveoPA51gxsNUw97w4gam9okKafqj
HVXY/2wttccVp+3GXZKVJnIXRNVQbC3embhVdAs+yvgB5of65OSNfoxjDamKIFp7v/9WrRaW3XH+
erqOTVfQ0oFpB34mELh4sOvUQEMFVCtiPVGWIWvRlV1bnhHt6/xDgDokcr5jDsL7VFX0Gc8oRtNI
tPKcX5sucJOUmmSBQMdMLp5znJ5k9qcse4jx+yuUQesp2qr4fB+n0hzed22+1txzvdoSsI2xpD9D
otgX5oRmqMBUlRgl2nDMjnmqRvvKzJqdrRtrvsr1iRKmS65Etl8Bn3YXG4sya4u4EN1ssVU1P0Mt
yiHw5IpC5JO3tJqHerZTJxeyxPsX9cYUJZCQF5zEKQ0zC6PRW2UXIx/reyM8dDUvaZ09dlGYF9sy
ScAH3B/tOuYgbULtmbOr0U+7HE3QqoraCOha+GydpxQGtL1fdkjEoO0Nae7Ude1WLyVGnXS3/+v+
4Nfnh9qh7ENgvjah/sI2FzR12AOyk54ZZaTb0m7a1GbZ01pvuZs0iKoVF+LaBsroBlgB+T5eg6uG
RpHBWocWj9f6FRlNM9WPAyiW/f1ZXW8gT6tFllb6gfQsLW7FYOsw9yJd7k041R+KxpmfFFrHvbTN
3bWQ5tZYPGsqORTyznj2l2bPjuy0BO80eVALSRRJBvs0pN+0JydrmdIbQxE4Scg8lwms18L/ihGw
bwdoxL2ps6OfSGylH/JYSXfKPMcrh/L2UJDoUXYEd7q0cwhxlCocVz20nMX4ASKR/KQXRr6HTXwN
/3zjCNIeIfEtOLGywnq5gE7TI9HnZoPXQ/J1dGpIs7NoAGBSwAs4D223MrW/HRCXNtykRi/RPzYI
AcgeLwekgVgNB8vvPWQEMzQ2HTM6T+HofyqMyvyO6oR6rAsHir46I3ViBbxjuzLTh5OeojGDKS9R
oEVr9/6ZvTZ2JgaHyIVaKwmxZVoqq5GE02OErqA4gExDn4K93fmJF0IhA//GeIQS1DjfH/PG0lO9
IqsCrg1zvnTou8wY8hQ+Tk/A2/tNAdH8ZaxCCDMhgThoDRp198e7caqkawBagQ4vC7OzWHl3hFEn
izqvgR7ay6FBPpNwn0+23WjH/8FQ9MGAkiDWpkp3OVSkdWMfplrrQc+VEm4H/lkogXEICcxWymu3
ZoWZMWQaRSb6FucJ4e0Ovqu49cY+aj44iuYecXi1FxIdzsoC3jgkNllhEifERLa5LHpGcGuUamW3
nlqNEM0rtXsabIRU7TAeHutqgqJqLt4eUpNwY7fwoYHUEHFeLmXgNrVjZ2rtFcMMtmUHy4kP7i1F
rTFDlTqEYxndszE8UrqHAqtwRer/ho+lbFZKvjeOK74X77IGKJHMxMIf6LoUdeO6AAMOr+/0sUXl
IDzndQUHHUGOAvVpZ/jp9s0HyREYJomgYtzl82w3E4mG2Wg8W2TjcUJt6xDB/XIyFPiS7g91a35y
iQlDXbxLV/78VYCAGNeYIBeFdy55dnzV/Z3Pkb8H5DfBXKD0h/vDXTseJiUoXkcqRFTQl2havesJ
G0Oz9lxuPiT8NLZPyGScyrz4iKxQdGqkQhesPs3K3bw5T9wAAmCSCFfACzgK80lBk9cbGzN6gdAj
/TZYZrCDdEGyKZb1/v5Eb0SBZKjlrcHzBRKwfGJi3IyyasveM+nCAu0WJ+iTp4iIbaehhV2mqREm
CabIgVEym0cCpiz4T1IryY9RS5oVo3ttLrhLtBbJfCuwuKW5CCd4zGGhmcm7VUOwQ3ttfnL7pJqO
aqMVa2fqepPlzYW3QTbVyrN1eab6sI4nI61UT6sKFMziBPr3HQJ14vMEdfiLa8G0jdhUnOzqLilX
4JXX5oqywN/SMnaR93ZxYcE1aZITTvWAJlRbu4nLH9pQR3+KXIFMxpUKwWYbOz/vb/eNBQaKjkNN
aoV+qiWoM4ai1TAHxHgDDS45I26d93mmNzsnaLKVk3xrKCqe0qdlJCpZl6vrNGYVGibJqaFIxI/c
HqczXClwDqpw7t2flVyrS6+FDnXZo2WQP1fZzMuhAt5ISaU/eQGI6QM1ThPG5tw8pUANT0jdUqVv
FDAwcTlCLlHmK3foxkxt4O9sJ28B0cLiEXBg4c1kQ6mHy1QcG0KRzYAcyQYyuTUH7cZQoIeohgCQ
og1vWVRqVEXgeyaVVwKG32vulH7KUEVC+LSOVkzgjQNKUogiHckpQoZlvawm/YMg9MisIEQF3j8q
jQfmPUO0HnLor1nJRX6ouS7Fm58yip+QKWjEl7S0O3INXpl6wLjRFIZoPgpUQYAvBfZk41zb87xr
ocj7Vbr1kL6x2dah55neV2Hg0stGqsWYLVKEKkLYuZe5Q5kd50p1qfcmfe++C40pmXYFWd8VY3dr
gcFnyQqoZHRYAkbJC5Z96pCJnhNUUv3K/BnBEr1xOvoBdav8nSsI292/KNevC9OEPwIsgnxJl5U0
bZSiQ66feXUlmkdrbspDO+oZTVhVdhyUZo05YDke2GaZ1ZNdVST1nKVXonWw6FqjY5wnLS0CSOkF
4pXI2oZB9xS3atrlG1miUldO0NIeyGEpLcgatqQIWsa4alHkIf3S4oy8VdOfygl+2m0magsO7A62
2DzQaITLTGcXUk3fD8447O8v9NWzyuGH3pEEFMAPTMISglxXiO/OWaCfkQxqSeZWYz681CZgooM7
R5X6YUSo0zr4iuv7hxK2EBSz0jIJHoeSHPs+hJM+WvHFrxJ0fBMJGyGxuvRC0S55ebHCwApAzJbT
OS0rc1MEQf0wUlndmrTNgGsI0behw3XroCRFDi8JjiXKam8NaeVH8NRKF45OJQAjlx+h8cIrEWDZ
8wBmZm87DIiG+OjZdvtLRcN4xUVdvvFyOBLrhB6ynx439XI4Li+yRpnen0NrGOsPSeamdCeFE0Qq
h4ZjEtsbOGsT9JoRe4smSp6IIawcRzml188T3wCGi9QEl1wFhrd4niCqj9DOMPozynj6P9Y8pV/S
Okyf6ibsV6Yrt3AxFAlITh4oBxKcy57UGYE/tRnMDm683EZjomr2FgHYytNwfa1JtVA/lH4EBmzp
M7qZmVOJH/pz35fTY53S1gtDBWI06ahuHEjtNvdv041NlIwrPLIyFCfvebmJbkx/Zq7N3Vmwe8NL
nxT4410mpjFD5DCzUo8WN91HGBG94k2Qtoa6UjlY2mpK8nhLuDI0NoNMUxfHyCoTG7LxoDlzyGKk
CWIjn9ID7XV0riSVDeFVrkQdypOZQLp7jUvpquFMDs/UeaJIz+DoLHypLnd7Gy32+Yz+VqC7p74m
sE82DrJP6QEW7dp5cKj9qZ9zA4Y80ulOW7rDtp7V3vneIbCiPQ2z44hjaumR8l2BV688iB7W872i
Ql9wbGgwC+ptMJIu+BX6dZx+0LrYRpKjkF1XPxwXAebnBsVy6DOjEPLN+zt8fUUMwlbpv9FwLtN4
lzuslUmJgoWOIqetNGcUzpRNnlnJd8Qs1/zSG2bQoCZMdEG4Q0+/Kff6lX9R+gLVOK1DqMc054NI
kG3LrWDelBqksfUwGNt4hA8PEiFUbAGio7vohis36PpEg6LhWdSoR2EWli6jEbkR+OaAWl9UveRh
h+J1i3ZPo6S0qvR9/tDZensQWqQc7y/0tYEQgIElFhCLKLMWl5NPBNrcozX5Z1UFxhoTa25D1vjL
/VFuTI9RqISz0vK2LM5rjThyoRudf0aaT483QdNJSiyjH8iSdmbpHB0LMPzeHhPdAMiaBZ/eOj4A
GppjcKsA7aLycjnL0C7ykf419zzbPr2wWOZ60/XU2OYw8X+ighjskiDtXCjJrHatH//aOkLeQ/hG
qpLOENzny8EhHizdeZjd89hryCCpZvYurpzsQ6/Ba1k5jHp/sjfGI/EE7aBsqqJbQ/781Xl24fLt
w3i0z01SId1cCNGj6VrTudeUCgFPE1Qr3vKtK8Ts8M/BnfH78hG3LJ+Ao8rtczC3ss8GUfe5INxS
JzABduULSDqrsKBw09MZGREsTBHduYMWZo9J46b5ivm4tQQA20nIY40kg9TlEtQp/AeAElgClDY8
JRhfIEWv9n6vJo9ZqUT7N684FSGLrjxQtbLF4nK4IY/tFpEr8xyMcbYJWxphimCy9lqgjZtJpZpy
f7xrfxZgH0ka0hW6zKYu3r/RYC0R3wm8rkCxYTOXOqqrtP1rP63Cz99VvWkhZTYZ/WeI7hFfclFl
yU/3v0Eu4aVnwevH+HSDwupxZTgyi8K5LxrwaKNWnLoGUfokClO0KEgK5QFEjinm7o3la3LGlK/h
t+R3GV5La/bqaGcU9UiKDIEHaaC7y6gRH93Czg8QGayxedx4gSTJDGcaH42a32JPhUqeHWmcwEMz
XdEPcG0Gxd5UaYLd92njvhVpy8ywwITVBAiy+2Tx4PmpEqhl77rntuuKwzCYH51pjt/5IFDefjfw
GHBeMIQ8r8uUT5S65mxCY3PueRCPTpar5aYWSCJs8z6tt2mQRW+kmeQWwtvDI0P2lyCeaPNy26LZ
gJJ/UGBMGzX9EcSDSWe+Vp3oKGtXeCVumCKZwCPNRA1cHs7FvunBkGkB8gnnuWzIE1RVo/7xy0r7
ZvUJiigVTdqeMbUj0s5Tpz7OhhJ/RQDQWLmi1xbobwsZXgzQLMIbeYVfndSymFtBj3R1HkvFIVHb
wptVJ8mjU9T1WSPCX3nH//K6Xt5HWtZ4wgmkKBUTZV8OWLRoG6JcUp5dBGugLLHSTCk8qMht62VG
hYIJCz+Dl1xy0xxb16iU5xEdlOqdOahJ9Y9fKZPpWdGkWM8DmqhI1tRNJn7acWcFCPIMIoy2ht9F
2XnUp7I7uNqQw8sc1cgXbWJdR74TvUH0fDcj5Vw12kxB4IqvoWuj2XPU6qoJD6aR9IDnaWzQv6sI
xf2CYwtlRQd2cHufDnGQfHDyIus2kV/nyoqVvrZYEBdzKjCddD/gbl2uUC4KnYXg+6Om9I/uOD9T
MR1PFEayQzOB51VHf1x5i6+tCK66ZO4j5ymrUIsxFcVA39pKYG9Fv3EX1ag2q7lpoWpFEvKtBhm4
FG4GXRBEehS/F9OLpywPlSw9j9WkfzEQrQh2beI049a39W48lv0IRnmucahXRr727qjp0z1DpZK7
DX71cuTMDbKaKnB3tmAAGmmQD1TQJ0qAbgvJkOTgGBFykVWPZOuMjTu8ed60n8NIQPGSZV7mlGjB
qmrM+Hg2+0xAyE0vIZmEcd+T2XnMU2f+mMuu7/uD3thXl5IElTWSr3SMLhyMDqg0NXfkp219DKtT
n9PDd1L1IoQTu3n72wDFmi3g3JRVb+pdl+sbBYg+TFrTn9VKNfdWg0w4D767mWOxlqe6uiN/QWE6
RAQ2bjLFrsuhbLiap7EI23MJ1hIBzbTaI+83PI2Bqnl5nCaIqCZrmNKrxZTYE3I/VLdAiVHWXwxK
XGkMRdScWz+A7Z50mPlkV5Nbwp9WBp/v75w8jBd2EoYlPFTQSgBK2b7FDKMpRmkTPZZz1wzufqS+
9ZQNpbsJoCjbT7QR7qYEb8rpcqnNXRkrr+/1+yQDEYmkkCl79AIW71MSAYtC5ag6F4LueIjw3aOR
Dyk803MdvofHON1O1J0MvgAd8R0SxJWOmsibwe04q+D/yOZTP+AkLzlrErdAONnR6nM2Cygv2s5E
8AD9700Kke3L/TW/egzlWJKqRFAZJue2sIKdqUOtWbT12ZwESNYcrcx4k7dwlx6wKObBCCtfW7mh
t8YEU46nQ1ENuumFUQoM6Dxqy6/OVWOW4anMtHD8bNUKOtYFaaFnm7b5txZ+5JoalCqxRLJUvCRL
9e10VJLOrEjsdcUfi4amrTUH1uepg1Dk/pJeJ5QZC+eCg4xvhSe6WNMyjnzLzLr6rLDDcUd1tszT
YJvWbUPKVvEn7YRD4GZ7pyzdzziupbkPk0hvnhV0S/1404iqaFds8Y1Fx7EEcgXqXWZZFx8FhUnb
ImadnWPk3L4CSex/EO+GygbYXn8kLxU0b99mktgEXpJ2Qd7rS9tR5rNpK4XIzl2aVQ3V6VGLdiGa
bPMP30iML6JFLHLFx9TlHb20IXS7kH6kaUJwpJfZKTUZRGSSJjvPADsyezNzcaJya6JTOMGYItNk
epiWU+gJgULRR8vK4+FQoctmPk2VDnNOa05D8UtDW0dsS1Nrg7/6ijGaPp1FVsCNAtXt9kPounDO
ofw1mJuwRKjsRbXHsT5Vs1W2x/sn6toK4xIR6QDtxyJoywvj5pk9WVFen1tYZbWvM3jr4buS8MD9
M8IpZHy8P9yNoyJpd3FZ/j9l57kbN7K16ysiwBz+kp1bLcty0Nh/CHs8Zs6ZV/89JR+c7WYLTWiA
8d7AAK4usrhqhTfYJhin5UAkLLTGyscqBQRcRIdcMtRDItXjVi2NL6UdxivDDlEZLl4Z3WkqRiEm
Lna5OCdZVihlFDdHmXHiKRnb5pxb02rbUlQyi2VgE4LV4AYlMVi29uvQQdBrroYj3i69daTAzJGZ
kfEw2VW2xUzdl6AOmJtRworhc4U8q3IKSA3RrNbSPPmWzPiZPGFFPfhf6Y444YdYx2Ru2hhOrqlb
HAsDDAUTEnNhDDuWOL/hzmkejWHkCoELaiM9P1WptjWixG/3gPoj6QBdlIZXXucVxEMQDuohKvVe
wW26tAw3mdPJ+oiKroz6j5868/e2wAoXq028w37mkiKH28xX9fIxdJQo2qbogwxe1GA9tEntah6/
prqOnE2kqv1vTC6y6XHOlbY7p1MoaajiauGsUA6EeS6daqdCSslVVFQ8EhcYieE8orDo27QDJ7yO
7h+yN8407FUiA0cNsvQSPwJ0ht9AzXFs0e4dD02pjliBB2GUejB0mv/ur3aTB4NJBuFA6o3iBcdg
kcfAHg8mhxn5cTRTqwo3CJfr1ZNdk2bt82mMkv/aKog7ZWPjjGZtoxEHl+f7P+GNDYMCh18KS5lO
9jIcSkOdgn6eKnrZY/6iweB4qXG2wVsV/5b7S92miuwVbiIttld9wUVPd+iquAQIYB4xgWsuWY0H
HAzXY6rU3QWr1dQFPWisRN431hSNVMp64i5krsVXrMdgVPGiwgy2nvJuo3atWnumpGdf+qCRPMRp
uk+hg9nN/a3ePFVBHQP7ICg5mMUsi3nSGpPBsWUCZMv1i4XN9SliWo2NZbt2r9+Exdel0BGEWCu4
eYszVMeh36BmYR6aUKp+6I0z11vcNZMnFTGUY6bN/con8uaCRGGh705zegmT1IqwoW8tmQdTn3/6
qF1fBky6Noo9/8pUOfpy/0nepr8oJBGBYYTwDoECiDj9V18EP5oZV0lLPxSylHxUOkP+pnckE9s4
yc0Q+eS8wB45Hlr/qEpWq7iyj0LVBsdZdXv/p9wUAhrjDlptwEMh4XCVX/8S2fabwG4s9TD0+Ov+
J03h1FjbzLaHuH0oRyMOhPhZKj/OMSAXz6wA/e3iRMuGl/s/5PZ0ORTNSFyI2Y8F7+f6hzhdwwAz
wmV1mJvADbRQ3qtGk+97sDTHdy9F+Si8ejjOMujY66VwvMW9vsQAFJ9bu6BtE6aa+UmtA3N8IU2z
nc/317uJiKgoCekfEJrMIzhj1+vFzIynUZa6vRmbw7bJzPDn1OIhReun3od6CV3bboOzrpfR5v7K
tyNSPiFsBIBaIOuh3IwA0ny2a/Rm2n1oNdi1ofDxHGHye5Y0v9zyiMoNHFfkdhSrBeisWOgzFvND
08jR0ewK/ON09EMBJmQbxPBQDsvK4pii7Exh5lSYnPad8dEoh+AoD3gbpn6tPupKbK0EvJuvU+wC
QysI4LDdGQ1eP8AIuEqgY3O45zmZ57CqqmNayLEXY/yww8hsTTX2BvBPRgImBFFVanGgCctQx+1s
5kMZA+rS9bDcoeYeMkLX/C5F23KeKzX4NKI02p1qy0+CDx1I+5SrGzjPg405h/zZGUNb2mOnSavN
lVA20tcqu9fU8CrJ4jcSPpBSoMwCaryIkRIawUY7dvW+wZrhpDST6tZ1WLtNFRVeOEjRTzNTta08
D9plLHyKTHQeNm0V42hbxvFe6WR7o+gBHlRhGH/EeFvfNYZRbZq5SI6o+ScPuA5i/olW8henLdWd
U0eGlxIcj2XYmK6BneoOyIh0wCZ4Wjm5N3FJ7I782wazhODaUoYMVUHUfAqp3meBlW+gV6UPrz7h
RVmrGz/p2suIgNNGbrv2geFQ+N4QIZan3YQSjhhILy+gpFaQJR7DZp8VE5DTKrL3YV3NXm9qa3XU
bXQAXMpUQKPmIDdfEk4VOH5jaWrxscpkp+43ShJb/m4w6jHeaXPhF4+2asbadz8I8/nHXNP+e6et
EWUqoYFrj+E/iQwYrcX3ZSSDnNY5PyFJx3MYFI2HX2hzMYasOjUmH7rUzvPhfmy6yWLEomwYUpcI
+Etx8QG12No2g+To1GrbR17dojSOsrhZWAcZa5H530RVszjx8kSvmzWl8ZvrBlUeTpcYj4D6pdi7
3vI01KVaKLJ/kAaEuTrDAt/dW8mWPlOycpRvl6KTCIiDJo5JQFlKhIRUF2aUTc6haMz0QAtR/YiC
huXNGPCu3OY3gZJLhsY3lZfo79OLvt5VMOF7LFu+cxiTKNjJGSJxdq+aZ/gAX+tETd473mE5es3M
0EiOxHzwerlkLLBYwnn3kEKU38qoqXspymYHKcQcSypRQ75/ZLTFo2SmjPsOGe/r+IKCYZFt08eU
fV0bpAcd2EQGOrSohocsqqNkF3a9XdE+zCzUf2mnBbVbW3KZ/4PL7yDvE3whzbM96DJStviToGoL
Y1HekUd387eSKvE3NR7mrPFsgFmeqSfjrW4m5rQ3GJXPzQa7qeRhHBLZ3CljmYSug/J/5fntOE54
Xc3+KD06sJefUCXRu0M8wVf0EOJm4qH7TPoPVlwa42YuKz/YR61vZdTEmTJra8iHRehEfpO7npIE
votFK2PZ02yhSCR52rXnUAoqhKdprsjYQG6mHuRsAiZip8h9/ZiP1jdnNNfupVffq7/uJbE8/2J2
QdLBiV+2OZtCwRW6jdtz5dT51yoYpWoLIC70P2na4KQukyb9p6XM0OX6Vu8Lt3U63UHeTPVxHtao
YD8HdLH6Q9W1fbXROyNBUFSVXiwbn+5t1hrdaXZaPEdMBXtqxra1oj9YOJ3Sb6K8jrcY/3Y/9dyU
Ew/+fPERKTE12cn6NGGzPXV1tjfHUDG9rh39tS7+IppDbwZsIvwmBIxIND+uP4nesAKTtlvwIKea
v6/r+mvfGuZnzR8tz9I7cxP3FuCiqV9rOi7CKQtTbpM8wwkmzdP1xcIKNf1rUx/RtgAVE1n5AcFJ
2lZJqx6VUB8OQklld/97fGNN1FC5IHkrwspgEW7wp45KY7arhzGwzUMQIRaRd6V9rmN9QuE9SDZg
H9c43q8lyfUBQ1KXJQVaFuXQZTsj6MmtjNqYzyWWGfK27+1ZxROpTQsGmMoU/ipqf/inSiQND+ui
SXXPRgz+OcBRGvWMGJEDr6rMpnEnxFof9arK652fhZZ1CcrA/mrMtRq8FHEmpS3XIEhKhNzTUMMV
Pgun6qloeRSl6wS4WT+iGNbGm35qLfuzXCl2vqnkoi0/anY5K1/roeizB86tndBg8qek8PIUAHuG
/LHTEQaEWn+AUGKNZQiuGgOQ32faqoileHJlluCFrNIZq40SNHm96TB7OjcNxMEdl3jy0pcI9rmA
FoYjHgCzvI3IWT6M8Bh/JXgJ/ufADrXdBgfylWvm5pALHAP4JrAawNi4Q68P+RwU9F+rXjtXhT59
Y6penvpew15d1lKgbPC0JzX/IcV1udJtEYf4+tUzyNDJzAxYWXQXFwcuTxozG3J9PoMf6c9yVg77
qUeJ7f6xfiOAcqxocQi7Ragr4tj/VZ0XXYmVYlIO53bO6k1i4zXH5CCDCjXgVlum2UEpjfYp6KJo
pw+jtfJVLS5xEUAZkhM8QSQSQJcK1vHUA26Y1f6sD/OEAEapOF6f2MYevddgl9eFuSZP+9aG+aQE
vYR0F6TG9YbHKZ8LKSf1w3IdB3DVHgCpaEiDFw7ij0GVyo07Zu30QQ5wz+knJ1nZ8s29jkOvyARp
XIl56w1AQEHgHa6Vcm6Mud9IiWm61Aa/29lZkze+XQmiNGkfjndgpiFRXG8VmtRoKBC2zwb2WPsM
4US3t/z+kX7tsJKt3L5H8GmC5CVs0+BNLpKVuukVY6LjeS6s/ndeUU/5Q6C/8pdj1yjl4t/7x/Ym
GlMvMYRHJkZIe/BZXm/NBzk1YIKKbF+q6r9H7F22nT04wc6ItIvVBfkXtZyjlcbZK3b++pNkVUCW
0DqwfbrBdVqT5kd14ehnA4nbTZnrwdFJsl/4qgB0KQLLM9oquyilIg2eJcRZ53myXFCw5ffcHuyP
tZrOe60M13Qjlj02kYNA6QBoK5QPEPUXJ+GvrzhjMlhMWKWe9cAeTzGJnluoU30czCT6PCjV8ELh
9WSbtfEh5K568CPD+HL/jdweNqIk7Wcg3MjJAVK//gk8hzjFZds8+1U3b0McSo5BN9jbYIzmlS/o
jZfPLP8VDok5J9qm10sFRm/rgUKKq/mJspURcjx0+hh7VYkWgYwA+3dbwh30/v5uTzgAiVdhU3Av
1BuLuFE44eDMxM9z5ig1ypvKj2nyo0cdiuxhimJtpQ30xh4JiaIiRw6Q4LxYrgac7Y/wCpBQNuJz
4/c6CCk/QFIsrXZzZ/zKHb6vd28RUDwnHOIZyL2lVq0DKKMZEbw4l109PRvlXPzTql19NjVAU46Q
r72/3s2RQRVXuBVB1iIi0hK9fo8G6t9RQH/msQqNaY/UaPwwz2Gxh3k079+5FEU3CaP4Nqj+wQpe
LzUnfpWj0OE/VDS9P8n1OLl4CLbf0nFcY02+igT+HSUgFfDWkPR6VdkDAX69VpLZlUJ/tzmTMxc0
QjW9zU6GOkjfNSnWS5f7rf6vqevuBzF16DwJQTxnX2fW8MVO1SCBQY8X2aG1mSbDQkZ4q5o65YVC
Q1njRr068S1/Kx1b6IfcETwjcer/ChwtvS0ZaaryLOtV63jVYA2ZpyANZTF9nsOHLIvy+BMCc9Y/
ENJ8GfCtX837Ug5U3UPmOys20aSXiVvPha09yqE1dR6NQ0vdtWZmJwdtKqq1G3T5KYoHDIkNY1RQ
FwJoev2j1QytA3OCuxbxEcQf8y6xlU0DUe1nGYZl+TQEg/HOKY3wjKX1CJOQ8l8gvxd36WyPRt+b
U3WOkj79yYu1s41Ut+XFieOu2Tl+P32/f2Rvd0mSIKAedO3hUSxhSxZs23Qa/eZc91VxUZtZPtBu
r1/iQO6QitTWhDqWiS47BGDC1Y1GPBj6pVA0r7JXiwxnzwCEeUCtr0TtJrC1zD8WNZ5brokW6Rdz
LiVvULv55d27BcqI3gF6kDRXlrIztpHTB+OmOqfDaOrbXi8N23O60gkv41DI2xjnc/+d8Y4dCy4V
ADuGQnRtRAz+6/ALU+3MtwxMy6a0+BqNaoUUd2vLrqE02cfIlprn+5tcBjxKRzHtEc1evvqbGrLR
TWp4VZrOgnx7SBm872oH0GaXNmsB7/b0EO0AXnE9UiDfIAhL31EbVEnG81Aq2rbS9cIrJkfeB3nw
70z/c+W6emtnNGBYDTifIBhfP0oB7Rg0WPDnHHnN0Ksh33ebIdTb70YZvVfaE9d1UYULyLeY5eH5
eb1a70yRbgPx3qfjPGwtNXsZ4LBtesT7HpK+01fyvtdP7e8oyXqwiejGMKEVhJfFZWyTNQ+AW6t9
oQwhhOVYc7LHtrOd1gXnlUJgUqNyP5Z4V7pBnmuM2SSEgw4ZFJxPGHc6IcKSZZ64VZnZ8EMadfho
K4n9Ukl1o7o+Iquf5MaRci/PpJH5NixK28OVOt0GMXKi4LKlbhvk8NPpqdR56E0BGn5eaJXZl/tH
dFkevW5VdObZLf3b5TCALhQesX1V74dOqh+DJg6BS8vVjoFbzgwKT6HRpJOs5Hq6txx/WqkjrpdH
vUboUNJTo5vEwIfwfv1mcyVtVZt5124azeTgq5l6mqQh3mq0F9rNIEklmm9RDrjCKL8FibwmEb4A
2f35AaBGoDQR8KFbLg6yZVROkIAv3GkN9q25Cjk6Vmb5OQRhvMF2eb6Mqm18aNWsP9ZKE2wrUKWb
2JTKlXzzOhz/+SGY/dD6ERQ2fs31k8iqsJOc2ZZxJPfBHNCjQaoyQKi3q5ru5EPMfqo6K9jBItFX
kiXxV//vuBMwRD+PzFrweoVm2+IZzLh9A+wI1X1imcHnxJ/9h4aW48qrvo5Qr6sweOSKex083gTD
NCpmudNnbW/rdFdodNgb1fT9rTKp9caJ/bW87M31mPoLXwmwHcsZog+cqrBCXdtHVqd+iKSWe6xW
xm9+MNq7efbXCobrkMj+GBNQeiOxxUQPYa/FU7SlvnVq1Jr2Ud7DupHh2GB6Ku0G2j7e/Y/2Vcjy
6o0hLcq9SabAK4PWv/hsjIALHQtEdV8bbfs0d52/USTbdqF5Knu5jX8lWVge6WWMX3B2nN3ACO2L
bEfJZzPH3UmCObPnMILG0Ap7M5F5nSYTj3XViqPHKMyk59lMwC8NSEfXUPz2fWBnUK6FoSXaCdvc
7KqP9/e0mEu/Pj9AnkQEohGncQmbVoxmorfaqfsKcdZPXNQxugTWfNASrabrCmJb1vP+oPa15IXp
bB3S3KwZ/Er11tYmBBRslFzv/6abI8RjFhBGxmiixl0+ZrkMFa1nprW3tcT4gNrzx3ZqpkOdIyNb
FPPv+6stIwAHiDRB3G9UgDyERQQozHlkXKtpeyhAzufEQTSNM0CDVm7kfTnriltBVf4Wl8THd6/M
sItcEPU7at5l4ygJSdUgsWj7ku/zFCoAdGIt9F3LKqdPshZJ57CZ1aMvNWtTr9s9Q7BgogPPkKBH
l/866mmGX1MTTsEhpSzeKG3X77QYj8JCTy3Psetim6YZHsGdtiYEfftuSbPZrpDuNqgvFk+7L428
Bg6bHGYHLlVZWMW2MLTwktikagiBrXGTFusxvhNeDSKFoaIgBC7WS0cdhZughI2klXD1d0MikZ5l
NC5sB5HlcUZalUqyP9x/tbfLUmrDluNy51DBPLx+wLUVoeRs1soh8zUJe0vcwTBq/6VXw7iL5mAN
a7a4z9mlqOxtXqoBaZTe1PVyECu6QEfG+oD1Wb1pHKvbJkWvvWh5FH43JKc9JKNtbnjSspvxtlcy
/MVxel0efTr7jzk6/+d6eRN3qG5CGOKQcqmfOqDNbhtJw74q4w9R1srbNEq+QZnUdvefsqgc/orH
Yl06VDQIIUJa3ASLdYNcjpwm0JVDWvnRi43vpacnQ/CEzpq6nzVSPEbN2Uqa+uaiNLQBegmfn2V0
UiPU92wnUw9jbWg7KTNt5B8ImHoTwoCnpttUrbJmofrGC0bmhs+FUhXmxY3wFoBfc8509RACZdvj
u+i7saJUey1GA8OkwvIcv2sOflEYG9hA6u/7D/r2ODMcUTSqZHhoyGItLr4BfVk1mi3jgOD0uE07
I/NUa4j3dmjE7iyH7/MnpLFNvx7lXEHjoZ9+g2GfIlVLhioxD7E92p5Z2PZjCHAEammFyOXKtf7W
5lBM4lbHoFDU5NenF62NXJr7zjwknOEDHtL1ozoIpOagD18zPpyVvG/BcvizO+iEEDqIvDSxFl9r
Vcwj+iuRdZiZYbtVrM0P5TBkn9TCr121VrR9HZr5Xk11rN0AaO4n7kA3pnzd91k7P8S+2j83MU7u
FArFk1bm2VNrwUspFSX0wB9lQF9kUqLBD4ZsJZ9c5Fvi1VCkUZ3xvwBClqBKxg29Vvgx3tTKkD0Z
XWZ4moIIcFV3axo7t2GFsC0cU2QEB0jV1esXM/e+kjdWbx6qwo4PjgoLRwH68jQ0JnAHaLhekUb2
LqpQiLx/3t/aJMQ5riiqRuHBe72y2XBDhjaoIdxajH9mhx/gVlqF0E+uKJ/vr/XG8dP/XmvxbZUo
xGJx3loHK1CwJ7fQRpmszjyZEAm8Wu+tw/31Fn40HD9Bhwd/BhyN74uuxfXmornsTJ+J84GrqXuW
yv4pV7pkozZh+3monfBX5cRntSuNY49yh4scHPAO0T9pE6na3P8xNw8akDvAc/J2bktkARbfntVj
eS1D5D6MlmR6qEkbJ7ihl9BptE/vXYkkV8jVGjDmyDwWhwm4m25JZLek52gMSPEsbYfSUo9Roprv
DCiMO1kCggUPF8jKclOd3c5FlTvKUTWr7Jy34Q/JLn9F6Zg9K5k8bd+3MTFcJYUVzEcapzeKPpgK
VVaQajpEJ1P36saJH5wcu8a0z9asxJZXH0tRJHDlCeQZs93FfdvXU91bIwcjkpvJLafWFGdi9rLW
V7bhpP2sM91aKVCWn8frmlRCwj4QFpq8OCHGFDNH1hvjGCL6v1PBAm0wMs29yKyjbTvTcLv/OJdB
R6wn+Ew0RgC+ECyvv44mxVcgpyo5gmGvNp1SAnUaASxuJjqm//YSEvjymDkzhMCeT/X+4uIv/zuh
+bM4awOw5gpYwgRkP7e6fjQMgJuV/E0rS3nT+TVWXPeXees90nqg6IBRyD+LkFNkpdE59mAcMWWV
duY0fdEk+DuxhRY2wibBpQqsauXWe+s9MgKh44MU0y2BxkRut2yTyDzGmh2cUazvP8amkxDCp8JT
s0H+eX+Py8giHuVf6y37EHpeqmZCO+lYjMUXuR76B6QRp//6yLLXxjtvLUWZweZEBOPYXB8ZGkvQ
7eoB8kxFuypti+zR4qLaCAbIShR76ynCjwcfBURSyKhcLxXLQ+7bADeOtt8nseubge1VUZqQN6Aw
5fZmnq+ku29tjrseyh3dKqHIdr1iFjS6lsqheWTQXu8JNNKlU33jmACGffdSiCqJEYxNkFaoiq+X
miatM+I6tI5KlP1KU216lGP8ukq/HFce4+2mGA+IvIKZHOXS66D/r5FE1w92U1iddWSQEH6Am6/h
jzIINchqDQhz+62xFP0nceu+urZcbyrp4mLyA806amp3MlNh0WwPLcAsG5CWhRaAFprzl/tn//aU
MOKBKAn3RqBvliY/UzfjhGjP/rENatU14dCe5FoRigONvgcx+j6tM+p44CiiKqGJigQjynXXe8z8
fhwbMoQTd6m5mfI6eLL0RFtpC71K9VxHR5ahSYXeKIkZ5mbXy2hKkBqTPgbYEzrZ3krTxmvmtH+O
pGlyhzjrH8uK6YEV++FzpUexR4o6hB6S6dE25g+3aXr1APunY4yp9tZKVH3FJtz8PhJkRpcCb7XE
Luv9iDxWqkjH2OwDtwEy8wvPqf6h7oavaYHcnpSa2g4mt7bR2hIYS5Y7e8PIm83kh+qpH8b2kI+J
flDjRhNaNk/VOIOErNIARX9b8xhT1v8YWCR6OPcRuFOU7CTJDLamEZu/kngwLyhWJdtS14eLpA/W
MR+z8dCXjbMxapDbQ2wFK/flG58SYBTQz6KjxGe7+GgLM2tI1DvpCEJyPKUhCo1TnBunlipx5QG/
vZSA1jMZYAq2uJqLpG50o5iko8EF/QjpHY1rQMmnoM/rlaVuvlpTwHyYVzIWAI3uLI5aitpagvBK
dLL6JtxEsaQenbCRXStspKNmwx3UdVQL73+2N/tjUdDVzN1YUPgbXZ9vyIiEEW2MT8h/NfuoM5q9
Zkf9Ptfjtdv4raVoeQqBYuZ7tLSvl7IkSDah6ccnqS1wvxnN8TKoY+uNTZavEMRvghG7+nupxe3Y
pb0xGaMdIy1md24dKvl2CrVww/P/GQTMMu8/xAUuhGAk1rMFUpxrhHxxcSCdCZK9VSHK13eF4eVS
UWyCJCy36jjjK2TlwcNggGIycsvaTZLWwTSQZvCyaDaosZJ/cBD4+TwFfYn4DIVJUabBe1NafqGF
3x4kGU4XL+H64ftWXiqxhuQL4T/7EHfGy6gqwbeUNXeOnhbvExH880SYVgBxZb7KAdOu18NVJhjQ
309wdenzXZzP9WOcdwij5JbkIppQSe6ghpU3k7rl7qg38dnEfm4lAVyg515/BowgYIvwY8BmLrFW
ql3Jed7IycnRZtQTJRlR3rEcZ/1xVpMIp6e0dn6YTR+1dHyy+d9G9RmwODDwq/fGLAEJfVUfp/sN
r2VxJIHmIS5b2smpk8GGzgGaWlD4s53B172y1LJxx2nEY4E0Ah4J1ecScFG3RR8XeP+dyiRVH4Ms
tVwDuPU2VKzhMvqV6dlYMDyFZiif/QBzsftfwxsf3ysDzACY+mpyff3qR1T9ihbdslOu9OPObuTw
VMRysy2nYvpkMNlcWe/Nl0yDiCtBAzlwIxo1DrM/l1mfnnpz1DjgyQCMZW4rd3DMMOXP0PBmsO+B
N6ed6hUjWj18lGuei289dnBfYsZBCmQsU3K/rJ0eBdz0ZI3W+GkE5LgLsGo76Wn3lf8yvGiSk3rm
1ESeCST7fX5cf446WSUwBgpm6h3xWv7KL9u5Cia/nNOT3qU+TaPGfmzMMjqBo1hzA7x9wxxhKn86
pSCe6aNcL1X2qAX0o5OdpCqc3GKwBtrDjvQDwczPahclaxLRN+0jgbcDKA9Al2QMougiesFwg/Wj
OM1pLCzbk2OkfRuUi+FJhYUr5TmqLRnUQ7lz0m2vad0ePRz7I+NH48Xq9bWZ7M2BI/WgH8mR4yPj
Jls+6ipvzXSSxvGQWGnruBVokUPKZN3jqJUohMzZY8RzOE5lr39j1l/to0j6931fGa1Q0adEGYLH
AU9HvX4H2HQZxVDAUus0Z3xUcBtwDasIzwhyjOfRqtba48vshNY4lwcdAi4PyrJlooB7MslWbign
R8+NjQ6DYaOpdedihqSiyKGmXhLk5kr8FinPX9ktOBWhMwmyk+xL9IEWm9Qrvy0mI5Ee7KnQTlC9
wieplXt8BTrGsm1vHMYCZ5Asz9ca9G+uLNRzBDkZLZ1FuB7HgPbQBEVPSQz5VASOvceWsDn2BfrN
NdqMbisrIYUNdoH3X+yiH8OeUYGigUcXT0TQZbM7RlUk7JnmXBogUpukV/xdPNTvnFGKVfiogARS
jlImLrXkjcZqWiefs8s4Kt0hlFvNDdoxvNSNPHuJMkvH+7taJH+v69Gv0CgPBcB7mdxmgH6GwJiy
S2pb8cY06uBQjy3e47O6Nu59Yykk0OiJwGEDk7cEGkF6j/ostbMLVS7vqSx8y3KzAZFUp4rttQJR
ZK3XR9S5Wm1xRGEKzFKTYZTJIESzvKiGeNsNZsoYv/hEIq89cUNXn0u9di6omGku9tHKSv65iMfi
4Yq+ApcLgQlw0yI8DrjEJGloZZei1rNgk6GS5UEO1T7Vmn7WpQwNzvtvcxmQ/6wogBz0ZkU7Y1Gr
TC1btiaesRHM0zkxpgvmVs7vvJOqU4dpHxg4stwydl5ax/JlLzDodCC/nvPjyjXO4ALqTGQS+6dE
px5EZIUr4joWdmHTNPgs55dkNiQmv3Vqen3V6JC+E1BtbczbyNRgrw5W5kl+2gauAq/1Arq42Rqh
jsKzRpcwKG3za1egbGmhSKBt/GxStisP7q3jotBn4qvjY+ClXf/UdlAYm0tyful7XDMT2LvYDQSm
Z/m6/BBJZCotILnvld3oX5oi1raB3dv9yutbxPLX5yVKTKTRRctLXpQrqciW7djML7JszCAiBqNn
eG6We6PqE9ePW8m11OSd8+Q/q0Idt4SgFqXS4pT6Umb1dsZbChLNegTD+k8+qgUgl2ne9oBKvUIP
/ysq2f4y1/288p2+FRS4Kv//4ovsaPCrEUmLJr+UDPIeW1QDN1ARzFOklt/uv+K3PkbSL5WPA5If
OinXb9guJT8syim/TJWffwebnGytpBvoAXFRuxmV0O7+grdXFcoDwO2YaaErcjOtqM247Gj85Jc6
qsoPdYi3mh+Z3X6Y2ifEwiMUVO3xc8+bXonpbx0jsC7M9GSKKyY01zuVtWFq5NjJLxJ+NvtIrqKN
MUAOVTIrPMsWcvVzACrk/m7fXBQssoUaJLPsJVkH2WVmIFNQXMKomz/FplU+aAHmh1adGTtfD+qP
UWmuCTIvsaOvZ5f6QmgzAg7j3rzeapHKfpCMJccnTPUfE2L4B26uadtUcfPcKMZvrFzNR7uRXip4
8xfcQmqayKa2xhp+a/eIicBVIDESM7jr3+GPSox2TJVfstRRdvpkdr/k0GEyPaTR99Ex/Iep64aV
97wgx73GV9GSAs9Jkwj548WLBpRgJ9NEm1+t0VDHxF36VHUGYgJ2PH7RJlluvaCS5x+Znho7gEfh
3oqciVdSFEffL8odw97wgRe31ud543EgkE37l4ueSmSZiJcmg9XOzMILsxxUnTp72lhGrW2tGrWA
SbH9/TSlw/6dJ1BcMqSjfG4gRW6Gn75UBlmC7c+l6cMAdy1w1a7cFTglkAxkj/3QoVlj1ObKW7jZ
K8uSdvMHyCNy/sVLKANdMiBCh5e0VZTfKbbVR+AqySnNh38iEdS0cVrLRRdrAkOA7ET3hMPGaAV9
jOvjVo5Nog1plX8o8ZOJ9rUP1TF1QdUWRuExzrPaJ9lvu3TnqO1kvq9lxeKit4usCbgndEeWFu/x
HGY0rKzuQ1HNxZk67isdrnhTjY3iIqgyrlyKi7gNFJLikiEQuA/BdXwVhPirfu7K3jQK3Wif+Xdf
d1P4bTASNOZx1TmAXdSe7p+iZRHJegDyQWIKTg6ZvrO4DuvC0nNHG/RnGZM2b1QpYbIY9ruJLhyZ
4jRuB7nONoHp9LvA106Bk65ZK95uWfwEzhXlvLirFkcKIAEENi3SnxttjrdOP/bHgnH4h1YGnD/S
cd7c37P4+/7Klf/flv+33mLLDdr0YxyU+nOZl8WmQWvrY1DFazply0P758FCjeEjQb5x2Xo09DrL
DLPRn6s0TxPXMvrPElXmbrKt4FBUqXMGsvnOeurP1hBaojuB2hII2+svpXaaJJCDWX+e22LY4U9n
bswWNHOKf43bDcZaj29x6b+u96ojjnQEH+ly7jNbZqzEg6E/B/5sbHPFrDzc1sABKlJwSlGv+Gw0
QbgblX5638RUrMx9T+wjexS+DItDkzT2pCRRbDyHZpBvja6KTmoDyX4uijUJmDfOJ85cEFYgOwET
X6pnmUFagfwajGdVGR5DmPWu5kigQNI+ARZljdUa1/2No8OUh54pJSrw1iVIAeh5qczouz53Uxwc
86xzfteJRkGnyYXn65PjmXCvVwLPG69SQ2cF2qNwkSPQXR8dbPG0OFE78xmDPtCjTtwenbFDWbto
9cvsw6BIiuJZl0dEDO5/j8vppniXgg7MmJgOkoDWXS/tD5iLdbliPJcTfO7UrJjX6qi2+8Ajd5Mv
D5siCaKtYWHwI9da4CXyK1VK/pRNGD35bWxuw7yUD01QryHVr98FQBFudnItgVGnpKMSuf5tSpyE
Ic0Z85dgRjhnupupevYjua6cja9pIHz7vI37r1lXBMb7LAFeF2dZ9AAAOsErWeLVwkGjnYpH2q+x
tKJdgtfDiQcZbhLTWmP4O+zjf0Hxz1IMJiCe4txoAZK73qcek6LY2mj/msCl7VNLqXeDmk4Hx+xQ
yJCsoD07iSx/sfHdcmPcUd91zdIDZXHwaaK7BpgEXtT1+kaqjB397Pi/YoQhcnDQcPw/6r5sN3Ik
y/JXCvnObG7GZdBVQBvpq9y1K6TQC6GIUNDMuNtK8uvneFZ2d4aykTE1wDzMSwABLXSRNLN7zz2L
f6smZpPnZmKBq6gHe6P1Z6/e5a3+458N8BQzTvhF/8aygnf0j5cN+dQvOp7C91V1HnRxOUuaDeyu
kumQtnK0qgRjyDcPEaSG2S14n764XlTHFI3DChx3+HxUG12hZf5JnfXjpoNPdElPhhc48G2M9GCE
9OMHQ4kFjl7C/XfQIqGniZsm2Iqq17Ykqptesn603k92gMur/Md7AR4wjC0vpJAL0fpP7MjMg0eg
TQn7DnxDIY97dk/IPJxp0HXs218v+Y+r6rdLXU79S7AOqtcPuzfTBgtuWvh3SPR4dBK5AbkNeqas
fQxCkd4uliHoEGstJT954h/vK950sOahigAiB4eUj8lpALOR8JTj/KeNTc0Vz/potyA7IKI8Tbw9
DGH6n/nJ/+m+gscLswMAHQiYxO764VHaCqGDXc4QTuulmKt7tSbFWLc1dI9DvfvrG/vjLo7hA7yE
Lts3wA2M+bCofnxtPOxhqacnWVNBkmo/9B0G+e3g6DIG/MataXwDY7aGsnTt9n996T/9meDUXnA4
vLQXM5iPl5arBTAI90nkmcfZcl3nS7Xp0KTchBOmfv/itS58/BzKLcilQL35OOlW3DNgsfQV/kxT
iVeYKo4JBT3MnLpV5epfXRgwdgA8CiUU8D38+2FvbAIBlHxtHMOEGLxC0IqajirR5jl1OKh+crU/
PUK0OxjmINsKWxN8LD9czV/jeq3DNmEU4+iOlWHXk4MkrIox72hJcyHvQoWQk2U4R0ucvfz1rf3Q
EeAVwo2F/wGwI6CDmOF+WJsOSG0b2ahiFFOP0IdjcSSWcnRd1h6HOUd4mBxqgWRwX2bfWIYkAdro
3H/RWul/LVgMn+USJnxx9MdI8RK3/OGzMISIrWnuUkZNGvGdCVt9pYfR4omnPWKP1p+5MPzp5mOa
CPQK8aAQamF7+LB+QmvqGUAkxAm90+oek1OzhXuGR+O2rQ6sGcxdnUSuJODn/WT9/GlPxPIBwxuL
F3828NDLCf2Hzg/ZKanMOotLz5HoPi/deI+E5+hp6H1Mi9NwOTQwmf/JfvGbhd4fNn108uCtgd0Y
waEX0a8foRxbcZxBQ+TjbUPhrh78yam5lHO39LDpUPFjlLB52M/tHH5OdMfvoi40/VvSBvakYPro
KBma5Yn4PQ/onKIgO3HRxy8g6ZFzkKr5VhoGvTqvifN2CgLL+RWboTtpHzrjQqN2k7cpTEnMP+fx
//Z1/l/1+3D7z79B/ePf8f+vADIlr5n+8N9/nPlXOajhu/73y4/917f9+EP/uLHvUhv5/rfz26j+
tjX9tzfNh/7jz/zwK3Cl3z9J+abffvjPptdcL3fmHRY278q0+rfL4TNfvvP/9It/e//ttzwu4/vf
f/k6mF5ffluNj/XL7186fPv7L6hW/u2Pv/33L12/dfip//hes7cemQlvH3/m/U3pv/+Sxr/CWw+1
LSYA8O4GdPrL39z75SuJ/yvGyZDEXmRXYDBdio9+kJrhitmvODkB8/5G8r9wOtRgLl8I81+xUHGi
IzAFpEgg3L/85yf74Vn997P7W2+624H3Wv39FxR/PxakyYXFBEQY8xSsfojEP/IYzFj7cK33INfu
nTghkeZ9YXVUwoH5FHOWFC1xx0kLdkTRAjTQss9NLC4OraTwwyXcBMgPOw/JjNQAhVibLdKdjaGm
hkavGKrLtm0ymd8aAuvADag3KadO1669bQRRdjOxmEw+fssE6FxSMSNt9itRGKB9IwSuF+tsALOO
eTjUz6PQ3YvVqT3rOP2SmsDctX3n+xRcgbanGevgeQMDzU1tkvwwJXlpY101pe/V2R3iw70koMPs
9+PZYcRbKeoGCVKQBlv2lGc8W/c87goDPlYJK0RzHDNMShT4lkfw8E1BJjcX2uO36Tr7JamUpT6f
rjvs49SboitWmddFJgMsD+NwpMHM5RGGrydFet7StQ7Ssp0HUfahTHZJvzY0AFONqegqYEbs2saf
1NZOuic09yszFF7eQ+ZnKzJ8UquCC2hYKhUAca8voco2hjOov0bdKUhAaJpg+bKRXQ7iad0mNx3k
N9Tvgu/GW86iU+6hnrprAF2qvh47B/NXYGPyk5QxJXCDPCv8SkMTqMODAw54XHfxGUKtmpBjy2pZ
964WG5MCtLfRbWWIPBE6M83C8jKANQVT5JMnZaYKV9crKLG+W4sZrpXISXfZdjBIzfm0LAF7MHmk
rzC3+DRxB7+hxMTdNhh9sTV+PF4R3LZbX4wHM60l6Gq3Q2/0ZgmmsGxxkJZoGbaBVW8Qn8KPLlD+
juBwAjDUqC1rYSwO6o0WtA1yCnuH4AZyB0M2TTi4hI54ZezRacJu66xmaLeAdzr4grfLEyJDAxCL
+XitSLpHqwsWgFvZNq3rGLOqtR2rDZMIDUKENFpmA6MwKkTmzlXVHqRutKIsHtx413ZsZUcIzGE6
CEjfyS1pXSpLAlWCLGLPp3CtRlsDHxw6gQRHilClfKe8+mBmV2GEZOuCM2ULK41NYFA2b7CsBZza
/fUB/N9OUm92kG205jGo1hT0PlsD+ErDAf1rwsGVyaCOhbHHDVpMaqoeJ8yYXLm1NqUeYUTRx/NE
JV9eMTn/3uO8H4PhWI8apl0CE9v8S9JE87YZU00rmZ/SgFefYgfZOMYe49Yfa4fTqEcIC9YRh/2/
QHSt3g129rp32DDClF8hzx0qXTHOcM5rjgnp+y1r+v4hhpEepwhZN2cYcOYrZdh6muNgp/kWhEYB
B2Zhs4VGordrwevB0LmO/XJehTp6od/dQ9ydPtTWPyXhGPa0Gr3laKQFtc2JqyHq1USHCeApZRgV
zJQnFhpaN8C6egFNqN0CuFK7DOkAEPikPmt3M0Ll3vzJQ7QmRlCqK1Y1I68n5jM5mtA0dz5kkSBb
Kzme62HgIVX+0t+GZjIDHeeReTsNiOmLrQNYfqXSzR1t0yEl6HKXIq7jbCu8rv6+ikussFx0iRQN
AGiuSe68pWYRnbz2e+5i8dLmMHzYWc4sNcwEPfWkgIFXVjXzxusZv69m+5bPTX6cgKSUqoXl6tSw
pvDqKHoEKcAdU8+qna/CaNfxWpYiyBxEjBPvm423IMZtbYfc30/5+HphMhxzZFpdwQygXigmeNrR
eG7FTo8VmWksp+gSfdXm2Pq0nGkI7wnccNg0tM69aVCBikhBMoUbi9eMt5thsJIu6zzYK2+UBiK4
Juh76pJarjDOCdbjYNLuWqTx+CJS5aA+zNWuMUyWruZyDxnuY5Qpw8qZPKJNvkwfVI0avJrlE+Tn
N+0INbBnsz1S+LKeMihnUWi+YH+VRwXBzwlcziL2baP29TKe0w4zh4m2wEMuIVz+DNcbqesqK7sJ
frRyhg8YVSQsdULMia2pvPI8d0NyNkmaiRbZIUsccl50GK8n+5Hz5K7xYFsQKd5/hjyGPa0GshY6
heHnKJ/uYLXT0h5xX7ST4xPechh12vQO5AD0wUF8B73+4tOVTecqJ+9iab5B5Exgl4qGskR+jH+N
uED4iOZ1P2Oj6IZ1hHJJGlK4KeqhVY7vcURlR963aSnreD5P/tg99l0IfnqcdZvI86fTGICiDPYj
kuvWSqKoFyZc3xBCUFr4eg8qMCU8AQXVsseRyzt1dEMOB1U+LRtIpjukVFlbjlJGU+Eha8HSEbE2
CMpY402XC0kr5U5DGCEOeLyHvdiqt04hCTHBaquq56lHjw5GO/yraZ/k28rrdy0cF4sp9OAHwXkD
7x8emNc1sP2jhj3Xgeuwv0FCxeAVAoTphUJ6JxFLBYbfWiSyf6xSLvAg2YpdM4ej7nDnBetM4d3b
REVVT0oc4VEl3hYNf2WoBSMmd4guXR5CwYOOcgERAQ1D89WmWLjbGHPbvsigxfm0mowfoz4BZxwD
t+fRBtF01JpfY3qEg2VVlaOpaqFGz/3TzGtYGDl2mrPUyylh0OcJQXqPJmBYfW6A6gTwLQffYqvy
qrtNFhPFm6r127NuukRf+YGaZ6rm8ZRDH/I5rRsZnmYVXgeyEbeqHXbikl4p2v5rL/ySWxu1RcWQ
Bl+E/aQfV974MwW4dAKI1ME5BSVis8EscKVJJ+odYhgEAHrYjERmnkmR1R1cacMWpGwclQCzZn6a
WHTPqxBUebwmbNoAac9vmY+Hs+VwUctp1br2Sx3oxlBMi0VIIeiVukCiSTUW2QjCQ8nzDn9HE8ay
KaESisadnhNjQGfxY10gdqyvH2u9pO9tb+8q4WvI+SMoyA/xiMqqxBPUIV3hbT58isd0rAsxq0Fu
8y5L30Lu/PNo0OTQGEVpdc3QSkrIMQU3dAQFc0bA5iWdzIV5BQG/5N6KkSzsILazTNS0szCO/y6C
FD5dnvQ+cQTLlgtepb2n/HALZhrANk/3NtoqMiQ3NsSihREMsgdFfVqGITsqAdoSH+yzZExuxyCE
WRU2U2aKIJ/AGOc9opLxppUN3K0Q8Yk0HC9OhMGjGsbnGSmkdbEk/hyUmFvdqqA69bBx3Y4Dqa6q
LrRbr8o8VvaZaebdOhrPL2vW+aDGd0wXCCJYYII2k7qlk1zXAwJ/+NEJFnoIFJz22oRui05Q0oC3
7y2PE7g8R+E10PL0XC3WgWi/1IjO8SBRhMKtt1+AI8lNtLbq7HcT/A4SVYp0FHds7ojCQsCgH8Tf
K9LAEwdPGUV71MXnJSJslxvvQc4+r0ubcnXk0KduhJBPYZ0gd3xt2NeVLXu/6XqkMCv1KXX9zKgV
WfQFMj63N9kQfMeDHfd1K5Jd7rw7tBxzTnnP+ww1ePUMqdK8AYMtf50m2Pxv2aw4NDcuc0/YuTNz
1KyCfxiRbjN0LntiOKdban2we0rR1O6L9RB3FVVt9+pWZ0Huj/Susi1BJtMYeYd8iNo3FjVNof1F
MhqqYPy6Dn2AtASwOUiEKmbTi+nYeCYekH4t4QK3zmRpTyZKsVOCppmsZe5E+7LOFtLBKLXL0a4C
5mm9M2t+yLwRqTOVF8BOeDVcY0BmmscgWW0OsT2oErsMdpd94RwsCSnSRpP6nIUrIWdGYgOxQtPz
aC8Fhmw2j2ZXLP0U99exrKe5EAu2K8qSYaAVdIW6xPfZ6AFUIGwaadD170BoSIDSO3dRSDE6mVYM
z3S47KC6HAvdTflvOhULPpwTZZjNyRdhO3vbglwTb5lDwec2NZZYv9AaA5D1IbcIX32VbYryOp7k
ARuB63qaT6N5WxFKGOwN/H2ak1r5QE0nvMI3HsKWJGmmuxYpId+alIWcIqrp4pRXxeRRx4SjrjQp
GTfj1OLcXebl3E1xrB5xjIC32Pq1rDbe0D4EPMQAXNdstdsEvjMaF4FJxbyppFbfJoaMza1z403u
xl0asQ4C3EW9JCQY2sJTLHsmocXGLiTMKHFMKHkzpkNzVcEw+UuHoLKUWsQcfbZx2+sNQ/wf2Taw
/9DbTqGe6qS8xcgeizhi+Rtv0R0VqIfvIJYDg29JtN6oGjtKaQ1BqmPUNzPsM0gVouzMPUs2HZKI
GMioI/e2Ps4uRgMfj37nuwaOnDhUEUOlG4EJNfzKkgL6hSTdTk4IhzCCPClqzzXxVqNpTF5nq6Z4
0yCvFNFBo44/gVuXWFCxF9VcPOu7hV4C6e46oGbTlsGn2Zw4g4QvsbpOKJMQssOPsOu+S8S3t9sh
F8ETChgpCxXbS5VUN/ve2v666urhy7yk2UQDj/vPCRIv0WZZ1ucnP26G2yYfSbvjGJCgiIsGMH38
yG4rkNPFmaBRyw8CHEec+2pM/Jc8bxl4UcHonVteJ3uwqatr6Xu8hsqND099zRa+XWpt79oq0F8k
0MliXKPqu+onu22CJaFpzvweb8uMYhaDouim9R1ETHMwDTX+TUdGE1aLa3+OJndPXNwWdUDWiI4r
8W1ZgaiTbTSvenE2cJucUJKmqCEnpiCzr0yG5iiywRLDZazK6g2pdFxtDXx6n5HQKe/ztTIJclIc
30cWe8DLkFd+dYQ60CmU9SBvlgySV1kIEp5TD4wARFYe29pvdsGIooYm0xze2nyEXHOpFqN2jKAo
oJgCNvO5z4GsI0xF+2Wgev4sVj13x9xyrzko5DKj5mXLWjbtWtcnGMygB3JyjiAmcfDwXspVcvaQ
Qd6+lPOEke9NFPNloFPgEnfwrJ/C7TkcRn1mK3q0W1WLXJReLkIJXVIkvtY93Bi3DfOrLcpcnGTK
jfpzHleNR7XxkqtZZOEGjFVUNbIV3t3CWoVDCiMsHITLfXLxJzJwxCurOMK4UvD4Gk5zyQFAjLqV
bXPxj+kH2npJ/5Iiku+ECiQ75GhXHmBCw17bGoZrmEZlAY3Qo+MoveRe4oWzU02RcoeEpSycXdnA
P/Jkx8BHldMNmyTs1REe5esNj/Ec2MyvNcP4OvcQRVVhOyjnvlrYdRqJWO/DAKOYh3Zs4+8M2kcM
2CeLOIRceA3iP6aUAaeyFrwNvOay7JM66W8zzVdYB7RDAjEs1enc51+8CGPJBvvq1Lxa140nOWHd
3aSjR7q94x7IadTvzT6usg3YklUJEOsB0XQP8Od7Fjn55pnKf3ZtijUZTI/zMAK/8eRtT/Cr/PbO
+fW+yzDXySqx3BiUew8jKm1Ms8i5Grs9yTIP0T31J93g2IMAdrLdF9SsyKyY7nI13ssweO8CcQqN
nxaN6DaDmt9C5vEyTvUB1JF7TBVyqlX7Nl3Cz/yUPHuQqlFLhluZDaBxd5+JjB+47904ZMWehrpi
QNTArkvYcNPN6kI4vXI5XjIZrG9kGD5DeeaXWcrJthtHJC5gq6asI1+npAm/tcglx0aXY8Yh67c5
bDZD35y8fARCkwNGadO5IKbmVOdqAmYUXl4YDUtvdNQ0UFA2Qeiz70b+6MOCFTAMik687e8OyD0N
bHjPxPBJKjRERK10SUaD5hwB2TVvFOK1R7Q5e1/4A+F4m1pHnvJ+XKdNPy4GHyFNZFw/NWsEHsQq
Tzifr6tF4oyLFk3zdb4hUw47rOQemM55CPqD6xME9QL2aAn2rQAtBYZDZbU2+3Hy1cF5FjTyUGxT
f77yVH8doYSvGpHQNcEUGQRkGMKyk0u87tyPwkdhMNz4iAIpdHJxMI/WbSO52TYTzw+hmPFJ5vEG
9ZZCuLSljPRu05ks2fhaP+VLeiuDfABZrz5BpvLoY3/CZADJK0+TJt8x2YpO2Niyo7PocoHZTFde
M63XQTJfo9QK6ZCm+0wGgNG0X4ikeq/7mMCcfn3D9PpzAG+LjWubw8A9flJDfWvnATre8NrqJb6P
WowkfAJ6zAgdFsQ6w3hQ8FHZI8LI0mQEQJWaLKJoe8arEPF+B1AfXnLmbccRHxCnP0XdekSmkCuq
FTELwZTu5ra9lgGZDwkT9wNUKyV6yAov38RPg0dUtIkuzxxuslCA2S+IF41piCQXhBHjbg7tOpYI
L6ho2M76AMLdTeCJh7VrgSLZcbnJG7t8UXF2gHvzJwi4Xvlgjh1UhruoWW4AJkwU1sf3AYp3f4Vx
+2JBdO6QzRSNAdkLDJROLIgRwdMRWLao1eA9s+sNmcNx79Jxx4fOUhxDeJ2wexdt2KkHXGaECyCW
x6Wf3qcyeJtaFL/glDvajGNKe6/z94kKEIIow3MfOnOTAVCjZmweZdLdE1F9NhnMPnKc4Kg2gAv4
1XsLFKbJ/XPSoTCtONe4rxzHkMnvVCb748DiHtVIi6CzFn202rhLZDYEKuSlXvx5CwDkRrPsNaqm
qyEgr4j7gAEzpKyXuuji/F47ipn9Z+WBpVTz9TpLIU5fAnWqk0a/5sw2EKjzw9TGR19PGUU+mc5v
EHzo0EaKJKw2fIqZt1cIYiV7wPzASXsCEtnXqA+n9pvMA7dbWZOfOFhYD2oYfDqNLLyTLIsek1Ws
J9vXIRyo/WckfjUbRlqwUOHVU9aLJ1jh1OL2DhYNzwh89Wlvl3STcpluDdip96pi6zEaqw7Lc/a2
GHATage/+mI64BlKCRSSYCAwMeKksfP0IKqg20p4P4BZx65S55pD3U/BNhWip3oE9ib4cWiGx6xb
76CUfKxR5tPJTOmVRTQuotOg80ZBGsYwBtTJGR7PEtrFpCoZ55YSJGpsE8Ecjrj0MWj0VABm6mnP
w+BqQpGyzzqEm/rsCgs3oQ2AOQpW0rP0V3FoFO/2na5XdC5iLe2YdpuAw0G10+c0AjjRNfzGCP9p
mZK9r8axjIGeXUGTPr17mATuazOvGDN3rsxkfOK9Isj0ng99bg4unY+q66qHejTLqYYdtSzTJjrU
CRrIKmrUCww1gRiu4hp+z3vBuuYctU5vZGibE0eC+WfYo32Ns5VQeJXDwCDTTyvstR8xCfJLNo3N
1mXyOIsZ5i5MPcq06wsmwyPiKunIkZaWRV3/HPJ0prMZvtRe/WVUfemQt77tyKzLvHXfGyySocGE
jXrt0G15jJ12RdOIbjICvIGOFL+1CS2WklH1tq1jSZ1D5Cua4m8CkQ0p9BGtDHYE+8iBx+03NDg4
4D0k9k4dMhrYy5xVBQmWp7qb0EDX5imJx+QzSALRFu8ePnym6r7IbXO+GAuscDf65si6Y3P6WvH+
2eCGwpoIn3mawt28jIe4SQ5zU51ttb6HvmVFN2G6XzoeIR00nE19wDysK5TJMUkCZh7DaK4ZttOM
yFMy9ENdYrhWHQ22qU+Rb16EJnqTTdmntBKf0Z18j1Zz01xiWaZQX6MuXAobEQA6JipA8K/KngGw
we98yBKNhgex7Wcp17c4xgZkxJTeTmmzRRzW2UaZBpoQxOFbKxBtCkpgNFfbOtOIKxkmKGmAY/Ke
diZVZSzR3vI50dhYmiG/wG3pjWMaTzNDtwCXN3ICvzPbzNrbAYBJNzXLh5c2G5Jzjqf8jfiVegs8
8uKvyqkclglLhlXdCnWD6GbPw7yRVLzEaC+/RsXVR3v4f1SwqY0xL9+MDregqJpKfpqhnrxjQmyR
d+qOtu5HQtcsXZ/g6LwI6hBvrtEUewk3xdyO8Hr3otYONxagQo17TNauymg8DFrc23WaycYE0ogt
OinH7jsvJG1BNKY1C7HZUWLr+N4AwT/7xon3MNG1oZB48fmJNK31sSOk/T6bInVs5OoQGhi4mTRn
/HUpu2HwiyFHmBv52w7QVk1Zo6MdQDOkZbUN0mJr5NRWPHtduu7cwAOzg0sTDtIWmY1juBQQ1bdU
kmEb9k22dfBHiyhUb+O1l5FzV/XeV4537TYAYRaBJqqU4WK3uauANCMEGBbdR0yIq21Qe9+w3Vz3
a7RpU01KldXQU7NpLu3Air6qRAwAIW82wurwGwkdK7F04nIepuEFPjE4BIy7mSoBLfZQw7VwhVh2
jLoR9TfeMBjggqRdg46MD+sBXvrOEn/1xAmK9SBM0GxGg0NNEdXbRlRt2tDRrqDb0F5FjcXiDv2C
pM26NUBF6+0Y2+plXJvmi4BHm6UYO88BZf2QbEzSFllc/ZO39v+CzjC+9w9avr9r8Bn+PyAxgEPw
FySG9V1+eePiRw4DfuSfHAbig8MA4cDFbACUZVAm/5PDEMe/QhFGwJ8GaQvahot0+ncOQxz8CmUF
lM0+PMuQgXQxz/2dxQB6AxTJqKwulhEIgIHG6F9gMVzYSf/Nrbl4wMPhHid4iHDcAOaxH5hcK4M9
7GKYv0nXge+9qfI+A8frfhLj90F3+ttl4ktgTRJHyHzHEf8jcajPbRCsmPRtGpjoHRYMsTZJj+4Q
JHH3vETxNxc6WLrIEHuU6pfbBOIHZNoGzVsyt/oMKLAWpe45gBDSYM212mK+Wv2MYfwjteq3jwky
Gz5HBJYRuK0X/tMf+E0cgmEVNn24IVGsdvPAekW7Na+vjJ7fa9ZWZ55hvKPBPPkJo+6D0/vvlwai
CCHJRTb3kfTZi8DxJWvCDeq69t61Sj9raLU2PMIscDUpjtVBV29dVaP/Y75GYCVTz7FBS9UlchO0
dvkJvfd/eDVgfg6zLMio8Lp99I4SDEInH5z3zSJDuEXNnt9skazaff3DYvmdV/NHHs3/dJmcYOxy
ef8u7/yP93xSge5ipefNwDoJDAwIPCEY/f9fXAXrBYIlUBeRJPrjVYZkBCacTfOGt2tetGz0thkq
2r++yI/0uN+eYUJAo/UTvEJga38QtFZT47K84QsctavoDF/ZBRm8/XAfQnSGOOEK8aJwENr89UV/
JCHhothBwEGCMMIHrfZP/MMwUhfKdRWi4XSvYzPw2zULMbfM+/o1HHoY1i9Nt1VdNKL+Gsinv776
n57e5erYQWBph7IIUZ0/3td1xTmlpjzcJHAZJvmQ3iaVNfd/fZF/yud+2KbAub9Qd5F3deGd+h/2
j3pEOQDDRrGZBm8pHWHuLJIarlVr1AK8QOn9ucoXtFUY5p6li+rdGnYx9pi1LVuj3vNw1q+jv2CM
MfkYENOLWua1NuhN24q4K9a49ohppoCCobFIo8FflKJIBmUlW5CuFUDkQKvVJJ+ryTowLRofTIhO
EVRzwvKNJQkgGcz0LBDP2jdPRi58I3UUXilJ2rsLwloIJpPPTTOsOyHyFCqZVnxPp9h7BAa8bK1x
tlzwmBdoR5jYiCmxcMRJ+3MrRVJEMGDcEoT7oUtu3zGiGt/hx4h2YkaVi4HRAhFcNWxAb66uu3lQ
ANtmkV75rs2P0QQuJNU2Wr+t8Ng5wjZyPDJMM54U1j8ADg8W1uB7J5zWuFMdzcYx+GwS4cAV7J9t
qmUxoFPB94BdfBIdHwqWaFDV0voyj1sAII11iKJXqbHMMOLY5u1in+E8sVyG2XnprW187aMLABKt
7PpWBwv4qlKpiyk7LCyLMeYrbA/McA/vM/uiohYqm4mPFFR7QkqezPssMTXtBgjV2mWcDmjngAlo
hNinsdfs5EDgqABHNlEkfH5hg7SbJJLxjoxzvR+xiVOc0sFBegNcTkUCo1qX2YOJDYYg+KAQ9viv
IM+ut6CtIwolyssh8fQtks1yIEA62Wh/sPshbvwyBImnstXDYrz72ujlMPk+4Kd0QU87bFeu+pNB
NmJs0WpXfgfktRrjvfRsCAgSBHA9x7xgsBDAZILs9dIgrlKARuhNg3pNjd5HSRUUo8EbNFYQwoNf
Ad53YRx/btFiqsa/MjxEOw68sI7JLRC7e5GIFSpyPmJiV+e3CXi6h8GLw0M/tFdsaK6DXpANeMx2
D5eOV1h2D2L4qqP2hFilT32NHqZe9LHy+xcCDeshq3HH2gSRD0FHbBliPEbBY1oKAmIwByMDNjq1
JGbD5cWVYFagWgGCJOtIBz0LhFWEDwMkDnvwcPx9bvK6bOLVbBPm0WrRd9lCKhrDOxgJ5dGNn4lr
vrqwlH7cweq2F3RsMAqG4bpQ13GFKbIK8oPKeFSaPlzvlTeHBzbZ6raSzRfEJ8CSbzH2HDJmN31T
z0h0Nx69kEpK2yO1peuW8/9m70yW5Eaubfsvb+5l6Jspos++J5MTWCaTRN844HA0X/8WKOm+YlyK
NA3u4Jo9M0lGqVSFCATgfvycvdemkVVGjP8ok9teH/vGvpzleJTO9NobRkM+Q/0ZOHOC0tG9zZf6
XjCseA6R5txZ5Hq+aoR1J84Stwy7wru6cudNRoQzMTMdMTGd/nCBtc22z8d22zsvmQ51kX3EwxJH
BHJ2W46U/VYLt9swnXpuLOeqcafyMi64aaH5RWetBicxv3GmmbeiDjgot0ezNzWtMdTYATITSz0q
FGwcvKAcatJet8Jxqq8AYw40Ry4T2Rr0tprPJvKXT4JJoggYzXAkW7ZlKY7O6C83/SS+itSON2Ud
Qv2yc3u+nSn6wFvM9oanKo9mg0dLqVjsJ69/j2c665WXHsYw/YJ64LZpuk9BhhTHA+tEykLPC7ou
grN7slymZ2Ts5HDxEYFIPzwUZoyA0BM7Z5rvzaU8mXJx942AhKTnH69TeTcZTbCxcttlPUAokYYs
4L1/6Dt1Mcr8Pc9RqvmDfeEmw+JE1fympSBwwGEe1fITN+2A3iDpoqKfX4fQvxk4cO7kGGZbo3Pj
nWPXzrtXGT2fA/R3ZqTPdZ9/Blv0J3U+Gz1b3s97FVYLoBa8kp6JHfNsryqBVNOF9ttdKMQy78th
bOu9xfiWl8KNQ2aY9lSSXpi6nbxB64sOY+zgE5xCT0PNbpml0qdqLBnvJ6XSh4BZP7FJnbfMm7Jq
mveRrsdbTNqPu0fEWe9GrcanAcTV98ShI7ExhRAYDUuJC1P2w/xlzsL0XWSLkWx6gsMpsOokrvbJ
4K7Rjap6AwhIttpUe+7XmgTju4zM6yQaK2FO28UPqu9+KYq3gZ4OzpkmUFw4X1q5NYy84YSf+PBO
dTZV7zx+1q0SRndnuAkzGgvjv7snHyO7a5qhAUaOjZluijHkeLYgm1xkvR7dzbykDECCAMLlllFP
cYM+K3hgYrsQY9Fbuj1N2LzeUlLfIxv+/vI2DuWUsAG52XKfGnY87AxJv3Pb4OIOtqEzSp8ZwYj2
JqEs66O+WpGScH2br3HlS1iOWlhiO3Y1C5sTq+o2cHLIk3TI3Gf8ayVSUUsVdxyTbXYXV/fcTBFM
QZSUVnglirTHZWNNE118x0FM2McGsRRSjYEXQZLRD7bX+NUWeZ0DX8/y0etyBmPuURkprVXoHNV1
ZuUaqYnXochRlj2pCwJKx3DX2aM3bSojoz/TtrWNDrDOi09g+C14p4MOiy1o0JXhYGH+j+KkYnKC
P7WaL0Mf3Ny+c1V8JLgMYQPIWZ/O4uBMHoMtGc4A2IaSo5f08g8jma0QRkDCmuX5cfLh+rVOkasl
Et2cnptwS9Mv+4arh/UeciDNt5Z2UBSUZU21kIKUX5uABvppY2wr9nG01ZHK0U4d+bf+Qo/G8i6z
Co7ibrDYO268RVTFle92QQzlxal786IMdF1nm9qYuhg2Xd4UW91PM8ngiZWdcm3p5SUMtFjHlDL+
JHqaIOiF8HjtEMU7F7knnW47laY90eaGf7RhSOPYO1VNw3NXG6zRjR9Pj6OGA7FN2R7aSLqjheaC
h+FeWqlRwiFNKqBTRarUpnULxHHL3Ju7tlushLuYGBM6LK9jhcdhazLJCJKWR6zoHr0mU59T0xT3
Hsq6z/wjk2FTpHnxdeD09ibnklniLN07nntGcVpk7nCcLX9qtkaS69vZlrUVDQuj3405dESHtJ7j
vyYSox5qoLArIj36jMFZSTPmTQqxMT8GmrhsGCd+rqIfv/aZy2on4gF1WG+nY7qrXLMzeWi1+5Al
fucxS0ZzHGUaB96eNd330DIm+SfBLJ72bdYNGYfMRV8F6IHfRK/7eDt5Fnuag7J85kXqxQvpNtwI
rHqT3pWm1EHUoLuitZw0ABxNVxW3vgk7ckqEhcaOWvuqLvzWZoMb42YjR5UuURWEvYoEOJrrLjRm
BjyjcpCwJH3wZbRromR4YVAjK7/Qt01SjF0EJ6VwD72qGC078YArAL95+Hkx/Ly8RCsEvxuNmcOW
v3gpfb+gQXxXDMZ0olIJ3lz6n89gZC0k8Cbx9mzcRFTuWSvcl2rOEU7ppmqLA+ORhVVsUFVkKST9
9NZm/6MkE2s3iY7oW2LWxc04G/GnJSwt7yLk6ch2iMSdkV0fUfTF5OSIs5cpGTg9ZBOr0cxzOB5r
swvJ/1k6BgDwT+bbabR6xihzEd9LX0HmUYaGsKVr3hlmMtgfN3NXdga6C7EsuNwzciqmyrGituUc
uVUmCKioDzPn0XZ1ku5mBhp3y2gu2S12GgKICgyWN7T9nGADICQzIuCmeD6MmoIU1cCqbG5pdTyF
buY8laMtso1uZJBt02BCaer6crz15Ny9h2iMGRUmniwjY1bLPceO/HOcpC2pjNq1bx0nJrHQXMzk
3eMROVWoJhjxBGiNNyE0M1T7Yd/VG39JGKe0SJtL+uxd94La2094GdfUiInDV8dEZzRylP7p+J42
rahQ4QjH3fqt1W9Dr04QhogpfKibxbY3rSct9iTcaldj2cr7IBTp19YR7aOeOcls4qDu32KsA6eq
CBzUSQa4z81Uu1ptOr7Zq5jSxdr4KpcSIUnZPs9WptKdNssyw2DHxwBOOfoIlUABuwezV/FXS07O
N8Py8KzattB3KmjEt9AVQ8kREFXpFjHkeAiahO2zbm33i4E4SO0kKo5PFcs/3lZD6maH5wNVdR3E
S3NVmZ33ZRmS9mEYVdZFpdvQL/bmQNLJRkgMLdMPF/S0s8n+5NcZ7frRpJQs55h1bLQBfR8YwRXP
JaeIkcnZ1CYnn27ZLVaw/L4zUslmgGgTQVNtML9pi8FEbGgOVBcJ9cxyKhxdvtlJP+2T0ch4A5KA
3Yn4DzTZfpY+M0NJqLU8AoJ3rCFNyTtim9UJMC9uiwKWRrsploDhxtLST4potSw7Oafjk5UJWuVA
OJsH9GLrg7UebnBfPyFzHB+UN9ikugZVdTeqcKToYHf1IzJh8IaMHueobZaV5XuqyaXbNDjch23X
d/1LgWHj1s5zx950Pqgy5q6pzqIsHFeGLeE991ZX+H1UTOu8O0R0waEmifEeF1M6v7eayBK+21J8
UlpxuJl8xbYuhHZwQmtdygPh4zJ98qoSwduQp6+iQgQQJbnQl5U/lO7laATypqB78dBNNS5iy4qR
B0OkGNJNOThlvK80qr2NmspGbvBOBY9sF8ieiiDp7Y1Ys+H3mTcqhLVi6CPf8OM4Mq02f5umEa1m
jYci+MRJKeu3cTAty3Mf21Z9crM+ufBHM34lszovIOkHybRJ2SDnHe1LFDC5yxx1GHLlfQqCwQlG
fp2asOAg13NElvZIT2Lyu36vTCsGXe+wU1cMKO+hwxfBzqeKGCLmEqrZWlJpHmkquYOtQyl2WTPL
V6ScWbifATOE1+3YLwIJCsCQiPHPqjeKfeu6B3/lbrE1QfivQByXe5v/4UBcmmMTLcv0GEFmzEEh
G9NvBPOxEY4VrtuoSVPGoh5FHdJg0aHzDHun/IaeO2eWW6AqjQidQrueMDi5dbDUDBFC0O6fU42f
PJp/70/+yM05r+dtUrKBDxERgdnv5xYXFugJ82eCbNFx6yfLSUJE8W4GL9HH7rZvpGM+tW5lXuW4
yrALqW43VO0gUZ1rXpcy7IOTBBl0IhCaFEeXIRT6gN4gkjoXk/mRZ8G0/dEw+/+TmP9DuBnd1ZAz
178fyNy9iRJKcJpRo/TD382o/+/v/qe/NPwLCzstYVYjKHF0T/81m/HDv7gSKC1OcND+md3812zG
tv8C+YBJCLQcvlNzJQr9azZj/UXChMlfgi+IPZWsjf9gNkPL+KejJC+JAyaJ4dBZVzW05jZva0GP
pnGyQwzYCglyhrDZWrovYaLjaLIQhrlirI5Gk5kHy87TXTxnxuVslVZ7anCt0LoMsjdfdw1xtVPy
4jqNe5Es5ed87L9Mg+xv2NfEpVtXT16nEZMFXUX5y9DUTdHFWnHbkoYieKRTsKAlzqk0Lf0HdIDC
3GIFdw9NH9xScI5XZaiKF0pm53NX1U6z1TN2A82Hv5Z1+SVOhmATLDaHsLhd5ZLCIQbRfTTdN6tE
IoOGtNukGdVmLB1Mj2PPTtzn10yim+s6RiHftPG0YXosKTZrPuXM//vo9mL86mZ1/JjmnYmp00Tp
Oc6e94UkYOsiKRYf8asvt41BHUdGbXWlyqZOtrVdZlu7iJtvaBybY+7ZaIkFBiZYlPXXxYrjfbcQ
+hwTVfDiK0b6owRCb3FkuxCw7o51ktn3spntXe9Zy74si4GA2Nrfmv6MWyk0+GMRJ0jceL42nl+H
j/Tj2Lxjhbjcqvt1Sw+TmzGpi01tOvoUu3G9tcd2+NoT9hREND39MkoDHFgW8UjIFZvmgn3P27mE
rx0cB6DPlh0lp6eFJxd7bn3HVL8+otFm1l0WytiDiRkONrCQa0dBZkM0l994Qac/DZluNw1xaw+I
asLbeSrFVZ00+nluyvKCRiqW1FR2eO2q8nZp6R0ijOO85TnNFWVevfVakz43uWJxpJIAsQBr9fXQ
htkGzJBNp0iorUd0QTS5Fgr4YDF3xKeT6caZaKb87OjDrEECwWQ/VyLudn0YzC+jtvP3JO3aazfT
90h6BE6wxtpkYRbcwilMoz5XMSglfi6brPktfedvbkWzYHBSKsvUGv+BO/gfWEafmop//S+YZFt0
o/79yhm91Un59vGtT/++aq5/zz/Wy9D6i6GzB0eSXOZ1YP1fs+wg+MvAWe+AeTdWJofLkvXPWbbl
sciiXgpdCIXML9YN9F+OfFz8sOpBZbouSBGAXv/BcnnWd1un5esUjJXZZNaO2e7nfbpKLJS2IsyO
S944e9oHOZopQNPeUpeHxMYT8Ldb84vB5dm0zwF7tRLXWeR9iI+Ek/58vdo2i562RXKcqco2jtnH
T45Oq9O86Px6DlLjygLIEf3+ouuc8m/FyI+LsgMCe4SvCnXrrLlo9cE46MZJjkq64qovi3Rr1p4d
Cf74h+93NlhcL8UkAIUAG9A6BF6H5X8bhtcECi6tZ6HlxKJyFS6O2NJxcdA3FcUeqSn6MOX3hx9/
YqUan3//Ta2z+xuQiWLAF+SJQp9AgPLZ/UUv1XRrL/BIke5wZuwSVhQ8iP2FJOxqiuwuzRG20+zO
hvbDg+Jw6Edv2fXl7OSYaoP0gZmr8cVprC5jGtYlnHxgOL4kamhPHSI+zlScU8g5USYHnTHgjjY8
QFdVLcWpSoMR6yLdvn2sm/gar5Dx5fdf8QeV52+/5o+vSCPKJO1kvdHnt7hVyoQ+gUDRRZlFjHwt
e3urVDs9l51H+p7fTi8NLPZVOGSGN0aJIFDSmiW0Cn1CEbvqhJOxf9emK+4wQJSPpTsY4G1nb1Xg
lo95YbavMEjjk98P+YdtlgoluLLehkUw35lqNRp4S7X94vS9gYy2XpBoVxq4BBTNx99/3Z+rGXLj
+EEJ1cHT6Nk/WDk/P1BCj3GBda88LmsPH3hBsennP/Iez5aB9SprmWdAx1lTGM71BAEn3mHinTrS
mUs+C7pNbayII+gW91uwOkB//6XOXsh/XI4ROL0d1kPvHIToM/1Ol47L2VWTXDN+v+CDTRt8aPof
Rf2/PYj84n3gzV+XUB4ZD6TUz7evAnya2H1fHjlBJ9d4AKbn3DPKx0XI/mKws/KxMvG5//7rnS0C
P77eKmVwgI5xZjtP/aMyDo1S1ag8HZW8q3wMOBcWkjeRobVpY0by7JcZrf1roVAprsK1PwE8f3WH
XQgSSB0cwG9r7f/3dUiMnp9ro2iPuMrElvqm4bkZahqSFrv/f8Ts/PGMmjyhlF8sOivr7+eLWZVX
eFbK2G2GBhQVglU19sv6MmS08vT7W/ur35N8kHXbg22DIvHnS9VBJntZoX+HhRZfm1ZvXg/9NIJq
kAGO0qK+TG3ilX9/0fUferbiwFOyOZwEXBfR2c8XrUK7Q7mZctGEDl6EvyyECpAgF/j9dX7xo1kG
vxpHGFhR4TmQtKQbxWEXTddEa/6lyPqe0RsUgY0u7Lrd/v5iv3pIIY7DhQRzzm93didlgMvLHb32
mElDH2wnzh5SSVOddg6SrXyZeTCz0ZrKCAcrHaUSX/4fPsKvfkwoQC48ILQ/nNp+vq9LT+Qn0tj2
6KQGkw/L806jio1dk/X3VSJQ0JdWKe5+/71/cZN5HRBpUVx50HTPdshVZwf3hjcjyZ3wJkZfYDI/
lgDZgAnkfygHfvHk8ENavkG1hvjwx9jzb+VAS30ToG9qjpD7wpus6p51X//pG6236fzxZE2hePAB
nJnnyXddMxakVSpwFjy7hyoNM2vLcUodFi+oLultiTvoPljbRuG9/f5m/uL7MRIiSGZ9bFe3xs+/
oMjZWNRUd8ey8MS20867yMdp9/uL/GJzYqNANwfAjon9+U3khMN0qUi6Yyv88tHJuIDKRv/QUK1G
aanU199f77x5ta7fxPLwblBJsSueMzobIHCZDKvmaEi5LBuHViSeXb/hLXBIPwN1IYrlzvSTepuK
PCYQoQmyq9nqYI/oNAvyU8PaxSk8698HrxveWbDQtadjDBkm88RV7Kg/5UL84rFGAbYKvpiTepx0
f/4lltGRhVXjh5qY2u99u46vZ1Llj7Ubiz/EH/5i5QAqhvyQi4H5PH9tm3SW5QJJAWrRmNb7ysvz
K6jiwU47sr8flDmfYC+oBKdd416NQZX85/sNUYNriOXKiian9efvSsSdPwpUTMfKQRHPkZocpbkN
bzEuhH8Q4f7i3cJ8hgaZRRL89vnRgQMQgIcUpqZDyXgx1Wjtew8bLLqoxX5JkFvk26BZYAXJP247
v1geCVEKWR+Jzf7ve3gIWsWfDL86SuGyUi0UDQyC+guwOUCXComkLguTPxUvv3jb2A7QlPJGs58b
Z5vd4qQ0+cu4OkKscF7qYhZ3AZq+p8Bucto+1Z82gfVgfL58QaWkX0jyAykQ5693gsy1KhePnpJt
MwBngh3LKIe8+5310n9m7wgZUIbh+Ly0QXwX1iMgUOzcCHwSN5ffW8csH8fc4hTQ1bN/EK2yGR+O
6bvrZNT+hatGe8N7i1wgkCGePiRQkNqt/omVpf30+8Xj/OXgmBkYa12L0Jd95rwWctFr4dYMumOh
wNKNZWXvVbOIO4t5D1K3BjBRoFLnhga2fEcp1R9+f33zfCGgTceWujZBEbvzn2e/XzFqFwu5KY/x
sB6zi8l6HnqRfSmw/mzTGcEYIvDUuWwtiQVGDgesuS6Cj8nyGGSq3nz0vWE6BOYwfkbaVCZ/2PTP
n6/187H3kqdouWuU4dnnyxoXzGJpyKMMUqbXuOO2vTt5x6DUrOvJH3fHs3AVSja2vXX7cH02YZIT
zzZ80SlcRWroj+gpaQ06DNrNiG/m4ZqOG+chbWT+kMOVQUEK2TawVMwM3J+vpqYo1B/2svNfh60F
PfwKEaF+JRftrOSxPaNXTo1szmoZmEGX8eytj4HgExgD/YeU1F9cay2tWLgsHkW++c/LpG8FbTBb
BWcfTyQMvsdlv3SiP4RrL+L3T92vLoW/ggqHxDcOdmcr8mxAEZytuTz+6Hj0gAA2BsSZrROn+fH3
l/oxOvq53HE4+fOQr3pxm5PAz18LzJgYjSmm5pgSfk8FtpWnlXgpsyuNL7UCcrJ1MC4tt6qkTQvG
I/CIsSnKR3rf9I5LlqG7OdDLlfLb6hk7r4n6kYnAJm1E8/77T2utT9fZp6U04yCGTYSq3jv7EaQz
91BneR2rsU4u29Fu30qEYVdtP6WMabMseR+MtHtSrsQBi1YFelpnLfeJn0rklE6ySU1D3XeNYg4P
xeKhKQe9RUjcX8BBDO7HoJ4ORjYy24296nLEehb9/iucgYPX4x39B84IbLj0Iv7bdmu2i+DQF9RH
15LoiIcmbDc5bKbIBbtyVbE73QCL4/1R6bgxEvN9LvPl9IcPwU376U7S06LeQK9PhgoJhvz0Z7Vm
UDdzmyVmc/RVF5SbvJNJejvWDnKdLm93JFoPtz6bV7So8cXPwW5EbpcBzpzS7LtVNC9T1+RyQztO
PQ6TyHgZcoWAqUElPXfEJxupd+mo8pbsbbTXiH76xD2I0X0f0yyKU33J0sEEXT/INHmr5/TZ89fH
y55OSRUeshDfroT2wQh3hXwUlwZyjQUqKegY+FU4dWS6o+l+25odpub80Lfzs4HcQodfLACfouyP
dZHfz6O+RDuxnIBAMtMfXztEgzpcbmGNTYQb1t4pyBn0F8ZAp20+LZ18YeKEENVDghVc9VbGxLw7
KVRPdm7tlJL7PClPuq++DbHYQTY4QKDGHJ3uXF+/2gogU0a1Rm8rhWOYtPABcrETcDYYiojjgpN/
AjlhjH2yczp0uaGGvZQrG56L+2VANgv9JHxyjHhb1Hc2rNCCcncpp4KBdH+TKTM51ou4mt30welC
JCJl/VrnJfZbvANu/G778n6enQ397s90vLatZex996pQ8UdWCW5i8iRnfUod66b1l70pb5PEutRB
9zoBBOg9RPUwxKJuLA4iD3dzlaHnDHZxEu8GAgQ7MRXbRaMoVO4Fo59DJh/G9rI33M/a+3AWR0eW
796iGd1384dDrn0U0JreeK114bXGt2D4vlj2xbBaHWGiqjQ5lN3q/HRPPvpwr+4vsxBhJRELL62J
oCKkxbuM3TVIIZ/DQXFhSvOBXPejX2Zyp5vkyZLenqcYQasT2QY2CIM4t8gg5DUpNPd11rfl4D0n
PM6ln+OMAKlctVsvLlAJrfG05ldkJXsXNuHWnOIbH4zE0nvPbdF/WCnsxBzzUykS5wAiLrK9fDdV
/aswLBAPkP46dPtu1dzYs+b0EouDA4e0uxwTSgQRbkKAXCIXJ7qCGxz8VwvjswXo3FB7lwlecxs/
b92M0wZI04XsSisCo7LX4bMP2QFD52MwCRdvZX0dgnFGtkkOO2AN9GjZzra7V9A+X5lFMIdLL2vk
3apkMOtZ1SXCxGtikiAAVONuMgHPsEw+54t8NMbqHuzu1wWF1sJRdKPib6hUNm1n7kzFu/01M4tL
xy22rc5fcuNzjeat4DXJ8glVtX4J+/oowv4d80cCCkJijk6/90F/ihszskXzkWrvyoqZ4BGLhPBi
a+huh5zFwfgUXA4zfoJBHxMvPjUFJCNmB90lGpt9aStcSxakDx/PqvtUukzzNExdf11BQsk/wzrk
JZJxoR9qdsWowpKhWkypqNyssYpqCBEGLXtjSB8WbmAri0uSqSKsNSFUSInPVev21Z5TVR3KJrXR
zU50pWkLoZjYd3F7Xabuq1VDLyrzHbTVaK5bwI2FBGyYB1u0lFGVrIPXFuJmjwQpDqg9mFNEYVgA
P/G8x9LHGS7n5gaQ5LvGAfMS9HLHiXMvjfANgeuV0w0PEhAizW7PV2JTaWc85iqBHKf9A/gBlCTq
qp5R4CWKJUgMyS2qDYS8hfOBKvopXIYbN+UDt8lxcY+DlGBH66LZLph3aSNEWZveG8WH2eRQ//Cz
hCvNYbqfFbCJyv+cs6yCscQJ0XwFY9Udm2SJGR8vHRrT1P3kLr55mi0nbpGRXbZdV96Wk1vvQ6nA
01S97CO7QtdulH3/lOhOpiw4iXWbA/1CNdj7ctl0+HDGA4LL5t1NIRBtm9jLtspH7xzM6JuGJfcv
4rDwn01HYTwY+HqL04TYUKZjbJn9bpImnrV4ZYplJeZn+IW4hQgJ1d/8fnlYivq7YTaQlWd/2aWY
i7O5CIcNKnEkitge3tDzihOECTKAi8a/KS2x7JpZt0+oID9CwJTXdhsiVe8NwG7ExjjPvKJgb+wy
9U5W2OtrGYhlOIA/DU5wqMrbJJXl0RIzusOxjsUTU/js82yhlI0aA3to6k7iu2v1gENglMEGwI6n
rtysDJ8yace3NfJ8ShenxioVdOjVWtW6e9X27rITMOm2+dCifIt9ra6bkv4Tc4pYv4XSLoy91m66
gb3/BQCW+z4vXDxSbjW/dhh6Tn0uEdHT1C0OQ2yncBE7j8Cpsc8fOOCXivGNfqWMrr6ak5pOFPv2
VVmV7QuCDqhW7oDP9QfVqrAKKKjBmBITGD/2Pi98VVbQzZwldPaWAwwgypHm3/Zj5Uf5VIYdPMhl
IO057FEfllnZ7FMDkSs0hGJrLZazCRqjuROy7q8yelyfAFbBMOri7CJQcXMSdg3auHKC6zlEwLEG
KgWvniNg3vbr2iPQ/QN6++y3gK68SqQXODU+8k4TJKkm+1h5Nr0DN3h0pubNV6o61hwKHpUuuicX
2tmxX+gnDRbBOVHTVfqmAlhdkP9tp7ve9NjOOmm9013p70ENyghcdnHB0M86JajUn4FQid1CU+rK
iNMdsM4nwp7y7ZCN6oKDI7JSD9rats4RvaDAhnSIE3mHoASYdlNMOAFyL8zSPXyCeR+bEkZIkAcA
DlMmm6Q562HA3TW1kt2OyNtNMBsqJl8KOgjnmYOpRPA+yaygKwORGKcfwc9TTEJKDdyrXQLU/EuZ
XA2LhNzjp/o6xa8FxjAr9ZpKZ56WxZyxIyDXvbSRv2zqDLWzqd0AGFZO3Q7MEqHoMPQbnnHzVFEE
IhTTtnhBcXetlnj51EHFOExTZn7LZFp/jxM3eRaG17wv8j5GREhHgCL6YIZDssdtlt9OS9xeoRNN
MQRVKvM3tM8b3FuS/+6PEBzAcAFzHtubNVTsve2y6VhDwLsYqZEfkNollEPC2ulyrJHATssF5kY/
CjuXE9GIAuRBKm1984YKRTpz2m1vTGrv1tan3rA5rotaMpfuJrXAxUkNso99QNhoiFtuV4Nhh5pE
+s/xKIZPTkFHilB0V+/wENUVpgdDHycgjF8D+GH9ZpnoexSjIcud32qPPSBn50GHb9/OxKFDZK+c
6b6OwwV1i2UeXQJzt5M/6PYus2tMPoOcxLuZz9mhNKx0l4PvfmlTdsMJSMZGdjxrW0cv6HVtDGUb
pJF2v9F1oQ5pnQG8ocg+OpxrL1zg90/CxbyDaBkVEw+x1d65tZ2KzZyipo2KKnb2iaEKdvMerEXk
jlJne47G4dVUYc4whoUqOmntJ7cNKZX4nYsTP54lYb23+pAUVfXhMZh51HR33/v6+zQW9Drwbn5j
ikloZ+ZfFsRTsEBuw9xx73ubxXfyY3+TLqLZlKXhP0qzCi+VGoLIh8pW8Ck0i3lqy/jNw8xyq9q8
Bl6sIfail8Ym7IJJ8cZqujYr5W1cnV66XVIeqyk3ECnZxd7u2Kjn0F+BU5088NoOexwpw25ZHL6r
Sz75VGqAQZXnnOSs1h2E4+SXEUEJvlsGeY8Z1qXicynwtRS+pY6mM+L4H4a2iqSav7miHa7FVDqn
GY/nq8up5EBrJb+3Wrc79IHfPpaWC8nLF+nH7NTLSwtXdCdlfVCWVd4PvvPSd6CBDDGOGDzX+jC1
ppnVq4mpgsGq801jZjWvTuk410PgJlCsBg9mTTG2qOrm9OTOAPijlmkvZNoF4H4LtQVOdG0WUdeL
4mqtFm7l7CGsG5TrWjv+BheH5KRXrn+Z3C9Onm3sbvB2lWjY2ciUQ9Au3OzJGn1jHyf29NQ1gli4
NNC7wKWb5VvQSByN7hWiLzPxOlPB4+I33rxl/BkLrJgkFab+VN2DAWjlprVEmh1GZdKo6H37W2p0
yd4p7d7Y1rPMcKK4GENgFJtRu+Y6xXPYnlyXEoW7X145hjjOCBPe4baHp6nSOWMxx9UHLx4h+aW6
K6/0vPQfaSzTFD038eXb0pEtaomRRu42Qau7m6iDsHSV9fdSDOZN66Xusw5rd2Xo6+RKl5ldUgph
9EMtrodtP3itB8fOG+510lrHJSD31qqAM03A4S9nclJxoXrpTTvb66M9LJddxdfE8EMjdWo9kxMS
tC+QiW89LaFNQGG+mUWPgBi1YLElTp6zi3SrB4NCdue4KRh9p5XLJQvWt9QO691CtXLZ14nEAKvr
Nz0lPPB+sm0boU9KEZgEJ0BfJdScnDltzJ7KT3aMdGb0akRQtI4N/3XsPmEs5GyyDObnrA/EUcX+
iwmOaxMU0ooYSRJzmxq+fcomqMtzUyH1q8P86C1Nukv0qLZx7YpjNs7hljAL+4q09RucxQ0MR5rM
FJ7WDF2QfV+g8djA30wf6edVhzzp0utFAe/lL+t6L31t3xa4aB/sYlxuBAmFrF+hYmaxitLhID52
NAYViKdJI6A06OUac3Di2W8+pXYntmrs4pcpZ+IhxiYHF934zb5ab1HvFzO9EuT2PiTUo9+Nyc4u
PrP7sYrXVmI+OWax0AHCvxjRIKWJYCZ1dp303gksZ3IB6u0tSK0ugnYf7C2sy0ezbvQmHiVCU9EZ
3QMFzv8l7jx75FbOLPyLuGAOX5sdOFEjTVD4QihcMbNYzOSv34fX6/UMrZ6GCSwWMARb15fNrq74
1jnP+W0rhfjWzyXnkLj+3MGs/+rU3g/KCr2Pq+VHA1M1GDIr4UijfcNpJx4M5oVDGRXzJydrX5QB
1WaqK8nHuJtxblRpNJ0iSYoBfPcZV5U97LuacminU4Kvvba4U+3GO5h2Kw+hLOob18OpGIvcI0N2
8Ismra9MDnl31KNwBZHyDtFr0iBUzdFnfBvRFQDwT6ZRPOUTgLm+aatrzpVYCMywvPUMiLyMAVJx
Q/NHl2TL3m60D57OH2w2DyVgxq9JaYPxY/O412qS0FJ3Fns5x+5BSTFUjiQY7ka7AD+cjM2BjK1l
o1nfTWlX78q6fcFkyEHFsDp4nmo17VSMN76mJSnpKHbiUXcIw30Czuw5nYoZxJQigek6WgWAW2ge
XtDIO5SdYt+leRv72iz6U18oymlOgEVYfeHcpe5YfBhTq/pZlaV9csrxsRPh3/ZPBKZdUnzuhqg/
DSPQJV0MT9IbdeQglfWysOrv6igaDk02ZHcRiM+9mgSJWU7XuVqpV3o+qISqtP0pxhoaaDJyd22B
90gqVXM9c8j7Ce1LPbZ22mA9c9icde74bC7ZorR/5TuVGV8jB+sOZWx8Szis7kdoEIe8HejhWlhT
HRZBTVQwhFmIBQA1KUEQQlPee0NbHbIa97o+SPODC9P4Sovzn1qTtC8tKuSAGb2/DmviULRUgysB
q/jHAOUeQ0IZo5gyshdqNd33WrHFRw/38xf4aTtTWuWpK1zjph3CZo9osMYU5vXXSq+VXpCUlJWF
OVaHqTIafrucIJsi7svfpucgSZ7wwKZQ0To0C4kaqHod33t2LEnCYNFVFSpeStzJ6xqd8i7uw/7o
aELd85PlflwpNVtwnHje4J4M2pQSkeai1sNvI5vWV5LMOlgkEKSZq7P5HKe9MuX1sRiylCwKr/o0
ZgT+VQlz4VBk9aFCR+d7DnOPzRkGrn4h7myMNIdMdTkze0lWHrVWggXmpuOo1JGBoZ+NPYTdNOvv
JvAND47d2zeU6+vjZBsz/dS+rmF6lXvPGMQHLVlSZtgBBgq7uiuy8Tp/ao3wSA5P9IkMhnbHBwx7
8njqHQI/8OMYcINcAXg6qhW1jkaqIF/n21wkP9RJte9zafYfMZ/d9yUb/F6Zf5kkMPkO+Dbc/QTb
DLr+W8QA5TpiNT/ioc6POtXSL0YyKTe5EDMM8LEDeqra3XPY6+Wt5JZ4D0D0vu37bwhMKkLv1M9l
hjVR6US+72DL7/TKbv1GjYYgx0XGWbbNPla9YN1GUbFTW2gQeWVQ1wvN7hr6asLBXIYnlYggRvsI
otEMvZdBw0CUp8nPzBrmW9lwswm8bHZ84IwJzJJ2OlmEff/q2VsdW/SPVxo+oYchFTh0dOZcR2Wz
sqNcgIdVQgf/ZvaZiqEmVw4wFIpnDBPhjYtp6ojtHEfnhLidnKdup4/RBI3T/oGpddp3c4I1rI6d
H5mshM+5SQu82DSfOkglu7Kwq71G7ZxyS0GWT2LnDstHOsOu4NfCATODpUggHHjerZZ1FKWdAf5p
M7b3OXSQ5wKqCAuKCMExGtn1gGqOgs4EIBhH5ZPdE0YvhubKM2P7JLy+/t522G/UerwXOUh3sMhi
Z3Ve9dGOoOWquXzRzaGEeemA7JvwPM3umFx7RWgfUwcSamYnUP9Hu+lu61A0j1PWDnAOOD/6Qz5S
uqzGJLsxQnByURT/nlXkOl2hRFCVbNWfp764VkNuYKmFVeORgAz9qBbjvE8LHBpa2R8qlysNHTLs
LuoaqmxplwW6Zc6/R3aktyjttcMwh3dKYrSPBnDYI3ol7ufIZtg3miN+GWEkfEMqDbsDRp4Xuxag
e9Q2DylCQq4WmR0/O8k4nCyzuu6yWN6TA0bZOB+/eVn9V5ykztGpuVAYrHo6qrOnEhYwFNdjLyDh
5ZXd/8XFh1aSdoPOP/Wm+HPupuSEyd9p7XDWtIQa6CG3BZTeCt/R5+JrRPTNXjfs7rruB/M6k2P/
MOsTS8gAu+ugh14ThKnmUu6ElX4iMMv0x+UsX8WRoJRnh5+igckrxHMSJIBaHlld8VBXZbhPMVv7
YZWNAju/KY65aBlJGbyEjPJxw4ZRZNW3sBhGamttSCUKom7bJTHNqk3XhuP9qIkKua4HLzyBd+fa
AE3wh6nE/L6LU/WWMDfMICKHBmOqwjvWoBxVTuh1PBxjThgaDj1cZTsA0sDMzanOwMVIQtcOljkB
QteiWoVYoshq2Df6RL0tR8/V7MUw72qOIE+UjMuj4NLyysmyh9hyjIOI2ILHMxc65pRxq5PN8qiK
ObtCXYwbTrrVy1yIadyxmYWVygEPj7meR9PRbutsJJKr0yaK1bF26JLkEzUrtAPYzNpqYjvoOBlg
DHCue8OeNT/iSubIxwz3oduEJ42Aj/uRtBRfj4mayQvH17gS9m0JRLFLvvclyF2gs23A3VNy1Dzl
IGcbVn0IE2eWXnczGF4IhdV8gGteU6Wp2X7GevWs9ia2bXUkcyQkKASWSDh+RkZBso/FSVqotvxN
BkL5XbA8fsQXOVFzh/mPWzk+aXZk3JEcqH8pbciEu4idNgYRcAV/VVGknZzQ/OZVVXEYvMUBj4fg
SlOz/MpRtJtIWJ8x65ZXTgFVKJHds9Coi+cmCBs4Cs3ekuZ8KIhh/tqTAO2eJlK6D8AYmH8bcMyn
wQmtR8qm2T43Onkyqry7G7kdv64ICTnGuhmD8KUn7oY6prLcwPPX87A5OF7DLZubJPdKLwE06kq/
t9nxXXf00ht2BgJDkuMFjRkpft3a5nVRzCp72NZ4pqRAidkVOjFtdnNn9aPz4HkR0o7BoxcKl314
R0n7aDcMWY5T+jGCuPxxDhP7YZyMDJ4kFR3inbtlL2bdNGNvsmnLjO57xm2eAPeNnXs30oaPamsk
Cn7syP6VIBFMduxfYKLrIwtGzSVTy77hOuyi5o7Fmss7N3RuZGtX3FppihN0elZclYqn6ztHUt+R
VhN+mZ1YXKVOr14t/uUXjRrTMZszojhCNe6YWvuZIzKitW91iNQhTUh7AYICWM1pC9zCzQD1tHTS
z9jq6ketNhfGSc2eO09JUfNHZjIBIFwBR+BFGXclUVom3yMx8eza7otoP2Fjhc1cOyDT8vFnG6dE
BEnSxrJpuZAKxTx8mBWl/ijCTL/Jw7J6SokPYzdRTpwFuUkgGdHubzIbH7kfpW2X7Z3Z4/5kzjTt
1wCR4xZ/dvFDLWzhAbIa04d+iqnIL+Rq+7ZoSzYBrhTpbeNi7d5lEob03hkT/bMJc/d302VgRSYS
mG701GVhBrTlKiTG6OFDOSQdSy8n7lsVBI28q51S0X1tsOxAStX5NSWYKWbmxd/RJCL3hn2YHWiG
ybqKry4O/c7TFkBRVpc3lV1aVIoaRT4pUWy+eHnR/lTLakkBggMIeqFFTTUwVX3rGhIbAHvzul0K
dDzqUIZnQGpe4JHK36Ap1W/8yA4EgMSrDwMePKD9KbhjtEwRHn2QtADgDQVFHzYEMpg40lG/z/Qg
jA39sSJ4734CtFKwMiZTiWMcd1/cFMgWBrVt2C+ZFMn3cbc4RLxofC5nF2sF0YoIhsy/38sIe8tv
Fh/akQ2m/NpMI4lJ8Nb4s2qZ8QaSuyg6Ot4H6MzhnUW4GeURLw6DaXTGZxFCYToNxeSRTTLPWOPs
LpN3UemohKg1Y9IQGTCgvg3VKDo5BYIqQqDi5rEn7EU7mkVqHglbKWPoOkb+yF1llF3lbhjjW+MC
luBObsNAYBSlQeCEZ1LZ0Bn1YZcaQLcabltZEGLsFcWkwbMgVfjGwaD9COWgPVVdAQO3dToapCEp
kpMY6u2I7X+lmUd6aaod0U6wsygaRF7EcNHeRE/z4SE5MY+UNKIvlOE5QXtKZR47bVC/icZprqmf
p6Q7pfmLOqZ9hovdHLkPFcT0EAz/sxm69l6bxunattIuufEQht1TkOXxGUErzNqIV9zWo59yog/v
RkHH9LFqIdn3uuorjLwQClAa3RHygtpd9mnghjaKntKZoh+aEqW31pQ2WPYQJ/WH2qbwBMuOA9Ih
o2jZ+xUyBEgm0GIenYJ7fT+BMlTs26SjN0bkpvxSG5f/WhthcttRGn+hIoCPv04qIjRFTtKC8Cz5
lA5l+zMFZehQojPIZtAxcFjCkE9UNRUOd5Ow94mbEUCD1Gp4rlWj/iwJVfOJynNfODPYxFYsfAnM
qneittkfAK2D4UHKGBeKDfMVChr24yEgLdDYVdQd0zhFfN9Yuq+OCvvKlon0nnFA6tZIcTbz0y7H
7WBoIPdg34RcHnSGC2Cwcwb1SwVVw/XzFjEvFSx6Vt2n5otLhZ54RWnwQ8jU4lKCjAp+TEIdb/oE
I48x1U34CTko6y7F4OJDgg9mL3s3vvNyL3/w2jLMjyRUmoBVRgb9zO9NAbQgxAet4xRfo2W1XgxZ
0Am4Cv2a6639yzbi9DYGxEcZchqYHtQWf0SrmKSBESVEJsIM7H/ijkFl8ORi0eSnFZy0vZVb3lMc
K3R5QhC4yq+IlAU8wM3RsTE7hKF9ahkgSGC7vkS9pxUBNarhWQG3F5DZxoDlwuAxStBxkG+ofmNZ
CO9ix84fJ1gPT5nnxsRfkUrwi8POQJBe3zI2khazEhuCmZAbTxHszFqUvyf20RFcaqymwp+pI37J
p1lnnyUqvbnSiSj5xFIk7b1bZ2F6RSRMGtSuE6FEYXwU/sAVx7c4p2tn3F7do0NpTxMJ0Efc+sy6
2RR94XaK5nQ0fSo/DI07semIo5nogXBeslTRMHVoZX9XKlCbAwknTPd2ZdCFZbqMbzK3OnlP4gca
LYKEjovslUTSpoQcq4FV130+hId6wG1zA/btbvD0+rE1poGrqJD4xHSZmUsWgCNZGeOtapGb4JWi
+gTra+TmSIOHyqaeFSiz+cdUnGGtEzB1Z6tuTRvgEHponFBY37K8zhOOkLFNEZW6+lKh4kciU5hY
0TLmMFQXhe1iHU/t/EPcjv1JtlJcqUolQAUq6nU7x/wWLHKVjfnapcgNEgLW5Mif+3gGoM8Mn4Qf
cstmjkxmg3nOCgWTiCoV44UjpXoixk3urUiJP9X07w9yQbcPOBUPbWz1gRJpXJaN7Kl9YhlpJBgr
RXvj9KIBYVWWVFpLxQ2V66lQ82knBB1OhypjwodL+5Ouc+dK7p1ks61SJT3FXNegwOlmjNJQbABH
OS42Fvx6GKHaTj6NAGaIiKtt70NfAeylHewglB65DwZhKPuhFjCVrMa6FtwncGPvIkDWtcp6Mund
p4zkhoh9mbC+5ywo7JLhfwZkt96lBaKpW65CWbJaGztSaSL6ZPOQBt4Ij7JLRwuFkkVX6bmh9YmM
zXyEXawXajwNz6ba2uwbaxYpCMRIsY0pf2SjpYDccyM6b0vMEHvTCoSrPzg5Cya7Q/2GY3z3YZI9
oJcqRhQRNw2Gv3TUwB+2Hzrg85BPVG1no5jwFWXELFWNynXXDc01pQm+jQXwj0hOXKMEpUu2gIXT
M8f3TP8fOw5HPSXqsVFvUjJSw/s51PBXKSRzmIdx1BLlDuXBEg8GT90i0m22/iFO/z+wWp/+Ekt4
eLM2W79JT8eMzX/W/5flbX6+CmL/n7f7/4xHX1yv5/3Yd9P3svhevzFj8y/8w4yNy/G/NAcJsgcq
BD7zwggf/g5Hx6aNotReZI4oc/nnCJf/acZ2/8uiagTQAt+DueDI/9eMDQsDxbft4fvFm2JZrv2f
uLHf2mn+ga5wVDSObyWt81yOtcFcEtR2Lm5DNh63Jlr1S0rORRn7Ly3qvx6/fOwrF1KZVuD8FjMg
hV9xFabjLfTwLJiGgXBvtkux45MvylIny/KCV4SG/uNHrgTBsU6+S9U41aIZheILjKf9MsYZG4Hc
FpIxLwHaPLQQjjL/1Y/98I+v8xo9c64NFyHuqy+pU3AXtpxFgIAtNP2BmemGBa2cL+jXV3ryf7Xi
ClRNRRTZPNlngdl0fXelV9zknIbajT7nkW4PN2yDzR+W0D+A/ZO38NHch0rpFc5ijaJesKW81Vv/
6x1W4nklNxV6aCcD2xxRyQ2qGamHdMi7Z1w/+X8k6v7nh1jeSmgb961FLdQRgREZ/WM5uNrvNJeu
6dsR2VAX1MV//rkYW29/rpGLdDu28VQSFY0rfjA6wY6H5KVN3cHylo75qjssd/ijxQ0excGSEuho
Dx8tVtGb9zvbn38HfGlvn06Zpu1bqMjkWSXmMxv3mSvG0iX+BVUXkabvf8q5NlpNC2rkxboNfDMA
ZisOCpmUR5vq6oW+dO7py9+/aiHgyaWWOGkVcFjgarmv2S8UhbTqw/tvr51rpNUcoFH3NSdFVAG6
qXH4QN7IpMKqt9HtWDY6Hh9kIOTdSBX9pwxpeXKlcRVdXTttU8lbq2jM5DCELYW1NvFsBcyOPS6x
4aWmXXrFt9ryf3X11aQxJWIQOBqqIJzJgfM7oTbxISNDvUALlqbqV0Iz57+0qkeXwsofX8P38MSe
mjmHiEaWTr/xx1hNLpbJ9sjNlstj8ESAGEzpfFJI5vzx/m9x7rdezRsdSWVZOqQyiERUfuLSn3vD
qUa3uG20rX2gELQpE+ELCHKL3MNdqJXFswMM4mXT6y+L9uuu2g44kvBqYaJQ8/RZiev05zDJ4sJ8
d6Zx3NVU0bHFRvuTSeTBE5ShSm04uqSx42wbxmwR3rx9PtcO2YNuFbhqC53b0yL5WUd2115o/DPj
zF3+/tVAZoGdwzhkUZjqlnvewRlmk7Lc4DY7JYyU3+//Bsvb/vsmAn3Y6lMAn0w5TL4gGuR4z41l
8xcqNM29aei6+f3YdGFyYW1YGv5PH7WaOMhNbZ2wVcn2c1Aj+ZjdsvbR0cbRoSZLcO++4/sqiKh1
GQ8XpoJznWA1EyC2kxrxbVXg5XbqHZ12lDB+vShOL3ypc+23GuFGPQ6oPgcRRFlVRohbdEMoB3ys
yPqLnJMDJya7nS7QUs59ndWA77nr10PwwUHXVG55gKFuhoeZxNHn93vDmec7qz3CWFE+hBHDjjXT
XQTAVSN+maQpuxda69zzVyOegkeFFjKBTuBRokeZyvnTzi/FgGhLM/yhhzmrIc+hTS9qONyBh5/k
ZAxEwv6MI5K1DiqQav0rdF+SZmMnHiiEFXFGnoQVDpNCyVV1tk351qpDOMTu1kZFh0DTbXzk/vQm
Atx4wSp9pv2s1e9PqGxPkZwNSoTiOgb9UbPRJh+v+8+YFf+7cjqrSQ0ZU29qGh1MqXoPerOh/xpU
+L2Es7nKx22dbDWx2Yri0CIThwgYB5GfztyoDqHjXJjRlr76p06wtN2rebPMueZ3jEISYTBljW9y
C+0dIoQS4S4SCUoro0lktQvDJSO3y6bsqxPaxs/3v9uZ6cBZzXEYTLJJmmyO1EVjgEAORxjmhbhV
PiQwQJRHJ26F+PT+h53pDWvmRaXoUeiUOQfABs9SktkEFaAMmMMLK9C556+6si3RkMmxlQGOS2Vv
FDHqgBaT9ftvf2Y5cFZ9ufCquAOqXgWxbZYI77yuxxwT9eV1Jyt78LnQc373hHLm277O2mk4WYVE
IN8z+ajU8TpHPtcdsPr3v82ZH36NrzLyMG2kXHbFQy+6YxxG4yPlziI+zcpMjK9Inf37n3Smf9ur
SU6n4CSIciQr1sJm/YwdRH3UrSIGq1KqyRd0Ge5zqxShc0RiFBY+8Bvu1t//7DM9wl5ND0jSdIEW
uAowZ5jotDs39dXeKJoLz1+mgD+M3bWt1qtaRCoq81s1RQvpPdMcEL34BrkLbkbiXbZ9jeXrvZoi
otyokI9qVWD0RG14jY2xk0534UucayTj7dMFTrPKW4blaIThI9YD7VHBD3G17d1XO5rQbhNEZ5yw
qwgYJhCERwWl3nHbw1cjnlhiVyp6y8MXCEsNhuCIH1fb+PTViO+l0Is+qmn2xjBuHC7nfEPkG/f7
1mrvEsOK8gqFvpmgCfqO+2uCu6rZzbZ2t1ZbF+7AG2IeqCanxSQ+CEuZDtLTL+4jz3SaNeiFIAit
QmnE20/DbwNWHU6jOt22C16AlK/7+1RmueeIknNcXQguKGyA4JgyTps6jbVaz1Nc+1R9PBGMRBuX
/RztiAB43vbs1UhtYXeHMFkp/zlmd4B6OPutjWl529NXI7Ub+xxzXycCZbQixGyoBnsidH5se/pq
pLaI6PNEpV1KZWECAF7ZJaKQ+01PN1fdnSSLvNG4yws0t0a622H8Yvu+bQpb8yykUblO3OgiaGv5
YNbVAQ7LxvdeLV9xiRXRs6GheSRZIupu6T+3yCjr/yHWnmUEnhlJ6xg+15IoH2QtQLWgs91XoYII
3EIT8Xlbw6+6uzVOZIkguwyQuU9MZaL51E1qfKHCfu7tl79/tTQB84RpmnN8QHHY5HeDjYNqbzda
dWmJPfcBqz4/oUqZjXhBlWSanPyWaCRCfzpIgNsmm+VW5fU3sGonmrVlUBUGkcvw/bVbK3WHbZON
uV6hyiYhe5T7AIOAVRgrIuUCNpIb3321QrVWldWpRYmCzpmiQ7FutdLKLwBczrS8sRqxVTU66oB9
J9C5/jzNaZv/xMiUxbv3++WyEP1h72SsFihhqjEJ5yMto4c6A7eud+yvv5Q4A6zW+zjjQgsy2VoX
hsHS3f/0catxXDS9gey+YmZOqtTxpxFH4a4cXZQQqFQv8Y/Otdlq5ZqRsPVpRJuNoMB9tYpMvDqm
s23+Xyehtg2EwiKjMzGgHYyWguCxNrxE0Tn37svfvxrKWIoRhpRMopVr16exE/W1g4dk22bKWI1j
XYFNbmhMFJOZaLc22IOHkNYXF3rTuZdfjWKdFBjNmLwcQzoIgEhT58PolM2llz/3+NUw5k7fbowM
doM2LVn2/E/5RcGA1B16CZ4P59/Yd9ejCB1xnxZRTexo80mx0kWwir241KIYOwBBmdl+ghJr7+bF
zOI3QizVnMZL/8qIPPnY6nWY3lElp9DUufDz/ZnYcwwjXYZ9vcGBkGBjsOyERCJtzJ4xjeXPuMgl
Hs3GcAnwNGduMSzbC2CKWcoRnUai3hmQksvTGOU1JsGxnXBvpWZm/fSwMxpXjdPav/tqbNyP4zxh
6DPtGp/wlMARiWM969QLv9EycfxpCK5mK1hDRqYXRclRYG6f2lJP7qmrfA8HaGQEs/fpLm0yg2T6
ChlcWFd4hd+fas78emsS7kTmQAniSAR2WqhQ6IeDjkPlwgy/DO0/fKs1ptEqB9J7s0QEc9NK1Luw
zPfsLwuiB0R+1dXz8LTtW6xmsKZWXSTZWRnkLnYQTYNaMnvIuDY20mrqGhs0B7NZgQvG/UCEpWPu
1dwzLhxH/ka5/6mZVtsQOCjKPJAhE0B3FQh+DBRmR7QwAoLN7JDWE5GrZfkqwufqVu8A/JxSl7Sf
Pdg6rAT6gGh3EfqYZb1t06gvveXVfJdrmQUUxcyD2OxH8D5tw0WU07mXmJjnet1qxoO3l5BFhG2M
pLLspJpu67dxe2n5PPf01YQ3hf0wOHDVghTe+NcwUpFuabVzva2vreY7UreSdmiAtmHmj45kDtUn
q/TsS9PpmSGzmgg6MAW21GDhZZFTYtFspP6rjydDufD8M2v9Ov5cwaORG/rcBOaYoSMnXKxnVkky
1+NutchfNrXR3/zWV/1Hs5IhMyFLBRm5kzcYI6dHN0/mC0+3/9xG6+iiODdHC/10G2DfBsbQazVR
tHlmLMl4hOz6okrrbttIWLMvS7hrRE3lykl1u+wWA+uvxJuzbSeEv+/lXzXTrHVpE4sxPOGgHE/o
bmqA7nF/YdY691OvBnFmkaEXlnodYGDGru8RpGUdkHcvEvAixEXz/m99RnZjrdGCbVU5uYfoOWgw
oPRXWdRN+knN9ewrBpq4urGA8ONb6ys4T4SMZuXeNJLOuh4tSyvvO8Sc84VXOTPw/55gX7WnwkYH
Wk4TB5GU5pMmBfZOb2ufXo97wjnZ7EseXrpjMLkG+Yh6O2189dW4txpaxKnJgMlm+rdvMB1+zdGG
FheW4jNNo65OLG7bWTqHRO/k1qqKwl2VuEfJNHq/D5x7+urAouFeKGRreif8PuaXYdS80wji6PP7
Tz8z3tXV6j4WaOcJQ2fVI7scOTSevR05mC1gBCFkfzTgvV+Cr5/7Jss7vOpCnrR70hxU9yTLxN6P
OGiCyDP64/vfZHnjP6z0axmhZnCPDFgsCkacl8lfTo8R9VoTVTmcFBww7YEi01BeO6qivbz/iefa
bvmer75PU0RLOi7e00QhKLFsLNPaGVUiTURpGqpomAx9dHj/s861nfH2s/rRjcGcpcppCFNEzLE3
1LlfGGqjXZjRzn3AamGHKRDi3cHKT/itaxCk2JJ7SwZvMW/8gNUYR/Kh1xUwlVNvh8mXATbBR2Kd
vI3tsxrj0iLQcJwKBV2S4IDTTxrhkPqlK/M/Nw58k7etj6uq6LjaFQE4TTnuHTABnzm+KOamGcRc
6wExCju26sEvd8f8c98zmQsbe/KWrgMX4O3Lz/2YDLo5AQBUp+6DNQ3esSk8Z9PPStzG26cTPZ7Z
sJjgo2pkxtQcD+7IqLmkUTvX8Mv6+2qIeVFeWGpY6CesetbIGQpL/8E0pLlJymh6y+e+er4hEUOz
5hTBMA+etauccPjBjmcW/oiMa9vEZ66R7W4OjN5byEjhlCaBAxkZV0ISbvwOq5FbAsqAZeJkAOGx
MoPpaW8BZehPUTQ3v7d1odXYrbB4Gj0zamAOSXXdOjbg+7qNvm97+mrshvqwBI/YaYCbr++OZT6C
52KLDhNw0wesBXpF3VmyGvkAtXG6F7Ao4lM/a1a58fGrFTpN8LgTSjeeCDKc7oFHwV4p0dT9Z3ka
/1SbmGuJntDDqbPjJiWmDLw6rLlyvsHuD/Hy/eb582bWXEv0+nGubDsPk6V7lpiZTKLNFdAlky+E
fSk049yHrEayU0cOqJWQ30ATMbfJZgcmRM+lBfcq4li+f/+7nJkw1kI9lKONquN6DIwOI4oYpO7r
jbbtDo+gzbfTRWbDuBNjnQalS+z3zgoL8GKptL9se/nVSNZ7nDRDyePHWv8uY2oskTQ3aaLMvwHT
r2a6PBpaENPgJ4Ymrh6IOUsDoF+XRti5X3c1hIdxNuempkAIbdMBnlRO3eiXuEWfvFQjAXxT+6x1
d2lkzrKq4DrZatySnO26UYQPjByBbb2HMNY3y4EyDk6cWm4M2bVrDrJD5dmP+qZjCAEFbx9eObEL
m9GOAy2a2hNUvRoA37St0G2uJWlV1g/IaIwk6HobETJ5gNZNGacUibe1/Xr8qgRz1lAMMV8oT1Ph
kTpCQOmFMt2ZUessf/+qc44IgkeNwPhAF5oC7ouzGteHxtP7r35G8IhR8u3jI8XRIjBvceDM0ssP
UeXGwncyNnG9rDzXT+LO/AHbqkieMEQq36dCU+Xir6NGHbz/Due+4WpotxnJVr3N6WTOOvndGtrs
voxS53nb01frs2bAVc24P19oHDrBfbLZmxOWpm1PXw1uG8MfBHQ3Csjd9m6MgVB7b8ouCp7PNM1a
cCZyxVCdnJ9cMVPvxsLcu2/7UGy6TjTXirMxlFYEkSgKNC/8bYEW31EziQ+bWmYtMqu41TDbmLqF
7KjuqyF1ixFQw4V2PzOp/puMrJvaxFVVAmzLhV9kgye6j6ViYjEQXWNc+JRzzb8a2LVp6qg5Gnom
ZKPolC6gFIAjebNtd7cOrcN1aKdGNCsnB0ol10uab9ZDut/2A6xGNmYZjk4A6U5z3GC0K0yoY1O4
bVTZqzEre6bS1OXhGAfx6YsquxGTaW3sO6sxW+MT7rVU8U5xIpNbY5zVK6kArt3WMKsxW3DrNovK
9U5dW9jECUw23GXY7puevhaRJYVtQX4H2Wu04rcrcuG7UJS3vfpaQqanPVYUpaHZSy++FcUAu0aU
yYWj9plBtVaQGbLWyi6cKdZVDoYqE2JEC1wAj3gFWn3Y2ECrUzH3fvOA9YByhG3oQd8DwRRgN7bt
5dZSsi7FROqlwjs5aQppuPUiGCd6eeES5lwLLRPFq8VYcwEwE9TNtFNLr4TqmLajjwyx13dxqQ3b
qv+mtRq60azrfYwlCCpw6eBZj0/g1jZOauvYI/JcWc5lsixZGWzLdoACHYLZ2tb9V0M3KdMe5CR3
CwBDhi81mK1gjo32YdvTV0PXmfFjJKkRngao8zucxJ+bqdW2vfpaDycqC5j7zMNHJdaBL4YvZqr8
2PTiazncErPIBmEhQs4kdRhGFN8qAoXEtoXKXO2fvUm0sLH18GSq5U91kld5xY3utldfjdcWMIht
JIkHAy/NbpuaLMGdmmioe7c9fxlrr8aUNCJwyXJSTjIbrZcwMb3veZZdOsAvI/PfS994oN8+vTTN
wRtj2zvNCN5vcyplQdzpG9dYczVQC3capnFkGQR8Wl8VmanAuyRT+/2WWVr4T++uv313vQTEqMF+
ORljYewnlCFMytB1jlVWDPs8zuxtZ4y1JE7P4hIVSL0sK5htQ1izw5wkx/e/xblfYDVmk5HmBoao
nPJKH09t5nwquoun0jNNtFbE6ZWbKinSZzqP2n512wm8rN5PRgunGpfDrSVHKGCbvshaHpeCHO2H
LglPudQinyDMfu+ggdj2GxirIWx7/WRiI+CbOLU+7thBlD+l5obb9vrGahRD9Ne9yUHCUaaGegXc
KvlJUSLadoRby+CmkvnNhI90Mi2byDxV+GE/biwRG6sh7BD6nHkF93BQBOUh6bRkTzD7tK17rlVw
BtjoPDVj5QQP1tinjQcpL2+NbRcMxmoIg3eURo+yjPqnIT+E0Fh3tRDRtvK2sVpsCxJuKldy8zVr
UdiD7ClzyEmzVuJ9Ir8g3dg1VyM4wnAfOyF9R+v10DfiaLgaiZq90DOXDv6HWW4tBYPcK7wZ2+4p
aZO54JBY6O1NC9K0AQkbg2ssm1whNKHIsvRCu52ZktYCsdZTrLZMBuUU630LUbIfAuRnw6f354lz
X2g1ko02MWYTa/dJIfH3t5gn66lqbO2jymZO9XuNkBo1z8cLhdG/JSF/ar/VyJZuyAQ7s/YLVdrQ
vGIDFDAioTJ8qFRZPGh2QTGq9hpLu43hVkPtHmbdO8Lpnj/nZGgQyVTMOeloWan2nyJiWdp9bsck
5KGjsIdty7y+WubrZqLEF5nKqWgj81vdZigkVacVL+83+rmfdDVJeBp8TU2M7FJUmKgTwWEBSSzb
DKf/zdmZNNmJK1H4FxEBGhi2wL3UXB7LLm+I8tASgxgkMenXv3N71ea5XBEse9HUNUipVObJ87F/
UbX/yVHY0CIhZ7CYVnb+J2H1r2VshoMvZhciaAybNbhG4LIL5t+Vv2hxTQCBOPj0XYgYlR8bARlu
AWLZY9h678uqO1hzJru4YOB7tGwRLL7aJfgh2vAzL8d/Dn3OvV5sAbBD0bhBRgJmbQofge16HYdj
igG214lhwLJawf3FRTcwPypSf6pD/UbO9so63IvEtkajF4gRe/jC9dUNOFcLTKCpf+x2u5eF9XMU
h6Xf4ZytevaFRl7yDgWYsDj20ndbtLSbXfqIJ0UnrE5VsOpUandsMpAFux26blZzdMOTYgj1LzDC
vgExePC17NJwBLzWdAPUMwEuWV+6oAuviJgOHn97eVcsQW3BBNMFXRVXnytZmi9jVUbHMoR/5W3/
CS11adDMIjDebuPQ3qNe1xcubOnp2CfdbdEEKHqoocu48HXHPzqr+0cYgAzHFsxe3UUwdr3AkBeX
fdtPEn52sr23g98dbAv9H9EXOKRGzYgCIgy3Qq/D+hC2rH/j3fwbp/5wcu4FXtWMjugiWojGVqt+
RNAitPdu6uk36W1mABpme0f84QQdhHop52Q+h62ruhOR5ebBzxRD+QWmfH5U8AXSp5DBph5u9ODH
QqffqQzcpsnmzmn+qTImZm/86lcCzMWN7r/X5RoW3NOwKhh0U466bu8lIHyGZu2OpfJ7rdi6epNq
qghHHbBqZ/SiOcCQYI4cWo/+Lgi0dBRwrp7jQoBwDBqteCgnebD25O/CQAMXXse3oCyiC9GwH6DP
UtwN52M/fXdON3MA81+g7wq7gTcnghLAyIofsyVj/u6cnm1Uw4+bA9awrsNDOMj4o6Ru+3Dst+/D
QB10UTlM+O3BRtJKAD0Hz8tjIgy6l4BFsaCVWhF+LxjwF78S9kwGWX488tvpXgA2sX7xwhjpNLyp
nkoyAt1mtzY/9vBdrj4AjQjUAjKB2vdBTZvCj0vJjsn6IGn8faua0AOWbENm52Es4BzBced+dRP/
fOyn89+fTmdJiF8js0vg2VgoTBelw1C+JRq8POX/YyPdq79WN3ugY0wQcJaz/ULhafdC3OTdjtob
jw1M0L32y6t6F5oliYsVtrvXAwdPs+f8mIkCTfb7VZVb13c8Lqop/MaC9jlSx4Y8abLbrAsL+ADo
ERJfF0a3orXtNfAb/qHrNgxHf/+wMQYLxrBBkjeoxTu7lYgLANqnx8aKgE36/fkLzKdt5IFM3mHi
LQfJ5A7jEm9pZV8RFNC9JdsEIiSMURvk1r5uT8AnrdiwfAWZsQtcuBQt9diUaU82E0yo27Y7ccKj
BRajIFAduvTQvSoMpiW4E2uQmxYv8U9o2nQAW1fHGiiYEv79/XlTqIPSc3GB6ot+Wezmrnw3b4cu
EHRv2qbWYK2iGMuWee11mAw0H0GMOlTCBKT595++zR5RrEEtH7Bog8F28gnO9vXBh++OXw+YCBhz
oz7KFOjWU4RB4jUcykOuWDTebWfXhy7QpUGOP4oVzVVFTjKsng7F0r0CDMMbGJMnNirmRZkmAye+
raEkUEYfXJG7PS2WeYPt+BQXgJ7Ag9ZI9UGqxn469PP34q/BwxipI6Cr8FjLK0hcZDFtVB+6odC9
8guVuFU08AQvFtlXZ8Be2xPoU2/ZHl2W3h8Omr30C7huUExDfFeudVOEZsAQDyY03yguvvb03V41
Hbx/4cSL9x7F79YEJL4u9I+ZotBodwIriGXASR2jYixN/QXybvp+mYbhUCIOcNPve1VTWBMMdRhC
3+2q96DglM8JBafi2JLZbVbiT/4y+BKnI8jMPUw01vk5VBXy5mPP321X31BcrhgNi3hZJ3GqcAcV
GYxFxYdjz98dwbSUQcRA4ChAe+bPLQv0J1CVxftjT99tVyvsyCypcE3BqfSRRG38Ts6DO7Zd/0/V
FbGkAmAVxFrSj2m9GJOKGeSfQ799r+oKwbngwSqjoocP9SlRm3enhlK/O/b0XcIM7DJtasmi4qKo
z0fh0dx5TXBsze9lXXOH8Gsu59PAaa5CeCMR7m/HluTeGgx0gLWtwXWGIAQIPGBLiQQc3AAreOzV
7DbsLKbG+cPlcK2Hp20YnxNFv//90a9k4+FutzblhUDRuLKwuuq/wGXY1UXS+G1QJFoezGr3mi5Q
5dvFq1ErWoA0B5ZDiZTV8Ln8+z/hlUgc7jYsKnMaQskwKoRPG1y1ks43wG7W5Xws/Qh3ezbyStCg
wKovRmCx0lmqwiRHr3J7VRdbabdMWxQXlsV1k8N7O6SwqY4B2zj0evbKLkCw4tbqGGlfNMNvf/BB
H08mdezl75VdDYU8JBaIOANcTLMpbr6SxXvLFv6VL7v3BjN0Aq9kRba9LQFwKgMUe7BQPVQwons9
19hYuAIAKFVY5ymQirwwF06/OUQc/zn74Ls9C+vWsFWAdBcV6GniyoDLam8MCddHLx6a8iYOwF2A
u//4JLYZeO56MzVgRJ7yvyYDuk3BRK39DE/L4KtY4Fp+VbJ4uK6hn/uxluAwQdAO6trfl8grQWCv
0lBL7Tng1nBsLO38mQOJAsRnNYKKG7jV+/r3P3K5BP4hHWO7XdQaBySQXKICZEl+vYAH8YtYbfyM
8v7cQTwNYNxHOQUlvDTUwQLS/9UcN+tGsyCRmsg4f1xnKSmsWQJ5MFHb6+lGNdFZuTUuuh5Dmzn6
M5vMhC5LenD3kt9zNVDJcE1fkICv3Ww+k413L8zOxyTsdG8IHIM+o4QgiA2jfBj5ajAW5F7+/r1f
27y77222zQsH08UFmbg786iKvhi4Dh27zO4ldXGAFMSHQKeQmEuEV2O3NRGYiwOkM4d+/l5Xh9IO
aQeY0xQO5h7PnIX8a9zR+fOxp++SnbaGYzoM8lDLWF31fa5Vc23K+Jjqiu5t5kr40kDVL1HAKxth
gW6EzjkF7YDHx6I+291PNhLpNelx5HoK47gV1QSe1WB3H3s5u9Apxihpygki1b6xWYOm+wB7j2OP
pr9vpwQuDlPkd7wox0EBxTveAEgRHlwyu71KZbeKufR4gaHxBV2UYPxkuBuPLZm9IA2mAfAMdyMv
Ym9xoCazeE2XdVmOtcToXoS2NSx0mtYctfYG2U3sb/x5agPlnw69+r0MDc7wUH7EiP8+6jcZpSCs
Um841h2nexXayEa2kouUi/p9mMql/6GD9S0zq1dC2V6E1gLKtpkeD2cMLvHpOjUrS9UYsWNFor0O
zU0aII4VUwl1FA+PMCR0KR/I8u3Yi9+t+RhtWjbHcViYHpBfCTxRII08difcy9CUw21zqSMAwLct
KODf2BYW3mUHn75L7cOtagcds7CAW/UAWDn9WTbJMU8oSncHVGXp2FMbsGJS7XhSrYCWjs7vDr30
vfZsWHu2WZjtFHybHkrqD6kZ5FuKp381H3/IpfYys25ERi+B7i7mgbX9FZqq9saGAH6kxA3jB/hF
WZtyyYYhrUjjlWkcVnrKLx0WYMa7oRlTUK37IY2i1d0DBNF5qRu88lEBT7ekzRzX8o062Stp374v
Cw8H7tom4oXW0Yvu1xamRn7vb+C3NizbSsl/RX7ff2848hBMtMTHfGLpheD233Z2i1KI8kaHymsI
PV5dg0mAi+6xyU+4+P3+dI7BBojaAL4fF33G0ffUMPPGG3sl2uz1bBi4TWbHUTIGi54UiRynQnX8
rXrxv8qyP62d3eka+t24MYe8bKbgIp3irVHiGYZ5RmQxHFHHFPTw4F3lN6PAqDgX8mauOlzbzYWi
llouJv8UBhMA5x6E4ms+R+PykRDr21OzjHwB4VCsy0m7bf3uo4OSewTI7AmpXxp0nnqJOuXrQ3JL
dKp+/wqgY6PvALxdsSQSCHsVwIUx7ahmv/6+iy9f8w/vyt+d6OCKdxJkybBwcIX0wFmXWJ7MueRn
GPXs04ZmzdPf/9IrH33fpWdTDbNJqXkxN119DoHw/pbYADDgQ4/fyww1OJ4JRKNITfoIQNd1lWlP
+MGSLNm9pqrHJ0hqoNx7Pf0IsC1SVKuOjSxRsjsDmku5V7iQF6EoRaqc+JgE8Y9jr2V3BLSRpX6i
UXyZY25uO7jWY1H7cXbo6XupIcrIJIi0DmG1Ju0jsR7/ZwVg5vnY0y+Fh//Iu3gFMr3jCKztzMj3
pcHvzgU0ZG9Nz7wWKPaCQ0yoTgqliRC96Ki9o80yPzct0c2pk6VM0gBK209Qh8cPam03dov6Rme/
KN7Bk3XFWPzH1pHuoQ7jQecoayzvlBbSz93WgPwsxRZ7GdqRBj1cf1oeQKPkLpvLua9zejGEz62G
HdKx5e/vvjNMUiMk/AQ9Ay+crjkAFKi/HzSoIHuVShcPBkRcgsx5QZzOGhv0D/Hko6p07EvvzhrM
jImKlRgAJ74HLjl2gEUgOrhId1e5VZQO0jMSFQ3VnkuDVk1BFsjqIJeD7tWZPZ0T6ITRrzGWsQJw
+OVUxzo6H3s3uxMgaWYB9obPCxfDGFDB1PgGaMz6YL9/r9DcYC6IVOtSZvBr8WMZNAqn6Kr4x7wv
6F6jGYlJ23lZOfITFqU4PlEuUXI8+HJ2y36AYr3aQhsWpUSqC+Kl6J7lUDbHGud7keYWTWhpG4t3
r8R4TSW3WRTa7uDZvotvA3A4/moN4n67oVWJRtxNPx4cyYTXwe/RE9yzFnlIzHBftBCNwKU0BXlF
5H9flZfN86e8YbdjYwOeiO2wbJjxNctW2cGHmWCeWtw0fAr/+ftfeUURQ/YCNoxTVCEwfxzpTx1h
+iIU7h/ZE8ZSiBO36Fo40YLvDmvHJ7TC3R10fz0Gc6tAHRsCIHubszauKVKujRdDbb7XZfKi1UEH
SbIXuU1e0MbxsPACKtjyET7SHYajjX9ob5BkF/cSxhRSO+QsbgrkXcxEcDVJ3pz+/mn+nM6RvchN
GrXOXRfQIp6S+WGRtf6YxGX99Pen/3l5kb28DQW/eutERSEqGdotk7Lq1xxzI/Z5hJH3eqhWRvYy
N5hRTTLpBf4NyB7Tcqw+MjfwQ8cOANi/77+WCe5qMdOirPvyJOpquwoGduxUIHuhW9mWazAFHSvK
sA7OavZ7DFT6x8Iq2cvcBphm917bssLORo3p6jx9NQfNwXYy2QvdQhRWrSfw/CHx9P3GfajBwWo7
lE2QvYQNbkImkKJmhafnEIIk9stcGKR/X5mvrPu9gg2/HM4yGkfCUrn6NmiqKqW6D99o2V2C8/+H
VbJXsM09GPfdjOqtb3rlMt03JszgY7TBG4zEAzsbMumvcib2+9//Oa8UWsCV/H2ZliU4Yi6IKST7
AS7L1Wa4STdMgPxzKR3dT32smsulxLbTOVjLcKhh4okCXk5Ln5rUoQYUnAzvyJy6rm/6D1M8qtum
rP02RV4XLTeYpkM7/O8/95W4sHdKk7V0F14gLZYusGsaQnbz2Yck4fswimNu4WSvljNt5BLlL4gK
oJPnY2BY5nXd+sbB+dr62YUFUjOvd9zRwi1kvtJ0Uu85xjOPxfx4lw+1SxzBOcgnBbxOxhzW9/am
G3V1KGEhe63cMlChx57h6XPrUtqS6p56B4X2ZK+VoxOUQ2HU0QJeKvSaNgl5H7vkrXmb8M87a6+V
m2u0ZjW8tYtuSBRKHF0zfOmcbpsUozFTnzM/NMfoUGRvmmbgnGImRYNidD2WPlDg6ns80+3YEtpr
50Jhy3otI1LEEr5iJyY5WG6Dbc1bNuSvrNG9fK5RPeL+ZRUtSVJfASpQ5hLSioM/f3ehUZM/RsJQ
H621OM4kC6McH+OYkpbssZxepTuU/YCLX2RkT1vp87xV47FmNYl2u7c1qzAh+tUFx/GeoUUFS07F
DnV8UdX7PRS3XhsZB+hrQfume64BvEujkvaf/x46X/moe+XcFsuGqd4PilDX82dU1ev7ZlVvkaH+
XAQne+Xc3MUoevQmKMQwQq++jqb7HAlWfoM7xuil1njllHpG+J98Oc5zIeBsekhjS/ZuaRUlfKvn
JYBcckE3Ag6gGfqr9vrYa7vEk/8UoRbOFFtqGxTM9nUxtvyMsbeDedZeVrdZEcftOgRFo6flE6tq
fp4Jt8dS9L1Fmu4jXGcUfnorouqn3webwnQ3TBqOvZndPnacdSsIIDgNUBl/srWZMJ5KyMuxp5Pf
37uc4nlABuIX4Am3Z4XbPZp6zTH3e7JX1FEc70EUxn5hKogxU4BwDciMjh+MoHtBXbvFcLQKJr9Y
2qDMo1UucFlJjqkfyF5RF3EtDNRLQQHFUfV9kCFHe+NoSYjs9XTAWPF+7ssA1nrreLOAmVSYoPYP
1VQwn/L7h414jVtot+DDekP0WWva/nBNNcs3VuUr5/xeURd5rRgqhTBXKZhWpr6XtGs6exABpbo2
9TPKsOF6bIPtBXaSGU/AMQon2Ua3a/hhbA9inN+SF13KQH+4C+z1da6qAzCEPL9Afr4ud5TU0WPo
2AYmAOWzyMop6saTjyEUko//5qqHdt5e8dXMqpmHrvOLCqi8B586cWcnqY9lqHsLNRdFc+wLWK/D
S0089gbYhHbbloOLa3c+T5UScAurYOweTfo0cvkd4D33xtJ65QTd89/5OMLz2WFflGyef5jNqU/c
tm+BJl55+l7vNXYxNUQJUmjF/BTAwD5Lwu4txREQUpc04g/raa/38tD4VnBvJYUEj1OjWz/3G0/h
+1S3UwpB0jKeVgEkwbW/ASWQ8bWZ14sGxGvzzZHQfZzgxwxpLQzHfsatozat2IbiA1+ihGSb7tR8
KscuLFOwXCsI4rgLqzuX9FOVQlMf8TyxY+lnJsKkU4aW+JRk4RhHE8BxY1VnsW3Ilom19pfC1HVv
s7o3/VZwOtPpKhGocJ2mhU9xygHIm2BDPHX9eaMKYpJtc76+wUjqrG91a4Ypa2q0bN5pAZT1Fa9Q
ETjJyQHH1pCQh2nl1YTcTk7CzVaK2Ul0NsZmeleBivLFR5Znvw0T0M54MJ9lRqbFWzNVO7/5QWfm
1syouZpTBX/B6kNSGb9K/S0IWdHg+rukC8Qoz1CzwscptGNL09Jv7HYTbQ4LFLg6jKd8LLsATmSN
ddV4xSPPL2/p4DmSKdQ03T0H4q3ON99t5UvXDRdVA0L8StK1SeIE1KRGNy/whG9+4cPF5SmhRAff
A1La8oHGbYgzjddrk46e9YJU+T7D/bw0Y3szWVQCsxVGzv4V7PfpeB3AMrTHT/R1nAWRVR3SnDB4
AYyRbZkHymGU1cILPhDuseSdAnrqGkBIza82mKIL4APpWj45wvz5XhNSo/OKamDFb6hnpjKreuGz
HLih7mc1LHV3Et5QJ/AYqwL7YBrIfzN/S+bmZJFLPIqlAfsrsI5uV865eE6bpSztCW5l2p2tGMnX
oJHheCMWBqs1Ykb1sA6lfMIvrKC3ErANfR7Yuj1V0r5wJKUvjQf/o3wcNuyoYSP6U9dP2wdlW/a0
bMbWJ7IxiEkmWqs+Hdrag5VzAJe4tFUhyaco9N4nsJu9ai1uEyhyJKPORku2DwSSC3JVVhYVE8PD
hV+1sutIHmiOqhAcySqTVnKr0Cze+hBw+kDLe+CU2+4Tg11zckpGab9AVqiqfNvC2n6t6VBWZ7pE
3XYe4yAmH+pSzeS8DnVZnxs0K7Fojb90H2IieHBNQbZaQU9stcnXOPahq+feWuUMs9Neqsxq6lMS
U71d9dqu7TUNOZYk1q6o4ENtgzLJYsR39Mu9ZhvSVkaoUo61AWlqtUk9ZhUbAga9RLuQ3MPN/0G6
ycQflm6sb8Y4Tpqfm55JdO4j5de3TIKWgnRQGrSodPhPjULidzKG/DEYqFpPkcPXvYonNd0LtoX4
nm6tx5Pe2DC/nx0j0zPneDVZo6F2BR5PT9tdtxHveYoaB0MIOMuHj26UlUp7WFr1qVqG3sevh7PF
g7QgZuZ8wT4/J/HULfettomf42OW8SkwMvpZ9l07PW/oM5Q5lGhxdA4SPdxFyYRaJDqo3gsGIIIw
k2JtUdWqqiHJyRAkzcn35HwHVBX6u56C//+t6nWTPF54vkqneqAXeKYYMT2xMW0+crxCmbPYb73M
CAgyb7fJbW02h+sKm6nAo98njS2OGZ3xEk36IJSni5vjeF4k3vz70lULu6JA4prbkA1PsvFOqpq3
F1+M+C4djEGXPBYgB9RpyPuL62a/RCQ+scljIEJ2a6huYMAsGnyyGBNBE+w11rt4CgL0aUoyu/sx
8Kfv8RpP9raCAnv+Uk+km+5rVdXrdesFfDGX0yGqgpT1nUYZOJbQrvuubFW2RnZWWWjL8EvMUbQ8
eb7SP/2yWfLJQ+UD3/+iILGnri2TfK2sLSIygHxu4U8fuv7bRSeQ1hMdM6mbf6QPBV8KzAJU/zH/
WsJj70xXzHx2mMfKq3nGFTIeksxXU5VtzaxT3Mb4e5QpvLxboABek3D6vlnewe9k+aKBLyNphM38
sATxmMGBqssF+qdZKxekg7HHT1gyUuBVMIlrtorEbS29eckmHXqPoJRCSWxih9e69Jj6To3PJJyD
oBNIofaernSwZAJAXBwBWpwiPdEc3LbPOMHkzap7kvlwVRSpEMm9WzsrUiAvgpyjrzrDZc77uEzy
hbCgfAEKibwP2xCM8tkb0t7HcSMXgojuyypjymwfRmPNM4hT0+1QE/9rO0jzTKOhzHRVucxnUf9B
a4V/YOslVzRYv3Zr9GECeTJVkVYZC2WYwwmGpFiU5KaFhAiK9TWCiXBdf4Z5Q/QYzP03T1Uo2W4K
BId6WT6sClr5MPFMLkt4sYxDieaUTa6aGaVQ3qIDR2n5vq/b97Rt1iwWzBZeb5/Gyn3j2ienFVOA
RQd/ydRrrLkJaw8rfFDVL8+WPG068b4O2Yu24SMoWrdJEtqzXrtH59bEpm72qx8wwyHuxKcm+Vwn
TKBKBB8ZN88nrsb4qjUALdcD+jV0HNvMLU79ws4Og8w1+kffO3ik+bG6QXKiT63Ud/4W47ACpuKZ
ARj7rZyGa0rWx1bpNQtanz2ES1uMzL1vaESvcVD4d1Eo3XnmRKf+FC8fpnWbn3XTbGnt2TjDHpvu
S4r3JJF9pF3VlOc+xE3Gl1OUIdmQX0q1bR86NKRvIg/Lt4JHdD6WfZv6Ao7f86y3wg7kmxMhXtoi
U560Ju2pOm89nIAozBULOtDtIfASitGm0ogUqjWbCRKQb7BUmr7LiX6HZxbNoEgxhT9EXyAJrK9M
4MFoBWD6Kwmga4oRWXcVbsPQpBGDazQ2Gl6PJc+ySgAcAXIBi85Uj1FZb1EaJ7F4bgQONBsam8qh
08kJa+QUi17nUknyYH1Zv7DRjPcu9Eg+K//MIjE+MIJk0tr2hiNRy4KwGU5+WPtgiimkSGRmXwza
0Ve6k2vajuoaN2N+Vy7LQyW9T40k7Aqb5xQIHp22xVapKgOXrtwnWTPKG23LT6Vo5owC0541wWrS
FoxCdCnq6mbxfUTuiX5l3fRCYWGTDVDntekSrOMJPQP7gllOlfexV4l0WipzFTWItN4W+w8wG4se
aSAZDgq3fHFQouez7A3YODRJbSX0kLltWupsI8T8qqCQqHJ/Mn2VLW0kc4AmutTCChCxpePfBFtj
UazomLVoVAvKCj55dsx04LVXRMdztslyTWnAeboiLciIm7/hLmkZhERBHKY9htFbiFRIrEFtWW95
bViXq2bqXJbMUZ0RjZAYrIG4mcBjWh8wLlyl0O6FuQ9IaD5dZI6wJCMYFqQ3VRnIYulLncmu+gbP
pSaF54mAjWEU5Gs00U8jvMuyagNiCH+ERO5qoCWZYKvP2DnRzXjL1fQwb8nnyrUPo1I3E2hHV2FS
2foJs6bJHfJB1r/v4I+BQy5e7FcgmJct81eqJuyWAfrJeXk/iGar86AccThwOiSw5I3r4KRQUqvu
ZmeSc2d1cN/WHZcp2ERhnNFlZX3KvC7BTSOhyC8UYk1aWdgca7yKuxJEra9Cr0E2IvP/wJO4Tuni
e3edi0+yim6RAI33HlVGpmw2y0n68ddJmJu+tYBatEjSGuR+j/CcZ6fR24rBKPUIq4dnS6ErTgaV
pGZ20ZjCziLOZr/B5aWrWBbxyGBpcIMsyfdvEhGNwZVjyovScfX7G9xOiILilG//VDCbKdZSdWPe
6E2cgMkZU490Gz3PDa2QvF4s0eNYNOeKsSGbGvYwooWWekK2aUTG5qyjMXoiaAoCZwXm6AhTrbQt
Gf4v3HTTduvw7tRg/WtZVSYvcYJOmc8bd6UJ1ilMKSnHBJ7qfrW00iSrAtF/KF2NCgnHHSwd5kQl
ebnCSOBa86h555p1OiXTWuZtBx+7cav6556p6W5Y4gmwqEaA5uCGvAtmc9ZtjSQIKv9zgKLd544M
5gpRozslZuhODc7rkyfX6kMTJMH7ADkFUsXN6zIvipLrau3VZ7DGodsAOxfU03aoridm9Tvc0eZ7
FgQ4F2MXdxYQ1I5mrJnxiucqZh9nbcdfi4Vn69j05Io0tPXTshui6wqJ+B0MZGlWraP/wailKWgT
YBZvwsIPILiETfkwjqlZeZAG8GLUadUN/U8/wJU2cfMnviY8r3U9oKbTtTcQaNaYWu3EU1vC2hOD
cL30T1MUeGEa1k39w4il/4g2pLrTy4zsODLmhkRdjyUmpE2TOPCuE0dlvtSrd0NLW193QR+dUKGN
m3d6Gaf61HRRGCFiRysUO7BPKzcmZA5v2vJp4XUfp9iW9jnZJICwYDH195CmVJ+X0vpfORV4d1K3
3ROlJsBF2tMekv8wQJeUtF/CrtP5nFyya6Pa0KVRZ8NrX5jwdpzF8I0LNPpxz0HehFtlfCoT+HMZ
BQ96D+56d8PWcXtVmqlLSVcre79SOKSmsJfyMhvbucmk9RxOp1qVuO+EQYQeQIn7E10T3F8WM9+s
Wxc/oBoQvFyQOCmonSMWs2gWYIW0uJnXoOep7kL9hEMnHrIwNNBRwidTRGmXYIRPLbYvVkyGXiPE
xR9rGTVfgpYsgDl496WBVj3VzIFGvwaIgOWwRHljEkRMNq7dGUfxMmR1NT14kBHlSMKTX5i6HfsT
VqWpHxpNMaJ5mTfKlhEFA2i5Ixy5JHnAOvmO6ccFKPnk3bBNWLdbvZ54OCV9Wm8DIpyMXP0JMMFb
p0AfFbb/MlEUEdJ19v0OfmH1QE8Ba8j7IKLD/Dy3vFvP4B8zTH41AfBAvcuWpfLfra1CJA7JWE15
s/gcc0SLJd+GRG9fF0/MTbr1feIhsJUJ5HSVwM2k9MQnyasNZRDqQa4+D8I7xzRMXGocNw+SGDnl
S8xwG0Q9hPtpJGBMnM4oAJ3Z5gFVD7HY8FSOzuRRXQIKwyE5uN1IizSGUP6zRyKSDW3ZnSQiy0Mz
kwbfx1BQ1spARFcxK7ebErN4TzO6SydJ2XzLtXyCAim+HSQKRg1iQorxrsbBXA6FHHjdjHkPo+5r
Fi0NXlFFxJXqG1HgHKnvZ6dsHpKtyw0T7Fz7KsQslc9EWi7edLJKdw8jmkwZkuTmSYdkOGv8d4by
S50vYAlfDkONKoNP1DeUSedvkAbqIhyVyKlZ1GlDwMzoYMU1amy43m2oo6L0AtXvsF085Lh+X8MJ
Io9k2HysymFsUkhs5ZBJf3iaQVJI6Ty7PoV1a3gGps+dxwYReQ7MkE9BSE8KXr3X8zSR1CKiPPJ4
kinkwVjhpl3+x9x5LdltZOn6VTp0Dw0SQMJMjPoCwHblHatI3iDIYhFAAkh4+/Tn2y31GbF6OnhG
VyekYARZtQ1c5lq/WyokDdEuYsEiG/dWIk6J08nvqDzlkUIpOBUNjSNveO8UfCVy7LuYClDuxJg/
07da+64YvXvX82893aQvxqY/jo6CfymLWFZuT3hUmTwxbUydyIkqh7BcmPAaKuKLKfucPMKtQLND
lp5/mQ22ipTH5LPamlkFZ7JLQe70NekvVWh5aoqGEVniUuQrLvKx+DpJUUc9swEuDWuw9oXhJHtX
YYxoh6T5lPaKgnphektupDLeRDbuCHfs73XVy7uGPfgDYwaJ/Wrt+dhaABXbnBy9LstvVJdVeNQJ
blrK6WlzhBk6KM1Yw53yImew/UvT5jtN8Xmuxopwy3t3JzQd+wCXwOpfxLRNkmYrvy8br4uY+5zt
lkx8c93UPQyaWyS32qNarCC0bEowsZXTjnjV7xvhs198mooL12F6mlMUZdhIU+9gE7pb0XkHVcgl
6rzq09oa01mK2O6lsOyorGUeGuM670plT3EycFimstcDyLw4FcF6t1JyHbo+Y9G160vPcV7Xah4P
de7fmt7MEaTN3ZjLG8+hUZzlBGzkGp/SQJoHJ1CgqkQE3kytWwGMAHGHRZceEsPCq+KP2Fawez7N
2r4R9rmAkkpEpDdXO1RKH10jp6T0i8/25A+RGLyvuaqn2GKY+I1jFjNPSd+Hqt/GjyVUzc5bcUjl
hRXNay2jGaPOYdW6iNKaVNts8UkStbfymvqEa8rmwCD6zax2wABUXbWklyASkIszGAT8m+k+WRc/
qjp8YQ2p1WdcVIR11VkvyjDbC3P285j5gTqkfljRrKhPXZuCNC2F3PXauW2mgrJU6SexNC9B7dVU
DK2KptQq0QSmej91ZbfTRfK5NAvkv66zm0iavEktRjUak7jvGDtznzjuuMumiQouK1SoS8a02Z2/
N9IliBlI7x/zthRhJtQnlTRy77nzYkcySIwXl4sAVD1lT4QHn0YudxgYiHW55d29cBLWg6auot7K
2z3p5A8+tHev0ircsmnV7OGlfzEyM+3ODIogKrXJkiQnjEJLVrennvnxl23Qyl0mU9qjuiNobe6h
DRNh9ZEs2vFKGcXYhC7pPx+pdj5TsxYXva3Wm8Yejcg11vUSU1B2J9q2Z/8bNg4OpLjuQmOW9g0g
a3E9pvZLN/vl7WCn3nLGivXysUUPEM2WTvjihX1D5tscTihhQpQe0+dF5ZhcPNVyqgYk//MMWN1X
arYvqiRgX56QFRtAXpl3J1NmDBwW8iYwHA+jUqDgyXRvZ1tf7xdV9Na3NN+6yKh927rQch6tSCVg
e2FiUeuEbi6C+qaa8zm7cozeCun+qpgr2/EIsucWn89TSLLTYHsMGSaoXIvHyQzU1zXRk/fiBOfy
IpxL6d/UWqynVXnpRJnCBvh5qMrJugBHn7wI68L5AUb0uTeYprphLh49h1q2NpvYERPt6BmOe3br
0eti9i8HBZ405FUmzE49Jp5X6geboMhlv6Rpk9wxQrg5jIaiR7b7glZzrKbWvs432V0kPvJoHgR5
Z5qjOYYBVFF2v+DY0yB1c3XdOk43HlZLDF3ct12dXpj5NjSP2hzZZ8tiHbtDbzumCovFWpJPfeKI
bgcECr9SDu0HhC4WHc25ygoXJZi01lIJ1Pdmb0mMgNjXbgl5IqIzhNOZ954H2PqtHxhaf7nkRr/F
6crc4zAztnH6LoqNTZhnxJ33fp53H/ogSI9jUtYPhV1v9aXv9eo2ZVfiwXBl1p4Go8ufxjql+XeC
1Xnyq8p97Ky53g7pdK4u0twj2penEUy0dduZubhEyzt0dEvg3FXuIG7VOXp+37lJDfw+LPVKXh+K
+JOXOaq4Zu9ui6PVkGJ8qqxcHLm/2L30hBJJ5dV0W4IXvNZiUFe49xoYrVJgMWC8vO8zonUtGHxA
v5SFo6stxYSHUqm4qmWijzarBSAphswjHysfZzoZ+zSS62ofDNet7yzZEyVTj8mKEf2cXMwKlbTf
SIIdnhQesIduqawlThuuEBx/130b5GgaMW23ZdwxM947VoXwwIhqRz52TqrV91nX5J9QOjJHJyEJ
tg8TTn0ZJd5sR4GzwEG0qkpnKrUm+ZiPtc6uC2YAO3HQ5S2PSWZ0+lIbhboI2ra4KsmBNHdMUWnG
kClgiXvnuf0UlebQ2DeN4XRDvGY6aKLGyL7ZkB5FZItENTtGymcPgXRt3MxtsR5pZC0RjtIC8Bm7
gAz9ks0thKspvqfCghXJgmaOwbW3OU7mYvk+rp33iFfQWvcKMu5Ciqw0vlcC/HiXBX2HiTlX+cHD
KH1R0OW2ZyGT/2xquMarNR/WOWrsRQyv9Zq7Vhr6Ss3djTFutXFyN9e07wu5yWw3a9Ly9lXVWBes
1d500aRk0IWBmDsdrWRVymhxbe+OiyELuBazpRApfQyr5E34XVwp+cDcma5gocsECIPYHOA1a6iP
o9tOOiqoxRAmtXOSq8vBSVzzmwmm7O7rdUz9c+4mIauvEtKjuIQ8ae17wwABirPBKss7XW5QhAt7
z8HV7rCejyPby017xPw5Jmun6gpbRy7TzJ+RlK4v5MRX1/40+/ux2qYPCBIAsHs278vVk30d4dXL
59DQiWbUjzNZXzUl40MDV/bUTGMVnMq8mWjvhemZD53s+mtjlU0V88xmb1yD7eOsfOkdpWsYJD3q
RUeWUTi346LW+3KBZ88qusvQqBSthFXZdn4yigSsCWw/q6hQAWziSijvORD9eEvxb99BCyVFmOVq
VGSBTkH7YjdL7kddsOkkcoFwz8VGOvVvQiyTsbdFzpjTYLCC+0yN28GjM2DwdoazqCrn4sYNJASC
2Nq9OcvVZtVcfKD9TIgmMpUsjdMgPJFD27a9VQCxNIXxot3J4trVxKEym3f0kyvY5Gq8Wzvhgdpv
o2u+5rLOPwcAvldDMnlGFJCz41w22lpQ94Nbq2gBQoJSVL71TB/Xd7u1VPJpMNz+tNIBrwfPVcGz
Xc+0tWQnNac13arqTRHLSeyz7s5kL6zA0VzMjR5r3QoKYV+mT3lrd2EiDDPbbe45BrmZYObDaU76
R+K1ti8BfybhlsrRDm3sz9/WIjP1YRi4a3cTZepDAwpBr1bkXbgaheRPubTiImUNYwlYfSCxhnVa
7Yi6Ls2oVCtuZUSDdX7Uk1wf5zkNvlaqoHzX1jw8UodmjyIpORHJuGhchxCxrxWqkTws2A56+HjT
D3akANLdSQfKpUyT+pTMeO5Dp1zrOzr67bKTm3c5lzZZdYw/KaQVl62dbFHdlOIN15JM99bcZAUT
G9aSwX4Iyb9llR5erbqx2jO9rsfTBpr61upEJTtRAUnve0EHC9JcsffWfWGy1TqLeCh1C3AtvKZr
Yvj0uoh04LJcVLbB1rTB2Ccg1XkwhamRBC8Ac2l6mRasH8BRtZEe0dO16D7zWdDYt2n5fXRV+7Wo
N7YA2MDl29RCWUbSbOZ7K19n/4rNEzZDDBVsoJ0Lmzp2mE+GUcnrbq6z8aLrhHKizKgYsdMPK9yR
UK760MDQWdzRKB8PRHyKbVebZf9Ngny+GpVnV5cB+c9JvPYZuLGRa9ZwANY0O5g2wcRRUEJqRzyz
wolTDR1GGbnlH6rSqb4MemrMi61KCn+flH79DaZ+8sJtDMrILnzr27n9CCIk+NUUNXUy35rDkBRR
LzFKRRDprPVmMjy7FfqLfVv6Y3VIRoNt2ZFJQyby5gICG5DdVFse1qo4Neeq2HUEwdm7RQOA7ajO
q08LNHPI6uLAavdVs/dlMbPSqkXfsAgbl+ZswOj60/IV3DioI+GMG8CkmTSPjB3ljml70+CUzpNr
HjrRY5qepeGlgHFl7z/lOPTliUXWlqFwjQE1tsjVB28ezefOMMby1WtRcmBI2LYe2KJIdLwtPQ7v
sWr8661PpzkWbTLcyCyYvm5gB1u05noV+7qb6RD1Ug4QxLMk/3xjmE9EUIMwrpbRXGh/wZH2gx7X
y7njpbdgV8D2tSOUf9SqrPVVwddfWRUVT0TmNQ1sRtkg9mg1dwZ9+bIwcmI2mF45UWdq+mwSfd6U
b9CEtb2zVKGxBELutR/ob2MigQNMMmic2Nmq6QnyeLb3ZlZM0/6cfZPGxuaNKGRs3TwTZZxuhwRz
6Ws6mXoMCzforN00ULxFBFXq8r4UeQ8vUeQgf4YClOC2LjSYTNki7uVSXPeFyK8ap0LmbhZusoa9
wGZ26remH6BHWur2bZrtdudnunzm+TDNp8lfrZrz5Hd+vNB+W5G0rBpBCW3Gi683ERyH2SRvKfep
aMKE7IvuYVk3Z6AaLebmu2iqNdjzEd1HFjcmY2eqhLNqq9ZBluGls7cjlb6uQtzEuYeCRypnL2Cg
xwj8on7t7dladj13whSC5TIdw5xhsnZOOrh1nBkup3XwtpKi3dvW11SktrwuW5o22s9m2M7QlLuM
Nx6w+2WgYcGixbaKYVemEB4Hc02a2xkD9gc/yc6RGcPgfCpoT/t9jypkituykXU80oWYLyTVDf29
qNfZu8za2cFADEjryL0xpCu9t26d6gP0uOZfGtevvhleVps3sAD+vF8NHKM1FSn+qRBcgI3Jdm3t
v+QFZQSKE4JRL8qV3SVmSJtDo++j94jclI3mpoIIN+BDcmOIJDLA9HpVBgunXRrto1Nq51NtLeNn
hKDzMSjqzOPwthotgWVV02kWlVNG61p5Z2Ju9a3XTFWTzQ4/UNFtVHucoYOdF6LbwsHc/Gqnt8Ly
Y/bJMx9RtnfMxWyfcp1BeRu21d50Rs6Xdus8y8CEp/G5NVLyCtule15dy85jxpl028lPq+bjknpO
HaXmkm0RF5yllEHs7kKJXllzROIHojJzGlPKvZnBk/ee8MzmNpfan44rK3iwM4a8FhE7QHPta+X7
oUt+yjewmDmJPEpyAADVtf15VpDTx9a4NMPVqFV+qzZPGuHcWTS/M8ttzBKlt0v2fe5nSbM4hMoF
MEbOFzzMqNOLaGw8M4/yEqdDWC8b8FVtU6teBFqZANPrVLUXVj/SDtJ6suz6W7OUIRgScYV1w61d
CcPBn1j25bUzreV6SMlL1R8HBZd3gj1kU/HQI60hSKzQO99PJvM8aWMq480phbiZOBfEcyeWCkLT
b4fpwzgSLKDDPCBLim1Dudkdo0RStHjpMDyRBCXuG98u7go/m79wqiiLJbaB8eSPa1ZQKTTuF0SE
NjIFVw4rDua+cXdwoQFjxFY7eSs7dzWjeckyGQEaeJ9FkK7Qo4VeeOwKY7vqnam9WqWCPnHHKd/V
VmF97qxyfTS9Suln0UHbHfsg4S3BGL3uOJuMEP/uj6rEEpxw2Xa9OWr3MjW1WG793Oy+j7JbX/2i
nhIUTuc+3WAtSPdjbVkLcjuzKOPBs604MatU7wwyWb77woH3dnunMUI2WvMT0sGN71gpl/HlYzKm
EUMUneOqEuZzuV5x8G35XS8zk2Qm1zAbxjEbbHp2T25BaJPlYMcFWo/mLhl6X11bPN7urgys9IWZ
NHX75I8JCLpmKKOMC9OxL6nAWvMBqQxVbpisMvs+J019k3r4YuOtS9nn9Fa+mJNj11G2LpWx0122
PnpoByYOIqU7SdNaVTuHUZhpbNmb9KLGzTdWhNbOasb1Sd2Fs3aBPAX7VBYK+FEJJO3WyWkYjOKT
CWm5hGPfFgL4ah5JUhlUu+y6zITUmXkaL3PTDJadGnz72s3a8qVrLIp6s4emt0wv2RD8rbBC82Zb
ZiRpWR4T1a/2SRl9lsDutElyROiyUbV5woKGTuEkX/FX1ODIAbdz5HSbtC+K+nwUtPnlQ7UY7n0b
FGCO0ub6mImKa2XlMOz95J8ahWiMVKah5TSAru4YqN7P7OG214FyLXZxLIyxuKbkGub9RFK3z5cM
xKudyPyp6eoE/GIxOoA9szf27Du53peBUyJYaDAQ7eCp/ZdsSjtoes9rKcXI+WwhRGX52WjM8bls
zpASsu9KH3W26YxhKA3QpOr9vNsHYuq6fTYaXh7bcAkpuhW7ZOMb3O4J/wHa0kz13fm80+Y/lX7W
Pq4jw+zvE2nzWPsuw7NC5eC6CzPkJDp2gzZ/o24bmL1mt5z+QWaU676b0WqDGFrrjjUCVD/zCwUi
3BvOZypXBxorySWxdH4pnhPKrhz4UAw2CGtjlftt8JYbzcB1FfWT1X+Z0UO+JKMtKvANe4gdBk06
UTu1TIioraQY4iLX1CjrUo+QX7SQrESzsD94xgBonBbNeH0eka0O9Eppz7hv+OY9zNxWX2S6G5cY
jseBfCwbxzwKakcVy9U4p8BvZfs9GzPvYXJpRpEi+KSgV3rjbQ274+RvVpkFkUyUczKYDtBeBsXq
RkGKZ2o3tDUo3Izhuop7P7XejKJcHrc+69EzdaLe4hH16VvpTFUdta5k6qEtMwC0cVsSBtQGxtgj
gt16oBRR5rcZQuLzqXfL18Io+s9J4/EgmZNEfEVCwCUiN13uet9dvud9109UXg2pK/2a1NdFUtpW
ZIytIeKAYUrT3ra8ut2lk1FTqFG0uHsArqXf51NQapr8zWsOs7m0C/Sq3QXY9Wvt3SR+n+RXWT6w
Klm6kgu0odOkcNRFVTC0dN4eauJS8pvR140FkeRYy94sVDCwQ59L7UqOqRMNRHHUzxXq0eUndtl/
pyl/57VIRik4ouBshmgWKmw0618dX/dvf8kp8D6FczW2ZVlMWIpBbNU5c2m6qpba/onzSpyNRP+T
YF3+6BTBMc9AzTU3D25CwXoyUp7SwxAgBQgZbZa1cWU71KW0wOtXmunmVbSl08V5xVDSfUaLVe3Y
37V3WqTh/jWz2fuZ2LCIee2humURQRadZ+UaC/WzOR3/xrvyfiQ2xb9V+BLEpNVO9VFVc/t1ATLf
QmdoG5JrRAvc9Ncu3Tt7VZq1XqEDezuIeUkvV6PkuXM66/Gvvfs7G4Yw7ZkIvm47WCsmTGlP5sk0
6/yv+TD+YXD4kyUv0LmZWkyuPqyqMXfmIPSeAWDir5l63qeQll1Qm37Jd69FUBHJ6DqexRQelf3E
4v9vnsn3KaTGecRi583rAcL+q1lO4djq+7902t8HkNJn2DXzULcDj+InFQQ7JknXf+2GeR8/2rTj
iDT2TAAWbslcTkvsOIz6ryVxvM8fXVBVyMZU24Hpf+qyTttu327OXxtRY71PHy22pswpMNZD23f5
N7fpytvOrrM/hiP8x+vyn+lbfff7ktT//b/4+2vdrF2ObufdX//+VFf8/1/n1/zf3/nxFX8/vNU3
X6q3/v0v/fAa3vePz42/DF9++Av8Ngj5/fjWrQ9v/VgO/3h/vuH5N/9ff/i3t3+8y9PavP32yysl
wHB+NxYv/csfPzp9++0XHtQ/3Xnn9//jh+cD+O2X4xfmSv/L77996YfffjE88Stuz8BC5O6Qacni
Pb/9/gPnVwcZk+0FnmueE+LwEGv8B9lvv1jmryauASewTNsJhHVOi+rr8fwj4f9qWsyJCXwHkRi/
I3/553H/cGX++0r9TY/VXZ3rof/tFz7iT1uKlMC8geOZHj20z5cQ77aWze9sY/bpmWGT4D3zOq+J
sfeDE4SEA1gNlHW9JBYKHnc2V8LzqHB/snqdP+K/d7V/fgXGnTl8G+RL7/ZmSyFZ69rO26UIUFCv
IFVzMrI0rOJ/N7f+909ynYBpZZbFZ70PhZBtZySwD+6uYgeJTQY9xqA91U+O519PKSdV+oKMdWk7
nny3o2R+adbW6Dg7YyrM265ezT5qmdeOvMAcTGdvMYbj2JLDegPyIF9Ymaz8J57CH1NTzgcqA26o
gPrJsmm9zkvunzcGhD6eUpazW0EGdg0o0HW5nu0HZQ8/7Up9BkWNnyxZv4cR/XglXdNEcO35wuR6
vo+IClBTtKXZyZ2pG4XSPwP1OhlOaQ801laDz2ehVT6hbEV9kwWt9jBbyTVHW1rUt+lgOB+aDXYo
nIpSXmlEPJIC1m2/FDlJEkCKKeIA1QX2ZSs2AjMbtSFBXzZtyZAtHJcXoYgbSTdEJgEf8FQNh87P
nCcTkG055HKxvLDzVO58U1lvtJHfGHreJ2JOPmR2rj5ysdSDV9rOV5/R4tN+NUUwHCtw8RKHXuA+
pGuQf968Rbr3524GxKtYcLUFcm0Vfh7D/ZTKNXFu7DLIxg+Fs5aHMxI77X1dCAsZ+Gb3oTlU04s3
Z4yBFYsTNIwvLa3HlMiPHsjWUx82l6SqA70dcLw7ZwFgTEdk904zyPqL2yqaQsRrselWs31ZM4d6
CRN8H1O0OebgRq05QSDB43vX/rj16056nHY0DFmChUkNdARgpGUTVdwU9l6jSq5jFPFGG0/DMlax
NQyI1M7uniwewHVOutt8pONVhUBKerLa577XidhB+Io7jOr6xs/y5QkfyExaZEVqKmTg5l95c5V3
iL1z/xWHIEp7x5cYMeCwQQsCoQ4mVgER4oBalwgUBuf8XDZvhgzEIyCcyhFiqDmILJTI39sgZ7gf
gBLwCKdzutPd9BW9+0qTq2rGqXYwQ4yb8Zf2lSauijajF8fOmCdvl5Cfdg8yk10FvRt8BL3I3mai
UvsQMR02C8/f7I+lPbWInkscOvjGLquCueSXygicT21jlHdWaxOjnPeWc6HHwKNjBUy9XhY8VOEG
GHw/uS5yCTdfQGPEklr7tKhzgCTLO3eVa+tGszbBzibfmW8W1GAttpZF03LhDM2RGhrZc1NM2X1T
FqWxw3IWjEdSN908AlBLd77yF1TmOEKQKKAqKNyLET9yi3SydfTF4qhkuwqKRVVxY1XBQ+4F7Qhd
E1QqglnaDv3SGVNkwaC1yEK1Deg2GtsW91nt1kdnLtOvdOSug8q0VARMJ42PoGwaHMTztXptvLqo
UMGchU6NnIY6sirXsG8VyswkWjV7665Y+vpGOXpYorxKtocVMuqTP2zWK1rQHJE/2ox7UBT/FgWS
54YMwUw/tCNAZqhm0b95ta/vgtx0zCgte3W/ottJdyoxyy628kr1EC+GfHZwWYHALfp7wABKPwza
cvrcb37yVYC1YqUKRCZCCYyEsNkpKvOIfkYmt1PZrWZIilhuRyaRjAxjKetFhKzlpY9NZplxxxP/
Dg3mqeDOnWQ2xNakBQaWxC4ioceUe7CSZ60TWZo35qDsInT9QSBTHVd4G7c1zCXOiKdCZiUQxu1z
s26c2JotNDYTLdOnFrFwFk7loL/ItMYwYWVDrZCto1VhIUPQtq8nkDoeVr+z4twnsidOxm4VuC77
wAiJ7yzTW7uBNYcFqyY/Jnt1rg7jZDcZeieCnyPUpgZKqxwx0Z77vU7CVbSoeQcrhX9dE1hGpMf+
8mUZOwOBcO2de4jlrOICdwTep3BIMcioDoPdMs1mduEkOTK0Zla2jmesYV8wIFR3G3dvRmhchiaM
BLDt1kXRLqLSn5LXYAT3On/8+InQdfOpNSQZOjVFgImZBSlNiEMKUhBdsAANdM7O27MbwEPqga0w
nhm+91TVavCOurZJodKuP9UX8zhwZy5F534YRSBVyLxwv4oSF5rnJ7ua+NElLiVbmuuaLpsFoy4F
urwf91JBcnZORpu/K/E+p5HTAyN8dbKpZ43biLK4ZBterBOKFaJCF2HiKMclbsh9y0Iw/qS2+LEh
Pn8ZIUidhZpzYQP899Z1v2Y9BMaRO6Md5X3Z39cikRcKCugB99vPxin+T59mm7bALUN9SJH646Fv
4DW12yu5y8vauANC2OJ5Nvz9ZJfOdaaGtz/VzH/Upn+uRf+R7/zn+sGFZWcHICHWxmwnrXef13Xk
ULGgnbWL6XjPSHsNoCUZAhqZSCzGUCoCvyMiFhXBssZq6g/W4BtJPEw8hrshaPsybh23WeMBzvEa
wKtHApvaaYKD3tFv3WSL9WAHae3CURj9Gjlrmg9vqKYy7/f28H/VA13nrx3O/O/D+w7nh6bodnrr
hrF7+9v1l6b/237U375A6ej3r/n/sCs694//8c/m41+aojAbhy8/dFHn3/+9KQqsX4XlUIubDnNo
hTzPifu9K/L9Xz3pmyTRWPY/+6V/NkX+r7ZlMdTQMqm7QJV50R9NkeX+6mL35z/X59Hgcf3fNEW2
+PHONwiL8Bzf/pdp22miE/Rn0jrrhuaLmvo+zu0AGXButNWRO7K7sFrT+4ZtD8kCt7JfICRw3TXM
7UoMH3JEEM+GKV8yB/kHpFUzgMsNS1/svT7zkZdLL7sfSIgoCc3yprPlwxD3PkqGJs7MMvi0iCb7
PGMaf/AN6nsvdGgDzUjYo8BKXzf+4zYjbkBMj3jgquqUvOinJX1IG080QLWY2UNkQS65D+bghykG
LS/GO9xcyMlKn1vfSlb0UHg2gMspCHHsgTEIp1kf3I5a/A43Vg4WbLclytnOC5odyXZKR72Lqzge
y77o8Hn5+qlAHXWPL3u7c3Q9X9g4NpHzlR1G3LYM7c3V1xnq98+Tm64X0nGCK7bA/EjTM0dlMxt4
8HqGsIncrb8mY6/3jDucopa5rYdCZPU1822XS5iVbAdTS0Am7Gjqyey69SokRmIgIwTr7TYeZLtY
R0wj4Uh8WhxQHlAtp2Hro5Aqmtk/rlKS+FS6ufupzI36WKSpc7V4C+b1FgJj8ORj287MXUvSMXJG
czsgtaFu9QOso4681q69vCZn2VVpreuNU2Di8cphRZxqOE+N7+HWlS0MCTLu6WC7RhBX/tS+DKUp
L1ok3Ti65sE7nXU5XdgAzJ9guRfwk0ncMkPB+mCy/O69bUTcWBfb/WYHEGUuypCdY4CCk3+h+ocG
/gNjxcTgg7YP6h55eAZQZBSMXsX4z/1jtpetomEx0jQymP8H6+QPcT0VzmWG5unFY+WNJ8d8wWI5
Xa6icK5nMhBekmnUsbkxVIuBIGTEdU2LbworQTRlDAN2OAFQDRkhdZX7ouqcKmXOnKPnQs5yU9KL
4vTzJkoPQARYeqx/iGokIDF1gZ/MGFw4GJiL2vk2ZBpSbE5XgOy5zlEo+ecJlA4UUIPj4BrjrXFp
I6wvUfmMHabEtav6OG9n0zoyCI9yKVXo3VCmJQ8ojHWz36RI+L4Jslcazda+HdcFyS2WQVRcQ0m/
GkqpIOaJ0J2JS6nEdcpUrmf4cQ+pdFlNzXFMU3FVdtJ8ygPXADnU/rxzBzRzIfIHRzx0+MC8KcRZ
bQ17gyZsiAwIKINXtumFWxQuZtJMUpwghtnr1D87bIRj3FspXYFlkbtu2v947ObWvEY8NbykgWqu
c6v3DQ6yph2QggmInu8OB5uA0eqIJ4oecXbUtTHOGfr7WV+Wk+kEcY0IC20al4heiJFue7LifWjT
NRuQZmXGB1PY+hpxQjfgNjIfHFlbLEotM0sz7UBQ2TqYT66c5MlOGvHdW4PkPhVJ1cVrM1hPJNcM
xLegshdxJlafFopADQj4JOluyS4XtPc4niRi3MYqDoY3Lq+wEkwb9yHyw36gYaJCWC9G0sSmUOUz
IQBL33sjdhNZ326WMO5rl8QMNAlnT1GWYtqe/w97Z7Ykt5Vl2V/pH4AMF/N9BRw+u4dHeARjeIHF
QGKeZ3x9L5fUlRQrK1VpVi/d1m+SSCroA4Bz99l77b7cVVZumUy+I1D9KskYFB2ZTCP34VC8dc4N
h1PLsdjDSlr2qu7gje/iiSs1Idh14cs1H7XarjGHl0uVrFKLpauLbV2uap4u+JdBbG3bIY4OOgbY
S4d98BRYNUGKjBFTuEE/aMcZ6UaQ50sTv6gcZ9zINrd3gTJyMmgpYDibgbCPKha63MtyYe1arN+r
PDRLNA4yDK5WwzNlnYiXWZIP2AllYDGbFE58cOhzOOaO0jzX3TTMXI8Yud04mB/KVnuiPC++WjKf
Xjl81dAyxxAkjalo2yGYxj8mrn9rSPl/S6i9Sf3/YiRp+uL7X4Ta2+//YySB8/ObbkpDx1X9+0SC
TvnHSCKE8RvjqGNZFvok0zC/8udIYv6mGjzfgTJIYdtMNP/QafkzKpUiEo0WQ/RtzPl3RpJfdn+c
KRjEEfN05GBGIOLmv8ziFY5aQ4z5buFY4erhk9Kks8/AwilOzt9GwyEwnBzTYVepVAza+FTgBlXn
WSZ/Uy7219noz78Jo5ZGUpqd6a8Von0bpaSm4nxXpeOO+24ACcSIX01ZiT9m6L+sEX4+EPzTF817
yKKCszHjIG/8zzpm3Sa6GuV9vuvUgLtX4WuTdoS9rG/1JhLrKiC4Bp4hOysibLwlLmd2MVmyXjQG
DdG30v/p2/JPTih/JdD9/tJtXjmfKzMmM+rt13/SVW2plDPWQCJ75Sj90JQvWENjv6mMXWSRsiW3
iWKmWk//+sfeXuY/zkX/+cfeFOeffqxipZxb6jnbjXgGSO9giRZpq3ucVv9mYfZPPtufX+Cv5NVe
zFGWNiLbRdH4gasNZvvAYm6xv7L4b1/V701H/3hdfIt56Dkqh2veTD7eX1slgkY2aotZa6dkAXF1
O7VXoxFwhmOqqBrzG8PWJpfiRxPsIPv4YbqvIkPzqU9+0TATb9B0uWzXgVMJv8caTogGa8cm6+KZ
2GkB8QcTm2tAoqrCGtrCXK5GVSkfhKmJS08RrYvn5ION5l2NLdstE/ES8OHzCZbcwcU2ioanFMfT
urXap0RxYg972uRT3jSshOmMroyDV24Qwz3EFBc93PES3PyrSXPOjDGaP+pB+a3pQHy5/VC8aq1y
nvuk3M969KiSa1qbyfCsDGTY0X19mGFXQc6FiHwYnYh3neRkbJA+ezdgR8fTZURXTPd4UNZgNZ0t
y15iuhOR4CbkQiTc/GRl0e3Jl49+CTHkKvXqQOYmvcOu7jd656w5ILRuH9Wu0WBvI369bjkBM4R+
1WKaGSxp9YNAxPW1eL0SvTqLDWqmX5ejyrOeUE6jT74TV0/YpF9E0aJQG8IN1U3ZflraSIZViYMt
I2+568uqwk7dVtupldv2xiUw4pdh7u4IVn5PqcEiVWaVG4dpzQ3K2Rvx7BCZZ842+n5bFbHDQ11/
CsW04YvyoQSR4rY1CfE+e3NKKABhzczT1ZulXRi5e2JgOVOg21jAB3CSvKhdoG6GluuFBiO0phZI
FKrKtcH8CaamPrchYTUH54Y/pOiMahuQeFpQcAx+Q2l9swXfCzn3ua/GufOt60kUa3PyppUqjndm
NEywZCVkxT1nwXzEm04wfcApKvHx7SfHtACLOd8U7eY3seRzmoxP5iImzmgcGufczFaJ3nrFQD2b
ZAyo7Gm76DjPLU47CWT3Wp38ot4ldv05Jf4sHbdPSbAIFZAEs5xNvX0XRfpKibo9cE/hEgw+4K1E
7w+oYALWQ0D2forITvatfZe3zr3DyYBYg4LxtNO4anJ/6eKHBVPbPMXjSp2yLZb8bxaMYmKge+7O
YGYwD9a9PyUYn5tDK66aLHbh9BVG2jHTJg8f6IYAcdVDmUbb7IoPlO6VOTQ7J2hOGkVRc/YG9YTU
cecOqrINxTXkhl6Ohg8byUXUJTSEKGi/TOJ2Byh9rQ72MLK9Oet9Yo3OpLFnqZ4nbq+OilWVyy8s
L7jgIDuoprWnoWaj49ZSTg6KoIWp10jPfVYcKygOVnQO+03oPIRA+/Rm8dVlpXacVac3Bs++49Wl
/bGv79JqwDE/wZ18M5353Yjeq/5LmVuvZ2elJGxRvjpF9TNxCcXTAo0wn1YTwTNVu1BGzz9OnlRA
3IG3CL+SglNk9GNabPT6ddV9YcRdgSBYcuXQaWyFqv2UPxQ6QSYp/HFwB7hEY07UFwaY1Z0Ldmk6
4uzUJMCjNKK+zVrTLV+RL1H/lk0rYtScSAhZpo4XP/P2ynZ6mIwbdxof0niuKIEJMsPH0upGpBpK
oHxRtlvmK8ueUlMPBrmiIIXuUhv7WJV0olV79HyeqnyFh3xdEqTrywi01KeZLz7KLF+jDXjGFdrv
2smjO20YPOZa3xrlqmt6//Ze5pR6xaO1hrXnaRgC85xSYoOAE5cpaz9yR2s91x7MGgpAeGWvQPAH
Dbu6ecq01aRH67oe1tU8eOw93CJ4yQmV9Iu/SCjv4PJIaO1ncoMi1uDIWB5ewoOjvcfNASmaTKTi
9lI9dpHY1ioUjYBUV2GctCh7bRACSM75pnqc82ZjqourWA18sNhTOEkUkExgK7eNsoWt59XKhZgR
jdAPN3/VqKagLzVfW/q1MbK8Md/pMbeI2XNPORWE3y3jLtHeBI7FPBf8X05amT4kcXSWzftY3IUF
FWjhp1k6a2k1K6O7kT1hepC+NtV4RUbKs4MzBRMbLVdNaFSmfjvpB4gi/LVrM5MbBlw+sMSUK73J
tsCIdyO4/nUp4reiueGAyDWSl9LbdZW1xEND50UNQ8vLOzGT+p7XRCw48xNC7rlpLLMQ6ym/ee3C
HzUwkzGMlj2Qw+tkhPIQ3FyXZZbmAEWRJwZaEJ0fujZcbrs/aW0UI3RWsdIcSlVxp87ZsIOIVoOS
fQ8WbkBJAzLGHA9Yfb/KoRFbgnP3RFmPoI6PAgSn36nh5l+PSmRf/zIs3YYKEpss+S0bII4Uv+Ld
Y9GasIiksu1qZTWyHQQduSWVVFxvPF8/jZZD2nfJCk8pZl0mFNMAhaWqB2mN9UYYcX6Yp3os3Q4I
G/TIHvTrbsjatWjJRcRkE2TyPnMuZisLmekrYPlmrRzuPrAP2M7ZOlsO6xkXaeRLrltRfVWZQ44y
YS4gF5M8Th3rZPb/0zmAuUZ+TDsZyU7OSvxDaKN9sfolf+fdsevXpbpjZefH7NpKzN5uDsYFoCZZ
Y2hXRwIeIg6fQ102XsiZPpJnhVzyINTjaNiNm4jarxb5vBQprMOQxyn6D1G8b7hGvXLod5bdBR8l
sK6Z1M5ViKk70HdTX5ycH9PNwrpEdZOcZiy7njo43EPonIXq1swf0ZyUz/FcrseiPnVtd8azkt53
lqOA8MxfRjMAhjYCQ8AChy5CUqVc5K0ObnJDmDbqOJC9WMoPzQH7AHj3EtjV06hHhm/ODYDIBLHD
SwBGRDehlDu8Nt9pkqRJkbfww8ao8U04DBjeZXCwm6J2TYfeS7eS6eLlJctWZ8jUNf0cbwkmYiAv
4PhRCRXTU8aRR4nWssZV5/uyE8+lBuShb9R9g7X+pDQL31cnPNt421GR5JcNPhc9K4eZUFPQQAzd
gnfDWJIX+GXkODt7Bi/jRrSDQ9UoIVIAd2RuIdybZK3tynIA6qI3d202VKu6AN9DLjBh98998Dgt
5tO8iD3bYUh8cerPef6m2yS/ou4FSqzhtctMqHYmnal3XNapptWbUK37lWBoPQGWyyCAIvXg1Wre
As1EnsFrwScw4fDmk1yU+0yO/WdH3uBa6PLZyCk5JZLNoG28hBIKCJiWC32Gx8nE0FBkwzucJ4CX
bZUcpnJqPHsI7hYiHkbOGAK+ydVS2nl6MC+wloYbR4tJRMOMqnQ0Orb288TKVh304cVJsrp4w9Bu
zfjdy5oWnTmVezy4wgYEooG8dRQAcYNBtsSPNJMt6ixr2d4DTAQWxwnvM21B1rianY/fMw1Tf19E
16USeDiaWoNhyjdGNd8TdZ+kG9acn3RHx9K3k/Cx7/rqvVBh4E7VHXYftwNAiPKVhtsEKLBbAzDm
VfXGzmzfipH7gzf3+gx+pCvPjeinZ3sS+w646yUVM4QjvCeragH62ZO3ULJDWvtlUYZETeZdRWho
XwTHfna2U8ZRQTFOQjFfDJIRhDpik/CsgTaqDWO9cow3rUuaEwckpqZ+9hX0Zz8zOi+rT0ZTFN7t
gbZICOFMBWy3VxqXERf2rkXNDsp9K6vTbUVQ8rzMiFpjjMm59qX5QyRr6LeEPAbjQ+83CmQhj7jy
ID5KeH1iAveaDy6xW20q/YIFuFmD4h2J0IlnoDMxjMWhrK4l4Yw0i3YyvtTLfFulHdqlvmhNfkL+
GqvnejhY8+ylTBGG9u6MF5UwM5vftTQRTtv4PUVFzEnYmv1nP+L3YczeLLXyWHPBFn17DB2W0RoE
oFD7iJdiT8w0dsEPhrcnI4txq7K2bS3cOtK9ZOpyctFy2ZaxWvttaqxVmbsOe2sZp3ANOCNlL/34
PW8PehclftxkXlh3rsKda1D7QwiwLS0sv7ZGdElw2E0pN7eZijF6xdrJrZRdDaEHgGFCmXGeH7o4
2xrGt1zYqyA21gYr7psEqNS3FGSW+NYNz7Qsm2x+tLlF9MkdAckDsr8LtieL4g/d+d5Px6RIZiiP
RraphrgCuZWcm+mkBIxhU2370EUzD4DaBUDVaqkW5zS1PFDx9iKy5t/h9+BWGLHnoaifm0IcjCby
fn9u/k8rgf+9jeb/RcbOm2f6v9YLvff8o/yK33+2dt7+xJ+KoWrj7LQtE+omd0jr1t72p2Koar+x
PUQW1PVbEOu23vxTMURLtByLXzMwIOrgzxEg/4+zU/3NUKVqS5P1vrRs2/53FEPtpgj+Q10BfkVa
Gw+p1Km8VNmp/yKeaXw/SfAN3TZtknAX2FaRuFHbena+mIe6GsZLMZrhzoY7t+2gTBxswHr3cMCd
6xQkHOT7MbsQptIYls32U2Fjvq1tBlEotiFWUew5fi0b835gpluFE5wqG0pm3xjZ7qc3/Z/Ibhrv
ya8vhdWUqkuHEg4pzduv/ySA9YPs8xjzyraWQ/ylNy2oMVGWO32EFQjWlURrPKfEzmfzoPOqX4Cb
WCSULfve1Jd4M2HkOyO6UNab61uD8q5tpbXVKxsK4cdUe28aPY63v99zSa41r2Orjp/OZMabkmzd
Dk1/ulf7Mv6b8MSvAuftM8LngE4n+Qrp2q9e0b4pazVhP7TFlZhDzJryd3VOJ7+CAbidpxkIgaY2
G/g6Mce5Nlong4UKFgprb1ljvOmTsK9W//rd/s9vtnnbfSPb6KZxW0n99c3O1D7RIIW1rPf4CY2U
ySoMqvY0ylFbLxawJQJV0ebf/qG4WxzcyDbffvGrFNhpfd/ZSsXukg/6Ne4w3LnxwkTqCcrQLinu
si0cJwCd//7PBYximYjMwjF+PS3QH2aGxcLPrVkDusBW2N8p5VMyNXw71LJ9A6n+NxorySK2Aj99
nxHvTcHpQiJ64v122C/89S22qsyALJCNW7uY9iX75AZudKjuQeR3XxxO9E+7CcTrCIGQWL4abCg6
rB6bxoiO5Bo5buQdaXydzSCGyb61nhQHAkMZg+lxlySWzaYiE8v5Tlli5wniBLbNMJ6usQNsjMfx
Z2tFE4tQtsEM0pDyFqvZssENwFFA5n6myRTCxVDvpoYMb5xExWNgOIuvJ934ls12uUmt0H4n8O42
FYNNmhvYm/UWg0GHixVxMR/Mo8bq7FHt6og7RuVg0S1tp3WVBXhAqxCejPLl9u86FjhXL505XlEO
2qOFmdOm5H7GpszM3rnqDHjZEvR20wzdrrMgpm6zeRjfFC1tzRW2+4bTcW7XDzRJFO8Cvnvl8gZO
BpxpNEu3LKb4TuJtdYnzdXeSgr1HpdJ1gFsF6D45ovBiQAOugEgY5JPmA0Cw98Ros4MK6H/2cnYh
OBpBtH2Vdq2uydc22zaCb+pX2s04EDTPqdq8GLVFWjREgyvcIK7y+9qZgV+jLT1m7HkPZaOXEBV0
qniclitXjxqLOUiL7oc+GlsOLrMNy5F3oRWgS6nigM1Ds+T3Vsuqk0GUdUMAX/cWTi6unbdQxPBa
3mFFDDo3hz7JDI5bLvUWswwwyAlzH0ZJ8MWpxXikmt08yBxuSTtNM0THRsEwYqXHxDbC0e9C1NE+
EuljGd4INzhlMYsGjgR/Vuhvoos1jpUILnas+dIMbX9plAs4i27bQSw6xVO4AUNmXgqTrWeBk3Sv
GTUJy7Ld41T4mFPrSGLyi/V6tJZhdqfjMtwsiZ36A05dcrJD+QDoM1+HZvfZlovBq7adVa+NV5KP
dbiuEGttHgEN6/K0eEQJCK+0EkcXgH/1dgInfSr6itqNKo40Ty6ds+JjjtZ2bgDWgjTdB8h8Bpje
NJjvDQzyyPT9dCHe2oKt7LtH0FK249t8GIDK8hKncVhxDS6GvMnTcg52YW91SK+LA9ai0lC80iSE
C1EbW5N22Ku9qPrHlCA/sAxHI2yV8a4xdKR8yhVXdsVhuA8rTGhNUlobqYjkUpDUXGsQQe6ssQGQ
HRVfwaBExE6jwE+5Q9xRC6HQHwdRaEiXAS2L3V5TqTe5cZ6/2+0M6aRP32LJ1tsoLl3Q7Yy2VD2W
as+1Wt+1tfJNg1m4muTQrwKO84/Q+ut9UtTdFaAqSlZUfNYcyrZqzgNp22Q2I3M1y+j7kIX1Xd/b
MG5NPdJOiFUIbsJuqq3e2zGQYdKpOJPdoo33cxE0bl+l66wqLgmI151wFPyxcb5MV6tygOHDEVkH
7WCtlHkx15qWZC/1IOPZs7g2WywgIMNckBeFdJvcgUZA9kRZDfqIW/lm+AUly7PJ565XevlcRPhC
0+khCrAKar0DnAOAMUaJPiPGx0EsiR0ZQ8OV+6Znb3gUurE8g8W1vNaIP4apUS+D6eTWdmh1GGJ9
Z+67MTqwiZ1x+9YOlpY4VMHHZvI8iKS7b+MMq4wThHdFzyaFTvr9VJhPhRZOF8hAR42I9ro1lPlu
VOtpb9jFRze8GErgeL0wDulM447rGGX8I0yVxxbw1IbZwNo4ibn48DRIuvOwXYV1dVeNaDpLXZqP
YKYC3+gh4WvFcnbskk/AyaK1Noh8I3hqfQLDze8sHSoxFsvIG4IgLaBM9dlce0I1i+SRL669Dhj+
tk5jhpzhRd2dU2cJsdqGjbKpbF3dx7qh43FlCstdUdacy9hSda4qreSBHOn0pFZBeVQxKW1vJHIv
E62rER86cF+zXPVmBC7J7jRoFSwM0oa1GHnzyOejLJ/pPLLuA5wUvn7TkoltkD/G5dY8GI2KSY2+
9F00cNH3AV53HGtjObdHMRjQoZbcOC9lMG9ajXL4bnnO5/5RdgOb4LnYd1D7YnfJ+4oVRh5DERDL
Tg/ZyiQmnNSkjVXPKsaOj0Np8MeU4yvPEmVl1TMsanQH7HTFfFJoLvD1RrtUHKyDNvkW99F93ilE
N50mj84OZQ2bXGjmlsYlr4fa95C0au0FSpet55rnFtC59rlobfClvcKnNGE/s1luDC1tP4H4xNjf
e7Eetw+OquQPDKxPaOTmSiEHsaHvyLzXFpmuhQ1JcegaByZVzUamGapdqVXymMBm3OCLG1zbCVCx
IwugFy/O1vV4P6XatzAvdiMUhmR+lQkNH+iw60qvf8SjY66sJQgLVxgI1jRNkKT40QfxfQoDpK9Z
WRl2ZrhO4FB5pSv9B+GS0OsyzEiU+N046NyO5v5jrAJgJRJVsm/3huxAjmfOh1YO2J2GetzpSmzt
I6s2D9xux0PVi96v+21t/ghyy7qUVj085jxNV8kt0zOKMEAEQBNaCnBctTYiBrX6PawS6wXbT7lS
EovzSWQSCKi65JwBywZy7riDwn9KpwHT+QxQdp5DZVM4otjGEaVdpB4ulaO8lBBi6a4AaDskh9rg
GT5wCqfauGDLajv3cdbX6xCkHhQVDdKyLAVCgx2Nb8ABNL8Cnr1adPspTpvHriQLUDXvtjYwkSzL
VzU2V+D64b0TYue0NfNU12Xrw7rwglKg8zllfcqbhtYRBHavFhn/g3RBswL0uV3gRcsFaKUxsNqB
c4DBtMIlmMOYflezoFsHKpUagXTYh43WN12kr7y5Xmkn1rdM1XvUXPPQYK9j/so0z67nhFvr2J3w
6b+HTFceoCrTC2P1IbXMJy2fVD8QWXtnmQp9Yer03FmwaGGP3rVizLyxsZpNbFU/hhDye9UYHlnF
vRJUB1VNEJhBlFgMWRl5FyTNFr9bi78xceIXVS3uyROMqM0ovrY9GuR0wnytj/K1Q4ARSuTwHoQA
VgAXxdX8MVvlOrLsaW2rzJxj9+wM88nQnD08KGODukefQRZaWxIm3SoGHWx3XUq4RQewbpXyLWnl
tZVt/TKRJ6hK+7VRquekLYDGN628h0izYQussOAW36gUqoBmm14zxMZTqU5gC4duWS8yGrmEouLG
v0K8bTG/ldo87GRvR4cssCy/dMIJHDgiX4UkRWHM40Lzz8Iygy+2bbvZbUMyVvKrj+j9HtXGLxGy
YDOoBwXfMEAEauYg1+xUhy6zBGfFKs0q9uyo/+G+QSnbWnN6V3IcPwzzZNyb0ECDpks21GVdJRO9
C+/CeKj48Hc9JuSN1i07cl+XOPiwU7a1XAHrlMQK7U6RjQU0oNrF4RhgOgVfsSWe75WmGpB6caZQ
OJIjK9keJk1qdRQEcL3baWqx5sF6yiYM8YrQ970Tg+CpPg2U1scwYCAakzy5pBjVvKotL9FUsoFn
KG6L+L3mjVmFBldhPctrz4GDKGkTb2ldi98wa3P9Ns2qauBUeEUjgk09/5hkdACK3nFmCM1okymg
pbyWaKk/WMN5iShMqaqGsbBaF2P1vSguBAZPSCbxmj1xs+8TOI1l1CXEwybrWFrHqUytzagwgGnK
IPliih6O/S1wOIWualQQohUlAjiH49YzIxGuS5mN7wZtIvytOt3jm62cI4s9pTKLnTXNfsu84hZj
Ia9MFCNqo7XqBdzDQjbshEYSi68FubRNhQfb1WZqv9yFsp1dolmUsbDeTu0Zi7wOi6uexDfUB2+C
QaWNXe6brYocqu/tKc5eRJMfYjla2/jWoNMywxQw2L8a2e9svAXFk3BA6QcfZj+vjHpRPZ68xkoV
87kKJ9h6OR6DRm8wNMzGDlCsmiubBC4Nd7Tqos9owNKq9s1ysIb2aWrKzWhxHlSGJyyfB/wm+8G0
eEba0aOSYBCp8pujmh5wHC6bQCVyN42k/BI9uiHyapReWKHKGigcBhgc3figYNd5SdJATC7q/G74
HbgVDec2eQhGbnuYRoZoojYN3Vtu6Sb7LFXgrgMg3EC/jrL+Rlzf7Zw9Tc8JK0hYJt2DlsCPn96p
Z+ba1XAYaFO4+I64ttnEtDYfKgFb85ZdF2xkAmZOM1S/ce8kICL2KVxCWAXbTuY7DrPgrp6wjVML
YYWMvs4liJ+GtKm4ko2d1TfAjLnz5M1OkcNGJI9cZFSJ5s+w0MtdPOvvoRGdLWNfYhP1nerNmlSx
dfTXKqG3ZmignhoXmk62Gt/OrxZ87vOQF9Y5CIOdAfrK65aU8oqkusItu3L7Y1UMgcfY2UHowNyX
ZsZT3Jk5bHR954a9nWuuo6XcGCSa1cLmpY/S6kecs31P5uBky5aDT6OuTduengj1rqD2lSvVTnBv
jBL7rIPfQ9FqaiO0iPM3vJojHG/7XuHWhhZOU40317gBAEFVx3EOoy8HkB57FMo5oqALj9DOV2Rp
830+lBPdbRZ2jghJemVTSeFnGrMvzVidV+Y3l46t3mPxGu8KQ3XugC1j12U1ao6K8AIKeUkDFOMm
sXWyOv1Tu7TWNsg1DiuNkiJmZ/Yr9mCa+IbZoeFkFMNLlunKVgSKvObTS20bEtZVND7WFpNC0As0
KLC+95U+VMzFUbdWEyvFjw27P00m1fHs1NB32DzVw1gos5f0wZ0ejQyJ5KvsB+j65i4v2yMLJYP2
AKVZwcWDhK8qFBuR+duNWPVPNbyEtW5HbwnRp2sux2RHceVynzs3q1Fkmtq7GcxOydcIiDhHr5Gs
baNonzEChGl1aGZdTCcui+gggvpDVGSkKUOrinFHVLq4qmpv7TVlZstopTOPDLbmrT2G2xmQE16A
9pRPc4jlSjQXe7FmUKyYhUjOcMdw1OQcxoY8UGKXboU17cagFkfDtDGz20t1Hys3LDaO/NjFkgjh
2o6n4b1ThYm53eB0YyUmB+S6SHc15+912tZv2Mtgy4KUOQT6HB51M7T82Kz677PTyk+tGiAWsStm
5mOHDQpUFMaxpq0HJgtwU3KJMyugUCRPk6HFlqeJmVFAK4XzApmt4Amamukl0SGzcnSpnrVyUR/n
/NYvQeNBdtY1Jb/EmpW/y6LAoANtyF10xbjEFEgBgGXYM3Mbj0Ra6IpOO00OBJyOqpaNkHKtinQ8
2K3UOHjgntsGcOXUdVmbQboC3c3gUc6cmfpc2/VB4KyyPP6wm85e8X0czomuPdt6Y7/nnPNdiHLG
d1WFFoTrLRvOyO00tvbKUOyYOsRw00BHnnvZDQmvAirNEJYoex2xSXS9W+nU8Hgqb8ebliuahKMn
iAMtHBPyarxCQnoxCR+Ljih+pBdgPJ2+6b1FpGw5y2p6BikZnnQn0ddKrz1GEQVJJXvW50Dv9vAF
yIXQ2kmyrfFzdtF2YEis+UN/yFU6z7KK0zvzurnr5zrIdvnQ1Wub9vaNmQ3t1tKWe2tqwdpL4HlL
0n7ryRyemWjn+0bIhB2skj4MnP/Wg82ncqv+2tQysk9ZOB/SojFYK47F7nYcB4W1GHd8SWc/smJl
umHUw4uMUnmGR+6qsz2TRDXMDz7F0hvs9I0TePR7RRXG0knY6VlpNH1DQD05Qy3DiKdxfyQvE9Xa
KmTrVw9zeoq6rt3qcV9cmiFTHhTiLs88B+rrSCaeeoYYkXpu9TDcDKMGBstSkxx/hpJEXxh2Wwfi
E1yxSsr0jrN76nHIMb5PozpejUanpNMQMDulwraTFb5nxLWzVRR671TFCR7GMbCPIk0hlIJe4KAc
gD7hLkv7HGrfmkTUici7gC83Ma8VEOLNFU+brN7QdzPvEgPe/GLQZs+5IWXkScb8LQ6Y9IciFHtl
idJv6RB2T78r+kAWu6d6GZUdwf/muQujipUxYdNSlP3ZnNQ+WlE6Wq7QBMyDYqjKWp3n4TWgleRg
GPOy5rx06py8eu2XTpwhk+Xkxwcz8LIlN5+phcV5NCrKJZjoxlDDoXql8NM5caAmLiEa2R0FIKmG
DibsYm6Vd8tnY6To8YFGU0G7TM6B8K95qSkBdGUPxaAWFdpPF4hTHYfFISKih95EtSCpiOw0RHTd
qq1u3Ax7xfiZp0mwFhiSMKuO1Ws6h859QE/rNhWVdlymgn4ymm6Hs6TUPXKXJkeaXbSAqpluKbsn
2aX5JiNEQZY5UUc8GJgZcNVF8ruicIRg+MqYPCO8770xfs6gnCnEmAuIcr39EIUzaxPFqi6EWgwA
U8rHxJ6YMuJSNykznfVzPYtmHeol6RZtocUHALtNMQDr/ERUY7GqE7W8YPBKTxVQOR7uWvpBCzDr
+jZ37qtWaLuxtbQPUashGSdh+rOhLevJLMTZLHgIz3KqXpWcf1UTHL7wifvz3DnQj/Oqe+r6ODi2
pXl3q6J50rO8O+YqVWFAjlUKE3szc+6zSIvpjemLjQnFOnIR8spdSmzEN4ICPENFPAv0X4UQzFH/
qQcmDguuprHUjXsjPI26kXsN7oRr3vK43VCQs5AVxLrF3JEtGzPWaZpugQsOyWh/dsDFpdvbXfVa
zcHNddklnekqNqhodSjs+8CWGGbTrqheCXY5PpRB5x1ju0ZZKkeGTRAVOFfNfLDW5JrN840V8GRM
KOSrsIUeqOC33fURxcSKRh9kZIh5Syp7fuK5zjivY7FxrTBR/0BP/f+t99/gjAz20f/11vvaxP/r
+F6kf11780f+WHs74jfHtnUhbHwpBntv4gh/rL1t+ZupUf5HeNZSJYyi/9h6y98gjTos2RBVVEsl
DvMfW2/zNyBHLN5s65b+tv83dWeyHTeOresn4lnsQU4jFOpsk7It2c6ccKWdTvZ9z6c/H11VpySk
QnETszuVvUAEgI1m778BbvdPqt4SVWJnj9OrnasDSwakuFT0biqs1jgHl5PRTc5HmPntu8HF2+zQ
oyJ3/WxUXilLS2SJf32LAj6MD5vCtC8VStOlQGOa/PxJgJEBM6NVH6htlbcRvmMPeWYa/8JonKXD
vPbbqFR6BmV0KBO2RAMRC6FQiQZF6Bo132m2SfCWecmjEOH/t3+aRHT59dMErH/TAUfp26b00+xU
oBUKnP9kI2r7YGh9953a4vgoZnQSDm0RRR+6zKsBxWVdL07//OOQwoXBp5EvcqQ5XLTU77kzL6fc
qbAoEdgPoyqrV2Br0/qD7hj9g25m3l1WRNmPtz8tYSZ+/W4YTTo1ecPU+eEvC7MmAsWaIxDdjrSs
/MBFNL+1mjG9UGHf1bue1X+hlu/kdQHWY1eXsEmnv/yMKNYCKdlhAUYOn6Pmxvjem2tsy8rW/Ezi
zTvlg1dXB7dY8we3500IOHcFizyRhPvHv9gwKXzbiI05u3DTy65Egz1kSwnJoNVAcZCz1hBYqOsL
Gn+/mnkGRvn1iy2d4Df45cBfpM/EJrU01OCXk+nN23bN4Wm839oCA9qMWsnvoIl528JsrxK80F2K
oq7lxY8UOQbjwuBL8IZfPUHxzGDXoUCIYsDLHwz4AwzJQE/8kWeoR1byiz3M9jttXOIf6YxrcYWa
8ad/Psq2YEOCS8KqloljHll8rdmK9YQq8HKK/finsfoXsc+vrComECcSOIJ//4gPGRjvJWc6zQ3P
onwH7bIfKSwYqq4uu//OxGGjfzl+3Wg3PKT3BWORxhvLmOJj5Bb3/3jAAMQIGIY+kYgB/cuvmC42
PpOBqPOSk9vsuc0dOzSNLuzgr6wFckdscp4AeIKmxMuvdIJ7sW1E1L57D19KI57AF49p/bSiUHLl
LIN24wp7uLAC91alWLBMDjrDtthmdBnNZOVcbtOuZwTn3WAP2vExnthz4G1aF/ZxGWC0r3ZWgm14
BB1ztfNTnyOnCtKzAKZR1iV5DFIUyVDrD8+r7ezK2zrdwvbPbqubxZhyEhXFVJFXFWv20+ibPsQH
Dm/KCvOQ5c6rjfwS5ueVcQCqD0Z/1/lwEdJ52bctW600Nq3h1JH1vufZXV3zxvHvARkkFyb6lf2H
iURt0fBtHZSQLs00CjFTX2PEfEIF8Yh48w3ny2OqTfeGHr/HiA3H8UycyiZ5l2tR+0/3WJdPg/iD
mUARFdDfyx86jZGxUginai2cGCPRqKSwQNr87ZDZz+QXy8pFb5ADhW9YtuPtOMXnUz1RmBdD2gyn
TUOmrUbCAXElQ8dhM55vLE87vf05UGp/+yCnl89omi7wFyL15Qch62+bpmcwtVaBxF+xUEs76twp
pkOfDDixJ15i/tloNQkDQG0FwONCALPTAbRC0EJRyjrEPavx2uSqH9+bCPYgUN6643s49cBqqO/W
PyIqWcbV6K0rtjwkiL1Dmfd4HGbJgMbi4ETAc6Jlf7ng9wwGXaBLkALQSUR7Y2e2mK8Gp0Gn2opL
62MC9Ss7Cq/Uvwj8oeoDxazkG2VyxPlQpVvyq7H08EUeCo/rGy+T0TiRJYOX33UYmIBMdvBVxcw4
ta7wYcqSByRH6vXdVtWux4vYjSw4eisjgGhD8sPs2EBPws2j7002aV/6LUnvW73MvgGjGD8Dc8g+
5160xGTKFkAzsyb88nM1ZWkPp2o0rd3VgqJsA5gko5w4sVU0XltToo8Ncp1Dj0XGcXTmIvS6NB+o
QOQNPLS9TOiNCCcWEeoXRxSHK/2IQEz2uU7aKDlGjsj+QPMf0d0uSteffVxmeHTh2vMTRy0TrhWb
r36rkfZO7iJ03N9nu0XLAbPOGu0plJiv9nI3GdPcy8nr5CMkmMActxgbR8hH9XuykOCmDujk+lg5
xq1mFUEdd7Z+NU5ORznGn0z0Cr0Md/pi5AC5Ek5jUEtjB8jvJg0X4zsz0qrfXfTmdrW7HHJbU3X+
d+BERnJHqiAXp5oE4HVnRTqVfc8w4aAs4uswALI+dI6IshMuMJn3CacujKjFYGofPS13jasadwas
ChdcNq68nsvIDlWgQJUbg47zDtCs6XrosB4+UAD0/2hcfyxuOqTwSaoXXoc/JPlU7R7jZlvQ/XUc
jtVgRB/salqjd/A/sbdst0K7x5AHY5p6zuzs2reHqH5nTTiYXJlsPyPonch+QIzG6u7J1TvNwWI0
H9cCksS9B7xkpcqcd8O7WthjWALS2TMEMH6wqqfaSaJ7NY8eptr6qYoXM0wnxNeXou1RhgGg8Bd3
gfUrm15SIX2Z9LzMK6Q52iYSLUyN0XKvkzxqMRouvayEHFanPwZPZJSTq3X4g8KLYxy3/ZKNP1/Z
/YWtpPCv+qKhhOEutLE0LWy4JEtIOYqEFCNlrdb9vFg7Can1vGy9Mmum9tTZaPY/bMtGbReeQG1A
krdGG5JA02iU+pyeKuqg9z1O7V6vOdBG7BKZSAoU42Gw8Q69qz349bA1W3eGflO0WjCsRTP+EDHO
Ak/94qOK57tj89S4tbt8wxK1/7hM0Loo/Fn7noG+J+u3ibboWsPJozhWGH74xwhlHdav6+h31jg6
W4oWXzS8B9cQfbV6y61gFGfQt0Y/NsNfG+g/Sj78v+HpQ2qcn4fu588BibD/D3TB9lf3+fQCtKfq
ZWqB//5vRL1l/4+gjovKl24KsEYcOf9OLVj/4/B2QJnD5uX7r6TDfzQ4+Cd0O4z9LEK465c0xn8Q
9d7/IENr7HdhkhH/USr799P+X4rVr8sk2y+Oun/pgZHzkI84fAxKFMf8+EGv5vnaqnJxW8/Y1zz7
/f/+2nOdi3OtS/cCQzgRm4oWP0Q+ma/ZhiPcZV1x4e5zrnXpCp0DRyqjyfBC9OfzoxgzvDsiu7lV
6/t+G3kGyY9R6HcdRLnCJiI1OGjph3bsxIXr67muS7c1JD/6RuiLEzq9/0Ri6YnL7SXk97m2978/
67iXdW7a2qYdluABFmyo5/zSE/Nc09bLpjeUMnN0puxQ0/VHJ2LjzMulv3p7wKWr7H/Xovmy9bl2
/UxMmh2usLq/UmEZ7zt9qH739UVc4yjsnIq6tq7LqjfxcYZuCkwwu/COP/fLpGdEl8ck0RxhI2fd
p0f4x7fbZP6j3Mt/f5d0b8VFuemjhQlxljmMfX8+1DpF6rdH7UzHd4n157Ot4y/WuM5shYNe5Vfp
BmyTrJ1i41L8Cg0pXdQKzNBZ3R9Nu1HQsH6q9VsK3sHooAdFlQnlkpncnPlDM5um2s7wS/3wWQhg
GkURJErMcICtBncc50LTy/5NKTubrjw35FLw6u5YxCSVzBC+yK0xxx+TzlMc8P2TzzrerHVXQCoo
qb5Qsl8iJAiwfvNv1MZcCl/HKlx9sBAuW+cCPWLTqfuHkbt8rNh782XvHavFunLqkodsHRKeG6uA
MtE8vd156cX/f2H0K+f4bGw0BJ0dQSEL+H32aOatjwJDiTUWHlRgZLRqup6p8v/kKsv1NaNs7ePM
dFqzcvmMqhoQGa1BRv3tzpxbAlJIC2q8xaINbRih8Y19uHcLF6S8U2pcpgqN04o/uEjacCiiz9HE
8wNcq+KhqUshHZtYB2ZD44VO62Mk1zbfgZu/U+u4FNM4T+D51HjY+5EbRjkep70ljy7M/5kh16Xz
eNxSw9FKKM5V6gJzsTfk/jM8Fn21KZUTKK01kz/GgDoU+ZjeI8CYHN0psR7VhkYKbF6YbjMuUR1W
VAQQ77DnD85ird/ebn3fef6bIfm/0NClwLbmZdo8H/UbDH3Roowt9CfHyrl3AHVfvf2Jc8MvxbYV
tVMSrYsHh8NBbR7MlW+pTq10+OJeHCHIabvh6PrJDbDS3SC30o5qPZdilYK32VoGz8dWmB+QSnnf
xvkFxbjXBwUMycsNr9rrOxvvqxCPD2wZNRCMX7uoaZX2a3L5L5vHx75ou9YQIW7ud56GrsalStTr
C8aUjSwiG49ipHRFiOOAfYpQ+f5iTgVKFOloXIjXX6W0vy9KXjQve+9qmNvDZPXCEvOBQ+Eb/X0b
D59BgA9HC6Nh92rR4upLWs/HaWv/2rLYumkXZ3ta4dkBrGmMmyFuePZmU+XeG+DtOBBBDyXJkn+M
+/677uh4NDb1Jxh0dx4SmUejsYe7ri1N/35JzS8q64cU58vfoQssBxH1r8LB3MAE56DoKx3mjVrr
0saAQOzUtOZGcmPMfiAui8Ch+VGtaWlXmGAUJbHW+qHQ5q+WS4Jiq/5Ua1raDYqqKqt1q/1w1E1U
K3B0BSCh9mqkPvJywCE92Um20HjsiHfuOwxuL5xPe9y8tiKlnSAaPdMbaDQUotADBwGhU6wb4EKQ
2DgNc93+QRnGOXqaYf8rFXL2qngmzjxpg7AGeN0YMIrQRuDwPVC1/B7WHpSFnROjNBVy7t2zjcmB
0uaHNQsfdZjig5gKpVfR35yLUL9z8gSftJCyA7I+ddt+G6NuUrqlo4MjzbMZcYm2OLXworlvzfp3
PEwvzPS5cZdiFu9TMNpx6YUQEtIAtg9S38C730XeOF04Vn45SL2ymjwpcvOkweRxs7wQMx8BystB
ms5FdCYhTf84VE79UXgdqjjlGHmnxGhwEoSJf5rryrjdYOM+lOuAs2Et3NPSZNWPt5fDL4r1K90S
UrcmCn4+tmpumOF3AntmxvMETPRnNwI5Du1VUBNz/eGTXUSAMutUfK438QPgWvmIlPoAanbBZrVd
W1fpYoXFxctpTkA7zhDdjbAQmf3nIvIOfMXkqe3OnrTJOZQCSlxenRBRNUT/bNRx3Obr22O5D9kr
Q+lJu1yeui4KZVi5gEu59XTgvU2WdmrDIttuVBYaBZHoufTknXlt1xjUJ5N/4UJ4rufSmNt5k1sp
SGjcz0nrOVnhXqc1SD+lcRHSrraBXV1nHWn3IcPgpOl0/ytqUpHasSWkW48Fblozo9QMx13TE/Qk
tKwaGTu1vstvFNxCxWREbhjnxXCH0ulTgYmQ2mEupB0NrQo771DmCK1o+uSWJojozlFbjKR7X6QG
gJxlc5GRi0GB8R3CWldV1t6qjYkUQ14+LouFUmdo6ib2OpNlwhucbCUnVWEKKYx0PMWgmhclsuru
DReG72hsXFJSPrPQhXRXMCBKUhF3C6QHRXY99x2MAB3xAbWBkcIo8hFk1TxRhKkm3A+e16EQZfdq
h6uszGFkBsVN8ggh+N7PoAdvkviSU9+ZUZGBB4B/KQ5CYMCIPUWI8EBh/R/BV/7z0jR3cZ/nCaoc
/Yd4c40i9PXiO1SR697I1YLHlYKn3MqyH8S6hZqmf686zHC7AW6I0kzKWkG512V6t5pFiHYoRdjM
7G9mD5Ertdb3eXiWmuoxRSksy4vCaGkiCIF1eyxWY1XsuxSeYnRBV6TpFhqN8FFdg8ESZ96lOsc+
c68ccruS0/O+64mrI0QLqymy9Z9bVQ7oDdXVp1bYNQIIs4UN2LYpZbZMGawzN3DdFyG8cB2r+F29
+zYvVtErti5Fq+/VWlE4ZR5W6CgetGh4xFREbYt0pCNvjEGlVD3pjzFrxB2OlMn1iCGI2lbgSEde
Mo15vs1RHmpR0d+UCOfCMdIvDMuZCZbRWBv4dzdr4IcJx8kw+kFu+IMzzqAu6mHWqYs3OxvWbRBa
VooGWV9Jd7Z5tCJYv5rLg/YwmsZwlayNORzV2pdOQh/KTwPmNAuHUcPyBPlyqPFKptAw2qVQ1gwv
n23cWcIVkZuDMyTrcRqc5cIyOlPjApgnR5uN5H+tkdIBfHECXJ0eYdbkN2WvR9dl0g/3iIVANcLc
BE9M3/451AZ3LJWB0+WyiI9Cajm1WhlsYkWQEUXKNEdsU61xaVYGfXNBIzllMKINd+3M+I3geF8r
zbkuC0o10+BqA1ZkARihBMYhLJUIVRXF1qVZaTvAhWPVVNgstEhlYM6GlUv6XW1gpA0WDIA1IMFf
B4Y+Y3/E04z3j6U46tL9p4qScXWFXkJum491of8VmTgbqnVc2k958pN/K9c6KHrEM6BUQgMf7Aun
/eu7El4TLwOhKAGQ4m9aBqSRTlHRvfP66ra2vBP66YHpJkqPCWzVXn5mbTrf0UHvBnkcffNj/z12
moXaqtGl8aGua868//e2p5+2Dofddx7fHvr9zvO3Qxn3Fem4maYEg+CqxfejbZGuTaymutOR/L6p
8tH/Gtte/vntD+0NvvYh6eSpkD0Ch+AXgR87XG8Ll6sLYI1dkEaf76q1RcjfXmr0biI9RwS3n5Q2
2l0N8uXMUNYyzd6b88Ddpm8ofJez+OPt37Rv1a/8JvkiORsmBi4CumW2tHfFnD3C59cvxMSZ8ZLv
kR3QOZRyuywwhxJZg7YR4im2qgQDsKoP0UhIoiPqmNgyiioxvy/jGKncEVgS0niBQ9Wz2WW1VYb5
LS3y3/PmEv/mzIDJmfoFRPgKHbgIbFFe43rHnHe22mTI2XN/BeSG0hkkW239mFng4BqIIBdm41zH
978/u3cjVLykpNtwQRD1O0SwAX2n7nCttIx86VCoXKfGyiPlQBtLhHjwgpxTeBtqjUvbH+pRU1d2
XhYg5FYfdHcCrZk2F/bWc8MibXqjkSU5VuJ5kGrrj9nocCefc9WeS7teO3mmZgxs3NlgXk+D9n1I
sfVQGhU5XY5UDTpAC/Pp6x6+K1X9rY+dQK1taaebpnpuCiTggnjRresocp3jtJrpjVrrcnRiq2Uh
L8txhrXCZ/Kb97UxbRc26TPzKSfK0UpFcd5mq4T9nNzW6CXt1lTRhUHfu/jKdomN14sgMlGuMHsD
M6ECQwAbEapcx3HEyr7U7Wi8H4W7vl9Gqzi9PVB7q699TQrZwgegzfUnCxLdTk+Ou+HN6Trxac3r
TnEupMC1hIi3SYx5YLXj785SfHKmTG03kzPCjYOkt7dMaQAj/HHp8u/rWF94GpybZCloC+ibZjt3
edAvIjlB5hjx4sAU/e1hP9e6FLUzMv68xlif8zK6B1Q1EFlAAlOpcTkfTL3OL3D6KQPTrt/5Qkee
b3WUciuwaKW41aOpNxveqYGTOrgaoEKko+ag2HMpbElN1lO72OzxvXDewwz3DzrOkxcG/cwtTk4H
t4hdiFY4ebBMxkGbHDwzerTuyqcM6TrFX7DH2bMjcE3sYjUbjIA260fTQTeE6PSb2rRKoSpGYQ4t
dhOBlVVP29hURwwnuiu1xqUgdRzkMf14yIOyxdBFDFw00US4ZCd+ZrnLKeeo7AV6ZSb6ZFhbHVu9
e0QR70Gt51KgrnWSedm2celYE5D1tuUfB2dQenSx3KVANWp0ldaMvb5EuhrtKNF8Ncz5UkF3d5J+
bfuVk864FlQJD+kyqIpm+gBfTP8kBrs+pVNcXQ/I3AIcAkiR4h12Ezmxhh5nlj66lUjfl5t2iWB+
Znrk/LRR2NrSj4IfadhXlNieVtNWW7SutGg9S1vMHsJv0ONGgJWT0x4oN/ylNPWutGhxeOqj0beI
CGTzb2o3t2+GehrVQlnOxJatX5SrsyAYs5uhdhEWFb7qtU1OvbrD0s44P3MnzCfrMTdr+8rsp+nC
kXvmVJc5s27cIRyDjlCQt+gSIWCNRA5izH/1BXvgUWnw5RSsZ/dow2D1HKBm0sNiRUbXxRxUrXHp
lAHoYHd2x2W/cZKfZeQF8zbmih3fj4dnW/RUexC+07EMulhrTqgOXBvoUV84Y86EkqwlgMtQY6Yl
14YOw10U0eKHttrUriRyLlSMUzHPMct9htGGF3lrZX9AgsguLJpzXZeiqcYTEldskhww3dADd0ek
wzJTxKpzuu+Bz8bdcVejL+2mDFLX/qynSPUWCMgoTqp0CggO3hQRdJ4TjZEjKKxVByfGcPPt5Xgm
nhzpFICQNbbjfhk0tyy/S7Zhu9Xy0jw6uampPW9lsQ1rMB1MhYYiQAERuhx+WToaUUrdt6Voik2B
2/XIO87QwbMfQBF1pzZfqo9p0kwXKpH7Fe2Vh8QuuPJ8dhECLWBodmQ+9a05eRvmPmNl4FNYs4Bm
Ib5hW25c+NaZlWpLEeysM8AZa9qzZLoI18QrwRvaiu8VWdKlc7eqKKAoBlPRYMfxh9stapuDLR2G
05Zr2PY6WTBYzniaULy80Vol1K6Lr/TLCbC62dGKmZccSl9A1E2s8hZjuQDgOjfiUuz6dje35cLe
EJkmnkgCyy3NGr+9vTzPNS7FblWuhe9FWxbgNPGjbPBcMzZE9dQal0JXb9HxRdOXzE5tlbeFHUHd
xaNTqXFrT0s+29I6V3PsChxIAKMIlsPgf0+s/kmtbSloVxj8M7j9LBi9wb9bNjy7Vj1Z1LYbSwrX
rIDvA2WZzd5ZPrXmvPtKzErVIRdrxJfDIjp96zydlwo6RTHa3F350Cd+r9j1fZN+NujrtCZNr7sc
g339p2cu7+CiXdhY9g6+solZUoCOcN70zMpY5mCABypPvn7dbYa+HamS90j/G65K+pi6phRQXYSI
ZmQbWVgilOmNyP74nUpmjaalcMpbLBj0ZchDvIavxgTdwaj/qrAmaVoKplLDFWM2+i20YUQfxtTE
kw6KtVLj8gmYbNpiG2Wfhcj5RQenQmlgNu/U2paCyaRsa2KOHQVIg/2pFaBOkelUhA7KR98ilqkB
x7KEYp565GTjwF1KT+ViI0z5rAPsUaH0m2WwapOyOwhbOL8NQDgVm5eCyYuxpVphqIJ6Sm4aH0lQ
zHbUxlwKJuSHUHLx7DTUxbq7V1tIleCgqyk2L513YpsKslyw5BG/RRF3QAx8wUZdre9SeBpdlifx
pi9hkztfBrfIj9XuVq7WuBSgDZKlII/jJdx6b7f3nlHghih9pdS6fCb5mrPaba9vYZF0PxFEDP31
0s6yL4q/bY/C3Nnyz3de064MfLmnIUzWPn2IuhnhWSctnjox949qvZfOJb9wR88W7RAiYpJ91Fqs
hJOytNX2L/lg6pba5EkvkBoCaX2L0Kf3AVS2d2GTefX0YHikWEriqdco4PahSCr7D0TJ0LdGhPsG
RdDxph1jvA/eHqR9MF6bBymysElzoqGru7BFaPmQN4gIi7JuvmC5E38a7LbBggrVzdu3v7a3+trX
pEDD8K+J27X3AiRDrlNfO+JQo7hWpTCzMtfdEkQ2Qn1cU9RIvOXYOpPS1Y/5kOIsy7EDRr/EC/K6
fV8bnxFwv3BPODck0jno1jY849b2kCoeeSrPy82GQPGF2T3TuKwBkVaeP21JRbctPCDWXGC+ukZK
rxuB8MXLGMajqHCwItMCzUmONfaM8B/UZvOXq+Kzixk2v4uGn7oWZAJp+k17mLk4Ka1BWR8So7l4
qeEWBG65oExsoOyrlPZgQKSo1TxTzGO30fSIQDq2MoepHE9q3d6n+NmIICaLF16i4/SA/9wxSYR2
GPCKVlwoUmDilpG6Xe5oPG2wpc1yzUBsd1F52jAsUmg6o4/saj9qAcpHmG/W5J9tXKzUxkWKzAmo
WFyvthbU2vykYboV57HKS5V+S6FpxlnEA4HpxAznpNvOXVZWKrlsYcraDu7YG27l0eu+wjJp+NKj
6qM0Hr+Uz56tk8kYfWfC+z1AAf79RA22QZNarWnpQJ08p1u3iMgBK/ZxwhrIE5hFqbUtvfMMfczH
qafbS9x+WBDBLRr3L7WmpaiMkelba3/QoAV68bF0xt+cXil9xDxKUen47VpOFW3jR+4hAro82Ob4
pNZvOSaXlSRMz/JDTuPTWLqwGSdcx9Qal2LSdaw4d/WFBdhizOHot+CEFFegFJFu1HW5maHKv4DC
wNyK18BoT9u1WseloMxLq23HdGah1MstblBXME7UOi6rM/Q5TrqarUfBIKpTB0sdRr/aQ1rWZuAE
M3vHp9fJVAXcH7D5vHBTPHPE61JQzvkcjx2mi8Ga1c5hP4URfM7VVomszFBO6JppvfADu12fjM7e
EGfAqE5pJv8myxDbOIqUWRtu5qgdjNF6MjT3kqjBHtyv3DR1KTD9Ia6S2Ni6MN/qLyka8ter2D7h
bH1JS/LcuEvR2XcDFvZLyQeadDmkJtVITMFKxYGXwhM9QW4mtoveRpKgM1zhkEQaRrFxKUCddDa2
KRVNmHmjdazirjisxax2aMrQWdwVEL+wNnrujMUJHwjvzvb0S/Sn199F+BC/vAUVumnNW4mAipEt
IIB8vOPqrRlvMRzCt75G+PfC4nx9/RiyQAO2bEtj8/wJhZVP3IjgWZyQ4/MfXdclxt6OgHMfkWI3
mooNtODahH3v5Q/2JsQ7L82+V+nm3Lz9hf0q/vcwMGT8Z9nkGqQuBxK/bfeH1cTu6mqLbQC0zWZ8
artCu2qRSb1eKh39wLe/+Xpk/E2ZGDOoCVcibT8TrUeIdumx0rofam1LYZ2KrJ097IdCXE7N27F1
8+sBnIbSW8yQcaEiczRr2yJeHdgqYu603bXZqkaCQ8P75dJtSP/w1I53Fa8k+dDYkf5pM7JNKQmM
MPHL1k03jrTI3yaSHdmjPc2/zaOjVBBFalo6cmN0pUrLzABBi/yhzWKMk/GXU5pQGRc6V/igVGXX
h44OP6PJG+ywtt/V2pbep0NnznablX2ox+OPSDcfjKJQbFqK3HEkjzGZ+FH2Yx2/t822vUJbYryQ
JjmzL8io0LqffCfRvClE5HW31cKB9pTqAIm9aYDWpTY6+8efPRTqxsApZ0814zXagLew3xn9+Emt
bSlMDUMzB3Nt11A3BC6c4rfRHf9Ua1o6dzVOFAcfQi9Yes099OBY3R7Bc7XGpRh12jZxjSlN4MCu
GaZo+Sfk/RSXjBShA9I10zRHM+oN40O+Rb8j6tsozqUUoUs7QopYND/o2gGlZ7P/iIemWi4GRdKX
C2VItzEdm9IPkpSFgqN7h6tpYal1XQaBclnI+qHDCH5zvfe6t76Psu5RaTaFFKTVrkyP2VodCswP
D/aK0SeZzgtn976UXzlZ/4YAnSLNbVu/CxPH/y3eradr8nhKjxzEVF8OORrpXNEAD6A20D6k5Eqz
5FJonrlBySIiNbOZGxknqD67P5vKiI+Yi/+GH7h7WwvFfClu6S9/gOMvjhutGl8R1Caywb0WGFqp
HdMyBLQy3Bk9uigL3Woabn0jPU5lWV24MZ2bVylMM1zmUDVoKJIJ17pJNc9BgNlRIxtjRPFyXMre
SjJ8OrLQTATKpzBRUThXVGlE60Vqva69pKqHFPqs/6jFeCh6uhrB+2+OBw3GRTg16Gm4bOnN5kQ/
Nq1VQjoLvHOkfpdN0W2Tl4ZmlXxMnewvHGbUSsGGTBkzc3z6OjGlIfhO8cFPh+o3O8GgU2mLkUlj
fpmWmm4zKm6mfdLL+c+hwhtQre19hT47oEWf5pqV1ulusaxx0unDAUl9W22dy4DX3mpQELT0JCw8
/avn2F/GolcCbTCf0jE6uoNAebqNw3xFuAqLw1u7jWK1jVeGu+q9YYup39VwtRRG3hJjmVj7X9TG
XIpPlDXMrHLouZ5ij+fh+nbIFuxZlVqXca7FNiT95E1R4I9Teuxw+MEjZlXLp2BxLK2XUqtXrezJ
u2X+76Y33rdG+aDWcSlAtbjfijqryQOl7k1rdY+iwDNSre39oHq2zKfJXaemT71Ayxz9lC1DfFV3
VaY45NJJattpmRtrLUiP+V/JwV01k/uk1nEpPpuxx5DCjEWQlzNuHPGqQbpXHXHpAKWq79uYF0dB
XWn9re8bMOMLtTKsISOG8NVBWgFXcFihi/f7kq3uX4tLlllxRqUjtG50vCaTzA7WpvWucV0yTmPu
/6U26nKEJn2mzcNiBdRkn8TavNuaSe2GLqOGzA3BT3d2zQCfreZQH80M0wylXsuw2bHXMw2Y1hzg
/lqdJni47piU12qNS9EJYSXSMfuYA3v2sFXdDyJLKZtHxvFlcLZ+VtlTbMyBs+p+2G2W3l4X8SCU
qOLCkAGyK1YbNeC1IUi3PKc2k87HYui/qI2LFKDoM+rF1lpDYGl9dbCs7ae/6mrLUIbIthhhoQyE
oIFWm6clifUDBmaKW6Js5ddmkzXpljEEczncbqP2aYwuXf/PXG9tKTYdYDDNQi45aDwrARwL+B8Q
0aPagEuxmVievXR+MQRxVV27pf/NTzS14qMhY5GQJxgWlEj7wM3wfzXd4hoJZ8WrloxG8jFL2vJY
9KCp7ad8zB/EVKptKjI6Np+7rinrqA+czPbjg+GNxt06OI7aBVSGIWXp6ILp8/bmkz9LnWSrO/uK
h6eMQtrAZ85T6vRBayXL0fEKgTVQ/1lpscgAWcOb8oyEYh0spo8X0Jg4R7OLFUPIks5P2+m33d+v
DiJ/OqxjcWXYutrN2ZJut5mXDJ1jpDVYCfOqGf8wed2qDYkUnKNfls4w0HLvLvF1GS/NVSwsxcal
4MSAxm7xy6yCxY/K92U+m9lxBFV9iRJ7ZmeRUR5b70RakWdjMMzG0dnwPV0vSXOca1p6147+mIzT
Zlaox6zY+mWm3a83qEhvapggTBtfHnOb1+srHKgqGPrk3TT2QeXpF3SCz/VdOpyphPST4zpVADO+
Tw8G8ExxMBytVgsjGc5kLrFVaE5bBlNDqfNodUv1l6EL65PSkpQhTcY2RqjfzXXgFFP9RWsi9zBp
pal2vTD3QXt297fKtvcTIy4Dv+wfc6f9c7Tbr2odlzYADFpFszYsx3b9ver1H7Yt1HZ0U4pSSmUj
HJZ0DCa9a9HQ0Y9Z3CnenWXMUeaKeDaraAii0al+kBPZnngIPCqNiYw68mIksk2dtZh6aHvH1vrZ
3Zw7tbalEHIHL069yK6CZm39U9kXyy15+UtKd2eiyJCiqC3iCSvrbQiqrbh3ttG6SvxZcWeUxdNW
XRvmwjSaQN8iB9u4/KMW+3++PSz7O/OVNPEvielnK1ybs7UjbUbbOLneR4MFl5/nV32w5lrxEi2D
kBpr8/LUnrvA6NwmPUTTXG9hWvfOJROKc6MvxVJUohvbd1sXeLGG1V/DGjqtmm1dGKMzfgJ4qr7c
BroMtzs76ruggS4q/tiMVp8+eENUfaOC541PpYs2TY62ZyyqGxyAENRH2V1vvsy6MLt7W8DHOqZY
fTf35Pqy6kCKAgfHockzxtmwtuPgZ8gvevmkPUZtHhfB2OmPS9/5890craJ8l2rY+t1MVbJi2Igj
4QHbR1Grvf5+UfafLYLVAic+x3MTbG4cFlNTXS0IgBzfXmHnJkfajuoxWXE+3PogS9sP5qKFaZQp
ATfx+305Lx7CH2O2lVwup+zRn7obx+nUdn4Za+UU9Ub5NOekzTRx5GX8WLrad6URkcFWSTZMbWWm
bTDZGuCZzbpb+laxXiXjrbYx3hLNilv48Nby0YvM7bhmzSU/7H0/e2W7kAFXwtkGjAy0Jhgq3a+v
/Hryfq/TZEkO5QCT2unG4piVbqF48ZExWFu/tFHalm2gLYZ9jAqqcScP5K+SFojA4PvlChpNUa/N
YjZBIpobMN3fuuXS6/6M4Cberi/b9iJvshKtaYOqHTf3fvFr3fvN0VKeP149dLuH0No/1fWaz3f/
y9mX7chtc92+0BFASZx0K1X15Fa54+lzciPESUwNlETNEp/+XxXgADbT7QJ4k5sYbBXJvbm5uQaz
QHLvbiymZUu3forPPjuNuCghyODCsaqZh8tSl8Onrm3juypYGq8Shri6cFxsVsMyZ7rERwElMTWd
OQSIvdIGcZFBmwSdal7C4TLgsS6NC/mkReBVIcHb8ueVsSsUYKL5GC6HLkDDSFadQgv4ls/VG0eq
K/xYy24rRmmHi6jGJTnPctnJabZVPeA2FkhPGJMLZCN9HxqYNQ8XaekpCTtxajicyfw2jnOjGYKo
XWQTYYaIWT7AW3o4lwsW2G905zwlnC3l0O0DeiVsSiPFHkXQ39iUr88+cTFSSzG3a7EWw6WwmmUE
DZ5HUQl4O7V7cWNyHJfu/y9FTlyoVKQ1hZMzQVZqk/bPppu+r23RPaBMAMHVqv13GBcW74Kg6E/7
To50atrlARqa0104LOVvbbzCpVcbvCHutZgeyyKSTyWUo8c0xP+6MRGvn7vERVxxMbcNiaF0s8bV
bzYeyhNbgaX2W0Hn5G1FEtQbpJMuYtf/lOp4NIOfgQRxEVdxvLa2PPR4oSyBWXbzDprgf3t9tWtY
IwIYh7KpHy5RL4dn7I3kYZna+ca2eGPC5fXM/KGK4hYKSn2BuJ/qLSfipWCB1x2duHirZudXV+1k
uCRD+EksJX8fiPr46DcpTjIEs3EHaFWhXRTvKM4P2WUQev/kN/h1rn6Yk2IpQeht0DFKur7JZCkh
jCSxz389+nVm/1uNENeBpWT7PAZKjReyoGsJ1Z81rw/SPU2M6aeWxv0XFNCLF0SeuAJ8XWLicDJI
iapsvo9aQ5K22Pf7X/+St/aOUyRPqtnjCQSqS1OMd3hd/AY1dr/DTjqhqvpSrhMsZi+2mU4y6e/C
crvR3H0j17rIK6XgOdKzEfcGHRRZv7RNegQ9cLyACvuVAS78ahAyFONuzIWGwRMu7ffjaL1uD8SF
X8Vl25mEYM4rsbIvDdqDv+3czH4r6uIXWlavet8Pc0nKMr7fFhWnkTTiyWu/uOguyvoSOs2IK7iA
Bllfoa8OiUW/49lFd+mxqfYtQJqs1qC/0xvMVIWSXpcf4uK70CmlVVm00CQfxd9UbXW6m7by/HKn
nN96BdP5BpcfPgb7CUYAVQqlHr/LCK7uPyczcIaCIWqW/kKC6p0Fsx2kUtyV/VbUyQCWtHrZJjw3
9Lb8apABJr36HR8uqKtAJZ00OzSE+BDMT1OfQGebjn5R5GK6lCn2DezA/iJjeoKB8P+aTnu9jxJX
q8+WPd6kJIbmAKOdKq3+6m3i915HXEzXsM1DsTQGGZfAVnHn6o/JRp7lswvqiuGyHUCy2Vz6eWoe
Ihq8yKL3kjAUKJZ/3obTuBVJG5PuskJ7+nwA3XWqKum5nM6BrerQGNZcW7DB/A1aWu+6Qdw4Ld44
41zUVRVsMH/b8UoSNjgjKhU8doPxO5xd0NUxNJCDUhtsFMxJU8pAsI9vqRS/9d3OAUp7KSfJcU6Q
tftLl9NjBW3uGxXMG2O7iKupHCGMk6DzVsdHCqWcbFSeJboLtyqr1UKzCYkWArNfoF9rp+KrV6py
bV0aICDXsFtxtHHI4Q6ZoDzxnA/+894uzKY6U1X6IiXGNHOhs43eKITeqFZcvUI5R02kOo49ohJU
KqJe9u/jUg/pNtvtk9/UXNf5h3o32QXcekZoTaF5oc+BrN/vbBv8TjfXwQV99GRLEgjad+gVB7R4
XIrtf37f7RxtY2m7IyI4fYRsnuKD3hVi+PvXQ7817c7BNs4KZEfYy18M7siPM+2GrEZf5JEK6/nx
ToDWPVkgMVqgpNim6AzgIc1rY/xkWoiLuuqPkbRoo/aQuVzuaDuWQI7oyi8nurir8AhClOfKXDrF
7ht+6ko/3i1xlZqWMWhU0FTlBTAgkupu+jg3lV+2dVFXCwwKVjBmDDxCjiWVg3g/hYHfAeQirqp5
rWk4IiOiN/cV0kF5NY5+9YSrSTg1MH5hhzYXqZcvyyE/sLH69utN/kYed+FW8QqnnX7sry8o85om
icEbD7sxIxK545Vbrou2iiG437SmNVB+JybjcRl/QCe7vpd8Tk6SFRvMqUmQDWq41eX/V3/ltT/p
xCxbbVtNQsJ/Z5iPr8e0gdtbtkV9XhJRvWurEH99DcfUBLPV6dgmzYfEEhSYPUSj61HuH3g3Lxka
LMv7Jiza+0bXxyfS0vmkKvEhrked9Y2x2ZQkzfMMPnvaNGY5jZOR95WBzuu4bfKuPoo/+qkN7smx
E+V3xLi4npUULDzmA6runP+mk+SvsAi9SI7A1f+c/SVbFA1IZyAMOrcpOEhLOnajZ63gIswSU6mx
4thj84TrHrHCpvXop5VDXITZmgA+TeAXfeFKwehvqrKDNc3JKzpcjJmuOxUVoukuUHo8iyOq0yIR
fnh74iLM+n4VSVTt+hK28JELmHxJ4uofvw+/nmk/HOeiDjfwJ2EvoMLhK2fJAwTvvdxMBHERYHIY
20ZKBI2o1V8qaL9Fm/QrFFwE2AG+Z1IsmJI6ZPNdI847mgNeMC2gPH+ekkrMIXwRhILSVNQ/RqTX
z+Ga3FIffiPXxU4EcRGsm9YQia+jUN8f26EfLMACxooyawQNTgHtWLqtzE9aj7gKVEHfNeWKd6zL
uEZreV4WEOVYGyIXee0gF7m1lKI1xHQdUkJ0HwtwZALT+8FCiatCdRyCz0WLy9paVZ8Duk2nobSJ
XwPLBW4dheki+JbWF0rGOF1rUqYV82P3EBe2ZS0eSAjMsi4DuvBp0UQa5rniN785vx7SP0Qtp/E4
6xZ9gz4YvlY7hXfH3Hn2DSKnxQRL0iAGnrq/lPVa4OL9bKnZb2wWgQ985dh1IYoTsAxRVKoO8L7i
oCcCIesMbIIhG0YePdJ2md71qvMsh1ycWCWa5aDgyQCWX30s20fKiV9B7oLEGjx3A745w5Jo65o0
7viWkqP98OvVvV4FX5kkFyQGi+7uaEUETN6R3JVJcmK1vCeJ/j20t/Aw/6KfXvsb1/T0ww7qKlbF
s4U5yzFLsp83Xv3dsa56CTSIl8Fahp/spvg7FcqZps1KmmeYmOG0b5d4eKGFwJeYcKuOLCzK/a91
CvUt3PAbtykXl0JWMwa879D4VXWZ2TLas+6I5btdt54PBi48RXdQFaNwmLi0s5SncW6f1qO65Xf5
1vdft/4PMwuZoYqjF9mClCS3RwlRxKwZwvi+hF3NjSrszdVz/gbUJcKFAKV4qUI7DelqUHBoVZjn
qoMsS9bGbQ+tYxpVDwZXOfzpMX6mIoi+dkcVP4mhOR6CTZd5LwQ/ATjoZSMBqRenuVFVMcqevm4v
A2fTZ71VL3Ewd36XGxcp00AmpyWQb73gUSwEGif5omagMn4dc9fM+Uo8uAC4DQ+ye9dt+PIrWl30
z1oGL35DO/m03Ok6yqINcryW8BROg0UK/WmfaxlP3E7VuqFirsapQeGJOms393XDb6kU/dtI+8+k
QPrb+fLK7pYEHFXWobVOeaWKtBFEPqzTvDyyEUIHs9r/iU0ytRnVAU1bIqYUSJzpoYVE2PMoIn4H
ObnovhhrmYWMlC8xX+jpWMjyWwKoN5BbRfgAKQ9+18+kvisWOFdmbIIcwSk67HZWRRHfbYnR5y5Z
C5JWw0wfxLIB2jKDSX+m9vhcBl17N9Z7T+/CvTd7BpPcYkiXfQMzSGkTfWqqCBrO+xy06wm3vCCP
CgteD0RVzoRcXzgqEH7u27mGLfFWWiFTWTL9WHETdtBPG3jxlS5h+xHaW3A4DeEr+EVG0/ECkED0
KCQoPIQI8wLaZ+fz/IWpj37OIqXl/dE2cJAAgOsSRfbUjd2NjsyrCQpDO/XtBigkD8IR/qdrNd1x
PK1BblKLMwtW5QNFxp9witwonsa9qSC9HkmLru9A/teb+VYN8Wqo8uQ/Ba2gtcBKYcsLkWR2j/tz
s7XG5ykJozsHYzsA1DbA5ejSghGbfiY08mpXY2Qnaa/SAlZ4wDpvao74oe0PyAlid2YeWQajO6kX
HuCyhw4yvMrWqcskSGDnTU69z30Lo1/30g+HmhrX2sTGoFSO+i6LF/Z+AvDGJ/dicKeaZYEQNewE
4WgSqAeedGUG66rdc3Anh4WRhgtd2wMkdEx3cb0+w6bbq9GCD3eClKzoWzE0ES6HOiDuGxD1OVkV
/fTrFQ2vn/hK+nXLV3RYGLyJI5gyUSXexbB7+Qc1WHzaUY+n9ijIl6adjmw2pL+PkQzvuo3EZTaE
B3+su22v8C/xr25ssFerUvxYJ6Z5WMQrxTP8pQ0CqPlH8ohAYYTZ6mmYr/bG0QCdQr9FcytgGbcb
h7FNfZFl8dyz8kXuJPQc2wnwJNZbdNUuuWzKNrD5aGGM1HfML1BcmkQHFzAC658a7e5pT/GuRmHu
vft0pXkSujFu9oUpISrgbWMCVQeFw6mld7/ebm+kVZcnUZXbNmuBBNInfZgVncBBt2+3ZFrf2swu
RUJA1i3R4wC/RnpMH6t6Z/cHyuIzGgaTTEdYvT0fkFDL272FUkir9UsnxynFo34xZobp5f0+brHf
+eTWqRHEH9rFVFglFv1Zq+Yee+JGbf7G6frv7/8hU260lcouV8OhRP4xlSAoKtMFsLDepxsn1BuB
6HIZVpiZBknJKqDw2iMjeCeHh7nq0JSXbG2ysjfxyW9LOJWC2sNityyBITe3zyt+Wlrp+MaveGu7
/ZxOvL7PvSoK0/MR4rZIE3yDP9tWo25rlnu/wZ08wRZYLycLukOQDOPnZGDHWTTB518P/jp0nicu
iaG2fNtngMkv4RRuGapPgAfLdQXAHEpZ6Bnp6WFMBl2nVtAjHRQd86ABf+nXf/6NyXevUl18yJlz
2EtpuvwmDmiQQmPTS8kcP+36R3+IAD0MKCcHTFw37WD/zPPnvb9ptfjvEfDKoejyGcptPY4iQCXS
H0RDO3Uo+Mdpx6NNWkvb2XTrWP+XFs1UZMUGs8FTFdeFyRpL5ofQWHrP5iL4otYGm3nUxSkq4ujp
sLFEe26WKfQsh29jEREflg0mwykRtshEY7Ac9YWvyydZd+CH7preOJLfWkYnPlsVsxLVDByTq6za
8VrFWHSrT/3W2D/H5/8TR0K3Gjeiy7JFx3mPohXcF3Vj+78+uHRFZGU4mmageK1lbfv3AQvRAs9U
Xue7dBkhKFP2RYKEcqGBCVMu1fuZEJ++KwSUnBJ+2ajdqx410FG3jwVSDzwV1YtPTEqXDsKiZLT1
rqtLIYzKkjnMxLB5OQPhw6+n1Q8xKSBnsaslqS6rmv6conpNYxWvZ78vdwKe6aAGtK2t8Dja18+0
iL5NY7N6HdXSZTsQFm4CwNXqAlLUnZx7DaSm75Q7wSksBPLMYRUIBLFIE3rINLBf/SbFic244MyW
MS+Rp5ZMH/1nugSeQzuhadAJnXUVlhfwH+xpnof6GTr1XiA2Ll12gpy2IRAaPZIy6eKXeWfzN92I
xutUlS6st7R4WQBeOMjXpkO+0mi7Bma8UXu9kVZc9oPtNjYhr6DTxvhHJduXPhk+eC2nS31omi7q
ON0xtO5MlsS9PE2x9FtQl/0gARaCxSMP8qRuTba392afZq8zQkon8mPDohpkXEw4oCxZGBRVSo05
/JKtdEK/FKTZUYLhy/UcPjOk80/1ss6e63m9GP+QtcC1jAu27iXMAZtzaU7J5AWjxiZ3Ir+xMc75
ciwvVA73Q789HHT75rdTnMCn7RBD9nQrQZQ/xIny+QCERe5eZTNez3+ekr4dbEtCfHhjcTuiIW5p
Y0W9uAhcunQHakd0SzWWcyk38rzRmmQy4oVX1SldpkM9At5Tr3WQj21V3ENp+jgt8Ej3mnaX66DE
1QplFkXeKPMSdMu7deCeu9ylC+yLjTgABuUl4NEDC3v1YPakfPD7cCeEpFGoCitTXcRh9bkmlcxY
d9xi8r2REl0Z2CRuoSy5YfRpe38kf87Fd7+vdgIISttVOYYoPWMFExC+5EN1683/jbuRFE4EmVW0
IQ8DHJ3NRH9jIJKnTZSo09A38t228u+q6bp8KMr1Eixwf1zWwQskhABwwmtGVVSWhyrhbQK3l+Kw
61ntXX3ymjSXSXDwq+/gxNWFYdKm8mjSZlF+icGlEgQhVhkmZkBDkspkcWCf9ph4Wbtx6VIJeKf0
pgKqLnKsToYuGfXzKsDQTk8rWTaBLlOIoQtew2fD/h6Xww1c4Rub3+URkAGUwqDB2M3In5Nq+N53
gH35raUTtsvGywbKGApGeqpKO7LXDxsqeL8yyeVW1Vsb7A0dMfq8rSlcJc5dsRyen+7EbtNwraKl
U5e2nkha1gHPlhlSxX4T40QvhOeha7tjYuzYfoGw4OdkLr34SdgsTngqWKMNVGtUYX24PtCi+1xS
of0SsctUkGE3bi1ZsVuiGE+MwdNWtV6NWxz3zqmNGiYyROLk2/H4UBAbpZv0s/Hh0n0DZqobOISF
1EUEB8vMFqPOK0d2I2ldC8X/NlwkcwIUkkUNMHxJkNdBWKR4MhzTQer9ZAFh9px5p0YFkCnZmjAK
8hlSfenaKOhEwEfVaz8yJ1Bl0Cd81lpd+pV1mY2rj1M4fPMb2ylQoyXE+7WOkrxErXHU64MME78g
dRVim1iZusfzey5A+7l0YbI8zGKjXm0p6dpKt5Vct6Y8khw2WDprx1CchuL47DcrTpSKuYJtz7Hg
lR2OuEW1vxtFd2NWXu99S5eq0EYNyApmC3KgCro7OvXbY13E8+PKZ/YVt/j6zusnuKyFo9qEtLgs
5ZAAXJ5qqEc+bH199hvc6SJJlcg2MChVi6Ml53kA12Xtglvmb/++VL8SsP/hLlihKr0gmtDgrU+E
kP6pOeD2uDXrn/s2IkOQaM9BgqvSrVheBB3f644UpyO5Wigk6kO5cX6/w1Yvw8spIBe9/djHTGfD
wMj9osv/6UWrj6waHsJ5fD/VQHsSlvQpE2v5HIZtnREhv/jNlZMatv1QeOywRV7iB0X7AAV2Pnzy
G9vJDBw+mVKGgcyPKhpOZVG+AOtyi7l/HeS1VXBSg611V+3LgfsIbZ/lDih7t/rJmHPpEib6DiYj
NYmTvDDieabyZeisX/C68rRzF5RBy+sk12O8TaneSWAyQ6e29svHLoUgSbZ6LOHHmYM9PmfbkvyB
F3m/fOwSCOJwGcNFrDCCVkTx07xWW5WFXSBuFNnXXffKorocAvjv4UVvQ9psGjVmBTCUDxtb6nM4
K+uXHFwmQVTuUTXOPMlHTnI9dF06ydazjneZBAer7LHqpciB6+RtevQlIIJ7YhT1u+K7kAUaFy18
24XMd4nHadK0NlNGfPCKV1cMt04MgKHFnuR25gPIJ7q764LuluH3GwHrsmZEVCyags+Tq2X/MAbk
60GZ36y4OLrNrkjA1iBco+PUdmdiSr9zyoWJQYyqLdQ6JkByqlOwHweYAzfxf2/NiFPJw4ct6mPT
IxVQesfQKb4YFt56/30DECBdjBhgGF2z1jX24rrUp71a5N0U2Slri908RX3ZnPDD9J/o0ZMo1SMv
HjdhgvMgEn1fa/zIFWLlN4Ludb0jLl1MWcFDsXATF7kwZHoysumekg3NtrSyRJ1bqSnMJSEy+mXc
xqLNQhAG1pRtgFqdopBXT3hprE5NLIYlXcL6eGqVne+uL7xVSsqquQ8byEB4RYELUNuB0I7VIpOc
0OBdMi33IdN+AeYi1FCXBIIK7KbBRp+7cYau0zp6OaFjiq8l3Q/N3LLFpFk9JXm80A+N2R5brKvf
lFzT9Q9DrzyORtrPCN1CvhRt9OeaRH7PTy42jdfRFE8hhp6i46ku5PegFp5DOxXCPpcsJFss85h1
TcbEDObM1PvdOF1oWlkNU79qKfOEb82pWIDX3YfmRrhc5/WVY9CFgqEJFC7lOMi8m+PuXERz/Gy7
nX+CGKD45LWkLgKspdB+4dfJqRT9S0Xmz2HgXjJWHKZJP2+Xom7B5Bxb1H1lT+H+NLJ03bnfXdYF
gE27BWJmamSu+ugzmyKTLcT87jcpTgjxBJBpQO5EDmQUP5fa3jM6Tie/wZ0gSiCPGhOgSPPQFst9
AYLLaWT0468Hv37hKzvGRX9R+MDtgCtI3Df5er+1NUmpKOxJbxYrUIfJjXvt9Qr12t9xYgpMtCia
6CJxVVjQStggNFtCKSM0J85J80CSFejVEvowv/5Zb5yQLhQLfn+DPRoj8sGQP5IOfmhh6NcBDJ3D
V4pujMpgFHmHN8GU8eW9Zc2L32c7F3SeSGBLITuVj2z/aCb1J8S//UodF5LFRTlzVUeI26kvYDpZ
Vp+hS+8l/cqlS9zhEU3sDj+xXB7FehrG6H8DE37AUOlCsmy9RqYoMHgzWJk+JxRwsl/P9zWxvLIr
XbjhFtMyKiEsng91TN/FNa2fqrpe72Oo4qY6Hqq7JlyCu44ocyPe3tiYLsBLV4nE3RN2awdMby8m
mMJMB8IPPgZl6J8TaHylgZd8FTn8kgFHHq4Exz3wOxZdgJdthgWwrZqj8aX1ScEU7Tytt6h1b81L
9POX1305jlwYngML86z35r4bi79/vchvDe0ELKvKtQEXluexrJKTrZOX/urB4De4E7HNMg2WLpyh
m4Akilth+REQKnXjneSNFzfh4rEYWaJobnpsl4SSPu1gt/i/MmHxJdmn3/twOM59Y+cz9vCSDvs6
v0Pt6aWezYWL11okmfbNxiwHg0id5i5u7mik6Y1S5fUDQbiILZgElbvcBpFXHUNDf6jSqlXfxR7n
Ak+Yp0ivn3xWSLjwrWXtI3VYwfLwKGIUW4S+t6SPb1X9rx+gwgVw6agcIdAueJ6MJXuWB69P4Knj
UlGMZP/N4qnIr04HeennEOkLANg1b1nOdVdPGZkBKeQFZX7YfpFc4+eHYr0khY2YJBg/pNMHxqc9
25k2NwqA16NQuHCxSoWkrWvKc1Ym8jyCJ7gTv8s2NBd+/nLgC8JjtTPL1258Uib+Wy23uB5vfbaT
PDSp1BDOEcvJdCxnFh3x48Q2c/Lbm272QOwuYCVcp3xfsp629MSgu+81uIsXW4OYD01LMSvb1qRo
SwaPcSu8TE+5cCFdauzMuIbYLSLsIR/e7OE9uud/+X2604iv1opGQZ0gqwZwJeijHK+Kftwg4WK6
lsRq1ZTI2BNvSGrscge3T7/jQLigLnhMl2btLcvVFJBToQuwDODP4LddXFAXG/b+qPiOOd+q72Ll
W2YUaD5+c+4EEVw+EiRHjXlZjw8E/bt0ptSvPoRy6s8RenTr2IdNx/KKBMXjPJq/4U043zhK3ohR
F3qlLMPLEwgjeTIf02Oxyv4OzNtbrMw3RnehVyJqqjkqogg9jPAPQsPnfZhuXBtfv66L/+Cuphk8
VmmjnDZN9Fu3k+7RjMX4oPam9ku7LvoKtcg2ECi34V3OBFlbixQODdzrlgVK+s+rSkGpClkb0DwO
2ZAq1t+xOr4lN/DWvDvX3ni0siXbgMGrbU6TI3rinfW6ZwlXCTaI0O8KWHnd6wTKJRua+VBV9mtN
odL+eVqAvypCeM6xvJTivm91BtCo54c7Qbowhi3De5ZDduufsa5/byL20Sv+XXBXUaowHjW+Om7k
e7vX92t4y4/iraV0jrnZFmVnyirKY92z074NJh36wA9HIFzwli7KTdTURDk0G38Pq+A0Efrda05c
7Fa0d4wNFUS6lgQKPUkCsbBeUXvyG9055dY1sgDp9jSfw+5/CdPY5QC5eV1MhAvfMgsIsCuutzk6
9nva1EqllaSeke8CuJiczQZaOs2hyGBSSHB/s3v71W9arrvohzrUDkKNU7LRvG/F92gk3+XAPvsN
7UTmWPUyqVYe5maEbnBaEqq/dFSuXr1d4crMjpHkI2qLCKccOfGuIZkuSz9cm3B1Zvt5q0ihujhn
hf6b4uVCa89d7oSnWqc+pJCYz4mlL+E4v0tC2HF6zbiL3YrWrS7UsIX5TCEaIVaNnreShVdPV7jw
rW5IquSgY5g3Wmf0aD/XtZ/cgHCxWz0QB00cDhiasn8SVX5ooWLhNyfOsdlFeC8Dxj3KOdRtIFoR
/GMWv+6k+I/S7DiuVbwdUR7WMzm3vbxbYSPo1foULmILliOqhkVYnJdd9zm2rYI21/w/v0lxQtPE
Iw/WGWzfftp1uo/8xaBVnPkN7hybR79Dd0HqKBc9777FDSk/qrD8x29wp7a92ikedb9E+Rgc+0O8
Nb/1837rReeNo5M5sVkUkHpUaxjmxxAcd/E0BCe5+dE4hAvaojGcPethiPLZdJ9WMUCOa/bSRuTi
P0AtMvarIhh7Uj1LaU/eNcnsV6q4ArOlqVr0WOYwX1UzZgpqs6kNgfvwWk8XpqVs0dazwaVTN/33
XW2ITtjl+I3tFLXrnLTc1hHJq7pl9yJo5yyWYEP6je6cnGqCP18ZGpK3toPLT/Qc0Pqb39BOeJbQ
pjFRpwkyrc1LJr+s7eZFJhIuZmobo2HYWWHzZocudgYWIf08L3vx6ddffp3a//b4hYubamcKF4KN
kHzZ5rI9iXrs0Sst4uAPBSeoG72Wfx+WXvsrTpwCKLvqziqSx23FiozGRn/QpIW4rO11Ju1i0p12
x5biEAujFHagUP4PkKJtoI6/mCnL869/7hsJwxUJJG1jkoG2NpcQHL6XAf99WOR64wB4Yy5dGFdv
aRkvSXHkph72IZvGBVozYRfKJJsL2e1+B6SL5jJ7zMVEEpt3R7dDjWLjWetddrtArs4Us5km7Lf2
2L5Dy6PKaHPL+ep6hL+yDVwcV7cmySH20OYiAYyf1pH+HeZl0fkgLXtaxr5mfqHuwgi2te2jSTd7
DvOe5TwleIq05PCs2ly0mKkMv5LMMXqnyhSPqesdMvx28tqiLlyMYC1VFQmLDhw7fhcVG7MwicJb
bybXc/e1NXCyoLHrUMm6snkSJ+sZ5Jv6n2qQ/K8A8MZHOAeW2LJkGM/9asMTZ3GSUREGEOuztZdt
LhcurkxFYzmtGonY0r8FjpF0JJVnX8RFlqlwn3u8MJEckmosa+FjEVfNeCPy/kWKvDZ5TjGzBaEw
IKXb/JiIghAb5Dt2VrHnuTz6U1HL6p4Z8A63ve2ygtow1UndZU3Yw9sAVi8pn+A8N0LtoEzlGMRn
qN/hHbhcIbZIy+O4rw2J21PRja3nZnISL0CxsIE8EM1BCDnvon7o8R/PIEt+vokmh53LKultvtLj
j0FXGpBP9uIVBC5arKNcbirsbA6txD/XF9vUf/kN7HQVZlA2YAE5Ib117QD9WY6mbrpAOdZvwl24
mCZWg7pc2pxCuu+d3IzJ6Ljc0n+/Bukr+8/VM1uKtTOmMDbndI7Sg4vufMAyz3NBndQAO9KoHwaM
DlngIuXlQNKVNX51jAu+IsHYFmTX+xVHB/LvodNSKs/C0YVd6Qho+8nKLd8aPMZ2ekvDvfJ8V3Bx
VwFIBkep+ZEPcEH/VE/h8cKnKfCbdBd41cMUo40CeeRd2euzPsBHTejsx5kTrvRWUGvad+Gw5rCz
+RaFY33qq9DLCZYLV3pLNTXgi8MOUka71tm06eIeuC51I9m+jj4RLvYKFU0cdeW85yFvxN0Oi2F9
SioinnXD6j/Z1b97FwqQhWSefX+RU8cXMt4M1OKWfC+RJocRdGxy+HVjXNAVGiXVQCe15ABFLI9F
HIZ3DERhv8LWxV3FdNMchsxzHo0hT4dKiPsQb8ieozvHyGbCAzgRPuVNRx/0/BHYey/glXCBV1Oc
RLPt6ZRPTfE3qb5Xa+SnzwiB15/PJ9ruYi1wM8s7Zu9gyjem80a+ex0jLugqWC2oLNE8Ac38TjS7
SQG+qm5khOtR9EqSd2FXRzfWDBS9KU/MON4xc8xnIEvihxgC/0/dWkR/CrXeYq2/caL8B3G1hrgU
l/ghsZVhytpk/W2fpvoPv2lyThSdzGa3czyC8LPYR0DQ13ReWz9UFJwafl7gg/cKJK92zOEU8M9W
kJyBL+334dHPQ8ddE069oEMOKs4XFux/VEngecy6NtRzsyZw6cKW76apz+uIm9M17fiFKnFCtf8/
zs6jyW1ci8K/iFUEEUhuKakTKbs9tsf2bFB+DiQYwAimX/+OZuXGtFpV2HjhBYQGES4uvnsO96j0
vHk4wwL+MHPfT+JVuSlKANx9OSy6LAw8P9F17GVlGu5APWqvczI2EMA5X7ZOx8pb82mBZFy5l8fN
N6hVWKcPLl9U2EQVqDx4FMI74dxV050HU8ckDrvq4Nb45cL7x6NMiKu+GGfRn2Eb7T2MZdzcb/Xo
tkahlv2ydeqRXIpA9Wetg4+AtA/Nun5/u+NXMjPCxppW1FDhU/b9mQajeJBr+NAvM46O9iBp++wR
fhri8JvIl+KpnvIyZRpw0rY2t94oXj/lobn88m/bihUpn2XtzxGptw5VJzW7H/so+KGLYs30EuQk
WWq6fFd9Ud6YCpdx++8GK2y1DD4VYtVe251RMDp+mFiwHEMZ9WktwQm+Pa5XfsJ+dS2jckdRh2rP
wW76wz5O5UH0bXFSq787sQtQtrVGLt7Ztkdxd9ZkHLO2HbqT1mz49PYf8Pq5ANHWl60bfP0qwlXj
DNfW+jh705eudruDQV3wZdv+Ykoy1lN3HvXfK1IdSTvq5cbAX+m3jXWFLYfFjmbtuQ/940Am1NXc
yl5da9ranjaYBkOVo8KQLNHHO4J/nIba1ugaujDaynpBuyjrgFdGlTCPudXzQnvi5Vh3dPRiLtbu
jM26vwuhunqihEm3fc8Guireyn+vGGcTSpJ0eZMMKMN1bPzyHf7YVCuoCpraI+15OVTaD5Nx025H
sLBhURAXE6Is2p6HwteZ6Ic5C1q3UmSUjL3sdxP0YxEp3pxHRR73efrcrG6qgqgBetk0RMGbEiYm
+lyK6B8UG+VJv6i/3KahtSor0UgwLVt7ZlHwafbWrOS4STi1bVNiLdhZX+Hl8uwxUdZJ05V5BjkE
dWNDv7IybVIsXg3z60DU52jFbqtgaXdY/c3xcLchsSJqN6mDWJ9ZLL97Su6JmUa3tW8zYkEZFKqI
aI25MpLTTr3xWBH17DbqVtzQyomhtO0y6oP/gIvW3wMMz99u+sr5ZiNiijIFC7OtPgNTF1/byONH
vuO1Y5RS3Chav/ZR6cu5DpWijUrZYidn3idYckCTN/acbp0itJaoF9KgXMVen9k6R0cvHHKAqNpN
uxCJkZc99xthSE5yfY70vB3Cpn/aCeyW3h75K8NiQ1ddPu9LNJWYjaI9z9v0AE+nGxmXa01budGi
9XfckKvmvAaNOm/tLE/lSlfHjlsnUVlNKyzJx+7cQOm46mQMS8Dl77cH5cp0tIGrSFFoCHltcy78
Zn/MFx5lXbfK49AMtx4WXr+VC3EZtD9OowUKI/7MZXMmXud/9JalVgmtljFVZYRyA68Up60IxI31
de1TWJPfH/IAmFfUnsdwrE/TkO194CaPLmwOy6vjekNyGodf24ZJU85PBM6Bjl/ZmvuT8uc+Xmhz
ntoCSg3eXCV572RBK1D6+PIbQPcOaleQbDlz8nuLAO7NSrjlYWEZ+bLtapi7MVhUd642iUxRHFSP
o5lvWcVeJvkrVw4bxZqCkI7K6+vzBFIlemIBL8oDAMQFVgghz3/VvHPTshA2mjWAJ5u3TteQfPXv
w2n+2M3y89vL7MqstDW1ljEKKtou+lw11Xckpr52HqR63m77yhK20ax2AWvctTgJi7io+0Mt4Etb
jTkqDUsITLqFlDai1Zi6koQgUFjHZT5E9f5uovKWgtG10bHWLI5DVHxsQX0mlMUHIkxz6qJB3Bif
K/uPLazFlMfjZhpxqMR9ny6LhN1m2MIeCo/D5XwgQdjdb01NbiAb1z6HtY752PrL3s8aD3CkhYPA
EoBmQ+EhqZ0sXIWw2S2Wc1Kjyg2njVclUQAjiIDnbtIKwma32lGOxkg0vrSMZQ0x970ob0muXBkb
G97SyxivE7xDzxWEUU5x0f+Ef7J6qoKgvvGxr0wlG+Fq4hBWMiNpznWwHEYJlwC2Np/eXmjX2rbO
4SleNuU1Y32eRf6r8LrPo9e7pSRsi/Cx7MahhwzqedPbe6H+N+5uRQPCdgiHUBHsj9euOQ87/zv2
2g+0umWqcmVh2Q7hBv4/e74tzbnny/SXAML5pUdZaQ7jaz4krer1O59Fbpyy+LeU9Y8wopAtb6Bh
lp+5+A0pzvaoAh7cmDVXcmn2Wwqjo5iQ2MrPGlKo50Z03d1OpuqprnHnqmkMG0yUAD0hI+KYg7Lh
tLmZ5YDHV6wErsi9WHt1jCUr3HZrm02bI70LPB9gty7HXyoYHwhkqd3iFFvOaxZr2e1bVyP/Xujj
WtD3opr0yWmJ2SDYqmvU6MEF71yHQXSMRReeKmhrOL1NCJv/MgoGK0Fs6jNfy3cUd5ckHqbvbj2/
LJI/pqcpGCmAtdTndhWP7SiKJI9zx3uRjX8pvfthK7vqvDD4ovrLUzOZD279vmzVf/Z7MyWiQ1Ke
dV9A/a1v14SM051b45ed9I/GvSBmpgqX8gyLouYA/sc75GR3u4raMBTScutkdqLOg5Z/V7gv7vV0
o+krO5vNQnmTVN2IYsgztgUfuXXVyUfWDdPT4rfkOfc88quRdfXNbZSsiCFGbbmWm1HnNjLxA1ww
8wPymvLGer1y5tqyW8WY14JXuzobmKf+s2zTcJcHZHua4KLpdnrZYlpclluu1kmdtZIoNoLp86Hu
CbuxOV85dm2iaZJ1BJ3eHK3z7XFu1+K09mK8dxp7WwFrG5e1GxuBU0XO7ztuHuS4u/kiCZtoImKd
JKtpfi7Bbx7qXNDEU8wNJxc20VShTlfP4Zafl9h8rQoYoobFR7dBsZZtaGoTBmABQarzz3Ic3jVU
f3Vr2gr1Jcu7KVI1ml6iB1O3X4La++HWdPBysxnELucx7/OzMiPUhtiOW7RwI1fFf8hVuvadbD0v
C+vxuDTj40y6L279tu7mgbf4yKWhaUmCz8EuuqT0YPHm1LjNd/U4q2dRqvzsIXV3WoFXQ0ACLt5u
rVsPO3gtN60KYi/jvn5WbD1LE7lFAjbdlWvUd+Rr4GWR6sL309aG73Mj3Q49G+4KzJI3U1fkZ9PS
+X1UsOXUxxFzy7/adNfmhQvZWkSqXUMuUhoKkro+uRFnXDmabLirUFg/DUXXlVFekcQe699zqFJr
mBcE073B+/yRxN6t5MKVyNh2NwQCO0fELF5W9Z7ih9Vr1bHNxfQ7qidxh9Shvtu63jvsjBduW7KN
exEPNnwqVF627ab97UXedMSdTjrVUkKe6+UuQdaZ5Oto8AeR7vtY5M8hpPKcVoONTQlpYj1No5fp
Fd89KuEHWnVuRb3C5qYKFs/43kgIkrU7QUXzuRvyG9HOlQPWxqZkPNESHGKcmXn73Czlu73c3CID
G5Iq5kV5GiULZya3MOmW7cskueNwW6eUv2yQltM4pZi/PdFQ/G7iwQ1nFDYgFQTrqARkrjKjx8d6
k00SEOK77cm2RaBhEFrm+SKzqmoe65F921Ab6zYFrdk9FiGd5px6GZjJn6RbuvuATG5KHsIGpGA9
2PTDvsbZ5De/CwLSeUAS0Oko4TYgxWrM7UAO2DQ7yDJE9fxP6Bu3V1T+Hz4q7no1LDrOtnL7BqOZ
D3O3OAU03Kaj2DQpufpcZmqHPOtO5+/bwPMbm9W/Ocr/Zr+5LTJV95yJHFtvBjEcfd5ION3NU2Te
5aXxzZNC2H3fo2Q+gXuvvA9z7j0jbaEfN/hewjdvMMtXEk/5c0BgYpRAcIgdpnWKo6Sbq+knQynJ
p7Cl1Y9S7CxPgqISH0ypwzzRjUAeJ4+p+a3AB36lPgPb5PVVDdJxCU51HtWHKfLN9yLq9ju8iqDg
eGma90VBPJOs5bTAmhWhY9J58WSSAlPm3Aq2wzQ7CA4ijzT0jmp/SVhR4Fl7GcIUyEL5bY28ArKo
0czvgmWvsrzx6nsPYqOPYlk6dGmJ3aA5bsNhHSvgC0Ep/KarUSV7OeIR3M31jttw2MZHVBgMscw4
TFzaRbSJCbCJvL3IX38S4Tb51YW6qMyl4x3q6X8PuB49wvP0lwqb/F0etNPD2z/z+rHAbUxqXLuB
90zIjPT+vYzqjwuC4Bt/wrW2rX1KiRryN/MQZdLHY5RXbyfOejfTGG5TUnUTiR2wgcyEoZmS/DOE
EJ1CO25DUnJGRqOOxyirSSQT6n30CLlVevf6RR3y2i8jk6gNWx+LJ85khfL6iW75fTMactDj7mZx
zG1gSjTzaJoeFuuTGHUi2HYuYa7r9k1tYGrZAedWnogypDEeyV6SQzuT0u14sHmpYAYHHVZ7lE18
3o4M1XeHvmp7p8sGCkdeDn3eqskroNee9aP8qVryAy6Yf729il6P17kNTPF9gkCVP8msmFlzVHkw
n0IKh+0ygnVPrL39cYcy/40fu7KsbICqRiJjhaC5zNauDJC20s+8CZ2Sp6gmfjlGKC5nQ6Gw62xT
PB76eD3lS+gG20EN8GXjM2djpPmIjku/vuv87l0+Sjc1PG4zVChNCeDyjK8764hB5iAqT1w00fHt
D3xlzG2EijergGoAoqJxFPLgkb5M4j3o3BaVjVCNXQhnxpDHGevwVgmDkTnZWfnZrevWg1ZeEnXx
1o4zoQ08Xvyfikm3jdJ2UDTFOlRbg1GBmvFD1D+0Ye90W+E2QNXlcI/zdhJnMHo6o0wVYiF8+OA2
IPTlNAy9QRu2XHotUGDty+oQRp5bCQDKrF42HlVk1325x1kLU5ui89aEwXbAcZ5YqxPTLqdSszhb
2/idbsxwLPxSOU5xa3WqjY7QFMjDbFX6Xpd0PpRR4bj0beB7jMqirlQuMrWqlDbyMVodw36b+FoL
JVrBC5HRJR8STZb7YIj/cZoqtkNiRwoC5fdSZNX498T0+6qd3TZxW2GrgY62H5ZKZLXCao8D8egz
/ezW60vs8ceDTIOdiURbB3PEycu8+R9a7R/dWr5sj3+0vErSaJ9cxtoTfka80ntYBySo3Fq3Fmbd
wLts2BqRIfvFUVy/rIcqIjcC3X+Toa/csmyuyzT1CosNoG9QRcZy37TxD2sp8kfYuCB85/HP2AuL
ZItWnvq8Ed+xlpuHbcTeU8ieqiSv/OUk6MTxMOcBy89xoL1fu6AgeNWt5WEre+K2sdoPxwSDEK/z
RjIaSZOEnkrJnrvdZe1nY5+rrusI2TKAMuUxLkyYQApCO+X1uC00JoMR17yAhliNVYqKS5oEYejm
d89twG3pdMwLsokMSY8fwm++GaxJp7ln820anuKCBDHPNu0vR+UPyx3l+y304Er4YPNtVVG2I8lz
nvUz+8irrkzAKzllg7gNtK0xgasOXo4y1cQHRJk/4tXN7Z7bQJtn4HXNPcYxVSiFGM2MnE0VOR6V
NtIWxznisxHyEBDV+zVHUI1j1M3xl9sk215XkDefwScq1nmQzelbCJHcpCOulIVxbu9UAR3aesZs
ufBTyXyxowgF/IUSglPuoPOIPucyGD75ErapBznFg0rgbhXf621aDmTqN8dpa4UbFELfYolrnq0k
uZx+o9ObPudWpCFy0/KyRru+EAsEj1o/0eWNfNe1xWAFGnLsZ9+LZXDxz3vn7V2GaionFQVuc21K
ITEybIZlY0GzpmszInPHpu2Lu9qM0F1EM38GWujBqppO5S168cqQsMu98o9zFYOsfKNpkHXKHKmo
78k+H5w2NluQbOp4N4JFDTI8mp4UL9Ji5TeavpLL+A/PxhSeQmKMtGg7DYPX7TcdeX/cq6B2u7Lb
XFsfKF1PzAsyXAEedzI+Oe8QNtfWlkvpQ94ryKYGYyL8D10dO04Va4J7tAtQyFP4WbcGP7ehx7uI
unF4XxlyG50KTMi20Ox7pop4S7vmMlWmuUzmmDlGYTY/xet1L0wX7Fkr+iaJpfzWlfGte/SVrKYt
nzUMg1Z51O94PevmT5rl5Yd66YtvfFX5A+vLwfFWYMNUO5KPLObbiseA+CMqEwG4Tm77l61AJYMG
POTClyya6+3By9v2EJrQrQ6E24aFfoxHDNKi9ZiGxyka+7ta+cwtOrNpqinc9gqKrRgV0yyJN8Xv
e6TzboTv1+amdRbttamGHZfITGHJHhqi64dRRfn9XFTBjR3nyj5JrWMJtfsmjjQqn/MW9AfEsQ5D
G9y6XV/rv71sfa8Ous1fsnAL4bpNuiaDqop6P0vWuR2rNkMli6pHWmxcMlr0/cPoQca6RCb76LTV
2wwVxGVaSGRjdCge8JM6CL7R0LhFmTZC1ddtCauvekWlTQlRgzhMBtg23Zg5Vz6rzVCVgekH+AOt
mc/b+Y7Caufeb1Dx6zYsl+/9x+Ha+DGJuiqaMxHp46CG94seb2zH1zp++f8/mp57GsuuMXOmve05
qovoEORmdJvsthgj0nXjxDp/yOrJOxr9A74wTo/q3Nb/CxgXc72vY8ZiAkNO3Z6WuXJ7QOY2RDX3
bFqDzRsy5rX5geXRB68s3Hx0uS2T1YesiUq/HbMi/lz5jcGFp3Icb5ui8uLZR9UF2jas/aby8S/U
hbqtTFsjq666qq+LcgTX4akEcp49nWq3xWMzVEVDkf7i+Yi7JeiIIvAPnugjtwPDZqi2VTf5MF86
Xsz7oWvlk5hocHJamDZCtVYtdEHgupPBzexc+eH3LS4/ujVtLcy9h1zqihrBTELeJSnp9Kxix/Pf
pqVMb3CMRs2Qmcb/JWfxya8XJ0iY21QUMsdDtUxoWo71O7nd+9PodlG0iSjDZdHF8KDOCmLyY90p
coBnw63H6iv7oF22UcNUue9gYZuNeAU7U03E3SWF77YR2oUbSNK1Nc+9Ltvi9VOgybnoqk9O88Sm
uZgPq+W6zbtMbGK/qxv/p7eHbsUs3Ka59r3rqxKli9mUr/8LAKaY6WawdWXEbZwrlHGs90212Rou
ZzF0h21Z3ZLeNs5V8qKCpv+qMwOLwzQW8fzok8ZNupLbLoMdeA/DwCxlCG3VASWTR7bCEdDtc9KX
5zGtlSIBEvWZhjLyqWOtOYVRT9zy6jbSJZcaquRr0GfbFj9yntFZ3AhRLvf8V3LTtuaVnllQ4g1D
Z7GsvOnUzy3IntE37Y8QhsIfyFxED+FS753jirJC3bCKYelJJowTE/5JhiY+VOPw3eUjMBvyCngD
LVwR1lk4eD96HTZJ1MvG6cxgNuQlUexKdi9usnxoPxMYQ6uYOAVzzIa8RO7vvZraJvNCQx/MyI+1
3GOnyJ/ZjBffVBzIaWqykYPinTxUNkc+coVuQ26FuNgfo641ZZPxxu+O7TygZBTS/46tX/agP6Pc
tSsaaGrrbM/D7027ZdJALfDtnv8bzf536jObcwJ/FMWonNUZRsc8CNkVOun1sB0Na5p3UPZSd7wn
+/OwhOY8leN2akhLHrn2Sux94QQ/MFU3x8tmGCcLq+V4gBRjn8rSzOTEB1BfQd9sGG0oOh9qhnCg
LfP5DMdZN0Ce2QyVb2DY1CusXrqFP2dG7nuzOeUaEI6/HPoiCMuNwLwxG3uZtB1cPLlhbgl4ZiNU
DdvXnpTII9WBhANX/15Wjr7wzGaoFI1mir1sS+e2eajhg/u7WNri59uT5vXDj9kQVbxXy2xIuaee
mn82Y3xcgtiNxWA2PWWY7CO1VXta+BSCTWSEGhTqedwsIZnNT/ntCkh6a/YUIvL9YUUt4f0YslvS
bdcGxt4HFulFsZy2NDRrkErWlAlUN4wTlMFsgArp0ijqGs7T1ej9kdBSHWq1b0e3j2qd3WUs8bCc
V2Hq8flTiMRLUsTSc9vCbGYqhDlRV/BcQI6E8mRBtJeUOXdTVWM2NTU1eC/shdlSMN/93TIW1d0i
3bxPmU1NDRwSYmNIaLrw8Fuu1R0bO7cyX2ZDU6VvsN3yiqYtpFS3+LOWrdt5ZwNTeK6OhNBRkNIY
6zMsBnpA6tfpMsNsXmqmI4IAmPqlXmlSaWD/64eO4D6zNadKLaTGlTpIUQ+6Hcc4ZMeSuqXRmE1M
RVEYt0U/Bunek+GwtsgCSAjX3jhMryx/m5qKNKqTySzXtGVF/bUJomV8KHa/8J2yAcxOv9I6RGeR
mUtr3tIkIvgnX/92Wv52BSsPZLd6PZlT+B97x/WS8xrCxq2OktmuiuscwHQArllpRXKVQLPxqY5u
wZ/XRj14eUbnC5w59trDftuqLlm68aH3589Oo2JrZcXzxij0+YK0pwW70x5Y+jnG3d2tdesaEC20
gnjbtKbltAWHKpgepTe6wbzMRr602sVu8jBIxaHeaJeIfHADy2F28HLEG0NDvss4SPOVPUB2Cq6T
za1XjCtf00a+4q0Po6oXIq1N/GmZ5B1qyW7Jnl5rW7zs99x0YZXrJUxJQZ9RyvqRb6Hb2WxLfHVU
10Op4zUdvLzOD0MZXJTy+QYzAae5Yj9dlD483rWfm7TJUaW5eHNi/GX94NS4rR4myEbIAHOnFPpJ
8BPjX0pTf3Fr2gor2rWK1khJkYL6fIfClSUp29Jtz7KRMg9VnxAzqmkaFqhgjVTS+JXrHLcj/7D1
kL/YcQyJbkjIAt3Ti/iv26BYCx+mlbXYdLem/jKvSVuM4XFAUO02VWyWyq91LpTE2Y8sFQyAplbA
5FMotwyAzVJB2hMkH0z5Uh7gbpjjNe1Zrat5cBoZm6Yqu4BS3SJ4br1hTMIuuoNm9V9ubVvLP68h
Iu+NJkjNOqdkWh62fXf7oDZL1e9cbPE2BykUStc7jxm87EaL75bfZTZOFU8r2GCCMe820COtpOWn
KKSe45hbS7TfY2ibC72m9RTSuwi3jFPVrLXbzmgrg5FRNZCK6rd0KghLgB8sifZR4ub2Ta1lCqXJ
Eh65ak0bsZTgSILhQePN5Ltb69Y6nVg41UvR0tT3i3dmmZ+2OXTsuc1KxYPfBpvwlpTPfvwUF9v8
IMjKnF4ymC0C1sxwAYMN35KWO8zLpqqoP4ds4EencbF5KRKzDim2kiIAiI5C+ieYpTlVwDCblxqX
UDE1NltadqJPPKS7DnDicXObZzYyhYui6McNHY+HPniMo605SUhOuC0kG5eiPY/LnGHQfV6pR6LM
kMpmvyUveUkivJKps4mpcF4KWuPSjE0gn+6IH9KfdSyaj3Qzw40/4LITvvYTVijtT0PtQaOcpEOo
o/d5pIZjLQZxWpvIwxlC3WhfZjPQcQ8P934JSRq2xTcW9s9SUreI3VbOqr3ZG3vNCDi7yn9PI6qT
fBLCLR9o819zwHCTVpfWl/CDH3tNYgb/f06Lyga/BsU7KGUtawqj2OpzUxfL+yWkEC5/u/no9W9r
o1/hZvwQcPiSNl63fewIvH4SeLx2p7oKvONOm+FZDTnKQpqiaNwCNJsC2ybabtXAsMfx+S9UK3wP
Y+V2rNgUWC+KhXcaG79eooNpx//l3e64NdsMWAn/8h7+TjOSJ3VxmLsZrxyRmwMKsxkwHtY+pPr7
OQ0qYR5hDTafEGH2brGfLapFGOsM9GFwjR8gj3F5MoPtnePasgGnYYUTRg235BSX4fJBhZ5MzNZH
Nx7hrmw+NuK0jjXqTrp6SWcIg32aAkimJXWJp1UyFRBkm0pHvR5m807e5G0SxYlLqvbg28SnRM5I
Nb+9zK7cMW3FqBEAW6W1mNNZjTyBUEmF8o7+q1vjlx/94yWoa3mNYpRlxvaTa3jSxufVrG5JPRt3
mjFpmmrpTRqHa32CVUeLjGT4063j1sHSmBZv+7NZ0iFn4/3YrRFkLeDe4ta6FQRCXX+Bj2e/pH2e
i4O/z03iR3xwbN0KAlsJn3S8jc3prnqTVCNcWJq4vaVqfuVUt6knM5q4rSH3niJfy+58bD1Zztro
YROyctsqbfoJuHKxzHk+potH34Fy/70Q4WZtyGz6SZO8FH2F6R505XTixt8S1LE4vnza+NPUxJOc
pJxSj23tu6DT80M18fBGtHNlqdr8UxwXPnbjfUm3oWuTNYg/lop/fHtKhq+ftv9RkFpxSYP2pUnb
mvD7zUOeXHnenY/Kry99MWzPE+nxNPr2j137Q6wL3OUYFHIq53Rh/mPZ/DPnbvUtzAaiIlYFkEYO
lrRdtvawTXuQ7NS0jv221i1kHmlDFnwA6tfzyd8mdWScuonUMxuKItUceH2MXd4PtjLVpoAYPix3
3PpuQ1GLoSQc5wqtQzL9Tu3jcOij0e3eaWNRcRVXq+erOe0j8hmyjO/C3Xeb9DYUhfVkdFVizNug
0adSy2fte9ud00S0qSimFZStfDqlCkX0h9wf9KHXN9q+slHaWFTDTQVqIzYprA3XQ9MN9f06jdVR
LaVj8slmozhjhconNaUljfy7Eenie1Vzx1Vqy13pXPtrv0dTGoFryTxv/0Jm3d5Aiq+NjnXA7jPF
3S301xSpv6p6gDBe/aHy+/JxzANx60eu7DM2JhWaVsNbnExpUE4PmrAvW1h8cJs51iFrtobVF4OP
tCUDTabBG5LK3240/vrVh9pElILcsQ/XY+yPiqO+fpjj07IauLaCZv5IpkAfgi73D71EFZ/Ln0Nt
TAp1TQH0m+c5HbohOBjh1yc/392kAqhNSgUL3wikQoa0VGO28uiZlvpG3uj1eURtTkqxugv8CflR
oQP26C090HcTdMceQkI3wpFrP3H5/z+CWD8CyFCHSH5HRbD+av24PC0Gqy4ZdHwrZnv9+KW2NFQE
Oaw2mHA7jPvS/DBl4Z/MSNtjqTbymIuRPvDNr52icmojVLEPYdFo6Oa0odGXvFtUMuQoOHWbSdbC
LgCaev7KR7xA8l8o6n5CXc9vt6at47ctGVJK0+WUAXLTJlTP9f/6sSNuZivULhcHrVZS0qoqNVp/
ow1PFfXdngmp/cZBje91Moz9p8JsH2PmfQ5N5ZTjoTaWVQlVkC4OlzSog/p9Lgv4ic6tUx0Ptbks
XXaKGzmOabQmy67Vz6GW/g+n72ljWSGsSebGxAMyPO2XJlAfhjba3aahjWVRmBCAZ9ja1KhtTMac
P/ZVcGPAr2zPNpNVTJdi0J63aS7JdKBFGvhaJXNXkaTiy3sVyv2O126PwNQWuZJaIDsLWboU/J06
UFLwRES1cgqvqM1oxX7cQM95M6mhefsPAAr/YSZQp3b7wlagT7d4bonGVxjhL/5ebpW8J/NaHN9u
/fUEDLUhrdVnZvZiYtKJbbRN2iWihxCGOjmeP3FGNmHgOc4ma+dhfIygY+iP6XyRMGzhWZUEctOH
t/+OKweMTWwJ0Xhz1e5D6otNflQacv51p8ndFEFc5MZvxK/e76hNbnmtp80e5UsarzU5bCFKrbZA
e+clMOWxiov8rkXyNokWEkA4Epdvt5GzuS5YyvtTJUbyxFfZnXa4cZ+81Q0ZoTbXNcxz0K/7TJ68
vKCJ3DlIaccaFUjFvjz2l5rhdY6j8bqodQLhwJZHbgeZTXWJgYqOEjQdCwglRJNukglQ2tuz6fWg
l9pQl972eW7DYE7jfUGQQiGanPZVuN5477oyWW0yalNK5CEDMF3PhZFJP7ZFluuQps0a0Rvx77U/
IXg59JUXdP7aIJ+9CvUbzy0HNUEx4+3h+beC6b9vRtRGpIpmgFt4Pg4p2I4ixsCDj94uuf4CDqAn
1B92DzKvhsdlK5vDlHfNnT838kTbpvn1dheu/XnW3SGs6sYs+Eopb6C/GkXfhey/OzVtQ1RVsK6T
3sY59cgKa6u/ytBNDxoQ2ctvUvY7XJjZhOCrqZ4hxEFnN8YRlR4vW144QE8d44GBc+8DUrjfWe7m
zUf/o5qlC4lqrQFrwVe/RYgq5zGq/uc21Na1QM8SPsvb3l9827+P64fAmxyXsI031fWizRQV5KmJ
GwR064k28Y1795W5J6wTWRK61nrLsfU0IAPCbjmwRX9xGxF72cbjXjCJtnOjQAmNGqUVwg3LoLZQ
lGdwMa33vEq3vf2py748CR/M59s9vxJJ2IyQasWi9eT5TzntzYO343xnXRe9a4zPj9Ay2j+9/TtX
Rt+mhQDD6nYPpf8E1cxEVvId1K0/uzVtHVcj8vwlfL3Ik4z1r3JURwNT1ht75rVuW1O99NaNiyXy
n1AD88sPw6/bIG+pKFxr+/L/f9yuPdmJXOf/5+w6liTVte0XESEkkMQUSF+2q131hKh2IAkBEp6v
f6vO6N28p29H5LBNZZFI2tpmGbySsukenKVxDjdZvrvtpVztdhwilHIUD+5s96Skg/dn0t8mwsOu
gUIebrraFTE5J7N/LNl4HNfbVKjZtZwS5OESKw0+Wi4qkyx+Kzn5G4PqTy/86vZpfTR1UR/hsRkG
rkn7I0Axc9tGucYIGdbJUklGzlyaj03dfZZt85e84w+PfQ0QUjOFjpLHY7MtPE0qOfg+vq1KuUYH
eThQCeXe30j11vr1LBv+l9bRnx766lAS29CpDvE+aGt2csgWq/Y37exrYBArdOCQn75HEvOZmC1d
u9s4ZOwaFURXKIZ6hdfhdfnY1CZVrL6t2ryGBJXrWMWwzLKXnkxdKu2y5VvV/82W5E9v++r+2cDN
mEejKawjy49VsEI5bVtvLAGvIUBVRWdGvKLnZCxe9ZS8SrPcdm9eQ4BG6eaFTe+nxhUPzawy3pDb
tvY1/se2VdJPM7ZJMaLqGkoF3a1C5DftwWsAUJ2UZi1BOr541akj1PtZPmr2t4r1D6t5jf+pgdUn
gQ1x4JPxdar9bunG20ST2DXOR8pN6dZsBrA6JlNmo+/dvNyWYV0DfbSivAhKGwJ7GaTDNB622d74
0e+v6v/dlY1eCiWnQF8oHIQinS79620reXVPCtrapFjwwWCjIMC2mR3lbXnJNcAnhsJkId24nad4
YqnmfgFTEuojtz34VWNmCagp4jDRl2nU96GufzjuboMmsWuG0RBtRqhCNxccIMCSCDCjLIU82PCX
1fxHPudfKtFrnIMYYr0sc91coOlrc7FYt2dttO7Leg0zGkdTVrqWFGmohuHTxuV2mP3K3+ZgHr6i
bVd+pTjZRQ4b5uJgpoq/LR4lCA991Ryg0Dpk8M4Iix0lsc9L1fP91sfNbWf/mt4Bk45pNqSvL5Op
tiMvmc35dGvX6Bq4tZSmT+LetBetu2+edT+8mG9zJGDXsK06KGxtl2Y7w0eFpyudSEpVdFvCeY3U
2lw7US3sdrasyyNbfGKs+lvn4g8B8Rqp5aQlWH74MwbMvBYbOPu9jW+slOlVaCG9lG3bjvQ8DstS
Z7HXAl4BerrNzZtdo7WKSSHShr6+FEH8LYBYiCb6xvLkWp5qqQPiw1I0GIMXkH3s+mXPVPI3nvF7
kfMvp/Ran2ruSQ8VtqS9rF3Xvs0mIh98O6qXckrY4aYodq1SJSETGsmNNZdtXr/V2t5TRW5CybFr
uJanjhQh+NeXpLXqPuoEOZnYjbdt92s0FatGaALi0c8YEeWwuDOpXwy9rZi4BlOtTK1xNEOBVI5b
qm13MMPfiIz/3D7/sqjXUCq9RTCsCNv2ogJEsUwB/JRDmXEURw2YTJcNcIeJM6Id1N/g+nUEkTXo
siAolmxKymjXmwi9u3jQQU5rGeoU3IX+I6tDcinKSR2qciK5gazJQYCl/nV0UjyAAA+SukoSnxfh
ivAcvmc1DYvCz/NYVPuYxv7eU4yXreqXE9QK20vh3N+mDH8IH9cyVEWvjHY9Xie3P/2cXMh4m4EM
uwZdqWGahqTEJ8Pe5YHPX82NAF52rUKVwFkEGTyIMgUvc/AqX2UQ3waaZtdwq9bAILGIA3Nxi39J
qgLOV8Vtx+Iaa2VEQGvw2apLp2eTDtLrA/x1bqPKs2uwlaWLaLq6qy9b4Nj9ItoFEic3+qKwa7wV
gERxUlSJunAtHmD3BjBIfVuWeY22KsjCbA25rAtgkt+LwH/awui2MfU12KqbYGkaKKUuePVPIsDY
XtjlNptXuJr9Z9pttWojOA2pS4mqIV0txkxdqW9rEVyjrABMD0Vg5+Ac6eCbGdCTAWXjxhB6rUBV
DjZYy20IzmxVX2jZXqL6NuwZu8ZWqbqKTNmi2B58r++XRp2cZfzppgvx2lSwD9aaV3KqgADuH0hj
p1T33Y0jyWuoq4Cl09h0fYsqKiLPbhqWlA6JuGkn0mvs1lgscSSirrw0tFrysWughF5uN5U79Bqm
xZoyKuFfhplkqIodyH5rZm1zU6+AXqO0GgZHugDd2Iutg2XX0kKmoD293LKi9BqntQ2d3Bac0TO6
VsMpltuWW09vGwTDduE/T+jayrkeq1Cehy1y9xbjkyOxyW3wNZi5/een22qF0jRsxs4+Wqas1TFL
x2oKburk0Ws0VtP60MwQiDz3YWKyPtzyxVW34frotdTUWoo+FHyV56BtZaoj8S3uhiG7bU2viu/e
QysIvrnyrAJWPRQB+xbwwd24G6/a1HIIaycJ9A54pV+Kls27Ot7+xmn695yeXqOaZFV7SE8X/Az2
YLQXEavOwDm5vO3YdNuyXoObXBcGZqkIPw/LGOaho+vHZPHJ5//96v+py/47gaX/hW/aNsdIVYuz
Fz0V30B0EC9znZC02lR4HmAgknEG0bjJFeYpajzsmfpwfVmraHoeYDT7c4CtQr2PYqh7FnXN9rHu
5w+CFuQxQrK6h+kX+RTaxBwmviXZCIXoE/gHMJTe4E37v7/Ev2ek9BpHFZAACJSCx+doLr66oH0J
EZRv++irgBAGWNP3VOYc1OF63qRbspInf0ul/7R9rgJCIxMoybklPkP3w4KA6PiWUe7DD6Gampvy
AnptETjQGNZXyxijIC/XVznKdSfq6m99s/fZ+r9tn6tWeUtgPtjA+OmsMFr+YFy5nDSiW5m5MelZ
RjoPpSEe0dsEJOm14lVcTWE0OROfY2a7B+jSsfu+5VDA+N/Lzf/wda6CBYaf49RuLj7PiUxyUFjW
Q8UCk0OLRe0bJEE//vfv+acl/y/v7RpGRcLNDHrGfIjWYzi9tJHUPut8E+ay9jZroUKerixuX0oL
KdMcjpEUfLqwHbFBeg+3guR9hE19HJ240dEXFS/lR2PW5BkArb5NIzcxnEdLgK/YZoz/4Nn+njI/
S1JXj3oIygPUveaPNZRgTmPjqz4lZcMvaB5+2nRU7tqqNQcLQo2vU8mm8JCszXpwLGg+1awN7tqa
D3MaC6bTtlb9l5LCkvMvL+ffF+Ea6tXAY7hWrtjOzdhASTFslp1Q7C/N0j+s8DXUi/nJo4Np+Fkj
aBzAuNf72EbtzhrffejVqm+aUNFrP76wcmu1DTY6uyTyZ9U0YepVmPwlC/qn2P63/fP+9f5fB79a
e+2apMPFA/Vjcurs7GCpBcxEOsPaaAecU/MFjH/3A9SLeGdo9SukJkpDu9apwpjl0Fer/AuM9Q/h
979QaH3pIK4rwjN2i/jdCVnsPfSYv//v3fCOC/q3b3oVI8dxhXLWGEbnuE6Sz4IMy5lpbu8iLdpd
X5btfu7kehaRnG/qotFrZJon08on46KzRo/uHOF15XANLG4qSeg1bGxtOSNrzNi52ZamSX2LW7Gc
Jf30v18XqBZ/uFXEVRBD37KrFTp/55bwqoyySkOj1GctYUFE0wSqEuTDNk+8/6nQjkyaVG96AYec
6jmAcouSNC58uhnEpC6FsVqj+VOJAddUZ74Px6mCNzeXGB1tbb+GJgsEq6PPQwt5ySgdFozyfpej
S8olRTd43B40N3H5AzR1g+bLUsK8IEy7zermgaq53vk1oYcSSt7BrictAtYyjepowWyVu4pBZXco
nD9glHxHzaphh9fAVHjqmphkka3iHPKEUFULK9wxyQAa1tEFMr6roZ33HCpSRDnZVDWnY2GqPUR7
f5cq2H4W73om9Tjo1JFk+FKIpXhoy5q/2mQZH13VkH0loMw9b4XVv9d+9W1aL7wuHj20Cr5aKUlw
qEBLrh/F2ONkpz2uJYttqHSQGha6x0QZn/eW6BRSGFjj1Uwy92NsUW8xd6dCVcEN2HWp4fVLZ7bo
LsF3gGhxNSxZ3YdFzgOjM6NH+yz8AotA6p3Yd1jOJwI9j+khqYulzYq4iR+hU148BoVQx3q0YZCO
0KPOzAZV2uNmFtq9ALgLn/DKJl8DDT00KUpOc2bpp6hU5EcR0d98Ne2508p/hsV92aagxBCVAcNk
cmB949x2fZ/7aBj3WpY9YAgqKNDQFBCI8lPffe76msKHoq7gtOmrhI7HudooeUyCBXDtaprdfNS+
WNgn13ZO7IK2wc+Pa7y890KjxmST4PboFA9PWIAWT9lowLBP3VxChaOb0d8YUgVjOP25KOUMmafe
JGu1CwvX6iELmlo2d6HEj6ZMtVO2+ZI8KVuSKKvB6tkXZWvh5zrO0RjkQz+35Wkwtaoem2X0e4X9
flev8N8bWdfDYE10Im96xdIYiXGTN7X13bMwsib7uHeC7JuEMr7X8ZL4Iu/shro0RSO37R4bEYzy
PnaFqz43znHy2MpwG3haIDkiWVM1xhk8iauDA9pjdGsy1WAicOZRM9Z7uvaz34PEWbK3aZjU9hQU
DbxJFADe3Vc6rWaGQ2PL6OxSiq75lJpumpo7SknN7hbMF9QPtZWhugtVj/9q8U7iZzipkCBdsRjx
vlJxw/es94k8zk3hZdaQAiCntCNwcsmmfk3kfdGIpHwVQFH6PTDREEGRLX4g32wbgIU/L9FQPMOH
ANpJgAXzeV+5LlK/oKjUYySDAmEqHzuGjXiQ4zTxc9t2Gn5dnVWoebtyxKR1gMnp9GTkWO60DwrM
5lzpJpH2yTzzLzVjrHt1K4wLn2VkY9xrROJ4RmPYsePWRGL5rWkVTGD8zcpBVHwJyhOz0B7Iw0rr
6jTwqht+scRrdi+JNsOr8ckij4zFKvhU2qhDEtP2YpFABWgWZVLMXfEZP9WMT52LNyLSmQWyeVCC
9OMBeoV83EW2J83HWkTLeC9C7GvI3tpA7Bzla/cFYkZjjGqnrrCPYdWQHDozJu5+Y+VQHROtrftK
Nknt/Rp1fRlmk3dkLFMYRTF+EuDcNz99od+ZBy34BwcdQvXyWC92LS8dYH/hkVcJskcgfpd6Oy2J
neYyM3HcqnwgS/QeXccwmL40G2+HfTe6jt1RRKM13rWqLfTZKJBvvkwR55Bb4U3Cado0cxGVKZCR
gI7UiBX2tOA76WcPlkq7K5Kij08gzcb1a1OsvThXMDncK1/F9aGe8f8hhL21xQ7qbtI9FxQ2SXWq
Q0PbowindbZ53EykPoL0ppZmvyUSst5rjYV5CHiEuTRcTkfLD7iIgDAPE6WG09yOc/NLwGOSH2kL
el6qoNRQpr3n3uddb+rw5+anYDzYEEphOvVeTGvKqzjIyz5Ugc2Ibd341lKxkKembkwD+2yQdUuI
+oTElWiVcLQy+jrRZEu3sMUFlcRWFd/BJp2DD8KF4XhuoLmyHCJbC3kXmnCSP3RLw/DTAP2YZq85
G4qvLPQzvbcicsOHSGOT/p5oMIlThSmcI2kX0DD6HhE6+CPbooBc+mZamjQGNtz9EtM0rVXKJtg7
fhFU9eG+hcDfcm8Gwpe72TEk6Gk9ldK8jcNYJA8yrPvqdcFBmKo0EnNffJKrKoK9LmbK91SsS3mn
ADUPMsfWMK5ySyMGnbNgDg7Gjy6+zBhGqjf0L2jtwHOZQt3nhaIJan2Cy4T8gBsbUTl+kTUmfz8c
/ZoVEYYdc0ob6onYUR7G5k5RWE+rbIMExfRzs643b7qJ9fA2bCoQKBFWvX6SrTTVR9Zi2P9rrBVb
29zLgI/xniuGnsZuGLpQ3kGuy/pnqgPSV0cL8TE5Z+AzDu44Vm5h5bFLCrX+sgA243pQcDErdsDx
JlalsuZdvKR8syrmEP4F8xXZCO2C6Y5Kp4q0SYpI4LYtih7ChtwPPg53GO9y2ecVa+I2OohxGsbX
XkFgMj7MUOWHluUaAa31TY+xG9aMjxNmnnYtQBlK5dqUE095EwZyAmFELYeilm1vDgUQ5GWYK57I
oDmjAT2yZzpBqW3O2JJw96ZtM3ZdykxYqXNbvcsFZZEKa7ultZyFActl6jaey2loRJUlaDSTg24C
+PlAGozp+ARFv9UcRdCE0++YdFwcZqqC7lChJpZ5vHE/Z72wGgnTovoqVvuwFUVZY+ww8WbH9bSt
h5rPhr4GRdX0u2WU0W+9iSb8JezEzLFbYBoy0Ihm9aCaJxosMUm5CXV0gEFnKS9JSckCM7FYLusx
3kJ2llB1XnFfz9bsCx9M5FPDTLnteBIUsT6UdDHB3doHU/hDWkqOEMiK9EHCJVXvoDDdx1OWTHCK
u1cVCel9u6wQx8nQKaIAhbi5eCpt2YC5bKfJASrP1lMw+mZXziO0XrsRcnITeOyHBGmU/4bePMBT
+MqslydvktkladUsidhJJoG+STdI8zenGZkloobSakwTyA0+S+CAGpciq5qj5rCagdIP4caXMtgz
QdxytrxV+jkIe+iFRTC5QrqGoxtCJ0KwJqm+lwFz/iiVOIcyak8VhXQxImzSvs5dAkEM129G5Vqs
VJ7isPcS/9Y3QZ8GaDSp72YtgNTfpiqozsisOfs6eNxcjwCaWfqh6DZiTtMgsQE5ZuRorg86HuwB
ftgOTyJNtI1HrN9injcew7myt+onxiq4DHWxHUtY/P0Woq/GPp2nZuqeGHSnxzvRVat+ZCCwxI/r
ggbjy8oABT0CK2dVlU51FUNutGbruoctQN/+SsIwiPd1ORD5Go1inF/iEWDjl6K0vvih8azId4wQ
W/WtGARsuwFa3Sr+uNlEtyDZ1fVA8M0Ib9KK1Aoc2T5acX59Py1hhq6hWtOWRKI8SfRY93ppAVyB
YFGnDtRMokesWIx+LPhYBsgoawKnRYzWVWIBXtpNUsIGN+YEPoMZUdYHL2PrVDfv0Bwv4u5Y17o+
JELiqh5EIZMq80kTMCRnWyx+FhDXYi7jUzeTBz7NsTrRZYvblEK39LDZSL8IbUtY/BqBOm7f6jZS
Mp3JSOx9JH3TVanR0roHWpi6DdORw8YV93PgaY+FC0q93UMeshrbTHfrmuLvA2Bk6rgan3tcEAh/
AHMWfknLXjU5W/3S/YyLNXjmW4T62kLT7NIgTR82RDTqN/SMoqD8iF0LsUkBDcH51Esk0SlIRyt5
CAcnMW4skjgp7zgM6SKkDFMrxx0+uD4akOmXj5Xoknm5d0nYuae5LVaR12Ndk2ckCoqAdGfWodwH
lnDxYUyQrewbz0f57JOumg/9KIq7SA4gmCZxeUDKVRrQH4hJ7AEwYBY+bkgD7a6j2FftzoON2rvT
FLdx55BRv/eYqnAK7tWo3fS7n/Ugvs+g+3+eOZW/UJwimO2T1ULVdaLFMuYddB1/rrAJyhTGWfuh
h95JkXlZlFGTIfiwad3pGTxsd4hG9BrcqYQ1r9uhN5MYmUcjs/PHqqvKecgxcxxcmQfRJhmU7kdP
x6c46Wf6BEPV4FW5WQKyUaIykBlbG2XkZ1TG0LQYTQcfO7ggwR9VZDrwPIBMEtp7UZxXUTNArWpI
hvtqYeStZ9xVHczfA02LnE5dEIrUaqDRv7owCuY8YEszGhhez8V075ZZwzRkKJDJjhi5kJru+qUs
um9SdXLeGZyI+IPElxjPiRNzXGcYOwy5dt06plEv2zq1AX+3T2sgQUpR7nb19NaCJRAeVvnuCpOJ
JfDBZwRZyz1q18Csu62CNcecJp4uUZy6Dlo+B26quLpfF8/YcYYT5gjbbMh6VOlQWrT8+w3N9/gF
DjPG31loENIE+m4jbtKCsFR40+J6RI/gzOt358wIYkA7OY9x3rCS0dwbsryqWQYHQWn02IxrEOTB
gj+jvcx+OfBvu/2gnb7HXuGXSJoEg5BhDbJh6tjJsnX6qBfevowiNksKAa8E5RraXUMaYmKxpgSS
NW3ykUfRgk570/1iumcz2rsAVTi/bOlSJvxZTiixkJJAdy1EWXhQiLQARW4RyF6zeeqZR4Rfio2d
VWv9BaerD7MWdi5otibbyUDeIePDNiD7nqdjTAYkKIuHZfMqbQYkrz/obirzMN76Y8/i4iDKYj5r
hQAlw6nNOtvG92GIhk1YdRoJGyCaMio8pOM3shO9D1OI0JlMUjZn8N1rD9MUda/91CNoQUor14UI
d9BD4kgRGpEyOX/xQ2JQlkVInAaU3Fvdk12lETNGKrbMDPDYli3sNFeGhgdspT+zahqw5QC+RqAo
dgH6JxTvICj2gyEeFVM7nNZg+QGDSI6ssUTBZgWeR7VmycKlL/D+Sxr2mTWDu8BbnaIKiMbfzvHw
U1cjfEQqmF7rtp8zF3n+BAsx/UkzXZxg+FectXQN4onrUxY4nlkdlrtVMSiIhNyWOyCXkTZViQuO
4KSO+eo0UjoYPgzfxlXLtCsA4dVAQnwEcwkDFc7KvYRx7tF0SAIB/lq2KIsDW0ClDmXzCnTNAYN7
fqHwR+jSGKHhULYTh8crY0O1W4pIWkgoxcv3yHkkwChuoydnWoXyXyzdL2DgyLGPgvVDBIrgoS3F
ZAC73/DSShXnpXZkVzPX/WimWV5GzvuXcukodj5VaOjzOU4rbIa9i0uIHOsuOsa6tDsoE2Oje9sc
a+XXLVuTYd7bwJkqJa6ofpW1VY86YeXXdjY8pVNg7Y5VYfu5bopl3Rure35WpDV7ZQc+5mFUNy9x
WXbPXVTHb0XYqd/wFAtgb8SRmCVSftraIGD3IGxWj5NvitNMqyRIF2gU5KAwIwdYzdgeFAYRbwPi
oDvyDW2uXFdlcdBxAde9qKtJlW2qWI9FEpbVriVBMKeCGB3mXdvGaG710+rROtJjkxtcX7tiK9bw
tbcL7uVU1Su5hJHYhs80HqBXn8RToHY16ph+h2o9itJ+S6oHtonynoXcjDAQFTWaSHb9QchqXzlm
3vc8gLoZ1g4lIsrKCf0E3JPBbhDSv0DJC+4RfoSVx+9CadNlBDnUQ6npwgFuHmBnLczWP5UhUsxh
0+N5HSlcp5pQuvIBE5nOPGxIf8udGaLyMaJJk+RbCR9ZPD3yi0ziqn/jfBEnINnaPeWB/10MxG/o
ec7FGRDNSqQNctU4w+7QZVYTOGhlFNjhRyZmHKN5ejfTEmEMunjtgzne0yUWPvUiSSD52YvOgkuo
mTvVArffzlrm3hWgO4UM0sbPFXU9vw/8IH8SoZoq47BXQo0HI91X0kUCuxg9erIDKANpisCqtrta
rsM35Hj9F1iPFb9a51mchjIoacbnCKlxNTYTQL0LqsxsnZJpxGHpyVfVzuMDgkL45l01//IYDT3N
EgS2lBCDPRnM23A/zwk/z1VZ/eD1EH9Hyia+NMQK1GRlMwWXFVLTv6sC+VtKu2jVeYk86WHa+mrL
ooUll7DsKYL50NMPZkD2lhLs/yrdprq8UGQgVeZ0Q/t9sfRbsy/7aGpPPGzt2YXvLRCBX5ak+Ihm
QN5p0dSoXVVnDGh88QVO0VGdl/EIyDsFVjzOxhk+eA9DTAzEMUUHUtRTvwhENhkh/j1t21gEXxdk
defYL8POQGCN5xtZ0HGF/o5JdgAZDC/QBYRkOYkWGcNqpSiT5w3zviM6HqjNEBRJgcaQrNs7NxDi
MtGsAdChDvGiah2nX6qySx43urQf2xDKVvkmhsJnERxtfD64ot9GXAdL715qHm0/hgFiYAuRfbQL
Vtt8YLDC/ha0VhxaLwd1GR1D+he7yPTHdVbqM98Um3KCevZ5hnrkL72Z2hwBItvGzC9o7e25BXUQ
uPbavtaA5D6CANQ8dALMkV0Rt5XfoWfBp6xBDVKeS3TlxyN+IjlTwFyaA/jyXOcR9y3WiShXZosk
vttxDpxrVhFRoeYA7mDIBx+x52ResaD47Mqlomq2R2KBn01bXBZwwmALrqwW6pDNZS71/Kbivvep
W2vMM7iL5IFEfkADZV2RhEf9DCTspMws0Jwtq7yCK/C2U2wp27PaapxUgxkyPeG9lXwXs0GfVAIA
2twMITlRvLq3YJzReq+RmNwnDADzfUG6fj0JY9ro1CSR+OrHdjJPgivYgI9ma3AgcLNxd0LzoDI7
L9AgO27BMvEsGq28FNWygiAAkw+0tfk0hY/IvdYBVcI0VJmcFqJQwulpzgvH3u9fWrRJciyH0nyJ
FKm652QIq+BZrCFdMyTo7XII+g6C2GYV4dM4NfrNDBsK6VitaGdC/MNgthJG4Y+6EshAIAjTl7tw
6AAEJt6z8T4iUTygpp3IkiunxGOng+m7H0YFlSjTJjtUeGisgKHR1TA6quq3eNIsF9uoKbb6OlV5
w5EZeBRm7V4mc3XwoPyJ1Kg4+LFNQtyjIyH5YWVuPb2bJ+ofrPPkw+RLi1rIF/auI6N1T6Ji5IQW
5FNVz+wxhCHiGepkeLPt2oLf52kh0GxsbMUOTb8AlNmosXztknrVKQnZdLJ80FFG1VIeNgq58K8D
1N93xPUeCX4733WRjlClz0vj8niJS3IIRNh9cV1PkxxZr2+Bn27H7uDWyeBKHlGYpZ2hcteiUZmk
tg3hxjBFVXdPQ6mHtEdmadOI2eFD1UAaANFltoc2rLefFRuTLasrKJo+dHTywy5JQDk9xw6hH11e
iewiVk3/ri4TIFkj1EGaIh1iFVX5wrd22sHhPNFHw4nkGbqjzO4h3GPnvCFcJdlcgkzO+5lj5rHy
tU25QscmDcmMiMqiJnmIZbBkQSTVj4UZM6HGUGTaa+JbAWfCBTkPWcs9p02i0yCB8QQqBwjBpWXV
2uG0Nd3q8qZdK5nWNXz0cusAo4JedmdOYmT8EX3rONc1Kx9kEWGfUCU+84GiXyVR5qYQSSjs5zIY
IARslqRGqqeTf2ynIm3yGOPG968CIEI6J2Pp0jlkw4E1zUZS27N6t8SxfS3Gatj/H0fnsRw3roXh
J2IVExi2ZEdJrWw5bFgaB4IRBCPAp7+f7s5V9oytbhI454/+trD0y6mDZ1nT8XUZlf0l3EXg7u4g
EPJtZOQ+LlXFSeAndNw/S6K839t9b0hrKobm1WnoMnrUCd0dLOsbkRAKasIeReEY0FFEuMNZUfUb
5Lx4cZ9NA4GlGVSafVWltssBTJ97wF/A/7J5cIf56pZt/Fmmsun/7cGw1RnrJWiBOyg+pJ6u1vti
DGo/7/uwR3FaSGd/1lFZNOdROatmQp7TB9To83OxELN1jPoqSQ4Vwqn5YOK02fOx0OWrwV2w5haf
/zvM2vh38GJLQ0Xt1RfRevWZe56bqdTdXQcuhleFrfGLWVjlU7XxTJHGZltxL/UmpztbxdEAoQbO
cFnKtDPHtrbtpwbsPpaqqH5sYbT+JJbU/rEsNncA8Dx1gTXv5PzgV2uxjSWnptDh08Jqc+XVqraD
DULd5v2I74Ttpo0DQm4CZ3r3VDhH56hT7XD9EoHbHHJge+xDmPt7CKw+/WXN7sHGjUzfHBhj93cY
Rvt73KVfnjZ39d7rEnasrLR3RVsQ3S+bV1ByOYjpbPaiYkKHjPk7RyNPQZkYDwlHMMQQw5Fm7y1o
CxURwN+KX+E92bYnvxDhoRNhs14YEFRW+1YyU+j5T6rMtN5o/Oz9Yx+V+30TRv410cH4MG+dOEs3
oQAXWE4KMF/agg7Uypqr4osGICXL9drFExcc01w1ZZ0JR2AH4FJKCrECnBGQ+3+khlTJVgdyZq7q
9d+KB6XiqF+bTJVV8WFbbWIerylWh9IZVw6eTc834ZjqXxemDMGCJiRBcH0IyxKX1XYb5l6ri5qT
5s04EpIT7883w9XGZTztFQCmCSGCddLfFV3qvVonIPBCOu5xHXx19Fy4spozhoMuYDIMEhkfA98t
7/Zh6U9bwF/vubM8TZUC80sbLpkOkifr40SegIWHMtvitdKHBWTttWlSNjGiHqHeR7e4DZVi5F0b
M3+udaMPxSgEt4rTdtmQ+PupqMiCg7Mqi1ytqX/Z4n79iM2ytPlMO3uGpyK+bV08XAJb9CHcThU9
sYHBd0Oa5X0rRkCAogx+Tm21nuauLF9QDiSHOYq3gxnE9n1xJnvwoZxfdey0Tx3dFDkwp7rIuHA+
eNuRLLp0S2WgYd55KUb3uE0ACNyF5bkNloY3qCpYSxLaxPKuq3gvu71nhLM4GqJNfnqexkUnEsXq
Vi2PY4cQLSmYe3MPauviT2AA7lhWtyXo/QxI1LByzsTqmTEcM+qEyP1Nw+BgO/26ogo5+AF2HmFi
celUYS6hBxnb99Y+sGzYk+GNeF6FU13qqBXXtlXJaXa6/UzyRfswtyI90uT+u8dOlfOfYgwaxqLK
FtXQPmVVZQ8qNelzUwv3Y6uUf4CYdJ8AddvHoeq83zzswWEPpcqDYC2Kg1EuLEfpl5kKpJsV/V4c
i2atP4MSzDDo3PIyVZ48xOU+cYo7zieipAJAs/r0bNSdo61ITmtiuq/nIvwT4yBb5HEPgAcPNUXN
LzKu5hOINLRoYcwhGOPlHM82drKqWP8jlA1opl72q1bhHwbuv7rcolfclpT0Ym1/NDWc1QZO/+6W
bnyG9vUPlWPSa5KOzuO06c9oUMOx0RJ2pSxSGiyh9lhBam7LOg7fQRamM6BVc+fSU39C+Ka5yG39
1w9ndQGHjF7acX6f4rb6aN2ITrOFGQAPzlQQ5NU096R3Jq9eW8WHfQSPODlR2mWNHFM/U8p2mZ1j
91D03m/MAhOf5yoOezp26FekjeJjj/lyzFGy9Fm6iXXLJeoJyWWPfP6gG4RH2szls3Gqn35N3tSn
3PrAEIUZu30UHku6uvJF7rILztu8cBE2kQMf86xt7ZYP3TL5gXOyEeYhUKl5LnfBC9CJ9fu6p6a/
MLZZ8waUWivIKjuG6Tc5reFv0Vgln1xpYn1UXmLHf5UN9rnJzNaI4SAnqf3bnhLp+5lU2lV3fNxY
poWPkgCaexzkk082evCwj11zCMu187/bwNv1nd94HXRjMG9Sv6aYpkauvdXjlnRb7W3f0mWU+m/i
bJG2WT9U3ohild9g2iAacctIQF5kvoR1CaZrvfTXMrfM0GGclI/Qn413HNe++L8jrj768Ty/y22p
umybktE5FquubQ6oGzNahjPyZW5ESlTRMQ7Kl59WNyGcV+GEUftYlYX+YKEcmJFajpsur9rdfrjk
U48vaZVs8kQEkufmaauHG6CKj5yhKZrh3+oUc/8+1ML2rx4J92OeVlz8hl7Jbayzipe1flDToLs8
9chiZO+ExgozruW+f+rneeeTLnfQ2qyxANZ5u3kjVEMQIpm5S9MgtA94Dovyx+womzwxbbnVh93E
PmT7Qsf9R9VrHibfh3ryjoHd/J8Qr4n33ACylP8kQXH/lhixMWFkKGirwyrchG1WgTBc1bh4QQ7S
tDvPjD5zeZwS6bynG08JAa9hI7WLMKGKm4LqZiEocHaWqqc+a67AjWexki6cJzJZzNssIWcO1YTq
yclihdgUPaeaTQft6xbu8s/bBjR2R/g8FYoH00q6WaaoQPrAvT+PR7p5neVHI5x++5sCKSU+EWuj
oS3aX0j9NLnmWgdT5nqqIP8mM5Tfg9qBESejIkicazfIKekO9YDc7K71kRw1kPGk699SKzrvgt5n
tNdpdKZOHeKpS9rHyYwmPceyTgZ9paunZCyiVHb/Fa5LV+abG+DYLPsFpunQdeSlfpNAW8GLoQNg
0AczxUtUENhABTgJm94uHmmuSBdIax+FhhvyCa2ZKBAMDJnjlOZh8oI46O7ZSdl2s94nVuuPsEKI
6RSsUbUj/5EKyOIec2mpxpOpVjCwxS2j9qbhw9rfEFj9/n3iwBL/am92ISajqt0q9+JidAw7ZoUY
rRzcVsPPfpj9rkq84+5Ffc/uJGdnJuty9xzQhnPHl1m2V84TFjg6xZS//3DLNR4OwTQnVfMKWWA3
9Zi4fty5BxIw9P5f5JWR+WzjRTYw3DZq/zMgAos+VUFQytOQVEYP+eSLXd/KHQKbzOMIZ6sBHujO
+5cF+nXYKXaDgF9nncOHlmxGBA+62B5rJPgZGXv+P/D+Jj7y9rXJekhmO95QRrf9zROsZurEXRon
NNsugv3EBpwTfNJdO/zHy1yHN3f2K53pLdjCk1fPkre/od80X70pIQNjTv+V0q0+V+YfM8NzSZFM
Oc2QaVeeh7Dc29cimriud5fOIA6TqL5CbnXirUmqpXja3Hadb86AfvSOvAGqqopp7A7opsWRtnPB
bLLq5I9M6ybNTFBrXtGSsYKRUc/OR8eZrY78/O1yrLrea0lySIKjF7n78liEADqfotyj4ReKL/+P
DsyeAC1AoAJrb0n4ICCp2TmgNoJzEY0IrjyVtq/JUKXUNZnIjaLD2rr+iCs8bH9IRDbLU8p6YXOI
0VjfpKJK8mQD3t/jkEICZ8Fi9sHPNXXw4mNT8xYcU881U8b+sD9ZpbZdZSsehj2va/DXZwfVizhB
MdNEUgdWWAYSo++1rxeTF0VbyAu5ZRJWUloKYnh58Csq37zq0tnC7+4WuebTpb7ZO9iFhRxwdLUf
xvfWkeGYgL+fq5eq87yhWAvKKL6mwQzsJ9CW5n7T0miT+C6vEkBGzYtexSDYKU0Oeco9th+UQgWQ
iV3GxLjzAPjvRSNAiYbWaUlBr9vnKUx09DQx7TK0yHkxsIV1d9c0VbxfI3zW10nt0W+RGlceEWy4
P/woXt9KvllC6jZtSffsItSgsTu+jmgE4j8R2Px/RcHbcjFNv/UHEjlABmOXUfAaw76Hd4gS1pew
Ci0gf9cntAsJd33cGqdu7utGKqaNoFs+wyENzKNr0uEXXJ750xVx1+TpUMgwU0sYwuqVeBUc1Kv5
lhZrktdrLTsuDqpDgBn55cIkDNXEl1Vm1e60t6FNomNfdutZJLGpyTvfgCHcrxdZ+SlsiB3GX3Kb
d3w/0OncFetQxkChfvPhT6v620IU/iErV+1veyj0L+sgTn+p6f4p7sexcUijtc6angoY8vGIcHIf
Dmk/dQwmWyD7R2GJ5Mr7ChDlhO+odl4j9B0YjvZm/A9K7ktn/AXXT5kxagHRN3KAsmtKdyxgYso6
yLdqQQEnbJAqyqGToOFCFW7xBICL3yhD79pM/yhTKr2jRMrCsOWmS9ocemE77+wMo+P/cFWh9Adv
Vbx9qeQBuDZNW+NTCow9ZnxxXfx3Sofmv8pT2uMZ2hd5IrFxiO7RkHFVVxOGlChtdJzvjudfECjV
E/4+gIV5UsPLGvkacHNEqlA9l74Ky1eAqugVCLYp/0QTO4W71OsPRX7gCzZH0+dexPmAK2iZOPud
pXVeS86ul7AwZZzH8SqSY2Rkg+w01k5Y3W/tELTfm3DoOS5L6YjLxgIWX9IEyOgUR8AjJxRe1XIo
3Q2JSmcT/COi1Gh84rZ27Zvmd82Y0XkSci7FYZ/Y6UgCPsEvQVlq/70zgLvm3PrdHhwazGPP5UyS
/TFElcRztXdbl0saQYFnNz9FuJIRIR6rJ2kbWfxqRVuLBwChtUjyaCiSMANE2vUx0FEsbknJaPxE
GdN47VQVhJDQo+ZcWup0upsTu70P065pdhX+JLNUd7AOCorz3NmlvMYdJ/1ltcu00XyHgA+Cg3Po
frATbbbIR93mTXErIWrvQ8uPVw4AlT/EvqjwuKVDyD9j3dbxsO0VP0VUkZUZLUX/lpotfnfTKP3u
a57knKJw1/lnzSD5teiLv/4cjL8Sd43VycBgrZksBlMe2x3oOHcYy6LfPmefI7MlJeniNdkisR/X
Tk76I8S77pxaUnaKPz1jRvx9H8T6MpZ+e+8w6rxOQ6LRoDQj31dbCAvHsCxx5jphPQEcx3biqV/a
XsvnUPet+7R66FAf2mJ2HoYORQs3Z28fB0qDfdTZddM86lnCqaD8xPTTybY9itiRON3beRew5V4Z
vPfo5q7Km6Pyue9GmW9sCdnAMr1mm4jSy9ij71x7R/+gwmZKs7b05dPgkaDyLDgV5WGvZ/WTzaRE
AKBDpi4FiNPfmq4dKdmiVadFt9TUMneT0HCI9X5KQFFgfM6oRO4/I+upHNnytHzJ5f3ndprc8qVb
61G9JbQn1tdRtvpr9udVyXYbAC/ZNRCvJportNc+Ar+zZPrv5iwu7I72BazyjY0kVUc9+utj6Pfi
Vg6FvqbMCwgtUscPXlG0mPDAsjVNH3vrI6+Mt6hr36uhcPtjVRoUOx4cDIjgVkzlo0uO/lPjub2A
YWim5lRuRZdc+mEV1QMivhqAeNVz8Q9KoZ5/6rQd1HtBIa/IGKRmvoG9m24FgGx4QgM/J0CP68Jv
TrPS5xGhvOQigmO6pGpet2uLsve1XvzGPw3+ULQHqGFbPnt7AdUtHcSYjx1kGCEnncdungXKd7fX
3Vl47IemnGdcEtx84gbBzQ/RVz5CxZq3Cre2mKKsL/ZZ3wLC1btL2Oxyh2CZ0XKCke/nSTndqUXj
c9UbR0VW47dYcwbV+XGiYPhuTAiH6pUqX9J4Unfz6lNlmjoRaiDHop4a4VrEUVAleSvhv3K1OHQk
6rEIgh9MFDbKYydUwTXcxf6vHniL3re9rW6t8fWvCctJSYk2lV456/pmb/OcRugruDrmHCIW5d9g
Xa++X2CHtmOnnem6kbTHP1Or+FkUX3GszhIsj7Ydqv/GNBrOsZldHERzYNwLEn4xntJtj0m42xmS
8/4L5bkDyyzAcQq5n0PaI9e/SSpEnIfr5vX5Us39FRnC+KqVE0rmTRva9CAUV1eODGyTz+uyo0Lg
TZxZ1WL3H9KJLu9m5TdH/nIdQjfoKLgPtDOk16nTY3tomo5Ct6JhB//NU738Knc7H9F5YUcIo0KN
x8Hr2O3DtvPXk19OAwOhY56EXpNTXdaNzddlIdlp9jisDkq781nvk/rDhNUcV9FsDyL0uhOuveVg
GO8elhJcU+E5+LWlquaBHBrCePZBHcJp7p69uhi6c1vZ5glqpLtIz3RP2qmCI2eZD+do7HoamYWy
Ot3Tixhq+8ynPC9HRsJ2QE0SuXPOhou6NBjK01LCF7wMXDYjXyC9um+uoacmTIflgKSCQFFTLohV
wzFF0a2aeAQW3Dfui2kK4UTUeAvFXv4UQ2j8b/XozV543nAR+T/Gsa6Ip6+39sGfXPHmyyj5XqB8
K3M8RsWaJQ4kcYyBcsrGrvb/GtRRe+am63aTQm2XNmgQwXQ7BG0/fsEG5GzfE7WdlHz2Y/A7UE2k
TpCreAegt9suX3tCzK/ljn6i8/xyuLiFSANGAp/sNLcMH/jGGAPMWCCsajxNtq4bPhbUzPJ6DaEz
nwTunCcj7Xzjf/ID2RbRHZjh97eoRc6SN8nYeHkhF/eyC9RGx7JtHJWP6OV2koG4K5J9Kq/l5phs
YP26IB+f3lQzBgWYUrTa1zjpARp2AtZU1oyxYx8RzKILZ+hzvkVrAB2+jevXXb+rs+eLZD5DdFlz
7LkS3b+uu3zl+aN0anKACTSGWxC0+2Fmz7VP4MKI1ThYtBiOzu51G4nHHnfFjrFHnY3bh85Bw47K
V8glunsWJ2WxyCD3NINl7aZOelfUshgR+7RsRymKI3EfzwsMqeWCvnAMIsya+6FgwdzU+sw+H36m
wxRhOQpXaWjpDcuPCHHbnRs7+lmQKBUew31U3iPj5lIcPIVE/rtbNQ6woOskx3gzTMs8tMlF80ww
tzFgy1ywPkKLeXRWHTB1LTbr4kiNz3u/yQIwz3ga5HsqCxQdaGvfmFTWhf+2KrFktKp/Jyozdu62
gY3vOKWe/haGyhw4UMp3mgYYbclHqxi/qz2NqAmDkpIZOm0OAuBETnEXEuCRkDOGLlj59ch37H26
LCZHuYRCnLgq0SqUyIbgvBom6WzcGpQnm0Vhe1sZWKOc29RMD8SW6/rkIQKxz96iJw/ShKKU09c5
TEMKtKSbZKJFxZDjJfHksdzrKHreDP7kbIgGEz2lnYj3J4R8cruii/jKuHd5q241r2p3t8ZiCi+2
HCp2P9ds4TlVhSf/+lgOiH1zKqAOCeG6ZW5TJD9TlYTRc+KpKeSldqSP00i15SGSLrVpiymaKJ85
FPp8HGZsJplG+6Zf7Mzdy9FftoiwckL33D6fuEAgI5ZiRs2Z2wCx7UO66FEgogXMdr7xZ9fwakKG
9cUNkoduVKq4eWPQFsetN+VHsPTyE3sYcHcoxRYfxtEK4Ns0DJPlAzY27O+7LYb0AaZEtomcVaPL
DvR0Glw26GzFMuWDq6IBODSo4wGLpumbj2lnOHVTXLnnPonXv6Uc0pOM9mm4zAH7QkYTqD3FqD5L
2JlledRqXrrTvtpkfO33pXEQvVQllQKFHEZ5XNO++e1A4k+PvSyT6RiGqT1HsbPZbFOtdLL6y2XA
vNyVJ1tUFeYR1+nzyETJH3Rm4asuhupBqhgGNJE+m22yVYhN9n22p5FRwuS4ZNzhHd6Wj94pYxcU
nsjhOivbNSguixq64jFwdvfL7Tn3AYJyF7XYLSRnrv+ptql66vs+trTiRuJdDPRtsqO7Sf3gC1yT
t22CnPhbNjE+r72X8dv4JeOCoINDvgtBtLuTX4sdOsox+40HyWOSbrb9Mk2ieG53pJVvHQv7c8il
i4YAX92hEJPZH/y6auJTAs39i2GLXDe/5xStMnTO+3d3FumIF3BEeZ3YYAXqX6owa/xd8OAo/XNK
dX8YYX7+RqVrGVXIVLs46ya/y23q33mbIS5F4V8WWN7fuhL7mzEievD7af/PVnV7IpenfojdOKJ7
AU0D7AMCw2qsf5PlMPR56wuLLVqYBwdh3pQvozawfuX4o8PQwGo6LPFjhzOUG4K703P6DmdiA0Qe
+/PwM60iBzqt3T8QMZqnHfbxSlE53sGuSKtjTZz6vWNU9ei1K5vxXjigX7EmnoVVzI9RmJfLSXv+
ekY6Mv9CV+Y8bbKCYUeJeY+xVKdHDG39H6RRbo5jBrR+2pz3RG7jq7KD+SQZ2jx4mFWeTWzuGh6k
M7OSfnNXzd3lxuNyRnxe3iXrOF6V46OudhpmTAKu3KMn1t/gErhxJlk/oArDBeYbj5qPVPxEODyQ
JGPSr4uxQ5RD3am67qVwL/7W21vMKYzgpFPfVYmo1uEb+S3XSv3r2wgzi5mdd4Nq6BXX+/bQrGa5
hohAHoKgHv80NnCugH3blf8Vmw1jtbwlUZM+lOuXom8qvBYloYfNc2QubtdhPHCSJQCPXl9Chrn2
CGcKC4kgWwCPGTQ3aQ03ic8dF0y5RMMruUBmRQKWODpj9exefB+Bo9ic/ujP1fajWzsgV8AtmR7s
OsrLJM3MWkxuej7WLH1rEFaHIe58rlQX0SlNrBO5KwKEOy9bGriBvMYFDWCsy9vkaKQIY6Ha3G28
z6mJnSs9Y8VdkZj4p3HCAFAuETc4kPk/WzsLog23/ti8GNZl2fwHCJbt6qz7co8Rpj8U6ZgcS0IC
74bFqQ5OXZoPaFHyNBPXZDOT75f70DsHLK9ESpoTBqnPGH3tZd7T9cIyG3wmepjvp12oF0BD0Ndg
YtYmmy13hnhtoVvckCOvcs5oYxusCW56MpgwiZYt9t+7h9Osxgz+PZr78b8SB80L1DiG5w2icnDa
9Uyd18wNyWOE+nhcDgBY/pTbPt4/eH4RrWiVfCvgt5qDv7rlP9v0zhEigJ0VzvrR452DvF0Kd2Yq
dfvbZBvh5SIIvbfSEdpAzbvdnS2bgUW6Nv6NLcy9GyA8uWyIBEbEDGtD8D+N4uDs4kPacc4bvZRV
RhkVFulkY4Lw9+nQ+AsiIFAV+zY7y5Ccwsa235MoBIUFgjuyD6GVi9epfkYTBqoDUOBc7ZB2FxXA
AdJDh3GIM7rPmPybA5675XfUR9UP/BkTpEe8EXYVNrehlN1rOtlIvXQhLgIph+7H1NOVmqWWxJBM
zmHCgoMvGkddi6LIn5vHoQmQcCEsO7eiru+WrgD2LoLZwAEae1cNoXuPQ3s8O3Av3ZHZt3k3DIXo
/3C5YcZwWhhGKquEPwTfO9X86pNI4zueFy7CJapJpieoA2IyCvzc2xBXX2o7ItKViw8DjWv7wFSx
HiIwBeRDS3cOays+fUR5jxNekoOf9Ny0fK0Rt8jGCiThJnKm4ibnKTMfLiKzJYMaw38X0R9zFa5B
TK4nNnTp9NVpQw2Brx2+Ib7DDxm8qC0aX8p9txftdc0KuywXVE3a+0cNbHeHRd1Fz9856A7TkAUM
UZZO/2qQ1TKzX9a/3AuoRPXDpbmRwjLH95C7tcCaz2p4QaJuUTehLaozhp2+yDZMaRdGweSm5Vgc
AYORk4xDkHcE1f+Hrw0iGSXYfHQnPX8r8GB634kySF+MZxFqlLpa2jqLgg0PIGaU5RR3s3ftRqQ6
WD6Xk11LPF9Sd8WSr+4c3+m2JBlOpao3dx7ZBIxms9ef58l45DS7w/4sIob2Jh3W9RBH7f69iGSR
d5Js0HNDJMyvUkXTX4YKcbGsVKddtO4R+4x69/fEe9+D1fs7KNwrYkkK7qUdym8L2vKXHFdfIu/x
wwfZ9fORRFJkxuA5oslI+OMvLTciSdPK8e5QXGzgkLPza04x4wEwx803vXXhtZsr5xOIIewvFgf0
PeYygkqbrrpurh5vonR6RJ6p0g+Ns/Js0DbzKC0/WyqYbXmjgKRISpV4mKYtzUC/zL8wqqYjjgPB
v8kV7xvp71UG5Q0vh3r3jRyq4uYiXnksg6E/A7cN+JG0Pc3AB2HmlOsgj0TAqbdVaZa1ugWKkXWg
Hm3Vq//6yumfnTRyLiLW+7tG/YX/EzBqz+d0GWq8LjVIZRSlJ39p2pd934ITRc8C8EGlfyP8SQQY
7O6XGJuy2pkkHeo55/Q5GJPqoSns9vEliXn0Yfa/xXG4/mgl0wd+qv3P6E2IxeeV3SFjgW3vgNBs
HozLdOeg/3/5Mhlie3F4KHKduuvNTB1mmtnff0s3CF5jpNbXIki659rfl/+CMdgCzBtRozjtoRpQ
+oKyEvXVQAKw1E1YIDwOwjBeilNoivURJR9Be0R79XUeTjVgNuKICGVUmahvyYpn9shNY5/Kean7
40Tz3Fvkck00+Fv/M0uItMikENGPLl6s+rMqPHgmz6IST8FO/rkoDY/huLT734q0rdM0h0vylKwe
uqLZaZeHscR3cUcBpvsxTcBURylcjQRwHuL6Kks0JgpQuJybQzHVaHCqmni2M87rpHsjaiX1jpOV
6oZS2PnmD4DQp7QPtTypGAY7b9A7lifMROLPIItIna3GKZPJhPubyBy/cz8aL4q880iLl5/bli+B
QI113ccI1V+PK9ssTnE32dWkOh+4BshOs8IrbM7Ct+kHVHaWYrl0xE4FnFSvAs+PXCw7KCbpU7g4
QQ0egMzGnMZ5Flcnttr/1UHI53NbeOsrl2A8v29bUsrrrvwtfCE9bDdZox3eXJa54D62/5eXT4V9
QvqVtA9d4bQEljFI19OjmHRtKJxFjHEiqQNJuBmrMDk4g14ddQpEpA+I0H2KXMbYHQb+aKns4h6s
jN3tJ+L8L7qQTdfBcjSohFgTQmIeWjLggo8ePil9h5ttFCdj29jvgwSBrW5DNAVoGnq9eUe3I87O
nqfdsu9CyzbiRlqKv+WgOxptZIoof301c8Ma1ESIX7rCDQeT1yKcxhs0WpLgNunEWKIji1HfZaLs
x/1+WNKgf91HlHdPbuQi/s6xG+7jc5Cwt6NyFiJ9d3t3nDOzhot5AG2zn0KliEEyfDLLSUl4zjQb
C+RsDNSxiNZsQSakLmHkbQd/ciDsu33y3lJc87fIJPgzAAhNgEVCxd8AI5PvttujM2ShvgtYHl5G
E7xI39SXuAc5W8Y4zHUswv805PevEgfL3aLD8GjDGFhgQFUF1W69n8x5DncHqTUV1stnr/MYJAVq
Q5GMyFG2OeqOomuYn/26WJARpe3NyiF554pIz+Ewc0tVDRexn0znCqvAD9JnOD20YOzJOgGiFBPG
cRf6xvxD2uDl9fglk5mK3of+jtrnfk3k8z44Mbn8qj9FLfr2aapbAZhatOEBWZL/bHfH3kACGyS6
X37DjEry6edYxEiF5CDkZzAN2MH7ypx2M9tD2UXDh9Eu+v9wNd9RyIzfIt+By2lF7/1KdbBd0mBD
j8Pgs7wT6jfhka9Gk0OnGJ4NtW2PX2WsP1SAszBnoUxPQZPY+0ov7f84O7PdyJEs2/5KI99ZTeNk
5EVnPTh91uCah3ghFAoF58loHL/+Ls+ueztDXdXZEFAoIDIU7nInzWjnnL3XfnKKZvyWgytSYcKq
sJmx81YLLIPLRSokiKIsnzQrbu0SJ0a0c97LW1yq4t1ICZDBbek8LFZaXuWmzOJV2Uz9czmj+8as
U+9cquxLn7p137WIpVczHp+Xhmysu3acFep/6uatw3ZAVYdBnATXJHkwjTr+ViWj4NTe9c46F4SW
FoEt7huzG4zN5MNOVLGBAaey21Oe5mw2M3SDV2fK8N6k3hLft37XHhGGL+uhmrwflmHSOaB15oc8
P5Brt519HBmsXXXCsl5sp5huKolC2cQ2dKks1xLo13WEaAV/xm2sMKjih8w2vacysCtWfBPwK153
cul+4r3EcWnDwVAzhlZspz46Bh3HF14DWGxlJ8b0QqtBXWtaXbSBq34N7yJ70hgmHuNBeGsIevPW
i+MSgzlKW3OlfFepTWFYXrnGCtpdp/BvvGv8CGSc0GijLX9njdr6lo2mW6M2QDa0xjqvzO1s1Eso
8kk8lDnzwJH7ZNqa0m6GVyaonthbCJKaLXAJ/UJ77wXjHZpPG9thuyKKDauWKxN/nVe1N2xMSsPs
2tSNG18l5xIljLK2XXdzVi3hEDW0gKqkbLaVjcJ81y9q3IE8pgvdw+g7iySC4Jvnx0ayNYIR00Zt
zcN57uvUy16YQ4fcD/rJdQMyb+9Uib+tTaSKx8jQWJ+RWd2B4cHCM9sNB4BApsNy1HVlb4OOIm9I
DcV4jB4XBYbu2aJ7zlW9D/mo1GW+V+NZR3nGb2xVWXh0vgIn70P2tX49MH/YN904fE9n/CaTq9FJ
MZGzBTd1QKutBa1BQMhASqRRt+hN7Wz8jqIFbJVFP4gDBWqjM9Y1a0PB2QyRucxnjKxRokCeqEzQ
ha1QP5aciYxBgQIFFLTs22ZATUypdOT3Qgc6zGeThYmFmS5ps4lkVBw85MRH0EnjhZ3gi50S1Jad
OfE8sCgQuMOampBydEBonKNgct8RBI4dHlTdPg60N38UPI6+JwQxbErLLk9qCdpnRfm7meZxDmkz
V7vKlLg586wxqvVcxMZ95gbNx1xa5QapPRPIwVB1aEma8HLxz4EmNIYcnLBRy7jRqH6UcFEel0gy
DXe113IsWRA+Ry5S8jwRapP4A2KvyDLQO3kvHZGNDGN9cd2KPEeOnrm7jgHJludRdNPJeX4Maqdi
XpNlj7Rj/Ye+xFmGdCQty+3Q8f0hEGG0lqIMuGtgq7HScW19jBQvW6NzUPDh1H1f3HxBoebXTSgR
TFIZCvrIiMqZTFUqzsIhG4yjyeB5rUaTIzBaDEGYtEUoL0nsau1baG53po2I68BYEvOLNdlGSh+9
ZrrFtEGZ60EiZTsMQpV7YKfFrZ3SPYLtlYVUAvhSggbp4WTEnG57IFZv/WKhngqQjqSkte4zbcGm
WZiGnHg4z89kLag7owXhgN+Q4q0SDbaywM6mHezIQGwpi5b4kGeVm3BnK3FFR/asDmFqc+ny3HuC
XaHVtum7RDPz9MoXc/SX81lzcc67ubLqWwQv/qUbpDp7ihttw8mxs1AVtb1XttPIV6fulpJ9ByNd
mKZ1s188XOuUoRANRpfwhHyp++kuQ8ws10lpWsvaXkzV7d0KWSSqPOHTpk1M7TC1KLqHYu6zcqvP
EJ+dbhdYeVDsZLzzzGpYqEG8onyEoT9kYZfG6ix0C7L4vRijlDu5ahXzSQkJK7ofZtApZjjPTUph
YFclNfQcTKUDmYmW6/uQZm35U5cSqQwTsrw4zOdXP7b+bBp72hdGucYmMdEZ9X2FNUoDhVGXXuAJ
6xsIAClZerJym7ugMhMnCR36EMOxcMZR7kikDUpiOvlGwoTHrBcmWshzxsko1R6GR3XHeDK4U40Y
HvTYTNZGyRkFG4fcqbwydNmPFzQis9uKpMLnZfDmIiRCfEy3tleO0baA/rSvG6e5SKucoQa9NKaY
cF3EcWJphkne+k+pVti4HKrA95Ts6+ho1xzZXzMoWx52I3C1iF/n+W1mGNKSHzN2bzgo4BIOPXXb
hauCSO6Y4rjRpkX/fRXnIn2bcPjd28bsPGsKClQnaMhwJrhJ6hx7SCXzSoGHgStG+ejfM5Ib2/ss
qkMUVvRwSzajxg8uIoAdGz/rsYz6eJ2mDeBCLDJotvRdzUxka+nFvJ4hfVwxnXeRVyEd0jsciUG8
KuhfPqIKyngM5HHEuSQZfzYMnXf0PNw0LHu3P2SRcPvVOALKg9iQ/ug9+p1MyfzxjdFOdg+mYTwF
tP3zdevSfePDOs16tmp3Hwk7r1bMypunHrrfbpCJd1FG8FgKgh1/9g1TnF0sxpFt2mCmXfJ614H2
pbUrFt1dC9Ty02bykJ5lgdVlmySiRGNunmEMD/BRVEFpb3205O4RiRc/y25Um2t4nrJBZ4L4Y+Uv
RobqjQb1ztaVu+5bjBFAnji8srRtkDpNyRYVtBNmF83A7XuyYEBbgSeYdqqVJlPnZT5MOSM9ZgUx
3UtK9xXs6OGtlc0IqiLXwXjog1luFeXb1lVZdUJPCMgKmVhxrDMif5iQj9dFmbdHL4qS66rOIgRp
2n6UpSHyY1aUsBF6ZnzXvm6DnZ0FAMEM90GY9XxwIsdlvB3lwTHnZAKKaR73Mps676Zqo6C7YtjP
QQZOSCatet3OE2y2wEgkSVoLhqW2iW5w2i1Xc8fC1L1fb7tOlKD2EP6AMiqP+L4d6rsKh0YCpekq
ZZrKBFx74hvwd87GUZqUH1Fy9r8lk/oWO7oIgzMRKqzaQr5SB4gNY6BlDYmjO9FNmlGgiciMQ2Ho
XmxiO6OlSSJUfjkixd3VFjhGs3W7lwlChHnIeJhyluybdd8Id++MvWqwZxTaX9cyN6AZFd4G+9Nz
4eLm9kT7XFqNuBaQ02D/LOOuChb3oU/N7p0wbnWjPDhJrI363lkW+z5JQOvx2DRp1ZEwJtNVS7N0
J6084/cskLUwqPSViwC9fIcJMl/Y3TRuXEGps2IxCXbV2bbor5kRyL0Zys01athBhoiw/WM5tBNT
DNiiHP38ST0E1lRuOQ7Ramjysftew/a6nL0zyEmP870rYBGHXcMTbZB62HX50hy6yQnuF6PyTlBj
3HsKeuOSmaJzIbD90EjnQldHU9PebWkE5TuQI9KE8JkXFxUuFBFOlZTppVMUzVurlNg7CMcoOeOJ
KRI8rx3GVZ78s8L5Taxvv1pSPe6TWEcXfhWNa59N790Fav/ge9VES6QC/2EzL1wTbKrDpBx4Io8z
9uUsC/YWIVbYB6MCxxTE9dfObbG4tLjtVi7C+x1DBlZfZMpm3jj0duK9X+ftg1RW/mhCMljh+jS2
ltHgee2ANawVorJmNXRDeqg7bPVLZXZ3MEXdS1/8oSgarRafu8FOibDBoq7VZnWd+bZGoenSMosW
PBdJNgClImoFEbYT6YspQ35SNXZwLGAXPSq67GplMb4+xY0nLqdeji9da/6YFzt9EZ5I7qRO8pPn
Je06tqj9zLwv9sh4vCvEBt2WqDAPtrUfNfuGgciOERrnVoCF532LuSZK4fhblEDN22jqavCuGS4k
ZKjnuSmLEp3Gqylm93nsemNrTE52RXsBqoDoi4200SnHtT9ANQQn9oMHr3z3DFw3M3fqiaaGwA/l
9uN1Yqj5rTem+KJfdLaBqiIwitU0Ndo99OGcU2aZAgB2DoUFr23eBmRaZBBJUmD237OstprLjIdV
gnVvdNuO6CL8KMUKwl45WitlSDe6NpO8pn9QEBDS36FITp0shB1UMiSg7GE7ZDkHfokwGrQeqwv5
XHlDFbW4QI+iROMypXpeumtmRHnBTmBRFZx4voICWNVegSD5Ci0Kca7bBR5PzOkXQvjWX5CG3hno
MeuP/xkw/C9oz5+T4XU8oliT5ENbkXUdoD9ugT987aU/R8Mzq8/jNBFHNNY/OqHkijOr2Hztxc8E
+z8Rs432Dz6xso5O732jlKKN/xfxA/8CKe59YnHbRpzjxwMgwNR9QhQJa9k0AbvI84FVmZjBv/YJ
zrznP30CNGFeCuvWOhpGboeYjHaVFMNfkO//1WX9hNkGOFPKcW6sIzfma9tNx0qZf4Fc/1cvbf/6
e1MgC1kUlTji5ca7uusK/bWALMv7FD9gCGR0ea7cI+2l285ZvFVnjs0X75hPsSSxEdGkVbl1jLv+
RJ/hmTPG1+jw3idE9xyh4EQ/zKUcDagS8b2R40z50m3iBr9+3d5oImqz8HPVZfTd0fM3yTbzxdf+
tEIZhyLIs2VPOwq6mF2LQ2p8Majlv2Xa2/jHLcZzxwTzz9pOLRtWlq++djHdT4sUn4+fuSbMFo7p
uDHzLSrNryVsuJ/WZdk2EGRSt6GtAdfwxc7mv/i2zy/wT9D37qc1qURtJmYmm6OHSMyg20fgNUdw
vU0hXX8xlMj9tDodSU8YOSVvIvKfdlOegBasv3YnflqdU977WSeq5lgE/rdc1TeIUX9+7aU/r83W
1nlJj+rIeeZkUj7Xw9eisdxPS3Nqe8XkO52PJrkK/nTjzvnXchI+h9r3UGpBOsTzMSZDc+2IcxRR
EI9fu8E/59rLRpgtM4qJZe/bJ2Rd7QFpeP+1S+l8enomHSaIzu/HozcOF52Id2ad3X7pUjqfViZX
cml5Sg7HinMeWWevndRf/MY/rUzfhlSqRTccoy5vNygC3Y1sZ+uL3/in5ZkOAiwHKsOjmLPoWk20
DUjASL/21HQ+rcscykzr2ojquzPQoum9jyhyv/ibf1qYGR0nNSrQ1m6CRCkwauqy0sn/Yts6f/5/
sm05n9amMsqGg/yiwd9KjXOEVnmUiC9e0k/L0w+6JAevXJLFJHEVxZfKqd++dCN+zrg34s7Ph1i1
R/ReeIGKXK5aAXnwa6/+6dHpxJMLK5+IBTZwaDZG/JhN2fi1R5D9aXkSO7tYbt43x0iIs29WUkjk
MN++9qt/WqG+QPO2yLo+xtXiQ/QZrhkW1l871dqf1mgFrC0T9CqOuNbyFQijrcCN/8UX/7RE+6JL
y37g4ZaaxQMYKir4qv+ruGj3jwT3f3Kn25/WKF5T054zly8GM/+DZWS72umfkDuAdmyIPBXCqM/O
Cnlo5HKcaoY/XbVcun5QLlvAN/ETzuv8kLmMLGXUBdSZ5zkFRSZ6ku6HOyHFQ2van6MxVIgm5zZS
YxICk0H2ZmCCVzPi6R45tDtb7rGdyaEYh3c50cfBZr2i7+LfjFWQnwoTmTUS2+ka21h6lFDvVkli
HIreuU9VcMqIc+vH4XmaE5qES44AmDJ7qXjbRlbG+OBXVb7Vnhlv0P8F21wF55Z8c5vjg9sUcS8w
LiTDQaBkdtFSEfIwX0yTjLcLNXb3SFLJ3i7UWK/wnxo/YJVL4mPcAakW2PDBwQsgRnvXIAa6xDJf
0+3LIF4n6Sloo+gEuHdjxt3wms0WVmztrWeSlDcYjy6Er14WdCUHpy9ORjV0W0YlBr2RenqbAk4G
nnlR0uFpzaiRe2FADsP8TW/OT89IciooCDTTgFLc6CYEnxVKOaACFU5CZ1Um0WUa9yjL6wvRFAea
BtX95EfRzjWg9Hv4ba5hLOLBndEiD6BLHetmcO2bwXfHLQV4ibtdTthOdTCFFaPADaO3PvSyoHjO
UvSfqTZ2Ai3bTQ6JD1jkdRPAey7r7HEpSj/kdFbNWwbxe8BKD40xj3Sm8Hpz3lwHhZ/Pa0DwNw52
wRD1OlQ2Nc17ACdkbuSJfwk+dkQONV8amMIx6bqhiKMo9Ln6rWG7khm4N+0iEMh7zxa4oSq5RSja
PdHORTc1MI0mnKQXmCuZMTwAzU4xWkMJDCEwmVtvZKgbggDANOtZ6sK3OzmhInBaUPDoCbRNakTT
zvoyCvR1zc14pmhv/ACe6M5XnLIAfo1uWA7znv7e5RhXj6OedyL3+2pTM+fynMAr7jokRZeza15l
IHM3HVjzMJEB3koB43cAiH2BDVOHujUfBdK1rQmunxstY9zh+mV+ZOjn7yQGIM8HSeDEO5I9dszN
zwIUny+06X8GyAjWpQQcIen/HXq8m+uWCfMq9vyS6J0FgHlvfizOcqs1GW03QSw78hY6BQRNTJfM
2mfA8xVLmNG2hdxvJebpaiaYEGjT3C4YuRlTMujVg32Mp8J9cfoeu7byzXv4Od6lO9bMmoFsl88j
WCq+BGcMmTwH8z2UrSuXnpL1GNU9iSz1Ibc98zKFPU3DrTO3vRXctEbGoGvMLmEPruGtHTwbAVIw
DdvuLIrBhys2ratWvZNnXIJ53vlpDMgLsApgF+7p8OxBxKw33eYgy7blmB51bl8w3vgu48G/FpkF
Zk4rVva8NMvLkhYF/JY0dXdklFhhPZqAbdrkWJq295MYlhkWDixu4nACnC6eK9Nl2w6pfelaCCzW
Vj+ZW8DyV24aWP6akAQUtMsgN8i/ImNdzc35ZPUtSUjfAcdUhC7Cig8RVUYGWKp9SlMz34uuYjyL
Mf1yWKKnIvXORtZlKE8ObbetVdZHxEKsDSjhQX/uIdYO8mbcPSsAX2wzkbPHDvWGk1s8BQZFHN4a
wpkRKLRrA7IiYmV0/vx5ME8uRJ7NNM4GgqHmrMKUyjA2Pra9xwRb58bvlFz7uQLqJWPFtUhwAc+p
WV12c3FCARhdkS9zMtjCm4oGrG0buEgQ+xF6NMJCZDsQZB28Cq/ZV7nac4MZpxhv4TaSCXT2iDnM
hKC0ViUyJrcF94cjmeUctcuPpkLBmXd2fo/S1EL2PMYv9AZBt3lTaoSq6o0rs0ajHY69RslQBHX/
biDbUfC/qvYhUv0HElvjAkonqu6Za8lsqj/GBvDMmUu6brVc7jhVLFtENM2yxqyAupQx5PvgKArq
wSO90MAqZ5Z4FWen+CZmPRMAPOTYfBtrEyyocJJAVWRLqBs9YhnONbmXtqNjFHFq4tI4tRcQYhB8
o6cb703dps+Faev6OBjOMIcarfBlNg6BDO1Av6oOxbpN5MFxKEeEv3nnz8zIPP3Wg0oKq0AvCMgc
9wFwAlo2jVWaoX65BsSE9xWaOj41YFlC+HCBANDtA2Q1uyWv48uhGA+DK9QRYkECBaJ1bnJplmvb
o3VvBOahI61rY7tg78O5jG9o+hKltjj9iFYss5OtRzrRUAeevDDIN2i/STKUwnxS8c5tJODBQD0M
SSGeTa4pCuQSXyjgnNpp3OYRytzSr30mx/bazyz5UgwB48vWNP3rtlz2kOPnveOiUpwIqtm1GXMZ
4PX5W5wnqGwg0laMpe2fAID8u1oxktZF+sM2mX+i/xX1Sz9X5kUzBPHLoHS5aSERrAt2ZIg4dSKz
FYeaIkzSXmNQSyH0ZIUYTkaPXqOPSjh6Uvs2czzrAS+pOMTomn/ORJQ9yraZT0ZWMiev3BLvgjOJ
TWBhl7VLzTwPLOkp08Ny45gLlQezRna0GLhrgeBn23SFzMjbQWnGwNya2rA0C8Uzq7ZxjQQCN0/Z
VN1FnEyA9YiQ629H7NkPNYOKS7xW1SO2zn6jXTt+QkDfcELom1FvyS+b9yi7pvqYC/LKTGEnLrl4
HbPQPqnYhLKiXo0N1bOxOFjNnMRA7hFs0qgl9cOb7fVYO1cjSG+kDhio8rF4dLpoJFQlumWYZQhs
lqrYWTxKOdhB1bJ73gENGOLCtH2MOImFqF6rmznOuHKlNP4zoPbf36f/E3/UN/952uz+/h/8+b1G
QoQBTH/64993H/X1W/nR/cf5X/3/n/r13/z9oS753+cf+eVf8Lr/eN/1m3775Q+birH7fNt/qPnu
o+sL/cer8xuef/J/+5f/9vHHqzzMzcfvv+EAqvT51eK0rn77x18dfvz+G4vuT+XJ+fX/8Zfnz/j7
bwf9Vsz/7ec/3jrNP/X/Bmc2cEzTsx3puee+8Phx/hvvb55wPRlIxwxMV3qCSokUDJ38/psj/wZ0
2zIlKg7bdZ3zZKOr+/Nf2e7fHB8jPyZlL7Btl+Tu//e5f7ky/3Wl/q3qy5s6rXT3+2/nYuy/qgVp
ClyonuOaDr8fT7rP9TGAmHbRARKthJnhRSbNNy8YBSk7FqFmVsbZxhXJX6Rff3pPi/fEquXIwPYR
rqIG+bUpHHh53tgCCGHapRZBFqMvb63mzBciYsCgUmkTxn89KRF/uib/+Ox//qy/9gD4Kj14mLYJ
28GGEYSV9tf3tYCowNhnClYUAdi72EB1vK4Jern5n9/nXIL+6Tu1BIY+cLj8P6JZFAmfCmC/keCh
ZKRBe/jZBfJmj+dTUWWPZVGp1yGmWfMXdfy5jf7rO3IbOYI39qUwrc/vGLMNDjpjAOrYhnxKAlF+
ZKat2n2SESFG2SaNdMXo1IT9TLLYiyZ/6i+an5/SX6Vlnn8BP6D85kYX4Jp//XYZwHb9AOofH3sR
XS/OcM4twkpNmxG0HWoGbK8AaU6GOzTHCu3wylYT9Eyz9zm7GroeBVWgbfV/UW4LYX264UyLb8R1
MFpYNhJC5g2//mqWU+bKEZroswjjyGMz+ll1KA0u1DqIsgDRIl4oD008aYXXWebX8rSMqGMAejhV
e4GsyVVHO7IKBQRNcZ9GnRQERRLmuaDhGCEgsJJ/iNgiKDPLY0X6CZaeepsVcjZfAaub9r4JVNsc
TZoA9dq1s6ai/TdM0BVoIV00eYmgNWus5jmO+/kHyCggvksH4yjOTcrbSHbDywCjZNiOTrpATwnw
Rd5ks9ncM7bPo/UwEtJ1FIGnMf51RWQfiiVwXlwD4sMOPVMy86tNkPNWge9IGze4zWeoMjIRsTZ7
6MXwq2Pzx7qV45+f8hnrmwAlKXFjDR4uKC0LKA6WUs540FBny7suSCNIDSDTiL3r+9ssEeKEYw0I
vuk55mtZmif0d0m3NpZ4vMJtX20T5Z2DyuxRvpRVifnaxYFd30SjrOF5FPVk3EMNm+0NhK++uDSX
yOQE6dGgwjgq8ldAF97zZBrRhuA3jwSNpmxe/cZXJ3RW4/e+I0d55bo5LqEoXfig9ZgG5KjI2Sq/
m3VXjht6r3zowkY8AoABT0aojdISezMHloTaFZNkT+PQhb5q0nhb5hikU2TZ90OE5XJrV9hFw8iL
9Sam/t8s/UisBs7soO1v0nkehnvgfbxn5JXtKzJiUg9a5Lih3dk0NuOJ/gsz+vo67zrDOfp1mT5Q
R5HqncXdWG2whGbvnFtbQHApwXgbSLWWt5tsLJghij8ya0hO41C+W+BZcHRZMEVGJwVobPzhs6qE
DZkR8MoC3Xkxm+Ns9kDRtdP1Zdi3sJ1vSoqGV3NAs3aTc5ZFvem0TrfVaWFBAxhkWtcn3hot71ZF
UZVvDBlE6ibvEH7doFrR5MrN5YRmy5qqJNtpbXN/Cbc0u9upVSg0V+DSq35cj5Zljzdm25/3v8ZK
ikv6FFA+SW87/zSxWl0PF+gf/9FfRDrsp8DCRpmYAa8cLRNCQnJ5fIwb2OljH6e9GCN3WNZpUMX9
wc0j6X1zYiOe1zOyfizxkpykZ0Ig+NYWrITc2unSvA7p4NkbA02xWs1jz6eubKKdwrhp/NsKawBS
h4ES9nV2J+ZOkZcCHCH0FbsgzWOcbzNQzLAaHP49kExt7rCxi/xxKChD12YzzXiR+rrInpCaqPxm
9JymfNBpXXYbBeWQW7rzuSGzgEhJoLNZ95A6rZEe2jnL5rMOyZfvlhdkcu1NfYdlX7bVh+6M9Geh
RHCnrbpxX5MKWgK6QAGoQwhocEJtjXjxn+zMyYPtCAThAf+evK57YV61c4ESqOS0TmHNRkm/TmU4
VOknZULix8DEbfW03IESNivh9TSK3EcbF/jejblWGhyqjbkPs1cv6TPUxU3rmpBewQuTwLek0wXB
gdHTsPi9ItvbSOUtLPeHyi5/tmC2CblIyS80C+yD/TKArweXz9ef2tcJuzGku8AZ7wkOnNbkRNc/
rDISdHVNYLeQXfIpVVsZu89DFmBzrRJn3S/iqfHrj5ILfSVbTRHniL3BRAiTVBMdUBB/h6N6wnHn
430e4cdFxr2Rna0qqKEJJufKBPjrteG3R2pxVLXT45jC69EmOmvCZVAcj/Jq6HiC98Ow61W0MuaU
0oEcz5XX19cSA5fz4qNDnAClptdBljz5pb1JkaSFaN31RtaA8/IsbV5EDME0z5/AfF2QluSFIK2O
/eKj101a7HlqjQXLYTzWbgsVXS54ilaOc3Y39MtFXHfFNhYLDtWo4A6x9YWtCzawPoOlCFta1SzX
2CmPVsMWmtFuYptynzFGPaDV9aFNxO1P2fV4BMnhSuvlMoqGbw0SaYpwl8ZbS9PK8khjRlrkk+0I
Aifu7V1PYBG5qGu7hs9m2T8sPzgYotiDaKKf2pXza5RzkGWWwmVJRtNcDWa1bYQBBCF+sIMM7iL5
kQBzstUyKWj1Zz2rs4ZTAMxvJM5zaw62f9tCW3FXOEyvnNg7xjl5AX3k3prNmT9ccvdgNn0mNOfW
zNBg9V16qQN3T+AX2Mc8JrM7YqsmdTaMyW6Mmznb2Lk1H4Q7v7B1jiEUAexrcB9vcdQnoZFX6YEW
yXdqtGkEu5tmqE4HqJYrgjXQl8XLeBv4k1iBd1027ljcCoXOlBAYbBJKd3ogOmSu3mAQsg3h2yiN
dTPhL09BMxAy2w7o9b1i3MERhnhXedkjzQsSZ/sJY+IKzirgG8eLX2BdYttJFwL4DNGngIwxaR5J
pG4eKi3FG0C5+FtgNA29KqmCfCNmhF3ZPJ8USlniwlz/BYyOODpLXr0hn1ViWybzsu7LLNebGZ18
T3m/jokh22PijpCgZ3aD0aa1/IcOnz2pyNmYEKq+OISdA1raRDwbrpI4RwtKGQyPfBq61wld9h4V
mPzWAA1ktl2ktzl1CY8E0oy2HoDVE33BNxN/wgZDCt7/Nq2LfEd6WO19d3OiQi4DzT+jDRST61By
MACY7w/NrvFwco2awExwRcmpRaL4M2ghmAQ1ksKwno30Gbkq4WBo3DDfqzqP171wIRMgR7TSjcP0
bVgD6U3oipoFDWkuo/9sZoW+LtOY5nZlQczfVmZu3salnoi1Mys+NLw0ZLhZZ1yfcyA5XjVK7sgt
sVcddIQT0t1uF1mj/I7AMd8v5mge/TyXYSBjG4ev1musrRmKc5KQeQSSBLYqUkgZrem1nCYC91Y2
Ln2Pmd7t2gMG3l4JcIYkcQzYGOq8a1AT5+19287LnjJkmGicoWABegIJHVEzT/g4Ht6FTyfX7jLx
0jbCLtj9imIJyZbGgVEVgNjiOnNeuh5HUV722trGgxHA/W9T80mOwa4NwAelZav3kaPKg1ma52hi
g+2lxlESuvHoXImslceY7uS9PxFBBDF/3XXMk1fYiPY0LsibdnwTn4a369gCd24M8G2t6DM8qC6y
NjxOK4ClVRMuxATuULjbt2nhpFgVgSVpHDMH0n8L+obSZeejbdHw6LtAC6h2VW8HHGyK4aDPdAk7
zb3bgXP1ba96nHdx611o1/3J7Kk4IMlhv239IepXRU9KSlbKGjxTHYsrYCrm0ev65Tqx0qJcG0Q7
mxvqovIdx1pXbjICg0CxkxrEfGbb14osBJKo8jBZIFpy5tO5vCPpidNU7GXRThiLXvt1ZnyfSTd+
wY+BkQ8jT3GQwg6ivRxEANm/8JFjl6A4lFdfdCAcwqkZkw8en/CNfK3HHWAndZwTCggfKzaOJLhh
5eyOt2w9uKd53pxDHRrUt36i+v0ihmIHZKn3w6ZLSVeyaYDlXTodIyhbW+zS+lHTqx3CPDPmfdaZ
2YWOM70trdF+DShq6g9SGRgQWNoL+ovBW/QpJ8L8qTGFQ1er9DxFJ8xoMHtQo977Q+tfAbsn5rQv
hjt6FSg+F0OOOzMaKP99koqgA/Zs07Oz1HTRzG56GE0BTcmHjvjTK01uaZTr1jcGWG7YKS/Oad/D
UmkdrFbbHgN1Gg6jScYUVMlzVCwJI0N7lmvaw/y9GYmn2gZ5MpB76oGWYZLj20ec3Knae9otRsD7
cS3PdI9bsJCgGaY8qBXmZ0X2t7DLB9sJHJpeZXfscxu5YAm8oKv9bEML771pNdFwixbDJRZbwwh5
q/bWwLF1zBjVAPYk5sUCnbfKgbSSxh2PYrvQUYPuNbCp10YrCFtNiY4O+whX6wZaThSfEi4/8K0G
6hfGTKxtrkW/n/FISSpsL611xJ25xxT3Bpp2vks9XeTbEVeqC4UcMYKjm+JqZIJwAMYWX9L7hSY/
pE+AEdILdnVx4QMBvB5SJaipPXBWfmtt4TFGVw67+MkdK2KvcUfxzI/TR3ckTAkSAEl3s5VcDTRv
1l1mO+9+vzTP4HK7y0kVwy1KwnxXASvJbFJIzdnOL126o49qAia1NFMKCDDudoZT1fvIshS4QHdu
sC32SD+IWwXd6FsjNid80skMtwK7EG6pduFuRnTN5tROd8sweTsgKxwx0hrTwDopoq6/cCkeN8nc
AsCgmdCsIFX/X+rOa7lxbNuyv9If0DgXbsM8NkFSpChvUim9INJI8N7j63tAec4pCSWSUXy7LxUV
WZXA5sa2a801pjjr1aLdUryk1Reyj234FEc7t1IqjhymjLRBuEw1eImc1dJ4PS8NOAzmdp4FjtZk
4hvWKrrjptyxQ+g8y0bUKpv4WE03yAmhH/ODo1rxbtzeMKhFUdVLop/mNw8U5xv1GNjZ1bI8Xidy
ec1lkdR3QWtXdtzqjtwSbJ5q2iOnp/6SupyQY6FkAJrdWRbwATm0dL5WHjglBL07KLNiWaec4s/i
TopuDBNHkQU4OCy8qPZkAfOmApeJZ+CfN7jV905p9uNKLcJJnkJgvMjGYZWAzl8PVAyV6y6RMB/C
911rnUzAbuXKJLIdsWZTgipdZxdQsMztUBHSKqiNdvKMKa8TgPuJz6+4pzBxPIdUaBBqbvCKaING
H1bygC6TsjJKkxZ+iTB9BSRp4sdoQOuBiz0L3JQXaalrd4rWFCtBgcxWtczgPM1ljGNKKisemq5S
bBwmex00FSZdb4Kl6EGWzVcsgNh1W4/zrq9WmAnz5W1AooQLngbPKrEZCHPtVynX5lIjMzvVkcfc
NXu/5y5aR/nOH1WKFEvsVCRsGIhyx5a3KgrqTiTssYF6UPW05s2+EwVKslRrl0g5bOalRIr/ic0t
2VZdqV01VHtvyklxvZAZM6rTd2l8T0lcdInXSPCQGGjqiAEWC5BdI71v4SzdZRAASSMVeA4pKxdv
x4q7TslBocQ/8jdlJRVx+ibQfkEGj37EiZTwYQfzJ/Hq/pykSY5Beppt5dIOkHnZU9FqBbcba+/E
625xG0MUA0UN556mVcT9aHZqu8khXz3VLR/dyVjHLroIaN2Cm3PAhY/D1C4CTRKvR3T78rKhPvts
ojgHzlBHwW2ocv0BD6kaL7HixY1DfCbxlypeH7AAh7CON5QajMoazxe8jHMLCEQk4ItinkZ9+hYj
jfRHnA7FDxkXl8debihEo3TKLplGnEvpPWoTLjsdRwCnRf+t76JoYoSHFoQyI3930ojkcVNy4nzj
cEYlSGb6KiKLQAouqRTwmiXFzOU1UCblmUgU1O9adN7ODDT3CefWB/ZvmZ2jAw3aNSbunXlqF4KR
NVQ/It1Wz4EHc/V232NZIm75d8wp01/sCxAvsXwxby1NafMlq2X5GERNSLTK1+D6FoRXNqNfjJA7
g7w9lyw4z74idw9IHsjxgnDg/Ggr/lODDSJFW1AO8L0S3o8aMw5WMslVuCO5rURcoe8gW28bWA5P
cLSxj/BHhUiaVJtEASI0KzjbmVVVL3ClnphHQCj8ZcGiTkjC14lY1dBwX3o9ZoMpm4yog2+nxJ1I
7RMNV0uhIJ2qbMBlWeeXv/jbHPpFy1EDK+D8GWKIu0ur3O24OoSUBmLpVvKQXLBFLSWvwF0tzk2d
k/1QxSsd8sqjpVSjw87E/8ac1Bi8aAKYQ1oSTkT26c/D9xiTmOIkJKe0LbKMyUjRGxZ2aKjxNnCF
nFCB3JXs1oBBEiB9TkKMYdzEldpjZ0QYMM+uEy+kM1QlHOVh4RP6JgcLzdQETogvNS4SZi6N4IQy
KC9Zn3jVjQHDK8RVts+fU13QVxT18AhUAPxTCSmc3pENkbNHDfmRanHd1eLHciqt5EaWW/WGEn12
IaonBxrYd4UWXVbCVoufOA8TbgE6MoV63sM2xKroJLUOCfs0SRnEF34oIV9JyV9nK4oOu3Ajd0D/
UAg0YX/bw559lsRUTauKkG76E8eBGkurJMnHFqOrZL6Bge66Whtaz/8DGqKIVpXwFOwGcZkgvNWV
Nh3VRCU/qa40no8+hIfiIJxm15ICp2hBUE1JABAXSfUcm4S5gYK7Y/Yoq03c37JceuFZRRQ+upT0
kkGJPwm/NBkoNRLOQKlodKWw9CQXbRM1Txz8q/pbauDb/qhU8piv4YJk04bmUazRkJ4pnNLKeVoC
fM44Qw4l4iv7/adaYL2NLSE/qXDSpMawqOgrSrLKihUFi2e731m9n9nEsDRCdJahubrTScjZVgEF
pr3TxzrNVyHw9ByQyDIHzURcrvTkQjLAqJak178FvaVyS7XCTSKUdQRJLXnQ3bYzFv9XVn0cjQno
L2BFCCxq5WEinBK5zK91ivayrZVV4vmfpW3I2Ki6pSOUs1WDeTjT54UdBDo50Bi1KviLtNcgEtRJ
a/QL0t0ldcXoyeojyQl1niti4Jq2So0Vvirk++Y5KQ7TZP04PC1gaObPROpa2XEZDa8l1ztUKaM4
1weKvxZWK5ELjptUwqyAIMsCsV5xG2NED0S7lXH1UNMG1IGcrNEWihdM4uuOouOOq3Ex5mz2Q62l
KReX2nrUDam9NwvFX9tKoUB+kCaSlREC4T7cp1Nm5WNiip9nW5qhW5Ylk3qb9+koUcvJ9gE2mSgm
YzsrtwDE4Vxoor8pO727xGY4dULcDR8Ov/nvHatoGiwpsHYofEhyfs75YFiltKBmKWIMVQ6WUWxs
iRD7r77IuUDY5DbDI99ySnB9/q2WQoSWpC3pXmgGszdSWq9GBfsm1ddqf2MlSX8T+iWnslKGgn2k
Y+e5TLpV0WWTiKFFPoth+/nn2QNUqKxSmkVLsa67QPKjNeirPH17uBvnP4pkGqkrEzgPH9Amv/f5
PUM7gnzWTGBWckUAG/sMiJ0AMqAMEzFgCT78uvl44XUqn0vVSHETWrdnqdN0UAJKclkr8vf1PegD
wvnDQKzlDC871tYYbBaxHtZfYrWUkpvLww1Q3msTPn5GheQlWXlVF+TEjT///UNlG5XdQR+Rallw
jC6aJ7+KR2kV6ug8SepJ3jVbu96upArYw1r4VfTsjqhICaUUDXEzs5SJwWGeY1OmGoxXFRxFF7c6
08pXtRoZ3oLanyB03FrTYf2CMiOWVTNNHfzkAo7yozpu8OPpTO6d/uQwyEoIe1wGnb+hGFvyl7hD
s8T+yXSItmY/IzQ/HfV0jawNpZiQ6tDJlKGTSH31YgEiD7CNjwL1iti+kZOLNoZhU8a1XN/EHfL7
hQ2mL3vkCM++RTKEhBtoLva2usWTYWmlMj0PtjpN1lgDTzscNAl/kYHpilZRBh27MDXz1rMn3+RC
gLeCAk1lFgIqSVHOIOlMG17os+mqLUX5dGQ9sVtrPiXLh/fDy/vcXQehQsU1Miq8mmuzgf4Z2W+y
5rNP0scBW61L4P4ccabrPpHBxgm9BOr1bSzr8RaKeM2epeo0QcQuiR6VAHd8EZTwA85izCFxJcSK
dtz4YhiaVxGj+tlkkwfGfT9VQ2+x92VXrRqBTw/TCZv4bLSCZJ1pFNBeaAEBG1w8inRY6Lh0Js6A
6YO/jCYv4zXhkOBM6kP60iU/Mm6wY5DqbY2VvEq4pwxIkb1v+6KI7AD1tS71+FHVRCyrtIf3P/l4
JDsMX5Cg1Zg+cpe2cfBate9PgBTMSxpSHuEyq7rCBEsRBPaGdNl7J5j8aJPMcsmgyWjsyFEaGF3S
+tVNjUXPc4UFBumQvHcJ6Hb2OhC2+aRCoUQeJpM+GKSuuHLrGt4mPrUuiXLJ+uFG/WUVpgTvjTQE
YWoA2mMChoMEYHM6DMFZbzM+bAutsABKoxNAfEPTpN7CMVX0hWeZulhSNzvG59xOMCk+PFn/tjjZ
yGpQ3co6WhnStLPiDgDzYZ9EpMNGP7Cv+8Ht8qXXa682pfDa6vC7ZhoCRB22LtB1WALxl6mYM3m9
33ipXuomJpBjFv0UwqVGUsczfCKXZ5jelFb/+0+++Z+/1zDYTXTNZld5l118WI5Ge1DRNsJYgjzT
32TQdANCKuatoiok+jUx/E68gU3m8Fv5drPdTJVVFMUmHFeNTRyvss8LP8tWaoAm7ti96vhalits
e3VMm7EBjNN8paKN/A03pX8TQab8FhJWYY4aWtWPCjxSvZKsofitZhC9ViTwxS4i1QJJ17XjWzNp
tcc8NWGk94SBFjCEwm82CbofSaDK9TJzLYv7CGEQFst2IOITBDk6Rq9tf8SYsqNjCOz+nMIFkS3V
zh5+aIK0rSOFUhFeML+IxRdG9rOrXak4GxW135KwTq2bXjFZcIYAE9TvGfXtNewDvbBgMhmSiW2l
+X4RaVjaJScn40DdSpuY7rYmeNC82mrNXK5ca8zPu2zUTfIOaSttUCEw73w9nEBZ4Isz0nfThcou
c/48fb+FSxoHsMuES5F1g3KUJ3iA4VP4X5l7F1HATqZr7GoAwNj1hZD6rTpHUtEkCZcDFRLFAoZX
prL02eMNsP2RXLulk8Efc94Uk4i5LNoysdbBqLMmpV0oXVfkTO/79xuz78HHjklu/Q7rdApFBPjE
VCKp+SFoFwjODSzzdmj1ZyKiMs3BIVa7xwnzLY41uIwGpUgs3YMlV05lon26qERIaE9geAMCKG90
SDvpQChIEu4TRDWU+wNs/00/etr3Kg9AieJ3wE4iGaiapUwTkC083XMGnA2DVWqDBizDaWjXCOI2
ZPQwGw8yl0VsCHGbQ2qM88MOmgaKnbwTuz/yMEEYBfs2cjnRxZ/bc6hjZv4M5XX6VLbFqp57ATvq
n/+fkLnl7eQA+foF6B986kxiO997gbLVtIweKP6AD8IyiivpWSKQ/aCjPeCarcP3f0ErEO1SqmjA
/+RSQXiRg8qZGGyx7gYgbDiG9W7i4JDXuJdhSqRuXWKqA8WnKZPkEvzS0DoQ6HVlKVA9QNbXBIP5
jyZgLAeanKa1l8OytQjtxQPnJOKEuQ+17p2z5b9/3BDfFdg0RpnZOyxT+7PDM//v815wAFIsGS2g
oaBP/DzvcQrL7bqHuem9+84R2Ymk26zOx/Tn+4v+kUj0a/3nJ8HoZfCrzKrsrf7foBKV6c3/+Y8a
828q0U2Wev9nN/3j/v/dfVKLTn/v32pRRf+XzuUTTSYHB/SK6n/UoqTN/mXpJGm4pjJAsT35r1pU
Vf/F1sQuiCRUQ+Om85f+rRblPykCFSJuAaphTn/vn6hFP2+4E1LM1A2uOLNbgOyRi4ezLO88ql2i
8dyGvwd/7kNn3Pw5Yn+UZ+57+Eyd1xK5Tgu1k3cdITajqb7lgbfFhvvIBv55YP/V9tlGBoZnMKOo
knc27lWFBLkmWBxu+OdLy19Pnk0VS85DnF8beVd44ypWwW1AeQmxrKHWRhVAotrXwy/a9xOmnvtw
Bkg1BWvZkReVFqYhF6Z+rJhyX9dPL/zw4KxRYYyq8NYbIjG9qvNRMcKyxhMqQadhMzszBRpBi66Y
OqhfGvmjmR8pjp0mw4cr9189P/35h3ZLYeAifMyVnaKPa13zzhEmLVpsHBERbkTUXjdYp4seAGTv
bTCCuDHLwrFqksUiv+htce0p7kqKrZ1V1JehT/Ei2WPw7pxo883hb/b53PhXE2dnU5RaFh58srzr
Rfh9cNGehhjRRW8UV5wrov1Hq/Zfb5lVIGO1oQBTpYeV9EUDoNSHR2bNnpGhzGa8B8mPJAcz3pS/
DVDTjH6dWEd04HvmzSSt//j1vD7rKd6k0UmjraiLMMfMCbElx+a7VDfEYY98gT2jZJLXf3pPnamQ
k0Z5J7RXo692RRw4SB9WMG1dTI+xEJMsiH/mEmjXOUk1lFbNYxIhwIwmlnS16gYZVhsqK2osmzRf
S7gPEchflgHqRAGg25PQfKWX4QTZsiJvgRR408u2gyxzxRlhrWKBgrzmrPTI/LcctMpv/fCUN/Xa
78XOzS9JpiwkPDdIYFwNcno9WYRaFDVlKujVpr/CFYqWoJAS51mmrmPu5wqyU6QLZyw8y0A1toA+
nCrqrqTmhag+thy/CRWQ5YPOVRrohn+DBIWjHTpTIbal34WjRi1keXu4k/eNk9kayElT+NYYyrsh
vS/KFz28UMDtHX72+zrxV0jmv6NbmV76YZqHIWfaJmYOGZPLDDXEwOlwKJ5w2lW46YftUFcrT78J
yAI2BIRyjA+1wVp2gb/LewjVBHOtWHrQSiBldXMe2ek5sSTkIRxnh6Y9MtCmOfFVM2eraFoR+sEc
Rd61bb7q1O8R5prl8KIEwNapB57K1HXzSJ+Iaf346mWzNZVp2WOOXcs7zXKfhhA0vXVjIE5xZQ3F
HjYe8SuccKaWuK4nKXgtK0uPui8uZUsXhH5bexRyyk9ejHjBzzB0ZMCXitjlZDcRD5NozTcm51gV
SUUbjJCFYUuG5zYKZ1N/Joa9IGRyoVQqyus3hYeUaPUUtIZhVCwodCJjkJ1RWuvUCCM8+Z5axiy7
xOODpNGDFb1mGJjgVnck+Lpna5zXkhCmaLDVpO9RXCxCwkxABI+Mvn2Pnq/gSjziyKHwWSlV9n1Q
lpSsyNRP4w8UKaseJQk03pgyW1l5sQY8rCJngCeoNoOD+p+E8VNPOfZAHYEqK1DZblPDcxoFi2O1
9o+Mh32NnG0ARkadgGnYUMfrYQO88TKUfh3+/Xs2MHm2A9hB2LhUhrK1YI5lo5vGS0r7nRQbcqNH
zgd7Fg95thHkncdNvmOTqSV27G9t90OTXg+3fk+/yLO1P8qTNqrg6u1se1G0m0Ec2XD39cpsvctj
PLZyhecaLCNuA72cQv2i3Fq1v9HL+8ON39cv059/WPeMOEV/RzJ817k3mXEVFr+M8Prwo/f1y/Tn
Hx6dGZ0xZt6Aw065TDWq85dHnrtnXZK1zw8u7MIy5bankBN/gCRE2ufWK6C8S5yWFvDqt2ZAhSzK
SzLz4bZSXJI++kOHktLMPbit1VLRY7QduLqU0aZtA1DkAgDcZNNVrj1XW7djcSYlBMojCoVKYxs0
N+jiblvzSgXfXCU/KjDX0rDFcCCv823grWx5nXtPuhceOdPt67zpoPGh86TW7JPBNTkUlVRiFuvS
lk588mytMXKgiEGQTJeUu3C4QC55ZH3YN15n6wPuIXHCRX/cJQgSui5Cdu1Tok5i28JjWT729emA
v29Khj1bKwrU0JKKQ+yu9c8kdVvqRybC16037NkC0SRByIzjAEDyYjF6F2P4NA5vg9csokQ50kNf
f1RjnnLCD7MWQeiOu9j71Sg7FxXdkSmxp1PmS0WI+FGFZbqbfBOR2udHGvz16mDYs9Wh633FNF11
3BmoiA3cQIbUv5a8I2vyvu6Y/vzDGKcYtayggzNg6mBZt2sts4/0x752z1YI6thcJGb2uMvcewqf
FrrLKRwIy+He3jdU1M/tlvGh0GETc9i3AfbiGCbf+HrgEIdD7P378Dv2/YLZLA0GLWnMfnpHuan1
RzMC2lEbR37Avo6fzVQ082UzNMzULF0WzNFjd/w9z51ncH34E7VFAmHX/IipTzp2PNr32NnUzMml
YVEmxl0nb3wcCsfl4T7e99zp+34Yf71deshUaW6tg6RW7ivjyM635+NZs+mIEiEXzfRgz7tu5VvK
p3ztBA6YYZEi+tzmuBmCru3oizTH1XDpZ3en9cXURx/6Ag+sEHwBTba514wbIY7MxH19PJ+JyYg/
eT611z8z77JmdVpzZ1NQtbmHFNBsWK0vA81px7PTnjubdhFmJxCaeW7i3fYaypbX0547m3GoTAOX
vYyV3/zRR5c+4KuTHmzOtkMZDZoeZ6yhVr/UvaUfndYR5mzOUXIyuoiSx51u3KvjfX3sArtn7ZyX
j/sBzrkmqaVdmN8aUX3bYB/TdxQAldYWCtOJvTKbgF7tu9BseItPhQE55Kz3Tls6zdn8y8n+tWOV
yzvE7zVI//60vdCczb/ExwIpiDQGdLzJJquC0ybKPJfcSHmI1RbPHbg0NE7tnXSKRMPyeb3QRgWQ
VsR60SXnqb52T7s0GOZsAnYIVpuxQPWXoCjDIFE6MiK+DpwY5mwCYkGUWUVGP4z2j658owDlbGgq
R3OrpV0+6B58rPrmpCk5J4VTJKu4lIuM3JMJJTUPyr/TWZ+QJ8ezF8ZcwJcUXW7WOXNSzhG1y/KZ
OrANiPVpzZ7thhHcFwxCOOv1sM2UmCKXl9MePJuMIdI5UvB0fVuuDHPjNic2eDYVKRIrUre3OJya
1mJUr4NTGzybi3g0GAC2ebCe32jJtmn+MGv2fr89e6Ex2wtLjYJJ0+f7pf6OgrqFTxH34S6efvIX
l6I5DxxL9Uqzp9XD1suFycW2UW9S79hq+h4t/+rxs0mJaq/zkECMOyV8QRR349tAkiZn1nShKObK
Fo+ZQkFiVDl4l1LrFSw85S5WzuCqaRI8hEHeBIF35Lcq05T9qjWzqRw0QSZpJa2psM5wk2iBry4+
ISgWdFybyOuHgdOYd31rnbbmz8nibRZMzr3xsHNj/6ZAeF4eWfT3fDYx22T7thR+HvNLzAaUXLTI
3Gsf782TxoSYzWdq+cOgmUZbrSlUGeGJIN8HmDsffro6ffsvvsI8eR+bhkahotrvVBAkUkt1euGt
U6Nx/OzFrXDWhgrmqci3hmYHl2dyX0RtHyw7TPzq3KSCTV3DobjKUmkZh8YCyNh5jWrhcPP2TLU5
m3w0lAprJqawL4OGCbf9cOzyt+/Js8WhH80i5rDCqjM4iMORnxxu8b6xoH3eUKl3pGoNgdkuwDUK
R2cdlxnZH470x4xP85/8hiFm+zUwvYEyNx7fUSwD2W8dDY6MJ1I0ufeq4xm6xDc7fJJbexW2P1Pz
QVfPBMpQkRpULPyOO33X6ushf9LHZFVV0dJIorNcNZYgdxw71rZ59U1Id4f7YtoZvhpbs/UGETPV
v10y7HIKdyg4qnAQSRTKGBXtyOTY9xVnawjpngb7SHnYZTq+lfHbUJ+2xs9h57FA8w35cNjJ5Pa4
mJx4tZ5jziEpRd6QE7XDY9yREsqsjPK0o/6ccR7EeY9JFr2NDbXAua498hX39PEccK4pYixLinZ2
tUnVvdU5VnxiIG0OgCpAxCo6UrmdQdITtOfT4XG3r8WzuW23sHCNWAw7nO3VG+8UDwbu7HOkuUTO
d0BDN+y6dCmuTn7sbErbwBfAgbr9rn0Yg/ZnHle/DnfDnqVoDmqjsMerSzyHOLBtQum5RzbnavFp
Fwd9NvOaMA+QoPfDToqpTluUpx0y5xDzduBojCE88GU0q2jKT2utNt+h3drj8/FY4K13YX/a6jMX
vHbUWualzoBI/Rthmi+xlB5L0r37NXyxdmqz0zZq5H/POrfKHKV9ttmaBTjLzF0b41YaB8pZPRgn
cIVKARBLp1jHxujzFRNkp87yVeTeSxLestnOtm4ZuM5AgkN9iMono+AyXbcLZNkLiEuLYCy2yKJX
afirK6WtgM1puRvR3NX4JVhQyLYITGvAFBiFU4GN9agzFNpCNlZoFRfjCKBDpiDAVxzJfyzl74dH
755JPAer1wKhptV2ww4/z8pw3HJ5+Lkz+tx/t1BttjqYkJSKwZP73QTBMcx7z/ecSJEBBn93pVs5
wGrrVUrui+5JtC/gm04cLLODgd/LtUtJNhEevLHTjT6cYPjBqqTNlo8o6ORUtyUiDj/aDLvV03YT
bbZ3m3aPC6SYHvsGIL5pjxyP9hwJ3lH0H+KT7HjKEE9f1Q2fDA5z8XhnGL/c7rTkvjGXHWq4hhmW
RrMz95tmIBQ/EgqeTttfTMc5DxAsVwohfOxJbcPAnkDRiCf08E6kz21y7DC+Z8i/H/o+dI4d11A6
eoKASnvmtRBmjgz5PRvBe0Xhh+diXAmiRp++ZQJDSl6Eqe3o8NYOT6h9rZ7e+uHp0WBRZRLRaryu
62zb5dvDz9WmmfFVn88mqgu5LcUwksOde6F42q2K9UynL93hQfYffcRYo94t5Vas4yy8CRQFLNIV
zr7rAMl+WBUb4ZcboQ/nKYlLAAWrIm+W8lQHIYmlJHFLoWArfW3yTRk8yAoaeAW4NAkgTHqXcdQf
ObK/T8QvfsZcFYGZOoUOKkd2U7ugFBNb9wubStpRvhkx1h3i7Ay6VD3cSAi7rGCjQZGWK3jn3aKj
yDO00kU9rN1SAS5eLDspOCsDmyrg8SEvHlO9PhsDkITpa5RcSjhQSODPihIMhnVkxn79edEXf/68
XqcNDVIFrulqittyva7Mh8MfeN+TZysiJsdCzs2ONFO/aaolIJDDz6UIb8/ImT1Zb5WWMkjiKEmF
wSUeRU2uLy2y/F3xGw9bJyOi53kaCXlspGVrlYgC5hiVWf12KpoXjbntuV9V5VWbd4gA06WlN7Dl
Y2Drm7DEfVQekU9BR491rJe5EavphZFe9EJ3Mkp77Che2cpjr//WML4Mo+9UsN/rSrsWanJNLZBc
fzMbdVX12cL3BLUkBoTIcpW2AcScX3lwgbcFGiJjXWc3Pj6n4doCoa/AL+yx/rPENpVZhcbbNqaR
Na5doOqAACws6xELrGXZ/4jBObTyc5yqTiXXiB9kbvGlg8XwojcrHBSkhZc8juLGzFQHRCVVHOEi
BYDZxatRxp7DchKwNZEsrgzrm6VdwOrAH95e2oO9gvQjYTzgh/KNBWSrN6QVzt2LLHmTDYEt+Qto
pJuK6lKtqI7scvu+6GyXg7ilAGdjElnVRVhCiIXfd0Rbuiek/B4Z+bB+IWeGWpmwtLcR9WfR78Kr
nbRWgNSF65YVZjCK88465qOzZwNUZ+dmV4uyoXOHfhe5N6J6KKNL3cAuvj3yY/Y8fi7CtZQgH9uM
NdMNeqhdwSofXkCuOkZ3rJx4z044l+JWTYsN6rTDyulOpz7PtrZudY7cz4iO/Iav14V3xvXHDUVN
oebgsThOVwutWQMvPLwu7Hvu1GcfPrQCbk2L4CPsIrHu/fXRyvx9z51tgB0AYkFBO6GkaNvLjieO
XFr2fcvpfR/amwL0V6h5GnYEAJdmmSL3TZxKv2kmR4fDXbJn7M9LBUupaXXsawgnFd/i4kWXrsqo
WwDaJy+Bm8UwCWSPbYT7umk2hTOQOFIaElLpaxiwjXWGMOr28M/Y9+jZYbUZiizV/Qpc5uB4wS48
lh3bN9ZnkxV4ijb4UxYrqKtLpRu2GQCpolHonfhclvTl4ebvi+rNVY290aeaVTIy0/p7PFQYUrdO
CPPUTtpV6v8M4Z71VHZlBJWL/DZ3r2Pj1rR+lhPcNy0cgCccDqIlMIHdSBxFsu1lG65rLwIWd6tE
35LJG+bYCrZnKZ7rJPtegsRdk2DSo2VXL1sMyk8LusmzCYoRjpcVYhIvgO0F6nTMRkuZxsFXR7DZ
DEWrZcVmRwgrzx8y68L6nV2U02HLwdElVzZetHWzI6fWfb0zm7SB8HyE+mxUbnzeNi4f4Mwojgp+
9gzIuWSyVaSGMlR+iCwpC6P8gSFPMLzF2kUeP8TZ1m62rnZbw961zV+Vd5/lHRwv3FnXiegWBSbw
ULkdARvE1i+JRW6suLiXm2bjK0T0TTC2OQwg6670sm9+CVobXGUF/0xVIFbCOrVXSR6dsdZjUts1
lMsXaL67pa6e++E3ML6pd1abZxIk0cMTY8+8lmdLRq2bPUZhMgNCBsomIS47bcGQZwsGHICg7CT6
MbGdYLgp24fTGjxbMCxfCaVmOqZ45c+mb5Zh2ZzUFWKul3RrKvn8gieb1q80u5G658MtVtSvO1nM
FZMjDONmtLmSl6R3VMq1vfIu6l4S5bqEigxU9MUjhxHnL7cwGhqxNPXzOP+meC9aAd1QDZ2C8Iw5
yme6Gjje8NYNXGDC73EHCajyENY9K122jGOs2c9CL13ocGQ7s4U2KVatqS8MT4FNQClMP7y60kVc
7vzwQk7ulPxSJLs8vZTHy1js6uG1Lje5vlakZyO6D8YbqaoC2GQPlYxeXpaGS0vx7qiq5zpUKk+R
HnEjPS+N56G7hqW3FNZLXV7geO+1T2kMBM317dWYV6tkfDPrO72G6edfjkZHZTYHfLhHoCkLDdqc
bi98rbr0sQMI6gdAyUF+o3YPRXdH4e6y8W7k9H5MLwp3K0tXUbrxMEMqrofiPtR3hnY+BtbSB45r
+ruwgKXfXUeqR7z7MdJ3ufa70uOFoZwHg3sWhO3Sqn7HdbeCtnRtFdXTQJmWbzz5XetU0i1N15vf
h7/8vu8+rTEfjhdQvboik5kDlMKE9VXwb0uXf5geh3/w+bk6VmtJ1vPcTqV85nI8thm/x1r+voqL
uYoVC2TsafyeB8suZIsYorq99F0ovdLCF4+xstSi7+HTs7sW44VkAuH65UaQHqytbT0ZwavAfiAv
41shbQSIXt+8V/CmEtzuMo+SwNOkXJPZyqd+deW6ywMF3YiLb7Uwd7J3ZKpOweqvfv/sVluMgQZx
mt8/xrizB0u/OGv7R+ClrQwy7tj5ft+wmK25ASy0BlwxS2NBxn/J0n/acJstuZaRprqZT9qG6AJc
fdwuDz93T6ScoubP/Q2mKf0jCWqppy0hrtjmDzwvVA5FqRQBf77rvV+a+asYzvOAPFPV4IZ0nuBL
WOJR1lPhWzWOiW1i0LoLZfxZDleEBGILn7UC0o6+1NMrqbrSDGqeAPLg9OUC71bfVDvcpMkrniDb
Jk2vcpjvMXD9XnIAPqyxbFmM+WNVXsfuqm4uTe9aaFdCrG0hTtsS5jJd25AGJXE5LhXFXaRcmAQA
DnfpniFgzbIlYYtFge4xghV1ZfxqgvVpj50tOAC3NCmZjneyBP3C+O4SazvtybMlZ7DiXGokl/TO
L8lTrnqzPCLT/fo0J+Yy3RQGO3DJgeAXKHaQ4DT7oe3bI/38Xlb6xYyeI7n81NdkX+gEAyQ4ob65
0zvKv2JgSvDC1572apFyddO+ckSpLZIo5sAtJ3iMhFd1Dp7Nk17MNHi1JfmkE7iwZkvMiNg+oSxj
2CVG/Vt78jX992lfaLaqeJ0b6UIh1ifsheku1WOXkX1DdbaqeJYa5Fo5xRCJefpL//W05s7WlADT
wCGMUPSoxlMpn58ooxZzmW+mJUYhZTQXZhO42+ZotmZq2Bcjaa7zbeWwyf2GBtcuQpAJMWQ84i+B
X/BFZLYLr31LB6LP9TIsoIj4twQCnVCn1rW/S61ffigoRB6oUFavs5C6mfh7PrT3HYWfdYxPUP/o
JtQgKme9pSwg0GwqZHrt9xE8WHbjFWdxvGkUrGWI19TXXfVd8+Qj16k933euMw5V3BOLnA7TX7T8
vOhOW4rm4L1qwGIK/wVCTNG1157J1ZH58/X9DGzZ573Ib2GA1YqG8kC/7sQQLSLQL3jSkIgCUFT7
p82muWpXgiU+Zha9osgXzffuWL3DvtbPJlOvaZg4mC3q9vLBoLY3zciRPjbeKqvuT5pXc/mulqk5
HswNsdY6uWwq7orNkcPRnpV6rtYVxYDVmUrbDe25wMZI1S5Kyz6yUO8ZhXPFLkAj3aqmh+P+2wzr
Sj7y3H2Nnu2Iaq57NW7trIrhs2G/xQT3cb9dndTXxmxTDNxM9J3KIMFeInQd/Vij93XGbIybMqdQ
sLDDrl7r/SbNz05r7vS6D9eR3h5i2Whorun+8JQL3TuSOdjX3PmWJpV4fUNF3XHN0mTMTE5s72xH
s0aMrGs5YglRlir2YfERMem+9s4m4WBS2ImDAxH8M/emfTytc+f7WSOATBo8tL0oV8eAH3taOtfT
drZuj7H+p6WEAQ+39P3s88VONhfTulXKiVrp+10ncieMLBQmifGzUxq8ZatzDBvwId/VhoJTHi5J
QGiChFxc6pHTusmBIS0qbGUzzuvhrYRYLU0vi/Rbkn+PdQ93HW8ZCFzAvO4XYjng8Fgd411T4oYs
8PlzYk09r0AeiODRCm7+P2dn1hwpDm3r/3KeLxHMoIfzwpjz4PT8QrjsspgECIEE/Pq7sp/q5i2X
I9wRPVR3Nc4UGrb2Xnt9JTpO+rUjD5aJhMQRJOB07BwQtp9qydfMQrq/fPkP8KUv1rrKHchf3doI
dbTGhBOAt4CarbOKrWUrNjlID840d3sxHJTZbPwhHbK7aUJ6YpvTlajN1BQwjTcANwCMjkaoFcP9
rjgtqt0WWjy7amWiZhqIGRgitqzhGb0mpEltaqQ++pYbRe5J4YKVklN31Vr1z4LrWwGyMYqJwfwa
wXVCH+Zf/37NX82dm82phYGglZMCxYCE7ucfFUwc52ZnskUHnJ7M5y1s+SIbmaxlQCVfA5fqu76y
68b8t8l5/Tp/bFLOkFlccUjIrcxNGti16A4oZDjjC3Ffz88/G5ubHauA/M2eAG7a1mu+/1lu3XFu
tisA11wbbEqMzcQeOP6kPzvS/3Md+WNINAFrXBvZty1c92Jm3XUQgf97HK6v7W+DfbNp8VH1k45O
ye3Qr8fJRukD8mEQVf799C9m4K3CFzokczJGfO5GoJR90dEt8+8Hf/GxbyW+prfMOZ0oWuO8V64t
Z78eA5jzfOdk+tXnvk7NP8abZRzARzhjbvlyFPOh+65IQv4+2rcyX21up0rLUEPL/CzsoKZBKhgE
6BIg6SrUdD3qQc/qv+tT/UKF59xKf+nYLq4UqAZaebp0JBra1wn3a9j+pqoWqc1kCMu7uOs5UjHI
xY4nAEv//YK+GsHrv/9jBC23VUoU2HuqOyRqvzm3/hNm/mW23qqD+xLSDNJh82lgGJmD4l21cKp3
jg3yaIC0gNXYrwAriDvs8TNrY13XkJ9agwaKM6pJZ0D8ALnAE0LVpJX/CA7qAt43QIyTfIQZ5ZpC
PZ9B6ZQZ8peSb5W4VGKlL+uRy2Ty/LAnH5r3nQWe8dUg3ewXJbPmxnL6ZWsZuOFtYCYatB2LFaya
9LHZQn1hV+u5OkJlzYQRCuNcmHf/fj9fbLK3uuUyB6hTlIiKWb4HKxG4ubUwn2qyVSBB/ftHfPXt
braW2fHdAfMAUoDH5a762aXyVrvc96WA+ak/besK79KL5fzDNX8rX27pUngZHGS3fgVEVNDZ3wzD
F1vVrYCZ6wg0Jw/prWLYCfPZ9SqYP/1MFwgFxP+7zAgFo7CxECB3zsdoXmZ2/+9399WHvv77P5av
6CodaJoFDY5zIn0DZMvnHnHdvx/+xcS4FQcL1qvZMbF5L7ASKKPC/iY0+epD35zpPQy9O2lgpHOZ
IrUUMJZc0wL//tDGdUj/svfcaoABJekHeBjiqjdpwWIZwEmBla0/9jlioEaCGTMFwqARY2Y0+p+a
+9yh9aQSWWpLeba/tRr7avRu7i6lT42hdHHX0v1nrX1kP0wb3KqGC70wCIX8bWt2j8I/WuM3b9vE
H38fulvBsA06EavbBkvLkcEAREH7y1U7qj/74h0evYhoVlQeq46EjfcmcwoRxgaaHHiC9uEI0rOU
gOXufFC63OxJeU++u1HGM06CQGda6httBIxFMMBujegnQ+w8a23hfxlPQDCAtRWOFpjM7ZiCcNO1
LqCr9krADG3INwR/1u7dZGcbUKi2Rv/uERkUXRUCph5kE7xW7N+tI9amd6/1/qEdoOmzD0hYx77j
p5PepSZQUlZbRFeY3AJMZNVthuwEHDYSeW6UNVkEKHbYa6vMw9XK7dD/DQCs1exbwiOqRIwCbohW
+agv7xgSE2zpwgnuZZKqu7zTE0d7bLrfnWegPIxfkVQRL6x9sPGyS0PBHzS3mSqSyTotyw7C5rDh
EexaA0/bt+1G2kaYKwuc4M8ZFNgcPCBjZZc06W2G0VRB27Yxz37r6k1NQNx6UCAa5SdARSsXMAk6
qljTD4QBv1PGPW9XlXHlVvVT0Onw9pz19bSIdNZhaaj9VmBrzIhmePPJ9U01iJXlv6qrDrQAVCFP
HFSmSvOJdVuifhf6WhSP8CIPddYhbZdHs3aYfJmK0nkU8N+Ghr/v2Z3D0PyLg5GgMExVAj+ESFUu
cAufqu2iBkQIpzRT3TmREihd68BrEGBx3AdqTgxKkprqkeP1oYVTXstAmiIDPvd7Ve7tzkhN3wo7
dD8YUxf5xRLZ3gVZM2SMAjH5gGkP4VjUIUHVyzS3PTjrsvrt8eJgL7DPQjensg4LHBB94YQQjQQW
eaunFGrYSPVXyLUReCOLEaBCHST0iJPYBrTi4pgnQe7pdC/LnaxPck4m/HK4/rOjXe0kQ87hLPnQ
VQf8tcFf5T1Jx3jhCeqQPYnDKo9KZKGvLF7PS4XZBybu2VIeJHRJOaph7oH1W24+DzOHkBkBTvPp
my+ierfAnvBTmb3M2Ysxftb4b54BEF8eFB4L61rb12Vc1ntYa2fmqnSgWgXHV56m+tjVByCncE0N
AecLDZKhdxmykShTezhp90Ws9Dty5U+jk4VrB8AWgjLvQCc5Io+TUI2vuE8jwZ5l2SBuQ6cUovb+
lZXrZuz3WT3DqHBKdLNJBg6pAppecg00hWZaMfsI5RJ48AdH7pU7hMMAwClaqtmb79w3cxt5oo7m
fryfYF1mIicBl7w97h/xYIB9hQ8sNiAGh6x6Wtq1M0yJpNuxNSOX8qBwNj142jYmKWDxwYRdRzMA
oLyWOXliYiPy0OtXeoEAlsmQGHIFhNkIIGFlQq6xABJrioj7qZVVQYE1ldfjnhQnxz56+on5UAlH
kEejwmSMObwT3rwenIBpR23zbqqh6bAAaqgeS+RVAXfTGlRKEST4zQXu/CvSaxHsI2IYpDYaqq2Q
C9XjHes++gkYQ98BFQ0ENKtMLesOMGe4zl9pEzAJQblhElcPfRWAhobDcIyIuidkBijajj3+4oKk
V81QQ3c0Guj0UCOZAgJrVBoX+PIGjg3IAHkYBTRxWHs+tQHpnkLPP1QYAcLeCvBgKPfCsmMrVMxD
DU4fI5qZLWfnQunf9g82OAWWKFZTvXbQd+7JCP0GEN6BG289EveSmY9j0R9MWE9S9DsSiCRMq0sg
9I478Uol8i6NeO716ZcBhSS4V/tJ4BAAt+LqnRm2LguyflyVeh1Sa1j3yEQAgRdzvXtpIciuQQ/U
ITkYayfq/Kt3U5XY4n7mTUDGLJnmMeqXIvIaJynntaiHbVcnOU0GDSliN22mywJEoizjZtzW4lnZ
x5E/uiYa+M9a84QUqtZtQPtM8TvAug4s7bXJzwoziGcEaZGrZSwLSgi8K+toXKF34wW4QMi4aeLK
NO9jvz2WComqx7K42FgseTOg8L3JTLJFqSlsSBm51evUdhts1gQ9Z5qVI0MHiCzwh51+Jw0zvbrz
A9xgeXeLgHi1jmqFzjP+1Gbo9SQVftJa0X3btLHNbaTV8tgzp/vCem36jaEhXZt3EdOQjUN7GTRP
cKDV1KvoPhxzbQlcprp165w7+m4sYHtDMzSpVclXQ/3LGDYlPlJLN5AerV0JLCX09I4ZZOW9mlNN
jtGcPUKPY7RGRGyA5rpE96BkKt4nNNkRdXZERMWF8OfeT9h01ORmNIv1MNwh0sQRCm70+2IbgezL
2NS0tF4wi17c5k0gR5EbPZJ03kZiiy07GCqUa7NEV/W+aQy4KrS41PSgMM8Ba5N6PrRjGfAGu1ce
CeNkVG3awA2WiwX44xJUcRoXzgnNgOuaHhZksGuxUtpvFx6GkMDoLVa/gcRnHyJNiIyDA4c+iga/
ppnDjpHgut8srQgzMdyPOOTFmVXJTI+2FU3VLkebpVekupXiMIYSC2RMIFbrSDfedH01mVvHfljG
o2E/GvXJAl5MemeuQQ6FBubRDjLzKH0/MVCDgg9GieNQ5U8DjfpmhVISTB3uCvmg4ezrfTipDx38
j5ceyVv8DDQikIYeKYU2vdS2/fAGDjUWph0A27A2xywqIdNq9VgSBGRy5bXj3q8F+H0stH3EBQs/
mj3Qpjw71Ax1CEQtrKquIIuQDmtszwev247YndoOOBBKw5wAUauc0PQUQi3YqjYyBq87GLsL0WhS
yX2pREoaDQ55Y0CKBH1kpxyRcy6QnkURtcg/9XlfmVvW/oZVpGac6nwzjBeADQOHvwxLFoNNWHDs
wdO+Kx6XApa4Sx8BgjUgbW0XL4I9lWZSKdjNjQnAvYFfYQejON7HMvHg1dIqgP/Kzx5IwdYLi6bA
JAI1BLmBBTvA9ETIfe2tluHAATLh4EDX47YlDBQ/dagoVE8wBpq0YsfhKTagf0ErcL64k4eMw290
LqdTK+46zsMuy6JiqdNcdu/DxFfTGHv40hkBRzTjO6YUnHHPCA6xFfgJtCtu/QZ4V1AURTQPWiRa
kRjm/ZVF3wDdvPg76fwyjTXLruNqnQD5DiTWkBiq7YAhcHFzL7TULUGAttNG75Kmel9wvjFELwvu
ypaP3B4msYUIm1t5oionMudfGg44F27AY3+Y6VuLYFqHQ4WXrxaMcsMBm3aW4+jocWMDJ4hW13xc
UUH2A9puLOfD60VSeX5MQcArsmY9zHpg9YD1Yt6UXbuqjdep6SK3HhAIhMbeGKwgc8wYrKnEKNwY
NPO+59FUo5lQu3phbKpxX7njpXQ/XfuUuXcVOyEAHQRgJK2Kl2pLKMQaBkj05QomMaE7AnuwjNjf
IZtl+9pwIrvMQbR39nZbRYIjNmzNFevmQCwsbUGu7nmdCo7mJMfA0miByMGt3MaojSaafOxUOh+K
wOtvJgjEve7J8g7W9NDNz4gZVlJXr4BB4MdbW2pUIQS02NwU1FDvc5fqFNA/3AMX9zBJLzBMhPMj
JiPC8o7LUwEsuTDPjRKR73RYGAMIOdB4uhNE7woXgik1vKecWckyNjvZgO+dT7B34ucebpV5b5xs
B0eOGgPBq61pNbgLeDEttwWPMuT4SE1CIf2QM5iEuTauo4DELYhuej8UhRd6+pr3iBbBTxEMg9KL
yKmSxZvgKt2d5vEIIFTSVWJfeE3I/HwFWX6owf3Cx0OB48E7hVG0u6DI56+srtpJGH5bGOZFW3ak
gRrLdl5qbKg97HUMBEWL+Tmg0c/NPBA4r/TftTPVIciVwUQQ4cOIxnTq2GLTXbWotMHi9FsJExYw
9BDJT1V+8o1pvwww37CcK+/+A/Dmo1ls+/ZNWFns+iYOLxW5s1h5Al0P+UG0EGP7WyBSAphQx3DS
Q84IXVdtCmvjIPuUWRFlw+PokpXOmwT25VuLbPA9auMpd/I0nxMyxZY1xRlsh6SVzsz/XUpY5ZAm
rrwpymnUXTumdyP4Mu2cDN7Rs/DB0WPWKPQGjuOBd17sqjvTnNMBudVW9wM48SVTYZ5BINrxAfLC
HoJQINdxjTHdHMWxhwFXROo+gvIUcvQjInIsaRb7tI2LxUO7qlpLn3968AYPFIjE2OHEvusucG8J
XPMMaO0vZuenGTsNevIanhZLEUK+wBh8kaddY0gEd7ADN7BrF2Jq1gzGMoPVHoi/BVg6hMFOoNwG
4vIWWl9/lXV3Amxh6mJ3fC7ILxjzATMOI88r8s8rcAMqBnRNYheHJ7A1GgflI3+69DQ0+JQYehtV
vbVX8BjwDCvC2kq75aFB7x7FweuoC2wU486HVXnW3itnutfh3z3WVYiME9rsUmGktY0fuGhBNc07
oqkYxNoErAgIBcJRZTHPga0v7wFWjkBHCQGQC1pcJFW5hApLcMqaeFwePYGQgNkhc90VKQ0c6ERL
G0gKGbbKaoD3fj+diIXT1TCGiDsZ0HVVyJz8sNgkMvW1XlUnwj99bgc22gmFNUUL2pMXKLenCeBg
XBZmXwBXfb9Yx0Zl22UwQXXDenS2JDsvuJTn+ZBmBLdgysG5tUNwZtIm94CfkLuutT9tuNLDpZ+3
p8FKvOZAjQ08oQNiAPv7KPOzJEBXDTvsW9CG98WeAy478hG64sSFtb6rz/daDiBfZoZVW5+QY0P8
0AUo86buTM6gLa+ymayHiu5tphKHmh8VIlRX5jvlPc6SI1WGiIEwpGCWoOithLAibNCo2VTYPFwt
tUi+0SFsEhIoVvjBIS4DogFxnWXBgYdRgISLa5E3cTNtm7kHCzcN4aGYrO5HbwGfBtd+b7FSau2l
i3bQq5d9OwW128cmaQPH78IKu51pG8dCy/cKJWOlRzZa6zREOoyi58uMNBOggdl9nfxPUudbLqrA
KH4NTfGAaucRWRGYNxibJscJV4/ewbf7ezFkoOjCMN89+QAxdvm5nO6uF9OQIRguBiss1b5uGnxx
c++qOfTtAeHZgnvRlrr9octwDCxvsEUMvcYKzEaLF/+1RK5eYRUhbwR1a52jRC4B80KFuHlta7St
XzM5ObjzbyXSNaDaIjKrI04/Qb9AXouGAmtNwKh+tt4myAxNpJxd8p55+cWXmMFz6oz+yh1xVeHW
Lq+sqHMBtLk21PRxzpyUkbjHJ/PUZ+u5gSa8ldMdkMkPDbx6WImn1F+BURlc0fNEKxIXqTdb2rjg
Y00ACzD46NGerhvP2qJiBbciZ3jK3B6b7OeCjXNAb0qZ0QPT5IoiaK3BIBiNCnpeIMeK+nPqRAih
N+AD52taxMA5puzhUpornx9QzEZTDqzNmt8FfyMi2xb6kBoc544xn3jOYq/+1JbUAabbzNa1b6VT
TsJ86VMds7a0EH9OzspB9IC7sWEtcT4v2PN0a809H/faNioZXbFanhry2hjjoUU2ynGsYJSI1al+
WPDRBvThCKAYCu+ZLRvde5KQ6FDtdzufkNaY/YsTVbEqPnrT3xFkhSrvMAuSVIipGlWh5/jVdN5Y
tlGoYPUrNTSpsBOBpimt2leI5KR4Lpt1iySGPcaOvs+KIRggMlX5rwZGymXuBh0WEyhhybJ8TghY
FtwuJ5hxW2JXGSrmKLyUMFVy0GGO/BpE0OrIFHjkMLYcK5CdsU/zGvAEVq9zjv4QsgRGCTlad27k
FFWFFbS4ly5TxHDThpJ6R6W/83JrxRDCMVBNyfTKhnGrZ8cO7Mq2ObbUjzQ+RgN5s4UN16xiX6Ik
CO5ZQHUXoy/Xg10dNYcjMv5kvgyHTMaSI/prRVRJGUlagOuTIV35kC3Zivipj9qxC6pP4dVb1j92
TRaSBbFV62xHHw0qII5nw/Ue6ex5Pm+ICKGyD3sPSm+XhVoNaYkAtxOqb1LZu27CJk76wM1F3LYA
uHsGWgkUoOYynLiNjB1knQCucIkJyA10kaClCpFT3/4WY/Po0as1fXmksxfrDnYNl0QOzyLWKfzW
McpLHuam2ikfE4VVOzofJrO+KznAx1ODvm9sYqWW2EaRSiBie9yjSKNWFbaq3nv13Crg0L/YmC6m
jjBEK/A07Bvu04A+PUMzztwmjw5cXZCdeEDXcwiv9z1fyEPVqLUtjP1gy/2cTSCaYrIjs21qa1bD
dh8JyOtvL20N0XgTexOgnlJb4zg0gTTFHRPhGJX7Yf413fmDtR2G4cVUkKKYuIWOmUqomSGl2zro
r9Yu+YgUW2/rgYHkiJObJ733Ef0COKhceDKAu7pSc/+uky5l5hJxHS4JzN4wQ4uH1tFSxV6XzN46
qHXMDtAlVWwWFUU/EVrRdRrN7cskIDHm88HMjKiRuxYmHdOL5U1Bld079Jn2ZDN21Rbedi/5gp2b
qLRf5tApsUDcJ18Cd2N8cvnEweewcy9eNEB0hizOqy5mpjqKvp4Cz83vcClBaSKSDS7q5Dkf/I3K
m7dJQQjrtvuZO2uj6uEooWtVUHqgRzao7+IipLARVSVU5Qrza46VrYUe32mG2lk9xni+0Hnna8ep
xCtbiZzloU4fSi9uXYT5ZACmwIdXhdm6ke30gLksesj7swMPt1ED6BuQznDJDne8WD47OwVvESgV
Ddk3gXsG6YdE4d6fkwe9v/PK9qxxHpPK3DRiRv6aJwK2PhTEwHq6EISrgpNN35m4m2GG+ZLAMKgL
3OJViQtD4iIj5kYfPGQ2eRsMPSCP/dJGmn0oqzX1AWRHti6hfbsyzbO9HHIo232lohaQhtiqeQ1x
8p1D0RQimzf/2ulajUlOTBSXx+T6a8BiEgs1YI6/DygSXH997b3N2iVeEAwqww86NH0NRXO998At
CQ9mo4EQsYanpH1VN6912LVYfDcgYBBLfvZMIBqdHLlU53PKgEyGWKgWzA/dAR0i7gntrVGFsk61
VQxJmB6h9GT1F9F66aT6QEHNkU16Qkfkn8iRFlako+I26jwc5vEClMtbR6Dm75twZK8ZpAyAnvb3
Xva+jDgmNS8ZnC7lNtLBcJ6Q3YfX3XNvw4jEmSviXu1B4UzEWMTWeHR9LfHw27vlN27HsQQOcxRj
KogdwewVHQkkQACwHUZwpPa8L1M6vzbzOne2zGQBa3bEfeS6iDtlBHTRIw1Zg1KPfXBTkaQLC9eD
1cGbwNzvkOI1ULs2CeLwFgnjGZ0JBkrORp4WWv9cSPMRKM0ay1GlSH3dMX+jdSvQSGMFGLKzvOkI
O/tpgNEU2gnpOlOrjPPVqMHYs9GTvECWahyTzHASHQthxmCP+cdUNW+FYFhhdaS5Ckfthz+D+Dz5
j4UFm0niVRe/NEKjgjRdQ/F7Kc09DGESEIMRW2+k2uLYWGOCp0Ovr3sD+0AlP13sUq3oVotxT4Eu
cfH5OUZ/LkakGDMvmn37bRgklHLFmVAX4Fic0U4DN60WCaRlaVaN9Fnk6XY0LWeAgoyQIN03TXPc
WMUOHiJnMGN2SoAk6oIRXZjrTNNXeuPjVmfv8qI5G6giD4NIM9wJJLMTXsmVLUEeQdnCqPfUeqjm
p7Z8J+V7qd4ojgADThvVbrDeWoVU+3CkzkG5Z4k7WwOvYIpMJBImmlbH1fJeiicyP1Xj54TmpWY+
2HKFHD5kgrqfIINq5U7sVhD976+ykN6gaGg8oaBo9A2ecKLm2UdWhuhrbdhM6lz1e9od7Hpv5PvC
2Ovz+2Re/bwvmIaR7Kpk1LQzTEEbbE2LXoZ1hkb1Ss3POdokhXeQzrG+noD3PK/uZhcXUs7imssQ
g/HRtu+9k3QW5I0CJ+4UTxmJpyLETuTDTyS/uIh3HSThmxwenzTiVhcukHzBIHDj2biAofPU2lj1
4Xq9nMmp0o79iOxRs9cy626x+p2DI43aKAWuYEuO0lsqHDThIvpfTo5aZ+wTJqWQMe1G/d3Q6Mqy
sKDUvixjoT1OxUM/haaxQaqggWtUpa6uKWJrOmlnkYi18wbX/9q/vu/t6FkHrTiI4ejY6LFGtRfF
NPDI5VZVm2b0rZdyMVP06mzr9tWcyM4a72wxwYu50eGNQt7Gdjw6IA1GRL45+uOQGwluWgklBYiH
wF0NcTP8wp5/XihZ2Zq1v5q11OPZz5/YCGH7+KAVjwz1ouHid1HZ+Rs73/gIzVe296Gpi/PSlGut
F7GY7VToB4MdYY2AskYoUl9CbkpjmsE+Rlj3MzPCGvuxyjjm7cGq5bmoDp7IYxikp7WZvbj5OceO
oDuwm0GMiIIBLn5+ETRe2q9xnWGuHY7+ZdTqtWbh/qPjB3UgM91DphHrI7KS2qWjAE6zd8LbeJFk
p1t065rLzuxQehbCCrkHbS8MWGvE4aTwYwfbd8ETF8VHkFAKZAEuFa6kdlMmagBCZ/DHuM+hB8yt
yJQP4ALCJ1ig5rzVh3ezVwn0iIGJ1EeNRIbD9GgwAGzvPtDMxAVyGR3+S1M+jKq9+OPF0LX43zKM
L9QPtx5hdk5FPyqoFGoRaQ3q9994j3313BvFH4DlLc4/PNcXCSf7zvuZMv7WFkwvCr11Zjy3RCFz
XOk/VGtcqbN/CnQaIMzMzoeycu5hJo1X9I2w8qt2uf862N/f7oqGiv/9H+P/UMataWAaDiXLXZfF
q9RkDCIxzlhUZE07nSoe0tpMGPntZ9OlzkXQIf9KSR9RNJA3v9yq+uazfPVObvQ86Jl36vL6HbmD
0lRU/fBVX1Uqf3xDWSnXr1q8Ep0dZpSyUAD/2dy8Ueb4i0tkwRg6hoxoLOPiOyHdF8qjWzujwur9
KjPRLYzDpnFYavkHXNuDrF6+EdV9YVDt3DoaFTodNFloCi6mSNfxcFyGlHaIsVEcl8baK/Vg0sAg
tKw1bozbwnFi23zK5hph6LEhqK1I7MPIjBhZe9B7eRzYN50aX360mz7ZWlaLnlPInRiy3sDFovN7
hU5+2nW7avxADXrNx1UzPEDtY7v7DhbqLjwhNO7BFKEKatwhcBMCFXCXsXvT+WEz7H+r5485hNfR
IplAYFPLIuScQUr90RQybvR83GejEDoU5ANKs7P5e/yZL7tzy+xUbd96/YIH26k2BGD4/OzzXpfu
H+PgqcqwNeLCstEMdQvX0Ohnz71Z+l5vV1wVPT7ubEYUql4HaZCfPfpm+YOIZzbLmF99gLZ6nRTT
z3b6/3xx/hiKHDiBhsp53hrvy1P78e8Pa32h0/3P2P+PpxqFqXnO7GE7tqHOgsxDOlc3WqRPpqVA
4bo+FsxCCJidiXatWcNmo0d9UdW7zn5BCULTdna5KRBNdCWwWKa9RiUiqUDK5ctHI2Erq6bDtTpf
6CSVxrOevUl+R0w9dbX7nEoIojbG4sJ+GIuJGXf//lrXxfsXLeWtXaNnlrlhIuO/rdVlhvOH6iVY
DEK9WB1/Kzp8xTybfjZFb32f5sphbs0xlbzyuPSJ5z/++zt8cTrdWjRZjT02hl1gt6e7trzeFf79
3C92+1uDJtceO3htYmyk1mIjBoVRy5BY8kEA/84g9r/O3r+N/030IEvd0rmDNVCaebg056bd6fZ9
K1+HmiDLmKGAvJbWTrQ7r35txBHHets8cU2D0K0KkMVE6roOW/7O5CvRLpn3VJgvwKu7MxK2IGqA
hC6uVUsNpjUUqZ22Tlr+20KdFCRs1+xwnD8U1aNTROgRCHyUbEqSGjDj8ngeDt7eHFNPnXTkEfVf
RXl2jHeyvCD7HMr8aEynxb2y2E6sJwet307loWghO2g5ioyvHfI7Lu9PtLGgi4SCh97Bd8nvFzB2
28tk61HHHmW24eh7IBs6ftND/fe3Zt9izCoTPm4+VErw3EXC5rd0zyUgvqT6xiPh79uA7d+8sFEv
c0szBpw3s9pNVAakVlsfV73ZPKGB4EdbmH1rlVDWtnKnCi6NJoMEb0UGmvx7Tn/ViaLfnBMuWuaG
coT/0dUHBFdlyMJQyIIP5jyhDOJCGkpChxrgkbRRhzyBjdIEofmPzA4d/eY0ERNpNQUN/nbie5qt
1HcNHF9tATdHidlSO9egrtiOn/59903E89WWr9+EkXOhtb7kaBJq5JMD+CqEskgehvCosyn6ogWS
lWOfTNSIjNkNdH0Bfxv1GupFnVjn1Rq5EDWkTj0jpYrBRs3Hc8w9bZdnvRBHYjfQYrhnv8kj+Fim
BlLvU+Gu6bJi1ApzVuxmZNsra8dArims7/revxqrm26Qwa5Vs1QGZvAGbgfqZ4439q1llxSo9fc5
HlscUKssvnNnua6r/3+DtG/9uq4ohooxzJjMQdHyA+1aK7f/WaRg36JNC6HGnsPpcFss8HuIWfnN
KvvqQ1/3pj9jBY2hH73Dc3PKQiKRB4LURv2MLGnfOkPpgJkwfYSlu/GO2vGP7mL2rY+T0MxG1BM6
1Lzn7N799e/d5u9TzSY3y71yqdAkRExXHxRRRuJn91Gb3Cx3V4k2U9cRWJ6Xw3euIl8cHORmtbPR
J8TOGCJdwtOeQK0PhZanQ0TiD9HPxuNm6dklNhRVW9O2fR2j5vePHnprjFTCOVkvfEy2/pl7MXJc
P3vszXWP9YVH9BZRNDSeKAKSb5wrvhhl/ya9Yzq015Rp4oJrjSsP8mhGu9ATVmrVP/NRtG9tfUxu
y3EWBnrqH+m99rNX599OOfv/cnYey3UDWZp+lY7aoxo+gYjuXlyHa0iKnqI2CEqi4L1NPP18V10z
IaFoJrCkKCYSiTQnz/lNQcFWpURgaf6BpD6c9o/H+Z29wplNO9sPUDs/31aiZJ8AciK+KsJ8+3Hj
7yxAZzbhdBdL4QwW8TlbO/QHaSwbjbmyTylji8w4Q9w0O3nGi68+7u870dVc2AcJg0pHjUtiCQco
uEW4PgEzd1PJeOub0ycPeWcKzlV2dDtxgjbmIaRFz7gO6gsmqC+jWbaVzuV2DAu/kKBB08Gummhl
m9qmAG748QC980HFeRb9cbIElqMlncMHtXy01VB++CRqfq/d87//0a6D8GkmJX3Wrc3wQ4m9j7v7
+53fOL7nTp5mO1hu4g7jSYUTJlHYi8GkjcFFjFqvMv6cgh7EI7yiBq6GrDbKqELhOthgLlV9ZVPO
SgvQXF9s3QEADM2jCr24NCh6Zt4wPZi5PFf6T6GjrwFLnrU2jTJ8cDNz60jbKyaysoan2f2GhNna
RELDz7+f2RFKogJV+DZxycLN4cJG/m6c0pOptkA17xqg3ZFN/Rx14Uy8UKLfatyyAlJ9NiWXMM29
KR0PeltvW9TynHyjTPZFGsiDG/Pr7tWimNo+TFqwC2Em9dl1g7q8b946OsiETIfn/YAcHOiC7x8P
syXOu8Vb4zzbnqDgaxrR14ASeguH/dEfHyzwRgoAysK5KyTj438bYsXTXeMg3XbXJvVRNjY1jKNo
JXX5YZ+Jy9xHCR58qokS/OhSKi9XvfPznJVIimMtIBPphXeWIBmNbQIMIFCPQAW9wISww2/l9KVK
fsb6C9QHGA73OYXD3NxP1J7Hbjea4FimALHAzVBlmwicdzT8KOB9IWG0NptmlQIWFuMID2hvavEu
oboxAUpKKdRbP3GNtoeT0T33qetlzuBZIUkSENrye6F/j3EqGYdDDC5D+9KmO8UFd0PNttLWdXkY
9V+k6deD3T0kTf6lVNqTTCgq9VQqIf83RrGugZT5YEwSA0XV4VE2IKX7awlkPsgYifhKUJODoAZG
Ck2xCH1gpbttwgoMmLlPQ3M9SuW2aMF8vmiaXHVcp8qw2CVT8jji/51Gj8U0bov6ZNi7QqVWjzpi
p9UbwS+H7HHCCnmwhhsFZYbK5I/1qAchq6gbA8B4J/UVy6C0r9DBWo3l3i7bVd3cYOewzqNua5g/
0urCktYmtvO1MWhPeVNBUwSTTq/6yPhuI4uP1dQ+clGxH/pup044W8NJycLmdqzKM/rLsJpb2bcb
ByZFpysbcBveGF2DmxZZvk0RfBeKth6i/tCDwg9EusZWcioxQQingwLByrzCYG+TAkd3rQTbBmet
0QWLR1cgWfoAKNa5wLjVTX9j+vVB85tdP9johrpHDaqn649wqrJtKNp9R62tjcJtClghqUevsn+1
vb+LInefo1Sph8aPPAA6DUEroEDrZOrWjvRNnt7J2jhLxKxtBaHcOr1K9Z+RuJZQGUiSrkmHAE11
8c/L1o7oDm1oreWZdzj5gIm+pm5540xoMlFBsVYKfARFuXTj9rKk8FuN28z8KrHfnaILgZhctyfU
vyZf9sWZhgvNvdXC1zGArakBSShBtlvFejTv1WE4uolHRom6qO9Z4C149GoMdlTphGuvXTDowILc
Bq3py0FTgYvlgDCr7ZBO950DIagCNqqaq5wvZuZP9fikMhOBRo0UCfzeX2d+AVQqWzWBsq4lBGhs
XyZXrIzhCRXhJgrXyQjFJAOZOmW7wTiqwBzsNgTORtWyBO2bQgJ4KRIDWuGhio1VKAx8EhHNy2A2
1heRHHeoQCHkt42TuyRzAA689oazwqFGa45KjugDeaKx54P39tpAL8hQby3UDCDu4NiiI5/VWN+a
ItuFVDOc+D6Tt40KwDxw13wMMFYnHcawm4O3d5nHJCPb5EnJapSJDLgY+j4dnJvAcu96cQK+lQF7
LqPjgIlMOe7s2r7s2KBF81VJ4QQmcEWjZqOWSB/HhFYoblE2AT2bhsk2bb+OFuuzA6aDNHpvvKJ/
uNZVCFjS3JTWSwW6tR0f2zH31EhQe71JHEQonT3gIK1N1l2Id+SZ/Ngnx2L6onGEadFT04GKj19c
29yXpQ3csN67QiU7168KqJyp1a8UlUUH4eeLnd0UCdN4tFYOuH7V3Uv30hfYtTUC/eVi3bcPjgZ6
E4z9pkjCVzVOj0F4l1FfZy2dD8TBAgAlnswhZ4vMt1MbPPlUu1pgwZmbXdrBNycACs+Ea8HPDbiV
rCSgoZIlqjqPMUiPHEOXIpmu7Up9yMDEywx68ZizL8fut0xhRwzHpPbS0d7Y7biuLXLPVl081719
6NULQKkhVHW0U6AOo+dp5zsjOrX9d62+jNJLXX12hnEXF5zKI0XJ5ixAO5x0k2P/p2yrQ1MaXhLf
gjXcSj+/JMu1NvluyNbXyZ1VonAMDbB1wde2FI/8bK8J97LWL/v6e0VFPhjWLX5BdotTT1BupXOw
6nFViYfW+Ub2ZBNH/aayH63sl2Hf9fEzvmEbEypJQNDR5d8FPIYJHxi9ETd1fF026LoHd3H9mEU7
VpQ3+LRmpdFlkMjrAU+wSDkmgwBLxw4MBhel0jUVF4h4oJqSuIET7BybXF0PGeCBrIm3XXzrF+2p
z+FpgMWxgXlXYDdtIhMShrbrPvvyVk1ycLgAWILwPpju6MZGBXSkOv13o/cvavVGMR+GyGvJCUOl
GqPhkCpH4ZMTdi8TSkglIPazDFEmxY+u4MTpXwu4eZFMd1k3XrQCqpvL+q2++q52GEOqrA3IToXJ
mqoqfBl/ZVGkO1vaKtFIKDwQqN1a3WcKer8lMN6ITezZDSfEPNGHEDOcXHnVNtomYm9uapjh1S9z
iL2c0KoF6BLVOZZE0NnhD+D+uw1sZT2EcN+iX5Oe3SY+h5t/V2fZJrMC4jx9U7A844LMmnNoux7Q
FYT3qF3XobKvuwJUuAtX885NQYbmxc5uAVUBDP445DKt90Lm2WsVbdglZdiTy+zBK6aw3hGFqm5C
vds3SrWJ2IxhGu8Hw6vK6cLRnmvnJxjYlZ7aG1H0q3CCewkRqwTlMcYWjOwvOLasJmgRwwSBVNlW
ZncCVhiNN3GZbksE3O3kusshrcb6qTljCUsCVEp9rQkrXpTrNL9PtJsW4YOpHTZOYWxVX264q/7M
IKG6ybSLAiQxKBrIGwzTdwVEzugwwBOL2msLFJMhMUtQH3qkGQVkkti/TMMfQGmtsj8O9m3MORUP
+TbgLul04jJOQKSRzfeJrCCwUWcoEmwSB6jTzREFLm2VVRGU8l0N5X6gOl0DCmI7mOpvU3VCS4tI
CLqyKJ5UBSFpkmVnUddOubCq4LZl45IwAcZm51aXrnVV15s2utGLaa/GB8l3b2Bz+QGoYqXYG3qw
BpxGXHD0S89PD/rQrG073ExsZ5YAzwnZwjEBZ2vl1nS+5GzKatWt9LZgFwfyCZHIeDG72yG7DeGf
kWcszsnY6KYEKIdihlu7uyghAHU8xYanZqgXUXo1Kd84MkBkDhuDyKnsb2VMnTTYqf7lxOFZV3fO
5GwC3VPG1XArmstqnFb+udainoLpRs/vhXZtJfUWs+OVSZE86i478bWBl5keRrY1m3AZnMDqNy4e
PYGE7z5F3xzEJhJo/82dPzyq6k0YfO/rUxQ/+XCrI+ZCxvwzrKsy+O7WcKloOL4v6ujseE2swYbr
QN2npIVbgR841yEsnFGAW8aWa9tBRKwz9X5Mbwrq6gIdf4C2WyfTD66u7Rzbv8WUe5u4J4xRnKTe
lSXwe12/aIvwkHP78YGIF6kNcorP40oS4tVj0XzL/LsmetAy9whJCEFA494fu6+KWp5SlnQhfkz2
eNPj/YmPAaZjmxwbroYaS1fcmy07hAqRISyOPuhPI2IAYEtHSnAHwGvdQBPtVQ4BeVNkPp4q46r3
ryTunSVIt+rF1257vVjVEDFcgX6B+WBhwZZFsGXV5MIsH/rU68avcSI3RXdEBvBsFErYCgrLZGPU
jMucpWiUN7gOr1hkcODhMWOEwGJ/0eLbjvBC5eu7D/C78KFph5faPxlUhfVr0iWE+1sdIHE7XVrm
RdSPnuO4GxRAWvUkOT8y81sM02F0H03nVcPSz46KbdAXt8IMHnLI2hEyI2igtIiqbzofaHzICZRw
/wxQyvb4Ry1F1EGGXqb98Fu5dUbCAFDh69rcm6Enhwom+0mjiJna3H2bpyQuIEQn4OY6SO3IMPTN
g6M0J7XAp68KW+7Mtr+fCK+LrvkaIjdtux0crNAzXYQMqIPYcBD7Fpxn1m4DWAeNWd3bnXtAof5q
gNUvJKjWdJPZyBJqEO80dz1gWRSfr+IDoRDs/86+tiD/h/7VmUWDeIrv7NrRpfrENh7AVkZYIJvC
HYSmijvAcA7mMHlzlXEXAvfNg3HjQJoQzTFSL/TicSSBZqQSosi0Tnwicrgcmu3clhOuG+fv6Uov
7/dNfzgfQnpa/YrMdB/7xhrK+dqpIUSYd5IUQka2SYGSNaXBBsIHkhWHqAMGbe/H8djEzhdhZhBr
o0vDQCQ3BVRYtdsw8GJEV5wmu/U102thwgR1d+WbxhE9Qk+GQKcGXGnqcT+ZzkF06qlJmY/sSA5W
g4P1rED78XM2qOY2AOBf19/62t+JDHzzPTaJpfQvZC7u0mTYaw7IQ4RwPjnO3skfzBKFMJcYDDjT
JwmxEF50WH+Snf6NXHrr9D8r8P2RWRq03h5MvRpPTtc+sJld+cj0jDZxqIEwBJ5bkvjfyQB9Oq/I
NRCD2GvIZadJ0b4ko3NQm+kxdH7FbnDl+r8+ftt3cq5zheN6civw8zZyfKm5SgiCzhDloSw2Hzf/
G8vz1jvPktxm4vR9lVK0KlVj007qwxAccx3rquFXpNwFnUZh/qANII3b48CZ2Mn4KhVX1af2u7/9
6d7qwTn3+ceoI/dd2MxB3pA8ygTDXpcZfJBqC5Ls6A8urAs8D4svI64EEUznhrMq0zll8ou2PAF1
HVFVcHR1WT3bnqUtQ4hgUULp9xQqnjY8TNEn+UVO17cnrj1LXAo7h7/BeXWCfL+q8NglGwcvcQ80
4o7LM+SQ/EQAhDFGus6pa+fRjypF9l3bqFNzV3CiTKG5qSCpcRZsTajSI7yFNOf6e9OXz0Zg7iy7
25mTeQzLfhsqzyYI8cJwvrjF16Hs1zKItln2WE1iPSSw4cpD01z48jFvqw3qRi6MWK39UsfxOkNU
pCbRXPnXhnN02E3Z09alfQHzr6qeErUjvYa2DdY8I4QydvemgBCUTGtRPiMVkvqw2Y5tjyK3ugEF
0mWC4BGavNI+hWyUI4yjscjOmYS1rzSrs8pA1ZVEFS9JSLCYANRFQCNtYYaGzmVrjwfFBNF/VurY
OumFq24hsZoTdMXqKiwOjfTXFilCnTzEaGT7GCGuhGtB0UKm1w5mmawQSoSjWsiHuC02dRcehOug
tPUsDML26JBUx5IUG8ZFUfAyjb/yIjiVEH2qEPw0LEYUWnTDs4YLF7nqApcAikAX0xRd1VHEaUzc
zqk6aDFrJdsEIwzwATpj4Pm7wNJQmxJ8aqiv43Ns6pd58csoqn3qyE3andn9xzK8j+rpORkIfmx4
g7a25cq5LiNOHGh6TX7fJ5d6cglQFHEnP9658ruRaVupxreifXXDH6YebsoBUcZMkPiIuWslq1pX
12O+V8rbVpSbySh/DU2+b5WJO9uzME8AyaG7theZYWzRM+Eib65RVVr1dnY9QSYf4BvV/bgbCp8E
UnoB4e23w3gQps8OpfMwLXBw/ZqQIO7O9EoESsUUk0YSp0y7CqfLluixlsGDpTzJuD65+asIYdVa
2WY0qq2EV9AN7pUZGsc2ML5HBhkIoAmu+qr0BtxjTKoaC828EqP1pxjeFupiXblz0dfIM/M6Fuon
dZB3ijn27EypkrhnyvgDUUdP1vBuDMKN4gCSCGHHTZ/V8N/Zy+e63Kgg5zoiQsOpTR4yTG+t5sKF
1vrxTv7OHW8uz+1OOZcUIqlToe7jAI/iUX52f3x737JmR4QItMgkszucxuay6+84AT5p+J3qljXb
+W3XKIZckCnvkIfo/QllMETksN7N1c+Ot3eKDdZsN7dEnjbJZPFhYXKUSYtts0267BgjWRLFD6Hq
ydxhn4nWrul8Uo5+7zPP9vl80lQhz69Vhy+GOEeGcPqQAPj4O783aDOggpOEYTZ1fOfAUnEiP416
CwEVEbrh58cP+E0zeONAtvS/D+TYb0HSWgYnoC3PO/UhqqOrpDS/awFJejwEI3bWVvsh+pHrbXqV
+V+dmivJ2VcOwh0qS5uuRDgskPuk5EarFt9dOzu08C0p3u3qXtvGcXrKiaY/6fE7X9mejYlqy0D1
y5FSIwxDO6SsYBcXQ3qXhM9D+TUYW1TWgucJSS4T0Q83QdNHKEiatStlALdUQu1sICM5hUpJ6SVX
fsSIwH/ct/NHf2Mw7dlgNn6soS7nkEsEd8ghIskPftyydX67N5qeC3xX3IO1zmQmtHl8nVnSq7Jg
67bDQbelV0BLU7Ry1RTpBuF6VH5Q48iLRxeCkEZSO8j3TjysY/ubFoOkLIwj1aaVH4JJjdeF+B7E
7NzJXXUWKiGtqWmEGXisqjCEB7SgggY5LeTSXD/ZN067NcLnxH9JrHILP25fyuSxkOM+AW6cRtcG
xfwc29rO/eb75rpxvTxC+mEav5ujeYu9JVkC45NReW95zHZymbhhUCHJf9LSgiRIuh4R4sY6jUru
v/Dr//mXkV7zP//Fzz+KUtZRELazH//n6qWH0l781/mP/t9/+vtP/ucy+lEXTfGrnf+vv/6Ilv/1
5M1L+/LXD/DKolbedK+1vIWPnra/HxC8Fuf/+f/7y/94/d3KvSxf//sfP4oub8+tIaKZ/+Nfvzr8
hKxzRl/+55/t/+uXVy8Zf3fIf0Yv//b/X1+a9r//4Yp/mpoFTsMxdLI8lsHqHF7Pv7Gdf/Kz5joq
JnBE4uff5EXdhv/9D8P6p6VqWGQKyzRcBEz4VVN051/Z/xS2yj86QhemRopZ/8f/7df1/07///0Y
jMO/fv6PvMuuiyhvYR29tf6EhdjP35uZS23SBi0mtq0Vog5Coks+hbo9LriM0vy/idULJZHDmItt
WKOQdDvYkxqg0TkVv/4Y5je6/9Z0Prc/gza52ZQ4XeLbW7SjmummJCGFgpoRE1OqpoqTnmlUrb/7
+GHvjJU5O+gbW7XjIcjtLRqQjkHazwiQBZG28+3j9t+Kss4vc37JP256wkVkMXalve200rzUtMHM
7gY1Vu0L6bT56CliIqmQyaq8/fiB773Q7PQvHbXsxfmB1OHFeCzCDj8Rs+nC6JOg65wZmG/B5zc6
P/iPN0L8dVDbjrzKkDRiONrSQEsHISw9vLCS8MyG7pIOYdamyqVYqampVTs1D/t6//EL/qZ0vNWB
2clXiqxBekSS2KFUVKEp6njCIIpKjGrgkkn2m9S+FMpFMaA6tu30oqAOpWDPli24L5+HYHbAASXJ
+tQaGAIHeTOjLn4Ji0Lnx+/33gdkd/hzfAtWKnk4/GilbMRXMH7IlvZd/EnU/17rs70hdeLIboza
2iZGFL2q7OGQsqOkWy/q/Fx2nhyCVVYhtLe0Ff0jh67JhX0Sy3aeufR8nQ5xWeqVhfSGMk1bdVR6
uPRlgTzhsu7PdgMdsLgj05jdoDC7eC1t+2z1UbGUNsseMNsO9Fgq6MOUyGoVhMvXTdSE7WPWtsqv
Ze3PVn/jgDweRhS3p0LLtjIwYSOOUQK66+P234rzmfnGbPGjwGGmnY47cMFVEaBCzeVxmw4S6kgV
haa78DHG32vAMAvfGUpFeG3b6e0+twv46hOlyHFbRu0wLltqxmwdV0Vf+caYOV6pJ9N9UsvwC3cz
937ZWM0W8kB6VBsIDzxdGSOUUmthIGUsC3JJloPS38dPeWdBz+XoQycoE0eUjlenpjwo2aR+QZ6e
hNmi5ueS9IUfSZXBsb1OVKg9qPFoPttTUX5ymLzT+zlNvetFIRyVknuf8gUwi8+wUFDEEtsHpqs+
W89dZOQylbHjmU2f8A2kg05Po8roM7Dqe/2frefERQDKHRl9V0N+5gAKKR+2dSym4XrZ+M8WtNDR
YEF/zPZcdMIehdM012NEtP/J5z33842zdM5iR+RlsOIuEF6WNpV/K7Ks6h4NZJjUY6uErriRQQG/
fdm7zFa1APnlqqolELIwUexuJ4NaUphkg7psPf/2VfgjNBkjWdmtXgsvaYLSBNqk984q7tAB/OQB
zjvDNVvSMiBTng3Mp8qXJQrgAbmO60yZevsYtH6WbMdAl/lXlEKMbyABgP58PHLvxTxzans6Br4o
poF9F+2+8hgqDQp44GNcwjqnHWKk+PI2nvp1FNpltkvGCZqTbQ5Gcderrd198v7vTPc5/136tiIc
nJm8TCjdxogG4TkCFb9P3vI8jG/Mxt/lkj++n9W34OX0yvUMdaoR6ND8vt1a/jSl+9I1hPwSNFnx
q1TMIduTCM+tK2xC9fxSF44Tf0W/2FpiZ83GMeetO3lslcUQIVclfFRB7Ml9LUeKM8s27Tl9Pa0N
W8P2FZSUUg5e0Gok2APDCX5+PJDvfabZpgFu1XbiODDRJhidZ4uj9KpRlSVZ1/PYnJ/6x1cCPZ/H
iiJcqHPcZNad5mTTCn16dGU/7v47q+x8Pf/zAU1UYXsz1o7XysHXD4hT1ur3sdRYcaEeUrYFUwtM
Sp9s9NbLbELQ6OMHvzdus3jAGNDxTHQk7W3nrKNdVnqTYYxiKguPizn3fTKnpOrsGsRwZWlbW/Zn
+eNiCQnm/GFmsb3tu2pOuWLyqLi13gQuYWXXZfzJHvTO4My56LamhgoVjMmL9bOWeKvFG18WSyii
9H3OPufWUzhaVEz4TgI8UEMg0gEEr0XfdU5B1+wyB7MdTF4gZHvZyVwlFqhCLV7Y/iwKCOOuLY1a
Tp7iZ+5B7zFu8A20xZf1fraajRKVtTah9dbXERY3RIMiNQJSy1qfrWYn1yenF3xWpYXjnhgg9exE
fMYYem/SGH8v5VhVanXwm8mrtCjdNajsr3vL/EyP5TwCb5wX6my95j7U/ElTBm9QrFeunUm/M4HX
5V47iM+MH997g9mRb/QCQUXAKp7Bwr11WyQMNNTSl13H1dmSpcxnmMNkD15hWvbBca1uE0sco5d8
W31O+tVaBDOdKe68oEnNU5RCISmxp1nW+Hn3/uMY4KD2k0QzWq8qYh8ah6U3awFkKdwsa38Wu1t+
0CQ432NSmEcjJknY/nS+ny5aVCiK/9178qNKr3Vxu6s7vKXujEF10i9W7YBRX9b92apNtKivgl5H
XQ5RnnVSWs/SlfluWeOzRWvFCjInDoKzVRpqaASgxl+57mc6Sm9PeShHf4+NUVKvx3yrZ+SV51on
vsvdcYliDXz6OTk4KadaURr7X10HeoQqfW8v7fp8tVqO3zmh1m/dgaSxfm69WT4ws9WaqH3ppw2t
j7EbIjWHN4BtQ6dZ9FHnTOHQtCjG6Sqtm/prBfINKlawLLOlO7PVmoxZ6kQBjbtTl3mpgDMcJkBM
lnV9tlbH1hB+KpN+iynxsBq1Xkfo2m8XHVHoFv89H7MQo6PCULtt3p/FrcPotYtBDC7r+mydIvXb
lkU4dNssQcbPxpQBTry+sPHZOlV9qzZkqLRbUan5phmjl6bDH2hZz2fLtGrcMSYS7raQcUCkxhEC
pjUIpWWt638PujBiJYgU5H2F22mXDeWRa18ES4zl2QXmtOqxM/UcD73OmzTqiPhCOra1UVoFJeFl
3Z8tVRCNbtaVQe9JM8tRgjJK9DMHvf2xqPk5w1qLfByJx4yT1W/SoxvDm2iSWG6XtT5brF3tl0Yg
rc5rXYNatX7TmMbNsqbnK7WRMUxipfWiULlie3yWuliWK9TnzGo3ijKhYTfvxUPobDpAsUWCnvGy
js/WaZ40Su06HeaUEciVNBYXQq8+I8G8c+KJ2TqlfDuU+Bgq2zwdf0ZSe9Kt7LSs37NV6kRDoHBe
S49mAV9MeoPcvWyMYNnWK2brtA+sLkzMGrVS11W/mi37wKqJJm1ZpPGb0fxHlNdVqa6mPp6gWVFP
UHrE9zCCkrRsbGaL1HeiCvZ23XmWrOU6y0q6nnxWeX3nm9ru3xuYm9tmVCpZ61GVdy+dJtAuU8Uv
nxZ1fY5R1lvo5aB7mI6hH65gr3wVTrTsk9qzNTqZhRv7YdJ5tYX6u+aMz4C/r5f1e3aWYjE7DpFB
20rc3JudhO/QLFCPYk+fo4iLwfeD1giwr/KhCymxfxEhE7BsS5wDiTWtxCJC0ZWtrbpfgJU+O7VM
l20tcyiVgnwfuzljkob5TREUOz8LF3Z7tjpNVIaMkQT+tpj6fT3oJ9P6RJjkvek9i3RLabV2UXK3
szPkDIrRy2t/UZlVnyNDo7Qdw66j02X2MAE/jcXjosk3B4Omblwj685HNMPke42CAVKwy/apORS0
q3qsjzA89SROJveTbHF87Ixms6zjsxVp5D7sxchFyBs5CRDXyd713a/L2p6tyCSNGoQk4BNaEdGt
otovKDUtPNjmWFAmdlXhV9p64Vkxw2ogS7mu+EwE+Z05+Jt7+cfh4DS9aE2rhwpp39XFxiGLvWxM
ZodmGISViQVK63UOYI7BAHmnVfb9ssZna3Kg3iVl7jdbLSz3Q0ptvzLiJRpSbIJzgGLddWqipDTu
pNa10ZU/IhOQ/LKOz45LoGRSrRwXT4bMuLZoe+z6hW3PQV2wXQQ+bhpp4zN1EhJqfETnwl62fuaQ
rrAx+5R4loliTfYKxf6H1A6XBVhzBNfodiZesqz80ZAtTHfTt4uNTgQULdta5hCucshMn1oNSs9m
+QJ49oniw8OiL2rOgtreMNTaNhiXrgusTdUlEbQQXSyLI+ZIrTrsYYy6IIGh/113hXocoT0tm4vm
bIXGGVYUGCih4p8YlymAQzhyQl844rMViiUt2Miux+ypTG9MJV3H9RKJS9anOTs2a0vJZWBkjafr
FoozmYY/txn/WvY5ZwtUUlFo0ONoQDPYz2hMHSNh3S1qeg6sGuvWTxxdqT2pYcuZFqLaoRayDIah
z4FVBe7Mbg9WCOu9M693Kq6EgTfGsq7PDs+u1JsEQk+NrAJZqBWinMpJ6VV5u6z52fk5KAa7otnx
RXv5syGCGxvn+7KmZ8uz5eAJSxvNXKQSb8eyPKjYty9r+nyk/nF09r6T2OjI1t7UVyF2jQHOT2n+
Y1njs8UZYQHf1GOCgXCIWaAprzL8zz9u+vzq/15y0eeQqUEhH9yXovbCrLfwUhZ2fFnZJez5WO/k
+uOHvBNXnAHSfw6OleRjnhQW0ib4byPe9KSUybLDfw6XGkE8prbwa9Y/hrp9U2srrUdQYFHH52ip
QA8tLCF1Om5qT1mv5Aj0lo/L2p4lhUJUoJJaDRvP0iMTe1+jQ9kgdxDMWXZIz8FSWIYETuekTMlR
uYky/T6qFt7F5+4eaWRVXJhpGm/Nm1aNvviL9HLZ0OcGH/AJ/azqZQ3dJUPGwdHbGy0YokVIX32O
j9JFr1p9xEz0VSi4sq48w1yITtP12TLNRl9pxyas4byXKvIEYlcNwcLs8BwLBZ+p60yXIWd7PPVS
R8NhXLaGfltQ/LF3uUOQdnEV1J7wg3wlkPFza4xul03z2RnqMkvUUUfWSCv6a0OrkNhpl/V7jl6q
I6oT9qBUXmM7T5FW36RJtewSN0cu+aOZJUEZ157NyGBFChmxwgx52X44RyO1RlwpcYHubSrCal3r
yU2nuMtC0DkUSVW5Z+WWWnlBZKBnNZCo2HaqYi8cmNkRGscuqLRYsm5ciaJbZ9u3aaROC7+o+fdB
0ceW7YO1q7zJrfW11phXnKQLq+dzGFKn5E5hjQXTpXBNZCxyRyYNtHsXVbFFc32OXxBJpgNYrEtP
4AgbBc3NkLR3y5qeHaGBLwcjTYPKE2fj12LQVsjmfAbUOw/vG0GApv897GCYVTcY8c0OghDFjJyk
nwfLrVpY/5jDpGTSIaqXIRSE4gk2Sv1QZr86VwwLL7tzoBQan6o5uErp1aFskDi20YxpQmvZ7WUO
lBJIZDpqr5Zel9q4vdiA7w1u7cv2xzlQqk1BDjZGXnqNKYJ2pU168pLIEaGZZRNnFq2PUW3Xw8jY
FGFcIDyVPYyptgwyMrfsSHXkihTRMe64iu8ltnY7zObD/bKez7aa3ugNWaZD6cW+NT2phR9gQucg
g7Cs+dleY7C/W7rks7q5XzU7gbueubL8wq4WPmAWDlBETIq87Bl5oxkOde08hFW6sKYwBxpVpMwd
pctKz6hj55ugqIBzctYvGnptDjRqVWWUk2EVHjMe8RKgLytFKmK7ZOThVP693dRSoUaf0rrVY1xv
aeUxyT9DMYlzXPHve5nmzuZ7FY3A6xx0c3s7CdAYzfKYRSuiMVmjLBsk+6yUw12XNenBaAzF9tow
rKx7KG6iukb9v6nvXJHZ+4S6ZLGPk9y0VyKNSMYHY+Wow2oy46p+QDkbkwlVVnnyUoShgj4TgaW+
0Sxy7VtRdphxpRpZsrVNlXo8dJXixJ4uxtA8+EWM3bqG1KX1VQHZK/8PZ2eyZCfObeEnIkINCJgC
55w82duZbidE2WUjEAIBAoGe/q6sURVV/n2DaYZNkkLN3ltrr+9MeTPFBSDCeKZra+vP1ZCCMEda
5uezZmz1xbRo3n1d4zAsny3A9M23iUbDcEk8S5fLuOLvLYz10akhSwSf2hjW3rnY4mq+qWhfpbBd
7tAXRgbPXlgCU6mFifFq6mn0F9KnCawywBUPi2UMq+i0xDDiOkWtBEajao0GC3dJU0Dix5rHme7r
kd65rmzSa8upDS8eo+3yiKsFdNNAP6oWufUFCtAmzppyLP1LS5s+PhSF0L20ZgQQelnM0l/gLT5/
HJPBo4baJb91G/zvObQX1wCHaqHOT/tLilpeFrHmXvrqWIMP3VvyE4xcFCamv2y9KXXRA4B+WQcw
BQ4Fl3SvrqFdTX3AG3MRlY7WE5s6gD3jIFJDcWj57pk8Vg+uDKTtL7gf+OlMeBsF0zEhPd2TeMwM
Itawxf1FkhTyHTvFK3DXacMOVfTQtP3PrUev4SzUzPuLiGSPcmEA7i1PD234aBf/58N5CDAg/ALN
BfZAP8pQgQ9VH5vw6e6wWnCFt7YM7x3NJejM7W0Z0UNVZbpXB0YLJE1wvjXwKoeJdxmkYAC09HdW
H/8dWtK9PHAkFRcKt72XijVNBojmT9GMr4cm4h4h0qAveuli0l/mbTaPaCOswVu2+uAZuEtcpajJ
3DExXapRhYDJpQ1aRmb75dC776kZSzR4vszMXNoh9UkW9wPHHXvC2DEtBt0TNJzpWkrgaIneGxpm
c+wA5qzrgwHCXu9lYlc2vsIRjjuaMYeiTOQmcORQ2Y3uORqOoFU6gtMHumrb9lbwJbIZ2GbimL4f
Nsb/XKhT01UQMvVYTd0c38qOk6/IabdDpWC6p2rEqx68nhD3oZS1XsuwBNTtjWF/aOL8C6fB2zmt
3zaZptZVPrkBniRWH0G5xhHdS77oSNcZjtT9Jdg6/kNCbf7D61kfU37SeLdDRox3jWyUuUQiXoKr
Sjuak9K56Dd3h7/oq6N74Rd6W8tStMkbMYLy8dWoeunzMu6YKUAxCl7RcPYYBGnbFIjiVAp8L5K6
swyiqD/49XdRP5qCwYxuEH+6De42eaAbGFBo2cFb+9gEYP+cvIJwjzLD2xFZWlre6bpC39k2bJYc
CyD2EjFP5hHttay7cE5rBcxD48KsUeFy8Jz8K3T/W71RTF6PHcMv2GYG2bKfP0G9//3Q6OxVYq3V
m01n313M2E0wzOE/vQUO69jDd4lLNXg6TSrWl4WE55apW8aOUGyw8PYaMR0EpHJwELnYcJlyFYS4
anD+/bH33kU9VrZjRd3SXUpYmJ5myeBiG4FkcOzpu0XtYvjzdPiil3pcg2+6cfw7oFPNsWRxLxSb
mrDrw47qC4L+x/gNgD5Uv/Fy+UVssteJVSvuGcXYd5dphY81bYGEgNeQO3aI7V2znBJ1sigObLVK
+gqmbclwK+O5kweHfVcRDNO156Ij+hJHXQOr3eRGhSChHPumu+BnNF1VlWndXUCGcvfTqAFTtM3y
7n8//W1m/EeOvteNpU4BtUhxvrc+HBC5kalKTy2hfX8SCM67Y8H+3gRu3iz82ba6xXUv/Hjgem+G
L2AQwQz+f/8Zv5g/e20Q3EVgtG9hG+fH+BsKAQ86lp+OPXo3/uFCcPWIdi90IPZlk4EeuvxwHHyg
Q4/fq4NqJIWdLLv2kpqkRPVoSq5aRPOxJbtXB/WsmVc/4uXLSqKGQJnJ4I9xcLvZKwNBmioTwav+
QmZu4eAGwOrbhknS3/kJ/+qz7ipIOqinYUlr7DgRe5kteV/R8tjI7N0i4U9iEzLi3VF7jIp6xAWN
n2FLd+ir7sWBHbaYQEHreaLxWL5ftsC8dDI61qOGGsU/44627uhM2NS+nazJO6N5dLF1lBTH3p3/
8+kGNSNS6rcZKVFr6ocEHI6qPjYwe0lZKny8RRPqb9RZQNG6GnoEOJt3zXIsh95LypLFlQaRbXuh
8JsswIEhzz36+d4fGpu9qmwTNQoVbgiKilZrf9sQSh4ZM9HvGM78F/vxXlgmQs5WIWbsNmKO9NMA
p8T5plbLMJ6RiM0MlOJQTMUAGH1/H4Bl4O9N3Az6C6M8PM+C+WscBlsEeGA5w11hC5R60l20slwP
w1bnvpKl/9aXWz2fO4MzF+SJZv3OdRjeLaaxt1stlzMvZ4dHwANDZkTXoX+VFP0t79SbTwXoZgno
VkjY4BVP9OhySaD8fGyMDHyBfz3BHZ6BhHAskNwL4qBrHNhbQ/KpKmnzuACrd89qBlLDsW/K/jnf
+0BFfUgWdWEr+SHY8C6l1fOxR+8CA+Samw6EUxfuobNtWXhl/fQ7I423kPE/ju5wdzDNc6ArP60K
lBV4dVzHybdwI92geigcMoTqKlLRymNFkr1Ijg5pJMIlUpfABOIUKteevWmrD4fGaS+Sk1s5I0fk
6rL0IaySS//JNux34/SLJfUX5PpvOQ4lVT2rcQaFrJ3rF6iqw6dEVusfa0OD3xSofvUrdlE9KdO4
YmaAb/nKlSikHcahzpYRxfZr7dDR9puk+hef/K9d429/CuQJ1byItjpVtVXqPEcrhToMGE+QCUGC
hKL7YFVp70ZWSdROyrHFoHUsgNBNfMJGdDDm4bsTJoDhCAoBnbpQ3KBb7s6gHv1mg/7Vl9gt5phD
y+nRg1uoaojtNW0noHaSFPfnolpackhdQP+losOzRV3HAWw6YCSIXvfqczrEx1pb6V5IN20pLOS3
sbnEcWTP0FwDNSfpwWRlL6RbapQi+QwGXh0m4dksG3zz0/pYHrc3HSPC0LaNQVenS31LSp6FvTg2
5nsN3cZJO/UWj/YeSNF0OOuaHcsP9xq6Da5r9ZSqslBg68RRcDcAKnBoZ9tr6CArJDHmSlmYBvyJ
ZprsJYj4y7GH7+LAMopB4eIBJju8tE/GjGG2pW14Pvb03SolqRrLiAT1Ja4ncwfV66eh2o6Zw9K9
hq4ScRUsbK4v7cba85za7oYM7TEpKt3L6IJtRdAMkPelbpqhMDK5D+JxOh0bl925uzagZ4GbmhZW
h/V6BtL7gxmVOlhU3EvpZJ/aoQ27tOgWACrb/tKAO3jozfdSuk2ua6UrBFIgYYBQNQPZ59voNzvv
L3K1vZJugTrfo8MPi2ha+gyqMQA+4Ch87M13B6yHSc+0WAM2RqI34ExMP2Tl2KXHBGn0L57N3w7W
VG/ouVBRikar3rMsacvxrl9VfawPku6NvWbRlV08cDBgHRiK6h1UAL8Zmb8e8R9h4F5LFwpPYU5V
yQvdAr7ckVpHaDCqYBz6CqckQIuj1PMsHhYdnQSqay4frIoW2HEasZ2HOSXDyRtasT80RMDLpUx4
HR+rwO/VbGswUPhu2Ld0abTVFUSOZD7JCd7wx3LVvZytq2srEgpW7TpKgQ1qa+Yul5Gg/Fjusdez
jVbNfinNfJp7aU4aHL3CpOEh0Rbdy9kQskXccD2f6Jvvl4sALdNhfEhfTfdqNhMv4VRaPHyZ4d3c
glEGFis7ppUDguKfSVMoZ3TDz918Yg01OVcUyOau/XZote/FbL1KEkJ4aU8LAzElCUD0HdaQHDvX
yFvo+Le1XkFrSsKA21MPZU3Wq7ECgorbj8fefXcmh84YTgWYaEGKW49Q+epUb9HBgdkdyfXoaI+L
WHuCRyV77vSqvgngrI+FQXvNLGDlbgBOdDp1nWhzOFfDESYsj7meULLLhdvUcs+TaDrV8Tqeo9LC
XzwAyPHYsO8OZe4Y962y04k7LaG4sq9or/4dG+O/jzay1+DNboBlVrxNQAxRD2yaGvNYHYtVyF6C
F6lZBHzAqHsNuxZnt59kBLTqyLCQvQQv8EYPZcvnU4XumSJ1UubYj49d3pO9hMejDaKsFwRWsWHf
Js1ftGTH2qvJXsEjNYqPvQnnU01GAvA7K09lCRnd/x6X/04TyV7E01I1MAWW2VmUgFM/y1nX+rwB
BTiew9HgFPzfv+YXE2evboDTzGA3ZtKzDvF93y78umPSL7KXNsDtvC5lPKRn/+btoRw4k6FM3LF5
s5c2NKSV1m/9GyS7vOlG80zEMbssshc5lQsvQ9rgw8K7KCgWFlV5twJafGjE9yInI8vYWuDmT1UF
LnsChVOe9tufxx6+28JUgy0SGs/xZFaz5bUemmLS5aFggKS7HSw1IbE6isbTooDc1jIB346n/lA0
QPYyzU1zIfzoxpOVHrz7SX3wtImOTfO9SNNLQEN71L9OJpFxrlvw6iDTPdZSQPYqzQ70KxsnpTkF
OhjzxpsODOztmJsV2Ws0yzBsR9oIc6rtIHMf6TZPgA4oDs2YvUBzphvK8GOVnJum86+emBX4+e53
Xv6/2F72Es2SO0dnCLhP0UjRo/MWhBlGf1c3/dXTd8FGSClK+FuansMA1wlL8L0HZfvYsLB/hmAK
GXsJpkh8hvdZ2WaLh3TYynU6JNEke0kcWE289wTY6sjoDtrSZhXyXtC2S46t1b0qzkzJjMwG+3o6
0axJ2S148oeiU7KXfZEIoiKudVgIyB+aLrgPu/o3d/2/+KD/knzBRkiOvAsLJmZNL6Fp0XctnZ4/
HPqqe8VXZ+jQtHMfn8OerrBQD6fw9q1V73d+gm+5xb8zXRLvJmQdgBqXuFKctQmmG1sui36cYlJV
J/SpxuW10t7JB+vL/0dy/RfZ6b9+6W6qxhsru6UZWqStq+vWnLZ1y8xJKcyw9izLVbXZ0GvgarKO
DzjH1mYDa/vat0ZIfUZi3SidtV4t21WWW1D+wbmD7K4j0FarjDebdw6A79EM90qAbfywTKWj4roG
YTwAugkQc1BnhKc1r7IR5E0EQr3Ap8uidOirP8wo9UyzUMW1vnKvYPdcbEjo46rYhsWNudp4s77A
Qs4tdRYpIH5g873VKwBtNJ0DEWbpBmt4dUONErC+16hZWp2hr6Cd8YJT3HcfDNNIZJq4SX5qo/Hj
cR7CpRDQnfNsxgipfFkcqy9+m1dQlxThU/dHj6JtPGfriGzAZVEiKvmlq0OVftfVDNAPGjl9P+oM
bl/N9vlNpHdjvN7WrINp1JQ7V09UFTEaJ8sTsLYrOwWsXKe8TDDT0hx85Q3sT7b4iNzRZBHg1Eez
1+ivAmjuBpSALo+FWcRDQ+Y6KUjNHc9lLEAWXBOdFImGAW62DpUYwFF3TS+rwqbI9+McFZK16vFm
QzfG4AGLGH0jS30pwxhhI0ItoQFLR++ABNguQRQDmHXQ6mLWHfs6WC0Kt/k1/j7XfuNnM/aRevQj
DDg/SqBu40cOBjy/96VM5qpoPXpUwnPqZgpHBC/iuX1Ah0aC72Xq2uDlKuLTaj4TuBoj8tCk9+pm
E3x134ZE132V9wuKwdcYHUjpK13jddrytgtBEquS4M0Gsp3bzgXoYvEQbcFBJ56X+bThW/b9lUUo
pLGrUF0iMyVUehYK1MNerE4DiB1twbS8RVELGOnzpE4AN3P/KPpqbl7XlVVdgunQs/nc8Gha876S
IYNLrNzaAnmNTL4klnf9Xbp6JH4yIvMKtq2xKOZnaRLFDNGCtRxwdFDgePOOqmQUZxisqPWuY46i
qk0svNU8rpntApKxJNskLJScAiZrpJ2/sTZAz8y4xKF5iSNNE3DVp6j5htwnabFodNgvxdRE/fQI
jG8lXiHPGvS52WK0CaU96aNbHwVM3VPplP+z7tp+DotwDPrwccCilafOyI1djabN8EkGOiEM25uq
RJTFOkzNI7FW0W9hU5bJlpVVqquLc8sS3ZKxDvvPjRNblMPznqAbvXKcprB2jkQLYL2rVJWpQSXf
Ii4G8wnd5V7muF1CaA+5fr89QNU3JfjPfRB+75tx8VfNzLa9Kk8ozY3ESvrehJjmN5Vi/tGmpDoT
NiTNUzLOsTiRpDby/aDk6p8ddPoMxHEG3wDwiuFELK6Ts133U+HmRt41YuCgPfZNW14GltLxbh7S
mOVNCFTXl0SwMP2TOlU+ooU8uMU1kv+ODgWdNS6qigoGQUGx1j5xt2BILP4G5kH8c5vWYVqYFh2D
7+JNtt0jrcqaXl1fz9spGGSz3qTbSMQlFqsin4goVfleDmllcrPZAJ6IDUkn9EJoMS23i5+i8WEi
3pIrN8K0HwDuKPunOUpjeSZS9XFh12bB3umiZJRn6Kfp+DCki/jewhOgy0uUDN2TXAmo96XsV3cS
UW/HqiC4rVruVAOD43NZzQZdEkG8VK8ymdLwqo0xoL2WwSi+SZk2Jq+6SdkG4G1aEoCOQr5ep1ZP
trCOkaCwU8fA3W69A07bpniDIiIVhZ3hireog2oas2YNpu7UvVnyZDC08+pxcGhMO0VmdF8Z2ZwA
Xq0CixGkeC8ekE1WP0os4ThvWsl0LrSL+k/bwKMIBkdaw/Is4wok6auz6DZ93cCnG8tMDjZesd97
4/o+ayyOaZeh4r1M3xW1tnq/SJ/egcMx4lRQsKxJ37d41NvXNHYeT1EqcN156hzTUYZGyi66tClN
1WlZKt5uQO3axN+5dQLLOVvBskpvSLkhKEI7m5TXCai1IPOAWwcvIlIjK2Qo5qCYyELTIt68bz6O
xPPmZrHepZdZ90FZDI6V2z0HMeeZ0KmpX1A+YpvK6ra16RnW8ZW9TYHj1Y8b6mLJOVQ1Dj1bltEA
sXco13tdkUblvR+pzUMzxgGaF8aprB1a6PxE31uiNDoyutDa53olMbvpcW/cPPawu6uHbNlCUHRg
Lp4NbkzplfJ0sk/RNATdH6xeQQ4XLZ8w0TqpW/knbxOP6aDh2zad+iqplzP+srU5RVqF0wehFlne
TlXd8Cs6UkX7MI8MlK8T9qRWFIAz8fKHh18yjM0n2UQ3U19XFQTO6KbBRElgpnQrG7uZG9NoDuEw
g5CYAOwN9GG22K1jL12QJreLbtOPCVMo+MImPSpfQyrb4Cek9i9votcbWKkwYFi3MX6B/HP92U8D
MLY0wAGYL02nfhp0eX3UaMOIbgS2Z5ot6aC2G+q6T2oMmwJ2yPV7RPDwSPIkAJCwHT2I7OnKMPU1
AbDhcTHrkpsJwdqzYrg2PFc2YIVr6oLB1fOdiLvFPbSebWFR180Uveh0SIKz7AOTA27MMtAkCKaB
dm1O5shPX8eGIQVJGhip5BZ5z0Nj0ff5LEO4KRaQOZV3Dj948FVbFTViJ+TRTPG1aMJx+6zGsbLA
0Mdku4clIP9DjuOahY14kFqR6zJNAb+gz9bw6wAF1k0aJ+GLpxpmMDLFqn8lFGsxS1mwYD60Uc4Y
zn2SNnVXYNeZhkcfzMlpSdIun0l5b5pAf4Bn7/IUz9jii6jVvKiH/rsncsg2XdZfwVZp7kO3we3c
TbgSuVFi3EJEHHbtt4KMEbefBlqhfRSBlo9gX2jhOAivPoV5kPUuCF8ZWDGsqJ2h3fdk4djvA7Rg
3ZlmgmS9gWi4uku5XZef0NfYOktxy+oLErAlukti69c/4067c7VYSJczCYP+p2SwQubDGkjzDjR2
sXzlvS6zcQoMl7lW2wxHlbIK2z5TY2yqW8+oHQtojux8cZPQD04jGPzZ2fiZW69p0TW00hgqidb0
Ng2G8pkZU65naGm77j00a7Z5gQmBuJekLpeLHrZte4zhgmCKccXF/DWEVc6S6Zk5lvF1GOTnuRsr
8rWWfHlqOBuezTh6mTlYsE8LLiH8Kr73tB7oiwWQMfjMcRUWfAoFdlLYNlkboYs2bEW05XE9Liyv
DAi0t7L2Yz4Mc4x6t5jnN/J8tJwTOzfNBcmJNw8OmpjnFIdtDKK905BaVdEjS3WXbzGIiWMJWR72
7zkLmrmEUFXOORt9fFpFWl83Xeel675o4MuyeK3d1UFH1/TdJ6jxtnzjfZgzGSoBcxMHXMLYpy2O
LzR0JU1JYNI2b0XVhgaR/WTAHVxSeg9ybbAVcpTkJnJQam4lLkXDTtgTRd9v3rbjkNU8ggHDKLoP
iHq/ChU9zRRgBmqxRMPtTbOr2Yr4U3yu6vRh4WneDxQrg1Jykapdutw3DW6PAhK+UO2GKxhjasxo
0/KLCk2az+hUfJ5Im9wGTdyNOan6R+QZdrmwNo7Egm9G9PBo5CDRvk5hBXs2adP2D1wbF+CsgFPB
XSoqDmj0YNdzBDr88kQ7MsLQGRf36WuYdE6elxbopeeBSf45mYANKqawRB0lqQMrHrfOlPGZjI1j
T7jQ5N37yQr/FIVtSy+m7ftgzaa3VL0LseOi4wIayOSyUIPcxHdVeldiyzRrnoRh9bxBWRXkq8Dq
fT95N6DhHn3VzOWwySxVHqe0Nk9qQr0Og1e1w4lv6Ntuz+jFpaek5F1XjKRkJqe1bOlDOJs3UrCY
3oLrBGpvWeVpskSs0PNA6IyHoGe80zY+NUkLa67Ma3Q4vhq08vKP1QT0+NjNCOtzWTVBDrz2EmPq
JuuSxU5gk2AzPCpuKuEMgsp4JcgFK4ubXPgEjA6MJR4G9lrjZci7ucfCzFkkhkJtcu4uasV58iUi
o1vOLFYtBQNnhLkeDWueFFvcyu/pElXZxKk/z8m8fu66UjKkPFHZTI8z1HrY8UaE9PUtr43D3X+5
PSXbG3jXj57fTUmiyCkBOWlF+IZQtxh9yKOPrl2C6qpEF9nXuS3p8r4bZ5rjbm5gX7e2dEserXVQ
GCU/pOs8Z4sJfmwKXVw9bnqycW3kjbQGBikh+voR7PHce5uaLEZCPkD2q17sSNgNU8xd1n5OT07H
/E7xNP3UIqDK1635VsHI+omifPMsKRMVMAX2JXLLbd/jZLhNXLX9SU1DPw5dlMgbVksI0X0z+fRh
CNj4TBz8h2F/Hz3AOXTOErHBjWQm/oKwZfhYoSI/Pi+BQU+CXeN8DiC5KIPoY5J0U7b1yQOuIeEx
AOYuH7OJVHfY4pbrNibsA3b36qRYI1Sm9WqhvQHshEUuyCsHAkShsHQwPrPDnlHWN/UcVydMDADD
RLXdepH8mSSVfReyMLwVRGHC8XbMayLetdGoP1Dfrk+JMM27ipgJQqq5VWrIVlKnbsoq5G/beQN8
cbsRC6s+CrqaW9tsSVo03SBy7We/nruxiW43CHLDDy5I4peqdRygAWa7OLgpdby4NiuxVhIYP2yS
/FnbcrMfokiILVtqvSYQJ9PFbUX95nBxbbfVwwgoGelmwIoehgmzbK153xSVWGhwu9AQbeLo2Hfk
dpS0TB+nYJ3seYFzBfnoRctEnm7hYu/m0ETVV+RiegA0gwXsxtSmDu+bdWmBL666BVsrNWPykc+t
IU8Dn7k5wSto62CyMQl57YMlbb8EWJmAsEVbHdUFmRppszmqkVyldo7rfGwRdbus5AHnbbZF21x/
X5OID/fL2i/+GzBrDgG+tEmE07vFQo5M1qAFrjnBF6pklzFp6+bdSlHNOvVdyPXZxtj4CuToVXwd
3gSlpyHWjD+hTayJ7qAI57Sg6RqlV4pGwPVnjVNUP82TTQzJt7Ra5O00TJyIDFYzCeI/37B2e4di
T8xQ14EI2d9NUzthJ5JdjBjKaCz9F4Xyi/uiIpVeQ5DeUfLRLv5CJ66CrxqSARR+1j4CQxRXCDLH
7EDkn5XzokCAGee1WHQ1Jp8EXCrsx8RJknyepiFlTRHFQ4BgpeyiYHkRzjdrlQWMxRxRTjnqPC15
yx4nn6zbzxAGFu2fY43+zFPSAMT5fmvlmsJCI+rHZ1DLI7WeugV+xZe0Dlj/LLA+sQcTPr4FCMAj
xSj1yg6OETcNJ9LdcCUV0UXox3Xss1YIUQFs0COjRvrSDPmGIBWBNeIe6941FiGiu6SqUuPHdgr6
5dw3gU2v05TOEb6YT91YDKxdl68qjdBdJ6RKp6/WqWE5m4roIE/VTO/qoSpFPkDaYe+3pgkrfJK4
RnvrhDuSfDTLgAxrEDAa+jj7ME3gPTGU933Fhosr1+T9wNlmp8xG3punrW3bbATtNkObYzVzEPOS
pj9vLkH4UgEQPF89n1BykOkcZ5N1iJ8zO1s3vYupi+XPBbCe5OQVIbIQDnZefVZNoKbceKGjbxvQ
j3WT8T5Iy1sAxkMR5lPrmwDJ1UaCy+oxgy8xrJjjW4uTpfkj9bUstg7GJ089m8ZTHQx+hkogKIMr
kjVuc4KLQ+yKiR3KHIZh/ANfLBSVi5OVuaby7XjCaFkKv+K+r3OcgUZ/jHABQ86NlJ0tTBDV7rSs
6OZCGSNAx6iPJa0fk8YRlIDqTT2is2G+tmUtOqzIcr7tCUp3DymrLLsi3m6/Jo3s3WOn3HRrh7hr
ZZFs25pHETYOFBer8iuMXJCMVBq7ad2M6sFakqI5As467trGicyN30DaQecLuanjkbcPg+VT+zCW
83Q3G9M3f7BxTdSpT9T4ijIKP+mAIwrD+4jkuvk4HPN2Dd3HCPY6P0ZYwZNMwlCmxiRGoJO1LtZn
Do76nA/IVfs8wVX9AthjsuI6F/vmhHB0XPN2Rg0kh/1Suubo9tmqjEpM3mFTrM0NpF8QncMxhz30
aWdRMLSBT/Vt7JZIfl7dMvh7H+Kw+wDjmp7da1HP9ZRbvpj6rk8gDIMp4LoWRDT9DBh6+MQA5SyW
Pl4bOCGUgE93CCrid1RylGPKCXl+JgBzvPVNGawQzA6tLxQu0REllBYNVN/LDrCZK1MoIWYlbE+S
H71FWQ1HGRIXwCZXAg2Ft9jeHoIk7e0LrpbYeO9gZIC41wGC+hjO8GnKk2Q07knj5u9b6JHZfu2q
yMpPsq/QV6WsMS2EgDp81SxFdgP+MJIABUgKakCAQWLvW8wnWaPqgRrzdFbTvNEMe8Ra1plHLToq
VCykbO82F6NwkqEnkX4dJ9PxvEdpZXnaTOXdO2KGIP7syqGbn+alTuvbRKZIaU56LlV9XSq5Uon9
lkU/lUNM+1VtldPLyacGNtmqH/wH3BxoqN8WlJj0mq044sebtZkcVjYbPjIu+RmXPPQO7go4SJII
HudZ58Qcf8B6cO0plVYiaUlot967ZO7UF6dRjcmQw87hAw2Y6H6YJk1VofpyZK8B83p53EjSLI9l
D8TbuwQlVfZXIWl+NBPn3c+om9L4ZqVVS/IwhFP2PQ6yCod1tUbMFaWI18TkgGRB95t7CvXLywJb
I3IrYNFE7jCxYnU7Cx4aMPvI2j2kBgXWTBjuYHRu5PiDRLyWj+z/ODuvJcmNa12/ioL30IZJuB2b
uoAr077H9fAG0dPTA28TCff05ytK54jT3OQckaQiNKarCqhE5lr/+s2ethCKUr1qjzjOa+Y90jjX
6ULim/aFwU279QnBi8uYQFHrm5BxiK2+tEsjNZIN98k7aTUQyJNeNwMNhEPlGBmj35f0LtSzza0C
+KtChBGTVAFuPoZ5pTumTdVuT1p7LCADzF8Wc/MlV+Wk02HJCm+JRrvvq7i2LG+ITKJkpioYxmbL
Ewqpmo5A4D8Ga7K+5HoRc9ZFZV746zmdoGKECDwy346wUNAlhuhpw9AVikeXnZ15tXa25qkXR/bJ
jpHywBEWAKAaVYAmcC+joWlVnYhVGcOrW9hVrVEiGWKyCKrFfeRbXzU1QqyK0dYkw7nhOBShVo/+
wTF7c1tPleFZ3kc1EsFyfVlza8+FF6IUYWmsVndnu0W9ftK4Gl8Lcpq9TiUXG2rq+9nbZ3GrLq3J
Vap11coZA9F1D8otzbK7rTEkNdmoLEefmSmBM7khQxJ7mQJdNn77Umxs2ZDyNrfRX8dp1oZE4S5B
XchjTu9PzEw3nqXfKe/Ozss540T0yv1rlTNG+KUsl65KRCZajT546K2WEGVnLB4EVQ1Hg+m7wk56
tvbhNe+FvXjBZPjYLC+uUN57A0ytILcF4H764uPDWn3sNdVp913GpOZh9stBYjWwebUZuvOAITF6
t36sT3nDwIpFInorGV3qOycmAFENV0j3MnsJd4Y/XYO92ugWbqTbzuRdLT0joGuKCM+5rpQQ8l1b
l9V4djNr6U6aIlH9F0vXac+ddnVQ43SNpoLaNRftutNxB3rQlFTFk7YTKBj6FABtvKnGG28LOaFQ
aWzdnd/vNVzE0NMl05nCqlu8YcZMm148R/bpewtsKDRbggnKeT9rO7nbY2Rh7Feflj6ztoAyo9xD
w10nddy61reOI/D4cqgrZ9c/Gvlk2+eiYoQX9nrDlDpGMqqP9HYtCD24vVxtLRlG01Sh5TSlFvDM
3Ti9vEBRrY2vRaJjDdUNSaEZDGqcltnMFtRko3nBNqy9HY25a4vjtCp/P/Zi1fQWLzZzUX5QWRkh
ZzRfRnltG6OUH22JHfqrmwnVXOuA2m5S27ny3y0LM5WozoD3kBXCJLsv2rZ2rtKsbqt3i8eNudpM
r5JnXZGFA1ABtZwo8m2370vlNtl5LUe/+kA9C4oEYuhsxQCi4DVAzQJztUIPFQ9zr4WYdjhbHzHA
cz0/qeDxXbyH3c+4herSCH0fB8gmbpjhSHVym2Xkxk5u2Y/368hNY9jJSiCN3HT97Z3FbUcV5dt5
tX9g7AGwNfMkJ/6+u9f0Co52ZWopCGLg6NjOmZf5m2ce9NJx+kNVuoN9vdcd4lrD3Lrp81IoH+iu
Unh+JFPWr1seGAsYLMNJE2aQPkhvxt1ubOQvzSw8877DL0GaycWj1aB1W21S2b1x9+cy9JtlqaKt
GS9RcJN0bu0xFe1JIMFdjkPbKyvK5q1vr02JwUywppVunMTe29a1Jg1DSxgrTkVUe5lPXd0PsgcZ
s5rCel5dgt+v0j0r10cAZTGBlOfpuH+1WtvKvvRVp9cn3UKdeNKLZRtukISP0/saF+n8Q9faYr02
hCa3b9tgl/11MavGjXdle2AfPuPpgBmdYhxSSAk/b5jEjdIbuYTTRtbnaeQjlJHaTbMKobM7jLmF
uDBiZy/xISPf1jNhvh/0pcrkzTjtRnt2SaqjIgDxTpEn+NNGmLt0RfkF0EQDebI9rZegg5RgoWxZ
503MHKkCaGALvfQxy6US8bVxtsJN04yRx8QbRhQOvX25d35Pm54FgLb+nXTnWkNLXrjFV3U5Gb+6
CpwNxwA7Ow2dTxGis9PV76xxNCcVigzkfgxULfBgWCyinVygUD2yTFuDL2hlQ3pr5u60JOyfuBfO
dVvMr1O59ut1t7uN/YkqwBFrUA6lOm9gkesnz236+Y7jOrOOkjolaLCnGQLie7I1ai2weQ5bRo73
VMW+e5Y52oBbphoNrgYEFuy07kNFV24TNSns6VkpbfACpEDmApzZVwAW45A/QmwwsmieiVF+LOHd
cSCSioHboj97qf/R7XUfbnirM4EC4UrHoZuCAoWeCDqPyb8VMq0e1SuNcgYcRkOqT890Y3uhBc4E
96EMbLbXaQ+yukOfEWAr3y9ZsiLoJM6nXYWTf0YTDSgdqIXYmeHQ0GsUZbgMOH4vZxrh1Tai0coh
X0R/jePyhgLobKJtulbWse4/leK9M/9F2s8b9p9dW/Mq6c1jq3j06HkK+69JT/S3NjwdZnV+Wrhu
wiml06r6s34j2Sx/FCn/B0ZP+tu8Nhpuc4LoSt2t8RAMeVdMV82idVjASVgtwGFziZ2+6w/m/SoB
iEJicDU9BJWl5/jzr8X536lBbz17shWMrdBGN+lIAa2jAjHIDQSzIaRcYmLHtM37gb/AH5CQnMsn
+I16YBzkJoVlOQlC+sF9N21dqqI+o8xEdU0nBgKeazVF4bq1P1AX/wFv6236Wwmvis3ctBPHI8ti
wq4lHkC0fnBBf/Tql9//zQX1JOFJN/dtGBfNl2o0Pi5en/6AZv1Hr/2GsUWVPDR9ltoJYy7q9XE7
Faq2/uKLv2FmTYYxtZ1y7ASkK4bcB7xqgG/8+YL6o0/+5jlPV2YYtl84SaZrkiN1Tum7OXz/2qu/
edrNqrdg1XBf6NTwtJ180hn37t2fv/gfrNC3lj7OyKCmX0uWS+765lfZFs0S6s5mksfjmU0f9ArG
7hFxkN3/pVg7/a0RTO5li4s9jp0QI2p/EsMob0sDdObPL+hXFd7/wsGzL1f6myXqlpvlzFsmksbz
c3Auv90WIFz+fd2MyfkoKHz5nVYYrXMo+vJ9uRfvDVaafUxloXJahSyPSTX8us5W3pvB5FIR/fPT
/dfL+t/Za3f/z88h//E//Pql67exyPLpzS//8b5r+O9/Lj/z//7O9z/xj8Nrd/vcvMq3f+m7n+F1
//W+0fP0/N0vYsriaXtQr+P2+CpVPf36+nzCy9/8//3Dv73++irvt/71559ewHSny6vhqNX+9K8/
On39+adfVbn/9dvX/9cfXi7g55/Oz/3z7//+67Oc+FHb+rvvCevCMV1ef/0d0/y7D0lIF4Zu2DTg
P/2tJR40//knYf8dt0Edd0aPUC7aZ5412anLH5n638UFD/Z1bJA5rrEc+78f57sv5N9f0N9a1dx3
jD7lzz9Z5mW/+fcCcnl932PN+xZaO0933mpUW0Skapur9t7XgQk8rYNaVFGPYDC6Jt1q7CGNFKDi
tHzAlvmWvNd0O4yfRdFFte1g5dBdK/3ZqYcAXuPFgxSTFAgv0jlXTZEke73frjhDS/CotHjwzfS4
bO4SmXpFI7pqTdTLZoUnZacQ5KFaps1CyoddPjNw0oj70Ip4ySBECqEDkzaNHWLqAfXHz62wDtOs
qJ/2LSdGqjS/krTXwIQcncDL7mQ2XRVl9zLto540G4PV3WIolPXvTJqGUOViDqfRt5AAmZ+8bnsR
ZiOOfuXmt1qd17Hs5voTZpzNjSUNdSwJva3uy3vH84+Tn13vzXUmxohZ3snfr+Yqe9RoZA7uQsHY
jkYd6dWqxXuWPTHS3IOpB7FuXvwuZ0Z5tmog5BNUGsZQYLxDuPvAB+JFVW2PzsEGw5cLnBdra0O7
BTRMEW+cllbTIs0FU1oKSLWLE3UD3Zv5AvGzpAkydAtkb7XKAD/xDluuzji2BlIntlPrW6+N4122
KzhumiWetFF7bjAFDhu3ErGQuhHSnZSYSjdf0eSngcxSkxGQxRRd7NnB1FcjFOk8huTHaEm6dy+z
Wr1ozzqfs7eUZ7kNdbQ6wxCMoBRR7zkY5bR6cdMscokXfPIi2HNmmM5yeA/GWt4pT7rk/whAU23O
6Xrowo2pesqGRUauVn/BnqIJKmbjyTSndP1zqZI9nesnR/gGT77R3HaSZav64Zd63gCyt7aMDBRG
19ayuvSs3ReDyX2oNvdzW+MIQOoQQBujmLi0oC67k8oTs7bf8eUVYSuz7DwJOkV3cNaj67sPODO1
Yd3XaTyITg9ne+vepZWbHdbK/2BbOshNM2HiWcIJymj8Im8BYd8xOLnXp9RLZL6Jq1Ys2Wdrsd14
gosRDS3nNCNiH+pJo4pnRpRuvM2XRa4qceUOrUNXXHuB1eplTH4krkoS/jTCmpp7IJ2Q3sMK5IDF
KlW+uE7LBj+MFf4OYrM+KHr6GwmjOug0xXgpc+e4KBnZAo8O8zec8+abxrEWkPHdNeNqSbvYkJjH
e25SGEkyw9MMjGqHbtZl1t04Tw4/z4pCdgoxs2AUUO1MIQ26oltDkHsqybCF4j5bxzrdvXASUNKM
sRqe6twgoMbYYUXoJNWR/j1eGXIdY6cE1A1AzsyIHXEJu24ELqqEHrTOXsdzvk5hicF75BW1OuWm
KUOaLaBilWbxlHXWafXHNtTm3oAq0qQhOXsiqGbQEjebP7Tkp4XFbH10tCW/4GXbWXjsXePqfKom
02AAbrghDek3V2QymuYFa3vCiQNNbXftCCgiCKSPfXiyt/lF4SjabImyDO7VsPtlbBi+ERSFc5lV
aR6u9N1wU3e1dRr9cotsxaigMNYmNucUBoRvwmlI6+Lcdi1PhwsHYcyyHbIxMmQ18NS2jMyCLWOU
4TTF83IZ8VRAVOeMyw0qbdwSTx/bo5nW86lR+2cPCggMVB+C5rxjD7SOFd8jfE2PXIR47KV7nE28
Y4eSKeeflxwXG9G3B4ZvOI7pcGYZNF7fVx5a21cDlIj23vWtq8ZXkc3613sv8iF4pQ6kss5If1CI
f69J5JCyHVuAmdkAUDb92ptqR5liGndHqvt54800mXm3nU7Yu+Ua7g/qte9LRN7KoVZzwNsdi4OZ
//f95THt8vn+Xet+rMpfhhZW4D6fM9xKitmP1sk6/Pnd/L47+/3bvbmbxq4yyL6eda8V5ZOA8g8X
MGKue+556z9/q+/r9stbGbpwLyWIibrTfWvpAgMDkIxsp3sN1s8eccj8x6/v275FscKbXL6l7+9c
yS3laubygdn5A0fXp9aVj3/+Fr9bBw6+9f9+i7fevPA7LuQmBSG+ND4p4h38Yvu8M5//87d5uwZY
agxwDYebZNgew9zvrySzON0WauP7vL+p67tZJe4KlyyU2g9MIN5eD2/EovZdw3TBVp23li8bhCZj
87Li3q2b0KyfteJdJX7w7LwBIaBlulCRTdSoru4J83dGHrMY4T160LhwFAx0iEObfl/6D0V93erz
uXFV6NllWKYf//wmvl1uwnUutSuPk87My3zrC5i3dFyVI8r7IVTpa6v9aB/61RLrtxsRbwAZQHe5
OGzbzLdOGgXRJNuel+X9mqGPmea5u8EvzWCPd/vQ1FMVNxd0GusVPYYJNiGO0a1fTCUUE+HuyYSs
FKAR6UJzKO2Hpm2gGunO64ou/L7o/AZe2+QesF93Y4PUFqT5bO0y35G3sQNmgVdQrkDrqoK+8qxY
+nZ6583GFOAysSdOk9rHDobSD/an3y+Zy1XjgkE8oCWct7Ypm2d6qwF94n6pTrV99Ltbq/sPn7J/
3lhB3OblLey3Ftu1XQitRKJwb1PMp4zLqCsAn//j5cF1sCd4puGa/lt72rrzR2txMgrqB7/nAIv+
05dn6/eEDp/LccBE3zzCsinX3F8GdY9SKvDeM9/6jz//92/wBvRi0qDVxuUNVj0Yt6D/UaQ3G9vv
v2o2ad02+QfWr2denrDf9PilY5V6pg3unVsxi6pb7OhhJBbHyUQe0q34TdYUWk9myUAMroaAblwa
emDmPlxdf3GD1siqGzqcbB7mGP1HGuyzXyR9kb/Y0nLuiZVX57xGopM4i/lZ10vYJyuT1Ai3NXEa
uxnonbaBLm8xb/WiXEOpMBsavWWIMml7VygDXDhgSnbmydbrJSbXYbmdu6l5n/tFf9iWtc5CiBLf
1mGFKtji+XV2rR7owZ7ptkpvTcZF6eG6WFWUaeMHBFFzHshGEvY4U2BBYev25Vztok5gYfWUVPmE
yq7/3K++fZiR4THH83kFc/VvCz1v8Lkbi7BD4LoFOjss4o0p/WShR0CXeskGdEV+I+uBHteauzsP
S55Ht9I7PD6kByFYIRRDUog81tuHD2JYh5tcNM7ZdbIxVhIbqqrF67GAnPylYGM6ewQ1QCXCLtOu
PfcrKNISrqgwo6xf9Hilew03z8hiy/H0k+dRJWoZDn+jt700BZC+bOfPbo6zgKjUFPsX2l695cNh
LJgomln+qJv9U5a3F+Xh6iQlZq7hwgT8KpMZkpphriAZWkwwuqHmTqWiv9Gl1saTMw/h6uHYTsGM
TKfJ/ZuuFvvtUMxtMtlDGSiUjVE2bsNxyHoy5Ap3otQXDGeyUR27ucKuF/4CJLIpU8GgIZHxGfff
DKKqT0Nt0tJ5tfdgQLJ3EO6Y5XFvp4/GpMMc18oqkRaaEVPThyAbvOlEkot/ZdRKXBvjol+PzmIH
VW3vZ4z3/IOd5kXizHUPMKB7tEm+Viaa7D3xWir7hnp/gwmsl0GtV92jI3TBklHi1aWLEHF+GZzI
Zn8ipTY9rd64nDfbEggKZRHWs78/dpY/XKFGXL5lyvsyN6Rx41viJNJnswcEWyFX9drdNG37Q7XY
VehlTn7EkLGKvW614IeuBt+pa93R6Tqn0pUW8gxHBkwtKdyzwYpamx+D1fvRXzOkLtKZ4QCseWIZ
bvPNh1Uf9DaakobEkxihrHO18riddmOszxUcHULAtv7UEoaHQhvTLWdi9C9LMZ8ucppH0i8gzedC
Wg8j1BOGuh6Dbs1G85TOKaSprI/rHYNExBoo2ioJMLjZKrw4WY0ggXFroZqaRC+PSoeaa2SIJbjJ
zQHQJXtlTDfCfLPywMZSLHArhbNgMTx72+TFra0/dM7eRjYz0FOeqe5WW+fhVIl8jr0MYUzle/6J
1mC7HneD1qM3rBOIZ8ZfdvTI6FBa7KNTBM6mljIQO1rI1nKhPOIgdYVX5BhshioTIxv1oBshpHY9
TWXfNWHpNAat+lacBymcSKXbGVVdWz43zgea11ttKrIwTYvu2qGauq6sHtQAZ/4k4xsMPBy4y/a9
t9gRcrk4W2Hvq2Ep4tmqvlIbvZssZ9LYMTvxi5mtY+TK+QPqRKb9bcr8N+8QNePPfAfRLz0W0CYC
g4nH2a6QfzlLmZ9GILRj0xEhCQF2ulFbv4cMLrtoqbFtgt9Jzq421fPD2KsX+CRFtKSTd08zDl4g
RhH1FgkshXSsm01by5M1dXogLFUeVa3B066R3eqpm4deO84RQg0/hwi89rG3uBC3x4nNy5g0/Vlz
bHkFdxTnQ3ZWAidxFKKaRRmXbzyasw+R1xmauK6bPjGbrEt08I2A2MLu3lgARRgk18fWaZ0blJp7
kg/D173s/WsfXQ10dp1Or/CroDM6/6y69AmiEdx0/fNCijsKzd4LEIMXiT0bGdPI9sWcdRXuptjD
ZfLYH6u6+rJujTyuzAwfjGGZX9H/VDkscXFJr1Tz+7kfyit2wuE0ybS6dXujv8s6upWlKovD5heP
hnL7uIexHSIeh55uzEcCARh0wUU+0bfrobwAZyov/QP5HWustV2RKGsr0RszSV00biXcA/9zwZw5
7sqsOaFo64/CWbPPxoruwOkqSh9TlfeIUry46NMhtLBQDHY7U2jr5iZce1GggjNzKOh9OQSt1rvv
l97JwrpL5VGal5MvZYsLbVgQYQ0z6cnYKtsMCk9b2OE5EoJtWl/0AaDN0/TupCureud3iB4Cu94K
wJhUP+/Dqt9O9X0HJFCCpbnLi2xcHa0rvfdYDuIA5PY4oH9O4MnOiQHVj8HM8tp2cLGXtvXPY9l0
yDcMHenFrNjCBmQiZNyEU5m/oj1hVTvEPNlpqx+1vEWHoTVQRmytuF9d6wtOoNlXc160yJKpvPPc
svsC5x8ZTe5oRaSZa3/rlpbJjm3Xh8aa5QmOgBFqxlJerZ7OrVOUDqorXxTRxVY8SsOyI6Sr1UOO
RoB7t5TZgYl0YQYc3kOkY8Z4aMwS6Yk/izlo0bYmHWXFbUd1ELutVYdQvFHz+aN7wAS1TPQmfwFT
2QKxDua51MSnZeyMm67LvuhcBNISCZa4gSUiBINprQLMyC7aVat7B3cXiVdRc2y32CiGdupMD62r
cswFbP3WKKb6ymOIiW7Y3jzmUo0f6KhYIE82kzhrORpLubpwrlJcUlnz8mGtGcFnKfkRyFuIQYSo
g8ATprxUugwt4sNjt5uLp4Wu4tT4Gqt3zHlp2/xF36YMvl6HzA3AN4bRbsDA29AIzPkSDTPa01mW
30qRjs+5bbwul/8t9hixcKZzLkmYCUd4pDd2tjyXDjU8boCwsDyzPq7jUL8yWjAoJTweVkt/EWX+
3C2W9jzTFSdKYEeoVbr5/pJkgBE6IRVBXW7TbV/hZN6m8xLVvpUdZ0E8gDt5S1hAYQ6Xopdh4W1a
KJFlx6hY68gbWyoMOW/3qtafMyTUS5Bn4xfD2l+F3WqnHgHTRGj9ujEidourlYll7DRgzIszf7Fq
l2vWFzaPCYF5CDWEU1Kbl1vsnu3AQmsQbea8tpHWd94BMfMd/PdbCxR/0kU8io9j9gRVJy4wQgg0
tspgmcV6h/bCiVLVf9Oa/XXUtAmUTUJVMSxI6phBXlFsdEnjO/A7lGMiTFlUJCsd9abjMvh0xjkU
OJLGsl6I0SImMZhBLqNldBvm+yRtdGw/t0w02mC94FXCrvVkHPouxDhBXVBdnYoK+tcBH5zlMMNF
iOgDsqgp0y1RkLZPlmUboV3pv7RGVR+xcKxCBQHwbFWWwm+88c/D5OgcmBm3zsRowyo2L6lXez+I
PSUWiWjMpKidF6uEUGPpTIK9UjlXXbrYB4I58w948c1Bb1G3Vxg6nhA8gLAyigic3fevc829Hf16
D7t21z5m9SZiBZD+scDLmMeVidLACQuOWRIscFZEXgAYbw4fbV3PUMhhYw/Ce9w8IFXT0lZglBVH
BjG9tHh5XC/w/G+KWjw7BlVX0aCvu2i5C0jDWXcsvFoFVEhdtPfo+5CWQC5rlX3MGmf6Qvpwerua
3nCdbz1yn6Y3HkdBLWuw/3PW5iekGQ+sOhHp0vfuEPRX97WkfHXW7sOajywd1EMXk/Dx1I7Wp96b
cE/OmxXBYvsV8tIUOz56aAQExcG7KP5Re+Yq6hqx3dUDOW+ukHWg98Uc50u6nYxuzWVY42LxER7E
nvjCoIUBZR9BjLr0KjcxGuBZU1CurRkr+nlM750aue+c2dkNm912nIcajZBdYrY2QHmmIOwSoy+I
D81gFrLzp9NNMSDUs8beOVVowmD+6m3rBgIZ/aOUlv3StFUZNz128YyR1PuLgSsn54CE1O299x1r
JfYIfc1YkMj8WkCGUyd1eLR0Smc8EuyDlDyKA7zbM+aZX1EFOPHQMnJDi5Ef5JDnUTlbWUKlYMct
NMkgFYiWhCh8VJgmBUbWhHvXW4iMuv6mLBDCVuOGYGgYimQdti8ViE1Qlv12RFP1ajfefuNL1vvU
5f4pL+z8dltt5Oxz2wTuSNloiRkNdNNeLGLNLDR7aUaMGHKo9aW5v1sxhbhL05kpw775SzTDLzsq
fBJerH2dEosMlsOwYy1g92l5rDdj/lK0FnROvctis9LVcajb7d6z8u1jCWvnPOzwooS2l4EPgecG
EQf0uk3Ait1m/6l2hvIDbDdEBe60LlGuaWQk0GcdGHa6ceFbj3a+dRljsJUs3tSuHi2jP45U4z3I
lE27f/GS6Q6UbPnZ9qwG7yuydGkB06eZUUTCvtkebEsuUStTK7TaAixr0RBa72oIJlRSSa/v7+i8
HMaM0NG4c0RYpJR2xy1lPrQXxvLcyta5EOXk3d7CMLOMrUTvSGusG9lLNvjvmKlpAYYvMkiJgjrW
VmnfzO5QPjqsnxMMw+wgJOcWNWl5K6An3g67LUgCXj8XksFNS1UZ58rcDr4zonknZyGeDawUcf2h
EKwU4gG7ds7QN2VUOBSkePtYcA8NEjb75rTw6B4cbfeipTCaZGSbhCknHgojW065h5K8rpfxytHX
Kpmlwaw5n81rlyEsqqEsv+1aZ3xozdo6G21rx5uDx63ZOUZUy7o9jj3f31CuE3rUYt4ZKREyuwOa
IYHo/M99XrxqnS6DrrftY6NB8a/QUkyITcLaEJ+QztfHAYuMQEfPdGVC2qfP9D/SWTFVnamg5in3
Y1PO+ATtgxGlMzqrPbVEbO4U6JdUiFNpotsXpmJj8Cye/oL70orCiDpX4KacGXqU5w4D4f09JELq
MZujIRv35ab0Z8BGafvYFtjOB4FJ0cHOCLQpsKQJxdAtRwQ1fViiuD2siMqCdNfoBZRmf1inBtpg
sWc4BRlfGfRWYe/74rop6y9bao+nmXCr0NrT9Q4m0nrQq+VVucq/3XoNdrDtX/bFbsU3Cg5nfhHL
5lrZXnWW6x/hWS8xdud5KDeXgy8taZ1ygbuCcsUTTh1YDhem/dn0FWqfKm0euXEZt3ytXtDPX5ZF
84uYrZU9yrrlOXGucd+t4MjpU2zCykZUbPWB6hwrGjta0bxHAk7KKRZCHbJG5dGzEeQiYqtVEzbd
xRgixoBpO1VpmM2qZnqXzzwudM7rpDHDc3eo78jyAmeeXlN8ldCJKieSOitDeJkXS+Wrq3RR2dE3
EFqpzCnPXbZUiVcQwjhgMdAZ8qQPrXnkEQmLRZyY0dp3VlU17zVvJ1h06j9W/pjGou2zoE93B/5D
USbks3AtRg3kbndL7GpSnFDOPokcYTeWAEs8uFJH0F2BE7TpFuM6rS6uDFqsl41k3mctB+B8MwGo
Bjx3O3M9AH355Ae0OXeVzvi06NUUbqlGGqJRoZSa6CQwCG6x5LqUqKjnLxUqeuwdHwBkovaFZ8+u
3Zm884xJkW1m2snt1DdL2khwiQSJxtqVsTR2Pag8PJuqWVSP5GRnaBNke8ghL5+0ZZMH2S3tsVFd
dnQGeMaz8McY3fZ0wyXAxltFfUM6m3G9puv0XJbGZ0a1U+itE+YfokW7vzTo2wQahCF3xQE/Mdr0
NNuOIFZ06kXOCHXPmmtf5v37Liu7O7x9vnUGXROODyp0Zmgm0wKNwBdle+Rz+tgxoPFugUvjeenG
W7NnNGS7vrwvRlldLUJ9cfmH/Q20pDaL6o4GBu/02ctui22vqIJYXqcBJ7MENYZ/rHrZXaGjwDdn
gsCSp9xuaMLl2TUb98nPdPN52q0tRi+mgl1ucNYGy8WMhCezzHuXHRu953WapVnYrzYIGjtzIPr5
g2cQ/N4OJSZM42QeM7k1J5e7dMdUggfBK0co8YPx0E8eBIVd6hSVaXFYEKXFmqFDwkuVn8yTJwMB
fzgEziR0dVfq6GT1nAyF93kQ5nRowcDuCTlaY78YrGQ1WbIw9PO70i7mQ5euxiEzLmcVTV2C+4MR
M89GX2jjgUat80RgS3c0oT2gleVt0CblD5kwupOlec4NxAYkRBYmCPtqOszq5xqDiBW2SM7cOe2L
6pTWFfBD6VWR2kzBCL3AlEkwsOkahVBqAVJop8ZI+g28ofX68SvCsvwd4QRt5LBQA6MFtk6LC2BM
n7iE2mglew62sRxyrY84zYpQSs4P1VjBghECMcu1eV3NNZ5mrkH3D92SEi5r2yv0JWaSKeOpyv8P
aee1GzeWreEnIsDNzNvKqlKiJUuybwjZsplz5tOfj56Z0xJVKMIzaKDRaHfX5s5rr/WHQl57oTsx
NupmFXQjtl6RhCqQ35CvVux0ZVBwv1ZkpT+aPj6JrjQicmpm+bViAZSz8SPYIxMTrXTNyG7GGL2Y
2jSidYFC1b0PyuTQeVzso5T+Gr0oueKkbXYg/WvUaZvhGGpIeXk1xDvTq+M9E+keWm96JOoVylCj
jkpH3FqbxIQV5KtGfwRXkh3RH1IeCzyB+WEP7Inlyzt4YT9IlMukXkZp5YEZR04lH73VqIB4tMiD
wbSPxL7RohCdGBMUhBLnJIHLJxlyzWbgIbUd+tBdIWlhXnmqLb50AwR8oXUrbNo6tLiI2oQ2yaxZ
9rDm/ViTz+PdHvMcfk5Gpb/OVekRpbx2W5mwf3IPt2XLBdzhyWZCoFGRkRqLn1pM0qCVKnPbyYVY
peFY3k/5/LUNi2NcKebwq/PrhLyTTK1SzQgdgybyDhF8/E2hFdKzyzPhGhGRdBNgBLEhppYnPQ1t
V5KXA35/L6eoVWnSDwsl8JWkVfa2DBDsbUVu3JK09MldMbmaKg03vsAwSGpxXoPQbF71idk8wu8B
ERbIzakPZG1fqR52M33arqOyQDdXhhvYK/WwUq0g39iqUqyBCrM6jCY4dRn2N22CJiG04fIliID+
lLEoH5oihVjUVFa/zuOoucl0RdpAB1XXkpQpT5RcWlgARIKrNCs8SgmpTmoUQqWbAAGxUZap4/ge
Waznsp0y/t0IccvHKXJUuvLatMmYpFZXvkUg2e/QHyjulIx3LET5bm+NwVM4uvUJAFWJ3H1qgDp2
e3RRUF0yNyYJ222qEOtojZd91bRUgXcuWzUrxfagwKDH0Fnk22o9k2/T3n4dxGjsi7ATZKRi4kIk
wzY6/LKT6MYRsQOz2IdK2O46XvRrUqzyqpKGaMfLTju6KekxH4UoAII6VK2h9eGFBug59isDcbO7
EoXCb02USbeNTpxV91AiZHg0K3aOe6/yUISHHWvfVDsBlFOaZMpIH6Cz5uOkbMGYO9WB0d0CXKl2
aPyNzxVr966GUO3zNLQsYGH5c9GmAGVEmT8ihLTSRPPTzYVBcYLbRtWD+NUKZeVKuH53ZxByrTBQ
ag+uP0obvQrEd8tO5N88Dr/pkdvdUmyTv6PjFz6FRtZIq5Zs2XMLReiqIAG3x3YcsakAEgAWEpwf
1k5Ap7pl0T2pVQbpUnRN8ihDn15pPsIYYPVHhCbRfMR73YSRmw1xDl0djUOiG9ZJEiKR2ZSmfsez
8o3DsLlz1UAg31h/oVboH2JuATK6hAy4JGt8DzkxRFEgykMp39g1TB1e/CVnrRY6TaD/kLsgPvGU
pIBTuO1dKQe8PwuU3vyKtKHra+4qL7ofAHSMra8n/h7NhRbIdCyk64H6wsYC3LipWCD3YUfKoK30
lncz732hBURQYaleJ/LQvgJ2QfVBQjXP9IyfpuGiH2UmbX+HNIO0RU5JOQoVJRc5lgAjSuSpK5Kh
5TpBonUnBlv+PSadWMdy5h/LprE3EMvsmxLG8h2oFFY0EQVM2Mquv9UU5BUz2MbfJdGPnKzw7W0r
gZHd9SiUBKHrczMFzY9axNoVieXuPpYtVqTVqfaR0yheR2bpP9tBlB/VsalPHXfjugjHifVqSTfZ
QOUX6vdBgZyDamZob3mJlWSkpBCSTpYO6yxX1BPCcNU+t8J6nePWtOlH1zpIaWz2Gzvuhq+NsEKF
2hgJ2dL0UQNQ8G+prVrsAfRaqwwT0Q1cbeuXNLT1zsjc6WrmraVMf0uDTEL5IaOrKqWxPMq/u2ot
DrC13jBdG48UAV96e3xCIOHNlGT2XuNbKmJhngSVVfhK+WhBNcyyXq73rFIsFiVwoF1fo1kpkxp4
KiShvYWFMgQb6OnWtRv5KlEDuaosMBLu+si7rtAWdoZ4TChhFebRMlZD19wElpLvZZwzb/imcVX0
IaBXJSmitWRaPrbDgFOr0e14C7FewFSEnoq+UdQP+5rZ2Ruu137zQzW8xh0X15+KKkwqgM8FiRFv
VMqAt2Q0RqTijNZDH4NC44YKLRetW4rnzJBQ3TYqjRvLK8D5ptA1qRLvWpFSKvTlcWOYJfo2eSUd
yROnRzIz6ZVLxfZKx3pva7VIcWadkFZkVViN1D8cVCjbQ14MPGC0JPrCQwywIVJku942uoMuCJ41
V0GfQ9PMXVK73i5L2pHqO9u/QS9ro6E7CWUvGw8Jku9ARRWCfZS31q1nIaMUqQjHRq6xaTuySL2K
3oH55iZOKH1ri3zgAvfJs6lFyDPbLn8Hkj0in+JpChlttNjW5RSmqakHYz4eX6EcyG8kteWa3xvK
hxaphG3TeP06wi5j50d1x4MhwUhA9sub2kXADG1FZSNZXbozK1M/mYimrjWjxieTe4mSdvDGGxvN
ujEEbTjFZpWdlJsARupepSazlnOqTHI9vOI/w/M6Qe2Vcp8NuRziK2jNuhl+dALDlbKcBFla74Hr
TntyJ9g2+dbouQ9M8dMuEpRMywJQQqQGvM7QK6QOCrk/q37Ghhndq1SVtkkfG+vIFvGXobH1l6hO
+iep0uti0/ZIhNherGwq6HEriH/VqqhJGZuR8aJXGdY/Ka9mJLZ85Eta5YSUAoJegUSiyjKpN/IO
Qj6lNieF1ByerEwB51UassLfhZlkQjiCu7/po/47zqoWzMYww1evMtqECDWCOErscduoLdBN4oVc
EWQLhVHuFKurD1g51nxA0x4Sr/OOAJk1OMSm8jLEQpdXoa8Ro9hmd9cUUIlh5vontMDk71KsESjp
lZvt9LRX1qw5ddOrCpRcni2PSOPq6GEl1mlodEAFlsie7RImf6gPw2YwNBDHrowLnUzBuvG78JjI
uUJtEaAztG+opJJq7mpNFVupy+o9X9PvByT8dgZ87mc2EOlw2dWO4aDlDzHSi49e4hPkh0CDDI8y
JIIBP5AibsD+p8k6ytGrAx7anvy8SnehqBOwzIEPYxsPeRYssRK+t6hDB02p1xszH+JHaYhDKKKK
9cN3tZCbH6W+PA+yHc/2bp/0InqAlG8fhFwEP/oImVjEZNs9ibaOt2NSb0c3jx7NZGi+UFSkagoX
H9a2nQklAhws3zUK2Xq508NDCRyGJy4atZOSUaPAYg7QFiYXwMIsoRrAoSY4HKy9rufFzm5UeYtp
bogzkaQOJ1KC46b1TYp0jTbsdDW+VcO0veulXOe4Ud8SE90idNfc205N65M6JuEVAiE1ZadswtdI
+k+5SUhr5qZMOhDlGSjBW9PvxhKag/zLJ9xH/lTy1qqCfriJjsoopyu/7dZtoBurFuYwj9QeykQt
kfTJPDd8wCnN/BLFXfhGRq5pdno+BvcUEYFHs132QB1HdGhADccscX9tw7FeZWrp38YU8Ui5j/IV
Gnnqs8hiGyWMqHLSolWQNmiU+0BWKUjmxl1LsOOkSM7Va8WSM5JRbFW4x+kU+8pbRVaLqyyKy60o
D4jVnLwARkfUDWwUP8mHjaHKOH/EdUJS1BQFJAHqE0j3TbIK5VifIlOPf2ioF1E9kdSTkSnGN7/F
QGHw4oqwY4rZCFJ2JP0p0JmevKUgbB9rUWu8Ma1XxNQm9YdmKPg9jpMcDbQi9LDAAYcYeGx1LVOV
O+oQyreE1xZ8/ZGYvZoUaKlpTNp+IODKtWF1w1Oe19VBQWgr5kEYuPsEjUX0h4R0GwUNWCvTL7dS
XelUrGA1ZJnOWLjqUO/1so5/t0JzX9xKGZ0Q4cUn/BTJUYUeEZiUU2WIzS/QmzV0XUKOy8sAuDOw
TwDYQtbZsRpFirk0fIE6klzrXnGP0tWNSRW46YOt3iQnvRjuNDX9WqP5IwM0yPJ2e7ntz9DPCWQs
wLXbNtDMOTsTbVR5DDjc7pH6KPd291ekzwnQipqWgBoFlpWqnDYjIvqBoHavt+4dKjNc1YPxV3aa
f34fxJ1sWXQAbKk2Q5trlMdTPVLcO93VbiIkisn6L2Cx5whjHakXFVAuWTwblOXcrlw3SMN2mSfd
InFhvQ1Yc8d7OANCXVgFigJG8D1IdgLfgmYXgLL5Gy+cjxjCqBkG3TPK4lYRniBtJRlTkrLuTnFZ
w6swEtzpR23cehXJ8SaV2htXlqNNnvIcl8Iq/tUgj8KLuPXlY+sh+0XCOb2KEV0mE06ioCbZSd62
oeBF+EGtAV0NKh2X15NiTWjKWTcsBcaBzLKSUZafYctl9AmRrpHqW8+oShglJhnSSBBJAaYYux+y
INUSaxrU+pD6lhL60zeDLFsRbpBnGwnbR+SiHkk16QeUH63p5uyeXAgE6yaHXNIoU744TjhDyZjs
JFSADrKu69Qxwjq5Ajdi7ESgjNdDMCLEiIbelipos0HQlYqSXV3FPIs3GAOjwa/1T63SpChIiXzD
1pTAWZTmIUN1m0wGeQ/JI7mflulXtzd1ojNZrFAYVLArEoCLCAE5+uBg7Y3GqolEQ+UQN359QuEl
2wVmEt3WbI2HoWnKW7NjfaZj8Rj1bn0XCKRDU7QIButK5C64pd7DFRL0ziHPe6Sru/wncYS9apSi
ejI7CWCZ19ebEpDGJpQj60qxyiPhMRG7H2TdUdLiX6wey/Fbi0q90Y43ppUUV6awuxc4QaSVcV82
d8MgctYH70DUtTPsSxAQ20Hm+I0ycLw2DKS/EamMd8h/15tCr6qHbOIX9nUb3sZgOpw89yJ91yfR
iN4jr0ss3dSt2hvJ0bYHL6fsKQKUu0d9qzVSvyb2+6kYhXE1TnCmAcbkMXGFUa96PCUpxfTqKuK/
ufHjgZOV9wvXf9DrjG0MbjFwoycCg3bTmaLdqlkODDGp3F8W5uDbrrwThba1gmSlev4JTAqlliDh
7SZ32f1ASvEX6lIkoFHt4sMiY8r6pjIELCLfK0A5w7WnKMUuTuN0lUuYftqSra25qnmhWoTnaLs2
bwHpVMcOzfyqMpEcU4UU3ooxixGvU8xNUtvJnqc6ccgQVVC9XFlad0oVO2GVDVu5Kih8IxgBCgY1
a203oAiGYoqeNCfE2MeNqF2YVHDYjHjVWAOFA2P82Ur8u5T1F6G6FlEBMZVc2zXYFHExowe5ChCR
WCta0Pz0ZBeEkqi826KWEYwOy+CmMHXS+lIrb8auVo+dn+VIu6EriDWonDm59G2onut1oCjjvhhq
e2sC9Hux1Pwet4XrgAdOm7jJTTA24Pv8eAMcL3tK/Ur9XoZok3pFVexxdPCvcsjax0Y0/q3d5dY1
0QFZO0uAwA91FOp5BpjGKRjw+NGobj9nAAu/olA2IB99KEVXUtcLU7ENYAVQ/DF7B00hbeWl7rdy
6H+i5Zb/kErLXSOMQpmQHKR1KwETAQuqo1syemJTUAVeA/yPr0gCd0fZ9AdKUg1v+iptxj1oc2tf
Fo2LOFO1CZVtXG6MsFWerRaAqFxbII37EU3cdWkHVK5tSaf8iLLjjnqNcuPD2z56hvSW2wp1jyr9
5QEZ2lQxUBU+wUWITMp3veS1INVKJJMH+K6DWfweWh6XMNjJXCMAiiSbbB4wPSEPgj7ZUeFsZ0oD
ZJzQa3m0sC8hKOlfDeKzN1F6ytHDD2VDnUu7kXy7RDxzSLejqhXXbta127zq7GvkoXi+2wWuezrc
tEGRIrL6UOUSLScRjFSX91fuW6atEY6hLGchAwoNWZnHCqLK9AbdehYQtVUTteC/0hP4/PtznL6S
ZxVZnMyJYwfVHjdfIHDN6HA28HxI0xNdjNuAWGsWjAS2W7khocq9Prqn2vf2utYc4xZ9ogradIk5
d8pxfvk+PNemht+nYsMDgWg16xOmZW7pGbW4V3zf7LcgzMY72U2DB8S8zB81OllfSwuYZgpQP1ho
+yMpgTACxIuhK6ZG7VGzVXMWHMnS5CbfA7Uv0j2ilBj+1NFC+Pjxsp+awPRWmeIwbnqh/CH+vOM9
QGd3xVC39i2s6P6tHDdutcX/7fIYLjUyI1eMSZxprkojGrYwxYbCvBqs9XCBhrLUyjSa77pChgh9
tKSzb3ncjN2tq6wVII7N6XJfPsbbDJhtEdppjBiq26oy9xENVcDUWusHXKpBs/P6rrgNh9ZbWOmf
Y1aIZDr8SJiENtzISUngXV8MpdWCGoTCbaiDilA7PINaBPT2Ya3kJz2tvyNqpy3s3imuexf32Wgc
EL0qHA+yqmpAkD62Wco5siBgOh4tKcaYFstImdLxgKubmd9y9WfcBpsiWaDlfZw1jiHbxJBW6Pw1
jaY+BdXvegqBw1V9OXYfqNiSbCTfNphkJReW+cdZ43E2vV3YxBTVVJa6PBtPKQM5I6GN9xBXL7H7
LC3w/j79vOB9wSzRFZh42twJT9d7DcK0Ln1pO7STHLDsf3USTI9LU+HaNTRIOAZTMzsJigDdSc0V
+pfdED3JvgoaIV0wk5um9/30w0AzpsPAFhyuijI3gEQ3yVCRnygdsx0o+G9beD5EbH+ze+iHogqO
NFudeiJr891T2ZHmSji7OGq7M/e+snDQfJqH2c/PFlMRJprWTj9v7Y1wS+b08tfP1ypfz2OVueYO
VS19zlfuC5wzZKXLHVnvtnWwLVoZCPZTAhD5ckNi+tCPkzHBTWzqPFjwMV5TR9/tijRPlSoaI9Ux
4kolzhPHUof8pdcA9rImuZswWORakdOGAzX2nN7dE+yQv3ucM1vwwIEmahB02TnztIbAHAnQh95+
UeTxVc/1F9QzLnd0fruqfzYMDGZLAGnlvvvYz77rAUSimvoQ58VGqqMTKfoNJIU1YgpXSHluMZ9b
sqr/OIuWsC2haAbnAKerwfEz20tVJKpclovxHmSOh5LfEO2joEx3MqCyo6TE0cJkfjxXp/aoiEG7
xOKUuIUkzcc+ig4XFWrEiZP5z9B0xu7Frqjc3CvVi4uBSwL0/fKgztJRn1qcU7cBXIZ+p6QJEjAl
TGotvC5tY1UM/lvUVeC1cpL+wH2OUladkrxxFpqfwrB/Fu9/mocubLFNFHN+kQxqUIMf8yimFOXR
7YuXZgQXDUqhDYJg07auwUMWys+QG0cI5o8S+fmFTzg35rbMoHNmqbahzcY8iEpV1NQCHEVSb3up
vmnjkAq7Mv62svHFyIE02f4rflM3Wa9vdFj0K6pYYAnC11AySFhPGD+x7hNrLZTyBJ5y4Sg5+4FC
NjlSiCXkuRRQ03ow7ABfO1jzOMY4KdfZ9qqenMpSuB8GJjylUf8MzWghfjm7OKhzCA57RRgcYx+X
Y5VXItLCOHEiWC/VQII1JfQjX5noX9niavvdqq6lfuEomZ1o/1oU75udduW7E20gRe6XOYvC1Xoe
6Iei/dF33wfP0X0bx6QX14VrWN2Bc4Cx5y8cM39czOdL8n3rsz0vZ0EGMyhJHCmiJAWR8BSjfkqO
HAKKkfxoDeiNNX5qq84Hbk6J9yc1sl9xazzosbnm2twVSKoiu06aX7/SZGptvciBmBc/O7+UqPXK
97o0wKhr0m3e0UY5JvdWoSZkACkGYLPEnWvthrb5nSXwS/TUW09A3I68lkhhVEjGNsTmD13g8tbv
UQkaxxd4AicrAq9hdTnst2qTZP5uqNONqrJgPI7JTukPjZuTdlPjr7HrPRqpfO9G+RpOb7+CrwH2
Y9iIPD1ahdhqQ/HQYVNpZ9Tl+9QaqeIb0TZvfQRcKHFoEC7XLg6GkB3Qic4wiTCUX22hvUKRgSTY
1dsyQTdzyE4BqD6wA2BWPe+xCKpmHVbKM1mMk2n9iqiVkvl6MrQJCtm0+xwzb9AAkG29ToBWaa+H
THvspe46DYttBlht3cKGzSvvy+WD4OP9Mq067q8psOXZOEk/zF6MBqakHZL5uRMUT0Onf0mTkQJr
sQI4aMc/NTleOHg+b2vaY09zq+gqd+fs3JHwH5L1aMgdL7WNn1o3xpRT0djxzNo/6FmvfE2iEouL
XgBdxfhqc7m74vPdxsueKgAhNe9FZX6scOyR1yIT5aCTeU/hEdkhu88BvkjH3lP2/oAnSQIDxhj3
ajieRO9+9QO8hShmU6J5TRvJgQOxdCFMt/jH3UfYTY3iT/iKhsRsVNSMMiY+lLkTFW86Fx/LUgP1
IImvJPttivDS8Fq3jyrGrkO5XxiSM0vAZPrJfGiqMf3Tx4MHtdawNZDudeRWSk8jwKGdKmGiHjAx
oBp7+TeeN/2P0a6hCphlflfH4w9K8v5xFAhWS7FqHJvOru/KYoDaFOD6h9O9tpO7qHm7/K3qJLw4
HyhD4/2APImpgZz6+K0W6H3gfHrmlPZV0L4F2bM1oipg47hm32vgG8LmBvMxgI6rrLhVTflHiUKZ
PqbXZX/nopMBPWOjWq9pBBws/d1Tm4sl/LoE/NqYihSaA556jdMOCdXo3g7/Si/jz26jXKRgg8hc
k1CYXS1B6OUUSFj9o1af3CG6x58hgN4uRQvn+ZlLjH0mCBgpTqHaMGn2vb9N0GQTpQK+zEljEL0k
+v038B7xoZbMtz7tk7vA1vobVB2GE/hloOhBr+0uT9a0bt7NFU/JP4kTXulwviZ5lI+f4GJiCpy1
MR3LrZqdixvluvOH6NTqHcbipOCOUSdFC+fLmcXM+UKpzDaRCFTmajmS3ID4Qj2b9xNC51O9CMOk
9EtQJxDjBvlK89JNYxsLe+jjs+rfp6hm66TeWJeqMutqJfsume7pFPWRAaxihPH6vw9LmNF/2viz
Nd7FB4Hp5tLY1rmjKXubMng9aOtcfwJ5CvEJkx97m4rgamjShWmc1uS7afzXDWFSH7Q1Fb2jebCa
qyjDC9diRIX92FoCpFD7dQQ/dXm1iM/t8MgxSMBS5iKTOH91FAGAWCU1S6cS+l3lpl/x+AHeGh88
nwIN+BnEdx6RQ7iqtXKX4TZc4SEJLqnFuCz/grPIwlUxW770++P3TCvt3XhDp0yG0bJKwkAsRTkj
WDkgZFdSVe666PFy7z9fS1NjJkUo8hdwi2YHQ49ozAiXCRpREFzJGZDkpr7CAOBQo5zy100J9Fd0
Y5pNRIZmmZ5g4BQaQCEBtwwfDD2znUjk9s4Lld+eO5gLo3hmVmmNK9e2yZl9ymegrtmIsK2n1ojw
8monm+k2Uf561/MAJ0FG7pGCrPKpCG9D7ar9vnJyVPirpHk1IXvrqsUpEG3DurqGVbCwLT5v+alJ
i8Qcm56X8mzLS4jVx72gyWjslCu4ZNJJLqTu+fJknW3F1hRearJsfXopqjaipFA7SQflqZO22oOq
+gtj96co8HGD67z3SQyRS9UQ8Z82wruFDhZYg7kzkhNKfpdKti46/IKLt97i3ZlTqe43WuqMsHxC
219YHee6977p2R5TYVd4ljXNW5UfCjF5NePRurDgzyxBkqj4PRBxMpLzqxBHdrMAmazfm21boI+j
GjewipPTGCAHe3m6Pm9j4ic0xjBUIc/5abqksLWrwQgDp9HNkYUHGtdXEbUZKFBu8iIaFw7N2RlF
mpY0tIUpoiEryudjI/JIHDdZOzitQIJRSpN8PzYyKprxkG/xGW94yVTqQpFMTEv73YKZLnZyNVO2
FREVKp6zw0otSJ3EvSw5mAd1V3Ipol1dw6BvMoEES+WJO8kMumcelCjMEDseLa+KknXZRtHLaEZw
2RR/xACj6WIH+2rvlMSVcj96Aa+CHjh1ZomFcZrNC18smHjKexZFHPbrLBrK5VhpvDqTWMav0bBp
oHCX99GwcEUvtTJF+e82klboY2T3qeR0tvVAsSB7MHz4LhjTSteynKl/dwIpoKmIqzSF6xLxZUqX
H5vDnVKdcPyF0wzgC5AEXNg3s8356fenP3/XnaKKoc7LduEU32vYo/7/+PmzVZT3Y2YmEp+vDVsz
Bse9cLaIqf8flulsfKbpevf9io7bMgzRwrHHe+vJFg6vaiqQWHxBE28pdmeILa2051H6cvkUWBq4
2YFaw1DO8kYrHOjaot/kzULPln5/dmrmedL5SDQwMZwxcE6W0qNLvz+72oZxGCV5ZGbS8VbTvshL
+eWF39dn6vqm3dRmBjXHIeKDyXWbSwvbfXbi/3vlIjHJE0sV1vxuRmy7h1krFY5lPRTZvtf2ovp5
eY4/nbx/Ftf/N/Hn/fVucclR28Zm5pUOAKttOCF2G2utWc+SMsGFlsodCx2a1/Ut6O/ogLEVyRPb
kPmqK3SaLndoqYnZ4QVN0VaHabcj0JRidi2um3GhifPz/s+YzQ4sEZYe+mU0AfcDvpj9dyqI1nza
52qULm7saYQAhdNFhzLZNg//2wjNDiwhQZiPRqacnFXQbBIQMX+nQ/m5B7Mjq8NYzghiq3DKR6Xn
dFqYgOl//3QiWoho2hOiFC7oxxMx592MLFtVOn1S7eFFo1e6brMXPKEXElpnZ/pdQ7MT0KrQl8LV
q3Rs807CZ2L0FoLWs6uVOjwxP7kg+8/Z/277gWcfQlGFpSMn0cZsKU4Ud4m5UHlfamTq5btGwNf3
BpJxpWME3g4W7EPUmhukGBYy/2ePEhuPOZMCv2ros+AE3H2rDeDUqckiZt4Z63sV6J5+f3n1np37
SdSPOJ9a/DzLp7eVZKUGS0sTx9A9qb9HhCtfLrdxbtopABOI2hhGICX8ccASpcA3WG1LRzJvYOFD
L/0vQpL3DcxuPpiDk/Q2DdiAZIvvaNAsNHBulHikItVKOpYuzHuglx4jOOZO8opNQNbvEQPKs4UA
+ty60hArJ0Fny6TAZ424ce0iTkMmx2iupfilL29rsRCKTgMx3+naVJfWhGpRxJqdVZYN57NNyOki
jPOo2MW1JFu3AIiRI/WOceCjIT8lmS9P/7xfAuVoHiQkqci/Ac+Z3etlabZChr7ndOjgmKnxanW8
t0p/e7mZ+X6ZNzPbL0NJ2bobOtkZ25PqogrzBVsHBcy1lVXr/6Ipssyka8GYsSQ+LuhRAXqt1pHs
GNHvIXkeUf/o+naP+XWaL1VG5kvvT7cMA3qESWIG08OPbbVw7avBT2VHU7VNKr+6xSNWpxDfXy/3
6Xw7NjBHkyQpGZOP7ZiJleYyZopO7O0FrOgs3PrkFcK3y82cXQw8EP/TzDyI1AalUepKdtCUhz8b
YJkLa64T3kJ3zrVDOdEwhPYnDzs7pHUFaxavCIRjWgfct3IQro9/35P3LUxf8O4a0F1XE37lC6em
qGmnGDNt8mGhF/OTc5r8923MJh9dxJHKG21EIKGHTVItnAdnRwmMymTPOp07s61Jws/vhRsLCg+v
WnxNDdleghSc7QJoFS4xEICcbx+HCf5gBjEjRSUEmZn2QMy6cLwsNTBbUUoKJjqpK+F0+nOzq6vv
l6dZmcbg/Zn5Zw7+6cCfP383z1pslIXSFMxzlZ4KVazqBpEvrI9fzKI9cHWuUZzdIyDzjGLuJpT8
DcYGW5m8Zk6NONLQZIlSe42DAkmfYlNXmHNG+cLdcXYQONYRQke5DVLQx1EeujHAGZnHLMqTFiJ9
f/v2+zMI//z+/Az3YG8MbmQIxK/2YXCFN9HlUT77/eDDKL0ZKgXY2fd7khp7+H/y/cZXq378evnX
z51t2GQYsKVIBH/KTKEWCJcw9RTHhvY39vYaFcCmg0bRtZvLLc0v2D/jRKGWfD2xFJ5ZH+cBKS0d
RTOZ0xo1M9NOtiLV8VCy1rC0MTXoi1cC14UNcLZ379qc3UYI1FXBENEmxe2VZF+NKXJgBdJ0vy73
7exh8a4d5WPfQnRDh7gYZWdInySZsOE7Wqb/Y19mb8FWVDULjTZIV9403XDTCGxQc2uvoT95uTuf
EkHzuZrW5LuNnUSN6Q4U/xy5DxDFvsuia7PYBoa9oRS7RSJwBSltk5YvWf+Uy4eqWHg4nps3CjjE
D4AeKBfMTsZaTkfVL1TGE2ZPcwcWHoJOG+4vd/PcipyyzgKSIOoX8/NXyyo9kAJ62fk3UXhX1jdS
+1j5jwhQwtF5vtzYn+fC/LB839psH4eF6vZ9R2s8N476iK7pYN/1WrEmhtkKOb8q9PaQIUtjYcMr
W+P3vo9Rh/cOsioQRxq/eSXWTEWxcDzO696UvIFk/jMK80N8yL0aUizfZWIRZdu/VPcqMp2haDCx
OvgROmQi3LrdwvV6dobftTrbmb6lBIFbsDMVbdjkvvZkdNImD3D4Cq2FA3SpqdnmrCev1Dhi49TD
Lu3u8w7ftYO6lEo5exm+H8fZ/uzSYSyorcqOK0U3uNbvXNhbeZKhle/iDSVwZNPXUTB80VNIF3F6
X/XGcSgQ2Q+TXeiVIAQDhL6jjYoCRBj2SPAnS0mAeeXqX5NNMMORP3k//SFqvtvYyPzaFS4KLPn4
mGUH05B2QrtqyuuhhEuVuNd+QewJmqlHG+DyBjh3j+nvmp694awIBVyWv+yU1TZC4Xl7+efPbmZK
VuS0MLcCp/TxyDLwOJd4DnBkxb9tgvQEieggRMyh/q72r75f/H17lj7lUoikgYTORzKKKFxJdig7
gbtFb07+naO3oO508egtFU6nk2F2cvCYogxHQVimc7PT0I8j2Tb8hJEzBpBF4yo0SvRfgy+WKwfo
VSdwX0IYZ0uOU2duNdqle5wQGE3Oa0BGDg4RZzjZgYti4BmOzPsS/P3MovjQxGxvIunS6o1G16QO
1cPiGW+Av192H1qYbctAbkszSpgn+IwrWwbrTiL18tJb6sTstozRGuyUgSbc6KGqjlAx/4vfp3bO
qmYDQQj5uLQV1DlgNse8qUNl0444fGSbyy2cm2mS/tT3MWTCUXT683fHQt3qfhPZ6ohehPY96kDj
tPKv1PYXrvWzzcBBYFEBmAe38rGZsPQhY0fm6EiINKFCJgWrsVvyNz5z3Fv8+v83MpsNKeUUpvo3
OpaZo/9Z41sKWu06Crb/xZi9a2c2ZnHapSHcEzqDIlGFa8g+EwtNnMnbIJNAylbDA0lj+38crx6V
lgz89uh44mroj4Rc7VOn/2XOlnXF41MGHzi9kBi3j434ZQ0ntZVHZxD7styX6T7Pd5eH6lw8if8s
1W+TVKchz1F8oaxWXEfD4ISKcnApjwVRc9fYFTGduW2z6AG8xT6pmt+1Wp1MaGi4aa5rdWnKzmxU
PoPcN3kpQXZqNp6y3UqWVqiDY6zDOFprmF5c7uiZtfehgdna84XWwvc3B0cLj0q8zbUfVTxJRi/k
v8/1Y/IchvaEt+InUKRbeXlrd93gjLiirexoc7kX56IEkO2TdoZC6gx0xsclAQGVWoQtDYQySCqb
4QHQ+TozT5Eq7craBMp9ayCFUur3svnzctvnRhDQiQ78xJru1dkUNS6q3pEuq05l7Grrp5n7qyLZ
qfeXWzmzsSBCIW4OSAjipTpb8y0CsmMRCdUJ4+sElfNyEgHof6eZDfbg7yNdYI5Inhg2BDV28cfB
VOJEUYdG1RyruxvdV6O5Q3kPWYpw4ZY4N3JAaYBtmEKcyRP8H2nnteQ2FmzZL0IEvHkFTRmVVAWW
lV4QklqC9x5fPwuKubdJEEMM1dHR/VLRSB6XJ0/mzr1LGZabuMdOWO1U7R7+IaSDYzCkl+duafMd
2ZmjKqtBjo0261SnM78YQQEng/PfDMyuu1yoBRh+MCBG9513iNeaeud9I1MQzM7iotOnlm9A7acr
EnSwNBWZqDqZHIs3lYbURy41ULlKJgySHnkid4TNoNCz73LVoRICEQjYSRW6cL9tVpZt4U7kGCOY
MiH8VVKypz8m0VAw8YVOc7L6oZBvi/RBqleeeMsmuHPZ7wBF51XepqbtF30szdGr/Huseg8mFfHS
0lZuq8WNQXvh/5iZfsZRENFFnj/WImYC+nwluDHpCPmLnXFkYToCRxaSwIQeVM80Jw5fkNeWny9/
fuEJQZ8DcDbaVmmQnIf0gTT6QZpLqqPXW839pAYEKfswQjtmY5Yrp2hxTY5szfbgUPVcFVxSTgoS
IpY3Zr6Fv+tv5uvIyGxvQTAzhNUfI/XmFxQkl6drcb1hn9eAxE5HajYEKDNcvQ18HA5rrWTCA/y/
d5dNLPq0IxOzARidLKZCEXBS/cz8BHCl2uiCBUUdFBt2rqb9/np7Bin/CenL7Tfv6fZR+tIbMcUe
ZGRmBYWM2mwi5AGrcKU1emnySPxLoHwniipj5uSMAT4fK89VRyjgG7+9vTyOxa+Df8Vj4VNgqzo9
KJGix0kiebhQCMu+J39RtiSS+/fzs3OYZg2sOdOytOoOwby6fDDVlflZePOemJhtLtODYr9NGIGX
wnsHfzAVgttU2Jk/IBrp9ZWDsnQajwc022dI8KG9B8MxoGGTDPiXDs15I7u5vCjTR2bPeIgJRLqp
KFfCmTQLBDRDVOsUvjgniJ5baOwS2mg87YesvOXmU4QbuGxu6ewYCrXsqWqpnvUkoyZVWmLOXjYM
OCuiN70VtgHKfb25u2xoWorzcf1raDZ5LiwnMXIJqjPkeXlfhf1j44NUivyYNnb4RmlZXIt1Fve3
SsMZB2f6Rznd35lVdXnUR6rT90+mvwuuZOT4EyFQvuaNSvIDGPnsdGZRT2CsjSqdpDc5ZKTdypQt
7TdzgnvQcMMxmp9PiueFCfWP7KAjSvsJJYkoXnnWLS3/sYnZGY39rovjGBNIamjjtpfvM38TmSub
bGkh6B4CVARYeEJPnC5EM3om/Zyy7EQ1yJIAabAN0lriipWlHQYOGfZWSmDiGXZJDHK6U6tAdkxJ
gW5cv7Nia6sMiIrVfrlXoAy7vKMXR0XzBYAM+qnP+rA61xN02IllB2lO/71de18tLg1wcE4lUKwz
YJFcltY4SJHsGIPnvhlJj6Qe4iaBrQ2qsLG0TvuL64AnPtlDa2pZnKd3uhEZFFWpZGrZDxCvQOJ/
eb4WtzNUJfCIEDtB8HC6C0rRymHmE2UnlpJt4T+5/i8pXPPRi7OG15xYPiSWZnbmkV6ThbTTmbVc
s0XY+hRX3KvRo1KthMtLhkh5kiIHtS8SHp2Opmp1azADVr9pJXjEtehVhrvNlmnpshEor1c229Lm
PjY3O0II5+hh0kzmtK+++Rone4j/0vZVsT6uXyWeoXStKlw/5hw1hzAr8nOWQCG5+TC6b+64L4Pr
ujn++M1jE/Lp1BWIZqpjiwkD0WkLzYg7tbqTgpWLdCk2OLYy2wkSOs8oYjJjgbUZ+70HRbHdGTeB
ayu/3TVQ/KIxNjW9fFTHSb+eDinPBblWBA5rUtBJJ+qx9gzbq8EDIZHutN6iVlIUnb4lrxmKNMv2
a/1gi9uRFi0iBwqidBud/oAC7UnXNxPZkbzmc1EiwFq51GfI2tmtu7YZl04yAen/Gpt+zNELyytU
Q0M+C89X7sp/0vAWuc3Lu3DJt5Jl1KciDRWNP6rpRxYSLUbDa/KtrXYIgi96dnf5+8sj+Pf7sxHE
kZxksMvLDmktu5L/KdPb4S/wTYTt/9qY7YlkCMfKgtfTqdwRkkJtfGfnIwybte//bTCz0KptvCaU
dM4TIJwb0rSoZbTbQNhetrK2JLPAtPD7EDVcrODfUZepjFs3Nf/GqdJ2xXOE/5zDRNtByVvwvGys
rfdZEDfl536ty2Nx6Y9szGbLcCHkgll4Qsp88/s9UgpN+/vyVC2a0CZJThCOcJ3MAsPYSr1Iypgq
Ob6HkTJTA1vs1tqI1ozMvGhey7FUKy7j0B7F0kKYfacG+sq1s7joRyOZOdGwKeAw1TAiC08G2err
swPKBOCAKHlKaolz0KSLhGzYdxqJXGg+yu8duu+Xl+J8AMpEvkYal9KBpMz5rEZRpqwvkMPtP405
aop1ePUM4XKBRmm0ScP5Yc2OBSSGfSlEGo+AEO74PtpA03h5COeunXouRE50FhgqBflZnr3o+7Gs
UT/i2Tl4D/CYvNLwAPYqzg5WGawEgZNTOn2mkfKkPE4ymmwNmOyZa5+UIuEtUJ0CTZLoK7yMgYBu
7zdFudqdQPn2x8bUNW3ML6yqHHwrKGvVcT+DcHDTFQe/tO5kNaC9oo+Tl8dsHH0tQ5ob8jYTIUZI
7KB6vrwoi9+fym5ktFj9OR9CmbYuytm66lQwS7Y3texc/v756QbgQ0mPwsrUV3DWeU0TtElfsOYU
CKvFSHeDgbz+aEC1rYu8L+jNVec8EvB4W3kBO4EjobnwkgdW903ofXVlQy1U9cj7gZmfipNwPGqz
A2KloC3repAcoYdniiy6KCoQYBnEJW+Fptpmn9yUwX3VPw4jld78n7hZOUALawVUHwg9jKbQAcwH
KrWIw2mqIDp7CJPR3JFvLq/VwgE9/v68EDZmowfaDpDxIA17DxW0PvVtGY1H112pEi2NhF1NbyrN
ObBWzHY1Sg+lgEiW5KjVsPvSFP3u8kgWvi/DhMn1q8ApTyB7evolNQ2zAHETRzC/tk6zBthb/DyH
ni1Ncf0MpNoYYjLRzSoO/Th596ZeH3FRsv33+2dFJzRqDL00FaB6v4fsAYSebfUri700Bi4URC94
JZM1my1BqaWBr0md4kScyeBbpa69YM9PPqVGys+gvfErHP/TNRDrnm6cPGwdId4nAFHQy/a21y4z
JsjHQ7IwkX/NXyue78YtCtIdFZJX1w83Vb0SAJ2fCAwwQzA3AhcR597RaDRf7Q2hdRQUrrmkNkW2
rYR9bK6chzU709+Pngk5uHUp6rHjEcaX0Ncp+d6d1H77zeUZW1wUkyACgBOZpXlaoZbkJO4zuaWJ
JN2WtfgTOVxb0f2f/83MtPmOxiOTrUTATWqdtFb3ShndxXn2w1Ti75fNLE0bBAcUz2laQJ5itsWg
fSNtmTcNgiWOoQSAndB4h66tQtf4sqUpmD4NJ3gKEhwRzuOuzlqytHqs9dpQakfTb1LtqbVQLq1t
M3rpvO9D+HHZ2NIigR7htUjmXDkDPFRaHZEcFGr6t299w4mjW6VauUoWTZAvnxILIk5/dvp1yKfi
BmInxw9VOxcPU5HezHd/MQ5Dh4SANjYR8uDTXVA1QRaJqlo7JJZgIFLRFDdX1mVpHPAwKoTePFHJ
YJ2aEH2h9dHoa504f6kplaXio7pWvFraZdCP4pJ1bYEKMywRRoaOqMMbR/dGrn6xMm2ft+U218yV
aO88aiWCNDT+mfIFZ7nSIDJyUjNx75hjg9rgHRrSqFxvle4lLNeS2UtTd2xr2vJHZ9QtrboDZ9k7
avdqmm9lBoNm8HJ5ByxP3bTJSPyeU2WWfiT3bsHUef03Kdj34X0+bhB//W9WZt5Tk7xUCmusoK55
I3ntn/YaQ/4iVitAmsltzb3ApBM0NbASt8y7PzuvsVBNrHqHrD8yv0jKDiu38uKiHFmYLQpaUFYU
WmXvlMrPPrt3Q3Dya7iCBcDTJEoElS7nhmOpz+YrdevSjIe0d9zwPRPeEvl+jPSdakFQ6YUTHdpG
kO9L+aFsipXhLZueMA28xYnY56UmVMz9sDXkDsBT/tEayj3iF89RXjyOaGAqyD0j7/tJm3KLOpjy
US+/Xt4q/48fAKWlSC0aHYfZlZFrwOI6mb1ilgfUY6W23ZbJvhDuxObdRPMtv62lB3WNEmfpHBBm
/a/VmSdMh3qoEh2rg4a8FyFRsR2CH5624j7WzMy8ehHGjRYOeucU5oeefs2zfQ6oyNhfnsOlU3A8
mOnvR45DHjLNFycrlvFHi8X2VzrtlrwghKP6hKAE2jUP68pkREF96Ngk0AhvxL7aeiNqn5a5C0Tv
q2B475cHtHS5g0r6c4PQgDN/wit4qMF3x85xUciWC7R1M7vp7yT0JWU6QuJs5V5cnEAomaRJMIKi
y2w3WImCBofn9U7+Ebqvqr4SfE133txLTYxP//P52S6IA1c224zPi/lT2vhbw9v6FMUpJtl1aaN6
vxWFq8uvU98STy2Jo33+3kKULyBx62WOmr1anWyrIYo2yiYP3i6v1PnMTYkQjaYAKD4p8c22HjzX
SFGqUupktj54G8SWNpcNnG89Pk4VjCIuMQUcVqd7e/TltA/HIXX8vSXt9N/WQCVst8ZleO7lJyt/
Om2hwCRxcWqFHkd/DFqsRKVv2wrKgGv18IWJOrYwf8pnCMpr5mRBMvcxEt/ayjwtfp9WfhIhFCjh
hTsdAUJIVZPTk0z8eEg2iuf8xTJww8JoD4keYPDTz4+JNna+0vF5Y7CTQEIO86sgbCVrm/E6umxr
aTEUeC8mXDgAi/np77sY6ls/SmnKeDZ4RyDPu0apeO5gEJ6ggAKGmYL0Gf0nWnNGhBZm5ohBtJWa
+2r80IDr0yS0C5BvE7MVD720i4/szfMHod70eR9XmVPI0EfHlp1pwbOaWJKNtvitlyZrIcXSHNJJ
Txpu8gKwPJyuV62HlpaqYuqEYvAu9yEBEgqYsbUyrqVdN+W+JuyoScF65jjVEGX6JjA4/mNq30GG
sBJILg6DlwTxNzVQcf6aQEA1MZNOSB0EbIDBGL+kNEyRlYfw8PKeW0gmkkeEkw0tDG6eMzJTBd5S
f/TDjCsutuv8TijuUqTPRb3fKcKtrt9VycvYSPyIzJb7xzjdXf4BSzvk2P48zkQ3rUlRAoa4Iv9e
qtJD4oZI5iGqC63+k4oA52V7SzNLTXnSgDJJo87BpnKI7FQ1eJUD/y0crgRZw+2qTuXS9jg2Mg36
KDAZm6ipgh4j0IILKAkeLo9h4fPsCQngGpwp3A7T348+Xw1KQwk6KR3NDqhRrfmhxc/zcXlKZ4ln
hQTfisvRTeF+FnHYVfuerYS+i9+fGp4oIgAusmaHpxSgKwpLvu/mb8mNGL5enp2FFSYhyvWv0Omk
0sJzOjuuKxlek4S5YzU+KswlUueP7ZpjWxoDFwJIdrIWxE4zPwPnblWQJsud0IPvHG72fiWQWTMw
/f1ojcW20lqip9yR9fdC/W1Jz5dnSef/P43NpnrUvwOYzVJYtX6n1dBuD4lrt9pN724t7ZOYf1w2
s3C8AQqCT6LDjczrPM2XdUmL0CA06AmS03ZfqoUtp75DYfHdbc0PwatXzsbi6iPpA4BMw6XNaRvo
BEGmHRVvR2szGg97ijyFZ3xCUPJaiidpylXzaAXrqcu0Nc0815DlRYiieOFAsTa8pN2KZ17aAKrC
1prolmHZmS2Q5UZxYuqcEi9HJLRHifqQNf71jaCUQI+sTNvkaJul/tC6ZsA2y0QBlnP1c96sIUMW
BgKiniIIUSwIb3HmDFXdlfzWk2tH/NZX9316dSqEqsHR52fLMBY4GD/g842+9Z9G8ebyBl789dRA
YKqYEJDzcjc04CR0Cj7vfVObr4qw1p69sF+5wwnF6NADYzd3hmFuIs2EpIojAksWqdbH2dZYQ24t
DYK+LmOCoE29zLOCtxGIQlt0SeMkyIFGOzdYI0tZ8CZUbsnik1mYstKzRciyIPEbza2dQf/U5/dB
/2kAn34t8yOrzDpMedxJL4C6welmteqq8EKBuRrGBGXSX5X8C6XN68/dsRFz5tlboCyZ3jJXlfZR
bJp05fJbWG+AXryJAe5O53paqqMD19N1VDaiVDmCexPKm3JcebCsfX/mNqRcNJNM4/t5fS9YL52y
GfMVF7vg03nUI78BXA19kvkyyD7xe29GtVOxwqU0wJL8UaWHPj14zfvVp8+aNMvBndIme5bnFKtS
avo0L50PyXLia8kfuf6oovOsg4ydl/w8BddUForUgag6gJmrW7deCTXPTx2JZpgqAX/wcKPAfLrU
0ihruZ/2Ch7cs0uIHvTdtbODgYmAzdA1Xlnz2kkjIt5AlQloiffrvvX/uf7rUzvOHw5O1mB22uK2
qCUY8TVn+BxXX9x8JQBZmJ0JoUTHKU9d3lCzjaoqsdEVgIsdK5b3Sjq+QV60Uls690o6sDe2KJEg
Sd55+i5MtSpQUfXlbWP72qa0tm55qzUrkdr5iZv6dan5gkwEYDJvaxwCvxaTppMcs/Z2MdpPhriH
v3JzeTWWxoKqI11+aHoyFbPpKtSiN12hkIGvoOhp3AnDLh8cUV3JeC6a4c0pk4FAl+Ssw8PTjcHy
RtnJpBQld16Coxd/IcdKO7V5fV84mVV1IsTjJcZzYHZrmKbnx4JbCY6B5u67775dnrKFhaHVw4L4
faqaM5jT80e/qVlIRW46QVu/Ig+PEZSqJeH1spmFjXxiRp6ZiTV1SAzE3hMZkujRbvuVNVkwgBIp
XTcSpYrztohGr60gljiIavlTfpGjld8/zfLpS4ATApwPNkyZi3UeaLpKiDB7JmtOEv/06n3+IWYP
vbwXx33Q/756qljviYQCre9zVSH6CKsgKhQwWDvRuw+72+s/D2cDPpfmyKnn63QlRk3xx1YUdCeV
7ZD6yVq2dGkhjr8/21BmIIaDKAWGIz2XbmSb3lpT8sLpI6wheQV6DDzMnAwVahsrhatbclI4oTo4
NCI/tIs82QhrHJ4LQwG2RUwr6jRcAOg8naowEpJqyAvRqe7D9skdVmDHa5+fzVQrF2EgRHBqRrbh
2uFaF+/a52dHLleCUkx6Ph9ok8ww2nqXN9KC54CqBLiAgR+kb2f2ZCnCRkOyPRydpDk0+pMafevD
650TV/fUQ8ehw99OP+EoDhyEvC2ErARsHJp2RSuVMdyr/coyLI5jUp0GIAYAah6p+ciljHocQhQp
eygvOH2l2Eb78heTBbsI9x8wkQXZJbMRwtIVnTx5HLVfbptutDXA4eJAaN8kaKZUDJzudLaasCJF
qAEI1OV7L0I9d3zs5DVO84XTN+UpCKkohXAwZkvSJ4UbuhF8QmL6O5MfXP/OFcBavV6eroW9e2Jl
+hVHCy8OhlpmhQ8fnfYrE58id3/5+wvu3AJNg9YvGs1Tkv/0+34cAguPYefVwoMavgnVnZXcKcNo
11php2udR0ujgQiYBMgEbzwro3deZBlRA0eS22o7o7Peh2ZtEy9UymmknbqA4C+aCFtngajbUt4t
klJ0ZHH4UXbyrkk0H9RDfhtTxPa14tZEZVPP9J1MX1rJbbbyJFzYfbQvgOwDME48Oa/FITMUisLE
B1QKr9rwWfHv4vbu8qotzSPVBNL9tIhNa3e6anWAZhp0oCNcU8aD0tZfXKtdeUstbW/gz1M+iSfD
GcBaciXdK+PJRPFDThQ7t1K7g+jxL2BKOgOhmEhyhMh77nVqVkHLiw7nL2ajnaeGaotDv9UDJdjk
ef92eeaWFofS/PRMIS8AJ8jpzJlByiuj0LnJsmCjQbAfB89usKb/NM3/LEgCXvuvldmNY2aBoJWy
JjqJoH1Ossau0wZr34WgvtHFFRdxPqQ/oTd4TxnsnTHvhKzL0iuD3h+dsMmplEsbSU12svBx7cRN
woNASadgXz5Dq7u+ThErhjRJcgUPipXxaexS6Fozb+UWWqC6PLF0VgMWgyGnTw9LkmwnybNrvFvJ
by14qaB6EBs6+fz/jzTF+X6nwUMB/oxLn1iVplk+crRNJIhqDEEcnIuQ5ewg1oTPdFyrPy+t1dS1
MLla3hjzR74r6z1dbz2nKihBYQ089FHj/Hl5qc69A0M5MjLzDlpTVHmJyJ8jNOL9WHYPmlJtL5tY
HMd0uZLQAaY+d7IwFDSjXmmDY1g3yfgoDI+I/V42sTAKagF/xOGASlOvP12QMaK/qgqr7PBolqrN
Q2TFTS99n4cFWSmQ3jjS2SzBCwnS2PKzg+amtikhA7fyBl8yANUoD0qL/CO6AacDkEstTHgFp4cm
3g7p3n+9fn6OPj/P0kZugTc1+Lwvv3rjXvdf/uL7tDUDyZlugTlIOejLQApNKTmMdWfL1HSzlbB5
aX6AJv/p3CKdZsznx0vicvCS5BAhQfyRZVe/gwF4wJhnkXskYTcvio9imhtmLxYHSC82dIaLEMRc
nqHz2AkLBvl4Uka8tee3cKr2Ui2hDXfQmo0votT7KZRsMUHaGgDsSnLqfLKwBe5vKu0gaT2/t5Q2
6PJMrEsQzw852rbjmkLIkgEgXRMViQq8ax4IyggxVf6oFQekbLeJjr73Gnb7/FKkI4GwjO4W0GMk
v07PQ1ML6SgmY3HYVtYXy9o2zUa30SG5vCiL4+BEy3APkDqYy60mKLRXXmflB/hKt+5obbg0/puF
aVsc3RS9GVPl6bEQN+mmC8RttwY3Pb+Lpu4WUlygCIkh5WmMRxasxNCiDFqYQxHdJxmQtNuqua/X
6E0WZoqyAilC8s2k1MSZg/UGsKwjx/xQ1fleMtGxWHtcLFmgHwgfCzSFhZ+5WMMP/d7yzOKgBK9p
9lRdHQVDaqLhpJGmnKSRZ58X3GyU4iBIDoP71Ieb9HoHxfepQcI1BXkKRk6XIacPyLBiNz7UfrF1
NcWuhdvLW2lhoWXoiblCNWSSuLNPLUgaNClDrceHRt3nwme9vIcmMl4jSlmwMmFXNM7dhBOzZuNw
dSmOETdOD9D9lL9+RdbPNeexaAFiGdITkAXgDU/HoTd5Voh5z0oo97n53Q9e6O6n2XBluhYc7pT/
mBCCf2gnZ+ciIgvdazVXnqBFD2GnbYVO3Ra1te9F2q/tovq4vDwL+/fE3mziYr9wW/i+00PrDztd
rXfiWgvA9IXThwIIPg46mTWykPSbnk5cK4ZjH/VGenCLven6tmrahXpz/SimFlxDAsw3Od9TG14m
+WnqStmhGb7J8q9xrcV7aQwgcyzcFZS+5FxOvy/FhtHEppwejGeltq3yUxA7l0ewaAFXSKaTkAaO
oVMLcdiNfaUWhDp0/ZhBsLG0zB7DtVru0i6ePO7/NaPMJqqI6KMqEVk/ZMlOTZ+E8JnWH+nqqJDy
vUExF/F6OmL1mREIxHMzqaP0UFi/kudmrQdracuCMKFVYXJZ3IOnU1XGrQHGQWRDWUQkXbyLUdK8
vBoLDzSGQKc9W3d6ts8zX6JcCGYVSunBFAVbam410916+a8wDHeJMNg+1Z8uF+28z1fmbmkfTN2x
+IAlhiQz9tOyGrXkkI+/FOtVKt7k4fflwS0EKfh7gjlgA6Ac533rqh80XtIR9eqJtZEy5ZvhRTej
lv5jFrJtedczuUxsn1AYiZPuDYH26XKpNQ+cqnKTQ0sfqwJpnlBIO8X6i3mbGsGmdBEp5HnwmIV+
Gw8FVor2wTRu2n4rr3VGL50d2O9p8Qalx76YBXe9FwuhUXDHNMknkB27oEjsqvtSdWvglIUFIk/E
Gx0hey59dTZjnaymoB0H/1An/UebSltCQVv0BFuv213fGe9X74ep6WhqDphe7XM9HKuolaGK0vhg
JY7Ifgtfc1mxB/4V3ZfLphaOLhhkjcwoWLTJOZzuhahPCJBbjWDAeNftVr7+MqNVBPYvunmIAuab
wB1Gt6xZlkP8EjSbZk38duFs0vvHWxGGRuoU84OTqr7gikWWHWp5G7tbzdgOa0TrC6ldkpHsX6CB
cMidEWZ62cjil0Teof7DMzZJH96YdbKJ2n0t3njW3q3CXZZ+ceW1R8XC7j4xPP39KCAvdaMaDcXN
D73Qfa71bmv0ykOWuHfwv6yc1QXe42mQaPxO3eFEz8qpLTHzY/idCP4VSMy88Ispf1bbz2H+NWms
nW5+160XBf0ZV683zdopXgiwyPaKbD+uDhEHeGqbdlFPKnUzP+TqP3X5yVIe6PTYGcONW9x63bg2
1IUdT0gyOSVe//CkzyKHsrD63Os7XlLjE3WOTW725H7zjYeqeqz90r1btdhVtFLIcIflxZOl7DLr
6+VT9wfWMQvBSNVyp0z5euU8lZUXRqTKXXloR+FRcjkYFMG2rh/sZU95URJ531TKB9U3mlsTO1HE
XStUewS4n5KhTsjsplspgBawVLLvl3/amavjFT61U0+rQcvzXCzFS8zWHzlUz13/CBeuPUj7styp
/o3oXZ0MwwDXHmqtuAhSYjPfo/R515Rlkz8rSbK5yb01OvKlofCMmiplpI7PCAn0QRhk36z5vmRn
8rDt03Jb/ayK73724/Kkne2paapEnoT6FCkwqNkWjsJa6VO1fNY3Y79LrlV3ZyXUiUSF3KehkPmZ
3OCRJ+gDpYjz0q+eAw39jb7YSOUaqcLZIeTRidQoK8+1M1UwT01oqTxIY6m3z5ryO0qfg/5GLG86
4eBq8CepK/fbwnRBcMl4COcoys7hSHIjdKWiZ+VzWt4K4r30dPVqAApTVChgDcAo81pYlURuq8Z+
+Vwqv72dkq5Ea0u/ngIYyDCqbRbZ6NOpmioQZqTL5TPN5j/rtbBp7evTpj5a67xJ9MYIlPK5SL5v
dGUlP3l2YZIVOf7ts0hdDWuvVU1++7dwOAjfuubt+qknC4ZPU2GsOatPC1UXt5Tbiuc4/Vqn6ApL
6v6yhfONOrVhc+eTHqZ/au6+M+hwBClgcX3rc98T/OsPnfqPYnwaxluhuvp1RqzHvQ+qjbcyyZ7Z
sRBU7l4zC8vnzidtmNQIYO0149Vd6wk9X3XsAAAEzoGq0pn8DYgdK2u9pnyWgl0W7NYk1dY+P/39
aFP1ohhXacznm+ohyF/jqwnEpmnS6fWH9gN5kHlSOlet0Pdcvi/W5rbPvMeiSDaSlGxEM91Eivly
eQ+c72KgRwQpJNkxSu7ndDixVdWGN/bdM+hMW+p+eQYacSt8pQtTNpF68oCxeCaBJD610Y1eRHAc
9s+d0W21rNzKVztBCt08KZgyvn/WBeK5VezrQdOxke3K/+wL13+f4jZkmtPjC7KP2QCYumIwEUx5
rveVlYP6uxoJJtO4BC6I045I9FnfzJhE8SAbvvZsRd+08DlAi0Xcr3VmLCw1Z4+DTmaBPq95cAhg
fyCECtTn6gDRMzqwyc6/mu+QgRzbmGVH2tqo2W3YCAIZHvQ3JG1WshcLTmtqLKHGMdXkzh6qatY0
NOZiIfe3ifKFi2Ufp7/E4Q6BqEhcA2oszBlvRvq+6I+bePamvx+ddrFpM8A1ivxsjuJtJG5hWBNq
7+byGZzKJ3znJIgFUgxAb2oKgXDvjPGyKJvR7VxdeQ5a4032m/QzjcjpbR+ooQemTj64WV08Nrqc
bGTXUG5KeYDTtaMlzbbGpE82Vi8O8ia09OKm15L4oajrH5Vp/BAjEHlDC/fGTu17/fso+cGrH7tC
AtKwEVI7NgHF22qn/NRVunWARSl3RZROktJWH27DUsh3XZMKN1ap9we/b/qDMFj6d5V3MLI0sSHs
aymXaGbxfueFv2+MEMatAGRGUQioPylSuWk9g3yf1Ut3gRv+CIXI3+e1XtqWGsV7RfKLX1EvNQ89
nIafUrMmh1rKwTc/pXfC9odBZqPWOMTYU/djSY/2pvC1b2VSa1S5jOCjLGo9sqEBeEYP5S3uqmw7
GmP0nlhGtm0Cqd1rsaXs8yTtN63kjrcBWn+22UjRLncF7ro6eoX9xHuoBkHcKY3wY0Qxt7TbepR9
2/DM5Lcw9L7dIMSxU6Nc/5IP0qvbidFrCXPxrZSXSItojRFvvHjUpa1Pb5Kya+xw0tqLauujoyBX
7UwE8m6kvPkeFe27ZKW9LWWD/Mm0mHQ7tURvU9Z5/zXMM6O0jUwb6SVNktchz3hXyYLl3g2KUm0S
OVSfjKBTM9ss0yTepqliOmojdxQ4/GTjFgkgi0gqvSdDyYafgdj+Qnah2hd59S0dSevZSShrvV16
eWLYcWu+dXn81lfmuzyOg2/TfSYiKh7lNmBCuLmFwduKY2ry/7UeJIS61WflphGE9B/dBFIUe663
aSs3PQSkmG5Vq3wBJv9Nk3p0JUJf3nZVvwsq8VctdaXtZnr/aFVjV28rs9Gyz5WQNTddmf6OO9Vw
9/QhwE5QtdqLHrRFs3Fzmti3Uq3AAOu1ZmVuzH4InoF6fKR6nXKhCHpPRqc7RGXwTSoMZwjrvLKF
MP3opPxn7xeCXUS+ukmjPLA7zes2rhoYdpD75r7K9fLOEhodyvsgT3dxHvrJVqRN7lONUE1h50oB
VYan5LYYuO1O18PgJgtHz261Ot9K9DH/RiQhv4ui5DUees8Ws0jdpZn33lSC8qancnY3DNU/hV5X
ra3nXnqfx4OwaWrtW+Mpo7EVDKUyb7Ve901bhn64dMQ6gvKtgFcq6ZoOTscoI5QJ0O32eNpScHoD
MCTWNwIEIs394EeN+uiKQCDGqhztQquzbe8q0aZvLX1rxMFvPSzSrVGFTb3LTC22tbrJ4r3ZtyOb
R5NtuRMfwkERU1sd1KK4q4YEvfdGkzZ62BWb1CsgN4szeO0lWMFEOlw25MDqrThEjuzDXlKr/Q+Y
bosbJFG8Teeq2sbPFK3bV1WpqZtqMP9RRqFKHrqo/BxBw/95EvaT2Qzlq5wkD0MoOLGR5cLN2OZp
gg6UiFi7G7y4ffxVMkNcTRdo6rjVgu4jh0Cquy/NIHzQ2pJGuiaNWskWcuWt6mWmjkyP+pgrIu1Q
kRV1r6mICvxdrQnebafl3vMAvYNAL1OTE2FpqR0JnnJjjq53V9RJGuxCwWjcG/bmY1SKN7UbBHYj
Rx+GSEM+t1+51fkBm8rIs43ilx7ih5EbfkFIVn0sezfadm3bFrtB6z4NXtHbbSDeeoV0q2eNbJey
/Dqq1m2pNr/iVpfa27TvzZ8y9+a+913xp1vum3jfAjnfiW7HSaC1/LEPVdkFbKR7UPCK5pcykJNg
G2Va+W6WyvBChfMHJNbip6Run9KYRUrTZPgotMzHywSVvwFTKVW7sYv7TQyM6cHTzHgfa2L/valL
90ZpzeRVFPrXMQ2/0geU35lyoT3Isa48mAWbhdMsbFqtdW3AZbUdCmKwJdHr0pOeDvsRvNeDELlC
+knR27a342T8EetWJtxIiZXWL90kgPhdrVV5G3V9t21w9nbsq/qWmqe6bfSiAE1Va6O4ifXMsrtO
tWzFjH9GZs55bcN4E4ZZ694hOJh64EGl1nQ3oSZUMEgJCeLNddF10b5PR9euZRRbA1nvuKx72OzQ
CnXd6lZphq/ZEJtbPaGHO5fH5JM3lg9V59d23cZgCaX4h2WSq/Jz/7E2RnlbtaWy0zQUA8QOp6p1
rWpXai58/T+kXdeSpLq2/CIiQMK+AuXaVVfbmX5R9DiBhBFWwNffZJ+453bTRFXMvufEnpeJQSW3
tExmLrwZf0Y7Tc2oLcsu9gn6u4dTDy8vLDpTqR3lDK3qPTx9Mp7QMU7uxrHIcWATXob21NIkars0
C5MiAI3SKZ9JM04qHGTOYtqyIQb0ZS88I5oyUHWtooCMJX6iSXOcr0zTXWlQskkT4kdp54tbin8Z
Zl22Uw4LmYU9aXv8MLzS3SPw1OY9qXkRgWOM22r3FWRABISlwyprixcoomZbNZpk46SSxZldj3nM
UP6PkGYcQ4jJ9yGFfvkNsJ58lw1TEvqt/jNiLSO8tiryUcy7dyFUsJvTk3EeUL2htkYbt5Qw/b3K
IMKGBtf3ANuwTWGI9jtsoP6eyXGMYZ7Lq9JPmgcffZxhJjx062aelnckG6dvaZKV9NboLP0GWWUS
TnVNI6BAyyhpLfa9rvOfVuM6WxfmITRlSqJ+ICxSRicPboP1CLzul03bB1NbL0TZFdArhv/oK0G3
fpe4dZQOqNhTlFeQnXHZ3qJ1EzOVlBFEMdPIRuedmzFxIVDmFs0BBrkIC+GXG5nW3hPesepOU9ld
ORLaIJLganSk9ESUI+baaWl3OzRb1NdBwHjoJ4NP4KW2ExoLF9UtuNL2d9qL15b4yYtuRRk6g19d
ZxwuGRECzLIGTpPyKlybAa7cvT9VgdoY/UBDLmjxq2lND429Syu0mybLw5GZv3iG8mTcK/PJbodm
2BtuL9tjb1vJz4bAjelpfVUH5NTaeXoDHcsA9dgqmOTOQleJOprK+sZMvQfpaomzbGWh69Tfud/e
K1GVeyPI04jIZAdfzXcGiHkOW5GwXd10/UG6hh1bxuAeoPPWRsBRV2Ft9qTfpiWE1mprmqFVeK7p
mDcRKUB175z8jk+Ub5id1JvBsHr8iyYO+HvdeHnUVUa9wRGBYo1L41QptFYK/GmHp/YPHa0fWukt
FCAKwN5RUJDBzhZ+XDHnF6eFGU6SgT0A7mHo1SnIKSJHUi5NwkBoTMJVbYSMGlYZMquRbUkeohnz
b3A3s+2gJPqmkuaVyiqNMuJ+n0YnvZKtc9SUQNzKV3/ysvDvBDe7XyDXmDepz7qnyWdsZ2UFFAkM
LZ4L3pabnJnjnitXB5vRzkxxi34DVWjkAb82sfCQdQWP2vd0GcSk7pw2RJs3OF8S3IVNoEeAZn08
b07RlXDfDPRlafB2flMj3r7QrGjyaEP0doyMtKLvnfbq70Q2b1CPfdfcZVE+JQ0cN4G2J/qJjeXw
UNUtwDAJrMyN2bS9ijPpZibsq0Y7dB8v0a/Bn/wdBLT7d7gQdYzMjRPmdoq6jGjrapNwo9o4LBs3
gSTiGoz8+khybd43rZtuK1c52ApXykjwJg9ClY7sWbYKGERGmsy7aTuvJCG3+2mKuWeQrUHMPyxp
+2NGiufadfMNrC9CBjOt9laBLqgABwHh1Bs5f0+booWPWrs1VqcJkl0JoxRpwBjebKMurxE2QHVs
MpJB3xR2XpGnTLlFsYfyaKq2LnxbCI4zsZVZJWOZJk8oEf4qJby80hERdboxrlmHeCKY/gRB38KS
O7A4Hn69xPZvcunLV0DI/JtJEbEZBJDbI+70Y+tO8ODLqn1LidM+GbZxrOoeuKzAQwNZPnZR0VS5
vSmzHAJ5RWI9ocrutztrFKlgaL7Wc+OajHmRQMq/RwM+OKcoTrRdVcFlnIot1yYIPZ3hfu+xQd9Z
Fjj81mmRVvYAmdub6VDaB9Vbd6i99lBS7GkZ5XZn7jPh0G6T+DVyPHxEPQaQc/uuclMffKrsJxEO
3FmIBd5ZQaqhxqmTq54DEhRaSEa9GF3JDyllXMeKQGXDKFwoO4G+UF4FVQ6jozKZvA4u90PDy7AO
gBJB/EuV4E1YtNyAsPTuOpM0gaCHC2wP/r1qGxU2dVIB2DmlkeTiybTGNBJ18Zib7XOJIsGVHSj4
e3xqwzFAS0KW5PmxNPMiGlAJfS3c4n5SCTwzs/Mi9BPErU7K5GDh1dillvJ3EKEguMzUjwGnLq4g
wGjWD2DjkNC3WVXccp1U+R1UNh5a13xDr6Omu2G8tf0TM03II01ml4Wsyn7mTvdk0uyZVLWD82r3
r4npqGc/ayz0vibj9KrsbrjrK3Toy7kbA/EmceoD/61Pp1fb/1EkBV5CZcANdB3jTRTCDKGUA4B6
6lUk2aaezh8YdGxeXY5fb5el96OfOj/sbHqCwLSzGUf1UooujQqBe5H7ze+m9zluWflq6wFN3SdE
g8lQlaFXGQ6aqmZF1FCQdLohMJ/gCD8nvp2+QmXde4fqWHI1OVaFZ7TxsjAbWHnHSjJ0UZkhhs1A
HdlkQBzcdFCLMrfWxNlD6RdBEaORQqH2k909NIUr9U0qZx3NzEVYlwQgnXWa/bb68bdsu+u+QgP1
xs3fR296LJG5kAiZVJ/fdon/k7LCDvMKANBNlXR4lLRpdRDX8wEK8r0CynQ+tKpQDW5LbDgU4skh
aEsPdB+7Ojil+cMcnB920ImoLGAgndz8QRqwKAlMUTilWAwUs3KUlYcEa1ax9mUCqCYafYvhBmX9
n8qejDBzPB6NtTdlyDgk/KYt+u5KUaOjodTqhk3cANvQAS5GkN6xYsnd10EB+G+l4/2QuV6M4B7B
nk4FDEvwVJvs1VCpEXpOZu+mNFPRONFsP2k/2ZaCdfhpaXVyddEjilczPYKJ+g20+TZOJzjZiFBh
sJOxvBt8ijlosAXllPVPhp6yd4kGYN/AViz6PVSz6qMAPjokeHr6SHv24wStq+cK2gp7T9epiEhi
yhuIoTnPSvIUN9ytW2Ds0FwphNtIvyvQkA8TGXQXs9Lwqm1R5u6u76qtowrzFSGxjnOgtu7gfHeb
Ji8bcAWo9Z6VbTfuew6KNYIpYBI5LAVewSAMWrOKGj+Ydmrwv2HpWQivBIQPH/7qOJlPZWbrvUwR
/3v9PrGsbZC2wZVZexpNGlja3bWtrO2boOymTeek5Cpt0BMWles6tnX7ggwp3bsG+R4kCKuGMnhO
ekyMSid0E+eGCfNRsxZ+uOQ/vUZ9h2PmbaaEBgddIyAMUPgfPKkfFU/adlPXZhbVpq6zyDDNIq4o
S+PaR0jTjuyHB9GtyDEyqAza2T7PyJ5U7r40xryO4ClX6Fc8bSq4V4Gb7Wn9zaf71m1Ca3R+k4HX
26ZS1jVNEuAokXn97SD38Z54LeLxwuRd7GaQvR2z4ojY84U0XG5k38PpVo3Y6sBrQtk12Y2tkUkd
K/P7aKTqOs89L481U++IqOiVlfXNpk4m947Ztj7pmrO4GKCLY3riKW+nn4KXzq6HxPYYNjQRNwIS
dM9i6sr3rHGGJz8LngvDzBJgwFzk3LK0jyWuRSRbKzhUmZHHArJKZcjwrvxkeESeAezorf0kxE8F
D+GaD9S8TblbxYMe+tCEjbmefEWOrZXbyNbkhhn2NoOorm98C4i+t6fJ2tWFrTelaNMbTaD7y8Ab
C9Ou+OMnxu/aKdH/2RePnoQamYK/HIOH/YOxAnqoDMAnNqXegTtoeXk1QG3sxZ6Q8RJU+1YEfV9o
6gyIY3te+37kcKs92rWYIGrgKPgCgZEge4qUV2f1CtrmQj2nBZ/7TXuvfUD6uM9860Frqn6nXYWu
JwzWEwz/afqm8CTsWorIdjsgGjzVLkEI6bpK/WyohMhpUz3UVksgHYyfEbUi0S2Cp+KpkO5whZcW
BbwxyIabPku97dCrHwOXMEhur7tT15DqG7RuJigz1vmG10Zwl3sd34qp+C3RVDoSoER6Yc3yAdnC
4A0ZABHxNm9eJ2DSju5AOI98n02YGlyWK5dUqYmGJ8zbajbqyOwE5PCJ/zI2dfo7QOLzHkJQr8BM
ufuJjDRKcoR4kU5GezMx99VC5i6bYFxdqM9DDDCRP7uatJiBaLJQ2b1IY62M8UHSRv72ZjhDyjQM
YcDpW4u489qY/OoX6+atN+17/O4mHmo2tlGFPFlMgq7fANBUPbEAMa3VBw+kT1jU26UXElriQha5
DjM7taMBhmfb2iV/F4BSPAjl0N++nXuvgN6JLtQknaMLQ9o4SXQYYGERB1OlxT5tDIDYADMGZkEh
OXU1UXfY2WY+3oPf59/aGj2+xtwpdrOdeGhrHUyxMAsf7dyNPkSeGReHU+gYW0CYuFFlUXmhArtW
XoAkijUXMkBBWaLTlLItuFUjffT618nb9HRf6r+vXUFuBSgECG8A72AvKjLS8+FY5JKi+BZbYo9k
1fnixUpxD8x26Bjg7uN/S5C9gzwVTZqCPubGpnEi65Iy7sr352oxICEgIKDx5QJjlEuTBbIJ/MfW
+QELivN3/vevbMHH7y8RnG7jaSTX8P1M9cgS7e3iwJFlOz/IEnJrY29BUgPiZG7kgL1YALNaKMmQ
nmX+ceDFHXdGFpoIVdqAZgjHk/uu9N7LcnhrmRPZkOA8P/piCb8MvjgCZmviTgWpf6STfytqcQhE
fnV+iCXq7Z8xAEOBaBMCZsjwLOrIsrKNQtaee3TM+6BAAYZd6eFEpqMEKViDz9rpDSOA5Lp81148
JDNO5EP57D+jA7ZKLEhAziJP+PsPZbrAbxuzGjB63tdbOuV/vKDeTg6L86y6gIhZ3UrAJP871mI1
JRw9s0Ri/VhPTYXcCN4Fbj+RYnpqYfZDPpQHpbqtN5g7ZPkuKd6u7SX0q3DZ/pnrEqebJIy1RBju
MRmum2faXiDvXvr8YnImgxioSPB5G2nCrYM/zp+TxW3DRgFBBvAn0FHYpi8s5Apf1wwo32OpfhWt
joZ87xi/z4/xdQ4YA5wMDwRtD1yARbW+Hp129LzePYIS6hzIpYZcX8/a588vcD/uSErIIODzNDG+
F6S941V5Y5DmGnmPw7+YCYDE2G/wyOxlxV7QiZCKj+5xCpBxh6Mmf50fYF6Kz/cGcwHBFZAAD6IO
S4IXMEYS+smde3TzHU+SsJreBkXDXl1Tv4rPj7W6LR/GWqxbVU6p6HnrHknBt2XexE6wOT/CAhrw
n8P1YYTFU5E0yEUmLmYjoPfrxUXbRk1w26Gi6Xa/kXg9P9rafGZhQlzFGamzRHdOmdcmEGSD2qyw
bioW7Cb9dH4E9EBf2R/AFXFl0JkFFLyFVeXG6A+tPfJ7tzQrb4uMYLFH4NjFrTadJhqczjlw6k+b
nOj6SXt9Eouh4gfVUJSdoOx1PxiVczCrLL8vCpVsuS/tV6SbhseyaMcdLJh+7XzDeUAKVO5RHM/2
CgWccJoCFlVmI2LkTVEQYSDcI3FtVRvpteNjUzTYQ5bYO4aaFcAGVb8rvazfZwXJYt9tUzSMTvwN
8gtiS3uJGqYpkyuZAY4ceUMnr4TXI3fv/vEw+nVjZeY9AAFym6PxwQbK4d+nCvXNOhNoqlJLdWN0
9rRFac2+7srKwUNd9aDzQfP1mCHxdHTyRkYTdLOiCtoiWycRPwbA/lFET6yIK9rFdsWMu2As9I0M
Urmp/ba/tpRU20CbNmAduoxdeyofqbCRDMjMMiqHDrWuNEk2AUOtYPSIemAdoo2kl94LQ+/yLaLw
fG/3jrErG55dQyHWjUAII4fKs78pZ0giB7CPcESDu5Nnsj4ykJOKrAZlH7+28mujMn9wbSVx0RiP
Sd9Nv4EuOn+G1m44wKjIl5F/4P2LO4GAM0VwaPF7KLZsg0xeo/PTXKZ49sdmV1j9hfdjzb5D8wsv
FLAss7/2+SFuvcZytOUAeZAkW/AhAOnn15l3Cc+/OgwwOQDKQNUR//88DG9NN0HCjt+Dwt0hF5nc
YPOPunMv+Odrd9yH6wkRIszoC4K7BxaAeiVjx9Ivf9rODBe32AXXaW0MAIswig/GAPDbn+dStyRH
7qQxjmQ0EPyIsM4uEPVXXBYyY5f+d4h//v6De2ShcIZXsTOOvYserlwFfVjmErFAgJxmd3JrL+6a
8eAOuCyGc2H0tfcS/cTm1wWaFsA4fZ6fFJPvpJ5ix8HLtiJ7V63cZOO7mC6s4+o4HsDjkMckBGL9
n8dJ0fevAz2dHatiDGXzHJgQAvEe7OLb+Ru1ul+AQsOLJzh+ZOEiqTFTjdtIdmTZhspbqeK//j4e
AmjWWzjeED6Yz/6HzQIWOEWtLmDHLn9A8SB/OP/5JQlnfiXxfcAAZ5XEWbPn8/dTYwr8gqXGEaaB
4ET0NCoMyiE0UvDbjkq0aWlyP0ySttkP0GKOCz34qIrS9O8nCt12UGQsG2fzS09ASPPzZnTwuHnI
XCMti6rC+amunQjkTiFQTF0s2xK2CeweM5O64fcCVcDSnEIPKXMFKJp0dudHWltUUCnBggH9FEq/
S7c8KNkwou8kvyfC2gdi2OFZvFa+ikEaBBLJjJtcI2lkv8s2v2WZeUFdYs0efhx+cSbRwLxLB+BE
UIP3v08OeXGSdqd7cmFBV44+RCnBeKR4T1x36Y/qaWq6gkjYkSb2bp1LTSLJigNnwdWFVzXTl77K
kdq1pgMwJcexTdSGpO4UlU7QRw5aRsD/tbJvo0ZFjBSVvwNYV0U1Cnk7lZoO3liW/GrhZGwHyVXk
NZWIlIXyP1XTd7/mfiwtBs9ASjR2KQ1It6ruTwoN/LR3fqOBg307NaSLkdnKAW0aL8m7r2wQZubA
g5sX0PYXG2RXVpEK02dHVMhCltINzzwIz5X78+dwdYNmQW4AraEstpT1gZdKJq/F3aY+CoqZiKoL
A5AVjxQT+e8Izvz3H6yT5irTmZEYR8Z0XMgqHGwCX4l69znElvy2uAbsDSCnIpZI9dped987/vWo
A5S+ioMLpRUjqXf+oG8hD7qRebq3gCc4vwqri410F8g3cJ7x5+ffaDlVJbjl45iqW9ePSwsdBi9J
Xq74VcADz8oSHtbDXPbSympHo/BiGcexe2DmMyBXMTHRnC9wtvn4cH4+a9cCKqEQWENGG5Ht/Fs+
rLkrbY2uuRm/TxV2tfpp+MCXyl2X7kaDIEd7OD/c2iFCIg8pPSSAPShifh4O9aWqQTss4ziMd0Ls
q1/nP796hBCc43giWwN09cJ5a/y0bHqijaMeHOvaYK4Zoa7TREKh6Y2YZpJeC3gKcCjihnkokNuT
l8W8Zd8QxfJ46ijb5JRmj8AFsJ9D5lmRyu0+1GhduqVV713bdcUfz//qtTMFOtfsB1JEY0uuTAXf
kmjkhY+t/4z8YEQJivTM2JwfZeXFmpvU/O8oS/KbMxoSGFXHOJoWDlYk3jp9LcSFDNbqIBAwgPQK
pEu+EHFa36ncoShgJBoniBFi5nGbaga17Nza+FXNLziAa1dlzvqAIU9mIP1iv6eMa0RBpXE0AKJS
wI7p4E8m71oUeTvzwlVZHwsZSApOCzzOxVWhFGr1TYm5zUDoBFxQK+/iEv0dlYWqbH9J/mPtZkLu
/b/DzX//4WZmdkmUk2Fqk3BCbu2CsQ294KUlp7QG1LO4YNhWh4N09iwbBp7Fko1HNfAYjZpDhWJX
JbCgIXAGOxvymGYZnz+JKwsJP9FDug7+2Zyu+zwzp+uTurLgTXeJ3hs8fesZBYkx3dRNugMa5ULc
uGJzPg63PPi1TvMy8Qe8/KjWtXdd/u38dC59f3EGM6/JvdHF94GeQJ4rv6ShYs3rscikESgr4j1A
lcX3lmUQrzVpYxUdJtDYv4gXA+Q57ZwezskGZjoB0kPj6dPuxsyDRyKqNzPvQ8Au4Wx4L4PWN5VS
e2amF+76yonBz0J5CXYWncWWSrruOAAKW8Kjmti2N9owq64MoDJlkuwHnkd+fan7+uq5+TDgbEc/
3AhgmXqQ1Ex29I3+1pHBVQHlTGCZ4h5QT9ANL9yIf6LHL+uOpD+IjA70HZbRMzELVshJY917Zwy9
orulQEqZzZubPZYhcJ2j3lHW79Vk7yTBvgOHd8For64xtMqgpEjgvC5tzmi0qHsbc+AJvINt3HXD
rgfQrD0GwWtWXHiHVs+ZDf0AhBqW/yWarhXwz+jWjHsJxIKdORvfuuHDr9JOQwY7kPsRcy8E1vbq
nsJyIzuBTAgM+WJPe98cu7Jmx8R9KAcZKlBc0paGk22FXnvyhm/+uDNsqB+Z1qYHDqRvilABztUA
pWug8i1zHpYJovLpVnomsJ06rC37Tvjurhz2EEAFSJFGDYgIA9sbGjwm+9qrrlNzxFuRAMR9BGYO
gh0737kTyJJwfZem7w7bO8D4kncDOsTOYaoOgPxdMIP/NCVYni8cL5hc1FuwAIvz3CQawUafsiM6
STf9Jh+PhYm8YjKBBfjTHQtgCfbE7e8N567QIixBVWnycUOCAVjSufotwtbz9+etGVnbkfkngckH
viBSBZ93hNnZ6Fq5FRxdfjuQNh661wAePzg/oI3QzQhsE8QG1HRdqjcK5WzQREK7+m6YU+Q408YW
P3hTRXaqwLE/9SCa2oULksZ2bP8wAfiNHbPqUvD4j5z9l6V04MPi1KINxNItb9HuthPCCY4Sv6YQ
apPgyFT8T6GnmFhXhn4p7BYB32urbsvc20i66ZFxI8kOZMjcFkhf0rDJ3xwoPjN2bRnZLqvvJu9J
9bvePqLtZBO8aHs/DW99mx3c4ldeDUjt+nuVXHCRV8qdENdwUdNFmhNCxEttUN+fAEJtmH0Erifs
kzujucrl9Vij1VkJR/alrX7b6QGFDgmg0vnNX3nKIHYB/xmkfAhIL2O8ph513XPfPrrsvlO36nT+
8/OBXuwSWgHCNYeAEpJpywNvN7JPOlU5R+Hat8GQ7BwXqQSAMM8PszoLOk9gzpl8YWl7DdIpCnjK
o09EDCBya1X/zxHmX/DhJRp4N/VN0zlHdPzhaGYu6OvfT8GfldcRdkAFdckNbWwXzJ3WcY4EUCFA
cC8hE9aWCBBvBLBoSIbqD/08AeDXSdAggXZE29R2n//8F7/+w9cXy1PXTUC7Fl9X1VNB7vzmEnBj
5VlE8g0pUuRz5qTjwnIG3Uh7XlTuUfX2rT10RzH4z2JQT4KwePT4fnCa/II7sHZ4kfpAtxFokkP+
a7Fkniba6gUOby8aPIqNVz+W/cA3RQ+qy/n1+zIULj4kv+Z0FV5+VAc+745wkQRJqy47mfSqLl7c
fjv9Zash9Jn+PAT5PARxS6PvVZWdkmLsDx2hqFt1SXYsiX8JVvDlQcFQSDjP+QWAbVAT/jzUxMtC
8ARDmZrHlW7Rp1N4YeCWSdgK+qvjxe788n0JQucBZ4kipGhWYEOWrhzKAiVPMn1N3CsrAd0DuNRL
+aq1eUH3a5Z7sV2IKcx//8EI8JyTvOsCeQJqo962Sb5VfnMNStlPhG17p/X+nJ/W2qmABhHUiuGc
oSnp4tBXE9WcBa48NaPbAhApnxqQAhW51OtqdRzonCM2g/6cs3QAMpIj2p4mecoAIq8bOJw/q/b1
/Fy+XGBsEXQn/zvG4vgJniY2MHfyhAjxl23zV+DnroB8QG29/Ul4eQfxjUs6RutjggmPbqUoiC19
hAmVKjBUbIl3NIWUw6OrVdzSN5Su7P7aB2ng/BTXl/G/wwWLbKaRjX0CQKE86Z7HOWJDs68i/m8O
BWSy4LDDNmE5F4ewNyRH04w6O2VERsXgnZwxOE1gIJ2fzNqVAqQGIqR4jiD5vbjD2h+ZRYVSJ9l4
yYPNJ+dVVAkA3U8pg8n9F4NBbANoK5R7v+iGjE7BM6QHytNY1zEYOHtepodAg4EGTYG/HwoSfigI
uHTW1VsY9cxWNO3yRgEnC2ukX0ZAkpvpJ0KF8+Osnb1ZewMXF5b9S+4od8pOUgqdsCrj1taQ4OMb
k7P1hfXLJeIRXuuN2drthYX88srjlkEUB+8ktMJAD11YjMQQDfDaGLUlN5ZxE1xIAFz6/HxoPhhA
JYGsTiuuTiBQi9i79OvXLtDHX7842q4oG4OUs7baW1khbuuHyL1Q27o0g3nbPsxAOHUGdjBmMKUb
CLfR/+cCLW+NsOu8zvF58KSMO4vszh+q+Z9/cqexvRDthcISaNHQmV8sEEinSQ81E3VqjWlX5leD
3qr8mygfimHvkF01XhpwxQrgwUN0MvfCm/XmPy9XVw+06MCjQjPyqrkuWm7ceBJc66AkRsxHQeLz
E1wdz4N+MB4KIAyWVmeop5JV6Np5KoKteETB+nfhb84P8c+ruVhEvEPwTYBjhvLLchGd0Updo0+K
E2Q0IIfrD8KINO5UBJCS76n7OjE2otTomxY8t8Ah1056BLfYSSKAgHR1TxxUDRXaIYQw091TOU3D
decn4HsS8NwesYVo5Df6GT1gnCF0FZQXwFQybxR10lhVrrlRBRp+uPgnBzCXdAiuWHrNE8Giodby
vqkAGW45Zd6hA1f9taihcJKXkcvtOEPC1J0mSEIMsg/BBM8Qf/Ngn5jmdINIzjgAcod23CURR57l
hbWlmiJxjfJ4iDoEEyGp8jcNuZKjWVlvfsm+g2I0NluRtwAfptLcaMMD+crzwVYPc88uQir8Pxbt
2Qs1TMjeDty1Noj4n1zVyIdM2eJkWmj8HgsX0gZsSuqDsCiUfy1uXaFhHXsHr5P0YcdFEBkzpzqz
C+cK7WN07DZWHVrKyO/yYaSxLqW+q8FMwbro+sLZWrn6yHKguPaP6Ucp6vNZVoNt+zwgEgT54Bfk
I0YQ2/WFC7o2BtqZ+XPLGGCkliEDerlYoL+L7IQGJTOj7i/boMxOPLCVqOjMeVhUDJfmy+sHyHI2
GR797uZ33lgXMucr9w+taAAzBlwEKl7BIg5xWr/IpWPnJw7SWzq9WfI21Vc9DsH5S7hi6ZFlnVUT
keeEhPPinYKEd1czaLejL++A1jo3qvYBGrpQKlrZDDgwCKfwziNipAuXM7EoVHXQ++aUoxvbI3rk
nZ/D2uehKmnOpUfE1cvKZjk6U2NVRnby+LMGfY0qesFUrY6AgAaNlqB0/iU5Eyhlpgbk2k9pFTnd
i3upFHzh+8vyu8rTMUfLveJkB5tgg/zpv1ig//v5zuIw8UAyxxzxee8ayPVWxOc/P9/XhR2H8D9E
rtBkEdmrpR1vxozXiVTZaXK7qFHdgdIj4guY6wOkRy64w2tL9XGwxcXzdeZAD6DMTqN17cMkksfz
k1m7eDNqCTmOuRkZXXzflvng+oBDnNAHuIRYQCdAzLXicnt+mJV7B3IQJH0RQKCDzDLP0CctRekq
x5WYeEytAow2Z88G8vZvhgEkDAKpPmAqC1MLJxe8YTvNTwntTiiUQICF7JUzXpjNijuElNCcZcAh
+IoP5cHUQIGX16fRQFOioNu4Wmxs6zaZjq6Ajk6vQ5Zd6Ni8chDmLUKcgpyzRZalTGEXOHNWWZ+S
eyMvNnVZ/v2lh0gnOFAzRBTauIuTkHui9r2yrE5UIdkIoYYLJ23l2jhooAUsBnQ6YYAXtzItAwrl
AaJODonzh4fhpR7iS82uVk4zhN/x0EJ8ctanW8yhsiH0AQquQn/u8bFXmzEVwNMaPri0/2a1ULye
tYTx5zKc89DArxIDZjPkKurw3+n8SV7bbjCA0KUS7Q8B+1us1thgiwpT4IglWQSl4vHSUq0OgObJ
M2UPTWOX220asPDAdtcnFLOqOMN/fz8BvOcIdmG+8K4vJpBZZQA9gBoL5JF91yZbah3Oj7C22R9H
WDyzrVdB9Zj3CKl4FnKPxHD8ICrzo/QvOA1rSwX94ADtgwCV/QLxTNJprMfBrk78vUr2gbpgTVY/
j9gD9aQZC24ujBYkTrg5um6FZpAvI7QkvEt0pUsDLG6F0FJ1CcUAdr6zzB37O2HU2TdEzRi5LtCU
ZjXLRWbD7iAH4laGOjVp/Yc2iExI8fcuD6IXEHnnUg7sx+Iw+ZmaALXS6kQ7QF+B1ruwwytH6dP3
F0epscwuaTN8XyfNQRr6GQmorcvSPVKUf7/bn4ZarBYdGiS4Egw1guatQ+v5/KVYeWg/fX4+Cx/y
DJAcIGUNQc2TByVtP2Qorf1lx655v5H1hlbtP027vtB5jLTOk5YH5cl2S0AFAEsyAsjln5/H6o6g
vQaa5wJpSpYpVBDHjdJlJXYE4vtT07w1tr3t2nzDVP73LyuSV3OfAwBfvvZqswYPsrvEVychb6Z9
Jy+ENqs78uHzi9vnmlVCOnDsT6KRB8/cNNZG1/KCLVy54p/mMHssH7bdghbcgES+OhX5Fop4f9mk
/j9b/n9z8BcZZkQDusqEp04u1JvRHuYS+GRtt5HvoaDwgSP9BZtBWKtkUuJIVUWf3g0N+W2kLL1v
JTcPNtXT3z2uaC0BqB5SviiuoZkKmod+Xq1EdX3FDRwux/sJ/+3HXx3dL19f2HM0k6Q67zPccGj0
IdOSxv/D2ZktyalkC/aLMGN04BWIOUdlpnJ4waRMiRkcd+av7xW3bndVqY7VMetHmUkiIgD37XtY
K/TgH/1NQvGPn+wfV8GJzKZBM+1/9Le2WVDKZcv6x3WXF/dB/ulWb9vfnQ7+eKz+cRGmhJkcpy/p
P8D5xA7DKKXFfa/Ocu+Ivzko//Fq/Md//8eyu5HqWU3D5KnNwMzSbjgmo7n/73fj+nr9y2ntf69B
0OyRu7yaov79Xm+N7ErbXeRjFnjRstG1DTynBDnjVQe7OnrO34S5f/2T/b/r/Xm21VKJegWl+liP
G8WYp7X/226x69v2H1+JIsw1IwPW+c8khj80mz2MVC2UfxzkIQ9PHghYWJHkutSu+QnS9L//hn95
n/7lgn+8L0UOUqdRXHCwo6m8z824+bue/798nBl6ApBwBbn/OQvneWr1nZZLAFuxFpsWv6/eA3j3
N+vkXz4N/3KZP544Xntv8xsuk7Y5btFDpg69fVidMpk0XXVc+L//cn8cev7n6SP4vQ5NcJ9Iov/7
09c3AjJrnRMbtQ9V+tWkTJ7e9E7CkOl/v9BfPXb/cqE/ARA+CJYqA/r5GPwuuhvH/ZsY76+eAJqe
Kftxvrpuk//+PUyvaSwrY8UM4E2KYzOCFPn/+gb/vMQfP9VSFqECicOLKhty1Ifp7xazv3rE/vkd
OCL++3dwpecFk2i5gJDRFeTlFh0MZcC7YIL/+934y5+Lphr2GPq3/6PPXrsqn4Le6h47KN/lJ9n+
Zin+5hp/+XX+eQ3/j5h40pUPMZtr0HTouq8rDkp3lzp/1yHyv/M2f643DLj932/zZyzmm4tY08bp
SLc33QlaYXBXl3SkL/2MqWDKm9Pcz/Zdla/FpZzmNuqcfEosf/Eir1dlIrucwSeXf2HnYXCiI9uF
LKqBGEW1gXoCrmkWudI1qIkMbhatWctTDDERjoz/ns9pDzJz+1UZhv9YeqDpyrXvvWTMff9LF443
RAyJhUcg4uMD/KhqlxlNuu+cZoGYDRVtrXMMiosFNtCbh0iNfRvn9kutxnidGQ6foKEfLLv6DAYG
u+VC81vWFx+UMr5mCws7w+jDril0dyM0ExrFNotfod/wPe0qSxYq2Yem0muMKsxOADLlj9uyntut
Oc56MOMAEpqRuCaM8S6b/VhnmRvX+VzouC67XBz7MC8gfSvXhIO2NBHmgQHkLBgju2KcMLSu2Gtv
MvacvcIjeCFrX9kUjoVXyge7qz8dmM07U67+u7+NI8NiVXeAPjfeZ4apjmT06ZJMLSOZzGEGV97Y
O1GOVEKUnOK8EOXOEIP3TTuTvpjSWnbtOOib0PDhgbew+e2id4+WlXbv/pDpgwdDeOfbOqTa40Gg
zx3/3FpjeAUEU7XKr1xRMvBMYkxE7ZmIW2+0fqeunZ1sBo5e1l7YQeStywhmKzPj1VUyoQuEQpaS
qXWkU6naFdNYJFufWRz21hlEv7F4BxgV5WcINuylG4SbVE2bymhmZPCmnnP7xs6a371lglLbuuA0
MTkZ1asSe3Ad8Gzh2+0atPeRWnn/5yJYPgqwoBBo+3rHUJvYrW3hHCU1osTzpLotqiA4N7Majh4j
9zTcA1oLcmFd8qz/yYPh72uoU+/ZJuSusjWyvDHzTz3poigb1npXqvXLni8zyFywlM+9n46JQgQA
ECyf7tJUpgeP8dEY0px3XMb1i4yJEbd+wP2Aq5uIwgKLn0NLj6Q9tgeaTcpdADf0pMWAzoD2aau4
maozfHdOfLR9jFDBREX1t/awNbeaNtK0G91odloqZLJ2qEfMbhVD+v2tZuOjpwEiHpWfHlJf2Xfa
JbEotaQFulj9t3oB2hHB4235KJCbK6qkB10rP7pOCSS5BwBuKnLjoZ274GLLbtgPHgLc1raWw3WU
8zLnhr+HozrGkL2zW+27v4zQXKIxGGAs9SVA0drxIrfyPxYs7zHCjzZGpjTvazR+UTpYywmr2QLT
yyluVZVPJ51a6bc024qTlp2MOmCR9+EKeDTc2tq64kd13DbFD8OmWdJ1JVMCBq1zTV1YkeY0cFcw
lBkVbdcfgtz7FAudrasXVHHVBz/r0RX7vnTdOKBySAt0qh7bTqqLWpAALGZ2O5fLcGrTgLoIrIpo
zvKHwATolkOW/J41wo8c/rh33NFLlqZjXKEEZ7Z53baTk7Ekukz7iNOUvZcdKT0QhTLpR2a8i7Cx
9oVd+Du5YLpvgDMmc7NOdEOv2Y3gjzAcAerlY1cc8k3Jz8zQZmRYc9jErm/4x3Ds13jw/F+5oLU4
04M+MOOR7yie17FDgY1KSLXsNjiXsOmCjGcm65IcCEHsQR66kO5wiR+vGMasH58yo3b2gz2s0Si3
7pwHhM5Tm0+x6DA66H4DMFv1sCXADD5YoCfoE5PvwD2h1XMEoqoG9qzQitOik8/J6oCPTVeLqCvP
s6gM05Qcdh9iBKD+ug1BD2iBQcxBmdnnqGonBl8xxEXvfzCrY9HlXX3Nrf4lm6VKZFt+wat4dST2
dmtxPtuUBV/7/ABuL42I+/PpeS10QzuVsTWOaew7ZcnQHfaBZpD5E06sKkp96HftYDyrark6TwV0
diu3kr5hypp6scV7jFJPNgrXZtA6FMBlFc39lQFKJ9ltt0zVQzut1+Y1Stkv/EXexLpY4FgXqsPv
YdYvha8H2tX7+ruPBUP0vvc6jkZzmSuzP69bl10yZMZ95FprsB8L3nj4J+Qzg8r4dLMgTJrWrBOm
X+bYBUx3nkND7W00FQm1b3FuM/8Xlo+N71Z1NxpT+HGZmV2l396MU08vkWF6ChofA/KFkOXBnl13
N5XM7Zi8J/s0S8W3Ei75gUOmvi1X+LkA3coz3SQW5aaAfp6gBTG85HM0dd5vFiGZTCLzWe5gK05i
wO9RBeVeTuF6aIxg2efUf3i05/HkZrWAhO/Ls+M6K5R1eAn2NM4JGR37CUkFkJapHMcxWse5PBQG
DL7ZDMvvbqrZ1m2C50+ECLCuTS+dCBIUPybNnY/lggxgsCeRTCE9+GEX/AjLFjCotOadH27uXVp3
FfNKtS8iuzdg53ludePa/puvvXdvHL+vnste4NTFt7Toqt0qiAK9aYVmSJdlJBSvfT0a2YNXwI8C
8LfFA/zJ2FuqPFLgn+qozVSzsQRarnMELMlNWDNPnVsJfAUSkgd4Msvube5arNYw3/tVu+wWgtz9
UPsm3JI8j9ual9+fEBLUklEm3x/to5O38GyHdjsvvrvsbeWUJw2k+G4C4HemG8PDnOv+Yi6g2Gmn
L8/mAAgUdnTwlloT5QK55kdJ7BH7eHD2wdoPCYPW9pt2Q6DTmpJypJfNe97Wq0xydMv+ucus6VsD
dpJn3mxvLbeyotmof8uNBTIHNB6BXFVxNxgF02drAVhwqo7C1du97HAZRdrR2Y1Lp2NcdsK4YAnY
4qXHucKOlz7pAZQs/evuYTCbZVcba5UIZ5Tf296uj2PTBzEflX41V/iHoXV7LmUAh/WrKbzv2utz
vPbhZ6DgHgTKsBDiiPBhhpC5c03cHiyavK01wZO7VnlM6PLdbo3hh+iH7CnvqitdN90aMgDmxmJv
V6Pp7t3ZfLT6Pn1Gt1mwsvbLoWotLNJhi2g9a/o4bDdW5TQI49EzmhEU2po9m3ZRfXNztsB1IICq
EJAkMpvS3Taa8tmFQfwP6PlgsPgM3tXIsDigdcspOBSBiY2on6yYkaAvsxyDJ3j8EqAn8WM+BzPo
463/5WRwgyBtzo882TwLlvhlurI99y3hrFatZrHl2cJ6U3U/jaHw9mbNwdk0UncfDBXci2VVz+Yw
GYKllu8a4R9oLmVhDc99uP4QmtkyQqyvdQG+DfNB3U4K5QFspK8FmEWSL556FJDBT1B/g3iQW3Zp
PB6rZVkg03ZstUbAso4rybrLTX4+g8xdFAzFtpdUwnl2QMK7q7U8wZSQjMvzMuZ1/TL3VpU0lfrN
xIRPG+lSnAN3hhJiAUQ4oAz7lGb+bJopQ9QLrjif2Osw91rEc+/2gFHn8VBnYXFcyrU6b0y37Jn1
XXaus9WXtYBm4rs8p0JnwG0DYuDL6lmcH8p6OBdF3X/z+oZp8EU4cWfq+Rb1xvCDH3492FPFLO+8
rtuu9K1qPwy95idY6ksfwnCGBJ8+g2neDnPKZ2hJmMUmJ+6TIgSxogCFygVsxvg6dEC6GvBMCaDj
4NagRrX3NkInR4rhQbGZGonZz9mHLjl47Olqmx9l42QAmdepf/drdbMs3kdh2pJ5lYCueXH2+qFw
Eg+5a33EStWmew/y4sdS19eHEuZu1GjHOTStN+1Q9EzXI5QXxvW49O7B5QFdvmsTSZGY2Z4nmtOg
R5Tq5A0QV+3NADw/X/vWN7HEFfqIXRjI7lhthWC403iv9VBFteq7UyBF/1r14IGjoIFJzf4AITYr
kEBRoTSJq0KcJfCkKILXQaHienCqUyGHdTc1Zf5gyamEVZ0q/ykvaE+zlPs0zcEQZXlY4r7yggdR
+B7WDjIMverRK0Be9od3msdHxCqtGZwlseDJmQwQ/VW/ncraXRhJTbOkdrRMimn+chbTi9dcb1Go
KzIVrsn8lRk0MS7bNjJFFSa+lM6plP4rE+a8PKA1YiL9gHlHg5AgT99rCMyxi5I3xmlXYnu5roxX
a4EUJcNxAclEDnn5bTP4pMNsP6WTDJlVmYSpVxHnBwaf1KqJaq4EH+Dn5Xo7GhXWIqv0ttvAkg9V
X7/jTkqPs8gbGY24SYgeQiyrTZ8/+YupktyHIELdsNl3ZspmkbHt1iy8PY2Q+XcCg7CKp3z+Enm2
fF7ZXA/TWnoHxrfaQ8pE553VjdMa00SNehFadbqfla9vmo6HU3RRaN66HUutWK9NhG3gnPxy8Y82
sOnIAKJ4DUqmk12M/n2VQtzcWpfHZAJxFtuEQYnSq9rJIA3vg1SbnAj0e+b7v4w6CCObMwp9oq3x
StuJcVCr0f0I11QjgGnDhFlFifqE8UuDYtKt36bGqZicYg81mOk+ozeOavJgDFtMoJs6g2udZupG
zH0VM0DrRAHpQmYTJ9uOSmR6TKutxsGdZyOLROsWD6ZeAsb0PXtnpT3M/iuXuEGCsQ+0z7vt+Fvs
BsR6Yd7+gjBnkKTwqti6gpRbYrukcFGLlXmB2QWOQ9J7KEG6cNzowlzt01a0PigXY73NnEpwCqEo
PDAByhS7zG6UhsbrNF4QA0of7yvI+weYsOPHCmU/CRvTfjQZcbUI06sVZUfx2lqXzm/UacqLad+o
bnrLWZMuoEYrUHgV9iweOPuBQNjYkU2pSRl045Ot5l/TrNQJ50QYoY/cbuz8Ce1SGqgy5rjEzbEr
652Ad2IxIk6ShjfE86jbGxxt/i7neomd0TNoDZJjorKMKoEVVyXmGoRvbieqMgJ7Vf3cUv/HWtjz
S41P9tSZK/sQCGK65bPSruWd11vYgoJ8EL/zyltOFQ28SbqU9a420c9IDHVNZJlX8cSquzs92F+0
GRvnjgAngtpsxwSEnNzytNgh62Vl2OSQbNUiPlrhD0fUJmRVfEZ1p1J1+6pz2mRsSzeW9dB8D831
1S+263F0BYStJRGhURsHf3RTxnbJ6s4tEa4zm0NiVV0XqwXCiQjoSvXVoBOQQI+kO6aLmfXWjqIk
WMwJcxO6jHZvTRWvXxAMh8JNs2PQt+obviL/iS/lRMLnQS2CG2PR80dVsbaDklkJv9c+qu06jNUw
jbu5atzXsWCMfh1q52PIbfsuLCv8OL3Ogt/bUOtkYL29oCn2WTQZa4UY/IpmBJdZbrSoW4I5GYD0
JW2t7KMOmfSwPPPnpioY1NWEKSdwWFm3cN6XoZ9SYgTOPSn1Qj4q2FvZmu19cnFR4XKL13V1v7V+
/gLHdElIEnWJ4wRd0mUYk8hUOpELa3K20ShIq5LHfFQuSxN3z8xH+0QHov7mTa1xAXTuX7K0z+98
t972V6kIxdryN1leydcAu5V7xnvYOTjI/IXIdmgVmUCXVEeW8qJ6n+xAv0Iv7eIRj3bsrsjbBmOx
DssM1UMwn8HuUvjstNgdDBGM90Wr2hu/ZWtsw67h8wmalAu732Vm+EPYdr83xnbhMOnpH9tEzlK2
13hMz3vb7Zo7osjpFdeXihyVMrgLIzEaEZAd0masyOMIDhGbFBXoxjLbt+1EXLJ6zY7jDwIdc9WR
lENdHvFlhWeaTn73cs2iRW5bzLhpG1F5/E37JFYKMIVnhOPe7Tzj93OHGYloljnqG2LDhfN+PSDo
Uq4XMWyFxQ7Zb2zoVO9lo+npLJufTM/nvLbqK1+Un0dytJyzaHn6x836nBZgUpvouj2qHryRGgnl
L/oeoRhpz7pvTKffhUSWke1OTjIO4VNVlsGNDxf37DDRdcYQNiVkwcYHv66COBSWG/upRJHFSOD3
etXm44TU8lFpp70Nq8B/20I4LjOn2IgfV95nW+fvTZbYo+vrFRq65ewGnTY7V2w6Nu1ySIwMi1RU
dbp5HwaRXnQ3q2OeW/0xtTS86MrTSWtt4WHhtsRjOdsXZ+LWgKZhWTd7b9fNIf2IacnUQRnaF7tz
1E4tlowcBxwn7vLuMA/pq3MVQ27t9sPIR58srcTdNMwuugqY8JFLeLe3tGbgRhrzcdggHhO5cTtq
9I2gJcVpXtxjIIvnXuChyTs97mp34ABn5uWpq+3+LgSWd7Y5U122PCCBIRj9/z3VvnwXwfCWyjq/
WK3THCoNHWIpyq9ML/gBZrLE7tY7zHoPo7ffJtBevFZ1QtcUaa2e84PrV+Z9RTopQe1XEbmF5q7p
nAFBwezseyK4ndHa8myopX2y09J/W7bgp48jAeED600qi2Hf+dA4F6MNTq7Xd6wlffusjUAntkvI
YbYhwM7KKN4n2x9uCvj3sVcY0y4nQGQ8aKMTT9bhTjSGfNlgEKqELIZRJGJI0yduhsUpsZYh6h/Q
nr4ll50SyogtlGXv6+ZNZ9oWRxEveAs54JrzC5ufe80C2yeAb+Z9LklkECRNx3Xys7tiZdMsGgu0
sTv0SSM5MGDms75sHDxhlBV985ln83Bsx7r5TZZ2enYCxYK8jou4DUSTfsv70mcXBZO6uN70rdSi
/R/fZdKHlb83WBK57zzY94YDspUOOJFgxUEMla5LQeQxebejIHG32d6277T1VqqC/t2l/2X3FRai
zBjn+NpCjnBxkOuOYoaxM2fZ0sfm5Le26maUhP52G4bgOFRvu69idd8WytlEcvLDq3J9z39HmkBz
M09uv7xVk2OThKE/NXKaEHx4P1dCJM5oZTdBWIa7Fth0NJiDerMbu08mBV948moUY29BeE2fPNkd
WrlqaL3fAYv+jd/M77bTynPPybcFFUu+0Hgvmm2Ml2xpDqQZBmY70NjW+Ol2hmGx/hIZv5f+OFzs
BuUJ09Pl00RjKeWEnlSEan2IsG1+nDG7xF0+rKemnZuzFsk688oxjmIyynSV1IzhRYaWfMe+ptIo
ENreIxN8GUPsNbUzv+cS6SG1d5OzltO5TwGZhagR7uLFfT8WxqFpGhfYVYOsxCzTbzKf51t/28jG
hHW6qZd2XIYB2u+yvgiFZEcOqcQTp7aYphrHPKvrA78gd3lNFbY1XtsycYVOT9lKgtkO8+9UHcy4
DTLvWIHFQGJnGEcOQelJjK2VeGU2vwQdBO9tzAa4tro+lONMti+cuhveey/pA/mzMdufVdfg5giy
xUg8n2zcZeLUqXZ1Oj7UwZjFY2BnsSspIoMAsnd9D0TdMaufIw2Fu0leBVOuS+EFzVP62ptrR1i9
hP2xK7NdWH6Qa+vSGygzvnOLEm2e0EkMRXFQ4+jfbYZY41S7IIscUcTBSkoBTD1JsQZubC0M8bVV
DC22szOcDbfDcpJdM5jf1WtTXkS/t56uX2DPKs1+IcTFRQBasu2pvbs0p82UM8Qy76lHJ7Tr0pXV
yemtg7C6ecdsPSmOLpwTpm9IccgV/Zsch7OfCowkE4iOsnphdv6anFMWaNTA+2aWxc/Vti5rVT1v
vPAHs2C1Kyl7nOrNve3CBm3FioKl1WaszeLXkIdYHf2LPz00dRV5yFFIjNqNIIhv6vRtIxq7tRtq
QrG/Gvlv6c7jcykC/WEpYSQAqxyMlaW1sb8HpbtjqGiCVexs5wAFc+Do75k0QWjVcFgGZuvPpm+k
lxwBMDe4xRzoSpaYLqxYNOyqvh+lOV/crp6xZrZzhGgjTTyD5HVbkMcY8eKSKR4UykCOrQNLTOw4
yHSdyaf4mKMwrlt/3tUWVQBySzXVEFbhlV8rdmccdZNE02LIsdh3wl4TS0OWaVc6EhqH1E5Aof0w
Ax181gu1l77I/Utdru+s5/bBpzwSOx5bhtcEZZJaC1FzoUfBi5/i9jSnqY84ALsych3eZ0OBeNOK
zQeZ6aR/Id9xIqfC/NhpgjUkWToe5uzX4i/5Du7Y1u6oibz1LEAx1RgvcdLlhxWwgjgSqtUYmMQk
jXT2NqgcBx3YYn5ZhtYXOZgWpPrq6mazsDJPIVlw2c4EprJ7dNZu+FYWeRscJqDL33y7aYmNN9nH
0Kw/sDEMSV3KJjYa+0dgdFRpbdGvJHZH99koSveHnQXWLUWe7tZjLeGDeD87TsuXMhOIW3O0mZsX
YtLWVxA1HZbQ9NKKw3v9bmZZf5z6MjyTp/455Dgcwo4xh6BEqcV91Oma1MM0PPUh5E2S2eAWQPyT
O0YCjFsrf55kNt63jfrRBJu9c3tmzgz83xGBXA2kd+imXVj4aqViM766jSD9FfgNuk/V4Duyq+bW
pOzkQ7MZlod+ndD2TdwgA6jwrs3M5s5ZavtekviP0aARLJrj8DJbGMCd0kA6HUo7cgr7e+eSDFzt
edqNnleeNz+szsK8xtuKe0H1leO0nfX7PgPgo0LWTjX56kh1B/9T3+a0biz1yehCm6UPsSS2IKxZ
pfdmtfX3PJwD3mqd7zYmrY+Glt4xXGwCuHRYgj11zfXb5DD5OfizcxJrsexmjQu5W1CZmjrgZMtf
2YFO5zdxsvCgCsGj6Irl9grrvfgZ/4Lhy49Ol+gvK4vigWlnTPSpcm8aV9moAtTgkIp6zJFnq8RM
hQrxaFbZrWo8QSHnqkScgVTUOn1gNXEPzZxeZ/2u1PfBLY5+7jScbjbK/SWygVbU2a5aGpMsG/mG
eSXd5XbOwqZKW0LFtkWx0m+OQLdQpIm1i8Cw41vLSKKbMDk/bGIhiiAZEmqLOdSFnqyLidHrRyUa
jqLVSrIGg/suNYPuGLhT/WgRkh2ykumTbCoPpejh+bi1dTuUTJR3rgMJXtTbRfi2exbCkyfXmNm5
gtS5X1WhPnL83TuSd3XsEnxCg2/Qq8HFOqytg6A6NacnZ6Ju48+hvuSGQT9bOugdbNlrQ5NlVg+W
11Ew3gbE9CvWtrDatmMYZmI3TW5+QLpLJXp73fpJHZ1i7Xb+hAiP9XmlqmRNuxIayNGx0uJG2kpe
Vksi6XWm/lF6ZUDxax2J6zaKtqie7rWan1xizaOxENrUg4Evrr0WsV3zhxcqfbu6Vpm0/iBOmuTH
k5zGdG8SU8Q+cUzb0C6Rl829ykWwM8L5q0DX+pbNrcijFSzVTlSsBHLOvpppFYgDQJP12B6ofZv8
g2m2E6Od3UfOENkPbKDwBINh2zsDg0xuBju3AtB/h3uXgSazx+jbpqD/SR+fgdxjbFs7+5RVpYyl
1zyto8RVvbITb7paD6RfVUJY3z9A7p9vWwvUOA3R4zU0NOJuopIoRmM9WobEKFgLQuK18+Nyvooa
kIxB5g0PVILUWQpdn6n2wdFqJ/uQiyFgsw9PGiY7utN5uZNL1t2TIrTj1qEJdqnD30ZtfSqOIZSx
Pz0aM07Ix+rX2QEqAYMOGZbKxh390+59SxoZ7RoVYNtDy16GlXcejKY4lE31UrpAR90Bpbb27IUf
YKhj3VZo0SnsUJVClixmf8OY3K8n20uz1ypbcZr0743O8thqWkmvny72VFrNvW8SPrmGAlSceghV
Pd+8z1Lnaieu9L7zNht9OTe1YO25bWtAB6iRqaOL5WXqan0wwryOOkqsd7NIm4c8s4zvXaFPspju
1g67MlWDO78qAg5K3sdkD3nirWyugcUjbnV1fhNyVw8czay7MF30o2WRtHOXzUn8cAz36VgHX8Ro
1sEEkE1ZCbAk0z/qtGpjS5zV+1DEc8d6seg6CdOKVMHiRC3H4X0OZZRXwfkISuqA0lN9nIfX41hv
vm04tm7CNh3PnGN6KkUDSW5zMmZa1UgIFA7EectteVzQMT+OtVHdYu4sYpS1GcfFvN9ZhRT7slPW
vX0tLYQtB0J3YbXzBHbFemLwVWQi2KNKf53Jl+55yHIwzmogBau94waNJfbQEv9OQSZfXwT+PceM
OA1LCHa+8eVxVkmmRb6Hy7gd8nkcbysW62Np8HUyh6SP1O53+g1yRITWdtymicHurXkMoGK9Cj5a
QkKKO27a6cXw0hwpZP5Op88ara73jCcO8VaWz89B5/t8C4PPXpFPKs1qOEk8t3stNhqopu8M0jv7
cjaa2FJjEU1gbRLqIsy4q6nZhbk1nOyxHh5GMx0Ouira53DKHQbbRxvvFtKLWBHRx2k/iw9mCvVx
ClbnLbPW4cWQzDaz1GqfuIay1GzXpPHoJoo1x6ldkJMfXHuioEKJ9JrGGR+V027fpmn6MSDUPpq5
O0a5YrqYcRj9o2+99oZUlEsrgJ8+r6TEItHPzwB3WkoiRUoNlJIZJ05lflY64JQjxPZzAwL3VlvB
dlzy0t87OYZaRYWyM9y4C2ni6tsDMfqvAQ1abmTPqWhC3Iv08Sw1KUAVpAHNamL+HmRcYamnbtdr
Co35xnbsAuq698pZ/TSHfvpumXoCJIgsJE/XccfhpCJZy8aqA8NkZF1nh4x9MR6rOTvmVTMnmMIZ
kw9pUljSFmJhJuxna3R+mV5Y7rt58A+L7eBER2L+GF6VPNrrrMeSeCwaBGWNee3tJLUJdPK1gmlI
EeNoOZKiv0HvL6PNU7yVBCS6UeUYTWpr32iXsvfF5L8EWtjfHFfaR05bdPGIqmeFl2wtgZdituy3
/To3ZVLn6VMhTODyW9a8DB7tFy3kghtLnOmeUhnBbPmadsqPZee39Jlx4nEDms5yCjnfnOrDxseZ
obgd7okAYsXbapJwLir7tqI5YP5eNnuLtiOKjbd9+zlZ5V26rZRGH4r6ZlCPpn0hNRN1JAmq7Mtw
NXsl6V7cRHRzRCJAt/NCy+PeE+roiuccBr0xY071ntBheh75x/ssPwfF0XYuBYUls1FJGBy9nsDu
pl0J+vHnonwtc/ywxZtbgno2+HmPW30UzVfoP3LUigqT04K+IflobRx/zMtAurPFEa7YVW4Nslfz
j9Z/7MwXh3NUe58XB+2T0fNOa6cpsP1q5mNN4kkbsU37d9vdrGSSipO1PFwL0yMlyHrCX05rWMXe
pobfI3Cg3PqlDehYP9V4szRfo/SpPt9t2afVgERwcsrfdLXkap91z5n7ZvQ3liyx1dqRcB/9Ptyz
7d106bULp9tJfvmUbbgT28Uc94v+Wq9OpIp+R85SJpgbslE6+z8knVdzo0q3hn8RVcQGbgUoS5az
vW8ojwM5h4b+9d+jc253zZ6RZehe642RnJEhsAxZTFyg2aXcG/nRXk9eChlrl6Fj7/XysW5fal6d
nuX64o2A+9jhCEEMW+sM80cuOzHo88/9tybSPxbLsM4nDrFLY0WO99D07zoHZtIWx8LcSeOknPFQ
le8GiqmWk2HSvykFo8btwGjNHukHs3yO7w6TCSh1+eEEwvp8dCfwN7s9kogReDV12XSz6vVbIw4i
8zfKtO8tkZvOOqYoknhiuEhCPjXAXmfcNP3c259JcyuNw5j+GPy/raYC6fAFXjTz6HgXnyC8LPkE
V5Huo9/lvH/Hyv22jZd1eaOzYAO1MdiX2Nu1kFlpw6qxM8ddjs6mcqLR+CnzcVNxrXraJVPaxs8u
TXzN7H0JEM3V43GRCz092pTJbRtW3ICE/YpbnAp635tt2mYdiuYL78sszOKKuTVyFQtVcZHVS+r5
VNSzJPcLkin75jlaUGGiL8qzQrk2ZKEnzrHZndKZ7NByX7r1RhLhnrbZfqb0nncabg7hL+NS6C4X
awL34MjzX+eOk9eHXaMRlcPZnl/je8poqwcd42Be7DLYZunxtzJOrkkWWt7zst686iJGf0O5YeQM
H7n23qTHHtbXsy7FnOz8Yg2G8cFZXnX/qYt3OUJN1f6BSe60/k1XT6b/isZflX/km+gJI3hnbEbb
3+tzjmptR5bC1nSMIF0/s+41o8p+1vdxshyE1IPCdIOuoSPeX3n2nQ3TAqzBYUWdYyOT8yuEQPXz
YLwNVmgRmYtiJGrMIWpVhob31yZDtoRQafhMYAtksdzRr38LkWpVflb8tqbsQInvRl/p6K1LMCTt
hvgoNOXb4lSh7/+YnBqrfXPFDyLBIElXdvKMUJUqUuZusvneOG5XmPrDXS0JQ1mlF381GEk4EHkG
2JNCrayjbNDeZmRqFgCcFz8Wzm1Ji31h/Wcif1/raesgfUja/2TCFje+yP7hfhUu963fxqygoRRo
N37eAO8wklYGOpYXHzCL5VBlb/V6YcndtjKFMY2PMdm4LvXD2Y+rnZLRirT81FFx7jkUD803Q8hg
7iHGYYcYVjnwO/JX1KlXZrCKU5PSTm691c2nrvNVLKw66AMasRvzLQwnv6kXkQxAHNdK29hjs0u8
/0bzrlNdrsU6hpUW/xvmNgRIDqb6ItaDVr1PJOXp+xX7K+PSPc7Z/2qcW8YRk1HVXVBSPYpjz05Y
O7u6JIRfJUFhHCf5yIWaFTvQxFJqweJ+Kw5b2X33xYvrnFksNk77mUyfaM0iBxEBggY0mVeVo3Lf
S+3iLXth/o4eL8Jtip/H6kNrPoGowpYqVsP90obnhFdkzLZVtTPzt2H+dut2t6LBRXuAAO7Zrtl5
ECDW2nR0CvqwUcb01ZdN4czQBnVzgIzZyPR5aN9X71QtoMqoRjUPyZ5S/MXIHOd/rXPzeUt9be+I
p3L5g+lohh8EuPshbtiViSU2f6r1mFT+bu3OecetyfE9jhvfRcdo5TtVvUwewlkSDpwb19qWSTro
5n/xXwc88mej4xbgeNquTt7y+VFfPypEI8Z40piuEtcf93flMWoNmkkq0cXbHHlTpOZ6PN5jAHf8
9sfANkg1qC2RnjqrvMkctK6B3mNwCYR8nCXSQurkq+pq+MCN+aM1vxFIHg7Ot7v8DuhR6IreOEu8
I2XiQEdvxMMQrPmvBsngUcI2Ir6WqR3W9r+VujOQxDBJ39GcRSJW15wjVy3igXyYABI7MgrCetFC
lWL6XA1rOySHyvuAHWCJLreV857Gv+I6+g3X/3748g7d+CBa/sOJLXkzV7sR+k3NyUGmBzGjQGz0
TarOd6XPvL5aHKdFxWFxPxnsn4oLKl4gKdKbWz2qtA285slrbnlL2F7zyenl0+Ob0WNUlKEodg6H
imfkga8+E+d5mM65/5vh45+PyXIeeGbEeLm/adDPvETUzu8G85q1T7EJ++64UdNX/G2/TRmtjHfg
InL454N+QZlw5/RBn1CJnn3lxaVFaDBMgRLR5L0TEG2aD6tx6AeWWH1vL+525r6wvKOhQT4MWzu/
Em/FG/SIehXh+nXtn1b55Ro8MZ9l9h+pA9CxKO4VYVbaZepCqP6oRxakz5/SPanmJrSfBhawTc8y
e+uTL3AejaCxpjxU3YtuIcv80t2TsJ9i+aq67yY5EHDXpzSLP1Vq53vwyNXVB4Vt5EOZ32ykuNn4
X5mNPAQnx3udnd3C9ZUleFleHfMlyW/TfNaT43qXT40fuTg2HK/KY1CJMg0XAUkihXjyzetiPrZA
6LPD+/ihjAeyP1jhQmf85iKC2A4tbjER/y6i2Fr12ZvTyCmp2NbLqK92Phu+PT6mhRFlpsXCZW8M
fSs6XDTIpGJuZR3ZU32pCCdKmgO9X7kuz7P5XzLFu9L0waWpfuqvrDKBcHsWnnozQ1cslLS2y2Nm
tBHzOZMyQDWjvyb0rV6xj6TXmlXN5eb16ic1I6z1Xq31ftrlx6VThHt9Z8iqqzoHjT1Uxi9pb5vO
fM85AEw9j4YqDwCgKyb3Beowkb/TmoZatm6wCNBTWW16+Pje4H7jxzeGt5H/p5WHyb/huGAWSLaq
oHibUWNxI7dFUy2eTVFuMzk8TYm/N5TNKZOEffy5OKj65SvG9ZIaYa1rNg0glXL+5qEKVfos2684
PbcNms+c86ABruy1MNMfBt+5Kb84j22ylTZXVUL1uYaSmi9dVvbeN1EvCk68yXztSp7mpjxaU/Jt
W9BT+W831xAPaPrRznAV9qE7HecREgKXghlTlQK4XPNX1ghZ4qkIXGCjvH+e5w+73RGTHzc/KC04
seNtX/9YsOm9jxTO/mu8SEz2zojjVwQxrOAkvLvTdjZ+uq7fxH7dbkQ7kSHSH1rgTh3jzsa8C361
Dy1fDk09HdCV3EH95K8nPJ4WM8Rumpdt1oWLLH1ZTRXC30VAfudROM3OVQ56+7/W80LZv43CejOL
7kvpYlPqQ2BbP131lzruySnqMJmAscsP2Wes5sjfoPwgltW8F92tpWoBmVnmv6amEU09ol/1b0EE
Er/U65/fyU2BHcf4nGqIAT5xurfVocYIs7IeluK/RF1EH+ZK38/ufJ7Ei+y2ImNIGUhx1DYG/C+r
jt7/5PQtdV+O9dg1d/MYxMypa7al8TC5u1kcHNc45muITSNCKhGMDIeiznbTDKSLyM/UH8f+NNmn
Hg5cpD+V5dApKoJRO5jQoi0Qbm68uu5l1owdktCNzhJFJWqQI4Zkx7zLAALaNJMByGZ6owBtI6Zx
Y5WPi/eT6fY/1Xkbu7KDyr421gty1k3WLCA+v5zxdnzttZPhHqp8NxV+4PHZ4Mgd9eQ7f9OI82W5
lf22St+lGwdKchrhUzpqPEWwAxu3OMM2W85vnbRoSF+gRjJkbjhbhNrl5Z++XPTuxUHFWp+NnIcz
54HWr6JF47Xv52HTead2YOlxznP1RxdSmBTWpgepyl7EBLWkx+hSbrF4LaQTzCt9NTHcPmPZu4HM
a80h1ADV2fZ4AIb44ma8ffVzNb9p3bPXP8l1N/ePc+0F4L7g5Uen5A+QVTh8mqwutn8aMv3QAGMU
KxMQVsSqpFXUeViya6udMA0ScvpUuqdKfORLHqgVUbpQSCzlQyqP+uyFyoCFx6BnAatW7NIpc52e
/82oUttpn7SXvGI1b9hvub3r+sefZVDChGXGrpy3lpnisLwicAq7HPtI0u6n7I1KVXwPPUz1dya/
fGzLKRIDzfqozX9dP+9Saw0t/VDBmgiX51h50+OkTfsum7aiWUKjTKOxr6NUIxCbLGnRYdAgjE4r
5D8bXd9K3pdWTGdsX0dwhniD2e9tTt1AcVKjuC6OsQ+qr3lXLIWBKupz2dBLYOODBOhxMN1RrjAP
x8G8d6dwlLPtFKgB7f5mzSqcDA2/XBdVcR1VnR0Qg/Dn9eiPzCXSbP3TT3AXgcLW/hTMVb1DRXF0
x3U/UkWg30VM9mZGPI+7BGWNjXxafRux+UDPXFAjiLVnf2cNY5QZ/n4x5rCr7X1HAQgFC/LgNcnH
tDQftq3tfTWTzqafm6bYeq0KwME2Yi1vIJmRNS9H0P1PhwFR+PNRWvmjXSyhlOs2a9NuY7rNBxRQ
5MX6YfS0c1Ukp9TStqQaxRt4jN9eE9upWp6SVYe1h5yiMkM5w2Hgrcl8j0vc+kTmwiwx4YxRXr/J
Ci3wR2ZiF7lXKg611f23FJ6IzEaaB7/0jwYXLkrwQJ+sTadZkfI1P3Bkgf/vb60ex+FZ2DMjsqo3
pn9f48oPqKCbzIqtseAlIKxPqWSP9O1GTVaQWf6u7g1YyQn32HCpK6i8GkZ+6vdLHN/MbBbsRWxy
arhOqjrV2hwWMHixboYSWNlLs5PHAb1JVHxDPnhZ8ulSJ8672Y6bmUtzLEysgIhwzORkJWU4rfmr
sdjRYqrXQQ2Rz5/RkUJOaxL4CyljHBxdrPMiKdQ4WugmfljYaqc5xnloqj35OyEwImOuCMjziqAp
PzvN2xeNvPTGQjGFfB30/+4MptGEqy/f0PzvRb88gUO+y3k62kUcWmpKN0ZSbDQFZ426DUazYbYb
AOQnmNO1QcFrP+jTzxQ7O9/U9hn3Sao7kQO9XLEoCugCtO6PmsMVLHh7x1Wd0pLpvcAkNwrjZulz
JNwZS5zYdPYQIiUL0rTfd8MYZsm4m/QlyGQLlWVsUrkeXJNyY/yBVnF/f/jsXMzIm399O95Iwz0O
hgr7br2SN99sZlM+z6BHo9tuEw0wTgfyWZwlLIHfwaR+9dV/yjycCc6c8kOJ8rdv+H17VYQYCZTJ
Z/5BYWYxQqq77Hu04zVyFhslDUIPOeaHQpah35cHXa+xf+a7bqk/YZDLkCTShJ9G2/Y9JMxdYGjW
K/U2GB9cuRwFFBgUsR1NsTykeaID3JXQ7NwGgr3UFNmp8ORB5ckunpc1tH0NCVEXlUt7ahLOck+9
2shc55GBuNP8PvQ4ArpZ8ST6wIC63p8QEx2KVYtqvH6xn7KQ9Pcd+4BMaGKt66/kijy7PT94vTxU
KaxMjkGh6pP3jod3XY0IQ+9jTQYii2rVbjUjf7bGt2JmyxtwzRsC6yBfJ0dG1z47Y/GZrwLh3xqg
gdwvVRLOkslqahnrcIyidqxRmFXhAp0UGyWBseauHTmSmX54PHLuj25qH1YkkkPKS2HUgYfkAbUq
tm4U4IpTPibAteJNIMgWyCLeOH16rGMa5dEE1Q08NrYHwaDWsBb3DRcRTUqorkHl6Wjpvb0Jsjp5
MsrnJSpGd2MW1s6lNY5Y3Stj5hEbMJsWQ/GoBYnBQ27ibu8FZiKsmKRxBlkNEEbbDEccR/GaN4FT
4tgau6OfU0V839lSShorY9jbTL39VP05A1a8ylIfhoRom9fLzGaowGNbF4mzt6IwS6HnE7TMnJgC
c1E9FUB6JjZAM0Vm5nuIartoiZvTwEI4NGVgaHLLyXC4C8/XoQ9NhHi+LN/aKT9OS64HiGMfVBrX
wWhXT42DJhHFBJsh1jZSBD8G7GrsazAsFgLY3NAv3QxK7vFBS8RS3CUQs4xkDm9fusO3Fckczlfx
WwQRxcAUxvESOPRTERS8mYSHcqAMilLgMWvDRKIDd8Hii9YCM8Gwyu9zRc+UyVxuBhSPQa+hX1dx
1E5VWCpZBUJzwDXyKiQPb9f2Otcu1qLUC5FnBcly39epwKrrs+5hQzY4WZqhRplEJnAqfiycJsFa
2EFqQ/brHjJprlK9MDAeYucfht+GQbzl82qKxibRnhbRR7HSIwtcrzWsiwHm3618Gck8mJukN0+1
rV6s3Noj5d615vCcZdkjfPCl5cuZF7GbtGjxG8DQXO7T1T4ko9hhpwoxmkVQco/6yKgKA+lhHaSX
+9GttM9WIgj14PwM+ouaHFeGSOGM/dAbGMqZ4dJJe/It1jdZH0Ym9k2Wr0voLNOx7Dkme7zQprvz
l382t9fc8qPhnhwQ5G7iZqb9UOB14L8aBDBkI6Mw2fkI3e3vddUPqOu/ePY4YDEX20iNR3f8KB1n
a5X5gwSgG6l571f6TvXklPXdDqM/3M4YiKV4sO3mYEz45Zp5Z4r8CXM4QCi8LJT9QRfmwbD9v05k
OsIivDhp/dxoYn8n12nSBpPhpVj88TBBlFexfWvIp8Ffz6ccqt1kIS20OJAc92PVQODHwb0ye3xK
dINBrHXk6CwLfBB/YW3CKPnvRRuf1YR/TY4Jhvzkxa+Xy1hOWAtR+jvtSJ3Vyldkzc0ObBk+I8NH
SKNZlsMtcDnYOBdRWd+ZFI2gASyQi2z2MRiwmRdu4M0IeBxXY9rWMSZkJZlz3agf63SAA4hbohoc
xNs91GqUjss2tlCpxSyppq/2d53m6g6X1PR3nSZP7rROe7i1H2+htzfLzwsoY2WbUZuIdz2Zt1Pc
21cpG+BDj5iLxmen8UIXNjkWdILOso3czguT++pYrezymFZ11gnRD9eujNnAjbPVZn+N5f36nrr0
NsxM221te2AurI9kjUWpZwWLmR6dpNzflS/MvOHqoT67g0BgSgIgxjB7MJNFbSwniUwL5L3RuLHp
4xoBKJP7ZahhtslYV+1+RWg0snwUKaOcJLtJkKVRdUmEnGG7mD6Oj7LeQdhv5xLGdcBtXi99c7BT
OzCJW+gWh6HbBl4hT0FZgOHjvHPLGkHlhL48r+0qmsihedJWzPs5Prtr04p14+Skj+FsfvR5Qduy
6oM49e780GzS79G03rZU1birshS/51x63/ng/dN73b/qTgf5YMi2elMW/JXpnIchd/vXBsXHO7lR
5U7eO0SlM6GDFiiDLK/D1uvWVbfpmuIrzy06awSSLzRDhM/u5tQbD71pQBTYq8a243xMs92dlj79
VsUw7TAfZjjKa4E5ri/Iok3pEzQMDKCJSnmmrdREfAeQZxJloXtvbdubH7j9vZtpr1URTEtv7mww
7UDz4nRnUDYWFFRFH2fTObY+li27x21NMqKxKTMt3y8NPqIsAUcalI3lDXPmHgp2jLrCRa00INBb
BJ7jEbMksiEsTHjVBrD7Xzo/kNTm9RpYnmt+LcjeQf8RwCftCMmXJ/FxyFjqq2JaMKv6JpwTLusn
VGjpIe8xFICRZB1obJe/0EPdP1aDg3Ifunp5yHzwYxorCHkx8eY85uR0eOSbJPIm28z9FpVDjMk6
VY/94sWvfI72TD1IbN8HXAel0/oM579NktYJ3dUlA2Lwe8zfFiw2cTPVt2cotZ1yfnt6Sb4HVqSv
adFkgipqANyZSSPAYBnmpYPanZGKXr95TR9dNTZ/hRrZcTO+uSW0TeGjunZJIsFQbK4vBSqJSE76
c7XIn1bv8yMh65fKKUnuSF3mwbwungi84b4dPVzIDukrNz9rXRx4o79VvTQ+4J39F+TIyxs5MOPG
aQpCIXB6nvqhn7eJ2don3RfT6ziYcMB+pTCBuZh4EGQ98qzYt5qYgqjRze5HRxy569Qy72s405KO
RJTkeR7D6/SJxYguLe1HDIj1fW16sRLsRZ4/ZgDZGHenjC0DR8H/vQQ18RUcckXe4XHudP71Vn4X
OtEp/lJre2u1njOvM3eOREjCJNMW2hHRig5UPQBfO0nFkWUAEYMOlm94be+yT1U7Wz+rsjPyGDM0
TQiLFvMq01k9LofZrFB/iGl6nZcZU4bvgQjqfvOqNzrD6qxxYhe4WvRNSZnFzs7xyKNhHGyUIc64
a+6kTyt995+f9WV0934RHTB32BMLWmv5qbOwbJ0FWCNhvs5SL6APVgLfchjVjeM9809wWJkQ4Y1e
TVdz0hOO0+VOSQuqHNH9+Lthzn5zBEgomyUgUV34+BQ6aLCUJC/Ij/ZaZGXDpzGswTvaqd6GZbVy
AQ8EQ6w0T208wNE8n9YHrb9C1eEBmjL5kBn9PW4qQy/jMme4frtvm+LbitVLVSxYWC5zJm5eSsMq
fk3SO/xlRfGHwmaf9A0Hu9k+50xVcjOmHKzV3TLtxE79WCyWx/VUtzX7qR1TrwWtgHbMedWWCYxT
VfnWifmmi9jHFjKI9Ta6VXsYmtlDrgvgEC6m9jn7LLQT0/BHsRoNrktzPshXwgbSectH7w/ZoDoO
A9BY5sOpCSvCIGNgkuTH8pP/mFbUxVjq5qMEJrLX16QkLZAZPSWDIyb+YFVwY/hROe6qOP7r9a58
0icv/h1pgEzgxuPs4MbeQ8yN+Cyl3Z9sDXlhpfXsflbvc7rcT49SGdHi0MgZE9nGgGt72FHLfpgP
JD1C8Cc2wAgzUO4Eeip947w2k5iioS+JPcAJ2+4tvERBqfUArmuywpfknd5jzwV4Jc0ZzSMwVlCr
JKX/vEoOdKOloZdxTVu5wQNI9atzkqQ/oH5ibziX/UfVf2zxjoSSRLlLZ6MiNpnWlBfD0845oJNY
9E0xaozQolMfmoL1tqVm8Uw4/60LT8toZtFM4hKaWFYYmWcxwL6Gnr0H8Gqt4T95TzEhSW4Iut6O
dwNJUUBBebed1oGskc6LGUCkUTGII78aM0MGS1Uy6MmkYmTH2leiLiHjKo0FxlyEP7z5erFFHcs7
NFUYiaC8N72ZcTVNMTSaIcxwSnS2moqZOdHcL4XpISz1KWHGdQpaosEdLI+y1mAayzpos5VIo7s8
MPZx46K564Ih7RM0DOIxwTSSBCn9YWCeY7wB6sqbSC/juA9ndU+oHX/1IlvmJ8GMhhohzm+9tMrD
0NvQRhiVbHD19GqNqKaxK5ryr+JiJx3MMv/VnvsDqOVHraxYtpj9CwpV4AH9ZD7O7j9kvMgMqs5s
iUcwabrvtSLgfq/e684xH7E3TB+EBumBvGvmpWf+N45NbkVZKSnvckZCyhIC0A5QCOPBUwhvbE/O
t+4ugMxNICuXTSdyR0yiZcKdjC8Lx7I9+LeuNBEzDsapLJbh7kNqkVlmHRCO0LDYtOWHp0pifLz2
iz12Qp6UFC2vPnPK3MeDGUAVENvk5WlxIdOAuGCz9YK0H4qHVom/eMruk66zfKPz/WlXdFBL5z74
QlsucRrj56X4rwtcvZvHiPA7OyHGQQw8G7isAK2A+ZdF3PlzX9P3VpMbX/ESt0eyXWa0kn51w0Lp
nKuJnIeN9GUKI2ouzluFHjYiFgAkodB07WKmaCA9men38CG2mAU0Qxml758aIXL/MUt82GubZoQV
CwmQEqyJIMIlWfzPbkS6SaaF2DqU3STg3N1kBIn5EY8sFsAucZNCFiy++VuUzhPpYU+dPQEXtvPN
ktq57ovuLY6dHPVDB0QwzRb3Xj7BiQzzT2UOOiyy/SpH2rJrt3qzqAK82GkyvTpsJGz1C9AtVVro
Wf3HtW2ecFa9lB72KRvLJBc6J+lGdd37mC/iWuXMgrbQSD7KCOEp7EZ+dhYK1W/cOC8Kh2D1oLfl
GzVPLMerC8FVS81wUb3nKPuTrgq6SUEVeNwWHljFpprHv7KufnU7r4GnUAoJB1K6I7OKdyVPpjlo
LY24Bp3HNN4ZWUzXgOfayPktRm854p6emVCDrtPqncim/xwCTnbkbvindUwaPqmPnMHOyXjrU6DE
lX0pINiLlLXBIpfdahDvZ7PfGOGSV5YB62ob9dHLhz/NcquoLGZCHBTi61K53xnY3LZuss+2rfGT
rKxCbampTU6cSzCtbgecoGA/PNIxonpNq++20qsvItXugu4CnDKyezi0rrhLqNremK7Cbjm4zRVS
0prc9skwc4NlX087RShb/gLKwSLKNYZKYaCeKGvSudvfbTjFNk7pBQpzbzEOTV5L5vbYdIrtNDr8
HAmK8TdWEnHoW/x780gzwEYZudiS/TAh/KHXgdIgW92MRE7fJe93EWme9j6X2n+KfrsdYXP1NnFB
ow13dn5nq5yaoDblg5yH+Y2qC2TQYkAvldGjXBVxR9ORO7zA6r7o+CTDMtZcTEnmuO1K2H0m8RSf
g/5Gnpa/HMw1pq3J9n5nj1uC/ceN5oqFetsR4nSwHIULuPTW6mGgySTsXH/gDzksVBZ0ucMReUmL
4VH1WPwY5kwms6KzH6u0hqaoVh36lOFpU9QkwuKARjPg84tJZ/RI2TC6wCrd6yqk96hp07yd07k6
xWIyIyabDvhTQhU7K8eRa6f+tov9/re4h7mhRmFinF3tNpFD9UOg1nIebXs+WebQHxLm9xA0COTS
H929sJUdapVOYXumT2fes4YKJh44srTkXiBSusy+6A6Zl3mHsu+By+0cB6scG5A0w4b7WOqHXnK+
VDOYG+ildceRsR31xJeA8GmIPe+nB9lQ8wcJOCIo3Mm5NrXZfRb6MBy7ntbMYcnji2nN+Tulqz4u
Xm0KZJGt23ktoKLIwTpSfEGTTjzZKS6Ufj3ajv6tUKxpRMZt9KbGO5D72mHGc763E3OKHACzIHet
dg9qgobB1DnTPT5anFrmUdaZ+JoougpWJ5OhSd5BqGv5a/H/Mi/kglgZMPDVbTpFS6YBu/lGvDVm
41dN44dYcd7rub7+54HmnKwFCzfkfHO0ZFs8Kx19nV4uyxlZtxgD/ClQ0UP1opyMwBgBbGlrSMo0
kf9r7Z4xiclrM/ij/eeODi8ms3SQWvP6hJHLDBa4qw1uM2MDvw/sWh0zf71nDmltsBTZXbc+l9wA
SqbRgAuAbCDmszHGPzQkrbH1Ft8IdR22dRrWdo+bGs0DUpfKGSOOAPI/4tY99a5h/kkTl/OwTKxK
Y6apbcYQ/lPYurytvo56Le3YAcj6OU+LcSt1+5eEs2HTpyOkFYOuz+RQ0NoOVR9vF5cUzaXttOfW
LZywEAuemUxboOnR6IsvMbXpG9OG/yFNLvJcz5x+j0NSvve0cFNiBzKMIm6dAIe65l25uMVqlBPh
QI7pdpoN8ZeJJ7sp9rFwJG2KxExuqwTGsPUTLgxz7Y+dpeXEA+ga1ktGbnLYyg9bdnrEPolcs1Vr
9k7Dx8oWgiUyQK3abqCe+vCetnoSWg3AkiJ5Yuhm/wZEOdZa/UksXxFKc3gpB+3d8Cfke3f+nHSr
/hUl9HCFnbYwISbAWUYRn3w8fVgHu+QbPMdhjsGp4rVx/92tpImYEw/2xCb52TRKB82SgC6qd848
X+0276zfkgJrjARTtU8rWwF+lvg6r+Svju5xbbDxOb5Rc8J6w3lyEwMQ3sxOPbquI8kgclfNQiJ1
yuuXasRY6tKsFfT5Cgylr+bM8IuvKQ46zyzzrRmbOUZQqr5aNqF+Lrd9JWEOHHvxrsmQS/Bqwzp1
NjZIKqLWvUIh/2xDpCLEH8qtLyx1D12UZ6NQcJ25aELT14y90/ikpZZZGpWq1ULlutIFdtIRwfdr
a9EqJ4h1KnQH+e3qvY8ZAH1hWkkR1pZ6s5QFr0TolAWKGifoQFdUSm3cFvvRML4q3HyktGC23gzd
quBD87b/UJRSIq83GxQF1ZKagdlOxOq4hnXzjH4Gizfta5oDVsU64U3LjHJmmaDoSANTUZUO/S6X
yf1f8F/dsRz/mfTRXYYBm4CJFC2ER6iCcaIiq1JF+aP8uD8XbR6TOxeXkqJ7C3qwd4XxoOzWw+Dd
O9t2zL2oZI87Vm06QgjCUw2iZlxIDeeapIX/2OnORPjPOB6UBown0fCtGeGpiyrVK3G9zV410rgZ
liYC38vHGx78etuaqqKG0Fj2EANF0Ao7/lfOjCDAlwwQyvofaee1G7mStdlXGfzXQyCCDLqLuUmv
zJTNkqsbooyK3ns+/Sx2AzNSlpDC6T5oNBo4jQyRDLNj7+9bW2zxw6LpqNntwygE15Uho/MgIG4T
J5dY3Um44yNHxuU4ckfZkCiu7n/0UV3cRllq/gImAPSNHoeLFDjkxJ9MAXAaSm0b0Al2aRFDrKqB
+qo1yPQaIzJ6BiPuEBkGnGyUpkI2f+ol2ShDDO2+t2psy380Iop0nB+a8SQqLb0y3aI+NOY8ozgl
tmTyKJLXIt2EQybvWA9zUYpkZxqQKIWaVpEIS114Qu132+dT11PWz1neZC1FGDwP9ij2qWirb2lb
jCiHzBTVpRVzB9IonSZKaIg6gwJwKpxkB9QJdFrqZHFWfZdBWP7ux3Q4kaJvdzhN4kPpp8VN1g2/
hGX5N0QVKfMKhbNblSWuqSnbuVbR301FZh1wBwPaozK5shoT3IzhZ9gJccx1Djt8UVEGybvS4CZE
yc4NSYWFjS9XSV7j1ikBB6P0m3r0yUCWARgvmikbFyN4h41fs9gkmfyVrARxZuzPE5gtbRxJajSY
bqaX2G/VYx0QuPUBRo2saywokY67SUyV7gT5rEXRui9WEqCj4IYMn8Oi4UnjtfWKznzF4zDEHFKE
LdSIoMFgqh+2CtjinwB12SLJe28nUsykZoo0r4P1QW2AS44M+5EoPMaRPrjhhoKZsW17oK4gkvLb
eQdb2JgwFxkn7zpzXYp4XQ7Aqq2+jwLBbmh6N56Ftd0bs2g19zJB0BL8CYlfF5YcXsYOzXFVecYu
6JNHoqZm6QjtlBgEcIu0V+Wzb4nhxi19cZyy8LdSBuZu0/H9m9yJxWYYeua3G/R33CDVJovD+qUs
EpLXykA7V0gqYEH4lk4OdeOwaZ8KzpKVTveZKzEq7cr3VI15OaA4JBTUPdtO98D+0JYEk69TtcM2
icjVET+5z5JWMjQELENj6GuN+bEMLAK4Uklr6+TcintDdk9+lHk3Tt1WxzzMujW3JMR+fRqeqHfg
Jq8QDYfAjoPFhEtqMVXhTzcN80OXV8kBtQZ/Ojgl8gA+6um8beQxiQvyLVB8iT582IdEByo5wSkz
du2UyXsKRMi+6wyRWodxASHP/B18GRGITI1Zk4Utje9mL7Ib5hz4hSB4A6iBni008lvbM1BMhLk+
/QnDxljVBhlVMh8BFx6MNmah6QtHZc8Ehu7Kc1JjPeDJ3nZlPQDurii/2jk5dz0rl3zdDMBGbcBz
1PXDJBDeGAGSZGSdKMSaHAsGqqXFAFBrq0/NQ0JOhRRJehpadZe0frEWQLu3wEHFD3vWmQMBc+fV
QwipzArdrimurU77KZO+2oS1GkrgsEW1jiLZ7WGR9Eu3jX7gufaWaSoQ+OoOtl6/FBvXLcdDMCly
DR38Ioh03aZsdcEVDKSu3dJMnp1u46O6AIEWD8c8y7loNC46J42rwCpQBXG9QGDhWnq6DafaXvtj
UjUb1GrUrLlmLA1L4yapI+tyqoEK59AcXCyz49EZM+BennKDeeuP7wJKAT/pjvBI5kreR3WvW4ci
z/X0Pk4a+OdUVRH7U4yrdzqoszdZN8F9SIe0Oy9AYFyFg7oNO2/GVHmVx3kURyTPI9pco2ZHyosb
iftXMOvN26gkwOSGU+y9bAhuaULvrjIyy5BN4HLpRfImAiqvJLXx+FHvpnQOYRI4gXoqvZlHBcZk
i1UWp7/li0PhuqRvChiqlj+p9UiUvtV07EG1JImLptZaKcP/kaC3vJosWR2D2vRXUTUCsWzLcNmz
LS/jwbUOXTaojT1kz35SGxvfxfib6uT9NPjRG52mtd+qfMLVMWT2ygSVu9HHfpZo8l1Tlb9GvoNY
2NGY0B1rypD1b663FFsn3VlLrUSem9LKSO8al8UtZrMC+nwWCPCivu4wdRD3mIo0cuJBSR0whNCd
wE3Ca5PsOkFsagN48qmXfDPwyXfregrHF4we9dKtMT6DX+wWnjXjzuVI2AczJaE4SJTTJzFhZNNH
e9cYoCRn7SkrSUO1CcGr3WtUiIFH7XS7c469wiuwAAxIja7Ma2ZN5OsDhe9KWOMhDXVYs90QfaMT
0292YDDomTWXi/LooR294WSmbc62FOHndGyU41agv4xQ2I5qGGOCfDRALpE7kMogfMzKCJL/hMbD
s4dgEwjS+sryBNqPyci3aBSI8h33zbfTHw3XzXXayHA70VvhUAxlvGp6m0CvqCDSBqDwOPtCRANk
HsWjD5xiYY9If+f+RVhv5taTgyWdRUS1YeWXU0h2WTMa0qplKpfC4JU1k62fcHrKB4Mmzfix+Z0o
/E7ywOVanXarpPcICYAOoXLNvd2E1QAtMMq6oSCPp3lUPqKOUq/w2LEpy9Erowq+J5pF/YCc2U7X
hmrvJna+QoeBvjqD/bhPUtlwrmrNwKchpoVrGB8HDcp70NXmhpcUbEbTfdOsAIF46buHxKi4dLNm
QI8XE3fwUCOV6yYV574HVNz3cK5ChAqafeTk6SoLc38ruYRtxrEjiTn4MxcE7ARl5qgE6u3Xa2XU
+TZyIvPUG1ZyGkMfwIJdRDO3wliYNc5Lv6fm0xKi2Lpdb4JKf+1q27wdgdFuWkNiQfYUB5ehNr26
8vQ3sKLdSnStBYLP8uXJH4L6SToxSk2MPmTR64ZEUs1T1RrSCNG01b5SWvSNPpXTWm8Mi5RJ266r
DNlZHibN6wBp8iFvfAifHOA/nBAHa9xxTQQzDr20RzUQq1oHxgtrcXKQ/2WdZWypChAZV8AlIf0M
1ASj4R7mtNxrltn88ErTnDljQ3XXSfgg2GfqpUyK36QZjLeuleznVOXWlh5xf3ZAOUxajKwDTwEO
GWUtPK6cG9kG6Q8riY112w/NS9ZyqwBKQpDdO78kAMhlG3jGhhgC5YtjViTr66G9D0o7POQtuVOJ
hG0wutnqYmCmaoWMXx0K/Vze0TA0Y6ndlYGT3iYOzfx0MlrkVckLG1Lh/LEm1JnDaCGaj0O6NoDc
xx7S29nGMbgHUoRraXnR26tA6NONaxJLYB8k4UNhBanTOh/6iBgN7FWrk/OLhjdU59nO0Rp7g7t4
3EIjrHZdSRMCgWrrR6L3/YQgW9W7nB1jpaaa/VQN8XHEpIxEVnrLOgJo75W5vaZjuFoYqD6uuTiD
mu1x5oCpYvfL5RuxD1GamczncFXta42IYvLzbA07speb2tGHB89BkwtvLbiT+M6B+cNuu2qNyKE0
aAY7LbfbrVdODUAOe/xR0U5ig2ue/QI4INs/3lZqBs1TEozwtFRqUROYPSfEBztJwenb0CApF72Y
rgUnKEQIS21hwwIRFpy/vdS1GxrVdRvuXvqur5rgZ1ZI7crwong55cPPzpQWkzoN/2TA99BBDvVG
Rn2x6WWsNibZrrWJBI2ckwEEUxHhpnQQ2CiaeKBWNUdicVmrbTKSb4xCfTuA8l6MBnbtzjcp/0Re
s56M2kZ3SpeNvOmsl6roydXNm+2Iye+qMzRv7wxkwhfhUH2PNeV8VyOtijFRFfkVsOBqZekm3wOW
gO+/pi2KRNR02ZpihLezI7w4Ho1V1pnIowMmIW0XB360Dv1WY3P1s7UxIlcudedPozSoUDMPjEwP
CJ8ghmsiYeo0U0nSEP4G/5MsAzXPWnvwRa4O2Rg6DwMQK8gLsEkwpKBfaE155cVU8npLd+6p73Dc
OdYroYV+pIGAdrDgCxKlkJBYGqCYVziH36jTzbIqy7aXobABMNU57T7iuAUEGbvRVWKi6k4AqVnu
YUb64JSOkhc70+Ax5l5xn3U4cgJ3kgctLopnswU9Y2FEW7dMp1uDGGgfAQVYVhZKlSSK/GubutSx
Z+pzSDU9eghcAllMe68uhx8YmD+pEhl3uNB/IQIkNzcN/rbrrWZV+oa1dbn/7WlbQQNnnYb3nL/F
NpnY/KIqczGApj1iZhVuwrh2X6nJDQsukmJRpsiBXYtOF9kY1cuwImfCBFyCMCNhkqKxLCCILCjE
RD/JvsJFwhxwTYzIfDQEbjSNguGQ52gxNSiWwLTVHMrZ3yAF4JiAHbR0XDCImF2C2aU+BtvA6lMC
9ixfRpb2i0M+VDDG2Jj6aFKbyLP9I+pX9IETeVLNiBDcylxtdJE+k/vy1yVJxeXY6RoRpxYeyOIF
61Ejz96khfgzBe5jhRXm0Uo0lpQHofrebgdxjdm42hDl0BMECxzOesNeerCNAVug86Mrq7OqJj87
Bulg7nwdyYkPWaGC9WFTib2hDOk8Sx+8NNeS7qALZseUT8UqiCbQXgEuwkz4D5BJdtNoY1qxSqp2
2ZASg40JeTB8jbqWJds4xWpNaIB3oNZo1JgACQ5s0S9zkYkrkr1QKpKwOAibfWjpzg16jH60bzWB
UqghJQQNjAUe5/Y2LYrptp4s70EmtTjC6Z6WoSQ/4FphvnMpZeyQ3wI6kIQzm1SHHDCE2VOdUTBn
ww2uDFiKNsL/kai5gG65GJzGXvX0tFkbWRk+q2ykcwh5Q3Sc5PL3jmYaz8iezE09RxVd1xXbRicB
TSpMHSZ85bsIJtcmHdDWhmEHf6NHUDyoNH+KQzt70Ex8uNyZR3RcJMDjpPjmjoO+YZeAB0cFZtfE
wr5PAi3foOewnxB6AvZIHMpSSBSoe+YSOyuFmiFpQdEDZd6IGLIHTffyeuXMJSJrco0JoGuMpDmT
JVqP2iXv7DScDQhMaa5QCO1RxSnwiiSoHrV0gJJFwfAGfDSvuCnSe7jvQDoUKMl6KuqVZ/YFuHBB
Cj6ukqNHp9hvOQHY0QzCuxF4xSrK2jc2Fe7ILl0Gsf2PW49OKABGiHJN1D8Li0CRDhtkmuGwkZTo
Mekl3VUBLfDopaRtqpKkJC8TIfJgSNTFjdgC4H4JHI6FRdYGQI/RhXlJV4iVbcZ/gH/mTFd4BZhH
SwRLiHrBdMj7we9/YDb5XoO7uOqnYHxqyJevKM52m9EHYhdmjUtEEFjXlNfybe11XE1wT0NYoL+O
T9ekfwm1cE3DZnNJWiyBzLiLOKbCmBZWvjRqq4Q3zBFUDanzKwYDeSydkEJiRzwrxBRcc6kruZ2g
hXsonDjdOp2rVt5IfqiXsD+KzohOqP/6Zc+2RrCM7KfLnQFEJ3nMOgtRiOeefaT7Nf5ZeqaW97UA
fwL2X7yaRWv+DPUZpWVjFbLgryyjIayvpdfbS6uNx002edbGEW71HPU1uQSbqzEEcujxZjAcEaDL
Xyx+PKi1GCgYZsMriHV1DcSRc5TbGM4datFJ5qZH5KQpQVVO4EHfl1/swARbIEkwbQh3G4BLP8QJ
lA19MMAoVT4gKY9MShR74UaWYbfwyxl6CZgzZybF+VVjkMrqivYpRO31TFdgNCzghHd2R7Zq4Xo0
L4popvxIYdgjIk/ih54uJPeuhwoXv3rzgupb30Be4z5iKXQ3/Ff01NuG2pnII67KlmTlkg7DFsr4
JEEeGwLWP5ZxVpIvKdMrdqrpUTcKba9TxN8mZcv2QqAi6YlDHKm4GUY2PjxP/IBZ81wL/76F9A76
n+RS4j4W/WNuk9STZHBuy8F2DrQjJehtJq6mtMZgquT5r0gOyTr24/w6suzZUN5kaI+nXFzpaUvT
BRK1W0OPw2/67BATtgyOJMvit9SgIi1Qkd2IHO0pBdxh7TZDchi6Mb+bhlRtNNqjbQC10MjAip9C
zSjzZb2LchrBgIxzydE6pNbporIyfSjKu9RZG+gf1VWQXmNnBVDSehRHikbH8hGRhHAg/8yolOYp
7GbchgPmtOpTpCVIPykBoOwbjHCCwV/la3aScN3QVoIh6IrBXBCrUWuLTVYZFdL73Jt+eXmimAKz
uiMLy71f+xHKVw1uu5gLRZGj7s1pMtYjhKaVqxp36xh8LqsCUCA8GF/wfp7ILYsfdEEyd1aUP4iy
Ljfkev8toMO7DZl5IQeXpkjx8Or0TnGN7Sn4xck2XKMLQbUDGDQlR4nDqqWPAKynNr0jITw+dzl7
AVXYfNcn9mNZDtWisvmRTnq/jEnqJR1yuNrBnkZJoMbnkSv4wjSG8F6jHrOdDB2qQdIwW1hoh6jl
NYCGp0MLvpSW5aHgGc4tWUhBFQcfef0itAiv6AyzbmtvnWGl7XUAeGUD8Nclj7ls7Du4xeVjrsDy
LAI/8A/uEKs9ar5iZY0jlU9hjNdlBNTeQ/p+IzNyZDT8S7Z+6zJhOttFEkT9nXIgDTpGtzqWZJzv
KGaES1DuP7Gx+Gu40f6dFZRyN3SA5CIKiOiK9HRPahU7bqrn284AM+e1lX87lNYv6PTZXuYdXl+j
d8DuzxV1bmw3tKNiW0Zezn7BRV0OufdgWSgmfbsAmJrBdYypZJICqagacd25G2zsBqEk7WD0wIia
qHBuqq7m+HTVHJ5hA4kGEZMx5KuNAj9THI/RjsmurekpGe5CB2kVtzZ9xj1nu5bluKgzNqu+ccNV
EGJMMZuifjBHx9uwo0CD8enVhJhRw5kDMJP7ashJ6hQ//Tlwzsqye3P0rv2VWq2/SWgPBmUOKkug
ed2WxGV2Et3o00JGNRS24M5GETod2xAjqWoYhB5Kk0NjY8H2JE43qcMaUHQkDvWqOdQ21gHTVeMT
TbN0Eoue2qPJwSpuyVcHvEQUkWmCfNiYcNyaAF534G5NIfIbUF4hHi0EHfTC61c0/WqpDRZk0RKk
xRrmaunhN3OSgjYLmTfAf4Lm07iJoI+iVPsCgf7GMjr3qkynYqtJlDTtpFU7Fh7BdE2SvYnscOXr
qXNI0MeuiOrYjZr2pUBWuKtRzzyUzkTv1pbmikAVog156P4K3CfL1a4J10fhPHpSPNiJ2a+ifFTH
yTZf9M6EJp9wqjYZxQkUl85Di7/uGDcp0u6G+VGaiLUTrQ12VFUiGA60BBpdhTu2RItFjZVFQraU
mEszwNdSb7qmO1aw6mMDMw68ba40GLTrsR7Z7+v8IF2MA0aLfRSmZgsNIst2sLUEQvA22mWmWf4g
XiXKQY0KFyZOWrZAJZorWFtMXDhBGrolrq7pT6UqATcwKHdmpIXXzCvjioZuE0CpycZXGNT08suz
34RAGGbtpnileRJG4k5r7YXkYopkUcd5UiEBIZ3H5dw2JHsleqMhrrAnxfhoNOToDwaLiy1QqpU1
YWLpVIXrKvTq56qq6ntR0wPSL51464+DXAFdM1codH9Q/KccCHLzmHPurK3GB7pe1MAYMGwv0fXY
uySCK2C0Lpv9qH9vB7s81lTv8RxR+qklQuYEgfeio8PRqpf9D/qriS3me2fjpKp9o7uRtZduRNXI
Fb+A9aWbCurqg9u7PwLbQdlWkTigcPYbga9cU7XhfhomNSkkWG9O0SMHUS0ttzqLlJ/It6YiQpPY
wuHWmN7GHjEIKjp9rRTdwbe2S/eufNBzVnxhpLtWM/w73WzSB8V1EQ15M5CwJzO9Z1L9KhvqE0Wa
c29wAg4irxPrXhdISmspFratZasBT+9CjRmgQsK35TDh0UQWmK9bn5MPtjW9OWaoUOiGw5bUnY6a
jjwMSZyxobUWNETXtMnn0fJixafgBh6Ice0k2R+ddosrWE/Jz2Ys+nvTbrUfZU9+KNWNBkOieigJ
LG8orMGiEt7wnWjvFamZRa4VhwytUYdV1ZIv6jvUClGU/+bhWNLkhBbk5RIw1VShnCKo90Oi1KKu
yuo+YNvZBQW0TLrRUJmgnqpnONpR4dBjhQKGjjsuNqMbcwq5QqT4aSmiF0t7oI/KQvdG7wo1AG2h
WntEVsyZJiZINC1dPxBLoWiq7Wrau24H6zhw4ufGI2Ht6BQb6pijwRQ9bVwhKS6TMELqTPYXUH5V
I83pX+lNSUY5TmxYIwKMP6aSYch3lGe0ZRzjhuykQeP0JHNwl+CrED3diKYMI6VLa6hV0zUG3cFr
zOrVSHMEaowHrCi3URw7jyiBomWZlfYWeQvFACAf+LnagKaR41y8oYQW5i1BAJJ7nDQC6bGt1Uez
sUqqDqhtqBMobhrtWPhrp7P/+G7b+dRIh2G+72uArbBRYa0xV3k/UkEsPUTLsHGh0EXW2O4tJOs+
oWDkx4j4y7iiC63lEFlSIJXPaI+eyyMNJ1vK/jJ/qYGEj1y0zI5iqwmVUZtTfqFbx699i0pLtzSo
5yANUa/55r4ufFIqSDZ+W/3Q/vEtOIYK4K+WFG8OmdktQpxiS+e4cf7r0j/YDdSqMyjnBzrrHHoE
bMEZZSrYipehA8o7DYABiW8lLM1FXlGjdBLVr0pLxNsKde6VIryiryLx26Lm4MUMZ8e7ipZQUE5B
noUOZpbW1aEEx1Z1pIw1PVl0SDjx/6WFQRNo67QNtbVqgxF/H2okhInit9YiyCQjV/6OLSPkvhDr
XFJLXo0xQxFUR1naMhxO/MwwD7aFiK/G2HLFtbTDaRDVV3FLjgemvLPWKdoBEjFsqCGRuddlHNJI
dNgYJf7kgvoo4Pqu0/Qnitj4JZXubFvLtvbKI6zkrMDsJA1/XaRjdQ1G3FxXU1pCjaBRgF2FeN3Y
8NLBABdk8iNeRTRZ5DMUhAw1GrQwXKqqhWdjmSg6fdBFjuzCLfoZqgj433FhVv23qPeaVx1oF4xV
Ukv3pYHCjC7I5nIqPNDLBtOvCgG80JzyyaEUvrG9WxdLAwHe3JtETIhdSw0NjckF9Eh2EBIxljH0
n3OtNGvVd59A4aXMcp6nS8SxDzLzLkjJxmoo7x9EUeBcG1wX2z3iVhSRFQl5k6oulW/8WEi/bVPK
g9Vjo4RW/jq1s2ZSh04rQizm3CLbddOEr4ozcZF0ZCrIq5OGxd4CFLRX0GkQrIXwwLfQ7ZBICABt
M6VV0whAIuFSbJV4kQjk3GuTXiQIYobqiSuw3Hb4xXFI0y1lX0rJUok6QmIZDTud0wtNrDbc2KS2
xW4oUSPTjSy2i/t8wNrrIaliMyJBpuuVs3CShPVWOHy2FItN6JqQ8M0sfUZZ/mQ3FvtNl9IDOaT/
sOXG1RvoXuROXH1rmLJWvJrSEcwY3YsXbolbdgzYyrUBdlnDH7qMSs18mFBFIcoLq2d6xOhbp0j6
UxyYFkcK067WqaJSPZsoJIOXcUJdHXQdXTsHt0SqYrSUU0ljKQUoIayzfDs1hvMrjxr6cjrUBnwP
udTlluefNqA3HEdhQlU2//zP/yp+/XgIiXH/z//I/430jV7LIfRiiGlAC63nf/rzpqEbrm4aVH5M
XZx1O2+Vr7huj/k91uhv/lQsczl+vzzE3w3VGcJ0CdQN3TKVOGtAT5LNpjLd5fdyOo7OE745K8a3
jB3y8jjzm/jYTp2HkLar86oMQSfsj28qpH+FOaZudl9EtyQtVOGvTPblNnwtsR1eHmv+my+N5Xwc
q8LeFM7NFO/H4TXz/7jQY10q3pKUe5IiNjsgC7s84mdv0TFsKXXX4L+MeZ68mweq5fQq0VLdo9/F
e9bkN4TGKCwujzL/3WfPpYRtWwYr2UW6bHwcpZVUfM1Qy+6VsTc524HXvIzuLtF3Zf/78lBy/q1L
Y509kU8LTyY8Y+U9FAYsAO10j7sWAeMbEuFlq5Fppr7R/3bd0xCTYa2/eNi/lxaz0bFdwxW6ZDec
X/m7V0rrq9RFOMjS2tsEldnu8gN+8sU+/PzZfHSpIlfGGM+tso60EhfRVvP3hXV3eRTzs7f47iHO
ZqLjOtJxekYp070frCZ11aofl4f45EE4LJh8SkmDctvZAk4GsmuIFrL7n0n+vcOnmLkESqvLg0j9
7wfB26WTspPIdGGnfvwaETlYVeM+u49/2Is3LjShfecke27grbZX7Q3yisB9ujzoJ1vG+zFN8XFM
JB1GCoQpu7ehvqNfjQt37ZPnSfKT5x4uj/XJh/ow1tlOG3muPhn0Y7l3yIz2GDsVHBU5vlwe5dMn
omKiEH4pl2YKH58oo5dfjAozu9fdpxns1q+0bu6yi2Zk+nl5KP3TJ2L1WCZzw2Vv/zgW0mS7Fw1P
RLRLK5V70Hwb649Jx5Hlt1J9Mw1v3bWPgXlFXzhKp9QAFPavWze/5qAPPbIQtwmYu+GK9pGX/7S/
VratC1swjXRDmvN/Pv5lQ1I2mha4+oPZ1S+V/mhk1p//boSzzav5fyMY+X3m3v2Xv372ZsmuuljF
+fsriSgoXmnEfpf/fos38GHzPXtD879/t/dVnkWOWTCCTaUgpzXYIjEP8Vdr+tNRkJnp1ry9EvV/
HKWT+IRoimY8kBdBngTDRvegE3UGHcj6X5qO4s+v7/Uh+S6p8A1meZr1nX6UbC2Ha3mXcsnjkra9
/Ox/zw4LoyWeFIeDztXds405zr1BCkG3+tZ9tqzHaP/f/fzZQyuQjHFPDedUwT9NN+0/PbVsXuZ8
XBlCJ6zSz/YRPF4FihyTzOu0a4dtNHwxMz55O/y+g7zGtQWL+uzt0AeSntua9B5If2cw2/+DP1+3
LJsDBeS+cuZj4N3EQzwqC1vU9kNVX1dQib/YZT/765VUCreeLggDz1ZOrAy4KOPggb/cj5tq+Off
VjfniMFUlmLnOzukZJGbRaQl/smCwKezcP7xwkcp4ugO0iKDzcs4+30jUGjHNFt7CMH0AYovtet/
PDnfD6DOTjzM63LM6KIMHY48xzbLvwhT5/f7cV+xyGXDtZi7uVpCns0e5G8YNZrcP7l4AWn4Ro7P
/A8mKAohSxArsMM78xR4N4MKUUQ0SkD/Uvu/3WsdA/vlV/T3pgUBxbCYm4Tbuji/Epla02gjZa4T
OxDtXdHUGXT60f/5RP0wytk6kNpYNZVhhKcQ5BJ8r+yLp/hkIXz4/bMjEGg9fgQ6P5+a6qoJr0jZ
Xn5LX/3+2VfgLye0DVV4Gp9sGIPlF3v0Jx+B48J18KcplzD6bBMNTdovIQpITnm2Qh2eHLhhaeHy
8jPMk/FssnIAUNuylE757jzkrMsqoTrPIKKlsTq1jeyINqryN2gzL4/0ybJgRShWhi0ksumzbSkN
aQeBEKw+pc4N90RkC8q9vTzEvDWcPcyHIeY3+m5ZlHkQsauX9SlGdLoZMqp0DigGWqRN4s6N21Nd
m8BLgTSRI05JNv/z4bkfCJII0lLOeTBI3TbAGKNXVMlQAlQTcGiLxvM3hW43t1FBq24xhRESHWFe
1UTdx8vDfzId3ffDnz19FohJKE1Wp01JQ1Dt5fKvz7Pt/N0q/uH67QryJWeLyYSrNCKarU6DfKqm
UwlzmQ6R8DFcp11r/tXl0T6bLIqeV3BfdLIm/7o4v/uSDvolxA9ORctxNKQUUEvzzSjSLz7YJ5Pf
VY7JGT+HQdb55E+aDMdYblYn/G9eF66G9K3vywXkbbLElx/os49jmggQHJaaa5znsFADlKXTD9UJ
O9FDZfn73jS+ONc+e2dIR6nDkiaz5Pk7q7JwmJyoosUgfIoH2Iz6XSwbCI8R7XwuP81nk8HWdR4H
gYYU6iwA86lriMjImxPC0JzK8Avi9F1vQT9qEA8mtrylQdD68pjys1doE0YT9/1rQzwPDPysRRzK
oCkiANLo1iagZpf8geC48Rm/a6GMRu1dj1uhcwHWhbvUVZuysR8u/yWfveh3f4g8CyCasq8CEtfN
qQEqZ3X3Yw7NpHy+PMhne9n7Qc5ecdkWNZbMqjm1NKvXbuNxb9qUtHGBixONtuuv1venb9eY15vL
XUWq+aHfrTioB2ZcjDyUQAlTNfeR531x1Hw1wtn+ZGdeJxVt4k5o3nzS2rBeBu+LZfavd3++TTH7
kc04ZIQ4bD4+hmu7olfmWJ9q7Q6NSo6wJpR3bvkqjWynvB2ssQXdL7/YSD79WO9GndfLu5fn2XWa
ZeNUn7DvUOi8ytSTB4J6guRKpaxNFiVyjcvzQ84T4K8nNQ2bwMAwLeP8gu8hPYbJGjQnuuGthLxK
6Yrs3RXeFlZeGlx1IXoy7Q0B8xfP+ulnfDfu/O/fPasfwnAt/JBxA3VLIfPZo/Hz5Wf7dIFZZG6E
7TAlnbOVHuRN3WuFV58M7i/WdQorVN9cHuLv1KttuUQi9CCyhXJgxH18DM9BtB2yo9A4paO0CEzS
vbfqO709StdeyvpPbv+U/q3WPQbFTRp8MfxnL9EREhGn4jQwz4MhHxzHROv25gSGU+DiKr94g1/9
/tlac6Kxx2LD76O8RFOi2i8ugZ8dAO///rNlhvojTmI8l6d2JHONUSFflcoHZ2jLZpnOgsYgGYOT
NlFtu/zhvnqys6WmAjiAicOT5fSgmWhel+ZXl0eY3835wuLDcO8hKw6D/Gz2yRFrWQoO+ERTNdd6
cmpCHBpg/L48yt/PYQsxt05UJtG3fZ4XomLo0idD1Se50WjdiuVldXmAvxfRPIBrSvHvQ/psQ5+A
WKDe7hhgQN+w1YGREff+B2PMSS20boRran7Id3sBHaeHWA/8+tSDiY7Xydwb7YtT4++vwWNwjybo
JOvjnp9Lrj94HcS2+pQ7K2wPwuc0XMfxF7HTp1/j3Shn6yVFxVu1tB89peolMm7ddH35Rf19QPAU
LoRL8e83dfYx2sEgfC5MDojyhSod0csW9Q969mNa78byxpFfhUufff45MrMdyctzzvdQyiHphLag
Po2o2DUD1iWF5u6Lj/PFIO5ZJCQ7Y6jHxK5PQXFLXzQXlrB8uPzm/t5puC4yASQpLeGQefo4xbwo
KtEdsN6B3WgNKNtlR/k6AoEP0vaLXe3zx/n/Y53tLWJwAlhBKRFKs7V1CkmbyPliVc5/7sfN5ePj
nG0uUYTwHPMPpyfw1YjWZ61NIcnUFzqt6KrqqyvpJ1HCh/Gssy804P/28f42p8B/8NgtQ20vCn9R
y1Xj0NO6guh4KIf9IL9YUJ8t23efzToLXyOvHPiHcNKQxy6+1f2VcrdN+8Xb/GoU/ePk6My2Qn7J
KER7Q/TqR8egeuAsujwFv5gW1lmogF48bF2fUQJQpTObkHaRX2ykn+0/71/X/O/fbaSDVeKRGZkW
Dp4nWDD6F4/w1e/Pj/ju96t2aCavLnmE4Xnw8GrcXX5Fn/7+LDzQgXIbxvnnznOVCzhnzYmGIMsg
v5nq3//BALqySYRRmBDnBQstCgzRlwbZo+g52ETF03/w8wY7JQemze3h7BNXg4jarpf1CeodDQ71
LzaxT1/Pu5+f//27168oezrTwM8LHSz4ldamm8t//6cLAZEtlW5Oy78u5CiAjREVf3WyQXll01NF
7olsw7rFw3t5pE83sDlD75IA0P+6J7aOKDUsc4QVPZImy99IC9pLpdMOqWlRjifT7vKAn1zp5oQh
j4WCSyciO9sy4+b/knZePZIjOdf+RQLkzW3aMt3VVaXKdjfC9Bh57/Xrv0e9725nRupLoXoGi8EC
hRGTEQwGySDPAU0qMnUIsRLoafV+G40dyOtHzXqILZhFZ6B1kAakFbmLS8rzBrXXORX5+fR7tmcW
LZYgllLN62NgiRnt17unLP1mG/e39VvyLvPTIEVYg7cs0bJ9UFlHcJQoWsZk+rq3h2r4Ph70FTFL
Jqha6tzuQWPB1ZuZZBst/d5a45qAdwAn3R+TcHJ+wzjOhaiXdl4wu9tIcKi7JUXBFkAAWu7r8lve
HYpqJfRYSOAIps4UEo+sVTKtEVnIyp4D7w04ADqyDyM0pJLsytYHyj9wX46JDMajtwvTlQtueT0d
Gq3mit7VGyEYILS78TbtGnQFTnX7kbnBb7ctY0kEwAaqbBu6TugoOG0gE5RYq9PWpay3eQYQd2W3
liz8/Pvz388sPICFXK91vm9pwTaBOksqn6wWlszjbT2WLJxeNJIEAmD7qpiblJZNw3beuroKTTUT
ZylkXknbH26LWVTHIAmZHz0dErhLdeSxBgxVAn6EPGLjmxBsblW4xKnR3ZazEJHih3iXgZlFBYpT
MLyuHzTfB0HMzfViazK0PSn3fXlvhU9qtSvXYtIFIwC/gfyQQrVKGC94P3j6+qhIm9E1/b+abZX9
cVuZhUVTaJVRDZOLgzKSoExF13cH4PyA44ZY5zCl983EoPLKkv0suwlhL2IouajMBDOsJjgGUMys
ROom1gzYGc0/RYzFZsarFL/o1pPqH4w8mPEsN0VkbSFl3DFkudVphQWREOJLOmN/Q2tdn6vlRCyW
+ASc63Julk04um16pJ09hsrIe4i+3xayuHNnQkR7jPVO6eVoxEGlm1M+/UbyrWhn3xfWFESkKDb8
bHTpJ+8BZUvhFVw5uYvWcSZCsA6mCBqDWRhUgI0RBM8PEtQ93dpr89pCzX8/80PRII0THC+jG9R3
0I+G9cvtjVjTQvCjejMofmMmLBTkhUzjdh8n54Nj7f+dlPlXnGnBmLFmRWE8uqHxaAbS1ugYrnIe
9LW3l+XV4rQSMgCPKd4Kudp5oxzkI1BCO8Xaqu9vHKM9Qf/1fUEPehqU0O4xK2U6DNpdlKykCgu3
wcX35wDzbJ2gVEppOqhG15/2nsKUE2MOh9tbsSjCoH/EpPRBy7iw4Zrtp0nQghcFr4tW7HsGppWV
3V7chTMRwioxADGkdeqPblo9wYU8la+3VVj7vrBKQQUXXdCjAjyMMNlx7m5/f2mJ6GPVTHpNNa5k
4fvywFth16iTa5gwAf85Fh1Tniv9HfM3RKdvYEw0MXBL0kh1udMjM2/ZEBayS1MrDD+unwFMEt1Z
1kPYDStbvrRexjwdoBOyo5HgqZS6CNK8b2TSksdalrZ1N67cGUt5CAmiRdsTj5CWpgo3cQX2Su6T
o7i+DvAcpzyLFXljNBpgzSD9RjAlqvUPhqIfpmitoW4p5kAvRgiAnTGumifAVm5ACI0U16nnLm07
eoDpNdEPDmNg3oqiS0vJiDmRoUFAcNXTmgKCOVFxVd1Wl3ctvYqgld42vnnjRcM4lyAYRg0WJMDN
SOhB2nyKDsM/fvob9s2bvmXwMCZj54I99GOWMiivK66c7mDHzeK7yF9JEJfWySYh5QmORypS4kvz
tjxPH8DamdwcpI4URFSwz2+v06IEbJnnbkM3LNHipEgqginNJ7cB7TJoos1ft7+/5AR4fTIoHBAG
ocWlBkAuaQ0TwSM0i9Ee5FsvkvZS9xvLdC5kVvLM34dMS+tKU4zuBAq6tlHV3/DE598XtqFJxikq
HZTQ/CNT24Oxu71IS8Z6/n3BWJNRhQQCwhTXIT1SwP2D2qMxIPPUVtzl0m7zRECtnqTCps51uVCa
CllrH3ejG0cASqs1J/v9qlCco29QUXjWuqqkEGMNFkACPWUoSGlz+aMGk0syGHtaU1bS46X0nAkd
XdeYo6HrRTwdKQTIoGWVvQuqXraTHXAp8pzJUj2zQWtW03ALs1q9hQsPEgO9cF7aeijfVBOOqIF6
OFhP8tCteLaFrbz4TcJWjoZML0zDbyqzcNukf3XSa6k+2fJKTrV0U1zIES7XcJDSUlaq3tUYxBvi
FzkCMTLcDMVzab900r5vTrq51sx0PT1iWSpZNkVYm0flqzdlQ6H2yrxu58YwcUGvmqgViLg75vSK
4Wj5yWaKGHvN3uClqLRiZWkX7nqVZ0AqkDYJlW0JrkRykt6RbKt1FeePCCoWuu4YgM7yR89YeaRZ
3EQmO3iaJa4gvLg8JjUoSkw7ZJ07qf8kwCLMPTEFo/1Qu90++AvnkYZIee6E5bIi5b8UFCX1BIhc
C2tUdYAaOZhWHNeC96XBluvJpmPwuixiaaVk50A6uy0Mh4TMx0mptpW29py9JMbAGogeKL9chQ7A
p6R5qZeDG6a7NGRO/VXR3NsrtSZCOFeQEcdMDyFicIDTgdX2wVqrIKyJEI6UFoFvN0yIgOZ7DB8Z
hFPWTHhpv3mQx6go+Gq8MVzuNxjAOQhe9eACECODKra9vUgrn//pNM7uwUC1skLW+Hz/2dafmvj9
aRVFnP/9+p8PgWef180mHTx8KHc5zNyPGbDp/cpNvnTyzkWolwsEWnXHwCd74MN+8RNOqYXHbuWO
Wlsm4XhPU5M50HsNbgsmXQSuc/T3v9uH+QecLVSoBHVnzedBH75LP0C4+I3Pz03zlOzo7xHdU9AU
UMcBbuGC5Jq0jHIyrv7vJAgKqDrw8HWGhBC+TLia97/z+TnPIMWZi46X65OOqp4Bpt27xVRu5TDd
rr1VLV0VdML+V4AlnLPSTjpb97gdbesJYBxQaWEtTXfSsMntlYbwxSgEtE6qfHT5WvRlXyrDjP0E
DM/YuknlKsbe7+616OQUx079ADLBvlGPflgyI73vGb6NrM+3l3Iha5sDIJwvU+U06QmaFr6W5VDf
la4KRr/TAa8F4e/sJgPwXMCSntb2bmFpqWjiwYAVp2osdj+aABHwB6dwlRTAC+9ODz5KFfB5kEuA
VLFih/OvF7K4C2Gz9mcHqbQ1DwA4u3B18vo8e+jag1S/+MlfcXCyYoBSB23FhS6t57l6wnomhDgt
eFeF62XJ17oBzy1QD009Pmi6CbwEnJtTv3K1Lbgj6kdzNz/EESSSggGFtVM6g6wUbqZuxr/yla8v
eNSLrwtnTQPXI2stvt59SobPo3WvxEcnO922wqUekAspgkutewcsZw0p43jXA/qph19qP9y1zj8V
PdSwJ0jD0asfaj1ZsZC1xRM8lVENdgqlSuHOeCOU+n7jSr1QbA4azixQqoE1BK+9cGk6aIAZWXvp
mf970cJt5mJoAiRy0sSBDi+ARI9X9dw17G9h+UG1H6r4x+3NWVoipgCJnOV5MkYT+nMSyNlCLUgK
N/kAcLwxrJyYtc8L5itbEUNKY1q4wM913dcOVOzf+P0w+hKPy0yfmLOFn21B28uKLkla7o76k1M/
e5W5ImDJpdlMGxLcUAQhN74UkI211hmkMm6Y549DCCJbBPccgMV+DXhO0a8k4Usncu41cCyGGznu
QpxJbTprmoA5jc5+lXKAxKGcBM7PWsktFizLoBVQ5z2MzOJqVAjw/sIv6qx0w38AE6j/ZLTr9r4s
uEqmvrkITJ2uCS6Dy2WjwjZJzZSUbgKw1KaS9Ie8j/cRyLmQ1+4q8MBi6d1gEnRonMsUjntsG44D
Z0rplunfniTtZuqd21otmPOFBOHApwqIomqPVsUI12t6iO21mcEFc7uQINgzfFw5SC3oEIONH4SH
FtS36sjAgLUGO7NkAlRX54kgrmtVHD6qbckaes8vXWNw7eYjzLmtcby9XEuFCIBn/idDBHeA0qqE
pJQLs6rvmxoQZOmUgEbmmM+69ynt4KR6NtS1W3pxk0icKQeYNsUf4ZaW886MobogLrCh0DmCEndb
q5Xvi02nIfCtaVHx/cT+qIMaPPx9+/sLLgAUnf/9fkfwOEEXVorp64UbNPMDlWrv4vgDi/XvpKiX
B9QPurz3Qw0pKXTG9zpsGQ206yvFkrW1EtxArEpl0tro0nXN11LLP3hFdHdbkTUR89/PbgBeb8v/
LFcBiSPPw83KFba2HcKZDyWz1nONhZpq3o32ErC60mZaO41rWgjn3vO8Ri5lpFj+MYXGodj9u1US
7pU2h30p8+dQiNSTCUO//TBwk32+LWXRe52ZrhCSVzXszV2KFnG57eQPKkP08iGKnqO1lh5l0Xud
SRIOeU4/iaalHEKH16EQvsh+gk/NVpqdqoX6Pra9Yj/F6tGT43tbajeqU39JQvkO6gDoDiAI6QLr
223lbxsKXaKCIeYKOBkZS5yn+yDbNvWH+Bvjj7eFLFVZz7yDIlbppzIN5STmRHnALO8IfpKNV/jt
Lq7DfhMUyQSTgvEas9l7yHurDQS0AxCDsH34zCKvOPhlq+XZUwfxi9kIwaqUwHTKviTf8+CMzg8w
wa9oO/sHIQJG218CBINyikKZiOELN9KqVwvcslAHIRBYjLJW9roKTLHuHLrBeOjRUoXPlxrmsSrl
l9u/Y3lrf/0MwdomOZ54TeYey9sPVge/CbybdDSTQFsr+7t8gv4nSeyXzwKtN40KSRCCTcFjLj9n
wV3uP65OaC0foF+ChFvGsbyqbTtWtlN34CvU4YZDcXvVlq//X7tnCndM7MV95mVk6GUOFYFyMvOn
Mn0K5Y96ASL5sfd/jMG4vy10Ta/ZZM+uA1+1m4ICD7e/80Grn1Kb5Py3rs5fSzf/hDMRVlOaajWL
ACl5r1Tti2H692NeH6reOtzW5v9z3H/Jmi3zTNbkj7RKlAbXdPDUqH+l+smyPs88XXID3l3xZ6ee
nPF7YhyBklkxxRWjN4XDDcZpl3QaFlIrR8jRZeeUefu4XdFwcb8M+iUBgKMqJzZpSIlWTFkzsV8W
TDAvZAjbFScyH84rH3ImQdDD9gw1Sn2uCqO6d9o7Pd9CMhdLhzLY+8rjWK+8PC76xDNxgsvSusoB
ILXnDgQ3G4zq9w8gzk0FvxZM8EVFEvtFaLJgZXz80qx59JXFEusBNF/E8qiwWIGyo6hVPYf+3164
sfIP/vZ3Oj3OVdEEH5SAI6posyqGGjCL5m+CFb+9Ylya4IDKRNFrEzBiV0oOrU+r9Kehu799Qle2
W+xhiJNuCOAD5GqAhOG1i4aVU7isgk4FEegQ82pOuFDTaACnvXC16s7rOkikjj74p7+jxC8hgtM0
htzRkmaOcau7MXrujd+J0SGB/a8SgsfslLRus5zvj8bBCO+Bgr39+xdd1dn3BS9ZM23IHc0iKfVL
LD1YwTfVP1rQFd8Ws7YXgiexHN4K7HheJn8fgXNrElOtiFi8/w0LR0jTEA3C6qW/Bwa+AQKEkr09
QHr7T5wdDTgMVes7yPMropYX7ZeoOfY6u1o6XmbD3qAA4Ed3o/6l6b62DOvX1koKuLxov8QItpXB
sNJbKRFN7X+FxEcyH+Gvu70va4smmJfaQuCSmYShfQMh0J7W/o0OL1ltb03ntzzKL20ESxvLDMit
n1UT4NFhI0q3q7BOi/tiwo6nK/xzNZCT9oU0kN7g4CEB9bUPdvYxLz+a7QqGypLjYuDB4FGBXp+r
gZzBSoHhjgacL+wow1Fe2/fF6O9cgGDKljM5SeRxEULOHKc/2vyYWO0m7F4b68Wo/7S6ZJd3K0ot
rd25TMGmS11ThxAYaNeEWjQDJv+gWvu0+vJ+ezuXIpg0rzxBDJdm4arSl3KEzoWe7kMIi8kaSsSa
OoJhp40ZVXVSk7U7nps2sDyU1SFRILWLs3Elqp3jEjFMOldKsGzLao00b1AKdpQADrH4YRpgl9r1
8rOtnm4v4JpegiNVBp9mig69FHU3hjQw303DR2igb0tZ8jznGgmRWNbKtTYmWDijWVax00aKqL9x
8egM49Chw3g4L5+XPlQp5cGJbW6E1jQ/GEXxqtj9MSSyBFvqN7rHjDNZYt0xb2HDU+Zoqbr372Q6
mmGvXXl9WPYJ/1NHLD1KYMjAkkUJw06PSvNk678RB5yrILiE1g+TaYzmEgkgP3L5Rw36/e09X9NA
cADT0MDSECDBcrVpo3z7d18XDn5LlxSdD8STaX406332O1fy+foI571N/dg3/dmc5Dup/WzGz1Xx
IwxWuhKWz8WvXRZOuhGYLexjcuH6+XMaf5bDV6nb/7uFEg54OFoWLascvWE8+JDvubc/v1j+O18o
4WhDQR13jsc2t3G8KyM4leLPAS2OWfEopc/6kB5oO97Y1g99eOjUj4HztwY7sbGWIq9Zm3D88xr4
CwvIfrelo6LxD3K1ouiyo/zvVtEUdulf/KJoNX9OYFTlZdDvwvQwk8pHn28v52016Fe/lALDnzfl
KVI0Mj3tThtXQsC17wvHXjHDPqkKciS1ZDDiPlnrlFw0aI3OYvoYLdsUmySYVDIh5apI89KOZldt
Yw/VD69QVwLmRTXOxAhq5KGijqbGrVVXz1X4xQOd/zf24UyA4LzCUY1KEECIYyFesZq/zfzrvxMw
a3gW8k920zfdgAbpsFMmUN23t7+/aK5An8kQgyiMRwv+q1PgXLQAfKH/ZxtVUB0dFWmf9Csx+JqU
+e9nWqiQkYU9FKluxVjCoOx741tOyJ9Yay+Ja4IEL+Z0WdgFHssFl+Cm9t/07K0DtXPsP99etkXD
InzQDcohhibO2I59E1tThNufJPqIdeyX9qnbIhaPyP9E0CxxuWZ5LCehN+HzZYfSzmbyvlRrxfrb
WlzND6RW54G8yCk3/pwAY/j7tgJrXxcOn2dJ9jCMpPiN/0qrXLziaNc+Lxy9Sqr0Us3YAsk6ZhoY
6Svrv2hKZ+s/yz+zWa/R1Cq0sNnMPNqH/NuLtvYytLbDwtnzCyj9zPlZ2ki2Y/TEa26+dhstLxKI
mxbAzKoiFgchgaWFyEAJXqbjfhuvPhgs6sABsB2dtnR8+eUqlQSgaRKX1IkgW4ZqZWP2j6H51AfK
QQmdjRZ2OyV/tZofk/EQe/DPweHrfKD3cWW31n6HcK9rfVMmdVfwO7znEU5HGFjWDGJpLW2ARGcE
fFW9Oi0ZpPeZ0fUpjT7KnZNkO73++/aJWVLiXIJwYuCDTaGj61J30v7x8ye9vNcAp3inDJuiHiAY
qmXMWF/i2KOReGrfjXV+igspvAty33yk2mPdF6PprNwtyrz5FwnqT1mGQ12M7t2rVsghBuIsyaf8
lNbqNooY6hm24JbsWvgL6w9tom1yeKLgatzmTfwKrUUIp6YSZh/0uIDdXt3WYUx3uryyBPMlIP4s
k6iD7iJtBpgQPUfSTqNUdOXJr2GANJu9FL3lNPYqsMvZKxntlRdhCc5lCV4k6Sq7tNKhPNn2l8CB
U1LLt0GkbmaKsfdv7Lmk2bjO/NUom3FZ8rZ7Mn1vPwYQhvbpvl8dGlpcPJsJQPJhOhDFmQdcemq0
eVmeIv0vqSi3qfIp9P3NOEm7LF/jt7k6cqwe49iYqcn/u2rGLi0vCsEpKk7Ac382mvAR6t8VI10T
IZw5IItNXeLx5+Q1+Y8YstjW81bqNAsiAH0xQMc3NGZkf6ZGZzujj11pSGlWnCCt3xZf7Kxe0WHB
yC4EzH8/E8CDg6pIUV6c1MjbxP0DXuMw9M7eWLtzrx83AUs5V0WIr3weHZjcidmQ6ZMBETeUshvw
RjZJVe+m/B4aiUPUNDstCY4tzI1x9d6nOkBNbDhqDHBN+J84YVUaudXlQZ+ftCm7hw89buWVzGfB
vueGd6jjqOU7YGNfrqWVFooxVkFxGgbv2EXqAOPeBG+tRA9BbXibvI5XJC6YxzzsrujUpOj0EIG+
bcn2g8hDYiap3NA/hrXoe0kAxA8aqLXz8LGI/2BBiKlHhpGf2ub7GJT7zllDpFowQAfIK2BRbEpq
prhoTdw1OcPN+ckg3ZVfNjsl/Hzbu833t+CzkeCAJQHR2jVcWWIAwT/kcn4KYafTy35jhn9mRv3Y
JMNW6c2tYu+HNVqoZa1+yRRcQzw0WsLgF1cl9LON/trIbyE0kMZwvK3bopwZeQKLswil5r+fHd+0
K1qQFVqMmtanfpiqvR/RGtcXVrdNAbN8/0XhMF07dysz98mcy6W4oG6TBOTA+DT1Jc8tyb6nI6mU
3w1QCGgYMSdnFSxOmYfQSzFSG2eS4znRzGUFPevakOKSUZ9/XtgcFWLyFpD+6FQkVfapMvTiwTJX
y3tXERl49TRdQy0zN/NfIURBT61KdPsHp6YPDlKQ7WFA2VfKGirqdaDEuKjJHK4Ozj/IdcKWVNqQ
Q/4zNCfmv3aRdjfG363gwTAeZeeQJT9um9v1yuEMDJptZ+gLYCkEH16baTuZPhHgOPrblp7rdzOE
2FBFAfJPXcSmm1wcguisvG37SSroc9EPRv85Tz5EOlhD03erf295VxAlHJ2hD4umKqzilEKnmm7K
tXmOhbVS6EuEWo+ea6C7hNvA1xLw1OiGPUWp129syUw28IG/+/rGaoBUwTXbBAgiPBhmFY2N3LQn
uHPk4mBWzLNv7TX4uwVVGFOYo14me4lqhAypprVQCfspOHlerz5VQ5buDTssVirV11IsSkk0QxPs
ABggdsMZJGFT5ZXem181xg5OharWd++130sRgmOx5UDqFcB63ozgNR3c+u7ffV5wLJ4Uj2UDjuNb
8dNqk/jdM07kj4yLOPML7vxiLBx2PTPSbmhK+83ryv345NfvZr8VBAiHwtRAJq38yn6bbMzVhkLw
vW+2ggDBg1TwXepkG/bbkNc7unU2fzopcdL0bhhdYj11zjVgkFFMRtIvr5Aw7mVIlu30lI2PYxbE
G22k3q2+32YvxQgGNQ59PoJ3lJ7UYxkMO11eAwS5PhR0yTG2Q4GVhJNKyaUe2qjKU9U78Ynh3419
18n9u6/0WcBcieSEE+iJO254Xqy1Unwykk8MbUXK97B1bx+L+ROXARj3BZDaIFfOQxridZ7VSp7G
dhezFw3jr9tc3zbBvnDiFWe4sFYXcoTjFyleMsJGE588w9kUf4TRGuLomgBhM+zYqot6REAxkCcP
+lYJ3/smC5SkTs1jZq7SCIeF3Yj9UhuVzuzfQBIjVd7Z0xqW2FVYggRDnmfF5wvjioYotZ18sJN+
eNPbXePvfGvfVytB6dUyXYoQzx6ZVpSZESIUHuY+OWvgA1fmJHxeOHNR41m+3fN5T3lo//GgibeL
h/zdMxSzFDwskSgYx1fEeokRpybEFsNb+CDJEMgyXf/OU4GAOQ3lZRNPdTWVN8hTXYfa1L2NL515
33knb/zSrtEzXo/jclPgopgrnUc+r+ajMsR7pt2rABBwY/TGY9qVWyhrn6cWXnDwjSXJO+ij/k/O
qJYsrV2412+3P+Ub1MvAHZlxpS79V1ZOfmSXqQpaR7IpDGWnaXfJOG55wtv2+kMRfOzGD2Hjw8x7
9MDkHMI7s3lt1/z0tc3My8BqGz+ZEcTEJSkDEsCoU10r97cNkM51kOws5u2y4b0xwKywQsIJbzjL
LbaIlswkyEE5qq7xRe7uZOO9VQzh8/PZO0v4pl6BB6Pg81o/7GmrD5o1JsBlk8FeQIeSKfeKGNFG
KdW2XRpo0JPg9fkmZ4zbC/e6w2zCnlbhwjxkvbUpVuchrn0Ta3cmec51zpTzpj7WkklX3Vp+qKaP
vf9ohy+3T921b0IEeTLqqTN0n2CPDFuWbR6oqhvWm87axtPu9vcXDE2VOdLcdoAQksdeqgBoiecX
hOw8auyb8i55rEuYD1YuuoV1AqeZ2iYqzKB5ghK6J2lBqGW6K1X9fSh1H0Jt+FiW0+G2LleFkxlh
nzlrm9wCbiQx7I+rQG4UudJpEvvW6veG9k/DOIznfKrVQ1LSkCSvDRIv7A79VQpzyhxTpowExcpm
yjIn0ww3D4Ntpb4M5Uo9dWF7qGWpuALyTF4wBAubKqsaSi8w3Tp46btpk3+vaOksjLfbK7egB/52
RjrWQVFUdEEPQ5ssK08kw+2cgypttRUt1j4vaBGrTknRls/X8otB9SWeVp4elgRAMT7364MDfUXJ
WpVOWMmeZ7hmlW/+suK13ocFA54rfjKM6fNjirjPseN1VdYmphsPpyr0wGtQdo717lgK4gAFE4b3
mIn+KzKfdOKdKh9MV6aT3sm3if/Xu3fZIjrAoGS4j8HqvDzro5qFytCXlqsrhzbY6WuAyAu7QA2E
1ZedmRpAfC/JVLnXAkp5bsosDs+K+2j/XgVA+mZWCCeCEHbjUgGzdcpkAAHU1bxdnW3L5N2X1cX3
rwJBj4sqoZzgyspj83eSr/in68MMZxbNJ/M5hk9WE9Y/c/raakzFc/s03JTO9OQM9ZPVfbfWiG2u
zfVS0Pz3s3tJr+ygA53dcyN/nz9Iw36NrnZJkxncXQXsVbtGXB1UK+j8MqHpxMm2SvTN1E9+t1Fq
eeXiuLYoSlHIIMUA3OIKsqdheFqJ9MJ/m/Rt5j0Guvtug+L7vLipsLKAKyksVFIMalm3jf9GYTDu
7qI1ULCl309URRGHOggHWzBYu2eRci3036Q+ezWa4SEGWHIlLl+RIRptBkaOX0No9zYyT9vLB8da
s9trCXSmk8/blsGpJiy+NCcnjRwpcxTbbXb0Xjdr1jp7/4t0myrB+ednYzuzVk0Ns4CiiO2O8b5X
h62WylutfWo0a+tpytZ/f7qHPKIRONSJd6/ANxs/LMpODR0gl+2D2TiHFT9+ffouvy/oYzpTUmeF
hz4TdDk7r/0ov/++uxQh3tdjkmpKjAjVPEjNplDvb5+L+b8Xt2SGpZ6ByDTz6j71pqH2JyuWXHUa
oBwg7szvbP+u954cz393hEud6EyWUAUZwjiphhFZdv1KVdjJ1roFFsyXDhaVZ3ySR54dhfzbszrL
KSTDc+3PEfD8cvBubMSZWXrO1mjlXID3lH0dvhOr8dz6Ided/aT1+3dthz5f2ADOQUNOqAkXjlAc
7OhuiaRIs5+99kfin3p1U3jbgq7evvx2W5KwVleShLVSfbk3ux5JDF4r9vadhfmrzwt7HfeVKTWA
mD1H9h99+XWtJXL51wNmR3SgEEQJcaYUJ3h7ygfPfbzxY7pCVvZh7fuCO4e+R5tUie8r2VcP3oow
WiufCr7j/xbovxpct1Qrtt/3hW0/M42umUfD28veytkW8+UrGcIeV4OlSWPj2M+y7N/nsbJTw4YH
Rf1U59Kr7fSPip6+KnFn7ugU+iqvPjTOq3TmXK7kC0ZQ1UxzgoyDjcHwl9indDo6lQUC11MBFF/Q
v/TjX7et+ieS4ZVI3q/nN/s5/BUKoV6Ye2GTJfazJJdhdywqz9z5+RS+tpWn/+WoqUffepfEmyL0
go+NNU7HuvKij2oQtxu/CL52Yx/fAVdbfjKrodh3RTR9SgNv2AVJ8CX3U+Mo5Wb1MU/74X0x6X9W
6+ynzzZ5djtWdV4zjhTZz0b70MOI6B1ur43g6v/zfZImXmkAgaT2f/n9rnSq0qdAyffLQz0AfAAO
+ZQf9TTfhTxl3pa2eILOpAknFE4lT6q62H6O04covgcX/ne+b/KyiE/mFWU+X2erFeRaqXRJZj+X
jnbvVfWp0+w/b4sQYt//W7BfIoTrvVbHqiqt0AYlqtjIyZ/cDFvde2yGt9tyFl0BnRIzwp553X3m
t1EeGCWq0LMVwUBlSMcqygbeIaRkxSUs2oClAaRvYwBM9l6uWqTh2aoIj6AW9ccC/j07jx66JHid
xuS+G8zjbc0WjYA8dO5vmXlLhdPoA4mXBExFPA/WfRXdrWEiibim/9khHmSBpqQLSBGjekOqZCNs
Kue5asf479Hy4LC2Uuq5g9xLjI456sNEN/UE8TgGWDaWf5fFxSRtykgZN0FdSBtew+X3hYX/96vm
sVmTFJDa8uUiJ1Jem50ZOc+Tqh+8ZjiYxa6SXn9jaR1Se+gd5rdvwbdLlh/VUZ04z7CKbZ6a4p1N
ArMSXEoy3S4m7cFXI4Wp3nSlXBEfyN/p3UjXqpFLd9PPMiSOiNY0VaxGF3mm1srkWM+2MnwyouAv
TU93ZhLt7FB6CxJAOK0U7H+rey0z7UM+tSuFJHEu+D8KQouha1TDADoUFlCl9aos6FB5zk2bcaOP
WhJt68aNU1Dbte5QGs02AD5atl5ub9yCV6HE+0uucClO6uAXUmIj1xp/OPn4tVDsu0H3p02jRcGK
l1wUBp8isOcg7DEGdmmKqd3q5ujprHK/rfL0aZ/zL6vf3lZp4ZhTVOQJ1YK8lYxLWEp5jDSlCxTr
ud/K/lc7+X778wv+UeO7GIqMo7968Joqc4Q4I7CfAYt0jTD8YzTkelPL6d1tOYuLNdcUqTihi9jm
EafhQAYkWc+N3pj3QUSaPQWQJupW/9kZInPFF6vz4guxCgx9MMzMuIfsj3Ah+6XaWq2V4vedKXgz
jMD/lKit8mqR8v0DK2WzcwzV+NKUGjPduQqPgUx08xGGUGy0q5XqvmhD+6Mdav0uCi3/vgzkdltI
NXXjSm+3PmPBm6aKrW1QV/2HwJjm6b3K33RpA+UEfWxfS5r/N6ms0FIhh+980J1PGKs5zyTDvk7W
JBif7MdtB+4ml02QHvXpOEJ3lDorm7Zge7wCzLMLtG5fN8+mZmardYEfceTuNDr1zkgCf+UUrcgQ
szLPn5ShmjiyQ+a5fjN+sOPp9G7bQw2H+9/mzrhKaMzQ8Fu9Yq2S4KRmnxvLbbLPoXtbyKIeJJWU
wbgzYOu89AaSWbUR/bro0W3Au1RXOmiWPg/1ho4Bzh3h4pXkY2+waVXm8zhsMroj11AcF9IJyne/
vi94zlLJ+0JJM/O5K/JDZqWPXd2/0vK1Ax7qo2RPf9hq/I0q5kor80LMpOHXeG6nnMtbk3BMe7J1
qQl1+7ntOUndoz71m0F/kfV/imAl4lzydHgfJjjoB6bIIGyQo01+ajZYARNGbV1y3vex9XbbCJZl
0JOJSnAOiRdvDu2DV9pEm3ZrbX2HI1l+Mmp75cgsLhr3DbEZxTfmZC5NjTeati9LkhkN8L8+0O88
X4dixjoEcShtlFWa4sV4Yu5QmQdvqQCJ2c1kh3qt+i3xSi5970LNNcPicYjTF7AE6k2SBoS7HiC2
0CRH+mviZO/P3mg9/iVfcHZx5sVyaPSEuk370MVA5RlrUCZL9xPNSlzkYPPCqyBYR+83c7fj5DxD
JaQ+SA5o0EMOEFNpxva9FjCY/RuWMj9R6aRXvIoJ8sbUydVSLZ3nWvsY1U+R/hKlf9wWseAyKM7+
EjGrfJbFeUrm5aWFCF6nN6Pzp7wGMrAoYG7xgEmKup34nheqXacDVOI8K/KTEU/byF8b0luTIGx8
UnS6VFLVe9aGg2ru15KJxc/Dx04jLSwUYH9frlAwDIOTBTkrlHYbaWw3/9zegaUcCmtywPmZ+3V5
GL4UMEpSlQNb6Tz32dH06VuyMupC+9DeVOO+/+GN+4IXSmsnfbsteMGba1zaZKGzp7NEa1btSW3y
kuJQIj+l3mfVeNO7fFOC/TTmX/vpR7t2fOaNEMMtGqfmF3Ys+qojOZCcXB544XjOovTgRx64sOlD
noLYqVVjt2liz9hLzKveVnNp/86lCvvnVFmQ1pLvPA+p8paO7de24OX6tozFpYS+jlELbvaribLM
06MwZQbjWZ/abUxPd8jcqjR9S5uXVn9t62g3Dr9xU/GwTKc6rWjs4PyTzg5uD2aeVQYGt0j2qMdH
s7pPkv1trWbDu9qvXyLEqKts6j4t6DZ59qPoh9MqbiU70ybwrJWehaWrigSQdqKZ5oUHvEtVjDTU
C0hrqSWHxZ+aUdxn80AeryV/K5HTAWury8fbmi1aos2UAgUYOpnEa76gdIn5d1T5LW/YO10z7kCM
D/daEKVbuWnkvU9uuht1r1xZ0yVdQaeYD54947oJ17KXlN6oDnrw4k33lbodgl1jHKv43kpWaiBL
Zq9TlCGLomseTIzLRZ26Rva64v+RdmU7buvK9osEaB5eJXnqIXGrnXSSFyGjJGoiRc1ffxf7ADc2
LVhwNrCRl8ZWmWSxWMOqVU36orvBYDya1kr4vvh9TBk1kc1EXCg3Z1WuxZtiytIXs35UitBbm7ew
8NY6QDHBkxCTL1B2ufz9BACHpEe69Nj34w7YKRA8WCDaeUFl97YuLAoSIwE8GEJ040jmV+TjNNYP
9hH0yX6tkYM6zofOfCqK8LaghR3DYDy4fDgM0FnKO5ZZDOO+1dY6dsT2aet7KFrelrBwYR0dTdGA
5mFALGC8l3vWJFY9zES3jqY1HJmRnwalObVFfb+nhVZvQFShxSIhIO3YaOZdCxSTdSTDY2Mc9LWZ
qUsbBecKGGcgdDT8e7mMjCHG4GNmHXsjzKdd3a5EYQu3Xzhv//994/L7JMmpbs34vjps6m8lzze8
IRvXbTAnu/Ndfv9NRP8dujKAb8crK3f7tDrGELjEM4/mLhbpzxVbJuNoRZSPkAyREfK86GGU4wkF
lD0UU5zMozaX6ocxnr2vblVwvzVZ/5DUMDHOYDegD0RYg0GQapChMWJXoyazczsXL35jVDvm2eOT
N1TqitIvqSSS3YgaUf4XLfuXe43OVMSkTmsek8F9hZu2t5K6Dh0lXhskvWBYMVfrvUUMTNPwLy4F
lYVKaGxX5tHIex9CfKtgQSOIIrKdo985Ofh9z9F2jasMlBF6uSTrNBfeRMupNI+6ctSbKjTqBHzr
n2b9H1QVnj8QnYA+or9OsuIuurrNJGXWUQddi1P6uvo8q59y86lWHrs1h3DprJD7gK4C/4/GcmlR
NM1rm3mFdbSSoQ8UtcREsqyzQ5s5d6KN/rd/Z6KkK+7GmGOMzg+YEMy/o5Fnr3lki+oAOnob5hA7
J/sUqIf07tDg0g2FyzamO2VhQdXpQByNbPrecp7StHFXruKiUMyqQ9D9DquXdNAuMeNiRLb9CJBB
GBfJJocbb7pPbRWlZMX/WzJiNlaG5x3ZCnRGXeq7hfpRlXPXOlZ69cdMaVA51aFvtM+m236fhuoU
M32NVG9JQRDbg0wEGDFkFSVtVPR2GrwS2ohm+YCVR03fG061YjGWrD/aOzHlTEdYdIUZquKySgZm
mUdefaB95tt05cFfXAWSSSDVRQ7uqvuyw/B2Y0wc80j1UK23DLQZ3vb2Q7wQD6CK/1eEZPWIljXO
bJnmsVOoP5WKr2RO2PM/vfOhr773c7Lzxi+3ReoCmSJ568hZwRVD4R1OgAzJplnHu9LDMwAkVvtx
Hvv0IUtze2dqzAwtWoNExwZ91UxmNZh7mz82bsc/NPWkB2lOfqPddTzmScjtdFs3NUWgHjs7OvDc
R48GWv56122bFYdl6cLgKor2NbwNVxVx0+qNxhnEbwbLMSJAY+8hwweAwlqzyaJSIbv1XnpH77h0
M82eVEOewl4nAKeTEsV2jBBbg6gvrgbeqqiII9iTHTxdxQB2h3XmcVbfJh1Wx/H8nv3QG+oTrd/d
Pu/lFQmHFVQCLsoXl/cf4NnOUYfZPKrzR9c5jGv9/EvfBzwIUQqG0KIFSbrrvEjLRNHhJCk0+9Tk
w4dCvZPI9P0ROBchuatpOqqtwmPzmDf6jLmUyja1YSzhwmJAZhne3q+lciMGcAJSiWZD5LDlDTMM
pYgT1ICOCU9sIO2K0FDax5RUm6EzvmH+wHNWsg2A25+7uVrpX16KMZCKRSCja0ggylVAOpeKNjQq
ZNdtEzbNyDcAZ8GOmtqwtYqJrTwOSyYOKV9VFOww+dOVDo9aZtsWdHYAwtH8LjF2w6SDIWuNYmJJ
R3CpvPd6HSiqxd/PchBZXRkat7lztNkxVp6Ll9tHtvh5dP2I8hxobuSRECMznLQA3O9oTjsWVsnh
9ud14efLFhOzcf//+9IuaTN3clCYOMeitArLNxtSHtk82R9doplEAJSMHVcxttDPUsJ2PFYJ4twy
9gcnVQKmlsWu0Mt06+Qo6ObaaKDJd+i/2E1DXqZuRPm6BntyPdXePmFIHhoedb+C8XYNZiZ+p7wO
wAQEtQyMKQhsLo8hAYN3AqGoj3gl2pYMvyleaAoMhps8mMRbuUhLuowuKRHNmJrwBi6lGTpRG55M
KAbXe9P7PD1mxYtu7G+fzYICX1QupaPxaKNpVEeNpCxei2rw9R7nQ1Zupfil8r6hZImoAWEIxtRK
+6YnXPeylLlHPmxK0Igdyi8KZuPyII6D28tZ2rMzSXImDYhSN9UK7h49pryksf0aW3SfzMZHjBP/
9d9ESe+CY8RKmpfUPUIr/KKwwtml4AVDSnL6cVvS4vX8u33yUA2t0kelJlC7yQoz6itref3FTUMc
Isp+6DSSk3RT1TODYWwQ8iXWA3NqX3U2XWs9j4my4hEuKsKZJPFLzuzYaGeGOgpt4+33qtL83vvp
mmPILKDK+S+ylldd3LgzcZJyu3FaZ5UJiGRh62ArFa7W/dcHXXl/t04s+GxBoEUuMUIe8X6d7yd7
qw9vxZr1XFuEdHkSMpEGziFu6CCIGE1zd1u7FizA+RIcCYgNpEHvpCk2iXqfRuubmpm+U6xhJGXm
sXcX5GyjZAxSyRq34VONxAgf4fbST6Y5fyFu89TX2qvqtpgdyX7TWNkZFrpcufNc62sU2csLFdlg
R5A1yembYkiq1tVHB+Aa7wNhzi7xkq90WOtdWRMjzvNMJZI8BWe5MgFb43VPuaf/xCA3lMv0lau0
KAa93O9lZ5AISGqheSPVMWfPwbygtzr7RpM/xRoRwqJdAO7mneHZQ+r5ciUkdSobPVHuMVWerZr5
tkV8l5z04nRbA5cq2sjX/RUk3aKcdu1gUsCR4qkJGR8D143BW/2RKaALmd6S8qXtHJ/X1WEqv9yW
vbiNFuib0I6FocxyKGGnWt7RDMjXKn6ey0NmBmStF2jxAp+JkBRCz0HHXbcQwRvf6ncpux+MIrKd
KF0Lni74CpfHhG5tUiWJA02Ina+U9G+6EW9u79LyCQHr8l4gB2xMeHhnSm3xlGpGodvHRP2aJOno
gzuyDXiVFWBy45sWzHqpM30sa+XQz+12nPPPt3/Boi7CUxEsa3Aj5I6wQs/gl1nEOXbMZ1ZofylQ
qq1XvAdxZ678lDMh0k7GVK0cxYSQQVcpyJx6+qNVzOqtbp0hUjy1+17NybAhE2/RJxHPK27SwhoR
XyIFiewysLTyvIk+BZUNcgX20SaZPyl4ErfIoTHz0+2tFNdWWiXEmCgEvndtygFnhiYrximx8aCo
BzgFpm8jptCmbmuk7d6Y6UrVcTFvDrMrqNgw/uYKmVAAl4eBcNQ5aqP9kNb5zum1sI27QNObk+c4
Owwl/EkT8ssY+cF2MJOu6B9cMMv3ev9Qdu6fu9cP3x0tRwIogUsvTMKZLg9DMnd9HdvHWekSn6Rt
/5TUWXlUCZ8innrmLtHpWpS/sOkOuBwQD+M/tGVKRkCZslwd1Rzw1OIhMx5dFqLyapr7uVjxSJZ0
GKYa+gOQA/rHpZuKuUxVgR9hH3V4jX5m0y3IFzufVH0097O6mfR6m2jdPh216P59BXgDDwWOGNO0
pNuTeG6mNjMKiW31rTV/AnZvo/3C9vbTGk5tyaKeS5KS2mSOmc0mxUbHxc6Ig9kJb69EW7iJCLZx
R5C11NB+Lz2ualzMc9Fp9tEpaEn9UsncUJsatmkyTr/PKfsMVyb3dabyzZCqxQMt0+JpsDh96Ya+
P7QknfYsM2gwKZO9YYX9cvsXLj1bZz9QjnPslCi23uGUJ4M8tDUmLFbcp/Y/vCznUqQTxcylXHFQ
Aj3GJYqD4erM+sVVwHfBw4VW4ityi4Kbapwa8GFI7H7jZvwQYwBD3K5lpJbuHh4u9IJ4ICO7apYs
AP+zFRuOn2fVYclpkNLpQ2PHP7Vq+GI0dI1VaFE9z+RJ6um0ntUqI0DiyayGcVl/iNk/4CpADWEh
WwhaL/CDSDYM+fwWlEauDVBKQEAcwLaDvclrX28ejbXwcPGUzmSJy3JmL3uQtk1WBXtJc9e36++2
hvl4a1HI4o1DkgN4YJFTl+t8JuZHl0mGDJdCD3WM4ZRVs2cEb2C/1hi0uBzAzLB3yK5c9a+XcztM
pTWgK8EYf9IJJcXZeUWRf/cPN/SvGNlhASUJGVkDMZo5HZmZ7ZH83Rj2mu+8qGsgtH/HlgmqrMvD
yap8bDIMSTxq8fg7KeonvTBXUAiL1+dMhKRrrK3QwcuECGCprcDNN4ry1IwBXavBLpldcfqg2LYF
D4MM0GNprnaKWwt7o0em/gbUcfJkF3PIHDuNYjVJH9oiRSuf16kBKbVjWebb2Cb1JjUL9XuXq+UB
LXRroPgFjUF1DJuLLBw8M0/aY73pGBWMC0fdflTir6OSBAZqJ7f1ZWGXQQKI1CJ8A1TM5JEkKTGI
jvK9fdTQ9yF6tXazWnyaK+cz3LUHCxWb2/IW/IQzeWgvvlQcytx6JhQWJMnha4Vuh5b7PCBOMLkE
MwODZj7cFrigqYivwPoEXiZgVmTMTIlyWtY6Ix5tJzS4X614H2ufl57sERNdKlXF563uy/igOv/y
eWR8wSiOsj3Kppfb5VZ136gKPl86jx5mO6wlSBZ//tn3hXqcGdkBfsXEY3y/OOjalmXb25u/dNoG
XEIQd6BsZsu5jwkM9gTen3XkRdn63HbDbOZf0UG7qYZ+U9XKb83NrUDp11yIBbsOz/+vYOnueIOH
hI8+oXpOSTDkXdBbNDD1n4Mbh7eXuLSDKPkL5lodow1kXpK8GkwbsAALT+Jnor54K/Z85fOyPR9Y
WQ06w+eJmgPuYvvq/Tg/BCWoMLowfIgBJcfd5nrbT91gHE2ncQPMAmc7a8rbFSlL5wH7KrrGwcN3
le9o0wQuOlWMo17uink7sL3OMYF4JZBelALAM3CzwBZeqZvmdoNW9LV+pEgMjIZzcEsdPLYK2LFz
ENrePniRHZLjWdBgIJQDQEM8hJdXhwBKOqL5Xz/yycAki3p4KA3nDRRzXxugXTETy0v8BhHmbalL
Nwo1LRDhoGUGvCvScZW5mQCfNxrA7NJHBoCbS4G1Nsj3qVeGoMvqL4aHTH1XYI7CbclLmgiYkmje
c1A8l19JNOrlk80T46h23Sktvcd8LldC9qUXDwk50wTMDaLkILLKRlakbmocK75XpsmPlbBLv95e
xtKxCZAeio4ggrvCVfcZut0NrwY6JEH47WtD+bP0WOzrlV390dsx3xdDmoRxbaib25IXV4enHPqC
d+8KslTV3DKoijug8bH/Rt1m/OxSuwipPswrF0FaJPBQlzQq4izPzHqD0TEgXeDxq0byXQKgf91v
rTJs9NDW231suCt2XlralTzx9zN5tjIWhZ2DtqWw1F8gethnabmfiuL37R2UVPBdDLx0oKGAshVo
wEsx3ciqJiuxLFK8GPXT2qOx+HmcDdqm0d50pRqAjWSYiELj15R/rbztXN093EAwKSABZoFEBw2C
csp0yDTObBctjk3/2rtAJq1Y2aUFoNfDQKISDUxXBL+Z2U2dzT3r1WjCXgtWEc5LxwzziuSEbQM+
KKda+hrTVRJqm69FUn3IzeJJN7pdwryVGsPSMs7F6JfHPKbol+ngUbxiPIz6U13rnJNeiXctOv+8
ZELRBjwDl+6Zr9XMApblSOSQILFAx5Vvbuvr4n4JtKrgQwMsRfz97Fq06M0lNSEWJq/PP9Tce+YY
f9wScp+P8L8FASuIEV3AoFy9RD1FmYINuf2q9UiO19sBzUT/sBBk2DBuAF4ovOnLhVCqZXQcQApp
zIiKKAsHspnWjMjisZ8JkR5UE3gLc+ghxLQ9n7svZbaS6F4TIKzm2XFQUrl5kkBAB8gHhoD4/0CH
Bh60v9skBQMqrzGiVmyT57mh9+x497M2AsigA2wtZnCAm1pSKLUuiIn+HOPVqOfDkCmb1az5gspe
SJBOWjf7LhbezmusvE180xT7+1UJxtWAlULdCxG3tEdwsdBy1Gb2axKPB8WJg3pkgH9sbyvswlFb
AKMjE42nHlGfpEs6z2z4oQBi0PTJ/Gj292UoxY1DJkeku9F3D051KYotbcRMPTyG14F8dj8qxtv9
vx6mFHUL8BWLp/xSUdNaq6uhgx6BFNv4tgrsWDCAjgYHEjUOlGKucIyJ4ZXFTBXl1f5mW32gFXZA
rSmovTWOMhmTJ/YJKXk81zCA8Ojk6KXWHGS0rU55VbN5A2e1qh5V9iEbd6gGoQEsBLmM79Yrz8eC
CiMQQ61FQ8uPBebzy92bdUTMLJ+91yF5Y7a1MSndF8nr3Ud0IUQ6osRQZ/SZQEhlfay3xd0DAIEy
x8aJvlH0+Vzp72SoSgokr/fq5N2z2TXPeapueF8+A2+54iuKq3AWx4gzwoQXEZSJ+S6gu7ncLhDJ
5XPWxd7rjM5Qx/th21FcHIzPRFsb+7lwMEKdcXeQ00KDjiRJtcEkhMcF9IT9tGvAFqk1GNbN9d29
RyPgCbAuIP7FaFFHMpII/NPGjKf2lNrcjwZ1DdR8bVvQqo2cHBhfgMG84uYdFcuaazB8nCrjV7mz
6M/7f76lAxCFRSCX/j4e8+yV6urEGcfK5SdvPLppoNX/8fuSAY7pXBsNx/cTN3A+0c/3/nrwusAP
EXSXuINywmrw5nEeYy/5NKmHxtryu59wB2xU4HTG24dxezIvslfGmNvkZM2p3zt2ufHQQX3v7393
z+Glm4L2UHZxFX2KQepdshPmiHrpRo1XstrXynP5fcm3bdXEjk20Lp1yJX8G8LRiKwKuLxl2Hmxd
ICUGh/cV7ZOba8nsVi091R793nZT4PViIqr57fY+Xb8hMOjCQKFNUFh549JqpCj1qlVf8BMfvuam
gYIj6OExFqVka0RW1zv2/nQI6iP0clyVGrymSQeLtrjOPbrYwDG2Yv/Wvi+Zi4z3Sma0+L6RhKPj
Z79ub9Ta58VGnl3n0UIZsBh4e1Iw6cL6NllrJf4FARjLhoYavLHoV5OTJvbAKYtdtT2VVeo3ByQ0
7kv84IFwYUgRd0OjcCNkppG66s1snnhxIuWXdlP1KwmZhd+PhB3eIITGOGBD2v/ZdicbDY7k1Lkh
bzdrwdHCfbj4vLT/WaLAA6rx+bCwvrFD1f3Hny89akXJgcgd8H09z7ffqZtub+vP0u+3kJ9FzRA5
N5CuXurPNGn6PCs5ORXpBjh5Ld6M+koD63W2SDR7uRbul2iYkmEHQJW7KBkTgsFcJzerg7ZJg5bk
foM8/TRW/qDcf+UAm8IwSVgp9XrUH2goCrA9peSkAgZZpYemP93etGudQs+CmI+BUAUd7PJsvIHH
oHJQrOrU5y+xb7b35SlxIy4/L8Sf3WmAaoigzKxOMxm31jihrRzILNVeOfq1VUg3Azee10gsVCfm
1ySc2/D2JgnNv3T8Llch3Yw5zgcEMvh8YU6+ZX5WNiDPAKDqbvMBzhMkrBErwRu/KrFjwllH0qwY
T2g6A8Q385uVp2hhmxBgIKSEebKvpynVBSgiO33sTnZgdi/FWnl46fOguwVoSyCorqZscmU23L5U
h5OWPdWlF6RJdf85w9tH2hEcf8gOy34xONubaeLedMqyh2SXendnBUUw8ffzUtojJWOSJj0+r9tv
XXmyN7fV6NpAwQ/TYZ1Ad4boQ34eGjoxxbJr9TSomvJQq1rpI9XlYtZS27TsTmUSxIEo1AM2C9wu
whbJeTULxF0lM+YT0w7HQtvfXop8I96/DvcOPVXI2l3BTW1tQm8aZfPJLSf3Y5uONNKUgu9spvaK
X6AifqchhEsD8i7NQL8w0GuuJ0WRnevMKIZmQ5R+qd1NwlYi4ev1XH5eejtSzAclpMHnjcnzs/aL
boZavU3XKO7lGyKvQvIFczVttMSCmN4MqAuYxIqGrX1f/P3M3CLgSDye4fuVh2Ef0yMvVqIKWYWx
ABBq4O5h1iJmhMs1XC1GdN2PQx9p7KR5IViI0+TltmotrOFchJwJSYxUyRukNyNN9xsWpHfGvO8r
gJ3F4C5xDWUnEKSDHcuNso86dedWT96dYHJdfB8txyhaoOUQQbykSR04VIAlT/sIGU5fDIC6f3sw
hwYcQMCv4TZo0r3Wk6xwjbzhkRidnnm5X/68vf/CDTt/7LAAlHUQrOPhF1wLko62Wc8zC0NiItAP
KTFm3fuxe8Bblyun24IWDhrUj/Cl4C6LUqIkCOMPQT2bxW2EWn2chNqK67H2efH3s7uQOy4afyg+
PxRvyvDNbF7/288XV+X8+1PWV8OA76vqV62JSHT78wsWCVgQ5GSRAUf+UU42KTaIEKe86qK2H78x
yrfOgOb5ztmWdC1Ns3CpL0RJz15plAaKCWUXZWyr9b/AnlUDd/3fliOpbW31tW2PWI6WhjEJlWLj
MXABrFxu2T9/192/mybbDieuMtCkYyVjgza/WiD0qT9bPCDZH40d2mxtWUuXBY6eOCh0M1/xjE42
5XOXNCSiiRN/09xxcvyU5uYhLeLpcSRseii0oVhjnJcR+8LKiJ42QPYFp+1VZk2hBNwG1CFR0+Tm
R62Z7BivSeX49jA0Pne8P0Obdtu4sNkTxdanfqW0E0cjrD1slaZrWj8mc7XNXV5uG8tJVt6JdwIM
yYrAX1WRzMYYATTPS++1V7CyIGmZR6ylbOcUBQN/RavZD7QaDGDcS3BMu2aDEXljtwdqpwwKTUu2
mhN/BUe2+rsv5nznKVR5rhCy+6TwcsyiK9nv22p5lXfXYOpwu7CDqFPAZku/c8ZsgDZlmRM1aaT9
dMudYm6bP/30K9d/7JN6ZVuubZKQJmw3zN31sQ1VCg9zgrQunXwnqqt7h+9iOVgMkorIcqB9RH4d
ZmD8wSxYtVGh2f6zx9ZAkAsLwPcRkiLERsZdbqfvLT1t0rRtI+B9An3joSp1+0Cub7DIcIAADzAr
kEQ50vM51qoD+mi3jWxBrJJ9bLOPvH50PymfaT5vbstaXMyZLOkBqkol9boYspQankYWKOzeAro4
DowgR27aE/dVpiE2RwWc53xuI0v90HFj74KRaXQ0nzfdSmS0YMMv7pu0bxqmeMcMPEIRn9IPnVn9
Vkw91HvncO+WARoq6ElsG04/kHCXjx4h7ehNOp47/cXRNuzedAfMGjrlkF8BdAVd6HKENGetZY+N
3kTtVolPHo3u//WgiQQnCfBM1yiDVNdKZnLWREUfWEVo3Uk+L6wyku4oRWFOOFAl8u0oh95RWZ/z
yMweyb4r/2Hzzz8vvdMx4VZtcHx+sk5W+cZWklvX1wFoOVhCFLiAuLmizZnKDNzSisqjxghdEI84
K/n2le/L1UbGlSpLY3x/yEMT1BErjvHCDTj/+XIDc9VmtB76CZvP+aHorE3itcE0O/vbOrTglwls
H5pqwOIGPLhUMyWsmdpatZqosvZgzvPnJsqsJvDIj9ty3tOV0guKfrR3M47O1ytGoMqIbZZoIMzC
rzECt3WNQKvsPPDqQt+mSuYF1JnppsAT/Jh6VYOJFaMgifIK8gtDaZtXJx2/GvFU/pmnjHw0dTKc
apZmOw0dwx8ZccYtJ3CN1GQsdX9swF/l317CwomgLIcS5ntG5QrKOiilqSYg4Iv6bjiYxaTvWZHN
YRMbX+4XBKY+QAyAFAPEWDLkmBpUOl7Gi4jTqj9iPK766OTq9DJrdG3c78Lx49TRCmKCuR7gS8lf
MNyxyEqqVFE+7rv8kNCnPnuZ1oi5Fq6KQA8h7ytmF4Os59LMoiwFGsPSqSKaPWnuNucrSrx0Muff
lywJ6xWod43vE/aie8+MfHDzleu4tgTJ4TdYN6IvCSJUbTdhgFV4+8ivHW/Q7SL+RUc1fG+Q/17u
kFd2etraxhiBDUE3v6JEruqbJP0x/7ot53oZYog0OCUxC88QafJLOe2clY5FxiGqyT7b5M3KQSx8
HuBAtKwApYnBIjKFDNdZ5nKTz9HY/Un3zb3Dd+F/CN8bD6noiQA91uWvH3urz9XE6yNeJL7xVt09
5vB/ApCJAAcxEo1X/gAozZGALIZo4L9051ex4g0ubA/OGFtjoNUTSGfJ3WimGQVmZULWL4mDfAca
4RUB1xcBPLQidgPyEMUvQ9LSwckTB+zRY2Tllp80kau+xuU/OOXomRJgMUxkxbsqPRkFCOWJwzIr
al1MbA+bdiWtf22TEFWoSNXgImAUspxImbsixRjt0o6sJ64CKV1scq/eWNrb3VcBFMqAs8KjFSOu
pCs3NkUJz69BZut7a+8SZ/cPn7dFhhcExDYS5Ze6miBgVRKSiwyB3zkb0PL9t+9LN7nWUuCrYtJF
1fyoYLaZs4J0Ezbz8r1Gvh2ZS6TNBD2pnFik1FAMrc/7iJi/6+krT3/R5kehfivHP5a2lt1/x7Zc
SbMQXKBHDFl+Gd9ooYdhBhtmF3mj51fmRiV7/jKpld+qb3YReMWhQtPzD8YCOgVDHJLytZmf4fZi
ZvztfZWpJ+D1YuFnP0XSi7r2vE5XjC6aHOoz5UOvfJuyb0T5kBfbqvKtNprTj3p2ui124eYiRrSx
ejTLo+YuPWGJQY2mzFNEul/4N6ARgBm4LWDpPNHlg/oGlFIUnC71caSqAaoJEeo67YZl+8ZrQJ3R
oLN2X3rZtna/3pa3uCB04yBSxMsGVNClPNVlWcE1j0exZX1slDgc6fSp9/KVZS2YVMQooikG/ZIi
+L0UM4ykYjqF1wqCZ4XulDXgrfj/ZcXEIHk8aHiYESNKFtWcVcVUkriJ1OaJp3Y4TMfOfbLpx5a1
2/t3DCA5zxa1NIH+u1xKRc24S3Qd8VDKjM1s1rqfTgPbzLnjreyaOGxpVa6KqA6vEGCSV2VyK7Zq
OxuHLhqMIv+Cnl6+0TCDMx6MUGdJ/eX2whb2UIDCdBS6UPdHXupyYTZAEk5pI42pMMAZM79THlx9
n86b4X5HE3sHdXhv4kDGRbpFKXFSs59FwjTZFG0b9K61EgQs6Jv7Xm5GGRIOm9wMxbU4K9PJaaO4
RqeZE6bN2qhloVHy2QBtI5qU0Pp7nWokBRlrpRqiNim3E+apOmT8oPZk30/ex9ypn22DMV9N1BX1
W1qZGIRiWHjVoRniQp8VAAq0qCS97nZR7oz7r+Av2N/WgqXvw8EVkDG0WqNWdfl9bRgbc67HPsr/
KOlW5SsqvWBvEMCghQyuJ4DyMnmUribTPLZzH42Yvep0XwaMo08m7f7jF54nEkaAgIt2octFNGMb
9wZFRif7rP2Yv9+7QwD8YooWXgFQg1+hv8XoeJei1Bn1ff6ItOEj0hcrr/r1Ll2KkLySruZuzGHv
o1Ydgrl2967iPHvzGvJA5izGIyqwy4hgcdKINWQ0ZcdGczIKnkVFzOv9ZGIs2hzHZuDM3QfHqw+m
9iVhPMRcqY3b2MkTi/Ppe5KR6odLG7r1chuTwAbN3DW2mfjUAhVAXVdm2FVusvUKcw1sdf06opsT
xykA0ShRyf5HoheDOc1JFmWk3CVmE7jarpqnQ++OBxuJYYAcb5/1QskDEmHk0RYLZb1qEep6Vngj
5lJGeaFqganlfq0/+WFLvZCodNg4RQJ2TMUzQuLaABolxs+GmSNckLzfDG3W3X1/EJkAl4WLj36i
qxaymQhC/xElGEVHv3HJAM9HGrldS6IsuFcXcuSalm6xTldnj0TtF9L5Zh5WbDe2W3eLEXD8DVQE
aNxd2Wrhalxa1EuRUpLD0vs5A7SYRBlIa8iUoo596MsnhXgB3P5a2xZD7eft622x12/spVTpqhnj
AOaPEVJ7FsZdSKe9U/jmWqJ8YT+hR6gtaJgiBrsnt9XMnKEijUa2iJBPU4Fynbph+WMdP7jDc9qi
HVlTN23zw7PXyqzXr7qgXAZCET4e8hYydiKd0b3KnDyPLPRcz3R8y1GTw+hxTNvIW+OlMnh4e0MX
ggSRp0KmykZG/TpI0HVKS1JpJHLRZj3xxxkEEqm371MrNMe3zt2aynPCx9DQHwq79Cvti+exwLZC
FDCzKdDXuPyuXzTRy4BZBILIFAhW6UXLS8dU57jPIyff8mSfrAXaC8b64vuSN8MqMnlq3uVRy15y
XvkcXHQ5uxdGDFN9IUXycGlueXnChzxKMmtD2XetvZOhUjwG5xJMKRQYy8lOrInn0eRiVO5h1HfO
GqRx8ShATSQCDbiach4zMVCGKpspj/pfxN162kqwvXgSZ5+X7jJHiOMVM/YIxa4euFgP3CVrVkp8
49JKYZcAzMQacJWvauCDZReJrZh5lE0Pg0f91tqW/RP+dcx9VeZhXgVO9wIW0zFeC6IWrjIMv+hV
xVuNWpjk1VSWPlqNS/NI956sfJvNZeDAQVc/op9jxctcFCU8JxGEIvEsiTL1Hpl7k+GgaJjEYZf7
cbzPY5/2d5dnBLn9X0HCPJ+5sx0emsqkEGRqLy595ofbxmhJ4cC2BFiCGJgETqzLz4M4sWd6W7zf
/S7fDisKt7hN4LFATUYwAcmmpRladORaTR4pRlBYO+WD8V0hfmXf/ehjk/DjET4jH4nk8+Uq7Mxk
tDDxeExj6HgosPrgC7i9UYsr+SviqsBUa6Xe2zaJkmqD0671FzcL+nhTrAZO1w/uxWLeX8qzEyfx
FA+pjQfX0/yWbIt+O6WbrlvxoBcP/mw9kikAextGvPYu/JfMHwa/XnOQFleB4BxhLGB9niMdSa66
g6LaaR7Fc2CgtI6Bv+XBqqPbp7Jk0DDQECgR+HxIUkq3A9MhahQDLZwKwfiQ5LMzHprhH64IuJdQ
+kY+D+1/8lUH060xWbSKHJT6sm2/hg5d2qnz70trqBq0Ac4ar6LZ+2RNbZgBjZAAk597ypptNq5t
M1gmkZ5ENlQDTlgSRcsyzhw3qSNSpNx3BvMr6Eo+oZE3UClQ+l29t4HOyo10V2H+W8tMnxtkw517
m8jwkqL5UHBdClwM+gQv72tWgLfOJqhC6fGmcbbuGo/Oglp48GgEKR4CdIC7L7+f52PHmFWWkV7Q
DzSOf+ZeeyjH7P47JHqWMB5GF+VNOSGklxzIYcIhJv353VorNS/c0Iuvi7+f2YFsbhp0IjZllOrg
/orWYO9rn5fU2hiBK2iQrI28+c3b2MWnu28mcn8u3AB4lAIlfvnrh8yZk6nlJLI6uBonxTrd26kp
lOhcgrSAGa1KOmdCgrkpzc3wdnsBQkckP+bi87IO9UaWtQwYQo/t+bhp+2fweIdNvTZHciFkR+8H
0lXIZQNxK1fJm3Z2rZwTEtntExnTQ6XQcDCe3EzfaWUEXrgVI7AoT0ziQCZYECaLh+5MrXhvmXQ0
MhKxMvXNyXxw8jd9PCr2JqYHfVhLECypGW66iMaBt7qaqUumvLTGOQUkkmwxXVvf3D4lccjyKaFE
aKJTFFX5qwcg0dS+HPsCL39Jw8p95NXL6oy7JU3AAybSG8K5kEGTnFOzScFcEVGnDWiTBHF/AhA4
yHMlvHc1iLXReQUgC7LZgFtdnk1vNh7CGDxnet7s/o+0K+2RFFe2v8gSYNavQK61ZmZVb1/QVC/G
YMDshl//Dv2e3q0kU4lyrjQajdQ9RHoLhyNOnGPk762hhzH7c9vI5YqcG5ltgMFGNkQNiGSA/A0E
fTOLpezi5aKcW5g9+CIVkdpUsCC63h/6F88LbAh23R7GkpFZgGHXNQivGGI+Wm1juRuLB03+m+VA
/RzN+FDkQh7+fDn0gY1gRMFyOGQ9jrrfg+3BM77dHsfV5fhkZBaIKeZJ1DZgpE++8vhXFd3ZPaWj
88ueZOQmCBl6s+bLXTUOawqCQK8HlVz0rMc/7x8AhJFBDIuqHLrap6Djk0MhZlW0MScCMX7s69Fr
FC8sw7UZQpoa3grlbaBvZsswRj3I1pMyOxK5jzwSunm7uT2EaQ7OvQgkSkGoAgeF5DsYP86HoJzB
GK3YFse2CYUpAjd5lM1+THjg8fsHM+XE3SllikhsjjrIMsDObdmzI9MLyDk/OKO9MJgr03VmYTYY
j42DaAgsFM8VXUlnfXuurnwexS8E3QBKA9M8Lx2QpEwG2WnxMa93RSDTu6PticZ1SgCiax4OfTr2
n3ZTbo5c12Ihj2X/j1iT5uP2r7/iNc4+P/OwUUNlXEt8PuVBhMRpYvehvVTDmT5yvp3QAoA3NRh6
QJeHKvj5GJCY7yK37oqTZoZFDpnuPA6tZNsYd8ef53ZmftZUqcwIOPlPTnXqoePY/7o9WZdLjUwK
qqoeghMgWOZFaUiJCQC6Un5qftr2A/DStz9/ZZqwUScBVFAjYJpmG7VNnF7r0NQEEJf73daGdfJK
4mqDuuD324YuFx15OzzcXKCKJkjRzEOxMoW8atZGx5q85u2ajWt76cVxZaompcOpgRSBzoWYiFFQ
CMsAKXNiaiU/iqVGyKXPzy4JMzfLwvDweVJ+dT9ks9AAcen/UJRD6wOgAQC9oZh+vmHzqs6NyqjF
yUveKT3F2TdPnGweRvc7j0l7FpVZ2MHZMGfjsICVdnqryU6SZL5lE99xVrfX+spMgdAK7w5cGCgo
WLMD3pmU263p5qeXQhBfDUv4k6Xvz8629DqTCBnlJ3Ncmf027xeWYun7szMNLHmP2gF+v6G2qVq7
C9Nz5SgAAIJrB5K8HijAZlFTqZcabtJCnBL3n5JAWCcBdJmb4d2L8NnKPKtY56Chz3QpTsTzi5/2
1//u67Pdmpq1W2R2Lk4g3BjVqjbvvoLAWvZXuHQCMqGz4vw0dGWP9fW4OI3o1k3CYYkQ5uoafPr+
bImpHjWpsGJxcsxV1SGyDLKlTPiSidkyq5GgtOol4mSYay8OubvR+UL8fcV7f56lOTAq6YQqHEAc
T6nrdL+GxKRHsxyGwKpltEKINW5vr/o0K7NLFZRy4IdBO5+GQHDmxBX4MAhkzdOTBSlZvF9DpjaF
9bu2Uj+n36pR+rftXR5EFNGR2wdsEFfHBXAwNaIsiRAqnCryD6/7ZRKOJQPTn3+KdNo2FtSQJbZZ
dbDLXdmv/7sBTHvk0/ctS7FiUDjq0bgd890iMvRyj51P0MzTFiwpx9bDBLEslDTsvGfR3u1HJlb/
KUYA7z36OGcnMY+sng7oZTgigwzMYpEt7OErS4BmaqSo8WzBA2kuTOrErMhYxuyjUT3Lrb3Ulj/9
vPMti5//n8/PY/1RysrMU2Idi0o+uyb57TnJHoxXId7GG7dLFmbr8kRO4hwTZ8zELgb/fr7gohSt
0ttoOIow/pDxusuDYUlc9cqMgTp36h5BkRLPvdkFnvFUeLXVacdUviq1okuIvqXvz055WXHHEATf
j+lRNq8GXVjxaQ5mS4KH8MSOgU4zxGmT/c+HIpmeZMLujnlxoBqrdopXz2Ac/o3etD+lqvat2cR7
Lz7dPosXS4MeGFBVAjqIrQYSmdnSxHpHhjE22qPWJH5h+lYVQy30C+t+/Qs7gI+iCgqq+ovhVbRV
xNXQz83Rx113YVaG0pT+4baVi5OPUYBl2piCXXC5zt9okWqdMksKQOzyDeqfMYQp5L3OCyam9vqJ
/GjChczuSPQEtrEOEvBjStwx4G04xN6wsBcu9tpkA3UID9oHIIS3Z7XPpHOF7fYmsMrRJmu2X25P
0pWvo5eRoj0FILipFnG+09walGBkyIYjes27NStX/9Xn50pWpOu6Woz4fO8+6pt2SXp44dfPG7CT
PKJ21eHzDVmzlWXev7wTYwmmZeL5xjqcT44QEh2+tjEcu0e92HZL2q9XNujZ52cRIgQXoy5y8Pkh
Xbnuk5k88bt7Yid8/cRKBIQrOpDmang24WjfK0rtyOvIz/aDtwTgvzIGGAC2DqcZB2FeF2gKZch+
iDV0NEY+gySCysqgg/jz3fsIEsm4LAA5hcTJPKyyPCQQcJ61Y2aHUoXuUmv6tWF8/v600T45XNVp
nowVvl9rLxl/zYv1yBciw7/kLWdOHWuB+v+0DqjDXXSdgaHcRQsrHY8pa8cd0aRcG7UhwqjuWAxf
Wx/i2t2YbvsNd0v/qzSg/OkXvVamfpoa+pETngemmermCuSlMcgRIFIHYRdvU0HMNQBONn+O65j/
wqvVU35qaj2BZrE3hq3T23t3dLp1Fxv5Brk9FdChED/w+rWfIhsoboDfx+bZUV7t68RhQer21jGl
Rt3sM0uGnlOGDYXQTGBrPQSFaJ7TIDVItk4GRg54K9N1K/R4Y1kFpBa0Po59ChzNOmacfRgq7g8R
5IdJ3SnfAtjST7SuHVeydoBLN1ig6UpsR68aEx/K6PojOhiJ31RjI4OKmM7X1K3yTRMn1bZKkyao
YlEfZDGMv5hJu4ciRldwmo1t4HI9DlxSa+sKFKYBcLflKXMTFlSiqH0307s19Adqv0E30k+td8CI
UtjmUVE59j7YlaJgGAr7xfZG/WfquioJpBjKA3y/xkKow09qGaz23vpEJevSYR+NGblLmPS5Uhb2
NwgC0SL8l99mSurPdmMTG3FqJ9FR6SP7p06j6JC5zj8CjTJfsy5Og5QWBjggUH/xs5aM6wmG73uJ
8RDF+a4ztKArye/KIidjcN9un8TLGAEXKnwi4D5Q48G1d/7bHJ56nDW2duirte5+50AB/EyWEGCX
fh3tdCBZQscEKhq4WM+NdFAK1KAyox0c50XEL0vg+8vTjs+DKAJJNrQAgYrq/POE2WXc0g4yQhTS
BN0KAoV+spTDuHgJ4iHw2cjsZo16SRotwhj4mPsk+hBDETgQACvXCd/W5UK24XJICBSxb5DJhZPE
A/R8SNUozEZ23DxSE3Qt0drkq8j+eXvpL1fl3MbcSfZtWVVAMR11HnrPcXn3bYvPT4lJJMbAaDzn
unWppEWhHHq0FdnXQQFg7b/4/QD94WkAhlWkfs7niJhFlTcMx50h2HSNY5ssjODybGAEnwxMf/7p
FulA2cF0ZZnH0foNoi2/SphfpmirW0ofXjWEfDeayZFiuIAQdibaR0RUmsfUPfUKKqnvw/DNNZa0
iK5tKh1VOfTg4Oq9QI7YnTD6HjkTcM3UflztEyCck+r99qpcPD8n5iPkvYEfQukMbuV80soUQjZV
pehxVDQcncwv1HNp7vT2PUl/3zZ1bQMDswo0MwDEKPfP4rm60PpGg3jVkZZvirx2m9uf/1uAO7/h
wXiG76JWgFv+oogpDMV1Per0YyuU7w1/0rLfoO4YxOnec38Z9T4pH3uNBaR2VlI+qOYdHWF+aVer
MT/q+XPfPOflTzpuynghX3ttJf/zyyCpcD7JY926lHkYOU9ey9EfADntFp5b1yZ3oiZCCzFCNJCz
nZsQtkqypK8M9OxvteFhfL09uX/zAvPJRYiJA2ZPQmpzRIimtZqBMAh7nmqBU7h+bohAgUkw2QpR
B8YgwpI8OS6IF1nY9Wsh3bXOf0fgumDFjyLfGtWWLIXwl4OGoiXarEAbPEnTzWs2jj26do0H/EFL
qsBHlLIQ914e9PPvz1yu1Due1Am+P5R/euqsTKNZDWLnNt2CoaWBzFevjKgpexiiCGdAZZ7ycSFT
eXUomCfgH4EduUD0xBO4gKEX+GCaxSu4zU6NlLu+bH5Uagl0cc3U1NUL7wjM0gUXbosHe8Tbwgbp
V/9sN2xTVyj6154IDIO9396XlycL8cknW7NUUxGllpMI2IqbbxSnuWcPcikvc21xEKkAJwpVqIk4
9fxopV7fmxGPrEPpdL7XNP7dPQNQNUKrIJAXOECo1s6ihxwiewId4dYhNpWvwcvLqF/h8NyeqqvD
ANR2kuXCQ2iOdyREDWMKQueDB+ZrzSfQH7pt4NpaIJeJfkHQQk6Y3vN5shOzjqxmxDBaARkPLUyT
+q0lauGsXHYBTdP1yc4sPHWMzgUeVrMO3I2CbMLvZ/qKlqcWjd5i1XVtMGiFX2ffqPvl9givTOFZ
9D1bKE9PYnTnIfouGV7bvqevb3//ygyefX+y/ymCiVmj7FLh+6QNqBeaacDvDlT/MvpNHA2Iji/c
ANqKWKml0QhE94r3O0b9MltoRrgcBEygCgNfA1SROwcExFYem3o5juhA2+Bt2aVb3i7stEsPg3oL
2i0ndSIkTOdBCwPRhaSpNQLVaQd6tU7Js2UccnWvlB0i+jM70+/4tB4VHkJjmtrjUQdF06/xTi3z
6aGJBmGKDmTwsQHdPdvIvEgAHyUVyATLYBQh2rhub6fL7Xr+/ZlzLJXbIK9SO8c0W1kWiKKEuXAW
LyzgJOINh/IFwi2w7MxGoFdscOPcc0+gDS/tLVkI6a59HnBNRHPo1Jmi1PP5NxLw7ynM38nU97+Z
u7tzeoASg9QGOAsBI7pM7YJjFrQfvKWnpnogUFFdyDhdbNLZ52dzU5ipadR46J40+eg54J/Y9cMG
PYT3LvLMzGyRRTb2UpCGQujv56je+Md/N0kzl2fIWjJ9xChks82ecrqwwlcnyQVKe1LTgTL5/M7o
stzm0sKv19bIpw3SBwPLvVKLABbj1p7oXdByhoLB5LE+HeNI6nEqk9Q6ZcrEw6Dw8yVOl8uNCgsO
BYmdM+GX55RWiBLzjCfQpES3l88BNb+bfXQawicDsxcEZNjB2Y4S1AmJE793w0i7VyFmmiTAV9FT
SHF7w9b5JJGyg2IaQNSnLxIE5Ha09Jq9NkVI5SMpgzjnUmAF8MyUU9lCTa4QAThsJ07k21t1moOz
Jwrw4/Cj+PnIkEFmZTZHbWrGDjcb54Swc2Shl+36DbhS8vtPxJmZefoqS1JQtcKM5KEZsiXerCsn
AiEtSrOoNgMsO29TKwuuijgunBMfrKdUhVa2MRmIbcclkNLFPT3pvwLpBmYPFy//ec6qAXVOl0lP
O/WAUz4OVn4qaW+9yBYE97cX5sqQEBT+lUYHydVFaonFMsuN1NVOuv5boeO+V1EAvsMVcIn3W0Le
Fsg6IGchWDjfAj13FUZs43UzAAnnl33VPRgo8vxIe46Wv9iNFt7FV3b1FOtAVg54VID6ZqfGHaMB
8MjGhJouQt5VsxQi0Ml9zzb1FOnYSP+gOnzRVwBqx0iBDYKedK8BLyaxRJCBRn5rllX9NGYjU36W
ST0L3ViykCgddI29CU6lUS8fRtQndhKuCQFM2fisr/hmjCrnGcJxwyPNBo1sBttuX3StSZ+p+jEU
j7xr7G2qW81aaAxihhXnAdckGCYjIPNetNFhK2Vp5KMWqY5GfFvdfyVMnCOQp7ARn17kCT0H9Sx7
rOjJhS/1xNtgIHIZN0OzAIzVr00tphU+bVKvxb4593gqRRKp5SY9dYDs0/61Jcw33Y+hdv1WIcBX
j227MbKdXYZZt+QOL9mrJ3Y/PI9xMSEbBud+bp26uZfnrgb16pfasaDMzTDBP6X57kGciMhAb325
RFVyuVsnvU3g+gAqB/nFHMoStXbhOmrSfmZsExGyPtw+6Fe+j0wieDzR8Aay3vlF6wxaL+xI8rey
6J9zPdtTfeFxsWRhcjWfrvIia7zasGChHfymWRH73iQ1JmXq4cS7AgfandMAp5YdZy1N+VuCDmRE
5UvLfvX3owkCqTQgCmDi/Pd7rWw10aZYdaPynWxjNP9mCT4ZmDkkSLaa0KqBAamt6zdtSd3y8vcj
1kfXPrSC8MC/qARrXRPRQjJyKrJVKn+oe6UPdby3PKwAykJISEHt6Hx+oOtHmqKPyClzHnJ907v+
7R16eelNZP/TsQOUY8p8n3/fIGCud3QrfXPHXe69JfY6Hxb0aK5M0ZmJWXyQq9LS2gYmLBIa1M/Y
vb06wDWCa25q1kFMe3HImAvdVwsiz2+mtsv2Bbv7BEwlGhMKKEhIgUB1tgJdH4s+G0nylv+MmyC7
O9OJXz8RP0wOAr5vzv2XlpmRlYOXviEl2Bt+8fX2+l6b/M+fn5X9jK6yGwfMe9AJfHDbp8pZCDCm
/XF+HZ/9/DmgFQlg8MCb+L7eBhLVEmH4Kfh0eBVwVyw8IK/sVRRJIDQKSgTE5vO0oEpsOxZelr85
9nvRgn1ebfRxYTyXoRmY7T/ZmObzkz8ts9rlOcKzN7KSPVLPK50lfrS6e1HOjMwuWhcw7EhEMFLQ
0h+ThzG//0igexRXGyDDQPXPvSrauCNVJ3n+BocOMsFhH4ml7q8rG+vMxMyvQmzPzqNI5G9f6uFJ
JXdfa8j/Ims1EV3g8pm7pVR0lWJ57Jyy9KMpAnp3ExDSS2B2hHfFciNNM1tmUaD7VRVQCldayHeL
DbZXJufs87MFBnrVsEDza586rtaCn4r0bhjeNACQP6F+iLgF8f35PhUGt8du7DFBFdRLHb9YFAC4
ctomvA1aa9FThkammd8DjFuPtNJ1TkBWdOXKTtfREj3IlcOGfl28sZEx+3uqzwdRcHAuFHXnnkA0
FZjJc0EeJKsC0S9ccleWA49HYEmRhQcKdx7ESDwQOHVb98QS+RDts8Uo6YoXPDMwu+KAj4GYX6fc
U/on56uGry0eOCJ0lp4C8yAZZUyXotlyknydHj/zRG+nm0DXK4e8NQ7iMWMF/vw9ab+AWc9v293o
DaGli0A34gXX+7et7JOfhzXcURPNFdIiUGudl1OhSEB1Fin6NqihUD4AQabPuGG9e+NANzxPwBcX
FV8getH/jjKj/d0XtveQyz76k6Elbp9H2hfpmsU6MyLPJ3Q00MrUpVFICZ4WTVlHsT+AV+MYNyUL
QMIbv7h1DVVb7jV1kO07Gjh92Jcs86V6Jy4wLLmsVx6vvA20juVGb2nlt41p7OrUSErfSFXC/cxL
xWMhSXzsPevNgIB7eNuVTyv7eV7AgAZk0ETaCN7WS+FlPVd9wXMaHxLOM7+Nu23dmju0Y56k6JGu
oH9KwFPut4nSNl6CE5jyosor4rZAX24SHzz7w7O2CX/L+B5d8H4JuBxowBduq5kjAF8EclQQCECg
AmZ0NKKdn9IaOh0u68v40Mc7vXpLqi+K3hdj/a+J6brCPnPB5jDzZqnelwgTXXaIqrWrn/LkvqzE
9H0wKyPZho//PajnQ8jBlz14I4teS0BgdPPNuJMY6K8BvAEAgEElDpM/G4DI85YYtem9Zv1KWzvd
whLMHNjfzyNOB9Mc2g0nQNL579dd6QyAA3qvont+7KyFh//1r6M3GTAkZFYu3v0azXWtcDw0kuIe
+dpnC0+wmZuffj3Kayjk4ioBImmeWEtsktAh7tmhtqDU9ZPageH5FbvvmXFhZRrlp8iNeYrnPevY
QYh8Qwvyj1Ol90Ul/2cC9DgI1JG0nfdxgPu+y2KIuR/sYdi4NHqoymHhbF+fq/+YmIVVGasbOSqY
YMaeomvfCmIgTZfyHleONO5B5J5x9WLXzhVIPdrJsrM87KfK8gd6jNBJdbrtpOYD+XthTIJ/joa7
HenH2XIYHubK6egbtx6+bYr8Mf1228B81/41AE7zie73yrtM1HWDdo6WvmkdCx1cP52xsBZLFma5
iTprUHiPMQSz/U420b8YwATPQh0DZwK+fPY0i3PUF4pax+dNsuFJvF1wqvTKEoBiCe2q4GkADmre
UEp7jgKDW9I3lmfWyonS9Jk5unzXm4K9alaZ7ok1mn+8AiKGkRMngZVK64k3HrP8rncg00hbay+N
1D5mddFskEs1/kCU7ykaRLbVjN5F1pokYZkQufPGWt8kaDfc6k6Ld7JeV8GIfo5116gKXNytvtHN
WAUDJ/j/+Aj8s0xb7VdZ4ppuo4ksZMC9IrpI3fcYmk4tMjQeeuHgObHfp2n65Bh0N2rGCm29r+AE
N6vtYnv2fJqn76PQBacApOtl2TTTuJtCcxe+v/itkd7XvL0EZAki57c3/OWhhRcFmQ56a20c2TlM
WAnXYkbFvNfxZ5O+iC9td/c9AAPo9wckalL4mNMzMgswEou57mvOHvmutO/2nlPYOtUEJ5IH/Nds
HUiNPKUw3Fes9fBkJfdVr7HMeMshhIDQFJ4NIPw5/3xXiTTuE8N+ZbjGMhfCkW+35/9ynXGWkAfC
bQaqjYu+x8L1clcikfVa4DTZ3ro3uY8yqs/aO9tkIIY5NdFiMEj+obNuzmg0oNc5752WvtY5lMcH
n9RLRbW/7vcsbp1MIKZDODFFdnOO7mQ0Kg1EXcbrqBsYwSbLX3PojDpyP8pybWX1V9Jk37TI3NRe
vgGAKTDV79vzebGfp58A9uCpsIHE6dz/KYu4keCl8doWD+Zvo3/QlzDvcwc+zSPaBoG4A7kqvYBL
VARMcGSozVdZxSHAWIE1LgBZr1lAfyL+wflHcDbb08TuXJDZ6eZrJvwu22Xu+vYcXVsnBJU4i8hS
4O03j4ytjnV1HsnxNUafcIYkfBJvGpVCbnafl6A7dJ/5cOq178xaVdE2KhfO7BxbNm1FRISoiaKD
HDXki+ynNZaVmfHxVbeOZmWEcWQFo3oYy9jHw+ulqkLvz3gnjHUyiksd1CBgBkGr2zzp3esET/kI
/Gp2vsrJQ7rEzj1fNYQOeElPwD+E6wgeZq4iTQCjim1lvlHjj/cPo19uL9p8Y+PzU6cIhJiQwELW
fpY5kU3kepkb0TeU332TJ4FS+yFdCKrnhNjTixzwSJBTQRbLwnzNBpGNDvaBx8w3Z3DCQmyi+pu3
6VDoNH8YcQiWClqE6W/PDh07zIZftn6wnR8dMCWkW7hgLzbJ35+CBl3skomUZr5ehldHAo1K07uq
eKpKserN+BV6dUHHrActHp9ppEGtBxi+Ql8ZRRHenu+5Y56bn8VpXuq1bcJhvqt3PU99lb8S+cDM
JcjwxTiB0sCCUmhAoGYPbtNZxAbYugf1FN18Rln9BXKovi2R9+hluqZQR1/1SfpSuvybIiu9Tl81
c+nhP1dWoLh/MMcoq6O6jqL+3GWmPUU5C2XoF6Mdm6ei9fTAINoYskK+ZaUmnpCqKHZxkppT5dvY
Ye80Afq0tnoK8IelbVtXsIB1OLNNYkFIicmVVyswWVZdvzWEvZSmvPRf+MXQMQECFs7LvRBG16ou
VTan8UvdEGvFlV4eeaWGsEs8pBVRan8epJ6HdQW95yS2AeSh/VrG1UqT3S+et+mdewW3N47KNHdw
1uCun50ammgC2l+CH3pm5DvZp82To3MrEG3EfCgFLEGt5nvzr70pOkSRbUqlznyBp9VtVrEiOcRx
KHW/sg80DXt6d+yDUX2yMjsBiSGHsWhhRdd/eWPje3dyRU9Bz5mB2T1XgbekzoHPPFRRhHTzu94d
q6Ukx+XxmnJpcPcTvmPC5c/WBm+huPJyxQ68Hx5SXjybhG4cUhFftu2LosZat6IQyPNXdMD7de6+
3/Yj0/fPYqK/9lEzQSlx8mSzQTaNy3tcF8ggxG3ION3UzoscFp6t1zYEwH3/b2S6mz69RpyEpFTP
dHYwBpD68wSdrkDIkQPp3v7FaJAwwsMHPCC4584NtVYP1vrciw9V6XzEvPhlQ3BVeUt9NqjGTLvr
fN6mmBh5NVSQ4ZbmmJ9OGgO10nF8JSNS3zXUXP4MZuYwX3h6VaNbuAoiNOlmXInnMc3LkCRChIUF
TdsUZMf+aLddoCTYrhs7Qhdu5w0++JZNf8zb3G91JBJ8Iety2wHD4QuatyfWUnUQrai2PDPcFetr
89kcev1AVUvDRnTuU6Hcbit09oXKuv+amVT9qrMEyWXi9GKFwmgCXW4AgWtVmqGDKCvQLZA9Zm7+
IVs9632qjTIL26KF0mSqsggNwTJbE/BC7kqu7C0zq85vWnsMG7vPHjw+DKtSs4p3pwZPnlkm5qqN
K/ISDzXUiDjTQyAF7G0RS/nUjoW3GXHRrGvROvuoq9VWn1jvAGk0A9NLNF/PtH41JqULfsiWcsC2
iI7WLds9ulXWHnqt4i+eOWS+abI/hauVvmNV4kUoqwkKuNIg0gj3WVqgSoCuL7zrNf0V3cMlJEK6
btVWzT8JtZLAtDI9rNxBDwEhLPwizqJHh9nac2bk2rHOzEcGfyXHVTvkam96UbbikOjx47xiO5s1
w5Yi0YZrU18z28FZTdxflpWNIU/A8o72NxaKhGurRLMwm31CVl5bQ3eMiSFkbYqmKSvXcNxQpPFN
G1IOjw3nRxD/gvzeVtEhSbwPWqT9dkg72WHqa6/zNezsLTHbGEoJ8XdvqDJ/UL38po/c7YOmMFkb
gAn6+1BNssC57mYvxCV9iCZfA/3fY22GPXQhf3CXad+NpqlXpK+gpEgGx3k3BiP/iNBE8ea5dfGo
ZdiFpeH9rrS8+TrSMfYxPydsjGEVZc3vjChyGguEq9gf/N3NCtPdNWZrhBYbKzs0Le762INGsYUH
/RN3ow2J0b4JOFrgwswd2DbP7Q68+J7YJo3QD7mWuNL3yqT94pG6/uCSd4FGYniMyuj/iWovOyBB
Q8IIaXkWQPiMBJ0SzhMt+xMXwtgWBdHNF2m2bMMlQYedqrmPdBzbqSyrnrlszJXeJEMQT5tksJwi
VFC3k2bRYZ75z5QOyY+cue1LTEESlWMy3hMERfYuKkS27qm0T0OEufdtI2YHx23jZ6Ln7E2U8ofh
yOxrLY3vaWQjvdgPMujM0d6OPanXKVZpJMpaY5HUC+bW+0qHxggA4NBDbhZNCBhesQYuwg2LVPtu
jcSyQpBiAxvBWxkgiYB/VagMMdF4X9AoynE+sjzUGK1XjtLqHwwnUwaek7Ens2xaDNQVfuP2oRo+
nOSjM+KARbnf0d9MWKNvyTQN9T5rscgSf9FqhW/XTgIm6aQO3N7rwtGOitBqvGTdDGA6zT2jC5D3
0de0q8odLTwzTFnsvNdmou07HrFAMJDo5TU1gwF7zu/HSPiSKS0Yy7r0M+5U+6rtSZAIO0nhAfHC
r3jPN2ZKy6816PI+7MaGbpaZ8DBzZBcYXJAHO+b9ZhRuFmRVbqKZt9MCbiVZYNQt0FklN+uTIyja
DyOwl2UCzZ5V66g/Ha20hwpZn4+24GJHjdhC41aRMpTJMiiLo21hC8ejBYUV96HQOv1LQvO6CIai
qR9lqtIPCzLLqDQj/xTQpBo3XmV3e5qU1kb2xFn1Qu++Gm2K1J9ypR6CaqXZsKF3t0bemIFQsfEV
LwA0tqdV+mZkDd9UaPXwO7uLHzoUOg8qaiXcN1Fb4KHcINFb7blNE2stCKlBtGEPh0TUbdg2LpCb
+WiHrZsWrx1p7D0BX822AfXAikk7/VZDcHqbDIMeqNpCv7PQnIeBF8XeriPNj9KGDH6su+KhyUzz
sRhEEhKtOVi6yoMk8g6M6FGIZotfAGlwn/doNzaF+IroBO3AjABhGtlN2GUmX2vEgdfw8vE5BXmc
T1zwQqdliYuhHvkT5CLqAHmJzjcEdD2LJtX8yozyVS0KWfhxbSX7qjTwm/CjHrukade8Sdun0ai9
jVa41YoCVLMqRTME5kCKMLYGc8uYpq+jnHkrhRRyAGX19gduXbEa4oSvRoVchEOkGYCsPlnJFHu6
K0x7V4HrM1C2iTIqgbJgrHSoZXfI7NgV0kw2yyOfNnH1WrmsOspEZpuawq7TVtbajSDH6rFUfckb
4YRl34y+i6aq5yhuPJ+2ibZLvajZSFLLVey0au81vF+JrLPXVZ1IyLNr1q5KNRWQKrV3JqqzpzZr
ezQf67aPoKsMHSTXgjp1jJUTd3YIJUd9QwZUF4JeIsusaA3OiwYSsWnUmI9icMkWIGqytSIHnF0x
T9ZeUWd+1sNrDCSt9ran9FVS5umxTjy2oXUpj1Uh5C6rxva9RJN3qA+ueahqHT86n3rlSNf8k7ZQ
CVPuUPqeDphrYjX9Jm8NVoUJZss3PIiZWAKSTKn08p0wIho6tCgfZI6kCB08dN1hF+NM8+ZkKpP/
TOw2CbvK6bYG93o/Ak+Jn4ztr8KioP5wkNQxdOwzlRb6A85sFKDYZ6ylk8Ybp4rhvBt33CIxjlMW
uSxM8oYG4LUZfQqahV2Tk+4ZVU/b3OP5MvR+nETJmtb2KU2Y3KuuLVdFo2HT2mMciqgoVrLV7L1k
tFuXmeX4bmdkTyO1WWDX0glJYWWo3COsih2826mSRRCx/Huaa6MfmSOa4Q0nWpdIxa5712x9TROu
P+RgBBZWC0ZdaXkrqdBOmZf2T3fsflbO/5B2Xrt1W90WfiICbIvllruqWZRtueSGcBybvXc+/fno
nPzRpohNyAGCAIEQzr36LGOMOZhfu85Tdp5AUyhqVflUdXlEOAR6ZQwL79xUhX5Hezb/oZaC8KTF
bf4pniRvp4q2OcUJ+i5pbVf7kj6Be5nK0lHIeXXKKEXc4xawB8cud4Y2QGolp9sIOYmn1g9s4SCO
He6SshKn0MsBHCCwUu7H+bWJmo41HQeciCFGdUWnn4seS3K1U+xJ2uldmOxKtev3nhEPB6+uw3MG
gcmdosQ753Vbv0snkixS1RjvOEjjYYh8/zGvY/ldleXBHlyCdIwUqT/lPSHvSJ3EdNJEjvbkE4tj
FDdes29bs/0wqv6PROQIy4vHEgfzgJBX/9mwwm7c5ZNU/aGZY41WRxv/pRdN/MWeDPSlIrR0ejn4
Hiux4nhSn+wgMmq7rLS1Xd3hyyJ5hysgOvvYVJ58AIgTOGVXm3sxWTRnaMNh56VVdegK3T9GktE4
U9nrZ1tpm0MiIUaZgD1ylC7/Oub01QkGO3209ClCbycAh6FPo+MbheUMJDAPvp5Lh0AZw4Mh/EDe
9UqhipOejVN3rHqreJ91g+fogf/ZnxAF8Zum+oofEYiDToTsBnrU3QuqQcltZEdFgTdLWYz4vN1H
eqXdisqu39m++Vdfxb1T5Gx63UOvb2gHXNPet84eggJ7KeUdDCFAH8aoa25I/rUQbJTgaPp59lVT
E/OeGkLz0Wyk5Lau88k1JD80nLhGtf6u8ichE1l65S6q6wl/m7zOYz1wIQTqNOxa8pK8KeR6kjFu
QN+I2K0BzrzHNctpclkkx4AS1H02dNZzqyResYv6or0dBj+OnMaT+5LOdF74I+my1tUlM/2Q+GZ8
15Sd7ORR59NWyIqHXRMYBUowvXnycrTE7GrkehChsSsnDflWVenPSV4G59zua1ix5qxk1NzGhg4O
pffST0NpRPddQBPHOJ0TtmMXPgdROx4hD+b7dkIMhD6y8kdLLUJX9aVwF9NMm3iopBLQjaxjmpYf
u6REmXRKs51d4KdndmuSOxL2bdBMGaJPxWeprupDFhnpfRa1xR2gtOYh0Dr/DIOtfBRJNXwwjdK/
kauIrVJr8Q2NAX7yf0X7oNdaEEycTRGM3ckG/X9DvFW6ZVHi2leKRWZN771DEPsdcQstdqTejA4a
jbecVCfQSAO/f9Y8oR6NSsiPNgf7YyMb+SEIvHSfRT0SrnJKV6uh7O7keMqOo9GN70M9bd7rMTK1
2qSjkNm39bGKPeTrrZusHj7Fni7t24jUmq/28S5Ks+6dOhAx1VyHO1nP6qOqJvpx5p/stFruT4Ho
lD0lmx9eXLVcFl15m1eh8i5X6dGTyDXKlfLoVFM/tyy3mntNCZpvSVYnjhyW2kNOldhJzEzZx31p
8FYP8W0g5/HOb4JiH0/yKVAkh+pT4UiTOt32gHUOjReVt5Ld+kdNeJXjT37znrK+uqPaou6Hpkrv
NMuzkZ1AbcqaZr07GH/7IrJt0m40RDSrvP6oK9lfUdhYj7LGNWfYBX5LX0rkI7TkZvRD65taKSm5
GHpYqk3VPBpppt8pmd3cmq38wzBzLui2Um6jQRtoVxXpDvnh5DgJsIIBKImdjfeHmFg+Hoy2RT0+
sIyDNAzKyQcU7kDciX7qaku1VPOlx9KIo9swb9Nj7PfyDixPcKj7aEJaKpQOdcXDEIoaxTC5wQu1
wb7BRarcXBHTWRp1y4HWaO3lMJZ2sR0kN/BYxN0AEchB/ghNs9AvvjYo8R/k3vNuJrVLd5OcTLe2
OsbfyFMbR6tShvup6n+OUZw865rEXIr4U2/X0jFvve9tXdN8XosKt0k8YHCDqrq5igwC/qh/6FQj
O+GJzwJiironMdLvoyDXkPKiRtKGErA0o5RuWz/sCoeUifxOtjVv1zY9LRRQXAmUXrnxkCw4+PYo
PeoNWQlkBPI7SkD5Q6dH/VMaSsOzaJQPU5OCASzk1P7g2fqj1snSs2SHCmX1JJ81mO3ADeL+qx0E
wwNK6/ku0r2fdha3d8hoDbdqV2Y3Ok/WLgwGepmRAtao2PfJU0aPpl3O5EiYb2XzxvD8HvGCKHVo
S1nsslC2nL6ee7qEorjTSkU+dZls7crC6o5pQIvCUhOfSGRb5ylMsp9xNwpnGukn22lBcoiF3xGL
VeWj0dD6tlHtSTh5oUzvDdLrN0arRDtcXvlkmulPyrp0+VTLeD/4Bn5ZWGt3aNGhlCYp90HRpzvL
L2S31Lp5Cs3xprElex9q8bc0jcNTQvR1jKqkJaugxbtEIfOUZRIuNyGYuCUdNzzngzEcvUkmpEQ0
5kssSdVnbwiNW4OzcQo12ydGTCRXwp9ywtjz91ZZktfqUuUMN2N610nm4AQ5jdrKkNQ7oat3h1yb
ekiLQTrDwExKsP01nYNik+7XfpXjBiSNExapfchqnEy/LX9YIS0+E474WSKRcGgqdMDNoZIOSOIW
TzjMkyORTHdKmR3l24IOwdWgPFjtkNwHaRVuVLHmROSrrB5UPmBAkIStJf+1GnpDTLY1ua1CF+T7
KT9ez0+ufZ+umiDQoReh37sopmS1Xxtkeye3ad8N0U2gfvhP3182Hu2BlFhKyPftxwR6Zb+7/vnX
yWIABxR+0dsBHv0KoT6YFm/c4E0u9F1ShbeafByjN8ppk4S+NLLA/dUiFb3RYSQOdrHkvJF89erz
iyWwqXfUNDWfXJOcY46Ix9frc7S2xLYGKAYSGRIoyzrraJajEZN+ctP6D7fWvr356xb4AVCpSNHA
DZ6tv8ike1XfSBXiI65UqX8gXemQAntreR9MyVyMgD6NxhNWLk2ATe/joi6E68npIxqakWOM2s/r
w1jZSNgATwg4iVhkWVQE329rFLqEq9iPSu1WGamKj9dNvK45MAwkrmH6z5WNJRu/1XOdkncuXHo8
OLVqfhBJR3I++cNEtGoDpTRvycW1QVUNXsVMm59l2i6nbCTTWE5FJngg6cWQdreT1z6hQ/BRrf3v
8tiSj3w7wAtrM38TJVPQq8bCpFxIg0VbWYA5cHWS28D/6/r0zcdgOSTwKZxxIL4AvBa7IFFj/JnM
M101+2tqTmk4OiRTHVTiHVkhDbTV/e0Vyp9DDy2FfkczLAZi5MKgKGw7ySD9ullnKodS9QSVkepW
eMapz4NDHHbkbLOPgyYd+qzwNm62lVN7AaRanCvSug1aSIrhAmrbjf1tZLyx/9wvfAf0JES9aXIL
t2RRrmyTSNLTthhdGbnZ9kGvb6XgrYhvICTgmfE2FUpfr3iNXtbjWOny4CbqX4oW7hXpx/VNsWRL
/z0IgeooFUuaoS/lG1U/Nga/7AfARZUTNj009B2l17555MLTvhtfRWQcxEBhgvbg122/ujLmwSEA
Q2NVbiZqfJdnDB5tLuecI1dr7U/dmH2JR+MDKd79dTOvNgJmuJgU2iVSxed6ujSTjsiECFwqty7l
joUKq5skTuINP2D+ysXpmq0AAoMojSEo5pdWQjsleEX027W03JEbsGDyD5nKhJBJbY7vf2NIL4zN
N+WLN8Pw80TPCh84VV2cNWqS8ZaY6+vDO48Huu78bnB5L8ejVDyHtiTY3PYHKwl3mZGc2vJrofQU
b4JdOlJjrI9yvYH2XZ1GcOOmDjPyNeio68EyAEoa3aCteaY64+MA5zw2yN2J9lQn8gYybHVzgOtQ
YA1DRFu6h7FcCjIb9uiaJM3jIL2ftPp3TKDLj2A4PZcBPF0uVkF4TnpJG92+Ln7KlXdrptbp+n54
9TLOi/XCxGKLA9eN/KRSRzduvimZ4qTZ45AlTiA2NvnqbL2ws3DkCElpuuxhJ0thNxUhsdjGu7tm
gYiK9w+KCK2jFyMJuAxphBpiYc4O+3rqDGTuN4ysbW4g9zMZmot1Fnu9XBJ5LPUSxnLvVrXpZ1AH
AHvRAMIiCWTXtZMFQXlOojy5Gwc1fM6N0Dpq/ZbgzMpWB1mnCETk4WC8EnlPJT+LTDRNXY20mGlE
iOcSC+lodSs18mpbsK9Vc1hRNKQIX3uxUU26uzXQwxAQ7rT8y9DWTkJdp24/6/kGieWVqwGIZxZG
RU/UYmMuXQ2zQihByYeeNiHyJ1X4x8ow6DdF8RLPc4wc0Wf70Ei+K5O18eqvWgZaBk6WgOYVy6vX
taLyFKV3WxB0fWs6KnADI7vxtHule6r7bOdJW+0YXvmKjBZI2AzytGVgYgs/J+iEQanR6l1ooNM+
G9N3Rlrsgrzc51ZjOCNQ5EOqqluiOGtmUTmD2spRmbfR5SbW67qV7MoeXAGCOzVOKLQ6kaSS6lD2
/GdebCzqytEE4Qx6l/sXj3jpfif2QHLF1NivsBdTEsVbOOcVfwADv4TnZrmqJTFeS3KR0dGQs0+e
xbJR3IYznTRvdgxnhBm11xk5q6Kaupg3jgDQG7Ue3Ek398MkHpW4url+H69OFRf+zAEkalzSmoNR
ouxVdYMbF3n7NFoUFwhR/Q/XraxtAEQtqHfT0p0XenFXprZXCSHlg8uWpCx+FtVcY70t2nbXivPQ
fb1ubuWRmTU0/mducfk37diNoVcOrhIA6xl+WOrH0TaOU/T9up15/heeFLgyqAkzUVcB+HW5r1u5
sANfZINLtvO98Aou4fFrVOifzFpxVGSL7M58l0KR27g6Vl8FzhNcIwD9M+Ho0nCedAnU3Wh0w3xu
ZiuRHCwRWEQBir4R9nNOuOJrf+pbqMe1bQ+xE6IE7M7X2HRJskVThwow8elZIZAV1c9C+uv6nL4G
sBKmzBx1hMfZ8zzhl2Mz5JCSdj8Nri8/Cm5gFTCXlDy2nrELTbpTTE9Gdtbkh0D9KfU3b0d2chVz
K/NvnfwJTP9L83qfV4kWyqpbZqOTUgfww01uN59YbJsLEwsH3GrKuZQxqa6V1vRLOUnq0/U5XHlA
Lwws/LhK15JWBIxBiagmasegvekLYEvR11b987qplftjpmHQD4JnjIh9sVryBF0woljsmsZ3w/u2
FatsfP4XPvtF+ADefrLGLOHzToG8/ZRsZeRWtjT63WQV5/sPesziRQw7ncpmqJC0rKBzlGOrPJcg
x27jXhEbr9JruK0FcdIi6IJgQQbq199fDGbM62xScnmCF2c7SvhV1+4nKTwG+Sc9+Mua5jJqebYA
O+obWbWV6/fCsHq5pyMRa/4g2smlIcEHqB6HQPvs9W6j1nva3LTJRhixdj1hDw4gGwOWzhJXXEiZ
hp9aT26h+n8asfxnoRYHiptUowLfCaPsJIfm98kr77UODNSbdyQC/1zLsySsZi0lxuj1J6y0JS5T
IT8XTvz1P31+qTHdZXE4BiqfJyZ18vLQWD9/wwAuP2wxonRzef/5dVhHVt+ObupLn9pBxuP2LbER
V8zHcnEFAbf+n5FlX66mkyPZ7kuCVw8DJDfeZzHSEpL91xBQAZPlr5KN9FhmbQlqrJ03lKNI7Rqs
EQDGy61Io4cQmZMIelP9xcDHbk7U169P4MrrP4tT/c/E8gavDWPo6nRyQ3Ovf6uUQ1qda7Gxx1cu
JoxATdHp9wEpaHFv1EqqajXqh6427cW4y7bmaX0Q/35/cWS9kf5QwoeG1kPotU++cuybs7qVyF1f
jX+tLFajbqyxzTqsaOVB1pzwi7Y1jlULvxxYwthZNv1yvXNjbGLaGc3xPimtxAr+SNT6nVKJw/VF
37CzlPG1gqDWJxq7uoI4blCbdz7QBkcE9Uaac90OMRuwezR0lv6yl9VgPltSdCJ/yADR1y6YpetD
Wd1aNBD5x8TCe7X9yvTLBBM+4LcacS8Rna5bWN1cuI3Qg1A1ekUfk8DC5HSVYFFwHzNE0IbW2HvF
ba9u9a9YGwsX8UwURo+fC+1y+WMYHuMo6dTTyKgDx9yYqrXVePn5RVyRELTaKVBncnDmXv3RAdLe
ahK9Nlf4u1xWKGnwnM0/4eWjXaPQPUa57AblPix2/g2oJGMrLl+dJqpF0Gd1fKmlP2920hTlNaVT
awK2JjcF7ajE89sXncwbQhqQqUk3LObKSjwPSoQvu5bZH2w6qUVejtiPcrC22iCtjYaXHy+evJVN
eHQ5ZSCqSUDQSdQ1K6s7KYma7n3yjRskyDUrOvJMOgkptvLSc5NNic7sId5UXx+lA5i0t08Xa6EI
BHIoxy95a0YKXsabxOSO6F2rfrlLaALf5mej2XAL1/bwL+LqrPtI46vFDanWmdCD3htcUB5OF3/L
AH1lW1LwG0aW1yOY9Fpri9lI7u+K8nOnkxTZSlesGiFsmis0K60d8NWzDldlYEWqXSr9xJZTNh+u
r8vqsuPgkXgl9fqqFKOSr4tgTw+uBXD8tp4K9eT57c/rRlYCKJpZ/mtksYO90vTayiDQTWNSj+XX
DBxKoX1lZez8d0xRUp+pxWTfltu417vUnkyoIBE6X44qV3e2pDx1+fRQRMZzBS7++tBW58+mikQw
gszp8qopkkqv4lKnWiJogqYQGG41L167MRFl+sfCUgUlJgtYo600urZ5iqT9lDzMWNEtB0xZ3W3k
9hQuAXxtbfFMel1WFI3OxGXwvfAsHnpjdOgE9dmvkubOa0vAVRRMyByn1hephWmbgopx0mGwTq3d
wrvq9pGZbsk0rsVaqLXNEBVyMwhsXV5+XZ4osdRSFijS6s9UCR9E0QZQ4Jpw14C3d+xU7k5llr49
Djdfml3s2NEveoBXwehW6BKCVD1sVvJ+STQuYwYxl17ZN5TUfkV9L15C0w5bO4B7xci8nown2MVs
tNIjzrZxJ49KfSd1of0ONgT0mxDI1JBJ6SFKY7SO7LI4+SpdRqRWjzYisrWNMCsXALSY4/hlIUZM
Xh5kOjMe9XfBl7bcy8Hh+plZtYBQF5pzc6eUZREmDKA3hnBkXQVcMk2+wH4/5/UbAU46+lZgsyC5
ExsJCh+LhyCZjFE1pVJ3vRjyIN1AYiW49fJoo265uACWZpbHM0dNsILvjZmUfbiLtyBUi8n6/+/T
bnhmzpMXXfgZSmTW4Pv4/lQ9lONt632zlOc3rcffJmizAJcR0vKrDgWWlIV1Htma2+XVJ6H3Zzv0
/irbN9KTl2aWG34qwaD0laG5qalRIVED+zgCq4PDEmxJ9axO2r8jWqaGAkNupyCzNLdodgEkv9CY
C20b3vLiVXs1nkVMWStxG8qjr7tKaJSqg18rnVMz1w9j3cY7OR3qQ68Nw0aqYW1oYJO4qVEbl5FV
ubwQJ6QqVDGFuiunB0k/QziJ4g0dpVUT5NOwMHfgWPakLdox1IdU1l11Sr70XvlOS+g3FG156Vtm
5ofvxQVoKH4aiFzT3VECrB+HyE2INJW+9pPSHjZ2+LwWLy7bX2uFs44SDc2BXit8DIqcahrFBZfW
R7pDY9cORldY70pTJMC4/Si/T6dxPOZZme8ttIF3BaisXe11MQd77HZS3MTnxuQGHnxFtE4PaQio
9JDv1Fyub6Efl05kNL0zmW14a+TlU1TQ+Zg+hvGxSYV39iHVH+VYi/Zj3jppXPjOaMy0l8r47tUa
1B0xUfHq0R2lZEQ1gC517a6ntvdDoobohLn8h5Bk6QvaHuoBLm19X48DZXLL7vSjp4fKwZTgA8Ro
rXwQnq84URjQ0CSDRVKJHKZfB6vg+rSu3H0kXmkQQDUSaaxlwaZvarqId43umlp08FSxL7uN/MDC
+ZnX7cLC4h2G6DfZfYKFNvDoiW6fWym4q9oJVh90gt8YDTghG/g4Fajlg2FLeTvNN7ALHL40pQNK
KcfrFlZ2PNvrfxaWb0VsjFkR0XXaHSPvm28kwoHz/dka4JH+hiG6FuE4camjnrc4WpbcVwSomts3
xQ/JUwLHmtBnT1WgXtctza/o4mARzP1rabFABeHqRFdszZW+NNFB/wR2pzR38AWL7DBtKfGvzh8C
q6RaUXEAzng5LMvMW92cuHH1uvmkR/HBSiFTjNb5+phWNh35ImCL8tweFeDYpZkcdYRab2zdBby7
17SUFu6VI43UruI3tlj8+156YWpxBwZ+oJd2HwgXWnJiPFSQf9SNTbf2TFEzAJOB1qT8qgCYwLKL
EhMHIu+ae3LIbpF7UD1y8Zh1ln7MhLVRHlm5FaCtIDHKGlmvZVBavfEBKOiaS0rum2mOxwSG/fUV
WtkIFyYW00bLdK/rEk1zM0XZj0h7wZQ9V9lwc93MIvj4e3XmdkBzIPlaUGXK40Eif6C5Q59+ahS0
5SCOG9CmHQNmU4P6g5PEb0Rb/G2US3yOC9BLWiYwJslXY2TXNddI34MPEu3G3K0sD2VugMb2XFIC
qXO5u5NRiLgFluaOhrXrrRDd63DjUlg5QPQSoe6MOt/cFH6Rzc+hwoNO4FLgLH/31Uamy1lawCaR
9IPeK8ZG6spcGxLyRFQc2d7gchf2dHWqmtDoVbcZ5MQZ5XS8gyUnDpZVty6S3mKf5a3s2PWkvdfC
uv0o5GGEcVsTQBpVNDieYZaaMzWSdS9FcYgkNQRzI4QEpopm+JJYg7Ebotq6B2RU3xiWlH8Elxfv
kBQvPnDZxnfpxE7Uw1rswJQF5waycOJ4Y5oeVU/P7jzAtqZjFpm5MwPdOKdVUz0KqUrubN8L9mN8
npr2pkpqhGP2VrKPvf7kD8l+UHYQjgff22eGdRf5pf7AO548T2lR7eVGb94HiG7tcki/yA924kmg
df0T/8U6CDuCGBj107EarfCYdXl9Fr7c74oer6U1SiTeEYL+OeaovNl5pDpq0Up7Xa+Hg+ZZyXHs
hvC9GUs+KjRNcqDINW1ctGvrps3cAZv4l3ywerkVx9SsCwPdC9cIdpQCzkkab1hY1k5/ORAvTSxe
wqrPhjEzJRVVgCnlEs/zBwlAukOLJvVgd6N8FE2WnfOIToW1kZYHZXbFrl8j68OEh8RAZ3lt+XKY
UpGPXVdHnDj1Vq1++NlWg+YtA4v9T38XrUHJU3NluN63xrjxgqx+XjFQrJlZ+K+KjKgWFSnZBs2t
m/Jnq3WPbZ7sr0/RyiNFt1HS9cB/wbQtS9xTmSqDXSgq/rl3Hq19IZvnPHseqydJ3tKhXd8TpOrw
5ViQ16yYbox6OUmJDmn/zetI65rhaEToQSr6WWm7x0j3Dzop650yGB+vD3SJx/l7Q5IFN4CmE9Iv
sW5DU8cG2RxexxJdqbrS75rAOqm4aDCtD1NNZUeJoY8jD/FVHQQ6RUg/EKCgf+BDsr7+a9YuaoBd
qJoDf6IrzfwAvgjBUl/XwgKNfjdUkOZR3lvWQ5r9Eccbg94ys0jFeGM5DdqImU4BDKq+18x3A2+n
4m8xT9a2EUp91GTQq0O4b2Eob9TMDMJCdaNCQq8gPeWtci6slpb1U0kXbnG6Pn9rJ2NuKwF0kd6O
wFAu5y/281Sxi0F1BxjAaKHprN5/srBE7KSVZLbjCPZIdB+G5llsAXbWR4DgsAUZA4znwhuwgJCW
ItNUN80aqMLhuzra6oWzTC3/2vIzuhOILCBSChqXs+Q1Q920Za24Y2iIj95g+wczz+XnZKj6PZJi
8SfSkcZeLvTiYyeN/g3iHeMuUltvn6bEtfCmq+eslO0HvwSVfX2C17YMuUhKXoR8YMIXP66aOs2H
oq24gRafIHPAv1bbB9WrBgcJmbsGNZnfWFLOPpVDWKlMzmLTEM3HY0nGyB3EbXls2o0nb21FwZ/S
8IKbGmnixYCslIKlVAU8qkhS1kjnxVs949am7OWbunhuUtNu9ND0VJfkdZT/ofjWrqjR3tBv234r
i7t+WdOEV8xSsfDy5h/z4opSg7YNJrwz14hvqwJXTXCQ/T9trdl73rRXlXgfFA+h/Of1bTHP0jKu
hYlCTz8c8TktemlWQiNbKZWRc2HdqdON39zW3Ualcm2hXpqYb80XIys6FGZFz+Uh58/NQxJupE62
Pr+YuIkESanZOMVB+0Uzv7w97U2D83/nZ/FyiLJQOiDhqqt+EkOzN3xtf30Btn7+4pRoeoskb4OB
dDgbiAMSFm3kb9deJRTKjVnCW6Mv3mKClDy2dSkxVNeIWoMSS6qfmlFB40KW6DRrIdNxfUSrW4rs
G1BYkC64vZfrXabmVGWTqrpZLfY0dOFBl6F7HK5bWZs3ZHFnPL1usHnnv7/YVVIMsc83Q+EWygGB
wmLj82uTxilE53Tuq/lKRL6iN3kQZYNwy/peDp7y/K6eNSy32jqujoIypEEiwZrZJJejiAsQO5Gv
CTfRdsbgFPLGJbm2FoIY+BfgAabb4ux1ZR3FZV8LNy3emc3zNDkIuv3GQnAN0yYZfWt92Y2gbIqo
q+sEE/oHFW20jeO9OgIeLDYw+xe47eUMUaFM1cFL4SkHf5a92BkouinTxhhWVxtwOv0KCashUV4a
0Uv0Ow2wri5U4eF96aNKc9hfn6ZVE2D+5u4WQNqUxUrUXhXghHrCNbyDCcYsJOeRRt+74tt1O/N9
sbzQZ2zhP3YW82UWFW2rJ1O4QfQcIJdWH6biEEf9LhwKRymavdVuPfSrS/TC5GL2VHXQcoTrhGv3
x1B3jOnov7ED3S/XCjeCkj0tavCvFrckrls4oInLLpApKISlecgCDaHK6Kukb+GQV8/kv7aWoBej
RXmGuoNwY1k5B1MId/vj9TVamzC8RLhxpHHogLFYI1XBF821iQmb6Nycv5cMN1a2klO/IqzlTkAG
ncnCFMoOi2WpB7NMUmuibtdnxmOTmb0zBINMy2ZpapG16dvvfldk58lDLy4dkZUL++g2Fg+9pnua
0ye6B2QtFe98m55Zjtp5OoyKqSqdfFQiHPVUe6xroR2GvKWOFI71IUbAsnE8hdQ1Dq3xfUS//2ZC
SXV0RuRKj+NgGF8KOYl2fmpDHdbH/NBppfq+6KLO8dVibm2Re+9s4osCEVG6PUvNKTHl9kcwFtGT
OoV/qaLyPwWZgrhfB6U1L6AjW8mY3OGSw4ib8v6IcGzn2LhuZ9mLkg2PaW17kB3AVSeMt14hb8Bw
N+pUmLpr6Mei/OAZG+7S2kXx8vvq5V1kokEX66anu8F4zz+kpTL1aG9J1G+NYpEvCpAH1Jp5FKmx
y95DI/yNHU4OiDwlXVgA7l0OYpDlYZIFg4BpT26hyZ6D8ndMoCaBl4GgxKuAJo1akOjqQFl1og9S
og4JFIFxL2vBbzwOhBikqE20VV/REqSCoFr4GLK9Qn+vJSI8dr0XfZt83/9YVlO2vz53q0sDCELM
8FGZ7PLl3OW1MTTpWAlXeB/Fg9Z//W+fX0Q1mgBRbQ18XlEc5Y4Ob7/xeW4cPLM5h7bsfoTWoJ0L
HQ2TXr6hixOiub/zfTREZAPBdLIRl7ODcldBIZCnerzN6Xtf+T/+2/fn1XnhV9bIvctSw/eFYyYP
dr6Rw1+9+pFQ+Ofnz39/8flGbtS+0vl899kaHSGfkjdC5389ldBouJx4LAFcLR4XruHamyaOXmHd
FMpJK+JTWxQbZ2Jtj740snhbIm8UvkC4g+D7rtzFw0bUtTZLgH3nsgpxBDp5l7NE+WAWoEPPR7Me
1fy+Vnejfnj7Os9uNxIMlIiwdWlCrgtEBHtLkDC/4fXKf2cEZCboAcLVRAnq8vOeQoZzNArDlbP9
GD7TJAEA+G+MgMwqtyzF21dwfETXxKjosQFdr+uOeoMKcd9X+fm6lbXnaO4MQpUOEQnYP5cDIaOU
aiD1hSv5E9VhPXgYuuAk++19YAUbN9+qLZA4pGo1qqpLnrk2jHpEox5sdVaFMLiW3oaKV6Gk3YE4
UbVAe7o+uLVtzBEB2Q5wbtZcuhwcfEezyQumMGqQKLylTHb9+2v72ML5mhFtUKWX3486pR+y+bR7
5PqrWjpohnEToft93czqMF6Ymf/+4lJJlFxrQoE/KZe7VkfP8Hj9+1vDmP/+4vuTWsV+pvJ9QYCH
iLH61Oob22w+0ZfOqgLwFU4oaVN6/y2JUYo0NH2SpDqBsG/e2K2k0XCjPY5T6jlJYw134dC3+6ro
38gA4rrEMAJYCjQjmC3WYgskYrBoukMeYULdGx1LdCoOJPmuT+DrBbo0sligKUnpLJlgJKpOabrz
t9qPbX1/sUAWAoUaPdrYAD+76kNcf7j+85cU1P+fJPBCXGYQG5bhlzCSkgmM8BnC7pTL+m4WH/Uq
xF3LurlPe+2EIyY7WjHZO6XL/kQccWMLvr4asMxFY9HyawZ5LF41RdakNuoN3ZWr4kYjn4UcdXqs
svSDVzaH68Ndm00+yI7grpnB2JfbndZUWhJNjeY29U1onbdc79enCS0esmNklwgiXjFNlUAP9DTI
dXfQ+p2VWfsImp49bRVLXycCLswsGadhKse1NRXEEVLSmKdSeKmr9Ur2Caqm6tITnK4CY9KEN1Ne
jD/NbAief2MawWUhP8OOAYJxOY11KtFyLwUF5lFryAa6LIz7/2ZBvbSACjxdX31Tc4OPY3hO1Jv/
9vnF1eA1/wwggtM6FLske6Nkza9zpbyYosW9gJZqZMqTAfAGxamkPCo1wfRZ/2YiEPwbY5lB4qDY
2NfL2nwx5nGQ0QnBFfaf1k2g/HH98yu1L3Yb2TPSzCZVySUSr6Njj1HaZAE99WPbfELkz9ZPHekN
w6cJBgLDozU5IdiQiDRUpxxbNGLfRW+vIvIrfmHITVy6FSU0MZYVcjW0Xs10Qs7310e5djGQ5iRH
iLgg/ZIXkZlvl2HqtWgmDohZRp+VtyMzSZfjkVKophMUIpCX+znu6WZS41K6PbVBp8439vPKG4vm
CJhqgVosNdDFvZaXQoONNnluSGYn0f5EjPkPW8hOok9O2W3VqFeuORSSZEgJ85S9ag4pVZlAkbG0
Xb/09oV3oinrsffe2IJ1PkFMFTXw2csm4FlMmTwWumRNwnI1pyupmPVvB7XQMhRAIdc1yTQen8s1
KQNFK9pcSp/S8tP3sfx4fUetTNKMv+RNhYSCRsq8ZC88qwaAnxZnY/akeSTY9pn2h91tmFjZtBcm
FpFInqaRL3pMiKPEC1BtoCDnTbNw3ADozwA+di45i8UCWE2WFiAP0ieaINwEnrnTFbjN9LBUdvK0
4QRs2Vrc98kQesDDu/RJCg6hynB2dI8PHhrtN/ydi0Etbn6l73VJaZr0qc2/c6To/4YKffkQjv6t
AcPGTwAZd7RLAivn1J2dv91dhGjLoZkDk5mueLkr0gHyMx3m0ydTPNJgod1YsjV37v9I+7Kdt3Gl
2ycSQGrWreTxmywn+TLdCOlOWqLmWaSe/ixl/zht04IJp9E7wQa6oTLJIlmsWrXW1fclr+NmWlQ1
qOfPBBLC0bvuQtDh1aoOhQdZpeRYm1uLvZqxIvWx4oig5wUeaSkKIiqQHBEpC8AL0flwTqaneus0
is+vOscCXgUL4ZJ6WrbaxVbyKDMGPS2Lc6q9jvYMoN2ndGAHYtdgJFfkaNeGYiM1h/5hlLygmHlt
q61oU8d5jEOBB2QgIAxQcZ+tHAy4RZFlRviJ6qNM59G2AJwy7mIjJdyn/WuLRKpmfnv49LGRLFvK
AwZyUqY0jJxATXRkRn5ORug4BRnbQEPsv5lYZvJiVWpmtSItrPw8jPkmnd7d7rlFCeK+kZXHwdU4
pKXPGlIWTYFxRPnGcn2g8q1uh+D6vpU1B7ucreVXXAylcQueRZAVO09iCKrsJ/RYUbL4m6V721Us
zOoOvbQlnQBEoPNRY7AFfh+01JCtBthtE0OEZ6x/JRAI6d3hB9rLN9AfCLUcXTD/bazSCQFhuMQD
F3V+XjQRMyRx2/6lbvdxczBVbf+riwcOZQjCLweenCmDsnie6BMWj5tABRtvrQNJmp1lK+6OtS3r
/GtGjt0KJEkosgpwxET3vbSBnIGC22VtyzroX7bAYeQtuKFr/2C6lhRJo2PO+PfeyIBs/EtXsRes
TtaFDckHjcIDLwog1+cSoilOkKKkNgRUdUGsjAQNq/rCKoBiKwZzPRIIcFXxCOWDM5qlAwfCaeX8
yUsezpAihL4wIp0MuCoIgZ5TDmzFW8Z+cv2pUnVVrYCqrm1ISwIeohZgO4Qjdb+3nRcC+SlAouku
ASbce3adb136B3crhgXUK7py0cYtM4OCBa5Eo3wNP0Ml1Bq+VtFTHz+XKFIO9l+2860nB42oe42X
y1MKw67M6tdLluZa6kQxzHbA88zwcJRCeaALUIRuex19c6rwfsUTF65fgCXwwscNIvlIZnkZRdIn
O+v5BmcEcPzpHNh0e/8cWnmyXFmRnKR3a9ZFECc4o6qni6NjHrvpR+vVEC3V/G7+6761Vb9HKpgQ
0Mh64G25nsTRsdumgvAvlFX+oeSdVm+TijhWZUJapxIaVxAQg4mq3Q2QnCu2hP99fxSrrnAxCmll
gCftitzBxsKT40DL72YKdVIQUYw/rfJLnj6VkSLyUo1JWiQu3BFNoGl+JpWzresfXXcsyaS4kVaN
gHQISM+l4CsnGDQ6jiJyOU5XCyo7exDAQe30TwZyYUMaSJF3HXTMZpyuUNGq/b7alCqaubVh4KmK
14UOTt2buK6kGXMBwsjOPPmQl9AA+jg9jpVBmQbJCfQj/SYnlmKHfhJ6Q4shO3taMLCj3hyq8RRx
FepnmQz5xEEzC5IhC3//DcORBrkvYFzG7GyNkEA7FOTDfTdenamL70tXXQZCPjRwLd/nX8bkm1b9
cvuHsWWYqQsT0kwxvZisKRUZXqubdHgr2EY3Dv9tFFIgZXd9n1eQujzPHbSiqA9ptZ6pzuKVqUIB
EKSFDjLkt4gBwxa0QAWqOZdut6OCbGoX2kuqIsaaFRRjQWuERluACqXTsbAHO46srjnT/qmhB7M5
ikSxAVcuFcSBv6sxBtCEcrFx1KKa0rpr4brjxjAPGfqxWvYzEfv7q7JqxwO+Ap0xCwxLWvhEmxpe
lei6Mb3W74XnQ9NpU8bC77Sv9y2tTRqongnqsw5g8Lp03gNtUaTRQNoz5E2h6vaDodOlL3XF4bgW
6LiXZqQzv+Gl7ib9hAHRepOkKWCSUNnUxiA2tpkYDkUCJbDG8EXz5b+NTzoyRatNs9Dm9pzPWTDZ
b4WpQy3w+AdGQHOiQ65med0vN97Fy8tprNiuZixXO3LINkNamb9H7ePxKN7ZqNgj5wJdF9mI2fc1
VCL69lx9JgRZl3MElOb9cawcmVACQV53SRsgvJDcDmgyw+MO3HvKxNGz8g16KB/PTFyZkM4bREvG
wDyYANPk32bMf+rA3t0fxYpLAwvgAcGCKwz9jJKvzUwfCrdOmrNI80PbFW+6aHamq0oXSXt00W1B
o6uLqxK3yy0BSONCNHf0wD2Wc7opZ8hmtseuh7a0CqumMiS5cOyWZT+mMBQJpPVJtYEM3IkXHBl4
z1Rsl2X6Ly7N/w0KxbAFjY8mdZlAdWLxDB4ySGWUmvaqT2JbedreZND0otBDyKf0CyFMUZtZGx/e
BotkC0SYEXRc754Yqf3Ibec5zKNTZZ7dnPgTtLCV7OLLUSaP7cKOjFsjnkj1VoCNMOPlpoLoegfx
PY9rPsk+O/mzUYE5GERW6dOYk2Pd65v7brk2tZfm5etJNFEEvcAZvfKbTgTt/KXqnqi1KXQfTZb3
bUkb+fcyInLAZIKzDjou0hZgGW+YPeggQG0BoKvN3gcjKgvuG1kdEHoC8JhElfgmMeKmzKm8GOsG
TtFxb2ja/GI0cRREAG5uxyx3tqk5ZR+7IlHVVVctA4ix9IrhLzmVauRljBY3TGXbHVq9D1rw4c/6
J0bNnQe4kSrsXo49yXHwhETmFh0QCMfkZ1frsskb0OQUWtoZpLWF2NXtAky0VW2g0sm1LBua5glY
XIAwum1QNnubd0WakhACz8Hc/oTic598vr9qK64BSSG4xXLGL9i1693WESoyAdHVsJo/RfPOmhR3
4er3f98gLjhjgF+7/n5dxQUdeUPDzgvQ3N882JHyvzm6+L70+0k7x+Vg5DTUvTTIKPcbVUp4dQRo
5VgwATY6zqRbkIDXt8iFQUKSZL6+mSHb+fgSAGCBnATS2ngwSgde7XZTUaCPIHRfRWr4GkTe7xtY
PiA7LEWwsCCC8UfupQSANu8ic9RDM8+czeAVxyi1tto0PBvcOrRWnwXt5KGommVf71teOctdBJPA
OwM8Qm6AOEOZkVJblCBnqC5Pgf1Z87Zj+eFPjOB+X0iillfktYsZWQRYAk9ImJOB+WhPOw4RiYLE
m99to9j/gTEdhNiofgKKJXuDOXm6RiCiFw6d/WEY0o9xTKivFelJuCpVsZVzbSl1/H9by7+/iCO1
LkUbHM/AZTt+z/PvtD3bePKxd6izFV6ncJK1wwa1QYSsyGSidizdEYZTug4QUnM4NpCSArNVj5TF
mCSKW2JtN0FyAk3NBGBoPACvx6RDBtuJZpDml0YfeF4XlIq09roBDzIvGATOM+nAaWPTKkltgxcd
ssjWc8oHxUSpDEgnjmHPUFftjTk0m509PfW/7jvY2jqAsBQnDabI0Ym0Dui9dnoBPG6YfhPkyQUc
6UH45e8jE2BrdFw5iw6pjF30nCmZUw86CW7xswa/Wa460G4vSJDTAbbhLQSPMCctAdWjPAWWyjlZ
DKrI8VPsfUUpOgCdw4ar+u1uVwO2AKQAsgJMMzenM17FtUWZsE8VfWLPLHrYm64/L21BNmU2nUt8
vnxxq8BTxUwy7QQmB0henPrQzEUV+Iau2quFndOxt05QMk9aumnn0xDH/tAcqXWsdbKx+5+07HxT
e6a1s6H806Pedm1fGp8nRJXHzmSdNO+9sdygZU9DoarO3bo0jCxwbNCLQ5dLrs+M3lQ2c4ZBUvah
GU4N5Koy53x/IL/TOdeX3KIWiP596Iwh0pDTPdWMTFOKEPgEDrFm146FPYGgx7A+JgNLv2CWjaCo
ig+eAEfZAH40BKI1MltaTqNgzuvxyei97pnrTvs2peB59+coZV8GbXD3vcmHZ5MlcdiXQ3Gc07jY
W3Gb7WsD0m1EQEkn4EzvDwhFABq0SsGfOGLHQwyOD7+Dzs9RjH3+Y2xYfIaiAodGjUu/ZDPXvsTC
IjtHJHU4Jvn0OrQz+InsHLrM8Zz5ZUqzwCmEs5mygZZ7XDyjD9bk+i2t0hGqrabxzlPvY1/1/7BJ
030tWbrV8pn18w78zsmxFSL+VgHN9gy6oeHogl8IGl5jY//DyUh/5brQNoqVuIk2kBfAzkdoDODE
jZafWWDmMYtjWGUoj+JdOm7AQN74Ea+cfauP02OJkN9baLn50S28ULfI4ZNTQsieFBa8qznlyc5h
h3bc3h/S2iFzYUJ+Khrohi0T5HdP3m7IoES/u//5tfMSvL6g+gAZEehKpACmqrByfIhBS0nQkaod
5uZXXfS+GT3FRJUNWR/Kv7akDc+b3szjFrbE6O5jSKLaD0I3l/WA0hAKOmBeWWBi0sOWVnFpNIg0
TnTc1VtLJVJ7G1IiCl/KXTCBcEUmp3LiGrTbMXVPlH8c8ORqrEUt62Cq2JBXJgr6tAt7uO7ieJaJ
t0FDGjeo4rgnRr6Pz6X79f6arw0D40D+DpE5MnjSmgMkqNVJ7NknanTumbsz/ZxajfZpzo3pzRpJ
rtglvzO31+ejCewhFgdbBahaGbcQDUM8znlbQm2sac5TLY7UTfQZ+epsDgDEJT4OmG8uqbPtNGcd
2u9L5qdlmfhRDwlgwpCe6NzO+1jhSHS3LjD2O9GaJSbfdQKj1rMfFgC3Z9G7M4jPquHT/Qm7XQ+8
hqEcAMV0zBqCo+vAUXNiRjg3htDs2VbvtE39678Z0K8NtCNjSdaYQ9g7f1l/RcaffF5HShi3FOgN
bClsbFPWa7PFhzA+UD3zB7dQxKW3HoUJAvgOEs64AQHPvP79jpUxqnliCK3kWyzibeFme1s/Gq0i
P3d7my9XOThfQPa5yEZIz9UYrHOjVszFaYSusjX6Tmf4rSItvGYDFaKl3QDPhNuCBx5ZZkKn9OSQ
Jpih/IcmUz+1No+uuIl+QyThEAivxKllm1R6OjjpSRufqZcE06y6C1fHgbcI2ifQVHDTsJXEMbiA
SZmdjAKoO6cAYwY4ivk/j48DfWZ4AQNMDieQnwyVsKBGUuUnwYLqLFQNILfpA2gwXnx+2ZkXz9CU
9lMyWfh8ZH0DvYDWv2yn6Nz0+7Tfg1758bEsEAo07yCCuFl5yEM4As3YxUkv81fH9XOoTT9qARjI
hT3od/0COcPr4aCY4qRuX3WnWt902r5SdSAuN+j1QYvv4+0J/hqUHW76ZZhJEuYZaXeiepe+jsRN
PhF0foCpwG5fzGicjoZGHHAbTComm9sjcrG86A+h1LEcBdcjS8xa7/K+6U79zzH30/c/mLeLr0uR
AxFZl4E3uzs1KQvs/jj+QSIM2g4g6EQct5DkyIg0L8ubJsXdc+K+Ngk/NVQPkbUJWjj+8CRdusLk
h4gRU7OkJpZetG9a9EIM5Qos6Qtp8dGWB1Is9NCiJ0tOtdFBT7LYjfVTD1vbuAQDTNTSgQQgNnS8
QzwP7BMe+FVge6UZ1Bqel4HXj+Cp7yPBdJwNlvajirw26EnUBtjZ7/AY6ufjwjJYJvaw0yAMc85G
3d0kVeLu0MWioYQpAFcFN0/ADf1jPPXWmxtZ2iFNyiQGm3U1v3PPFrZPKz0+dBC6rjfD5EAvvkrn
50lvpveiRzA12WyCVlanOVrQtURsyrZ2FE/q23sKd9QCv0d9BwkguR5XpqKJR9A4nyxjFJseseKb
Dl2LPTZK+ZJwKJo8fKTAIARUkFNBeuumBX/2mDY3SLKfAP0CE/3GzLTtw1tjIWoEigVmIJO+XAMX
J2SGt14czxC0rNHyS0X/YdZKRd5MhtgicsNPXKorFMl68K9L4ck42z1aBy3jhIcISm/E5H9XRWnt
p7QEpBIphGcrm9gBSun6t8zMko0VTdEGQkWN4pfc3mk4O8E6ZCHrjlYQ+b0VdaIz2sgwTqa1m+sn
Me8E2z0+n85SL0CcgRed/CCaGUi08s42TnjjVqDhVQFQ6DJZ0jYFx98CcgApJVLvUgzT5JNoa+qM
pySKwMZrRM27kfcJ2P3RXv3ByBL901yDD0ZE1W4sON0n9di/pTZ0EPzKi8bjo+Ndbm0b5fTl6INa
3bX/2BOA9c3gDCGJ3tgTqRUgz9sb6erzcs7V0GfHTBqEzsQtwAUIgQTdO9kZUhe1eIst/ZQMnsJJ
bk/axSSaAcCmiNQWkdK8Xl6WLS29IfQOrCv8AZ1196dsucukFQQeZpktZ1Gtk70wAedMXscWPYkK
Z2Xit96wqeJt521M8vjuXqA3SCUvAJybdCa4YKGBCY6sk2Efc/tMJ8VQ6O36oCMJ7UgoeUNGFi55
vfxp0VdJjfk6tSQrnkiKxLI1jOM5snu6He3cED4wkgwcrbwih26c7KdUuChYV7GOzKCwXqzZ60Eq
TQ3oEol2W1lJ/Cm2HQbGn1482AWKGViuNjxbUaRHZCjfcWSuoja3vTrMHBJM4zltj0PTHMkQ+bOy
5fT2tIExEzlSnHiLJ0kxTVfPkzZGXRN6UHCZ6nFPIA9a1qZiDVb8FXc2wg5UkNGdJweFpEn0QfSi
CYf56KSf3AdxLv+bs4vvLwfSxQ3RuO0QQcClCcfiZIGCPOWH+/tBhlT9zwKCJjzVlyKO7ERdEvOJ
j3UDeo0POcT84CsbTt5IHge59tok+WZqvolSpTWydi8tNQRsDjDj4wqUnJdAfGXqGm0CO3M2bOqB
5NvSBR+G34JqHulHBBG61yYbN/GGj8CdQcW97yw/jpBgUCzira+gdHXxU5bI42KSrSwu9IZk/DS3
R83bxcaL4W7vT/OtnywnjmugqgnqUyqjrlLRJWJqYUKUbwYo8bTxr/sGVqKjSwNy43OG5DLFg5Gf
rI9ehBrcwZkDb1I4i2IUjvQE0q1BA2sXjGien7a+kvRobSEuZkmm07IFlljPSn5yyfeCgUZ+X1Yf
7s/T7aMUiSCsA2CKyyUuh/JJ1EMUZiL9qc3FZPpZXRSTD0Hs8mdje/HfdsdAtlR7c8CdSp99BJiq
x8TtIG00TiCKtXEuWWgQvPY2Y56ShPXGcOKTPgReHJ9o67xF0Gl72K2vDP3e+RduLeZ5trJIH04a
3QAuKfIdZA/uz+btbYrAd2kGQjZyAbBJp6xlFtyc3Kw/4dk1ZhDmDCDI3JvnQQXKXTkuri0td+HF
YOpp7qvZYP3J0z/TeWslzx1/18udlezdrNs09p71T3mhSo7devy1WWmxNGEPRWfBLAh75mOR2NaT
KIbheH8aV6wA5fAbaQhcEELk68ERmkDBiqLEFUF4dE6/FPHmvoHb0wHNqBcGpBOuiFs+Q41iOIlM
A49VDcQsG8viXSuyaZdFhgqbf7vLlqodAWgSgC5ox0gHhetqNMvQY3CK3qN3WgSu2GeBWQZGuW8n
xbtwZfIWYlkkFEFKDn4ZafIYb/FOczL9VPUvabNPvMfnDsk+AzEjLisXCb/rxamnrKgcs9ZPU/eS
pjvPCWi3E4rje3UQaIXGtKGke8MioCPRY5dFgpBa3+AhO6heLqrv69eDYG09dZ295BfEx8L8Ylo/
7jvYykGASfr390uT1I8ULcloJj9NOSPh1PbdK3Vat/QHMhqND90z9lZS0ihycitnKVJ+oP1F6AW6
d/la1SoazyXCi5MghyZ9LvSNowIKKEzIF2sXk6qz7Iiestwn4A7VfaoKIlUmpN0iuqIvvQImDP6c
fR/TY5spfHjFAmBo+qKhgL+QIb9efjcvtcpoyvmUkc7clHl2LPU2922rfb/vB6uG0NmwBN4g/pHD
7kzPNS/NxHxywV8EcuznMS5QDhK2KmZbcbiF5QWlQh0JU+ya6xENFpJRUdthRIxv3fm9A3JLZ+Wr
mdQ+97b3R3X70MILDkqaqBuitHCTukiipJsqw6tALZ76sfGPFZ15/9UejqyKAkeJTbydxCtzctl4
HNhcFQ3MDfN3Oz9W1egDoHh/SCobks/NouS5pWsVENqveXkwp4+J8eW+idsz53oY0pnDuYUsYhJV
oWYdJ7BAdvzhQ/PagOQDqU2bHkordSjGdN/1u4iUiov59t7EwY+UI4q5vzmZpfhm1kc7NYuKhQ6f
iC+s5BDHxuTHtYNW0/zxYOPamhTjmH3Eu7FtWMjsaeu46VtiKXPlK64MOi6kNJcc3C3F2TigXBkz
JwlFsanccOzOVhqA2qHpziJ+v+8AKz4GVAIyj2hyQj+LzGk+lF03NInDQnAzQK/1qQWntaM62la8
DIkv1EwQ4KAGIKOqzTEZOhNF2LA3jhDKPPzBEC6+LvkwoV3WpRRfR73xDKTmG620N6BEVeWrtWXR
PZMg5bXGW1WCzrTiE2UhTfY8fY7zY1qmfqYBfbNpVUB0lTFp7yfNaAxOR/DAMr8BwkVmzddz8B9A
v8C0fkWdCru56gcXg5Mmsa68qdJsDC4bbah8xD6ExQOmaqRZdwQ8RpYuNNRopL1agFQqRtmWhbnd
Zu912rRPjjZQhU+vWUE7OIS/QImN1/wy1ot3CKtRqTGtiIUWYCQc5J1f7zuc6vtSpD4bUV+UjKVh
oZOzXnzrc/3zfQtrq3E5AmmeSGVwgMYxgrg4kvRQkz2rFCH58onrJKsD9S8TYJRVljRnZA0vRix4
24MTG2p5mb80zNms9s1OBUBen7F/jS3//mJFXEtD4oPBm4k9QYzXDcTf9ydsbbtcjkZaciBinQk8
giyMtI/c2izaXZ5X+kWdbvBw85mmgNysDQjaOECrIJCClrxkT48ELfFsT8LoSXzLVSeN6uuSg+mk
r1iWj0loaKb/VjeqYHZt7S9/veRe/VyIiXr49WxArDRs9ep7Rn6M8UnFkL3mx5eGlmW7WPfZLNGe
txg6Tdrf7k7LFU8a1URJT/9UKx2Wmvh+aYA2LrC3971q7ecj84miNZqebgNYpyotAbLUJJw7Z2Og
t6nsHH820v19M2vLgbc/0jNgsEAoIznTJGKUlQHHD1N373lPlHww6LTXdAOkXj/vm1rZJyhCIIsM
zzWAmJUmrEr5lESGiMOytvwkmnZQEHgivHunUF8AuOlYZK1K72xlFs1FaRDAUcia3GSRaVSSpvG8
GLTNG+0vtwO+9nB/VCtuAHwlBrT0giPIkC7LrHB7jSF5ElIrfi+MI0W/2MMWgOJE/QBh0qKLJe1I
w9AmcCBVcRixp/jJ44rD+HaKEBdBHgPQR1BA36gs65y5mm1qQ1hTG7JLvAlcd/wU64Xi2FqrJGAd
UB91FswSHmbXG9KayUhaHo8hA/4mAhNMQrdu/zdzXvr61MYcCKA56FUi3LfrgwcZykogVYZM0g1+
Ox9woZnWNIalMx/aqjwlSbG9v0ArycfFhr3I6i0dLnKd1dWFAx0bPoZ5CfkOzWddFdD6UFWVn5d9
MJQVNOddnzPHNwsV9ePvJOr1bYoeOxP/W7JPi7Dd9bx6rtk3JlLGodvbr5wlm6x1N9Qud2xMn+xk
qHyvrfzGMLbg9Od+3CL7ahfa1syY79T1r5qZ+M/JpmlGxY5fcy0g9JFRX+qQN8AhrRMFNCOaPozB
WxwUVmo9J4kL6HrUqgrDyya4mQQcYEj04R1+A8FJXSPvUObrwtTYVGioG+ZdTjej+Hp/qde8CScJ
2GMXvMQN+UPiDjnTUr2DXgg/Vjn9QLVcQf6wNmloMkKtEDkFHJZSiTtxxpbYSdHjWbylTuqPHWSn
K4XLro3j0ojkM27itMgp5X3o5S+j/qqi7bvN7y5ADqwDIHfY8DJiTCM9ReVZH8Jo4aFLfvE88Wf2
ozJBwEzONIfagKpwvzqiC5PSdV+ge0rUhA6hUVN0j9NPhTHsHl/8y1FJF1ifFVHFcoyKzK/Ueirb
4D9935ZWvo4GM7JTfD8ufxXG37WKPHx1ipAFxW4E/vxGW7HHJu1Mko3h6E5Bmmeb8vGGBqw71hvp
VsSnRG72y3NiNTbafkHwfvaCqPoDwImDijSaF3Hn3lDL0a79P8CJnbJDgT7Cvh3wIh5fijx6T4z0
R0ZVuoSrtxZCB6Dvlj7amyYjFpt20hVAnNjZ3oM2ePIGAn0/i01ICMZb1n/LmvZgtoqwbG2pAEpA
8IfcB/6RUleT7SSUpASg6/yU/ODi/LinXX5+MX8RG0PVi6aDN2N/At7X/wAs//73184wxCqQeMMb
xbspV/QedJiNGZtRbz+zAVl+C6J+QgHmXl2aSytSQAHFiYEKikmKXJH/yDXTPBZRbH1qmlZ7q2Za
gv6FRz6bk2/gAklOuiEKxW9YW6eL7gEZ8GWWdj33sz2EmTn6+c7SVCCe9Zn8tz1BOhPc0amcOEf3
QGVvUn2ju3ulr+mLM0l3J7JwSMrj/kS/kzyIKHOFkXttF7IRMDS99G2QfjRRuk34lzZ6nuM9jb6O
9veoTlHiOExuGtD0ozu+zwBIUeRq8g5kleY/POfHYmr9unk1R0UQvDIPl79R5q3s3Grs7aHvwrrb
Quy5cg69SkpTZUK6E5PcKGqbj1045F+Q0jWa1O/I+8Mb42oYkss66GxJWgPDsMozXr4QcvfHUnFN
3b6zEDqgFInWeDzo8H+uN7cmRDpCvK8LSZFMb6Ig2gkMwCgaelMepHNlbPiovYsibw/3B7e2Ia8s
SxekXnuaZfesC50iDRrzYNZvXtlvk1z3UzN0+l1Wh3Py9b7VlS0ImUfcyyBOdRb07/Vwk7xpS2rB
qImeohbtrD/vf38lsgSZMmjFQCyGUNaSzsppxFmpD3odpnkXsOZ7Z9iglNqN7D/akcYBYLc7xdSo
Q9PcEdsv7Bfm7SlTvMLWnBzvYTCaoC0Q15rk5LUB/YummeqwHYK+PubzNmq29ydszf/w3qaQicNr
BKoy1wuioVe37SLg+HIb0l5Qma9O2bjh7eekOjKVs6+t/qUx6aKMUpKT2YUxU/g1uJtVXYe3+RGI
EFwMRlp9U7AsZgO+T+uzV3wToCHufnaQqTAtRdy/5mdAD4BLBy+YJb65njavBYYg8kgXGskPh4HA
AIUXtCYZ7d/3l2dtxtDqhg6oBVR+4896zbk78a4LIezh+0OmIkBa+T4y7HAw8DqhikSlGcsKYs6V
l4pw/KrTZ6ZSb1j9PNJHUNwCMZYpZxEyrBV0PCsR5i+J/d0xvzw8O0jaL7lVgH/RNrL4w0VkxHoE
ZHXqcSjDfGlY6ov5TwwAjo1+ERTckdi5NsBx/bp01nk4mnmgaVveqTKsdOX19ZsAEfl1BJAImK9N
uDS3edHZ6JQePAop2vZjE3VfjKR546MTOGz0u6F9iYTmo3L1TEr3p0BGxuUIaasZUoVeoOf2Eyva
n7Vph2gIfzz6vPx9phTTJGA2AZ7FGEMTSSBS174KkrPmIyhfLihinHFINl1PgNk7Nue1GENHc/wM
mNE+U6zi4gZSyIQy6e+2UcCKbvIAaQMyy6HVxtCeZxoIq/kI7YdD0/S+k2TA0nV8c98vV04HGETr
MwX7BeBG0px1OvrWPHD+hVE72JtumP+a3MYJWJsdeTf9c9/Y2vz9brKHnriD+qzkQLFeJ9lgIyXo
+K14eVT8cYEUYxz4MKpkeAfIN6oRWXVqdu4QQpK5THeTtjFVT/W16dJ1AsI8qCYuG+3aAwyj7t2C
5mMoBD05CRQsIP3M5/wDr1TZv1VTSGuiq4ToyHZIGzrtNLez52IMUzP92sxs06f5J5e7h35Qsaiu
rgvubYCZHIgXyUdrjHwayPnmMezq3N/W+Ov+uq8FcJB6RwcLMtp4tsnvd8/EARAN0xRmlUl9Mkyv
nDSv1IgPALLPR2C/dyPN3qzU2Iu8+INjAa336KkC8zTSqFLcmlX5hLLhwENTP9vWhzS4P7iVyAfN
FMhGIh0JG550sqOJjbTFJKaw01q/Sn4Q8xSlilz62gIh5EZjLk7xpcf42u3GtiuhvIRjIe7tzV8a
8rD3x7Dma5ffl0KrekbSxUPXJ97V6XHui7Dssx9TNn7yUHS8b2p1KECjA/KPdiYgeK+HUtVDDtK9
dAIb3Y8xO+gqOeHV5UAGdSk9LIL20hnDIsoJ2v6xQ4cXvX022Gno/sChliTt/5mQ7xnIlrWeyGCi
9FLfTArfVbjU2nIA9Qn+uQXfDJ+S5khoi2CjLSBRvHOLN6G/TcOBKF5VaxO1CIHihFkiqptNn9kD
5/0gwkE/6825Y/tWhWJZW2uc8uDJxnQt9GPX46CtaCpmdZDQYO8gy+Yf77vSWn0Ezyecx0tSGyQe
UmjLjY6AI6Ih4ew0xdcJWMZNbjrxPmaN4ZN+LrdI2Iqnfs7szQSxhU1Rts255R5V7J+VgULfBUgg
EI8CcvS7lHIR3ZW1IUAtBcJKKpAc8nq/aLf3x7osuRQYXFmQDjE+dJNrc1ho2l3XBrH2MaIvGUKc
wS+yl4koBrTS4wXI5sWIJBdMQPXpgHUP9GpxF/TiCymMnYMu3SyCGs8uAs9aJT7EvdgNZRw0xpYl
XRDbERgW9vHI92UeVkRVul7ZFnjFIH52UeVDt6V00jpuWZmM1LgRIVpcONWht782EXhkef75/myv
rSeidODUcPdCaluyBL8iVmFG4NZox8AqtiZTsbKt7D4MhaLzCYrnt3z7iWegHdBBrBJrbtDor7n2
RtpKsYorw4AQ3bIz8KKBfJs0jMnoECx1SMzz9EfuV+PXh2fp6vOST6a8dFInZyMAKnHQ7SswOT1u
AMEWetOXkPsGRNDykVus8voQhLMpmNf/4+cXf7vYtU4qDNbU+HycCJ+cRkslnLQ2/5e/X5r/vLaZ
U+dRH7LZ9cW3OVVVdla8CBVaoJGBQcRlKi8wMZGimsDMgJalgLugv3nuuSITvWqCotnGXnD2eLle
T5LgRjWJDI++tmb7EufqPG2rPyCbQZkZ8SEIf6EGKGdhBWMOs1jMw8YK0M+vakZfW4fLz0vhUwwO
KTF72hTSeFOVwZ9sMxQ9wfC0oA9uGGby0RnIpGcIMPt6Q/FHEW+sLQE4ckCACBYbZBCkJXCSagbi
yOJhOQZ97HdFMD/OOYCeNGTVHNB3LhkcycSY8ChzphnpCYv6W7SdPh712Xg4QyFqOYoADLn2otGN
zWG0ex7qPBg0P00UXrocNdL1iKYzEA64eP+hyW7xgIutjCehnfIcKxzFrzOS37XRBgZ7davnFE1N
GVfUoVZuoitz0nQhXzzzLoombOzgL/KjG/3a/pMZA4c5LmF0Ndy0MuVjOxJrhok+383FXqUevBJP
oMMMuw3NUh7eRdL93o8lGk/LBgvOqfaMxKFzyBK3+6VD0hgak64GqkFRxM/xXNnbOWuSh180SLPh
PQProE26yRZmnmZEfMnVTOwXCGm59Tje8NqAtETF0PcWCMuRDDoL/Tnhx0evJnzeRVc5sve4nGR6
r5JSRJ8ZnjHOhDZy84tuKTx6+X3XHn1tQHonDWNhTRGou0Oz3fFx26Ynru//ZAw2IvQFaHaTk5xY
0rh9645h1rzF2klFV7U2AqTp8U4CjxoIFqXoXzOtfipGqI4VJnvhI1gxEK4z5M24IsO9Yoj+dmUT
jT84ZqTjvW2BdLTabggLUm2dgu0J/nChSsjc3iIQPQYYakl/4qhxpHABTJysBMtXH/YnG60+OlEl
l1QGpHChT3VSmrkBAxMINN3ITwyFU/1+1ElehTgBCW4LjSXgupRMjHGftIMHE2mVbIV1rq1PefeP
NX0txIGYgx/3jS/Ar113uT+I9v+Rdl07kuvI8osIyJtXSWXaVrUb90KMlUgZyht+/Q0NcHeqWEIJ
3Qe7e7BAHyiLZJJMZkZGRBOtN9n78SKIWACz0JGtncv4ymWABFRBJq/0DqQaAs+rQsdeAXQseARe
tKBAd/6eb2rQYrhdM3Zd6x6M0gzMrt4Uwni2syJ69wZCWgsgWsQtaHBTB6INnW+VWeUeQOcZ6nkV
ZuNaA/KCT+DpDHIuABJwCag0sRb1moT63DvkThmI3AwzbaVyt2QBiTkcY+iUAeJP2T0m8weN6Myf
e6nn/oL+/Sc9Qvd/31cOMpcIavs99w/WFLYQs/v8/jU4/bziTExz+2Fq8fkBesF5ETIIoX/AAsj9
AJQF4BCn/XlsUcXtUGZgLDnUObTWcwDP1poKF5fgxMLszifRS11PYqgMWEiKJ/kJz+zrA7gMjnDH
ghEUxCQon+GZcP75yiibwqMJPl/zh8kiaVAxvw8c4vxkXrevfXIDorEPzNqpUWXWAI5FA2ud+oex
AsEv0cJiDWK+tMlPLSiz1qZGPfk2LMhsG/OQNTfs/WErajBzv5qBR8msLHQ+c2PC06ZBCf8APYXA
1oB4fXeiAeuCwxjslDrUzz31TjEFoqOOuochFONrG79cX/nLOPX888pxX9qDtI0eny/A/QEOl8Te
ltVN6r1/rdFChpb7md0CykXKFmexaWaDldODJtAM+2gX368PY2F/nH1fcWAhCwAwkd07SDP0q635
/vchXjSAxiLVg8TOBazMKiRuIlnTgzs+8yDnT9d//oKjnn1emR4eI4tR9Pg8GFK6LvBkZL4/Gj2z
oExQ1tuZJTtYAMi+22Tvx7pjfhA2INcAZ0Xj0fk26JEp44XbUtxzWnBjpWvCMQtuinIqosS5dwss
Z8o28xjRaDHWBOdfUQdFDFUhURyb1gxQHVoJFhdtAUMw36aoRaqgNN1hGfixBoS7/o+m+2qbL73x
lazBYZY8Fpf2/1tRExoGFHCGJocV6eWR0/soR39gyXEfYdPhbMdLRDlfRwD+ocg+0EPk5F3otW14
3WmXR/Dv+8rpOpWJrSVeT8FAkgTxnSk/cEFA1QEPKEhnze6lvEDRl0LSHvD+Q0G+e8l3Fl3//Uub
7uTznvL6sBqroUOKo1sf7zL7R2z/MMhKNL00RahqIC8JIC8gEcoUgbu0bMy+pKBxF1tdag+x0F+v
j2I+oJV4fSb7Rc4HVzco9+afcBIZGJlbGUXi+4cqRTuLdOMwhwiwLfyda8RbYCvzlWVf2h64hpBT
xJsf/1NWZbQ7O+51jEknVtgMKSTDU9CnHKtkJexcHNk/Q2ptSOZj1vUjDBH2bAxPiWgisy1BpOof
CF074JdH5dt/qSHQiqSMynCImCwdzmy2G2fT7zN5N7m/ri/VkjcghkaBGRpYAEkqDlfRuAPXJII4
mXFkbIIS+NbrFhamzEaxDhT3SJNe4uw7anKNZMI5mN4br/YVyB2T5AsnLLDFiqmFwcAUNF1mNstZ
6ePc70SXenFd9M6he/CMF7v7en0kC+uB6immCrA0B2RU6s6pPBLzv4orph6x/GdeiFtvOPr9mhjW
XzdSNhCojefLUQdyFRbPB2JA+SbzysE5jL2YgkLyuzQpbjvHiZJ0/DEOgwb1JfPNsIdocIrN+4eJ
7kDk8LxZzk7toIqLbDJYm7iHfixuE2ufPPpiG+f++88hSOUh/TyHX5f5Yd2urLoTMNPpu3jTdSu+
sFBmnXUN/31fcYbcgEKOQ6GPA7KdQKtjSPBEdnMzQGJsuhUVNi0oMy3jxif76/O3cIafGZ43xMnp
JxtHcFpjYOTg+J8AJRs+XTewsKPODCiBDXJiEHE1YWDsplBLAV1FgiopWQCII/7/63VrC5sKFNuA
zlk4Xy8VfrlT00R3sKkIOzjkW8XWcp5LwwERwSwpM2usqmmPohg9gWZAArIyJyjpmx0PgW2PWz0r
tmlaba8PZ2l1Tq0pbpFy6rV4WJJDbOhdkMXoVY7TOxCbrkzbkh1EhTMlPU6+i/ReXiRUy8AOfShr
edOVzT1D13KarVXYlyYPxAroLZsFQUyVcKnyzUHGNYZjMEjaoOnxgFTIAFmTlr3/uQTEN9JcCBrw
JlfPJOIMadZYBFwoVoWMW5j6K8frwoyBlQz8J+juBV7amv9+sm86P3OZsHL/EGOj+kExbfQ1iecF
Xz4zoSy+W1SGzcoCWZ2nxAGp84pvLXwe7CdzOzdqRZekGpqsiNUJzzuAfe+mFuUmz5OVHOF85ys3
A0p2KHYhvAJgXV0FifBz7BM8anyLhL71VjpPwtmaPnqXvtHmsVmlAF4a06nB+e8nq8KEHH3LhMH2
SxNnIe6BFb9aWHYfSh0zHyy4eS9KtTEe+6XWFui5B98F2ftpQMyX63t+aQwoFEInB7U2YN2UQKof
+FAMpome8VvpAvuxcuAv7EHQqSHWRdSB1moV84iXXy7jVo+PY12YYdd6QZWM+7L/RUwov3W2fH3/
cOZM/kxkjRZytXJQ6WMzAjaUHAfvDipXa8LaS7OFE3IWhwAhCV7Q5yuOwjAbra5Ojq77e2x54K/8
/KUFP/2+kliYaJ7HPS2TY1r2U+hMZcRov9Faa02Cb82QEkWJAmQEVY6BoDjYZmGehU2/8vBY4DgH
LykybVAudZwZk3Y+WYZ0POY2YIwQY7xt3PI+T6t9N5pR7hn3WeFmAUpiEbiXqwBajMdE95GNndCB
ft0l/mZD1XPh5HeoDxMex50pexofLZc0h8ZMbbEpTePJ9yn4gjM73aDwUN5ZIwJxr7W/ZLHT3kkw
yAZlPRm/tGqNw3fpoDr9QYoXVbOymiswMbi8tmB+DtrsFfzFcXw0ZuYkwP0HufI4W4D6z+TVKJvr
EKcDcGjeqCdnlUBEWbgONoaPlYcU2jdAjAJXr15GdKoHVtk3O3cQZah7VQyNMb8MDMEg+tt1fVDV
+RhpTVlFLO5YhEetFXHOsjsUl+qtb601as1XzcWC4YU8Q3u9yypMyzk6tEFuexTe8GRnwzPk5A6x
nUa+X64kjxb3wYmpecOfTIvex05KWp4cK9dEtPM9ASiOpis7YenUmPP0KMsDEQPc4LkRd5JaPDSS
HprCCO1sL4q1i2LNgnJ5EzraFKoM9NB3x37acO/T9T209n3Fe9o65Unm4Pva75xHdr9yS6x9Xona
J80BcWWNzxcUKfPQKlfeU0sOdboAyknkNFzTck+nh8G5a7IJeoo0TPlTZq1RMixdd2j/RkIVuFHU
GeaBnrhTQXmZGx6lB5s+EP9m0HnkdTp0jUHIu0adsGgLHoXeEqRaAe48t8XMUUMO2iIYVPLgJ+jV
KZ/KdoKChL4x3q+ZMjO6zzLggGpC3EeZwbLKNB9HJTmAnGdT8nxTWvRzIsivIa52131tcbHwmgLb
rw+yITUJx/qqK6BhhNx0w0IzvjeaaWPE9xkaU/+bIWXTDDYIDE0JQ0Z2y9DMnLU3wm7B171y9i6d
MT5Qp8CvA/R40QJUWu1g+T0Su5IkN2XOHyC5uW+meKUsu/SqxxPxnx3FIYYOTxQKYXgUPfzXJGXf
B4aOps7wN2YuHwgzQgHBHdGY21bTdq2Zf7k+n0sOiXVzoQCG1buQMIhtkhWoNiD+TvugKIeAlGkw
kLcM6bliJWz9m+1V74hTY8pghTO2wpgceogLSBJllhXjKnd/ldzrbk3as11Vtk5oVkwLiamjdawA
cdDer+fjCx4VGH0LRXDAXDbuZIhfLHE/Ez2/86iDG1k299Qx8sCfMuPe1lHkht4M37YZsYNeQx+7
QJNPSBAnBLZs/ShH/AAG+CJ+dtKU3pRN7d/lU+GEfg6eH7Rf+2GRNnRfa7RD0GPRx6TgoL2YdP/O
j/PvZTrWdxIApwgcAXw3jJYXpmM63FSFJR4np282tGiN0Msd+lCn2Z+xY9uOdV0e2ENehxp3+kfS
NmVYp5MbQF2FBlPRtDdGh0IF4N3WNAZ5dsel30OWfDJDQVE5jB0eb4QV5/u0Z18m0iYRtOrwgx35
A6FSHeRsIgcKTrytlJYf9M2Q7CyZo33WHIc/NvOG6LoLXVwEIEMEigxMXIBgaMjxnZ9p8WCxXKK7
+Uj59Jbl1gt0HbbXTVzsxnMTalaXI1Fudw5eJHZy7xefiBNm7Od1ExcbQTGhxHeMVjUfhBaDPgV8
hc2vLukiF5xP7Auz3JVDbHE4OP6Rosa9c/HodcF1QLW2iY9CB9lCcWtMf1r65wPjObGh3GolIPm2
Kbr42I4kyieQCA8/RF0GTX83mmsQ68UBzS1leDGg+0p9wRnAn3suGDiPkJWJYuPbkBvbSqMfmDYQ
saPvfCYduqAYg3KGB3lKXJ6eTnbxeGNDqtJ0V26ypaGcGjHPvVnGLLFaDiN1HocgBvvRsPG7NiY3
15dnzYyyPIT1stSqOZ3mvU3pUcjHfK02uWzCBy3uTJR8wcjXI0xGOzjykH3Z83Ai3V4fex6U7wfY
z2yoQBYinTbjxtXL3zJRWnctFI6d3Wh/KvRv16fqIraYP+/gTYr+JR3sRvPOPYnPyoGAdaIjGMfk
P5o+BLKZecumJNIGayXoX5wyALBmkLSP8o6y+ChggCKEOuSg6V+d5Bd198kaId/FaDw0m+BRAYIm
pNQuaJoqiI1wTjxE/X1gyadt2Bsr87U0COA9wfaHd8sl0MikuMS6FpeAR45D/w0ccHn3cn1JFo/8
ExOq93pA/TS6JIcsC4UMyvS9b4v5MD75/jzEkyW3JlTTmY3vg3P1Thw/8OPhSnMv7PzsVe6reXNP
pk+xyCzpApm5D8SrVyZIv1jmeQRofXRQwkWSTu1Fk7QxUJjGiWiNkJiBpnqxRRmW3nqdhbpkPKDU
7kHKE4iBMhQ5n7aFZtQ7SGXy0NZL9lMrWz0yWe5vbJmmU0Aqf627bPHGO/mJygPO7AujqJsMN55f
/QSjTLupuunJJfqDrOqQFd3Ks33RaU7sKfPuaCOVesrio8uSjeUlIRt+Xl/ZxRHNJBsIQtATpYp1
GCUnTpngpHCcz5OvhW1+Z6PZRJbP4Pa6bmppk4HoUoNeHZJkF01dCUrZbWLUWN90R1lkGZu43HzA
BHLROjrH0P2m8hxUlW6NoBMih6bkyc0EFZed0490VzTVWrJjXuqzwBxPEDDHwQNxbCCJpJx7mQc1
olagmV7vppfUz+2gE/EXWbAXBF6/a4mH6ujpa4z3i1aR+AUMecbWqu/TAi2l0Chq9UPZJZtY2/Fi
DOzqE6ebSt5J0Dxen88F74BKiYdiBngPcMgr94jt0Zj0wtcOVPyJC5AfMBoM6Nw03bsKRGLXjc3O
fDGjII+YQcnzzag4O9UmiAfxAsIhxUDvXBPP4on12bbWQTxlEQ62TtfeWLnDAou7a4o/C96JKvSc
YMC8Xlb2QchYD2nM9UOvt6FmfKnrZ5qQlSFeVvXhNXg24pBDzu+SbSjmZeKzRtcPnvGUSCPohltD
aEHcb7kbxXSDa8FPf1yf179er0ws4EroMppLHw46p8+vhpbikZpllX2wRFptoNMFWluTJBtWtdo+
1xoz6nL9LZV5DZHxWja7vm2LUMq2+e3V3hg5TOiPfpnUgV+6XZBqTrsz6qT+2ptN+1LUtQzMakof
hgpNXgg2jWejksVWj3FXaFMOR61G9lRPztdxqvL96I5GqGldv8XzMg9d8JJkkciY2Di1lmyJTMdN
U6HFMQDBRxyOOEoOVBLnpauhu1vp5RpWaWHp0ZyLdvW5sglFJGUrc403NjrKkc0CGJv87js0fawk
LdZMKLd/QprezbW5hOY/mPpz1j4LbyX5t3BXoD8NvAF4UyL5rcZ8Fmeoe1WMHthYfeMEwiuey/bX
XWnhij7zpPnvJ0FG3Jpa0litfYACZtTo2wT6ymA2w7v/up2l6cI1gf+AsGRmBTq3k3WWL8Za9w62
txf6nUAkkGyvm1gYCkCh/0zMJ+3JUEpch3kmYILogQkEwHibTDfk1weM4DiZJS/nmrbqWbJMoRXc
ewcvfbH0Pa9CkWITrYlVLZycALz9M6N4V1slstMymMnsPEKeRjd/J0M0VoeynIK8+grCsevjuqx5
Qf/x1KJypGQGIaIRrXegmR/K1gtdDnQfZZvWFwHN74xpayI7Zug/xnzTOTfXzS+5B4jFQdKOQBFo
EcU9xsqNS4Nk3qFi9t1YOXeUNa+Dt4bEXDqtLWwmcJ2iznrZw5LUk5W6BP0+aSVCfwQzXBOQBDcu
EYGTfDfS28Kyg1XxucXhnZg1zl0zhzZlnQ61d3DFa1/veBL6a12MayYUx2SSEdbJCt05sfhpTumP
fmSbMV/L2ixtstMJVBwTUoDC1WNMoDl+Ftm+mtN02m4wN+/3B3QiIJMGOARoFpTIwWVoFCknwz2A
ciMojeeevWbeGovY0lhMFPg1NBxDLlvdyxouPDcZAbmyenNTTH5oSiMs8+8NWxmNtWgJ9CbgrMTr
GbfS+frbwuwKrsXorYDQ2XbknhuWUvZvZu6j981h9RfXYmRLdW0K2pENWxsaMXteVP4O0mgJYG6+
DqoLQszbgRXVTRGXZdiZLt+UdpLe8jorbh2GeuxALCOUYIH9ajtiDJ2q1ALA/oaoGxtnyyvPBtu2
NhRxIGxeP7fQRv/NM1HdjXbmbZETS7dNaeF14oKXr+mod58wMkW2x+otF+74qEvObiaf4xZvOvbY
TsD+oiVCBGXjkAded2t8QEuPSIi3A2qK9Cq8QUUugg2gkYXjI1fgSR3k8uDU34eQ0UnAMcD3pBa3
TWbfCMZ3VEe34OTfOKTddC79nGXW7rpbLt7IeFv9Tb5d6jsMhan1psiQWk50kAPw7HPTrAGElzby
zOcFtn3Uu3VDOStIW1exVRhAI9szi1NZbavOGgNJ9A9cyWAuR74adFsAtCko4aQdS4+h2/7QuvlD
p5tbPc0eHbl2LS88cP5S+/y/7yvXsiVrIgnBLquGNxD7Ws197YCptbkt5dOQb68v0OJGA+MgTg0w
HKJmc77RRDoODkJY59BzCBLk+1x8h4cGg/583c6SIyCUmbtEEF1e5HoBsak5byznIG0RJvo3//2y
q7iPZ9z7jD9Cr69aJM3tjvOpi71DEtbQwvRXX4JLfmaB+BOKoRCmQjfx+VTltEMxWSS4coGiSCOe
7jXvA6txamJerZOIzPQhs2rNJhr9KYXwmRZSfh9/ef9SQCMIWwX8S5eJVzvjkyW55h5q+5nQI9+8
//Not5xL4/jvReA6GAx3VN/AfcHk6KToTp+C6xbmw195zIF+B0SBQOyDVUMN8/u6dTlK8vQAUZKw
7PtfiI9uROMFZoIXU122K6uyZk/ZkG2fa9CLQ1WXZN2jWVu7Iu72sYHqHfVvRduuFJEvUUzw5NPx
KXd5Tf3YJPVED7Qta/CF6PoTTdzfliDFrplqf8vqrA6oHotIc+s/PSm+QrU+3kt3sg/CTMa36/Nt
GEunxOnJp5S5XEvT47+wFr832V1VcmdreCzbZQP9jGqB3GooFHJSmw+jSaqtnEx603Z9uZHUdrZF
0tQbz66aSOp9FXRliveGZf80UQvdZVMV3xbS7aKWog5LDJpv0H9gbRKW6+hh93uklWoCW6Xjf7UH
4UJRxc+jpBEopCJa2WWuxjbl1EEGvs3qqDJAlJtVOtS2MhRnC7/v7zI2shu/9UcR1B6Auy4FdTrA
OnXYs8neFqUobtvY9LcWk9N2rMYMned2EZAR/XgNOtV3qYAbx7wZ9lrC3QCpevnmTS7Cgn5Id9AT
tvdc12noaKjKDk2rPVsu6icSOVqwOAVuqU2PGo2NG2hCv+X4tx6b3i820pVy1+TWV9fJfsjUcrfG
SBxo+fF7S8t3GV4QG1KZ+YEVXrUbhjELzWoogrE0oXQg4/6eTZyA6SObwgxELYHXxdMz9I2SoMzi
OqxLTiPHlfgDiiQbaGt2EdToxJtdJHXU6UKLOkdkO/QgWCH0XscQ+PT2Ee1pzg76P86m88DuDo7H
MWI14MhOX776qTfogcRNvMELNTfCoe2cEKVQFMabEvWimMUPblqyqGKjDEZg3oPMlL+rCfrydadr
m0EYFXDudRsUKYIzQGy6x74Q2sYapyyazCTbGLnV3zUD09E01fX4kfRbVzvGG+W9fuvX7uCH0KXu
v7dFrNtRQUygpSH44LdpEegIX7eQZ/iT9/0YgNQy/xN35Lsx1MWDzBActn7BnruJgMy9G4YQKB4X
74vSBTqw9J89f5votwN9GQvPPyYkd3bSbil+6+TelYXdRXFcAQMMrYQ2Ep2079OC5Q95osmw70o/
mJqyjYwiL98Sw62O0svgjHCl4gZMvyzQhlHDA5EhBNSB9nVJbaAO37v6VmMaUJJ1+tXK2j9uXeeP
XteZIUpcxh+rir2tlcfxDv3Iw73PTS/qwA+9HS1RRllbTAH485pDVgGsSoy43BZV098yCPdC6Ec2
xcZpOhK5OC/vGntwblF+xUDHnEWZlv0eatrt+iFhT4QzFkKGM34znEFvA5/3SIrHca/duCKddnlZ
V4EZ68mtzom/N7TWDl2ZJNBZ0L2daPQxEvrQb6qytgC9amgoiyG5YWZT7nr5p++MMIHfNijYRiYo
GD5wOaBuac+yR9oloZM29O7gCEEPwhGz4F5XBU2RbPEv/xG0vXfqNUGjpbNxBoDNbDignFOfKmPc
mXUMcvNDNfp7swLWVYzNXtQUp4KxhnBdCqNw3Mw4MGzYC6ZoMZmeQBc3PSRxhFUp10CSi99Hltu2
Qe4Bcjvl6ulqbhScAT6XW5Dhq/WnZirWEvgLcdTMx4AsI9Jal3KYbgH2Zb9hDtSxdxp4yfiGDO/P
jpyZUOIo4MpSYk8w0YmtVxiBAQGu4t1QRqSbXLyzcF1CZgDX43mwluES0c0Esps+GKRua74SBiws
BRZ4xuDNDQ5w5fPP9wZeZlNqQ9XTC53IeTeOFL8eQARg/dCeA/C2+mrSdFnmnuRHljfB4CKxPb1e
DxuWBoBnEnCwqMNjDMr85DpJnGSComcTh3WC5vbtf/u+Eo+Petk2roPvu5+5tR3Jig8tRH3oJrLR
ZwLmfYAvlfxQGdfoDGQQ/Sht/5b5n9ByyOUYti4qBO3PDwzlxJYyVbjs7MKXDTuO28l60bSVx9fi
UJC2gcoiXi8XUIvRI57nTIIf+8x9AuwN/7SY2CJAj4pyZVXWbCluywrTKQfEL0cTbT/hGPMvsteA
jWqdLDTSwg7A8/35+uwtHCguQmakJ+fX/wX+gmhTbLYT58ekAH8UvZ+YuGX063UjS948PzlA6Y1j
C05xvh2pa05aP/r8aPmPdh5ka9DReV6URw14IIEoxtUFEIOatTF8ZnJE+hxk7m4AWeeg1X7qdNhQ
fwXosWZI2fhezzwvK7HxTf2X530pIOlK61dbrNTtF/zgbDzK9gFbr16wQsP5Ir8JABfLxg1y8IjZ
8VNjfL++NgsOcGZL2T7EAzd9qhv82JVHk+768siG3QdMAHT3F4E9A2/Pl99KktYySix/yr601oZP
G0dbcePFhUElHZ3OGijjVbooe8qdIoHQxLFPswn0GTlPXiFgljxXDYMSo1lqKxW5BZcGXSRaDdHZ
NhfTFZd2pUtrQzb8WFsbGQzW5gNTdvJ55dGodRB00GjNj4NB0TrCH7mn3RimtlL0W562f6NQ/Jkm
fdMOccuPjQw8+q1k26TcUrqSNFmzorgzmxDY+rTiR0lu7fKGWK+igQuE/23KFEfWLax/62NFGLia
ywpgF+u+8bfXjSxVrrDuCJKx6jg0NWXdRQNEtWbhqJlKPcNjAWIfBkMlB0RZ00MnUArE2yIFRUVu
5SHvci2ycPBFeZyKlfEue+C/X6K4CDRISSwS/BKXRua0IdrKUNe+r/hGmyQAzbk4hAzs1wiceNdn
cvGMAycqblbUAi94XIYhJQYfsFxj85SnD0b3TNOjyW6g2/SRiTqxpMQ6YDnSG1n1uH3Ib6By5btZ
mkBSN0vn/P9IZvc/STzWOXHQQI1N5Ndg8aGWlYYp3pbXp2t+PFxccTPAZFYURhZVWe2pJ2DZ6LHa
eYaX/hgm5Ifs6GZum2niPujyX827e5HnceFSBV0Qejhxs56PqzQSO0aqOT1mfWDaT4V1vD6kJQdD
fd6eoSVg6Va79iFlmxQy9dOjtau6g0xX2N/maVdnDDAZdFND4eUSdFg2SeWPsQFtVPu7JcJh6xtb
h75eH8NlNwkmCZgYvPqgxH1Z1svSgRrVBCtzT3v9MvLI4XdZjD7AiAAaMLQymEjYmms6houTB/Z/
2ESb+EVNAIzGup0OEnbRhPE61CsB/NLnQSkKhtS5OfWCF5lmBTQL6yE7Ak858i1jP67P28L3ZygT
tv58gLmqb02x3UrPZOxIu2fra1WtAAzWPq/sFsA3i4H7+HxSQimPRcnYRdcHsBA2nQ5ADTlFXrT6
kIHLwKHWbVNrL+MAyIxdr53yi3ZMD8E5sGVoYFMOFwN0+U1h5eyoNXXUeL9bZC0/AFsHZv2fjfmo
PjnAct67hczwWmvHOrB66FWyEkXP97/JUUsAPA9k29DFVIXGytphA2J0dqwqBEzkVRP760uysOHx
Lp8DQHs2pLKpxW5ixRk1QeVpS4Dh/qRttbXIXY1+n/cbws4DKxwgnDhilPnidluJDhKJxzw+JOYf
0v1pRze0prVazdKATu0ocbNRu6jkSwzI1H8U2a1gP+s+ctu1JvelzTKDJvEwwwPw4rGudXWcWxK5
gMGYIuonoFtdS70tjsQAOBLtpaBzV+uLUs9qzUmn5AjqjDhwtHLv8eLNdMmelGu0pUs7Brz9/7Nl
nnuzMVUsrfFawrVl+IFfxRR1ekIjw6Zyc90RlqJB0PjOFLXIYEKvfv4tJzuHZDxu7aQHowmiPh+p
UpBd/PYacmsUIrKT5I/RaJsRx3dAXX/TU+13atGVl8jieE9+g3JCFC0q3pOH8fZ674R14W3A1/yE
HPdadnjRT04MKW4vG8k9KjQceZ5zn7VIocrGIytTumgEyYi5UAzog8rZWjRZ3srWSo7Q04QAy5rC
0Nrn57+fLJjrTGMcUweO6EU68mofuNbAtwXsCIg1QOih+J7ud7VmxOCLyCEih5ZCdj/EPvnI8XNi
RBlDBy0ffRi65KhVR9P8njjmzjDyUDdernv3omOhFDDXuueyj2JHJFNuN7Md372Z2h2KD6hnrEG8
lhYE8HesNIDTgIcoRlzmQdG2SnH3mH+AHIq1lShwaRB4F8+8LXirX8hbDpAabTLuYcGLjcgiX2wg
0Xp9nhaHcGJCWfSkyGXWZjDhV5s4jtzo+ueXR4Cgfw7zcKsp2w61KqOMJ6TKSwccrZCpmNpNLlae
6AvPCx/Yt/8ZUa4aoWUQ9HOQBsRrzG6OGrsl5J6U+zT73lU/2n4lPlsb0/xzTrZhm1ZNzGOYE9or
TRgYNnb2Guf78rL8b0hq0rEQY55qAM5ANvcmdXdkZVlWZkyNNnIiC2hoY1lGG6V2Mu4nNu4rrdt4
WffQWPlzPVhbFJRXNv+8EMqr5nShVMBWWaEppRlTmCXfYrMLOD36xpEXw25sqgCtFv/J+f5KnZ8s
lD9MnaPlmMR4IjtBZAIOFIMipu5WosMVjzDm1TwxNHR0xP0JQ474RZMnByoAxbi/PpilKOTEydWu
STc29LrWE+Ts4g1j+6p88KugWsMhLfodgqkZw2NddoLwmDHHHVEwIFBjoCmP2g+0083yKP+zoNz4
OjFRHwfG8+iKMhi+om02uD5Ra0NQjhxnqlPPI3CyNj0U+36NnXtxrWcCTAgh4F5R9Uprt0DK0SEI
OC0rYONTNX0u6PtT6Jijfzbm33DiT3GW5+3ogddf90VY9L+l/dp0W03ibf7n+mTNk3GxI08sKath
uk082CJG3nHYtLIOSrAfGHofcgAZmkRur1tbXpp/41KWxuetY8YN5o64ewf6MWzlfJl/7bXRKBcB
mgvsTCceqmn6Pac/PP5JgDa9T39eH8aiGehUIJU108Y6yp1ZdZ1XuXJEcjH3j0Mi7gQzgorIkKfW
9w+YAtX8nBEBN6BarI2ruLLd3mdHmTuAvE1Ge88c2e2srhiOHriq3z2DkBdBIIMKPVD/KH+eex7j
Y1v5gldH/4WX+968qeN9Wq4cZZduACOIBQAzAIM0evPPjZS1TnWfueXR/ln5nyzj7fqcXe7Q888r
XtANTBOj7pTHMutD0YR5F3lUrkzUohHoRs60fahyq4RjrkskKy1eHt3utk78oAPylE0r58CiETRa
QrYRARSIJ88nSriMkUQY4ujW07hPWdZ/tRjv3qyh8qPrk3a5JgjP/kqJAeR8if9IRWtxDSjno5dI
KGFOZAisYq3UuWgEK48UB3rZoVt8Pp4xQ1oOyAZ2tKofHBqQRb/yhLmcsDlY/mdAWXq0iAuH1wY7
stjdz0yUqe+82Em8+cBkofIMtkOoSCGJcj4OlmU1uH1wxfBhqwH2Vbw/gYlh/Pv+PI8n53/NpCUm
ingi/QRtPXeNFGlxGaCOAcK+WYNQTcc3idsykJCjDJR+ttodQvIPTM/J943znz+ivpi2BPXMVIZx
/4Rx/LfvK9NvjE3peAlKct4Q+flm7Zm9eLyDC3wm+EKTlZohk3bvCtBToSQifxn2FI4FsMXO50Jq
K/O06K1YaDwgLcgQasr29hszLuHPCIV0J8gBUQU+NrSHNcKdpfEAN4tGbYCL54P9fDnKbhxomg+A
47jeDC7IQYgk7ahrjJXIS18aEK4PlORBQo+uAsWSycvSiEfcVnXS7xJavJIGjcw94TlAy0CECqjK
pEkfFcluyGTU+VNQ5e5DSscdyAt37hrJ4JKjWxCtRkIVYCScC+cjj2MAUgoPxbNp2H9th3dfY2gH
OPm64uZmUdV9TxEGtF/MKTLX+qWXJvP084qXWxMp6zid+NFMtkUTTQV48L9e30hLnoHKH65hYAqh
hamsl/SmfBgqxJl+agXlq3vX5eFYr2WC50NXjcpm7nv7/0j7rua4cWDrX8QqJjC8kpykkeSR5CS/
sByZMwiGX38PXN9dz0D4iLLvbq33wVXsQWo0uk+fg+csWmhEr180+kypi/MUJ0UwkkcKmpTiODXP
re+DT0OFMpQu+pU54Q7onX5eQGWYX4zsA5IOBn3enjQ+KW+GA1khADUA+3xT+fNTxymy2Esuq269
s8ZpidIY2fPBmu5aakc+oChJPL6OTLXfZLE66PLgmHCIkdfiG+bqVpg0Xct9AzyWuF331TRHVmPu
Z9M9miZ96Sd/tz1OlTnBO61mNXttDXMp2oLaad4XjhYB7gdp5eUd2qGibXOyvQiaG3TZIM5B4MmX
9Wp0BWtBg7tmYPU189fOKtCHXgCopgVkVCnAyU4W8Im2i7mENZFIItP6iVA2gIHXiVh3ABsb8NHb
o1GYEMNDvfVth7qce7d+NZqPQ/J99n9sm+ATIu5DXrblag/o+BOdLS1IRfwEha+lOxfD51SlciUb
AoJzpO04KRCqRbcLMmdplXgkKy51hzehPZ9t47n1VD18slEAXQcGYNhCZU1wothlyAx6RXEh8bc6
+Tz/NeU5DzWvvi940brVcuxX4ACgyAmcUNErChiybXv9fT6+q21bggk9tgi+P+DFFEd6+kvXvzuF
4iGgmiW+VldWQAjgQQSyLi7T8G65J1QxCJmHvh6EcNSTscgroDYxCHo/QZmky3+WEN5IxjMKXa2m
ytCo5kzYWdrSMtekMDePIcRqmviZLAdlKktlRbgHIKu3GDHlO8segnx4TW0vWJuDW3z8+3N4PXnC
Jeq4Y9pnA0bjtb96CC5NKmGAt/qft3tYdCa1zjsqmrK4FK5/pOxc+GctPmnxhyb7ketzyOpn2n+3
/NNo7C1Du2OqQ6SYyt84kqvtZ7jZSsscPyBuw2WOkvSYrKA4Of3DRHoIudH/6qINTIDspKVrapPZ
AEhFDjb6EBSfl91nIJv97/NCMFgNft+ZaGS5oNM1J/viZ1/sYuOQpa9/OwwA60ACjUYUTkomNuSn
i19WbAXYCW/qwEZWmynC7LerAfYHIIIhQAi6WbwSb50B/M3sph4tL2j9D6bsM5i4ev1uLlUqpm8v
AAO0c5wZC0gB+0102Cw5arMuUDpt+8qW5966M4nC8chM2Jx/hqO0kG8WvKcN0OOk9yy71BpFAzfE
UhUlgLeOE0/0KwOC45zspbaaGgaaigYAolNlxV5iAQkTUAuh2YEAbSSsRm54jK5pVV3OS/uhn95v
bybJBAGqiSoZehHwShRJvZCPn/xO07DW5RBQrQY/axn4tao6/vYCwIYC86ODtAz4tcQynZN0zlqQ
tAQC+amKd2hReyqzpxmBejXc2fSv3++31gTPrNVOT3oP1oojecxUhDCSBbEgQsKbAtAeB0jI7fGY
Tb+auyRrL1ruBfOzRyfF+VMZEH4++j7RaEZhwMsj4Jrmcbe95pLzfTMA4UKptdnV1xbfr9vPM7mb
qpDOdzl52bYiGwU4Mk0HAFa0lYn9/1XbEZJnRXtpivPF1P66IgZkydXX+RivbozKWUuHFPg6JXd9
1gaW3gb99NcAcBgB9AvyvuifABv7rZHCgIRf1SIH2yQzOrFOy3Jp0N6pEp+UzBRq+5gjHEL0gIii
hERbYtcFm8vF1p/a+lJEf70QN58X7iUN/lcbSnw+RkK8vah2q8SDADyAFBP6/k0uGn87SaAVc91u
tpoL09Cq2gGgTFBIjPzVoIoLVmqJANaJxBk3JXhCoucVsfK1uWDPBQWo3A2WhRPogrbni6/q7bvH
4Ef7PzN8ua62VoxghMUWzBTtx66f0WnkByZ5F+tnTbtYGg2n5fu2RenAfJ60xjvLBnPCrcVuqGua
rDaWfq4CaJsszTut+vvjiGTPHxvC5EHCTG8qbiPrf4CxPqLez+1BSLwKT4oA2wOdQ3QtCvvA05y6
KCGWdTHb+3V91urxkI3NUZ8GxfrIjsu1IeHou1XuaYDqgeoyzAo0es+q+EeyHJDn4XSFDsgscJXc
LgdzyxacMJyw1nzV3T21TrYKCiWZLIIjjwgOFd635ChgY5/xQmGQFfNf7BxM8s436nbBOu22F0Uy
Vzd2hLkCWYFfjQPs2M4UNOVrpyIFfRv0IrDi+mggxePs4cJdVSfZAhQUVGd8s8NJ8cI2MYNhMEJg
/AKr/3tw6a05wSOjiBQXdQuu3KL41JMHP94N6aG2FR5Twk3Gw0WULjiQAIwvwg6gzWDrnZmCrNyA
+kAfAuWxNyC+QdsPs/vZBYK9qN/H7fz3OxtmEVPg0kFMJsL7CoB+kOVrkwtYD6rXOf8/fl5wbKs5
Vn7nFyDYLYYwMzmRg8JDS8K8mwEIPmAgeuH7PVho0cFURk5z0LJPegpejl0cbm9s6RklaPlAhxlS
yyLCHGXLIi8z0KKXlf5saH56AmfscDLqf6iVYS9cWRKcs+U2IFjgEileD9q9sGwVkYz0iMLREBDm
gP1HDI0tENmOZEInQf9dnw9Zq9jLsonCywF5SAgYviUGXqa+Se0CwPI5Ya+UNrvC8s/Y+X+dQMIr
7sqM4AdoNdl0ZRy/rpmvLLNflvFfTgcASjpuSVSrQbd665Zjlwz9WNPskjTnpT/Oh+0dJfNkUHv3
QIkJ8kXM1e3nh9HKm8Yi6aV2OSOuGfW5H+XNXZNmJ8NS3MbSVfljTOzwsPWm9evGBUp1LXZpQj5B
fCRgk/1ze0yyvYXMKgSODQTLruidwaxjNKULM4ze/cx1xWmXfx3zBRVdwJXEFiUvaS1wcgCNvDjR
wB60v+8i4Sz+f74vXF7mTGsALQCptumz7/YHcLCGoNtReEXZUlxbEZ5zUBf0OlvHKEjzfq+lnxxX
YUC2sSADAIVXlB/QgCFsrEzPGBsaHA3XBE9JDw7wuHqm+nzKfW2XarnqrS1bFtBjETzokV1BpHS7
kafaby03xjlBuBY8jsCObG8q2XigP4YvgxQNMtDCePRKL+0MncOXmd457MEDLzwavf0o+7FtR7Yw
cIo8EOeXiljWI+Na2qPZwY5X5YEzpkdTax88oiIbl84XROGhyIytjOfq7Xxp4Pbq5w7z1d4XzAuy
0VFMmNwACMXAnwPXJRJ9Nz6r0A87o/WmT3celMZzlU6ELJxE9Zk3kPBHhIgXWTMvdxdvhu/qtSif
4mC0n8YpjUCeoxiL3BJiPfQNIjgWoR3JYHiDRxfEe9DvcauABQWYhmZHcb2rzJi3a7LaZZF4Lswk
E9LPgMB0gHY3w3Dw5o/bu4zvVuG1h2QwXt0+50Z/A8ZowQZnzivlAWxArSOZ9rZxD5IJZ8SLP4x7
xW0vaYlEMHFlT7jFmhhE/WBSSi4LAuUaeAWr34Owpg6yfQkqxigDzK/5hwzDjVHxyDpdmqeAYl6s
MmzLSFMJqsuOqgvlIE5f6SDRJ7gcA9yCltFAcsn3HzK2RHV3Tj2VjrXKCN8zV+9ypi9OXqIh/7J2
75nbQ37q5C6qx7/srCK1DnQyupbRgSnMlOWb81S4eFw2zitlz4t93N5u0kH4LvrIkGOA3oewsUff
MhsfIlmX0crejfNy4jhLBk2UbTOS3iukMCCSzCVw8DxzhMnSFrPzwPEHO602QE46vku6eG9pxWUl
c7gsvKhjhw0bA8h7hGM8RU7593yNt79BuFkdMyN5Q7r0ovl7Tz8vTFXnk91E14MUzlJqk8zvLQyS
Tee8edXseu+uTgTVksDWFY5PtjE8Q8djA/sbIaLwJBzn1m2n2EWYTo9rcXJP2wsm2xfo/YOwJzjX
3iKb+G3rIbeVXGqjeppm50Ezp6cBzRLbZqSjwEsAFJ06slxiS163Iiw3gD1DM+sy7Itcc3+ZPclU
L02ZUwUhPte1dnjdXVh5iJzM4DVDLN3bCNka41C3J79MgwRUwSmZItK8jEQVZ8nujGujwm7QqFlR
kxrpxeOUj3UKFNhrl8Zhqqv2gmyxkOniA4SbAM701hMNVVyDXAL4jslrHlINlRO/ycLMH7///Wpd
2fGFgiX6edfRYugxg6ZdlMxGlKpY2aTXEZeDRyrdAPHw25XS5tgc1vQy6865XduXuPLe1aMW6Cy5
gLzrPfg/ARl0LkUxRlre7bZHKJ1JZL4RvOBQAbt1O5O6x5ZYL2K+ZukjSlAXSCwfYs/6lwsKTMAu
B6MBUS26QxATzYBCTlBLbhdUO37N9KfbqhKTksFgV4OPDNAfTtwgDKbJE2abfYmuChOCqkQ7rcN0
gJ78aXvOJPscZhzIYSPcAyWxcLgSMDdWlok5y2YXNc0ZVC5OmGhPyfhj25B0PCAh4DwKkEMXC82s
TaesoeiuN/v8lDDrQA0SmoOjqLJIfBKCbpSCwQ0IPRwiTFtl2KBbA93dRfOOSXpQVWilo/jzeZFb
20znnJoLnl+tBrbUhQae+52ZhuJ6UFkRrocaMMckK8CpMJABkYkfaEiALbUqBpJlJsEKAhJkaAah
Yi5SOWk9eEBnZF0v+fjJ18p9x+KwtNsoJ2vAQFJuFC+G2QV29rS9FyRX7Y1dIW5JGn8ihGKRCBrp
0iYFb+qHuDnVK2hYU9X1IdsRFgYHUjTs9DcvzIXNq9axSXuHcs+XsqrDIZs+/P14gHNEhxX+RCO1
cIhG6kymY0PRzaCf+7Hf6cA9+d8AL460UtFkKzmvLtrR+IsZCTJXPK+d2zeACHcJ2EIQ5XuQAIt3
64gOu/Ufeka4E3WA/QPJF/rrbr2pndjIxTdIZVTLsCtW4zgCU+F3ZLc9d7/z0MKb6caOcNPWDh3b
JrEAPly0h1gjIcTd97M+HLLuGdyPB8soQzseQ4YGL5SdjoPXhnOjQoNzv7D1KwS/QXNIioLEFrcj
tQKbNmFVoEVmPhfrJz+egkIH+c/6vD10PrINmyKEKB+MCsgbBDauMyBT8Jh4eTiP9GHszQNppotD
FYlCyVFwEWWACxTO8S1Pz1TnHa1btE9jh0VFO0SD6gGssCAOaexyi1nURzCTPQDLGjj05z/MGfqY
gFaCmAJePre7cimsdkKWJ7kYNTiEowWSVUbkF++76TD9A94HxYA/tvhgr96I7eRDsdCCam687BLr
7JYv9qzIdEs8IUwgnQriHwQTYm1oNlF6SH2CZ+h0NvJ9WTyAsMN+56qKUNJ1ubIjTJs2Gokd8zKn
5T+tLcRQvm0vi2ocwlRBCr0B/RC+32c71zz2Tgj9DPbT/3u2Uw79x38cYYSilnAzdlqvQbyvwsvG
cZOjt8Qf29n+kDGbBtNC7VMOojbFZSwbGp440HbEFYnFEkxOeu217owA1id18ugtfhKl8FmcrL0L
c7b6e38qml/b8ymJAEB06PmghQKt65toqR9sc4BWFIxCq7ftv6G0+C1OFHeJ1AgSSEjlI2bHH7f7
ezCgCwUq8wSER9+orwX5/AFEqIrpk+08sIXy9iQkv3Bt3Roh9UydYcHzJs6HYCZtoHo/SdcHD1rO
GoswWQxias8dNODM0ksTuPM58892h0rLp7+PK5FlAeYM6jAAi4hvC7cBOr/Ja7wt9Ne8v0u7v+87
QTLgjwGR5RLOxp5WvUL6wfmRubukCq0CPDeBWYYzibZ3l3RN4DxRaMeIwNdxuyZjUQ7+SBO8qLU7
bed5ijeFbF+hSxv+HfWvt8UvClKjse487V3ngBlnadEWAcLI+3GKVd0zsmjoypJY+QKtnUWTBhV8
3rm1Dk+soiEEcIOS/D0IECIe0KtCIyjgGuLrhS567LAFV4GXQBcOWiHeOV2NWhEXywKCKyvi7VmR
0h8rnrdxvfLVtNhjM5KjaZOXpPCOiD1Dv/ixvRNkS+WgmMSTUB6eTMLp7Eza9YvDhaHooUppkJih
ZSvmTrZIaKZC5tBCVeQNwZ2zNgWAXsA/mOMaGPpjZSCecofAM3bbg5EZQhUBdZHfqrJibMC0csrn
BoZi0t7FTRIHqa0dQCIaJc36D4UxXNs81YFNAUFtwXkmvsPAfIDuwcYwQ4hpun/PpcnLrH8M8NFe
RR8+UOyE6ehxngh0DaBWwP7BDcACKLVsgI6hRylkhNY2ibUmsdEAmUP4Qa8DxeaSrAdgAkDzcYU0
dHQKI0jISqnHOJw5XcqA4og2phu6CfvZD1+3l172lAWokr+MsJ1RQRbi92rNizF2UEeMWXzv9c1P
0o1hCn0W9Lwdk2S9sD6/81t7Rxumeq5L3g7XtkUv5JRzZicNbK8ot1jzfQWc36SfqTbtavLa9Vlo
TQpPIfHgMIkUMu944hnY281RIgfiJyVSr10GbZflMOt5uD2jEs8AKnbsDaTdMafiYRrqyZ/9uEfD
lktCBD2BPZGo9FX1UqkZoD24bDGiHTGHjJrgnOnFijSX5dwZoxF6XnxMbV8RZ8vmC9ULZNy5ajGg
i7fzBYCG02ichN9yj0MCORRFlCPx3LjrQHrwO/H05llSdawdsCtRECmqkHSHmB3BE8YcL2hAHFMR
V7E6kqDHQ1IQ73O859APKxxdq+oGfaitAs/VJlzyAhVtcK+YRzdNjr27294K0sOFlgHemIyy3Bvm
+obGfZf7XXHRmyTQIFGYln6QMgNuaQpMKMT4I+Ryf1ZE9Tz63fMsPJE5bpInO3zUVMVjjaSkmw4m
WsmANXPPAD2VQdr39pmW8wxyQ72KHKv1UI5qmjBGfhHyS2MRMDItd55TgXjOqe/jrM/7gKZu/gxK
kgE9r46/6xrvZ+ou7d042fOuRfyqCBhlG5tDvTnbGrysGDHUpjcSb2gL3HrF+8ZegGWycU00KiCT
LH+CPqH/DIlBg1M07QKWr+LSOf4cNHp2Grrs3sVLsoG4OjsiI3rfT3U0Q0sKWlx7jZSnAeqO23tE
dsCAokJSnFPLoW3p9oA5dZcw0PFUaF6nhynVjuk/FAAh0vHHgnlrwZ3bcR1dWCibYNDPo0oDUrZg
iIAQTnr4B6+i2+9bfWeVOG7VZazWu75874EVIDG//8M04flgA1UOCgWRF6s1zKKyvLi6EMZJeKJS
hXOROSLo7fxnQLhzs8620raAAaBQ9mM57qYF0lE4Lb9Qt7mber0KlkpLo+1hySrEyC6gF45rc6NI
J/ijGRjkzsv9ErIQTWjlfpg44JsqfpKsDqh7B9V7n71znHLvdj8yQH22zcuW7tq6sPnGktWExC76
jtr7uPd3lZXsvUEFtuCxsOiLoEIDuSYkecHeyn/FVUAG3KMHHvqkQg5lCEBpdIS28SlOO9BFlOZp
Ql6g4JVv27tbTfapXsyzN+cPzZj83B6tLKzyPI6R5v2BcI23v4NCEH6sihobtUOvqO337U5LaLsD
F9oYpInVKI62ZHbBvM2lHgCdwv3G5+Vq3FpdWXTwmxpl3joEdi/M3GeDvf/rQcG9I+MBPg78X+ys
9vW6mpcZF+iQA3AEnF5AHehUj4hMoT+7bUviq25sCQOCaj2p4tgrLka1t/2gMMPt70vOIIYBsgWe
Y4WWqBCLWiP6rciMjrHces4Msovbe1r+6sqHsfoCAV6FNUMSfl6bE2OBeOwBko5hzjOfDJAwdycD
ZK5p+UD0MSjmh2yBrMXX1huDZXmhyfMyz1ENue/pK4t/1c5e839tj186v3/GLybprNFaGTo+y8vM
9uuTwU7bn1dM729fdLUfbQtKdb1WlGCW0EJ/faIelASfWPOcxB9L/cu2MQlLDCLGq8EIm8WtjYE5
fgZrYOpe1s99cm6XL7r2s/XOQ0wDLT6XzRDE1Ayb/F1JTyjPBLWtiPdlZ/D6V/ApvxpzZyB8wdVe
XrThZWyDMglWFYOCxK1goDwl5PCSs8un/crE4jqQrh6wagUZd2TV9kQvj4VvvgN677g9qfLR/DEl
HJAR0oxEr2BKL89VPoQLtChUbDGSCBnJBsAkUb9CwVlMbgJC1mY1gbduPahwOl/8yYuW+zIcktft
wch2O+JwfNBGwx1w67fzVswuLjQPV1+Z71uIOu62Py9bluvPC2FPalPamxbG0eXHrIx0D4ynAB0c
tq3IVgRwIVzfOu+6EiuY2BQ+tahZXNo00svT1EMBXnF/qkwI+6v0h7VtGphoMjsqk4eGx/L/IK+M
HBMaFIAgR0eULna/6Z2z2JPh4sEQZO59Uv7D1cExVbh58RhC6ud2sTUvH9GGuiDYbsdgfgSrieIh
KZ0lvBmAfcQr8k0DpD0OOen0Cc+GpIK4jR6W7N52FN5EFq4hRkRbIp7dqASK7bS6YbKlTjBLbevd
j0Z2anRgr8katlD1Qh4tNDsNit6JEeRd/dI7dWhCqH17y8k2NrrEoWsDojsH5+d2Kjt7atppqkrI
oY36HsKeZAdxsepYVFDvpA6rX/7BHqJuADHxPAFjw609Zvu13bdldckwowsyMweWfkahatuKIbud
ADT4zwwf9pUb5W0alj+jwz6f3PupcgIvqR7LIt3VtnvmrB56WkQ10kOpu95ZrXliNejqbfaV0PyV
muXjmLW71nIenM57r/ht3BUJESw6d0DPiEY0UHSK2V6eIjP1JS4vyPp+dzpKEbmi83WEfOBdUoD6
gRV2EXT6ArlLI793hu4APmym2H3Shb/6FcJdZujxakLvFw5zgXb4x1VvghWw0sH+8E/DxfbmjbBY
deGwprieW6sj5cVa8gcNqtR6aRysFJd2XrcQhU4fndl+7t3lXVHVH5xFFajIB/qffRFxV6YLKDwS
2PfnF2t+TqxA7yEuqNhxMo+BwhpuOZefJdF1Z03VddQuaoyyCy36WKOfWc/223OpMiI478GGlLBe
ZvWFkW81PWrs+2oqXKvswuZUnqgTA9byps7aDYvvJolTXUyU2/XuftH8UHfmo1bedb2jGI8Mqggo
6R9rwrUKQq3Z7mq3urjpF5R20C6VhkiSB8xCt3mehkkPeuHqzrYf0FyrWDGZi7i2bd26iLazW70y
YTsfSVDZL8xPQ/CMBg4O35B/QG1OcanIEng3oxWOnIscgJ72XnWJjWI/D+Bu1F+Mud6N45PHW8S7
nWFDKWZMFdMs2zbEMX3OMKOjPVnIqbC+SdxypcjZoKnDs+6W8qsxqqC6so2DhD/2DDI3nKL3djqn
1h3aJYHH7db+ZSX+uaqNO6o7qGbN7imLVVgK6d65NshHfeXiB7A2NxOIwS9jv8+6ALyhqxUN3iEr
wIkZMPOpdI5UhQfloxB9N7+qebkT/fBiAdpy1nECjwDA1lpYHBpzt33ApZ8H1oBfT4b5phXHL+1k
MB20FTUgharah244bhuQbQWOzPydmkKyX1il0qE+XTNgGhl5Zs1JG57jXBFRyMbw2wuC189AgoT7
46t1oQ2dc8+CwIVZnyv2yc0UEazs3CJQ4XfJb1lCIdKP58xsUoYh1OCUajwStaP2hAQNuh3Wi9Wz
XbVWz9uz9ruFQ1z2a5uCn8pLkI91GWCzIHLfl3URgozlkDQ6CFGLXQEm1gRZ7rEqI3Q47Zsu3cdO
FiEljEQw3jpefenKNczwdx5t7iua3oOC5FSTNsJowpSmP3K72GXmeKZgy9KqLvJGemoG/2zF7qmz
nZ1erdH2mKQ7wYI3cPCyRl+MsExAaa+gXeUthew0Nju3OVR/T0kM5ghkV/FsgUcAYuh2JyCCzYmX
tejuHSNkeDRHcVqkLuDKgFg6NdF5lTBAdC8O8QJinRbwkBJa7h3tqXR3w/BEte89OK50TzV70k34
Z2hi9s+C6BKaCIBAHjVw4EMIz32fzJd2uMQNDUsV+aT0SF1ZE7ZfFU+OCWE/6G9R9kLTJWJFoXry
SFMs15Mp3IfODGCiX6GYGTvFsR6cgPUkKJw+yDL75IBaravXz4A/fLDNbp9X3lNJ0GlErDCdQSE3
OR+396dqzPzvr9wIK1Av8nht1c1AXkhRV1oV97H0BFzNKv/7KwvNHDN0Y+BQG5AuWuLjSp8tFbhb
tU+EU+ZQLTPdESuXNyyM7fcL+MqS8rQUbF803w1fEdOoJk246YeCktaNcSC08WxBJSPvFIk4WSkQ
ZxqvbvDB/K56305akoPddfWxLImJTtH+c5y/RzJBjx9n46lmjx551tYh6IoPrP1UlV1QNjt7iEPb
okHJDk352Wi+0Xlfd4rSssFn8o2LvvphgrPJFrdKugU/rHAeWZNHHiDzSX/Rl5M5LFFrAdTeXEbz
29r+0OuvrNun8a98ONXsdXvf/n/O0f/O0BvBXHT+10ZWwuuVqxF2mvM4A94XZEa9J4hLVqoHA7h6
EruPtJkeVqjb2fi5oB8+GrF+B16nH9s/SDoxELQiAOehui++TNgCGbN2QSPxsIyBRU9oNThOkIcb
iOLil56nK0P8LFydp3UaIao3oyHHNpe7GnXpoe7Po5IpXnakgJVEBzlIyADOEY7tnGtxmpa4/xdC
QnTWDc4UtgQie5CjnLLkUMaqBmnp3ro2KZzidUmTfu3h7cuBhdm4970vM/LQ1H8qMj2cdfRpFGk0
D5/nbI9uodDU5p0zPQ4Nwm1fxcQvfUZA3IuAYRc4qzcoCsPXoJHJe5Lq9dPSHqC2HFTTcWzfEZYF
rP1q089zoUCPyRzLtU1hBhwzLQ3GHQvxs2MbpGt63N6l0lW9GpTguepmiI21wKDI1O7Q7hXW7avv
aME60MiwX8bksG1P9lxBCAmOcQvFxDdElXQY89ldsIv6Njuwbo6mmKBAMz04vG2kMBXDk8/ff+bE
SMUyWT7aJnYQuMZaYMuZYjiys+eC3xvnG2gh8IPcnr26APG7q8PpmMD3EnYg6ALO6v32nMnPwZUV
IUTAXrbHEbiGS8tQ/ViebedcV8UBDDRz/1KzZzt/F5v3uWUEbvu+BZVpPDzPdF9Vp+0fIt0sV7+D
z/aVpwEXhqnFFL+DrffVRz8P2RDo1q737h1XNWbVzAruZhh1E0K3sJWmX7XyiZEf8J9Z9rlYWqgD
fuzIhS4HJ//idQfmtgFvvIUG6/Z4pYEulLWwwkh2A3QvTPxK61VrQI50seonnX7QlyHM6THPSQBG
2dCPISjn2oHjPOWqcykDtuBRzxudACiBHq9g2lvbNQORHRqQyqnbUdvwnilbvuSkrQK01v90nK7c
6akR74lDcwCl81/ZYvYvY1Z/m/JBlUSRLj12OaoKaNUF1uF26d1pBq0ib1rr7X7XJfolhbClhldY
1hf7si+ikalefxIuZQNT8MemcLjghXu/ddGgB/jmI4BOO1aYu7Lud56+7DXKIrvK3w3V8HXO46Pe
ZBFcZdTS7J5ZZrS9E1TDF1bD8ZhZT/wlYC9uAI7lMONafz0EjMvd5B319tO2Penuvxq6cNIMjdUa
M+Em9QF+H/3lEFH5tbjl120zqmEJh8xj6aTnI49b+2Nt+VE5fmwpPFjchYmOQhv22rZBHg2K0eL1
kgr3Gak7CoJ3+OMsqV/irv5RzfMpjZugXsD9ard2ONZsh8LJ8R/sIgmuQ6YdzUa/D/qV5/I0ayqh
a4H8UTo+GOVwX+vtK3jud1VZnHWtPmXFGrnsH/oVfTzxTQu5JahBiKiqxgXu0qjRX2z6xTFbm1MH
zB4FVqYlRDGz0h1zZYov9dUIm9RoYjvFYbHKZccM7dlYx4jllQJsxBfozQKim8UlOjo939SRqplm
dqfDTFHTYMjOJqAU1a5XoXyk9/aVGWGf1MtotpoPM2ZMvxaa/StvXMVIpFvxygSPVK4nzErialrh
0UC1+JBa6b3ZjmWgLYQBYIcGwbL/tBbLrlkgG7q9GWWDg2E0N5lgsQLq7tZyAnZPNg1QiyF9EUK7
IYg7RVgis+DbPPUDcCxUbwV3NbVjbjAbgF+3PtHHNv8/fl7wTn6v5UhO4PNa9WXJvsYqUI/053Oy
TeAw8NgQi6N00vDzV0DK0Qj+mCX9E46QIr6QHRfU+v8zIQwBfW2lNRoAeNtelJGwYmGqmiXZBrs2
8WaZG5qNZETURuOzD1Yvt2WQ517eVcsYGnbxE9foOy3pw+3dJTuhkLrkRVhQLYLi73Z3Ncma9HW6
Ip+UISu30p1ljR/tMnkEuFkxiW9NIVcOTBy6JwApw7+3pmpINoA4GuJk2ILAPWZfOkQiQ+w+NY3n
RNvDksRiPDGPMNuywCNrilV7LatWP+eSOhDYC9f1B+APwbrkgdYchumTbrQ4Rsj1ONku11QvUelA
wZfoIBD0uYjL7UDdka6mHbfQ13Em9I8CxxzqU2sdEKH1RuCAz0Zl8e3+xGhRrIesGQCBplg7mifg
pVsTj/pu0j6AFBpKuAUSPYrUgXRcXBTRcwFdRSfP7bjiaY07KAeA7GyBeulI+l1p2Hfl6N+bi4pY
7e1xwIiubAknznG01Sc97sLCzUGRrp2LyozY4u/bPo6yqtrptHvqK6Zo85QOEXcv3zGQrhG3zVo4
rQOmBzRIjnbU1zP6VZMp8DN6V3SQcdvepLJVg2yWQwADRvZdzPms8dySpgZvjtn+8BegOHHSXU0R
y7z1jqBMQvrhNwmi/qY3xexjo0sHJJbIss5IanUovHUqPiiZEZPD6rmiAfagcDu65rhMNkXA1Hgv
6LQISKXiHJDN1bUFIWCZJlLELucqWUGLUzeo3iP6y2Jr9/dLAqUqgHcd8A+/UeJKzBjtECMqh2t8
12mn2gnmSeFxpa7p2gbfg1ehBMi5Er2niGqXJg9mH0oDH6t+iZz8EI9TMJlPMX1c5iEw7Pfbg+Nz
dBuNIYK4GpywSqB1NMrVwrMkt/pdW9lBqr+maDht1wJlTAYCAtW+kK/an+kUVk2jRtIzAottRt6P
VX/oWBnloEhTnCRJzuN2aMI1lroDcN4LDFXVoUve63kd+s3RMH+l6be+LKKuPE/2RzQQBrZ1V4GS
2x5ZaI0nN33ZnmOZA7maYxHH0kAZDGpYKFe4ep8G+kSezXq8K/pyP3bmaduWYj194Z7JusTzUVtH
lt9/NJZ7pPd9vQhi5Dyd9dVVtb+q9q1v3u7bbGCJ3RA8/1b/XZH91M0eDUXYsO33EUJScQ0OkJpj
+78b09P2QJWmhZsng56xaU58VrtIbz4BK521Pyf/wjzc6PGrtT5AajdwpvL/5g5EuISBVqEi1TBk
n+4q9tQap3lUjI0fuo1DKXbbddn/HkpERR8L2zwlfXrMU2hoj2U0upripMg99X8n0hecz+rPVmx7
mElm/AJvd7Cwz9trJbu4rw+A4GS8VCO538ODapYTpBqYkSiIallGQUORngfNexxtepnGf8BpcheA
BzRScBifCNib+ybXqhLRieWlh8JIg9WoDgNj4VQ34druC/OuTLKIVvvcOnuTorIlXUYwBJhgoEC2
X0Q2r4YxkLmCA/L1xzmOnLgIm+XF0d4vAIZuz7DcFC/vEd5DKUL16iRvGWvxUphAHGeGtIma5JA6
EVHVMKT+BQyW/8+Q6MtsN9PnnCMDYhC6GB/bhgUcgFgl96b9y22et4clqZhgAa/MCe6sI1VekJrL
HvovZQ1cW9VAqfqD097p1o/Bfajy49QpnvVSd31lU/BpSYN+/wZZM5DQuofOuzc7Egz0gfiKuFJ6
7K7sCA5ssVI9hawsqtgEGcCP3fxje/JUS8XtX8UUdo63cWdiHP3c78bWDKzO3bnMjxbQyvRmE6U9
atr/Q9p3NUeqa23/IqrI4RboaDdO4zBzQ9kTSCIIkED69d+D36qzuzHV1MxX59xN7V6WUFha6wnX
Yy5e7mdjmv79LGYiPLeqYDh9b9n7FHbZJCiN8HqI1TUxO64qajI1KzFvlpR3lZuFSWU9dEZ2hIhg
WOIt2ajqDi3wvTaKldiLBxmkk9BBn4A38zdVBZqsCu1FHGRVFzjVbQJcEIxi0qc451s3/qj/3hMe
6x/tO2ghowUM4tzlfAL/rKdAL8GoPdG2dem9D2Ueok73+/qcTkvhy4WDXsFEg4XD0rwJBVE+k7sV
TiqSN8HgvTd/7wU/jeO/ALNxNFrNpZ3g0uyV8nUcYIBtJx/Xx7C43M9CzJa7q+RDV1YIYVnCN7JH
V7q7hFO/7h+0/MUc1/LLxWPiLN5sqeeFI5OuxpxRHdWlb+mgwAxyu+6zvfhtUIqDlLONXtC8cpDG
vM+aESoQOQtgrxS7u+vztrhlz35/dtwpap8L2BYCEOUGyfAIV6q1jH9pBKi6TAnGpIcwV4DqUihk
esLBCDJ7U6PBonbh34/hPMJsDEwoLC2Ei1sJqhUeBmIazQ5tzetRli5Z0FZVcGNcb0KMX25GyRon
7ysFlyy0PvSWbcTwXUk6X5pGUHQrifzypP0XbPpjzk7SGq/2XO8QDDT8bZvdKe6a89xiBJQBQMVF
5eYLYLynjdcS10bal3t+yYDya/3rE7YWYfZZmoz0JR2t7P6bJ59z5+X6ry9tQGAAIO6K5rkHkYPL
GYodaKImwMTed36t7MUQoKE6rnEQlk4VyETqqMig//KlDi5NbsNhHLpVWfm7KXE4ZlkAuUW/wI6v
Et/IV+Aai2vMRYsJlQbQyea73aPJkDkD4gksrJj+aDQzyN23WjN3wv5+fQIXPw/K4yhHIkFGRehy
AmsAoq2xQhmIam898D6/rv/84vcBzRrld3i4wDji8udpbCiEFPh5e7A2Sj+G0nQgbp4FdFiJtPSR
oJqAHF+fZHjnaT5F11pnKjICnVtBN+RBrpyq+qZph6kJGaVp8Q8LG9ZQoHOrJnwq5rIaTLicQvAS
ta0q5D5Rg+szpy8OCOW5T2OHyWbncuq8msRxWefFfS6YCnoBQdc6kagTGxZ6m+MgwyaD0hxar68a
QO0/eAVdgtSK6YZIeCyXCZcBXM+13dDlw0aB+JoPHm4D7REx3GV2M/gyAQc29rRfZi1qEOWaJoQ4
MlhEijeiVWyoIVGY+503sVxZ4UurDn1Re/J4mADMs3uzyXtm2ZDnvVdSmIiocCbD+lhrkC1daudB
Zkd1PRKFSoIJxMlAi9x3UUodjH84os+DzI5o4bQZlCIQRPErdzuucUoXJwovLUDl8Nr60jIwKg86
92lbQFDD7o4qtWDtIZV8BaGytEtNFyJTk3GXgzrt5VIzRWsmABaCkanmR5UofsmrDShEvmzMlV2z
+FEgZQV6ErqWUFi6DOW4XTJYqZXfq2Yj9qNNamjUxo6vOk22v76DPqsw84wWwD8ogEOZ2Yam8GUs
gzh2QRQT7MgeBB1LYgeUo2PcWWYFt4XUHVzfNaoR+LuYbToZo7Q6du4bpvq7KvoqULlZhx10iQ6O
wk2sHS591WoM1Ee9NsJt1IaGqkAMp2+HN5LBVjVrW3EEy7n10RIutmaFx4/n1ukuFiqPIf/UmneU
9N9VLtIbb+RliOKHuXFJBk6jydyTi2ZNIFPXuS9x8we2qN+gKTE+tmold5bB3lCkeReqKB61BHzI
HICjG+HaxaYHRQcSSXgAieJDFTTZ9TKfhGuA9aqERBFMH5942uZ7bjD9dnSs2O/VzPLh6RNBKtve
D7Vj+f1QE98hZeb3nHxXPfEjhRhKAJyF3KbFSzl+c+VDDRwhFEl2kCUT26JlsEeppJ/G+RAOwDHB
CrTjkDYSQZ1YQVzDR8vR3F3jlWVIO/AhjdoAe9lEYbA2SB10eu8eXQDCAope1TZvavovRwH65IDX
gZ/9VZeG1USyguNZKKGFobdlIM3Xmq8cakvX9nmQ6UA/z9YY0TuSpDnA1Wpg29qLTryNLGG+MiRb
fPGVnbQAVZ580eDyqgMJCcbRLB7pMdae9Pl9rvfcr7J4uPdSpT7Uthff1FjegZaKceMounejMTV9
6ij6TUGjjsMJnFV7a9CcHEc8o3d9QoyVCspso5to6XrAmrsqlM8gITA/4vsh7sDPU3lU6seYHwpv
21e76xt8djh+CTE74FkLD7ScaTzquyMX+37lBv46AlztsPmY/jdlYrPjo+Fq4eatzSKvr49QxD/Z
3SN24d+OASad4KIhEBBNX4w5RjwltKofx6jpj3m2deX2r37fgNgm7H49lB+h34ACwuy8bYhbQP3A
JveaeAXpLX6+/vNLScrZz8+RsURDV0Om+HmRHel4BArXsba82RjZzyr7uxX1ORQXGHgL7FY8vOa5
fjfWKlSKQHYndnyfOMnJhnI1I2sQqKXLEA1mgK2AK8aBMbvRWV4nGvN6MJ4nWHoFqq4ZprW1VdjK
/fTZ/ZzfT+eRZhvYhn0y2ooMkezkLmeD6jNFP8SwN7VEFgBwHBaT93s37A1Hbgavj1LdeLXTMTBE
s+9JGSqDHg7DWjowW/j/N9Fw5cCdCblRpLiXB1mqq108xAO5b52fpvnDY7+tNTukpbMSugn/CzHb
upWhCdrkgkAY/73vnhLvTm+2cfGYQBTv+gpdG8xskgm0OVOdYjCWKXyvPPTjRA5eOSqW1wxGM6VP
YNfMjopOZhBHrTqIsaAqHY88cFBAyZwD2n4rkab9+nXN/BdpOhPPLhnFVtssrhEJfA01gB5IG+SZ
NI56jNMjNnC1ZTWMZJMGF6sq0Mz8+9kESMdGDQo9jS/pm22AdSg8mt+PngyIWoeZCiplsXKqLA3y
88iC8Onk+jxbgKSKm9xsUcrJTJtMVNrhGx7FP4kra7/tTfsuKRnfaXhB3Np2Za2McWFtAi2N1wmk
aFBznX9MyFo1UBMvIaNlAQ6kc/tWxvkhrqw9ze3XylQ21+d0QXwK2mC4aqBzBWkLd+5kFRvQqfV4
MgKkBge6Yryx01fF0bZ5FwFPo8TlpkvfqNf6Dv0zmEOQqcem/ekaT3ha+VgqYExnd5q7por49WxH
ygxPG7ympwf1vHUFZz4lTZJYRJX2yotmY9M3kRnAnv2WnXlsvMfr0/B12jHduNPxDEFBB4nr5coe
qV0oiqmKqMkeh/KDlt8JpLtLrQhV7f16qK/r6yKUNXtaQ3O7rW0hRVSUMUA8Wy/fFAApu84zS+6p
CCH7dz3gLFPBiYpNg2seRSrIhqBjezk2jSh6CpMKGZXGNudhunIzLv483gFItdD6+1KgaogwhLCI
jNqEhLX2x4ifrv/9C412DMBFHjd1Mae06HIABK5xKOsqImLjndnDtkc/KOK1daOi33bmfWn+JsOD
sPqVw3txYP+F/WwDnZ12jQSwoClyGQEqZ3uP6T9A8qCpDVQXQI7AA8L/73JcPLNI2uQgABR9G5j0
JssmtuNOaV9WJvAzO7k8uC8jze4h2xYMT8IcHJsKPGcDEIKtNagfRtK6zyVMRCGBUNtvrevkh5I0
5qEw7SZk0Cn8UcWy/XAcCp6yhT9PHZ1u24MvB+qKIbal2r3gSW1FgHtBRCEr7A2Q8c5zEie/CuZY
LMikFf+Uniqg5Tx2W5dQ9mZkzrec1XrQdHa1SyyTfyu1MR83Se5ld22t63+yIeHd3sZr6Qb8Ffqs
8JYGDbNhHTjE7m1WNuMjLcsWBSWlf0hd5SV1Cu8BdhzlxiO1uiNiRH0pqYo0GhK73aFpbBU+bBmM
jVNCNCngmcsPvCugZ22nCt7iDABIoieJz4Hm3Rm8AD2CKXCkSExj23QxuynTsTnkmtX6CeXyaNpD
cjBr3HW57NOdggUD3Xow7juoKGw5oXqY9Hp8r+HRg84MqEy6KXB99F0X6EaWeD6zVPet6kl8Zxty
oL41WPxjcAdyVOXWbdmf2GvfTYC3h0zZy9wIHYjFPKa53d50Kn9Ild7cVSNlh9yux01aAz0FfouK
hy4VAW/MPnCgynQX86aNGPqJ3y09U37VYMJsszHnT6anKDfSozIQRu/8oPbU4cn68s5qRbsrbJFv
USzr8JYmFvnRMs19qJEDQDUr+yUh2LntJEqP0P/NtmVDu43upc5WZlYdeE484OXVw9zPKOP9kHoN
3viwRdD1AdDFWh8DTSvyAzg/Nn5l4EE76h+sdivoFggZSstNQySffaBUAJwEz2qmBYUyFo9q75TP
sm7dx0Kv81MKGSy/RtPqpnIS7Y7HBDIecVsCSgIfp0ZLmldaMrYTLnECAin7nUNi66QZCQgwYFJA
zx5FGKF3sL2E+zYI+E7vaxZxjsSqjHdVGMofrUeu6OXQUbDBkz20ZcE2vFarXcZUTPZQwnnDHfIN
c1WYMYi63zqKxkPd6tjBjmvtqBis3TkJdG+zGMUKRWg0oF3MAz3P9Z1tUiROpWutnPtfk094ZkFQ
CGk0MLhfFDkLBuS0xu30biKc1mV39IzmURrjX9fvpjAoqqFV5OD4n51isKvPHV5Y6Z2jaYGNLdnZ
z1SgwDus3NEL5/FFoNkhRguqCNjDpXfMe80hnEAAabl+UC5FsCZ7VNj5wO9gXooU1Gvs2mXIZ7TR
VywV9gMrd8pCWgMANmiWMGdGHjfHpHrSq7tczbI7qWCZuRLqQZXfKoqPSmIIed1AX1PgXooIrS5A
coDoBW9ols6WArlu1jX4PMR1bpAdOLfSUuVGq6gXpY3tFr5KuvRJ9vqaPcHXh8nlrTO7t81YaZy2
LfI7UBO3uvdGs50HH4TY+3n9szkLKRXmEooxYDabk13B5UWKMngyFtWY3Y1Gar9Ty8lLWH9Z3TE2
bIZDGAVlZsbuxlF7uUcmY2Nx6l7Y2LQ9Olrh+WNZKDCt/4FuQGDBSec0tnkZ6Ox7Y6qwZXb6Dcsg
IjHIXt6npTp8uB2OLN3Otl0/6AHMfvQAon/mXYVyxA6O2OMmH0Auz1nZhbQl9amPe+MRvU66U3QZ
b3kMk5tRl8N9xhQlbDryKryu3WcWKpeKmTshZxxaxJA63+Vlwz5YT6ptaXs/RQWnyoQCOOPIzAtq
LzZOgqJ83HruVrdY96gKOWxcz6XAIxc2f6JGQfYGVv2mLfo/ZWfAYaeF+IYhVLbj2LFIQ5U2DUqC
E2lEuQhYHRXP/djgvtNl/Z8+00xfzfmwizu4W6UFvIEp6bK7UmNNUHUpfRgqsdaDWtqM7lQ/AvwK
eJcv50pWE8XiWnqnSVFDdA98yQp6cytLBytjnhiBWo1jGwsf3gLG5crR4wRMCCHTO30IDQ7l1I3M
Q8A3cvYPR8t5oGm0Z8lknOWKxMWGQPwuNjO/KleeFUtZMqrL2OVo2kGyYf5urVJNwIVWSe+oIaNU
pM+EDRwq7sMfmQ0PcWqh66CfQNi57dLhd0PH5+tT+SkRPptL1Pgwk+a0GdGvvhwiLLZyE+KaceTI
WmR+apferoO0xLOll7Dky/E86DLX23ktG8OEWd1tW5JuMzQDjF5Hmn+HOIN2grF4vCGw6Ayk3STP
teaUocexAlrYCG/jWPX2bYxKJe7uP+BG0RP1SHdI+qRpgcPSyLawKH+siLQfUrCWAq0j4nZIQSvW
QasM7cwZQ7Rl0GSQXjF+F/gqD7HgzgNkZpM/cevW3xIVSe71yVl4X9pTmRxsgUlDa04z6kq340CM
ZXfEcE51nMKuJdZfhEOPXkV2SRo/XI+3uBrOL/9ZV60YaVlVqoPd0zj1rZ314y1FyXEzWEzfyMrK
jwmqAtxHGu7dGb3t3TCZKke00eM1A7GlvwWigCqe1RAPm6oalwuDCF6obiyNSNeo2OWDoT+XkJd6
dHRZHjwKQJGN1gX8mOxmm+TY4ynNvK0uteTP9VlZOFLQxwRwBQXWT5HCyz9Ec4UxJEwYUUPIMSvr
41pVdSkAaukT7wk6vChfXgbQaVUUiUicqLrVrLtqjYu79vOzHVYOyph1BnRhen4kZI9G4vX5mf77
2Q6erJD+9+dPF/rZIVVzk2gAlTkR6qEV/wVd8W7N4nmp3uRB3BepiDlpZ8yh5UB6mZooMztqHFLE
YJ8rDkR/MviNgZA+OHTjQAD/YapViR3NgCNGk7M5KjGAdF2bPMI50ge3ztgW3KkfckVTNxw9pXcX
/ZgsYNQz3yAVsga1W5z4sz96NjHQl8xJAR5W5DiPxaFt/w6IO/WSgOpCkqaiBoUC5+y7uhU64LHJ
tIgVsInKu1s8wl7/6tNOISzQaIEZ+WwrzREqwqg14YnSidxUZ77XK+mLmsYDchjOVkLNJuuzMwao
KDJOUFcmd+LLVQQauTLg/OV4JiZe6ZPUZB+ZgsfxX48IpwrYqRZUz5Hzzd4dXEdPF+kVjxjYYyUc
1xl/TbW1LGT6smdb4nMwyD0gYfGprD3vJGYUD0erEkMUj8aGQMGMpRtbve3ZGu9uMRDMS5DDThzR
ObZPa/t4UGU/RJrGqkMDL91N2kJOrXPT7xq2RPj3s4dG1v/CzWaP1g74oDbCUZr7SKrDUSYb0/p1
PcosMf+/2cOjGMUtdM6+UPB0VjlMV90h4qhumJm9c0VkmoOf5+8dAH+e2QImVWyvB52dYp9BJ74p
loZhQA9/9k50IK0xVu2IoGPrj/q93VI/M1b67UuL3JkM15E6Ar/4xcNAV3ujA44pMjPHly9x95fc
ws9RnAeY7SJbUGZijQ+R+gLPct/cmtqaA970jedr+zzENMaz4x5+K4IQiRDJXoUQlPIrkDGKKR/X
P8fSwgZCDRqy6AjAf2r2CqzU3o1rhiiS+4q3G+ELsrX/abam5x+ApMASGrNvnjgO64a04FHaeVvU
o32BFMu0f18fyhz5//lRcKrhpYkzAQKls11j925LCw0E36rDxtxmYJpxFLdSoFZuCgt6Wi9iTW1q
aaGdh5yNLFMA+jSSmkfiZNSbodpfH9Laz8++zoCMneouJq5LHnp5B8/sv/99ABgm4Vuc0ehqX66x
xq11DSxIFjVu76dTUXlNV3dpu09+SSbAl/gy84ZxC2GbBBBfFqX5s57YIeE/SvL2D6OYWigT2g7r
eLYZZeEI07IKFnU+qiiB2SgrmdfXrQgkxqf6MVIiE4Tly2nSBlEwBmRYZEL/h9t/GAqsqTzGJt8Q
k6x0bBaDOXgoeqB0oDY4W8UuTDUzNSnHyNOqQylOHoBiQs18tbd82Lb/7dRpyOhQ7wJwwoPt/XwB
AELo4YwRUfLeGHvXXTnsF7YkEJygtk1GIfg+7uz3dWlUpGiVMUIx/d7QGSRd4C8PWYJHMEMhY9l6
z2ZRPCk8OfbG8Hx9cF/XnoaKGo4FvOwcQEmns+/sBKWD0cdKyQbkIFlQqVFr/jAlXVkbXy9RDVAr
jAyjBM58LrzsQi+LkbwWUd4qDUgS6hiIVm0BlXP04Zj2tfJamGbyaNglvTHh7veXnCoMD4URbXIA
RY8ALcTZGTHyNjGZwVjENP2FNOo30BB+G1288im/HkUXYeZwHtNuJVgUA4uG0vmjCmjX4H16/Xt9
vYsQAqYyqCuBm2vOV36hUd7DnoNFifzRG+4WFV/oN3QhpCrCf4gEDBoa66gofzG1Tjq3UzS3YVFh
iBuH8iTgFg3SFpkWGbsVnucczPP5hXDA2miDqh6O2mmdnq3D2IsbajhjFzX1UG8RaQjUkrYPg5Y4
N96gjxtmq4FZ3AFPmvutWyXH3LYaNKTa4knA7nST6pnnN40tNzWzTT/mvD9cn5GFU2fCbvzvb5zt
FVPWGqk476KWqJsihaoqGaqjhCKJqVWvomw21+MtfWvwlVDehtrKJNR4OSdofrgcfawuSqhe+3qi
7HXKN6B+nXqyquwync+XqZSmQUMGda/JnBTympfBWmZVKq2bLtL033L4nSlvjvHMxb0GGdMKRdaj
WigHq0UVi/4ajZXn49LMngefNtbZ1291RfFSRruoqzqUdfXhnTrD81ioXiAre2/wNbbe3H7mc705
sJRDhQkFFZiyXkYci8nBy+i6iKhVNxXItT01MtjL6qIFzJnlNw0x8jumg4OftVYSeC3QJVarsQBl
E2vlSy+cwjidIGqKU3JqrMzus56SkvBU9lE7AGXfNcpdwcnvMV2DPy2tqPM4s1QMPreo+KgojVf0
pLE8VIgS5CQN+uovVbv/b36RLgO6OhVz57VcNyGNG8dtH7FUST4gydH5RZGnv67vkMV5Qz0SUDsb
L+k5xsbmnRxtofVR79F7UYm904ybrEtXFHoWw6C9YKIaAHzR/PrAMdy58ZBgMHa1Z454aj0nGOCh
+Q+Hu2OB42c6QIqAHHu5KBU0TBxPsD6iXtqgsFnfAL20rXQqYNvirJidLFzKU64JLUkYouOtOdvw
Xl54pQRtNXJKKxwt5QSH1vtk1MogdtFSA9dhq1buL71eyxSXEh6oaYL9h5wH+LD5dBZabPVC97rI
9J5UZQ9YBrZYFcZKEYoqTJXXdkhw4qy8d6e1PT/gkMKBhwY9AxRDZqcpKyhxUDHuYP7ehEAWcKD8
IFdcKcCpEsvb1U6Z7sZ4TblkKSeYGpdAQTsqpMBm37TwcjkoFGE5Dpa0sJ+QIn1c3wVzKPvnZnOn
/jgyb6Dg5vlV1/ZGSnQDEyq53HhDJTexBjRR3CuGX+HNFyaAMwSJ0ZBvvCLlRpiODIFI0UCWaCyf
6hrkiypgqEum/iW4c/rjoF4ECAUqQvCmm2csgDiPvciKLqqgJYLGgW8kR0U/cuv1+iwsTDSwSHjX
QhnaUFGFvNw8nYUeYsYRh6uvY/lba6uV3bm0bi8i6JcRBNjR+UBKwArHbQMCmAMPb56VgBg/tRoo
McMLKje+rcuV9HnhdryIO9upZYkWZ2kjbte8UDMJ3A5CGPuueMzjl+tzuBQJ2heT0i3On68ZR1xV
Xjfdw1bxDoOPdIx49btDBUc+Xg+09LHOAs3ZeUyPTUhkMqRSOsyxb9e8otZ+frYWPLVLczPGOEb0
0U2Po5m8Vu1cXA3nQ5itBiASytJQppyliQRST6eOQRgstmX/IvUqxEoJCi3fCmdl6hYuI1xE2E4e
Ltav4p+6FSuw9U47iPGWYsNqs99MEhW3iQH7lOtfaSkUFF+s6YqA29C85wfOPPFqDWeX5xW3Tmru
0/i2tVZyv7Ugs3msykGHc/fQRXEvYSXz2jnvGRhg10eytLDPRzLbQrbTgZ/vInVP3UMyNePtvak/
W8Y30wv//yJNS/MslaWQLu0bguHINMycAHWWzgqS7pT3K0nJ0ho/H9LsYuGGBCpWlbjPYnGjJtaj
Uxgf18eykC5CQ++/7z/9+9lYRgKTYkPBrNkoSCTVR2ZogQ5Y3ZpEx+JQHAfVLzR4EHD6emdx9J46
KSXYSkUurGNiW2o4KrLeXB/N0hpA8RYcTWCJpybdZZSyQMJmZ9NzipTeI29BEmkLtQacxXDDPqvo
seeyfb0edGkKz4POVnc65OkYV9hCGrkFkCE10Ju/Varn61EWhuaYELEF0wr3P7Kcy6G1aeEmMHlk
USZq+aBLOu5VUrsHF6JRIXdF/5B7bA3ov/SGcpB2AxYAdi3mdLapuIqdJDQsD6k82N1769g3bTZs
YAUVgFK3ozYPrfQUp/kpjsewlYfrg144OKDJjmYTJKVxWc1XTc08QHvzvo06o/KHxITX2ou+RlBe
mFkEwf9xK5oggc3GCGMGlZa0bKNU845ZAoxR096yES595Njw1RRjWoOzJBVqAp8wcSD50QW+/JBm
NvRlkeRt1Jb5g0Vi1dfzFi6hxbvVTeD0osj8hJvPJW/91k6DsaT59vq0LmzGqUQGFgE6n+YXjgon
adyK0qOAGOQ/PPo9G9gan3QhFT8PMScQ4P0MhajOoVGh7VFVP+XChlvPky5zv7H7R9P8h5UC24zp
E0I/B862l7NqEFBmE9OkUVY17zYbnznrnpQR6dv1qVvY7Nh7+H2k4R5QkrOvx0ZLb2Vv00jLTRQR
TiX7xvoHO/t+PczSF0LxD2kusCh4w82OZe6Bw+QkLY3ih946uWsGw0ujQAliSv8Ag/qy5EXFBnwJ
itlSNgO94fy9cwDsXjmNF3Yv4CXAWKHogZf1/K0Lan6jCqCnopJYx07pAslgCFSMK2EWltokbDLh
loBWhdXw5acHGLqoKElUtFLH301qfo9771fP3NuyVGJfoOzoa/in4PoX+hp1AimgZYhXroOH2eyq
yZzeE2Mj1MiCOHIomXRDqiu+nZgwiSiSQMTgemtirTj8dWFMYcEXRslQA4x0RswhIyD4SkXUqNFC
85lru+uj+pysy9Pp8vdnw8LDEvd3g9+HJijxoSUMO3p42YZsJBEMATdFae7Y0P/Us/oNL5r3tpXb
RkENUZNVoJAuDqVmbUfhRpIpvpfq0Bwz7/PY2Ofu+NBwD3tF705EUh6qBnuGvPO3MUkCPWl2tcs3
mk6fiqoBqpmDvJeMmxhl4h5IfIPZLy3E6VEKyoCk6F+q1t4XgxXYihFovXZTcL7DzbnShtKnCZ1P
CMp2HgSAJzGGLzWUynZzuxgw4U1a3MnCZceh7vRTNWp8n6S69gjvz4z7oAbUd56p/lSUvn0SSeHZ
vs12sX2SP4aUNSRUMrc4ebFdhXbj/mybFiX9nomV3fB1gXz+mZPcvQO207zqqZisdoActE/CBVfm
LQmvLxDNXgowKaAhRcM1Bk725XZzaCFSUXfWqXLtMqCZu7Fy8dYxGRjasIGPS+ZrNAlpjA56ZWzB
EzxarQH5SFodUPj6sPsYSUMbPyiOexjNfF9V7QE/FdZwG1GLOoDWA9I20UOgEYJIlVuwUIx4fLdu
cqf2fXEEGRDGMMT8rQv3Jql1YBv09p41yW1JvAdat8nNWLcnltZoaGR0Y9dgfeTZLjcE+5MYFHDg
OO/CFo7UfuNAqbiKh93YuK9V3ucAeI1ROlaDX2jdRtHIjT4lHplBDX9I4Z3LPNkdaAazsXIwdZ+7
ZNiM8BQPs6IIdUf54zZ5MIJc42YVSDc1/C8V6jsc2jOQMsr8QmT9NkYrg/pxSr6Prn3Lq/41s7xw
qNyD2dA7S+tOVp6HhpE+9n16GGP1YPbeTQwF/SzvjlAqfgUL/JCa9h7sH2j0slB2MiwGstVs/VSO
3T6v6Tcnbg/SSm5lSrY1yqay/17XWjh01oY7ygnWMjiTB29jDQ2cP8W+Fs43zY4fScqBGPBaNSyk
fZu0KgrkdHiHWMdrbQwhSvmRXeobOnigp5CoKob0UCoc4GR33OgpVoGrb9LM+oDn1VFNehZUXp4E
lfQSfxQk3dZakgHPnUXSyFEMH/LHbOxCozc/lMpytibMh0LULaFGM1Q/jMRpjzTLdzaDqxtqWXYD
7o4hwoIRc2cl5cF0SiDjobAZgGSFKqMbv+dZ2h5J62mhQ1Vgh5whdAEJ9kEaSwOWND/GHophdmyt
EE2+3HlIVtHbAk8TzX5s93maniexkWpJfTfCBPDXyH7b7sP1Heh+PZFsTUW5HXGAB/9CAwXkvIlB
prBOdutUYJjIdqe77KkCDFJLjcAD4N7wWBFKVQ5bT8v0rd7IPmxV5afeiU1jsDAu0nIDdLMvOUeL
1rOnk+vAleJRsas3NrYhOEDDQY6EYAsk6W3ew39YjD3dNB3IY4WkzyPciQ+2kgdtrHxXafMwKCo4
tsNjKY0HRVTQ5jJvs2EoTqPOSzhmiUfbqzacmTsdO5Q15ltckB9emb6SpLR8MAi0QGtbnOje+F7l
/Iel9be62pyEqYUZb04OaQ7JIIMi9QzfhbKK6LMfKOfjnrGs2wyNwa1IkhoEOf22hw5w0ZnfVGHh
sKGByY1AbdutmXJUIQDrSrl2E5v6Psvlk0YMyx9y7xZVs6frX+vr4wIfC1AJeFpNqgHz0mhKXNTc
M26frJ4nOG1o4zdMPDI9e6xVxY9teyVBXTieIbyHEjj091Apni/Asqq1oSu4dTIV74dW168pX7lh
Pov3l1cixvRfiM+y2dlbHs9o0ncjs06q16kRJjGB6OagvwqlrkQAiiMuRssINXUbo7knwjve6gc1
y9VNW/4xVHdXQZ9Zgd72+JvSsMepdqpZBwURg9pRqbZg39hhZQi+geu8DOFVIF+KXOtuC3garSQ8
X9O4ieOEdqiFjigo3LPHeyGKuuSF1E6erECkT1M3Popq7J+GwoPBJtiuEOpJRX+qOlH/9TNs8pxA
Ewi0J9zV876B2tKmsEAzPBVIYO/RnCq28AgYVp4S9jSEy8+Fk206kVASWcCgujoK/g6Lh1MKhbNb
arT02Sn78sB6agQc9ZgdaDzpM5rUyuSCYX8QANWOAERBsTNRjSO8AtrJt9N9AWfVum2zvoDPc0NM
33JSsCdGmjU+SEDZk6jIuCkS66Nu9eSJibopAr3pkvsxV/njxJ3eWCSB+AKaFuqL3hjqzy6GXKDJ
e1xeOJwg8iuBYIVY3vdYtfqtVzvesxvreGcJpUJhig63juziW7Nr+M3/I+28duRGgnT9RATozS1Z
rp2okmm1dEPMSC167/n056NwdqeaRRTR2gEGmLmp6DTMjIz4TWkG4ZMghOWOomxzGiWUe7vWa+Dh
S+FDWw9Igcmx8bHuvPGL5+n91y4r2GZkjq+SXMMR5rhwQjiinl0GupCifK/7TuR1FQKcg3JEVHmr
Snn1eXI/8FiRKWkA8LhS3OpaK8FAPitcNbIwueuxSRULLCFvnzpLNgOtEcLMfiMw3mUQzos0Xhnk
KK6kqnDFJPngiTI0rmCfW89K9DWL1EdzknaBpNOLI+lo0o0c8fp1Sc8dFBWcbHzJrxrD5PdmZ7bj
+JRO+7Z1u/QO3XC12SgqX82kSJSZzgmjjstwCakrja4sfDMbn6LyPGbu+8Ga4LQ0nJ1U3MP5dhYP
/R7f7aYUJXae1acY/qqCLbX+N1HHI+b2Yq1NF609yBhgFGg/L9cqklNj8JXhSRo+m/KBLTcYD/1W
S3YryuKgo6goFf38JRlKaGMoeEyU781cJte+3h7OVQbEulwOZzFxQonGbC4SSMx/k3SjMCmK3/5v
IeatcXEBDbI5aLFMiNhy/OGpVh2h32idX9/b8yh48s0UgWtiXxOrntSk83TVHG7YLgb/lI1TAxwJ
N26glYWBaavNLWscH69EmwppaKcml7qnWDO6X2EqTscYdyU3jBR5j/AI7ITbs7cekAo5z8M5OZmH
fjF7SZ5Xalvo3RPilvBJ45PKsDKAKN6w5de9MosgHkEe/DnvJHP+Uy5Cidqkjim36VNX6/Ld1IbT
MSuK8lcaWMNnpREjxxh6aHi3B7hyMtCNn6tbYAKhLy8GqHhD3JZC0j1palXuq1EUD50xChvrtrLP
NdTbgDnM+IarI1ZTqhbxzqJ7kvpq/FgOY0z9w5f2Y6tsIW3+ABcWVzgdutlzmwIX4MDFqyIWJR+q
Udw9BVMXfehSNbclxGDcVi/rj0ExKT/jsZmeDEPzP1TTJPwTBXGIC6/egx5Ms+/NZIb3Hnf2vvCC
yckaIIVC0kafrM7iCZtLHoUXHFCUbJpsPdXk1vGbNNknmEbYQxKgCjE0yHaXeXkYusTc9dXkP3Ld
t05hNaLNtdmfgqH+2RRqB0RX4Jtp83I/DvlxEAdeaF2BKrCSoQfJLW2P+rCvAsT/ejMOyUEG3wa+
6RSR5h/UQaPWnxjWXag0nLxTIO/kUtDu2gxfGD1Sk29QNV+lodFerWHSnbpomn2jSu29LPXePgya
8hhlZeyKWQt+p6W38ApnQHhKzEZObEWKUNbQq7o/N5HXZxt1wbVtwZZABVkHuHxVfylSX55EuDhP
aiN6T32e1z9iBE0epSYfN2pT86ovd8XMLlKA+RvUPRf7fKq8Qgm6uH+qhTY7TLpmurHXeW4p4KeI
NpGy95o8eTTkxHslcw7+YqSzOi3YYrAEdGfeftxxHQvAxav+yZTGn1ULfVaPMGTyky14/sopQsET
/go3JF3x5RuqlZJAQV1neAo8G+Kn6e/M7jxGbrdlAL1yMr4JND8WLo6r0AtEKBoE0vXCqYcPNWbH
VfHZ9IP97RNqZZO8CbT4nqGzakajTCQX0ykXXoEQB+/vuXMJ/++kQdd6O5ZW6zshVBhLiItf9KUo
D+VWBnZ7FKAA34YoMvRrinm64nQ/dcdc+CFuNSpWtjhFDhqPrD1iakvUZBypPW0Ys3tS6ualIoct
tc4xS2WXUelItfIw9d6ncNM9Y+VViJHA3BkRUfe76lyYtSGYoRz2Tzmilm34Ow+/Bs1dEgCjRAIj
1/65vR3W9h3UEIlv2aITuRwlujilJSRK99RPZ9qrKMc+ZOo3Sfh1O8zaqEjKUYM3URKgjfB2vcZI
SMzB8LonPTccz1dTOx3TF2OIf4pIYM7qP88TEhQbt/Ha4ExajaaOaQbI9sUpFSQ9XMuom56aAPSM
707aD1+KnSndkhu/CgT2nwe8wYFEH4hay9vhoUFq6WVfRq5qPeJ+4zUvGVAd4/vtSVyLokOQB7WN
WRGX8tsokgc/Nda10O26lyHuQW1KuE0YAOzCjfN1NZJKyYjRwGlYLlcUFyrdLC90I0255ww8ql1u
t0l+n+jm6fagrjImps7UaGTN5F4ep4s1ajtt6nWUldwxfTAOxbSRTF8dFPy8BdaVJw5V0aua1CgX
spcC/3YrITuURvxlpHqs19MGXOZP8/XNhTjHsRSVyqshQ+dZrM1giVQnB2wgLCXdKQXq0pT7P4fx
k9d+gtcZNZ8LdJRon9nR8Al5p42dfnVP/QkPQWrmU1zj680mj9NGbEK37I25z/C5GIQfLTYekVfc
T9BJby/a6qxy+P1PuMUrCGBvkQQaCiexrCEJFTuS9hK8W313MabFlIrq0Kfa2IVu1te2odxb9cb3
tDIKdp1ioOOPAz0r9/Z78gPwJWrPKMpQdaxUclL1Oc3vbk/Vyv4mCBragFSNa/C9EBsBQnEmmknJ
d09/3sJ0rCw8+DmVbhvUTogti8+HfSeWpMuRW4iUoAR6xg+Zr3b/oNSk76LEIM9GEW53e0yrE4eT
gwg9bqbNL1amT01/6iWOB9QKHNksndG6C4Lk/YeQIQLrpacBrAJizNvl0bVSKAZ/Yv2VwG7VczY8
R/WszrexQld3E5cfUWYAMf9e1ULVNJCTUDNit/mDqDQH8dAUeDmjV/QVj+/S7uE5O2pUaMfb07hS
KiMyuG1Tpqg9/wlvRyiUJdhbpBNcpQz2kqAeKd8dMIP4Mcj1XZcXr5WmPcX6tFPL7FFuf98Of72K
lLBwZQHsicIiCMy30ZFuS0yMunJXPNeDkzS2/26wz9yR+i/CEjGQyWKqFjoRaL5rn5qyzP4ZYrnb
2ihXnxhAFfAq/MNzeAVS0uvmVEbS5NZ1Z93VkVAfrAxHhtvTNU/HmxN+EWVx5gmz9HRqzo5m3jEc
QVighJSO5r5M7/LkqE6NzbF/O+TVNUxI6nIgZegTwEZdrFCJfxWmvJnoGt3gPWY8kd108KKdDAJ0
ZylVdP6LeDJPHW5ilDaWhUfLyuopqrzJHao0dPpC2xtZ+mgV0c8WFsftWFe7bx7bRazFdFp5piie
FWCPXkyuqdTHrho+6ZO0/5swHO4iOEL5CrcvFD4AAD4hN8GExp6qxkkGM7PLqt+4ElfWCjEPqC4I
6IAIWpKFsC9Dh8sbBVeRH6fiW1x9UJp/6ijYmLZrWCQcbpETEfVl6mhAtd9+tUrZxCUoGMEVc/mT
oQz2FEPKmB4yDePFFMHpTsp2VTVoj4Hg1aeOBv3e7HD0vD2vV4fm/GdwZgLfxc/ySrBJGMYcqEcq
uFMr2aK/9/N9F3qoNn3O4g6z6o0vYWW3EI5LDhYhktPLLyHWdAHmFKMOk/vIRFD7a7slZ7sRYkmv
tcpQ0FSvFbhJPwjxi6wf6y2k4LynF0fI5SiUxY2WwPOnLtgLbpIc+uwQxxs35tYQ5Ld7wwxzvtmK
Weri3AaTi45NYsv98/uXnusY+CYVIGpzi1GoYp4KqWB6bqP8DMzEkayPfXMnCQ/WOFEh2ZL8X5s0
Kp2zRbmF6uTyEZdFgaz4luy5/fQ9RFO7rLZ005dG1PAs8Ly7CDFv9oviyyh0RStHhCg0yXzUU+U5
hnrbIwrtCkmRnupxsOy4yavK1pTpo2z5MU6/4z/KoO3QcHQ8T/mUhzpGc2ZbbHzwa2tK9dqUZdMQ
yU4W33ulRIXqe57nJtNDjjblAJ7B2ipzzT+y3Jic9/MdA/LzyqkNp2t1rEfRdEceyXdfvAdlS8KJ
nu/tGNaiKtQFeajWtOBdeTAld0woWmcdusdFDzSnNimPpkPxs4gM69CZSv+S62W+rwfFuOuoiSEt
a37HUATF5Mj/VZPQ7KQaNSMRrK+jlVa061Ktu88JcS+D5ziVotze+VknUOPtqN42stEdBbHOj1LK
F+6judbaptjqtoq42h3izdGOBnVojzP6OdYlCROHonRkNRRtTwt/GJ0u7Ye2y6gja/quBtuTYKW9
q1tT2KmhCoXaKSU4aOKnHmiFOXa541dDgFO75aRigixw5Av26OeG3VS4akVdL39QQlW3Y1mq7UJS
Clz+huqxj6T0Ue6N/iTCqT1Glp4/ho2VOoDShSchC1/KzAA1m5tD+lJ3A1XwIUzyHS2AEXmHsRKO
5VQ0+06JtH0TB8XHyJeUEwRk41vqB8oRMIKyG9uwue8rL7zPcj2BsCs09wImnbaYhuNDbYi1GwQG
uJiuAFKKiu0RKbLnIMSMxusNbz/KRnavTnV0ii2tOrapWOytAJpFQF1ih92rDjSjTlzYS54Telri
kP8xn6ne7DKBi9iLO2Vf6Up26GGHHxpDwIHOREV4GPz+MW8C9T5UqIb6rRSfBtkr9jRXaOUEmBih
L2UhxT3IeOWqgTMWw7AbYJnbwWCMj8VYtSxQ2z96Zpzag9rrR3ES2y+mMLcHIsNzKyPyDj0VFbc2
jNDWwj60E/pDqDAB+VFFwTyomvdB8ZpkX3sxeHjQgHj2iOLX26fp6qfHrabAGp0x0YvTNEG+ums8
3XRxF3WMAPhuL6U7UMPPUSt/ux1r7dJG6pm3BpWKayZMaGoFeYrvudaQmTYHwYOaxE+CPACQM3OY
N/FOSqwN8YXV7552NjUegOtXiVGRhLg7JY3nyj9M7K72t4e09euLK69SrCkXcn5dz+GFAFzU2o0K
0tULm8uBQq9ISRsptSvDFeBOiTVpg+dKaXLvK8ExKaNdZmkfkQzNbSHUT+8fEfAJnr10NiC+LB6F
ptFHU0f7yLWm9BXR9X0VhX8xJLq+aDHMBdkrAPlImaDtlN5z8aVyGlV8NHJcA6RfpdbsA2HLRnvt
BkNJDTgvGQMVimWJwgPymuaShcwxtGBkCGItOiTTFvp4K8ziEo+ivkNJc7LcyXBDubSF/o4rfyPt
XdsMl2NZvMiaVOmBlxBESt28v0sLWxkeC3Cp9QaYc+1TvQj0B4l5kZIUbTQNnUkgpT32xrnPP+kp
2mOBgu3f71rbKF9uzN0SszPpjVCF9Ui0zvqqCNGx0ccHj6P49tZeDYMnJ6ZjFiidP0XUi0HBMeIW
TgbLHScnjz7SOxGEu9sh1o7TWbcPfUX01K96oMjjFKo5zZqtvud0omeDujLzyAEsfzvQSjkA4j3C
7jROZIxY5rFejMVDRTcrDLyRBBCf/e+QLAGH88rbWyGZDGwFMJf/t4iLTFD2yqj1AiJadXkockSc
ivOg/cAOy+7zUyAXkD626sqr2/BilItvV+/JxKqRmKWaOnGWkhw86xZI9CI91Enp9IO68YZZXUBK
OYC3ZlXrpdLXSJdd9IPAwwX1MOEv42tAsb3vUfjz9myuxqHXOdd/2SxLFcSxa/yYxgDeVrWOuCMy
BcUP36oPXrPxJa/dUPPtwW6kVw7W5u1GkYQuBnLoWW5Rwbcz92G7JYB1XUfkioKHRLeS24i67GIv
0qBPlKobdBf5JDcr1WNq6l/KfmCZtE91NO6B8iT2LESOkmxwtCLl1+3JXPmwKTSDeDF1uiBXbkRC
3PuaFKa6K42o1aadnzvjhOOkWQrT/naolROYULDtRJ186apfFMe12OZUdFxd+DYNJ78nD471U4g7
xvulEQDnzqOaBTZoRizr3IlulShyVzoOEZoTeOYu9sajYHiPnQcwL4k3ieSr88gsAlqin0g/abFX
pMYfmqnR3QjP0USYvqiC+DRY2u/bc7gaZm6L0fcFR7Q87sVijKg0e7orq6VgC5L80spKc8xlrdhI
ZlYjcdTTP4fwiXPU2wH1YhnX+Sjrbh01tuEpB2zmD325VY1aC4PE4dypR2SOTu/bMADN6iI3A7gE
be3WotzZCpTMQ6cGW3KTKGHzW4u3Mp+aYsziCAjrLj+2md+ANWuvuRW6nedRMFpMKTzJDv0KntAH
resczHcEqtxBWe1LPaQrg1+0LVTFayp2+TfIOkNpy00lndDDUOxSSyuoDJJ6LmO/fyAtHw5CmYc7
PUrxx076YrLJrhtHw3Bpx1/1OsYSyBup6j77XT7sYEVld33ZFndhkOh2bVU6pim+9RiUHkVBrasd
AF5oo4RCVn7wBUv5KHsBzBg/HR09NGLKdpN29OQmcL28ifdj3/h7GWtjsum82/vp1OHTrWmf8ELQ
70pAzHYlqt2uyANcGLU8w7K1nZ78qP83S/kLzNDw73uICU5NUgHjQMTiRh3ie4jQiBZIs1WEX1nH
ohSVp6arMSwquy9+Lw7HIScr8LXIfDDBXB0D38sdkPjDg5/EDc8HH7B/5J8m9RDRAM+l8kGjOhNy
sLbZPkROgMepadwXtHJOYA26YwQi6kEqJtEdDXU8p1VvfYEkIz/UvibuBUHM7EiORVsdFPE+1Qfj
NfMYUFwp030AlGuXYD5xj4nNH3qB9SWucNiCSVQfZye8gwnGzcHoXrrjvyZbiVvfaYuw3SVKk0ED
UXybAwMferOGieUrUJGb2XxIbeRdgh3wzvCm1uHjyRwpj5qdBDvxdzsYwjHzQt0RldC8T1HReepK
Tb3HKqP/oA/gqXz07B7LCokhT42EU9z10nMciA0bSxkGO+xM6WuWVN7GZbb2oSG1A1oY/rhiLos4
QpsIkV93muuXvzsf65CdVb7ePpxW7kvrMsTiQVwUSaMMFiG0x9pM8CnZAmus3SA0AxA/5nS/Rtj0
kddisJtoANTz73rvTdggD6PtheKzVtWkcdEWc3Eli6LDCBAKLBFchiVwo9fMQk1rHaepYNpnyVeh
fe2GAioUukj9v0W91RS+Vo/h4roMuEgVlQA7OMHUNOgvbpV+H5R/M+9DGJw05UyR2K7Fyem2IIGr
W+NikItUkdeCb7YCMQGW+d2ugiepH96/NVBwRA6CRgtQ1EWIMGpRjNA8g5y72XVcXV5xvB1hbRCw
V1ELwQh8Xq23F0nsy0DjOATcTvkleXihTSmI0S0m/x+fg+Udgm089IiZx3rlvzzILckc2EY3zjTh
gP9YfqoKtPmENv93aFv1Adca5Vui6pEz4hLgYEZX7ZIqAmoZG8WOEdTnKG3M9z8DLd40c/8KtVYQ
BW9Hr/WxjGkU86uZdi52Tsnd1vjOX0wxMoEy9WZIIktsEbyjJBvieeyl8Rv0lv8oK3q0V2Ik6m9H
Ute+u9nXkdSUAs41wINachxMk+n6ZlTugh5SYtuV33Aqlh0xNH7Bq0p3HhyIvYlULeC+KD42WTTr
biGJOVmq/0FvtdSmy4HdSpiHh0qahMeQVJueF6qh3Yh1dprG4p1gRgoWoBVFeszmKGFag5OHqXSX
F7DyqVbqD75e60crHPw9nKTsOUQcba8LQntQ0RdPGw19Iqq8uzbL+X/erJRF4wGgMBhmiqkDRclB
3XOrACkXEVhTIZxyDXTcxTVC7maFTsnt+VubPnqas+EC71zKUW+3Q6qaORXk2nI1fL7ayYCF8tGa
Tth2SJEOwf7z7XCrp5apKSDbaMeoV5lVTxpX0pg1Xd2TS1IK2hzYXkIXArG6qyAV2WZS1w8ZLOij
JJfmXSrG1Zfbf8TamC+2zFI8RB9kZUw8yXSNXkNly/vWd+Uu1GXfBt5zrMbOkTLs4m4HXT110JdU
dIQDr0GYuZLrDUxvgnbj41jkzwDivmD2aGzEWbtaZy3o/4kzD/6iZmH5YjlkWAe6PbWkMQxtddpy
dF55VqNj/V+IRYFMthK45zwuXNTk5OSh1viy1c8BKej/acr+aCdcDMWAP5epFUPxy+dWl8jIvubd
x9sx/jwbro7p/waz7OmXOLEk5NumW+QUlsPsS6ILtqzWH9o6/BVn+mdGW6Ito55iJXyKItHW8mY3
asVfZF3YNVCnmHU3rlhtQp1hwKjXptsJiSPAVU7REEC6Zb8x3it690xGhTpHeoddIQ2Ct/tDG4Is
TgQ+QDH2dh6SVVjL2p2kntRR+V5p6q8mgqk/9XdYq23U7dY+Ae507vYZRHklgtqImdLhOjSvpyMg
xcze/HR7dOsRQOeizgUSZJk8yFU+pblVcLpkH8Q+ZQ4/ZfWP2zHWPjAyBxQwSCEg7i3SB9FrxI6E
3nDxjAu6Q+NvzNK1FicrdBlg8QVrglVU2OdR4S4/RML31GztejhpxqMYfzC9fUt9uLdOfYtxlfbU
Fk9D3Nht/+v2KFcP6su/YvGRlynM12FimGL6AeNYOwpMTPn2cY78kelkwavkoSq1UbTYmNs/9moX
X3w8yLBKuflcI83dPtGf68TcOFTWBwa8muSLN/4VRbZMAzxFgshwoyF2y3J8MAtAGmpe4PjqvWhh
8g931Oem8n5Gsrkxq38wLMvTZq7IICQ/932WhYXAEL1ak3Ky21YpRafB/8kxJq++M1u1PellETq6
6Wdfk3D03DrgnQ57L8NtB+UQjPqwTCuEn3XnswJx1+1C3wtOUicbB3Ma+l0yGum+sOR/xrHS6Z1b
1r619AgvMVF87nQNCA8g/UM8YlXuZXjV270MVPr2zvmTMlyPEbMzBOVmuazFCZOZNTitwDBcOeag
bH/rtZA9dr0unwy5kA55lMZOm6OTUU45mXdTmYcilXOSgdFiPwvpGS9V4ZgGbXfu0XmhaTsZaEDE
obaP6hahp9FLLZv2lnfySQk5SHTxfhi86ihRYXGAQQoOGI7ynsKE+mhhtIU3rWZ99Lw23xdCqTyW
Gs3jRB/LZ6vaOB7mz385+ssEZ/Es49VZm2HXmq7WzN62U2CXqjXbDkLylc+JVu5uT/fakUeTAtwI
Stm8Zxaz3eVIBgsFh6qK+XAWYfPjebvKHzfyxNUvk4o9r/ZZVU5ehEEtpZ4qshU3RFVR0dq9rpze
PxDqlP8bYf4LLr79sFGzUZN4mIhtuEvjeiekaIdk7+9UWzq6p7MP/FzLXhxrWhBgSWDKhmsW5RcZ
+7vJkDdCrJ8w/8VYFlCKXpKrrNUMN2+F+6TVKcvr06tZNLU9xJ2rStF+GIT7DEvWKdiSdltLzi4G
aC1KK2qjWmnEieAOOH/4youhn3NKj7gd3F6urTiLqu9UAoSUEgZZ4iOO+U/zIS938pa1ydrX9Ifb
gTc8y7Kszht1gMB8mZlu+5xPAISAT5S2oiGOu5E5rO7vmUTy/wMtPluA35jAAXp3J9VRWCdz41Tc
+v1F1hBUet3hKm66L+hWzAChv/g+Z5FdHvQ8ua+02HEDhbgU56YrVR7SURaC9kL8FymqQQkYRIFI
jrWEsUjqECh+zBea1Tsx/eS/NNlfrAJlg1lsb8Ys6PNhd3EGCEXgB3qnGLQSZFvP0fUROvnd/G3y
q1nABqcCroIrQQQwQzWZgUSQLjtNCjIgW1YYa4ttoCQ+q4jTLlvqxMpxEMppbPGm8PODUv/j+ebG
cq99F3PyOfeu5trH4hgTSxGZnDywXF88WfK/JN37KL5Xq+kU+xvH2doFcxHqz2l3sSYB7u8xjVQa
+v6TZGR23dqN8vn2YbI6YTSCgcHPQM1lb6e0RFzv89hyDXH8SFf/49gY578IYcC2pHeqUFhcnItW
rY++pHWmG4jU4Cp7Crd696uDuIggv928cTQZSeXzsipSpw7tv4BHW3PRkgYzHe0rIYdgavs49Sh0
UYkautcqPMnl8fYcre4q/L1gdED7uYJBeYXUS3rqEaJEOyFOLO6NPhF3UpqLTlW18tGQEVy9HXR1
f5kGZ++MsAD8+3baOq3xMyXhAR6jZtlpD3n3MJi/b8f4s7rLrIwrH1Ec9hgtysX34jcNzmUJZS4r
ozFWWv9Wo/QyaXDBmvyT0cQ0Y72zaDYuPbizJFSwIxSswSbflpOJfpzyQh3qrlGijnSufAzM30EX
wvVTtp4nq5sIdj+lfexKzeULVtebNtI04DMCaoXqx3FL3m21LH1Z8FtMt1hIRSPjEOhmKf1Ip09s
xHLpVsXqZ3yZyu9ifigUuwkdEY/kdyuOc/ReBp9Hf3GW8Kodq0JpLDfKp/Jfq2ySQxmZ8t3t1b7a
UXOGCviI7gicECCJb6PUaZxF6VBm5xFAS9KcqgQlzdR5f5DZi4yCBgcw/Na3QRAAT2aFx+wcV69p
8cPDHbX4djvE/BNvNi3juAyxGIcZS8hU6IQown90JbxLrKOJ5Nlg7VM00dpgq2q/Gk+mMcDFMoOr
FgdYkE5mJgthdqYEZTckQmrNBZzS5+ncIvgpRBvrdLXXGd+MEKNcQ/n/qkswqqOg6F1QnEcNXG69
M8YtwfbVCIgDk7CQFIHPebtIgmf2uhKU+VnzDr7w2hsbSfDW7y9mDNh+3GRDnp/VWLHl4TXeQtOt
BYCzaEE650igPvh2AG0TyXkrCtHZUBy6bclWn3TtU+FUhOY70yKBKL/9/RDpF2EmhJ2ROvK6O0HY
l+9+17HKlyEWa1D5iNejtBud+77cm21/ltqS0paxcXetjUQjY0QWHIog0I3FSOAgikbexmdgDRbU
m+aYbsHWtkIsPvmgteTBCvr4nHRTcTTzuj7GcuTtQQCIu9uf/laoxadfekmkDeUYn1m3j0YfAAi4
m7pPt4NcPeFYGZCavBrw15Go1rydsrIzrYlqW3yus32knCYaXqg0/Xs7yMqhwmlMDFJubvhlfSKv
x24Ap5Of+ySTnqbGCBw57iy0IVrDkdomoEUemj8SJZRF+3bolUkkNKxvhOhpcS1TvkoQJ8vywuIs
1C/C0OyM/FMDTON2kJUv9E0Q+e0kDlVgwryIirOFiwoee1vCalu/v7ivA2GiW6YxCF2hP9F9igHm
3B7B6jQBWKAXDhOVFOztCELcgdLUN/Mz2Jbxe4HN2r9/EwBD4j9OeVdvUwPTKAg3U35uO/1RG4t7
pAweSy/7fDvM6k6T/wszz+RFchF3NKOBXeVnUcFcoTtOuuwMQ8tj+4MqfQ+D77fDrS4MXCbeVlA6
yAPehsu40XJRYlR92DjICNpy/TcDuoiwWHov18SyrsX8LGXmyYJhJIGx8wtnMD6qZmSH6cvtEa1u
BOims7UJXhxLdiRgqcgXUT8+T3JErXb6PfYlPVpvC789b6hFXsPF/1+cxY0QDrhEamWbnw05H5HT
7fS9VI+lkw2tYndGI6Dx26fvLV7MaD4F9g1CQrND9mKXa12MAanO7uhnvcVj69377UY2sD5//4VY
3A9hmUuF0BDCClHqv/e/RMVffaszFp0mGu/AZf9AG6iONJWQnyPtU9a94rERbol7rq7ORYjFrVCk
UypASSnOeY4WsnYOoZ7p+q8g/iVFu9sbbi3UjAEAT4xuyxUYIPOQlQW/lp3bwHLkPHny0nyHJBgO
0xMCRamm/sVRRy5C8xH4LT7Mi52nZIIIC9LIznIuoeQW7qMcffB46xG3thEuwyyOhoEjWwoMxiXI
v6K8t5Xypya/t8/Afr6MsTgc0ikfy0o1iQEhoIYYoCXnsCvtBqK2vmW2tpIpvAm2OFoFn7aqnzAg
i7VRq2ckW3adnO8Rnrm9I9YOVXxWTM5LxCMRe3h7qIpyCqgPvudZzrQHAdyQEgQbIdYWB7yLwnuA
6h/0oLchDF8fIz9kD8RWbiujOwnPrXV4/zAuYyzmq5J6wVM6LTunw66obF/6i318+fvzGC+uOm3U
1SyQ+H1ea3Y9IRTRdfYmlX1t1edakIwrFLjuZVWuo0pb6vqQnqVBPgqqWzXFTkl/5lsdw7VFh8+D
wADnMo66i9HUXhhiXhynZ0/4FGp33rQxW6vjQB4CFB3umZybb2dLSfvaCms9PaN9Ct/XxrnBrpLj
r9trvpZ+6LOclkwNC+jBIooaDP5gFLwFBaxKguLUTj+U8r4Lup2h+Du13ko8/8i2La9RtvGsA0kv
68pvOVcoN1Z6kp+HSJseDEGbnEiolJ04SMIxMkGs6F331cOTeV/I2rgHmBztu74V7SrHuEgq9dEZ
FaWy5VDInVC28nuPyvzu9rSsfW4QAmcQJE8zgDZvJx9Gdd+PjcWRmz3HcmFP+ovc/sXdfhljcd7q
bSEKkihkZ1E+C6VbzZzNLZ2W1eW9GMfi2JisESi9xclUW8W9Iffockxfc1m5L6OCvpcGqziK31t6
54y/HNfiGEkldHR6k7mrXlIDQy/wsH8TATQabyQV4tLyMASkQ9+otEj5csxWurug+zfbNBVa3QIX
QRbDGFDUMcYRIgVsOkcVKI1rlV1HX/5io5Hd0UUAWUFGvthogjQLLeksUP4ADPQ4ybwvedLcjrKW
spB8gV+aK3PYYLyNEhWl0vajQY7X5bsp/OLlx9Sq7LH8EiS/boeap2X5fV+Gmo+1i0M+ggsj6S25
3jA8992Hd/O52Fwc7YBmIa4hMLz4aIxMS4zYU3IKJsmjjzK41Pt3QmBuAOxWRwGFhqmCv3blXmx4
yPfr3cS3qRYRiGPho2Ca/96eqbVFoY+nzQ9Y3i3Lo7fAlEYSpjg/c3ql9POCgxgcFRSB3600BGYa
gZqZMMbyM/9vl6TK/cwTFCM+x83PJNqX0iE2NlZ93qaLVaf8TwIEcmUWuF9cI1YeCfDshfisF797
79TolmMJCAZkd2ER7GBYl1vemSvX45uIi2dLHPMYjNkE7LPBjpWn0g/sFOFjXdwCkawcBJY5u6hB
qIXGuDxtUEFIxTC2qNEJKDZEhwqTotTcyO9Wh4P4AeB2aBh8QG/XSEnTYDJQfz7L/ouWFkeIg1EN
6SZ/t/8cm4G3izwrnVto+M87/+L7bKsy6/KWzaAK3wx9siXzpSk3svzVGaO/iw8BFIIrsJov64U/
BaxNhrCVsFMCV+xfb388a/M1P/hRLpzpbsv+m57jsWVWakLZRHNMsIS4EuzEmDRp3PhMr729mLE/
jg0aOsuzc/vbGROi2R61rZKzpYb1x1Jvf5Spl+WAtaI0stHw/IiOAPJP4UE4R3D7hEQ75CRAjhcU
wqmZJORkJTHeW81U22UR6bxPp+wF+9rw1E9y/Duh2H+woIajqFcp913nj0dzEqq9Vmj0F6CUnMA3
DGevLjK76vvhGAtqtGMjdecqifqnrhdCrIx6+VeeNMKDXkgCJIFasX6KRasOjpyZ7U5pW3k3TWX/
u1GjylGKsX+tJjH86qda9NPPc+uUe6F0ryGitDPbpDtiBvA16rLOzv3JP4WCPh3FPFAPDcA+pxPQ
TJdz1FclT41PSRxmr4i8z5xC4Fz+7NsCw2lLX37lzOQjxOEJfhQk0aUwZiKnWW3Fcnwexy9RBwXE
/n+kvdeO3EgTrftEBOjNbfm2KkpqjUY3hNzQe8+nPx/n7D1/VRZRRGsDo7lpgFHpIiMjVqyVxdHK
Zbm4tVhyoDswuZvi1qojPU7gS+e8l0fUiF4HaVNEx/vbd+F+gQ2d+gWMJzwiVMFf5lNiaQgGxW5a
1PtXOav2979/OwaAKMwv9SMAvxyR6z1rmugh6jWn3Bvz35Oh7Jsq+asPlOcUYbj7pm6HYoNJoccV
5QQ4S23BERv50IUdYFTXO3ottZiH+5+/pZWj9ZKCG4AU+nJ4CAlDQZttKhOFEkk6S9PVwQxSKCcK
S3kH0XXz6OfD01DJ30bPfk7i6ahq+Vc5ild+xtKEckfDQEhvNyBY4Q6V46ySU3AELupm7hBGJ7kj
qWDk9ck22u39Id8G7fOI/2dLvV48Y8g9zQi12G2nClW4ZmdOD/HUHIrqo13ZL9HalbC4gmSXAPGr
dJSLl3ffVhbaF1RU0s47FL7y3EExd39IiybIYLErgQjcoJeUuHIam2ymG8u4I/93jcDRH1iANYE3
JeVnVXyxdQHsU02vRe4EMuqxWushXFp/equVmUMAWQsR4+VLlZobHfVAAL6Q5Dl7JYq9TWhFnyvb
Wgk+F20hFTRL7FAFEm31suqgs+VFbgRTwUNa0XVdWfWw66wh2wVOWbj3p+72uoYvlyQGrynam254
feJu9Bynj9jb6jG291JHKu5w38TS+s/UJ6RjeOTcaFabLTzaOVw+rj741sG31GLfql6/8qK+vR0Y
CHEmbT602vNwvz44eaLocdhmlDozdQ8fiFH+sKeDQu3JN9dIGRdtWbD/UovEMxmCrbqpzMZogpic
dtp9Nslrbg1e29TSNM870nFj/ZjgYVpxQ4tLdWFVcA0OgYfipSxVEwynOYLYmlqrbGVbW4NmLlpC
QgoW4CUyAR8WvLiO/Ng18r+zod5E/UfVXGF7WrDBdoNLBbJQZlGMrPvB1sYqcEIXOUZl6nZOpu70
tcrAwta7MjL//SLg9WcwRRRhJP2u2+UuIvFxf28vjmJuDpxF87Sbt6KMsFNStGXkFj3CfY38VzEm
L6rfriQ9lsYBylSBgINawA0YDBUBersSlXF8Ues3Kfx0fxSLnwfo5NBOSYpURAbZatcQVPN5T4q3
5kmNnZU4Yeki5/XJSgPToUQixiTDmNaTCm+gC2X4+Jyo0idHMdJDRfwJAR/huzXkPyr6tF/Mru/2
Wd5kECQl5nPRRcoahGRxuLN2ECU9Ht9iljiTxtKGIih0B1XadQMiQr33dn9GF65xEPuUJOc04m2d
aOwrpRwlNl6ifTHNYJfI+jGon8vI2SnI9xRrcNSlfcgDHAgZzXjUxYVAKSjMpMuslGvDqz6mRvUK
ceyJ7s2v94e1cDshko7MMU9VnsXiRYuQFILFhRa6lVfRTi9/C3LvwZkGN2z1v++bWhwRoGYUWwgu
b0hn7DqEOzi0Q9cqd5YMEuK1X+vWXNwHFybmv194h3KOw+WCRYKmIt/N0K6tGSVre3/NyjzQCyvV
UPmyX1o4uvikaq9Gf7o/UWvfn9fs4vtp01V5bfP9yULjQR7ORu6vBCVLJlh1YF2gUmClcq5N1IbW
ebx7cT/ZPq12awTfC9cpHZ4kWeguA/0oltB8rca/6jZ5tuakmk+q/ckJ/5KHJ0t7fySCkyM3gRQj
4nJiwpUkadQMUI+63SQdOnrNNC1ZIStYmipeqVS6GcptLsco48aZn5Bu8Dl3NuGP96/15deFtU6c
MTSRYA2A7mzz7LleyxbecnZpNjP0v58/L9XFZqqKekxQ0ODnK+UuT51tXCtbCa6uPBk+mIE0zlyw
v6Epe/H14a0o1vKiSxcF0Ce6iUH30VYhtgng85NmbEvf9WP1g9Gdi+ZHJrU0bfcxEN9kG2nGMWuU
PaJlB9NXPsXKH5zXy18gdg8MhuyVesYvqE39LOfeWxc674/kQLBRX2KPQKolwth8Uy/7HkVYV3ae
B+klrdzReX9cjwkLKmxyfbjreZ9eLGRgm6WVaKbvhsahTh8n7VHy9vc34/JazSofPNGhQb9hJQhB
qMPK47tS6mR/q+iP7oZR6U6S3UjPtOP4R90gR5RbnrTtHdJSAY2FG2v0pYdYq9bSHgsXBkkCau0z
bG/Odl+PuC9ytZIHI3Ab5ZykX43yt5+vJGpv++Q0G9EtUtz0ysF0LwLPcpiyiIyz0MXf/qJo+TNA
pC9ufjdli858+oQi35sWq4hpNxBb3Z/uBc9CcpiYBXlXlWtROJqNHUSxFtuBa3fhdvhrCoOVV/Ti
BF4YmGOaiy0jVSP9rJ4VuMX0rMTIh1OWfK9E7Tx/9CoCzQDCexMut3LvKXJdEGhO5b5vlE1afv6D
WaJlAjph6uZg664HYcdt1tRSF7rQfnnbWBvQYkzSNVTO4lpcWBFOVxPpWlagiOvSt7jRwbC05Zrc
7kIEyVTRVk+ikJK5+J6FEiB3LAQvSHKXNdRZI1E/FLzV0zQF8WkslPGDA9vLTrOGtazeQpTHJU9j
IUUw3uxicarUp8iBGC2kMt0+mkPzmNjTZ7Xv3vxRX9kQi3vuwpSw57wBvGtWYwoQnbfp2qB4VaFy
2NpytLa9F9eMeh6sMZTdbrDDk5FDIZsR9VvtMfuEPPb9jbc0abD8oXJJUyPRiuB+vDD2C6edQnfU
jkk+vNras4IaaFmv0U2tGRLSAJo86VVuY6hK3jxImaT6I4h+Wi3W4BpLE6aAgyaRbMHHKLp3jw7q
KMulwPWSY6WexpWEzeLnSZ6QY3AIOsQnywh1XjoVfL52Xvs3r/yDC5DiKhiO/1+DR9hZlI0KJRqL
wG0Nxd9Zk1+8Db7RP5sVbSL3l37xIlQMKnikboFoibmMYizqqEBQ3B1rCQb5DGzgEKO1YnkNkuta
pGwCCE4HM9yRoup2RgR3fRHL5m+tb9eIzZdO1EyTQvhkUcYQ/QaNRB096bbvmoP9pCRQEXTeLkiO
94e8uAkRGkcjas7giGFakBYZyrtZ4Mp589OO8iPs07/jkpJXU6/kPhYHRBsccCtZmYXkrj36zBZg
9HYUuErsdPu+HIsPrVEihFH2awxoSz53zvJyv+N4SYpfmxoleLjGkHUMzHb4UCfAZIzybNCIufMH
RX2p/FLfaVU5rjwaFjeQSvvSHKzRR6fO031x9TrwtdO/OAQAo7JzETiwqhmbJhk3Y1HsGgqBiQVz
pwU9xhY+TESeqoM3wtp4f1GXZhpoFkRXKHqQzxKeeVGQ28VUJLBZlAVl9WDj/12uvbmXNs6FDbF9
p/Aqy1NtbAztMe872PiQPhgftD5aOZRL7gWICCQTpJQMmHWupxTmzV6JM5UicXyyoNhIP92frMWB
QLIN4IgbUhYpE0jyjhW00KmbBN2xLr9SNNwozRf13ZqyhExzLxjIFwUfYwh+zFdjaexQhHC1YNp4
FF+BT0vgd94/Gp4J+DDUBMgECmGTofmZ78Rd6lbjYVK3of0A9QN6qP9vVuY1u9jm0ZBX6Gv1qQt7
96YyIA8cEOYONtmasOvS4kAnBjKTmwtdUsFQJ+tZlvpy4kbazqq2jbPx8u9jM6yMZ+nAkLOYX3Lk
qG4SFx4YhMos68RtlRZZoyp9zbXmW2vEK++OJTvYmHVP6Ui6QdhE4aA5g9WCqZhq3lOaD6OEkx+n
tH67v0CLjujSkrDbACx0laMMiato5QFCxE0k28+9hM5QYjyEobkzffkAd+EnxLU3iGi86bmycrCW
Du6cYORoUTCE3+J6k/h1VCtSMiWuZTff0DY7QxpwWBnmvJ2vIUtwbUE78S8mbmb2urahFMaQjWGW
uk5pfNbLaRdP4a4vGV6cb7lsgKbrqHv2wzMyy7t4cB7TPHoYanV3/4csLizRPUVRmgRusx3RpKZO
WKVurpbNrpbK3dTawa4G7vsHhgwK6TN0jhhF6JqM0zgM2xZv1Q9x9DkzQv9AH6WfbrzWXtM3XlxA
cKfg9ObQQLxF46nyG7NhcpX66Lw2yR/EjRT6/vu8sEVTz/KMduAG6RQTwmZ70/51f67mW/5mc5jI
yJEGohgvgrurqDW7TPVT1y+mX1bx6JhbKc0etcnY93Wzv29scQfYtJTg5meCLXEnOn4zKA5gQwsi
FD3ZoG+UWGtiZbcEbf9+nWCNyAa+FZFMoHFyC29YZ26tq+nGyacPhmcf7TCC5bM76GG8LzbjBpUw
Xd2pk/SSBwqc28HJiYI1WbP53hVn18Axz6A64lRNWL4hMIu+bVI6aBJaZ4DINNtAm4qDYmf2zrK6
FOKfMtm0mfOG7N6ax15aW8poKtQygC9vEhCp5/V+ptBob9Nl74zK32UO29jIY2E/QPzaBon0BwtM
QQaBQNCkgH2EmzWS+y72KGbAyf48A36c8Kuufr+/iZauOwMPAuxxVuIW3VlhTn7TDcypZh/VeK8E
B9U5at0fZC3njKxDFA4diTn/iovbG1URKUhQ3HApIB6R9z32svI6JeGKT5w3wM0GIcVFemgOhy31
2kzoKQT6jpO6qfK3A+ea5/+W624TWF9bM920yrjiGpfcFUIK/9kTFkjXOrT8bBt3lWwT4x91VQV7
ycCcUZeJECiuijsg7zj9pRHPUcJD6D8Z7y/OzCQ0pCMBp0BGIwS6aWp3PGbsmKi935jwxBTltL2/
vxZH8D8TYkqcXPsU+zYI3yxo0odxKJNXNfD7FSuL2VViNVrrKADgCoXnV9s3YyVX4KyMEJX60RvC
kxRKKQoDXX8aYi8+dmmgPMDB4QHBCfVD1o7JGpZoySGTNqd0Syr5ls3b78o2acyOWEuatoBuvsbo
eWTJsDLYpSklnoMfDL9AQUrYdRY0asqUzh1wnodQHHDptazEmoX57xfHdfTrLKAnP3GJfmGsb4yV
IGr5+1BVkAoHbyML3ze82g6sXErcyX5Jdu2wkhlcuicoaM99ytTob8jIEy3vohqRA7fTn21kOmjU
33YgXbiZAunZiaAfV1ZGtORGL00KDs4n0A9zB7BvQ2Bk58M2rR5Uqnhad7p/nm4pfLmPLy0JO33S
G6B2acPjNLROWRWfMt3ct2l0aEPjsYdAZZOgVWGjK+5IzV9ZZu4yW/rcetFK4mFxDcFQzxLB1NxE
12T5FqI4PQ8LfajfnKRH1GFaGeuSCVopKA8Rdi6w95aSmRcpEE5av4LPtpd6TzbC0V/uz+jSpQET
wBy00bNPB9L1Zu9yMDOjPcXuACV54L/pEdnXl9x4boxuY0kf71tbiiJmsl6QOOBZNPG17MtIYA8p
iDbNRHyq6JxTmqA1Hycvfqw9OUm39jxfqsuSzPifReGwOVJN/TwC3TZG9UtXpME2k6tHhOXoSkjb
J+QTD1JnbsYKfS/b0hH1aPrd/UEvLuTFT5gd54U/UdNxmsIphXuj2gzaLkhXHrnL3ycORlaEypoY
CRudBlWQUnKP+R/V5OeEJub9ASx5dvpU/jMgBBZGEzdSVLFqYTp6wHezh1ZOfmr6GqvDkhuh6xB4
IGTXs/rP9UQlA9WhQAKn59PjtzGm9qOCTIsWJ9/18N165TiSGYgz86jSVinCd+0ssCDbYV+QOnqx
Rv1zqKc7S8t+3Z+6xQ1/YWY+fhdrHw/2mJo1U2eYUEj7Kro7NN/50j6OM6gbD/etLS7UhTUholHk
TBoMnUEVJjT7DVq1SISF5rsbVS6nDhmU6zG1eNg0ydnPUvdk8xyuPuTW+zGOF6sDjcO1CVpx/o8J
qzqp/bH+xePr/lQt+r3/psoQCbCKKq0amKfxrlr7PAQK3NvlrkoN+sq8D5bff6rVtTb+5e1N/wLQ
Ah7IYn7GDJLCjpwhdiuHhTnG+SFA3ekPQONU0QBzz8KMPDeE+Ig6Sy/ZJbh0R/oan+38r/vztjgI
ui/IEc4MheLKQGndOnlQxG5XqORtIZLyZeM0tDTfVNnKu2nNluB3hqyxU3OscWzaVh1Oer/pjX05
rZRJFo/oxYiECSsDG+hpyogsz4k2ZTDsmkp/7ib7AQ7Gp26c1t5Ni8MisT4zlRn8f/5BFz4htZti
lCsavYLuMZmbWcZtZUmkdP/kXjCgQZybMeFAFe4dX8sbUy3TxLWHByU8JSuB+KKzobNkblyE9cma
r6WLYVixSYtJwPOpcr7L0ket+NlFX/5gs6HdQ1VYV2/5272iqNF2YgRNup2MhyjZdOmJlvv7Vhbv
T2eGCtAHMde4rweS+1rS+fN6NKn/G/rLfS4ZP++bWFxyh4Y16tzcOKqwkyUvdMLYihI3Hre5sfWn
DRoXwVqOZsGnkfmF+kAmuqI2LAwE/L4nS8S6M+3aA6NVYVxvqk3ZGx/rwX6xMunLGMFzeX9sC++N
K6vz2C/2QQ7wzLR8MO9gll5phnvEeWx1o/1UZ9M/6iB9l4r2kAdrbQsL20+nrEnihqiH/I0w2Kww
EAi26aCy7aeqiDe1/2QCdbs/tkUj8zMK8C4lW5H4yQfrbKQ2D+tSO07TK1rKYXi8b2Jh9/FqnzHw
7D7ea4L7KZo2yYrK5CJKtvW2G9+/ua8+L5xSO8uKWPX4/BTCjvVYvp8WkUo5DTckgmxeEbLgzJou
GJNMBz/d0Fw2brOVQGBpdi4/L8RPbVFL9WDyeT/dJ9EbrBsrK7xwMnWw7P/SIoIQE1nHaYb3VCcC
3MI7naerD79OcBpDXgflGp/Aoimw/HMqy9RvMhdhOhSlitSKa+koBWT+rlb/kQd/M6BufX9PLTkC
gDScC0JbAIZCHOjFUSVnQRsC4aBRPjFPcgO/0+hQmSykvRqFx6ivv9y3uXRUONkMjdrTbfVpStCa
thwQamqUnAdHferr6q0f1y7PpQ0BZTeuGkOQ3wvHRVHzwtbDCNB26frTq/b+40JzNO3KZFDhDhbB
SN0UqkXWqoOrVgf773CtaLH0HL36vnrtLFO7Ly1EdAdXMh5iwzgU+uugbuvK3ijpY+d89quvUxpu
NX13f3UWghzaYMiiA/EkDS3mK9LMKehV03q6FZON0f9MtKdUeuizU7GmabOw9ygxkfGZM5Ez0c/1
CK200zLZ93toRlypfRojRBGnb2p1Lse/5HxNK3lh12ENkMtMaHpL9qylqKd0kta5qRO8SJF5rjPj
LWy6/f3pW9h17Glgx7xNZ0IIYdmG0pgMqWs6nHS3GYMvzh/0KV0ZELa14zTqWHYtrek56nIHfY1c
dmGerr4/D/Dikq5pmyYZzPft9Icv7QZ5b/m/7s/RwsJfmZh/woWJyLNT35r6eQif5T7cIfyJq3k1
5WRvZ09FtsaburClr+wJcUfjNUFvmEPHQ8fajCqZPyJ1fsEhbs6VvXJ+ljYAz1DQj9RWuKaFN2/o
tH0C5V/nRtUn46h0n98/d5efFw5N28q6l1p8fkRsPj4iHOu0r7WxrYNj+X7qRyDE1GeJEOemYvEZ
6jtGWttl3rla/6o06a6cvvirUtsLd5094+gIaiDfuwHTqSm0WXqltq5n7jq07bmDN3PBfLT798dP
kADTKsYLhCKhWKGV7DhS5cJv3SDINqH+c1q515ZW/uL74soXmdTRfpu0bnOulV2cr2yspYN5+Xlh
5XutSGO/4edrwESip2l4rMuVd+DCWtC6AzZORbJeYZKuD2ZdD3Jj+UnjwlPB3ZJoaL69pmv4tAWO
MvSDQT+DSaWWBhz+2swYJ6mipGrj2npH4yuyU+XXzPvhqV/65C2uNl+CE4lW6xz8luxtYB7ojzH8
0/1zdDtU3nFwRMDiQNYXzqTr31DUTgAmIGhcnd+Q6A9RALH99zx/d1TqaCTLuck1ilA3AF9+Q55I
vlNzXK1NmZNjW2uUvt111xaEbTGoRe6Us4WgQGF6U8Qr227x+9DZExLo1FfFzjEps8pcjtTaDb/k
0u8h/35/HW53NT+fufl3L9wGAWqZVF0hRw3B4EkPt3myTbv3nnsenSB/gMnMtZGbro4uakbgLKV0
RoS1CzcpwkT3x3AzRbMBhwcmnDxzb7xwnxWeL8MgGnvn5Dn3YYNZ+fzNFAmfF7ZqWWbp2Bl83k92
NClvIumXv9b4vjYE8eRTFIsbL/LOHmy7RhVvevW98TKjoC+AQ0/SESi6YMHRah/qztY55+N3z96n
QfIH03RpYI46LqIKk16OVHUaFN2qXD5UNWpKKP7ozwV1uZV049KKzJB9lV7xGcIknLlMk4aopGx5
1pUXRc63JbiG/t3gfSYMUReVDQVTDmw21+MBvB/ofllI59Bqg32rdPlTkknZyuFYGgrpWRg2abFn
Fwu+uEvjuO2pbbl2O7j0kz1ZvXZU6mTFiyyZseHEkhGqweGLZkLUK9M+VL0zycCz0/WvgHY2Tmas
bLIbr86cYWBuPpnLlDcnUS0sKdUk76wNFbFkvzWa8BUen+0UZSsXyLxfrzA0mIJSkE5wBRwljvF6
eZIq0b0udnw3yzL5U+Ik/6BMhVbKoI8bOzBpQfCcNQrhpVN6aVN4rWuTMqZ9FwQuzKE/tfrn+90Y
CVp8Md3noLeEr+t9OZqlUvluNKJ05nSWuZugttvft7K0RA5YBnNmRwclJmw4RwnHuLEM33XUf+rx
+1h8K+RvQ/bj3VZIocK3wwFVoOQTrCSj0UaNndDJZ80MWtumoYnMyHdNtJarmddZ2AdXluY1u3A7
bTjFg0wrlVsH3jPdZG6njtHG6GiqNcJDpFqf0kL99QejowpPAy9MPKCWr232YWSqkMr47qj625Bk
d2wc5fEltNaE1G/BynPm9MKSsMsLe1JqtbJ8txliGuEcc24PNot9rUvGp1BS+009FtE2VDJ4ZmX0
j/MCccskKbU9+fhqzccvbB6GS6v63MjOSRCW1YniLA3k2ndzB1KL7COsuhtN/1tz/rk/wQvuikYz
0Pp03kLRIl5WSjOqyoAGlauYnr/VwlQ5qk7rb7MibA73Tc2n6mb/XJgSZrhJoEjritF3p7E7S+OY
bWEvizYqvXpJNW0nRE2nCRXXrlpB/yxuXJswn9cXJPjiEUmjYlR7XZLOsYEo+BQW/5BDn5ObH+DV
+SKP7Tcb9P37L+m5wQh9OsqOYM8FHzOUUZb2ekHPtFYe076ARqjceQjU3p/UxX0C/eLc/G3zphQO
SJFrqV6age8m0KJsp7FWXuNRKfdtOSJqlYb2yi26tIhzmZMKAw3SQFauD2SuwN5gTjg1aELrx5RH
KJ3zY/7atS/SsI/KfabAc1qWwxrMaWmjcgHNoGNYNm6o0TM4VNUgUXxXy7xjMIbxpjSnva77KxO6
bIccwL9mEEu7HqBnxz1BNB5HNQ4Ub6r2R7M2lKU1mwH6/9fE/PcLR0qURt0t9gO3RIK49H/W1otj
PMfO5/tbY+EOZb7+Z0bYGg05CGkoJJYqkJD0TOLvXbwGs1ycrRnHM68IoCwhPkxsudc6mwbBxm72
k/VSgWtP23d323KMuOH+s6JeT1hZJm07KqyJllfjmZ6A5CGzwbffn6+1sQhbu/aUqYDBjLHQvbQZ
0ZTscp7MDbWC+4YWFwYsx8zyT6lbTM/o8HKSPJ3Xf3DcXiZ3FtQrLm9pLDT4g8WDvgABLWEsJYXV
qaZp/WwXkI4rdZbug378YA2qvH3/YIAKU1Gfx0K++XptTKuwA+QEeBL6wadUN8+jr674nMXBwFUw
M/4B8hcHE7T4G6nJvXNajc6u1sdfvTb6TxABrsHGlk4mjwNrJnShU068DeOZrEMtAu9c10m51dTK
OOaKvyUWLbZmYq/J+y4NjEgCYDpway56YZWqIem0tsJ5V8OhSUt0Rk4dtYH7C7RmZN6NF95m0qVG
G8v5hqDxynyNq5e4O7zfBH1P8Lvpc4VIvIS0IY/NUQnxmd7e/O7FB+P3/5sBIXQYeWnRB+r7bksX
5jb16nKvD+awMdpsTal4abouxyLc29YoxYaXMxYZZ2klsI78lvOHPxgO5xL4vjqTts6/4WJJ0j4z
1LwkIAm4rZMntXbrP0hzzPHOfyaEO6boNIOGeBNKYUfeRi35pjVh3KWzcmlBuF5Mv1JUf2AQU3wY
emUbTsU+87KtNqy4y6WQ49KQsPiTPU2qWrL4MAjl8WPRvTrJY61tdHsTJvz3Bw4N6cx/8fpk7Bxh
5jLNpvgsMa50k5cobQ9rGYIl9w99JS/p2afd9KCrnlRNJc395zT/pRQ/16rBSxsYr48UwJx/uokI
+9boEEI2yAwU0s6b1NekecvDtS6wedLFYB42NZoASSzzTBG2cMuKN2GYEVNnRdptvEQ2j76l1dtx
lGr2QzAek7DraSDp7fS9QHPCAfAn+EziUPqYBbdpxHLSKGYinfWYZ4OSb4xoZcstziEvdwdAEL0w
Yio4jrjp+iqWzoWFbsqQy95jEuXaKa29ZMV3Lh2jWZFpllEjqhbVWs0mLLKumKSzMRi7Xv6qk1AJ
4785vyv3wOK2gxuDi4anAgTI106nbvLJLiO2nRbsrW4XrKGH174vnJu6m4Iq9Rvp7PjPFv2u5dt9
p7n2fcHfaIVBDGDNx6ZH7yeCOf/v+waUxT19MUOCo6m82mnq2UJoI52xUcJN9EX6qbnST+Xff520
k/RN9Y9Gf2O48bST9+n+L1jcdo4KUm1+pd7oK0ihPWqh1+G0232QbAck77KV7bZgguQnAsu4B7B3
YnefOikDFFzIXIyQuEvTuPUm7UPe/7o/kHktBO9wZUUI2HtYeORRlyzarbUvqZMe8sE/hw41Dz/t
f+thv7K3F+0Rd4C5RMyD/X29t0sZcpTKzO2zh9Kt0+YnGKI32Uz7g5D1g9pQab0/wIXNyAMYDSqL
tmSyysJmNCxJy4Kgss9W1H8fnXQnj+Vf900srRSAEXB8BNYg+gQvV+LHG3vKrbPlvajBJ6S6unKl
JLU0bdxEc1ANMOUGfVV7/TRGWeScTSmPNlmivEoB9FCtnv5lWF5HwmlN8/jfaqO4My5NzhN7EfrU
qlYiiRI6577tj1JSH30j3wep/doDwlQCOk8i+xhEzZe2qz/I07Dvi+SjOQbPkZo8GEH1AAvPyoV/
2yo4q2RrVOURkYIiS9w99RBMGtJG3Ji9/6mQQrdP433UpY+NN+2GrvitIFsAOq1HgGJNhmbB59C1
R9xMUyfBs3jTDJjyQFg4Z41OwaNues22UZPiGFQ+zNZpmT8XQfQDItFuZQffwq7mUfNlGj2xbooX
T5TEtm16knNWslZ/nkhinoY6lV/CUjKeu9KIjvkQB89tNRQfU3jx9w1ItwcazX7f3+e3RfL5h8Cq
wj4ESMQdeL0lBtMKm7Ci6meGSHBUca1v/Knon+NoVE6hFXff0hLlZ7P32g9VHVTPWQXzbYb832ev
VvOdn0fZ1iuG8qiwjMMmqKTyBc7F+Ov9H7q4VBe/UziQrVJANxJ6zhl0R4DEWTFuckLst2aEHK5o
zODY17Kxc4J8ba2WXMHlDAmHRil7MgZt6J2bUdvZwWMCh5C0Vv5eCESulmH+ERcnc4C32EwGjKTJ
xlL3gX3Iu+1krXQWLDlO4AHmDBQgjBNzH7FltFIf+M650vSD01WHIVxLiS7P1n8mRHRKD/AlI/a1
z/0Uf0kBeCtAfft+NQResmMCtKPGQ+8KbDrXE5b1tmSaTeCcO/8jRCMbCmIHv/19f9MtzRf+H3Jp
0LFzl8y1kUht9WRS8JdZRAEAmfLB+XjfwtK6X1oQNpc51bKKBjXl6ulU2KfS/JH+1LQVb7N0dhDr
44CT9bJuMKSWk2VGlTg2HKgWghsAOJxvSvsLxpI952Vrhfv7g1qcNhjn6WOnz4NXyvW0eUqWyHmo
OOdSe+yzA9Db+99fXHtSUTRJoat4ww8aObrnRb3snBNkWfbwZRcEUxVtmzQ0rF1P8xKLVyZ4+/9s
Cf4xJftVIKnpnAfd/m0EzjM0gC+6M77kaQGax3D7Ovxueuqmz+VTbTi7sVPPg6WuRI6L+wTOIPCe
6OWQr7qe0i6opbEeR3Yi6jzVRk8042dcjTRRF3H6c0IDfCVLsmZQiLGiqNInx5jYmG+Tlmxy/Xso
b8rT/YX8N4y6mV1oyClnmDP3loBizPywiSNUuc51a/UPdIl8mQpV2UIYkLx0cZLv5Toed1VpGm+m
l2gPCQLBMABCFdDRCXEOgy5DCM/uTsGUtke9KKtDrbXd1sicfuuAMD30ceDt8q5Un7m88g31jWBl
EEtx3AwqRDJ2pn0To9GokcammizvHGvRUTNPhnEy5HJf0fuRdLv7E7a0Kpe25pN+cU0ofVjSgeCA
0cmt4qOtJN6pHf3glx3kzbboyncTABEdWCSx6SqnzHUj1CTlHewMauqdh/6gfCvilYO85ChmhCSZ
hJnqXoy/DKlIsrwGDmTHT+ZZic/3Z2uprKwCiUMBk+gIJIBQILHrQaHDWvfOUuiPn8y8iZ9HC/Xy
ntBsq1XB927yzBdpNKyzbWX2j1GSZX+TykrnwsC/Rsa6OFqkpiFapDTAW+l68Rrfy6ZyLgtowU42
trG0sjmW3DyPCTrg4OQF6ircVpOdR41RBiQ2pfxb6fVfsiLbNzkKzSgebaq0+Cf01mD8izapXZv0
Dc5BkvD2szo1a4qGDdlLz0G1a/W/ijLdSh3vzu+l/G755Hk7zm0kvBYghBPfzwVVFN+CNeqsTedJ
/RmRiKAXamUaF5fpwojg8eXclMLasL2zDA9gHqSbtZrAkgEbIBR6wyQKQY5c74Ms6hutDYn1xr2i
Pdhr1NZrn5//fuEjWqVFkzLmUAWD9o8dWh+o2O3uH6ylC/hyBPPfL0xAeR55qY+JUfngGI9+f9Tb
lbO7NgrhwrOcOJgKhUmqX+XuUxWsfH5tBML15rdaGFmWj2OT5Ue/9r5NmfxqyfZKsnTNjOCvAy+r
jdHHTJgdPW3ntdthTedu0QQehQoQ0l83GWenzrTM7yznPNo7Wzp1NjW6lVhgcS0uTAijyOjZbOoa
EwGvLA0Uzkp8unSrUbrignE02JVEvvc0NqNh6DqciHz0fKoLh2r6ViYrGOlFK5Bd0Z05q9CJ9JvI
PDqZJZdcBu02+ACReP0pbdbCxflGEQMasJr/GRH8YYsvRGSg8M5Vlr0GerEpETXthuETsXmzKW3e
EO2U/m6nYee39TYplI/3j+ZSNHLxA8RLZpgTtU3FD0gzkkp++TRkxnOfaZ8Sf9jRC/wHdXuK6SYB
AoyEjFtwBVFcDzEEvM65CRHtPMK0pEkr22Nx+0Gmi04w/DYgQ669TezQHpL7PP2rwDoksMCMZr1i
YukaozeRBNSsykUm89rEhAr5UPACPFehmZDxiLQ36sbqQbYa5dFvoRgnGxntupL23vvrNW+Imw0D
awH0C7Cbkre9tqwlVpQGNn4u66KvVPVcHaLTYqA7Lc73zpiqW8maNlm9xhe0eBpMDb8BhSSCe0Iw
UjfapFntBHIgHrtTImmECcTVUFtL8pZkfHW4P85FezT6zUyd6O6JPK5KQywWhaT5Qu2zH/4TOK+J
/7kq3u5bWdr9jjaX84kQ6DsXjp9FuJokvWqfQdXtFUKfPv/Q529RSUFBWQle7VtjCgzPpG457TTR
ikNKEhVy0zQo6cGLx0di0F9VZ1k7LU+159gKlYeJ0HSrNaG1H43e28SeZb80uvVb62TDLWeaCiKa
7m3y4xy0fQbfT6lH+960fktF1G40ZzR2lVx0T/qUJg+V7v+O2rHYAir4bJalvq01cm/1YH8Ju07e
FZb+aZL/P9KutDdSZNn+IiTWBL4Ctdgu25Tb7rb7C+pt2BOSZM1f/w7WfXeqslCh6jvSaEbTGqJy
i4yMOHFOZuwUZrv72lWiV1Gp+qMTJ8VXU6MQmeMu3qnW1AbRpKOns2PUt1kUeVqjpn6mda5PXVHt
E0KbLUuAa+axY+6nkokt7a3RT0Y13uukNoIOkk5e76bQxoELuBMloC3JoJlfXRNddkrJ7Neis/kO
KfzuW89o50eEdJs4aVz8qauC+atmD45WRz53tPgbBBBIYJoTHk1mZ/S71J3/Nc7MYlOlm6S6d5w2
v8fJtTxIzSEVWZn0Pi9Y54F7q/ZGO1M9CyJguzQnqm9PTRpMVE+9uGAuuhnM24EKyNkDLQ/xepBQ
4uV6fmzbuGk7ZYzoMeHqgxlnd4OiPbIIPe3XN/TlsTm3I7kHjbVjVbOkOtrVR58/czF6TA3U8df/
ZkY/H85YpwR5hLg6Cr4pSy/JH5PJz6oVH2DOke25swOCEC4AXCMo3+CtfG5mSuJYwW6sjqUp7D0E
hwefIavvU4bLyjJGZSesVAl0Ri1P71mK6H5E43tKtPuWNO0xa8t0b7RdeiiZKvwuUcXDSNp8I3pm
vLSlkflw46afTmoXNED3BHrcFn6Fh+Db2FrujqaD8HTGsGNY/aNu0z99R7PdMLrdRlGdMoiZE/uN
azG80ITq19OYvKVm5HhFqVNfA7udp+nD0YzayaMUXdIcfT4rQePlfTfPEqiEwSAPXJ/MYDC5Uc4R
nUK1Xnwoyr0BaPD11V4zIMVzVo9znJQWiFu/WmgXy1c+v+YXpZCAxDQTLoVfZNkfGm9QO/JUjfn1
cJe4az1Rlxc3fDCyB7NqI1CQMtA3trmmsiyqjzrXfTIdmfLNEJlXGMZd5h60bMXnL80cynXoxweU
GU0F0gauXRPZJtOs0HVrB5mWPmUt29y+OBBiAOwBCVSIdkizV4qCkNjO6+PARL9NzUzZtjS7uX3Y
hE4HQTYRBVT4MBk0ljVplep9VB2buyw+YKr+YhAnn5d22MSTuB5TBZ+3fhzc27su8OMBPkG2zQVb
mvxeAN+m0qkdr48xb60gtSsAeVtkRatIORTQZLw+lqXtPDNtz0qJBoJEaUFMXMUpqiawhjKt0Pd5
E3uteoR+qw9MxIq/XzZmoxcaRMOzXtC5hzRTanD0/NRHyu6K4s3SWy92S09hjcedNcqxhdrrXHn+
19q83U/e8YozgguWwNrAUj+JhIdO/Nb5cMBkQb6w8iNWOQiOflyfz6Uji4wi6EDQuA4NQvlKSwbe
tYNbHU0adll/13TgLjcVvx336bgrSbPijub1kS+dk6ta7jeaIlCcaBOuai7ijTIdRjz69bWMiD5f
+LKVU6ct7ZI6j8tYK+C0I9TRA6eESkw9pb1fpWRSvDGa0NueV86GdepH1uelb0bkqCZZEcwYbk+j
VLljXEuCkjpfIFyWB0YXZ4FSivahj7s3G93+K3ttIT16ftHMwcfJ8mt6yS1tvgdqs97RTvnmtslD
xLRvUDHZNkbvU4g7uOa4d0rrkEUVnq76SmphaXFsOFIE0PBIgACc/wS0cZZtjeD0OKP9LPFYly8d
7qTrO27Ja58akbZ5k4EiPFVhJCv9ifjJtOIh1gYhrX1a1RUv5kGYjp+JAK0g+poGypJfOB2CtFRV
NzkOSl70WA7fs+7O/GwyOZhJtdWVtQPzOekXe/lkUaRbznFLaJc3BsYzfefKQ2TVSFZ/peMcbL9V
7rNqVVtu/tOr9jat3rN4JUycx3LNvHR5jHplFmoE84Pl2ca+yEBKF4jhVhKCeb8B9YCU8qxOKRPr
gD0jYsXg0KNAr5nua/Uu7zzL3lzfeotbw/i8q9DEidyCtL8jJdbHDkeMlxtd27psW/G/iEkQiczX
4acJabqEqByzcwieIvZb3n+49sr3l5YDaDWw7IOVHgwG0ps6yWvOEo1X4PJ+Nsed4Ytx12QrLRNL
+xu8BSheoNBuIiA5nyc3KWIwamAQtfPci4cIDYdZ9RUpghEyAteXZOn+cYFTQ8oFffoXeHmz0w1q
5rh/7NH14ioG98xrPNzz6VfV7ktrhZv085fLuxmXLOJ4dFGil1LaAUykuYghMngsorYHjqbWez9D
PX6P31Z7xagKL7G63BeUJtvRcHiAOHdA09pIvEhRir2rOKDmy+CSnaFM7gmwStvccgofjamFryQ1
yLsGm9QvjLXTmwYFgQ2E0m2wtaBzUeXs1cpYvjF5+9Oaiu4VBEX2KyXIZlEdPIyjltp+anHKwBvh
VEEXu8OvJs1a0BKzaDeRCN1LLbQ/m1rQ11If+Bpd3+V6IGJGNQxN6NBEukBkWwYDKikhKtJ740PG
hhduNwWmQ/waIuuBCvEF7OQ372nYhO4BNJIQaF+AmJOkd5tsKNRQLevEE3kJGKH922DDvjHytTf8
5fUDY2gkBdDsU3RBuuMMyODGU9OpIR2/RuVHGa/hIS+dzLkB6X4D1AJqXykMONNumBHMio/a1c2X
3Gzk02MCrwiNpPMTqjtZKUjrquFkUlD0tL5QXky+YmR5qv41Ik1VbhiNlVWJFrr8rhXP9e2p5LNB
2JKbyShRkPOM1JCT3qOBDRTZdeeyOAAytzCh8HyZVrVIb2l4Wmlhbn5J018FIoLrBhbXGsAaeGKw
mV1IUIDIgRkcBDBhAg0nz4kSskOpAwrPvbEmT7k4ltkpQ9DIRo1e9lzDUGu9gsUwCQ/aaPKtNWDS
5dWC8F+fM8Jo90JHq7TcQCWSVlc6doSX8Q3yONE37r5FZrUyaZcjwVMRIjGgS4OnwTE837uq3ia9
Aqd2rBy/JP60poRzuSjn35/HeRJIi9puk5Hi+7rlCWfrjhuX3vyinrEloMMH/geYZGse4omJ0QJl
vOJCuD1p7YBDCCKpVnzi0iCQzcZao2UaskzScpekVhOTQRGZOQ9ptqM0yMuVEtyaCSlU6WMlBw0A
lHD7ztcrP7c28RqLzdJSn45CilYmm6qtkWAUhKOrb1PWwfXzt/J9R0r8VinylRUpQM9Z/BMjVequ
0RWuzJEcl472RBo3xgCm9Bup/+mbxlfXSHLWbEi+3GE1yA8K2OiYr6JXyLg3195EC1hzxKNQ4EQY
g2zvxbU+ZVNSKwyisDYQuapWQ0cV8MbHDFz90VuJwkiL3gD3e5f86chvxf1D033SbfOGb68v2PJY
//0d0tl0jZ5HVIuSo9CDTt9Ck43c3oGJKBJPIkQSqAhcUBwoUT9MdQsKUAcgdbLroy9Ntrt9FKcm
pONvN31v53mS4p3sq/Fd1+5XRRUWnPHZKOaJPPEwUWLyRmlgIrXftXKj0L3NfGKtDGTp/JwORFoO
3AZarJQx5ira8GHP1L9YbgTZeGshRoEAkXSlpBaaKiDdkRwr9Y5lm5ruuLa5vhaLQzgxIa2FkTlt
zwtoy9qo6FPfWaP8Wfy+jdcW3kGQQPmsopwsBFe0nLUpSZCE81CM5Wv5+cWFPvm+9Ptdo+6qPsH3
O/cJ8jgZfXJAxZz+zUKcWJG2E0WFMG0iKzlaxVbPHnJ4fOd4fSHWBjL/+clEDROKQk0JmXv73bF8
x/Hd7J4OK0bmC+P8/YbDfTIO6VocnIKKlmK2hoRuWat6OaJSx/rRmZvOPuLZUlQv14e1tv7SLWlB
/CEBIBkSwtM2sjfZmmte+750RfYGUElknL9v+I4Rknzlll/5vqxQqaTUBewM3wfelv8p1piQ1j4v
xfBGm9lNk2FBhO6xd/Lzf5p8S7oa9bw1HPja5Ni29xbb9mu1t8U9O5MEoudnhjxL26kduGNPxpQc
0T1rgZsmfUo7jxrf/mIUJ1akLYQOYHvQG3jB3PGtch+5wfXvL12qeIT8dxTSFuKgU6hiWwUblbjr
w6y8G4cVJ7syT3Kc1VV6ZPIBIxjUe0eg9dzrhz919H7zOFC8R6kFqfs5vJb2EmtzdIWN6G5HIYeN
fg38S3tzNRc9XuggAa0lCM+gYH/upKa+Tc066YDKBdACSQamjtvrg1iYKiCcwZiEz4MoTr7ywNSr
5ng8zCBtI5jyBzf7Yg/7sruZxB19B6d25oN54m41Q3F6OqOpC+U7uKl9xT3qbhUQN0U1/bterUzc
fBIkx3tmTrpAdCcedTeGOdV4L7MwSnZT+ZGbh8xYkyS43M1oqfjkP0SeToeC7/nAIsZKMeXIClhk
T2Lfpk9tt3JgLp3WbAI5WqSAFpKoJMarYTCoFoJBw47NTZusRYgrFmREinCKjJefFlKIbfrDWpp5
aZLAyTI3w36mzaTl0NomVSgdNVDMkG2XWy91Oe3RILC7vpkvVx0NXcjNzWy5eOnKtd06s1Qh8lYL
K0L3UdnulKb+rUVsM0zkmfFu5ewsjsqZ6ZOgL46WbGlUogZx1wRoWlgq/b2VRp5DVU9Vf10f1NLa
oKL/30yK5AOgLabHgjlIcar1lySrvlhasZZG/YSbnZ8X5Lag+w7MAEFpXy6lGeow5EprIzNEstgz
MxzJRD0wxt+UxPBsTZh+3PA/lQD6JUlScB9X+6jWPJ4pHmH15vqQL50Seq9mfBwEV5FPkFsv9LTr
1W5EL5Rl+OyrooGrOgSM7LqRpXlFzwG8N9jDL1lF1Wmy+y6ytDAzknLvjBbIw2vQH/yFlVmNR0cY
CNoQ6cmfu0Pcq1zVwhT0QPErfOD/aEDyP04d9f3cr4l+9kM6PvxNThLsYP/9/VJI05hWjFYxoYUi
8oYkWBPgWlyEk89LLy6gVKy+UvF5xd739V2lrsQyiztpJql1kJiyDNk7d/VI87IztbA2/ZbtuPvs
agf99ncp9uuJFWmSIgZQok4NZJ5ZBsBgGvxzfRMtFNuhDQ4mX9zEAAxeltEUK8MlkKphiv5+7Qsl
+S6xwkR/0tPq0IjWs9oo6KFOC0nvfrg5JIdxQG+BjQWU5UIsu2pF3STMEaHj0CCNabC/Prolrw3J
ILThoo0c6ufSDgaAtaoLTYgwHyG45IH+ovEtJe++jrgxtr2u0jvLmPqVCGFpZyCC1uZbG9hzuX2M
ArHK0e6ihgN1Y6hUFOLR4iivVa3V3aOa2K0UKZfsoVI8q9igax/ltfM4AYyyidHEHNUDjezK1tlz
eleQbRatzObSiTq1I+3FaVJLq5rYPK7oXeTNvqmmr7cvGNQmUS6AvtgsRno+FJaDR9LVJhFGU7Wz
kuzRUqPSM/vxsdCtB/CM3550wJSdGJzn9iR4LBItSxwVBil/t/r7irCgnl57SOhdH9jS3AGZCy1m
KOiBXUP2RroSsQGNpqEO1AIAzapYE0hYtADIoTlDBxwwkJyPxBBTjYLbhId/WnsWyCK028sJKOAA
GYXHArovL9r00zpNY4iNYv3BfBcZYQ1ttiz/eX2iFiKfUyPyrTYVbWNnCYxUgzZ6qMtu6tIGAkJf
a11eNoTcKFwDgiAZP5eRMcrLufzptnuu/I7ah2Z4vT6WhSXBzYzkKxDZkBZUpfgqB9Vqaiu5EZbm
e+z+KW5/tDuIesEZiegXHRPywa+0VjSKooswqx4b/t6zXZ5Yfjm9XB/GwkwhXEIngT1zLV5oOPeM
adWkKCJMuZe3z+S9XlOYX7QAtj4wroDAC4HT+d7lTWxNeLwLEJfXm7QcHtsx2rBmjaxjyQwotXDJ
zSRhuBTOzdRaYzqTg7tOKI+q4L4tMr+pV+pVC4tOkGsHixKk1yHSO/+IE49SjVQYLfjpwqh6Uqen
4s/tiwEqKBRZsacALJamiiguSGKdDMe8TrZK04dl7b6JSF3x9YtT9UnsDpIhC8bORzENNlCY3YCt
1eu7Sem3ed2+p0m+Uj5cCj9APQbAL4D3OIvyu8punLwhNIb/dd3Ii3QFOsZFegdYyDbnaE1rs2RP
Y+2O1AIUL9WvRoc4W5fFX67P6kKgMDOgIURAO9fc8Hc+3JEkEzBAmQiLftwORfKkWOXXLiPfjAji
A/b0ft3cAs8Oev2gb4enEVh2IEZ9bg8sAWpU9K0IrSHTt+gozX53jdvvU4R7QQKi5M3kAgCGrqfi
velARV9FJnjzKrv8Gx8ya4bOhBgOKP2l4CFunEaFYpcIY8hsNpChA7M6CLly387ClUHPx0t6Cc58
puBFAcMh2pOkkzFZaErihSVCnVTdYxLn33JlhE6FyLtkV5CqekK/F7lXG5P7bUScoFPstdL+0un8
lK0DbgxtgTL/PtgaarvsNBGOPNkYTg05xjWlx4VwDL4F6IT/mJh/wokDoENGKTfQCg7og0dGsHIo
QRPnfhavISKXBjM/P9DlCBk5APPPLSXCHaNOK0ToGj44jorbaXzBQAXJmM+DgX4iaW/kgwA4SkxT
OPh9jDbklTh5vv7k/YDzps6dC1DYkROEboY3cq+nU6gVNWBn39NC3TDtSxnH/hi/aP3x+v5bWhfc
l/M8Qe8ZsL3z2dKFnbg0Alf0g25/2/pK/O3270PYCRI4c1kGFJTn3++YiYJM3k5hu4/bgCRPoNlM
k+11IwtLPncJ44aZ+bkuqCPwiBtt1k9WCGns6DVr3v7m8zib81WPOEyeIzPuiJK3VkjL7xRCW8ih
XjewsOb4/f8amP/89HAYXGkKCgNwBbtGBxVo1Aeu86pb/WaMmd/rcXDd4uKMQTYWFBSflQH93GKS
O8OkpoUFHN8mjXflynW/cFEigwYeDw3jsi66otqhbyiHRHoISdQU5+RIs78YwKkFacryvu4Jt7gd
UvE7R/Y8NeyVRVkbg3T7dWmscwzCDrtoo2kbtQn4ytlYtgB4q41eFUAO50U6WXYjMqwKaU6ImvF7
QNCq/KBH/vV1XjjeWIh/Tcw/4cSEQpk6UxFhmoCfLZXZG5r5d/p23crSbjq1Mv+KEytW4eiiERhI
qu5BBK2vlafnAyb5RDCIgH0PvJWI603p+y6pKGCthR1ayQ+C9tJxV6c/zI9G3A4YQnoZCFYkKmaI
q5yWBb+fWzoUTJKi+ODKH7e+PSlx9n1pxWvWaQT+1g4jp/cHdcOBbovM3/W0gpdfnrB/xyEtO/q3
dbQZYxyDtuvNfZQEZr6NfqJx8vrCL24v3B1gg5x1++RUErhTlQkJHxIq1s9CQXfwc2762d/srhMj
kq9iUadT04kIOF6cb0mp7+2o+3F9HPN8XG6wf8chJSKySVdTY1BIiGfYB+vzbUz7CY1AawTdSwcF
tyFYlNBVixqTZGes4sLBmjuhUnkTC+IouHkc7rwOs6YaIkr5gcKEm2rj1IOeyd1Z5V33217TSFwY
ASDYKFzOYGyomkjRj27yvh0MYoUdmMV/pWtsdAsLgZgbtLv4G6QAFy0YTHUp7y3chDWQ9xnzQWJp
rOmlXo7BhQXcfPAl0B2Tx0AGBELmmOkhH/3J8Nz+7tZVQPoZTJ2gqEDbwkWhWhArrsDQiTKKnaEN
OdpUer6LE3LzIYcZYmOxIV6CzKC0mRw0AlSNpujhNKIgrmyJfSy1Q5vvdHXlBF4e83NL84Se+Pek
JWpeNbCkjF9cdl8COasB3VbcXrQ+tzPvjhM7NcmUsipcPdTI4JvGc8cKr27D0aBB0xza22ELaGBB
ARNhNviwLvqRHRcsDUVu6yHIhbALEs+KH3tb83Txcn1DLG24E0NyiqWaasi/zIYiR9+M3fcGyKTr
Fi4dPvAKINecCVEAkZC39AAWCFVVmRXW0E4SZg6xqGz4Wbf5Nu3zn7oY3q/bWxjR3PMKIRu8UuZa
+flKKSyO+k4bx9Ae7N8Fgauxs5vLILOP+SS0A7Tu4mGsGZXJs8Icw8x6SbZmsrIml54Gn59JvfDw
QZBqSHutrXmtJzE+b3/Lu0OTPII49y/m6MSCFLVYdleOZWSMYZTnXtd+mdaCu6VFmNlo4OfxD/iz
80VQE8dODZ1OYZZOM62u18fG7a4MFZt/TUhBcBk7ZES35xQaiBxbEQzIDxbDSpC6kPhBXgBEPuCm
Q7h7IZYaV5Oh9x12U8/vjMinhkfZjsS7WPFxHK1p05GArBU5FmYP9TVwuwOHg0ejLGwc902ZN22L
VLc++A7v0Nt7++TBAhLpKHsjxSMfksiExlhnVOglin860JceWdDnu+ubbKEtHMw5SN6CvnXOfzr6
+SYoCiMquh61mrp+nKxpm6MHTKXEU4u7uHuMq/uiL+/q6uZAFlZR70D6ftaVkPO5SPQ6yagjyc5B
kpWI/tfAzI1Kze+QJ1nJkC0cVEwfKjgqWo0AzZIOqp5apaZ2FZKu7p72f4aZev3r9Ulc2gqnJqST
muU1mh06hnxrqwRQNXvkPF/ZC4smUONClgIUqsiCnS8TU0qN5UqK3GbWx15ftU+6OqzYmM/7eRSL
RYHcLcSykDfGpju3AQ4gQ4wcw1AGd1u6xXPJHJ+U/feCRUGkFb2XcrbiRhfHheIB0iLoH7g4urmS
4ZlPsTpGG3sWMpS/ry/NwupjMyFxZCA6x1NC8nEVcXrQ3URTWKWPKsu9EbwOfXr7VWMgsePiDQvV
DzzFzyduiEYn5zFSeoVQggwKi+XaQ2lhms4sSEszcaFkvQYLWBHno1trk53/d2nlgb6auUSR0oHG
rbSBa/Q76A3I5MLEYvdVmZpeBrEX2k5PLNOfnJgRL9dML3XXEj1L40I7GHKhaB2ZZc3OZ46N4OlN
OtohhAIBVRL5kG+8vgHmn34xNDwoAC9UQR0jE+wYEZnMbkq6UGkHz+KHSdmNA+i2Vsws3UEGtMzg
QhFsoNVciqYrFfy2mgI7BrhvumqrgjpaVfZNe08csdfaJMgp3cWOQMfYStvx4hARt+GixTxeZJRR
rxJKbORdSNM3ReR+0d1PHTr4itvBUcCUnBiS7orJAKGZaxddKAjYl2Yis4KtlU6WdgSoQvAXItJL
6AzKQ6md1cUAcvxvSg4o28pZXZoshJyQm0LIA9Sh5EgLvRvjOkeJj5XOtoUv1TpyZ8ROIIoV17YQ
UwOhiyKQ6aAUdyFtFIPzbShL2ocDfxHxsMnrH7GC4kUUb9P64/ouX3JzeIQAcIrX74wjOD9HplkS
k7bYfXpi78nYVn6ZVb/BcLwSLixcEShd/GtH2gGC99rQmVkXpv+QmD82v4zv7VA9sl8rId3SLkCi
DsoF4ElE8C551LbKysKoxzbM+6D1zDXepaXpQn8laLdw20HfSqrxDHla9pTzLuymIhzRoBSx5sV2
1rDGS6MAqgPbTIXvQd7mfFUIgAr6UBKclzwJ/sTaWpv2kttGUhNSVtjMKLDKq16lBVjCoy5UaVhl
/5j9NwTwWneo0SCTfbfXFI2Wjg62MurkSG+CjEkajqMYDQX9YRdG0GCgyUdT/yoFCsdr6YIFThJw
w54Ymuf15B3vQqnT0flsqHwyeBaYdDwIEe0NUr8xo/PUuH0282oL2m7qm8XvDHyCWOSVPbhQRsfP
mNViZnZJxBDS5cRVSFW3Ki4nqrNHq20fh5SiigvKTIug6b4N2rL8pqr5gffU9QAb3aeO8Xr9YC/O
OXwViiEIYS4e5vWguU3V4cBBnsIri70DtnL7vYrWOMI+PYR8T0L+GrgEQLeQj5X2Uk8Ka1QieBBr
sIMxpg/VNL7WQ4+WtGbw1IkEZWYGKf3mtPHPsWu9yiptpDqo36jOLyh9Bno1PnUOSppavquN4tku
tQ1X19q7l44ucD/Ab5szT70cpHY0Rsk9xYRALLZihxxtuU5+O7DMNSGdgUNrzYGDDJ1BFte1ANqc
QlN9pNpO+3F9URf8AtJGKNsAVOaiRCt5tyrR486s9TFMK+7V36zpdpAxHoxwb7hEAdEk9jyJJwdI
DIkeWRS/v8pTnyEfBsjk9SEsuB7TmGu+7meKRcYUlmoe1yobxlApDN8GW9nEju30y7BeE/VnND04
7Mt1g4tzdmJwPignQ4rrys2dCG98phwUrntO+f43BpDUhePBusveTSNAHtmxOoaWuWncYPyLjYtX
KFDNiHSBYLKlATCzsabRJX0Y26735OhvyRpJ7ULAAQvYuSCPwrtaVteK9dapbKb2odFk74pwt60A
UbMLYGRe8cTrrTU1jAXndGrwM7dwsiammebQk9L60C5UsNtsweLp1+kXtb39CX9mR/JNEL21eVPA
Tu64j+rk3DdJ95q4t9MWz4/4/87f531wMhwov+iUDgIrBDraTn8izSvtP8Y1mqilnQxCVCCiIECC
aoV0OHUChqWOIwLtU09Yh4ivXBkLHhJcIQQNezN8EdSS5yelEkMGFtluDM2p97gOCAugH3wl4Fwa
BFjA8egFSSLCGykQJOb0n+NIQYPL85fqdmUDcH2iewrpaB05iU9C5pPFcJO6UYuhGcIuQXjJk5VA
dun3n35ecsGNY3RZJfgQsjEQtp+vRZhLZ/H0+7P/PPn5agqcnRjwfQeyNK0X0Z2m3dc1RPaC625r
xZArh7JNRbQM3ZOhwYOm8Arn6E5+YSEDuvLKXDaE3hsXj9vLEgF1WkuB9MwQErCyu2bqx2TycvtF
FYU3divba2kPQ/IDLycwabkXb6ehUvDf0xGrLz7q/IujHmpzxaks3WAnJuSJQ9cCH12nH0LB0x24
1MYWZFRQzHoo6gMhqTesbYklb3lqUPJiDTU1ngsYJP2PsngY0kPFPoq1S2B55gC4BLkKdIllsJEy
2SawsuoQKqASndC+ZCYK2N7blft/8fzAWf6/Gen8oMYdFcACY9tVgeDmzlXWspGL64M+D+Sj0Kx7
wY5aAng/NjEcAGvU4SHve/botkPhR3pDH+zR1pBlU/u9zSd3n+STtb9+rpbmEcE/UpNAZ4PQbf7z
kwNsTTny+yP6RKvoi6beG2PQrxFUrZmQIgJeoSUSAF011KqPKY8Dzf3iolXi+jiWFuoTzQhAo36J
Mycjo6TkOooI9gcPOnUllF2qHwDZC3q1eZYuqRWdaJiiWnRodgVCz2Ieb7/S7jAVvyYr8yryw3So
Z6dr4Kp5e0mvFfghxOHIrMAbyfUDZppj5xho5ey0j95pNrU2bGv9waVB1Gj+TGF3fRaXlsqFUrmN
7hnoGsh5yspIJlLoQg1bUOb5uP2Kp5GY/bOolTVlJ32+Oi/GhhQLrm9Ap21554ESBFUhKGGHTj9t
OX9O1SPKC1uksn2rCVpN+CAN9oyBew2S2Yq6tdV7ouzFsKFl5JnaTyh6tvSX2qFbKb9jrN9cnwtt
6WSi6QbzAc7yuaxyfjSc2p1oY6A1Spi7qLX9KtKejY74eKaDRfZgpjtwiCESBqXhD8u8y9kRzsI3
R4QhxrHv7xAABXWxliJf0JeDbAiBy0OSEjyf8qON2zTKnQLdQMgamOXBTR2vVfeqMhzL6qdCsyM0
CRiUDEr7MLLHtPopkhJQ4t6rRQPBHve+62pPaeKNkz0PXXZ0uObHfFiBNi4vL6Zvhl2gVVZO1fGc
Rj3VsLws++o6iTeJJ7V9EYxtNTymawepu2jjjv+U1takh9K4rynUnRI8/mmga82mKYhv2SMoMyMP
VYEjyY7X13dhr88tFnMdYCamlqUuosYZxqhEr0XP+fQyVXp8iKnBNoROawiKhWOM/ArajOZQGNj9
OeY4cbJZ3CtWw7FktcLrQ87LaTtm/XRvTT33HVHzVyfv6pdGcZW764NctPzJCYpkKaKZeY+fWLb0
3NIy1HTCwQFVFFEDbXri0xNt4u0AtgPR3OqGkZdHthHgKvQFwGvNk35ij2p5BnLxsoXi+YM+Pfxz
fTQXoQW+DkXfed+jAoWjdf71SSjmoOYa6jeVBV2PLk884IE73xJRugcBarzSYXKxRSR78s01MIUP
7tCGA+gnR9CwQwIcCAhkA1em7SLonA3NlSlkv3C4ZdLAGRiat8PYhRrric9J7DwATGJ4jpK+6X0y
7TDfa7ioxcmciczQQoOK0YWvd4uuNIjZhtp44KbmKdmDqN74zQ+ceWgnZuYderIjEMG0vT7CjEGt
QDVzLxk/ru+KhVVC0RCna04DYXNIe5wTA5JTmmhCWyRfO8GKF1oLzTfcSHu/bmlhytACpgOJjCcn
0vXSOXZKAmxlSmEpIj9AOPQM2Ze7aCg2fdGtkf4tjMpEowHQfQiPAHqXRkVTodkxsxj6/45VBz2e
O9V+vT6cFRNyXgP9qxBqqmBCU+55DEFy7WlY6y9etKGjQERwcOd80/nyl6inJimL6pCn9oDcTNkj
iCmKpzIS9sohWlgduASoZqA2iUZmeR/oMZvctqobFI83wrmzxJ73+7H4eX3SFo4qwAnolp6h6Aic
pT1QRjUSgiRrQrcvrdKrWm3cdwrTITiER07VJsWedCJdAZJcJuk/76iZUxSVa+RlpWAkmsouNWIM
rujv0SZSRw+1/WxrOK/P0Cns2vc8fY7YXemsHC4T63MWpc12Z3VPzCf2vJxlgYr7MCl61YSQpMnv
Mgh3+Y7trD0RLsNr8GrgCKN+PXc+Iqo53ybMLsdxIKIK4659LTT9W69rfm/EQQSedMBr8iDp6kBj
1uS7ibryRL7cozrAYbOoKpq58ZyUjpoWgYdwVIcyjLM+yNUYnCKqdztdDrqfT6zIp800ygr6WKIM
Xaq+Dci7RWJNwWn+oeeLdW5COmyJRUDmNmhlSMp/puqlQ2UcPLoQsnzs4u91Eto3I4KkMc0x/olz
T2pDh9aGXoYQPHI121O0Nazr5f7DkHDcsC3Q4qvK/kO4NeNOCwvVP81DsXKq1j4u/fysdaiTT/h4
rj9MWtBHL9d9xaVHOv/x0qEF4/8I2SOsh+Lcs9eJ7Mtsb9b760YWdy9BwspBsziQgdIFGxNXiS1u
lGFm38fNYUoeiLUCJliYpzmPi14PdUZQy+LnnLoUepZJGaqg7vP6bHN9BMufR/0Y0CJgi2SEdpNV
kDFU8jIctaDRbU8ka2mcS6cNvzIzHv7HwvwLTvZpqfc9EIZlGRY62Y4FXEuZ7OvM3mkkOkxTubLu
SwMCyBjFL8DNERBL3ixJO1JBJLUM28rxBiP3c82/PmWXtWM4SaSN53cpuKsuIkY1qpwBCqMYUR49
jG76HovyEFkdCI7VB6WF9AwpdqbW3SeastHE6I+sekxJu/KImjeX5HHOfoY0sYZNuVvlahkKq8/9
NB2fgVLd8Krd2aBSA8T/T9qIlSvpkob3c+xoLUVMAeqSC+oCsLo6Cu/L0OrtcHSLfcLTA5QPtg1I
OSdRbqAG9jgmk6e5dWBw4edjhpp1BoE+1VebfMPQH+1dX5CFU6gZaPPG7QWg/MUd0nUuJ0JXi1Cb
IGXPQigLBEW9VvBccPCw4qJ2Z2kzcba0sVq7UobJtgtAoA6TA0mJ5yR7SSjx6yb32uGlyb9eH9ai
QbxIwLQ0NyXL0Au0+yii7LPy/0j7ku64eSvtv5Lz7pmPI0j26WTBoQaNJcmyLG1wJFsGwBEkCE6/
vh866Vii66g+uxdZvCmrboEELoB7nwHer9d+ryI+bRr09QS/bF0/UtJEJSH//YQGZXMHhV0XUgi/
sHMMo577rEM6cJqdLtLJYuCVnyhPHH1dP2OsqQasxuWnIxgXR/ku4IggnsR8ysntSJRFgw9IU3AO
loLN+7QTzKj6ktKvDqx6GJuHvLzP7fuPX9CRVPMuxGoBitn1c2vwYDtl7l7tcPvxt58awPL5m7zZ
YTFRs8UAuH1BACx2vWcj0ydy2ZFd8t0Qls/fBKl7O7OcBkE666Ezy61T5tD0mmJ2SsT1VKDV6mna
th2xx1UHT0fcSRhgi/m+dE5N3+WtrnLiu/GsNmRXEGfOK4Qhs47z/JtflJH0eET5BuX21C9e/Aa1
w8qNg6HZVqSISLmtBhrP9XWojbjA6de8MMs5IsZFMxdJVj/ichMPvR+FYb6b8iEN7CYaIURb7e1y
Y4vuE+zANnOYwh8lCu1XCJVEVf5QqAmOKBVKWknjWwmbzCSDiVfgfTP7zznMWfPsdjJfRhQ2utoG
guI+5JemdWr3PTJHsdRQ2Vha9kBSrGaR6EebFmUlF0wDsetUedmJZ348wiKvaC/k/HWxsfamShIv
lwfbGuMhACfxFPD1yErAGH5GWB0VGfjlU+0LeaitTz3dzvRh8NKPF9upQayyhe56PwzaQh6s4MW2
L9oq+fj7j0z/d0NY4r9ZZ33XmtLM8f2DeVkMwOjup3nDTtmFL7N7NfvfRVm9bJN4enRtvArfIeco
bEWMbnEWiojcGMaQhvrl41EdjQc1xgD3fnhprxuBVm4WhmnbNRgDZSxZEfn1wSQbOdDENs7ZbysC
eIBwY3cClQgSOkCrvX+IHiombjfQ+jDOzrlbPzm9s/l4QEenAbAGMENxYK60FuaYbAfXUCYlLvUX
mR91pyBwp75/NYJuMjuwbmusRu+LW7zU+YnD79FptkhkLpowuE8vn7+ZZk4BI/imtTEBYKhT61th
fy4aNBtOgflPxVll87B3M5FTSx4olP2Fr7eNPqcBLKJOXH6OTjAC0Qy8bhzt1m0gI1M5BHeIPOQk
QvdHzbvKimT2YNTxfIo2fDTLvIm1WqJWKZyQ1Xh2dAo2spwT3ef7XgW/f1hdxDP/M6TVGq1mWQbC
xpAMug2kF41V0mWnNM2PjQXPa7kC/Yt5934eLNKKpnJDeQiqNulDmG91HUzWflv0AAsSoFX4+Sxt
X8jkvQ/TZ5IGbi6aA15RlOvrgN+44Vk7+bF7ql56bMYtzWUAJtHJ+UXu0ifUyalXNIcpcFhkO/m+
Augg68M9rN5+/2IFBB20laGpvvRvVrMb/z+XoqkwLJCIZTKUKWwNHIi3z9eBOKGlcywjgBaJ26QH
bdtfdI0mkjW9y/LmEHT3Jg4Q3qmUtvzY9Z7wNsBqWs88s42ZZg2Ek4wk6M+t7NE1N17zKp3tx8nz
VKTVzIbxe21SE4/Nu8uHBOR4Vm+o3s/jpz+IA9rtwopelL9WSbSh/VSyiTcH5qBJ3Q3mThQ0gU00
msXoz8/8RLyjU88H7woVblwm1gccg/DCrHuMiztfK/OrZdYoUL5Y7OvHw/ol10FBD3qGOEChSQlx
gfXj60D08BpZHGYruPCR50wU0WlxN1C95YVxnjmnvL+sH1etd5MDMXFBQo0Z5FZ021fHniLQ0ywx
voOdQVfVaokV18pxdzXxy23TM5IaRcVirmm1p5MP6/OprR+CkvbnQzbATlbP4RnMJcTGLdmc9Dh/
x1UOGTAnLLKNPU8doNs9Pg37mIyVn7iqeMjZ0KUhJwaUtYI+yoThJKaT2Xe99FmqZtXBh6wd0t4d
mrOCZHM8dlYf6XGy4B/Yk2jueHWBhqSR2kLoqy4r/ccCR5E0q73rqevsmGOiy3yjYGiICmbUFnf1
eGEN+W1b+/sHns6c7APY0RS3xt4ohhti2HvR20XqcH9O5dwD8W2ZMvLBrom17ZWxMGURzVh5Sc7x
e8PMhIOy7UMTtFW3phxfs77VES1VE2dyMiPbRqWLlwBfQ5DP2WaQBY/7ebh3DKNLjMYB1j1UcqP6
WWNkzI5F13pxbXpq78LeM69mshHGHEB8VgWJ1HSITYu9+l0xJs1UFalRd1UkS8cARonTqBO03Ri9
EJE94gNPG1mi+AQND6d1Iilh+DwSgPtrM3yFh3AVNeXkbiDbSCMVuHw/ZDgktoy6iZM7MMKgWkeg
fkxbORTtxnQnHnFb2DF8PkRs9j3fGo3wIG8+FzsJD7zI8TDCjOAqk5OiSCr85C9QVeVnugQItdWh
3gjHMa7BMsGVnwYzaA0i45EhyLhVYdem5kj681BxiSVGnCjLZneXTa1K0dwCuLwuMnFQjfN1Gj3z
EVDBDoY82RDzoZLRiNLN7uP1+EtmXnhOAHtgSQZkQe2+39xcypSafVkeNLtbPG3sU5J2v2zS+BOw
0BZZPaxAEA3eBzDdwWpD2uGCH26HIJ0w0PZESnZ/ycmrGEvSeXMgnCGbR3urRwzVXnhjE9k8vJH9
o/LIBWDkUVYbN5I45352Jf1tMZfbjna3U7M1zTmx0V3FqSgqSYZZTC9LYNYzNcQNLtQVH7AcgC6e
8mSAPnxOzCgYQRv9NlhmNLhjPCNVVmeyZ6kOCnQnLll+xQYPybqIXPqJATREm2ube5GrtsKGjIbr
3VqjOvEajz6BBT8cgPyJUv3q8lhNBaqg2VgdlPzmdF0MVlZK5xcGqcj6t/vGy9N+E2s1ZfyONZje
A2pO+sLWZjRhWU/ZiQPksXn5Nshqn+CGS7OiRhDlPfjFnfJPlHhPff/qDmF2lkDKxvdD9THS4jk8
tX+fCrCa94SXitoD3ghHgp0jecob45f9evUWVnPec3OX+T0GMLY48NzWXgKUvfpt8OYqyursW1Qj
afWElaV9CmULGUHdJFHGy8dJ6GiO+Dmj1o1LWc0DKQ2MJW9iEOP75jN1T5xATzyuH6zjNynC6byB
+DNCNN+tIMrrC0MndrD5eByngqxWYeDntVdMeOcFhQ7exhLXRRsT8//4tFbHmbmsFA8HXR0M4JKy
2K0j46QQyKk3snrvTVhq6JsvbMjR7uLOMw1UyNsx0iESmtWEbYRC3AgEoFmi92F4SR3gcsQsWiVZ
Vr6g2/+VFtNjOPqnEsPxX7aI7IB6jAPd6pdBBsemFbeqw8BjQPyMMarN5OPXeDTEIsgP8OPSJ1gt
3dKVgfRDTHpGr+byRjqPrX2iO3A0O7wJsVq9Y2dOBpDYyA4igXUys06kz+NDQBsHh17Ae9clhbKe
uXZhiHmQBKVuKiM37CILIpAfP6mjwwAxF6UxVJKAO3y/8XaNq3PfyCqA8Xgqx71DqvjjCPbRNfUm
xGpNKc1wq9SiOuA2TBLVkmkfKNeNWhv4CT7giObAAHeojAyyOHK4zMlY7rxpUImdtTwKpiyIZos/
+TmopbOHC1ujuBnLgsEuW8Bhc2pGkeKGQFJ/AMNrDOiU+IOrozDAjk8t/7fliJBTF7Q/LlsLHGTd
655B0+h93DUOff/gaRK51e8STJYA9mLtArY8GK+r+Rv2nQGl5rI+VBZEmb1tz595nyc6fKnqU/3C
X9vEuFzhYr+4U+Le+At8B/LrAE+MJD/4U7MPunMbuE92ATfnGN6kZl1tVPvFa++H7KLU52Q8hf46
NgNNB+QWkJuWabgaK3rU1dgrACyof9COiHq49nw8A09FWC1VnY+czj1QNYWTQJGk+238Cd7W2xGs
EhpuW9St0AY7mMAGzbOBZbr9eATHltCbCPaK2TQGdVd0DlrozD7jIa49nEfCdJLa6ZKPIx1LO28j
rfKBmpx+dATeBjdmiO2R1PVqdJtOsYqPD2iRHMBJ1AdE4X3aycyg8XoCQIpWm6a/Yd4uoxHQ3B8P
5mgUSGW7wBUdUSc00b/NDYZWOJQ0Irt+bsfb2vymT/kXHJ1fBJA07GmLSOEqwcF7eUArOkRF5Aty
WD/+wfRFV+k/KXp1Whhd7grkOuzkaOAP6lqrE9XrY+8c6sJIOLiwAi6xmr9+nxdjDuIy5OGeuymP
SL037eLEuzj2kN4EWZ8Q+8acFdBsQIFYuYWupQU/X/eUg8jxIIAiLJgPbPuraVW1Gpms5hUqon10
bULm5uMJtfz9qg6FBt/P719lkozSLpOgLRxwo2TVdgw2NBn0mfX4cZhTw1i9ENOhQ60ZhqHLF5pd
eOH3j7//V6QoMtabcaxFP6q8HppJGQC10fpclDTJ3Tmdney2bKzEG4vUp/YZnAH92J7HlBPUwdw6
/fhHHJ91/3mW6/Ko7+hOU0mRlZtrwjOcTu8HgGU/DnL0SUK/Fa04NGYgH/c+z1AG+sJEKrTzKap7
uLw7XnsixNFxvAmxJKE39xK3yG0cBNvqYKKoNY4orvlnOFH9H6OsZjYsa/pO9hhIODRxW5VxL8It
O2Wpeepxrea3zSaP2hwsG29OFt5ndiIJHEvIaFn+53WsJnY4t52ikKCGhvZDHgIT756F9aecn1g/
J8KskTtVUOIc6WMYsDK5Gms7mlkWufbL6PwuOHRZRz/Hs0aeop9hNIOL8bQOxdsQgGIYXz+ewSem
19qYV1AA5pXEWFpLpn2OjbIV0B8JfpfG8mMkBIIMMHdaLk3vZ3GJMKU9qAoEzMt5ZlFhf4Iu7cdD
Of5afsZYZt+blULyoXPo3ODYbJMo6y4Nw49ZMaXucApUdXwe/4y0WvaiI0xOHKOh82NmGg/djFru
x4M5FWK17KFc0U6GRoh6mgcg3ORtV/u7j2Msy+GX7Sb8OYzVcqysKSxcghhN6d+z9uD4Qzq6j+gq
9MKF6zePneGEEvLx6QYGGjCTkG5eZ+VJz9JWDDscoam2IXm7/W2DoR8z7WcE+/0sALxdqMlCJlNl
On7j7aYb/yDLwEXMhSQLgMi/iBHTCqYvuY1VmVtbWheRLa7CKmVQAvj49Rybz4ASBVB+gYLNL4QE
CYPMkFQBRoJWkIYSYUf6qJ4upDhBPjg2194GWs2DxjU67UmCtGxetL6Kq+m3pebwUt5GWCXmccK9
boD17CH0zsYJJ/E/SC9vvn99gaGtCUERG9/f+V9N+8Fpztv+xGJZHsJ6sbwNsbq52MDQg1XoY83X
m77sI7sJLxQ2MW084tAeN/rbx2//aDz0doEZB7POIquMOQxWkGceyli2f56pxBOR8cy2zrNt/8nb
fxNomR1v0qYjMgkTJwQK2gjnpHFO/2AgsBdZejyQP183dNHZgNh9TcoDdKIT6rAY8K+qepkgQ2kM
u99XiF2mGkg8IA0B8wHox/vhoHedW3UVLnyQSLJ7vzjxXo6d0d9+/yox5yVxBK2WcyW6PkaMoxJQ
33lzLfMTz+1YqnwbaHUkc/UAJzEPA6nFFNXs1jSqqOYnqt6ngqyWvi2C0ICAI8DVU3vf9+qqmLzY
Omm9eGynwQ0TurOgxYHFtXop1K5Nq3FK1L2nbJOjzVp/Aw0JOO464mEZK69K4RT+J3n6TdDVm4Jf
c9va/bLXhAc+lcnEEgl9eg/yLR/P8KMPEW7TEHOD6sgvan1tGPa0X2Z4Z115Cg21rdAnFunRvQAy
zvBACEGVXVexQF6tO2mCxlOhqE7Di7bpIlFeB8Gnj4eyLPZfstybOKv5EMLjuphq0EakET/kpxR0
jn87vCJAs8PSXKNwTTZRyNZpfHtjXYzu9MkIphNH5qPvAsTk/w2xeumD8Ger4R3qAF9sfucBv0hO
vIpTEVbr0uynxpslIuTspvQOvb4IfpsasOQwHGEAKIMaOfTi3+cwKPQLtzbALunDFzP7PPRb0T38
yYv+GWJ5VW+yfjGUNTUsEA4H6ywvn2V/ouhzbMWDJ+pCth8NdJz633+/wc2CBAxny6kz90QNEF8I
k9D6PHnf6+GeN1ee/pPb39uQq6cGlILRZZCsOQjWXPRdnhC4Do2BddaOp4xujs0BHAABGcJ6hPzf
6jzDYF3a+/6M84xY7GGeHeVE6Bf+/isCzQbIYYCukThXQQJHTUTVeIQBrW9MSfYs+H2PdMw0iF2i
DQBiGuoXq8lMmNZ5QZvikENgcnsSdXdswUObCFou0J0G+n55jm9mWVfCH69Dp/vghZ88fW2fWOzH
vn6pvIAYvBgIro8WfRmAVFdhnagiKsco/5PK/tvvXyUTY5RFVjBkQ6/YQFwHcKHfe8MQ3IVwJO7D
oQ81cPBL3z8edF8sxcnQXXIDoPHgpe55+nGE9b6xjrBaE042DoEFdd/LfNiZ8oqE9+1Ffsrk/YdO
ydtdA1FwP8HRDi8B6hjrLt9ohFPoDKK7bAbr2pZsM1H2yXKqbZE/l+wu4NmhCJd+mXVmGJ895xFw
Lx5puHR+PNpfCo/LDwHDA01NC0glEOHeP9BCqNoa/UBf0ia8Kc3wuauojnJB3Ujn2RYmPfvRdcGB
ZVu/MV8cDvkObyb6RCVinfx+/Axcbh106iCsvNbSCFTYAP6Cn2GxfgMm/bZXLk+6abgfJQfsJzfd
NICdaOTMwSl2wI+i0PuXAaFAN4TWqQVj+l88jRhcJjxo7rWXMzDLW5i/lGe+qi7bGaLLvqBbgxif
JauDSzmpM5p5T63Tv7qs/WaN+r5nQAOJkN6ZgSjhZ1uaV9Tq2k2LDlFKp+EWOhd2Ai3kCki9OWmF
sefeDEGNcVP785kTzlfYzmJf0aSAL19Ex2qrCQwH6Ahx6Sk8b+a6joT0XwMH0KveyhItwiwOmNjM
0tsKAC77HA1v1bCNmZn70MZWYeq70vZ5bIC4xCx9Stx5nUYWXYHlZLX41YW/qneEms5OMBftpfpc
sjOH/avm8f++jv/FXuvDv569+ud/47+/1nJqBePd6j//+fRataL67+Vv/vNv3v/FPy/F17ZW9fdu
/a/e/RG++N+Bk+fu+d1/pFUnuulGv7bT7avSRfcjAH7i8i//fz/82+uPb/k0ydd//PW11lW3fBsT
dfXXvz/af/vHXyBFvlmZy/f/+8Or5xJ/dz61bAJA9fnXP3p9Vt0//grMv8OzdzHcskzUN2Aj/Nff
htflExL+HdIWuCGEC3kD2sNYW1Xddvwff7kOPoJMHSzPgUb810eq1stHTvh3C1KsSw6FxQmKM9Zf
/zv4d+/n5/v6W4VjZi2qTiEmssTPFbSsWXAsID2GYDB2xgb8PoswYQFGCyuGXd9YbZy33EtK2FSn
szvSmPvZKT0tFKiXffZ9SNjAIWeBTxtCX2NdH52MKpeSuHyn2rYaIeM2z6mghbGFpZ69cyRuSBEp
XONq7Ga9y5122Pu+8AD1bYzdAOrZ+dD2xbdC2sZ1wZQ4WDS/IxySNLF0jSbtssbad2i0OlFPdHeZ
ZXn7vRlnq4jy1qKJVxXua98Xqoy8vjQ2KDe5n/JqArIXTsM9i0sQarbl6HxuggmU21pScfDHqioi
5Ymsi0JauV+YG9KvAP8YZxmk4iRMTNy8wRca9LoqLStSxAPBtQdmuKzZzrRUsNEQYvFrPg2QMfHs
Byky99USMDpVA682pl3We3sMx30z+m0RE25m6ax8clNyH35wwp7TtvTVAxcwJPKEGXwJyPC9DyVQ
yKKHLy+k+twuyR1mVonWJv/k+VVxZtbOAl8fIHdaliRpfeCxnJFfTxwKpaE72SJhc7Vzu+5FgNEd
sULOCSY8T1oH9BG/doDWJNkGJ/UL04HrdFD0KYfUfQSB9IfO+Kqa5XI2GlHjFfrJKOChnGlGokCW
XawH9qSM3LsS86Xl7lhLXgfYG8VNZt1C4u9J+tkX2VE/NmzsEdAUjAi354hpAcezCk51Y0DSuWpY
VHnjGM1++zKEEvB0EjWh34AZVBePQijIGLSBsQ24uPSk06beXMd5VZ63pO7u/LyZPrud3uehl1b2
FFE270jp4CkOqWtOu4JAMgDbwBknzD2rKvZtGLqkz0IR53A+jsvmycqylE/5VhUBaKJZx2JjGmTE
a8irFcEr7pFAubU32lb1rgu8Zy3D2GrcICIq9CKzLN3YcWiIk8C0ywf+BQ5gn6EgIgqY5GEaRrwM
dtR0UsKpBY/BctijXI3NAfcmvTO5MtKBTH40tnB5jvM5s79K6CYCTE3DCXBdE1PgxuiAsM8HYM9t
pfdhKKAAZavI1Z1I6qLVSTlB6i2zQW6I3HLiW+qVwSdlFiKdeyhBEDe/nW1ebizV44E1Q/a14CaJ
vEF2sdlkxnnY2npjeBTWdLQVzvnggXFGQM8xJydIQd7oN5nRSTvKS96nleNdDq17RwZ7+gL0zwiT
lBFOxQCrT7XaUAio7NFN7IC0xhKbVUk/a+aUD5136/GJbv22y7asIOFdXwA0T1B8nBJwqdqDxCep
zIdm77i540ZGGeR4I317P5MRHCFdJq5ZVbFVWsWmI1KftZllffdpz/aZSWNt+npXB4pdm9wcE+gI
ydjqhFJRl2c3kBySZyDtQXxnCJ1nw8+qxJDj+WhbAPl61Q6acrcDA9UA7PxpT1VDLkMTDhwelbui
Qgrxx/bSg2kgQ3PGvEczHcSlslHPHrpnWeHFRQ7oDI7Kie3oeNbhVWtO3Q4CCzuD0qQJ2VU+GQyr
pKrTIJdhNBbXRVV+VwavI4c1M2a/h2wDpgMzh/tsGoHiahKknGmPXzpeDmH9ILoiGRchhiJrHpmD
4ZRtf6YGcWdpPEjW20kGCBhwrWd8CvaVrtKiuJh9ejMOGapj45nSfuow/nkqag/0gYFeTWD8AsP/
JEYWxgMPIHxYyM8CaB2HFGcdqV4N3oDkzwXJL8NxnncFoOWiQHIO+xy/2nwkpGHnmRbZrSNitx8s
LHcfEhpWmyWdaVzSMrMu+rCyzw0cIpLODdIir7d01k5SAvoQY7VixpfR2LPyEji3tDZEMtmGjH3c
v7aGayVDkPsJNISHyA6qXVl4VdyB3GHOI9+Z5iejU2JnaXNGNhBnTjt/kabRJFWXg9dYtlWkJu+L
KfQDqfItSDAygcdZiRdWIPuZPDFAgTs3KjJHpVaPeaMeJ6MDXBe5JSk8dpUFgPk4Uz/GjnDVbhjY
rVNO0067bXM9++y8zvOU8xbGD9Bo+SSFeijh93Xhe+3NaH4x6iUhggSk0KiOzGA6A5Ee/RegTYPg
0gC302kNbDMhuc562HLkuV1FrscSUE6mjSQ6u3J73Z2VDZZQmD/ZBTwmIq9JW9lPSU5l9wQZHhzO
A+u7U0zO02hY8GarPYhoenlsqv5LCPRqnOXeU1DyNDDootBUmV8kOW9dZVyDWDJhAnN561nbIazO
SPddhaP6jNWBRCjIdDX6dp202VBt80ztfeWxrafAgzZDir2tuYKcy2GesqQqJb2vQ+feD/Nsr6Q3
JraXqyTrHf+BQqR3Vjm0RQR74IMB0Byw/K4DbbOp6RPa6P4MWo7DRsnGjlUtvPuyHV34frkoi7XW
NnCzRTGUqtTtps0w2Xnc5t2XxqS5HWHPc7ec+vuekJS7Rbe8vEtG/Tyuw2GKbTEPbszmVkR1Dh8O
sPp3IufdtlBBnIsqTLigeeSZEGmwGHQUVO2D4Skf4BY6XFRZcYubYha1k3NObNVt1VS/5LJ50uGQ
NP0ExzUuYR7G83nDWXtV+QBV2M71ZDhZwvJi2nSUbzNfuXHtWd+7PNg79cLKQUM29UnvIlaQZESD
EkdLK6G5ddM0dRlXltFHTdbcSyvbWazTUaUa/7KWvn1HWtve1HCngYltoZO6hfiBhWwbk8wCgLiy
bxlIiRd0GIHL6TpQiiipdvNoys+N08xbznVK5BR1oHRBY8Hf2SVwlbM9pbIHYlSqbOMMbopLl0iJ
Fm4iyRxe54QldTlsKhn2Z+iPp6Gp6ig08nlXW+XWNgySFoO3AUsLDWBdR8UAXB5prCHKe3faKtDa
x7ba5KweojGHIqTbmQ8ShbXEsputDeGffHKszUiwM9mBvIKLwCeqZxeYV3lpgL0c10w3Mco2AbhM
BktMFJnTnoRI4WMLmjHtdhV6HB3Um4FS724EL6yok1WNXbyAUXUbgPlUbLhLi7S2rmnA8lRnOD/4
Id0XuHbHzsI7K5oQ8BvYZbnKvGuN8QI6CYtQl3VlMyCOrQqtNMkojlm5+YALfBFVoz9GrWUWuwHg
3ZThPHLJCE5N2r8SAqBdEe5gUcH2/oDDwqCnIJJ+/wm4bxmXQ/nU43axV0bvRWXPb6Gamfqzds+Z
J0DmMPyuBAGImXvJaRujzBcmVaGsB8aaNh7r9jPWzA4YhqQvCzux2iF7hYBptxFc+DvPzcCynFC/
4MJ+0X5d3868uVEAosOwffBThRMWgLfQCy6RfH0fCpp3OJAOcUu1imZAUN2cbCvGv9eGtm6M0sZO
1leXXdHs56oCaYiKiEr149hTwP3GmDZmCfaZNQb9BmjWvcHLVzLrLtU83Nmzfio7G0o8Hm3TEfeF
jROO/HnwibvRPbE2VVG3NLIl6XeQvjBZJM35SdnCjTw+0q1gTncuOnO6MGYc2LoB02oOKus+bMhX
h9pq23hwwZ0t4eMEWYk4a80RU8Rg3Z3ZUgdVjLCarpu+ffSacgTlNS+sJ+A6/cgTlEWgRsuDsIJx
l5F5iwPYvrOaO9+fLoSYjNTts+YOPnh9Chyn901nvIY0vFddGHk4xz1DhSBHwz1VkjVRU4D77k2Q
7426xn4F5RHI9Sls1ZkHt/mpt76rwPlqzbVOGsnOFZT7KG2ePFHTQy0LmXq18rdl6NS7wvvuDNg1
uOscgmB66JgZxHNTujuvrj+Xy92EVIRHuaq6CA+73xSA+HBV7kI2zpc4JG59nKn9LNcxmwRwWTk5
rwwTTjxo2qVN0cDZ1zd7IKmuyFAh3ZTOK28JDu2d2o2uaPdmYLjgaHgRmKd96PBLQ5Yy7fwiu8ny
zo1tCDkO3nQbCOeTxuO+BJIf/5NPgfkcCtRTfP3NotI6FBpiy00+fZ4z9dIG2a1izpXVsApz3YKr
rb9IshAbm5cEuof4FQ4dLko4dGJQYBlye4T2nDecoRfMD3Og52u4qs+p1TF+7rHQ2WXgdMXSr5uk
DVAS0oO1aYbmOw3RzbWqy3IWEhJGMmV5i5Ma9nOm5yFxYR6yxHAAjuD15QD25heHBpCX4UYPKhJm
oFmLEFUpT3+HfAL9RGtm3Xp9NXxzhCxiCLkMV7Y0bY1kQFD7aal9wamjZVoRTdOpERonr15+4ZNu
thm1na/C69tzBTQqDuM2pOQlmH1FZ+9nAWHvtgg3TGeRduR3IqHW77oKmwJolmUQfOamsfgThAJZ
Qz66kP/WBp0Tj1rY69qxikow/ZM+1J4RFdm8h7J4QjKUw5anWuB8GDcEqq9DY+KuaIbbQNv9RZ7J
ve6zDKRWpq96k8mNOxCZMNhh0AwZFBVKa+cL9bVzZ5h9WaAdhc4MnQcdGU12DwrCEHeOI8FCU5BN
mXvrqqjFHhI8asunwj+39YtTPaJzd8GdCncH2aJggGOY13J1KUN9aRfzJhjsGDXaKW3Y/FjNCr5i
nkGa65Dm4ZlLhlQOjvsAQbc7zw3LPWgbDi5/g7Ufyuml5FiMEbo533La3nnNuPEbBzs2tEEY/jRk
NtAJRu5eCWh5D+E+0zvDnuI63xOjuBSV3E8esZ/h5u6lHrceeBvsHN5f4Z46xyi8vbZluBkV0mVn
43Y5Q/tSuJAtt0pzOme20V3kndOBUaviuTdxybacYTsbxANt1ocMesnHWJnVqCLbDDYeoDLFJK/B
DN4UeIx3kqB6UtpkpwO3iuu53EOo/9z0cIQZZm88o9zw4tYw6cM4Kx6P8/9Q92XbkeNWtr9yP8Do
y3l45RBzKBShMfOFK1NSguAEgCBIgF/fO8p97aq67Xa339oPtexcLqUUIoFz9iiUk8cSpVrcD9ts
nib/0djEz92ZJgd/ghoUU3N6bjTWzJb7Em5Re2XYSX621DcbCQY3n4KlfU4HNHdMy31BANVi2WZB
jmlJhWsycG/VU5qKwcmrLu5KQGUz0tI98dxPiF1x7FiPuU8Xtmn7uL55lYzKdq2XDVZJvl3Sdtgn
XbDs0siEBUQPJMaP6Pob9A7LLa3Ss0ytPnVEhlWhaIA3F5bMOaum+UkACz5SNxr3oTNhRPG7jVfX
vKQ67I7Wtm9+OD9OQqLdRFv33Lvz+CRjcZr9GiMv3uAsHV2sG8Zpk5LES3oMZ3mYNV1yl/tmDyF2
sCWWzznQu2bjmERmdHHZa2Wxb3ucE2DCzvwZNJhoSjSuZ7Hxv1Mfd6rs8IFjBMDe6tbeGyzUGDZl
BCZadKmTGTZ8NxXdpgD0h0TA2tXqQxyNKLRdmIuFXTt5pAjfaFdXOYRN9IBU17SgQedtESOXvFpp
32qDMa3rIr5D3msKQQBebaRefTeAxcteeM/cTsfJawFdj4Bl7Bhkka342QNTkMGFfQDhRYrBNA3O
GEhxsaKSjRURe1E40pJRerhUhw6Jp58wIeAqojDbcp0Me6eRECHEwEhcxLA5WgQFp5AN0yQ0GQBT
u3fc9LwoXAO1b7ycCK/D/zfCNj816datVIvhDWH13OXvqga7YGHCw84Bl23sSn+7WnHycNl4TTpn
AzSXOEfSBx7BhadY/9N0Tr8ZAB2XDsUY1cTtgajUz5hGePQasrNYyAethmtF1Jfu2g3Kx55j0dSv
Yxq2hSuhqw+jfsmqlXlXx9DHzgnT12SOcNkv3XLHwNCFQjz4/UxNPrlLmi0CN1/i2LgZ72O/5E68
oU1y9Ptos1o3LTDP28IG7bHvIAVJWYNJh9Ind/YuPTdn1tV1qZV7w5RaZ8INnaOIklepgFIahqXY
p6eqgWaVBqxgIkG/bfQulbk1xu5x7z/oSZVGRZtQ8kJ4wU5BcZd7iASIEy8P1nYXR8tz1Y0w4cfo
8Ni4nnOLZXh/pIB/RUOjshnXBN7xGtusjwENSVynVNL6RxUYAIeTMM2GdYx+o7W2xYK8AZxQLt0o
X2Eim3rMFRH0W916cxUlP6quqc+rHYoa/+UgFxT61RV5dYGOfgmOW2cCZRNO+DdGUQ+59P16U7Wf
vUHSWtgiQ00hmG6dN1GD/K9Rd6+6QTlLMwxfQY3Mg6VCUBsnHd10Q7BBT/bwzEY656ZJ4vvoyUqW
atwfnj89mNBAusZ8d9vH6CDsgVAOapzf8CPyPfeDdyC8+O7QBFj0cdhBsMWHbYUInI03JvUXagpu
AyAIODxxdcUz2dw/kUICLkAqBOCEaZ2fF3SWZM6IZaDV8VxwjVJghvDTDLUzdFPb4eLj9w18yt48
tAtnwPXmLWTR23YYP4HD1KXb2bjww2kuUfIg83BwAQIv7fxd4jzMWsOfwzGAyGC4NbG4drMVu9XG
8uq1+C2nNnjrLdrzKiA1M9MEnkCoqUfjLIVegv6me+bd2JJU2GXYNliqb1zQs8bzm3U+uemq9o6x
WusrwqQOEzx7iKm3+2Ud5nypSJ5aPiLBw2RWMQLEqx/K2p0P4zyVIV7rF0LrGD0hoQJE1QHl8wG1
Bjo9Rc4yXpYBM/s6jDtBxE/ER+QD11uX63iDyIIz89LD0q3whvfsO9Djl8E3v5pFo6s3reQDH+YC
juJsEQFCDeIoLkJQvdfB65COSSuJSIgYPdyYgGTOgKKUY5OaXdjqaUeABLN0nLBfWtT+9Pw4q2ZC
GeXSY49Ypn3aC75flkPfskNYw+0CPYqFudfpMjdeMRPhsEesGqCmtjrVid8WMZzGIVFIP3Hld4LY
oLIPzR4DLckDcAMH/ITzA/wtRaiAVY9edV+EFmTTdivFnsJvHTr0MgOfJuZzubyQSuhjytcDnav2
yJOePmBMRPwnb1/qBSBiHXpzkcJA/AzPZ4h3hcGqj7wUphsQP/O3FTSiA8Qz3swA0zGjmzAPSE/B
+AIiU6N7nABWpo6o83CqNrKnfuarX4GO06Ii+MywiasC5Su3KfAu6HpzNgh3ZxsncruyaSWwcG/K
HDVWx8CRKOEMSVco6Q+ffQJ+wrO3idI8ihaLmBQXs7idBDoow7otmBOco6VytpZ6slwnHD1BOyQl
lyMEuCLYhu2Ew2shePsVD3NZeTuUHOdxxddLO+AjxYXJNhz9GVP8DZGs4jRIpDc2fMlR3LjpYqDi
EabLpygh4pEiqqWUFVaTvq81LOfs6ATiDmFhR2mGO57lVRnt9VPnxQ9VOpeGA/7GkKTBrnQ73XK+
FZU6DLHpcVcDk2tx6jj6GkeX2o1o6SqHboZYyizljckC6j8SOfZHNCKum4gB25BDXDJMux5RpvQW
bz0ELlc5+IpoQ/D1i2lUm8DXZ4UCEmyfd1+q/Rr85ssfowR+gfaKu7Db94JuBR8L1sUSFa1Tvviv
Se05v4CYtVgIkrbEWse+EuhyK4w42SjdYD/WkZOrytW5mjENtGy7dORKQiq2fiP3U+tadNPM3RbZ
O3vTXJo43vman5JIRUUI9HyaHNRT0BirgcuGragbWiAhAqx6N1xwQiP0r3XqnRfO1SkErLdzB8qc
bYrcFsBJ70Pj0YMGPOOAKvdfBHZzxH82x4hH6BiS66ZJJBiGaZInLA0fUec/0XsWLD7WpzlKCgxg
7oBec9rAQ19P062GAAlZx5SVoxVFlYxjXte1KhYMLWiOw7ikm+pHP9motGI2iBvGg4aA6mnnpgwn
2GLGV226DojXEsgnx2r9DMb1JBqodCYWf2FxvMl+dc96Wlj/EErk72TIsWl+MC/cc4xF5s5TWk5P
A42qmxU8KjFFKiA94YoDyAx+tjKLvp87CSD7jtxmKh9j5XwEne1K0/Q9YPx5Bw6AZ7MMnkQ1HgE8
rjga9TZMJxyWPEbaa+A8wC+G3J9TMuCF7hOyN7LDyjEOoHbm1kkzrzI/RW3XsjLQ/a2D3U5jfwPs
+uhZDXSWzUC5anlDuYFCqB0C8Du+81ugoIsf58mUOOgM93dp+wI1dAHM64bzjuRKWrTyUvo8eHh3
TGM6xGjPc+kl0ydLqgkbnN++YtrHKjo3mxnKBGfyKO6+/oplLkdDlsEuRsETkOYRcm5dCDI/zW0g
M1/TEva0jZn5jgg3zZ10RmqTLLDUejnv2iVfGySvhXT9SDCSHWj3ASUG3bTTGIoc6yZoEUh6rGrJ
lpCePNgpRDYbO8vBICZ3AU0QEE4R/jAjbLbRc7JvR2Q2RdX6gGiTcctNgD+vJ0RRVGmadRiQsh6n
XB/KhypRb44DSM61YZgTlTxrFJ5mNkBULNSJ2HZU1G5h7VsylY7hoUa89wg9yqvjS1rWuKzy1p+h
CXkUejzM3LtO4HIzXCdeqQDcZe46J7nVsYvNvj+3VfogEu/SaiDW9dwUK7YdZOYUgdKwQPopOluQ
A+YuMCQnwh2yeaywC3oAn9Z6BUZAfJKBFPGfKmh8CjMhjotavOxxnwM8RIRC4J6xt2djxSO0tnOB
8wbRTgm17skf/F/obQMYYTB9dAPYjihFZBts10WarPXe98IO442WajMvut5yDIBBxuLF24xJG+zS
0bj7ocIQA2KpspnFwI6Oub5rH+HnRNycbLwXUKtH2nqbyLi5iptHXIc7hcwlPCS9OcGPaVsAITH8
JCxVeP0tcbbYM/DjBkPZD4745oXae8Ld9T6LdYFXwzBR9EGiypaPDc0n6kI/k85LJmeRNGVi3Spr
0iC5koZdasRxYCHwpqIxgfdYLcJ+HyMs5UpUzjEh/SuwWFFg/CR5TWJ29Fldg1Va6mJe61sbmKYw
UfXDI8GDi8FjGd7xm4VJCPNHONRls8wwqOByJUy/NLjaFq8pnRixP7oPd5giT6u8g/36gLUdDE/P
swqh/rjwzUVU3c0qI25SO0ApoOTzJrPlyBhOuxBSgjVrnOZbhHvJ6ebHbjWX1LZtm+vJyNwu9EP7
P3QkQRizdqaAIxvwlh9h8GAwKs1hvJF2vSYCq3/T+AfEN6271FUsq+V8TmDhEOzA2nhT++ocNuJo
dF/2Np4KBuzqxrj3mbhyORPTtMVv33JrP5Hejpg3VXQjds+VjziR9PJYVV2No3zOxSqymdQfYuFv
NNoNdt66tMLtj620d71vVXovZkuX/Wo5xzjnLukGEVWYH1Bfiq0I2F46g3pwCFCPgOzTliOm2ccx
Rv0WvGuXfkMczm2UoiQyeOiM+d4HARBqaHJG0R7YNJTLym/NUiWHoNJpFqz+IRT4PFAi6B9HH/QF
h2lhBYn4G4jaiwQ4ZBo+BjIEkaSbvhyckBQxGvKK1JE4WtN7BhZL9KsdlrSIljTA/66G18VhU16F
pM7hYTqycDobPeySqPtYQv9K7IhXEzfU2fedPSUzNAgGAXtdJzaRLwFacJzkcS8KNE29TrGLxQyq
/bNU/iFGXjZEI0T8CgcE0g1zSqA0iWs38zl5nzyBwsO26jNpMehzv6NFPDCAc6RbP4e2HpEGQseN
D1HCM4q6e0hoRp7uleR+k6VQRu7ZKP23wDNQTthoplvqeuQ8/8Y+dCEy9/IxRjJgphEd+61Bt9mb
0TAv0ppHD2MAUceWuRKPV09eg47FV1vFw7lRgBA3iAQ4C+P7eJa5Nz0M4VSfqI4IOns89a1r4vAy
cpN+VnMjkD9ilvYEeMHZwMMOisJK3SLWruX4vmTd70E2VmUY1/5RsSrxwY9UwbOaQ751Z7QmcxIj
1NsKyHTCbgUpYqOtdcL2M4jWJferGLiN9NSw5UhPxCKa1stWs3l50H5ntg4exo3rs+jSicF/p96d
p3UW8YAKKsw78Rh+GHhPje/OHwBp29wiRrwDHdQ7YicNPA9cNid8WgJliNz/7rgWhYXzpDcTLD8l
ZnEMO2hGbijp82r2aM7adt1aRBRmobThzU+0+9kjq7V0B/QsClshwmVQ2yTqge5jnT1VXfSWhtMr
FAIeaNNqE7BFbmQwBz9FwPexc3ZSc7YBngU8Qc33JrSYLeLH0PRPAzFvcw88GJl98daI2EGnrrgT
qtGtQrRf2eA/qC6YO+fXQBd6GRqJH3I21Skd5/bBOgkC06G3zEF7xHJTdRrjtvOiREKXQhkCX7Zk
TQ6RlsoXgjo9izBTsCI1WAbpwhncR3NOut4cG9ce4Y+lOZig9JFT2Lo4LjSf1CXjy/1lU+B4odX6
DDzZ5dj2oYfxICzA9VA04Ca/Mw8L7GzmBZubmkqvbfxrYoEwIN0N6YxTs4PqcgYeR5BEOwfRHvB8
UkLagGYc9AO6zzXv5sxiWWIZTmmg/x5TDdi3hH3VUk0Xq1x32i2Cr+DlxgZQzV+H7bBQXR18m0Mz
QwUiwBUgwWnu4zxGBdUuuYMr9TrTQxQTtE6o+wbsJN1hmUB8xWNMT/1ULwdI0ch+bm3yJsdZl0Mo
QUvHlhzaNu6vDlSYUx70xD6MJkUoALJb7vCwzVaFOZqukUWQHDafTE/jgDxv7Q0ftBV9ifar+Rgv
akU1Keu23eAHR1fMrEyUdd7WNfzEZfU99tO9ZEt4At6Ay1/6JPphGU2OYzcMuOYsVLKkicBnduxE
DA3PepbmCZ3oFX69KQG2ELgvZPEkgr0rOZ9mLfhnY63aIcq097ElIMqgH8YjXTVOG0QO8bPw4z6b
q0p/NlPdPoWR1u/GQ3ZgEQiECuWAMwHNe8tazQUVVfxsvGjZMT2yHQCqpojpdBtQz31F55h7lHjx
98a1fD/hsD4O8TKifjOAuCgMq3bjq96cW2cgn7WCNmtsNf3psATRsJ5YwOE5xselPLE2s0tlbkPt
ScQWol6j7JSpLnUweJuetKAh0O+ZOZPC5QZ5CNav7uIy/OYncfYwUiOvYY5fZ5feZ8OY7ZcWkEwf
VeI6CgnFSgR9SxBL98m6fb0Pp34CJYWtB+Gbq7gMgEpQq2HRLqDmxUeMMf0BXTFQCneAOq5dxD5s
gu4NejuZB9OY4nsOPxVhYx4KKVAP4I5Hl/j1C0iCJS4SShjGs/oCIZZznwgtB7cZ03k/0Gn5GetB
PLuQVZ45twvieM8QqeH37Tokh/IXuSop4IJxst3XxNO4ysbEB7vmQ6gDgsGp53emEPCZRyRt4Y2r
ASAP+lcdWv1QdauDXM7UlM0IcVyIiMgbLD1z5nc9BCFmbq5zF2K5RIBLs2u0CwQAlffV1VtwDCkH
r7XTDO4J75Yq1sSJs3YFwmXR4LlHgIUvckY7/LaUSfDdp/QbmWJ7HtIYEjAgItkYjWzv1OO6YZM/
5qsZ9AZZ1fqYLCPBiFjXRT0jM5V2qikkic1VsGp+RWZpf8VXao/Y9aKfYbSAcQkJC5qsG3v3BYqA
BhhjH4SXOoke61i9Bc3U5TWUvEUX1XA+8gRd0NpNbg6wsXGL/Pv2Uq/pfO4bu36feg16t137b2FS
/TJrF12RBu4VdT2QS0ghfXQr0uz9duwfBOdIy+UjzWcnAtgXT/yEUNYIF3pPS4byVYji2vrRT+Cw
Rp1OvVsrLwaqoPtrVRGzXWjfbBp3AF2w8vjB7RQ7duGUlousprJRfm5wM+Ra2/qk3ASPlJnDPAI9
hnOrRQyVCrz3FGmJF8nE8p2GBjCglXLORjWlP+fKVE899RBRReeu4FKmH5SF4a+26+ar8W11UYgU
XUpwXAiBpTwVGR72dAew/z4hJUl3HfFtsyIZRPfZrzN7JaDiyprcxYPp2D6QWr02qZPmpO3iH402
PL9vOWU1SvgDKhepvb4re2DcKyDRsBMX6/M2V/2IP4MzaLMQHPWpS7xnlCAxJ0OIQzAiUDdyPcxP
EFZh0RXJma0cocaevxTUn6dfqEkPNtbhOEw4QDmcgPgWEEsrdv3A2EXPJioG1qui8jogoi50eh00
thdstDXbEUBTYwYlZnxDrN9cqN6bNs0Eu0M52DHMGAeEONd8EIc5mnBcBwq6Zzw50+eUzNLPkHDu
HkUAenMG7L0Hn6eLlEKNt6btXRknHSzJOj6IOBRw8Y90b9NVn4K5aiB01eEMem4KSrII571CU3IJ
ngxkm7r6IwVyj72W4AkqKDNXmTy51qeXsG1WlKCF6qTqpauRWxjcZXdDf7VdAJkm6oKPDaiFchIQ
3wUEYDzE4GTD6aKO7rzUaD3yEXtcYa6bEbUKkG2Qu7YbBcLzTEiPfQgsHuwxKaB9o8Wg+fLGkH6W
iSV17nQeBE7MGT79Jkqu1sb9hxEQfudxdz9pA6Arqnc+m3DxwLEG67INIRTegI/D1NaB4cFwlDAw
O4wMH1M4VEU1qbSwsxxKoLhwvi/Vel6cHk9tkL4DFoA6BhJCKry9wz74EuXchw7Kmrb51Uiv3+pR
4cmVkVSoEE/RHy38FhH5QbcZZChe3W6OHpoK1Zl0ARLri6eUVpAaghB2XhrwyCsUyY39YYgBdKmA
QUZRFToZrkz21fueGrPODdcnBpFm3trefAofOgS0fjo/AfjWN/A9QINXuE7oxMkb0zhzu8rW0JN0
M8SlCuMmrCIPbU9jBNQR/XXPkLmzWcYLciE79E4rBaaMj9DrOCBv8PDXMVQI0OZCNxU76yFCAPdP
lyTrjZIk2mjfOHcdFz7TdMTe4aG8rqCwzJSdXTD29JUpF8jRIvBqEx7T2QS4Q8iINai5GuMXxHfk
zTJMvNAANfjhoJsrViZ9DI1+ZI9L3WDRkstKeUG5BR6KxwBZwY2nnxDVHaCyc1HhNSGgw9Ro9Qvx
puglYFO7nVcB1jWsJ6AIcJ+tmR3MDup0dQjEOHzoAONlZKce26LS2wGdvTj+JVxdvY4+SYVJt5J2
S3jtlh2+YEG1UUfMcPeWLIUWq4gAEMImUN+cNiQI9AcUU8fMw9IMe/TQJ+E79Ej0hIWD31wEIQP0
bO5DpUEXEElMeqWgmq98ZKxcYkjuaMe7mzPJ74mCfNauGN1iSroSb3iKunJuQJBM7NSgSvaJB3fC
ckRuWt4pEUF6BV079qUm3Pjd0rxTFR3chWNTZBFiqQSJvs1CNMXcTuwLoi0TQOVFp701sX1qRpdA
HTy5Hgh1YJ+PzQAdE/h/cuq6qgNE7itUrrGJPwC1X3/IvmYv4STcC47FYcXTHrk/Xdg7P8IuUT8h
4bD7dY6jrQY/9IHXbnxvJ6xMrR6qp2ha1/pYjfU3xbtwA9LAO8dzZDF2TJN+7HGzv/VtON3MoFqo
PAnOL/QvIdYZAgchancfkMbBueciJEj3z8pb9FLE04Bj0eCTywW6TBAj3tXhJU01YuXjADpohj9L
xyR6XoMxuvVVa8YMfXfclK4AzkSYi5cOxUPwAKRpd2mqToEXH8GQJECun6MWZ1mhAWJiQ/Hu4i5j
RjKdh3ZUzqatJnp0Y0gjIRZBrLXXI11uwUpQ7+yIloSHocYJNlvUJPCGx2enbrXeBCNt35G93J4q
qIOvvdTov2MdpG4pwSKZEd67z1G6wvEbgWTIHFGtmYMFuvR1TJ+cSifl5I3BYZ4j9VJBbHOE10Wj
r66b3oEmtxBuaYhXfMgvi0Ea4K+wojz5DKluSQL9rdGjgTgjZlu59E+JN128kFRHvTC/RDTnekSd
Tf8m1hBWnYnf/TpAClXjxcVCsWFiL22hUBvED91IzfPJJneC3mt2I0LnS9ewZsMHCK9aAD/PXRjU
uQ4RV1WhDKMwpAovLsIz9wP0wEfL8KVtbb2NXiG0rhUikNe4xhq4Qp+Kxi1GzDPFzHwULiFZr3zv
BW0kAbwRyEajiaxOWqT8CYby/pPPMDZlPTKnz6gwBo+rIAwqg2SI7hxUEGf1Sh10/aT60o8VZDFu
Yrcwr4bXxg004BTmfG/UMp+CoMeFZ7VzSWhIczWS/uKnyFeX8EG/+Q2dNorr+pQOPbssmCMO4OYB
O3tjRzIfyxmuCFDmNHFYCSwgKYc2jC/pEpuisR59lhik3oQAhG19VFeiJ8huGhkln0irQKkG5MRf
8D7OGYW+Jo9WJC54VdBv0g52oqyjffTgWxV/j8YOz37QtvC9WFgAs6ThGMiauH5htEfK5YhSnTMy
n72bDRXshl7o7wEJV9+ctOmu1E/MVqDL5X2N2r4Y4D78SaXPoVgIpmNDlninhruGKlipBbY8O5km
QBIdhm+chKT56KFEfQ6TTp9m4Y4Hy31xYMOKG9/HhUcMBDVr7AYFLBoGKvhB5Nj0pq+lNs0R6a/N
xzJ3tDTtCIlPEIZpjuEEnklMUnV7D7vDbq1xqvzsRx/dU4i+h+Q/BWQoaL/8cLuUfY6svWHYMzu1
hFOGhEf+Ab25Ora6afcViyMF1R7eP9ymiSOzKUVOayL5vK3TFXeXSvgGGN10SIAc5ThVQT/jpTwr
OFruTTfzBlG3/n6BAeU7Jvf6K4Vg8QXWWR+tBT2SeJyExjZLJaiGu90ohVavp8+0WUDOTy5Jd35s
gsLG+Bvh9E/ADC5mi32cn40HH40ZV3RfxDqCZyaKObafcE9sO3q4tNapxN4RP7myAYkHFxn1F/eH
ghHzVbjRtDPa9XMasRoxYBybvlEhcMoWOIzkNXRkgs74QHVgHmMeR58mkHYs0AHbbxdjFywJ1QGH
vAdm3KsuDGLGXySRQEEmF/5ajywwDknJ8EC7Zp1sDqN4/cnCIdj5fE42HqTNYGHSYec2VCAjWy2Y
pqGkOki8lZhuYE3ej/c9CsCJPYSjnD+q1KteaB0OCOpPwdOZOJGfY7DGm7CG6MwzIz4Bx7q3tTPA
Qrw7Cjya8fIXv69dSwMUIwaUgjkOI3viAYSMIK68n04knW+o8ba7mZvlsmqveRN0Me98auENGR1o
Mk7G02K/WNuUy8RMGaW9D3dAkBaxhOAYvhmbgf/lGWTtvAxxTzJk+An/p48h6jTA2rBvgC/R7C+g
rdOROzXd6Sodd73wp1/NCnENRMs4KnseQCgnCJQk7qJLD1UbOYE7ttTSDDkgFLIdaqr2ChrsQiiP
A8hav0aw93CWD9BiLv0CRkcPEeY+2KPBrAZ996xBhXZlC0ICFsABJHE/BQLcL5gfqDQxFp2cUHc7
25LgNC73xbltlwOM98OumXyG3ZqCf0liw97WWIC+xHMI0grz0RUjxTmZmP7J0tZsepQclJaQ+plN
UByXIgbZbnzIFBtf6lMvoaRPoBEr5gGviJooe+oNeY86DJDT2HkHZAzUB85G9WLW2sCO0QdXCh/Q
YRgDXsTOZDZNY+vrX/xpxhIexGynEDia+5KkG4H84Y2PeCD4myHgbdwX3FAg5Ke7h2GqGDRaY4hq
2InI6YPSCppRt4UVwkfLlkXeJx63OPbG7zgfhhKLyrqB29gvtO09kf2FQS1juLNE2waDzbapa6g3
FJbbv0zIEEhqv6t3Bhq6x6aCXJhEqHl0g2bZMiwiWw0j0F+zC/7DXPwH1+zfHMt/djX/Q8vyH2zO
F/E1PE3j19d0/iH+V5ibke31f/+ff/j/Mzc/3N3I/+fIx68ff7RE49/6q7sZ7uh/QyEyshAiVK76
qQOD8V/dzchzuRuVE6RgO/Ccw878e3czonHje5cTjmDkWeDL4R7+zd0c/1sEq3SSItEgcmL883/i
bv6j252gVwlnNXLf/xTts6AUR9yla7c0BhYlKXW3dbI6/6NIjr9/9T8FiaCYzHFUJcl1aMJvPR7J
zEJ1/LvP+T+euN/7sv/Rd373a/8uRUS5Gh5trPI3nBUXKJOSQoVx+C9+8T9FRvjY9GXvzdV16Jrv
ArpxgIYwlf1r3/n9J/rdd+7PCoBJhe9cLRjugOceYSr7Zykl9+/w797xv3/kf8r2SMM1AErR0Rtw
CqQpLoT/6AYH8hawHft/7fv/kxN+wd9A1hV/hWu1OfKl3cRolP8nUUH/6NeKB/73H04icGRDCVpd
AQ8C5QqCV7Qe4J3726v5nzwy/+izQVzB77+2Aq22WsbSazxzzE8jpszQZSiEqJ1/8tz8Mafvb5/+
Pafg93/DxI1ZhwjsOo3FijJTIXZjqNzchGzCBXYXKLv6J3Hidvtf/0j/4ONy//T+dgnIxKnrk2uj
9cMKLSFwksD+9VT/Q1TFf+MV+3O+GHqjh2EIo/jq0Ah29RkVZ2P49l9/4799JP/Jg/pbmfrv3oIW
UQA6Vnq+KumWngRysHJ0m+296TVZX/gI4y6G6/bSyqaEgRRCyV2nP6pqH08b/JOnH9AQ/ZMf9E+1
EX//vf3pfZfcVcEK3uGqKwnp5LJZ6ZHAudycIyyfof/TJLAfkjWbvf2cvMdLmw14ZTspD5Vz6v+d
s/NajhvZsugXIQLevALlWSyCntILgpJIeI+E+/pZpRsz0Y1LE1NPCrHVYBWAPJl5cu+1HRxF//mj
7o3zv8k54Yt6i2OTiTCy97Od/Zvbdi5vH922RfGQ7SbIx6jvbzkf3Gvar4nWtckd0cYrXH/KgMUd
e6XU2KhlNpKoPEgHrpWNnlw4HKjV38B1/tKIPvocizqDKjuRGnXifC4/mxkcFMa1a+fdVjG5Q3i0
VPYYdGBv0XnRqna5PyWoGbLqAPB5gR64Y4fuzNyn6QaHjss66Os7ZH0yyhX132MQkUaKoLeKb2sC
4l21sfYDTmG71hEfJZXbZbI3NPCZo6q6V6RMuFnbo203kifwFMdWrt/jyjnGVf7iaPGdOknXwolf
xjZ8lFowKxjmcW4cBlaHTTRd2Yp0bQn0HmPU7rtAe+TY5Feay6uB5gD+0vEnEpR1lNUrJ4quhMRh
ZRDssGOhjppPZjfesy44oKra0tW+kiICBSX5cL5jMQQO+ginthfbWVduE6n9GRf1dVEp9MDVeucg
14ri7DY2wSjVEh6XDHd3lj0N0rCBrr9uDGi98Cw2ajYejLg6YDTetn19BZjipCnF3VluEQJDRHMV
+PR7L6yCixquDHmIOzCtfbVnggMDNGKVQCIlMjW/lttC51BIa90Az9XXz/yzKrgs7OPM1D+xQecM
e6PGDa2HfH3RpZe8tWTAEumw1vb1gRdi7kw8k9WPy669KN56mae2WWm1X+PwcSMzONl2fPf1tT8Z
BfJi6dVLLb40y6h9uDnAGtA5R7cJfoYbujLO/494/39l87yk/ed0h0ZusvRwav1pcG6Fnh0SOf0G
rPjJI11S3KymVRys2DWSYUm4c1beCWRrq8tuzqKISsZoS4kWthgs7cGTjJSWQJvK2xQ94oXvzaI+
jobtVLWpND5OXZ84TiQ/ZvFdDMBnN2dR4gT4btgZc+MPFvONY4TNbmjS6LI1hbwYvpwqJ8ReZq2f
jdkPi6aSaYZvX9/4zz74YqDmTjTFciQaX3H6mc7S7APUrr6Zkz6+OLCzf7+Nli1lXT9QdrJAgVTO
JwfEa100VnVnMVYTTSrKc4vHT0fn95zRbyhj+Zu10GcffDFWM7WZEr2MOz9v7W3RINRuOdj9phh/
dvH/GqNTW6c2F1edYEN7Zsag0k6rS56n7pyrzz8WcYExNnhCbapMzcE5vjZjlQQgmb6++vnB/fca
A/7Xv6+e95yeDKgXfXp+AiQfjO0sva/T5IpDqPdBjw9Fh/bToKv6DQH5s5u1GLWtaU6znJ5vVpW+
8z55WoFA8+tv89m1F4PWKa0wHRCu+GpTUe0dIAAl2MGvL/7JeozwoX/fKyyy0PIqfB19ZxWvRW5I
P2Zrbt2sD+z1XI8c7fCagbCp1ZNNjkCAPjJAdWkodywZ6puiN4LNbHHuOM6mdspkW3GLCjaMZCqG
iy5nOHIo+Qe3Lb7HXjEvfIEWBQEFjDWOktz5nHW9hSN+CtF/Fy91HpofvD72oh4EIg8aB5WRr1qp
tMuNxsLibT3JUAVMgnuPAt/LOqvkdv/1M/jkAduLEjF3Q+4UtPF8DJWu0sipq3SwOS67+KJGEAoY
nOFITLWTGXhSY3Vua1Obv776x6sF3V4UCUWT6hlbb+djp4zR1Bn5lT50+aoVinLRhK7bi1IhEqPl
96YNIV8lO4bR1CGzIKD6+gt8du/PP/9nIaq1iia43fpWN6mcMrV/zAnH49cX/xv3+dGbtCgLINum
PEYW7DuKo+/lrsQmNsS/LcK5XK2u5nUy9hiU7Ci9njjO4GRRq9dZxOHJ1x/gs2+3KB2llVFlzabx
57y9K6vmShTfxTN9dulF3SilRG+avOv80tJ/V7L+hzPMP19/avP88T66bYvBjZhQE8EZQpaUo9gr
9UQCi1Y47FcljDoh/tNVhfFglSbWsxlF+mqoEbOkFKuDBNEQ+BG+C2fGwoWdXNxbeSFdozUPNgNO
AXY3kwT7KeCoOu+YjoO02c6qma2LCswCh+YPdR/kK2Ue6hXUM3XdS3PtRnZkuFR1hGVKl+86uuUr
VN/axga9BfalrpHOGtU+wo7kdnB5TpLD+QeHmu0qV2f7JXUkWCQRamdtStV7lBzdS5AO00FBGrOi
tz+tJ1v+LaY28eTBSlZT2lbuPCjEplsmFgjTebH6HDUJhiFYfD1ExLH/NcaYC+s8vnC2sRbFSAWh
mJK3UvlBExylnPTaUm2+yws9l4UPHuwy8ixVhzLoOcj3aSoLBIANai3HktgDS9NeIaP0m4r6SVmy
FhW8byK9DWWz8qndEQSBAt+Sk9f7Ue0vWuvq1qLwjXOaV7KltH5b1TeiCX7KRfnw9ev/2YdfFLwx
TnN7AojiYzLQftiNlt8V8gyzxky/i579ZPBa55//o+q1g5RN01jWPjKYdAWkATlOl39z8883+aOH
vCh6SBtsvU/7ygeBlXucxltnkdoblmIaSxCecGdXQeQqCdvLuYzCC5/IotZNc50WVjxVPrzBI4ak
P0lqP1/2RBa1rqkmNRlC1khNFqtXnUAgPcGcuDbYHF82kVqLkic0NbUAFJq+Gsvwq6BNcV7eVB4K
vfGiDjlw4n8/dCEJa2om1fRNDs0RS0yPiTN8E53zyQtlLqrGbJl13FdcW8pgpYqkua7ayzr7urlY
waTTgAGQ0y8/ybzG2EaXbYb18+nZPweBldrSRK656Wd9t8+d4TXUnMvWLOZiCKvjaNaookzfih20
Y0GYuskAbePr1/Gzm70YvY0jzcFk466qIwU7Fc5Lb1Kib7K1Prv4YvRqw9hDmc1N35DKZNVk3SmY
pPKbT35+ZB+Uhr8T/j/qTjPWnSoQ6/m13FenIeAgJXTwJghHAU/j6LgNLZwrX9+mT+qouRi1+D+I
n+o1w7fHGuFggjPMthvphASz2Hz9Kz67WYtRKzlOikBeMfyhir3BrJ8k1Xm76NLGYrSGMdKnqpl4
yLWUgiBtQe8ZKKsuu/pivNom7hEYrnzwKehdxS7ue2SFl117OV4jDH5oLhu/SBCRKMioo0p/+fra
6vnOfvAGGYtBa6KKiBJCrv0xORadtZXtFPfyRi0eggg0UXU9xsZKVrZj/qZqvzLtWdbnK83E5oXc
nL/Vh3hO4WF8U/f+npd99HkWI12PxnJKk9wiVgON4jh6NsgSBdXP5CCSDo4cVOjixqqTfdqfiqJB
xUp9rPUtbJikPh9i1P/PIIj/7arqxvkt/cfoGpKknE0zK32WVBuUpRrWrER8M3Q/edWNRV0o9C6u
2EqWfmAb17DbDoMqfVeJPzlG05e5kRG0O3yfdu7bAAJ+wwUQZzTDK835eFPNZ9tjDc0Ii/KvKOgf
dKV6gnRl343TrHmVAekJXVPrpikEg97k3KrslXilVepw0yt6eFu2/Lu2s61dWVY/4hboVz6qPzls
uNbqOrvsDmmLV6HMs0IZzDH1tR7Qo8NB/R6Rk3VZqVmmd45ICwwRNIWPh+hdVbF1kus+f/PRz6Pn
o7d4UcfmvEQ4phAIVY/ZNbwq9BZsG6Hd5K9qOFxWF/RFRRs4n8IlOmS+FY6vAi+ZOTx9XRU+eTf1
RTVDHws27ZxwFIzOOncSVEvVd0/1b9rHB/dGX5SzuIvmGiBB5gtORPcRlPv7SiuTa1WCMFMBagJv
01Yolu26WXWhNJ6Qjmd3gIyAng5VthkQnK9g4Zm/orjsj7ZWyJswpjHZsc9EaaE8GOqoboJueBsb
DWbDgLNilRssl/P4svN+XV/UzTADv0q4DTe/A5KgRoSpXNiKW8byILgutAwht88Y3YKDfDK67Jty
/9mDXVQ0Mr/YF2dd6qd28eZUzotiflO4P7vyopzJw6hYsigTP2yMcK23ZoODqt1e9j6q/y7EhtUQ
Jj8PIITEkK+VkJxqiJLfDda/QTgfvZGLhY1WSEY1oy33c2hEMEVYM9F6uy3EngP9/OyXSYAblK/a
eeEQI9QFyKVjYMPsTOMvVWZYYcYKBy3diSdbjzaIPN3QibB1RV6p3DNOvTl6OHvh7eoZ2QQrcDfV
1Pugr9ctvU9+U2e/DPwUju1/fq0SWt5lN29RiwZZUtGgZ5k/zvIveIheK5NndNG1tUUJ4qxbSbS0
TP2mLzmJJ2YmVi975tqiBqEYDU0pLVI/qMNjqbY3lbisbmqLAoTNK4FfnZ/rJg0lG45zOGaPl92Q
RVnIKDARTsPcN8x9oPv1hasFbTFw04BkCDaczIVlDe5bvNCXe77sIy9GblHWeZo3wMflOYX9IdJq
K+EGWF129cXQjYzSNsdeTbHxIsFuy/SEuNq58OKLgVuVqgklVST+lIXPihlhJTlDRS775ItxE8yD
rQ14dv2pKtJNiGRas8rNRddWF+Mm1WX0b6xqfSVx2nU/wE7MHTBil119MXRmOmmhqcQ5tBAdSn/x
q6jY6n99beVvC+KDaqkuhk8QVmkqzCL2ZVXaUiqPDEzDfKIaGrW9l7OG6Mt9SyYMVRR5/zrqnqGs
rdVJ9aZwhiXJFjuXbkMQxprQtg1IyqH9o6UPXCGjMaxlxlHlKmaHUdsUO3q/LtEfe005Yj0hLIaX
tHwu2X2aVF8tBXraARKbfUpsVRi7Uux7eXMupq01uJWcbPnJzGshDfKeCl9rEYTZn2NZWl7TXfMf
1VRnCgcQYE+/7OCPbD8qgeLq+g2b3SPlmhywP824J6phRX2WeFg2pug6ic6FuxTnVAF9y2+vrQ4C
UO2OfJG4ukvyfcr3kaK3YKp4vr9bAeKI38MlFdqE2JXcPrnmn9kkjvE5DMCzdk53L//PbSQ3T260
baezwgDWh3Mp72EUb5LgTfTVhhvCfNPL1SHIdIK6ZCiQAQaz+tDJGycI+evmPAtNiP7zPrspFWBb
Y/0cOCgtq2fV2KdDeBRsa5T8bCYyn/kMIf2VMMt3qvLStDhoC+MHlsiroACdUBdw5qP1HGIU6K5V
82hxgBQBVjLpO4s280IgduOsnnn4u/MtVMj4YFMm5I1oTPyfm677AdHOlYfpCo/WKouQD1artMKJ
QHiOeLFTE/S9A79XXtUXNhX+bpL+sY2LBo57HQCIfpuEpNMExk+sjN8Mh/NL/9FgWOxRQmiYWLxZ
6Fvd8AAfeeAECvS7BiTXjZuog4iBm/3roffJEktdzAF2CU+gRxPip1F4hC7zqIfm1WWXXswBdVpj
uhNt6psi0vc2YR6uPhIBfdnVF3NAJUbHhJHGPloqX/IBBkaXf9OD/RvB9dEDWEwBNYfWhjFosV/w
7kdj5BEIcGCARcLAcb45r0na9BZuWtdHu2hWTkr3zSbps0e/mB+ysSuyMQkS39ayd868JD9w2uoh
N+30XSMa+mTjDflmLvrsay71zM0U6GY1m7FP4H19NZDqelu0AaghjCuuENJ4XdhJ7IW4JgF6wnVk
TCrOviLhAXqDIvaxFSrfTC+ffPGl1JmwzCxrMuKiZZzL1/ghshP4wewlJvGbqjmFpExk7WXvzlL6
jJ0ZStKUFMCChtc6s1/yKXz9+rU8T4cfvDpL4XPWaXPeIGLxFZAX1GcrdB3gUN7Z1bSX08bZSU42
reAylpdtkpRFtcDJOQX2mGY+rvzeQ+DCaWN24UHj3xjQf5Q5m9xN+FITYbFD+aPAQpvL6s+v79Qn
lefvW/mPS2tR00q2LjL/nGKgmP1P+p3fvEyfXXpRGyYhpV2iq4nfWfJT0Cagh4zv2mCfXXtRG8qk
bTq5VDKoXvIzJP1NVnffLODUc2X86OVZjH4lsEuROXrsN5aaH8ZJxkxtkMrXgo1YR4kah65U2Jwu
l1KtnkG+t3jG8dE6Rp6sIrLitmUZqQQVSPlKmup+PYwl7OfQqVds+5VdAzHb1fvQ3KR8idWgKkUK
iLoOvvkCn216l3rapp3IsaqcyBfw1VMj3eAQdHH7e8CF3LG4ZT0zIajgD5nYwbTnPIGl1mA+G3AR
EsM/r6jg8QPa2LSzr6bwqQ8JkXpZAicBU7py35n5OrVygnWIFNDX56VDbwfeebUVaz/z9E60/UrD
hT63+q7r/8jipRffzAufPHp5sQQ2c0uujIRvx8I3nrbKd4NMJan+4ye/FPQ2TtkMdEcTP1Oq6H6K
K7GheTo/6uZg73q4E2tCMpt1quQQ04Ys3BYSDIsznUfbKraM5RD4KyscorQc0Maqh8wif0rViI6C
1OokkLRKvorboTkNTUzTGxaC21sJNl8REd/lDP1pLI0U6AzSsLoyiAHq1RJDu9kpG4he6dXQFa3X
hLl6kJuKlUibFP0mQnPIE9KlR7t07uRMXhmjchN15CxoI6hOuBaG281TBu6kalwrqs6M1MIq3aLo
wa7GsXaUIkdjJT9h5Ba4XPVBnzeTWkD1zaT4XRJD8mqD5njry756i6qkvZmxsAN+dNK1A5N7g4Qb
3Cr8/2fC+MI1I8RyCY8saC7De4+TUT4GiPg3ZjVmey2R7FWpwVBTjF9JpE3rAKe+B8inwXoajQd0
dlbtFWpCWI0TbtO6fo3tpgfn0uvXtp6/6ZoaPkVz9MMhX+aZ+BjjinjBYDuAjN8YcpV7ck5AiVto
Q39TyFm3HbpR7CZTmKsMgYp3ztU56Bg5Vxy7s1IdAHDmZfyElbU6JRL4C4mA7if2RBYpBXZlvuoQ
jW+SrrlluvY6KdJ3U62Ha65duIpMolc6CYV/wKk0ENiB0JcyXWeWFd4EaRvfxAQ+sAnvJJe4uZ/D
CD5tSikjUw4Xs88nddVISu+lYFXupcRinFb6O8IhkrXUsLjhsogAGulRZAiq03BEJdiDGTnEPQSN
aY4DnPaJKf0CBaSutEIQddLG3U5TaskNZ01s4txSV20Y9bswLZR9ois8HezTsOi6KdzLRWZtTS0f
f8jwI1dOrRMoUozytnPQYJHMBk6N1Ji1DPXbl2xR/Drz6bHzIgjalKJKDgFZKC76blZl1jQ9ZEUG
SlmWIjrwYE7w/xNN37oNtRX5GPAd0TkokGA9wXpQ8LO7wP6GzAP6Oh8d5tDbptPDt84MSkztmfZL
D/UmZ18YkFwGKXPjSMDVSc6Tt2Wg2qvJkYCz2yPAwFnWnnOj1XCXS0H3mmSatS+GKly3UzZ5SSQD
+VdF377LusEbWsrpwcZv9wopu/f0id2lOAMZJkVKt3A81E1vhgmAAgAr9FgxMxsV8Xu9GLvdDFJl
38CPfw0MgLzVYAEgKLNqZER0+mGwgDE1PRtewZZKq8nxUl8MkDWOGu2bBsxrPsKdq2NrxirjOACR
ouJQOLP2o5Vj7VqZxTnsb3Lig2BgsvTM4DFJU3cbtUTjhswmW3mw23qddFb+pPSFdjQkHcow+EdO
zED4Q+7MtDcjtXPTSzRZbBDNtFeNoF1DazNWTlHkpMGuV86hKZU8plezZgCCwMuj7MFiFzd2LafO
WnVUtKOGkT8NhZFscxw1j117prEaWl3iDo/skaSAnGzvso4VsHclBqo5UtmbASWf78FImd4In+dP
a8w4VuysmsxVZ4zydEadYEKw7VxB/GpLTD+qXoKUMqtQoAMfu9+JBNuICxniSTgpTa20Gd4ryMqQ
JMU5uaRXNXFrz6257lU1n9eZk0Fh0esBDmoNFXskzJGYyBnrYCCqExSmfjt3pbY2KoG7SrfafDWH
anFIiLflVIFvU0QE9TatRhYIKY7rZoq0Y04e7VXdKtI6LxvajKVNmMsMt5qApzFcO8UgbmWOs1Zj
YsrrtkPVlvaD48WFRj5fSLwMXInyLem6+bVFG+ca0xwAgI49UddeUOJjn4tjRWJNSUwOeqOCF34k
LUqydkkr1JUlwb+cTAcKQGwMuhv0RExBU5KjX9B/cDINsuFroWLOLqVCX+EtwEtXdQSUGWCd4PNB
AVfJ0BKGAONlEg6UKdHskbLD+rWFilhFHeGSsQPJVU/azjwpbamecQ3dz27oxPNAytQxRIq7qy0x
Ep0V2Ok94KHgNurinq5JA3DdIGBmJVQngsAS4Mpy9UIeiXLiVIVkBAh/Tga8KzaVV20yul8TFDEP
AH196gC0sFQP84M+kr2hRSMdBKUgMKNkHLVGXcHg0MwbMEDt6KZmyfJm4ly+CIC9R00PO0jt9bXs
5MUjNPxiF+lGfKpAIr4nkYlNbxxv7DZg3RK32g3fSoPAMA5vQTBNt71uO15HMuCvPNHtzTz10rMO
lGM/iEr7IYhw5e0CHwgNk9oGRd8NE/mnEie/5dy6iRKidZNW0W6zUp9dHUAY/lcxEFMS3A8qE0Cu
wwG124K8BsdIViRhV7x5oyAk2Xid9Ul3VXg1nq2OGTkinDLYkTQTbwCTBXFhd9PmQ+u2M8vKvtfA
FmrECsYKSPdMU8HIYJ1wqyginwQkJdFkEmibDIkmtHHDExZJnqxa3Snn56H2WhUJnIncI/w198hK
q25Zz/yWCxOYl3Fm4OaOdI1zvtnnqGPJ2zJsFq0jWhd149TZfoqaeJs3528UduGmiRRCLkMyvGTZ
Loi77KxTIwX9xkkr+W4wM2XN0Vq6TvVAQ9Urp9o2HoDAsbOHlFfA2n4gk1HTNmWrZKyzhASLU7PU
aFWLXt4Hs1wg5JyajRDm4BG1Y24mzf4B0fR3SU4bZFs1WGdgQ7cma/e1lsfSKgNyy8s/5gewH4wI
xmiwVtWx21ipgJoflHq3LlXD2fRF+EZeIPxFK850+E9FH3txDkAW52TcPJiTDb2cncAqUogNBf+X
blunnLYUI3p4ZCxuG5CGXnL2ZsaKNB80pYczXg24RqsmdPZ9VmtHtGt3ekz2kh4btTvrEgnYGJhR
OtRv55XtCaOucAHvww2NiH+DTkV6xqpUw27VRg3xhjLJd7FRGVtJA0paFRGk15IxnYsEiggzyQEi
HZhvKP1XmeS8RHNi7otYl455NTyGcg/TH7XvnpR17YfpkKiQ6Ol7MxH4m3blk1URoayzkKN1mqIP
aWZDegSjJb3SAZW9pjKKTcFyjnQXmE1G40DInTaRYYsfLR/Qa3WlOMWSoezssg4eTQEqdWb6XJ39
nSQW3lNMhlUnjf1jPcvRbxsqMTll47xX67DegJtsV4zY0oX0MjI4WifealnrbAsYfR4mewnY+aip
x2Loy01dWMCAtB6nsNN0RK0p92CtWCg6eGOr1jKPpB+FV1VipvQfC+2QsDYhxbApbHBEzfjmkDVp
eUM7EWYcFEADXIm4ecxqOMkrPRssVjQOeyjJnjwxGNmpJmHnaNYjq99Q6QW5faP9UDaNEG4IOew3
oRjKxuyb8Aqo3A1rRvUh6fsngl4Cb0D2D6wtlFdkNeV3SVqy0kAvAsZdc26aoBFvMmGWh9CJ302n
ktdaFavESJewA7G2E5wVqsouAuaKsj+xrrMSeisJI3TeQUtNx6BmS+EVWVSf5+zaLUU/udTKgBsD
H1gmIk8C9mwVP9KCjCDPBOdOLnecUguhz0aJQzJ83J6mOrSuYKTHP3WzTLaYnE13zvNsZcXRtBvt
/J0ePvsb0UZXKXX3SuAw2YwdzPIgKN4yw+o8hBLjihsWnSaNGIdAYcVXqX2D6lSZNk1izASMaQ4G
iLRxdWIGd4qmURb1SOdcdSBIVoj5dxTME2QsOxm9SYqdeA3tjTIaOWqzcRpZ77xIH+OZI2lITlH1
ksuBfQTtyuqQRQzW3PR3WffwiaeSIA4iW3mjZJi/bq/POMsLmdVF46iwA8PcTWwCwMKzt7e0pnEt
xembDvnlVtOaaS1o0G5GwlY6AgGl/AGgWI4FIqezzuf+I6q835O7Sbi2mlibsanMLaSIfF9nlsN6
VxTg6845RN1Q/ahNeN1VTP6rZs0E0dEdh7sVjzu8de1K6gexJVelPQ7AZ3aA+ItrMSrlrul6SLjB
RDIWmngvMQnrFr2mPzYEyB6NroHaxmG963S8UiGGCsIhKW9gAjM2A+R5lSXTTQIanipVkusNh5x5
PrA9Th2svalVxZNNbhTrBlM+ynwEUDexiTKZFbE5NWT0FVlzUqKwYwfL2VmtA8PWxzJaAeohRc4S
6X0y8QnonFt7LDRRzLOTHJDCAOpc4lZ/5G2na2u7DO2nurO6xB0n6Nw2iXjXTTDMNxmLDy+rLP19
pq8A5pJk6pF9bNA+9BMxBbY8mn9C4oUBqloN2YSyjpLMAmAbRuMmNsyXUgy218vwJ3RHetc1Wd4A
hNFARQUwvXCFAZ7DNf3ghMx6ANLzq1AX5tVUysqqKh0oYxmYfr7evAFxez4k6syDXCgIT6pC/VVC
c2sKLF8NOwa2N4lyM8yk57iGXgBGjNt3RACvRmr0JbTnLFrXs/NnCKJ4nZNR7WaqInZty4zdVdAh
ZdHKJ3bCgBEhyHhpUxubKaVC2aKdbnrYfQTJwKUdknC6Yyvl3E2qRHpMEo1rIQ3xqpB5QLgeQMYC
9uQUaiYdI7BwYOh2eV2c9ySGKpw1OZryXpJtc60BdD6UtjW7Dikj95nNlp4qxCZvkvrCs3n77qq2
jNYB2nc0Ob3FSDC1+wKsleyy5QSo2pQ41iAXejaivE2nALTtSRn0iNCsn5JxRFlBISdTOn4Pw6nz
+o5w6WiwlRUupWwD/7HYJoXot2VvKushwRlcqCNJxP1YnXq1iUG6t9V7VAbxC4HG4RUTpfVY1l26
lwz1vF2vdRfiMCv4MAggxjbsHmdR7gGATafSyYhAzkhD1Mj2OwVcdTvKPfnOqVWvFBsZZHDGk1WC
/AKsRsMtZ7Tc/DKSdm2vzn+mWjNXcBU5vK2c2Y8njn/6Iv8N6Eq6NbNeWldNaT7acx7sKpbfVzXd
X9ee2UyMOYRIe5xZdWh2vNETPFKYZY2HvALmO2d6cNs3RbPqDVwjOcsTVvlZFBN8pmh3BAXB2EeB
tA/rGcbkZPSPeJrZVbDT2Pd636zNengZdBNbHaBCThEtm4NKq911TFCuBJfhKuBIwY0nyyL/lhNW
URf2dSuL4tiNREx0JvmULDLDfjcpSA6KXG95L4piq5DySlxmH7+oObepsAxSZFJLh20gfgYxKESm
gfwHqZ7tpiDmp+n1G7WfnO04RdkKGlhyarHjuVY5qD6p6j7hYbIJ33rUD3IZiRbeo0yYDZjOaNPV
9pNZWgrIxvjFBgipyklHis/8xg7sJYuCH2mb5e/AtmGqCWsVW6O8EqMgxc0EVUdCyvhTDkiJt7GB
r1NQhp6mwuPvmOceOI0mJopGzqaNq3RdRmOPKaiPj5MhYUOSGMqh2dVrBvvrpEapS8/CYEw5bwEk
MFplJCoqHftYobXxgUbXbYpO7gzeK9YklpCRpXaEU2WsitYiAmWRicx4aNRGPZQF1Uovht001uJO
mUdpk8W/Kpn9qI2kcpvqk8/2yNqx8e4964wnEln5nEThjZ73vMkNXGBQ9ONz18rWH1KQVUaFqOy7
lJPnKzWR1LtIj/FXaiJ/IgVF94OuIYVSq0EjA2Zck96Oyj0lLpPGiUJ4GxvkUgaR2crOSyvmkxbp
V4HOOb4dZCUhzyrZRiX43CBK49UApuUxp91wLbM0/ZMIcpnIj0h2fTc5bkeybVomj9wzKGp69Sfr
lJp2kiPWQ05o81R2T1Nn37Mg82EJsG1W1NfYyR66vEj2iHktj/yUgjhUgzyMOWCqGQe6EJN2Yq/S
uQyWa+JNvWBICqIG52wPCrxUXEu2kmsRS+1RwglFv6EY/S6zp5/ksZ0XGY3idaQjEcLWrOrSII/F
OToi0d20kCySbALB/wMNchYTMQMm8HhI2jS7HRE9KU4EDN4+dpmqrUkSeDEN41HXjfFJ43XdxUrZ
HM08Mh9o9ccbqYi6rdlB7m3ywOZxGqtAiG3Z2vkfEQoSixtrAG+qyeUhMjMQ4UUn7/RSMz02A+Sx
Tibo36FAfuIaOZLsoSKrhRQlubDttVbEMN0BpBwkMix3A/t5oupjIiVhOa7kyNF3OaR/ko9yYwOj
lORe+LrrjHXQypQkC16mPnlKPebPdeSYB6Fy3isiQiSSIjnNaju5Fvi8PTKSg1ydI9LaiHlUGTag
V6cj/EvpFhB+8qgl3HWetHNlq0QKCqdjFSCpN5atsFM0DIaXncMDK9hBshr4bXQlne1Sb71zJjl1
y1zVTJ7X9axfiaA8WkqskHZRI64o+oakJmiDgTa99lMaeXnFIsWwyOwuxzzbSnraswKYf5vnLhR6
vHurEY5XdfAELRvcNOdKMbiN5rfS1C9SdBYOyvGpHxHjcdwx0yVVbscsv1K1AD5BqD3NuQW2pXKg
8VrHesAspLbi2DQNQTO8Ji4g62NbQuFPnZ5Yp175rTG11WMFqDwnSETuJfYG4mdPN0VjDaqMwa1u
OGza53zayXkTP5O/IaGIKKKbig0F0MhSvQIqZxAUaJue6Thn2np0sGb1YLac6arKttaMrULX01Lq
x6hWbZ/sFeJ0QCkfaofcb0llnzeSc8spQ8+0bMur1DQFQYjOPo6AEUdklBDEc45CMMCvIwFNfiuC
DKNKfuSNYAqU4piEoM5yFVXeDR2ULJg1rPV2Zp8dZzl8bbXgUGflieitxM2l/+HsTJYbR7Yt+ytl
NcczOOCAA4N6AzYiKVJU305gkiICfd84gK+vReV9dUOKrFS9MotBRpMiCDjcT7PPXiOmwNft7GK5
OG7iKK5pT2jUHo4RrjzHbc6ktLZYGudLZfiLuS5Ocd8TAl6Mggt/hWnxuTnlN8McnHueAeI1wpS/
Jsy8ztJ5Xdv+vuOA6zrvbEK9GxbzgGNrAREqby6Tyj40RoEZZN7f0zy9wltnL4Lxum15+oWE0iRS
Ry7zbNbbYdBXIVKoRZnE/Wpy4uIqTf3yTI/zcOuFLhXxeH4KC6s6i43XpkpeZ5u6vsTt4EQgoI6Y
4qFKRy8+81QDiiGfz8tpGLZRBHwtTlgqEWEaZDY/qx76PrnL6Hk1nbrPZLGqWyz5R6N4Vmn9M2wz
tM4cFkGRidPA3iHmoAflJS6MIryhxbKc8/nawlJ0Z1mQAzqLZtpc40jv5dHDaPS/ksHeYmCOc6kP
OV02N5QL0k3iam/lzUW0CMfhQE53yLTZQckT2xGl6jJNg2ipWj+9iEbTOKqIyxd6XsvE3Ndojdl6
8hRqa+Tfzp0ZoSPinuGiTCEU3465k9myrh1cTftbp5+KZR8H2Eb5+cqHHGXrqNrGaYh+1cqh06ZF
tiiyvnusQbusZRTgbtBGh7Q2t1i9PzFVZa61IEwixusxxGz95ZAFVJ+m8aKqkNeK8a2R3ZZA0sAI
PYcvk7y7jQ91oIt66mDN1huLTVHFz0kdH8jP987E2R90UXUXCHtfqx+OYz2WZnNum+GqGS8JDVZp
TDHE9dN4nyQdul1K8+Q12tRgQ4o2fizc4r2FS0mom541dvykg07t5egN515Hzc8Ka/sCFNYNtVxn
gaj8LqXCvmj0fN52TYeGlDFoQ2hjaSn9HFvsLrXdXaQw7EFdXMmpPG/L8JnaZwk/7tUvSgpgWFIj
bK8X+KwezJqUuomF2EWNdaJmwtxrsPeOGW4ZeusSg1BMehu4m+xNya7umdXw58fcN1swrdVmQthS
4Gu17OmlLZWsataZJc9n6K3QmjE1gchyJTR57ei9sN1fBPZP3UKvRvhMtNfP3cWosHyW2fgzlH4P
ppItYpLGr9Q2tsJy6x0zKjtSnmKH0iuh1dJnbzooM+N8EJPnbBiPSShkz6FqVujCMjra0MIJ5O1+
QZp+Xxn+xLni2SFbphp9tGyqeWktfULHTKcup30dWcM9tGgeNG7LNBEU6ZuoJMGKMaDsqXwKtAPo
gpQBdqPuj1NDip7XRBCk++kd9f2fRmZUW4Op0hr3+lWWVnCwSX9hBC7SmDHNyDSdtT24z5TG3ZVV
iV9t5t+4yAdFgTlcGGXdkqJmvbaDMt/UwVs8jGQ8fbmCodBSfkwfJxF7S5nlkF4OKLzNpQl0Mm15
Z8FLhQsFM8ugxTVk1c+e+M+08DhTgaiJZAs0cpNJ58eUZwaicoAxoOgcd5+BRi9DkitIaBkjOvl+
4BYNU79UZozltAk/iX/KxDJIzsy8PR1nVj3ue7MpLkd3vGGYZR3Z3UbJ/lH5sVoUqvN/4PS5MV0O
vIBEiJ74e5gLrNb19DNJ24UJD+Pd9GCVNC0DaxNWaEZ25TXhjVmTcld2oWhKAsZyg7PBK5P1FCRb
DIgBIedFdOHEVrLxre5Bt41aTm5xQY8TWvpIm8QeMDYJCKipzryVGWK4nrN1PsGhQjizsUieKXVR
G3OjFGc8Gm19X69aA6BDCY7ddaOJvSe/Ncb0znRs7k97tB0EEkH10rE+l23d3XmwCdZR0c9Mm84v
tfDfoPG8WH77Ro9xXhueVS1FMRYrDhh3Ce7ptp+tA07/QjaKMqmTbCWq6kOv02wxhx24pMKX9yPB
+tpuo3OBO96q8GhqJIZd32AE76yqrtzmcUfqFMH7Kyzq4gFsg4Uh6uxHPDbOssrMx2owuhVMAYl7
ep4vnRlxWm1zQCmrqG76iMQpxNObXHJqHskCbwJcpDbQPZB4qjFlV5rk1guMZhmroVqaUqRbtx8e
nNJoj2YQB+vZE0hRnQKq4JiOt5ms0wfQnBSGZdTeeopSXBSF+oLOn7s2Rs+9Vf2grquyf64jORF/
eALDg6icr8aygy/AoXmbG7F5x0lg36gQ/K8PkQiE6ojjT4OHttUToriRejLnod6ovC241+zlgant
m7oqNObWhKo4lgMkZxanP1QcgQeIvKgJ26m8s6dSrh0nuSk9SIsGhrQLspJiNYvev9bu7O2tumAn
wYlqEcv4lVHWYpMTJGNUr5lyF7SxUCBYGzoLYJtrQL5znd+BZIU7KOzhOmsc4OpjkS78Hr++qKT4
DfvX6Iz2YiA02LuVipcGkwXb0gjSVSp68EUQ4rezLs9mweqdosRYu40dPrFjQ6vs2xdg4g68I9g1
DHAZ+Ig7pbU23bDei7SSO2O0LLDW+bRkRn+f5Va7xDTbP2ahb1EJDHrGQhidu4uELA6WNcf4k+BK
qdLpGjoPKoDUZODOFgkujU7CQRngmZcl9iXChPE6qo2T+sb8ZXc8L6gV9p20i2zlGB2Nx6afV2Nu
PNYjvQHdZQ3ZBE167Qe3ypWU7QY2zmrJ6wHLEfT2tKK+YNzjmkFhaWTGmQUE3lq1Dhxpq6+3YqBm
QHXRdVax5837MeImDpPT7MJAs5KRyYTWCrAXbYZWxndF2k7npWNUq0w7+kqrU8lBagXOOSsIpIBG
6h5nzHlqfbBa+o7qAkbbtNEl+3nQb+Et+cdx9sKD1QFOCcYMPYHWzWaIa7CgsKiBHzj4ZFV2HFyM
3Zjs3DG2X+tYzqsZ2/dDDL25AS9LJwvsAYeCE0WbLiYVSemxbej62jyzKpf7WAYxZdjAg/7i5j+C
VmINNOSCABEdiYVCfDaDN7hU6c71HWvX1e2801YvD9hJQ76J3CR/17xWl/zjSi6j2pwf3KHDvSnr
4Ja5rXmjyi57kallnwNLJzuNgupRetp+o0nmooGBKZzQyVsi7+KsoGIqV/E8RRdUPsPlGIbWsfAa
f+HYZk4F2aWYGjMBe7CKEZRWD8q1ihUDbmnb7po+o5w3Dd6GLrT92OSmuBp4KDurK7p9Q3RzlxLJ
3/h10vwIB2sCB4j7+MrMze7UbEOPL5C4xB3SGaFrYzUbfXQ1UjT7JY0o34iZcisEvFIPSyjvFL6z
wC9WZZJm2MXUBpX8Dv5vDH7pAnk1lK8eWcJCwCI+n4c0OUJznH/Yc9HxjjS4eQ5V/9qYNflFWfjb
dDLZGQF5bHBblz9Z9bAeQlgU6Be9m3no2iXk+pOhP/5QE/Vox3kOYVhfNI1XnKXDTIovSux2F3Ro
JYNUZTdGm0lFXIOO3HYFx645aHuMrroiFAfVhsYqj1W5TmCxwqylZUcx1NvUfE+0ObZC/1aP3msv
3XwrWgrXcQ/TaKkAbRsUqC3rxXVHWFJeUU4/gwxtKN1CmqVhEb4OhtI707TVnaqzpMViRuqVZbUj
/Ro2XhrS1PioBrgmICvpUwYsvfpXwsoVSdEeE8XDRBYnvVeHXus1TdHi1Ypd/av0B2+RJAEFNstz
rrpGsdHXY/hrdGV6E3e5Wqnepu0XBPocdKhagoCgkyPs5CyXhLkhx/0hky0TOJPeZ67d7DJXIp0Y
U7d+nEsOHz97i0IVtqfKTbY1rFovdd1gz+rLYJtCL9Wo3KF3TyVVJYO5gVJ7TLp70ZG+2ENacXJC
aGOVmMFt5ifV/dxMwAdDqhrlOm9z912GwKdag58OPSE79y324QRW9pklUnGAv2ouge51SM+Q8QRU
u19Nww+PlRpoM6WgBWn7qsvelti21A2gvaZuQGTOMXtiNDs/ARkMDKBRZ0kS6J6+B+9VC2K0UIdd
uqjomlyVyPLO+taKbtu2QiIQG4gFoHZQoSvY6k/C7bMWktKZPXA5Rh+Wu4qJ0lXkOdbaSGtSdVXa
+8ILotckpQlpRtljWBbGAhYPtEJMwZx4VYuiflGhWz5q7slaOSOnAxPAGKshAZoGZDUL+GDppo7a
V50C1mtl8xJ7atwwO91epbVuoWL71tbCufKYSdd+UGnXbmU85XThbEpTY0Wk3zoT+U0jzswSkJ4a
MpQeTqaX+VyhVgO6xKUQzNbl9GI5H8hZHZzRxfFInT21Vgn0giIRKWp8+sUz1IYz3zPoF2u/u2jn
1KVhQm8oDLBgFtruFjWNmx9g4AdK0eCjeoQ/izhjpmUGX7Kxg5FClxmmF6FygD13th1uLFuyKOPC
Wbmt/+DEHm8C53P2HNlNc1mO3rvbmc3B0iGbQnvix8OyvGfPH9aRS82zuzMxgbqVU0WpoCntXdBD
a5CRSvcTNbJDYdE174rBWFLo+ZXnbo4RVZcftE5qwtsET06tu1uNPpO+uqMfnDFIaHCa9DewCGdk
OKVQYxdlezFb6bQSAcxS7I3SMzfDhs/CmerSkQ0IEFPtgH+NKzK2fDvmrfmcesFwPkWadrJCuwSv
wrxPGgMlZ1rdEI5VwK+BqodBZFxqpwVpqzy1QqEmSPyylDYjYtg46OIFhpbk1WHL10+QdIIteelD
PSMIcm1ei6ZYq6gs153XkK9VlX9E9J+cdYpo2qC7vQzc7EfkVd5m8ClaRZGZb21IRVsO43bvcgyV
dNq0tR9KDUwWwPhNbE2ASssx2NhG8BQEnbUZo9Q4jFFvvQZ1w2/rbjqkanB2EYPUGyjt0S5tymZT
lUN4k47UBRaDdoxjXA96KQd7eO+AS5Z8N3nrg1DFb3iY0ddEcbVRwUwbvxnePbtHREy2fwUzZKro
LHvi4IQqWU4OHanaFvJcIvYBnd72zWtaBiOPsCePAPH7nvai2APRcq/w6USYnxpPgNmzQ1fTlrSk
la/rgIKToYYOeo6tN1T9puOcGP0qzIti2c3d/GSHkVpFubKXtpzaW3jjzV2t8+ZMN7bcYclprTRn
w3OsizMUb7Dsy4HSSbSUMSoLw+xvKKRTBm9tuQA7V18Go0jXseVa4YKGNj+7LJtll0dsh8ICI00f
kn7dWg7xcFYB7UJGtKMRvtLeFME/aotzeOTcLW0Od0M21WtjmOK7eEY0pkKrf/eoUVF0m5vzeqqc
tZpAdlHUoANBDFEunFE+8L+25w5nLtxW6z1CRcn97IaNG8TZ64wv3r2WaXfGxhAcmn6I9gXyTwwn
bH/tzow9TCLtXgW6ihdDtp7Lm9MGq3wwH3q+1Ya7K2+CsGxufdero0XV9PG6Lud6FYxwf0ejXk8A
avZiwIXK6qzplkHJCQ85aa/UlBXXjaiQQqUVmnir9pLL0PecLU5ZxN6N6M8RLow384lRnIxTtxqs
2r9oaUo9kiqTYUZwXt6NEar3MqjIg6pEUdrure6QiGG6JIO+V3Y+bTBTBS4uwr4+hELfVzN5rVXP
9XKwvdchdqx9gx/2iXe8mGg8prQiUUUybXiDh86Lk5TvXhAmlAJi6qvYKVC2cCv9y7RmWj8pyFQ2
1aJbkavCDo7IMXDrM98sFdibvHSSnaz8itE2WobBwgpDG2Bua4GEy3P+OMtKYzvBVt16tqtAihYv
hp7QgM541G1dP4aqGk/oojwmHVUFG68pqoL+q3Ntp258JYKSDpeKm+upnce7WGFSV9GtY+SOjnmU
p3qTJsZLNnrJEiWWs3UqWifpyTtyg2tiuM88mMY0Re2VHbI5YDo61Ef0y/eTAae8kVW2K/DNXA5Q
IwHPO88O0pV9nA/2k+MhR0miITrzx+DBzca3GPO+VZrnco0ggmHAkiXVBHZwU6be1nSOGlB05MbV
i+Hm8bH2muLGaVwOSq9ZIV4Rc2wwNxjNeNSjeg/pXSzczLicswqiubTfKjbkJaf7rwQgZOdswvra
tNvuaEFCPbpMJ869G64DgFlrL4z8CzOb3iBjFytRDRR728Tj7OoLTlvqdlmuSHGK3Pbe/Rp3ORjk
qKmiWbrryTbbszGusWyjTrHuHESgrY8aj0mrpwGY4JLoH9MdM1DGCtGvewuivrkEexld1SggngE3
zb+sqSzuLBMhhup6cYOwI2Uj6gvq7YZaGOGQPDpGy9gnuj8AlogcV4juUWka1jbojerc8MkAwW1b
2XWXjWiJqNnWtP0CVb/5FvOxyHWqdYUIaytowaLTjjHLBq6EPDgTS3SwHB+6lJuJ2VRaXEZ1FVGa
242+FW8nMI80d0R7wBeckBIgQdDqfJ9l2oJM2Ae03cNQ3/YI7zaIvTixdBaAkJ6Gu9ossxVR/bSt
giRcCmrthyg2wyWyCSo+AwmOSz9l8WFSGxiUJUI/9SnR2m9eF1BoU8KgjJjOhn+pRwJxHSb+xkds
96Omx0o6PiN0soZ03Q5x8VC7skR/2FALWfZw5FaOW1sbpghMbx95Ke27jNziIp1aABAMXMaobVzn
OlYdZyUuDB3ZxK+WMv6xl0kMV9UdvF+q8JCo9eh2AjqimyCf3aPJJA7xVFzc6hN6nnk5qpJdMr35
KFPPS4NxwiqlfDg4jOMEyZDcDwinKEgNet81FUKIwC/dM0CJeiGAA/FFUAAbk99ctChXKcUnyA3C
TN0oM0dSYgzWIhlR8xGpmJvKqp8oPsJlK4HcziES8jkafuD6kb/55tgdycGD+5y61sav5/K8nNOR
8ywmKalYoE3sTlsyImsp7Lw59/siXvUkRg9zPINvaIeOc0hgphm5AN/LtD0fGs0wgErQcoyWM2w8
cK3HIij812Ggqte4bbBW+dhso5RophzKEXgFHY7zWQ/WlpGNgeDVJZ7xSdGiCQ3lmIZzQnnYq58b
R87rkb1w4SbxeFAxg4pERG60dQgfACbQ3bQFQFLobN3PzjLGeCnbsnyiXJ3fjC2yjzIGEVljf7RW
Nr3eWUD+6opeH8YeMSWmoszM5OQkJ6wXPbDMvVEiuo3MOtiYRUI/LhfPCGn6ZJlyGHp2E2xRzJab
Qgdi11UKBZcM7WRRhq68tWHIHSYUc6z9Jl3WvEfUdgAEajh9TFi5VPINkMAaC+FHXvLkGEjEpyTJ
+UPn4ziwsLQ7Ub/x2mjt97a+BDgfvoT8/TLxBrLihMOzrAKMNqa4Pxc5dM0Wi+B15YfgbDV5fuZQ
1QhxZsPRij2Xev2tg7R9hZ0mfcQwrt9akBnkA4nehgi3l8KY+v0gwNnVsU53he+1Z/Hsj7+UE/Au
+JygG46fallylNNc1dA0jHZgJqVN5nDNOA77chtnlGrC6RE0oVpSH36fzb5fDzbKStMOp2iJb7ux
lW79AnmetiUCozXCHZAIiFI0MyLwN6iTMuKh6vGHduZqEaa0P3s1RKtEx9Gm5g08msnMtFFvdk+0
jLN1mTIROpOs7szJc8+zyktQEgTFS5pmz4MwKXRG7CFSMdQRlNOzYZQzozHSQRveGssKPe9NygQD
I/QZr/LkKCdFPQKsxg17XgcJWfBjzPG/BU+7K3N+feWhfSKnbX6Wx9f8Z/v1H50+53co278+94Qq
+8+Pfxv+LE+/WRdUoaZrUCXTzc+2z7rfoWb/r3/5P35+/JS7qfr5v/4nAuaiO/20MC6Lz/gzBuP+
D5npD2ja7Ylk9nfQNP6vf0PTfMuEcwamwgYkz9/8G5pGh1p6Erk25b8TewIe/AcZzfsPEOY2tTJb
2SgnThO2/wVNs//DohpCecSxmSDyMc/8r29/9dd45V80O27Vv37/Oxfpi1scTSMuzefqpLJ9JhHM
L9OYDjqWELZDeAWbZbqKnDFbDk7eLJxeG0coiCW9RvbFxoMYDSu7olteddkWKlB3cNssgm+VSW/B
FLe+qFj8K8JlEE6Br4BxWvhMfzfHfbqgf4+NflwwVDQplemYrjK/snGaKgJQ1zXhFUMkxjUSEgpt
VtqfZY0VLt0+f6pHSaW38Jl6MigmbGrccL4Z9v88v326BhT7FneMXzy+D0vA36Z6OwRSnVQYAxmJ
Ky+DWVmv+SDqHUJf+pStmbYrWXfR428r6++e1WnI+fNX5wFZvuCbn/7jtJJ+d9WL4rGF6NuWV1Fb
xO5lxyjUs5O71nGyyniDz5M6zFUV3mHbexqeGEphLfxq9jyE7kEan+Vj4V1bnQ6Ap6dhsUbfKb7B
5H2eCD/dGQzDhWcp0wWlQK3l8yXmgd1OfVVkV50/FQctGVaJ/BZqpouSrd6atRI7BgWdoz1E43de
Sh/P/ssN8j2lLFfyrinpn0aOf3surdkktvLb4iqKm2NiVtEdHF5iGgzlLgza3ud4ElIWhSUAFFSK
ZtcimVj5WZycp1MkVt88r9Pz+HQ5tqmkiRGkUq5lM+r2+XLmRJHXdGV8RY7AKzVUtn6fUf4fTX9s
87MIPvvrTAwK87S26GgxnbewnGo6hEZZhBdpYeWoCoapuze/f1LijxfJ9hxeI88RjlAOnNbPV9eN
pfRjzB4uvSGZbtrwNBqTpJyDU7ovna7b5+CKzwTK4G08jtkmdWX13dv88aZ8vkU8L+E4ICABkthf
p437virdOWEY3Hf6c+K/4sIQYwcuPlBXGYi+J2/UNB0aGnILa5DYa8bXqZv2exu75mSVNSnla6t9
7UNyGBKXGEWd6C9dQ5SLGiMiBmiVaX2zB/3x+tun7VqyzABb2fLre0g1TBpUs7FF0Z6zR3yirnvL
YkC2cnm1lDcxdAB8/fqfl9PHj/1yrzzfdaFsnla49dVFNko6hoYpwl6NyFc2rtNX94IgbKcRpl23
BRjAheN3TN+lUVcv88hJqZAOEdpFvyuvpigiQzGSTGFPGWYPk5S3hGzjonKiFnRtz4Sv0XbOngxS
vwdaqGvoxNUSpgljQOl4V4+9Rl6PyT4qZDQoQYKdhimqedUzsB0vdFjkD0UwselMp0VtmnPHBMo0
7wm0ukXYodeMZr98RqrNpUJjxkytSiaxmtPY2jZlPF36YaHf//m2fR42Z0difoojzlVYsfIOml82
zXwA2CBHHpaMtXtwCjNlXm0cniJpCbROeKFGZSQYRKtyeq1t8Y07w999vONwWLiW5dqOw0H++5YU
+tlMJVfHV60RGee0cNKVwOdszxvdbCtdonxDOVGfYdP3XuFsd/XP3/5v3nJBndu3TYvAXbnel68P
ENyJ8dXxLuvKLGkAlvPR01b7LMQQbz4aZl5PxZwxt26fJYlxXooy/WYjPH3HzwuXj7c8Wzg+z4B5
gM/3IEfHToUpaC9pKVTPk5+dHvzpcugSVc+yaJ1vzmdx8qf48omn70tQA6eWPe7r3qZE3meGoy8J
WVhrKf7+5xksGObGgN6VwBhXThwzRmaqAWm+V69GZmYMRP9/BcT/V+7kh3fIlyvhTJTAQoRiMMk/
7SW/HUkBbTHs2r3xMoJOfei8Fp5yz5jXEISRvWgcM76g6RWsdZqnh67QMYKPGH3NUALAThhLmudk
ePLi7/BAfxzUNtGje9p3CSZ5PF9sHmA8hBVxjHmpXB1vxDg059KyI2rrpfssSrSc0p/EIizn+Js3
4sOr5cstka7D6cOnesL6uiSF04ceU4GSIdFK3VfDkJFGFmWxaHCBf6eIKY6SDOzKRuS1DHHoWszw
zTRpGS26NDKr1VRovR2jqdx6oerGb7b3P19Zlgw8a2G7rmlhC/35kdUmpHtdW/LStHV333c2KV/d
9y8cT80hOmFQ1ZxGA/MHwkGZk7lv37yzpyDpyw063RtbCXpSNtnB5wswXRxRkUoRWZa+8dhOOQVR
CHgrYYX4RDZdvFG1iC/CxogQWiZT+DCEQYKlkfD1PSYb/z02w2kLtT9dzxc3GFQI+ZDqSF7SJnpC
2H0u/OTXP3/nP++553uW8KR7uuGcqp+/8uC0dqEbJ70ySCwYnyCyuqqEHe4sJxY4os3TGzbL1Djt
KVobYOe/WZQflr+f77lvIuwl57Itz7S/ko+mIfBp8oTZlTk1nJ5DhEC+9p1TBO3M+p0rZ6rstGdh
WCOODF4Vv0TjMT9V1JkPmQRYwHWFsgWrBHTCq44xq2ZR9a2gJoVZ0mKCwkn/LYhQp1PEqXdGPIpj
V5vxJkR4ny0Es4T9kl5gOS+Il5rbwBinxxmPesb28aQQCIRhz61iZ+SijLwQx6TEGmXBlkFwVMwd
NZm8GcQRBog5LgsS3nvH5/cGy+Id7wxnTw8lf4rMob7v0FOcuxTS99FHsuA2prrGK7R6zuOKn//P
T/fPzcYHtkVW4Llshe5XF6SQmkQmJXbg4RhYB5nKDnpYzLgWNQkzzqiC+vR2VSG9cygg9nenwR95
02n9sorJGQXZwdcNxxND0nihh7q+mWJz6c1dD393LHcFM4GHPszCQ5JiVF6YeHLTbXG24Twg2xyK
dBch7OuXQoruR8mA7Fr4vf/N2vu7y2MbNDmoSRTMr8QKSEuzP7jIltiAu/tGN/VmYoo9X+TNiGPQ
Pz+KL7Div15m6hCEj/zyEAh+ftMMpxutwmO0iNknll1ctcMDVdxo7+Xt+J4TQWIZwszwwjbouZB9
DGucG4YDi//eo32B027o1GchM/YrtCKgJETYMKpuhu3mNMK6NadoKL5ZQB+OYp9fT5sCihS2j53m
n2HM7PiOdqxWXNY9sPdFQv9w2fC6HehFc0mF7zLcVjV2t1eoYO+UlD/80zru0TD96rSrz62yP9ln
psXCbY3sbhBtd//NrT1tUl8v0nI8SRWFgQOu9vOtnb1ZkGdzkW1tDlhh0OY/FiotzqTI+k2YVf5u
8v3gDgy1OCLd04jA4lVeYvnmDPFPB6zbd25Lf3vj8N8n6HJ4+8TH3/8Wf/CZTPbVtFPb2XH2bSu6
e/ymq1UQl+oWl/54D0Nv3GVWMjNzkJUvQzcQMRloozwzsW+NrrcPSdmxl1AKf5dR9N1t+zM65Jma
HuJy1r5vfXXcd7sMcBvZ+VWjIWgtssjt7r3MM48KM46l6myKTP/8oL5Yj/EOMF5k2yykU4WClOq0
X/12U6IU573c65NrJ86aZR+F0qbcWzK6VpZMoJ1iROo3FX5TorvIVNcsM2jAV03RG2tV5dXzXPio
iBsFkrD1GQgZ0YNHai4vOl+pa/Kvca8ZaAvCeH74qLKkrL67f/4WH7i535cbj1Upyk+uI8gI/8gH
FWJ0tMtTf4kPUXXwG6veO7JmhqSVt1OXEWOHImU8f2BsFXFO+t6n9X0jZkLwsA6ZHSPb27mxTFYI
elBEIBmIVoN20Sf5+UWZFE8JVn7eYhDp/GKOfbmhWdHga+HVd15k658p861XH6dLmbjlznfj+WYk
F/zBeCiO8eZpQD0dnfElny3rMaXYjf4pIMOMmcQ2vYYr9Gp7a001Qnk6d2e1HrCb1+gHkLj7lwGy
eyTlWNB3k+OtB9eoBOeGn29Kjcep50/xKx4GssE9KesYU2ZqbhOPCZ+QmPrKU8ik57l6MAjhDklH
l2Rw+v42lxzqs3NpyTmhlT37C5TOxmuO1vi6RUa3dvPZ2XtdJ/pN2pgR0zoR8nmrS39FvlHcK2mX
u7CrLAQ741DeI0w29wkt8UPXJ/O7F1niOc4DtWOnqLGTJRAoaseKv1nFX98byU6jBEU22t4CaN+X
KNHxdTEljDpeovzlkB97EnbnFBVIJ1/7QzJ+k0h/nNK/rzfCQAJi6tW2tPiOX2s12AiB7GYGh8Kj
Fke0EdmVkwSPvq5Q07ctysykyra4/JR70zeZsamI5mfX21Ej6C6NMPrGoe7PMgzf3OaKkG6d6o6n
MPq3tzhkfAdrQi0u/UpTfCni6nkIKlZoFqFOnZTV0LJi0/vn1+5vMmo+1gOlQ2nP9f+o/vjUl7LT
HNVlWPjhm9VjLeD0Q7YklWjXhjXr6wTZ877xK3VtWzMj0x8R1v/HVXi24/pcjJTQkj9/eT/VY2iM
zManaPUzPCi8FhmdG60TV4QLur1vZj0Hrwxy4phy+vOi776DCvzNraADIQQpCqvCF1+LG0Dje2WP
1nxJ+SPalyUboJg9+Z7GUhxVoEs0U9lx1kDdmWmk2Ak/c/PPN+IjUf28KrkGyfYnSdgILr+k+kqL
CsWnNC9H0krGw12TGPZ0wIa0jLNFwMgBlm5p6p4V0xwdZVSL27Goy59lH0fzypVO9QwVi5gf38Du
PkW3vjMGaV0rDAL3zqk4EcZDuWuE29Ja1kgbs4nuNdNTWXzGvCblxbKL2Sc9RXrwUViHuPBtDM1t
PT3TL1+Vr8kTFyw92/3adsiKgQGBXv/rLM/oWB6lquINMk51zTy62DcAGVZlWL8mqP1u2Na8a0kj
aY8BPmWP0JGb2LSmQ1NYt2HsyvVo4FZU+rjkZY4z42Eh9U8GpO0jfd2nxh5IGcZZM7cEVojp4PaB
APbkakIX9K+a9jja9mU9o8haDT5DxSiKa1rX0f+m7kyW40aiLPsr9QNIA+CAA9i0WcfICA5BUiQl
agOjSArz4HDMX18Hoao2JVMtdZr1ontVVSmVIgKD+/P37j3XAXxlj9M9aBIFBM0GNpLO4IGspf09
Zi59UqMS7iVLeAaPoGdaOhuXfZuqY6ex8QZZ624zcyi/qCLiKOjH5RY7fQX1usnuXGeMePAtnq0M
OXprBRY2Cq6+wa06SKyBR0BD6mEK6u773IIRRdOEeq63o+uY+nAf5PaMYtWAxtMbxjcG5SbZUMu+
L/i/6UfgI+T4Vrk9RJZS7NPYU9dh7o97TuQ8Kpy5/bt+KKuDzyDoTgVwWooa6sqchUcn8j6bcAzg
eTj7yIwA2Rh1l7xWEhf0uXLo55Z12qr9I2C39Eg4WLJ3GQGMRRrvMqRwR1zzIwAMW+3tsB8v58FG
ZbScMdOuH1Dpqum99OLsJklp4xVlyEZb5MOlEkoTTuQYn/1yeC/nLLghvCutUViE4PBCSJGxKF6K
rAuOnIqMXddmwKVSKz75AX6eAg0WGq0umbBUu7dWnvYbpCZXSWZARxw6qzrgEWgfCyX6e1BjVIqM
D588K1fopLQ1EisKwmZ1/kuOmcNZixv3U2NloGA6DJ5eSsaUMwCcaMYg/1FTQqy08bTQem5a3HgG
guXnOFXuoaCquCVJydwLF0HWSrnYamhrd8UqWI5vSWxXkLNoXKtOcRnONw0psL0OGal+S7PMuabX
5u1LjS6j64MSMQm1z8U0wEUY9GVbR9VXEfbXeW956GJ9HGxuGa7Z4CRllIvyBR7zJjfDaO86U/tQ
z+RqxbiZrhJX+8cmy8d1C6pildlKIy9yiuzyvBvhxE5wVaiZBoFRigeOv/W1NWXw9B3fONZ5lW9x
MDg3iZ1U64mG9LehUtVtCej7ELlGv0lG1Cl9aYEJTYZ64/VRu0dF7cFLCuBjiEIH16oM7ntwWFdl
oMaLBqniJjHIyQ55knHPRShcaye2nhHCY8k1J9g3XYFmctPiuF07jhkjAPToHE2JEW8sxDNru26c
z1olCCQQWRgEbQF0DlARyRpyBjqjNQa6J0t7Nktp+FJEeXbfjp73MnTxl1BH1tYvnWIfAbu8zRGc
rOsGWMN5VYx5zR7ZhnbMvfhiSdltULQXa17Gl5nF+UaZrKVa919FE6MWGcuqf218jadkqbjSFiM4
LqYeh3rbixdcM/qR42n76CzNix/zhFHlPISm4+Bsm6r4JWtY/YwUoRC/cxkhef7eUjjn5pAKcpqa
6CrE4beX1IGPCjT3NkAevRsXVITuTH2bDsC3JqeNTkbRRgeEIfBT3LK4NCxm0xgaDBAnvoPyZuU5
87RFWZQSeeGrz35qhjdhLWNach7LS5K649Zrp3tSPMgsM2X9jKiVhbAdmY0QHpZ1IBkkE1Phssvo
JlXPsUKotDr3Ks5XL5+khB+MWSmdi9dQJRUqSULK9pi2wShTADM/6/NXbOTuF+Hq4a2Ixup6NBL/
JIvK+IRTaTrqwXZ3zajFwfT0cLCcGcFs2OrtnBT1DtoJ0D0ScMEKpjVkmUatZZq3j+fBFsxRjrZz
TKfkvJRNo90+oqzGZA51zb6IC82MOcX/qLrRPbLl2E+yYFUPRPVgJ+b1PLLLziX5YavaaN2VneDq
7iqgvIY1H4tJVXtoI9mV9kFnJdHEp02TVT85BjbHEY3lwO+sAK12LdyIMfhStE79Xrchw1OvRjaO
Idx8rmRyXw72hCYfaxQSzEs/EtGFzHJn1+Szf90KXxwcy3YvfOiRa7tHu7uAX6ukbj9NNub1oPHd
rY0I6bqIi1sph/Sy71r3zl+qzaDzuHPn+QXZCFa9piL09njXhqHoP9mm4DQ1B1uK0vkd/u183U95
9aOhnC7FUZoYDiLr1Fsn3Kp93gvatyIyhjUKfdzUEZ4WacTmFU2oHD1RoEFDV7ikVRqxtxnxF8CG
V9JwUxhK0XBpDqhui6EyHwoG63u/VdNrSd234WgaeZt0ho+3mv1WP2LmRCvQBSrZ1KH15pij/uxU
tYHFJkWdLULLXgN6pTmm0+loBw7pyI1XYGVrGOyFKrtuEtCcM+ZeSLPZjTV2Ast0RlgFfcg9CCME
2sXwXhFBeG2hWDxmzMW2QnFIyT0n+WRnpoQF0C384z7cYQ4K73NjbC9tr61OeTnRZHNCtXD5eOvR
a5uPHFLzE3QYEkLiyeq/AjPTIOFohJ/LPWhfyZ0SWfE+hwL9xRJuWOosWmlDyk3lOuHKz+jFWANf
hyE30mJnUt7JQzCwKh2EoG0wTE/5ZBjHuS71IihtbghkSvYca6qDZ5bOWpjKx5TKhYSzQqm5sYXm
zMsL/jnsAI8yug2u+/MOqdKZGBdHESIgyob5kg2lQXcpb/ncBexm1QyxWdQDRsXlXbYp2iJViftu
6R6UARZ8+HxbDtV9tMlyrlTn+wxAUlo1gtfMDz5NYpCXHcb/PWWQ9WgaEAgzdGU8dq7P8CjxkOv0
qX9XRtVSFS9yjyGS8quZjwY/P4v9u9G2eGeC3LSfa8oKDhFNw96tcK2lYDU0Kw9MJ/7LMCg6P0sd
CVCifsYqwR8BOUh5A6Tf3aea/zqjWr2MvEl/iXTEExj4WOYhQjpHjrDxMUkt+RrAhbxpggwAuo+u
74BoTl8iGrfR3M1afXMcxcflDIhpCc9YHtFEPUS1b5z8KpE7JeYRUIc1l4fqPGe2DQ8Mcw+YCDNY
Lyfn1sH5YWwnBfXhJg3RZCZJNt4PZXLKQqHmdd8vGvXE9fpPjA/1m9kZ/ZeWIcMV6GWAK1JRTfjm
OHuHczcWdqH9Rl6E8cWk6kXPrIS+E12t3qvGZhwO9C2H9FzTNwNg0OHc0G0C5MlOEIXbO/w7M5Qp
NT6z8oA76KVLSxkmFeAWn1ykpja/YpeIBL7weLgcZ/tR+7Vzj577dkrdRy+XweMkRv/AOtrj5xj4
8pZpUHWVvGUVg4eQAb9NobGdZGpseNaRNFOvRMZaFkTZ1pWNdw/kwEp49b0bmtmBqdy0VRoeQ25I
9zn26uHKynxnF4t+2AkvlJeEYR+d1C0pIhLwUV78guCGyi0Gw3Wa8HKtbfwIOBhQX2XtpPZODAgx
J7LFwyMomtfRrxdOUyRnJNul0XxDmK+QtudteFOSOlJu2lE4bzx7YXAA6dWl11Wc+c1akkZ/4RW4
iEtZuzeYservZVDLYWdMSQyIPHDSz/lkLjsArR9Mk6Novvh9rI0rGOM9sMrULtSVh7n3K0Zzb1Nb
OohW4zjtc5376xC76ArL3qnwxXEaiu5o+8N4M0iQhnaaq+s0NN9VAkEZQ1yS3+Wlz+bNPpC9sCKK
CRjCGBRrmbCYbWXn2lcTUOVgNdSB96J7annYWTrWx6wsnac8IhIDAno3nnqtg+4Wu3qsArTsucr2
xI+aTxZGD/49f6Tt6SF9w8E6J3u41uU2B+h0B8InXOOmc5gF55wAZlOU7vo82flRP+RSaX9FMk94
qhPRnc5DoHOTShm4lRkrVQclOcfa00gVXYQG77dd9Lw6dlHx6pz/WmpaybSBAFcdzCjlDCRiC+XY
ufaol6U2LTilnP+qDqm38mWgFNEu9DeBU8Cnb4Akx1K0t0Q3+RtoLNYNmyazZUnzuCgS9ZykzfDK
ej5gm+EoxzbMJ4bLqTkqaooC6PqfTSz1hDZIjNJrwhzrZ7S0RFoFYyK/A1gh5fxcS+blciAooy69
FLJyL6Xssk0OUSjFr5BUT+1y4I2KgfkJQhj0LInPWudMFud0GA/0mTsom6zNS4++zRyWnbGWbc1L
VQctquw2wx3qj3d43/XJcLz2Ubg4SWUQ8RrGof3ja1S15h80ovq8SjpctWEZHOJ3g6+Kot8/og7C
Z4iD5wZDTRVioSiZX1hGvHTQ+OUIm5xV7Cu108E8XkxF/L3rfdToapwObAe3gwKV1FtNeSjiILxg
dfAeo4HYqDjp2KT4iSvK3ejCyML8aPRBCsmG2srw8+iTrgr7mneWPKIg6Md16rTWfdV27SO3netH
tQl0e4yjbZvB+YOvWtwVTjjPazEL81jHxm7oXJBhrYbLWhr8L1H+cu6EWIPLYVzjh7HNLNwEM6cI
38qit8Dw5+vJVwiwgsiMv5UJBriVhrxAJ3m5OJ6/PGKl7m+Z2YjL0RCQmCdk7j9uLIa/R2u0aB16
mbwo2NE5neT9hh6Ue5/VBSA+bu2cmiYnmMwM823pcLYfdFt88yi8P0For7bJUHw28pjjKhYNiFqp
VWwdK5UPhZlZB85/8MVmk+ZHBlK8Qsd6A7QeTxEVwicjadlsWQd5PqIwAUWQcWooBprA5yc4zWjq
RXBsAJaQu7A6bxQ/dlQBWG2t0FUc1NKxiMG1HJh+TFjaq8fYSL55wnFPqYLJww7oTBvf5kiOV6C7
GjQoMYsp5l03Nc0r/mH/XscqEywNXDBHBca79uiwrvMBSRGwEBRag5PVN9GEi9WQczyt5hRALnQR
EyeJbkGAL9PVulDjNwt0KH0tkzJx6sJ8h5sM+A9RchdOnJsH3/Dy7eCP2Wlu0iYCu5l8PTdoohwo
5ooYNsAus/Kmpx/qLU9iGA37XDzSxvrs5AsLNUPD/tXQGdiyVjCpPuuc8sgv3/IxDG/Pj7uKgJhX
1BaEdSxvd5ZnwZpuiLhrx/whW+ZMpqxIYLMthY0V5RirSES3RA0GqxFh3vpRSQMjmSFgZ/9Yjiwb
27+HFXDN+9h6q6FN5mqVIz+TS994b6Z2s7jxibKCO0EHpGzuEmeigHeNoSExIM8ZJ84cuwtcqi2o
2CbCTjOGimLHhAu4a0kM5kkP7eIroNQeoLeIT+fVzUErc2G77qekSfybXlPy7c5dwvMRiU6HSmAV
5NZtKGr3sVnKyfPxjv2IZiGKPg6lqKLuYMnA7mCXDK9IS/DvBnQmj/N5IW5MfnQZxpdpW4Fgi0ck
BB1ajyMqxP4SEFl9M9oA6iAW8J+g7iqIvN/cRoZbkSjz1jSbmBBuI3t2k6k5JKOzJWLCvaE5ZtyT
XcbhZen01QKdQ2uVUOB41orrwa2b59xp8FCgN8Qb34335852APHsUhYDh5qx2A3KdQ4tMKhTeRYf
LK2tc0MSDWD1OSeW/Ch1BE9kmIx1U4fR1qiWFpHuK32fwc27yVFN3fVBT9DC2PU3HVqgvQ93y1/V
nvsibC+/NJeND99bdxMH+JNnM8Ve2KcmbRFsa2YzOjtXYJhdQVsIAWpQQY+FSYYB7LWLop1iZhAi
ePXmiZ4NYuC+9DqI+CbJgVN1Y4nZAgXQkmkSmCFVkeXvDI2o0ktdHjpXUZX3/lRDjHLc+MZNGKE5
o+YRaSMQNxpYB6f4Nk+2LovUtKFDBuI7C/LuzYJd4By7CfAzO046vHYus6XsrH087/OkBbBHefPS
CPCUybMmvZz7sAxqqyAJ11XgeovlIboDmj/u6R55NC+AnJ+fJeTe1q4KHJoG0H+OgHKafUkP9tCV
tX/hK7c+KGIZDoEatnUZmleW2ccPfVa/4LCJryhoKMrcNLuCDHoBiMD+pmunfcwXJYRfew42G1gs
4BDja4vTAUjYcXrI7GB8gPWb3QQBhYEExLp3U8I4ir63d5Xj33gcqq+CyrDfeJ6S5x4d9OX5if99
8/8XUjLmUJ7vuz7LDP6FDzMwWEt+BRMTWYDX5g80z9/8OQEZNmAy7S23PDaV6e+HAppqEvef+75H
rmAbvlgnQRm+/5BcK1R4+1wO4e3vv90/VS8Mh3wTA8ciefE+jmi6EcZMXmfzibgUDFZop7LznNVx
Yhu7aJWllx1cErDhtQqDPwSlfZwOCoTupk+fxwNV909BVdIQdtSFhn+qPeofMLvMCczliGZ6dOEy
h8Xy97/2n+J7PtG3JPp/QWCN7X2QzVHe9mldRMZpMtgrcnp42WpMzODNsifzNNWVc29Uix898oNr
6KwL34svtxpU2xxlIoOn33+hX2jL+UJM6RbZA2aaj6mPduKwB7cz7lis2XdeGAevzUw/1YSDvWu1
/p73fbCPhI9veB7JMxmiu6n16++BQ+45Snyzg81VQ+o1zHQ76ia8NMuYCjNJ/EeHF+yiG7rkD/Os
X1xG5GemQyEqfTSS4sNUM8zdUg6eIkI1SnDfYlWrn887Kd1FYrGSTF2bsfk0lHnK6a+txa2oq/g9
M/MKqUKR7H5/FX+hFyJD1TI9C9E7D9PHMbPZ45RtfVuc8BVm21nX7YWhYvpGGdAJNYRfEV+3t1GZ
gmUG/9Jvw7I0rrw0zNddxcx3idqZQZ1CaorA9N02ZttcDBEcivN+4WNN+4NQ3nL+MSfjK6O4NQNG
5EHwUf1bOVmJQzJ2T17m5QRCaLHrYyfbJ3hQdjSU3ct2oLr2o8l9HsdG77JoeCYSjFPxf/WUiOGY
pvgPr+RZOPr3+R3fix0DuwWuEPPjwBpXUY2Vu3FOQ6zTJ1J0wz3Wh+5Re3CBgFrad8WYbtKG6J4q
lMHRY8xDqBPKhWurm+XRXwohgR54EwqpXzvMNhuCm8rtH275P9XTvsnJU/IdUax7HzVDi3R6iCAB
nrLzhOfcA0umrH5OKPNXfDOoIaTnHESTv5RJmm0wgNJpXeZ5v/8m/1zEfC7U8u7yCArvoxCWmotN
x2TgeR7ommAx3gJoB0hQouImXCZGv/+8X6hQkd+hrkQmiLfL/yDggp6Cp6zP7ZOowtSkkfjKOKbc
V3XqoE7C6zEQgnGAb9szhKEo+P2n/2I3803G6Dwdthlgq/iwmyWQBea85FUbQ4sAgFbS0Z6kf9MF
OU3stj8yYciu/MJJ4MwiT8pcpe7cOMDmXhbG61jVDz6ghjtUg3+6Mr+4ExYSMm6CQG8E8//vcoOm
iivXHLQ8JTma6LNC6iy0YWBcPwO51X/Q0v3iTrDmeIg6lv0LecffP2+i8HWQgroncsrSC5cEMfbz
pPpU5BVjnELgbm0IV8ox6Bxdx/X+pDf8p5SPtqmFanRZRbCQfLgVRmORZlP77ikz3O6ATSa6KP28
fFVLOISVuhtrWgTijHif+tkvr+3Jf9ABEbJpNsiLiECyPxjrfvVw8IVoskoLlZwlP9wBgb20FrWU
J3p28rFJqwgVk0ijXY3wj0aG9L47DvOEuOEFCSfjolNZu7fiuCQXwoaCYJFF9m0wo+F1nBe5w+8f
3l/cMK4SlxrJPIvGx822BjViRMLzT46VLT3vxmGE1RXDa7oMaTMrG1/PxfJ5vRrHmdHE+Qv837Ye
XyevTaWr7+1H7/HP1uP/8f+TQfmn+/QPe/L/bLpvL3+zM/+3LdmQwV8gHhwcSYi5nEVR8t++ZMMz
/0JfYuKgxK1D7fiTMdmy/8LKuNTa6JUJKFiWyP8yJvNHDimcEhtfgDDRFf/KmPxBo8nXQp2M1pcD
uuRfEx+rZ8NP28kz6MKVg1XcsfigswLKezFgl44PhTUUB7qLxUPnG9HRmhTMB7cA4Vsbc/aQ6Lo/
mgmBOlFjbpWT51Rto7JokKZ1t8FW7XI0CJMbSRLkvT2QbtYzkagIMoG++u8fzP+zp+7Uvzdt17z/
x/VLrf9j15VvLy129I9P6v+TLnmq/f+9S/7yZX7JYt2+fLDW8//0wyTve39hlsHayBZzfqpY73+Y
5B35F4onG4mX9JG4Inj8XyZ51/2L8w1GGYoqnmR78Vb917PomH+5kgKaLjdzNzSyzr8xyfPv/Ky7
Wmxrtssbsrg+0brZy5//JDQsY1i3bUvIUUW6IATsMczerZqQBLCZhn0Jw969wV2YJH/YhT7ovX58
7vLlPcxIHpbqv39uggspHEITpZKE1myixdhBOKPdNOTy+NP9uP1RhP7MAfiwv58/ingknGqMvXi1
P1Q+xYygoGvJiezrwTvmonsKYH7t7HnG52Qb/+5k/OPTEH2zigisPB8L4UFxgEzbEced11NqexbA
blo8G7D8ya4ehmENyQN3pqw+/eufSVVLJcMZFZOqu1zxn+5kMlhiCcLkTvqk88Zamt87WUzbJJ2t
rc519Qdrxy8uKzwadsTFUmRDDfj75zXoNeIwY4BbxHkxArdhuWFJmvs7CRQp2AFfbP+UdP/h9MPF
5ciDr8PmgeXF+ejr1rJFZza4za4nxwHIPcoMv7L+pLv8+CmSatB0sDQiu+Td+Oh14BQDRbPxhp3r
L7nNdRtfqDSVf6gqPr4BfIpn84NwwiE95gzw9+sXO9ooOQ6PC3GsZCqRj8nntAZFvMIKbR5+/3D8
6sNAOnDY5fT9z+NZG9MjDCUWOzOkWSLj8TGy4caIxH7+/Qf94trBBXBo7SPeZZf78BTWIi3LBGzQ
zgi8E3ajBqJlMP7h0fvlh7C9s27RRGDZ+vul44mmb6ZbkpiE8yocYOTRHPp/WDZ+dck4aXO1WBWX
muHvHyLiMJcRWe07y5f9vp5n+IhBdZUjLt39/potb8pPZ2cUM0vRy7FeAv2gr/ZhDZb2NIDYzGkF
b5lK/2Gh/fCP4w5bdhaTLiJeYe79h3984GBJYkqR7fBwEPs8J2bY3AuZWu1dVZDQdjG2tKrW5Rym
LhgH8rye6KeH4/3vf+OHfWb5GmAClgMWQmYeww+LsAHqzJ9hIu5aqh3QB1WoQHckED/IKcn8+sIr
Y/F17EGg/LtH//zJLPs2DBgLFszH45Y7TyJv5i7fMSfN9xOyhd2UEsjY8HA9/PsfybLBLr+4Aa2z
EfOnJRihQCmQuJBtF5M4ZkS6eQUQ0R0YcM/72S66+0z53R9OT7+6sssrTdXKWZId7u/PaZjaJjj4
hhztxAK91nlt+7kH5HwoZUuk0RjZHTkqfSXe/+WPZf2V4AfoUXM/KSI+fK5tVmVm1sUOyFX7yZAe
jfm4LJ91Pqj9oDsEn3bufP79h35484WLbocOAgdFITimiuXPf77Cg+14ZWAVOzVZDJJaf8g3YkhE
/4e35sPL/+NzqLKQpPPmU2r9/XPiJAwGTVIjifZReO1mvXNb257LnIaU+9//pI/3Dw6SpCOFy5Zr
yRO67LM//6SYODKk74R8tOv2a3L6/b9ui/NG/NPyQkwdQA0WYxR/Ej9B8GFJFp1DUjIt5H3fxsxb
zGkuj32cmRgXoBUA8M568NXMQcDaeVVqIzYoffQ+LLBWuRqsiHCunBAGABkOca5ePSXBakyj4IvT
ug4D/FjPJDVUXrWkOAYkfRQu2WJEeCvvGXdsd8xJNIjWwh9HKI9CE+Qn+uSpxgPvcaYpi4t0IIp1
rbNGHLu50e41GnYD2gdqF1S+CTOYwpDDZy/yyIRIaju+L7OAmYN2jedwnJwbK23dVzI2vDezN8s7
PHcdmFEGps9J5kYtkisBnBg+ndswHCcqZx3rCNp8jdg72ci2mi7auNIEckVIu7cFjcNPvMThTaeb
WW+067c9iqcMbKmcxQLE7J1grUUfHdxWu2gArTaBjGSRjHEB4xIIspEFHnZIjH7b0VejXLtWxOXn
jDA6F+WZtO4FxvSNcbL9Jc4FZKmptIp8hZGTODInstUxZWmfiD9tXZyrXVfVZIhFsIE9gCRfoiTU
BUGLZn6nPFmjB1Nk3WBgRYSRE5EaXoStjMRK+Qt5syF2nDY1LcDuguYakFHqnIoswcHTD2GGgblM
mERtgglbxCpvSFiGwy7T8SLkD2gYBm2wzwXRCtQnRX7wIgMWopKtke2G3K/fQkxmJ+aHJlnhE27V
g5HV+XUNxU/cArQebtECwYwfIibhV10ylyMrPxKM1TA1ZXnh+J31Niey0pCXYUGPky2+2lYyQFaP
af0BTmRsiTq6jCFhY3irNxD2SBQjHACid+YSdYYCpR/ISfMF6b6SSeV9n2UNQYokpn3HNlb7CPD8
slzH1I/PoZdU9sGrojq9RR86XnKWDow9Q1lqPdsdi2eKPkvsKxK69Q6FsaEv8sgBOTgNcYHUX2q+
4SiGZjsJEnQXHG/o7QvRIv+LOkUQUjsTp11lMlebplKGSRima6NVKVT3CmPZAqZOY7Rcj6K3L2tp
x96utrrMwuHemXd8nZSBvak77JphR2Nw0MqC1y9nMmEaxYAUmnoNuWj05HCaS9pTa0gt01fiGGqQ
R5E36q0Tlq2+ysKprfdGoghHMQjc3eOV8fSmsFxdbSOGW8VOIOgKD5Dy2xZN2KyjOwJuQmczAdo4
ciWmdJtRpV4SlLfkx1cd+cF+7OaPVhi4AMlKbZbH0Jp45BYpqLueK9r70BuDgSVFxB40XrKlANMS
ztevDOa5WB5brZCwoRMMOUM4An+foxkc4xuoCUOazTb61jQwpTeFyl1nByLAJjw4J2NqX4yyLR8C
p+qQhdZZ62+duUdhZba+NWzihuyDVZx7wxfchN68dkXcfbZQubqPzP+9pyTBwLLLRDa9GUHr2gRq
m61z0GB9NO7NsdIromn0cVSe65LMDjwkBE/cHiIzRzRQebL5TFR7nm168B1vSeiWYjO5uTTQ0WWy
Y+VCdbv2VOcAJu1qJnN+Ps+fUz+Nr8KxxleEfsgSOxTmUQX02Yyc3WAWVbsupcr3zTQZ8dbtqwk1
ozScaBfUcfd96EfDWsPOzG5C20XU7up8fq9VyV9z7M59qq3C6tZ+VfII1FqQOeN5bfzSB3F133sJ
UHWLyAashBVsostMLniSipS7Cb2wbMh9qjGe7xH3g/mOwsDokdgmBWdlMmuDlbRIml7NNV7howZM
fVH4oxVu4VmhsmWgbubrzJbloR3Oj5ouFFPzGZVPlHW9vbHJLIBRStZDt8njIrS3duyEt9LR+Wuf
jUReTB5/TZkpgxg1Z/jHkZO3gl2qdd87UxreFcZHnnxg9kGwNRQ+Qlj9c91vuRcx/30qk3jtNz2x
ifnQSRijSQ8w3GIfkBeWCjJ3j57U4tmIAuPBtHiwNk7dWZ9kntpfoQM/F55hfaoj3R8lQGpYNfgQ
1m7XGhAqAjBefZt8g0j8xhlhIIsnNE8FlsVViZllL+acPLeKygISpbpHukAKZpWbBJVRsjDvXJor
xGyH4IY9DrNcUXzW15oSoVqVJH9eIhjr630A63zxNvfHEB3fVUcZxoJQbTs3eClJU8TBE2zLonjD
g4PNqUL5ya1+czs9fxrs7Lvte7vYhH6U+J9y1VVM/cwveEI2GEi/AGW/YEx+70ZVtTaV1mCt0vSa
QGlU6DMRln6OvRhNJWuaulJxM11OS+RXlfBKTexua881gNoM7dFZ7GUy8/ZIGKo1aIfmqiHD6wmx
UbxxsuIWY1O0RZEVrjLd4I3pE0bPhOUAriYfkZgMfUwn7k9XRjujnqeDhSLjBIu9vxqmetZbHbPg
rXW6JN+aLu864UvqXSirfpO66MZtSgjAQwP641h4k7/SBac6xMH5tNfSQrEPYOFVz5U989t5xlYg
ze1PM5D9e6cQ1K9JMD0kJNiCMa1pdKX8kD1WNHNvBWV6clQ0Pzna+hpkoXfF9Kw/AcFOojV9leRL
VEeoFC0GKCcFKdygjhqKZD20rfOmZEFjBFxTaD402OhwozsZouehn15Cl9iCyb2XHQ72DKMPHCBN
OJP9qfVNomP0aN8DdXJBJoWTOsheePdeMggUlFpuGBJOWxPULAxdczOP7EbgFioYKxZhmVsGi823
kBI2XQOQC6e1ny1q5rmnYexmAhdYyf8wNkj67K9CC/MKJTWJpwxnigvlaaD11aBvER/YsNpbdYMC
T3xLUawNT20xDWKLB5xk4bCr8nRdmzj2ZluPx2mc3yvX67bVYLTXISd/5PqF+7mPzOQNBbX7rnu/
JWU1o6Do4uppZBZ0N/q0QZZXhMctNcFZ9BGYRcB4AvG+2XeHYHDM736UfB2DUtzZpD7CAJguKIvy
rWVYxncDEPtVFYRqya79Evuq+QzIgkjQrj1airHQKsNDwvIUzc3NkJWHlGS9NXp+dafaAZC+35G1
MERBAYjd/96PjOTUFGKRQ3C9zVpv3iJP1BtEZViRcKmiEwockqSxtWyFQ6ZAglxnbaJleMeiThpn
TfqoZSqbD7bKe5kMF4E5n3yD5MIVrgbvqNwK5nYUSvmu46lk+4TchS0TIssLEMu8X3Kyhy3VqLmS
cJR3k+yD7TCYTNNtsRtC5oKOndhbvGE5EWwNISM+7KYDsBpB1ro71sdwLnhlrXrcKbJgNn0ng03W
hS7KeW3aOBJCuQ7i8SnsZPaprjT2rKgOpqMy0e0GoYnefAjLZ0HCwkOLPubKT8nxhZcnb9MO419J
cNA9AkRyTznCg/lPWouQearaUzKDGEbCwUNV+EN25bCXrbym7o41lL89oQrDRs6k9IyTYElxW145
HP/uhQH0OSPrZuv3/bTmN8e7keBrIkW0pk5p4Rhrr1ijGZ44cxRdeQTOok8Uf83aLQpNGoAruXEF
YFSKakOvJ/KVb1Nk3E9OrUexElmiiNWWOajtGvcCekr8zVM/1dsiZyPfzbMdnejizkTtianwVkHa
Yyiwq4lVg9ruOHCXdnFgxcaa4q/mPZq8XdvTlF01ZQ4IeZjtOF+70ghnENpDzPljQAGRuhTiF3h0
3dfCqvrksiAGWByEZBu9xv7StuQDqn64EoUvkeiDpaBSsUqxpe2r9NZXFXWHn7HVJZVhPTixQRKa
T0HLuSuOojVa73nARGLOxW5OFM4+HHT2tFCtwbryG7pUpu2JDJuKmrWQpLoPDHYXBT3BLoHfxA8S
gW93p0ynBmFmvNe1CQdsAqssdGCudecaOyGqgq8RtY8Btc27qoKOTETcJPcR1dy2SrR5Gpz0uROW
QxZNdkqwt2EqiC02Z8qxtRf5RAMOieSQ2fg1ETdIizssCWzI5FVTaK2mKBif56xD+vmf1J3ZbuTK
tl2/iBfBnnxNMhulUr2qpNILoVJJQQYZJIM9+fUeeX0NwwYM2I/GeTkHp3ZtKRvGirnmHFOAzzou
81oeFg7ZKsFBXO+mqCXzbLi31oVlkSW9PmgDhI5c2uFNndt39abepIVBMZdEDGpX7QOGnnOVt+Fd
KIy8TFY9vpBDi+qjt20jvESdw9XG4zqVXU0xWtAWCcbHon8kFd9eitEr93x5nEfy01GwD9rAELgT
Egsx+/RL4fXBvb/QUmL53WmyGOk2JQXQ+kLKR25ScLHpTN4hy5gT9XAroca5Ug+Kprau7ZujG672
F6j99bfvljm3EYdbkY9j+1oWQXqN51OYov+0B16B3+wYhKG2AX4KAHloi4ctLrW3myEruDtZgbjb
812obxgJw6PbGSqKG78Brsn02anoy9lkTEFrfOfVq3Z2SzXJktKZYjqFhfVWr6QWCtua7qMsEo9E
H+t9j48X6/HyN1iMfmhtXz+wkF/+8cn6jcJG2ILqsIakYphfppkKaaLUkHby6ZmtyE04F1aRrI3k
taXIRtzYtVyTom7+kBO4npvUBttVRMgtt+3tKQuRlYClbfBHcNWdXDkGCfGbJqlr7bwxPBSvQzVS
H9FhVl52uTXIdq+6rJqPcb/I10jTTnv9YktK9zJ4odeJ/oOTkfK0mjRExLOUSUozYISw+ytbPiyi
zm6iLjDvc2tEnqhlqH8BDhK8rFSYJGDHshdqySYSnEGGozbUYbBvbQj3uUvVJpED65ddr2LZ4d6P
imTSukvnUbxf3fwvVRN0SzJX0+fak2sbGfdlSW8L0TdFMoZAflETJ4d6NreHCHtXMVGGCOQmY7Zs
wsVcY5ycP4EWryT15+9iKooT+ZK3/oq0pvIho/FZtBMHaRli062ZOb7buLvmbnMKEu46vbTLL9F1
VAP5hJ7Rf+s/dLN6b4OMCfO4JHowiuXR33BZM5oEAzoPd9sg7AEClb8e5CSwYIS1FlRw80xOo6L5
DhRNR60trTuarCN9JtpnPZnqemfA/b/+oSlLM4UzRNxnOs6mI3parfd6Xv1fRW71XCeY7j5EJL1U
6bX6dnqimCaL1t+zP4kX125pIkcomvfAe+OKNlAcZeQLmukoLJs46abqiOZwRd9xO7i00btUOOb5
RmdeWDsA78cIj16rNitta4soeLzlIcMnLwdG/H5YCV8vvRMTqOHdT3RBtwT2YWc5eP7mOmk5TbCV
1zEYfo+RZNTHjxSc+z4M3ry8pLUsH00w8cSOxm5Pttrn/ZRLXafTBlwhJHIjD3xAqhkgs9Z3Do2t
1g7qTk3JKqyOz9FlokyKtmseM3D4C9sgxxYMT7atUr2t65TO9ia+ip6HeoptMsCuPCOfkEsb9auK
RcUQ2gpnJEZMxV8a4EiXe54ehNZDapef50WBg3JIktAE3E6YdEGq2j9WJOho2PqBjLffhybYwY/O
aZcuK0HcaJlUz3zH/JUa4zVHpITy2oKqArGvwrD9ydgPz2k26YomYnSmOxzS0UWtK9dfpUKe6hEx
9sfY3Uo7xV9kP1rEeOgOjUcok7PpuEowyy3DJV4kXRM0WbILQ+PlNugoLid5NnkUIJVcUcgsbG7S
YY2n/NEbt3eEmonGybkfyAW5IyWEmb9Mh7CEo8Cf82lk5ADfjs2CmYmbzJIzuXdxSHHevOWsPEga
XPs4KraIRCbGxAPwDR9sMO61QWCV9Q0ZOsg3G8UdI9Oj7V8aDNcx+lM4PkmOKgsBZuGC5/GoXWjX
DauSGbQKrVtTraHah93Qtrsub7rXqurp/Q0WC4UqpNDy73SFwu1Gr+DigeQ3oWS7VeGncRO0D0IJ
Dk3ceTyRAjemzscUqBRpiS2U5u540h/k4QwP0GXSU7JMo//jttJ/N7FHuWnfxjSW2pU/hWStm9FP
XFesdx75VhtGo2vgfIZUsZf2KP/yNwY/Te4wamZTL//4zhD99O6yXTuf6uXgWrQpJwpg0Hpc4zLn
4rf2gQeTk0UgCSbHtPsmmNFqCUUNNFyALioOxMjddxAoBEDbwBL+KTB1x4yIhZoAuvDQG0oxrhd/
MPZwFb9QNbJ2k9MeRWt6kOu6RIkVxYsmY2hZUWowP6FT+3ohgsdUxNe+Jsx9BEQZm5t6NNJH6au8
p5xuJPcGr1m17eSU10cfxyPB/sXAm7QbjDePoa/cLrEQtao90RN2UYTGr20lTh6IXeUG60cYFv4v
fuf4pYhW0HrGcWWQLEXcded6nPi1MNmuHJxhW3q3ZtYlqLly8N6FybnVY4d0PoUPAz2twmAiOEQm
68VeSDvvGloMyevS+Ds8dHR81InNU/6lt01Tpz3Lb/kFJEWCWCAWMN+ZqeSK7wThSDdovVHJMVNi
GSDHL7F/gfVmu4kSOQRNwndVzZBvu/Sr5U1b3I2+FveElJVHU90A8+KHMdXqo0TAbOhpOs+W0DaP
sgxA/tzGRDM0hyYW0rnZ0x9GVdhu8tkf0r5e8roGCTyexpKnpvErTNITtI81mUs8lI8RpzHWcvR2
rtNtyZ3dERBE0+pq+9uv8VaSxRrpxyMexXCf1oJel7TthEvCsum1fiP92Q275to5dpSlmcJkjJcq
S9kV9nYSIOi1tAyKaErL0oyM3DytwQYMBHhJ+FdFeO5xUtoJr5e8auAbVu1bjd3Z7DNTyeV9ao29
0YRaRgrJkbtmSowNadqxZpXv0W8n+Ctd1nZx6nlTcMzd2W3eBk/NDCA4vAs+/6p2iDmLJqfkZs43
QkoEXvemtdvmk4NkdG/hDDf/JlsaynCigovaOltsW9CCcS64veR+v7SMtccy6COYfF3pyjfEgy67
L8dIM+02a0yPryuoX/W5+Fi0crLARyeYpPkuvZ5sfEjfqb9vF+3GfwC5sEEtjd0zYPleTQ0Xv1F+
Dmo1vimFPpIQ8/QAnnMuFqllqQHIx7pu7nnSmQf+Jrxetx62/MqPi2QWDYhXvvfq+i3xRCpZlu9h
8sVzS2Sq2U3FCk8nq7LlzYEo693O0wjrNbMXus89hXLDUy0Pz5bvLuG+mKZwSvoJVuHjWDbyGcGX
rNYuX3rLOog2c6irk5GM+UxBYacRqIkdHLF4Zd4z4gny4vmTNz56iArlMQgzC+CJ5VH30tbB+gkJ
BHYuHyURoJlhDdh7UoU/ah5tpGbEjRhmTMR5sSOAFXjpxOdEnOHIGthGQVjSNt2XzNizHbAGF4MC
EtS4dUTSXrpFnVSZXPSpHWrqYbNFt/WJBMPyw9xdeBwytEQ9FfPiLh9FLVuqrlpbLCmGjrrZl5Af
XHZipFdBqFEuWP1zYD6vTDorJXuImNa1bv0aLye2PNdQa2gwirYrGgHHPvFyMN9dR6jPtPk3xqJr
tWPj9i9w92g08NbQftk8gFUU38A/2STR42NTB6RhB+oT+6Oz6ZCuzxBEfGo3RJ93FOqpAnPhUKZZ
DavltrcpXd71YnMftdd6L5TAhmViCz3+iyXupduNlVmxW2n2fWzdaeYAhpT84nEb/vSdvFF3a77J
H1dAJNtB5W+tZ8pEg2e6TG3+saGP4z+rC/r3sWb987LGjgnObRSY7TYG8CVP08ol8jJahBgO1SCa
+Ihvc2w4V6ptpoaKKIj/YMqiellkONmH3l0FsAEHd3J81YS4TUNaiVU2/kMk4wq+dfkWHZcOhQRY
EOWQ91k+Su7yfNKmxK82yoTzevO9pOfT/bD1WXfPIEZqE7wL1eJ0lkfkKcQazJeRmjErwSTk/ync
wmq5unKX3dukJ8Uu4i7Ld9Ko7IvZZbzV8LtaQCSVXM9R1+XTYZFe/iJNzNEc14IB0ho08rixvIbj
gPF0XxtZ/jK9oiUJ1lzHlDIKqpuWOq+Qc2zE5xJT279WLv2ayJyS9wSHv180qRdkVn3LM7V07rkW
sw4RaLUDX3Q2Cv6w6B8hY5Gn0RD7FR9LisQOnSMmnYKI1fZNuaqqOvgjyM8kIDrayh1/XE8n2If8
qEErKbe+uLVi6lfDFC7YxcnXJUtjAHmFRWGal3q0q3nfAdZi8bFm7kiib+62xDi1fNd1dK1c12yn
aUgP7ekWJz/37BAJwgMq5ZcV9/Kxr2hE9NVHvGytnXZgnz60HhleBGU7+R5Cj+DzB5NTV3zpsmK+
l4SOGYKJqYrbAbc3VAFvC779TfhUXfG/VZqJbhyosB2XcEfc2wgaR0N9HlaWpakr3OWvpzd1ywav
ZHnWl+JWA7rgKz8v5g8h3ZAb9IRwzVw4579sIpn1fZyzsAZFVq5H3pI8Qv208mBvIx2GaWz126kY
qoAdftb4KyCtLbb2o9ahvHT8IozXrterHdNwRyOFn7f52Sy+q48brVcK/gksgeMCQQGO12Yj+8+i
5QrdcyZSuQHY4cOZNatflh7o7Mg9CCnsNi3CA2O1/WooWhDnWHnRfPYybqA3WxQyHkpiVN2e+O8Y
7fuIhNf5uvjG7anQR72gQe5bREhUWvRwlvb5QLPM3vfm3t5NxNtPczXX36J3sDHm+DhpFTO5AhPQ
tvTMQOxpMC1LRuSOGlyWWoK9MqcD79gEiaM5UdDgoaX6TNmHhqVtzzfVMIFntbeW+4r+VivhISfe
M5Nd4eBlvcmzZsf9d43lUu5JiDYoWv1wHcCQYfQehHdg3xUcju0B6yp4p46z99kJ5jqCEsTollqr
qQNitm4e74qYhzmnf+vOj9XU8okkW2vsPz2j22tHiuvZFdTDnoLNj8qkp6/C4sTa/CYdVKmH544J
h4VZpq3vbQ1q70Su0r+pauP8Zigp/bTiWNcpYNbsl9c4a5nyWl9vpFvJw+FKuh+Twc28dR+Vzpqd
xmUiGl8BSNc3yPQNamFEu0l/Kvm8vYWs3Sk171GR9rg54BANoiK0rSs7L18KQiXs9ulem+FuBP7W
HYBq+dUncZpsePIBrl8y6uzby0j+RyZwDnwudJZTLFeCn/9Rl4s9pEPpmuzGtB47BDOLeDo4APGC
F1918cNIFeC8rxyvf4YrtMIBaKuWMHDVAlxh0di6rKyD+bW0xTofczH4uM0tL8pOFrbAmGTGzI/I
eLMCHXSBlhxIBbukEO1tbh9KA2XgsEmu8vdTReNvCuyT0C8bEldRewzBbT9ai43muvpRQ269hm5b
ZV14DMesNx+tKWkDSXSNJAGNBUXnHS9A/7HkUzgmvI5s6lXYXAP9o6EUMlPeF0Bg9brx7lHKVK6O
5V38gO/s3u7D8H6tJHn6OFgbJF1GaVwyfqbHY0HtgHtDT2IY0HnnIwHt3XWG2ctSOfxrIq9ULErh
T0Ff0dBB/Eo1n5Ki3OZUY/WJk7VqR3WcOEnN2aksdPGN9mf/vMncEx+Znff2xcr90V+R7DJ6GLwW
ht3vcHNQiS84i5eFrSTk3d9hrplE6KyWy1DtaBPsvWQONRcw2yn0fJtvq453E7i58QDfDEpiuzTO
dF5K7nn7cNzy+RRwpk0ah43nfGckuYGB5G7Z7nxoouqGluqZqvUoUl9uNbMZJRTv41Fegi64nRnW
/pX+XHVpYeB07ipCxeHTSLGk/wJjba52K/W4NJEsQfk94Y1w2UdwETvDKHS+h85y/7HhRITpYC2Z
E/aUkfLnxXQj7LUtDJLC9+dzt3TO+Dw70/KH3V9e7UFk0VHaT5NBwxe599OXpWXd85WqfvXLJH7l
fjB/hEPhP1JRC2zcgvryFxcT6KbZDaGIzL6vnybCulcUqplZEABSyNOQYp4V+Au7s13h2MtP0Kkr
BJH20v5GSd+Z9/XCQvxOcWHnDzYVeU9WG94HYxiCQwMiT1/QOhmc8NkAQeDLrN8pQeC/Wmwv8Vx3
EU2/gD+WnF1EZ0aRlGDIi73NCx5cCH+o6AA5z6Ya1I1yGDC+C4IMWADiqLsURM1xQvcyMXrsef6Z
cgNL74xqJIroe9W+RfanDc518CZBpR6SaHalSgLLcWtm6pDHMKVIMjwJKenW5grGQVfkZokv2LUD
O5UltOMTQ3P2jtLQMxWUMOr2AU7Cf4FP4q7n0dJwN6ZwYQ9+rCe8j5/rs9e2oUuPIi2zs8BZdgAp
Z9+sp4ry5e22z5uS2vloYJywqMVlS7pO0KNXh74v1vQhheNblXlI9nPb3Eo09mt9/eQ9xxb5wUR7
cX3Lu6/ixMol53YJ6OpfUfZgzxqbmXa3mHprk6qIwaWEyNVWUhfog0kxMYUnW2U0PzXTHBrWxvt0
qzybubd2igwP/sg/fZND+aPQvmabmVTO2D4Eg9iCJMR4GPHXl5Wd2gpOGCzP0oSJ1UUs9Amkm8sM
I9ukIqryryjsF804PZZvYb8y5XdVT2lur1hrJqpTzh0sJOuLkj7zC1ME9LLMK6sf28MmcxhMhFI3
Lz5vWe+v6z1Jtth5wHuLEM2PBekbRk+5wxLQF4S1reBxmZgAU0rb548RPcJJIian56GdK3/XhBEF
4mvjOi1Ice3DN+LC8zjJOrgfWF7+5mOMIWZWMx3kllyM3Bl2s3B+dMcWz5ulSLAKDLSdsg7lih00
9aMbDwvKVRVdR5oKt+DOBGJ6z7j9N8BXcEdcF6b9Qw44cMEYVvIBc+DdH4rAW7/I4PpPoVu6f4xf
sa9RVsbwEyOyPpTb0np7KetPJM3wppzHZX2b8sj/hIwkv0NE0HrnN4N3yUZBr0FbVc6zWMIqf6hb
Y6Edjny5UoXi9kWQsnTpYN4KrpxSB18+ZEzrsYvdwd6VNjaok6ey4CcCt6oTC7DogShyi/tpmxrG
sNUp7oKlQKnveTRQQqwtOzuPBTT5j6B3O9T0TBEylG1J8Zlqelbnusz6eWcb0GBPZrNE+LDAX+PP
9PyMu8zPyKxq+HbOhc1JuKV22YM8bUkO8l31wBwzx7f+XVT6nsCaAjNph52YIaPbhuLH4Ss8Ud0d
kn/GHjO0BwxdkXXT0THLe9wXyDM0vKMnAaYRJ8X1e0pajbR15wPiIUxQF3HiqNC55IrOocMa585j
o23xE9vlEPNAXemudmTf3FGhBxxEwgf48XVZ/gLmyuMdMFj/j+NsxE5hkV3YDd48X2uwN7vGbzCo
7hWWn4fZs/el+6/zKmUu21WC/ikKJYovE5mi3GudlzTee81SJpWOi7/sRymtHueRSoZGMgHvwmrC
dZXHy0p782qGVI+zujO4nhT+UtEUv5wxyJkO+tzfjmGbS+cLe8E07gsEuu2Nv3EFfS0WrjlZEyJ7
shmBVr7NNb6cpok0hhXQJwdIlZGfWlU1rHT26n71TvweiIEThehwGONwQfrv4R2etS+5akDu7IwL
ZSvmP7veo+d6b3U5XwgEPhZwrG3yMfEF4j0+hSx4a4NM044uPBNdrLpiFytMySQJHCjeOU7nb4m2
Vw2gTuJffI3YI94t+dDR7kuheJ5UPQ/CU2+qiAlq6pzDIGXcpPQo4UkoUXqae2g81ZBmfgHWxAvg
i+1Um+W0pzs1VixnWgvzlndOhvlpXtGnWyRflDSYL5J578NU4badJrhV3e9JgM57YMAhf6U4yPSX
2qAynnVn83NZtI3nxd1aFQiIiV02S5txMWuiLfXlJNlvllXr7COu7NFFA3mWJwx6TX2xgAyjpPg9
7eKE960BZPo4YBdkUooI0bSBsOCfxZGQ4I6Y+4BdUTYkOSMpauaxd2BPp7xkGua18BkirLrBZIEH
q//KPaOGMxyfvoc3ucxQrGS31F+MIlN36BZf/TEg48vDCMe4Oy18PsCFYhVJB1ZQKPbW0n2KrZbV
o817Eu5nzDr6NqZmSuOEm2fU/8BboGQ0cze/F5AIx7u1dprxhM8P/E09bxkO06VohHNcS+G/Kynd
n54PsU4MALUllY1TXZeSE82wvGc9Ox7BcdjxrLJM9dzyTQROh5t2TpeNoPGFfmX1xqd36Y4ZS5bv
KtBFdkt3xYQnc+3r9U5V3PduMhWAOeJ3DCK+UVhqEgVfmR4Aj0vmp15k5KWQKMIoyTE+54IzRLD0
t3TL8VFMqy/vPZhfikttNrxhZOvwpqqSdThFgYU8wX6KUGUppcdEFik9/vVHcN1Yl7Y2wEuRg0dE
56inM+DCIJIJibawP21Oe+2yX2hpD59wpWhUic1zvzJkX7UXyvME8k7NC4ySIYt9ltc97ldRlz7W
UVRxaM1wWdvt4IVT+J4XLhYFpTEDHEwJ9wgdOiDr6ldxvR4CicH8MKCU6DNQWlWfMo9fJ211WXHW
W6WaU3tZ+xh9blR0/Mhljft97K/WeAwHggK32AlbTrptANGsg7XGIOSMrC4H2c3xMYuxV/2hopMB
huvP2p2cVYv8FlN27aQ5UNWWzUlBcTb7JYq7cTlqRqMVwXOnc+7pD6MYApc6lVYIjF5D19/Bv8UP
yVst1O3izPR4GKyxPGXId84vfBtK+1U4y3VBCaZLMGvQ+5s5bRtcbCsTgFK6zZA/jTjLbozVjfYu
4EC3YKdEJKBg9UZ89Qr0LO3W71nQSXPbcDlFvzHaKp9aJ1sLLnIuElDjtJZ+6/sNmR7fu+w/LcWW
8LFss6b/TUWltC+xo1ZCi3G7wGKzG3Cs/wq4MuwdVI4ebjOOaVRqZ/Yo+JZzXddP/dzY49so3dCp
iX14oCx32KAHoJ1SQtkammgqNZMLTMqENGwFSH9jxvEvFj+5frecIR+qlCdS1qfwctvxlc+/mCC4
iSoeJlhTi6PvPVILFaDeCkOQlY+rxDSE+jilcWF13Y2CnifPaxXi5ljbtkOiYI8f/WsK6KpvMNyF
dTMGXMOeNqqysa+YrMzth22mqQiHSL+Nf5qhtJ27VhRRlGZbEUJUxSaOO/5KxGcHXJVqG9Zb6uJl
Wd56jezpyZjiCkYCjngr61KY9Hl5bD3KP+8R2brmwsrSL96CEBvNbdHk/fow9w2OvVrHTXw9+ZyL
3gRQ5B6A5k0BbcrsAjRSnu2xUpCc4FSduP+yOCwY4nCCdJgVSTPgFtwJLkVf1dDiGwR6ZdDakH6h
N3vcgYeJ/+N2pHQ9tMITk6EMcTD5WAOy4wAU0VuO2cyw2r7EqkB5ulGjqv36xB7E0d1nJIqGb2RZ
4Vpcb6PWJhKw+VM3Pk1CjA5Skq+rcPg9IbW4bIh0qdr1S/cNl78Dj7ZADGe477mJDvMyoJItFuZt
mbr2Bu74AIYkt7E9FGtf7Se9BhhB2zaLmWJz4+MH6PtIGp6eDvtADmPZAb6tVK7XPm0WGhjWYz5M
Mi72s3D74DnLslx1O1ackdvfYBDzl8fKdQRHxcTPFr+4QZHNp469CkUQoZHIooBJO+i/fXQcGlf9
NuXIGrgQUjzN7qZ/CtIw1IGp2f/mWJs8JlITvYXAvT9iTLrjrsVO/KrGKD4uwt66k3as8sPujP9G
T0X8To11PhGE0XQvHTq67FDEBhrI9ySIbNIrRQMwuWa7/d9Tpf9PqIj/y0R++12/DN3390Ak//+L
HD7Jtv9zDv/y2fT/Cw3C5Y//V029CP8D2gNJ0YB97ZXw8D8S+KSl/wOSGPtMGuqIYF5xQP9VU+84
/+ETpYYQQd0ZZouYqNn/oEG4/xGzmyd+BrP2GuqP/l8S+HbwnwCR/5nQskgKXhEA3v8e3StzSTHk
aFU3ZiOUEri5ZORj/flRe/l2LDZyKzuGEuummK3xzkW6qlJVb2a62RD4l8RfsPxQTryqH7/3Cgej
WGfAscc4Sb1q03miGUufFnY4KQWw3k2+sHffTbIb3tu1soGPFw1reKiiE75I46w7qZeqTmBEVoAX
u/BNtN18FqUKUpdH3b1RJjiBf7e5hTAjEFZqY4xfWRNEJrHjzf7dNhaXLH/Dkrx4iwLkj6+bPT/1
SdKenR/BrqEkzDGzSNvQsNn2DXeVpaPnbcHKn5hYzXdkLNkc5vVcP1nacnrufOym4rKknEBPlW/t
lAPFeweoq7/YKu9u2P7jcivwHKeRYu4INFIHQn/0tkbzwrM2CqxgNzOJPeL9H18qty9+43UxH9zy
59sqNv0tLe4hesE2vi3/yXidXM1lPjIj558FqfPG5FzRk8lqgj0vhmOw52/5Hb7r5q9bBg5Nt0E3
HD001YqMTx8cEEY88j+sVqfI1s8h3PwjWc72UG3YYHE7q8Ccyh72Y4H89VxjjuJaJFv8YIVW+IwE
9gnIsA4EzG3h5w+L2xb2ORsbtG1OC3GLjjGSh5+m9gWFGRSjTaLlA2SIvqP90TrmWRF8MEerQ5wP
irO1VwmoWisBHPLBqDBD1I5bkuCyvnC5pGocDhS3Bjo+GO3izEkw8LWpP5XF88gBWybRYAclp+9y
DVxFtn0YBfDGfh6j+jB6r1EY3zk5BR84CEuMwWv8qAt2mTLOQcHXwbgL5qgXiQzM8AouHnd6Ncfw
/rPohBvB+w0rSuI975dPRVjwLma+eHSo4OhhY4nzwCB6ifruhjtFdBvU5XZnkHt+0ymhvgwnC+vb
1s5Stzf6gnRn/QOAZ/aW580rxjEaCTGw4mCWworP68CuXJki+lvl3O53YwdNvc01xaVDuKQNV6YJ
H1ObkVgZMQGGUt8FI6cadUts0ysKCXZObMWKgxnH2WbAtwzFYv2oOIj/+T1E1DH03I2L5nXTNNNW
/ca20sRveX8hr0++EpV4e1J0mfJpZmlfHXHS4P+PARvy/VKU8Bbzx8rY+S6IEF1Ib4gHlDLrBa3C
Zc/rFo+y8s0ecHv5ltmued3KkKEFhHIkTrV03HRp4vqZwp7haQvr6MVaW/EZ8UmmgVgIKmA6w+q1
reJzxl72orWWYCVJ1ulGBA88/vwRkvE4nHS8zOeNRUuysUr61cxtkJbQc+8JTy3XyzTxNETj6upD
IUYIws+u57QY5hCGVD/frcIBBj9gPrrGvJ/WqMJ5Xcxx+2nr8OpIa7yGAcmJ+Yj1JXZvJLYb/u3e
/VB5zqc9NcHvkaIA/J3e9pyVtrX3CY+ljmBnzlVrq/dRnMsTJnTMkNLuHk0WTvvrrurqF/X/sOuY
eX2v7XwKd8A5xnV1mD3W7VOoofVLEb1AXTQHNm3xHtRo9Ltve+qeFsinRPeiAHPYVN5ujpq/14Ve
vBe26OGNq93tNRp19AsP4y8ThvtYDbcbIvG0ybtNdGGb5vNiceLzbxkWNOSRXRllblBZcAqFy+Mw
IAOuU4TbMrD+YQx6zPSav5Chmstd70BBnOHxbyk+a5SsjErLfRnO9nM49Pgla5eJf/Zu20k69844
eGkoVnOYpOofFHafp9ohzEQldXjEd158Q1+ZHkmqtXcIpc6J1t31XQ340IpgctpXLDkxaTidF3vl
spIDM7R0Np0W29AnEYHVJMfO0+za2RCLQeMuk8HU+U1VgPIuOs5bvBmmJey7/dmWMHwFKDl4WIHr
6UbZUbZHAsaQxb5avAKB7G6m0B4OvbSafZ6J4kSnmXXpRLU+wvzdcGVBDgBXKfsLDqPlVVRZQQ2i
HD/7qm0PNSfWPVVKcu+Yni/5PElag2CKPbsG5yuxknM1eW5KG9F9gcPuBXnc3tVKdQ+uM0LJLEKM
8mEzbz9160wX4AA8eSldaffGuWYhKRm9Mz6OcARWK4lH5mTIbfYn7tn4pqZ+6+i0k/cn53Lyy5mD
/iwrPmgs8ET0mpfl/JibvL9hpB1wBY7WkSevOEBhF/dtUMqjje2FUBIqvovHsZe3NivG41RWw2ls
fdqqCCCRWVo6WLVR8WZ7+FQn05kXBED/yxtze+L7Vjiv2iud1DYWYvb1dnJxt8m7E0Zv35PXhzGs
5ri5R7AZUohqVirmbPrTLK51JNHifITVsJESngtvNzjae+ePaDZjMG4pOCv99aERBJfLEpoOLpSq
P62N5x0yzaJn8Pyk2XC+i64a92qjXHde2vzRHqzqe2iICbAECVHUCRWGu4GHlElm6u4irjm6fKbz
Jr5lWcNPrMbtZl637tHObXGO5s65ca2uepnbxb0LvMY7s9kMSXqshtu4qyjUiYcVzDVE/2Mr8o2C
Cq4Qz4JM6N9+6tZnd6a7FP/KSJ2QmSz7CU+G7+/aIsp/K9a4Z7A5KEN0JKEwEoBLFk/zuGfpRTFV
7cirmt+5CgB/5pyt3DL3ijzo7agiBB+dsdJZKpfXpQ+6x1CtZtqFfpM9+PWQn1XfDX8bt6ANZGSI
4Z5TfdeeYOMxKOtN9rOHcdPL7s1Ydik9wMUzRIzyB9+6IhkBimlNnM4az6Nzw6of6z20cZX+N+rO
q8d5PM/OX8XYa3PBHADvAmYSlaUKqnBDVGTOmZ/ej3oG6532eHfHdwYaDXS/VW+pJPLPXzjnOdF+
ZaBWAWNfiGlIRitETIKVR4pV4RYVqfEVN0zt7Fa0io8WcbtnCAsIoLBi5Yxkg5ALUdj1faZfZ7yV
yAhIDt6qEaE7DZaggBU4OpYBdZjkVaYu7qWhsbY51RvWGIDcJC6OGzwcijdmirkVWjn+7OpFQJIs
FijCzULc18WSkr6BxJ+ZbKHcYlQHGwQnJL9ES3TMcyMMjJxNOBsB5ThLVrft47EjRTwyUgdI7ZTh
ZM6Z0Yd6zf2raYILK4RZeRGny9MQls2OvGHzoLTS/FDnVBo1D2OUyFgVNSK2zkq3zFcebeV24Ylz
ZVbJ2RrCwYJhXWDwTbNB2nXaipyjVNtpU7em8ShpU3orrDzzs77iosbp0+0m2RQSb85nntylluZu
CEa6gZKIiBCTMduWrHuP83B0+zWLdvNAvWbLBBr6NPvmVsVF8bTUg/EeQ2d4Wqu+f+zomgNFL/sv
dQYnw0Zv3tZLKnCL58rHqjW5b2oGqXDm5K1Mee2MubMrNEqMEXlui0e176ZARHG3i4EiMKM3lNnv
LTKWDOaTWyQt03E2F61xsMuNAahEjOCAVjwsIj3491hMv/NFGq+ZEIZvS1FYbiWr5hEVSIM4h6i/
Q8XT8CwIvcQsK1Qvid6iCE9S8iJtlKVIlUgjDx8zGQoAqTV15lAiKptoURnnNqtBwMooJGlqy81g
bBCV0YyXI2Z85kwiKo6R0rpvhnAbp/F0YotUXepxRMKhsfOZ9UY6Wuj4UKyp8zzy73Chf9Dl02hE
st9AUycTl0QBnOpY2txqIvTNwgoboBjQIIHflVJlqeADjbLI61jFvgrZFPvKsOgXTOqhO8v5GKzL
kBD6iKHT01m+svNWlOU2apmxFyyOCNr+fELuu1guOWERjoi02kOmzBGmyZz2+bgsTs1g/7bWcuPH
GdlGGHx4nvTUqIIXZ5J0LaxJO+MMUJ2S0IogZbd3FVs1SgiKQy8nmRG+eWWM93luau/4eipHXZPU
syw9PeIXsPxOUpPtUMipn4ZmdWY4kW+rUuRvSGCCB6Ohcac3w+RNCeJcTlhh/tYyIPlc5Syr0Pek
njwM1sHMO3FjYpXZ6e1qqU6l6kSA6ZMjrNoMV78OEaXKhAGGYlDF03hhaGGcSCq4k7ZY6ntRpul+
C6KgJo6vyHZ3cOqnwuQHpYhcCYHGzfXU9+n0PZt3VSUqvKsCXsLJU9X6MYak2/TDoN9mdIwHJZvJ
60N090UsUfYQIso6Y4vh8xbV/KC3iGBRueQkuPHI94tQip5zIep/xqiKrjwH0ApOa3ecx7L7xOug
7rgrtN98BmFiUrtfG8lsvnL0TfhIQGm4oqGDoofEZNysTkAhELHhxYXNdua+uuwYivMW55NWnkbC
OcjSEVZ1L3RdeUY+QXczCdx/aLFKp1utyB+ozlA03XMWWBjpX6OWlG+aErW4bHXNGzukKkthCsdF
6sdTCnf4ZnQ5i3PcgJItqRjdBh2FtyMO3IAiZAIm6/dSgV710pgVf3nZzvK+scj66Q1BQJyomWQv
Em7+LPAAzTyYJFNAxln8bWpc4DYfWmKj2rOYVdUoaxWh6v286otnNrCknVqh9RxWsoFsIO0XZrxI
m4EdLLrToe6j7eu14Ze2de5tIAvDWc2S8puvJdApRxloo5EI96EhYTGSoko8yKt27xhxWKLrR64v
dTqelIQK0JyL/qYU9FbRIKQtjPwYrZ+2zPu4WjMOmZpYlbpVyJYUmmh6QL7CkKwVhdqzSoPRQjQj
mlb6WD6h75aOckZvXYmC8buog35EwDDv0Kmb+74Rsl0dr4VLNzRdclQGH01kYo5DUhrVZruX9VT1
cCk3nJs6/AziORVXW7tqV9XqeO6TogkGWW8+ZG0wfLyZUEnowPBUl5a3rpX2zs9WSMCCI4HcQA6J
PYyaIwFgxhFpHnUcM0C/Y55xZlnfkxtFfNwZKAgb2xZoCQGt0jMo3XZDCirDUHb3jyRaiQeEvDPy
8iptHIHopeMkt+VONtAbk4gk55T+kGwgO3G15OlWo7G1tXbmPkK4+I4jH4Xz2q0Rws5ReQqtriPf
qMgewaWobqNZuFg0afRXtlA3BW/9L+Ab7r/IiE8LwRwOzCZuUVMr3ifCH6BE4Reyha4u9rpUpK7J
GNzBj5Uf2GalMA7u15a1WoD2x2KFpkMq1Cyu5ugM9cJYGhNRtpd5KRt1FgffSizlRutPflkSCcEs
zk/sG9ZHs2xU0DRD55dj2RzLDPWErk0DtsaUDfG9W9qOFnmTUYR/ljJkdCKUTic02wMBie2CYyVt
3wwN9IOnohp6i5nA2gl8lVc577Bylb3W27M5g1xojPJ16MJHkh+pgxppORKhxJ4s6WSe3qi0A242
vHNEHHaZo/dLzGJREtZPw8ieOzGrPEGZpdjv9UG4gmYRjlXV1S+jInU/qVCq33F2f9HN2OGuqsTQ
F8tp8RbMao6IUYGxNqjJpV5Wuyit3Sx1MYLPYkER8cfvjS253t93UcHMmR7gmxKOGpIAMnAYBvEg
Ruu5yJX+zhYmRGiABxDAOvGVY0tSPDtNPyLp99Q3er5J02E4dozHTiOz69lVJhE3ZkhfzGCiUTtG
ShM7bVNs6kvHshOBUmF2nNi6tBs1hQQ4PNHFY69k0VucVf1ubvrR5Y4oH3Ii678NbBzsL1GuHrDJ
sCpsa6jLRpIpROOOucn3NzJlQTgaZ3aB8iYraDB5lDaeWEsv0V0SGKpl/mnKU4DbJ+RNqHBq+vMy
hlinY1E51AvnQSCW1P0ptKbJme/HnE+Fam57cp8nT56V5nuIi95wcZFObAfUibQvhgxpsM5d5AqS
FCWIq1oBN3AoWkFBQ4jISZgfkgbVNQIHhY86FLCjpCAz7TZLZ/zgFS4JcuHaGMmcBCqJCQlP2jZq
Xw3eF4lx1sCaKhxihQmgUui2WSdQ5Ugh14sdCAbpt06y/GUSQ8OpUB2ZXhJlQm+3YJp+dIMlrU27
2hzJhTUvytAlkpsJyUCmbqbIr4wGkVXpJhjUJZUnfotMJ6yG8S0vcI4VIpWbDoNokyB6Bt24XQjl
YZPG+Ur90oTjBUsWF0I7Sk8KDa3flaP+HIUsJyVWQHtNyoodtKuYTM2YwrXmmXKqG8xRVqIKMN/X
RBv9EvW6bKtVNb0ArkeIjqB+yRFVG8mmbEKNh9akpE/5XIZo6pi4jd6gdxioM1k+yJGUQ0jBPkKE
ZjZds5Fl76BP3TfbSQZZqbmibUZI+ovQUPfI/9WfYHOIDobT4TxqFg/6MYzNACabdNCZQLHh7sfh
aWLHs5HHNj4Vk5UDstET3prMih1rKdZrLanjdY6bkU+6akoHbVXpp2MHZ6QZ5/7aR6ue22yeVpRm
oPEJSWvnDQs20a0EcCk7trkT7AJml52AGwt9DTJsWzN5AuPkqLBuhlwbkWSsj3Hd9agNEnKj8lIQ
fru2ss5iP4i/YsgX5rLYfxcZ8+dQERasgAN3Oi+HyYxYmycch8oWHECFTrNjMbxE2vpuznF9KVDw
2gAChe+J+a7XiUPMXlqpZw79KX9A4qm/rYmA+YdQxDcM+DFLvSz5TkHQHBU+o7eG0eVic8BLNsgt
tFzStJj7qK6ZHhIcfIECd/eCDoWyW/N4uKVGr2z4DAhciLEAiJhJEWgBQ0JbAMDVLogq6mxAtvdH
Ya0FSgz2h4fE8knTxzgmrvPigj8t+8qVUuUwQHHxvioGzW0I48tex0T11QE2xDJl87OuMkCJEmk6
RxpxXJHKVCZTkl8MTP6q90/DwRQI1bBoq/SNMkq7SKDBKdJ3uU+SbyvEtQKJzzymehgxFyAhzc6G
piBMLgQ4l9Lg3p2c6UuHVQ9cEk0X3r8BmSIXSqbdGlKhmPH0dfncyeO8IycP3+osNAW8rkK9Sw26
Zkt+Nm+F1M76W4vKgjMgzIl3maIUlzCowANlGtI/1paTXZqd4hJiNW1nHIGHQTLjLR2cnLEEl4eF
z7YhLC/lb0BYguNYMxSMo4IIN8hmIp1DmyCQZS9EOVUerI3er1U5f01jLXlvjWh9NKIyehxIpUWD
BntjaXQB5xoIuGUQweSlMiGUojWD/MnkBLnRAgdpiOc4Z4JoDE/ILwx4WHmxJ9yFAdHQSqQwZSu5
t2bb49fHh1hqfQ8kQGYGZRkyRIMCUEFYCxcE+2VgJZn1nUp5fVISBGCUc6R6RSoZYK0EASYchx2D
g+pUIWm9SWZmSfcQPivQOh2jTDnmtzqRy+cYvfF5rleeiNjuLV9HAMakfRCkDxNxeaAqVuiP2JZf
F402pZfTDu/HHwa+UsJrKsW6jMowfdR5KriaoXaPBZmuJ1oCNI3RgEZeViEvTIVGI5RmXgy46AgW
ovjINTHxhpVxli23qeqz0Cl2o95UVypivA1xFh10M6GD7YwK5xAG44daxM7gAPavQOGgkYfoVQND
anSZxE7izWJ3xQczuabVlR/UC5jc+0ng4Mul0XzKRZxFganXzE9bQUAOnFZSgKVNF1lzaEnjKL3V
3RbDmA7sF1lWCJ2as4zREKW9duWEsr+d1CrfZDTh6SaWOHC3NecrlV6tIDovZpGHuE5Sm99LMYaK
NlWkD1y1w21mNOAqJGTs46GsvpA4Dr6MeB6l+lA0VOfot1GIqiPlhaGYWCqXODVMvzeJE8S20fZ0
uV0xOWjQKYNiFFKDiw49e7T6NkKhLvUhv2dVQoFJOiH80GZd5K3pV5FGrVEny02RglPFtJy9aJyj
U6XQK0IkkfmKe6xlvx3bjohVQauzp0ptQ8lRBcv66sNlFDltdMAX7Uj8WIAiDEKGUnKA3VmI+DIt
jNGFM+v3zVm4KObLmGIg9fKuKeeAPWq4qUjci/Y4bELt1epjDuV6Ndn+pyK4oO4+BEDHIqwV5Bhc
KGTdJfinYrBnADU8ictP8MrULH6yNo7TB3Ye1blvCyLLVLwDGJjFqGQJlKfzjzhXLdnVVt/VXp61
U0tVgdKEvWzLq44ryfiaxXs+dzwzanf7xCwUp6mQlmekruR4QSfjQRAGEX4LVa3XG1LVIB0xVGTy
ZtRKG3KUUzZrsEMdxN5qwNvL6lJkkVZaXR1tZ+iU6KT0QT6sJAt/Tf3SqQQKjPIWely7a5uluNIz
MUPXUXc5lOnVS2mY6bpnu1E/tHWefq84YDb4ZNuLuWK+sKM1oEZoZ3tp6Q5tNQTjOMEr8ZlJ8Dgz
2eZBeljm4aTUav6qimvaB52pTIULHY29D25JIMOdWdRIYdmjrb5QoCaysf3RQWb6yBAdQprNMpOZ
GqqX9DApejfaIaLbPYFh6QN9fQOoqyX1uYW45auhjIlLUZUPBhWKO5DS5ikNLyHCpLA3RCyu6HLQ
ALY6g/BmFsadWmfWbznAI++jOTn29Z1wZpgyWfJM+V4ixhOcCJmZ/w5iUbxBxzZAEKYD/zdXZ8W7
Z5I3HCuNfBQrk/6ZZBZS8CqFiDUly3lQMqqQ94gelQdWxcbjff91mRh34kwl+BmT+TK/mEWinmbd
XLnxovLK+C3dTVUtb8JYHnZJHsuBZgo1+zdpfl4Yx+ILWNqdnBlsbY1S9FWdqcccZVRdipnR10Ry
fraicnGtblVmm+LGML1GW6xH6FAZO9yGgUxJaqBVU90jX65p8xVwCiSXWUKm4OEuIXglhdkjC2zS
rd53siM0Wv9s6tADYJY2/ZYZkeRbTAt0B9vdnWYsW9MO9x+QtlzMB59N1+ShYFyYkir6c7gSNOhm
Yl+ccqwsz0OhMu7hBbFIEOZ0RAedQ1BJpFB2eywtaGAn9SjXoNlK5NtcEibrrriflcU1ZuBIaO0h
OoUT5aIUdeZOauKIG4zsJpg/xVzW54F45HuAPcRL1uX5KHh/SEf+IRXNU1Xwz5+FMf/fRqlo8Jn/
7+qZ48fXR/XfHv8nVO8fAhf7Zfv9L/+Er/XfJDSS8s86fGkw04qkqMadUvyXEAuJP9Gw5OpoaET4
4grf878lNEhbRHaYokLmm6zK/yahQV0jiUheRElBlKPjWfyHJDR3HPOfBTQMe+8pGf+enRxlZHE3
VjPujVH1QuuUVcozi6Ipuo8eLyGXyBS+DOx49315yCzl7d+9R38nWeIPdvjf+7l/YjYjvOt61hEj
khF/hW8sPYpTdSqjZ4n2Beybc9b69iPMa1ePdIoLYr+rHfjXQX1o+iDnCyD5OPr6c69jB1LOrAXr
qn6ectwXqhmwqNuYGfnQDoXQ/s4PXebP//i1y3/kPP29F/8nHrRhDWORRvG4z5LtLP6k2meevFPR
qXR6KfNLcHH1Vyn9GvNp/JLYB0XuOl3EdLGt+WQtl8lqHSM/CW/JJ/91n2VUK1rggyQfjr2wa4pH
RieZNdpt4csQBu4KJafsoMntqvfmN2Prk+Jj3TJ6Ccpj+d7RktuqD2LGbzdg/TzN5dzyBm92VxdT
+YHZjh15QCTdxBGc1M288izYn4Zd2J0XZnZ8SA/ygjLaq8IXjam2IVP3PMnTaY6DtNmG0pten/L8
mYkhkl1Dec6a1Z5Eb8pfCN+GSwnyosTGhptzgFRwRqBjRlSL7pLv3hloVjvGxFqCMsRuHlBdoH3W
GXdV/ONrHXyB8NSzIQAtiR6kUa7ZcoZ7UYWOoQd5+8QPHEu7b/EVdboDdilFeI2bCFVrf2vKXbYE
ihZIdaDHgaQG83hphrMZce5txHGrjN96tbiyYA90uHA87yhPnHvLQzyF2GmdinFQgD+x/ozd4Rms
hJbRMB6BaMNDsQuSxCxXe8BGBpGs9hDu9jdBPd4fuv3iqu3Zui+WfWlXxSyPsfkwY0reJl235cke
P9Qv8WtQbPCGJTJlotztLuUBB4OSrSoi4YfZAE4MHgrE2xeLT/OT0OW3ctPxxnb6VqA0e0xeZ7n3
G0t6mXQ0TdGpCzdL98SuyWGzACOxcUOoNhkfu3BMyDCq9rhs8M99kJOMkbXd5JrL+xR7swETAUIn
EdZuzArN2ANZUm4r/7I8CqaCcn2bLLeBOkXJCGnf9daNUrnxZZ+2eqt4+S5/tgJ5p/mWr/miR8kL
yUvdZJ9l8p+Q+e/qwb97LP2JUj8zPY170xr2wmN+CXfNTgris3LSjsquPM2nclcepUvxnwT8SXfQ
/9+7n//EqqfoJyEj46eVh+HWnNrL/Fi9wx3YaF56ak/F2/JYeu3RPFX/rz+Rc/3fH7uQo2Ez4Jbd
S2dxF+7027ptNvE5O+oH86zt8pN40AP5xTwpT//xocVg/2/zLP6ilbwf9X+KGxhB+UqzhBRJOaMe
wAiPJZaqTnqxTslu3uq7/GlmMznaxW3ZSdsm0L3VzwJugV3rDzv+n09ztO125cH6gvF3aC/9ufYR
klwSoArktHcBsxQcUkxQBGgt4PrcBljS5MtYtmQ2XwyJnUTEQ+zcqRqFR9/IxqTKbflosTD/pPyb
rsnsMkKDPNcsLjvJ1JM83OAGix3ncKr8K1iOGZfKAjfe0V7rg7xByt7Mh35kJ0gb79f9RoNTjIrk
ZE37sDugS2Zoxdpo+V1KZEh2d8MkvvzOhbMOjFBt/VcHlBXbzDKu4pGOjN2r+dE8NCdr/9RtsDPR
RuPnZZacHanXIbgg6XglCn25gOVksybYiYbNahdt+QFn9BKUkB5LCdOttQ3YWtBMzEiIHDPQpES+
KW+aYjc0Pxanb1X/Wq9Z90Xiea/c5PI3EretEZhpMH/Jx2kvvKHG0gCQAHfbFMA/omCAXv4jfgIc
3ia/Hdjq3G2/os/1DZTumDKWsYvP+SJekQJyaO3n7H0cnKhwWxpHHeAdTQCUHjvMAxE+egjzzeOC
6H4NSHJfyQn/bRAFzY21v6XenyOKw4dkBd1+2cMRmF70B/FBvObb+El5HbzMxkDBLZkfq2BwGOXc
evebab6r+7j5z9aFd1+aOB59C8Vc44xcK7Jbc/Yyotsqbu5nmzLQjq232qqz+vL1LkJyTA/0vped
EHqLTn2ABuIzKvyNL/vIZabrJC4flE1DaKeOsc1fGw/3/Y1J5V1I4bIbU73pyENva3ihz/Z1x69Y
b1Gy4gLk4nd5coO0e1nO0il677JNb10j4InLDdWhHT2VMRDfvLJFVpDlp/hj7ZuH+q194yJo+Cfz
1HTTrm7bBdhuVY/LU/Pawtac6Ff0yRFJnvO9DqDHHLd4KvonIh2c+Cw1i109gzTiW/kL9NJhJSM9
iMujySj8Kl7MiUfpg2b6yoO4Fa7tR3rSrs2rdF3OOOM8TmhPOche4zAcdXs7dVf7SXfgST0Ir4av
He5vpuDETrh777cWX02P65Ru6cd+diQtwn4DBOUPT7rfb2JvCRr/bXa+Zg9J5iH7TllyvPUfySU/
hY/D69g6M78SGpRLtsP1ev/bcM3v1h3PLPeO0bLVD0QLfYKsGuuBy8C6Q7j1Ce6Q6GqPWD5V3xOm
Qs+LClDh9mQzT3mBSeOB627mGYwzTKWasy3b8kt/3HO3qd+sS6tX8Q4f3Jss16kUHQmuHU2x7neP
9VHHH7dssBUXrrCpDtyJ66bAme3VMejGA4j+U3RNhFv1Dlj2MOIwh09auNPvRB6GtV248GUw5BvS
f0ViFBR/tnxcGVrnZO94awNkUn5KtaRvpRfpRQlUr9+qmm1u8m6LXve0bodTc8KHdBP262W6jl+y
ZmOb62IUYC53ZLewHPNl1pIYQr/oI5kl6Damasy/ZbxpQBfn20R0mAknbCUQFmT7gd3U4HbzVVOC
ttuv/UUmCYDxPtInpDNG7soreMMT/fu6mSVvmnf1S/mY7aN9f+gydrE3WXqrjU8re9eFF+M1WrO3
TjQClpRhAo4TQHr3FC2/QC7L1Euf8yuanKeOjRJGcK8HyW9imb6flFOQHmfUKp9WbNOBewuTCXCD
uR1/C6/jE0DClzGvC6dqmvdK7g4GY8laxtgo32FzfPBMtX6KH/PNeJAv4mU5FyjxB+o9phpf/Uf0
1j+M1+i1Yds89RtRH1lLNUC9YKRQE8re0DRB3jth8h7lGw21ISMD4LR97GBqVdttnIEQcRNKqPYB
253TP5o//TdeW6rmpHUImB9O/Vl90x8pcoblVRX0LQx/jI/yVkIJdhdbzXDFPpLkPI6baNxaMtkU
vvpQfYM8G8tAZ8XzaN7E8TPrvhdpK7wWt/5VvSI+E0YUyMz2KW7xE1qfWNEVw8YBMN1TDQqnjoG0
39bBD0s/qXE68x5SfWICNcb5UFMKR3p0tLpv1DVaBqTCrSfcs06jbONneGFehYSof0GDemTGvi6M
fByBQ1ZzGqLHrIdC8stwr/SXRvJrXHPChs6o3VM9s9jUD2jpzs1j6KN6im9w94cW7Z1TDE55V9q4
Y4H4jVKPtQI6CMaBbgToctwzp4ApOqnePD6vBVcYM/E3nm78auFBda1r+BV9oyEnACYmeuayFG/M
8+x48PPFEZbtqPpge0D5UGVO0UZkbCLZCgeEYhc/bKLibqNJD6t11fo98mrOOT7T9Bd2V3aRDz1q
Zluug7j9UJR9Hh4K9dNS7ZAGUEP5uaO3k9pn5LEM82AYTkHWO/lMdD3MUKI0XE1CVbSf808J77Mu
83gGYl3qTpzdCqbl+ky8xBOPTYMCpvfJob9xNl6NnlGbpwl7ZThpwym7Igd8yD60c/2qVO85uDu7
ekkeq7PCkCaypf7GOrDadu78IL1fOJO83qmfE7dqvBq7lQa0OsafCcIEOR1Pp8jB+InnCq6LOfVO
pcDtmYgxeMEsto8kCZbO6IjbhafeBj3yhWl0vgTLZ1Rd5UcNSzXUE4AQoPaehkeiGXSyXF6ko/jU
XGQeZqvDkp+uY4a0u9jzdfpSFo4Jm4uuSbwx3yI/aJ3B54LMvipPO6SYdF+MJ9PvLjlCnA0245A2
obezx/7dDLFv+YK8seq9oT619T5RHWIujMIb3KwL0qBwm0+VEd8zthNzPzyW1/xHgMV35ApnO3uH
vpPc8Jn8pgcgJKxHIOI/xwdk9SeQBALqXM2RogC1//rdvFjUZOg76nthI8tg88FGEkxiY85sffGB
j9mEqSI6/z1ZTDhJYTbukzCdbLh7tjgogW6mV+EVpvEzSnmeABkcXdcaYK+d0u6IyNIOdy3tUtfd
5NnVqHL8SRjxJJbeHUIh3iWLgq0Kb1LzMeS5Nw3FEUWlRzttSa9w47y5+v2j/P6HxmL/NXPZ6QPT
72/15+nZ/Sd9VTXz/zsK/F//+OPop3I/+o+/+Q/vjxnUdfhBoPvTDXn/r/+D7/zrV/5X//Cvkyy0
lT//8k9f1VAye3/4iUid/dshF93ZfzAYq8heyZOP/+Nb/motk6x/Zk0DwEP+t+nXX+ZixL4aqoIG
TZEl+Z4zTJP017mYxvBLtci7lnSD2DaDAcxfnWWq9M+aSd6gyUTNwhasGv/IWEyWpD+Fi/HTCS1W
VF3TNV4Ftqm/7dTCXkA7JBrFMVZjcAaG2nNRYjUCQ9eIGZ6MLivQQ7h63RQTGyRCy5m6gPqsOI1N
WaifU5Bu4o8eS6Z5xvwNlH/Ql+lTbvBsfGRWWIkBChhV/8jqbpLsikAtoAI4atcdBvZ6uIDIyUo8
xWoL2rRlPSn0ebgRm1ScYiA1PeC9um4l6YKeCUsKoia9QxYtJE95pwE21UCrPnUdqJOL3stlcRAs
NX8Y+1EXCStaseZHZdZdIeupN6A2qYAwWEurF3VNlQKQ4jx0AakCmkp8kVBQ8rHENRQMAFNXJEcp
alns6NkfdEcL3lWTzzrWjHYe0uiRxEQDKcAEsOVbrwXzIKcSdEUoY4xEWICOHPXxRAjXKOUotsuy
L48dQjZ6llFj98VqUFyyYJ2Yn+4LJO2rh4C06F+LKZONEwk2SbyVW63qELfWcvfNjJLdDi5+7HPC
MOXvEdRWPNCJMJ0llORsEavYSJ7BSqNNEDWId7KJ9VaH2LYZMBxtpKK/G3RSWX2axN5ofLOI0Prj
OcC+FmkmxhitxrkVz1kpO2k4CdBCNVZ9PwmiXOqkUi1ntyRtp8cM2MFXI1NAJo9DT0zN5KJoG8u/
pzucon4AXl4wM1YO+jilWLbnWEpEr4Zpcx+rAYHmeE4I2wkhErRwGqoS2h3IC17ptVD0OtypOJUh
jDayEBhzSs80VdRcXHk073mEQ0w25kxtPFz4wvBYFCZ67cE0EmpyGNdVe9HMOkL3ohXq/WLpR3y5
LgQP5A62FRUrJVZndlN/ys1Cyl4aRS01LH0hKGVT1WUzMGM9ttBrqINpfgP9ytTtBKF60eh8snqx
x4n8SF9KpXDwdaHQDHe0ln7ifDf7wyqxS32TuBKUl6kWKR3Gsi0GZk3zfeNqg5jSSq8cM1l5RqYk
UuR2faG7VmhQzGpjGRZbBFxTfIGQoJDSRlyZAOV8LDT8DWUkze+qEiNDXmui0h5Z4/JwXkoTVYWl
R2GE3l0Fqj+JuGwCK0zYD5czc1xv1uSEqlssAcSHQ8cOdWQTgyxDYS0tvbbmUKI6QG9BPyvxmy/u
nHe1xUcu52p6FI0WRRO+p8hcCpfsamiFOhRELJR9nRKz5KqaOrfk/ZZA1Yn9QWaMw4Y1KUcB689O
s16sUbTwtYDqSJYfI54r7bM31KnljKi0TJTsFOFVhI29GbWelOKq1m61uSokswiLZWY00yiYjWPM
QlAwnRwrYuXX7Jb6fpcMd8bubhAMvWCZm8+F9qiviTlv5mVqlfdaWehmFKvriXmBtKs/hXCraEWk
HixxX1hj/jxiAwIcWmIE9XI09jC01j58CEVgtESrsOELyL1DvRgqalHtLcDG9IiLltBKKoJhXaIK
HI8zpWTfgec0PZbMqnB3cwoFgshUADAKEaBhDqyqT4VQmtw9ZZJSVCeixorV6BLlVTerhYNRgzez
GRasYK8EJwis00ZYMsin6+VVJz8j2TRzIjZPTbUslKhIJjEHDJX6WqC+cJtZmrdqFlvtPsyIwunm
Di4rKrf1gMAKCVra0PuUWKS0jV6NUp/ZqiQKDYVCMj4AT6pemyhaT0qFpAyYtrXXcnSxnVW1UMPY
kZ9VVrn0/4wWCE9ICDMcJArruK6JnYDB9RatQv+WdbQAkFMwj1V5ayjBNIFgECFm0g7zvVixTCKQ
EE7s9ElirlCDGzKlOjwDyzRpOosxupmLEVGu5Swe4MU3IHTW7DpJE1t59KivoQT2HJOAutQ+0ttZ
2xIYScBUyEWsnLtGrvFlxoBX7WWZRJO+odWOahpXnxmCv9dsRlHHpKuJjlARs+VRJmvmqLNmtMW+
WertUqIMQHqrissx7AbQvQ4mQZOtKP47RtB1KOhHMhf/F3XnsRy5km3Zf+k5ygC4wwFMQwsGVQST
YgJjKmjhgEN+fa+oGvSrsmfPrAc96GFa3rwkg4D7EXuvjTRAmbS/1k7oosUfO5v/lSdeZ6GTXeSi
Ae3hHzGXAM4DkgLdP0QUwJDP9lLc8rznI5kt/4buxwlWUDVsHr8kRtKTQc7CFd1aHRHNeGsQVaaZ
eZ/1mP+IPRAMW34Gex2F4K7XcSybi26c+bOsSIka/Vw/YdvgXIhHDx2bk7zCDLROpATED8gPOH/A
x5y1rNroKuVgnWcikYCKoMC+xIB+x7VGQHocI8ft9p2V0eyhpwJyPQvrE1UO07FehhgoekX6mwku
45jMpzZHuoe6G40w0JCPwPgRTJRZt2eMvgs/Qde9DTNKHdXO1iWAX7J2R889K4kVBgUvD5mbQ0uY
A2SWsKxrNCWQoNO+tXmW2f2OBEj8VlZzSDNUnUQT5i+t32XXfMzwKTQZ0w2BXwP/LhMgVLjBB7qg
4tNFNLXF/8+zA3bjFM1N/GkvHV1Gv4yP7lTM52jE0V3iuz3KggsEh296CnC+0bQ697UbeXbYBoq+
3iC4ZLaVDv6rIi4GkotC2IG5TK26tmcHBJ2d3ySW92+ZBRJ3GqDclV22FmKZpucJLezwihg3e7Kn
JlsB7wvOY7agPK9mBqN4h95SayBYsYwYPPpZ+KjGgseyd51v5G8cBogorkTN2MRZDXn44eKPoWOJ
nUffzfKjzqmepFmI8KxF+IgTPviO1fwnL8DoNpHxEUJKue8dhBZN6bKS8O3wBZMYxouUPhsCFGOs
wbXE04DA8LFI8dI3VfGsU4lzmlKTzg96eEQxtWqcoTr1lR8eBvIAzhzGpCDFc7Ifamnv5jkG0gSk
+pw5BDqwutfBOawTwqb9wb91TkzygN2pB7x2/ouFj/bdzaPqBLcAK0/EGByHwLOsoKA2pIruFE7D
93gxcHJtDKvEELECsF3nVtfL4zzhnoKZK9i4gRy+qJCS1PTLPnMaYL9afnpm+JXAxN3HSkQ7v8iy
A6h9CbkLnk4ObN8MOOODFql8yrV6yMqs4Lyd3W2HIxBcmz4VJrUfGsMmIRTl8wyr6tj5dFpNmj36
Ajq+tthILUHU7Dt/rB9kX90V6cl9lqt1nD7zTAiWhSkUhb0fOUo811nePso+iv9IP8y+BBSBV79E
LN3VBkuPSuaHjJRI2nJui4nDLsAZV9YJiX+L0/7QsmA96MmQD99+xqEU8xNP3TVw70hETpoNyPId
6pMEnxgddV4ycSqX0QeeGpZfYhGjQv+K+Ai2pcyeYwK8CDMwuMQbasIH4uK9c730847LOmZlCa0a
XxoWFStJhoApURueRZEsx4qsAFp89Ubdmz2bDr5NPvRFchBTdF8CajmDnyUG1zVDfQHkQ1owPpsc
rQxig1WkBwGmcIrQsxASCOapwpeT/LUsZfYLxJiYP87e1WQdnntvsKzvHl3BOSq6/rEVUKGAKjX9
jvuV0Sycy1/JzOJcBnYJi6nVbzzWwbqdMG+jXmKwOzvhpjRJRDvUsQaefPexU4gOl4mBupni+lJ7
1G4e5dAeIXf8hygG5HF5mKFyddkWCrqWfdJQltEPURWSSLECHMzfJj366iQNzl2Tp+8DcFQqbOSN
tRLVZeKdw83DXKyS3RErabQLoXyhABSMZWwMWJvOsNLVBY3FynKV9xUPOtqR5tif8bzYu2kY3E8U
2sPR7iruDlWVm5h4m79gmx8hp82IK+f2UlaA4hIfJ6Qr+3IX6G46O4t+MtJxXhuvJ/uxyP1jGS7B
h0q6tyqBaIAMLVyIS2UAvQR2tNFW9VBTeh1jURU72w6rPXxzKCVWJK8Q1pN9yAr56kj90eelt8Kp
EG16KAwovnoOnKnKeB9b8iySSazotdrXOM6Kg0eaJGoA4m6mIusetSYfDslxNG9aWM9rWB1EVgEQ
2rpxeLess5syUTl99KP50mFSnL08VSCbSsVLXn0atNhUhYu9D4lXKlYBjrDxLoK0N0YszS4jeuMB
WIpzTtL01QzOHblQRwzGcx5iN3OveRg0typFeBejs/zg+P2q8JZgC4ewIhW1jeUQPqKxiykTiB2C
928esPlgUx1u1Szr17lufAIM+axbwdB0UlH+7ITgV/qhKi84tOWGYgD25tRcpe8xPBdyPnmG4Ba7
vfe/KJD/FoJF4OJMCXAJBoz2zPipHOBwo5RNXv2JwTX1MHw2DrBVrL3sXBWFdTCZWA7zwlC9mxtw
z8JFwAkNK3ocRzS4a4w80S4AVHpyQFWxeCIplSkdo4lV77cYskz8DYCguQTNmB+rTo1bAQ3lSpeP
pJoy4/5YjyWtEculKZlfRNbEL3EdWFcEcXK/IN88GxtrFzzBqifJAKkAotO3zkrC77Afm5cUYAwc
m5EWOVxKiCozsd0G9+AuKxDedbZJ8ORHOcuaor+CXvvVyTAmSqTJB0YJGm9hnapy40Ec48OCkf0E
XItpZxhPryCpQWQFIjuSXlG90ewOn3Mw288R7K1zLhuxZcJePnWJyk5zTRFS3MMQOR3KfVchI/TH
qmb4Or1L+oL3sE6Tr8BF8cu22d/yarK65YrZxqorTkD25Etd97faMS9Om6MGHbLpHNqT/kbcuJy4
ZvqDYzfyM+1Zot0xtU/xUE8/Gl6W94aAAlqOlqouSXoSA1rrhybjaZt6XXEpM47dlj76WyUUBMGM
1bsAPTD4ctjX4A/OcBCYzdo02lWQ5Cfh+1iNAPyUE+LmKTRE5JUuIV0Ryo9O1OqDDmXCHukQ2kES
Rrs3nMOnxg7mi0la0AvsTBbP5eyMAbKgT6zXyGbPaDPlgyHg84iVmWkHXvoNaR/9polFtAkr5xFa
SbRN/OWtEZXeGigjnFKME9LWPHFgj3+WlmhmpBtNtU9jTOICr8y6kWR3Sek5RxIpnmXRO3vflcOP
FAbj1mnul4oKJ2iJpAimQa/3Ee6LWx2qF7K4cBzgxj+6MzUysudgLQKyW9MGGEKTR7iFHbj69Uhf
b9l2/9z6PkS0LPNY7o9zWK4Tp1VoOmPdEkJTFAS5iEe/9u6vLCJi5djf2o7iQ4y6fxXxm1i52aAO
WZu2h8UHMltodFno66sj93l/RsM+vyyhn75ESDPPQBfoPR3RUmgk3okfvjqVHXnjnmg0had785pO
bEMb4aeT+6uutvtbaKqCRUJq3aBalq+2jWEN1nDE4F3LrzGfl3XVEB2eVpF1tqTbYaq0VXrQQRw/
dRjO91jlfuMMS86gMmfg0uSkQT0Tf0h/E5vIqXMMnQwIT0XZkqOeUrTBtEniLUPLkFxN2lq5kHiZ
+738cIOl+S4WzS4sYNK4YW7Tkcmp9HPbNmxxaYNgRPr5ffuWyvjgxzk+DgafP22SIthmWN4WhJyi
vME2RuQp3Fw9t8PJpoheG2B9GzI1wjWta3Uq7K5/L7P2Dikd1XMHsWBfOBgkbd+LfnAlkygtVP6d
iQiJ14Iwt0Z/SC1fZ2cb+8lhsHEgWSlCVh2IijV3jwCCCpiG0auKhyS1h7Mclb1nmuWgk1is0+hk
F/a4A/NlFaF6wvQDFroihjEmQBtCto2dOuLz7ZYJ+2QffzJLiXfdgsupcJjYoTMIy+d0Sh22eUmP
vKZr540S3nebNKSjjqRe6amhh64XEWydkPc2zXT1QbLpfLGbPj+4+FvXBBCYZ2+q0ss8V7ypU4Xk
vpqrnWwSxNORN3zhokdk70B2BqoczE8TXPh3wvnGXUXoyk0S3uSuIKS0lwI93zoiN+xJz2Lec4Eg
mULh91tBwItWBvrCBttb/kmkzfTaZcHvyHeXh3JaxqObMJZZNRim9n4ZB7uUnMutS2TR6t7eX1TL
nhfKwrCzKhS/KraClnnOqCuU4VWwzYRlvTAzZQ7mqvHFy+b0moDhRvZbe3vbyOXRJJVKYWHZBD0p
OEgY9ADstYs5W9BRXpN+mR7CHL9IAcBgNeLWxMI0YH61CJ/ZmYrbEB4YTlX69t3UDBDCVX1XvWVY
Iu8gnS7zWwQ6S06GgBbcfK5gl6IQBtOfggdlOt/v88CMbw7iZxzdQliYeQKYAW2fRC+YP+etZZIF
IUt4H3Pm5KtwJwkLeKTF+Xef7TKbYKCjjrj/ZLLB097g7Kr7di1sQQaW53hbDAL9lTH8pA9dMCEC
4vWFYZ/Zxd6NaWsXtyQ4noRTmqOk3WL1QhtP1Hn3U5UAnyhDe+fb6kxyU3NOVCc3zfh2jzNgFFUH
ezVP8Esd5IC2d6eDyXaiitaK4U80eairiQjNEKfM32NcuI/9SL3pzpKK0gqma9DbxbbEDPSnhl/0
m9B5ybfhO1/oZAmrZ8L8IrGsPAy8xA6NO/aDQCXej7imU4cbJ55s7Q9s1Kf4qJTFeLyXDIwdm3Ac
AizFPusTnKggUMip7F7gOiHb5+mkT/WmlVCwolXkfpUKKEOTUnQQCF29d8ME1rLrgbFqot6MXh5w
ztGfECzJmJHUAHL6DpS2f4K0f7CyrlkzNfoVtNDS+IVjIvBb53nBiYAg0NEI+sdll2Q5we7M3eA1
AGwhhazdKZ5HrPwDYqmZEFG4oowWgh9y4kCfuFypWRrk+fWpSe8XRWG9uA1rSIrX26DQnqC9jWPr
E98KlRMsvc8y079jyD4MKwKHCiSD0i3d8mkmtOqu352ulBF6JRlmsqsX5mp1OL1XYR0U6zHKUUXh
jdnhzKflVTl9lSqbv6ZwivclSw+ux6GpBGPxpGeoM4BhIh06TWn7K9Gy9fec71lzXNCYe3uO7esk
mUcI/JgbhmmXxWjqQLsDeQoH5CUdoLXleM14ku2PtoqnHzoRZtPapLkxME/WqmXS0VpL+tyOSfMQ
e150UYFQW+3IV2bob5pd766xrDdv9rzHKNAs9olu431K4a9OwTNxBmcsTtMjY5uAJ41elLStSw7t
4JeRHIi930xbP2OigLOMNgi7x7GJ6UjdmQQbOY3D1hBg8RpkefDlOLB/RzekcsNsfcT13H2JwUUb
HbkurTbZVkdswleRE0+xzDmu91aPO0mzd4iW2mKEMrs7Vibhs8KTelZ+GWEjy/2nygvvHPyhe7W9
HuVbk42vteSlHJfAWSUyNj+iDPEHrRBO3vx+yMocFE3pjEzXvBIzBRBoeK2pxUusXbc72DPwUgjZ
4z5rOmzePeZRkhbkV+AwYK1nJBAj+LKVdirrZ8dI4EX5FqGwYIv5MozRarvpnmPQF/sOkOMFNPh4
i50QKhPmH5SyImWKNiuxsxb9z/OclGIgic9jkPRbnDztAYyvd2MRVe8bBnYnI/z0YEJFOGjnecfS
YRgc1fnDqGDwTAETaVkT/ejYZfTQFuNy6geKyYof688S+Ojx8GnDnPWJo/dTPJBOHG4nMuNepzrh
XMt6tbPSMXpD+c2kNgOcuMwJahdnacebjzgUkRQI1HNXCEMvMfAmDLODsuqfWL5IehcIjrPNRTci
GSKHaUY57dhrKmSF6i1rFLWd1a5cljUXlmAMXciSeixyz423TYqEOq67T9+I+oWLhBzGKSBwJ+BW
2cqJKRI0QsbcXe8/2yLgcMCGUBHeGWZAiJsLGH5mcXb/KN38GoFqeva6yDkzkIiIcQKUAeKqTh+Z
6xKzqfv0ZpoZyy/0dA4xC7C9CDQkgZ7pOu609JYO5tpHRflUp6F55AehPuqciFq7mAYYCR7TTRgK
Nbf+XO8HUqRXoSnqy9BgqkVvRAfPnuoSDGX1HJpAfruJxcSTkcf0mpHnDTY2gFGCsetAcK3/wNYF
Y2LQQwrGAf3TmvvvKtf5PSo5aX8wmMpiMMsqeTIKZZZ35741DVchniCPnVwNaiBfQN/SN4WbxQYP
2LoQhAuGv2Qgj9kLblEkGzGV0CHQ7gvMifGXLgnsmYfQYnrWfoQuzcjK9jSxin33kyjd8Uh7NzOM
pEjyw4JgPfa+jVdfXI9qHyAhiivwy2TCimWeti72N0RnfCGGN20L1Bin7Lggxa7uGF0uv6hpXlgq
l6+Zjqn/w1yKG429kg9VWav3OfOjNl3reKjqdce16aAtmrx07YKoM79K0zNRsdyRHUzgZT4IDD80
3kele8iomMWkJoa9aGiwZEt4lden7i/s5iFLWuPipZeDQ12YRO4rMDu33fSlP8a7qXYIZp68AeVt
mHrGXrHKAFbuFvh749EVr53RRb3rIN+/1S03PJPKWm+maa6e2cRVu3pS8cliDRYfU12lBrlNp+YN
US3BVy+xyiEsHPlz1cOA5O4hxYpf9HtvYuSlixWcmI71LxyZzBecAEWeVboaxY4urtbcJb98L3wZ
msX/ObMc2rrJSKpEFTzjfWUOCXi+2HTsOl7TUomRlyCaH5x6ASpSOZ24Wa5LNslC+OOxKVrZP3hF
VP+pyQd5sQePt36gYxuPVuR7L20ey480GYV97LMmI9q+K9AMkUCBxLEISEdbwnp4lOOQLFjSEh3e
chm0THWAlHnfQloIoEYinbqtDLHFkwTEWoHzl/a1mAQfIjhLJjvKyLx57BJjMZHCAXYFyw2AKPOl
PbwlYddax8LIOPllLNnTpFk8PUSgzLQoXf3XHWKZHZTkc12EOzwNc5zuSZRheOMMXfU5c3ntVJ4j
JiuNh1KvhnaHMKBPAfinJKETDTbcUmV5Oz4w92wsu0UfBqpEFe5vOXKg349EryVng75PHwK8dI8e
rcJxMmP/k5KX2CfR3rfMXbGBNGugECbIpby8hRfDtLheRiidWpKcnBJ90LqyXNuDmP+GXATX0g0J
2EFWoN7ggckXTHb4MeDO3JZxDN5tQtO2oZUCABtzNrmkqiUPgGwgPbCv/lV7DewRsP2cXL0Y97Nm
Vcvq3SNvAQzRg7LDgKmXZvKL050RkD+M4vfQ6fIwaJZT+di9y6HnMBX65NUaQ3xXdvpmJjKNcbCT
gpkU9qbr7uUVCMHPup6+Y6Lsz6lyyJbOPIPSMQBNEUEpW6Ux1S4nNFlICcWmmxlGwu2oTnY0BHtd
8cqOA1VvyVO0hmtfvxAB7B4SS9UX8Ic8whY5NhAZTLVRDrIFl8rgkvJWHkvfeS+mxP3Cpu38zADH
7fDZJrdpmNVj2KJfa0J2KboiBGgg6vngL1l+8/NhObKbuVJ2u4jhyXPco0ngV0xeyAVfMlusfoCi
IFIRHHj6/SsiI/tNIUx9CepevWOF5ppN4SdveqvBRB0PaBhSsjLWHFH2I6oZgQ2qHt6DpstvMREi
F9udhg2yh/oilHjjRHJvd3jmqSciAT2ZoWd1yR1iZyju+YkZOT2Da7Bj38fTi/JqvFX9yR59/2oV
BDvPAyxUbf+e5ngE/ZUydHCYtp4qe4HFKLyQ9WLqbL0a5hkcTQI887hCFcIgTrN1W9mOTQoo3N88
8INDZ6vkmGOcp+MWWu0WDq/1xKH7Ix+jZWd8fOUx3s374RivgkG5r0Rj1WsS1erb7AsfIM2ALYHS
5v7S5cWjrhEDKJU0sIkEr1cMlJnTUpBMh8360jra3TJY+knSvKIMxS+/LoJ2ImN7YLk74w2oS687
8Hq5B1bVHkQiiviCB5GwuiV4nYMo3MLlAOyosF6Jvv+RFEX619STEyBKJdAqHCb37gKuf05EiF9H
jgDkfKFzGyoz/EWnMP3VYe0fSgvQAyu+Vyl6DbIjmh4sl9eMHKHX2HWeM78nsT6MttwKMFFdURzz
KETuiLYxcDWKQ74HSCnwE59YRemN5aE/EZbIV3c362uWzbhziunXnCffgy8YukGRgyZa5DdFGCOW
s04/M7ccxl3TUlxEnfMQB7i0t5KEmXM4TaiItazF7j6FXVk+K9aU+/PQuhVQo8Hv2AZP7AKmCRKg
LUEn5aJOznmcfQRJkjhrJCLmR14XTJ5l7t14NJAjapmDoVXqQH4rPq1B8y0Ni//Qox9j6Oe5u6Ba
EMCXaDpte4GkOZQCYLEOYevBPg0voQzFsy6zPeTedjMLe/zmqbc2CxXaNauHfGtCFCcJCVRkecLi
h2UF66M38ntiZ3BQ4k7mGQDR4tOummts5cmVVdF485jRH9MuQnBvBioEneN48UBmYU5LK/e9ZpVA
REL4YXeROvlRKM9tPUiszHHyh+kH89iEKAxnzSVUsVypRy/5XcsSa0SUlkv1EEDg3Ju8PdYO7yxm
epk/TVa8dA+ocNQOPeGc77oU6zfU/gy3NDY1njLWVd2irzwt0acxQM9XiUnEU9srwzhPuizuLZEA
eGN5fAgX1z86d45rbkl1sNSSrRuRmQel0j79UYKdOtlLjL8maL19TrjWtgtd/GLGtBcYLV60b1m3
zPB/7Mo5kQ2WSDKrmjHWgCwlFksWphnhxi6Yo9OiUW7s2JAgA1f+8kDyHEpnmIAtzIhFifQzs5lm
4xa0pnTcGwLUzN8y6LH8RQ7qptU4Fzp7IYbYNfgEtXfza1R5G6D0PWCkgabG/iGxegcvjk82xoMF
toFOneXukG7DEmj5wtiKnIRTHU+edRsF7ORLn6M6OstSQMrEJo9foc2T0vw0syutJ7RkRfzCKneE
hqClNL9mGQ45MrDUssqPxdIRrgonAPKIspu5vA0tiGQxP/kOG9vJ/yZgvAAekgW34X1aDh4V7Kn3
9FKu5oaxhhx0uVHktD5W7rSs7QDldcpw+co8Bsq3g7TwTFTZ/Gjzzh+SoGuT4xwRA7ExDuqZKWzi
raNLQoV7VO9Daoeb3pbR1SD+rUhUxtNBoKuTP2Ssyv8yS2q/fDWLb8/yCp/hmavyTZXN0x8mFPPv
pRmdk8Fu/T04wvinsayb4rmeabZ2FWnQ8jTV5L6jvvbc302aWOumxpjgo4xiZRMZxJxRboGP8Mb5
r0polyYpIZBPM5luK8IARkI6mChQJAPgBJMjmJmsLBgVf+qF9dMxN6AFtzn3G+HN7nK0qEYOoTT8
t2HoR3DIfX2/2EMYH9nG9d1w2gc+Pd9OQVGcV2TQQWFc0ctGyYEs+HZ4koXVAQPshtRxgXqpe47J
UEAnf0/bDoIn6gSvyX+jBE0YsbEFVfPwblkj/A3GtGg52yfqxYwq0QOklLOLDV2zlQSC5T+NKbv+
QC+ZetkuCEz/Kt2G0FDEhraHgh/VSMwCIOnBWPAxJWm9n+OpePdbtws2pumnbuP70fjIgHskUN2v
SER9TURrYKnEX6wVhs+qJjAepMw9j1eEzJTmjUNqUpds61mW8TtHZZG/dx2tmG3LrjiQXNbeqYN1
RAzuEDpMGSoLIvfKLqCn0oEIEZvtENR8OBkBmvkNRZEw+AaaaLCe/9ddl/z/QJz99P9Z8oeLDPp/
kGi/LT//5Glnvv9N1/3Pf/QvkbYv/nGP2FC+ZG/sSRXgnP2XSNvz/gEk2GNA6ng2SfD/RaQtvX/A
HkPW4qDQtlFW/x94gfD/4QSOF3IjCpAItv9/lf/x7xJtINc+hCObLyU8wXcY/od917CYBLOBXAKY
NKe5ZfR+svS4j30SkgnMcm9jLPp/PSz/Esn/N+SCf3fR3r+o4of2Hb5g4KCMtf9dFy64Sv1MMidS
famgyvPw6s2COBJ7nwPud1WETnEBTBfTYxYJHvghKSZn819+T//Nd/HvjuV/fReuUGiAHMnvy//P
72IEjlMXdnbQSXlM7/YS18Z2u7jj2qjyq3SXG+SIX//zF3VU+O++7PvX9V3hu8pnRQ/kwv4PAkKK
Cm22vK7eWx6LATqiBzbGYn4dPKkXfg9ielGIm4tzpFrvd1o3kHX0XBO77fQMx+AFzr/YPozya2gb
9x0dVjMiTVuAoUwgbDz2ax5MQkd5VXtIvMwtrgBhIfU401DsGXRjV0cWCKeRIQHZmSFVotUrjKbe
o+5ywLORY0/upnahv52R9RLrPiMxhh2OAqaZEcg5pHQwllBAXAiTEpAbphFPUh8v+LEqZCvsM2wT
Y5Ys3PxNhUn1h9yV0iV7S66Z1B8XFXhH5gzxHxRlrAlLiNTWSKA1hWW4d9FfkezyHI7JO7NjNCtg
bV7micEMgEdzbacJXJrjNk/2kouVUpX9lxAXTGVDdQ1o6q4xt8EBtpjBA+P0xAHyReA5uzDEq3xP
NHnB4mt5UpoosE1i9Z+Obn/qKPqwCuFtx1LdjTxsVyyfaRi52j6hENZfkKh48OKAi4auiISSTgXV
yROFooxgPFKm4QbVlYSt4VR/mkB5vwImbfRb02C/Mg54L/2spWcW58kjemOHpDlUdGwTFXCVsvzr
wdkRnQJA6wnt/52ROeg9UP35z6Ib0yEOV5INdD84jP+pCYrnfrLgSRJX7z5l/eD9rQuvxnpZUKme
+Y/Hp1EYz1kjh0N3yx5ffiCjoC/EQJ/5p9DvR/8p8UrocCbPydFo6sqSn+3kMIg2XGf61UWC32Ko
YsJ+KPIh/tmTNz9ctPbxaXpEx54wMMzpmlHKgBWaFy2gZ5vRryzT2PQHj5CKizWR1Lj20n7qzzHk
Knixdf96x5fea8MF7yhisOSIy8DEWNttrFOTm9LzJwGsuf39SgWbryvk+XmiBEQTSvrjNIA13uWt
dn6Fk9+/FSwybWpPEmKxKrSBs27GwbPXDoqwMd5CunWqS6Qd9UQBOWdyJSRz01VQJmQUSZnPw89e
FyW4M0H8CSQmjcyKuZ2HqJZIvRWBXGOxnZO6eQWJ3niI07PqCyUjeRJT1pDeHlkMP/YyTebXnlh0
BkQ1QsLbYOy5ODeUJcO6BNmF47Gn8l1pqlxE4gQ2A1/uLLxsGZYARDwmqyn4egUl2OUnvo2hVYWQ
1NDk4sXlZNkUkqruKDOohjTLYa6vaZzF8040rdiRAIvPmmg7yRy+LIL+RKRnaR9tI0pMlQVIJr+O
aVT0gO4ZkKcgFyOwMyqewQ1Mvm4DJedPNmuqexiHOnwDjiaK67SEYbFJMze40c9Ac0JbdiVTaCKY
oEL0uhG0SHzQSeq5m7Fq0/yTt9pk8AtcLwZcq/FhgIvDZ0iFG4BHzdkVZlUR0HJn7owENMk6dRWk
Q6S/jVD8U5ukdv/EFSnarSQymdxM6p/jgDcDUC2zaRz58+IWG1WGznCLWnf+lY5dA8utlVbBfq9A
Dnm3StGAzQYdLfFFuISKcTyzyElevakcvZ2l0CBtmLvMyc6j//1FHU8NVtmRaPkk6ZRWpp37txlK
K1umzO0B0yHG4MrKlurYItHHNbmUmBN5c0X0MKZtlG+9bFpeJQM5PE9ljKc7bRMfHUsLrnsNsH1w
totHBOaa+Xb/J7RLr90wmnCeaMS9YU/olrdsUKW3v+xB9vkexHb45VDKf/tVlAa3Brnao31vflZ2
ExEAqEL9oguDG9IwNrxHjcrww6O/M+d6pmFcTTZssdUMl5jdFOF+h3wsq2XjFDmUvmn2y18+GqwX
KHIQLpjSYcokT4W9JhjZ76JoG0NfgKrXylPDcsXGkE6EsHXznMV9JpSbpT5+L9p+pjxYjkW22Cvh
sZjBV5mi+pxG9lZDFyJSztxEnSigiSBt42zqiUzgoLg4DcvUSxtF9OuyiVHudjrFReKqLn3y55Es
Rkv7xElXWJHzdaeIEwXWSuTnY942PSGwWTU/517RPDEMLzWUiIZpiScxC90lKZDK3YkHiVgc9BUb
XGqi3oOAG6e18SY9brmOo6cks9sHBoFt/GzmFBg0OuB03/KNfHGYgmbQFqudVKNx9YjqlKvWdB8s
t46adLRlRcow4YSgu6uPJgA1v8ILoc9qaFl8ekNa37JY4PBxIys7hmPvPaZJZT2lgzu0B7axmucC
hWi7j4F7vpq+6Yh/5bwvBNhz14GsYrfN8B5m7lSt3baxoEQzFXxjLWo9M4Whk2pjo557Vr4g3Jjx
2/uRUJ1qo1Vnyz3Kg8yF60NXgaQUTRIW6blHzyyohvLcd/sHm8gue6fpgIBBsDMPIe1O5EgPTcS4
JJqL317B9bEpCvLWwIZolp+VDOL02DLWa5HKVF1ymhpv5i/NsB6JCIPUVljBIyjs6RVOdIpIP6AR
342DEWYnc4LjcAmYGsmZ1Kz/C6dtL5AkFtJhqjZgCkVp2B2xokcUC1LWv/vJBvIGg3U69O0YDpvF
0dCHgGWGW80e7rvJTdJs5m7pLB5yZ7EfB5NGf/pgsMszw/Yp2HTa8bqdQkmvd3l2V/9RmY9/SI+P
s4cChU58GIYAHqXbU9XiG3TYZjU6ZowjW3y4uRr/ELlRMpXph1/G956Q5FhnpGuILUQTfIWQ7lys
y0Yiw/Isc7Ibv8V3ANS5C1uzQ4SCGMsxp5G824NjYN6Tko4pXfkkCKzxEHFP2lbloQFImuxhoeP8
DniF0eWL/q+bhNGJgInq2Iy1PAx4iU7gTtHA6pFMd2I0HhnnGkDQJfMxZL1vFjEjn0RasC7mUhTn
hoAZ2PT2kD9AUHJ+m6TUJ0RQUBJCzfWdinjnktb55Tee/ZZ5zevYBi4QrHyyyEagcEAdgUG9e6RK
RRzQFA+REF9ANrNtUd7fOKshaSk33abvwQWQakq2jexA2aQm3hfufIIwbcN3if3NTEgCyASwmYlt
0rNvnGxrKYxNfmhliPNIOMVQ90RtVG/+N3tntlw3kmXZf+nnQhkmB+CvF7gz50Ek9QKjKAnzPOPr
a0GR3SVe0ngt3tssUxaRGUEQgMOHc/Zem0S5emOi5iHSiG0BLtCtRTKFo8vLSpKihkDuILQc3EUA
vHaqhEf45o6W2q43xdHsxsTrzOHZMUjCKSJ0annhY+Jpme7NrInXxljLy2yYuo3W2/2O6eF3J4tk
K+z6exNIGI+xv1Nt+U2t/jTQ4vVIVNg1Me2oCsfwwD/jH6amLt8CPXkG3K9CYcjBk0/h0RH6rg6b
TSOzW3bNBcp59dave7ZSioA005B7b2EGW4VafJgnsD56q1J7oTm1ElO2Jh2jJhEKRbK/6IGiLL4p
NZs9ExVBNJYkCVWWFoPjIkZrVYFVpYkx+JeKOvu73Bhql09pdBWNJKWchK1oKMsbdvOwK9p+oEev
E5axKumYwXodjnqVWw+GPlgk4+XhVU9KvZh7cWPQfr/oUG2vy8JOD4qpgN6AAN8I/0ETaBn9HmkO
Rz5UxfazHaqXdU04Okej9hV6dr4XmbUNsxSblijEAXdb6FFAmn9Qf9tWWHYRXr/onaXR/ffhfutb
pVXWhOuVz1SR+IqkLS8J3i6xpCcGTdj2EjH9XiMi8Inu052jGPGqB2btJ2q5NUyZXEr1J04FOuVI
VTKFbHCteyhri4WOn3XAQ5e4tpkB8AIL2ziAw3IObasU4cw6z0brua3tb/HgaOTykARc0kmzULas
QW0vyxCol45hPrVHVLAhNN/UWBlpZtyZtD2OumPeorG+I02n22Zo13Da5M4PQQvLG6zJpr5UHRmj
UGbq5MJesPS5n6MpVNxpiC9z/IBrmZRwOlQA1CSiTPsGfOdehJWxNvrgjpzhTdf2SNrnYaNKLWM9
Tiq8PWkwHExJtcs07xQdAkwEqqMxu+CoGpX9Nk1Z+OwMffAQGLXFPlKmz1OOPyG0abetB/KerhAO
46kta/gEmaXdpoqdrBUfjWPnG7NLPk/NLAaSXZkn4yfiEarLEXsrsmIc0tNQxCkSVAaSym8El8/r
knS8AxkryFAIZmbT1N2WdUc9MpwfVKlAMywq+4W2EQbgmrpAaRc2hlYA84hsDmaVcKI0Uv55HH3H
qqzqjTDbG9zT8ncxhdnrXKr3eNfMh85gsRsc6gk+c78Xh9ZDbdOL7tH+M4chUKBGjppNbUc3NyL8
Von/LdaR1qpRtEFkQ4Ax+U+CXib9D9x9rfVCTRW5E9P30VjcvYtbCTKSjC5x/UUbpTNgcbOThs04
YkA0qAtanUeZv6KJS8VUCwuV3PRcu8auz0RfUJkjw8bf4i6mVtqZUeP6GnZDjfDpA5lBuFUyirOv
tgza2zgAXkL5Pl6xWvor01CCoznF1aYd4+Pi/PFwQSsP/kzSA4eZXPyw7fFWRq18NUU5h5w3cYzF
V0iuyE6N/uQFd1W31yz1UPDpsD1PW+DiquqqS6ywzUtGC64A/LPb/DJUyi6DV+I0q9EIso0GARou
j5W46KPahzxOL4acbt+IN8+ttYSE+J69wDz7yR1NCiyY+JCtJdS4pm1vrnqKCdeGgeY5UyfpToID
Qqb4+TEMo6e2Gtvf1C7ZriSdCmGbZBDmuOHCIFp6lVRRQ6yG9daRgUp7AF9+a6JTN7YzsaNjyjlx
Vfa1hNA5l4dIFPohzRmsuEnJYyYsPhupLxjwbYY/ac0hCgvSosbSMcYb859QZ2KqqAyzcyYLgI7j
n/Dn8j9R0BZzQ+Ph5CclWq0bPYALqWOFhGpWCdiOrS8F0dLDP0HT8z+x08OfDGpnmMrqhyP9rrdW
0z8h1eOfxGqSB63S2agGNUWW8n+ireM2AIT8pg2U6W/MpnpE79b060iPBE6nmESZAUsk+nOaG+pi
1ryV5ZKdnf4TpC3/idUOxngJ2U6gqBAlOJZ2QwC3TLvaYXsEIybKNqUlTGPcIjbUen+LLipDg0od
n2bvJgmGaDbQ0CtlMuOanHsVWB1nRqL8kCEQEngZ6wO920JLi+9BA6nMr0x9Y4S4VonxqR08u7Hm
VQhZ3cYMGpCU9VZm+htLbuvKNK7v6wo7P4pYIuDMSJk2NhI9WiAknQhZ/C7KvtxkKc+0satHpDLr
2RFoWK2C/pdyiCsV0pfiz65ZmRxnZzpTEqse08sC0ucdvoyOhn5uiRquInB5aIm6XW2kaUYwZ68R
KGMMJKFL9ZnWb3bgU0ReioDvNjIy5ZLMJ06QXRrvigG8WRZYDtQllR7XIECjyNY61rMZtbu5Uvme
JsRuY7rgxa32Nuqwf27sZiyfnJkYJdcHbU7DZDQtSPgVJ6dFwXUt8yl50SBsu61vQUA2bRg5dYVh
jdBflDwe7kPGa9CE5MEpFDHRaQUm9YkJDVRGlp+tjCiybHYSmix1Qh9kuBWRHvReSZf8KYSGjPpI
JOFB59V6cYvPxnQiyXF6SB/VAmtnFNbjRdVg00tnqFmNmezbrv5VET0ST3rjIhPdmMS5efjb1uGI
VNTIoZc5fgw+bS7mW3Me/F3R1MF17tftoxKqLlmK7DTSObxKNM4cJHgWvzVlAgzQDHCwaLFqF4qi
3EVgurcKuF+vYRraDGl4OTiZsqk19GKaioCfHvtWYsZrV5DQbS/qBNUtpQBrrgq8xyqGSDdQm+m+
MkbrVVHoVE5I0veI/EygioG2zS2iDZtIfyoNWe61Du0YldlHK5svJ9GgBehmHUNAXN0a2KuJgJ6N
C3Xuf7d5l7tErBV7hFQQ9uA77E1z2sW5Nt4WQ+C4EZ/6dRhV1h7Xns6BHAnfWikKTtoYI5TLrqFN
5A2UNW78Aa6WmzMqnijY+GtDU6udkuXogNEik5pt4zQxbf+BnSK8bCti0OtKcVP1+p2FCAlnQJLd
Ih2nvxv6JBX6iqZsMNILb1H1ekpg4VIhXRkevsCeFqct41npAygVSojGHg89wjvixg56aQJoMyWC
dBJQ7O2ASPYiSBplnQWxuC/1FJ2UioLfjXqA9WyTB2x+df+iCrv8Nif8KyImmGpla1Tz1mJILgvF
FjdZx264ln11b2oU9YZJkcjXwoRYek1DCEiRDpRIGW8JxuQsMqD1RVW2Li14vLJtf9DlpCVM/XZH
iCZHAyWbPTH6g6txQPwZc8A4xl2Q0w0V4ZaWZnMFXACJeOunG4W4KDT1U/fEeV0kzirMAkGK0ESl
F9xsnjfgYxLNqp+jMSTMj/ry2rfL5mrigH0h+f0fqGyMa8H5/nuL6md2BQJmkQP6XyVdywmpgnsW
jEjy8jAk57kNx51GcboftPrgi3z0XTy9yreJZAaerl3QFlUql2Rnc9uMFWxWHyVMa5rdI1G688FI
Iu2nPte/g4YtMgXkXGBJzvp7dBB3kxrULk5tJHqT3aGqZR4eWky+scVWIh98inxTsIlMI13HsflM
DwIl2YybtJ7Y4msUBdjFsQI7kW9vq6LXL7KmnXf+6DienrcA0omk2tepOm4yW3TXY4BOxnBSbUvZ
Tn5DvxZd2bX41SF0vTEiEzOxpbENYaf9VsLE2aSGUl+h48dGpTbz2s6B76NUDHY6KNnbwW+fx7je
6uRV4GSGCgpm2AydhUhFpoWf13vGFvzGJs33XScUDVMRG5hVPUDY59BDRLAo+bxzp63uoLsDysGz
sR7RNe9ACUHimtuXTK/Hvcyc8IKKqeOlZWjsJ5GUN2qHyW+upMBoWtnJBqfoSk42AmvyJjhIJzbU
MYISjR+kbSjA+jWMt0VhLHpUWTQ/KUTNb8S5WIfa7olEy9OJfY9euk3YdGsfa8J1XCj9njiO5Eql
eJUhC27DB4oA+Uan+eAS2y32dd1dkC6UHak6wvTLzF3UIjBGznhZWxrp00O4s0OYcC3O2ZvYj8Jd
PvnBk8N+I17XqPhDt5w1fJQj+opbIlpyNqQp02kx9dF2rJp9xjxajfr9MOBmRrjw2AWVvcGX0L4M
+nhFhEu3S3C4gQyiLWGK21EdGNGhmCvDhXPfXIaaX/6o9DxEM0Lau3ANMpwTmu8yXhJg1O/UDxqM
QhAI0i2bkHJH2d/eY2JTMJpKcmwm9uraUaU+fLCKOA/2wg40/TlBAk88Z4GSpQx+srGYXjshWbPU
pfEkhQ7OqLXWaTc+9XHGOXy8oATSuHQiUf3mcXlRGAJriyBRLGsEG+HJKChIjqQaX4cF2+CNLUPi
59CGbBO90hDokro46+oPPUADC3rH/jUZWcNaXIweJc38qlID/QEDsnmwO5+zU2xEMW4gRdz6Da7u
BIXKqqLOtsIBjftlZi+AAqyv96gL70tR4v0yjBjOcamXDJtZuy3E2K4b1AmEfBS+sc16I+WXNNv4
zlQQjHtBNHBmbcmvQAUIuEoOdLlGjRopYQXFzaikxZPG+oYLla9xlWEucCPCvyAd9sG61UyAhK0R
PlB9ASHIHs4dFMM/RmAi3CYLiydfZXqnx0TKfKrrd1OuirulXnRLdUcc9LghwVakIPHS3Op2NmSA
bepI87ZnVXsouG/ooHWc7Niulp4s7ZLTbzzeQej63hB7/2I5+mLObHqHcCvCPdiu15P2fbZA8q9C
fG3Rit+Iw0orpu9tX89PWoIHXutLrWHTWGdvkxXRjusdh/HB4dSZOzo5cWPsOGGjOQ+KyDzglVUu
AClUh1gz+4sEQ96Tj9cJWWuuemqBdXhlxUn/QDpbsZVxE7s+BcwdY1GC7B2g0AJeARM82fM0NWuU
x1PwKiJM9ogkFWVChJJHleSckZB6qaxCliduHWtx2VLtLAA5wL9Jhie1VUcACNQCfbfmoPy7G1sO
Ny67aSpvjuq0x1F1zH6TGSV85GomYu6YIeBdxV2lHidZS1oRtNis/MhAzPJ1p9XlPVX4eZfKzqcO
JMxNUBt2DHACwP2E0e27URJDvGL9ZWYajUq/rhL1B904G4ujgw5PjrUOf6Nj+6/abA6Z1mrjparS
8Nug1CjN6cToK0gqGhhL1e4PAXua1i9AXrbl2P5ychmqdwn1Ro/q5fxQJ8gqh3iprOuW9AZT3cqi
uu9VyAUprvhmCq9iaPKI7u7Kjk6mH0uPHMOHqLa/y/p1BiB22Q5IkUN0SiCe2thrR/PI3OgS3pEc
AB+sBM6EMp+p/9L63TpUQ6nrEU5CL2IVAK+cYhrSViA483ZHbniFHkd4lhne1no1bWJ1KjbWDBGy
KyBhWktvp8DWEOc3QgFaicSXIkx4FUAH6saZabIbjV3f6XfjSDesqmEbKt0MTqi2VlYTv2RSIj+1
WCoiYazEgqqkUrGD97MOsvCIPavbkPzG/89/ZUmRm+4y3DTcIoq2jULJ2UOpOJxHPu71JLTvbU6B
6zgcr1Xoqj6iMVfyjXg9lBlzKK8i/B+9b88sNs1vmec3MycJV2c3f6vQPK77DgZBfJn2ePUnINR4
bVyElcmunlT7JhicI7w3ktP08kVT0x8GbDyB5UjrrSusIJXnBPZvFGpAwU3HvEuiLLjNJvWyzMa3
NAAkUDKTFgNPG77INiu7eV05UnpOhA44ZWlaz9TIgG1y4m01KzpGwsTE6icBe/cQ/tPYhZeBDCti
44HZYEIoPcMnNDqj6BfMHeF5TG8u3pi3WVB4J7UyyWOIa1Rf6podLAZxmDts6CEIgcnQCwK/s6x5
4vnsJoKItdp4MmQIeNM0K/tYM4Vs2fHB2izpPcUjoTr4bYYnPgS4xzgL0hWqr3Y1myPdjdbCAyor
Qbp5qI18iqkT8ClPxjXnV62m6DzR86FIi7S51G3c+HaiqVcmGxsqvpqEh1DECCxy/Jpa578q4GrW
S30CVEb/vTM74/cyf7mE9yRvPv2XGi6Tgr8nmNmH3YRxWLeXmN2I3cC8Yg372hw42A2VbpnXdjqR
pgChEn1posqJzV1nARGzJZMXyMIiCi7oEEWZC21J/d0xn67+q83UEUd6F+1CQnUBCxHvvfFF1ZbP
X4tT9A/SFEcKKopYRglFobV3AmzEvyXrQg2DndHK8DaFdnY3IBytOCJblElGJ1ftlab1PPGo66hA
V4gCWjdrpf+Sd4V+vaTx4YBTiFjfjqYQw11On7xx0WSoLf73CPdjbUCDW/fZYJMnK3Os+X44VheG
lfNDII3waI0ewUjg19q65O3rqz+3+f+1av8HTc9fb3wBm/4HQ3r1moEhvXxNf0b9r+YdTnT5V/6f
Us0SNkRQFeDAn0Hwf5Vqtv7ffwYEdQWi+DAS/y9O1P5vmqYUzfnD0k1UTYyp//BEFfW/SeURKkOJ
GULaSC7lvyGKvhds2Ui0pMlVpMPAdNiMnAqnpnGKrKZVPTTy0rorcBK4cNPYgKTAb+26jo6avPjr
AX0iElvCMv431oJrOpqh6Q5GbQffmm6eiMR8iaQKTiE8lypPaB9id59yVBJfX8X+9DJ8D6pmW7rG
oem9Io7dNkGQQ6h6gk0Sk9La8HdkCY8E0RCEFr0UyVOS7kqgfumhYr6WFOER/UCbWE3BvnokIkGx
D1Z6VSqez4GydVtY4BpwAdcxAQ24c+lh1WqoO2B4phWAzUFbQ7dxLrQrMlQ4mA79cQFO1iumHCNk
9+TGr8lP41UWWxLKFYqbBBUimyDk5G16qwbooh4+YpPQC0v3ovloywsyI2eFPvWAY8ArkzUNs2T2
fPfrp/VhHPBOdJs+PTpCJIR/ZrG317sITgixUf811OjQNRQ1XqVDUVCTeY0mIjiSB3tHzz92WcJH
d5qt268v+9k7QrQoYerZlmUay+T512XTvBRTEXBZgo3HDf4WnGuyKc/EthjvxZH/jDhb17kxsqkY
enxqf1+mb/RprEz4EqFNXKFX2Z6Zb8PmcmCfUfRvYNpLwqOt+jXLvzXplSauM06alLodhv8Ee9Ud
V7W516A1Epl3U8unBOJ0rl7bOiIaDBtoDIAdzP5+HF4m49FCH2H3L0F3NSY/+vzM9/Pp7bD9tUwe
HbqEP4kqfz21eqJ7hOpN9aiMobuCU0R8U7wJg4thWlqhpILES+ZI6sJ398ZCrsRwEwv+lpEMXs/Z
duV1pm7C6pjObN1/K+G+r0wvtcl9bnBDXaR1sy6HfVKtw86z4ytpesIgN7ZeMAi3VgdWDcV1t/96
NLwXzv7zmhzLZuFjzjM152RiCJrZBy6KepVtGi6bat5gRR+xMfnk83U9X0tlnhn32pIyczoZsVMU
UjBJEyu6DJ2/nqUhZvQbOnqgwCT0JXpNo8S/4twAZ7NE711BB4uSblcQMA8D1Ai3zmyfEc2+3yH8
uW3TNi3LEmwRuO+TiaqgRGbXuTV6HQp6ojovjKZek4r3Nkytuv36EX92LdTPBl/68rnLk9s1FbtT
YXXN7EwBdCExUJHWggorAHwNar/5+mqffHesYix9koGKPmX5/P96uFNpEHopuJDeGhcoBWlHs1Vc
ZbqgdpzW3xLbduOkgarhnPnkP5lYuLJtIvZeVJTiZF0bUbOSfCi4xZionIEqwXbqreDMGvPJVVjY
kXzamobu+HTAmp2q5yb36IUtmtYurzCim8Z0Znxoy7g/GaOC07VkLTM0ztknjzGJjCI3OogrUG7X
DngEiFfh2ujYWNuYyVdgOnMlgeM3QkpR2uHMJP3J2iBAipsmE6fJdmX5//96i7MccOTCwvJwV/Gq
4Cq1QJ3UqQeG2kzTIRCRxwg+c9VPJgOhsTvQyBTkqqc7E2phgNXSYIY5NybbUNdoL0qUi0SI+T0q
6Bjh8tej9dMrMqvaqg6qRlWXqeKv+0w0ZJYDucZeXODpN7WBSTz0SZuYM0SvSPNWMzqmMy/3kw8S
NDzifWMZSHQB3l+0pFbdtP04eZl2LWqCmgKL1LqenhyK4jPD9dNrmfZyCpF8jEvk49836JsDKoyE
a2HG3wxThOJjJPPOiuk2Top25hP87GpcSUWqqurMNiePE1EATiEGiJd0j/2kD9BTUFHr6L9WMwkL
X7+75RM4/UR4huz0LP7DRPr+1gw1GPXJRluqRyAadQjcJIChH/z6Kh9vSVcNWzPA+JsqRK2TmRot
Ppo9yVXIfjDxNH3v++THJMBj6EZ0ZmX6MHdK/COmKU0HgwumjpOBoS0DnK9SpewfPdZ17G+7Lgjd
IVG/TY2kfdMnXsNhGNBDf+bNact+6N3T5NoWjlfdptnAxH0ye4bTVNKv1ZcNRvQ21/ljE5MvQKkH
aV0BkkmtQPsSikNndNMH+EPruXkEXnPu4/jwRfJ7SJpdurClw8705K36I0DMZqhVb5jbnzpfx7pE
Zkm7ZSlD01xU6J99/YY/vXW2o2wELE5D9OTfD6S4cuZs7DvVMxIcoQtVaqjkrQW+GM2UGa7sSF/K
3AN19cpZUeD+nfdy3VaEKZ/5TZYrnbwEqKeC05+0NMuUJ7shVXHwMNmwV/H5desoaxeWu3KgfQpj
0BHXixtulTqGs5EqUXnjoKx71TkIGV4pZh+e2XR+WAQ4cHJIBO9hqCbz8ckiQFgo9AtU2X8sEvj9
w2U2diuii6uBot+kh4esDH9//QzMD5+1xNMsdZN3j6eKWfL928CsNOpp5EyeqhWrLvvdc0AIguei
/MU3Q4VfrOD/+uSnhOvG2sj5W2ZdmXSKmu9p/62j5qd8D4kTBL0Pv/k2WqIMh11ArHmGGi3fdgQx
iF8AXMl6MsllS+/pYU5USPR9EXyLp5c+xEZ7S991bK6/vjXtz/z3/v2y0102foaus3kWJyNtVtAR
wo1mual3pnpQOH3a4ufk3GSQSermBWOG21vX/vRQ4FtyOLU+kMkFryQLOcKIq3r4pqGqDapbsyPg
s322um1rPzvlLudYW2wJnJgkUuMtxCDyaNAppC56z5ISITUmap7rut0XzUYMGz/ep8YFIzvvbpXg
p55e9vrRKF+L/JK0xBfKpH+kVl5n3Roa6T6e8Ty+pPqma5/68D5Nr4A4ie6CHB0LTdcPET6P0XM/
g5YFKHE/m3uDmLYIWSWcd2au9XS3oEjnlTogKqKJI27a+qj3kJUfC4mTnHH1MLzFNAeiu9xfR8GW
tgDyCv3Rhuah3oTzFdtx9PJoYuiJytKDccgxWyC6DW4dRDA5iXfUGodH27+vOtexL+weZeBacfbL
VhQ0DlVQ4HeOuutfgNKPsIThebWEoHpk5F4I37W6a1XfZAlpSKsS9joyGHkVk8yh3YR+sona/dz/
yMIfY76e7BUgInXeoWqxMYMUJEnhYoNd+6palxVNLdQ8HMbW/ngkLlgTpKPuxwX6eWaF/zhhMqZs
vnlKS9gY9ZODrsPqlOU2mybadlAjNBKoMAGsAyWj9ZfqrsO8fmZN/OwTtdj/CoeSjuloJycKSJ1F
XY/LHp+/cLO+N1EkUYI+87n8qQqdfi7szFRHV1mZPlj8FhoQqnl78ob+GnAYhihLvzX8JdNpfsPO
6Kjfy/ph6u5G86dh/mpgtffNzgHMrqv7EDUZ+gqkhsDme69z1qDn22gt5BZxs62HLi00y3mOO32T
d+u+fw5vF8bDnXLEAofeqliHtxxaTH2FiHkm3i442JeY70JrEx7by1Z4ixWMH165cgva56q6R8kN
GM8igizyqHQXt5QUCklixTagn3+Biyuj25St9gQM5vkqfevbBye6z/FTTL/nTaCu4U0Q5UZ2BB89
ZnGkSABVotRVxVM5v8EUF/6xIcGq95zpKoJA3cCffq7rqzLc6RqeRW/s76kIOPaqhdcwbrvZ64dL
g4zGnE+Elv3GdA5N8wJzpL3156cifczwwmEjXfXad4fkjzYbDq2GFoocYUt5hZhqltdGQzkMjl5d
3fTZoaDXCaZj+vn1G/+w1+LMqLLUUKI00ab/WRr+2o23RZvaVWXyvq248kTUv4kaNYsizOPsQz75
91fTNNYYgp0czhynC42Vm30D8QrJB6EzJlU8mgvpyoYk5uVkXHx9tY8nOkq+1KIcqas08QFQvl/X
ajRAOMmnCcC8AyImA+MaoC3bQEGELs3IsxJ7hPOduABD7uHdiDPLzydfLdtk9rJCw65s/SmL/PV0
8bcWIT1YzsezxGuRRrDUdNmc+Wo/eYe6tA3dAvK6PNSTJU5PZW+YQPA8pC+bdK5tF342zF7NR9Pk
zPqZx/pxj7JcizoOwQaCmsPJjimuCok0qkKlXVjwwJSDVKlwcRBZtSJHCwPl03bC8syce3qTjsb+
hMMAZQAKmfzV+3fp4Nyp6L+CwMiHl7LAAqA6l/r8o2oi5cwNnp4JuBSX0dkSG+yIQUu/v1Tcj3lg
QW/2Bk12l6x8ZYLt1Krk4wIm0f1DH9WebUTT5uvxerqsLAV7h1ujbA86gt/i/XURaRk6RMQGkjOT
YJUhkUadbcFcEFBpBk+dFfvMJT98Io7GQiYFBxF2wJzKTz4RtK3EGPU2NW9Rgv1Q6ku1jzx7mNyp
U5L1DHwmiXWdU1FF6P2s/cuhy+Ulpx+HkgsbT85g7285ShVYqYksPAmv2Y4ngLEFO5p6ogzQzvLu
6wf8cQwJuj2sn9SR2Oaerts6mmQopTHqwiLo1ioeOKcCzBKrZB0OmPjPrNkf3ic/kG/ENniVOs2k
k5srrb6d2V4ienXG2oUnwucIOdGrENu5uP1+J1kRnRm7fwo2fy/gzuLQ1ykFsDW3KcudDKJINIpW
dH7mFc7NHG1kAnrIv3DqR7syrrtawWvJPg7iFdIuRxINCl8qu+BvAGvMw/ck2cwKcZwE0H4P+0ew
MPBWNxEaYVFedAXCnIupiNeD5CDar2xybPlnZXnTaY/8DDDE/ABBDAw73hShWoFWLVtp/sVcPP7L
d8l92g7lAbZhS0H55D4R7phicpLcm8r63h9qBaEB2qJyLPqVsErjzED9MCdQWWHQLM0NKakXLO/6
r5kcO/hkjWEWeSzT3gRzjGVdghEs9XWapr9nIwSoqEY3fW7efH2jn15Z4/JsOUFdGCdXnjWgcG1R
Rd4UJ7/CURvW9iDIhO1DZStV9jbN7ELV0md55sIfvpbllinTUcdmyTb1k6mh06OkMao4oneoblFw
AlmPbI5AUyvdMjtX5P3QInB4tjxXLFtURKiEnnwtKf70UrTzSCAEFmnMmjV+013WjHuBueiqaMZN
Lvv8ivZV4FlpU6AWOVcJ+VOwfv/10CigS0kNmN+FFsn712yUNpZqIA2eAWknI/pPVWDTPWo9e0Rd
QZYSrdXhMdupWvDQK/Q06XtGe5OQ2zzdM+DngvhfNYF4uJ4SUF6ELupg6UElgzrjA8nvQ/pFTrtR
rRtZAQ1YcTok0KHTfEBFIJPijV+90hIh+5mPiT/5CHHluTVlBxIO5/TbEG1a0OIUOVZGycUufH40
cZCYT8+M+c9eySKq4FBNb0Gnwv/+afSx5gQZWHWKw1eRNsKtE1l7xDo1wZnW3CFXV6TvCK8OxG3R
NqCkRRiemdBOdxvLeYc9FK191WAHtTBo/v7wVF9EgD/YoGt9qqxmYhJHh1Dl/ps92gHBCYRiA1L4
+pP7OPJZhIUj9D/dWubR99dMHTBebV11kF1mTJ+4P+BLE6djUqxAJPj1xWgt8OPeDTqDAhQlXIQL
XJYF6v3lhrzD76YgSldvjbfibvHLfhMGZ5p1EtxC1/WnNX+rvCGupxeBy77oLnpKMTiYElfHgmCu
1Mf5GOwREWmZl5ELJ37yJ0rUTl4DeYqrraMR8dsyYUOZN16X+A6GkOIiT5PmviSmRyBoX+f6XTG9
jERJhxPSYQrXDDw3U12OK/wJvhALOHEQcbcyK+Sa2NE8QF+VoCawFrprI+HKPbvbLYR5Ce5tp0Rb
pI1ZuIFqUoktxhCD+Dz2wj6M3xVa7Ov5pgXjH6/SB/uJ/Hh0AYhUJ2Wn5Tsz3kpzawY/cweI/ZaK
8HwlOWj1Ll0JSk36vRV4hbUjDiGVV6XY1PWmxnoC7kLdl82mxSyhEvJyRWRyi55Kgore8j8S+EMs
z6xvp3ZPxuqS1zxs4u9NfG0EB6LU0SRifrzQr8bn4Xd2tL5j3LzIfxHg2SdiHYhrEsuGCT1vu+r6
TUJKNFyb6rFM3qLsFnEYh3PtBuxZoB2gneFos1RX/gwv5zMz9IelYRk4OuVpqbJjpTf2fuAoKU6C
zJ8ZOM3EMJAlngubUovRoCxBTXqYCXd1I1sPPJUe6/7MwP103NJzYPAuNezT0imGtJEIBK31hJqv
izpeQQPyhgn0A2YL3pagw9KjggQbSdu+z7J/eyTg9i0a9FRibNOhhP7+9jVuOLZABQDrbw5ZGLZQ
Drt7ojioVeTjmYt9mIfYklN+EaxN6jIdncwJThTard3Af4/NOtg1k39J3XxTTgLNyZS+Bi2DIZ6q
/szsoC+Ht5PJgesi4XFYFx0K9O9vMkuiqkaD1npZDM1Q6/VFVQElkcRec8usnSFyNBZlgubS1R+v
29QSawWUnEvncvYytmk4jsPjPFCdyTv9F+xG58C+Tc/A6fawFyLkvX7U+li2SCn/eox8fGpsIRic
y+YeK/uphmKmB9grcqi8XqmOtUC8n0APHNgzdg22aYi1T0N85tC9vIn3T4xr6oIa+tKjgjb2/onh
HnIaEkwrtmkV+epi3FpWd+gr/Uh7RWFazc6JoD6sFwbKBirMUoflwgF1+U7/2hz2Pk5Ns0eoRDmi
PaTKj5S0RWfolKthqh7+7RNdOjSIu5ZhqEn1ZBxGRdE3dlQXWKwmc1up1MhwNDLPYB20Oy8PpDyw
Lc7PLIkfHypjT9VYgXXHogB5ciZe7LeYvQuCB/S+wn7e4MdR1W3q6xNWLgJC4y47M/Q/bj/Q/1In
ojNmLQ1BZ/k0/nqsucDlXoVJ4YH/MlZ0ZhJmESqN1tz5+1yHZ9la6YCGFQ5Q2+nVJseB4gKY+tfT
LNyxRTvFMVWa+uk5risTInUqI/NUXNvjourMJMZFE62rXw1kSTKERyv0RjHffv2yPw6s91c+eeqw
3Tub7DSubHv2COiol5EE+C/sdRCfedwfF5P31zr5bEqqwjbTWeY1lfJ9cjjqh52BODFYGe3V3F6Y
Oh5tTdCc+/oel339+8+V6zKtMhXQ7kWH+f4tZxHhEmUH3SUgytvtpgbavZIHZ/aynz1JtvUcMVgo
0CqefKLBLOBthXruEUaRu5FqAdsdsIovwA2BO+Xre/pk6EoT7Q8D17AF36n+/qZi8KNyLsjpiMf0
LbKS34BuIU5r/iU2tsvCr9YFe+owte09/cBgR4PyzOqsf1ydl19BMAEaJtpo62SiCGooayyOJFf1
38twKXKDCqWbHucX5HeQ/FT30bEgwXXVmtqrOSnkelCeJ5nSXyWgWy9qChsuYUjFWsv6XzPHmo0T
4o8KFTifhPqeeWYflwp+XxucIcsFh87To1dniNjQ0Kp6/8PemS03jlzt9lUcvkdHYk5EnHNDcBQl
ipqHG4RKJWGehwTw9Gehq213Vf1RdXz/R9iObtdAigSQmXt/e60o0a6rAb92aFWQbdJ15sAGi4Ra
YXv+HUrxp+vCoulLMYiELHVw2/lhCyW1ALJFm6TrRfuwRYn7qsFS8iz3ycxT+ZvV8H98MdxGtkFp
kVPNciv87YFWBhJ+eRulyF+akMU7pdGQ6i99hf2UZuqvr8GfX4zQokfR26H6bPyU/yVMJFQT0YVA
BPylqdtiX0lvBz5mXejoff/7F1tiYGxFzaXc/sNPFrR91Gn4C9ZULhn+dHZ2YA3gB62csW/n89cv
9tNaZPGooLTPdozl1vrx5po0uAsdwxNrnMvUnBLgZbUn3xZev567wyGPyGv8+iX1373mD2uRhmnS
HaCErGVAIAE10K6smEFLi148962+oXBBb7nWtwzljr4eNfswMryLlJ27X+AnmjmbOaNmHd2AubPC
dC9+/QZ/unv4TOjgU6ahi+OIH9Nj44TjhGokXqEKGgIwxuza6L7UZYC4vJ/WXhqdZaaq3zxk/sdX
pSivk+Hg9X+sTTHuha5UyniddrAIs3RNlSZlsAiVTZQNBzE1j7p29+uf9Kf1gpQPc9wWezyubFQL
399EQGwg3hsZhChu3kOmzV9Qzvyu2/Bn9uY/q5KkAGU6zLQvUwXLzfNjrEpkldd5NT9Z4AQeppJj
B29tD93B3fAweQDgru+hoSbr3tO/tmn/PFkzyA/Ug5qaq8UQ99ZC0v7N572sUj++K/Qk7EGoBnIb
/fC06pkZVwEIQoqezpXp5aeuDpBEtWFyqDhCe+ZLxBhOjFz1N5eX/v2nzudhUJynVk93CVPqT4X6
qAitnkYT9xx8iAQdC4Or076ps2w7lYCNBFHo1iZGHOhhvJnGaBNjLy4Phd00r6GaH399EfzQt/jz
/Tge5Zll10Bg0l4+qb89SsdEU65o0mSNy8tZm0z/WhJogMtkH/gqFZblbu68Z+I2AkoO5etfv/73
j4O/Xp6alMVIB5vwH2OTcdCLYUh4+aElyoBv417DIT1r4ly3HrqPAYzFr1/x+1vtX6/IIdCmU2v+
dA6sRsSydCyYSqyNkClEb7yOTX8uJX7XaDL39YDcC8XMtwf7/04c/XNZFVkzQYV/oz//NHN0aLOP
f5Sf/7j6HpD915/7NnikWX9QHGflA55H+JqjLgvDN0Y2vyRN1nk2M8voD8dgXq0omy76v/+0rT8s
9qDcSDzLOE8tOa+/Ro/4JWFxnqTCYFmOIWla/+sdnr89Ctof/v0fRZ+fIa91zJB8/8Ag9yQELHxH
LrE+zsQ/rstNqUpj7kJtxSBDsO+Ct7GpMkJ1YiG/xPaNG6KeGD1I7VVl/+aK/fPY+5+n1Z8vri8T
SK5nU7plz/P9PSoMxukNRXgkDKnK0bLVCU+M8JEq2DqHthbQxdK+ticQUuhgQnJ61A7t9tpGsdrD
2jDbK0T37rp1Uh7AKo3IZIjnYcqBgACtEEc+WGNd0X+nAJIG51hnUFQpjfH4QDBZC4Yu2ISN3T01
wohh7ycY5/MpNr7G+sA2r2xNCiDxMMCQ0WI2uhKRJ6DHZroEs+Exe5rHr91sRYsGMaVK2pJcfuR4
vHVAHr1pYhngxLHbx+yTczQ2HkIivzFcYsWdbl9JW3l/hWP/94b8pw4P/he34+kDje5383/L7/92
G0r5BysBDUFTZ5rvWwn9210oxR9ioc17xvI/kjvr3zehKf5g00bUiVMnuQmqDP++CQ3nD+5LCFk0
xg2T4UDjv7kJeSvfrxeasTwjGCU0ftgXJ1o+hZ0ieugiirtp87q/jqIgPzSePm9siQdWMBcbE4kb
cp2kLc3HndG02i4J3Z45QZAzNSS5TdDkwR40M5oQ0+g/c6hha/h56Rdl9sNepq6+DNsnw0cGv3gj
OnLEpeqNtRuWCiIKMB/BGPodLpD2FJX4MSxOhKnPlEzpG9Bjr2QeMAEHbngTzrr4SFXpUemcgBSi
DXf3gHnSGxC/8UU5KHEPn6zUV0kcyNs0l/rB8Tr5PAjbOFBiy75Qc0te2BRBVa61ugYLYDpr1eXy
qBGWE6tQpGQ36qDz7ZbZRNloxYUaOQsTiYoP+LLc2yAPpxPK4/qpNhYNeqfYcjFVrRfuWodFugVB
U37ESTHe1LjR8HP1kfbiqmX1HZqgOtXxVF85YsA2HOckHyUg9FKExzZO9VOX2+O+DhToetjXz0zK
hA8xEGEbe7Wn9rUnpsS3InN+HcquO+Y5KnlgZHn8HMBHG4kOOJKwpAU9Mjaq19FWHE4np/00+1o7
EWzqvwJ0EZdJ642tH4e2xMEVIXbt00E/1Mksn6BS62v0HubFNFZhvDL6KMxWE7AVmPmR1TwFVihb
GjRSf6/qKX8vjbw4zF1bfU1tAO8YDyiKzQMZSFgoEyF1VJetaTWbZmjv9ELmO7O7h0lvQoIJwWWn
5dOY6Xtn4uTuWKG3YgSrZrqyT24h5N5UlnfQ7fuCkvo6saEvT5PKd266TI8DC8X2tq3DyNpHency
F5HzPGvrkPPZbRlP+j5IlEms4jMk3bKD25QxCh3WmDz6TZHMX5yp3eteDhorJTpj0ysYqOsZFB+G
3rptCyRldZ4B9Em1TeSFGxV7bypJBFDxM9ZE+zMpGBR1aWqMq2UZ/qoMMuOF1D+ralCPDFy2oAAs
7paMZqvFf+Wov5mjivdeFj0pL1fXrdmkxwZg0Ig82CC1YAE56TRv5yoXTcyIfsR4tXXeVspgZhBp
ULCSnat5xSuDjTbqr1tQHhWamfQhHTx4J/fAGddlHl1VvXRo/1I4iV0if3+KJ4cbXQDksHJ1Zg1M
afT2uxD5iREV7zVOQeAj+SbXgyenGA8UP+g4xbMDGJqDcycFJOL62qq1+AKbKHlZ+0XG4VdXTwhx
NA5na/sjdp0zaCG1ysGfolwBWWFNRC+tMZIrFyHhWmUI0LvwMp8hvbQp1CpPnd0I7xeDlWxm7JXe
0FW1CABjo7zJA7d5qD2NBlgXp7umT3atbgYnoM/+iOksdwDzQlpajS4wnKzPVogM7VXnymQhBlCZ
taxi3cX5kyCa2pp5vS17JEs09q1DbmV3gFg/++xByVn4VAr6VWOi6za5P42MU3zc6dZGkHa4GBfl
gjaZB0/vYCVx1927gyHPagaRF40fCDfiC+lCA+6y4oxJgB9djqsqdsnpa7hleMamtDijnCnkuDfv
ilrz4WHfSLerUNyO4mZqgE0UHdWuaAo2mL8XIWFqnlxrfnODCi4+o82SwljV5auo9PBmJhFnjWC0
8hunafq30eJL08eiuVaWHcJ2RfcujAp3cVhh6oYQi+QaeetFCiR0WmnzrD+Ug6jgjuCOA0Nxbdmq
ep/UbL5BgGMGJPKKDzMX5jlsWusQ19h5sQ3Y60wylVwq9Wh3WrsrncDew5h6zEpGyD29YoIq0Wy6
870C/qeaizmtdNAxqJB8DAfOpxzNYxMSEEDiyuyjFNC8+u4VX9y6mwo0D9o8HnUzDy+KSribbLTQ
0nbtSZph5Xf5YN3DO+1vDGs8FoVbneNxeOsTCu2FKbF7DKJlZKMMrgPXyd+DMnDfsxzO6YLvtE5e
wq2aBgY9kS5qZOHrMS5TqSXlDYLPZFm4QEAF7b2mBpx5oX6Th/r7bM3dNrJjfWtHjkHYogLZWOqc
5EQ2w++gkYSgS0bHIJrd526s7+pcKB3fPbtcyouVXyXwysCk7kZQ2An0eWCjesEjNcyRx8/4LxRE
bjj+oDYgWu3w4ZnQMMmnruOxtXX0olQpQTw4DUbKwsXWhFWkG6z5APVfndxyKYSyuFtcfKCQqg2P
MWyVcY/vIFU9csOU6wwKuB53HX/RcLCMTGz7gfE2L6Fpjq/UH1Lr0sw759R3z1nV5F9gipCNTS19
I+ox2IyisDdLDFh3wYThRUi3fBU5i3GhKJS72dZKtD1fIl99Oi3UHO26GflBV8Ls55XuguOWZvEa
6Cn6FGYAUb6PyntKopTsOmO2LA0ejmw097LxG49UgVk0JfwqrHFz1dDujs6hjS5YeuFVgY2qwz/N
WDdM8QGMM/YIYJQOAlTZPDeIOtVofUqw/qAMR32DhSHg0xkeFEcRv8cidRVDV8I4ZTtymwEuCvLm
ojLxj8Zsxo7SkcNqylODLsc8+Y3NwjEvf6uWv6RlHWxL4yuqqAG2n/c2urxPp7APpeXwHfbqS57W
l7Jk3jXHlLYeM/UxEN1qsXQzxBJ3amNAlNwMliBeng3G3tQYgU6ZEXDcibaZ8r0h9CGla2sLpUDr
GOkWv5fnEyNuCEWLizkDGxRnh4IEipi019Gpi9OsuzY9hSk5ThwrVlCrP12DZEMIJB1aNWBoa++l
yVUCzLobW2be57FeFY5459SSkKiaSWZ4dOpt/kFXZr3Bcfg5Cec0jteO3bwMuXkerXDagQmrLwah
r2DzrCiz5R8dOM06lGueRbEPpPuVTU537DsyFjSu4p0nKx1Yr7rqBzu9CfujmAKOg0DWVklUHd3p
Pkjx+zk6fRenvmodc3iOh35vjrc6SjDwyO8RhPXLUHfItqMEy7oUBGPhQ0A/FbD74cX4YTZs2654
ioq+8+Mif9RtusuuOEzGWfbWVdZNB9EC6E1qEix8LdQsordY5PLEIdgvO050qTnf2AzFT3F5ajP3
DJWP7DyQOVKUwd42KKKSFN3KsTvYaXslicUNAOhC98IahlVt4WAZ4NGM7AAu3CKCMKBZd8UsP41y
IttyF8moBj2WPoO/5QkdBe8eMEMcHZepApAF6fSLM8cwM0lN1wDufA30e2/lrxI39GVd2wzkQSaa
9fkmCuyTi2MDk6KJZmN8nnIZX1e91ayXjwniZbZ1cru+siwNsYNzV2fJoxzhhWtqU0NuvYUy/jk6
AXa9shRMUGjzQUmr+arF9pFqHt65oHjAlXev6JmtRN5ecs3iV5/zZ+nFCY8AhSo1kwz31CnygVKx
5MFrdez5DFgKPE1Jir+j2bPytFT6TZ69uBkNr6HxQ8dqtzrUbvjM3GkLmjnY2Tl6XSjM1Qbi0YlO
72Vesantx+K2D519RWJ11OS92YNM0nUnuuv1FIF6BKmALlcbl9zR5eT38ddE2ufeRNkQOuvIRtmi
FHTaevLAoc07y6rXjt6fnTA7pp59Fc3UI4IhBCQXF8Me44Es1yHXG6gjOLFhhWjXgAcB4gyIkk3B
DTn1xh5Td+sN7wl31dZ2K7SJYwEo1ukPjVzoS/r0wYNfy8PjxF700DM/bYQ6eyo0VexNY5aVFjOf
Tw6xurOnUKN+IJwHLTUviGHal6Iqjx7OZIa+bw3+trVuZdDOalDL8pho4r5hy2PU5hfwkpwUOvt6
aHmIVgMU9xkDip2yw03KS9akSxGUj9rIyAqZb0xLFMolkgih70HBRr5MumuhX8fSOLTOdFMkGnjA
wgnaVW9wsxqUdd25OgaudmeJziP1Fb1qbX6VzPZqIMaLoHtlazHP6aa6d1oFE0M0Ho4sMFkvyIkx
igiOYYP6wgXLOjw10S7OQM5GPRFdQ36COup8lsfLZIJEFRrhSRstl0GfZzZTi+F4wezGPRsfT5A9
bYo7N3ZPZWEgMm3K9HFwbC5MItc8kxIuhzlDHV8ah2KYthiZ6oPXfG2cQDHxx1cdR/Ody9riB8Gj
pg8XrpNZ+zy7N8eKjWumlb4uWFkcyEvBAjcPUiNCLQjHpSAp+I5KdHztHYYNtYtY68hpQhvAAXRJ
iABtTDcwYm3QAMFjwwaoQ4IbJVJt3Q5Qc1o+aKOzV47xNSXbzrMAjbGZWgAdrV1RhQ8FzOug9Woi
tV13kKVNlMwMuLqb7i5XZsQtRu/HXqaXEse5KVLo/EbcXZdt/O6i+YIfux9cO9/RFY6YCrzQGyPc
1b3wlSPZLGtKj7ZRPPgwFVdxPpyMRH9uajZpNFkBN3QfozvHp8prE0agii8MrJy6AD3QMAQMrWik
0Dz9eTAEKYxQb2+ptI+E8nN+N5GQdZw5CfpW7zVmuIHoXjicc5nPNzLiktJj4SNls9gpzs3KrYpz
WXe3MWlcn2kOrKrwU8zKQXQBHW+tFdqXvI++znX05lopiivV0DEuvWFlOs2zW1bNc4F+K5djvOYc
Ua1DuiU+AMGdo2eXwlUJj6KkA45myVvb0+5rLYM0HFBkrG15VF710cBBZ+q6GY9knklSmC2Ma7oH
uzCrCZuPF6YSt3zz+YYmNzNkBDCzlhQf+ilJ4E3YTJkE+VXXUfpIDcUYFwWCLqI+AJ4Ru3mzwmti
rCls3LXWuFVNpe/ALqd+0g3HOsj3ThLe601eAR6NaV4YuVhLz72Z2Qkkg/Xexj0RyOsE+kvYy/cw
4RHndcnH0vBaGQAKdYOigAiLvfKMc+4psgtsqV12XpNFONkr2cuWD0NJapIm0w4Z0LFOwFU3UcGR
jWytP0JYUIrMihFiDFWTBWgsEdyohrupEnKbDQAPjE/rGKYtoNFG388aKc0a3SZbf3pTEzi6oWs2
iG7MFRZZ/bLSnM/eFcccwwU5sPDaEuUW8Pfs14rGDN/qqqmfGp7SB6UT7Y0cBwBcFbzwqD1ZXnCH
WRlXMtIBN2XBMBrEIkYTXZeB8YwA9tzXKt04SrWXUSAvqkp8wXjx0ZcxBqlJT/xeaPmWzfmNXugE
QhPCujml7hXr6lYbuv6mMOsnfTAfJGJu3xm7XR308G/snYBRhXE09bsshw9p3eddvzEqg7wYshWt
jg5aHJ8to/3S5ekDxDffSsoz1bLeD1Nw/jPi52zKFtbiZxCEy5USTD7aZWhCSexroaZtNbu4JFL0
mbpO6YemdmtqyVlUM1d6rvu1XTK72C++cNa+lKvHikCwarP2hXwuQIUpAdk4ZwCpe9W+t7oK1vkC
vzQi9qO2B1rJukLfsKnDZhtY0Weix1vVQfUmwfQQNsMu1diMVpRXmHPhdFJN9aMZG19IHBNcqlp+
Z5slm0QY1ziU3V1VC3HIxsCAIGNp0Y0DyprRcPYPHJzW4TA/8459c8hv87zedCmu6TpvroOoKi7M
Lq6fBtNm3rdlfKns4pdezudpKltAds5dGfIhzsYIqJFNgBHZj9U4cvCY0CLRP4cdWt8lUbaJgvi5
cJIRPqxz3+juVTGrqyTGVlTlV5n9AD9ErtO8eIob45Di+yP6ctlqzXXENGTPIro1pTZzvuhhiSPo
ywtrrbkGNhw+DydZKPpptgGvsGamdwNQFYSktvcSZqELvCC5vSC9srBaIZi9cCqABFR7yGu4Inlq
loeLY60CG1cuSiN9QMjkatWhLeZLUOjbRsa3g6wKfwqix7SPtrkukm1vpce6Hk56r2+VXt/0YX/F
EbY8QSa5LuXMiQNmY2WF6SV1AT7X4thYGWOfqbuuFzVJ5p0HJMEr1k7fNRaJcJXAixblqdckei0j
Yf+cXgcW2i18QfuAPF5mUaxlfUpFdIvt78kaR7F1Br1a2y569w70wZTqqQ+p8CbkjGAmOHZdFahd
pfHooUkh7sb2CQXFPja3pPQ8v7fBaufUfiYPorTK3ymIbdpEdDAjdPesbHiuc2nv9DDYJUYgt1iy
rwcu9cNgXntzctQseel6JZO+zUXe2V+DinmeVL9Ht9lu0F09RiUlrLZ02dRPT30Y72kUsweo7hwX
Y4BbPhEseGTuZZHi0YRU451gPH1oOPv3QbybY33BnvaAAnT9VRPtUYtA6mhBc0H1tPVL4azGpjdR
ArbnziOIPUfTfaam66HrLrilLs05fRgGz1kpVz0WMek/EJSA0cujDXq6nCXhzq4AHlPpN1PZG5yv
Jt8eENgMObQ9EvO6+Qjic+nwaHszqc6Jap6Til2bzvTSDlgsqF3YUEejqY9pRJnPtq6J1N4JIzvI
Xl7XtHIbIwVxlH24PUUuypGpr1Mjy2qOdsZyVm5eqwpESO9QljXULg93wphONtLnwGoLoMWg39He
+7Ix2NqHdrNxawbeBBt9C8i6P6v45BIg1vOpoWvV+lFd+4lKL2RhTasAAxyzGO8i0h7NrhBMOnXl
WpjeRxwxm9B4XN9i4Fk3pNl027d9DLS/q56oLZpJGeCK4yQTsjuPQIbWk/0CzugFi00MWVell8GY
dDwmm/AkvWZvp+oCuWiyjQ14eU3JNouBPIRS5r5s7izyrXqcfTIdGT04wkFgZbvNfp75UobUG26K
2WDrExNHb9q62TidVDuQ5gzpJ/2RyRsC/ll6aQb6vnCfU44fm6ltma8gJZf0C741XuVw+caRFDnG
STyxD9IOXjIEiWvqL6tYvHlZeC+GEQF9sM3n28xg44gcSwzyM2SnbtGZkK75amTNeyGqbTTHmxGu
f2prT3bjHggNb2aV7eU4AP+PDnORfJ34bieb7UoX3WnGjcY5r7Pco3CyG0NkjEw4Jp6o8DJIqk3l
tvtEgOLtEF5svIVU3yaUU2NnmI4iDq0rdKjKbyK+BY/C1ISNpzZ8CtaKldc7l3NyPzfZmf4I21tJ
UyCgdNRwvNsOCSOfowrxJ1GGlh7PFCpGPO8Qp9cWQ5hF9NaJlG1sACs8M7e0Ih+cADCu3ernhai9
0qyKXGPUqm2syKiWbV9uJ0qam3q6MmL5Pla3TW9FWDJ4O+5UvLN6cyTEBTZw4FA7IwpPXacB7HDf
OqVDY0SC5Ip0o3SKIy68Oi4WQ8shtIEB9DEBnVqurNYZ7zjAXds8J/hlx7m0ZXnw0CF4MXtXOmPh
pT3gu2hG7bVv0qshptStxV/ZUj5KGlKbtOKawXdXHLRJZ6YfTd4mNcRFlC81UNgnsRk467CgiqjT
IIi9D0PybHKjZD9G8Y0z9r1vDDAfQETvDarflImbz45aB1qvaD1YcXEsaLnA4F7HeWnclHOMxnmO
q6MXs0WjEM0Ol/USGYdXbQbD8xuO2n6rCxxfUQAYBccPdPFtKdAU9oJqSxtQXx3FPgoMZ5vUnd/E
xqvZc+PMpraOquRoo8L0RxHntC067r7MKNm3TI4mrgbbbve5lVDPSWbnvqi9rvTjWVbn0Sztw0SF
55UM3IRNsijf7JYiGg+3EJRBq+v9tnfyjg1pG1nrNh3lyiyhUFjhjZqUJ9Y9gVBYwmp07rNKDN2a
nGN1pfokozEogqHbFrpVH3juUDww+q0Rx18gLYNVsNuz15c4JpzkHfPrJTLN7ZgwxDmm85WuAa8f
AvhE0qlOM+WCL3WFUWHMkpDbM5E3oTVQuO8nSmmZrIn/DWGW7KqObCBny+YtEQPy2Jw9sOGLJm+3
gR4jbNaL+SLXXOwtWjqyAamceocYJrouYPbfRZFp7ZwaQW4xl3pOwdj0vlZ6otG6oXDddIk8lia5
o4yDFx6Mvt6OBlk9thm4KGnPX6aMlJ8iBhTWlUKwsbLsevKDomo+JrBvWJuabuP2vMcl0IfLZlag
VjhHXKgsTE8LH+jWJfuVQrS250MwF4uYrawCRKh9a0D/jvvuMMxO/yV06uzguIsQ2qtnX4TtJrAr
Dv8aW8qqnrls8kld8ol2WwSStrHVkNKNPlD2EHtmyH43MJoh4YFt5eN2dp0wJEHYjDthx/n1ZI7y
MtBc2SHT05vPMcQBznmOW8ZTbvKArCpHaNwPVIuErrlPfYIVtE2rco9dluP1nHrmIa+94dg27K22
CchjwA9RERerubXQL5DW2jZD3rFnCrOt0cv4NZ1z7aumTxRaoqbHsIZh4hDoebW1ebmCnbZXs4hK
7w2jCH9bmswn7ALzlk4tY4xU3YyXMUczY83kKwL83duOWyRdJUHQ7ianq44hhaB9OuYvslbzva5r
5c70OGWwXjE9PNXjSbKfOVPDmA5JOeZbU2/wDGfMcpV2ZR0cs49uFVWs6wgz4gYpg9gNGYd4eCQl
MmnOOrTlJN49Nu9t3MwHve9CKurc/V+aKHFP7dSPZ7vUvFtpcmD3BaKdK5PazqYa44kRzsSLX6BL
N1eYP7JrpZfWUVde8+J5QTNdpK2Nkb1kV4xtJ8VvKdxYa1/c1O38eRjZVZaiyj9DrTJ3VYh6bhsW
9AH3TLHqI72mZKAoEk60H4sjDj16TtnA6FiedjNHK9VXdMuN0T7zAHGo0aS1PBlOjWMjy7sKFHhF
NxvfsWNsIUx0u9nSgltRabfktvkKNMljMdCL/IJY3Pg4a0P7JKnlbuqM8EzmDrB4q3S8amRp7gz5
mkum9ZwW3/Bq6HTvDnNWvh4NE2UVsI1qY3dxdNOmQ80zqOyYxSubPIX0lNG6V5F5nrrYKXfc7UF4
aQ2Ko6ACLYNGSykHRRk0L1hIwXysQSpQZuwRYfuOpCKzlW13xh0Q+EXSR1eSY2SzEggPNkNeu74J
tz/7yv9Xme8g2zIfBleJgzcvJooc+OVGTDwZAQehOmyAjPrSk1X2Y8/h6ql2XEVxAw/vBTR0/BxB
2x260haX5TQGr73W2pREqJ/7ZTFPa4lL5Koh8bwpU6r4VKrZRYgkfMutPoXjPFUosatKHkMvs57r
MQxXw8I0EQWAp9qtrb0pZ3ubFuP42NbRHTDECP3dEG6xlVHx5PnpvhAYCNVWMc1PR7Bwt9aAE/6s
NXOv3U2Nck+ucl+srBYfPbXiVdwqOn22RQeFKADntYbwv6/c3Duko1MFZx0txj3j6PNDzqLktNDL
yI080K/07obYQjA0aFSFsWnR5pvESotHngrEeNW8xu6VPS9hrtupK7Wn2JrQ52Zli+6GCXTfTLx+
nZvO9MTHnV8qy6Ogp2lBehQcfP0MAbNfOHXjD10aXaKtDSKOWpb5IiLpPc20GXa2lW+jhPJUOLjh
Gh+izYhqjp8sh6Nw8CI+U7DImKXjsVP3eaLsi4HEyyZ1Ss4yPcJFUq5Wcm+WPZXtRYAXm4B53IgP
NUloD7V5lxA7cEeAunWar0m8sIYzI3GdGUN7nNIsuGkN1d5PUUg1FKvUFYJ5QR/PQCq5hktZUjsi
GsNkmc6ZKqVFgFpNnqrUIOA1FiXYGBwQYvDnrMd+GHK9XDVW0zX7iR4jTBmRD+d5ciidYmSyrqbZ
DNj1FpPCFuXO+qaoKk4bEDlaDgujdck5r9uEdXFDaduDNcfwwcrrmesFWUslkFFDk2cfHRS3qdUX
PFklP+84XOMZtldO4FTXdjkUPopdG4t5o09yHeuVez+UGV16OBixILsSVm+OmqFlmxZ7ozJvqbdq
YQa1pdVr2K2C9cgcYpyRRgaze5LN4tUhr3I1NcPwZqe6cYPTmL5VCkt063DBPCd/ttqYpGbUVaac
+Gn95teG1Tvt3vAa6H5cYru5IiNAFjA6ufB41hSJi4upU82nQ4NqpUp3Phu2aC8tfIwHwe50AwbB
/is/+1/l5u7LnP/8n+XPvJcVB8Uw6v4MU/7n33Yf5UKcb3/8Td/9GRKYf73uEhr97l82RRd3003/
0Uy3H22fffv7w49y+Z3/v7/4F/r+fqpA379zKXfL3xbGZfF9/u2X8dXTRxd9NNlb8bX96U/9Rc3/
Y5mjMBdwL9lVRu34+76l5sw/TExRNmO9DL0ufBiim/+Krpp/2Muv8Ac52glYNf9OzdlQ88m7Ek6H
eCKJ4Vn/VWqOv+hvYXeSq3A2wAx5BN6ZZzDFDxFvXc7tOKWIMtqq1u6ZqKIK1nWCY4IK6pbyJF3x
VUobEl9RFO0SSyT5Rlsm3Olt4UQTI3XFRBkXkgj/y8xl91SPY8ZhqdNktsUEDFsnrLzg3jL75uCx
TyZ94/6O6vN9BPfPH8Pmw1iy8wQRDWOZ0/pbUh0JnKxN2dBrT2ZzW5nUQKkas482wy5Yt2hPbsvR
ivbc/OlBzGhL/5aS/CsS/PcIsPnDINjyOdoSpgZlcrKMwL6+fwOTVZd5oya5aoMsuWwSkSK6YSZt
1dWIW4OAjRPB1iG4AHOk7d0eS1sUaneZE7a0uVl3F6KU6c173mV7PQ9pfU3rrN0pTrM7Zm2bg0ku
D2FPSxwiKirtAdSB5sdAW14SLEHWldXoieNPbjqDQeyCi28fNQLO3/yoP07pLD8qJJgFgQNSlLTl
D4njInQFm/Q6AB+XVrdpm3indhQI0ue58mDIlfN4UpyrwRBijkOXWY1d7qdWAOZQetGTN6jszW0C
hy3HaDJJsKIiiGcztHG6IXFOuOJ+/e389JYXEhHwb4twM5Fw40fKCqnU0NB6RZUcuOewiQZVP1tu
E773qWn2K4w0hcJPOBcPaVp6u0DYecoGqu+DFxhcoOMiz3qp+7YFNSIXMY4uj04Nzl3kKNB+82b/
jGz/J9K9XMxAohgpg+MOLZapxO+vJWVa1D07tG1dX0Pw18ePLq3gPfJtUApJB0Y+FpmfN96xss17
N1foQ8PO/n/Uncly3EbXpm+lL6DhwDxselFVYBWL8ySK2iCowZiRABLz1f8PaLc/ChZV/WPR0b1x
WHYomUzkyTx5zjvMvaz8pjOGIkNMRORQeqNqH9ROVl7jNdlemCkqklNEhSKUJa6TgooSGlR1Xj2Z
U4GDNbjMI2+19gy3FfXWxUkpCQqsCAtYqQr4mV1RSmM/gOL8mg4NmBvPqJ9T3Rj/FIan3Fdanh2d
2EOeJSh1zCaksjWFqfho91PNQyruAgSgc+OOqEWKtqfLaXXed6CnT3XqTp9EWxXPIiqKT0Bu7F2r
zepxdKou4lBi0NtW4y2USLQ2Yk5xNLPy4ZjjqnNdjqW8ElNR3NCWQPUp6Ixno9aDS0ub4Bl66b3T
TfIa9bQe9hQV8LO0zvoH3DbhJEYQnKrBQmJ0YrCN0439leMolwgiNefo+MfXQyJvusw7G2o6pJ6J
D12rvuhlhXcWbSrECgYF2ZYC6Q/fzDz1DuhVD3yv6Oz9MFjhDsOy5CrEYH5ngzbYAjbjILK5O3Gb
wj3QTctnF2Oxsw4tq9vKkdRp1PaI6Lt2Vg+5+Its8he/4hdH1ZuK5fvtpc0g7pleDk13VgdenJWl
TUdT0I7fSrfr8fMYgN5YQnbVXi/LGucyHTkP6m6Q3+PxplfT+mq0nedGoSK1q9OuBgWE2axGu75L
drYRYmztifjQzUeV7uSSSrmjndDsXZJ9UcmcszUTHXU01Ex1yYIr3A5kuugiHgMKQtIluCqPugQ3
0OgdBnaQk+NtowVdv89CzfDVENtlL4uDl9+H588gc+dtHhTdXLjqHlrGy4MeG2MRTQ4qm93QVY9e
zPdNHISjonbUzihv249mqZ3UPngjnf300VDqnq83tMZQPFdnG533FxxvFLeIlblChzzT1mqdGw60
rxG2BLy9dCfYe5G70+pqNMBnWmLfdPZFF+khrw6qQlsp0apQCv21NE1xa8VZfZ3qvE7sWo/3eL9q
u94M6q+FoRxiRcTHjn7nNrOKZ2OsEKbReDjGhQweUCzPz20AF3snM59qXlXgntxg3GMnbewi6HwP
NaQOYJQ8vWjdFQWqSU577ar8YYusA3gYqZh7L8wuhwitHMXMnc2Apglyo137LHUDZVkz8m4BjdDF
bXF23YQBKLZJnSKa7vSNBUycfSKS2pdeGOA4ndbTNqQIcab0lf0gR6EeaGQG+zSXKKrFNnQ1teBm
BvH9YkW9FfGqYPAp0ezPg1CmbFOJhP4+9bTLgu4ZOBVbHuter28tq5J3jVJ0380QOAsnBIrMpc6r
Buot1TTKINMmKdELQWIPo/ChMq4ii7qnBBlT8pL/bAcAa8IgtK4tega3SmLoxzBACTgh+Tun3wH6
UHTZZhA8RvQ0j47SrqdjndmI/BpeeJOXnZwfPCGCVUEvKGWjnyUOECvNr7KyYcWG9gT0vQ1RB0qM
Dls7o4zBWlCirpFg2o6mIg+DdEffjUEy74qiLl+1UJS7xmhQNZuScxzZ2usx7u3ZS2O4TBr33LXj
5gxdqs+6GhgXRhV9ssMEw8karS3s1K7ckUyxyvVZ+biQ1xkYv0tzoiaSWpP3lTIjxp925YpNlyF/
Cj+6FDujAyg8WcK9atDKm8YsuJKicW/cbvLoqxTZldMV6IRqpbWXjnqrSjSvZTzcj7ObgJJIYNhl
1+m7qMpsX2JdypbX94mGKohMgs9haog7ah/uDWz2im5WOj0F1ah9Io2eZbAT40IN03PDoKOljVGz
jdx0fMwrBEvCrCzvm3FIL4bCRbAvsZ8LaPvIPpv9bW2X423nARNXCtc8TDnpbIb1TJB12OUBlXB2
nduGzK2FYBJ1wG+BMCIxGaP1Esqh+cI37B8yq/kSlFl89JpBvwVIYF1auRRHbg7nc5WCG0lodJzZ
dk7HOwRtbbR0TJQRs1nR4sLkDUbnbJIi049T5UnEs/EPRls/puUR/RBmoxebJHfisyHlZVd22mNQ
jDHMiKm6alWy07NaF8pdQ8Dc9dqUfi1EeMU7c6AxUotv5GLU2ztv3kEgRI+Gmev32C7XYJnr9lNR
6Q9JGZrHXJcqRqQGvXzdYiNPsUh4e5ZIA+WtNR5obLszaNF81ThHnxW7yQ+gePUnN5vKm1Lq4jOp
auRPmKJeSiNErFqmlKXpU1NHafqsL/xCYnh7ZoHBAGCXaBAJUi8KPiuNbeMCmsQ/aqemVtZEeXEV
SwVpLcqP51mo63v2WPVVGapvTlW4czMQJ09nHJHY9uy9lobjhRMC3oyzeLqRem1doEan0syang1I
9IKIB3gk99w2HsLFCPhoSQJyvs23uTd4uyDT7D0dd/OV7srspUOJvRzqAwlC6nzCXBZ14c4rPHKe
Ke4/OXpboV3sUTWwzEyrgMWnzU1fifDbiH8ohQK4NKXsU9pzRTft2xB1o9qSAUrgTUCHfowgLon4
OopslchLe/Ruqg6JO8gaHAuljPcZ1zH5NQoXwURJ07ATOgJaQ8nYHYevYxu6F1WJ/jm4x7Tcupmb
+Nh04AVngwOR9ZQ/u0WIeFRtm19Bc7QPUatw8FOXCqTivnqdCRaBktOBgNauU6/0/B5LTgpxlqPY
tCnKwj6i52oCEXGAOYWFRY82Noc6oHeQIUEG21q8jNXIHTHaQOc1zrFkq5q6QgTMsU+1Rm6Qxx8O
aqDmN2DnwC6UlhaAIw4M5G/iAVzMU4wO8FmpFnmDDkyrDkDHVO1739KwuOkSGaNWNv+kpE/sK0gy
MHKCOQxGlImPOa0NlE9bLSo3XCO9flfHti2+t15Au4YZX3d48eZbYRpA4kJbnS7JfccdcOoZEDjj
oSaLCxgCWLwvC8rYPeVQF1i2AH8wTNq145bubqpV4zyxOHzb3M7zbT9ow23hCBrTY4CLq1+WYV2e
SeDjxlnfxRWSsxnvlgsRtxn7tclZXRVMcR8X2DXnrosMne594odn1b2aRknyNUA717g17UpvKc3i
10BiCe7vLK4DVW5DzQVhIKK8+d6VCHrYudSuyySuD29TxZwcMbq6ifcYmWiPpZrTjy4y7Rp/zvpA
vV+7hu+KKYTGZczjrXZ3Y8NVFXDLXGp5gT65mH/7GIC7n+OceV97o0kaqwvxJCAsQbMKR55FhuiG
2wZaC6QNx+7uByXXrqNJKJTfQs18ReOYrYEHJ+o3pmIF2lnCg1JSDuzRswvmgVR6Mgc51N4lfbyQ
hp+RvZSBxzy6NAYlpNbli9fWTbXF+Lq810uQMFstCxsXjDmEwEJE5nkbt/wigFX4GrJMnGanK47d
8+9lHvA5cWxFJ3i4xSjM89sMDJI/Rn19qKVu3QAhtQvM8Lw84uL0xEU2qCMMWkvxPnmhYOkG+jCb
stbld1M43qdxGoFAq5Or2WQUg/WaBZr6rHmdBCulDcMsf252twklkT8n+BlXpifcM0sPnY0oPTYo
aF9Xz49lHVDkbSPLuy28SfELELM7gMq9oE7bZGdePBtFdON4FkEsU+vJfM0gY19ZY33eKwUQlUkW
d141RMdQmfrrqI06bSc7JIeywQkejQwHNN9MrG8iajQD4E8UHo0MAKFXZ+mNA4rjrs1082ry1Aa5
0IK/1xg1vTot9nvPmx8/EltYk0ziDJKQ81WTVcbpU/biUMmsvNCaEXxbEGffpUPWUen7NAK4cmnM
bkAW9IoDpiDFn8Uohqs8aNRHnLLbdBtNtjFt7KYG1lVUZfsyNdmcqpQAAXuhcYMEKUKKcV5p+gaj
53FfV8aBqgr0Nt0pJebEYsoONl7CIzeoEV/oAHO3TiO08yQzvYJDU6tZbS2gO1/aWnBQh8K5QMd8
+GG6idyZmQ6K2VCHo5Z02j1adDo0BR7TB2FO4ZWZEtnbrBs/Bbr5TI754EThXR3pwN+qsr6Qo6rt
s7a5py2HTK6Brk4b1V9DQQ+0ceiVRez4m3IgkUIJSrlT+pEs3Y3r/Tgpd1Gvelsv4nmm2NboSyOg
c9Rx0Te6NdyETddeCJGIG5lPw4GHufvFoM17i8eq2AI0MWYsZeGbda75mhXH2x4K1pWENndN917e
FVGVPHWK8VwKldaJdMW1UbSvSgd+urZKAANKVEJbTGKAK/SXDl4gP4Wisl/gf3lbaYYAjWMkUKYJ
NmDvNaAnJ7ufwZquuYd+BEUlNrkzm+YOnIE6w5ddSoQaXsIgh6DhjMZ31KiePH28mhpI3wJJzP8Z
Czi0CWiHjSXdax4voS96M/PJRJ9Aa8PeUG9oWQybAm+YjaHVX6Xd3Lut9U1PtWdEaUBTqqAugvYh
VZJHNEI2YRq/6pH69Pb8+7vS/BP5/5969V9aAP/88X/9H1S4r+JvtZDiz2ZZ4v6pKv7/Ux181oT9
WMbh9rV+/fYj+x/IOfyrFj7/zb9q4QgV/EEBnOI1pyaYsFmR4a9auKZpf1CLwBpqVqVCUQmFh79r
4Zrzh0a3E8Uj10D5DN2qf2rhmvUHRTIwWGhDzOo4qvvfqYUvqoR/88dnu6if39ZKQFMgDTp5hDJ7
naRYTgf5MW3U61SYu2nAZ9NQPtPfvSbnYJ8DO/cQ+4wNFMUCu930RvmtIEDpOR/ereEvSjUW61H+
59X/nxktSqyD1eiid0Z5TEr16CoVUgyiJBPGEeXCjcClCErd0NV9xRibS9dKXLg5EhGWqf0OqvhT
5TY6HlfTUetQHXPQRNcUHikYj0Ohyp38TCtQgvUa5yxr5sNnSujFCVgYUNnh3wIADHL1mLXxi2lM
x2kSj1OeXDNzrjfe1PpQ43aTyfCQ14rlT65ofGAqIQyF6YflBudhLnbJFN6qQjzCyH5EZv/ayVMH
zFREomkln42es6lStG99rX7S2sFG21l9GC2B93jHP9rGvpkmufv9gr59yl8t6KI8rzWlrTTV0B29
BCpuV7nbVuN3DiMXsj+ExhJWop1FuzZGICBAfr1MXkTh8GZMsc8bQiRo5F7Q8kCMURzy0P5RWyBs
MPx2sHlVyHMSatdumoVnbtHn531Ygp7VIbjjAN75NWoaeKp27S41h2w7VSM5kGk/gmOH3+R0d1Xl
nP/+V9XnPfKrX5VIel8pAuytdkgadMcx6G8hv1zUuKvbtXHFIh+ge9Gbpr68jazAeQ4M9u/o9C9w
KvHcnoBqWE1FcRJkYhk+0OTf83L+1rpNsJ+kDhEmzD4bQgenURrFHbfULQ+WUxVwfZ7ir6Y+N6ve
dXEovXcjvJ/qWAchisJgPK1jjK+wh+QRdhl71QzuXUgaIeBxoHkvna1+stMGckWEnki/AzWYbbOU
7atVIPd7Ni0qktqlZ0hgdeI+HPqH36/yLF/xy6kuRKLowERW6kT1EeVquLbFrAnqp12wGztYPMCM
vtUW28cVj5mRPEy1BHcSherB7Gxy1fIyJ1Q2Q31Koeyjj76o6dp0z5HVheTp0s6gL7OxWiLrlDzS
m3fDLz4MPt0/fZiCp3MSqnV9hKh9Caj2Eo4IJnI2qsjWDOLrnIJiikq7qzaRg35T7o9iOOl6/hDm
dHgSNboJZsqklPUmzNK9YSFR42Txi5qlD5ouDyJxfvz+2/xcqf3n8Fzauzkpie0oRH2c+yBm+MPL
qR6AxrBAPqMFeeJIWYhk/efHzD/+3WblySTjPG6royb68xmgSlmU9Qn3UOg35owfqMvrFraJZ43b
3/9mb/2qX32HxU0VYHFdDFlRQaqeHuh5XiQpTF68/LKN7O0/07gIdvU4KE9p2G7jMTkktgVKT5l2
CvgHNga9yKEDg5uF6uekAggr6+6rBy1+k7tjvUWo7ZTb1a9VWSjsLu4wklfFDka3PDZ9h9r3qEPj
mkkvJoRp15z0TVxlezv0nnRdwkGnUeOa+XOtRyCLQ5jlXC/+qDaf8xan5xDArAa2w8PD0IQkGtkX
/RB/q2L9vp8Bc+Qc6q7UFF/m6tWJxf7gNNIXdwb5bdVHplEdpxiESIrogixwpjHsR3XSn+mxgjZv
97yAt11Y78bSPsP0GPgMwpqevBqzGEKzfYdk2WbS23sqHhe5dL5x0B6CPAYOH1anVO6Nj6Y6//d3
e7EoIH7lgVcdE4rrW6XV3cupKfvNBNzmmjaJ7Ydgr7bRQP21wxcWQE16L+xSvbG00MaDAY6r01H9
SymZoCcFoTGA8lwEuQExQ8pDpqMC0SefwJQ/jcL44mlg4vs024Pye6W2H5GJoJQWDypCws544ebI
JNuW+cjj4lR/9KNfcnE7BNVMWzW1EqR/tLWL+MK2g2Nuez86SztQkrhO6898rgsLBABQoQughWdF
VpwyLlq0Yv4T8Isjv3CbutXZmShNZOo2m8Z82+UkPbC6o9uSlMIz034H+o9Oi9p/TQ3zW6mAV45b
R3BdGfWe9tZGdUcQyiOMIa/9PuRAfQZLA3MhE5R3cq1Fdq7G7y0aqnxXTs1dWabmYQi3To4CH6/L
POsuTKR7N2YR9bsici3fcxHNR3X80i37dO8p4QHF6NdJV1xSM2wtqhzRFIyP5A4I2dPkZueGROKF
SwlYfKXeIy3Yn3VR/cUK4EpUVnBrjRFkMqFcd0XzlGbOc2SkLx2HOOxRSMuhcSij0B96qAlzU+VE
wP2MpfjPAi8uMUeVvWt3entUBxJaGVaPsoPJXHYgHyE705CnYwQs1qAX0DbGhkKx7tscijtuYnRz
SUW20LNeUaokPS9nFFwQAlWG5VL3QwPcnUT493M1P8jQl1aBKBZRqDXa7kiz6rruaFxcG/A9qR0C
+UVpyGytIww0fTc4GmJBwc7VMO/2EMPxSBhkmFHagy8WTYju1Dfp8DKFdD8Ud1+Bdyzd6lBS8AdA
spGOeagnY5+ZIb9rcASmT4pj73DO8FPxBTgw3nu6BvCjvk9tB4g2hC8oOWOg+bAsMvuSsxcA4WXe
fR905yy04frBOPv9OrwBbH5xIy0lUQOaOFTqu/pIQczcgwLPHtMCBlej1fG55gJqCVxkeIQ6TFsa
d1t2prpTJjRyNWt6paMZYkAxYXiTF5lPX8HZGRWSPZreUUoykUKS4zCdmux8UvxqsosrWxldmoqQ
w49JnmKkIbwxPI/tZLwKiiggV3ZvABv0OzEHIMIeDuAFiBihR2fL1kIUlGIcFCMrim9diDQPfe7C
KprM+oqeLIaUhWi2gBaROSrTxLfliXzG/uDge8tB353uIwzXWbRMHAE/N7vJxLYxbVL7kNLUPes8
oCFGVDbwDRP43yYqBV1Ou9NuoYznYXWZTPG9UwVIJ4wHS4O4X1rkzGVGCwa9S3PbYf9CtR5dJyNP
GpyWkDuxkXTb6DoYntLJVYRgnIEKGORGL7xtRB5u9VA3D3QgsFOFeLOplE6nw8L/AAPC1a6O46Zs
0PSpx+TeCkj65qwxkJnYRak8dGP24tbRbYxjZWlmwEPN6LwKIEcphZ8EELQ3TovebGioxRZUgDwP
xjQljuasXi2Gvezs5yadGe6OCP0Ofv9Wz7LZtck1zk5s7Y92yyKBwULdbnm8lsdAaVivkseElH3J
vZcHwwy/xawmBMTqiPbHYNKiahQsULRBlr5XtL0vDGn5ldCeNWkd08m46xIDql1U8ToxrJtB7y5N
+uNjgQ/t76f80atEW6Qsoi8L00nK7Jim7nPUNV8aoFcbS+1xcNGjW+zUn0ErPud6dDPA895nqDXt
YlsB+1JQXq30+Fbm2uuYxPcrZ7TITAyO3GhwCioZlRbfaCOs223c6c1DYBSHSLFRW9Ixt9ERxadI
aGo71Ob6Q1Ypx9oUkbPngEHeYqJmdBUGU4xcVhCeiKuP6j5LiWu9G51GNmp5DKOpJ+DxGrMMzGuM
N3ePVh/wrTE2tLhumpBn8+Q1KtY8luo7udaBqxhmGoRQgR20OvUEVXBwQ8c/sXIf3IbaIt3QYFrT
x0G9oTDTc/Qu9r2YHWbcKwfSl02ouy1IP8vd5lp0d+JnfvCqfXvrvDtpcuj5mp6B3A9ibd+kwV7N
LXqrsXsBDx3Ig7qfS/6V5SC6BK8uCZ6kDPY6KoBUUJAimQyUUaLm4sR0Prhkl+BUPrrVV+Dfjk7X
PRlJZm+NpqONkg63QTLwqpPUUay0+AHc4KLglMAg7sHk1Y/t6WT5RgN3cNTCbyI2Ie3VyavtKif8
5d9eAb+4Syg9/pRysy/VslWG9thG0BSp4YRfAnLmP7VR8451JwBnI4+xqUhG47i7SKmGZVJ+UYFJ
1DHVgE4zMBFykbqjYhAfyS57OvN2vDO07N7qDH+ykxfH4UGH8CAk7eaEgctHN/bS2yQAqUHlz22P
WtU9WY3nQmYecNxQXLpY+YuWNl/6kAsCXgJsjAZpCro6aBdE1BSi6xy6joxDQYLjGGfhxH5nEXS4
tPEP+r6nnHkWYLV/csEZNf3+RWOXyhQhJ9UedQ1lG09NrrQKDGGsFt+NCqiFIcIbXO/RWZgQozLF
pSa47hwVwImZMz1O2Ec6ETA/gmenJjlr+51S6s3+bWv+X2sHzD/on8bC/yOI99li6neV/jSWzUKt
ef4rf8PdHQSZHcfBRA4rIh3o+v8u8dvqH65r6rOVlAd2Tp8/9d8lfsP5Q+WvoCJAc2CWluXekkiM
IOKsG3+Af9fxALdQlrTBHv93Svzz/ffvYGWgn3eTlkzA0KfC9gXyQNiYRQHV2OxEovDR4IuTwLYz
uHABg2tK/gkrhSfdrP/aZh9iNj8aepGwNsIw08TLLd+0eEcP0Ag3HjzWlaMvYgy78xiKubB91x5u
kCa9MGJehO82x+1fa/seGP/RzBfJ0ziCIIIvZKP5qHzJB2sbqgBd1o09/8x3t1TUJzINWhoPQjcf
siF9lX278lsu0pXQRKZoGnLbJwVVtwhU0HO3OP/WTVz/eeIGEmQ9mkO2H8DV3YaOOIcObO/WDb7I
F4zSckYQLJbv1KThfWv9WRltuV03+OJp7nl936bcHD7Kjbx5crCObXHKEfKDvWIsotPR65aGVQC4
Hb2Wu65R3XPEfVEhWjX3pfOjDCO7c4fW8q28fQEfTP/feFo39CI+RU8NJS8Z2snHZG6dXOYQvteN
vYjOrM6KbNJ5QgAYIgPWeaTVdXMi9/1oyRfhGSTtENSB4HtqxfeEpxlwitt1815EJ7vEQ0CcMysc
kdTO3F0vgxMJ4Ty7Xxzjb+XPd4E/maUtdTVBbZrUbtPAv7wJ47C+4Pg9UfT9aF0WERoZkZJoI+re
uqaeO6pyEfbf1y3LIjypEnhTr4L/0nr7WFvdaxn+nYz8d2+JN27Su2XpuqiyEO+hEIg463nuwhVt
Nf1EvvjBiixbPzZyhUGmBoPfGealPeWHvDqFbv9o6MXFifyTpYo57k2kKSJdP6Zqf1i12m9NiXdL
ArSHvqFCbRSiAnqAjiL/xFgnWRf2s8PF+wvItHQEhhH38vVgfDbb+ppKt79u4ovA1G20lAM1Hn1F
1b9PPfRQNIhf1o09f4d3ixKlY2ENbTj6vTuMZ1ZXejucM6p1x+xbU/fd6IWLnETYyQGVKfs28Cx0
iarHdRNfRKWCgHRljIPpx6X+1FvmdzTxk926sRdxmZmpEYIQHPy4si7MzLru0u6Er89H+3txaeYo
VShZ3I8+VVFjEzTJddZ731dNe1l/Ho0cnLbam34B/3bjdt3eMtrXdWMv4lJHd6ey42HgPEE+qnK8
P5V8Wrcmb7WYd7tE1r0oBY94v1b7HxDEPoXGl3WzXgRlbg7a5CWsdq3l161or9VQOVnu//XF82Zk
9W7WWmKYpTfjJelB5RdFbLePrS7CdXn4smpn16Oip2U5+L3hfsss8yHPvBM35gdbUFvks7WwQAf3
7ejr9ohmQqQdiyBy1yWFy/oZUNJZF0AMMPP6PWhhCuTDuqhcFr/SAP/x1oMXa9DDMJCMgem/cncv
ojILrKmqQ/wlOmeWrbfiS6Cx4bp5LytWSQit1SrxSy/jFEG/7ELL43U3w7LgFKIMnrnzLknp9u48
UAZ0HKx63en9r6qQWwYSRi4coRBtoTZC1gqg+7rQXBZzjELP3bRio3Qtfg+F8Tmkz7Aq6t+4tO8i
E8egzlQ0Njj8B3BWxYBSY3bKm/aD6Fly/ZLUwtHAaLjSyuazKnAuaVX1BLHxo7EXkZlVU1SbDkeK
qOnuFo6xm2KsztatyuLCrAQ8RqDTg4/Ux30TRp/b9JQZ5UfzXtyXiUYzM2KdfYNk9l6RcfecZPW6
40pdxGZloBQMA2JED7N4tAYbw4xs1WHleItH5pAIRzphPt/zOIKOnfvDtFZ9yn+5xpnFYDdSZgPd
J+OYY0alZcbjmg+JH+ciZTNsV0WlZPClVVgIYOaPUTqtHHtxYYY43Cgaomm+cOPJzxoA/pnIz9ZN
fJHHkglisufhldDWzp/J0GibDOzhysHnvfku6PsG/YHQiNmDOq5idli8VsV4t27ii7iMIJD3lcqK
48FzZaSab8l4Vf6NH9TP04Y1bmQRyix+PCk/YM98wydiVeBQYP156EhYyHOYcoRV2qm7wNHBcSin
mni/Dnkcyn8evEOSrLF4PfhuMd6jP4mmYZqe6KN8MPbSu77OABvFGleDaeItPlg2WLq8V9YF/YxE
f79RHLVBgzlgizcwT/ywxypiVIr4dtVWcRfB6aSJYpRJNfnw0NUXJBu81yDo+1X1H8ddhGdiD1ru
SmvwEZd9Uu3k3mnWhc/SZr4xtDYZQouqstKgYBkbm9pQ1lXbHHcRm7JGRYuezOTrpXkH/XSX18WJ
t8P8m/+7/PMvq3pFTzpklqrRVxFfLTvVV5v+a5+jcwFZZd0nXYQoMGh6iq2Y/KGKzjQrPFNdbeVe
XISobQVeGyrMPtTxW1DK9gmhj3U3kLuI0HCAPoao1ug7ban4ZoouQmcpP1atydLVPVXr0U5FPQFo
aD4ldf+lKlc9fJzZavB9eAZOFumdbnCO99n3rHF+8JZNViW0dKR+HhsZStgcw4SNXC5ehB7cqtHX
deuxCEw8MwbVmwKutqS5lQmGLFO4bo84i1szU+u4gqfIdR/SIh48aaEOvK4mhhrOzytiTEY2Jj2R
OcXjQ1iUD2rjrsrCcYj8eWgnqtzOKZEPLMr8YBaIMOAqv261lxGZl7bLiaL7VaOQYQU29kKr572I
ya5BWM+CQItfjH6EefzoYTa9bt6LkIwmBB1ri9a9NXXPJM1HuzHX7RJ7kcqCPnWRnwX2NeXOQxLa
r5NwVp5S9iIk7Zg6mxPbSALQ1kc326lRNjSfVq2JvYhJ0AJmmqqlDvtzuBhc9W7y2lWFe8deBmVc
lzHq/aOfG+WjUqGhE7adtXLBF2GZ4PhklgMs9FEgfKHpByVs7tctySIoke6OhZoztFbon6HMPwCC
PwULn8f4xX35hid8lybHiFalukXoDHqMaxH1R8dtn9fNexGWmNEBy8OS28eY8ltWTi+ugsLturEX
UYnuTozDPXVqb0xvRJjjVcbDZ93Yi7DMEAgr9ECgr99mZ0WAGZIRnTip5l38i+VeuqXjl1BMJZ6J
vppkxte4Q1wVLxEYdRuH0LfQY1oXRm+swXffVa/HTJGCSqcDHR7J813WBN9XLY+1iNCg0VN1mtiO
Kg9vezCfJtv9vG7oRYSC7obpb7I86EXepwNamsJbOfQiPkO77WCPUi0M1fYmtL0dFJmVQ8+x9W6t
EzNGOj9m1mVc9shEQD0wxKqyGKqOP49dNw4+U6gH+HFSDrskG4fzQijjiWx5nuGvtuMiQqHPdG7m
1JyIyti8AJeTsOxjeWKzfzT6IkZRbLI0J+TBWdjat7BBDARm2+u6nbKIUTO3+rKZM+Uyz+/aAdxt
X3vrzq0lEmjAZH6wPdqZ1DlxG05RW1GtU3qDHyzKG1ng3WaR4A1hvNK8czrnSgfIjwbJuvvNXASm
AQHHxk2a3l0WXI4d8s61TB9Xrbe5iMw+s1G+RnIA8YsHbHVf0RJYV/FYSkVy38vAMcLJb/rC3edt
kVwEdjOdWJM5vH+xw835M7xbbt3sCxWpq9FHJltiaBdlw01mTc29jLwo2q1bnEWQjgjnOI1LWzOo
MJ3qVPGtHeN1h4u5CNFGtXP4BtSXdbVBxco9041TJbKP1mYRn0VkqdokuENdmYhzvL22Hcxrx1aC
dceLuQhSGOh2BsOQUq1IHyJdQc7L/b5qyf+FB3LSQcM6neZP0VrnpoFbqBKHw37d6O7Pu6ZV8fwu
M2rMWSR/oN8HnWYq1jXBnaVKodlnUgk8HipqhGEwFgZPIdDVdRNfhKlMXGPMxnknxt5dn9X7YEBC
dd3Yixt0UMJCjJg/+J6i5Bstsr/1NhYH6wZfxmmiZ45rMfE8GrGZGpKzfHaQXzf4Ij6bthVaOFLA
hrsGuw5QTSVzc+XgiwCNFK/popS9UkBi3cockVC0IFZuxEWIJrPAQ2dxOFpudVGO7rNWuiuHXgRn
VBo4jsuIc3fUXpVauU5GfV3BdokHkhLn8M7mzOrV8RAWuKvX3e2qT7kkbvdqUo25wybU1XJbee2x
S5NP64ZeXJ82NsSg8Em1JgWTVTyQkx0eSuuK70s4UINvwWDQsvbrAOEkHL1ra+UpuyRRh1lkZUXB
ald28lUjUdFU627dkiyiEiSdG3sVsy6RykTU6pC5yrrS9RIKpKVoOgmnH3xtBA09thcgHNZdO28K
Be/ufNvuBicpNCLSnM4CmV63ibcupV2KRIsAM0qUiSffUQxEomLjonOyldNeBKRSC0CRMXpOQ4Wd
xYBbJkyVVd9xiQQKUHdDPo5YR0LLPTjBFOGo1q87upf0TjFiA156Hke3pexLlHYx0vDXzXsRkigS
Dh7+XXRPzKHESXf2E62GdUfJkjKJOXiimYBc/XZEHFLmI2T2QqyL9yUaiAcE8rIOeqpOpV2pdXER
iHrloiyCcojo9la1QdpmQFgGP/+nU6x8nSyxQG6CMGRTsQfL3rpuYnnhAWj4/bf8gFSE0cHPSZWh
uhH+QpQNLTsNJ6jtWSM2hRZ7R9U05UNnZuqVMw3uHf5GW3vMenRH2+k5MvX+AjqPxIw2Q1v4rBsM
s90P3X9xdm49dtpeG/9ESDbGxtwCe895JjNJJklvUJI2HAzYYGwOn/599l/vRUM7HQlVaqUqctg+
Li8/6/n14GgBIPLEiACLbJxIcYPkePW8ziTQh5St8V6ro6fJLjCpQl/H7EsUFnfc9Nf/3R+X4fqX
m8leqxMWXoxQunlQTdrXcJxuCjUdq6yAXdbvXb1WpjcwX/WnLflhBvE8bQfvgXuZzkzxvjsF2gBg
CzYMUCoh+NvHOmQXX7YwjHKKLuYU9+regDjKjTh2tO9FOoGvAfJekPmdA9Hl4VCjOjp+z+fnrYHc
RZdVPGG+2c2Ad2aBwi1kC8jzfKwAJya7VYPC+RJFzOiVgXTdeStQ3ylV+E4MeLkW/Nsc3IWXYVsQ
WnQYzQUK7pdEe6Co1kzBAqBrYah5aFz3Or0knkEmAPEBsOLiHnjZ2zKh72yFl6nxL9+/r0WFCsMM
E8F2JQPbvI4BQgpYeEsAYcMev+rI94u9tAE8yGGdxh61xwDRpVO9PYxcH4uC9mImmF7C4BTGtgBh
TjU5zcWUPCK5OvKD3757BipWsCBtOACWaaY193MnLlZDx5SMItldk3XS2Ejx0cBmW4HCGk9Xuq0/
Hev1/RaGmm4aKnw5ccGVIuEZfIk/jjV9WQ1/iw83UNDqZUAJ/gbKk3b2Fpach24+MB78vekugAP8
APnLqWkt4NTxeCk/XSDZPfblu6O/GDkIxNZEEDHGUQ471inrgvA9N4N/38hQZfn7xw91CRtuAb04
W+cvIQp+K3hwv3P6v9X2bhvb1AYvLGRtT4Cn39MK1oQbiQ6O524XW0vDZS8VqqCUg0NdVVvY1/Jj
je/FR2UcLR6OV/w0j9tP6/ubuJYfD43mXnk0wIgIHgwoQi+DwMKpxs7pbNdjhYTgN/0+mnHHWhSR
o/U6VKdgbW5rNr9zbLwxmHvZka6LLW4c3BhQwPkF3Pp7uRwrlBV73RG1cbxEBepNq8TBR6VM/irg
pHBsN9zrjhpUs8FuBt9NXHkTT/GDZwfXjtytnbGgVjGFsk02hsFpaLqsijuZH5sou8UD6ODkOm+A
M4Cj7jWpw49ztL5nz/PWYO5WjwJ5HrKMBo0b8+o8/QKP+UMRHWSov09BD/y6mQ1EZMDbfgKGAjY5
x946UC7+e9N1LTxhNeaJ6IHPXn10jnh7LKUn9pqjCKzXsLOo3UIN8ZYxqz6HWozHBnMvOuJbqUpR
xJiEJXkEY/68BeTY/N4DYGZs4EATwMltQRrrZhqnCMrUKjy2E+6FRxhM4qMSH74U/hWZ/S9mFJ8P
TfC97KjyfA057AFhFwY77FiPWT3Gx87Mve5IytYsawQWSK3NHVmHu3aID/b3bl0C5dY0tplRwB5T
OAyN6nmCLfixEzPerctSAZDtNfpEbcFdHXubmogcutaKeLcwK8IhRXf4cCI3lRNk3FcdHKsDF3vp
UVyXXbSBMXtaF5cJWCLzTh9K2Yi98mhyHBi22vNTMOt7uP+fVHxMwAyA1O8bShUowAugYT4NWJ1X
lw2lBMDz2ETZK4+msm3BB0eX8Hl8LRy5Csfu+dDSEfz37xZw7FojNvNTAcQG7KWyxcN+6ljblyPj
b4Fy7EioZo8+kSuEul1DXn3Vma/HGt+dmMVsZQXcMT+NcEmCQ09L0tG852DzxqEmditTUuCYFoWi
+2CQD92afJoPOhGI/1k//q1TCArwdNd5ceocuMpN/aGW8lB2Weypa0EdkwAq64tVgIFNKAf+D+Wm
uro91ON78VFZVm5qLlN8jaYzgDbtKSjpsQJFsRccLQGNrV7x7VHwGk49/M8Dd+zlUewVRxQC+npq
cSlei+j7opBe9l1yTEMv9iRFEJXJnFymigvAO69rLq4IQFrHTvsLv/XvSwhnGrCXwFmfYFH1yKL2
YTv2gILq8d9bpgv0GFhE4hSM7nZb5+tiMsfitr3oyA5EW9Y4AVRh+ODD8gRd2sH+2C1Mgle2Wl7y
G3Ek9HXIbH2G5eaxewnfHZl6CafQbpU4tWF5V7jmk1rbg12yOzEB/6xpDJQ6kMjBE1NgYDeqtNmh
hbkXHNFL4WPRI0SJa9jXJba8WcfxPRPqN7bCveDI63gJQoMe7wVs5Tu91D/WOkiORVd7zRGQ79jG
QeZBgqmKM1jjdR/w9lYcG9C96sgAhlOVBL1Om5WfC6Qrn5zS/Mexbt+tzcIBWgXUEyJDw8LMgrGZ
Rqs9lNkTe+FRsS7VYuH7BgPW4icMXl3azdvB+bI7Ok2Id6q6xJUNBAigEojqUVbI37u1XX7+P5Oq
Yq84WqIgxjMKNsQuYtXDVjclin07xny6CG+ORXLRbqkOJhrwG1BxqorqsRpgjEnsoac3cEB/3xgF
6Bw4LC67wMhp1o2lz2axvmcQ+8Zy2guPwlAjPwsGDqRBCA9VMbQZ+I7RsQhg70NkejQ+UYGgfwTW
YBKfQB36dmi272VHqivjdeToFuZF9FiJzrxOaq4+Hmt9l1NtUGaVtApTElTUb77fQD+zx3KqbLdM
m6BF0NLDJgze2jpr6xDRotEHE5Nsd4zGi4lLzHNxQvHskhWTAqxFbAf7fLdQR936aUFN+MkVjucm
BAI4klt1bHdku7M0GPswhukvHiYaUCLldC34MR2ZuDj0/T1saec6mP9nccovWRUKP1687NODLyp7
M6J5KYFRM8ipChHBVRg+/6g1LNJDM3EvPorarVB9iUAUDLsyL0L6vdXH3hHFXn3ULALksQV38mL1
dxTebMX6XuHiG/vK3o2oCrj7/6mSdOfFs1/E+5djPbJbm+2SlEER4quVKLpzXNU/ewnX5mON71bn
UDLjectwtZ22m6SGgJRG+td/t/3GSbSnK/Bg7TpImuGhtFTVq9n64h6nU33W3h/zJxF7UQIwaTDy
DpElXwCzzJwXgLGG/Nght9c4LSFyCbJHx9sIlfmhiqfbZJzGYyHpXuYkk0XUfU8wrK54VPCUW4Q8
FrzsZU7VAF57sKFpSWIU1ckfTecPKVTF/9Qhf7s+0xgauzpGn3BLHjyyiHEBwuh/z5c31tBe5kQi
o3oXYzADu6rbedkATVT9MXMVmJf+vidWsPkA4wad0gbydemRZQGD+5h7kNh7HvUl7zjqgvBa067t
jQ4hrMVFyR6bKnupU9IU4PRe9q2kZt9LNY+ojwyHg43vdoA5qqSuQR48VeDc1xO7k+o93dobG8De
9cjUrizh+xqdQG1mcdpHof259AEMfNk00YMnxl70BOrJUIQWf8tcNs392Ac+A4HrPfeZt37D7ijV
cayAT8UGOQe+f1mrn3Ej8taK6Ngms9dAtLFBWr647GCl+yjMcEPosdIMGOv+PuOjqAi60l9yiwbW
9XoIbxqZ2GMHx17/BIZssU605KfJ9A+J3q4rJp8P7QN7+RNE3p1ZBL677gErscM0pMgDHsud7xVQ
g4bUce2Ryy0gWDt1PQGbezsmCsNm8nuPN3SYplljMJ3WDxPtn0SbHCv1FHsRFAkjH+gogB1cUj+K
qLyOjxnNCbILc7fWbmQCfPgUyOjF8e5B9rE6OE3C33skpKW0UYQ08VIZgM3d8GVZwaQ6NlF2a3MJ
xhGl+ugSP68fq6m6SbQ5mLTcS3t4FJhhDfDhdtkuHMaPgVaH5jff+xRRCtogn7FhxX140cZu5wA2
gocOUb4X9bAIsBwfi+gkJUynBAlOztjtUIfzvVcRrYZFFj1mylhUz75zT6ain4+MJXzCf58ouDlH
mo9YlxAjvKyE2FODEqH8vxv/902c73U9SnWQI0BUgiRx+KUIqxS1cFfduB06Qv/nbf736xbU2ZUf
RxiEimpa4bnQTy+GzepQNMf3up5pGLwpJozoBBxF7ssEoqoq7A6lW4B6/L3fA0F6RS5d06nhhTN2
I8ixBwu+dywKejsPgK4iwlUGFO6Kfyh9Ig9OxV2aKCkR49Yzbs8Axtw2ffsK6sqhl3K+1wwFCzTL
KsFwug40u3qbTbYA4PnfU/Hfg1y+Vw31AHOOdES4ZeYgHyZ9BzjMsaHcS4ZEoHGbixGqML31KbOg
nzZ8/evYd+/WZwtkD0kYvjtM1EM5fO0j9vFYy7tDUwnit+ZyzZL1lAOevUGKOB9TxAMw8Pv0JpIF
MUWe4mRo8ND1r0tkPh377N2piT2WCNikoOVE/GjG+K95i38ca3q3Jj1to3mEIekJxWlJygBBOvmD
FmVc7g7NFvhQVuroEi7HL3iFOtt6PFapx/eKIee9qLQNsRECQgttjwpTiIePLcu9ZqhKvF+EQ6+U
nGRRPz31ThzbwPeKoSmsxzJcaQQiC7hUahqf7TIderble8EQqaqRSYb+BpkTxCzD0pXp9xCcb+wm
e8lQJJ3qp/py8qhhfG4Uaz/JdSqONr9bmoFXdCoM+qXpQH5U4UOXHEvE871maPSl6yi0D9hPVk3T
AEiDOzlDNnjsfNjrhmwCZFMbkegEyPBjZKs8qeSxfTbeLU86RpuSbMSTnAsAt9+qnxVbXw8t/b1s
aOMJ3lMZehwAr0dPBLmTVIuDU3F3ZvqBkoQs+HAn4kfQgD7CfPx06Lv3qiF+gf6NDuJjQNM8SYFO
dDdNvDTvlR+9MdH30iEu1pKLAtKv2PpXMIcrvEB3B+fKXjy0CcibuwpqxKWQp4GVj8V8zLaN76VD
MH4N+mjA27AZfHgrXEEyGnXv0YIv6/Cfb318rx6aAqCxZzNCJxhWETjkhv1VhrWu02SqqoMjuztB
KzfC0AlMELgAzGDQx3Pqg1gfu63s/YtItW64a0IFQdohetABPIlRMHOs3BMKxN8Pfy1X+Iw4dA8y
XHerYj+SoesPfvnuGLVUNHVt8QI68FFmRMmbsdE+P7aadguV4P2zS1oEt6sVua+KJouUeA+89cZS
2uuIOHAasiKXKgRFa5M2tkY9lSvnY7vjXknUWeu7IRyAfHD1mZTdx207VorE90Ii42kww00HT4mF
VGlZdzot1mP+qnwvJFJdW4JriZfEIFmnTLZg6VpZHxzRfwiJFrL4OQYIQ8RllozJExHHHsz5P5RE
AzK4SlGky0RbppiYf87vEQrfmiq7GLcbZqXKGfKQrkmGdGsbdWrL4NgDKOe75bmWYkgWGWNnieYq
ZaS+CyZ3zKaD78VEfavitaREnMB97R+jvnSnUZTjsdXPdwsUNHvH+ELRejiNKQGCWw/jy6HFv5cT
bf0CvOcEhaLvVnARt0mm9VKPx2KAvZ5o4BVrWHcJ0cefYZN8beUx9gjfa4mGpRflMFxUyWvxvRWV
ReqsOmZGxfdSItw9u2HTLXJm5QahbFyv430gluTzsT6/HLB/e9ZKTNCpEU84KOGDmIVM/BreHSY9
1vjuBDUCfLe+GC5PCOwKhqUn924F6BsLNNot0MLIHiDVyyXU8eJh66YfkhXq2K1orySaEFwo6hCL
MjcEJ6LdL6un7ZD6gf9DQeRtORWjQpLFJfWpEUMD9UZyzI+G70VECiDJMZFove9srppoTWd9sDyb
/0NDNFV6xT9IPW10ShvKvrHKH1LL8L2CSGunEmCdMaATuVND+F2W6liP7xVEFEighF/yiLQoPlya
Fnw+H5rhbJccSsqkJ9OAnXxaklya5qGMzLHs514+1LJeBHyWuJoXfsoWhEJJS4Zj2/hePaRt54Zt
QJ1Nr5oPRT88zO/d496IzPccs7K0idiaDZF5zcgJeDr+w9kA2ZytmpNPx3p9f37qggQBrlgnqBJu
CstUWiMPeqztXXgbkLkzqqswopWanlsFODHkUH3+363Lf7+37BVEfTdwVvS4nLfF0tz3Ziw+8dFD
YIlCi6BNkzaM79s4or8WI9jB5NReWTR1hW8GX+Jqbbv77ZKDKeDN9s4ef3lT/Zeb2F5aNAoGRluN
YxUFvuRTN/IuPDWJHFETusBN7jTMCw/SftyszooijmB4yAJ7bCL8QziBlxggDAJ2Eo03aW/onAZU
HZsJe93EloCfHRdtfGKmCz/5yDVPtR+b5tgS3Aun9Noltpb49g0Kxwxc19dh4uydeRa9MSq7fYnU
KFn2HeaZCcUXPU4qo7Q4ZlvN98ZNzI1tlJQFOy12VuCXR2HeJi4+2C+Xn/S3iASigKBeVyxA3pCn
yGzhtViH6Nimulc2wVl6KZIJnz6s44030KoW9FjQsJc1LUsf9QFtLq9VSI5hqc3P0Dq375hRvLFx
7JVNqNiXiWmsPC0oyuhPtaTyM1Eaz9V+qoETxXFPhnPctyvebFwnx2PH8l72RKxewLlE+ilxEQfo
JAqS+4L2lhybqHv9EKtJqYIaAxKLKrOl3FJr6MGnsr18KDRTOJclllg7z02+VuzWlNXBbMLeKUmI
IGnlisZp0gxnEnTfp209Ju3hewER7ljB6IPL5lDJ4qrtXy3T/bFwaC8b8pCVmGrFcVAk9lmrrnui
itBDMjlYXfy+eu1lc6/LFhhTApr9LOQflzqc/z483wgt9oYsi6Zrq0gCCV41uB8AETUkRWA+sHwy
7frxv/+SN3bOvSzJKlMpEqB3VLC8IoCeUtrTl0Nt73VJxKKMaPXY2ogYVdbVECb3LT842/fCJEG6
RC8WG5DgrEw1fC/PY9g173T+G/2y1yYtrKvFBIQVIpf5R1ioe7ikH9sD9lZBcJRigYR9wskvNIP7
8qMuo2OXfrKL5mKKN2fN0CfbRpAcrssQVkT2vRIlSv8XafxL+LNXVZWJ3EjpkUFHSYss7ksr7JTW
sgmD1E2ujNN67MRLXTpVZVRorq97zRZtrkI/Ob+lZt1gCQudTbNS/L8FRQJNRKub2sXrr7Xu4ySF
XlblZZm4G6+ncD1XPFBTbtYe+tMVxHQH124H9zE+Bz1sVVwdp4Uw3aveGiFPyVwvXd5svlBZ6Pri
B/er6fNaqfnzQowqH6Bmi11ayKEasnX17mVe/Rb/ClVXVPBTatR42+tuflpBiYsem0pJcQ9vp628
3zg8/u9U0FclqKjb2L/iMSue79a50bpLZ8qnYkvlOJoFXG0Cvly8TB1cCMETkssZpOZNQRGpKfRo
rC2ma1A/VX2lZ+RTvtg1XJMrwNbbMBvtWJSfgQUcPnQa94inTfK2TRUTfX2bkKghj30zUpYlBsnR
+0BX3fyBj0O/sLSCDxLHeqA6QY6tBfyzy1rVMn/vxmSp/5hpSM1NuSrhKGqSxFg/BwzQlvsq3ByM
dqgjsX52kSsNXgEphLlp6GZPn0dHenuDIKuUabdoaQGQadftDFgpGM45H4vWnqKq1PyPqQ/mIU7H
xoXtmlsSWylhoK3sDAN916nk52yGgv6Ccf84fGIxhDT3puVz/xREcZDcjXOQdE9Obh4DID0I8Skg
wL7nGaq/1+3ykXgV6rIYIvnqk28c109lw2UTZdEAgpNJu4nq6R7W9EK+qnDEO4azaiuq64agl1Fy
UJdnWW2FNqmAaOildJzOT1PX4U4b95Vvsrmbe/tnoudidKdp6GEVz8bB3kHbKieGgIdLQVA9u/iP
fdEgTQ1fnpZ+aouKhbnRpcxHa0iTB1tHMepIXQD61ke6ysg2Nxuy/d30OMTh8Fj6OoLDXtkl34pI
mvIWJjEjLg62KMcNPyhoWlwlhkhnQnaXzjFXGr1Ac0bn0eaT4vUXsmltr1jSBbdIcI0Bsn5VR07r
aKIPdOjozSQ9G7K+002Y0rVz8VmzUsk0iUAnTuXQArmYRLzQqfctUp0taAHfurqf11SWsqRpF+D5
Q1kyXkkwF85wJIu/oZIYT4Bm3HTWV1Pd5lExj2tKZWeuRjOzr/MoVp5aboyC7rWWcw50bumuDI/Y
n/XkA4A1G/ExHhOtARlutiLHC3Kpr/VgkPT341amxPPkE1u5zftEzMvZwj2jelzKJDgHAAX0N1Cr
2W/DQMvb2lXV91BRfJVScL/L2lnM7GZKilq/mABEqKyisGjJt7YbkpSaLhmfh1Wq51aj7Dod54J+
WAolq9w2hMhctLIBCKzTNzrZzHNhAsTPKw8Kn0+9fWntIK7XGMCmfGHxPJ6Drl/NeRrpOp8QjHGV
wrnB/TWWPSMPpFK6SiFoGJq7snN4ktGoN5pv+kbpbCyCtr9mW9HbE7bw1T5AZHrTy3n8i24leqcr
m9wGviyxzwzsRmk6vfZVhD+OBPgwZQ2eHZ4rFHfLNCQr/7D4IVa3wPlwPC2XjeVnFi3yoxqocneR
NagsqbSZ1dm5rQ7udds4ew18yXLXt6DvptLA5CfzJQvnDyFrYJnHhq09d+O6LAAJk3X7bHq5XMVI
ud/XUdX0OWWoV+UR7sj3ySZaki1i1Si+08ret2IW/a9xbvv4XHIXL2mi5Bimge7r5XlIKqTWS7Z1
+HeEAlg8KClJAVjnhcrXrvcQmCxJvb1oXs0shystCrWIG7eXCAnqAMSCxKhvLpngFw3Ammd53Vfz
QwGxKN5L5bS0p3kN2ZrJGs5CqXJCuau6bYFKTTnzbcpQOHxHWcXOvmvG12QFGm9eRzleDwoC0dtx
Xdfxw9z1psATBjSj4tnotXEPOIsK/mCnZP28JobW52BDHe9VIwOU8GdqYKBsgXkifpWxsChHTggr
UF1Wq+S2dfBju+lh9qpU2pQDM7mbYKr0MPk6qUEZoqS5w4waHipZ16iSnrsSj3kgv5zWoaLzc3+B
bj0x3miWOWXoH1EMszFkh7oSPusXG47P0sRD1d6xUsY8h6siKWqYOEw0ryNJTpMufzUmmF6R/91y
lB9goldJMmRBDPsyRJtR/NziCeSLsNr/TLZ2GVLauDjJiqTgN6ZmBkb08/IQWeJe6iaSItMjXOCM
atid9d73aTTr7g6X6DKbUJWVUdOSm8j2yd2it4nksxQA40n8oeabsZX5I0I56AelTbU0aVQYofNI
Y96/QG9ko+uRbaRPl9iS6ty0KmmyZm49z4fQiW+0SAQStcG0bBlWdRSkOnQDfcWickW+JCoY7st2
q+Ca1mz6rGxRR1dQ7TQmxdSzd21kYQtONtrcVAw82iyQDlB1uK3F17pqtimDs8FYXUuVxA+Akg0u
1XXQLle8auroltWeGpeNy7hOczqS1bIno6o4yuYe/Js8UW353A6Aq+fGkvpTGY62TUkxsymzTTul
vQNdKh2FUPNj0CSxy2qbqBvdt113t8Tx1l5NsQrsSxjSzWVQd+D1iJUIQUq51uwspQn0dd00MS7j
LupS2Mb82VHf9+eR88bmCS/prVp0U19J4FCGk55JnbdC2oxFHuGUVVx/8YDl+nSyOAPSlbbfWjkm
dzUKjFNYq35o1AAuas2aEDs9yrJUXi1U2nOIiCNdsBiLlK0Uh7Qnsnlc2qpLa6JmArS0v54UQtJ4
pnHKNGUp/iadj0nxtLj662pAoWULZ9dL7SVSW0bgCZVNOMdc1MCMMlggc36eiOv4beEqXmZ+MdY9
TNtY+EzYEnweM1SBODMzoFqxRFFX6FIEMeV8Q0kfD1k7dY1Kl3Bb1NlIMQ2PzFfOZdPUsfJabwoW
tUudVPHtFCMeSYfBePdrDVuepNHWghTnW9vOuS1m2ebDUIYkqyliB9h5L2T8IqsisPlAZeFyXYL7
iA9a7CekLkydbfAyvh9hUuevGS/8n7OTsDvRUUHqbFaYTXciHpJHJMm24irgCK6uWm35+ikZx5Zj
LoczyfpyWrsPQ+XZV8NNiDWyBhoRSlIEQybhaNrhmTXUdW4tHMOuWICi9jMrkojeAC3YJjmTpCxf
StTTkccu4VucIhwor7ueBiF6oAunRxmSosureS6SzLQJ/eLiYFFIh9RC9deBA7Qx7WvErVnC6449
tnjwrjJVW5Rx+MWqJx9OeFWrIngCpGKD8uuaJ5Vq74ZK0k9I9fo4w77ZX8UhlU/NspIpb4Sp7ctG
x/kF301+MFnAY0+jhr6+IRsM8FN4nkr/c/OrDE+AQyP5uXTTvOZNXNv4FbWqYrwWGH0VZ2NMk/KH
6yaANrcaj35pufTJJy710sAjuBLkFICxWmdrMJH+XPYwa83dOLn1DpZFbsyisg+HvHUwRssQ9JP7
uuwXj+jXtv1dB9ukLzDekCTVxsFsdDDTAi/J2Czfk7BfaAXNwjz319Zjg7627dTrkx0V6qHwrT4B
rrzhFbR2OHpPjg1B+4R9XC0ftUPJyt22VkGdhsuquptlgZI7H2MggPJioZvM6RRGUbZRMUTX9RxK
7Dc+rOAAPU3rdE03AT/LuQFM9xVjzvgdwNTd+JfpcYRecRFtw3cVololY4KWy4eVVyt9Zj5w1Qmu
M4XM+4Z0ZxHF9KsO6fRYMZz9eUgHx3Fb6CbI6RlqVPM2GootT3rt3LWxS8NyGTV9cJNUEG89IxBl
LgO3sR4/y24z5kHBPAwRl+8X3KSraTwTtPzYFxsCzK6rWPu5CXnn7puex8nXoOWR/urDjognukyz
vF6pZJ8848xgnrXmSfuR19cjcDE8R1hNVTbAPr4/LS7pwwxaepL8xRikajqt6TZDRba64D6IRTHd
RgaZ6Gxrh9ZgxRi9pUPDEwhCYyi44lvM+gT9Dz+Y4KkmRRF8AGYI4UBTBFhBGOymEi2qczBOZ7aS
dUY2G15aKRWTI5C/R+OnaGoFJh3KkBf9zWjXzD8TeBoWPydV0O3PxGPm2l9hiIVKLui/dsQVNZGi
yFwbEpeusV7YyQ4X4lhdJ/OdU3Zs8nbB6ZWqscTltqyn+nvUCfF1AQ/qkig1JRGgj8dYAXh0mMuz
63BmrjkL8N8CnvLKzctdEc2DXj9QABOrNUs8U97k2AuqHoPqJBw2GlyadB42FreXqVpDuLzhSSs5
wdnVqpzVarUZbPVDkkLYURrsCgtMJzwu269eoYYZOU1UunVxjrCRwDtcxAW0pan07Rp9pWHDYkQa
mgZZVLV1+eTpzMq/sM0OfT4nmEvnyg2xvJHcG5j382QZk29JNYb2xVXIELz0OjZtZrnoS9wySgcu
bcuw+cXYR4sTp7SsE+iFJrY9YFhFfbcB/vEx7EXdXFHP/PAUWEbD3GOHaW61HuaP4GkCAGp6V0XP
plYe0SlyBeQvx1lETzFBpdo1NDJ+y0aE3P6jXS3xKd+6rr1d7Vz4q8pShpeHLfwFochM0lmXy3cC
TfpH6UqH6oLA2BFGmY71eatdZO7iea7/6vu1sCa1IayqEMJrhVlIQcxT57klcYNfKWEdb81jZ6S+
xiJ0XyvSFjJl3snrUGzyV0NiXFcFaWOerchf2xNTddw+TBgV06RqcEh6puvU6TbdmplhJNzGPwCm
jBqqdYuWlGB489lOkc9DPoQfRDKF/R3DCwpD7IPjLS3bno/QA7YuhNusxaEHkGLCzuEAi85TYkKm
fi607N0JNpU2Ai2vognWFgLszJgRj1VTQFCrsPCWP4UJaGkfODApOmPIavbZhktym9fbZKu7bam5
xf7WViyF9hZlwTXun9MNg5/5w+pc2aRAK83y3kbriDtUoFltU0BKxRfeWvknWwIyfSPU2uWpilHY
dUaOEB6loeYFfsLSc4ClIHaqMgGu+TOaGPi9l4GcsA9R6tDlMCWDgXQ3NOqaiLkDf9tJLVgGKwT6
SgkyT+kC54KPisbIyoAQUuCmuQgtb3DeoDotgvbmBolaLcDJUixBPgcV/RkJhrHGyzO2OfiG+AXX
AGFIlA+FhizKdeVQ3I203wC2pnERZrjiyZe5GpI4Jcks+8xIW38V8Ni6mXQxhlkZdvL/qPuy5rhx
LN2/0lHvrAG4ghNT/UAyV6ZSiy1Z8gtDlm0Q3Pft18+XvtW3JTiZvDdjXiaio6JtWSSxHQDnfMtj
0DKAb8vCDj+XvDS/xK0VGy4lsXgFm2j6xOA6gI/ssaHj5qPbThdq9p3ZBeKrRdqEekofZzu8ZLzT
Rk1ZIbDG9zGPGhWHpaFP3TZg9cbgQ0N2aTQCkKszTA23iA34X0Qd3IDWE44BfA395IJjn2thwdQH
CJl7perz8BM/4Ui/FnGBY46KxL7+EyxPHn5KgdZGxp9il0K+huHqIAIk2o6x3SSHejTIKmoVqMII
dEe5qqooZg/QWCW9aykqom6AXStrPVRjjcCrWhzuS0wwhSKVpiSVYwzIIrnTEKbQGUZ2xDHgMh/b
+VE1rPGxV+N2yxNGRr/heVa91QMJsFmkTcP3ylinINURJjS7cyIwNO4GommJa8dlWjq6pSnKnVaO
4U2jhYy4vCms3cQGJdjV2QDJ5zwOuHhMOczY7gImdBVnVNoNbis4vyeWChsiu27To1F3GvwskiAf
bwZcqnda2Zf+GKh66+LuBNEaI8BG2uBKFt9lus6+0TRJhBdbOJk4uSHsTxrMKveoThZQRWq7CqfM
TgxPyNFkOEEr4E3iahPlja9UlolaWdWPX0je97tAqSbNSewgOhZdnv5MqGWVGfIQFNEiGJMp9dMO
Fz6/q5gdOe1E28Ed4wH3fCNLFGgNGRizDYuSrg4dqLKI4JNl8IL5SqSIfVLESe9WejwoezVo2wK9
aTU/4EkXc8dom9By6KSP5UaHZtFLy4ahc3GOC26F2qsHPbDv2zYEFhH6aWzwEDanm1oThXpIUHf8
AV62dc9AOX8ZGS4X+yykSbCtaEKMDdHNsd3ANaRqnKbsxYMBttu93gRh6VSBNb6ABWc9q1mf7eNG
y1Yk69ZjiFyLkb31GpaEo9d1/0yQ6XQAtsBpDQVURM6cHDnul7ca8t8wkKpRtV11OD49hXQadiX2
zntQMmpll5oDUqSJGfT3uq1O+662DOGMgZ3sebF5K6beaUbYfQ066T1r09gQE3DNUyY4pBH/pCY8
fKYMk0swkQEKoxvtBlaEYHlVQMMVbpPGGIoIrjbHkSfq0eTT+BogyfeYGkF9OxZ2Q7d2Rp9sMjpj
X/00ePd5ShKKxHLD+T4yprhAys8IfaMMwx0GRnGKGp4dgGX06eg1ddWnDrrfeAyUaeg8E4fnym2V
RAB6ghzbT22CXhlWg4YcNIwB7Qcbl+ZbYbfsVtGitMauM/LaoZi2WKf1mNxHpB+69VRoerwKxYi8
a0f08gWmIETFzq1pyM6nyj21lWZHNdLAKSToszfdmMYfbOwKggTkaJTYElL2M4Ow1nfd6CL8qll2
sRsg7gbIeyA1j0xkqH5SORLUYGz17UupZqnq9JkGbnxSVU3g5bYVVY7KjWDA4XAcDu0wiMg1kJ//
DGCCNkDYRck4LqV1/xUpwiJbd2bJfmBhqVvTnI6ZoqVHO6LxjTZVXeyYhdbelqbNbxCurW9xCm/r
hUL4XB3qVBx8Bw+ATHBTF4YAytrq1B2okKOrafZ1siqGzDVPCFIbapyhiI8prnQ4biWq8nJd9U/7
+OVcFKLsolMtikbbqEM4omp/nXOKIbO2G73OrTwBzDqZtN5hAInSMbiqpqvLtO18Ilj7EWjbSlN/
hrXWbW7hPnZNp+gyazudMhP3/PTEVIgVyJKylQjaJezsr3L579U5+J9+7PJJNE0kOh1E3BRphm3L
SW85ih0q+iZF2uIuw7V+dHIbxXyXhcJ6VKA30nnUgCi3U6Zx2Hot9BhOv5+k6rovAvU6OW1dpn2X
nS7yGqbBq2E4LfgCzuFiapWruAi6zPumWj6GAc49K2htUrYVJpn2ao1K6Pq6YTutznerEGj1CBUK
QCr73nwgwUG1o+frniytknGMkBsLJyCX9NqZuHmnmOpVoQNbzcePRjUQhI8Mi5vz4FvRpy+0YkvA
vvNhSZcp321mJYEW4tkGD77UbHIj6zoLPl32cRG1SIxowBIJleyrkaLwyLuvV3W2TPjWsCFqUAaA
oFkGJwejNzVUrX9c9+wTkundFNGaMrRxjQcpO1V/TKiI2SUdrosaMuEbtT4QYsoTPdNSvsEkrvEo
T/SrgFzI0H/8cFxFh1QzQNCE+k3kRch4PKHmWV6FSNBlowhNH5HxrU+TsKXBgSK3VGjTtQ+XlmWI
bbdP4xxgzLY+mmPkqkV9lXwMrjRSrwwTKiUmyFN6MzwhFwwH9fDLdTNFWpesQXFToSBOBdWo3Yk4
1J1+4u11AUWmfaOObdpTGIJlr6D21pfKzorCJZGkmWUv876NnhDbJAW0tTQk01Fswn6BRMhV/SLz
vjs+BNYEhS0AUO2nrkQRERnVK58trc50gDI/ShPY0yt1m1jtKsnodXuPzPvuzKkMLIbPRvJ93WfR
VzvOX6/rEWlpVpDPhBA2xtLS2snttXjcirqevOueLh0t2QgkCA8g7xi1dg3D8MqjMKVY2DFPR44z
RxGZ9m0g8QbJXnBhkr7FYZ9rAYxUKzIAJ6MVKOQjDxnFxTY16fC3zdV/vA3/yX/kd//n6fU//wt/
fssLJHngnyT98Z+f8xT/+6/T7/zff/PxN/65+ZEfX9MftfyPPvwOnvv3e73X5vXDH2AUDKTpPar3
48OPGi6Iv56PLzz9y//XH/7jx6+nfB6LH3/98Za3WXN6Ghd59sffP9p9/+sP1UD4+Y/3z//7h6cG
/PXH02sj3l6zf7j4nt9+7cdr3fz1B1X/1CGKYds2YbpuqSd+cv/jXz/RDUu1VVAhYZiCAcyAkA7/
+kOnf0IZT2e2ZUE+n2onrHud42r+94+IyvDvGbU0hh/96+s+jM+/x+sfWZve5biv1vjtE4vu35ME
RR5I6aiWgbyRqUFOQ1Y3aApF5fDdpci6AoTR3gv9PmiAuygdq/HqbDuSjTV8Iiaq59vbdVo82OJW
1fgqCFXPAB1CSYu1xk0cdUvArz5n5ZNWPBnjY9g/kgmyxXdtU3rRxi4zKJhukGUf2b2ZvzHryIeD
FTwY9NOv/v+fnoI34q3K6/xn879hDp7AhPNz8C4UiSgKkf2oP0zB02/9awqaf5oE5zmdYlIhCwNK
xd9TkJp/2ipEZZhNGebiSZjs7zmokj9tzYRNAUOdy8C/+fcU/NOkkLqzT5Iauko1HIr+P6bgKf7/
ewYqKtUtZO0Ayfu4zfeNEhStkU4H6NDt9H54U5NUd3Ee0pCC7lfGmLB1MJFv77rm7wXwfsKfC4pY
cfLNkvUR5yKwx0OrNt91LXsZxPCsk+yzYhqvEW0XdqSz98DTe6Tdjowi5AEthwP0X6CoDQ4AvR8q
ix+TKGruzZ6M9zkwa36e6dYT8l4lqlpdGN60fZQic5Vn5AEl8jp1EiMFLOFy40/bym9djY86dcq7
AzIgUGMPBZrxkLHq1WaG6pltOu2x2S+xvE7b4rk3SNtlXpm2BaH77kCVYAsBg0MF0QGv4eNLqeVL
ZkJzL5F2zUAdgWVgKYMxGXPh4eLRdGsStlK61eV+mnuBdKjV06i2BHLrByWx4+8oEQ7bSo0UF7We
9B6QOeJefs9Zo9/TLMHaej8gFkeSwBJFf7CBEXrU8zxfW3mQuxw5VYhA1N260PXGLStCt4BAkVcz
Cds1FqmBYiVR2oMCHeEvZdAwlCK6PnroB/sEUa9UcTsib606HdPjfVh25f3lT56ZQvJRKympSMPC
snwgLg5jEz+YFeh8Y/lw3eOl+dP1Ce5ZIrB8LqwH5HeBmDOQrV+yjZn7emnmdAOwdEZlmH7ej9uI
Bn6nDICy6vUV5zmMp3zkUgEmPhWBTbgwty6NH6tyifZ5NkriydJMiUip9hlSV36YmfSE9H1iev8C
g7QjbMs+AebEnJBVd5dH4Rf14NwyVj/Oy1xPtVQLm+4QJWP4ajcmNnnUtj+3JzKBwxQU/Z2Bmenz
qBYsdaokgiO4KLUltcnZhYEt7P3CCGg1BXDw7A5JDIAAC+9KrX7Lybht0t4pktJtS+Ou178w4Pws
izhDwjwR2Suja3e90YN7hkx6rd9PPF0pWbQR1nXzX06NFF1olcqAnunGO8LXhN1ExeZyr89EHTk1
ond1OWomYmfIdCRzbtMwcqYa1dDiGiEVTE9ZEE8lYW+qCt6gV096caP1C+nauS+X9pWw4pVSJoiX
vHgq7NSBzIkbBUe7Wor45y69pw+XwsLUQmBPp3hBCRxj1YDI3iyE4LknSxGBMtPOVWTJD5zeE3R4
Fyyk/mZCjayGZ7Yt8DI9hLAgbRpBoCW+qVNjF5fZEu9+7gVSREhtAIxCQJ8O+lDVqwwqcA6wKBWy
JeNCGJg5KzEpChiJqAsgYi2/JcCLQuDYCYT9PVey/WTwXW0uGrDOzR9ptZOcoQJYBcwX3N40JHIi
FXA68FfUayw9ThNIOmS2eSqA5VCZXwAslQzZpszTb5eX7cwMknMmpNRFOKIQ66e8bdcRICswNjWd
6x4uHSOV3OYoxOHhAVERxUJWe8lIFnKxM+NrSeOrAKCTocBg+KMSQzKcGxvBi7emTB6irEi9upvW
l1sx9yJpfOups0stxovA0fFLItZdC90cHgS7qkwS4JHF0sYxM5Nku8YaHpNJ2+NNEae1Y3V4TcD0
ycubfN8I6xqpS0wnWYKNiizuWY7XNLpqO6o9gL+hXeNZdHq4NObIHzRhBT8EPy0VfU9y1H1HUvcL
AW+mh2QBtqqPa1GK06ez1yx51dsbXrx040LFce7pp79/d8NIcsjDi0zgeJjfZ80NIuC61wanrYeF
E9ZM1JNl2HCE7lUAtiw/y/VwG3T5jzhSWnQQNxf4x3NNOK3zd03I4EwOkL+NyaqO2Yaf9jNcm3IH
Tm9kA/n7hXGYCRu/ybHZvdbpMHH1G7OMUQmHYndevl5eb3OdJC3spCtDqIKUlt8FjG15rq6oZtmb
AXyC614gLWg1nUJkVbjlEwX+bnkaeKUCZdOkTq+oWZzWgBSvw8JWJlCdTZ+okDBPANGKTSC0Ln/9
TNfLqmxIhkWjmgemT9VUcfqqECBYLfkBzUwfWZOti7SCmj2yq1XdQ4FEecmBtIK9PQXcQllSTJ8Z
YFmdbdSgPqznFrpHaI99q750vHxVKVBml3to7vnSMh7zqOctjmG+aA6gwHkRiAykXdLwnuui01vf
rbAAePI81U3Tr8UuF/cQ8r9NdctTlHB93efLSxgc0DzE/cRPkbXNtMp+TmNefUq6YsmHcK6DpMMX
cHCM6S0GQA8BC6+1DJAWUGm9sBqW9BrneklaxG01wjJZoBFd8GrUyolZ7YAA4k7BNQRrLDJZt60a
Cj4C/1gcAIdsnsBP0ja2GS/Z+v0iyZ+5RMrCbVxrGgUSDslhChMOeewmDddBlyRfmakER9IM1pcu
MbNspUxJB5IhU9LIoRAd/RyCzbq7PBV+6Wyc+QpZ4q0OCKMgH+UHpa8jSOr11TcK/spOCzhwhG0a
acJJEgJdRh1KE3COTnBmAHa+1jaA2OmbIm5GP9QtcQ/zIAPwrMnymRqVoTeJMbiDDo25J1UwOjqs
ozwRBkPlUG4ph6IrFzftXxItZ1ohi3FYo5WBj50CKelNHpQB12KVrrpdfexuE2/avoHDtKap17xW
DtBpP7IN6LouZL5WiastxISZqCnrctCaJ0o6ZKOvI4EpgPLLSLUwSL8ULM40T1bVSS3grlUFzzYc
Y43dyhOrhzvmMKfeBQ5xks2SBM5cXlaW2BnbOEhigTel0D56Tl7iPQiv7M5a1W/aT/BIGu7SyOPf
Ls++X4891zDpZkwrTJSc43Xsxrrlx8GLSq9Drs7pnLfoOHrqmrvW4GqrcDssnOpnxkmWIIlQsu26
PB99PuifTrjDsdE/LzRnJuzJCiRU5PGg4vzllytk/tx0VbuDE7tQwHc1l66IV7lLRuAzCS9ZPDED
QaNCBqM6aEPFJ6DkLd7A9npi4DlkIQ4F1tirhgMiigq6Za2B73y5kTNx99fMebc7QccAhRFgMP2o
Bx29sO50KBc4JitgpU6WiuFzHSntHzauRO1kx5gXJbmLQKmrhLE39G6pkD/XCGnzqJVK7yqTDX4E
Ta8i/1o2LVy4YTvH89XlbpprgXQErPW+m0Y4q/lNtUvG2klBMlTUT5cfjnrUuTKCLInSQ4gOHiJi
9NuubV6aGNwpwE5j7ZbbtnlAsBjWEC8wdhGK8k6i2XRpvZ7vNybfH/sxUkYWgoEdHoa1uTGe4622
5Xt2AANuXe7aHfjEt7Z3uZXnuxCZpo/noBNMH6V3bfDBvrTYi0J2Qfnl8qN/rfbfAw+TL5EDqxno
u9Pgk/v0YRJe8DN50R/VlxI6vo4uQINxBFCbjaPslmy255ojxboBXA7wnPDKEpoJo/ADO/WMdCGd
dj6qMVncG1fKvlf0cfAVM3GibDMtFsXmnnxqzrv1XtM6j3hIBxzYgU0Jv6XNsHCJ+SUp9fsg2LJM
awwGg10Cqn/orM4DRel5KM193gV7m9k3nc29OIz2inbTIMBVuXUz1INThyimU3PTCrCAps50mBEu
QV/Pj5AtK7siQS4YxLuSA+9ot2/00tjRyFCOkV2Xq4WJd4pg59osdadmjjEBhTc5UANkmaMdIk44
cZKkuKNX5jaL+Rh5Oh4VeubYkU0nlA47vIE6FjRs9RuRFuOBqqT5fvmDzu8jzDwN+7vhLYe+5wEq
eH7XGU6bgQUQvpHosRjedOChWbVU8D0fsph8nx/rMSxClQx+7+p7dZV42RrKIw+FX63yQ7qLtmIN
XZNduWKrYKGv52auFOSnIUDTSn3w6+lznD1iTN3LfTYTBU0pttNwqhWNY0mURe0EpHO53rvAp3vD
mDuXXzFzMoJQy8dxISZXGjPAuFTe9Cxe+VHdi222pr5ytFbKTb7jd+FDdcz2wUJe56xwkqUCzfDx
jbh991B1QbgNvlYnZSaHfja+pPf5Y/DCWy92h1W5Hs1N4KsH/tZutd3llp7vTFu2Nw+DuOyavIgP
hQ7KDqp3oQfqeepMgZrAvK5dKlqrcy+SzhQpMDwdiAnZAfWY+CtuNNmegCy9hyE0dacJ2kIeUAiV
U5sx345Y92tUcrmHkmV1yLsxfQqMcthn41j8BBOagLBIFJjU6kEMeTySdt2dThkFjxtQOx+4pP6u
GSjxEzWnz1nUULeNOCQRQrsZF4ZspklMTqZAYQg2NxyTJHZSx4BGwbrx+lW107x0xVexi+yiFx6L
n/Eu3RWv9j57AFPbxTVvsyScfj5kMjnTkk4sy8wcS6Fu+ueKrfsQSiMA7F+eG7/Ub3+PlkxWwtdC
DjEuuF3jQF2uDIe4ilNv+pvayZ3K+/o5XMPGe218yzfxDXjhfu1RN3IA0PqRrCI/W+G/K/suuVm6
4821VgrerOum6sQyww13AP/aQEGXZcQtOmt9ucEzIUsW0IfskoY8Ks4IlSXABD2E8Y/LDz4/+am8
ytiQcYjBNJM/tVXrxBZ42CIGLm2KIZ+Km/j95dec/37wIj/GkGqkFfY1A9PBFKELxM7oJOkSNn6u
DVI8T0G6zqMGD487sbbTr2P4HZeerQ0a5nVfL8X1hIbIMUNm3G8H9ZHxobgrQmtYWKznN1oq64BH
Ac0J1Xrqh2r5BkmidD+NY8YdroNZ39kpeSQNqtuQpxuD71e1R1YHDzXDov0UopYRd2SVlCqozkoc
LRzfZsZa1gePclrH+jSUPljLhgNK0nM4DAubwkxaCun3jxMJzqC8SOqq9ANh2aD0Ve10R2k6PVE9
QCbdKCbFzcqU3QPmDbIEqYcttFyybaWfVBLKygLhuGtUKKVEGgISVOfyvspuG6TNXZiasW1n5OoN
66J+V1jQrxAw2asdEWTKwnCfPvT3yEVlHfLRNCazSszWhy5G6UCP8AunzQEcx86xrGJf83Cp+H8+
KFFZltwyDIMMmtr6BKR44E8b0JPZ6ILN6F2eRnMvOE2Ad0fEsLV7pRzG0U94h+waJrFbVYH5EtGG
XpdRp7JIuWIbdQ9Hlc5Xis+6VnvV8Aq66sJhaiZwaFLgQIEnz6HpHexDFWRVSA9y49hF0woptYU3
zHWRFDlsNci0iTWx3+pYwQ124eABWiTb6wZAOgtaE4GA1NizvV5im4fbRHIk/dtVz5alyHOoLaQ5
w45jFN06MbTRM/W8cVXdWvj4mc6X5chjAKozhWvUJ73mWBOY4EngkjTaGv3muiZIsQIgwaBGshlh
u/9Ki2cUhU2Qc6979qlV7+Y+hXoL4OD4+sTKt0Wc946VNJBQJ0vm1XPdc5pR717QQCYNgppU9y2I
pm1EQ2uIhnVQw+IwKoWGt1hgC83MUFVaxP04RBABxvbTZS8WeTPIfpyWCoYzse5XEH/XhlLTWgvC
o5OfivArgPx+rqu7EiI7iSB+mKer68ZCWsaAztJSFNOEumQdQg+Ccqg+mdkmTbNmCSAxs0vLhYSp
h8VdUWfER3zeDlPrT0D+O1PbwxdQrbesVL4q7bAwJjM4QtzaPw5+jUqrMBktUSem1tcRW5ntmEob
hSuKlMNtCDV9l3Zh4/LeWOkA266MdljaoWZmnlxUKEdo8GlKMPj5dBM335Wudsh4jIMlPu3c809d
/G5WaNAlDTRI5/pl1301uzQ9FmmirIxhYG+iWHTfnZnYsl45JRQKCkNQ+kmVoPKTjfW+g2CKj9vk
UiFw7hVSEMjrsu1HBS3J8+8iYlDy404oxMK0nuun01vf9VMmmoyTPGX7qhT7oLO+5BBGAhYdJayx
IdfFMTlr38ctaLYAU+8rK4A8522Lk2ZuLe3eM0dBWcB8SozQDDF591HVrWFBfW+P2bfLi/583gi4
1I+904paD4cUe18e6qVLK6iV5Wlmu9yy73lfW1+TMEx3NI2KdZyX5cL5c27Epf0cXia0yfsGAph9
dEQ181kE0y2py8fLjZobcmndt7zmGTasyW9NjyXhPdhBL30E2T/juiObrGueQbUxy02q+olpjN7Q
ADeoVk3lGs2kLLxipg2yuDnXstikcYRpq3cQ3mrhtmMgdWna4UGJ9Hhh3s6FSCJt7vBLFjF0LK09
bAJq2yUjxKghaQlFQFcxXU1x2NJOPDOJZeHwGgd2EZll70dsvOv4eBcD2nnVeBNpidMM+lOkrEd/
TL8rZgs1osSrlW8D1Dmve8GpTe9iCDTVWd51bIRi6U0DnHdlDKg63bTK83XPl+710B/P9SINUY+z
dIj31UKDgQy0iJqQuGY0Lh2j54ZAWuy2EHGZN4G5n2wkvYNWh+iUrS/cyGbW9In29b6PoHarchwM
g/3UQv2peUoIZLahm3u5h+aeLi3pvGAiGtrhtBxQb6XhtiQHiCVctdjAKfv47SoRA0UxhO2JToIH
k/FpX0KS5tDUJdmyqA+ufI+0Z8PBTdgJL9m+LrodXNx/tiVzR2DjSLYILzvfU0RmWalEIcMEqpuf
QaxskwY19EmTofY49KNXlwfjfGwC4ftjd9nWMEVEDYN9DuzgSaSzo0gLxtOqWUzQnz/zwuPi4ytA
kB9bSka2zyB6oEzEI+YhmIChyp2k/Xy5GXM9dVom71b1mNSFaFW8w56aVZqRXcahkNKzhePnXBOk
RQ07tyDPWTn6JCrIA4ES+TqvYvEAK7LYtaHDuVVSK/5yuS3nD9ZElvqICeug/t/b+7CIHlQGD28T
nhhBMT2bXWu7EMj/2eTN/eWXzbVMWurTECXKYCuJb4ss8C1WQvCxVcYVgWJz5fBOVR6TmNLrEiQw
rv44TmkDmWcjj3D/ybQUYrvqcejUR13THi435zTev+eSiMx86RKrKAksIHwlgTQZPLm/xaN11UmH
yJwXXAlNUZFw8vWcbpoMOK8xjE9ZtyUs7Ax4CVJdH3tnAhClghT94PMsovs8G6pjCYncb0yFB2oX
Tt9JXOmeyqEhqukmKNNZTSHJOWmBCwW88cAh7+dxAIVWJi+ukRSxVCIzZtLMLLVJAwAkYP1KgwRa
WlcLwWdm1cp6IkEZDCQnOtsb0xeTd/u+ee6zJRPvuYdLIQF62ni8WkQ+zEZ2ahuIdRMWj4GpauvL
c20mdMqqIgXXaj1WFBxVKtMbhh8mzId76628Nvz/xppplTY/Gb/6imrejVXig3IFAw8lXuj+mUAj
q4vUmNHQxAc2BnYP1X0OEv4EBqMK9WuggleFlqSfEouLV5H0IAVe7rSZeCPTZ0ZucZ3WnfAJLx7h
wxB7Vdpu6rp5tnIeOKZWLGTrZl4kk2kSLFJbDFitin0z9I2b89BRIELQQgcd8oHe5ebMdKElnQJ6
q5xo2tjwgMB2FjuZPUBByeawdMaWRA9waesPAdQmX3At1hdC9szElomz3CIkqoIAwEMt2icxJHbr
Txy65JdbNPd06UAQTXCXiYEq883B3nYDtFqhfg7K/sJOOvf409+/26gV6IQYXY3bNTZoLy42dgT9
o+K66C+TZrs4AdYvMnF1t9v7LB6O0FddCP4zGGQi02bzAQjMThUQDNeGWx6HR5wCjppQNnSEWkxj
f2ry6ggloNAJQLbZVG2z0GMzYUbmVmVwfldrK57ANM61owIfpd0ExxyvEhrkyKMxWsL0/EoUnNk8
LeksABQ61P1gWrSnXaptgkmpdxW0E3dhgop+HKfHOihORhqjugXCOnNyjSnHxjB1SIn2o7UQIWZ7
WjojqNBUAm7ydEMj4yEvOYTJC6yvYB3D8OI51/E+SI0r+2aKxTpQo2CHSucSHH9mQctIujGuCgoF
9dEvOqhhDk8agchu1EP38xs8NIF4WmjlzDqQUXVcyRuIbCc4CNWwG4CSA9Soh4DCeCi9LkzI9Cwt
g0zfVOOapQ9fO/I96wF0VUb3qighg+jayoxO/h5sH3ePlmm7UIVx0iDZXn762VMc/U1fEOkd2ndj
l+6HPu9XKWy+V/pgGAtdf3ZB4elSCEKAgCV50wLOQjh4LlqdkjUpEqBb4aVxkzT2EvVo7kXSCUSY
ts6UFh5QNruhzT0TdzUIGOR5oZNON9rflivaIV1KpqiC2wqr+P75+XanrG5vxIO+0Td+7wQuIDcu
cVU3d/zA/Q67CQe2Om69gVC2CzsdZwBsvPYAAtkb++kp31mb8oALXwHM/yfFA+Tf+X75K89npfCV
6seAX8AAg3RFIPbwJrT3oo5VsCQGbq1CWETsFYH/p0apKbwoCurvpmHhXG3B/W0hbs+NgRTTijA1
CgUwpj3y3DYSMrC4PplftEZyzUpA+6Roxfq67FvbhNHXkG9g4RV5BbQ49bHTvcs9ePYgQ6Hg9LED
7T7WjV5Vor0V98a6HIz2qZkMsTO6EJi6aNRyf9CTaFpYHTNrT77lBD1EMxgcl/cwQ7s1VIhbML6Q
Vppryenv3+39gUk7A3Y20JPWRX8L1ywHpspkHWc2WeGC4cLGR11f7rSz4RWddpoO7141JJDn6HJI
V+PM7xb1CzxfdnCMW+ij8zslHi+FkLaxexWGc2I/MbZqpukRJnlsn1jmDVzifhIarwTU1Z047L/W
EawCsgo3+DSoFpa+Otc8KbIEYQiPlmqw97XeekXxScO9oNLbraJ/V6bCiSmcmvJXiAZMyGOLfUey
TYK63JTRI0nhAKJpd63RoTiLO6Mga83Kb6KqOIZT+om2286eni2hLkg6zE0oKUwlsFiEERGFBVZc
/QyF7QpSfrs8yjOLW74g0VCPCvgSoBbE6J4K+wBLFy9tzC9lYa4uv2Juzkrxg+WRVdISI20pyTqO
nwrW7kpjS4I7Yl275KQQAvP0vOONLvZ0AmQUcu6iWLph/6orndkk5GtQ0U1EhVQsuggeA8yEKwdD
mErhakhfAi3+mjafVQVmVQPIXmO7UnT4FsFZ73LnzYyPfDsaScLg8xPF+zhEiqzKpgYagT1UQ/mQ
7wORLUHFZ6aYfCMqR1DzTLXm+7zt72CVue/CbFhY678ecq4Hpfk7dkaFggdP9xE0IT24foKhpMWD
NxWD6cW8TdZgasJpPRi6CtxDuDWtK7gKQuxeVTewT2jXQIgkG9WIkYaA6kvkjEIfN3zs1M+gbZTH
EZbUL7mJmtMgKmWj1vHPFgp/8DwItUMO/0i/zOASUU514E4x8OxuBgvQh9KGKL7L2yj5nliNuTNi
AQn0MhJTv21gHbIKeAgBsFgr+8gFi4feDBAczxwBdJXw4Jqj/FTilP+M7S6/g6cgWytlUOl7K+J9
vKm7cnLNyqZO1xPkk9ImdaEila8A3GWHTmj6DfxDfqi51j0YXc9cIpLgHrTY2KkqNX9ChVZdwT/I
fFYjmj7m+aCDESkyyPp16UaDYSIom8V0JBRldbVW+k2YVwPQwQD6uTrr4W6QETiAxt2L4CRwSgaK
FhvVYGFqzkwZmf2PRGfO4N4KAX0lcVSVuSVc9i7P+vOMGYr7yMfNp6KWnRMgtfdMacxnNnTsgURT
/E1rO7D/B8V80rShdFVT0C0ENXEu70hysJOxhPIQTHIzmHbegcUoNuYQQZtMCYuF6trMviGjoAHK
TZKq15J9/d+cndlypDi3hZ+ICCEkgW6BnNOzy66qG6LsqmYeJSTg6c/KjnPhzt/pjKir7q7uhgQ0
bO299vqCE0bGbeyvJXAbAAWaq0lM+u/0/mzGnG2+vjsAEskXDwpwN1sDSDPf6SDttg1BXiHsVQEs
A+Fl/Y62jn7YIsgwuxHGfC9UDmbYS8frfRDrtPfCfafZop7mfIPhf/ZUaccH7y2gdyCD5JHvFclL
CsaKCpEm40eV0nI3NCI5jA3JXjivIH0chzY4eiAwJOHg2vJ1yvrFi5ys8jcDtFbVwSdNt2Kyy1TE
S+pHHRs7CaPKXLYRPCkJgLvEjVHCxQmBCFo9NJ2v1v1AvUg7HDpKnsBv3TXpNiGYbxJ583XNlhzt
UVU2g9o783RtGk9v0YtGdo47VlvE9yxOeaPAVjEMe/c8eJheM84kHeNPdOqajQK4ZA2DimA/W4+9
T3D7PHT16LzSGWngjXY1HFZm5mxnZKHeJUqAcdqhLT1XvVqlhDlTpDkkDJQVQRMaXjoxpDLJnZsI
30Y9wEtDVBV5hpMhTSCm4RN6GWBuw57a3oH1pprScEz1EM8gnyB2zjOQjXgSVXhfZYSs7fjbstz9
BSIS1gY+uPmzAx5iTAF5sMsA+jChij+OVllwZDo4RoAVl639MS9W6OIBOETK+U0NOWSAnRVJTDui
35MpNa8SFLmfQZG5Tw14u4+Mt806QSv098mOuop9UpRxOy/BprPV9C5yeDCAdK7hAN7Otr+TfT+D
qVURuyKlnmIXvboNyhon9jJ4h1HV5E5ERtqC7DwRpDAS5LciHMcJwNeV8MF0Ssk/IACLb9xTYBp6
c7UDWsL+qtwuwESl84uLK63cWZo/Tp7JVSuEiRkpx7gC2uGblww+jTxugzDJpIXnNGwc8F3YY+WN
sguTSc4gcg58iZxJNX4Ehy5v7w5lusO75xu3ofKxV5P4Z4IS3YbsBF4sWtG8L5Pn3CtJnLeKjPLe
ASQVj9o76U8Ya9YblZzwSMjOuG5YIlEfN6MFO0hl0B0D58LeKpdou5ZauTezaYCwBiRb+jFJpgZU
56DwYN3DQfRzSm8eQ7j/GbigNcGjTizH/8yDCLa3EJ76DihgzpB0IC3BIWTD2JxHbu2PYeaXfQh6
WdFGOkDSLOyrBBdN/GSFPE1+LGs6PNUy8I9pWQ33hZBCYdKJ0l1J1DuBmlSOeq1LPf7DganGWXXs
itif6+AIoRJfAV8HUFNDlmWdFWze+z5mXZ5asy0a90ehGmiXTW22lDf2e0pTdSgqNt4XVvbrsujq
e8UQApEGEcnkwiyzCZZk3Us+7cvOEzfUSG/v98yNuPHEGtiQ8bYj7bTrRDWFnVs53q7SBjhbWnVv
LcJ7YDZa82j8BkVmp65DSD3MDX5p8AMnhHadz0zdZikEDEsDSBYbs1hqEwceVrqRtXuwrR0D3I/U
mxK4sg3THjzJMjUZ4B2NlTfdUKGxvN3wV0Pcp75LKzCGinJdSU+unaGvYwB1ihtZZmkTKeuNtwMa
eFaksOPKwOkOE3Eaki3wnhYg0NzY5iRCKVekz8UuKEu6Hbus/YfUNXtVabdsg5ZXFty3ia4KCmiN
UIUP3FnR8W8KVn1bMTmgPPmAXWxo2S+7cR5rUBTAJPR5X4BeafuYV362w8nbxoJr9jpVFpIkm/kR
fA0cFvoS1GwLZNO613ABC3w7HmEvT55nXjhbWxLxo+os2FM+YtYQS28JOJFsNgxCGn/dAV0dwqcz
D+0JB9mB0b4+sQBeFgdd1kZm7Bcb/LpYu7NAx3UijfoxFa54aLhb3Du9ajZTYJJX3WXza+LMYEza
Av5OQmH59LAXLxYlNsOqchuMc7rWKelWCRDK953fZmsGT9bvAvP+BjQhPwa+qDsusiHQ67pgaQpG
ASurwfnOMh3Tvk1jkFnIcegd/xYR4DyEUpbugyYs3QIyFtwGORDK+bwMO6dhRbxY/7vujfilkV2w
AGcjzwO+taefapMimEvg0xYLZGYF2rCQZzih2HeFYfPD0voMX9Mb14PPYHzWJHnsgL33khpWP/Zp
DT68muRmkR6Cq8514XeoS3wPUzf0tld58tgBN/Je135vQviRKfirz/1bAxDrjbFDuqM18jPCs2CJ
LbQZthX0CSLE0p0ecua3t34LZDyjBT+4eH1vdVrme8dYjCSw3LBQcXcXTLxekfREpqwGifF/AiMC
V+mCSI6IFkOoRU92nvyeFjOwLUL58UElgTwmONb9gkS93lblSJExUrn7hw5D/Wwqnt4KBiHonDre
z7nqxlcHWOZnlbS8A0dyRtLYFaO74sB3pqFuPfLi534fCrQaR72zyNcqAaEcXqggpcZ57xdoPPDk
pqvK8ibhmV1PNoXrnkFYSxyH70bHyzac9vrnVDlsjUVyWlGKGIGnVQaiXlNHfT90MZKMxQp7d/82
Yo+MFcCeE5yw0ykcVJttJlqK0EMl9KZnC7J0AIX/DuTirEH8yzeLllOofcwn07fZD98lgJmPpf8t
Qzo3nkzSxctM8tsZdfzYaRk5zIV9TcU0vmmvJ5HxK/PbNUuvUSTi5X3i1QQc917dMBC5YpeYxUHX
u0kKnClOljCJ26mf4LQC25vRGk1PrQs75Rmg8lnWQAoPTnvUYMDe2TogmAgDusDnHpDOZMRRoRlQ
9QrhDkAekJLJI9T49arMyuIfT4wcCLLK3KJdq7+tZgeezNp1k9AhfWZ3JQh0YCpPQTDf1rlaNjUw
Sb/ACB7uA5iCr0kOEA5kef4ORjPVM4MbxbZkydxsfdZMD8gagl+YofcYcRYOLw6yinla0Ji4kwMr
mJSBeqYQeclQeT7eGveGZU8SCRhXnhQPuVhKEpu2qNrI9r686TsQXGFxiSXYA47UH7SzxbkYR/5y
qWFox9C9FaVuTpdYc9t9N6yEa2KpfOjtGtPLu0YDOctPVOmId1kmw7LNyc+xluO3xJ3cyMihvYPI
grU4inEnRRdpVnarIHHrTaFV3Z4MZQiSRmi2rNfAAOKAF9TOtgOb1xnzCJsqjRfXKyILRGLUdrbf
EDxQBdRcDk9f3VSwNkBoxN+cYep/tksOGmbnB2U4N7qEH0pB23tAyfKVIYI/gDYof029rP5MSdbE
GTbALAJVYFkvCH++j0rOadhpHNukT+Dh1JWDizRxCXvXULOR3zUBlSTiJLdo4bTBE5we2T5wufeY
KkW9OBWKrkxqMhh8LeKuCvzgZphT28RzoQzsMRwXYZT1yS0DMF0DdlEYvI5BrsEdM/dBtXR/2Ega
ZNXczv2jRyNuZ7i2wUgHgpWjRwU7fRevLKIAjdovhnlk0y1ut/cWXb7CjL45oCmnQKc8GHSImrJ9
ANRvHUqch09BMhSgiJ/5Fn4UUx36CRYKUJ9dFxA0aFBDWUGH3TpBKlcwsKQxvJzViU/GKcFm4jmb
dijI2lpd67CElHSVDwH7pjFM+mbco3OBbLHVye+BxvDAjlyy9Qho8M+qF1NE4Mu/GUzVRBPth/c0
S0mz0kGZxWOXLIAj6uUtX1SXhshwAP1ZdY58lqb0YRZU2uZH7jgiCWekFG6GkgMXyufiW9WIeZVx
lz4uKY58JZSuY7wURkTV6KFesxTZ9IcnfQFsdtCuumECyTrbSM7tLS+X6g67lNoQpwWLZYad06rQ
foq423EfKjpOm4oyJwjH2UG7s5+Me2p8kItnH6aqHHZHPniJq7yXBD2CKonZNPsv1ozzfRWU5D5n
zOwqCejIMOY8bmBffXdaQ29GYE8PsD7O4wnag2NbcTh2VG5aH1xd4nM1vic2MyKoEtNthG8cQ1KC
Z9xfgX46/pN3NYV2tKk3ftrN7wNC6j0MH9ItuuToOq9k81Blnd26UlQHrQK59lVhIuq4YE8vi/iF
bIP/oHDOg09Z6cDNVQII2nrpCNiVxoR0VNvT0A24hi3STBYTeoC+7Ke0be991tZ/hhZGBFhO0zkk
1vTrSnh9lEBmkcYg2qk3ZoHZXfzO5jGrAJCVaaq+NUXlHp0uIH2UlgMmKUuX6YXN9YKqZy7fmzE4
nRhZVz4WnDS3HE55/TFfTLClcukeJrQibQet9aZfGIKjKpjqfpNYUqGZyMkRqoPtvOp6tWwZgWI3
JlOKPFKPhMzgetgtykBvAnSLvKTO4ODByuyP0/E5EiMpbxo3Rxw/Jk3mrCZO5j9tl7IHVjdVsbGz
cBFETwguor4c6mMyp7CpW/K6PuIh3SDigmNqVlXhY+prfUBNGc7PTTbsNKZ/hP5PtTVFxSM6ahQp
bVXMe5jelzuPB40Gll6nt/kJXlbj00PuZAqQJLsCrPpCVv0zKUC95/2cP5a+6//y57KJBOgAgBsm
zaPgOf09SD4/6ooACj96GSCYmb+eAurCV1iddl9Hr6uyycdY0ZyiBoY/fllaghDZr8Z7Z0mdH8pj
6e+0dYtn33FMgs5EluA/bK2JgOVEUIDF2fNiuL23yOJ4NfCcgLc6b5qSAeHu3CQ6VH5DVq2SOQas
9BYX4OUavOpRTsvPEkpheKwXXb5yBfcOsvAMTjmawFQMfQ9Ch6YXeu3SbtwhiU7CLgexMJGtWE1u
Uu8MTlx5ONp0piEBHTRcLBGxDOr0pvcr782bPB8LuK0hYJg99GXlOMqnaGmLUYNxDx6m+jrz1fxd
tYxtGuvbKRRjBlPJMVjiFFl2kHNdr+6jslDqrputuse/Lu9hxq86kPuKMgtLeMD9yhePRaISmCoD
q/eclulKaIXzP58qc6jmed42Q92uMjrydyQKvH3XKq9aF94wxAO6x47A1gNxvVQ+MOnI0yS1BOYD
UF6zRqgS+JF1Kfvj5qjhVYY2aw+g9fvGH+l6AUHqe23d9GgDBG+whqheRIPDP8x607d2LvVKG+2v
jLXzvsNhE6YEnOWxClzn+4KO/ChBfihOAJgPxxx82rAnzP5h1OnWQLLA98OR7audF7I3Tg7aMqdF
Cot2U6/YMIPuXPvza6CUjwMc0nk/CsBZvidJOfkhTjj8phO6iYkHSj0UHM4WmVe+J5BCw1KuEsgu
MVRuGxRkRinbN/iHWjTtF/W0hD7VxYvw9Lyith5ClgkdmaqfYpyr2xhdPAgqU2UhqYUbBoCpaH66
baYSq3qKwGuyS4O32Lb70fXbp36eyh8jErltaBYgn3u0TcbDqSut8zp+aPwS3HA6FT/I5AOf2arh
lcFDEzZgUO7ijN/dC1zmJ9xN3deF+2KrZUnBaQAzLRQuKKuhY31vrVKgB6BOh4Z8gWXy/SnRcXDm
7DSSWIlAxTddHk3VwDczPE+eOFTnT4CNkBjWesuu6ecaUN/Obnpd1xFmCnjlE3AECZyGI2vEdKeb
ETtOZ8l6kH1160GCvYTgu7dbuxTqJ8xWq7tTkBe7IvHacJHE/a1gJnMD7hIJgUnDsRHtVSvqTV2c
aQRartfnONVVFC8OW7+rimHjFC2JlxIjpPOTau17yKWFTU/aFc1BRPYzbDFdhzqjwBNGOM40q8Av
3Hh2gJWPmgYOuYtMDLCjiVgF2IHWgx1dhMkqCPXQ2RuvojxblQKN7YkWiLimdIBDWdHJjRldbzUn
k9g5SP1H/jg6jwTxThsrq7NbDI2WRD2Mxp6cAq0yobTceaSTVXeylHMEo+rx25iDTlmWujkOpB7X
Hc27DXjYEJsQyfg+nYGWDNsym342CIOR9DcNSOMZQuHFJOntjH3+u6tc87udAvnUTHUX1/i0wA+P
0AYJzPywSBL84pKpoo4z7KVl2DlMP5Q5NFGYwcvBl71auyLvb6CZ9XYMzG6kuXkCAZN1YL6FVj17
AmWvzBTAGAtAckxA5SwKDepzi1S5WDasy9IVUcpBTq2S99obfB8c6N7GWrjsHTagdsBIE/LZojtl
ha4exHlKN/dcF+KmIo4sthLglDVV2kFaGhETpt5wk2ZJW8WEu0OcBUW3M5WXPHBT5odM4t2sQcLG
UwW0IdvZWRiNbY0VbzS8uRGF8VedsdkGdK8OBTZu5rgkp4gh6Lqfnqy8FWNSjWGLYv1RJMbdzfC3
XxWI3b4XwulueuviNJB4yeNQqfzZteN400GHuzWLyfB6+QLLOqmQKk5mUW28SQY7ATTzTnYzWQfI
FoY1FsGjktpChVoOb0hd6yhQ/knQQtr9PI1iiSZ40SFn0kysg0mlP3ebuXOHb97Q9YAW02I/JsL0
EfIr7Q+s8/1dvRi2I8qMB5Tm2wPNK3ZL+qW+Q8IoeS3hJX4jApbG6VBSKPiSIpZObbD1aX6fBThY
lUnDX2G1i4N54xZjiHTHsgmY5/xDZ5+srOPhn2vflH+wqeXoMyFVBbGBGqJ66acHzSv9Qi3XIbMY
7nNl2xvgB9NNjjTdusd/HCcd89YzQ9qac5hPJBIoGhwGnnJf+SC5YHTIArLfIEidm2Bu3aPXOzLu
WZq/OpnonpHVYcduYDzCtKpZXEH/M62tnLLYL8vGAxxjDm5YIZEqBIQUns3IAQYrMjn0HR2CI1ZJ
2bE7btDdfw9ZPkgdBJL2xz7wkuekT83d1E/Dc2LqKt1V3tyLtQdXju+FxrYdeXIEWNLapH8fS63u
c48PJPIWJLdDGBZWzyS1qBAiT01COSTFnuJo66xhxua9SJkDQN4giZEsBieiToT55JVPAkxYBfwz
MnNscQSStbmrNs5Ek1VHEObENRvs3lkoJOKweyJRNtaBDYk7wn6xR2tdYI16mqpq6sK6L5tfxZQq
iGaE8B4CUaKwmPrJrR2caZ9gMfwzZW35k1cd4ESyUd+mZlH+Cgvy+CNHbX4ri9SgJVgs/0+F+w8U
7ipzCZinM92F7qgxA2+ghZm7p9r1Kcot5Q/UY0iYwWgeVSX3isTigrjqXEo6uoroqXEAAM+kuimW
Gb163VTdSycfH2liq4fWKRvgwefyKHgtryjfLsgNzsWeY5ZyDM8MdSDWOjsTwOIpb7GoToSYFQUH
PEaGvllfKVSeRAyfFerOxA2zoxIXa2W19zxFGYh0Qv0eJsXg0JWVK2H731YjKRgulDOY8PXYtQxO
60+jT4anr3/DBYkAO/sJXSHSRskehzTqxhJxU5Gka3zd+6a8//oOF2qe524yALznCxC0sF6cp4jT
b7DLDB1khb+++oUPdm4cQ+EyjBDLYP3sPExJ2B2UFqYZBT3aHEwjjbMBnI8yYq5UcC/p6c59JVFH
TrAI0Wo/lqjYM7GEpB12bTlsUUPCacnvXuRoV1VRbjwlnr9+ykvV8jMNmgqqOk34VOzRpz68kgU1
kLL12JVxeGEMnGthLXdRamAk21eyLw6L0XwdEGnvGEqzqEwVyTWruEuPcSZAy1ThNBC4tXuqku/I
ntavaBWyf/mOTk/3QXI29ymfeS4QYy8ZrH9tLx4Jrce/086dmwKOiAho5o/tvkM6N8qG/DVH92rI
y+SJT4yA2WWKzdcf+8KEEfS/DyKdTDOcysq9v2SorAsxRwUkNji+6mvr+KVbnM36tFdD1nAsPKrG
ebv1prfUDO9eoK48wkUJxpmkahEsTTqk0fa6wU4epsNJfyQDikadgJnHtsTC6mA/jRaERbHlE78p
M/6ONW4gIHcDO95akrwWZTHeZ5lhyOb5fzmZzt0DNTdLCkMmSE9kEubAWI70/esvd2F8n1vMBaji
zGIyYgfJzn0Dd5e0XK50IVy69NnopkUlRd1B0zJpDtEpLHtev/7Np7n3yR7Ez7b0EcenLK1Us1eL
se9UZAx+KBV7KE6NNdB1jOO+hKTix9d3uzDwzl3jXD75Cc2hFFsQNzvmluEvi7ziLHtJFnoCvX5c
AjQ0Twj7hm5vGwckjlHSgy0zE6znhogNyge5t0O2Kp0jiqC02EKPlRxyFBTozkNxYwwLr7BXNqYL
T3ruGIvMZE5ry7C3c3Q+1ar4lkz2fa6qP1+/yQsD4n8cYGcXIvqsrdC7RzeAy94jefF3Y42dDQk3
gD/8mE3pvp6C8iaFE9lGQpm2+vqHX3oxpwf6sE5DC5mimATlF8nSNVueM+6tazQ9f331S6/lbAgM
2i/RLtKk+wnGmSOD5+lfmS7AlvBsWWZOFjhiwpWH0kCnU4R8vEbzDD6dg2C6nr8SXVNndPTBxCWs
ILvYvymqEKmq9ppb/uevBa33/72DDgqUwU/JX5xHbstJ7DscFL5+45/7v7rkPATrszHlg6yLw4DT
gQ6RW+HNLkdc+RTAO2QIEaGxZp2i7/B77cm9HnqkCXT+Wo+YgY6fvuWkBOLJOGrZ52iogGog9zeQ
+sCIPkBe7euf+fmwI+cegFmthB4dqw/NfItqYQiZB8Q55EoIdeH9npsAQm8o07JR+gAtBlaRre5/
f/2zP4/NiHe27s9JhnM0wYdz9bhHdvBdo46AfuRYzteWzc93AHLuyjf2mZ7GVHaHXIWyuXFO6rL6
DlXLaICa5uvHuPD2z5cUZPBwnGsruU+X5NfU5s/MkG+z5G9fX/7C6z/3DK0gb2v1hNefpw9+8JoU
z3933bPVpCppBsFwWRyUatZ1Oq94es2T8sKHPV9OfHTxufWU6IMQKCaMNiJ9C82Q2YheX5mZF27x
r1Xth5U2gUWJtJWXH/QinsSc/+nYtCuT8dYrxJXz8oUX7529oM5OIrPKKw64zwxZ4YJ8W274Xz7A
2ZI7oYO4dYam3+eSpatawZlYBpZ9awOfvyzwWPsbRxSsYGfrb3HS5MzOqA+sXlZBuoWgDLnl9ddj
6NJXOFt6hWWNgVIBMxjOi6EX2Gcp5tcylzGdsOx9fZML8+vcGxFHKUwvgWWCDmvdBKHooCWRD19f
/MJHPvdFbINCwxyN6APEUkAOdAPgOrr2rgyhSz/9tCx9GKUUNQM0Mg76IMUSq3ljFx6PbPf1T7/w
8v+1o/54cUcgjA16fejmtb+gMSC22QrCtK+vfunFnB7pw9WxOKfpxCd8WlHH6KyIIDL8+sqXXsrp
jh+unE5OpTPq6oMqXkn2B8q4UJsrL/zCen/ugTiPMJldphIrD5KbMdxF8tUI+/D9NKMSJ3WbbyHm
nOOvH+TzPB6hZ1PYLtQazfCKvGHuYhjl1qt8qovVQBnbAkEzvpJWolLoZ9+orq6dPy99mLMJ7fcp
QXViwWZf2ruAtUflNlfWikuXPpvOkw+PAcIzfeil2OaKr4V2/6pTi5zbHGYtsA6QY+HD0OekfSzl
+9ff4MJg+jdw+zCYGOwQbN7X+mALiIhm1AeBBLgX2ZVj14Xo9dzWkPK2VZA/tXtwHLNHXTv+YZ5P
mIylDCKaeCIioBjthbe0V5Ix/648/3toJf+mHT48UQaf0yEdmvSgKoWGHoAmlme4dwdrgGzQGQQZ
yAi2ENwqXSiS1m6RZLcOURxQKJWPq4xV+cFHC9/G65nXRIuy9gcaGlIIALyFbWmArGGEIwp0Gzro
UEkvZkt2EEuiUAcxrrrhKB7ErdM6EUydzTdHMtI+CrhdvPzdFzvbVmUhWcM5xqyfquABvQ7uKoBu
d0140F4ZbBdWxnMAVKl9oQaXyh2E3AS6XsRkIJNBptcT4R/gY6ivpWgv3elsLYOKzuXKuHLXBk3y
2zgcRh3KBJ0D09i+KMIUJIUrQ/HC5Pw3MfBhXBi4MyxqCIq9zDRUPuhiR0Lb74K/yl6Qfx0TPlxe
m2KA0SmyF0SxNz/obvTJFh1NHNfcWS79/rPFJUVI0zRBjp6jxL0dEvTZQOv/9ZC68BXOfRYTa9zJ
jIG/M66DbhGgoIvltkhnaLgb99fX97jw88+NFklQYmJQx8fP109DD85Bfo0adOnnn0UJtZpFVwRZ
sDsZypH8iULo7qGXBPSLK1vuhZ3q3FQRvqNJ7dfW31Eub5RJ1xwtIUV3nwNT1HfQJDf0d5tf62u9
9DxnoUOLmTc0DvF3JZ8eqdu9zgw9wuyEMER/ytef49I9Tp/pw3BlDu+hEPTZruiTZSvc4bYHQS6C
jGuJM6WuzLkLuws5W6tMT1Ai7ZdkZ0T5FGhx5O70CMn8lXF76fJnAYQ74HcnspE7CJrl90m06hHa
WwklJqSuv79+UZfucRYuTMKDk/Ekgl2Kjrz9IGeUyxVUHiEtKJapv7vJ2dy2wki/UFWwc3vnzl3M
a+a0O6gnrsy9T58BtounYf3hY6ckc6clT7xdPfEHlUPK0sNUornGpLl0+dPm/+HyJdKjE1fS26UB
ehZqs8oT/G0Q/8W7wY8/m91GGEBZdODthmADkQPqBVA+mmn19dU/DXhx9dP8+PDb+2EyLvTtyP06
68QuNzL5IeBgPkEmSoP11/f4dK7hHqf39uEeiUpA6sPM2iVV8rtr0BVjffSACb8qIt6YK4HPaeb+
T9yDu5z+/MNdkLRuwKZi3g4Mgm/Al6CdN7CPXz/Bpbd0No8VQLsy59Tbua2Mjep+Mr1UUVPwe9Q0
IMrM+6e/u9HZjIbXWZB5NPd3aFTuvi/VrHdJ1+IkIof0vV1cvanbqrhSr730VGdT25m1zW1XBztk
saOp2Aomj6daLbrXAFz++oE+d0zCZzmb2nBGn4FRdcWOTtDuhcVkxfvSCkhO9ZBCfVnCIJBAi7se
llHH3uhOT6NokyLMfQcUhq9/xaf7FwF37r9jgwaqNaeWxd3ERbB1LMP07yTZofdChx4mQOjoGrzA
ilOxQyPB+P71fT+viOPGZ0sDVPUFzOZPbXlF4oTcnQd7yBQ1VeyOTXona4VmtTIJihAamDnW+cJf
aJ5c89r/1xj8k0lx7tqYo2xZ8KBku7mblmeagV5zSMbZYxAt0dLfsxrCGajsPIDyOgntcNCXXReT
3oWOvCiqFewARvSZiPn7rBp5ZdE5Tfz/+VVUnuf3JpiGNkCFl8dK3rlleczQ7eH3V/bcT1cbXPxs
VI8BUejIqcujbSoIrbu53aZ4A3EDFOFhcObubypBuM/ZwEYdVi5j0ZZHMyBwgAv7Cr1t4sqA/Xzg
UHRL/nfE6jFDNg8F4CN03NuksJGXFSu2/IMOtHDw7mRwGIkIM+fl64F64aWdVwBG0CH7wK/bo9Be
SPIhYvSpKQEQ8R/+7gZnu5gcwWBaRIcbFPuMHHV+zCg05O61JPrnIx0v7PRkH5b/BvQAtBi4zbGj
wfK2oAN7PXg1VO8ZQZt+l7k7iFabV8/y+dgVOVpzAtPAjp4O3wR67WPdmWLb9EP98+8e+GzTc1nK
xoaz5ggrrG0127uuJe/lxI9jjka8r+/xL8/ik4l0nsUOur7nGVwEjjaa4mrdbwoAGdnKX7txGwXx
FIESsDMbsxlumo0TX5NIeKcx/tl9z/bDBGEnYJPAjesYef/1G0yrNugOWbXRHxO+Ho+3XvTr25MN
sxUJh5CGT79/j9HXz3xh7TinAKGpT3uyLdojrEM2aERG6/5kH1xq1l9f/9MwAuPobPlIpi7xyDQV
x7Tpul80d5u1bkd2ZdH4dMvF1c8WjaKnXk7QCHBMyU2ZPnP/5OnwUC7vQKZ+/fsvzOTzbHc1eMRN
R9wBBb0margzhUSz1UigkqTttfXpwlc4T3tPEsZYbn9aZNFeYHLgvaW3kcHfLeH/8uE/zOXJAVKN
gmB+pGD61s5vg0xCkDtxdw3ie+klnS0WBG4cSFPg52eTH2s/jxsP3WP+nSMfv/4KF0bRv+ZYH54A
cltUGvKxOcrce1BNu+M+jf/u0mdxrs3QmZFRLg4WbRFHh5er0Umu0WQufdezia1Ay0Uvel4cSdb9
WYx61Wm9g48lvbJiXbo+/e8qPRCMz4ZUxXFK4fmT0z+Q+u+Z6//5q3dznsiZ59JTxQRcdw852lPh
/B9nV9LcKK9FfxFVSExiC3gCJ86c7t5Q3Z0O8wwC8evfcVb59IypcmUVLxDoDrq6wznw8IMKGLLb
ni4Fc5mYtZIOFtiZMU87jehhn9eQaRb2RZWOR8wWN6BLNacASLxo10chye/D/fXXXlB2OXkDgDM+
9hTknmy+K7KPTLvX2591unLtWvBo6vmLvmk6RrmquOG5HcTGh9BqB2gFQJPLMG7UO3P8dv0TlhaR
dD7iPY+ByDKhATPfoB/EYexo2MW5wd6Z4hXlWdonSffR50UigFyIwEIvsW3/zYb+SPW/iaWufMXS
ApLy807F6OsM/SFwZNNsYCgRgxdtVn+owIu47XyU+TGAMdOhpMQBiV7/LflwtGMk/ftse10QS3oq
nV8jj4AgcSbvzDl3lZxjomYbxSuvfhkQjjI5T8NjXtYRCvGBvgs/be6Md9Vd5/GN/dm9sKB6rlYu
vl9Vo/+PX5gtWzK4uViNfQriQ0+dcTMfra3pll7pTQ7ZWXfhyfCLDwCAbMFLtrLoWVcvrSmZeEOF
1pyJSAM95/m2M3W0kpTG63W5LG7dWee+mWEeY0JLifBF5wairealW/OA++0B+uWA8tFlKzJa+grJ
3Is4NDTA7UxolgJOn/7D7ta6075qrJc2SDJyLoDZPHUjWGdtLb3Putp+AOUOC3JAaQFW2jBBXp0A
byGmHABvjZl7DKjEBxIL9blWjWGHQjkSGLxJ9rbd6O92Vo8HwDKXxwojTS5GLzuXiFi7r1PMN8d5
hLs/8FD7Ndjky8iXUF/JgaBcBsCvGXtjOOWBPU4/wsfi3vTZrnLAouvGzIlP1j13Zlf1sp9955hb
xe9eanetMv51x720hZKHmVVQY9oN3iBzeg/G6SrOj/xQAGL39LJ5OiTOn3xbniZnd/z5W4BlGcqh
Or8fJgdbi7sC2FU2yVbx2Gatt+6yv2C2FE2bxTAyAM9OGIXfxpi3sfkroWttpAvXHybnlopsUFgH
cLBA2XebyUOCZV+5mO11//WOBc/RbxguH5kXO2cDUFdOvKVdlrNJaglcAUWHrY3uvB02SB4d0am7
1fAnNsIdXYG/9NB7lWM7ltNt0LThAP/L6Rzi5F6Ca1K97/3hr/0rvTfR2I1xT8dw480agOAX8+AF
PZDTTrEetROt8IYttIAco6AExTaQhDaYR9wkx2hXb0xczDAJvIk8JBauO6EFYcvJpn5SGisBexJo
DXqnimoPDOomeb3+8AXHI6Pm8kFnIjwb16BvU+uU8z/Xn/vV7nJpr85f881zpuFAMb+KB/O/0RvG
8pyzImnecJ/sw92vxkmcaMMd7g7e9Kn5Z0n54xH5urtuJT67XLFHd7Xk+FhrlUgB4g0MrB3u6Cbb
x+6Z+r3fh8fwaLmN127sO3WLBAWo0BUv3LCNdui3g1u8r1nq1wX30j5I3gtAfaWF4x1a/Sg2464+
hT4/zh6BF8mhPTywN8YTPdADwBKd37VburHf31UnsCCf6L50jYc12rulk0DGzm0aMCV0CjbEarwJ
Dix6snCknRMM/b7eZzCrX8qvEHBu98QVDgARA+Wl2a8t/5VKuLQTktPCjDFuD+VZIzzd/TE4o5N4
oct28Uf6EO0N7oh7LcAJ+Bpu2ak78t/6tvCqrRnEkA7ZYBjOUbw1uSwktpjMSjKB9YJhYhGxSuIo
p/4FhQ0w0jxYrxECpGN3Kv91f8jDdWNYCiNkSF7FxjR4x7HYfLKeywflT3GHDMVGbA2fHiHllQaL
pQBMRt/FCQ5QAXJWNr8+lg/N/birdtYTNvTZ2s2beG+4qpNu8p1xELvr37bgQCwp/rJTxu2xhVTH
mLjgcHBJdBPOOuYJpOBLzADAylTsWj3YaKPZAdHTRX7buf7iS3GFPFmqWi1GNM6HaLstAWkVu/TR
ODT76L7Ya0Hz2nj0b25s9VO3tTf9n+xOd8Da4JR38T/t58ornAOICyYhj5wCpwLMKOcjj2+FWx7q
A9tF+2EHmhQfBKe7zAW9kDdB+YcDg5Oqd+NK1Lyk/jK3iTrbM61tisA2d4By8DDeZa/0IE7ZwfKz
n7mfPPO1eGJR+6XwaQh5aLSY+ArMXbLnL+pd+mwihmY/MHJ1AuBffKMqSg6GUWRVtBDfhLE8cAto
ntaFa8pydtcXJCXP+eSVYZYWQAuCwe02KKZ7RlBvp4O9TU/T3vRqHCTEF17rlndiX5zMfXt3GwkZ
M6TtA1FSnfUjPmvqidMBbcWgTmPfdPNkhrRnWT8Lsx2hgbiDbqI0dsp5rxhr3dRLamZIF9tkpFFa
zXh37WT8aF/0N/Uuf26DcNu/JR/Wm4gdsmJL5wrOBQHpUmUn0mc7Bk4BDjc7AdRR5oIGwKnDdzY+
asmnhS6XmfCVROpXMerSYtJF1yowDk5VaMMP6v4iTuq9/LrLHIQ5d38Sf/uncraJ8xR7iJdzZ3Lt
nYkrr+p8Ak0YHuQzeHvM3bfrLmTB/cozX3ycspoPKjIHqvZpmM1GM8nKo5fuAf8376UATTkReHa1
qT613J0qgK464rV+tp7sX+V9d2i26Ub1jMfJ5xvDNYO1edSlr5KCR6GyuGwaCNOoK2fElFw1zt71
DVs6I+XBjTBMTYPMyNuFryBM2Qx3iZ+ewkN4VGzc1vhG2alH6pU4InOUYZ6ur7oQw+tSFFgCRjBV
S2TaRvVO11+K+LdYww9YoBBkctm3ThSu5AKbxbfKiR+NIHksXtlx8psHyMdPTgDhWompl+QieYs6
ihrL0LF3wzQA70QAqHIlRDqHC5csSnIUhT2qQLPAR8zpK+B0HBIbXg9ed4Ohh0JfKeJcntYEj6bk
JPK05m1jYZXppJ0AB3WwnRkmyl311G7Cv9dlveCJ5KIvLTpFtyfIGkD3R97fUwycTuCUCvv4WOlk
owpjXyTFysYtiEQeA+twNJhFitWM+qXWfjfaynOXvkIKvgquCkHojK9IAdAq7lMxb8RoeEX3nAM3
Ha1Sjk5X1GpRLpK9ayNyuDyckEvPqZOUh7Zq3O7cmKjjnp/gbgjcKqq/WrF5bJqHIVtrwFwwS7nQ
O6okNXkODzeED6F5n1ZvEbupUM3kMaWSKei3tCCXdphf6zAHT6QFWPfiEdwfKyJaEr0UGAhglIO/
qrcOdsoBSkrL7skAXtvK07862y+YpFyyBRxkWMwguT0QTesBSwoY6x03Bm1rVeg7Ukivbq28zHcY
sqsfBGhEdqiGdG7a2Ww/Wf8aGvauVoIL2BEGMJ42nLFs5QBe8BZyvbcF9GzV1rp1qJTRSZuf9sw9
e3600ceqJdHmuh0vKIdc8jWBZhRxoJaDEW/UTvFMzROm2FAkSas13720hBRHmDbL+n4496nzsP09
pgnfoV8qOmnAal4JipeWOG/htzwMMeeuAooNO+S4FzrhHN1VavsBfP+VO+fXRe+CmsjzTiFDxYUT
ah00Gg0B1QF8m889IK3NSqAdPmEfCUnElukT29lDGr7Qqh/3OWcaADqrJnHAvydwr0o74wA832jT
6WF3At4IAdmCHuNfAjBghWvbSACXFxR03VtB1eqFxFUJ3gQMlQDmK98n82w/Upphoku3AE9oRu2B
AujVS7p2BuSn3btJWiabNJqVFzpb6RGFe1TUpuGMaEyzZDpwzU5mZwZ2Mlp9I7+batXvEmYeiiRT
38FxMX2YNKv+WAC0N91BjdXUoREAvhq96g66SrS3aei1lwKkvptCNYx625sqEpTAJbbcfOz0TVuO
aBhp2uRgUTDRIfMGKLus5Q36g9KMIuIAWqwHkmly14EC3Gmm3qp3s14gkRlFg1PGje1Vk02oS/J8
PgoLvNCKLfrTXIy44U/qGuPUkuKcf/+mOMUQhubQheGhUygoLWb92MeW5kxd9OM2+zq7tW8LdKqo
k4ka1mFSksLNAcQF3gAauWDCVr3blpDCLqCXWMmcR8pBK1J3grTG5JiS2r3+9AUvJA+aaQAYpolW
scOQDi8mtYHuGZp7W7N+CXDgeYZZvVxfaMHRfwXo33aqZAYAijPbPphl/lAj3w+0rjUvvyRm9b9S
wGxMqQPXwT6UWlegUVzjbt73MYbqqx6OKDQBJGhZ4C44T2oXYFQByvQ+plOkuXmOgBD0wSOPHdH1
ScAZ9PD6J5/DjAteRR5MK0FNzLsJcx1AktuJHNNCrcOBE0itFb+1sKfyhFrXV+lg55Z9yPr6oVIV
oDiKlXBm6dGSy+UWNZKOTOwQGma9m4BC7MRhvjb/vLQzUmBGrdFQIyuHXaL+5qbxaDojQ1FM7U5R
g+zt9f1f+gbJ+rMoL0OAcmNYpDOfIib2ajWuJYQWVO4rWfBNnXM7T0sjbjH7oJoYcUNTHZ/uQNy+
vf7qC2b5lYb6/vjZjJomY/bBnrSZAVgP/fc8MwFQCQaiTQlD1b1qLOPD9eWW5CFFYSCUQuVKqcID
/De7M1XC3gzWAPUeDAlPgFlduyFdlgjAhv9rqFMXl/NUAFs7bIV6b+Sqvo8aVnvXv2JJJtLNTqvQ
I50ZmNWqgUbaAqSfTsN+6m8Lhr/acb+JpO80BTi5hXJocD66ojCbF25q2gH4hulPripreYOFr5Ab
ldSQzmihhCyIIO+lwV4ScFFYCf+8vkkLopaHzbRwLhI2q+wAKG3Alh5nEnmsAVjRSli79HzJcbSZ
nqZo8gkPth4CJ9LIdbeNQBORtfdzUa8ssrRH58W/yQIg1nEFrO3wUAnzUOVn3kgGiH3QFmxu26Xz
wt8WSLMQuLUGjsUsewYapFsSYH6humKsHFkL9q1KhlCrI8nsFr0+rS6Yy3gz7LWyu+v7KfZDDV4q
B7XKbZ8ixQ85D61k7CYS1MbblNTOiHle9Gc6YIe+vsCSMCTnUc2zntMJSAQkZJuqROxM+/iUTfz9
+vMvOw0mty3VIulAq4T57hIwtU5V8NRNJn2lYr/08lLoUIxgPy3BhxIYyotS3BPxkpsrSrpQq7Tk
niUQKY991JQkaCqwA3GqV295ZRf7njN7b2lW9gw2inxrMkV8Cr1oTpQAjLuzZsDbE+AkP4Sw1Ec7
rsE0VYUl+ODGctiUnAMrtY5BGWkC6NeNMFifOkBdze0tT8lw6OvRWOudv2zNmEL9rx3YIFcf7aof
goYqwtMSs9jZU9L9nJGuuaOqlf2+LuPLs0BUk7tBwCre5XVXa4FpafUxzZsWzBR1/GEXU6VvNFZA
aTuwSGysEihrwMXJPtNOT99TYlt0xegvKxpC3/9+bFqWthF1JljbxzZ1q0ZsCzNZa7xY2Em5M4SZ
uOBkCamRHAR7WF98dAPjSAhpnjXFfCWaX/gCubnDFBifUmatDsBY5g9mumerHRxL7y/59XKaLMCP
53VQDsOjmYbA2eejcJqyATY+ZqOv68HSKuffv/lda9LMZBB6HYBK0E2z7gftqm0F8F6tMrbXl7hs
8ZpMgpyMgD3WjKQGXMTwxwQNrxO2inpXdvm04lO+mtH/P/DX5K6NloJT1S5mGsAyW/S7Zn38lk8E
5IEktupDP0YlOI3mDAxPId/zdrT2WD56juD63bjS6nuwlZo7YKHPz6CZbF3Dbskp6mjn2RhGB6Q4
iV5YKPTG0TpF9bUOLMnKLMpDBMgyTGqJui2RkyCjq1jaahfb5UNLY1J8ZQGRQC3AwhjE9IMz0wGA
uJMkGKRSfnfD2sTskgZIRkhLGkVzL8aAAP98M5VTdIptkqIPdjI+SWnYKyHvgqnI7Qx9GOrtHDZj
EEVp7TBjIK8cbH03nVkakw7dCQDtEDpg/o2Uv4qGP6L9b+Vm9oWdekm7JJ9cDjZXCnVGZ8vU3BOt
j4nXzDS+jykFQ0mazWLfqpmGHr8i6d/7nAy/6lQJj7mmgKSJluRYdwMw1CmSVVMfF3cNnMaGVWCW
MYoG9FtImbf7mqEXAvPL+m9jbmLgd0fkbzMAKknN53YXpiXogBJgwwFXHGwnXWiTfceVectyk+2S
ahJ7vclSX9fj+oGpcfqm5j19V0DOtg3jnu1nO6o3oCflb0DSqA4Rxi3AHUUMz2rjcT+BDuWg9w1K
+tE0Y0qv0ZFMB2V2yiksKkw0MO0qI0CnGItRt7PaAqFBN4gcyTVa3xc502cvA6BJerDNuPwAtns/
o55a2Q5J1DeCQs1KfHXOc14Qh9yvYooRve2ZpQZtkwViVB9plvt5Nj6NVrLrc/YpVLGiswu2Ifep
NKA/iHs4EhxQhRN38SEF4UfO3kHYurvuHJdWOP/+zf+28cww4GTpgTIO9+oEkPYeQ+vRaFTA7GXt
ypYtuGC5a4UAWT6xIsqDHsO8dPiZJRuA3t52hMh3TLWqbSsq6tCf25daRxYUHPaluFPsz+tbtOQ4
JNPuFYXi4g0GwLgBwnkFWGOCfO5KCPKFpntJmyTjnrQqpUWboJqjzAB5qdRp9DiNDGcA758HQPPo
YRp7cNTVmX0c4zMPTw2SBjcFDv+mJgn4NcMGpCHhm+GEOuKLwUkoiHTBeKm5YWbaLjgRB68G+13p
GOge24AOEWRHDFzxOUDqN8AhqR9jgIHe6QYDByG4LUARfp/Ho7GtKxOhKZhdCifSBPdMTCo/k/Po
WCIalNjEmISvdsWtnx1S3w9gcB+OGbhuD7ZB+vcJGOnHFHR/o1Ol2WeLkq9HWdU5E9hKE/iCrrlD
6DoVLpzGjKhCmZDQQ6URA5g1cN0zQXd9ypTTXIW1urLhC2U7zZIOtbwHWGFJTcUv+mRb1GDo7YtN
mIhdnoBEzHi1wnfFTI768NIl5QbR6YoNLBymMiB6gvg/As9I6I9q82nNjZcOtWfq5RPIYQPdWhvz
XjBo81wa/WbQostSE4zuPAinbNPmmpeBt6MyX62q9K7bw9IKZ7/4bYWuBPWDyJvQ11VwxYLJRmW/
QRblxtbKPWphp8zz798WUIACmGitqvgsVB2igG2SlPuE+aR8UZLpNq9hSo5PV+peGyt8RWM/j4O1
CWOxmexj36srCyy4DZm5fYiNwrDBAhmYrBKbGXQjoFhem3xdevj5929bRAdWq0VmN0HRHa3ScGIc
l9elu3C6yQDuZg8AX1LMzM9LZXCFOQKvgIIlNbb3CDgj+JX4FTm9p+urLemS5P1aVk0joGvmIORe
1Y6PfJiOxZQCV6t7vL7CkjJJ5g72GA25umkOALe7sbvK0UDeUGbAps/jXYU89PVllgQiRbFGbgyx
6LQ5ALXoxkIr3xStxAALT5Zh2LOJxHVBNBJU4IWw+h7k58L+edNbG5Ipk1GD0wW6WMAi/b1IrPey
Lz+uP3rhyJcx3vOOC7Di6SQwMh1xGLWpXzahAbaO9uG2FSQLpjWg+W3Fgg2kMegYeju7i6dG2ygT
N/bXl1ja+/PHfTMzg4FTswrHMlDb9Gcf5/dZHXu3Pfq85LdHo3A4maOwFL82KjduPstwDQlg6aWl
eCWlQMVTtdL2FQ0BtxF0VbHiG5ZkKllrbwxTO3eZDaiQGhSdptYWjqGV2UdUF/HKli+tIdmrmgwW
qEBN2y/Bx2aoGbiifulav7LrC/5Gbu1M07gAD1Qc+kwPEHU55vyjom9nBP/rUl14e7mhswN8hGHM
qu1TcTdEpkuyz6ovV7Z/QbC6ZK1dYwGnr6VzkMbg6+xDonixXZsr3dVLT5dOXUIK0WBAzvYTIIxk
1Rg6pKxuAvWimtyVWaJBxNJik/kT++BUxSXjjQN78vqmn7//Qggtg2a3dSmsoYiZ3woNiDoVeG09
8Ed5JAIvdhM5Xbniipeke966bzbbJ9MU6llt+XM/t76ehMRj5jB7FaPJSoV3aQnJeKmYhypVRxGk
oW/Xh3K+S9SVsGrp0ZL1znFfEF4ifRdnaF0xk+6R2cU9ps1XygLnCPOSGCTLjVFob1FWDP0+qTRH
KZAnBPdzPo3oAVc/eFGDD3Js/FjPVlzFF3LqpRWlQ5eYiB0qpvGA/xhmt/1pvxs9FnbMoyYc0J7e
qy/Tr+f68czz+nxd1xZGxDS5G3PsmnkWWtQGU2WAlDSqGQjqR1b+oeMc/jMqo9gaZjz8SFOlQLN9
2xvPIsuybS3CccPrHPrYdEKlrpI0zWczleLUW3nyL6800xkIQY9qNrbjLgOaC+7Kbda+a0nK6BZk
SrjbReBBw1SvyJMPxMnFWky/0I+ryVAqgAHlRhshD0AUgEqTtkm2MWujXy0h9ofRRPGp1nX9CMyq
3gV5H9vkaoPeF1XXk2DsCvPIymhCZnWM9a06TtOKOSz4a7mdL6/OGhsVqKjUJSbARQMx5zT37Eoz
7jMw3q64kKV1JE1KJtb3IXBeg74fHZ6AizyIZtsT3W3OVW7L60lqj1mE59sMfhXHGfCAbjsV5M5d
MrbqRHmbBbxPfD7qR1Jq79eVfeFIkNt0M4XmrZ7yJuiTHALuX6qSfFx/9NKGn3//5kqrOO/1sqQk
sNRP2/4TZX8TIC1o2Y2PP/vAb49nJZKZdAj1wIryE23GB3DkfaCXvXTUOvlx2ydIp0HIwN2rACQ/
qGGRDOhVpT47cfTIlPJGrZQOg27uDCOZJz0AHSaYkGeXj79YVMCX3BjRydg9IkQx1CQqCeIy5lv0
FZubLg2bna1PayBKCxcwGcDHzHOMEOiDHgyNmezIEG4oWASQtR3uGpLsxjZZqcIsnG9yT2ddANZ4
jtkY1EqXvymMURd89CQHfewwr5yhCxYhY/mYTauXYBydAwUsneBcoSCrvq5NS28vaVONtk0DzpMH
jRnoxug0YGbSbmtM074K1t/MQaRqqyV6DfAH9nsA4wyAppgGZ81+oCi1Bh+69AVSfEEMrgIVB/vf
JjkH72xvuRkBObgZTyuH79LuSxFGZ1ZGPRioR6G7k4BcWgXl+LzWGLn0+tIR0OYVGloTRfFLYCA6
VdUDms1szPQpiwdh3eas5Q5BoI8A9sjUU3DIgAy+Ew+8H56uK9BSNCQ3ByZ5yc04TFJcVqt5j2i7
wKR2XagOYhayU/JR9XSdGY+zZaI/smHK/EtttDl0bIAFu2VeRsDKiKrfaVvbjxq30yddx2+9bdJb
PCah8iy3qhWMg7cT1O4gfkNXMJjk52x4SIlQnSKdV/q2Ll4HsIqkJS2peJsYRR0gL+2WExq6KT8U
pbLJ435fssJP1uq+F1UGK0kqk3R2SJI5qgBFZHha+tTo8zaPV5R94eFyvZIN2lxoKSsDO8sGN4Tz
dAa9fRIAm72uMBcdM3rdpQuf2jAwBlIFC0TTPhpQOCkUp41jjMyRQ1Xn2+vLLIhDHojmMYbXSqEO
QRGTrWmUu/Q8HTVE92hVQAoZ5UADA3rX17roIPBJ57385ucMwFSiWmmAh8j40WiBwIj09QcvCUP2
zrzVmLCaOmh4esB4yOtE7T1n8cf1xy+9t/bf957B3DClU2L4YaK/E529AJLu8/qjv9oV/++ShD2R
3DIzrI4VAldvCqd5jJopdSPDyDelknR7INEn+zpUBmBVwy71UoCBGciU++uLX4zysLZkiooVZpYJ
Bm0/af6YA9joLetMiu5FVNwoGMkEZ/Aso3Wv1X34D4A/gHTnHp+kbsvcWuuxWbATuaICqC6uoqlO
88s+CxLrHqMVdNY3scKcdg2XbWmNs/F8U9wwMpURsxeaz+Oh6p0py0YPjU/Zkzh78Yrj5se5Qlei
mAVtlgssSF5URs9IFbQ1aGBBlGZz804Z10BMFqQul1ZyWk5mplLbZy1t3DC3o+McMYBh8FbsRFXl
u5u0S66wZACNqKNeo/7QzPZWG8IXwZSHLlaSo8rW6kRLkpEs3yxMauZTp/kjBvRBWY4avKJ/qL21
G8bm3UrbFTe5JBPJBZj5IMD4zDU/qod/INF1iyz9DZbz39f3aunxkhcQSo3OvhiIzzUmFFksHFHf
JWuXuQX3ZUpmjvGebMAtFGnyiftZFe+VKPRue2/JvpvRzipDxfarcf9TiVThWtn8M0T/020LyOUV
xuMm7LJODRDx4HL41He9k1q3XEkIlesrpq1VZmpg5J5E93TM7ppS3+ZKdtsBLpdYxJlzDw2AVVDH
xbCnAq370wxYZZJ1Olo37XzLqgQUjtclsWDVxvn3by4qHWIVPFQG82d7/OgoIGDSLHHwdT+tcF7D
N1la5Ky+3xbR6JAgzT0BbCEpcc3FAHKMLiVuT3+N3rolFwOhSBbdMbQWd7yrAvQG3ZOMv5QJWRkA
WrCy/wPcYLiwV9aAHHpsOhmi2gzh92w8X5fA0lEug2qACTFXS8LVQImT1wZTfei2GnZgmvgobRWJ
MQIq7GET2uKPyMvN9UWXJCLZtp1kadSCIyxIjT8jpV7MLKfF5CK9Da4Q8pBMnKIjI9cF3LgyI3ls
Kzzaj1nVvJiNPdyzlLfP5awQX601bQcyMeR0y5neTxVV31QFs2XDpK5hES3EqnL5ZrRF2yHqRsIr
nlxDbzeJOQLKYXQMOt+R8N9gr3idhV2VSzlI+KIvrxqJr/G5dJrM3Jha/xqK8T206rVi1NIi5yPt
mzFFYWTEk94Rvx8SYTiqYtqnFLBHO6ubCq83lb5Z+ZwFvZfLOzFGIFmCDAYmAoDo1xPuIUX+kxr9
LYUXQuUKT9dZHW3AM+UDOB1EuUB/+yhLM3Kjsi3+Xtfzs/VfCJNlhI0+7CsxDKXmY4z/o2VJUKtr
ANAXCyN4e+loV9rMAnFgEfodZppRA8ndmaoYaRhO4Il8JBULeMb/aTx7uP4pCyGLjK1hFpqoulDM
QczfwV6GhrvJZUAnQzmYWO+3rSG5BaPMFTJgpMUfLeGFg+GmJHGo+ZmMtqOTYXt9lSW9klzDaBmV
WiYT8VN9PigRZo8R3b3b4bwGYfo19npB7HI5Z9KMBhxuRhuQaVKBb1ePCcAAaPkahzFSSwLs9E6v
DWjVKrUGSJpZGZ+GmGgPk8pBFWJVbbYRRmP4lYjzwA5L49k2TQNQxHNW/rKsITtFdghyG1OY8b4E
zg+oj+toDWd0wcTl5D/q8HXbqaCNrKbiyEQxYpokuoti8qKRZi0ztmAachkg5HYxdiD4A9DF0N+L
WDddsPutucIFGctkDZkAuyubMMIwUBtUSeFLmVLQHw+v11XoclqMUJm2uZ3SRKF8wlC8Xqn7Ji9i
D2BU1ZaU1idpI2CcZjXBNPtQoUsx1w5xWet7fQoVDL40HxmqvF5kZ+neLnj7aNi19lKJkD9df7ul
rT3//s1FjxQMSAbvVT8l6R3yU56Wtd5tj5a8zmii4clUOfVtYQ6nJCPpFhyQa3XqpReX7hOguiUj
BoMwtxHb+qEfrPGe0SZc8WBLOiF5F7tSrKGzRBVUnXbsU/NjLOp9ZdUrYfmS1UhupREJV2qDqj6u
qeB2eBP2mzkWe6qSlVh54f3lch8BRIRpkVnzWcHz3yZaQIDL0Ju+Nub6Wq5r4SPk0g1Phnzg49gF
hQIilepRJcc8T3fWsGb2C8eIXLiJuiRPaG5OfiTEfjCfLWa5icrAPlN4Fue762q69Bnn379ZwNDN
JeqMEfWTIT1X54iPr4ocO+e+1YqV02pJHuffvy1iJNqsjuHUBXPHHzqt26l2uS2LNST0BWOgkhVT
BmTjZB6Ez9F5Ro0MLVft5vr2LAlBsuISpM+YhkFqjkaZB/j+v2bHKget1P+Q08tdIOG+Xl9o6SSU
gSGEYioF2DuqgP7qf0xb0wdS4LAjQYiA7o/5oj+bp+hBPYYB3T/nd/Fr8uf6wkuykWy9mweFgx60
CpTipbEbF1MHHktWEpBLkpEsPaHWlFkYEwmiIf2ZjcZPotzUjUWoXMoZMHRQRhqSHq3FT7OZPDFA
Wt3mP+RSTpZUagos8xq01kOxiQn5zOd6CwO8adwZL39Wt28GkbZqzNCgMvpGnwNCCrNpT2qWCa9E
Be89EqZwrwt3wbplAmLOAfWiJC0IhjErY+fkmIra5+AaLmNl5Tq/oD8yQa9aaADWESnk0HauXhRv
rVa/pCldo+NYuBPKwA9qVmVGXLWTX9Ucw6oRAL7C5qWY9EeG/q80S1uvHJEJub5hS+GKDARhT7aV
a0OJYEvnP0I99RXr0xjTbRLO900BPGraoit78McublwzrpwJACOWwp1erV1LG502AZmApW2vv8+C
AX1NUXxTlChRiwkkKhiRzcD4aWq7cL6pXgwdlAyf5F2vVTYCP25Gp9IoHtRI2QCb5vf1N1/SC8n0
Iz0a9W6YhwA9zalrEe1VFDPQ94s1xVtwzTJuA1iPwHsVFvAt4mTyI5KqgNEJtySOHV1Zo9da+AoZ
vSFqecjyCsVMUQ4fpWoHqNieRJ+vsSEuyFcmm+EhSHcohiGCKW22Wt46RrrGPrKUrpLJZipkzedm
boegTc2/8MJBYSuvkaa1bj9km6YXj1rUv7Ql2VYFxldvErvMQWNEIddR9C7AcFNtLBIdRVeAzXIt
dFzar/Pv3+whTaOiCHGhC+rS2PW2Nbjon1+b6lgStnTY80nT5lFg+F6k7//j7Mqa49SZ6C+iSmIR
8Aqz2IPXxHbivFBJbgIIEIuEWH79d+Y++eozQ9W8zlRJQlK3Wq3T5wgoTjP/96aW2UoSgtj/HXhW
loUCPLlJynbECxxY+IpfCCxIzMKF/pYuGBzIyMZXp9PhzgJX0oYD+bzeiiKG/m/Hmnp8yZceT6el
jKr+sVAPLBiRPUZxNKEHx10eirY6NUgaqOaRplfm8ohh/zO4/ioxth2qZqFLkgMO2sULgCl1DlId
SOfycSM59bkfoP/H+uAHTpVDnjGRk09eM7/JdtqznN8Cgp6nhWdgaRKd3DhQPz2NbN9Uq7EAJFRL
ACRPmXIvHmq5S4W4wZGnI1p3z848fh+z9njZllZIGnxTb5hYoahSZBAT3Qz+XaZT8QL2P7xNDm6r
dijELfN4HlQLGQJuQSmh4uOEdAmsYhydLX6cf+m9/y9Hg282rgiq6jM3cAWKhPxxniLpsi6IghR8
ijs3LUDvNQdO+StsKlC+jR1pfnjjrG9yIE0i2bXO0e4zUNRVoIMkDXWjZRL9i/AXHUHPuoxLNQQP
48SKn7Ksqx8Vts1j3bXqp15QYjxmefqYdvP0dfJdsmdeC/fVSdrY0TQ4IBxbuj7x5kk8gVC+fUJ+
Muwj3i/iKMqR7qE6Nr/pQC1PJJTljnmN3BPSaNT1A+Cx62dreEZKNtzZbWsfM4IynBkopMgnYroZ
eukdQcza3fSTBdvxR3tHlFfvRIdk8VzX1QB3Pc93wJbKE0RolsNoEYgyZKI8UgC7Y9udBcSxQKAB
eim1nx3m5LGsEepBNcvL7XicSNHs6kaCvdYvtTwtWqDcv2/rJmLC9mgkQG3w+/J2+jQYBN7EcG9T
niqvCgeaVF79bPejFRUDedNd+2z5wcap/6l/Rh+Gmwshq6VxkRyStmNIuLql3BdOtsXpsdK6qV49
lIXUhdYqYdMy77rQ9nZsROHB5fn51P1jnxtnSyZnwLcAXkr6Ovtt5dOJsxCsDtjIG2fjygKExgKE
2kZVP6gjk46+9+AcovV9k/7MxFao/KknxAcYk+/gsWFpGesSUYFKEBILBwYmyJgU/on7zjv0IV8u
z9TaOhhnilwyV7pEBLdhCUrsnPwYmvTb5abXvsE4NmoP/ApCNTQRGVg5VdXsUFt+W7gaURfYiIaQ
bxyMK99g8sOgRqLS1pnWOZvsV+40r3V+1XOM7ZusMNMoRihcgJkYjhGcprSit4K0Lk5fz79y9Ofp
+xAHqYYUAvJ1KgHO1v+HgwXqS1V1W1S5a3Nz3sAfWm9ri0HBTE1J7ZHvDmqjacqvMzKTDaYBxbED
fm6azHX46OjiKfPnJ4Y3x8vbZ8WGTSYYRLi6FnPfJ60Em0Z5Ll2LwvzpcuMr9muSjChQYZW96J0k
FQ9cvrdAqBL/Ny+u888mPBNkdwuKu6VKfFdZ0Tz3R0EhGcs6lGDLkF3noU14JpQbRwdVTjQZU/9Q
VcGhcLdofdfmx7Bdh5Vg112wKVOns3cq0Pa+C8Gw44UldJfdvt3Y/Cs+woRm9k5ahOMSoiS3yY9Z
OXT70W2rKJBgwV3KFoFtt8UptvJJJtlIb9OSuiXKaCsIWP8pczyvVS2oiMOhIkdXc7m7vLVWLM4E
gza4zCK1oVDM4Kp7lrY3S2C/XW56xSRMAGjjAGoMAAFNuDM0NyVdvNsWrIT3YTqG8eUu1mbp3PUH
f4FHuDSjy4w9FZCD5S5TlE3Tbyn5C2o/rivx9k0w46hG1HqNw5CEXnjqXKh351tvYGsbyti4TdXx
auwQSU42qN78/iYTAM8P9mEEohgVJlfNkglkBAdZCPx11ScB5X9IZRW3VjM9T2noRCjZu67U02fn
m8uHtUCMlApflFgL1JDRjIlI02XaedzNN1Z75Q5kwhedygFzdRrQRLbARJdPXfrVxsMdb2nMWz8e
hXVV9Rlg8f/9FFA4FYuoHGDD1HckkcH0/bB47162RUm19iHGts1xHoPF0iNg8rdRSc2tbjcoeuNl
wZ0GNULchnqMg6XeWP8VG2fn3z+sDFdWU7Ex7JOG8juXssgX2fPlrbVi4yZrxLC449zhwpOoCbJn
w4M75aj8fL+ucSOs9MQoUdMGB5KNd5Zb7EJSR77fbeymtaEbsaQIxskphEeTxV9uVFN+BYszWLWC
68SKfGbYtp7nGo4ClW6usmN77r6qMj8O4Mu/PDkri2riF5vc4TNpBgVqpe598OwvuumXjalZcUsm
fDET6lzjD5aRNiiiNnzHPfzGz78KOcdWt1W/uDL/JoqRuSyvIVSsktnyX8APRiPa8q8KG3Xj1rM2
Q4YVe64kQ4ma26QY6kcnrI9t610Xy3iGAdc8mKv6XNapUdA+pfzOzqsNjPbaqA1jBcWOY/UejrSK
WxEBETTr1f7yllk5LU2UYouSjNaXs0qKAhA00MtPzq27VONNB3GOfeCW4YbDWenINbe+1WNTDtib
MnVJnHqp9bVhDmQi/YIfQ5ptMYCtbSHDQQS+LUMOM0hqJkQ85BIQXsqcqNWEbGyitS4ML8G8ZQoW
nXZJCVnXgoLnOJZ+s7u8IJ/nSFG2YkwUeHRRTO2AOLbuwe9qiV0gqzHKvOFbOjk3M3f/OhZed5Te
U7X88uG+PZV9ua5zE/QoLR5IGVg45dohj0UK/ZCoSwmcoD/ZTcRnl+ygWF3tQzxKYh+yMNxNSIQd
0kbop9BL5dvlkaxseRMUmU5ZWPAZvMIpSiCE495BlWAD8bHWtHFd1U5LBlQjIChhjoZCT0uekDq0
r2zd8DCNaJByG1oFGq/vnn6z5z+XJ2Rl05mwx9adwfXfol3mt3cBJTcTbxOMe3+5+ZXww4Q8ZqXL
ABNEeDmz7zbAyh0SjyLjB2J3OxqW8SCPlzta+w7nv4FHy9nY1t1EktkOnobacSOkfXnkTM3WW9Oa
pzE8AC3tsMqdWkFQigWx1ZP20OPJf+dVI4RxZZ9teLS1LzHcQEB1nrER1NQ8cH5MNmqLnfoNvEBX
zZMJRgQhpwe1chiAw5ceJCnFYO0A6OcnbynJ8+U+Vs50EzFIGIFy4oI9VdE8zoIK4OBXRyLR3f1u
wnbDoa2Ym4kY9Bclz5I3gCXSeY44Kd9DFW5RVK99gWFtYVm7VT9IJ3Hn8idp+YmF9q1dTocs8w8z
9D8uT9TKUpu4QU2W0s3T0E6ytPvLlqaHjDVYJcW8VVCxIjHqm0JedeVN0yIrJ9G8G/6g2LbfhaIs
92lK02PXOfK27lx/F2ZW+pJCMBFM4BX5Cakq/w0uu07CMLzqmd/2TeEvVrqoFIEvQNazf1UQMokW
f0sIZm0iDdsM856lntZOApyXFxVe/740eYZ4prm5vFJru80wSpQvV47MRgx+GYooX/S3mai/l9te
22zGyeyVflU7pPWATn1vW7ZvM1T6ktvaW05V/Xa5j5UJMtGCnmZE1LW2Eyv7UvpBbPM6GpyNyVnx
jCZMkHSQiAGzMrYxCx79uvySifAnC8nLwvjGHK2N/zx3H+6VVqMC0nipkzQpxF1cuy4e23zqUek5
Lhtea+0rzr9/6CJnPoh1ZuYmKVxVj6fGudWxaqe46K/z7CazQxC6+eCm1E3ctqM7227t+6FKs70H
yskruzjv348fkc2ezPCemnRZCiPPIn/0Y6aubN04ZEOwkgdVUddJ3pIuaSoOchxeLfrFa1i5BRdZ
W2rDlosOjy15CPI0WzxM8oWodxZulO2vWLGpF7X0E2R9aS4T3ytFPNPAOtmQXr/mkR5F0IYdF14B
JuoB3hyO/K7I9J+GyDfF8++t9P5p6LK/bMor+9QEBbpQmeypgwvhyMSNi5gwqgYPD82DE2edu4U3
XevlHNB92EhBafmFHfZzkjX8azbxL/OsHxypnueKb+ymtS4Mm0aArD3JQLw0qy8EsWE7PRL2Vug/
l+dpxa2auMDAZYPkTUcTHDz9fvbrLo2IhPdWTv0O+l36TToDf73c2cqmNRGChT+A4saBUUgG4Yy5
BZZcTulLV1dy41FpZe+aGMGMOGWRu0h/VaN3A2JziGhtlT59ittBBb1h1mL0eJ+VIBalALREloe3
mLSz74UQd3ji/uFhGqMQikTREIgxujxha6tjWLlYFEmZBuACn5KDJY5NR0jO0/x2CHz1Q6S8tnYU
9S1/L3e3cg8xgYAehBhs5aJeaeG6+OnZbXjIeE0OdKJWCoxjaMcL91JkECbJtm4Mny8ZM99Ia3DE
Q9gC3HEDfdfyq+g2dvZau4bhDEtWW1JVYMFzmf3QMZKBVrgYD5en6tOtDOo1w/KXFGVwzuBDVGQE
WUMRs0zh2Wm5snVj7J2Norr53LqavnG3iTMU24Wb9QSfuhSM/fz7B681tG1tiwzIVmCBvZ+W9smN
V9Tsb2gXfGcv9Za22docnX//0E9lE2ZPSKQkox3uRQrW86HYe1W6cUn7dIHxGeffPzRf6BZ8fV0h
ksWSt0RNh9KxN64ca00btg5WQYZaRQeRParMtGjetV9seKhP3QhGbZg0hGigOVoBFjkUIzuMS7Aj
NljckVW/g7Toc6d96zgtobcP/OA6FDs1JX68FNwckFLFglcWlEKX4a8seBUN2rE3HNXaljJO9bSe
lbCnbkjA4Q58X3Oo/Hs1BacUyb+rDM5EaTg8Z2B+oSAVs790YRal4Q1ygRuNf+r4KBBZ/91K3tIE
dQkFy8QSPyY5Rb43gArfinn/CjnGY2BvBD8r+yow7HqAbq3sqxD9eDSe++o2YM7GE9m/l5T/A+fh
GwyrtgpnIkqgVAHSUaA1pITHYe44uJxSXPJwxINnjMvp3u9858YLVXqYKqDcurBXYALC42xjA2bH
ZQb+PFrbfyueymgYGXTLCnf+mhaZ847XE+d5FpW6G0g/nMquFnvb8UncFeWwb0bUE4wavDZdWFav
qMGUT5cXf219DE8iG89H7qIZkrSsZlD75YfOk3Hqju++ZCC2pn6E4tSflztbcVsmckQvTlFPMx77
ACyPezBl1+qm5lsp5k+PdCyT4VqQX3abOs0H6LufbB8IMNRpT26wy6r7trHjy5+wts8MJzMPFhss
gU6UBFv2oYUI+uWG10Zv3PB91Q98BPdbYkGdm/zxwgFMLFVkoyhwC1i7NnbDlWRQL1TLWIwJD/sh
6gLypuTWrWBl+CZepFhq2k50BhB+ADHtOEHngxZQcpEjQKip696Xoni5aqZMvMhSVKwCUcKQgAME
Vbrnx3cfLBQhykPgW/rxupU24SKjYG1Yl61IVNm/Wz44b8kWV+HKQphwkXSoSmF1QHDiJeCbkumB
0+ZweXJWTMykB0MxN17cQ+xPTyztHlWH5MgcOoqoAX5wwyGu9XH+rA/hgWaM+KmFg5a4UL+2wmMg
+icw2F458YYdt7Y/54WT4kltdo5LaO8GtlUpvTbxhvXmTdqFYZ2NSdA3Q5wrLV6DsOMbYdPKUW2i
Z1qvswcuyzEBzXDsNs1+COeoAIK50FcBdCg1FVak40K9vM5xzI1i76sZ4sslLnyX987K7JjgmWyu
4dvysk7U/NUJcedqtujL11o2ooChqEPV5QVOGX/4kwrXm6BRkU9boN+VDWmiZebRp1KSAI8KXtPd
jxDaegHhUZrolm0Rca91YcQAclC+doYQD3cq+0Z0uRthatGgyq166rUpOnf8wajwxljymaLqBtUx
d4CRvwSN/ue6dT13+aFpCxKTqeXnIzI2boQKgLjf8jZrgzZMtQR+1eIdWs5qO7KyKWrYdT6GGZaK
agBfncGGSZl7SYEyedKHr37m7C9PydpyGqdt0Tu+GCuCHaNwwJL0tTrz/szlFi/NynFoImKoK8Dk
qjkkinS9r9ifciLHpckiq+Aocug2DHblK0xgDGvAWsTEiJhBDw/KcoHtcd7L/iqgL6UmNoaQugaY
B3y9nKLkpbBvSnXyG31z1RKYoJihmMolrxDwpG2jdxXtHQDd6J1VDVulDGvTY9gsSlCkcPolS6go
fuacJYLwX3PbfL38ASvu3kTG9ArU0qrBB8i0eLT6ikcjs+4dNzj5XL1c7mPFwEwir6xMa6gm4ykz
d+5cSxztiR0ut7yyQ02EDKjIZYEnAJWAm+Sr4uTQBfqLzJZjisNci2kLYLVyKzcJvfAk2KajRSFg
YDt/87mA1HivItspHnvpH0cFBWoAr6eoD/It0ri1dTeMe2o96YQpMNItDp54LNBfqhRQQHm/dVR+
roMM2zBi6dIaWTkuvQQeYmyeOUgXTpmCiNwuVH36xSkkDofhGaVHUF8LcMUSUWudo6ROeSUoIEKf
xinqC6YoZR7ZV4udQQOsGwoG0qRKPM5e3/3KCBnmmDsLHoMC8Ovvaz/v+ziovS3/vTJT/4eLmVnI
ZuhVJlCQmqOgoa8N6rEjMm1dC1b2r4l3AevrjCw+OijcZ1+AwfT98u5dG/h5V3840sA3WEB9w9PJ
Yt8V/J+B38n5n8tNr5i1SfSFmKuHDgDKG3xuNy0UmkurjSQBiQ1Ynzxxn9aK7C53tTY756/78BWZ
Qxxv9meN8uog6qaHxdpCW6+1fP79Q8sBSlKzjqLlVvzw+t/O1pGw1q5x4KNOIidjO57nvd3nurh3
NLsuejYpvazwnIEICp1Uy5QjCVW+9aI9egUYg4pOxZdnfG3fGK4h97Tfal6mpx40mzYlj2GWHexs
Ky+7Nj2GV6ACJD5ukXFEWkNxg1LO5q5Dff7G4P99yfskEWWCZwonFEz3A8y1HvwbK1/yqA6IG/d9
iRN0rmVULOlgRVZg5Yd+KulusHUdV6z0o1GJMhqaZXwfwbWw6wKQmQUpCrQiC6IRyMul4E4fgFwM
3areOOJXpsME4uRF27nh0uuEyKZ542XI75Xi/ffLa7liqCYCB9zqfdkVmTqFldfGWZtlt9a4qF3u
u0Xkla3cX9fPuf8PtkRnXtR9PmlE5ksZuT6YYYrwbS5bZ2eBN+LKXkxf0FVThVhLJ5AqVf6fGvqn
RXdruxvx9NpSnH//8BEoGBhUZ2HryPZPwX+F9RY921rDhkdwKRnDzEHDgZfgcIsX5yrIK6WmXs+0
YMRLu8AhBPUrJ1TGnGVfeOq9XV7XtZEbvqCBZAYh0IFNQnt8oSiVq+YtwOmKm3EMPwCmyDDoArjJ
3LKBwgxuO+U/g6tyd3nk52vzJ37ARNMsPg9ltRDwGBH1ljtgzEjTh7r3h8jxzulDl/9jaxBdXO5t
ZZ5MeM0irOXf61LikkeqgWoSW3felWky6bfyBTz2gMXj5UFC+4VHXBRRD4b+y+Nea92wW4R909CS
Zkx0EOx7KDc5xN4hrXS59bVZMew1oH7WWwRjLysnGq37SW8BUFb8mkm1FTbUsuZlBFtUFoDRdI6X
sdsP/MtUb8UdazNj2CxKfxEiSzkmTDqRzu/omeZx3gjN1ibGuLl3ILBOe7APIw0/RPn8SNS3yzO+
cmMx0TO9M3ctq3CT6Cx9knkT096OtEBhVL5bAK643Mva8A3TDXukHhyGxIPP/a+Sy9ju6+fLTf8r
6fWJ3ZrQmcBRY8tn1NanbcrdqBspiQZRuLupl2w3DxS0GkL5OyBrkCsIBJiPiWuzXZl1fAcJeHoD
8RKZ2KG37CwdQscAd6nE6lv5FfQcPfARso/rGVSlBeShHjxvbsqoayAko4u2PqRVHuBEoeODz9vw
aDtdsffrzN1VdYiIq6C/Ln/nyhQSY3tpiRJe3WADz5T/Kmj+e8mgV3657ZVNYHK84Ftm1rRLlYCv
ArBnq3kRSwlpJ/9lHNS9I/VWynLFCk1+MhEqzwk48L2oX3OiKpRfZStfILa011N73aMlNW4xfRWQ
WQapxKMlf/Jk+hMsnhu1Nf9mIT7ba4b3myWciGadTqYAUlQ9Cmz3eBa1YmgLaTcCwWmVRjlPm1hR
Z9irpQGwGCJ8KmIp5JLqfMyPXMrhlblS3Pm8oFG9gJOkyQuy70edPdfglX0lHvghMt0NB8xKdxjm
OdjhaQZMOI2dHYqw6F+zapAnh9mSRlYf8DzOJyr+uoOwv4JYRB9Ap+PrSEPS+1Gkc7OHPrK9B9wH
Nc0I/e36G/GttD7qivk7sFuRBz3Q/hbFDvnBFU75TGVG/tZZpr6NpdKPNto4yhZ07YDCBTfw0lD/
4Y73mMsOydp8AR3cxl5c2SLkvP8/xFSDlTE7DXHKT/1YRjYIFUrZ39nL9DMb9MYW+dRVAxtluCPb
0RYNMhuRhLtPRbmv6ltv2ALZrTRu0ntZy6JK6/zS4mXgBW3GaYysPH9p1bwRda51cA5gPsyQJYOw
CMHvBcJLeT8R8qsLqsNgWVeFJrZvUntRl2Y+d6AwLEfy3GRgl+AZHY6XXc3a4A0L8sFyIDEl4Yla
Pyf1sPRvcksrca3p8+8f5sVBxrCf9WJBZfhhhJorAxNWwzaOmbXGjW0Jlh0qGz6npzl8auY2zuUX
2W/l1j717Zhxw7cP0EZHfVZhnThpv9Y14zhqli3pMPtzhk40b/93YlBGI1IUPvMzSF+LqB5185fh
9ehLyTJSxgscSBX5HLgBUEQ5MYRkvzmaL78l4PYxVY536xI5gq2bqdseIOFTxhtvz/GA8FOGtQ3a
goXbiW/TBXJgqg92qbTGNK4rKA8uePAlEc8H+VDDV+xQoG7/PENE41TxMakgohHP5TA8utaSogpH
sDCuhyn8ASrDro1Cl4e3k2VZdayDVOhoKgYviGXTfu/CCXTZwlfTC3je6T3EOGoZF1JBIW0Kc+sP
s0pP7jpteY99aoFPo7E9WexD5qoXmzIwF2nIGP3mnKeIGIKcvS3cX+JRCnD4T8QHumbuvrmZNfwY
OfM5XgUFgz6Gjry+yW/9FEcYnL190mrooWqNh/JRyeGFtP1f0PU293kO7GEAXr/5uSpKke5ImLW/
8sqeooqTDmLGtYuuymC8cYJJPbMi6w922oov6Twt+Fv9kmySYH8anbjCO9mphJpJ4nFNnoIAdhkg
h/rb9Zh3FPAKDwUIxA92Qa19VlGxy73SBsOy28atM7WxZlMX+7PtHxa8eD7Omav/EgtFxfdVD3Sk
0CW4wGrhdYc6JW3kajH8sEJbfOstZ9xz6qIKeXCmuHEZxLUJyHynsXDiIO2Ke3u287hJpxGX91qO
+zLN3eI2aAft3uQtOOxjC6qz/Y7bsvxByll/aUAE8z66BZn2rvT86kBtK6zjQaTVHepJlttFE9bt
Ztqwb10RLjLymc1vFp07ePqBcQRB4Qxx45UeqPEzGuwmtxm/g1ETtU+Z5zd78LXoKq6kQ4/gvnXu
C8aDL7ix+BQMXBWwQqj9v+nBUd5HtWZVFvfMCtu9BKlhRLyqWW4dDdplcAF6edJ13nTwOY/BqoUX
oaKX0QI3AKg/0a+VtTiQXcptcai8Jn0Oh3m6DQdvyIHW78GGwqp+35WBOKRlo89cY0ED2Y1WQU68
rNhf1Ota72GeZW8NL2E4uWgctZdO3946qescm8JjT7ppeBcFtWju+dJRf4+8+/I9kIJE/tKPb+Bl
cMsd7Qu3j8e+F2rfgCJvr0bLO6BuYAQVjmfdCkmqN8QiwWsAcZTIptqFIDhAU0HXzM9ZY8mbvmUc
VTxIPgy+L/Z1S4q3ugHFQNCk4ns6SOtmEFDFC3j9ggIkeju3oZRR4Ln6R5dNGA5Ikndz65IIq01O
ZKn5UxHQpTrS0PdYfM1BgtrR/zo1xgEggyvokhCsHViL84sAxEyypdpf14FxzLLAbQtWKJVkvv+e
BZpHbgA1DLfbqtT+N+r9v2gS0vRGpGq72aI4aJhOyyMAs/nT+Db/tLuouy9ep2frh/09+D6+qGd1
nz64Xy5/1KfRFbo0jt+8Y42bF0Fwot1SRyjfTcHTUy4Wj3oWdJBWXLYISNd6Mk7j3oLQs1zS4DQG
+mQF/CXn048Z6uQ8b7Z4wz4/lJkJqVUtdSCpYAeQnr/lzXdR/Vk2aZrX2jbOZDJnAcqYUdej9XJr
s3w/sfTQg57suoUwzuSp60TuMz0Dc5L9agnQ+a0iDuqn+Xep/Y04d6VSkJlIWtCCFsrzwfqIAI7v
0qk5QHjilTbNN1AFI8kyPTI+vjgOIC8WZGQjIfIn3ioVFdlWOeSnd0vsOCPWDvNJdk7vVkAH2cUx
t8phV1W+eFQe2B9zPNkdqQq2Lg+fB1LMRN0OftHNvUDoyq1A3y8QQY7PH/dyec0+/xTfZCRNnbmE
HLdtnVpAkBRTEcnYLsu/tANe99qrwPSI1owJq0iJBRhHldSK5QctUvnCJz3RqLK2CBVX9raJvUWS
g3fWDKR7EAKsGKW4CkVysNL7xa3nr5cna20pDPu3oCaTBm42JWA1a26VbvXRWlj/z3Wtn3v9EOtb
KdR2bIqNzQZPPYXIUNzqKVNXtm7YvrLmWdjCTk94OqijotYPoM7Kd5eHvjb5huUHYAEvgtAvk3oK
kGMTKbtdMjLulsCbN9Koa10YSfiqGNORW216sqHKGhY+ePHnXdZulAR8bgbMVK/13I4JMrAymRY7
jByBmLDOcz9aWvErWxAIOptFqCsfYgJgx3J2wjmfcGgEAC0yOKllX4fXpQGYiXmdKtepaF2BYL5t
43E+tkDLCL+9ubzOKwegCXUlZTATRvkAhuwfAVkiu/w1QNZyCDdupOet/kn0YOJdFyCDQbEajgkw
P93OC1n1CkAapI6uG75hv86sfHeGYs2JdyLmSkZl9wja8sjdMrK1tTVMuLMLaLK1Q3qqR/5ui/DW
7/0XN8/+XB7/2vQYNtxibjKJ9++T04/Z3dARFCF24caz+trYDRsGa0do9wRlxaIjJ59ZP4vKPYG3
eavEf23vGAYMyFNTLhNSGUX4zR8SnJ+3ZZ60OjtenpwVEzYRryxHTFtmeXhqq6o5A8sfKHWjUJHY
RvraaqyXy/2sLIIJfh3EhIJT30GECz3aOG08+5koe0ukY2UVTMa4zhKZFmekHqKKXaX1jrd/WP39
8tBXlsCEvyKZVNo+l25ioeqIqH8mYHdF/r3crBA63yM+sV+TJE5lHuOhBd+GC3UR60aGXwQrdKyF
k1q4rWfqCRkTqXbuWX7g8ketrcd5Jj8cm7rx3bbskDrsvPkYuu0TadPr3JFJEjcENrhcwQsDhkO2
xLJH0nsc6OG6cRvG3OQlV22KQN8qg/t5aL/bQ75xmq1NiWHK3ZALd+msMmlAy3zXWwWKaLIm3Xox
WFlkw5CrdhyJzsbglCHjQDxwD4g8GvVWqnbFjk1ELG7eXalyBY3utvndsj9TDXFeJIxoDbIi/zoa
HmYiYi2G/EU5oJeupziG+VfRjseluwqjZDMTEcvtgUwkPBuC9dXOit1wzvuBokGPG0u8YsomKDar
PUE74qWnov9lgc/p0LpWwkfrQdbLFiZvxReZKrdZl8kcGKDgRIBNHhdyI8m3dqzjy/t/rXXDbpFk
mtw+s9C6Z0WQFw26EDwoG42vWIAJh62pRAYIFN8ncD900VzJX9pRfy4P/JyN+cTJmYDYFMBHiCno
4ITsVhehtjcOOpAb4MZ0qx08tfrpXeoIlPB1172OMBMaOyJLRXy88iZTNuyCGfG79JwdC8RGre2/
74iffZJh0v7Ylgsf9JTwxlqO/RLgdlMU3avgC90hAVzGUD+QByURdnjIer3iBgxitDCvjxXUoHa9
N4Kr0J0lveFONe6HCso8yGOkW8HD2noaF0g7mKyU+rab4MH7H/BK1iUqKWnwz+UVXdmKJrq16lAD
kjZNeMrHIKbTj0J/t5aNM3et7fNR+eF4KqYUFTLEB/+4RaGTIMJfrPWTBnN43djPbvRD+5V2CqeV
CEd88CKq+a1sX0q18Sq34opNhKvWU102M+JNexki0DgcJhSS421Xzu2+2yJ2W1lak9gNrGQjL7IU
QW04vJaEJKQpN5zk2vjPXX6YG6dUUA+Y3PBkSeubDue/tl37JJp7OtzRIS334JDO9pfXYcUhm8K2
eBagbTW2bpLx/MlW0CHJWIJqwEfu6w2nttaFcaxT+IEp4wQn45AukSyg44JCZi+ioHBJiy3M2Np6
GL4ATxZeDvkON6EMAu1TfaTL1qm41rRhxT1dfBDToSa9H1oWTf1S7AWVvy4vwIqhmZhXIDzl7AFg
mDSo799BOjqLarv6R1hbG3WtA8OSQyC5JEiIETLobIcMxMmvGUTmt0iXVlbXRKlaUOboKQPzRzpX
T1ZuxWmP+1fXPJCtHlbMwVSXbYjt9MIBjWoKSWeeQnOFj+7uf5x9WZOcuNbtLyICEIN4ZcqsrHmy
q/xC2O0uAZIAARrQr7+rzlN/vsftiPPmcNg5oWHvtdfg4YJdSjIttTNJ8oelCs37797t82f8x+ab
vEkJ2BX+eurXGFlmXfpCAKBf2U4tp3gW68dm2PqGDdq/arBbTpIMPaZBGeghEyZhX6coTRuBqeFU
0nANvrmJD8ihdf2T2kbyxQD0h/WS3c/D0fUPW0bZTYYIsioHXeZ6JRO7VUmSXRFYldfhXPg7LtPj
IXbrcML9PdVhaKKxzIqZtfN+yIaKKPpb8UI2cXxgVMlX5F0Ui37XmDAclQkG9MRS85c4MzDlNOj/
EE6VdWXqiH7okEP/1xQO+d5+DiTqHgLjy772SZvLePiwRTp/UXuAtL9pWL8WQHweMMx3lw1c2CtO
ev8YRDlM4HdoKq6sGYKhHGYWXoWis/d89PNnZlT3swg21ha8Z/Wy9/0bhhvbjzXIw5sho2aoFm5H
3sICzmBAFolrJzJSQ0UCMmYQukekbHRf/eyiHwHABIw09+Epx05ZypH1EpRcSEZLNWiUTEMBt8Il
5ARz4wxD7WBb7hbXywb9b+xLHBGHvuCL+65KfRTOSP8btgbGP4jI7KbgekmP8BkCFLA1M9qlN/m2
RxeTF6LkeUpfdDKPpMmXmWXVNqi1HQaat9hhYmpDOJc/zkl8kKbPyT7VSYxJcNRtMa0w5eTgbHvz
moWzf7YQGtRIDo+wHJhq10TqFkzRqV1mj7hANZurOR3YxQ2DaZAwPDWJnBGA5HYEa/Yxps9mN+d4
8eoSTvN6hfjSuJFuTx9hQ7u/oQPUO34FGZ+PnK6lxyD4jIInKyGgg6AcC7aAdmdzTwVJcqybOEBY
WdGdJkfjFl68U83UlJwO16cVIkVpORze/Uxpv95IcAG+ZIaK23CVqsY9pe6REHO8dbOZKrNiYhFZ
YlrQdr9nJsNgvgA4cDuriTaGpnBE35X8Owcw+qCoS2vcZ/pmxdu1iUNOM0gIExhWHfqOGYEtMCvS
bcxhMqo2Mz9HGdzUc6YOWSaYKNyybaZfmYO6PF358CBdsN7PfRzBfJd01cSdqskRiAqu+UWzk2j/
kphjbqcOjNMppKJhesCPHmrT5D1excIYomJ4Erc+JNFNtkW21UlB8eiOrE36TDQknFZ41KfdncLM
C0SzSJQr6WOES/PlW7JutEzEMt0MAzJ5dhAhbtI1oY/edsNttHSu2pI+fwvhR1KFURA+2liuICiG
4G4sJiOPbhHxOZvz6Bw6rEweGX8nDRAPx7L+h8e8/YQwqO4U0HhvVpLsXyJyvMPdm1ylq49O27HB
ZHY/kjIOvbsNKAboJYkw8cbERJzzziVvdNe+mcN1jMo5QGwfZK7J3YIKvRoPKA7K4kizGglTH7Dh
kddiW4ufcTFmJWNMVEkB9/xWDoX5grTrLwhyR9ZVwto03fkZjExIwUxg0y8js+yn52yuhkm44yKy
bLtonQZVEkQzDF65f0YaarZURWG71koiHuJkXJ645j+DDKl5YZ/PT2rW8rL7nID+loVDJYyGK3Qv
5kbJgtzlqcDUn6iwAamBvRP86YKSJsdpN5q8PCa61KGPglIgRqRm8/xuJQ+utnD0X2aInl7YbOYq
d6J/BxfCkAqji/574WKfnLfR8DsWY+w/HQyCgmUV8zM4n+KqoDDdlpEVL4kFztvYLO1OwqX2Os6O
7TvRbhfVALP+u0wLiHCTvPg7XfsAGXZj1GBmj+8bwjhlk9JV1vC0cnmQtYOeojMMLEhNsjC+phB3
NnKUHVK2PhWMDnTypE27nJ0GKZa13Haer5XI+wGeM1t/El023ne5RAjFtuKHjLqoiZdsAY0kii4H
c0O1W6KwfIv+niUpffY+WJ6tlsdrpGZ6CkHbuqHUuTqhUw5gYT9OKYVwoyqCzsBraBu++rEP6wxh
Iye/+aS0G6jQ+zFPr94syHRb8ekFAimrDIdO6UmRvhJG1JM85r0ZVLj/YFMA7MJywc5i7R/3CWZh
azzr07oEuEl7H+p69XYv00gHzSdJ9S2zpH+Ilj05MStsveWJqXiA5DcWanmLAfHeQvzY3xzSmJ9q
mac7ioO/HWaKNDjPYEiox2SsMNwht0ESBVcGaU1nLAusEJrKK8li0VoQ7BqpwqxKV6tLL3BuKzym
vUqtpG1EaPg6S2nho7/Q9FHzjEK9WCzBzw3Aya2CwOs+teqT4/IZiGgl+wLVNX0bQjFiTrnw2z6z
2YnulNTWdeqiI7yA9Uri/F71w2jW7dJHA1zzZ9y9L3lAQI3JuuRRrpsq5RaL5yNkfqyY0eHWFKrv
vk7URZcZIDhIN5yfiJTjV2EzgYM5Be/ryLYHofOsKiwhsG/XBr4ofjltalheJxi7twVd+JfkGP/a
JriY1ibPjxt4O+xNrox5QTGBLd9Fw3B1EGuvErCAQOyGaLCoIqbBAktxtPonglbuPXRTtjZCQOQJ
MveTR9i7GIoSRiOVETgWOVlKd3zKRdKuJ9F9KqdONbFZXTsWbPpSQJp4iWWArbVO8kzyTq1lvg6w
spBuyNjtBnbeWumAGNNuOB7PIUS9cVWsuH29nmYwfnkon0MZRTV3EHqaUUTPM0eQ8OQIeg8JwIMo
qFLNlIqgCY4ue/RzFDY4tsKaRdZ+hHRbGpjoO3V/gORdTjbzkIQgwhVfdf1JfaqQPCm5e49o5EBt
jHqS4GYbi7BeUf+8qWBfXqMihWGL4rFstTa6MlgtsnTg045VdCTsPetwAZAl+lAi9M+HmQpQJzpN
dbnykCDVz6YgVuVrupRqnGkbdMJVmqYWAuxAn3AUgkY1U3Nl5iCrQO9LlnI2xa6raAnYexoU/HqK
EXcoQ2UNHPjyuQQ1ughqmREciUeeX/V5rk9gvvh7Q+fiNclhvw8sHCa8QtsKdt/hT1ClOGKkFEKR
jAK/yZgtaviW8ZN3Q6gqikzjvl4GtAGlScBALIc1cA8pG0zrFHJq4I2MmRXtp4ZnnrcHcrEvWmYc
rDPC+H1G+/kaFmbDSwJedFHCcza4IwGbHYZcI457sgfxq5xl/qFBIv8eFhrXb+6T7TJ41MujxNA8
CpU4mz2PUVzS6cHlVpy6NNYvq8nWRzniAhGOkzpWic9LqTLO0IH2npa7Cv2LnSSYfaBpCVEKuBxn
F8nARlbYb6+bkmPN1jGOYUN3yHuahR2pp0zGMOJNMhxFmbCk6bwMvsaT79ZqQircB8vh9kjcqu7A
JMGwbsh8Y3OhQZKMRlmpTFBIGyfVfSTq2KoFXlHf9C4R7+acbaYkJ887jd0d37u4L9nhEzDp2NL9
3EAWT89wNAaHJIltYR/ButmnCmEDextk6jxCkgjxKmjhDU2G7UQ7xq+DbMpclTketn6Aq1fp4tg9
bNKA2w7PjDajq6/tpsH6LMzhq9H6SFUTkShmnBum51CzodHKq3vvLGRYuwfDroQW1D1aufsWkilg
ZkHhx8/SPsAfVxiBBn5bsQdC3sC+BEUTMp5asSogMcK6uJJK8cuKO1ZWXGmccIPbp6xKsm5+El0I
eixo52E7o067mpIQHebA2RXLVYfUC40mx+zdlSIRgrMLEYSNi2J5tbnRNSqdpluEbQ0X/LxR5fYi
ak0qF9BuovFudXN30lumyi0a4LCLUFB1s0YRr1yxy3NfrOQWDjfqm4XFxXpFj2BtAznMj4oWcbMx
nd2MKe4LkCqOhxxJFQ9wYdBZuS46vV7C0d7TUPu1QmbtcR7UkIUYloPXGmQ9BAV+IUiyDlijcO2+
BmLPbhOyCAYdy6xOY8HTlgza4m5HCVJOoIJUa5yOsC3ow0sijDjZpFifELQ9f/Moss+zZzPyt41A
/NDORQ33NZEi8oGrueaz76t0Ce07S9f8TS2g/YK1O48lS2w/wZ8Nnd1MovC6YCL/i9sJAb+j4FvV
C9ADUdv1N3RYWRNIbT8pUdFSVIPf8Rd8Y69h5uWNDyT7G4TTsB14p04CTlmnxIm45rlO6tTjIQFb
7R/cuPuxsXDfboc4AJ8ym4cTgmnTm+KQAvtGxLB+1wyNp4guLEzVUEEeML/2G1c/4MOSvEs6pN/x
+eETJ+gSI64FnOkAcjIwMGP5deUsNNAphHGrZqXrOJyKc8LT/S1bouQqUIt/WUNXF94fttTrtmsY
a+WR6662Xk5PM0GdVG9yHODZMISmqOKgW+o+G49W9cSDNcyjzw81+xkqXKRQ2L5Y5HnATXA/0Y0+
hqsqrsH3sLRllM03a2635tNHw1brzlbMd4NxeJ+FpvykzIwuZrALui6y1v2i1mYYSFqGYMeigy9M
VeRDiMJVyy9i2NR3KlGRNvHB0/weeie5Pscw3+zfe4zK+mZE0zxUoVT+C7gI8bWcx/ic+0KVBZST
p2llKY6SxAE5ec5m2jVOx2mzJHIZ6rmYoqsujva4hHcltnKk7PID44ipjCe9v8FEL6nB502uUIlt
S0XspF5GM+6sTINDpWWOoc4ruLBpXzOdEuAhcxFdQJYGgRUyyOy8GYkTgaEdbfei+yuG9ewDapW1
RHZjFtcuYDDSVoNwSc26s0Z/MD2An26Xyic0n8CbVso2xTwgsK1b+FAFQLX+7qDVb62eCxS2h5xO
xehFCRGaLKFF217zTvb4bnFxRQJvfzBKzQnpJLwy+BGf4uIIX5TIunrfE4JDKCPT9QT4p9QS1tIl
0me3K7Pv0x0sJMZm5RNv4QsbvGlp3KVAjXYRoJHfwAI8EeUUzmFrLR1rLffhbGkgT7lK+e1sIoAt
wOo9KMZJckoIxBBH4S8e1XYJDAiTSDb7O4HeqCYWBWApIFc5J8EhsRrRF3EwwiZ5KwuZNRkT6ykI
rCn7PRvaLhvcrdOHPWMB51XkzdwUXSpvFzExtAJ5cdqS1ZQ5Otl3JaIRtdzB2xhudg+dzXc8Xz/K
Bmf288zQKsUFt885hxckSXRyTjoYdHR8p+0kZ3q/Fl18peOu66EzSLqajLtrFpnvF4otvKNa3ovv
R4ptWqpF05slgNfmtGp96ylYVmo3wwtM8/x3lI/ibQyMqeSEK7yGh0CE+sQIdwej0cmjAgeMMegs
u5cc5heBhvAIucwONzTwo9ajMX3U06b/LuC9QhElhhDNYbKBLg066zqYi3CvkFmAU1mhRdpyGjU4
iEHtFrddZAB+TaOrAyGBcykVQxowyKYLBajFGagSGB7x5BrJyqQ2rDBtOtIMOCMZXtWUawwUR4tG
xc3sLaRyeMRuYiW30XCT84TVs0/hQwWdYhN/tmUlCGzClWBGdDWazfiyIb60x+BtnU1FeMzeUUOF
DXh5+WU7nLoUo5tv1wDx0WpaF0StJ/Yxh9XdSaVxfL3m/XLDCZc/IGEoIEkL6SkiWSJLO7ruBCgx
v3JuiiEHFvY9OshxyrPuU8BF5vFOFz6E31G0PWX9lr72HCYKgklkSmseJhcUguHVEhh8/tyok5FA
WtfgyG6A3ceXTBwp7FnsgAs/1OdO5cgKH8c+ryaG8SFuCkRoyiXIfhZuxM3ZTRIXWzyvMWzmVUTP
Vnb0LBcHvTLsv4qm2xdQxldGR2AgOZ/pZ1e3G2gPpqLptXM3n2FCJyrscVso2EUeqfUf25r0J9/3
0R1lyM8s8xiywhUBdk8TEoKuEVyA6T4POtSkXWAd9PVQ5FUbtFnfgPwlf0cTmL4A0yCy6FIo56BK
BJ3BbnlepmkO1oEBnvEN1hHDs1miPX3gy2LiOo1g7lstmdUfORXjC3Cx/NaxLbE1jYfpnu+5awfh
x/vJ9xFECEv6YKI4x4XJlw+mC/5EFSR/kKhgzApX4qWhhq4NT4RqQmt5dYRFeEPihZ7dHKt2FjKG
A+eMVihymAtkhaJfu21Yz6hy5ocOB2lDwUg5621hP8WY5Jd5M/TOd86d4J+rrsikppdYQ6pfbhjq
vMU9MFOJvr2BtIac94yvp8UM4Y2moYPZfZ/BI7XAOJviOv4IkrhLS3HA0rgGbTx+6ByV51APqNiO
CR18GSY91Aew0VIlG4Po0q+gL0PmIU4JftRbB60ANNJTD1HTvFB2twZFjxnHsLWoCON3NS2dqdlW
EPRwCkSGcfFPnkhYTSUpwbwYEXXxiYTj0J2y1fC/KGqoCxUyT0D4pcfN4gGKVZvN4IecwqZ7dNJ/
n93KESO5Z+vJmDT+0lm3NF7H2taL3miVYdc/GQe/dWOn8Hs49Uf9+XGqwOOo6RTUEgWso87Qo/Db
zmamDqKx+Mn34CMMIeg0/X68LshBb4MC4qfJHPH7qtLlnizu+KbJCGSWFluzmX55nVFkNJNkvA77
ucYlVocqKuyZHhZuzRAMJWdj5/hLppBHjugmvUD7wUPgsTvkO2WUOYDyKSYCr/lnbcYCJi4oEigs
c4WobVDodk91UEUZWrvDDfNQotf2L7rfi5IHafgjNL64ipEg/Tjpdb0BdIFsssPQFq1YcdYd6rNl
AKDOcY+dZqlpEyHK5NKjy7MVCD7JKe3lfDI++uHzLn+aA0Fx++HbcAa0zm2S/0zN3N8gUDq45jha
XsJ1CCrNZIZrr9N3s0MszoZJY1n4HZXAvEABjjbIT9RUfQbINRrz5R0z4fE2IDiuiWOuIurIr2Ok
2zVq58P3CQ5qjcBM43bhEuc8B2cLT3CYj/LASGWrgBdPjemgNreFIE84GLrWw2sftSuZbunRpah6
UQc+x/AduHgUTqeZT/5K2DCt0Iqh83DjhhIbODg5uvg06D19RoL4WKPqwLWqj6Hpu8Cxcg/yosIA
RN1BWCS/eb6NZQyNV3UUQlZx4lEQMcsbuDhFVbx8wvfKfS0+dcBbEXK88iG/urnf7g+5RC+I0/1q
1gCBIitjX+0efzjYIpSjMjKtIddRNcJ90hpT/g9yTPbnHjMAcs5CASMK3XDL+6OBb4vH7wFgLix9
EgLpLfKtpaKgb36W/mU5esmqUaccjRwZi3LM4O3Sk2woEaqRQxGN4zLPAUNDvOWvDA/cDQOn8ilh
B7b/vvMnbnoFUVxIrzSqlAbX2HQb7rS7H9Z1fofkzCNJmUynFeljVaIHUZsFN6Eyiy8lqpKp9Cje
2zzKs7Y/AP2h4OR3DmVgUWc5Ayuxy4MmWUnRLjyOKzO74kyUDmtUorTJMw2mh0yoLNeDvKWDdTAW
m4sbnnjZZHAGelztOiGKaeYAWQJ2XtRe3IF2sTWaoMTmSEWqUa7qU7crXOCG5XBO66j/gpowvctG
Hn1oxwugrTBssz49kNbAiqkKQ3VULLU/eob+rZx3kb5GfficOCq2Zp24/igCSODi8FAtVG3L3R4D
sR+zcfmaHH1+QVj20aSKyjrbts/lhe7EDQurB8lptYahLZENMVXIAxi+iQz/7ohF0vI+JENp111f
FUc3n0iH4RNMbvT7MCThmQW9aTH2RqPE1qW/6WyKXQgctOwpFDI53d9xBgEo6OailnLZXwQv0tYA
rDizJEsfoQoi+CI55i7QSUcQPh1ASE8OU4DPY3uBgWk3hvFfYPxFb8HWRffQp0WnOYDjQqdNfuk9
BjWDzMl1PAKPxvQI+VcxfGDcgUnn2Ns3kS2+RqWDVzUzb6cAMjRYyC5XcZznlQS2DRl+YevCDHvl
glnWnaT63EdY9W4CRFAeqMOfaLDwEyTx3bWzs4Wo1E+XmaOVTEdbXHUJzCGOfeQvyF/7gRHM1FhI
XptiTxhgeCCmgR1CmOMbPFY38rVMUFndYYVG9YhC5OoQC4e6KDsune4dtL+zr48d/ansRo1VnJiH
lU3mhPqC5tjbiaoh5BNjjcoKbtDL2p+7ddgvJsHAdbqfQF/PS6YoVKOA/is12SMqdTrlF9h6byfH
zPDpJLSlD2AqDz2ksnMKEqjdfi4A+u9TMq7muQfAysqBxvG9Oww2ZtgvS5vwaPoeJUdyTfke3cdi
Hy5bntGssppjUjWMe86AagcCnwBG+hIgsBJD6SKD2dmigWb2bJJVKiNJyhn1ScOXNHqjhUGet/TJ
Dv2ZytrJ+rjOhQVg2ONENF23ZG0wLRt0cYFowdUf68EZUS8oD7/azadgUqli/D6QaTZNEC6SNPD9
2P9CfsbsG9GHcCIa4+GSkSz7tux8urB8cn/BYtZsZcam7DZfWfRQ9CgqgVRGt/E2J1jP/Vii0b8d
hpzdFgYGuGbD/y4pBmdpPeGMXOsEA+9riOnYadojIRvCpu1Mtg3VDmZU49Ua8LEZNt5fuWXx37b+
0K4S04rU9zmy343I7VfXZ+7OKpa0gcjiEyZTGQzxlvFWCbPeSWLldTbEyXMkkiCsJ201zEXQRGC7
7yc1bcWNGOXx6PxeNCk7jlM09xnkGEoCsNx6Dq3vjv4cpxMg2iVG/S8gji9s3+TiSNDPhnCW6vVu
vusA2mdAdDwEMOawL4pk6r4l20IapKuwU07GoR0zuj/KKDXNDLykyvXBLgDQp8fQsajSCJhpWVgU
zzlj7iVHOvIpjOh4u/xFo0C/gOTvsrLf4hUyiIUs853enNbliOVXJRCqwuwTWORbenRYOjrnN3nM
c3zco2ujKD5u+MjRvYV6Te/CzCw/MPaGljomcfaOQmdP4Hc5ElPvcb731cg4oI4NHqI3gMTT8Sbc
+xmEJq8xQE6seeyVAmaQpSRrLI+4aIbO6HO2E2TZEm2PM00ce+tUGrTdApV2a6wMblyMfVNGUzR9
Q8CM/phEOHhw1dLuK3ofXoN2FF2lueqhGVplc4AWgH7IJweGzsnuqoXSz8k8tMFpgoYIZai77wp8
eqiYB1Wmx+hv6Zb6n0MfBNXMTdCYCGLBCj6r7p4fsX+KQtd/o3TyJ0+9i8vEOlEdUNHDcIgN+k5B
9Hd9kP6d+omfXJGKv7Xe+AUQk36FhjutdoKspGqf81eyp/ZtGSasj2PePiz23euCGT85qZDvZ+jo
O2iIeX5fQOx9K5MV1BeENH6ELuQQ2ImlDQZ8PlBReFACp/9U3FmRsnJTNifo0w8RoUuV/m5F0CYO
HdyCtR7A1zkh3KOHrJvnKMq6MAwbmHBDvE2IXF4KjXK61PAUCJuhUFPapH24t/2GAUrh873Z0fVd
9AGFWcnHoPiZ95l8Fju0JOW+7erJI2N2Qwt+LLSC5U9Qfsrwz3sU0mpenHiQPEUjLAEB/JVrvkSX
/dAhiHpqaw50EBj0BoZMJdwMOg0AC3GqiAbGFbmMEgMvMHSKCkgWe/QJOt/BkONmxyjinVOavuQq
EbcomvYnkR/irA4u633CmAKJOznAnTU+7RT9tMXzeZiQXtHgXhcVTQl7VEdnH3Jrb5Ho8ne/TdGd
SlNVw4sQk3AR8dOKTqUMj0Q2bsYqRQIG53VKhujDYsh/haC19d7jYqxTvssT4OAZ+Za2uD4Gjyab
ZmkTwDOkzEi6AdfJ5g/stvEhkoVtVZfah9j64QqQTv4QY/hRIUChr5WagR3E6w6MXLuuwcToOB8D
pBAWTemXhGbiPg1pcgeHmegGY56+yvCAGnh7Y5JkvK3XAzSIjUzbzbrFySMhLPlAbz2fFwlbK7BS
bHhKNAw8ShJ38aON4rH9nEEb8Do4dLcxehBMRHPgtnB4rSI3iCYMsDbHHQgUguqW22gGHK57YDo1
hIfdGWt6vJ6zlbWKpFC4Cy5wnVm9oqSf8rWLG9aX2x1Qj36dIOzW6IsvOQZ6mC/h1jUKmHnSE3eH
8YcuLdvH9xDVq61MKuSPCSlWh+iWEwK8smYesYL+nZr3O2rbLzxMnnMlcvoZoCZBnZFTmLYgGdyM
gaNoHbvXf3+X3/HzyP8lnCWyI7IHc+M6A2wooZBCjwDQXvCX/+31f6FfrhuihGyhkJ0O+4++DCSd
waCK6UfPj6L59/f4DUOS/EK+PDzYX7OBi4/h6IYeceL+++v+TjX9q9EgWgoeUYccQTXul3HnaEPh
sPQ5IB3EUo+DuriRAAAyJwKyWNRnVys4dcHyB3Lmb77Xr0aEBds8DrcUDGv5uubPC9ji//7FfvPQ
f/UclIyia4MA6DoRmJioUgc/MwgJ/v3Ff7Nuf7UdBEbGdxykyC87IImL1ipIOfbts83/QLD+3af/
fON/cCSXABeDZQO7NgdHS3lGoBbgS/o/fvzPd/3Hq+sIw+0dw+NrmN5dJyzuanSlbZphNh6GU/oH
qufvfqRfNvdRRH4JWc+uwXVErXMXkuXcbZ/htv4Px8fvFs8vG5sVa6LxUOGgGMO+NfkJy5/63x/w
7145/r+/EHBXmBSZvbiEozzNhDehW1///aV/I4WLf9nJc7yDBsXSz25I3YF9+PfGkrRcnUQrHK9F
dVDzNfDsT/vgd0/hF2p1tGyY43V+v86i95Q9xBEMhcaneQ3+8JR/80v96ki4oyspgmxNrjHh2G+Z
mgtE19Hhx7//WL979V+o1Xq1M4iACnIdM164pvcCgNb/9tKf9OR/bAK4bZIB06wCueG0K0dE3Uz5
nzyufrN9f03uPNDiOk9AyJ8pSCYRsWe4EOkm5PLh3z/8797glx0sdgNQDzPxazhH3cGlyVRQnv49
hMn7v7/+b6RM0efz+MePsxZT6rrNSXDOj7623UzuWfhZUmQ0IqccoQuPMGHbH2e/0Fs/2+lPsRf/
saX7/xVH5FdHQ5sqaxlg42t0Wb4m0D6W+bJdjqP7yEnwtvXBQycV8m/ds6P6T+Yq/4nR/G9v+8uB
awgJwyIDhx9Dv6aD7WAJEnr5KVv95I+x2guVnpGrNqKMTvvzCJi7ZKv+g3Lyv29S8mv4atKBubgH
zl+DPoS+W+5Jg/lwcLWqTp1RKi5/OPj/+2Mlvz7WgaCow5I/PlN0oHtZfg5Jlpe7CDDRiOpigW4z
cOtdkgX/U7BOTP5TdvxjIU2og4JRYycMGDaAMF5Gydva/elw++1q+eWcxkrB8+rT/ILeqBLgUrMA
cGEYl3H3BRhgs83HM2gRZfwnQ/LfPalfTu9pB0mfYIZ1+X+cnUlv3LgWhX+RAA6ihq1Us8plJ7bj
pDdCnHRESdQ869e/U1m5+UolwJtGwwgkFYdL8vLc75is2lLjR0HMXRKeu3Rl4V96vh6ur7uKhAxz
QMrLrPJjiQTVLEevSacv96f27dDBdWQjpapQjCc5QBAP6aQ2tP/pmnwlqC58PtHidZ7Q1JZuBuTS
NOIuArlF4W6Y+V7Mn3K5Y1wHNiaCtrmTpHnQwM0Sxz9mxkeePhc99FXpJ5vo+us+DFrQ4hJToiws
ALrHCl24z/2+nozvt//t8hdOtNDt1DCviqEBDVBiBv2J7XXjpTNTP+Szn3bfPvcSLX43kjekjBwa
mAbHkQfZSae2CrD+Ja6soOAwafW50KXjHIV0yTgMRh5AFgs2qxfj/rHE7gXavpUGWxqw2hwXSuSp
aQvYtdMBaj57hNHxcBgEnzb3G2vpBdqcBgcY0phqsk4w1Rt92Y/FAYuBfOLwVPnUK5ir7VRRHVT0
0zRMQQPtbVvtG4turPD7Z76f6ba1hlRmadrAa3HUhzgwaajgJFvieuT+4+lt1wjMOS0o5RCDQJCB
W5ZsktaJ9yGsiCt4mHThhGIUiJJq6RsQFQbO5PL9ALbiLoRiGsn7MI9Oxmy6MBQHRdOZo8Tn0B0i
E2LPuPyCsA6pCCEvlU0giJF2eUZmA6ovMdWnfq5NsPnG8JzFiO5105mvA8QXj8Jxiz3pcdvSdXb4
dWJNuUmrxvnKo9I61KNyNkiCll7emAz3zrhpgHzr3errHmJSJ3qM26qC3zQF6LEd4kfWTk3rjQWZ
HkeIvXHvl2Secup4h+z79G2ygQOFIDA5Qq4wHyxnGE+FMNKTFdrpERq1X1D7hTuGSqKT69QRtEy4
e+yUG72DMIprwLiKnD9xmE57K2mLfTVDDFmEs/Ir2VX7nBqQDJVhc2nCwtzG09DtoIOp/KF057fU
nYtdwo16a1VKPjitSrdWywzlhWlFLtQqDOgaS4d5EWP1QeF27q2z3D9WkfV+mUC4jPjoBjNth32P
rZs/9bWDHILb+A6Rzjvk8ijWIUX2htqt6K3lkdxIJ0JCfCKPKAFRuCPN+Xaeh+YIM/p/KyeiByWH
7CAqWgRmHwFpG7FXFQ2QiQmKazVjnnwe2z/7jMiXbLbsB8dUSEvbTf4VLvPCg7zD2bnI2nnlPP97
f4zeXneYDkiETfactteIbXIUvxZxjzjXJv+MNZs2Mc5WK8vb7UjBdGfxvoUUuO+TOjAq44tMw6eo
r6EcDD8ZJbQjiUUjnhGznQKB24HGfsobaL4nsjKPr7H//7e4TMchul2X1IMsLSiC7aeCpi+YyO/3
m3/p0df2+rBgolhNxoWwxanCjZcwLox88sHXF354sChhDYiMN66eRvHNiqdLB5np/W9e6kst6rfI
e3UzdKbBDKu9jZQg7WYM+97QTj7HPWQ6DjCbhIH7vNw69WGGkmxLvplGu6GQtW0sozrc/x0Lba9j
AHF3G4/iKqxU5Q9WvHZrZglLz9W2ciUO8VWWYZL3uLl4JEUDdSmDAf1Kz97eBjHdbhvJeDnZhSgD
lGzgHsOE3muTi6bdtdcdne1M04UCLrxmibHQ2zoF0MhVCMSXQOE0Q3fU1g5SM6+a16x+l36NNgFo
jRwLJDkmjo9xfVIdwMIVRRDHARJa3lS5W5Y0yfP9Hl/6LdqkIDkxcefKp2B0H6o0QRnqFxcCkPsP
p+x2mHD0rYosuzac8fRZgfOFi63xaITMPvW4rPFhOgFv8qnJA2bEryyJuv109QOFkIQfRxkW2/tf
sfAT/492ZbqogOngrCNiMhwn3L1+UXMHwrFrVz/vv+I6jm+EQ0sLtoCEo4xcyAnKftSVx2WySXLr
JzDP4HrP6iscBXcAn6zskm8fvJlzbewPcawVSdtmStZBCDT589gOYhsWqMkshIsyXMs+1iN0Zjzv
k0NRlnTlrUtTWAtxhEDFDHDwFHSWg/XwsYmzlVGy0D86FnHCRVQTNhk2g02zLyg0qNAPf4G0ZyWz
uzCfdBbilXdsgLE8BQOUig0KsyjuF+PnorZwZ7Zy9bHwG3QiIpQbZo76mSKwUI6iqvQX0hQHEoVr
++al52sDLAUewwyzogrCyD7nTQOFd5J7dk7+3B/AC72rMxFTqwi5MCLwbh3zSQrzDRj9lSzE0qdf
//5huBa0RhmMcLIA94eezRWkIPCJtlaSl0sfrsWvvjf7woQxLNgBE0rk+N61o5U+XdgH2lrwygTE
a0Ydz0HUvbbWnyafUSfxA7K2lXG/9OnaPC5pU9lVBxmwtFnzUFi0O+bdKPf3e3Rp1GvzdYIrj4WZ
lQWsTACyz3jQCfcyJMVDg4rgqCrJ5/axOhKxhaQwcw30L41Lf4QbV6+k1wFwf/93LPSCTkIcwYvM
lVIzarXkxmjkMeyoXzUwVOFq5RULHaEDBSH3JXkGoVZgpDmUckdirSwLS9+uDf2pCIVyoUoKaMZ+
yRHVay2doTyo2DltxrVE7NLna1OgCfMRpDDXPBFUuNfOhKqHaWV2/XW3u7WwaXNg7gqoHFBFHTQu
5c9ZYboHC/ZMqEl0DSQVpTmAVhhV0GdZvexiFC5b7de6LKN9VE0ExW/EplujJ0a879yh/92kI539
2lWx8oaMER8lq/GuExY9s6KJTygPG74gHUC/0d7AadWt3T8yjLAm2CxmXpVVEIIDTw1gTQv0O2nE
+B43UPVdzX1e7o+4hYClm32nIobNgEpx/pvLE4tQX+LU4TMK7l8/93xtZrot68c6iYugwU1jM4if
ZIIaomy+3n/80qDTEiyQuzNZ1mwMzFAdZRkdorLYSdLsyjle2QssbHd0rqETRaztwrEMLECGD+bM
nznje9ASIFhonWfQJw5xC8+wT/0gHXMoSecW4EwWAQQe/oRqMan+raxvRbcyyBf6W2hrKygiUw51
FQs4pI2wIuXqLeJKnHqUM6w02EIwFte++rAGKqhsozIbEYPLGXUjuPjp3/LxVVo9gJ8r7OqFfhda
sMl7NcdRnFMcgpxLfm1+UorDXFfnCJdLK6Hyr+3fjYCgMw+jdEpRbg9mRa581M9c2Mn0G19tCHxe
fegIJ7/ZGA/9luxC7/QcbeAE+WZt116/EOp0KqIpp5EplbNg7KvsWzFIvuuAIKpWRtrCSNAdYjNh
gFAwoy4YWqh9m6MOLvRxcFxpu4WP19lbxIiMwQ05D1BR+rsmFux5wt3npoi2lbBd4KdIl1ZBWvwu
oSGc+eMYqo25domx8OlCC1mUwgahZSMu5ivHdx37jDLQz6UcdOvyYYxZwuHmERBaP8P294uV2Stb
oIUZoRMXkyqmalZ4NLO6Y0YZahaRH/ayEGrWECUFK/26MLl1V/GymgQtnRH5+AgVtk4L2EScmdHb
mABOUjKUwYONkq6NoqUfpUWrlIVQeGY9Dywgy+zqsan+4U7vQZz0qaGk4xjNKMkBV4hqsKF384yF
Pv1uFvCdbFei7V811o0IoqMYS1bTHK5SZgDpsu98Gx5E62Wvrfc0n1Bd59cH9gO3ceYz2WUb42j8
6N6Kt+ydfB1ROrixjzi3r/Tbwmw3r4P9Q1B2UOEwR2BHBFDKoAbemTdukz+HApXd95tyYdbotMa5
6ZQYJ4sHqCGbL5C3J0iU0zWvgqWna3MeKnS36LoI7Uj5sa/Uz8Juv3zuw7XpDg/IkuYRamprOISC
8dbnz7iDwOn5/uOXGl7boWAIO9RBySCMHIy9A409LvOh4A5ba2UMLzSNTmnEpocbg42etcboWNfj
OQ3dlZiy8O063rDigxA9KyATB41ANW+ZM6FOvvlcy/DrWz8MyRhijdEEOgi1C+VDa9nbjnSo+Iib
eeXzl1rm+vcPL7BqKWMWowJo5JA8V+VVYequhaaFQMj5fx+eNJQJAv/MYLTFtFGjDIoivLAUuL8I
0x7cLnslpbP0M7SxD1c52FmHtQhEBRF83A7NJlLmymZtqYu10Q+lckORfeqhBHwREwrPwDWqpk+e
Z3WNbOGgNNwkZgdTguEX7C2+W9L8noTuJaQqXxlGC2uELoSNXLt2aTFgH8Od+YtllxIVxFC7U2u2
/Do1q+39ibwg+AUe6789ruqMhFJacPyrRyyxpkp3DbhM26aS9m40DRPQz6rsT6jeLndCVcMO1TDN
wShRlo/6DvbDiXEcvP8xC2Pi74Xzh6E9mQL5sbRmsEZE6VFe9RKZWBl/bsTp0kQjTMqk4dhLKNlP
hw7GcrsuLMRKwL3ZYRTmg/9tR4JHzxI107isw3jOwUxAWuVFyJz5wJmuqUVuthDeok1+u4AFGyWD
eyrCZ4EbmArq9fttf3sg4NHa1LdTDpwQ793TgLLE39jxTJGf/tv8wJldXdIfvPBD+AG933/b0u/Q
Zr8dGqjpBJDgVGeQodDncF6Z+UvdoM18mCziZqoAAjBMTk4svVpkYBIAkjD2m/uffjN3j3bSlj6n
SKBgY1wFdhP9bnpyDrvoa2owGJc2gCJG6bGpjIdCfcpcAq+7fseHSVGrAfnRGP7h5vTDrI4wvlnp
8ZtBEg/WZn4xQTA6CMAES6d0t5w12ILyZjxmJV/bJiz0hq7OqgbQp0zpwO9JzScAoeagrcbmj3BU
9wCEbLnSJQujiVxf/6GJwh4IQweF+0GbJduxd4+JuZaKuZknQSNp07qkbpWgaroPEC7afSTH9nWs
wC8wzar1aQjLoXpoIaViboNry/sjbOnnaGOYSNfI7GbqAtTgbQbRB4VDfnzu0drgbUtp2F2MuhE1
VJuW/iBrV/63ZwXqHP/bBSxHDfvMDDi3WZPzL8DC8Q4ltyroZ2U/lR2P/TqZDA9YF7npeMR293/P
7TFM/k+BYcbMStXcB0bJtlOT7SIb2pdhbTO3EBSJblPZT9ZkxYQgnLR9EaGa1+i3uOdyHkCLTw4A
GBebktAY8Kkuv8w8tB9zi4JMyuLsy4RN7CUtxFrdEv27C/u/cxcigTbOs4pFNDXjLghRAB2AtyLO
MC3ucB9TVfN3Qpr+WEm3eyNAjLyOzLZ+Oupaa86n2YA/Q2bGfjFnaexxxe0tj9syIGFXHVuWhY/A
pRCwrrm9U4OqfjJp9w9OKe0tUIdi8CygRx7BUEx2BnOzd1RDcHAxuz4+p2A+oPIZGJaknYyzWUm6
Mwx7fCJdYT9NuWu/j+CM7Ysxm5pgpIazEW0x/ZCFWz+1ZSyw1yiGbyArxa/SHuLfdMzkQ173jh81
FdkDhRxVnqIqOQtcbD+bJWzLra4qX63WMiG7du1/nYLB01jWNP1qDwUQrxkwN4CVTAFVNn+EwTT3
kgKJewpbMkAkQJOWXVShprFLbVg/Juk+q0QM/+fyUsEt+BvYRnQ7EMv+0Zs52SqzaEH/towN6oUt
YHrgQGxXtP0+xwLEFuVQX1TAWky9XaCaPcv9Gi5iIFZ37oYq1KIDoTk/DNI2/rVBStxLCxQso7Da
M2AYIWyp0fbAE4qDlA7xM4IEitFGxjuy43CxEyLasMRULdZkyb45XWPshiwpX+1SMGhqifQjywb5
0i7ZASiryG9TAQbmmMjXLoUrrDVkIOeJEDBbQvOnlHOQh1HavecFLzb1QMJtfaV7Ax4JgT03QuEr
2IkHOXf/1Njl7kPoyzaWVdbnvHCHvQ1gzxenLtT3GSXzv4HNAS41GZAVlV3KVsLg0tzWQi/IYmYK
k1041Tt7lwCzAkO/aK1I73aMJbp9qttJRwFUh7gOlAjPwXx/uR+Rbi95RJd2cgJQnKwKBZy9mlHa
30bRU1OH5E8xU/kF6V31mXMggoG2hYKmrTVL+GTjVu0pLSJQA9bON0tto60/SKU3I+Z3GzjkkPPW
S4u1Qrmbx0t8s7b8yDqeTMBi4CucYhqTI1jIKO7wIsACehC97vfAwrjRFVCitxJUq1iAJLcDcCIA
yYOR1NM13dzfvfaNKOxo+6ZEIeAoYbdBw7tq22c0fUAdcwmOJh0OU25aGwPl/NsSs3FbKlTUA/pI
D2KA7JDTrv4nKuxsmw1h+vX+7729RSG6dKoVsw1Hcd4GsnM9xh5o8gJ2I7BhQCqDqn+1zr7/ooXe
00VTA+VmlJGmDeCHtZmBAo3MTY8bw3kCesV8uv+SpV+jzfq2RP2hw4wmINCWYi86Ae0HJNyOGH1x
qhRv3yoCbBlq9eX2c2+8ToMPu8ekB0M/zOI2GOoEWFJ4DvD4HAky+CnYfx5kmKfMKjb3X7Ywt3Q5
VWFOqLOJEdQAx/QGZnmpuWLOtNQ7WjwogAKDeR7igQAq7oFgpPlhizr/BD7sfi9JunPAmfjn/s9Y
6iUtRMyExX1nV20AHksEhAF4Y3XYxycHKGCfwvTdc0WbfKdjvjb4FuKqLjFKbSODoRZtAyKH/MLU
lD1FZTPDJDjCpTIqlVdGw0IH6VIjULt5XZVuHwySxGcmKrBpQ/brfrMthCZdY0RpS1ndIUngsuIR
rBbXK/MYOi9YRnzuBdfB8WEs22RoALEa3ZObPyr1KIt/AW27/+iFDtD1RSS3eNEC7BDAYwSWq7ZX
gAUyOvlm4D/vv2Gp6bWpj5IL4NlA3gjmqYMcIE7cI/ZxYiVMLrX99a0fmqaPsaMpcZSDiIZskLsG
2QIF7ONaefPCjNClRqq+6kIafHyddg2cYs3Ysyx24CkBXkTCGa1zqre+aH7fb6ul12mz3aiA2TRG
2QcWqhu8boAmfztv48d0LTG41BnaDKcVLg56XIcFCMFeh/tZmqx8+kKg0tVGE2DeQ90jBDpDdkwi
cYSD3CFmldyDJAHOU9itvGihx3XdUWQ6icFCjFjTTnewyo5xP8TE/n4HLG0DdE1qDfAv6jdEF0Qh
4HnQCI2gRmbdOQV35ZjMRg46NKJS6gB+AtK69VSlstjBUVVtKsBht0XvtK82EKErydPb5nzIVFyH
yocBnqRRM7EW6xhIlOamMMLo5xy3gNxdsd9QAI27KMwTH7hWMHpJbu+wKwVlTaFAo8hMA7zosobo
VYw+uZb6tqIFByvKpsNKg11Hzo19k66wtUUEa8LQbWArVU9eGkJPVAEoF2F8jST5URrVi5FlO+qI
rUvAZhgYmN733700ErSDM/x2JjPmWBsHnCEIfyrHVyc/3n/2wkSxtKjFpRwNVWAmNsW7E//k8Yp2
cembr+/70J1syIfE5CEckBlofcWrIigdH8KVFln6av7fpzehHKqE213Q1wloMuOhBs3/foP8LWu/
1dFabGJWOTXMdrpgLjCYUJ0kfJy6iwAwTnk1gi0BxS9hp1Gw6WebXm8YLAaUZNdHyXEyk8FH9sT1
CCy1tuD4gAtpRPn7/W9b+tlaVJOkNoHfK11QTF5HVW8Tuebrt9Rd2tGGIQrYEJ+4J2suUb9QNNsi
td/n5lMiC8xuLcHWtAQg52sicoqH/EFl4nvaQm13v1kW1nZdP1V1fQUP5gSbHjaEiPjJPk8cZ9M6
AFZBE7b93Fu0WUhNDmOq6br7yUpg4MkBzB2fqoNJ6Ofmoi6gahghcz0iC2mqUz2A4rkyW9h16N4Y
0rpmCkVY1E1aPLjzm215TL8CxfJCN/lG7eSu96zNsCuO7ql5Mc/wlNsDn74ymdh1Qt56szZRM1Yr
0IVdnO7O/NHZt0exK3fDAwS6xiV+KINmlx2jp+GcBPmWBfIUbt2XYuUSnt5WemDUaVM5dawZt2VS
BZGsCLyaAKdLKtG9jnYC6B2nOC1J+MvCLQ8+YmCgubB64aPIHybw0H5ALoUyKvjrdhenz81zTtyY
bA2cznN/jrOa+4llppfeYNlpUGV23TJl4FRVpkO9PMxdr7fn2EexKXxsshleXSrrN8qU8wZexqFn
ix43LtACYeU16ZFUYnyMMtZ/K0qX/XFpGD2UVlt9R+U5tqxOK3bWENcb28TuVbhRfzFgtrNLop57
qIa0X0gbAYUNoBiui1DTAqRa7o1iBHyRkBF50KE4hKQbXwvAQo4gRqI+E2j6X6JjDq7LTKt5SCZA
G+06nR5K4OrhCFJHv+riSs3rAcmH4xhIQTBaKfNLSYv2OeOJQUDW5cbP0KjtM6t6CspEBlg27EgA
iJs7+dt2CXxaeGW88iLqLkDj2x78viJwBMN3kdn0DW5oKPsM5fxkg960nYGKhn7Mrq4MyiTfhGpC
qY5BYetltjCWKcr2bJggiW6ppf7KN5qvE5lgSZya7WNmDcNbJOZc7ifZ8+84qIZeSBjGtJGiBKCS
6cYuKLh//ZS/1XmNshXcT11Q1mkFtkpnHwuie1RjxP3ezYHRbjrQ1oHos7mXxfHkM2Wj/g2qmm4z
5QzQ4rKO8M9aGCBtARHmZwds1OeyBNbaY6V0UVVSvUUDwgcWhWjKIBlI4Co+D8awux+ZFpYFXRxn
GlED8FSIjBegbU58CbPX+w9eWBV0aZyIxgIGXQUHTgu/U83pewNFmxc39krEW9qG6gq5gscw12tq
fjLdXMHBrEBNMo7dmxlGdH6ew+aUgmKX0bw95CLZOAP4w4Rmjy1oduDi8mxvRJ/cZukyuqmNYEQG
2zHIro9x/k2VMKCwVtIbC0uUqZ1soTMCF11mSTCC+40KUNcZj4Oie1g4rSxPfzvlRqjVdXO4GgPO
+zoK4GQdvwxTHJ/LMKPHMiyNg+NWEP+HrW3+cttmfkWAyJDfoMlOCUVgsxXZ+E/dfCmQPN1gGsQb
FHzCt69IqwMcQ6kPbn18cOHauI9FVZzCsqo8U0YFziXOfJiaudvZtsm+VORqllKN3c6wS1TV93X0
5sL1Axb0U7VPewW4thsmF8UsfohLJn3bSfJtyYGGL4UxwA7BcWE50DsbuwazH5dGdOv2oYIhEf6v
N2BTgsRx/UVmZb+dm9FEebe75sB9s5+YpcsIrIg2/WzBZ9qZOuYRZlwGoAL9dLiSa82arqzIC6gX
62+94oftcROBnWi6XXiCJeVewj6KqeoRFnigQI7vY4aCDVM8h0V3qCi64v5s/pun+b8Rgh+nbR8j
TnNmcAVYij3yi0Fd9TjBiW/eANYPkLITlVuJ4+1OGShs76kbbwSz5a5pkxDHGdPwG2M0D0k9Dp4S
YbLry7h7hP2g2MObxuxBzB1hAiStEhdGNi//4AYLyjpknJODbJtRwvJrmh9YWyZvXBXtoXRpfYln
Z3yg85g+NXHI92ZLm3PjtONz3MTggNatMoE6zrttGwM7tcXnZi9x10FLC8C5A9ZvmQPlV8BK5kzs
ZPpi1sr1hTtGu3C0rL0bOnbiwVADbmGgIMTfQl69wjDV2KPghv/KwMM+wKFE7cu67o4ohrp6gzos
oPBtDvrQmjdQ3E3+lCbsMrmd2iZGw/dZFPFtOpsJGAwzDHFcQ8AHZWjHhymEQ6psrtxHpawn7BD6
XVEJ3K6PDpYIz5nSYp9iA7KDRI2fYRFJ1jBvN6M1ulfbwzuSJ7APMLDgwMzEceTWEl9B7PLuj56b
iwyzdCFHT6LeqYYZMwNg8qObwear6s2188HCt+tqjrqbwKgQ4Jc5fQe8BvwfgFB3waS+//FLj9fC
r2GUpU2w6geCdk/zPML6kuA6kllfPvd87WzQg3UAgxh8Pp1yPw/DjSoucWKvTNylr7/+/UOwIA0Y
7gm2S6cQpin00MQ2jAzWEEQL9/Lo2WuPf3h8mM4kUawIT3NZCR+Y7+5x6KedC+8XMIOA3gC6xII/
lME3rWv+irMyex8y/HujUwC8DhN/NWvJN6O8cqDdAje28IaLIH7D7VUDv6hX1cHigxiqPsNwAQ6B
OEdZX1wOA8bKiu1HOEc0e1O2WA5pW244kdMxIhJWdkkdw7EM0fcFpazODtDO8UtN2p+SZnEHq6t+
eFIott85Rad+uFY8nMARD0FqL8zn0cXMKhyX72CCAPYrLFkf7Tlkkd+0owpMJ3ZgtIa0RDp0uZdy
UDZCM533ndFCojBfdRCoR922CTVOVg8TGyC2XaDDR/MncM/9T5GpHAX4Y/HHQq0RTHNa67uMqfXa
GO3wOJJ2vuA4MF9h8SKFwkDN4IRQ9Yry+vYyTAa4tnbWwVCajgCs2Px7D8nkxZiQrdzAWzE5T24s
Tl3cmED3xvQn1DrND8c0Z2yJa0J9c2b5XuAOHZoBKznBcrL+yubefACmBM6tE66hDt1QxAer6cdv
lWU4Z+IKCleFFBaEDIcf+ODZQMNVJhxFS9z5pQkIWk4zwfStJKMXw8vrBVboVtB2FYXVKYwjvNEY
hQcJL2x6rRE43i7Mf8NW1njmCcoMGxab/xiird6pDMfdBMuiM2Ax8MIsQnI2QQ3wQ7tpj7A3BhKa
wu4KS/xrHBrQuUGRLc/K7hofRPDKw+1k+mKUQNa1quGr1583D6RM6CIUG44bNW0oQIliFEE0de0r
3Mzky4xdEXzMwLM6EFiePMbzjP1NXrWbum2BbYYd8UMamuMWrO955YB6e14L/UYSH1B2k4x4AFVe
6dVGBifCKvMdg/z8TFhCbcl/Z7Y5pVgUjHQOJqd8SeFyWQFxLVYyfLe3SsLRwoY5DdD1kto5cQkj
yp55g/MzEuceDJ/Pfb2WO+io246JaoB2RpadRHDXmMA1COPw7TPPhwPqf1sn7K8KhKsatTHO/dRd
iGucC7omtLzdPPBf/u/Te4ivuIOz78nqfsI92AeHDdCUSzasBu7rk25s54i2nVMWrGXBZHZOIyBO
FhCgXpbBc6Lmf+Ao3nszG3GTwycIRJr2mTD3bUQSyI/teCUlfnv4WjpIC7JFuI3m0jmFA4xOAfpH
5bLVrsyN29sNoSvyMt7DRJBgzbOB8S5HP5JrJINryvH/mw1+w//tGAGOzZwkJqh+Zf0EVFW3EaHx
MvcRAg9Y11VbbFszOVLYvd8fZ0s/Rdt8iDSJScNRH4Xz0bQbs6ELgONkn0l+MuFo42w2ZFoiA8CD
GWAx36366kHIAX5/RdHsoXcIV37F7fEsXC2WZE7p1E5pQ2A9vlIr8wpcEbrl1679c7+Vrs1/q1u0
cGJZCRBUXY75An+2je12fKtg6QvDh4R5oLyrd6Pm9XFmKJD8XIDRxU4KBKkiqR0kY5yLyR7MtvGB
jl454i21l9YvxYSTqTECTE9J/ebU5TGSMmBV8pqZw8ocuT0BhasFAIGaSGdQ2JKnYe8PphkkovzW
ZHINX7v0E7QDxcQywQwwz05ukwLtWBJrehMSZe6wc5qI35qrt38Lb9JFTzDzKV1YCMBWD+LtIoQJ
jV17wsw39vByf3hdJ9uN4fV/sidDlqPIcLAfzcYT2eBlpIcN8veygazXkCsjaukt+lQXMI7Ocuqc
GC3esTF9aNys2rlk+N6lHYxoeLe7/3OWGkzrejsNYQWDuXBy+HeYxPrgAsIxJd5z49/7L1gYW7pg
ZaiaQTZxAoivxIkMjs+/3Eh8TxJ7e//5Cz9AF6qEVVf1qOJ3T/iPV+Be0+j/ZLXcFmsQvdvJfyZ0
tQpsRcRM0ikJLJyxv84Wq54AKIdplmT8UMNT52QNkNnOphXBd6KKUw+uGTFy4jzcwJvb2NeGI/Z1
pcRe2ql1VqFTPhi0iX2H0ylDVRY8NOckgnlKDo5gyObWL6o53s610Wxisxov0zh1h6yL3DeELgbj
VqBMVxKKC/1jayPNjNIWfhtAPMP+7E9h93LD7WI7WmIlM7v0/Gu/fTgU8qaI3LkPxyAyebXP7Ilv
CQz3Dhzy2pXJsvSK698/vMKqrHkUVDin3jF2sq1zDx4B343Y7Tb3x9jCbLS1JSXFXWOaW3gBwJXd
YRJ5eIlq87VXSecBYyn2OYziP7fV1gU0YF2pPpqxWR3mBwlEMNyyJ9j8fu6HaGsJz6MSUog2Ccoa
1pxskp7L4a7pBir8R0Zruc9rs9wIkbYWU3q0lNM3CMLocscPUffSJmIt+bjU2fpakkwNjuFzHGCZ
B4HCqX+kMa+3fDK299toIaDocpmS48aqhnll0En1FvbjowrT7dxG8JXPzbUmWhhRumrGMKI0nWU+
gztySdhwgFrGS0Eu7R6neA0asNANutAkSxzXajqLBWUaGrAxUsobI/btfiv9NWa40ck6agipSOQ5
RYEkoWVXh5o36SY1O6fwmlZMh2xK+6/hFNevqhmRgQCCypubqnxCErz8d6rKaAeXDVTudSZuwhIq
kEQYaGnDLlbCpot20WGIqF3uKrMsfsnWBuzs/ocvdK9+UaRiN+NRK+cA0kAaEfiMnx1wJmpUFdx/
wcIA1W9/2rRpMheHjhMzUdMnC791HNT2rY2cpcdr8TqUeWUldMTOoLX9BgnOVhDfmdc2HkvNc/37
h1gKSRp6CPj7UwmqhJp5tEEf75FdvsRp/PVTLaRLhUIyJE6fNUiL4yqA9v9eDWct9XL/4Qvbf0uL
1TMkmRS83ySAasP8hxSq/yd3Blwa9zXwkzCZR20ynNuqX4RPyCfdf+nCVNNJELNgiA8knoKa2RSu
GX0BU7NPXScyodMdMAvqJmSWOJGuZ750yi1MoOJtQsM1n4elMaUlMKjVUV7WYOC2br/poNuzUgCC
kVC93zoLj7e0x6sSICeGQx/uwmZvkL8VhZlW/fy5h2tLWsqR3OlbWClwezxFof1dpeCeSbm5//iF
+WBpaxnhKNe6ljmcmP3c5W8RfFd7GGdmc7vygoWhY2nrGW7CsjTvwdLgQ0e80iIe75Hhuf/1Cy2v
q6UGx5W2yHEwlRYsKAUYJTYqiHKqPpcz0LWWfRnOsGNA6xhJD5vQLzbUKKn4o4qVSLHQ+rogywLB
paqLaAaR7xxa8GZWz7P1mBv5SuMvLMM6zSpurCw3cA11snP4moSj/T/OrqQ5Tl6L/iJVgSQE2kJ3
u914dmLH2VAZvoCYkZh//TudlcMzTZWXcaVEa7669ww3xHhJoK38Duarz0CLfko6Egqq/x6rekpQ
GCGVdyrSwgqczL1i9lAGzmw2rrWVZbREZkHqAThGTSBqCnhNkT0gO/fJNbTYvZSi7GoYcr8xdWhg
5HwNSZUMSf3PyWo6S3AVvOFV2sSoeSU4KL4Uo50EdS2m45i39eFz+2Cxi6Ez27fpdB5+x9x5tP1R
p/mPBpryl5tfW0aLPVwOyQw5Egw+tA7kcR5AJuxITv0kMeOpph0shB398/K3Ppxomy3vNzMJCzKS
hRWawXqkNHpI02RLf/HD7Ya2F1MtZAL1VxiUhcXwFUahgeVeDR3sOOLfl3/7h8cR2qf/7gJbxdVY
5W4Zjk4Lp8FvsN0OerLR+NrALObYY1mnPU3ck1bsMfKGexi3bczvWtOL+cUADxktKD2NpEBhspGQ
UkncjZ37MYTDZstDuq4zmY2GoPW8G26zHOKjoLd+j+vcrX2aeSaMG9rddAlMkGCrCv/PzGxJL63M
+PIAz6rJiuks7BPUnUbfYfJNpqj3z+PBs+AafHna1z6yCFkdnURt11bWiTnFT2T6Xw1tdpLrI2vb
18ufWJmh5UEOXAzkbYuYnew5g1krTFJh0P38ubYXZ7fM9NAPom7C3AgNM+9k2IFP/il3A8z+uUfv
Am64KSOdmDLrBAb2Hcwn4BNHTla/9Qhc2XJLncGRwSm5kK0KixhcSGZdTSy7SdN+o3SzNu6LHQ27
GeTEcns8yQquT02zA1Dxz+Vh/7C8goFZ7OfMEQVck5wBVyb8rF0R/5l7mfj51Dx5MQD1Her+YIyT
HUnIRh78w7cDPrnY51E5j17vzOOptUUAFhZ8hB/i67lzg3m+8vJ2f7lnf8/T/3s7gy567vK7OZ9q
CwUcA5PMJnY1jNWqevb7SGYB4qnhXorE3XlVSWG2xtpH2cvmSseDvorHujjOePvd5EM3fkHk1flu
zwpotc8uJtbLjz0kdH/UswUWVEnsa9P1EOWorDGDK1cEo2484gqfFTp+AUwfFr0gsh7HPtFXWHWg
V8DibN8yW+w6yCZc8zJpjypSzlXtqn3rlL+mRI5QP/LiB9bm1i+7z58a8GXwiuOzPECqrP4G+111
TE1bByCvgBGLJCYktGydejtlwx1dcM4OFaoNVxB6ZGHf2dMN402/g7CW2aUF0Yc6KbrHeGznh7ID
YiSwpE32rB3aW2LV7DayIr4xEytrbPlWR9YumRoPy9fq2GF0ZuVHcnylo+X4EFL9kTvEz4t52ot+
3grJVw7DJYBTzYnNmpECkEoiWPrQAWlgu1J+hTg6mMpoI+36l4/40Ro7f//dGlPwP5JUtQkcqPoS
un1cOoGbzfRGDDFcTedB7NK2gGJxxwGk4WMW76vY0MPEzvllD9SgKYetkT1LsmvkPDwMPRGvNkcU
GwyNl3xnkQcIlBkt5ise0R8RrdXzlJQcpTaH1LtJZcyvSq/d1Uli73Rewum6au09ePSw72PS2DAB
auPXJon6k2yZOZgULkeOVwoIV0t7l53x6op25KBQmnzJhMh+96wq954YsCv5znPJDj47xV2OwOsB
6TSzY1E67HMbVlg9cuiHFGa3O9TnUGIUNlCoc053uUv627RP+IGPOUwOxvHN1BkNeE7lret648nr
PLDwSsZhQKDLXTGUBaDD1XjfNZDad5NBB1M+A4Iysv6ZiB5Q4nmAZxxrfg3A4R86qbak1VeWy1KJ
jth2bceFk4RO8cYVCZC08ItZ7pLs5fJhtHJBsMUJruqsKwEoVmGlf9nAjxLr1hmHjf210jhdLEKa
nCu9LtBUjflP599c616mW1HFWtvnv79b4BEQzzHsPuG5wcss841S9SvArwPErvpGbdwIKx9ZJnZy
D8sLcsc4IKTzTarpsXfYax/rwb88+ivTu8ztNLFzZsZCX1CUepecfcAMKkk6813orlz+xNoZtwjq
gWhjUB0Hxa1G4KLIMN1Kxv/wzHtppvK20prC1h46Lnau6MYnV6ICvlhThgmSRDRXIcVza/ayxyn/
nHAA44uoYBwzmKdl7RAKMYBc/9jhrrw8Tms/enH5T06UQdEIGwEF0UcxyiJIACfcmOeVxv9Px5Mg
ZVsbM4TOFOLy201FvTHWKyt0qfTcAt4IlSGahKloHjOljo6OkcWoHi+Pylrzi9jdsniWNA0WqFNO
3weW77rmLGFfgTR++QMrMddShrQlCRUlgdAAkD9PrC9QTIXh9kTkjQLyeFSRfRhbuTUPa905//3d
oWFNLTUGNpZYmfUrNHNxC9Njk9DPhcPsPP3vmqfEMoA3n0WpBrs7FJ2ud3g4mA2gHPur0fjBpb70
u0+yqnUaw6OTxUmBK87I6AiJI32HI0Tou9FjzZ98IJ11PczdGPtUxc4pGhutd6qzyCMQ6OM3p4Ku
0nUb8/q5m1r1bQL44/tQcSuEkV78teSp+IaETLEr27lPAtqwcvLtuVRXAsXnm3hux4cyrcTD2Mj6
lFhMvNQsGw8mY4gLrbQ6gFbrBH1vxE/QILw3L9bG70ol8wCBpPs0Ql7rrS6gOumn1IEOFy+q6m5M
Whgo2ikU96GGuJNIqBy4Q7NQ2Sp9yx0q9nacwPKPITHkowzY34A2kh8jSLOGWRFNx8HuaYonQZPc
pOMgn6DRkp466dZwYxroXhpO/mR94SLsqmvrVzrR5h76R8AZ6tRpr6D1aq4mZASv9WyZPaThoNg1
y+g+rz2wDZ3OU35ivCjsYbb6XKFUEjIIt1PfVUWV+o1XF4+uR5pDlEXx17ztAA6JY0ffz5FiewFa
3p9CVpkPSjN/BI0A3RdlIn0XT5qd0Fl7AI61Ok1nhTXWqP5XJTrzbPddNOwTz9Hf+UTZHngKMd0A
CO2VN1bU6AevVncOvJJ3fKjswBtFdUNzLny8J/UB5Lx0V7QNO7iCFLf4G4QqZMYDoRq191qbBGkc
w3SxoYD6l055A4QwkH5z7ZaBcLUbQJ5j3medbV6YsJyvbdqdpfgh/VdCYMhXumsBsY0shUzRzAJB
uiHQjo2ZTGLP5xET1xNhDjiKQ4R8mAD2HGCQmwpsui98mKJjXTczfIoVOWozTsFQCgUf0J6BS1LL
IO5r+6dmmX4FY9b4WhL5PDeTPDjZPN5XCaM/h7L3fslZDS8uxF/2JLbUL+LGVjAhyzQhxTp4QT3T
6TfU+kD/M3BxpE457xvF5Q2IJIEzttc0gf1rNsjnYip9kBO+u3WsgqyPy73OHDvQwgmh+voExdvy
UEMtbG8EoJHoLTswQKv3bpHaP1qEH/ukyPuvcE71bkF1wKDmpT6Oneee0sZO903Ru3tXNZBKdKrh
mLid9nnaoQLmVX12BcJUfutFMTtECWh9YFPXX1KJ36zytByCGQa2gSbUvpnGit0p0rVIR/HsvrRr
PKNEze6ZF/V7PJ4ATBKS9Ie+sawdL4j7uxN41SbYlRApS0jvN0Denmg9zS9gfiLk5pZ5cJjHj3av
ojB18zkgPHLvZtt1n/gMFKBh4JhqkUXIf6kE2iSDkbvIBibCAdjiMM0MXDuNEaytOt/NNbhOwjUA
j0aWOGR1gdqDFBw2BLVROZglld7PBVXsBEkKzq5qCCLuZEazHeQ4811i3CokHha1ysooKFWWHyzF
6JU7tiVU2CZ+lSvW/1BuWmW7ks35dxOnRSiysnpKvMJcQSIpeRWTrH9iW1eB1HEDhQpjcwjIuQ0e
mllNxEGXtvATQJyjwCK8us+bXMH22x4hxVUNyIamNcYmgNOfNYPBDyeioGiy8rFXwoamnJMZyPyA
RrNLBRTzcqcvbntpYc1rZk1PnjHiKk1L8jxTTh1wRSwI5KXCBj3ecbh5g/9Z9J2M+QgqXDw3Qcaa
+X7QiTf6jT3JB2wN1Kc5T1ucNDxPr+th9I7O3KkBnKVJD6eoNIiqPad37oYB51MFzLl7BCkArKra
mjtwiE1m7w0p1Y8kb+OggVziCBomAc221X0N7bu0LsoDeHEwcukad3qcyt5K/HJ0c8RBvSr/XL7t
1+7fRZDFOs4VZA7HU2+z+ygG9wIya2+jyLeI4h+m4m1oQvx7AwNdGikj8yacO30jtQky2X0nUfFs
I3bBvt0qw68EdEu9aOLmnWkhdnIae/XIW/cQZ3orDb8SEtFFzIXHtQVmL9JQqVDeAXUdYOGN8rUQ
YJZIc01m555Hw0YNb2VK/vqjvItZqgp0XHDXUTzN+10a30jTBTIVu8sTvvLA+cvnf9d6W8LCz/bS
JqRukd01CfNOKcmw0moVeknZb6gyrU3H4sWhEH/kNY+r0Ja/ZHJIvc/pbbG/8Jd3vz+vUsQU0JgM
xy49OBVCh9EDtX+6yoZ2Iz2+NgGLPWGayGvrgZaQ9MKmNO0p0YU/DFsF5pXml3rfdotkUzU2ddhk
z1GU7Cm5zx17I3pfmV77vITfDU8C9WRUR+oqtLKm+uMhAAa5njbP0AkFi6AjW5Loa51YbIk47Saw
tXPMb1wi0ireuuw7NAe+XF6ka62fe/euF8KzwcOMZ7i1U2ffDGY42Fq7ID4kW7CaFX46W+qit24P
Z+4M2sxwz45OCdUFEsxJ/TLI2fIV7pebAVILU4ukkoqbmzJn8bGe+3ZfZEN8n82ZuivBRvvcrvz7
K991GNPkQmZmKOCCQ+4b4D2NPadQJW6/Eoc8XB5U+re4/cFrZcmBJto0WQ/XxFAjwHmeusG9HdoG
MnztgGzjXPRgF1gNMoJJ3sFuqQQt7q0ZI/rMMlc6Z4mc7gdEpQVIdWIq73SJV27smeKJJ3iX7uxs
Yj8K6XkFDnYkzn1dayBpNQx0A69O5wDF3gp3H8WTnnHvay6mLgqgD+CAFMjNa2341O48ioPD76DF
EvnjACBJUDvS7LHlwV0uWFQ+dMQeHx2wmIOkYYr4NLfjXWrG8VstGw9CHrrwXtk4TPu6F9Hegkkn
OGia/Mhnx/tuz3bHr0iT6xePedUU2G47PcP3vd1NYwoT9txq9kB9ukdTK37bg9ceZsBp3ne5dgKg
Q0ClpLRLx13atY7co/zU+KWmEj+9ski3SzpNXhNrJrC8LUl7ZZwqD2ANn1W7SuRJ5tdxGT1axIkw
5KL9aheT/QX2UANY6ZCboF760Lo1P1K4kwV55dHfrCAyPjSlgskBsevnkcMEvk4tfSxoichYzQCn
Isopci/xbZT2TsjwyuvSyZHtUUr7HtKWvtXC8F413ojc3AxVpblLiwfNIb5QeZDuiIgCdRrEH9+D
cvJt6+hmp62hesv6OTnMgA7eQ5UhgZivXR4yQ35kDXTDEsEi0Ab7EQa/em6gdQzHyUDWORBXUoIl
LsaSPZAZexnGjfW3zNZeGpS2ch9syNKpXaNH777TFJBaiIDDlj4ZqBtUdo2BQ5Ae4lhvIBXg6F1D
xvLGJE2Z+hbHBRz0psohvesN9teZFPTaiWKcbyBOufFvaJs4J0OzLgmQBUY6P3U7HjSyjL5NsOr2
PfihBNzjTUAmK98RMNZxlcjYurMgoY3vD9MxxxPwCzUSaNCEurBG5uakZWWHdJ74oS0yE8JPPH+2
JpGCLWupa6wqHhBZmWPC4CiXQBny3h3GGAoHvT7h2d75FmvqnePU7i3nlF7VFWmDCZbM9/BWi8rD
hP8dtjSeoU/l0NuhZohTS5DzxWBBLlNm6be+7+0AwXG9b8cSqshdzB5LzG8xUHoPDAW0QVtYH4PK
b9UCKG9lbpIRkFktNP8FaQXwSK0O+jQzso2Z0eKNwcf9CEZnepIRIlzf02N7R01C7uTUD+XBhQrp
zzQB+CDD2+KFuMMfXg3ZVd1IvFt17waUD/ahhG3frWq78WXyIEBQ2XhiBvEwV89g20oUvDqDByjw
jOXRibz+DsKHMLUCvBfCasbz6mPl2e0hn1i7swBIfRnyPPrapVF/lbKcDii+ERsHibTr31C/z1RQ
S54dBXxUGDBylH2pygp1ohT4GBA8ZVp9wcti1vtW9FYKMGvb3+TWPH2LpYV/S87twPakuiOFg3/n
wqohQ05hxoHSH0Q2fLylShyNcY76i+WO9s/Lx/BKZLQUiED5RhtwD1C9LoYnpwWUqmqfLjf9sYWe
DZmjf+/NJO8hb9oh6hKP+kYdgeIMDsa/BrfyTdR+s2OP8wnYsKty/5ycjuB0Z6/jBqZwrVuLoAkg
WAucYFGGos2B1wIZaiuyXwkGlvoEU6pNAWj2eJpa6zlpo8c+gRFyITZeQCvB/VKgAPsBNkLRVMMq
PL8SMO+ObPsprdu9zqELpIc3aX3OJYUtbSdwdEuEfhijVsNWaNJzvCNguR8uz/7KS2vpNjFF1HJl
ZNVnhe8TfFR2EAF/bOl0NVc/m2KrVr42XOdZehep5HAeB9qsGkLX5tc1hxIV8o+vmk73TTo8Zax8
ACSz+lwkvhQwyPAIxpU4J6GHy+atVYK+xlB3h1AlrqTLo7bWn0U1phxEAlXHqQyx559A672FzsZr
SdurQmcnxppnEddXlz91jl4/CL+WxGHPyZx+SlF8I+cDCsVmBsAwTA2Cqtp4Oq59YbH/1YybKLJJ
f2rm1kH6sLECWvSnXkJXMh4/WQJd0oMTGGTWUICYThIv7MlFgFbH+7H7pXR0/MxI0SVH2DYgePEh
Gk9n0gq0Po/JmB8NSZ9gZLURcX+8W+iSLGxbuWT94IB5kxVBDPFTOpwSlORnVvtl+nK5H39fE/8/
5XTp05HaBWFNoaxQf2Pfmrv5S3YaIMdQ+d238Ye5P8k3BMjW98tf+7iwSJcKCFrCRErblgnNzFF1
lboqic972ztMWVye7Cxu9kM6QIIhT88WyIKoLYfYj09/uuQQ1ykMjuy5AaE0Kk8K+k/gRv+63KuP
j3+6dESAAAvliRzESSXfmDwfN6+Ivzaey2uNL3Y/Cg5saLpZnGg5fVFT+R9EOiDp0USfuhXp0gxB
97CSo33mngx32yvbY+I4NKzaSLKsreHFdh9AH+tJAixZ5or6ytNp9pA4BEnHaq5h0MbUf4VytxJ5
a6trecEjMOpQMxUnAZG8qv81QUq07Cdo+ScBUwb6IU3Qf9JQjC55w7EYEw82c0moslH7qEQkb9Sd
tzh9H5+TdMkZrmTRpknKx1PCf0+QDKzhiIHMMiRutlhNKxtiaX6QKW+QNdzTw87L/hSc/eBjv1EB
XpkI79ypdzewN43IRVsNCsxNetaKCVHveISkD4pz2RdAcnZuD1UvL//v8v5bG6vFhd+6MPEhozWe
OkCu3LyBFw0QyNW5OmMfLn9ibbDOf3/Xo2GyRIfgfToJSyDCV2qHYuKmItvaeC33uAfdIwcyTmA3
8W4fzZMTmF7DjjsZ+d0cG7MDgLg61DYVL6WdWRlU2AfNfAfUt7vSRUWzKHsnx/sp1q/tGPHrKKrK
0EDz5lvnDOVvknvFxnm0MhJLarMgg2e5xs7DGc4yQEyNe5LLdmOYPzzswFui/w4zDDQ9UhpehnHL
kObP/Gku9063cdSttb44jGBE1buR6SGBAXkBVFKcEtzCwQ1gnWRtBFAfjg46sDiCVNPJeOZ2GWpw
s3MOMNlWOnCl5SUcZJJUz5n06jDumwhGy/CQmskWKWet8XPo+W5555CYcktpIewHSCNuvpJu42r8
MHalztL2O4ORGbOJAk3Map/dbLobZf/gJqb3EZ0BeVdQSPyXGzHZyvwucSGRW8TApuHdGqvRhggJ
0m+ZKcjOMnwDTvGxpjD6szhqIADf204lpnAY2/QAt+4EbgsmAvSTVs9ats6RIMANy9hjgKMm7FQN
Qh+6Ou52sYjlHr5n/QE7SLS+E9fetYCmxQ5ABeS04CVaB0WZlN9AAaH7royLgHo63qGwKb984hjD
z1/sgC5KJcyn+yZMAWI5NBC+hD9XsVWVWFtFi8VPctSeWuY0IYT0kE5tvqeEf7v8wz884vHDz598
t0CdXE8j6b0pTPpXDdoBGIc+fJZ8juzZ5S+sLZ7FGdy6omoNzdNwstgvUtsRcnMOQa6Vb71LP2Zt
oBOL0w2giQYqdRycHyAygrRM+4MDqZZDA6/swDRSIUIZ8r0cCnWK7cneEwRHG++ule4ti5yD9GBk
kzLnBPPIA6ftoZmH39zbCr3Wml8cIPY01Zwb1zmxqoejuZ2PcE9iu9lskdVWFsCywBm1pOwh7DqF
kEHLowSSsK+mqoMpers8/Wvtn//+boHp2m6zqW6bsB8hyYFaDmSvdQ0R67rxDm6dHT73mcX5AUQP
oF4tcU7ZtHfc3I+yeGdlN6raesGvTcRiowB+pTouW9CKoSqu4c7m/EnVFk99ZYMvK7OOJK3Jsyw6
Kci+TKOBQ5LZXR6YlYvir3z8u/H3BmesqjarML+wdnJjqAh2tkCmkxBxlvgdkLKX0fjUt9mW4e1a
bxaHYUMAQfK0lKfUdqMHS6DQaQPPs9GhD18+oDkuDkPWRR2hJo1OEq+DmrJd5DzPwIvUHhTZUcC7
PGwrfVhWaiMALa0ZDKHT3BARQAk29oWhG/HSWuOLTc2Q1UzbGI0b+siJ/A/C2L8v/+yVwflrxPJu
tqUNSdFcqyosIOB+BzWWIwjMVsBg0eYjRHssRH68/KW1Piz2tVSFwn2Nx6aQQPCz7nogW9nMtaYX
ezm3UCKUKQrZDDLUgdE08o2b7S7/7pV9vCy3dnjRoI6UuKeMQh3fR3FzuhVVaSa/IPmfy984j8H/
pX6osyy2GgnIJiRRI6Ri8UCGTaWZRj8aRrgKfvncFxY3HmBVoG/UxA4TQYI5ZUGr6MkTzHfTn5e/
8OHTCX1YbOIErPrZGUcXCIgeSn2GFziUBmDKJugNOlA5b3oLUL/2Z9TqjU6tzftiZ5MJ5Ro7jYqQ
zFEig1Fpc9B0KMbPTf2ympDA/ZK6MSiv2VTsy+bkdvE+cR8uj9fKj1/WEgiAerERuQ57ClIfTfcR
tTdi/bWmz5v93abuJM5riHUhw8YSn7ovKN597jcv9rCCpEiRNngV2kL43njXxF8vN7yyAZYW1ePQ
Wxlo3cit9eIFDDdoxXYEsOMSIINBb9G31sbl/Pd34+KowlWVh9CFnIXkVcr8gblbpae1xhdhK5dj
6ZI20aEB8NNPiP2ng6L95eFZ2VvLakAFZGfeEUgpIGwN5sy54xnq76V1U3bsDkHrrqPmUMdi4+28
cuQtNUV7eGikpIHsW10Dzwo3D/YHvl8bF+Va44tNKyPArC0bsTcKKX5O3AD+YfAC+dw9zJflAFI7
qK5XHgw2wEmry1z6LFVbdvMfL1O+LATwKWJTaRC72zHAwDl8yP445sVutxboWvuLjZtaFrxEUBuF
VO9dBZ14WJhl3pPVferI4cuk/wR7l06h4hbCYwC0t8n97cBE+fISXfvp5+l+t7cKx2Gow5wdslIA
U1LHdPuEQvDe6wCDVF69cQL9vU7+/6rkyxQ/zFfGFB48UJkuG7wRiq4fAGVW8RVXXnk1tCX07+Q0
hKSi9CC4nd07dpHOvkusdHe5qx/vdL5UDO26qmIttuSpJcVTSqeDrtovn2t6cU3Dp4jqTEDjzbbG
0idqCEhclRs77+PIHloQ/04R7/pRqgHirZMCOJpkQcXnBzW+ienZAbX1rGW48aWP9zhfeiTnqh1b
aEUjXuV6DFpZWiAUw1C1lu2nCouUL5P+OTibljVRfpLQVVdWAWeFMRDmCyufLk/FSh+WeX8l6sSU
Fa6kMx9jil9nrXb2sHUKrszFMucvSmu2G94i7k5pdYgn2xyS0vWOec4bZB86yOw3k6uuc5O7vz/X
ofPOfbdDBzgY5WWLDtV8D6arPwPmgRL9xqZY69Bi/zs6iyY4VvMTgbfLZPEwy+OXacygewpjbJLE
fmc6e+Nja3PD/+2KamIC7waoavEcjh5qiO9SV93YKWgfnxurxWWO3FCXSxe9OZuCIEq7sYw+1eyT
J8hSrhkED1THKOJ9cDL2ufTgCZBtPLPWhmaxyQcxD/aAan7YIHEPB4Ggm56ls0V5XWt9cXl7wBWm
HfgeJwl/BwrcXlrCjCvbSOqu3CFLOVi3ndu6yPHMbYqrnD518j/anUy69ePXmj8v3XcbYPKixnUk
fjxNrwvDH0UzwMHrGoy6L59aNUs51tFuNUjN7hhqq7sSQrxMKeKayjLXl9s/L+8P7r6lfXGVQD7e
qiwbl1sJlLnLYfSVbMWYK1Prnv/+bnSqCibbk1W7oZvk9zCqgy0HyFdFsxkhfAyjpnypxDoR0Glk
ngD2NcKuy4Xu7h3z2jmoZlwSBqICvvGEDIXLx10z0/hrAQo6LKC78cZ1i+JetCbdaxsacZ+7ppZy
rbFIUKfA3RHCmB2WRb+HzOxcKEJfnq215Ub/HVA30WCUxhFHEUT4BRIT3tgG9ch9AibR5U+sLYjF
Zvd4QUUcSw6j2zkA72mot07YtR+/2OjOLJJMN/jxQuwK/tZkP/Xws9pybl1pfSnTigRjX4A6z8JS
/OT6a0WNPzdPmbORYl8ZlqVAa2lKD7CMSITeBMCxXfQ1ZBfijQN27bcvYnSnNKZN6HlkhsLvohuC
7Hrn/WicfmOXr2zEpTgr9kHfM5biBhVFkHEWwBAGKhIbS+b8Mz84Q5b6nRhqmOE0E7ytKnMPgdaf
Rd5mfishsGEJlDKjrt04zVcigqXYmaUHQTTVTgg2nm/GyGf6CyjBfk+LgKsfcMTc6NLagC0u60ar
xhqQkQidyjs2g+UdoJK8491c7D+1zZbSZ16Wp2OToCcWMNStfk7Ut8sNr03GYv/WUx4nrqAi7L3E
XMuqgVTJVEz7GTRGCCSA1goBn2yjF2sLd7GlJ4zQGPOBh9VUOb5gya+xth7SHspVWbelCLDykaUe
mi7yoiyByQsbIH9EfD9OT6rwINS7MWIri+r/NM9MNEetU+nQmyFaFIlseAO3Fk6cddMHuZtS5fex
lx2TOZEbr+aV5bXUsexoJyw8x9ywJq1vKnGMUB/kzlaouVKM5Ev5My9jOhuIy0MXm6PNK19b0GyC
hSyo3TMlfswhvKJ9Ci7t5VW3dhEvBS1TCBNGcNpyQ6oAbnd/qvlnDeuesbm10hdmflneQ6lereZ+
RPhinKcWb8WNT6+tj/OR/S7KyMsxg5091BZrcNbBlXuBQaEPdjGETaf4yArmC9JeA7V01ZXtf6M3
D7ukF1+sJL5WtnPotN7bjbsFoVmb2sXJwduOVBFv7DBSMDKZeAkRjuraLauNI3DlIlqqY/bWqMYu
K50wsa0watkxnpqvl0dyrenF0VFIq3WSyBWhVesgHVMf1J6N83RtjhYHBfQVxgQgcDvMgUFJPRUQ
feP0GSzDtiSX/wJBPriFliJqrSpY7eC4C1POxttEm+wK1QNwZNoIrulTFgVTraEqgPR75Tfaro4E
Dg33oge7xR7EuIs1SOYZpzoJ8tRMUCOEYkFvpuGPnCFXP7tSAVCRWM+lZ1svc1K0P4VNahYMVRt/
0xDFCumokjew1p1HZXfF6LcNHW6cLhKHePDIHRTMyd7RkbqtC5F+iVKBmsxYeu5WOmZl8S3FxHKr
83ipPSdMSR7EcDcqyzloydOn1sfSCBbWjHM1pVMbEtl8SSC5L2P+3+Wm/9JPPpq9c4/ebeKWw5+t
6+BPmldN/zsqOYHYgaqOI/Bov2Kcz3fjlDsluEpV8jAYe+x9JIOihxk0wqsBVspbK3Xl/lwqMLWO
kQJ0AhilloTdGgiNUb+rwLuveqf/mnOd78Ff2lT7XPncspKscsWzHMCacHLm9hHmGOMjyZvmmjBU
lXVd9He1yMTL5VFe2YXLnH/pQiNrIAnCp5aj6hTjeO4g/Vb4oIFtbPQPL1NbLPPBrBSi1QXg3nCJ
8vw072ALXLtQGKgS3xGQ4ZZNiXoe8T6FS8IHFwtniEDWNWnrXEvLjvy48to9yNPVRm74wyMRrS/u
Fg6fxTwHa+IEWcXel0lTXdd14h0vz8da64u7ou/hDAdXxOJUuQrZf2I3947kxYZW2cdRAH48/XdP
ca/t3RhM0mumx9/2zEcfii4POSuebPhM+kPaXEftcNvP8jfAXFspkQ9XNL66uEUAicuJHFV5ipww
j88J1Oyg2T2dxyNcuDeW2YcHHT6yuE8mkbR4ZDgpTPBYcj+magThQJHqLvHMp2zobLFMB8d1Yw+W
GM8sy69jdIB/G7RVPhUmoPHz/nl33lV9jYckI9ARANnyqqZpu4sVL2+hpkI3xmhldS3zwVA96Xqc
ZjjJoD1jYnEt/8fZmSxHqnNb+ImIAEkImALZ2+ne1UyIcjU0QiBAiObp78q6k/o5xhnh0YnwqSAz
QRLS3mt9y6NXlP//b4X5z3qN739ZYv75/hTO6lloGRwr5H5YYdJKoGaSVgBcKsv+3qtRjoHnmmO7
yetdysoBpcNeA5QoUh0zGJHhz5YtkuRyTb5BT07722lWUP71dts2cB9z+ThAzwFuD4ALv7LOqduQ
13VzpgShSbVjuzjKyLZF47hE4Ktw9YCcPT8/dS5W57kJMgjI7DQakyB44pWG/whgL3bXST5tq7no
7u2kL9DusfPb0oV3hDpCIXqE7sqmdR+kSPJI9mT8Qm3klU9wO5x1Tp1nDfc6+I6TvU2Yq/yIDUP2
XGTwandjy86IZrBi6kj+NIh6jpyg+hHkafIG77kMO9tpYMG17d3MLecXeJPWl9Eo+oMjJnWbW4IN
Wzjus43Njf8IiLFbnytXjFmUq7G/F0o5Z9uq623VB6MTaW2hBiRykKtCnfjljZva8EOltdv3G4Q4
8Zc8tRwko1pOHs5BSm4bKFtjrMwdoqKRHgYjfSnoCXkS6iJKpJu6BXnLzYr2EdsddnQRXn2XTMTc
JkCxbZIpQx6cmtxbM/rBQ2Zrfug8LFha0OI26VP3GXQhb5MIIU7pCITPhGDY78iflRKsfuqHSkD4
WrhNecjLutsmRVL9hO/f3vTBVO49380PDsI4d2a0m50H4MKeIq7zzWdWE6aZmwLlCcvMZpyY2lgG
aYHUzbMvbqLrr5AVIQDIbuE2C4E5Dk6dHtywsTR2VwRZB/inCXhYc37vcyR1hdZMKbg7gPuErrpQ
prQ/BfuqrjD4RoTOs7Kzdjalw55euAE1T5Id6eZ5w1xTHhydgFzaDNNNGzRgKfI0O5sqKPY14wEy
DBWLUYxq0xBKn+HVr9r0EExkfEjb2d8OCQeGdyTU27YIvefgR1ckBjo5A7iMoYlmPC/M02rYMFgS
NgbSqS3knWnkuagvO62ZN4PvAmE2qT6JOdzckdUL585qUlBbrTa9DcAO+dZVeQ6cV9begLmCBBea
OIcir0ErhU0LGuqZchNCXqO3HLvgrQsJ97dOyiRWDe1OqvNapMbXwe9ACHWGaHIA/M3XSYa3LHZg
cTl2uo9GVSs/rGpRwdIwp6UK3ZGVWzL5YBulfP4yU0KANLbZk+lSdi6UIzY9n9CGhr5nOAaIz7Lw
koBDtMoz+9DVqOWoHtmMqlPpDvzo+olPZb6TECdEozRiO1imeELMcIkQdnQAyyx9TDEJQ3f2vZgL
4ZxmqHtD8Jr+oGLuQXlmLC92MznFJaQaZ2zIvZMRsxN52ACFMONU8dg6wNzKYbzv+OSnB4f2/u+c
stSGYgHe+MhUPt2BMwHAVjCl8Thrn0U9BDZJ5M2jDYO/2/x0gCmIfQGDf+/l1SYX2j0hQg0oLEyt
wETwyLUHThWq7Kmq36YCqbyjGfNDQ1m7SW3eQJhaZ78TT6MIYQczttlFvZdMDb9H3tm33C/Jm0Ru
N1oMNYhsaCTus17OdyUiwqLpYu5vcye4zeEv2qWB323nZG4gycpc2kQZGfUtYveccHA7sk/ci1Fe
lIm3dRpll+DYuBR1iFo1b8Svcn6w8B8Z+sHI7TAtDNQt+UDErQ6mro6teUBgkwd+BTtRIMz6K7ui
lXf7Mlw4DSQM8sWUHN2OuxskXWpEYfGTgEBu8/G+6919MF5ei10dZNkJ2AUVuCvtuGNN8mYuLYlK
9D+Tsu2v1CXWXr+LzR1v4IfMk747kUHd+8yHau2a2X1li7Xs9TGElFs1k82pNdF025IoL2Jsrzxz
5f6sffXFFk7LwrJmYE+Oo5I/CQEclj99fOdXrrw0GLUZYJQDS5qTpb+6+bNXvX3uupc79c92BOcz
2SHmuzmBHvgwBiMENOnjx5deGSzLDpkZINV0qgTUGso3BKz1TB6C8qzAd/n4A1bG+7JLpmvByQyG
3gkbkcJ/lt5udK/UGddu9+Xv/9yWtleZC25dcwrIn6p5Itdo4mv3ZDG2a6wCXWoV7WnwnnDk2toA
PNY62bnIWvz4pqx9c/K/3xxLqGXB4decehyLQoMMvrAvxJXt69odX4xv009ObXl9g34LuIh25Y9x
aQcyZLLMdh9//7WPWBxQgItiRabrBstWukXi1Ul508kod/vx5Vduz7Lb5dHUCwxyQ0+6TyhyQt0d
Ayko/vjiK0932esCghoIzCJRJ9+GKZlu0PGK9ZjHwvrk011GEdKp7FqvTJuTZ9XfdRDcBq5/Rde+
cuOXra6spdiugRGAIqb9u06LnQZFNbTTa80u/jep9p2jz7Ld1fbNkPbNlBx0YqwtAUz7dQQnad/T
odgOTio2nSLjxnUzlNdnt8geCvQmQxQeRRq5IBwNW4CAxpPfJPreQhA9NGW1c2d46n2zRVv+oNDS
3QpkIT/PiD4IsxS6Z2XG7FZCiXxG+bfeuMB07mjXzkeou+ht7nVzimaYjZChuapUFk69cX5PtaU2
fWH9kfkwvSnAEGMtmryM7dEf6niwGcuwBfa7Zzhgc5RrGhctDy393sNptKwOc14NB9BiCUi9CJo4
Zxkp/GgEeAFTnttJJOk4b6rZa3fBSLMtZBzs0RAgYDut4RMreIV0PUaNFVrI14utEQ6fFIm4XWkj
qKPG+a/n1njmxey9zbQcb6ZkLMCmbcDFMrNpQicdkTlo8QzYAj6IW2jy52+th3MX7GiKh8pI4BlM
N/Q7OG/od4BwZ7Q8lDVuy7zBASHICztMFFBUXpIm52zKg10xOcXjnE597PhaWOhXFNntBe2Uhl0j
+a0HS9r3ofVhBtalty8y4J9St3HeZj8zP10yO1sn8xxUtcbyecJ+MHbmNIhVP9EjDr30p0Ot4hQE
A31BSlkNyFTKxQbbTLYts6bEKVMP6bRxvDnfjsjhQJdJTVE21b9znFB/TIPBuTqw2aMEFWjvZuAc
2RbJvxUcrkeCTKPXbKLDExu7XMclflHsyhy7Xs8gqg9/DatKjKdC9u5OQGz+5CZ1j0UiV3twHQHM
GxzLD2LZsOxHb9vBZefjf22AXPLDTPG8DC1TmTNLigoAWrC223bwoRyU6oySbLLvndo7qAmY0XhM
3AQ78KSlJ3zNwjnx1MVpzggLfFVVe0O18VIx2ZvWF9UJW5b2yF13BO447TezI+atKNqmCZHB1cID
DxjrN+IwKMmEboMvHqaUCQE7E6+QQvM7L2ix0XHc8nsx28EfbSfFzwn1xDsU6QoJWTpRL7ypxmdH
IhgEOSHJXG6hquR3g/EukFcAuENk0gFLJnR37N3LCJhdRAYoGtwDjWPHfjfyyAA2sC2F56BYn7dt
6LV0QrNssLZdNam9bZImBha7PFKJrAEcDUF4o1g2j60P5yVz2nxbtS1y3XCGirEJdFE5aNq952l9
YzCvN9wZG5x53HHnJnOxkUGTb20AsnAEEO2mmjSOy6InNxVROOJ69rBD8ES5bxvB4sltNRoaQn8F
1hkSaog5ndhMdZOFdgeXfzEhNiD3UE2+bPrvsVLNMKQ5U9zogiILbpwVRm4A7AgSbKp7NEaKR+4N
rkGZm08738ntOgKsuTmUPRm2YzJ3t2i/lgec1/xnoNbsrcSc/ZUyLDk4Z/QhCNQWrjvqMjadUi+Z
77nfy8qw2ACXCdwXB73Mk6DWWjqFOXJsEjxyOdLmQfpTmoWC0q4LiaXbveXwKR57pPfCiDEhB5f5
ABMzeRQN+MMwv1kPTY+4pQjHXH8ntDf/IPZQ7geJO5/Qkn1t5SDfUsTGbkoseDsR2POTyJLk1Z69
4mCcrA1B2XYVSgGsvMkd4j2QIZjOOZvlfVbnJhZ2wJGCI0DgtfF4mwJtImlnZg8XqbORZLL2NhzV
Gzqm/M23Rh3OZtY/SpHNaK5TO4XypOERuhb53qtVsZk6u36BoWSI25624M/VfnqUWK23ilH7VhB4
EvArcLZkFmwhaqySbVHQ7EVOyYxgXHdECPdIy3CymwGb8ovKUvg4+KGe2tgXtnqp0j1TKK9JHTz7
6D1BjIvuVdHAxg+2YXKoPRbc+/UlwQCJ5S3ybHxknbQuXLcOK8b7FhncIY6+0zkoubgtAnuUMRs9
th0YbVEH4RlCfW08liFlNzYyC56TxC6f+xJWb8eu3Bj15/yF2brcuTwVJ0jyq1tH2+mDHPJ8K6s2
ADCa1PKL1YGFFrmYfEckKKNqwMp2l8Bi89PieY+qGusi2rRkD0dtsp1rTAEiKxGVMuH7qoOn2s4t
s8PTbcLcyhGQCe5vVBqQ7Mq8TEhI/WE+9F1nYeaCzLyzB9mjDjl4r8UFMZkXl2J7xYIpLJjT3CCQ
3HwZFB+x+078TVPDbDeNPI3qyVdfFLOHCzuuiPzU4ruBd+lX8LrEjeP12U4ntXlUaD3G6TjT/TBy
0OOUxmnZQ1xaWpHuaKMgfrIYgVPQIz6yg5hg20QGQAWK1Csu9U5n28hWRyYfyuOQjTSCTjfZDVBw
hlONtcUK5jen4+l3RKaPmxpovg3+ZxLmPgyO8Ba3GFetH7teH9wgEiC5s8cZldTOttpfWVkNe522
7iveP+SUVIrOoWOwimzRf3h2rLHZpMB2kbgaQclHTm1W3iNQY9xCvtfeoAZexV5iSIlSWqN/YH6w
r52P6ilEoW1MmFGPIKSSQ5LLGcJcApO8005xAFvDI5ob+ww4sB12SwYjp2E3mLvsXk4B/6lRhYtr
HPU3nqjVHuVAcxeUtNlDNEijimZqN06dfzBgiG1b6VrnTFkkSoS2zjjUOHvD7Dnm3QjNESjP93lR
WE+NIM2Lzp3ypQcUHPm16j4rS9Q5607HeDXkO5tV3eW13t8UUzFvRwzJPesQUkSdxMROgtd6e2EW
lmB5fkMOACTaPBvlTelUwa02vI9gte6342TpX6ZDkQvv9vxeOMS9m60WhS9Utl+bupY/BEpykKej
3DU1l6yhTNAHIPOdB68Q9T0fSPF78nW99fzSP+mOP7qiKTYKxMRd7bf1TToR54k6yvqVUGAezSjd
nS0GOm5brDTnIK+9O42sNbAEnf5HP/nkj9f75IgfPG7sNlGHrEjYIzbawS6Yp+mFdbO14yNhvwzS
O74Bh+psfN0mWzSKqrBzFLlNZs1/VokWt66p5pcUpdIUba/KPBUmzX8oU+k/eM030HigM/ajyDt1
4Z4j5BhPlzxyYQOaMEiozcIO0CcrCuZR2FitVEk3LJcCEQjIJMOhq1bZHi/sDlUph1VnGDvUWbci
OFfS6m8m9OE3yBS3XprRse4gzAfldAaRAYW6gUPSRL3+WM9+HzO7zDz4Yrk/IKXMGl+QDV5jrNfq
IBrZgRrvmnu0FAAvB7Gy2OWWjZJkSV4dW6LmA9T4zgcDchdktYymrnQeKjOWtxXXdNeV9MLdrOkN
kl+buIEG8JwTQGLZVOqdp333HtIT8ZKOJYObHCzKDdRQ7iZoLRPj5Ux/GHZxgzVe4Icjyrj7dqyD
+0HbNBbEYiimj/W0wf0LfiVZ4T2hqjxemiV643JA/YtegKjKsTs+9Sawv/rAW4ZDOTiwSxNy8Dvu
HEwJ6SAe3jRtSJUCDQzxaRuWLawLY5I4scrHKrYclz26g4uBgaCT6i7vPX4OWtveusUwbHINaw1U
KykSFFwQKUHm2s5F7/2ychipUGgeeYjFgd3ZrRUzyylDsAuKewCRzNmgpPO7sye4opJMESSHpfrg
TqjkcreZQL5Q7XibYqv3UI4wlFeNJR46KyAsxlENkNNGqw010456lO+g4/F3lE3Ng7Er9kyK1opK
4c6bgql+N7Vo+YyNJCYEZwrbdidTv3vIX+/zMrOjpu/540TzEiaqlOZuzOqguCL/XDtVLgoppGpR
fkei2SkD/76bvqJzF2IwfXzeXrv4oppCB0DTEJsCG3OiwrY+Vu0vU1xpAq+d5Rd1lA7l2ckacW2N
cYilP6Je6Kdxr6/Jr9YqEYtaSl0TWzNEEkLAYB39LLvzxv5KHWLt0osaStMiZyFpLdRQgjNe+ziB
fK4KuVQUznMHa6UFrwS3LXCl3BeIxd4+fpYrpdmlmDBvGhT+R+YfhcWOo+ZfRFLeoJIP7eVEn5uk
uPITVsbMUkHos8IgQxrWUBT4YvT5I8rPSNr5+EesDJqlfBCVcYSIZHB1wbGESMJ2WyDMs/aj2U43
H3/C2te//P2fwuRUm3rqMhIcwaJG3wGoGi3au8FGdN7HH/C+oMjhyxzV3uLCag1qfDoJ5QYHKBFl
sXzh37xI47AW8+lKMXHtZi1mb2J3gTfCOYg42GOhVShwQHItLEflpzLn8VMWczi3ysH3vRQCVRfL
dNuHOLSEDplDcY12sDZqF5NYd/5Q+Q2qrYk39FFN02OVt/uitvvYhvkEiUYo5nz8YNae/GJSSymo
pwCnOxVGbSZzV1Z1JOQVBOXKxZcaQNlru5hsNEaa5Kli6OG6XZi2n8KvOHyZDmp3vjU5Fm9OFWDt
Vv6FM41gsmv2vZXVbqndQ1YRRHu1gw29328sbNI7IGQ+vucrQ3Qp3PPGEVGCLg+O8GBsaklpzMv8
7LTemevmWqb634yHd+qibDGnK6RPDR2KmgcQk1GnQTdmjrNRwEybOcb97rclf52DZFBRWbbyPOsq
x7G0nA4o2fJ8kzAIJEpCOmycB+vXKNHHzygO14MPwUXWQZH98d1YudFLK7oDaR3xZUmOnJmwcr87
7NvHF14ZfUswLUOvFLmjnXNE0pS3xZbl5HbjfdZa1wB0a8/x8ov+WTURhobk3rKnRz2fnV5EOdbO
CeIQfi2vbuUXsMVa1hCioFLwHWTECXmTCqcOlcXG701ufcpki0m0WMxkSpgUfe0e59qO6uEAhypG
OsUJ7cpWbe0mLdayxHZJp0ZKjp6TIkvgVxncQyINLMCV9vTK8FlSAMvC89M+H9mx9VDpARt+nzfy
7VMjaMkB9HJw7aBoJccie+zqPhqCO6D0r6y8K198mQxpuo56FsycWNvNg6ysB4ZC4Mffe+3Sl/fK
PwNTwgrlpD0KjZA5f0EO9bEUMv7cpS+P+Z9L054iwUBpckRZYdMjyA0Zc86Pj6+9MtyXwL+u8X3j
2QRH5n6A0rsNuw6jprhyU1YG4hJrh6zuFEUQDBQ0OILSixUqObl5qpJrD3Tt6y9ma8ZM3o29g4UM
J0DJMcadbx2/cm9WtgRLnh0NUsiBkh52ZQJQV8UmifO3eUZe27F2qz+tsKYr92lt8CwmbIrizcR8
Zwa8+QcEKlEir51N1p7AYq8xeznKqYFLjpAG6y06anIf4PR454C8vZF5Ij9lF3P4EsA3z5MIrClz
jmD9BhFIaiaiTvbVs4Ltp0bqMl4sH9xKKtKQI6QI0eg/8/k8goH78cVXbtMSv9enyusVRO/HTkUt
h7CuQt4nD5uaf25JJpcP/mcOg43o+ahoTtA5V0HczWJTJe4WW/+XFi2iK79iZTaQy9//+RDYl2HA
vkzm1JfgQ8yhVf0K5mv20pXpsExFQ6l7LpoSbxW7ep0a1Pv2FfK/SB2iwXblB6w9hsV01qU1+nYS
kKM0FC3kNK7bbNv2P3F+vzLT1n4E+d9bxFDNaRA5Qo6JxvYyfQ6K9C4r/xSgaTUeu/Z+XHsQi/nc
0ao3LXiRB2UJHB2YoccgyJtjRr3mRVSSPGSyQGra5Il8C5nBsLGKDO3IqkKxC20K6NqE8JAlX9jD
jdPWzqEWGSzOkHZH7aXTF2IyMOj2TAkGS+YhqjrRTWxDFBH1qlc3ZdfJMuwH1d1UFoxXhXFE5Neu
+4gqP994g5mikujsFRucHuVe4C2HsBGZPrBRiBixUxoW3wGgAAh8De5QXR17L/P7PbqzKFf3ku3d
OtOvnCTJlVPk2qNZLFVO5pMGXWmCPpeA6lNs4VUDSnD4WkNR2ZproPyVZ7NECjrU14xOjjq17b5B
8bqALQMa2CsjeGUlX6a/oRRKzNSAx+cqfGmKAMmaf24bsIQK0nkcfVT4AbdNH33XDedrEOO1O7JY
m3Sei4TDD3HKxHdwnWOGRrJmXz5eWdcufvn7P2tSI4cs7T3IdBJmI3w53yjvmSN463NXvzyGf65u
YFeF5KCcj9qcrDGIrf4VrqwrF3/f0enwJUBw6qYpRw6rf0CYYlVGBdCjW25LdKs9U0Wu0OoUyAB1
deFjZxP5SdtspGPANYab/dwHOtiqDEnGnWtd87Wu3c7F+tVQGAYQ82If53T+XooChpbG3llooV8Z
wGsfsFi6COTptGZYgi2kS3f5E2xLsep+f/y41mbHcoq7dpLWl+2a9Kp9Q+kPt1N/PnXpJVUQFO7W
I3lHjgH0O0l27/TX7sjKl14iBf200swyuCOJPU5h7WHzVI3BlffRyhtvGUjUG78zQl22TV79CqfC
C+3YrvALExZAwn58a1Ye6TKWqG9tXjGopY49YWFX3MLCEY7iWoDHyrK9hAwmJYfQD1Hpx6l5K2e2
UeRn0tZAwPCNlV95uGt3aTHNC8jakV5Mx6PvPbX+d9Eh9K9tIzfvr9Ah1n7EYuORwCINOw8Bt7gR
zQ/X5myfV7adxAVCD/FyRto3WmHe+Pa5J7KYxXpWna91YR8pg9VYuMijGfdcfKoI4y5hfdQiwAvL
2kaGtNnPOSgEU+rf5c61sIj3b5a75PW5xVwT+NgQj2vqW4M9Sdg49KnucCSixRvIC5/aELjL6J5K
c4HIe4wsDRbzJlPlrVd4u3lCMkQWWEcOmPlnHoe7dGxOfWEqJC7Ox1lPKbytbrJFqrq3cUvJdp/7
iMvc/OdFlRU1EWAspKe6RPqUx76UJvme88+ZAeGQ/N/Ly2BwpJulw1EYdUT5Kob57KWyr60gf4+8
/y1suks4H1rVtV00CZYQBHMAQ4sU9RyiyE2hNUweAxSIdTiXY/HD60bnhLOlenGwxwTKvE13sODl
EjBK3scKGQ8qykyN0zrUr/uxroIAjvM0h2ALBrdbS6YTRJ5WhpaItPSdoMz+Uvkke51nd/6NeOwa
6fJmQAQdypeuAzFUQZSJB49A1Tebafj18QN7f8lx/2PB0ODxF1baHicBZaf1TGbEmjZ/CltuP/6A
lVm0dGC0Qwl1bEKbo99OZQgr/a0o/HsXWSPFYP54NLvyQy52yncenb9Y2jShXgapTHMca+sbciRf
mGkPSPO6lzKIuBq/Dsy78qK5jLb3PmqxrEHSCfmQSloY6UgM01UaOuX8qa2D6y/2Jc4wNlh13BaM
tH4PWpodamfmn9r0uH91zv/MzkkyCeQxbY+wEG5o0n0fy2Fr5+xaY+P9N7C7RLBBGIISHik1QmIh
bwxLFwrp2ilgD6tb8vXj8fTuZxC2bM04hnUFNhEgYnQ1doVUvErNn3yHXmPAvjtg8QGLgWTJqSwc
HAxPSan7LSidh66CR23k4z2OrWc2NFdqJcF7wwgftBhG6aSDIYCA/CR6BCuhe9U3Z7cUJG4r1YHk
3bk46jKoxbzaQKqKUOTsWrls7SYuRtksPCgiITY9YYl+zS2CENIKcdQqdCzX+8xgw89bbIIhlqzK
rhDqNGXTa54O5jibrIholl6LIH93HhKgrf73bYBDAm3EyMjJou65dNUvjfDbK9/+3XUR174sM/9M
lcQNGlvkcjg1Xf1TwqkX1hWSouqJfB1s9fDxWF77AZch+M+HiKwFLNnLDEw76V0+1dsZ7f2PL70y
uJYhOk4/W0NCkXCDAJptn0MTxb2bbBqjPgcGb8gjrAMh5ddu18qAWtbX59okdUYLGIyr+gbxw/e6
Ym9pUl4z0a89jssd/OdOYVNkVzpV9JQg4RevYBs9sVHWwca/kF7KuWU6/vjGrX3SYvpLzsvOlUgf
mudzVd+yqX7Mer53EnrlA9Ye+mLa2xD6w4GJMgRPvnDvvh6ulUXffQNiyC4m9WTX8DGwmpymekC6
sfUG5RRkyoN/o+F3pLP6zi3x9vFdWvsRi8kNgC7reJ8xZG3PtwwJB6EzdvuPr/231P2f9ythyxo7
xJqgJMBmf0pn0jw1ZPTvKRX+faH98WXIZjcO+rn9kyrlxjlHUqO+mHu1KK0crlUOXaJtMSf2tJdu
htKk25pKtSWCBMjykkApen21twaKfrRi/gNxBwTCecMQj7rxd3D3Qv2fdv2trD34Hgy/hmlYGVrL
drTns5zYLeK5PH6g3TOs7hvbSoDR/ZSdi7BlW3oYO6TLu6ALKlTlSCd3lXkJzEF6zeHjR/P+Y6fL
I1dAxp4mwCid3KqHfJOfSGFfcXP9rTa999QXK+5Q20M2qNQ99UMhdnlbYfAG8Ed8AfdnulFTJ5/n
SuZxqnNgF7wqiSeLZjBVE2urFPLZB9WL149/5/vLGV0e/cCR6FwOVNRpqCasnDkaMRAQXDPdOn9j
hf/7W+nyyEeA1/Y8C78VHiL4wufKf9B1IfeigWMiKvskuRcFiLYAadj1j0r5zlMapPy2sDu1n4xb
RyOZSaQH/FOgSqxghyBWk0WzJnLPtAM+Du0RNTuOdrl3piE44oQ53MCzkm2YlN5eJW5/o7zKiytO
un0uZh8gbBemVMfGSceqey8spIZWo9Bf8VwQEK97wHon5u2qfOaxYoCpVUESbCo/YIc+0/wBQuo6
8rK6uqvHwTvrAoDLAcXuSMGUUoa8Zc6+sIIUJMSE7Vp+SakrhmCGmleBGaLm6Rn933TnEUSLUHcY
DjBRUJBroOAPM5MUZ1RE/IhjXEb9nBO4RGzKfibgIZ/aCW4uPo/Ta0WdB6bzt8ToE+Tq/s4eyy4G
oAFUDQ6VcNpvUytPYmPy/DjZRQ41fdNOYeAnwQG+eAUvTlp0cQ8kNVjaM4U/peki5tEE1mtVPE5+
Ph9tjMcirqiFn5zZnn7LLHgAnbSCrZfAjRRLkzp7uyn5Bo+UMNx2H7rizCtio1EiZrDl3OsUu8qN
1dVGQCMrqmuSuPenKVu2+YxBC2Rosa+AoSoIi3mooj5Lr03Utatflrd/3sV5DsMfzQw9Baq+AYJs
DnU2R/5U/hCJUIe6797mrnyuegGTZNJuOiQ/9TW8eeMscVQKmqePJ+nKRn3ZBgTOw5+qPqMnqeqf
bq4hfJUx0QOPmrp5a1x+LZxjZd1edgQDbJOcrtXtyfLdMZRVfvKq7NmaQOJtmP7cXpAs9h0EQRZ2
pqGuTWCBiUhi3TlFeUUst/bEFluOdCxEWlLhnLSkIsyS4V5DXXRlp7x28cW2g5Dc6IQ0OJD5ZtuC
3gAfzqce8LKFVaG/ZIvSHU6YcCTdAGba3NNA9998Xg3nUSXgw+tKXvm099d8tmxpORZrpQOGy0kF
6b4cdEyQfwNy5Me/Ze3qi63+JOGRoDlsOdYgH9wG2WtpcCtk++1zl1/MSSUav+SOhhwSXGGlZJya
r1JfCy1d+/KXv/8z42Vg5IDcy+mUNp0I4TG9oyP7iYQveeW0sjLD/nam/vmApC14PbuJfWLIFI1a
RfaktvPQmeqfY3etI7r2IYsZVhZ1Yw2idU4i+dKjX12UDwz1vI78/PgZrKxHf/XJ//wI2/EGvOak
c+rwzu2rXcXSvWrfpOyfhLqyN16ZbMucrNSdc0cryHdbnduwWCS37Vxda9KsHCD+0uX++QFVWWWg
bM38VMmp3xuS3GqwjoLAYOqlMGCP2Xc+qCsniL/cw//ugdiykyX7sUfjXo2n3vLNvZlkvs+slCYR
nDDprgiC7EV5npkeqcPzdtumTLtx2WuClG6rDmKSe+U2Lf3CjjLk29HNnFJzsBAg80sH3YSsbfjD
vwWIdNcht6By3nzmMdNlDZoCwZDPKqlPLRM7dwRFRtvWD5jrkjCzzA1MMtcIi+9PO7qsRisEYoMw
T/sT65vxkEF29NBNGQXF3p+/fPxj3v8I9t+m3zAMHUhU4Hr1IbtklZjzOFxZUVdqEMumX21shGtf
Dok8T8K+f/Tg168EC31EXCnsuHCAA5IjuPIeWvspiyXQzusgw1aHnbAz+z/Ozqw5Ttxr45+IKgQI
wS303nYcL7ET31BJZgKIfZGE+PTv03lvPPqbpqrnZqqcKmi0HB2d5fdEEPXDDY+ciPN8faAWjIeZ
/is5SqdCq7wMVIM6ZXjhoHEIAMdqwW5aWN7fy8KH7TfW0lLcShBDQUd7IMZDKIKTZaFRE5Xn6Etd
MSELZso2zCDKtFkP7ER3nlAr02oFllR9FOLsaghctj+vD9fnk+GaqaaiQeOvzQOBzU31wZFWcqZT
0u98h/IVh2npFZe/fxguawBkgbesOU8uAnMK/eYxRTtnDCW1Nr7+FZ9bW8f0o/2pmCtcb1zIRekQ
ritqiH4kYJ6v+emff4JjVsuh6qtOurQAvHua7lEm4HF6HFdFRT+faMf0j+eS6R68C4kmhmIf6tfM
hwAhZHB58IfxlTPv823hmK6xTKza9wZscadjEW2PCa0ODikiEqzVyi3NgbFcS+Acwj4EyTav0zBO
ecIjv61XENufl744+O+/iwioaqbT0RNn2y1GQN5Y9pSNdY8meWkB5TAXQ1Rlar6boaqO8pi639le
2e5nabUvylFuH40peNNpOXcrntzS9xruNCsgltcoiuCXLO+lsp7Aql959MJyMz3cHCF/T7RYEGr8
OVsP3UUXeU2MYOnZl0X4YTc6uU68kubybE/9rkY3KLmEBtK36xtxYZkRw7aXdT1qtFt7cHu6KLPv
uKrQ3g16SXnbWesQw5pMzB8rMDq9c8mDo6oAdJ+494M0pF05nj53roA2+e8AVVnDKe53OAwDEHnt
avhheSVQhfzcSmsAGCOjeOVaTdfSdBi7Zsqx1NHb5515SJvISem2zxAXDa10BZe8NCPGxmHEbzhD
x8hZqYJvmGq2jtsOSIROj+GE3u/r8770GcZmSKCdAeK67529DqSjhgePXi3vXK1XvmLp+UYYu3WA
ExpcfEWC/pe8hKPImyjTa4qPC3vZdHGnbrJSVY31GaIyb4MeX+rRXeuu+bzt0XFM1w2xPyVoC0Mx
UXnhDtRQ401e/czKogDAStnku7xAO3cTdD+V5l/sfHovofR929SYzh0pc+aCKoktWRHnu43c5MlC
tnZL0ECw8oqFNWYWdFHmdtbUN/Q8hf4zKy/HCsKfOZV+PNTz6/UltjRHxsavRQlBxhnnS6DyQ1+O
Z0Hzr9cfvfT7jS1PcpZWcz+Tc5160SViEbDYdv8kUq34Jws2xXTlaqYp9EsQRp6d8Rmg47hDZ70U
1UNToHLES+5Em95SO4TVZux3e64d9Iggm1sQmK92zrONBZLozi3alXT40kQYe30SwLuHXPpnH3Cu
in1zs5UHL02Dscn7FBSKhhb2WZUli/qwrl/SIAEnJuj5LiiqbsWx/tyYEDM5AjqqG5YdPgDYhsgt
7lP8b3ZXPJXPp5qYGQk9UBsyvshIzB4cIHmXoM9czxLBGJDTmmcb4j/XF+3nLHmHmLmJjA9lkqes
OosJZWjJAKnSxC2aF6Vs++CWGQWzuro01GhGRZx3Q1kChNtlN5WW4/2XafzgSfjDoCgNEbzvB+fn
NJU/+yY8Xv+2z1cCMRUEKhA7KvuS1kGVFxgTX+z0iXVPHl9rHfl8CRMzNGDJcpKJwvOZXcRV3QKk
c5PrRsxQgHDcwM6L0oFWRV7Fc12WqLinTtyMyGxeH5ylFWbscIBPxZTqZDxDCnfjul8Tp3mxydd+
cPdWfwpuPNOJqRpAuobUEvzvcx2ouETnZi3/YWoNN7CQPCamXsDUtRMcRdjzduM+o2Eurk7DN/Yr
PLfHYUu/6tjbFtvyOX8MftjP4T05AQ90KB/L9/rdd7bWyi5aWAmmokBVp6LKe4r+CLsG53W8FwC3
X5+npUdf5u/j/nDrhAE555xtZ3h0O/GKdv6V8+TvxfZ/Y3LEFBIQlUCZRRcghAnqBCr/cZNOsnR8
lgXXse/ZE40ZR0KvbtT8UIOvt+WDcr9njt8/aB9ubN7QdIPwGFohm5JtgZqs3q15cM5hUeZTVHgJ
GukB3PmZjVLtBnBpHqoqBRBr7Mo9oOYspioNNiQvxcrVIcSwfPZJxrLWpe5Aly7FmQTUj9wpBHsq
5fN2Ru5wk7fePmtFv3VSJ9yM/fR62xwZZ1nndr6jArSFQ1PxfajSf0jurayshVPGrOHDY5vKmzH9
jmh+2SiBfkQarvrqC93sr//4BSsZXP7+YYEpAPmlBFDoPIP6ZUW4NYKM9COb1qQtlxaw4XG1kHee
geOFLcs89Bj4O7SSPF//6UuPvvz9408PFdQUwMw4A9HGtnWng70z1/OKhVwaGONSNaJ3WGW13yMG
aL/2CTtkGqyakU+PbUVvStURs4QSuj2sLcEGPWch2Fnogn7Q7vxyfXQud/FPtoKJ5K7JTHpbY3cD
q4/dzDeQLE0RKkX9CbRcHvAvK47vwho1pWxT0rnwfEmPECMBVM0PUQvqVwrp8aHdXP+WhZk2Wd2g
QcJM+ZaCeGn+jelk1yfTjcNkrM9Q52NCyTydvfqfeeqAefkRWE0shvsUhRfXf/7SCF0+68NCbUdk
x8F9JWdcooCrI+0Qy6HqjqCHruVlF1arqU/LrNzTYYtXZJbPDkErebNxk7I5kKbWp7AZytvSg4QZ
Jnawu8a2gso7V1PCXhUT6T4BifKETMlaAGjJK2WGRaVO1Y6lbsg5V3Z6BIV8jCu0xb8VYM7uu7AN
YwSenGPRe+lxAr80nq2hWnG+lkbSuECAhJsLv4XoG4pX/hRUnucBeLKSZE95Q1b8+4W9aWK+OQFt
zoGgwzlk1N/3TaK3KDnINlJpspWQA34jgZX9e331LcQOoIvw3+WX2mHadCA/ncdA0Wfqj+1pJhr9
liQfTmh80d9I7//QYQ/lN6ntOioFqy5wv5A9llmDwpjrP2RhG5h08KAswJafg+5MgdGDRBbiYXXM
167HS2N6mc8Pm6wYx6rviIQUofvHskQskX+6EKuF/9NN+Pb6Jyz4FyYjvOQjBFDdZIJnzr+GXWEd
UbUYIxq/p6j6qfpy7+Xyx1Ql9cp1dmnMDNPB/UF3qBUn5wBWacvrIIlAKa7Q4CvEja8wDjpgdQPA
FOQMCeQDrx8lxPfSlRN6aU4MWzHXgrK5taazFOjPLkAd7gcU7TQ/B7/eQgZ5rdVhYc/6hr0gdAq8
UuQ2UjenHLghKIHsbV1vev39+rwvTYNhFHzb0Vi7EI0ZM+vZTkAcs8ofQ+mvHBAL5ZDEJNelBbox
EfpvwYME4JDNQkPglPlxPyY6qmygxe20Ks6udNw7KByoFEcs5V9o4ZMhQltBs+945t22IEzWndLK
mzOfgPULWjfgwd3WRadXNDXtbWeuCbnD7ajyLd8uzryUMapMt4037AbHfxVV/UVZYEZfn7XLJvnE
BTJ5d6Nbl2mNmMkZ0NNzLdxyA/ftJnobUgiXpfLB3igpmoCiRxnltykilHCd2+GAMsKocdqVY2Lp
9xubPyzSkJHGnlFjUkA4HOcDX3NJFnYmNTZ953gWC/JLmEyILeXgvMpvOHW3E9Qd0bZ2ffwXdo0J
uPM6y68bV8/nXnexciELBqjz2ipdOtaoselztIMMXoeCIUD6+5MIUBEQZ11vpbEv8/BsCZ3vQndk
6Nil5b6ePVSSBw24YyOzUFFKb7yjUcM2uKKjqawz+9y0r6FbQoRrb/lrXS8LQ2iS72wPDA0OeNR5
gH4gB6GVeC90XCnuXFgEZncVqgLndAxq/HJVzNCe8FFpLCDBXUL8LxZTCEFPfyKbmxaDycHrOS9H
8G5wzICcLNmP0afA2d7olZooPCD8QJMPcDBz4WzRJbAXwjlW01qfCLtM5iemxITgIe8LebzRV+eM
Uetf1YukjL0eflyMIia97Tyl3+mEyvTdMJN8h8buwANFO83OgwtdZxRo934Q0TGjkBJJxKkdfb4F
si53YwZxqgfILmpkBK1axIGCyJw1SZFCUW8Y7lH6mm1G0EqODvPFQeeFv6uYR+6yTuifwpmT78mg
5mdWtxY0vdAsJ0t4CKmlwkPGgwDpeWfajGy4FDV4jX6r6xKiCRiww4xi8niu2i6H2iATL5AM7ba+
Es6vpg74M6D/aLy1mvZJjOMcd9OcHV1XgPEiXfRbpiVlW+Ckg3vJ+Lxx/NA6QAkZPWV+VYanBgVd
sbBzBUZbKXZqohwxOdCyUVNu1fuhybAZe8CFT20xuT/nQrB0A6h3IVAPJuVKv/XnZgInq+GDJEAC
Jg61h5PTQ4SRiH09BAea1EdZQehtqF86JTah28Tu3B0wgxvp5MfrS/7T/YVXGxYKWkS2cPp+PE3W
Yw6JF6i+3Hct33BAXedRrWyspbcY9kd2qRADSPCn3BLthleDQFm+c+qS+r0osMqEmG57kxnnpK2T
STvt5amp+nfcYF5cDmEl1LXLqBr0Hw9aNrvrI/ep2SPUlFFlLW78E66ap54XYZwVNomlq1kk5Vof
/tIbLqP54fgmdpdD7xmjhui6ehhYrb6mPuxr6sh6Zeldjun/sRn4CONGAlnIMRt12J1C1v+ilbVj
Auna6wO0MOlmdIfYFmOek1anSpXF97yFBGY7eMXRCUt9LpEohh5KKVfc+IWxMiM8siW6lrNdnvIB
Whd5B/L7OHr+sStWkW5LrzDGqshkCiWigh1DcocI7pZBxlAOt60mU4mtKYfQDmTTnTzoruwrnrlH
1xuAkkJk5vH6fHyaTyGUXdbAh+WkQt7NVcmKU0dwoY4mRMV+8iJgT7IG5D+qSNnF08CgxjKTNlx5
6cICMzWxeuUkadgl5Qm2/F631nOKt1z/nqVHX+bpw/eEOTRRuOyrE63L4EHY9I9A7GXlNrX0cGOw
0OuVJS5wMCfChylKhuS9lXm68ssXdobv/veXD5K1NOWBdUJou/xZphrlqJ3yinvidt2dnCHkGltg
O99SVIKJN17nQVUlYTBNx16pX6UGws/X7223Vsa+tC+M00vJ3AkhyFmdJgqhcvBJ66PNeoi8hsjR
3DTVZrDNogMulOghOtY2GaEZ4qs96mTWCPuXDfyJEfzrUH1YSFPTiUy4ECsva0hllg8h+virIoj8
+en6z194gRlLK7nPJqhUtyfUfqt3MeRlGok5nHZtNWU8cpIg319/09KyNeJo2hMEfg/BdivIuB+G
MLyrBFTXbnu6cSAp0OUdFNU1p15AtcFNFI0TB6oB15++YJ98Yx11c+0FQrTyNBYa2E+0zO55AsG2
Lqj6TViDX4L6nt+4Mb9ef9/SWBmuT48IWAoZkO40z/VTkxcvQ7Wm8ri0wQ1/h+iqsxqbdSdfd2Ak
Q/kGyEB6743VQdS5F1e8X7kfLSwtMypTTV6qoEHTA/rfQGOo3oe5t9WFdWjk8HZ9nBb2txlrQVZ3
hOya7E9cW8+JHr4FTL8P2loral56vrGqZNbmNhWXlD5cgh7NnhUPoqKfD9d//sI0mxEWS6Ngtw/x
86Fb9wU8HRmVQXVThAUBFuMM4mhV4JCGA8AkR/k9q6DoR4h/J93uwfKClTle+oLL3z/YJ1FBLH70
MMdTxqa70crUvhyqG71MM8xS97IZoJ0ISKYHIadUZb+bibBYlzexPTBGxr72VVLgFjn0J9VD6Lrv
i98hQ9s0wjgr47O0gIyNrHWPojMO/A1Xb53/NuqHco2N+bcU+ZOzwYycFBZqtCzaSOh1gPG6IXzy
oWaXo+jbsa3pB5Rj+vfmUvTQosN4mwSCn/ns6QNar6Yd4egC6lK/jcfRySIvtZIXr7R/Cb+BGJEq
3a/Xl/iC5TQjMEk91ylBgvzEm+QM9MBdlwVfG9I/OagqGzv6aM32GvFqwbSZARkeyLZoXOaclL+x
nHBnVV3ktPbWbr9fyAfXP2jBqpmBGOllqIXzoHOKQf1nGLmO5gv9IgFWF7qC19+xsGrMcMxEJl7N
rQ6OQXVGMm0/OFacQXHstqcbhkFwwBBaiEgdc80AvwC37cGBpOp7MjfsxlcYZqETKOIlk28dKRbS
0PlzTPx030EU5MZZMPxGF3HddGZQbu5J022ssbpXNazcVJYHFXprC+rycz/ZYSZ1KER0b8raOjkm
IVQ3/zj9ijuxNL+GVbBqTnjgcus4krsJYUMlnzM4LNen92+h/2e/2jjh/Ro6K1rMydEGfBQ9tK57
10KXNUp60OCiNCPdBtK17T/FKP1tkIJbSXRRnK2um/fqoi7rpZCXbKD5ttVZGm51gBj69d+28OEm
hShPLO4Sgg9vhj5WAAsM81dgi7e3Pd3wMEdkZJv88vSh+VJAoa3mR8f+ff3Zn3e/EOoarsDk4do1
QOf1WBWliyCvGIfHPuSUxWkH4LXb8uxQJNWQoy0wpPd0nGs0HxYo0Z3tDRTLwjeuVPpqJaW98rl/
G1k/mWiTW9QNuZs4QmA0JfC8Qz7LmLltxGHoq6HdZVBljKD/fq+n2o6U7uwtugpXkisLttaEGIF+
CjjjQJKj04qHBGqlExURIFA7zQFMX+tpWHqLYUeGtgBxresyyIK6aGCxw69O5rBdSr2HOZEtmCf2
+/X5XVqZhkFBC63N67BJIVbk5QfkiLsd0+2/3HXalelaMCamdICfQS9ZB1N28sK3VvGzzcoVN3Lp
txvmpCdpOJMySI5u4/z0R8gtpvCw/WQ1E7j0AsOiNKVA+nyyk6NSno6hLkofWtKLpyQps9tGx+QY
MZSizWEDo9X2B0HS2K5vqpEm1BQJEKobpxB61seyQKi6DyHZ3lZKrPzuT0sa8HTDLCQu6ZVQ+N3a
1knUjsl326U/hcp+gYgKiZWAIFdAwZ0J9tcX6oL/YfZBTsKrm8SygiPj0wDhXvLd5+XzEEIAa87a
p+svWZjw/2mHhJQTTQFxOWal2nj1U+GNUKVZqzVZ8AnNRkie55TWrQep+J5/ydz+d1GOD4EcXgDw
iUnuvpb+jdEZkxTio8UdIV18iOP69xNNNn5SrZxlC/vZbIfUs5+7rQMRYbspH2tATsANWVlUS482
NnQe5kPV5F1+gtxrPLroUJpBDl/xD5ZWrLGZrdBqmwxi3CenCKtnBI05jRGwhBp103r6HOIOh567
SfXfp5mFxyGs9ZpbuLB2TahXQaoMD4Md0bLfuPwlLLx4KnjklretWxPq5XUKJdcIYWHgMgBWhjo9
Ak7Ltq2ykhVj+/k3eGbnCkQTQIi5HBRB8EwEhsvf1/4zigVvmnvPbF4pSD7nAB2isdIZ76A3HduJ
WnE7Pz9NPbNbZWItpMxrnNl+5XvfaWYNsdbZnzYVbmQ3ZHiuAKdbGaYFC2LyaHI1TY7V6+zkhHZE
/Rws0LPW3st1+/T5JFCzO7esNOugi55D8muMebGjdhkzv4rr4CZII6GmskKeDFJjG+YnrxgLqLIf
Og3u6JTf1M6O51++7EPghLddFaZQ7D72OT0WqB6f0vAxzG/q3sHjL9Py4fEXCFDTXwx4y5wILPmo
t9+D8tEab5yAi+X68HxmhwRRBZjwokAXaJ/ZScRxcpdB+5JnAblpL9C/9V4f3tI30tPKxdFNFMTl
Od2J1nu9bQU5//2ANGddmMI+nEjbbebxEAz9F4QlIDRr7257g2HE/RCqf3kPQ1FUf2jxALHhr1by
RdC1wvHPdzP9W/37YXDcBhSmGfQ63LFrFFSm/yZ5CMPdiQOpu7dmdNeaaBaOa7MzF+qLkrpFgjNU
QIoQV4mZ3Yduv9EldrZ6qnm+cjIt2AyzSzfVHtFsCgIIzjygqiOuhzFCXdJKyGDp6YanRtMg9LVH
4TgR+QpgYBqpgrzQYW2+Fw5tswNXMVQJJ7pPjnXhHgKgiRtreL6+lJZ++uXvH6a6k1QSm2A3E+6h
eKSIhlBHrFsLcyw93tjMEG9OGqcLrKOm3k8qEJjrqjKNSQXLd/0DFuy12XwLMKDvWzZ8JXhffd5E
afg6jWU8c7bygqXBN7YzYlhAo3qIBwVt91KNiEfLNdTMp492bLNoGeXzxVCmwMvIRH91x/AInufK
gv90Z+HRxsCPg7LQGMbUeS4cgFLGMdOnQkB/MCx0/SvoE/vdqS0EeJ25W2sU/9Rs4J3uf9eSV4V2
N6dOcJpdHg32O9ev4fDH6n+z/N/rk/3pcsIbjLlg0ql9O5XsJFKZf6mtPuYWK2L0RrkrpnVpSgzT
GtA8C/1wns927776bhCPWq7EAf7eDP4nqIJfb7jHNpuJU3VTcLKtdtpIMU3x7HZ97Hjy34JB1szK
BzsO0Pi18Wy/3IupJ4+oG5tPYOHK+6nv3iBwPR0HRFh/iDCxUU4N9WBpz2JbtejCAFA63I6isA9K
YhuHFUvXuBkLI29m3BwCl2WWWKoVnZ+tKTl7HEVsJKUru2zp+Zd1/MEOucxPx1ah1r0XqY4gzrC1
7XBn02L1BPjUUDi2Wds8tIIxVlT63KAg4x1Uvn80uiufLJewCE0Y4k+jdbX3i+De8QK9maqO302A
hMS0t8MfNYwYGn6ZHQ99WXxNgtB5T9BnHA0g8d4rP+l/Nn7gHcNAQ3SSAALbQ2U3curyt5c0fAuN
zjIG3QtEFq3JqyOQaGKj1n/QtCD2iOHJR9pnLeJ6+Xz0JS12HbIAcRuO/QE9//XZJv6vtCNgndVJ
c0hCDlLspNGfraWTARnV49GO406g9QbNV99rTsi6P1LwfL9WPTBs2i35z0a2GuRJHbT3FKpkceuI
8LYmEtvMOIalo5rA75qzsn9MNolEM2y66c/1jb+wLc2Moyx0l1RW05/dVnT8gi3DRQz06ZfbHm9Y
SxXWcHBS5Z8UJtOfpt+hZd34yw2jyIKiL2SWgjgZdOMumX1n4/f5WiH638DGJzblf9KMyWwT2w6a
swyrDQONIOsgT98+F8reDFD65ao7omvgFBKYi6KUELN4gtAYGlbmuOnlXmt7l7fBIaPdVofel9Qq
9sWsHiYCquqURTRbieouzaBhWHPaksDXip2sGigc7c9Hqysfr0/fkvEwDGtX6xT6Ka4GJ3qAUEcR
jeIb7dZEHBeebuYZx8SDLFOWsVMr3fxeeFB+SahTnJK+kmtezNI7DPOXJUL6ddKzU1Ec1PxYklPl
/ro+OAunsplVzENBOdLE7NSh/jRRv2zJY1kOESXvdXjTndaxzbQiEDijdCbbR+FY/YWN5WsvyV6V
bH/9GxYWj1nkzRxGVefV+lw1TaxbSL3QeXy77dnG3pd97TWoAddnIi5Qq59tubLilwbe2PmlhyQZ
abU4Q65sU+YogvGbyA6f7IFv0Jm7EitcWjmmSzRNs0CCUp+LMIgC8ib5H0Slrg/N/xMHPjEvnrFr
YXQ1QiQ9ENbo2ohb2+8PyiKKxFNHLn2CXI7hxmMzutJB5XM2LuhNhxIac+9IlWZnNz/O0+zsu7Rt
jv3Ina8QB0ZzlnAtfb4ACJA8Sqz0IhnGW7pD1HOcIr8cCuRfag+kAnDJ+V45bfAjsXsQ0Iv6D+I/
eptCZWFn98WMzhFL7XB8Bg++3wG47nsgx0WkL9vvIU2qGMW44I7rJHOmu1pyaE7b09xuBcRKnovU
8wEwLadIC7u8GyjPzwAq8YNLa7bt0Dvwp0gZ/ymzrIIgQc+30tcc53bh7Iupn54ZhFpU7CYJAo6o
9s4fNUmdNGJNlc+RoGl1llbhH4GUpns3TdJnNejhyNFocCp9yXZWkk2bpKjqYynKetfmND/YvUNi
IUdctnkwRm5e9BBs4y0uyN4g9mMlvH0zWmBeunUAuHaVQCUnVioZ7samCvNY0cbbNK7VnFPXGV40
+ldjMcpAneyE+weQINmbFYbBNlGjfiqEo7dhLYMvrPbH5wbw2Z2XsmDbuRKA9LZyeR3JqfWg+0D8
l6LnqOiSORBK+N2HIpDut8SZVRszPYAXbwE99qusphkstbkZwajh95kIC4idDBUwA7zejTVlD2Bm
DYdKJl7UwjpBkX5w6nMy99MWs23dTV7guNu0E/wLS1hxj+hY868ohyY/NP1cjBFBuLfbMuY3h3Ji
4cmZSudrF3RomCrRdicjIIzTLWHahcSarvo4sJMhtqyqfutUb+F3eraIUEtgN/co6HD9bdmg/jhC
5ZqEYhi3QM+zsl1X079XgHYzCTWd3UCrPcI6ckt82j6XtUN/01bbUB5LIOYifVAh4gqu8rc+00mD
8tbAfWzDAdLdvUTva1TOs3qeQz1sVaMjP0WNn8Aq3bTs2fJw1rqh5f2WneieyhHdKnaJ1iWUA74U
iaf3YPjX9Ohnsj41QTbF6YwQ5ZBWw6Fo1Nvs+BAECPDZD4llqyq2Zt+GznCfuPQO8UA/RoOsyjde
ASjKyi1zwS6b8jxV5tJshgDtuYJu0akRSbEdm2n8ed38LJg2My/ula7Uud0FJ+6ibbiZgz30oL9R
m67lgJdecLkqfLh0DN4sknQYydlpFW5buHikkFOATEC6cqtZuHOYqWzdlY7wcoue2nQA0Q5aaKe8
LqECzJg6BEmWrPSzLM2DcYZVk/a7dEbmdypF+qtwHKuKIHLg3DjNxkmW2yToppw0584rnO0U8vpY
iNHZXJ/mpUEyTjCLBhoILUZPFdn7TR6ncLAc8mWS9srPX5pm4xDLQNaltKDeqai/OjzHbe+er13q
l55tuJ5z25XKCYrk5NpQ0NZFm/w7WYm9kWClrtwgFkI5Zv7aRb1ubdm4Gjt0VmdBMmhJZLLc1CRU
Ww9zDQ7ciKBdWPUrpfOf5vEAmTM+yue0SQPKgI4YJ7FHVHDfofXKbyu003r1hlis32V8+pq4N4ar
TJUy8HMm3vIe3ZSakA3Eyr9Djx2nAkHlC7EeepXuS3+4zTEzS4VCdGt6oyeDU06/+yl6uVF47aG3
VnZDxOphe9OyNosDXNYwRtFOfRpRmoiStSkKyfBbBcMR7ek3vuPien4wYAJ94Ik1IKaBZHr7Sh2l
0RrYoDYOmdctEpXWipO5wP2wzdIAnOwI5Q40P1MWJHvoOI3bnjE3Biojx3IsVf4tREnwuUFV5r5q
knQr+149XR/JBetmlgzUUGOEfJZITk6Dqz/Sf1ESgrd3/eFLa90wnU4KLap+Qlck+hEaFLLN40bZ
/T92mMQywCvh33Lo7vA8+ff6Cxcshlk30GS1SCYXOD8XOuUH4qsDtHjA/0Hx3MqqWHqDYVChvRLa
KuDhSTneJkG0FPfjLXzUle65BXvtGOaU9Z0OVYsRm+zh+2j5O5bXd2JIn93gNvKFbaZ4IchXcle5
ySllzj2qj/dgdG95b68YgIUFZeZ4EePIc8ggBaeejdthtn74ffjjptk1k7seKvjlIEiIHP6b7ufY
D+S2LVeuwQsTa2Z2J9vqgIS0EYTNy53S/g+3S3eBzMXKXligXdj/k9t1BkLLHC+YXDRQe4Lxh6Ht
vI2XELkVvLEfEhrUW0Q0xcmSbb+ph8rCoW33B5BK5s3sT/aKV7D0rca+bBzCmQ1dOCisZ5u6binK
SzXEzip94wsMp6YaLvH41mUn2cH+t0InsUerl8Fei80tWJa/fc8fjLOCxCMoMXlwarysiATxUZWu
nC9Nk+yQUnrUDatiXevnug7/ub74lsy0qUsiHNqRYcYrJ5ck0Ewetm3j7rLO/8093MiQl3kVQEs2
ef4Cfd5wZSQvU/JJkMBMFycE6l0VyRD8EQCBZ76ajjLv16pWFsIoZo44Q0N9gDtOcx6TErpl2avv
Od8Jt/dViLIJBAPWMNELds3MEQ+o/HZLWcLrocmfxE7eQ109gFpwDiyUvl6foaWPMQ7sYlQsaNDU
dXb9AgVpnOnfDoC7seVp8p4ntbwv0ML9dv1l5G+n4CczYyaOeWczUgFKc84Gq/wFvGefH1rfd2ms
0iITR14mPFae26IpU3reNxeKFG9Wa9EjirfzO5qT6slpJs6jFKDrZy+sBhdDLvMDb3P1C0kI/uZ2
edBGeQrIGArt6juSVZBZs0jnbEZhF49QbsDFu3Sce4+2aLMWLQRntkwySF9NxWte/qZOczfYM2QF
CjJ/bxOOeaWsfw86hCndfGp/kxlQlAhxhgThG83717QpwgO3Kd1CikXeiW4YGjin9vA718EI+HKW
xr1vkx3r7CxKpktfozsEO1un5M2BVMKmCwcZ+U6enVWRkf1kTWqCJ9hZb1TlaucIaUeMTSMEX+hT
UiHMg/xDeQgQ/lVHFDjVBPR4Oe7mvvyn5nMZqdSy7vOMknhOA9QLObmzqSGTteXT9GOACmxco2x6
g+pmhj8Fzg4x3/ZlrvwK3HDZuk8YUkiO19z74Wasf1T6IIPBzS/6zbqI3ZZ5//QN/zfz/2qPo/pm
Q9sqRc2EjyId3FyLnEfIMb/Wcmh2tJ77k6drBTHbHtkYG+yybzbYElCkrCzMepC46f9xdmU7cvLc
9omQjM3kW6AmqnpKd6eT3KDkS8JowIzGT39W5aoPf1NIfRMpiQSF7b1t770G5tcd5PtjeJH4mdWr
oJxsADF4aVs7G66OD5WGzUpckM69tM04+uMMbIOb5rMAZQ2IOKi9ddm+8aaK4vsT9dObtNNC8NyL
j4UgAvyhkR6tKSY5kk8MGR6ei1dLC/fNHkZ5hC9fjPsYTTxAaE3ryGYPl3tU+eBQZzUYBIONHNoT
upv/S1RZRY3H0wO4mOl3dLcbG9KPMw5qdEpUGsgYJi32YBvDrilm0AxMIl7g69sQ3zDm+q51C8iv
Cy/ZFUVWBqQrxxBOb/Yv9D3ynfKSUfuta3mnXCeobKHEUgKZmulHj4sZWnC0A9LMrh9qmtMvOTgW
x7Z3MrlLR7Tfoc+ZpGMoyro3of6UlACPMUKfb0fySoZd2t5wsGhntNe7M+pZ51l+sam9wSJbS3rX
N77bpGQsc52mbQ/vY+ONNOIPRRPTS/VRiC0524/ZZJQsIRox1F7m2nLLc5Jj0CQEFn9VwF/5A6UA
8Q1D9VjmaR2CKNfHgWs3I98nUzv9onYNBwuj5fAgY4akf1MrSV7Kscobf8g7Woel66B764k62boO
fDgeEA9fnAramXNjBgQt6op5CArESGDPFTJfczdSuK7dns8PDzeELwUo6i5zOggX2ifG56dY1TqA
S6fyDdypb7/gwwWDF1xf/G5apxG14SQ3rNPkVa3we2Ow9nSk9ZbF/L/D/v/sLHjBYt1UNqxGUrN3
T94/qk22a9LpSwPqjULyhrl4IKBvo3V95WyGU5z6o2nsWAXPk9e80QEhLzZa1Zb9kAMZJ5g4oj67
u/3tH04hftpiCiVRlS0TEP8LSMK2RhZI51iV80Plbeyra4O7uF/NaVuN82S7J6KT17pIz5DP3pi3
j0/g+PGLy5UzEJLRFvkQYhUVKNOWmwWAWwzgR3RZOFNXRLO2eGh0yt4B38F2jSHsQzaB4YuU34eW
57DftwfywwMsfsuiDJR0VIGO2KcQUhuO6MTsYe4aTmZ6Jo4+5IIf4MMVs08dlwlfSu7CPiOuuD2n
Z6qdE4RMfVPHvuXVF2dUdyje7zuI6+Ve93L74z7unON9i5YrGWTR1rD5AR5k1E1gX2UcnNh4m+q6
qE9OYkPM1EpLAzK9WM7ZYMvQK9sp6mFLC7NZk/QJ/t8UoWOk/KspBRzVeDN8S7q8m4PR7eQvDgU6
HRS0KB+xLRjf2ZyM/Q7eBNO9lwFlcPtLPlyOSK+L5ah5O9Op8rqzQ8c5wI8fAfLaQr+tFB+XuPrU
mzg2etWdKempD6fD85SJh1QPL6UNu+OricbIuvD2l3wYufiSxYKrpnloskF3Z20DDAUFEk8es/S+
T7bE9T7Mu8ju15X+Li0SwWpsyu0QeWQ8yjiRKCp0uzzhW6pwH34BXrBYVLlXZc7cy+48ty5c4xy3
kYGscufVheDeX5wnt0xZ175kcZFQhpsYbpY2Z0WdBE1P72fs5vc1jz8zFfiQ6we+G6nadHPKheyB
K+n2SpfB7Pxukw7HnMPtuf5w1eIFix2qpw6xxFjDN44Wth/r/ls3bAlRrA3O9Z3vfrzbajgDD5Y8
p3P/bMVxxBMrIOP4dPunr03yIuAyrxMlqaf6XCNTuYQ+JVnyKMbuT0HnjWPZ2ugstgEFpzvmWA05
J+7UXmYvyR60SuTG5H6Y2DH2izhTqSPguAa9X4AMR9fxR/fbwMudNVh+XY17uIvsE7J11lkZraU2
WaENQJNqT59hzhZM5gMaPVDBhuLMRm36Xxn4f44isGRZxJzQvehVQ/qzdYgP2VE911H/MN3B5Dw0
AjcYAx3Q/Xxx9uWxjeQDOUKD8OjstmrwK1O1NGtgAAXCaByLbbQzPzP+WnwDL7o2cIsQHHHf6bt4
kGeSDS8JBG1CU8Vf5Eh2jsu38vvar1+EIYQDQaiXJTkP3rSDqO2TtNzT7TD5cOvAvFxf+S4KcRDE
2cizOKBMJIjtClbuCk7Oyu+t76pIIHbyKfQR3rQ48ZHBE0bjoaGjOY8GGPT4TtW9xDr5eftL1mZi
EfByMppi8lx9rlNYdTpo5D7MXeO341YffSVhLU99BesaIlwbWrh1EvAYSAU5ytfajTcaemuzvAh4
A7jRKRVMn91muKNJsWO40d8em+uG80H0LY9tVi5g+ptNFUwGvlJ5aTLnHBMZcP2i7W5jr/j4tgEv
pEWIz8oZR6iTwgLJaV5GcNOxeFL7zqRu/MfkIEi2bVw+QQyEB/MApcwhN8gOzqTubs6d4kFaeXuG
gqa81BUQ1nWtvBmXlCo56MGBKsFkFHbYG9WbwcgWoHllyNliTWonn0BGpSqap/6CCnmUZvXG/rMy
5Eu697UL4FSVVqD/vAl5EYwD+PXYaKhZpsHtWV1Z8Wyx/1iGkw1zD+McV37rUbwhWbcbWSTcLZuj
j0vVcFJaLMnGGYaSdBAdRg8jAAs89QGVHXyl3H2LexUKOfNRyFKFshouQAdsJKWVSFsqJhoEd2BD
XC2JLdQvtdoZdN5X5FO9MSzURc6ec5bFkuDYVOsEMG7nL/VYyLvklRpyIxmtfcEiYxe55ZC6g/Cw
vEKOnKY8VZrtRNJuWY+t5G13kbdRLM1movoe/gr02ZBDHxra+4ZVZ4ejkXyZSx2mhFgb+WPtbYs4
8ezSMmPpuBGMOX92yRRpws/u1ExhzwSKyfHfxvwcj4ovHTIAmkfNsO76c1lWXx2vv5Nq/H07YNZm
ZREwhQnBsDjLh3MFmh+Q09VvelX+VGDu337BStAv5fqIZ6EC77Y0KuI3KR4hA3/iEkbeY7GHxfDG
S1aS1lKyj9oxDO0t2AvKLLs3NY3mXG4M0MrvX3pdFAAwStYAxZJzJ4kMsJ+PpE7iN3TI6j2ifgBG
kaT/3R6sldlYQmamvIP6WZ7GkWi4FxLa8Mi2J0gv56rYSMIrEin8f0wzaKnzOIGoc1mZVWCP2Yha
JbA63G8N6M/4nI2w0bKx2bbEm5+tlIHL0gwZVX7XpO1Gol7bGpdSo71rx6k9dBS0NPHUCzJdUlqw
Sw1uy466coZ+jEfzY8sMHaWJPe4z2f6xJkvuPIsYIYR2Bx7QIR+OTUWo9J2BiQD6PeyYww3kzkaf
5AfvaHsHpf1PweJgLbhIYWPjmQB5IcPIsQn7uPIH6BDUyVeqvnxq/pfsNyOfG7SNHBzYFLS0E/qt
cftfHJYdG6O+krSWTDd4qJeGKzsSZeiMhzBcBn87KcpdbjbiWKZxHySxB+/BSW0ZLa2s6CXzzeyr
NBFiIlHi2He9Wx56qKp5yVbdwlyL/EX+qjzS9t04mFElxi99Xb3QXu20MIvIg1NjBNpZGni5nZ9k
6vTHhDblW+1MeYAj4uAbbGp3cFr4HIOdL4lyRtHXtjUkZoTO0W9aZg/DGCeB0nl4e3ms5KIlma2D
lJuBVgIYHQImeu2LIw2f8TEYykuMK9Dtl6zM2FJAss5zMasB7gNuWvnt9AjqlU/bw+cefv2yd3er
IoEnyawxQgDn0501j7FfeRQdV25uLYmVI+CSz9WXrWJtgbkvBAqh5e+RnnRVhO2WEMzKiltSuhgQ
+eOYdjoSvXlVPxWdX/Y93xigtSm+vvXdAHl9j4SvuRMxDxAfzv04pj5a1b6Xu+GUf3KOF4eXEqVe
EyICLIpzw/jq2W0VqF7FpyG12fFzM724eybUhuZ+YqvIMy5Q8AwYO7R0C3b5Dzn0we1tadUR06ms
BmkCQKizLAsyxaovueGBh+Skutp3lSd/1RNXsw+fd6sIEm90qF+3cZHhz6n+Whcu/RN3xAk1Sdu/
blXgttCUUHu5/flrq2RxTdCNK0UFq8UoqVyoT0q0AvXQ728/fCVEl8yuKiurYgJ7LOJj9QVanRXu
OdUdc82vt5+/EkJL1Uils8Eg4Fudq+ahyukB7JBAwubSAz7yc29Y5IGqtTrPzRz4g0FsXgObGWQ1
3yuzAzcYbIqNcfqHXvtgmSzpXbof4rihFFKb4L+PpRFWEsZacQvgwrFi4gH9KTr8YA6B9ca8m2Hp
2Rc/ZieFMJ30JfuBa9fGdWFtyq7//i6uc6gsUKC2VFQXZvEdUCO2g0tmGxSetWVUvfaKRerQlABl
NJvgTDZl5Bo1ag31nnsbH7CSmKxFypAin2nPLAYXjt43nD9xwfzMe+gcBxCxLSb+2icskkaJs3ZT
Trw8T3mvKvCOUcS3IFQqw6mWW04Ha6t7cWRQdp0xy55VpKr5iXECJ8ARzAZYcM2/bq/utc9YBD8l
STNVozVFsdYkyrXuDp42zJ2sC3tDuGjlJLfEgs+wcHWYTqYzSNZ/TfiTh1MqVUSwfwi/Hu0pVLRs
MVOdnnef+qolaaZP4Eje0Lo7W7Fr7MZUf8+g9IYz95a9xcrELHkzspgLL3XwFU7WWY/aFu4DZPzd
EPYKVzCqzD5XVVyKRMKeHBXCBLEYp+5xso0d4eST03JdEe/CHNYfQ2qqJoO78pNnPxuN9NsZKRrE
L+8x6ceNqVjZXdgi1EeTubKVVXaGVPC5a+wX4NY29u21AtcS/z/GRSrBkrGinNPxWdmturNq1zs4
s934lpOooHCGOOzb1gXvtMLGRpjz8/YSW2nwLKUD+77Eqz2XRZ2tqA7irBl3RtuVO4ew9MCbju0M
GExH8Oit/pqjUW9sFGvvva7Id9NWiMyEqk5DowTelVMPAfgKIpccLh9+KaazofrvJOeAnWEf35jC
lXy6JAdAkw2rYu7I2YYTSgglwcrXQKz5OZ3wUj6gnCjcLYD0ynpZygsylYIMg5GN+jJ9mBKxqxK+
cdBZ22OXvIBBVVaZUnxIVgJityuH3fCa7NLQCgFMSH57md/c14/qvtwlD/rx9jpZyRRLoUGtYqFJ
rNozmdlVs9m8sxhTO55OTZjQ1jjcfs3asC12Cgp/765F5e2M7ZucVFpXr0bB4o3L+NpHLHaJrIrJ
ZBBmRnCc+J7PqGRkCTmNTT7vR6g++be/4Zp5PjgCLSkJUhm6HAAaP5vuoU4eZPoojZfPPfq6N72L
Gjqr1rCUBQM2o2VB7cX1bmyaOATlWWwE5trq+vfv795hOyAliMqR2OfKDmisFJt0nTvWa53U1hOk
aHDEN/hsQU6bmfy3BZwm3KJBy6vDvK/RrfN0AvibEQN4EBhscIJ8uJaPSDmeC+nKjd+5slKWDAcG
KGYHI1r0vXnxVrLs2UmN8HOjvNhSXCjPAzzqmtHsJKDqan60aF+iz1Bu9OxXMtG/0sq7IR5FE/f2
DOkgw859GMCNWeN78Q8gb322aTu4NkCL42NB3Dg2TPidJrp4yjuYpWU4Yt8eobVnL06NbNLukCt0
Fmg7+634Q6D/cfvJa8GzSAAFVWkiR/gZ9plQFwAp4eMtTXhKJdTcOIysbD1LEkJu9rzr65ZHbV+y
sBkHWA+gRGKFRSXLXQfsbxXI/GfS5nstWfl2+8NW5nxJThiqpIUHGuQ6RurYAZ2Ll5wT6vcNZMJH
8VJXzP7cPrdkJ6QOH/LRhEtj670q5y/c/UKJdWbLn1m3ZSO3Mk3k+pXvVrC2vTjTLugjZT6Me62u
gIYE5fkWsu1bK+Ef9+CDRLrkJEBto3DhmYS6mJEUe171qC5Caf+Py+3BuGhwU+5hzWfBuQ4Vz+Lg
ZKQ4dvA5y2Ce56gMdiMw9PIZ2rnYJjsZAUavAs+0LTzLbXc1aNzfSUlLP4PaTAhdBW0FDMoAM6yZ
bcjESaiUwOW7CGpO+nDUMftjCcJPpYnLjE/MzLtnNrj7pieSkPRDsqe9Qy9ZCp/UufTSfT8Pg18L
5b7xLvdeTHMeO9+ZMvsZeTDfK84bJ7AKOd8Zk0gu1O1Z6ntONYQNnCoOwIQlUdKn9S/UT8Z9WSIJ
wSBOBCmUv/Ze5pV7iqv7c9mP4qAAh4MmlSF3iYeH+zSd3WNjmu4r99wEheCBPMG4cbqDJuMQQRR+
DkteigACBqVPeui7lLKPj0biVhAONCfQDD3D562t/+KY5hxsoCX8lieFr43efhmv+lgGlMsOOFON
YZ7TMVTzVeJduPhwa6ouRl8nOwXC7vNQmI7fDqb3hRpAdvtDp92oS2y6V5KIk1O0OPpBj3lXO3IK
a9Mq9ojPal/YgI+qUrZvUlvskKspf20dELFaif3OKsCZCHQPWqlTe+xXbztTiPpy8yztuYvmtIag
Sm+fO3uku5GPxUnVU7KrR+0c5p60YSPBdiwBor0HI9V8sq3O/cWSHkXkXrq40tXTyalEid01Gc5u
Pqs7rsxkP8PZEI+CpqnrWf+1pOtR12cONEkgRQmZNVycCjewMhOoZZ4+GsKgJwXKxx68699J39on
VP/Is2l1L0VZ9EeH5PQ/ABK6KuC1HL9TOo/BNLjgW2C/hH1IkdgsiCGi8bed6yaoZjWfCgkbbq8p
sxBQSPcxB0niWfSeum97wXdeo/T3yjbrVynr7h56VcllzOa/s6VasDRU/uB2bowBUOld53avjmyy
aNB0xITU4qzgE32fmo7cA5HV+EzVX6Fpkt5ziRE2i0acYjzxFDfWcKhLYYugGbsibDxHvcVwGICV
UEYOOB6wkOpkDkjtZHtn5rZfN52G73XdHhqq2S8KwY0LtBgJwmcW/xkdK098ViNOy2l7YIBG7DKT
xCCWA0oqET9OUBu6ubSQGw08xvCRQsYBVnQTQt3chdISStuT6NJ9PoBlz9Ft9bWVAAXdmNPetER6
hGM9XMyQUnyeAVPowfxdcdUExaSqkLVOKvwYvcBvTuOUT6WU6gmSRWnYFEMS2sqRR/jpkgHW53wK
UJmB6W6Ju9Eer3PPnQEQeasIkO2JV+qn1mPkEUIoMUDudROptp8PgnUWuqb5n5hVFjyd8jhMGFry
MXOyo2Ny6sEZroMJdQup5JMt9XjPqyoXQaxM/k2QzPZhP4AKqylikKTqkXvwPC2qHyYoXBkMhovm
UWnBqrAb6GT6FbhSD56qvfvS4skPxzS+KiFaF7mjxbUrRQrZVargeyHn7qIlkH4Q1LF9Q8zyDofL
Ye9kaH44Feo1lZxmywefQj/qFKswLR0dEpl45wm6eDvOUziRNbb2WV+592Y/9vcKZ9N9gYvjXWqW
7NybrvyKVZ1/jRlhr1g70xdcbifkU5iGQ6N+mlvuk1Lb/qz5fChaanxBEw3uORQyD0YJ0RX4PTUX
yLgwIwTbOw6ank3uyYQAURs0HnPRvG0cJNI5LY8Q7eWAigyITQHbhpe2zHQAmDbfGaVWP7qphcoa
SFRwmOZx4ssi4+kus3vsasDS86AXGT2WDZx7HDDn4VPUTkfOGHvQrexDVbriPgOy4jiPtg4yk6Mw
51FLHNUMiCRhOXmYKtjPiNSow1brYY8IxjKtEQsNFAT2OZn6w4RrCdhbcQfz0jHn/YmRtHktnaQL
GSn0XdlkfWhmubnPeeXdUzLxL0qoEehqOew5ZBx9cJfMB/iNAOHb0uS/bmb9vh5kep8g4wSNpVmY
O3YdFOCSQvmUxNHEiM79jMTzPrs2pwvOcQbC8QsGlHFpT48cyI4vVdGWz6QH6qmGIs9O5nVxJzMq
XqpCxb7QSfNS5AXEhSasnpOsCdkXEyX7hrWPXsezMLOIPrHZIj9QLXeOce62IXQVOUSE0O2Cpdng
27hS3HnpzIXvZFOxy7RFDihByacK3d9Ilbp+s/kodiUr3ANQot5hhIkF/pp2fmrO1qmes+6lZgW2
rqaOv4zlPP9KASs8oKnuPrG+nQ+lkjnihHAwSmzrOBjSOaUezVCRrrvLgELo2ULy/s5MY3op++Y3
ZILMU86c7nc3TrIMFArod0On1L3Fje7naDWZX7XJ4MeQGN1DxGq+jLMuUgyxYhCmnCQ28wK6lEjg
WEW7QsiW+sNoQbPTdIxv6Jjlz4Os058zdCJDjbTwQJM+/953Tg8GY1oFlGiKkSTdK3x7wXgyHKC2
XbPBxhLn7aWnE/s5aB33PpQi0XqrUxhMzNfDWD+0w3NPbKBnhZ2HDDX5g0oA/2oSqu/jpm7+kCHn
fmF7LsiY6JcWCl6tFUmzKy0hu6R2PnxB3tYXpF4WkljbX0Q5VxeJFHcsDYP/ZTNQAGEtexq5Iw5d
VQ6/bBM2xmFeERBwxyL/NlaGvSdVXZ5qYY7HYVD0bJpNGiqmLROwLabDzEhhTZZ2FVpv3gR+VtIm
Aum89k72XMa+YbfDfxkdYnxlXj1CUsB6un0mX7nGLMlylilKq87L4Wy1xo9ipv+N9HOea5xcX/nu
gOxMwFE2pQN2mAFmWmuJU9MU9yTvNiC/awfwxe2ugyzJ3PEO7bcM1LgpZ3VIJbSPGKzHN+qSK9WS
JVuk1YN07BaKWUghEcj+0ATEltrW9c4zbGOjJLNSVV+yRqDo41hyBD6CDC08yXt6aYRxSfJhb4v0
ZFi9jfIS27hSrH3Rov6DeoaH/I/LJYTJL31Rndyk6PyskKfYEBsT8/Ga8pbEkaStuZsNDYl6Y25A
hgbztNkiPq09e1H+qVhWudmck0jW8k22LrJfAwHazwSDtzRm8GpChTdIHqVOWoVzY88RCNji8Lmn
X6fkXTwYQCK6zlThp9u0D2alJh96SN9vP/zjYPCWDBE5znVRChz/cBSu9lZuVseZzvbb2LrjhhDI
x9d3jy/iWbTgwqNag3VqQLvOHgAInqwLzhDfa6/6ohv95/anfLxEvSWr1BUmJHwplFhwmYIiG6Tb
bO6PQ+9X0xa2ce0Vy+JNQ1zLKUczcicYWpv/dUJFLd/Bo2Z3+xvWlumihuMkBD+6YzoiDY5I3XDp
CnejcrY204sIFjBT1rWQ5jkp3wzsRl371OmtbtjKHC/5JzKDpo8QCYtcO8t3MewIw9xoizBuigPk
IDs4K6Fic3uM1t61COVZlEVq9yhCJVNcnaXtHQYLBMG2AsTNIgysZW8L+PdxivWWtBNOOlRr+AzA
lgId1BGZHZTUaXzcnG1/0km1o9MEZGXsbimyrKywJWkZp6fKApYvx1aPprijGCzTlXybAZnyXVps
tCQ+ruN5S+ZyEZMMKhJJHOnky1BDVqAjodDfRCJ8iNLs2uG7OW6UDNdmaxH9bMBprjFLoF2bv0x9
7ftHW+wmzFVmfLu9HlYW9pKYYsNqwp06Q5w1kafKAiM0HsJ6cMqN9bYSk94i6Gc3TnIChdZI2xAx
JZK+DVOvNzbxteFZBLxd1TLjFIW6HGdMn7r1wWWQDDGzXW+pV4hWbSThtUFaRD9M5yGtWWozkoP+
U1PjOevVEXarW9+xMkhLhgpVSgpnAnjFaVl9EqjZ3vcjChG3p3glKpbUlLaoTLAvwe+YYdXYTAJm
ud8gs7mrDSu8/YaV8VlSFpqKGzavIMo0c+/Ahfc7zkUKm3bnU+dlb8lZ4Ezmtu2BzohrJ2Rg5CEd
mtPtn76yhNzrJ707H3RmQc1BmzgfJBBukX+z5G9JklCn6OtsnBJW8uCSrYDLFMoIVEPyqITWSsbN
/tFjcXEGRf8B9gd7xhK9M+Lkc0Zj6KEvPklJjw24qEaVrcJ++nvlhZPsZ/85tUooMS9iunEqY4Ii
NaZ7QN0AJYqm+WPXP29PyNpqXcQ0o4YFXRpYdID+frQL8YpySxkYo3xARcXa3X7JWsAtArpoLSjC
jJYZXSVTDKVfS4gNbWS8lWBYMhRQheq9DoY7USPJ18QgXybDCAZ3A3aysl6XJAVuex14hFc2ZG4F
ZdUWPs61Hu6q5FS3lvTNHGyx24O0MhP/Qx/I4Ug0dLE+c3nkjbGzxK+sHH2U/z6XNpbEgKRIiMzA
fDtLNC64+4Oq+9ytN6Z47dcvArsqrAylKcB9AHb/WlcgC8OF+SKA5/V5Cn2P22O0NtnXBfYufRhE
Khonaj7nDVCTlGZP9WxTlBDVxmesrNQljl+AgdIJ3pjwfahPE+l+G7m3gedYG6FFGKM0N1RgeyAv
2dYFClvf5qy+CGI+o6329/bwrK3WRTDX2ahJrWh7tmDm0DnobDaN/SwK97lLoNCkKjiI337T2jgt
Ihp15hxkN9Gfh7lB56C1v1FabVytVzDI3hKN3+a0hPBajYfnsIAtlYZKfm31cIjmR7ceT+1EDoBh
foXS9A9qVg9uyr5PvHjstfXkZNVTn5vP3CTPtz/1X3z8b3/SW+L2SUugXoW+VVSMHnjibmyjRp9P
B9sxINtRyeRhLpvkEFt1czYsq/Jhc05PJGHDTzfp+Rc2KnCZNBPPFiSk/Moou1fQbdClHyp4tFSQ
Qnq24CSJat4MDBiZmgcL0jwXZja/mUUmQK9rOvjc5uIB2nfOZaogZtU2CWpmSVU+aXNWfj1AMbxr
NT2UkE/fYwQn3xiG+C7GbeaMYoJ5VzJ7OuW45UDwqzH3ph5YFhCuJOAbaPhorxcRyn7l97Jxu7Ci
2jymyoTEvWXqMMmxGzSl6Z1zQ8SglwJyp2P8B3C2XsA7ZEbNm+S+UDx9iyfTPY6OqvcTdMbDykJa
zqd+vB9AkNzIZitwOm8JNtROkdmzLGgU9/ODZJP5qlRmROgSiNeE2S40jgj/4xZqeutQoJMw19rI
QiuLf2kc1DSKN4yjlu5Q8cBYc7JgTnh7sa0kuCXHIil5DHYNQEW8OxjWJXefrC0FqH9izR+t40WK
niSEk0vLluchsg7NBeQzyBvbF/cogmRXHelDcYofrMyHOeFe3YmHYSPxrX3TdRjfJW34NnCALKDm
33il2ezEJEbhD61p7WjhTVuU/7VJWRzDUgEqIYlT+CLp+ZdVz9/KJt0SaVw5UtqL1I2emMML26VR
q43ukuaW4cdwp4a0PQS3UTcnAejzXpiUc//yuXWwyOSstwaeekD1mKrQPybZplCL57r3uRq37qIr
u4W9yOEzkU7leYwC3EHdV+jT6Icig5yUSZM0iOvWOcBr/XNuuRB5+P+LIHVjBoURos+K/SmaIUht
lIG9T+kEmcg4///pbeu5HTzVWeQgzUJwtLMOZeahxUDmbxMoV+HtWVnZwpfOOdBeRFvzyolzJnbi
14aCTWo/H4odHGg+Byn1ltQK3LDhul31KND2Kuqz7JGLceM0u/b7FxnArfMhzmYDoupZ9ZwY85Gb
U2Tr5iVNPbFxMliJdmsR7Tasql2Ee3PuiRnOnQakAQblNGZfb8/B2vOXcW6VbZ6UDo+qoe6PIlPz
xW28KjSqYXq8/YqVVGItwh1CO0bqQMQ2yhO7gCLv9J+0vM/VNpb+OWPsxqYNr7jI4UBfQy6yfK0l
utYT/Gs2fv7aCC3iWiYlLCSvXNRe1Wk0DpKhulzssU1uMQFXMseSIwGHHqPggpCIs+R7PAKeAIbr
bxjF7Kpav2XK2thoV75kSYzoEGZdxdruLLn12EJ7zi9ZEwEHtQU+W+FsAzTw/xMHKYqausnsRE4B
dJMCsgqKNI4ReDPfVWDgtBC6auMx0lN5R8nneBLe0gUEzTYzKyiTAJIMYep+V2or+laW7pK/QAGc
iA30ns8Dyhx+luUvntoSMFnZBdki8oitLOplfXtudXtRc76birPTDFFHyh2Zn1n9ejv81lbXMvzs
wkiknYEz0IkMAJ/xJb26JyVu+7fJxYMAJPn2i1bS4VLTRNexVp2TQd+5SgJIpwxl7zc8ByNv6+Cw
toAXoWh5Hh/mwYRyRgFMIiCL5WmYYtSHwFz6XKtkqWyABwMjrmMnyo28vzeFmfuFmq2warL/bg/T
ykcseStpMmeAggwAMXXAUHZyh75PYFZbXjJrj1+EIEwp4r7hsjk3eRM4RQ5XPRcIRHL83K+/Tv67
06cLaSyhStuJiDfsmIfCBPCgX1kOX5nbL1gJiyXfRI6TtqYM/LMSp/Umrk6ma6gAAsi7Mp1qHyCr
i6JkY7ZXluySbwIjNK9yK4Ub3dRZ0LGAjmpJpQ4g8QxA6Kc8b00Ya/3/MdOGTYXwHPiF8eJ1bOJL
wZMNtuPabC+CuzHAZvBQdj87aZsFtaWgI1nhyFbYWwXBlRT4Txfj3YSLBIX2ZoLUw2z8H2dftlw3
jmz7Kx31zj7EQIC8caofSO6JW5JlefYLw4OKBOd5+vq7trrPPTIsbt5Sd0dXlCUTJJBIJDJXrtWf
LDYe2pDsry/12str2zlc4rrlM/x2c4GwQe0OvUV8+Xn94StuT+8nGUx0lZqVWZ/DgfR+kYWfQRDy
wFJWAvwH7Hpq5xuXzJUZ0tUuzGwqFU5TtAxk+YmHwz6V3bvrH7EyQ3pXCeDCQKymuL+C5tsDgrdT
IEczD9cfvjZD2lYu2zIC5Bb37rFULom+2pfShP3OBt9l15CNGHltkMuXPTMfKdHWPHYWC+yY3/fQ
ZR1b8NL3UgCtjYMuygA1vf45K3tZbw9p0H5ClqwOg0QOELmDkGVu2aa3VALqQ8m0kU1bG0Xby/1S
mw1ZsOH4fETOzh2hXwchQjdPkt3rvkPb0hxXObA/9ywwrEFCL5Y2vtVCFChOkvbgzHHyOk/+m5aF
U/QtGBWcoHPsr1YOOjzw60tFNlzr2q7QNrc0mwa0xkiPxOBrqqrEldZGzL/yZL0npGiYFFVnQKsY
bArniA/Er42o2Xj6ClOLrTeCGEPbDJOcwD5aVfeVJdWe25kNzcJ8OmU1QNLgWJzr+5QB7YD2rNCz
rciBFkiOBGJXtImbsHY+JNVWDv1lHyD1Gndhojg5jTkJzLKYzt0C+Qrgv8qb2DDi+1eZnN6XAjyf
w2wOCZA8nYEDaHq7uR3tvAuI6tk5p8kWydbK7tF7U1ISU/QOAlQBtAsqubM1/Cgl6Xa4pMe3IuHF
hmtbCSJ0iCIp8wU66gU+iAHdQDo3QZc+7VNXGmenyO5K3EWuT92aMV7+/Jl/4wvoX4cERfx+/Gqk
9DhmW3igtbnSPI3TZeioq/Hk2TTB3Y/CD9psh/CdUlvYtZcty9ahioiyMiTE4xobKU0atzGjEngm
wqCcGE0bXmZtfrTM29ITNcZZ2JwrmZyBZDlHqtpwlGuLrHkYAlVUo58uJ7xpfY4m+qU35eROZf0Z
ZSGf9Xnm5rP5qkBL6gBFJPsFFOEzFqR8DkajKD2jC28jo3p73Y5e/hipE1tPMXTu0TFAgg45frdN
agi+Vt2P1oq7QzbY9wVA/er99bFetixw2Wo2C8UZgLMzGrQQHeT5ToU/ZTK5dSO86wO8bFjSuQz8
bFOoXqUmqNLMoAKO3Bmaj/EwnknZW698/mXcZ8+3kbqVdl/OgSyLQ1OgtWv4aIzhK5da29Jkstpm
TENwvlT0ZJBLd9ZQQrUlyob99fl5eVNIHa6oojBJGtUsgbCXO56kxwJiRdcfvba2WvRQd6TvrdSG
vnlqndMxRSdydarizyHbmJ21AbQNHdsdUmtW154n3hzLMBUujZpTNMZf+hwEP9e/4uWoUeoE2rFD
IUAdgag+lIDdkU/EGFxqAN8ff1/sYmOqVlZBBy5aKWCLWQ0rTRLz40z7d7gpbwQRlzT877UhqVNm
S9blMa6sJpi4q0+qNB6gVW558K932AVeXJFz06FRzVyyrXrNk+rZS0NqmzoET5xjsogGxlyf5hSc
Lgoc/33tC/5OAYNSpiYKq3Rv1gOu7Mpfop/X12ptGrXNPuagMDUzhmns6D2EUh9YyPzrj366Ib/0
UdpGh3hwWtnoRAWVS6UONh26oGyzKdl19ZTfZPWY5O6SOwkIP1qIR3gZS5p3ZFrmE5mAYnblUjq4
B3BC9sziS+TNdomKcj3VP8Z66HLcAmM0pSYWae5B6dOBqjgdouRQ9UvqFV22xbK1Ys86TotOSW4T
2o7oKr/N5Z7R/FB0UP5yIKM9buyZlRNEB2rZRRENfIAkemX9bIvMRdrardEX0rFwn5o3jW1trMqK
d9d5x1U3WqBLlGZAygJNZp1y56x3+yzZQl2uuBgddUnBSZC3EhYVYxXs5o5eENf87ZJs7M6nHMBL
ZqX5sGGC35pGOQVjCRoIo1Jsr6AFf4/cuDo2BSl9swj7j+jXASfaklaJhw6oZm+hveg4JZbj93LO
H0jDiW+aHUr6LFtwE3RGXHaS4igqi3y+vgPWpkKLcahjQQw9hTzIoJw7GO8DKIDO0ewEC93ilFnZ
vzp80wRkIRciAcY1ao+Qjo+9Ag7+dT5WR2/aBpJr9lTxoIbQKJJVdwZTx+tTs/bemsNznKnIaYvq
Wx5P9Vc6iOpOylpsQXJWZl5HbSYKeId0nvJzBqx0mpUHRsgZfGjHxRk2Yj7CXj4mdKwjT8DNzcAD
fi7CRR2MSGWHaJzmRzSp7xAns/MAklW3EFX1ljEe34dQOz3k1J6OISi1j+lC+9ftaR0U2S5kSVFn
7M5TxKHQHvL2HjRtdJcP1pb849p6aZuu5XUNXYq4O1Ma9ke0T1B3aGtnIwm34pR0+mYWm8KWhhjO
TncoQaHC+mjH0Hx13dZWnq6jIqc4ixdGrfQ82HOEBvM5bH3Vp/ROgZVkI7O0ckbo2MgmZTxDI3yH
QFmmewjqzR8tYJZ6t7Yd9FWg6T12a9kP1cY3vSzQRKR1scpnUTRUk6KJXeRKjeOwn73wYO5iL98x
9Hv64+1yBuWkdzPeVHfdXXYs3tJP6Zton22MvoI3kjoIZIjirmTOZXSQPWQuGBLScWdMu3IvbNeq
XPnzVUtnaWZnzLawbIFxuHNX974ANmcLM7Vi0Trio4ukWHhrXDZN5pfc2CVdurEf14xBc26WLG1j
nJMw4FbiAZNJfLQ63JqzfET5iHp5YX+4Pj1rcaMOYy2RdHHY0g7nZlomwGMhpWuUy0dV1g9RL+hO
8OVLNTpv85yBdYzehgivXCh6frs+/trOuvz5MyMEZ0BWiNgGrUyV+B24MzLe7sZpqya5skQ6UXVB
i6mhinXnMMoemGq+qm6Tn3Ht2dr+sYTDGSVwaI3ND2yubgkanjeCuZXTR6ejHkVjSqPIwKSPG27R
vusd1FJn9EeLbsPCVq4oQtsX0J5zTGuGx2/Rjr9bkuVjbrI3TVztYxAHKSc6R2V+nxvFRj547Yu0
SMaKa1uBNL07zzaQLANZ5HsbtA2Q2Ta+ELCB7F5lTzrYdYDsxUIMoz33mT/SxIOMnkfLLanNlSXX
satlMxiqFxGI1e3PCg3ky1ZReO3B2n6v6QiWZqlwONbsSxXPH+uqOlyfkRVXomMgq7kIQUvfXE7G
ZA9h07u+ct6QeKQuWHkSP+zHjYBsZYV1wmmQVSo50woW1VzO3gK+9qeyHpY6e+UAl8l75iuM1rCr
vor7M50XpMhw3QvvI/Bx982761O1sgo6qs6wJKuHBGfFYpgfw2RwS9lsmP/KKuiQurKKstJMgfAu
O0j7Sfq1TJzaSxfna0jaexENP65/wpO+ywt3Gx1Ut3SUxbMwaFCM9gN66Ws3SarMs1g4usIKJx9N
EZHPkvouQp3JFdI6pGQ+4EpXu1lv+dSYzMOs4mWPC3TrKVCeVOjf7BsoU1d8AI8ILfp91qTG0QEi
CkRvUe8DuAed3p6ihmvVk9emCftkgNZiZ/Wb0n8rhRl02/66/KCv6nMqsvA0E0gZjwk6xN1spLx0
HSCHzzn6hm5LNYkT2FYaDz2oy55ix34ewyEcdsArDJ+U2S8fAFOh/vXZXltV7fQai4rYRlQNQTmk
s9tRx4dU9V3N0o9tiQp8klvhxi5eu7PqQMC07kOgxJrwlPAWWCGwfTywqaKgwLNA6hFC0vltxGr+
ubCyv5B72reL8Pp5uWdIPhxJ2HYuJmD4NEy0eA+Gb9PFbjVjD+jz0A0FCT+8bka0QxGDLVKGZh9k
IE9LFxBH8zupqCtqqG5v9eauTbuW5JyzWDLQ4jTBKEvU90vIp88QJeNTsZuYZUIALd4AW6+NpJ2S
dejk8TKVbTAQbu6UnX+J8/ahc7qHBmhrXy1W512fuLVcF9cOSDI4cQnS/ugchhZ0RqOlbuPdaCXz
X2VN0fIzi6T5uXC0A+9YVKX3ec/Jt3mK5Rs0aNTwuGKM0bZoJgNQFCPIWtBLPL+ponw4LUMyRO4S
GY5v2zX/0Qu5/LChU1b4SYpTAS0VbKPn92L5L7gfHVHDioUP4wwWc3M2+WkyZvK5IgZIquIw3XBx
K+eMDpdsDauY0Z3dB0sWmu/KXDE/lY1xZ6OR5Zj36Pq/viIrn6LDJVVSkXjAhSuglmG8F0NVe/Bm
3EU5y9jYLSsHjo6XhI6z6MGQ3QRA6MXfrDyFAoACVOX6B6w9XXOYExO5KXo0nYIXSuw7Wjh3LKr5
BrJjbRku0/bsNM6bOXPSMKzBfFHFhxr343dgZAKbBJ1SKE5Pw5frX7ESqOoYTFKrAXxgqgvsbhnv
uiKJ75sx5p5Ms/gml0N0YjxtIbJZT8l9yPkWPnNl6+v4zLEHq1U7w5N1uQ3iuNLeOfUMaqMMaRgG
0Uu735jItWXSvFlVYZF4RZrAVml512aztW8SY4uCe+2ircMy+8gG80Mq66CbEwXuKHvp0VbUAYVj
2CFo4FrOjPskHcC+Vi2O3LesU9C9qovmr+sLuPZ9mmPLG8AFEbrVAYuMBh1SYIBrI3r/qofreE1p
ARWYDV10tkcJirPUl8bj9SeTp6P1JV9m/2rhURXTMbHw7PNXw/1suZabuz+lb3ujZ7m3t/5X5e5r
9/bz+ezf7vHfN6fT/rS/9f3b2/dvHtAG5J4e3B+Hw+Ph4fH0OLiP3e7m/nA6uYfT+5N7eryxXW93
yNzdXRDsdrsPxyP+8SV45x2Dw13g4Tm+fz56+J2dF3jH862/33/2315+zfP8z75/9D8fY3erU2LN
UnRWcwkKXzaNMEQUu7uvynL427AaAZ6z0dnWz4V4Q1Rl7wyZgR8vyWuvMVn9/vpsrxgJ1XwVlLvD
WNWmRDeiPIio9dJZbZjIWuCoQ0rncbHiNhHyNEcOGD8Nt8uMozl8TwW6KZb6yI2HUQ33Na6LGJxK
9cG0xI6ILTmktW/TYiITl6J86iT07FuoutCPVrp1RMlLHPKSiWq+wzBVVNOGNwFECyvQuKVfUwfZ
SlC5shmqkgkhj/3E4+ho8LT006Ey3/d8zt6XoRJ/TVIOB1mUkFdTCVCGqOSGiQcCQ+JP1rJTIHFB
tDgex4mzt1WZpDe1aTTfmmGBOs28lIu6sIzF1OUSIhIe7yk+0UmUOzrteFigbuWVErSGmWpB+hFP
o3ojOnSfWguohpYhRnMAVjs8lLnhPDrlEnpZwkfEMAVJOTjXOnCsxjHegjUoAdpO4Rxmxp0ZcmZ9
WHgL5QKaRiN0Rj3JRyAMgJXcAVqN30gE7d/QsEV1Z2bLTuSRuEP5dXiPeh/zocIX4naaNx4rrexz
M4zFG9GKweOTHe/admlHdzDM6EMeJkgjsI750wTq8KTtmhthyC3I4pphaNGlUlNM4yq58Lg16j5M
otRTRb1V5lo5oJ8aF58d0AL8YPGICQZq92GyH5Zl8Wwj4MmWSNta6lCH2FoQZ0rsobJOk1Pf9aNx
kFF2aksHoAkHSkaFZ5SNn5fsPmrAgktTNDDl4UYuYGXqdNBtBOQE6JiQqUJ6ww2bN2308bojWjn2
dcjtbJKR57RqgrQy2kPCnPkIHvf6jZQdvRtqMwu60HJ21we7nCQvbF8dgWU19pJm4zgEU5i6kNFT
xMDEEbeTex7uo4VvVDxXZkvni3PsvkfBBY1vJRooPMGH9pwkpbG//hUrhqaTyucMdVpw2OdBBSmX
81wm3W06cufMTWiuuPXQbAHW1gbSQk7we8oJVxd5qgD5HL4vrXTb/q78fv0zVrqX5NP58WzDTCod
yk7UaWA5vcndEECg8UjqOOfukuBO4zVdB8bRSbCOuGBAt5ibqAiajrTr+aFQ6SbAaW29tJApFk3D
QDRZBz1k79/0EfS5EtDd+9c/9OVpFDqWzRyqLKJQ+wts0zgQo8Fls65vyxr68WUE5ebro1wW5Xfb
FjqirZ3nIc6WuULbHzuWFjq/FhlmLmmmjXvgyxcDocPYBDJEgk1dAhqUqNqhqwaAh4LJbFegs/R7
UsXCs+sKLOCg1mZVPGxBbdY8hHacR904sKIVGZbELvfgDFDfp35gxGNianbRMoCOinTj4TXTKJ+c
7zOjtBa76hwJL24WdiC66saM2VtDWhv39RV2CKnDwIc5NZei6uSFm3vGcUqrETCZeGo+IRycbqxI
0RMTtHsg+dRA3m8CFynscT6B/btL0ZgTjn5eTIbPS4N9nDgas6IijzZeb8WIbG0j8MEszPbSgFeA
nrXsEy82C5cYW0mXlZ2gYx8AQkYxnWf1WWbsbdouR0vl+7Cdv7Fqq0Pn5SHkU7D9bP3kJdKKC14F
TljL4xKGJIjjYbmtQF1L3aV1wg0fv2KWOiw+mrIoY8LKgglEwyWQwrjyGVMKonghU5/EiOGrEVTg
181yzUNpd6PJHHJLZaIJijkFHIGU7aGXpXzd6a4D0qHImJGWmA3o7oE0ch0z4zuIY6b2q3yT1HHo
pT0MUWFGTdCXdukiTHRla1doDNoqFK2sug5An7OubTqL18FYLDvufCRN6THoCjkfr0//y/tC6kS5
8VL2aH5ABnRQIL0p0X7yg8tXFk1NzcFBeYHU/Vg0gP/nxV1nGM0+iaPXlba5XviXQiFkFEkRgD8J
hNLkIbQr5sls+WnZUWB0xha+8+U14Hrlv50rinI2xCDmcEbzRHQApYGbk+803qjprA2gOSejKsY+
a8IoyPMkz90CyqSfKjrZB7Uo50yGIh53r1lurhemljKWdQWKmoAWCKZvKAozWS43tvLLQSjXS1NR
VeVgkc4itHQyw5PK8rup+5jl/WGQ4gSOnf0k4XWvf8nLfoPrSdUiRFceCYc4mOU03C7RANx5Sqr9
9ae/vC24nk+t2qoUXQIzqg0CCIlQ9w0zck+WzqscE9dZcmha2JmqmQqKSN3wujggs7UBrH7Zf3O9
i30iClW3rlbBCMiVVfA9Mk9oh7T8VpId7TdOibX5v/z58+NIIr2BWokC98pC39VzZnUuV4t5ur4A
K1tCT5raShiZRRcFqAj5SyzkkIVp4yqOnsLIal4HJQPK4tePWNJ2orGcFWSzQdrefLLlX9df/+WQ
kuu50ogkZQ7udRXkI/otU/OL3UKzNinPVoPwtVsec1w+VPr2+mhrK675j4ZIs4YyAvxHwj6CyaKF
FkyEvq7xtrFRXFqcZYs3d2VZ9CypwdDxOgyYMDl9its0kOw9HUMQh28dqCs+RG9qj0w69CyhCuTF
/U9Z9TeAfbrWYFkuiwvqZlN3NBy5BR5b2eZ6ojKRSUoSAfGVIulvra4Y0d8lbscaTSzXV2ZtgMs8
PtslMUGdhIxmjKBtr+YZ9e2HedgKOtcefvnzZw/vF+ciBt0Yp6n4Mjc9mvPvHbU1NSv7+7f6W5dW
Ke3x5qky7/q0P2V9u1GnWFtjLSyoZgjqjGNtnEgC3AhzWBzwFLL1XAI0NMeddSvjUr0F/ccW2cCa
2Wr7vLBSMZS2Mk5o9VJ+3YH91ZZAQdFkmvymhfDz65Zby8OBwWDuROJEyMPFs0smqu6KSSz7Mk+L
jSHW1kXb60BkgJ1OODG0dkZIiWRd5AG18DqvqyfiBp6m0pClQnKvfj9nxeBHrX3sLsRaHSs2vNXK
F+gZN/Tqyy5J5hjX7cJtB8uzNoGUK5al59yWwgmnmAsVQIfWXwq433z0IIS0t6v5NrXNDxCD2gh2
1r5C29mN44Q8ZDjAWWx5aV/8FPH813UrWnu0tq+TZiRl2HMVxKlx3ziVL1DYvf7olY2gZ6bQDdEP
kLFUAVgoTyJ+nAqxv2RqxLzFDbRyFj1B1J87JdYyXlFEH4xBryd9QwhFY/g7Rb+DucK//hVrE6Rt
Z2hd5kVlYu5rC3zt1bfk1QakbWB7CluVhCEcEhU3WbMULu2nL2Yrv3Fb3S/COKdW/nD9K1bc928X
ehtNDU4KD8vD3bxYKDq+gQj4hnk+KcP+njXj+i2+tHkyLMvEgjGbzcwzQ267pWW25yImxs+kFL1n
xGq6CWdQo3RmbqEmw8YL9mr+iivsCNIDkp4zG/p8Y2ubd12+EL9X5BNqO/0+LkFalTZtuadmbdzN
Y5fuXjMrIH759VBDMtSw074MT6gT+Y0NkeDLfbr4/Kqn63kawy7GfKFFeCqiByt7T8kNERsB8cvL
yfQOlYwPS87NKjxR6A8lnjDQlBVZGZoNE6mcb9fff2X/6pwCCuKuliVFeMIeMM/TUhVvHRFHj2MP
RYGsHtjGQbASv+p5k9lBK0zPcZVrSPZF5XbmDZS9Nefm3qTJtzRf7ksUbS7Hz0Z+bu3DLn/+zG2M
GeL98iL7aAnktiR29dfEuFNZvOEyXl4drudRuEpj27RkeJIs+Zpn7GdbT+dxaN9dX5e1x1881bPX
z9phnoEYCSGUOh2F6kdviYtA2sXH689fOdj0TEo6EiUIcFcnmRQHa4bkX2x231F5CFRZQautGg5L
uDVXK+5VLyblVRmBKXY0TsowgQpwjHfQ1EteFxHrFSSegvaxI3N4WujHaYrcjKCyY2641LU315yH
kyypUwO2fVqKBjrtdjckb9hM1P76Kry8ykyvdzSUZKCEW+KACp/l055UxEvElgN5eQswvc7R8ahF
RRhxUVWfBuBj27zcjQWu8NiG199/pTDF9EoH6XkjIoIPyNKk3POppg9REtd39Sw7XFMjsA/nwLtn
plSAelbqHfiaZtTEqy0JqLUZ1La5WKrImdvSOLUFZSaq/hIqbYmTSZ/UZD5e/8y1QS5//mwzlhlH
qp+C+9exsD5ptsuzxCvaeWMWXzYypmsRyT7NurqkOKGgJSoyJE2p8cqMBO4+v767GigUEHsD2OT5
BNUYCIpt8divvbYWNC0dqypyOTo6AQmu0AkT1y7FlnL8U4j9e7zBHC1yApgBl90qZUHN+/Y+LFJ2
LNrG3DcDM95A7Cu5KydueB0E63zHHn/MdSweUR+1Yh/exvYmivZFMy/pyZaJPKfQ1MxgGbHYOGBW
Pl8X56idschlVEbByEcA/p0l/mEvMflw3eRW9q7e5Nm1kPUtINdwmnMosdZG/qbKBgC9wv7RgZri
6wbR7LqzbQjHCG6A19o4V416W4zNAQS336lJHq8PsTJLOl8CeitjlHRhJIKqmzQad5WqNrbN5S1f
MBCdJaGreFfD/YToqL8rrGpn1jOsYauxcmUBdKIE26iMUI44IKfJvtQAfD45YENfdnn/8frUrL3/
5cLzzKt0pon4pL28f1nuw1IlPhAq7420iTZOxpfPeKbLNiUmMlygUlNBJqu09U1BkreG3SSgijXq
z9HcAwYFlar+46LYlgLIykfpvf40oVSYAL2e8tqA9ov506Dm27kDd9P1SVuxJ70x2a7yaJKxrAKj
bWy/KsjJjItk447zcpDK9F5jp8/7Mi6sIshDCS4EpKu+irx3di10PH1FOeBaNaRZssIECU6cFFu2
tvJR4jKZzywB5BFpKSA4e86bat+Hcj+GYiOOXLMB7dG5Cqcs5bj65/3NkO8FBeg9ReL+B+QHvDbb
OgtWll1nXihrZHSmCNl1WY/uEjPfqqE+QLZyhytASaZTjU2QiahQV7xcHxpoLU39yQaPSYn7gsx8
yPhF/kzBDR1CF+uBNRFBQGX1vkMax+djWt+UubDf2B3C3OtmuOYdtLMvTQG660FWEoh+aA8csdeH
ji+JdAtrRllnSqGXdX2kl9MfzNaOwRgii31uIicrIe6cpo8KDAiCKaSwbxK79q8PsmKATyDOZwZY
Q9yPdnGYBwwoptsujC2/sdpsf/3pa9tKC6JVCTyeMmgR8LgqSlempHwwBPqd2WJc5CiaH+NS1D4N
afWJtnO0UQRdmTm9Nb5rAJVKslYEkoMCE1ra3QFNdM0DBNXFQVQjclaAb77OIPQeeTJAcq8WRAQI
OIIabBxpX7tmnd7EYiMIXVkjXTYoqUIDss3JfG6MpbjtRzW6qlvijRrfikHrzdbglqWpDGvIRucH
U86HMXxEs6Rnhf+hEv+vH9P/iR7L+38fzO2//hv//qOs5kahXV7713+9L3P8778vf+f//c6vf+Nf
h8fy7lv+2Oq/9MvfwXP/M67/rfv2y7/sik5189v+sZkfHlsQOj89H294+c3/3x/+4/HpKe/n6vHP
P36UfQFh6YfHSJXFH//50ennn39cMmT/9fzx//nZ5f3//ON9/PgP91v8Lf/W6n/p8Vvb/fmHIek/
JbUph/4N5ODRrYU1GR+ffmSb/2QOJdRkgjAKIh74W3CcdDFGlf+kTDgCirT88ncuP2rL/ulH5j/x
GGI5UnIJ8jwckv/zer+sz/+u1z/gQ+5LVXTtn3/8am+WZVJim4xDH4JTAizbZVc/8w1WM0J8nFjV
wYmHEt2aowWZbLFVF/91k/7PKDYVNnMsi+oXyQgtlBysmdUhCkNv6EJoR5tO7qUGH0GcNxd+V/B4
Y6+++GUctUxUy0EjqWcGgV1YlpmL6pBzWu7mpm08w6y2pCq0hOm/P41xbkrTFJJYumvoo7Jr+7Ct
DiXJ68jnquDCN2On9Ns2Q2/IHC8id3mnohugc4z50g6XBawoFNptSG2d6osaFmiMoBNGRwdMUEXZ
s3eJ6Fh/oJWEkks8o9g/x4VB73tiRXQP/fSofpgjFb9/Zrz/sY7n1qBBqi9fQ4GNkA63TS4swdmv
5jCWi9P3zlAe2sXg9wal0ezyIgbzgx3TD724yHqPVem1HSqUSWMOR86rZD+Toi9co5ajv/FCl9Pj
f8P/f78QaLIcx7EFWId0BivhlLGyZV1CSN4WASd0+qKmAVGICZ6S2XCye2Nh6SEyBuFOdsF8w5z4
36qdPb2DhdwYZbi8A7Wqo7asEuTKA/i6D8CRjp+UaPPbAWiGjZj31+AKozAC3KhJTPzDFkIPEw0F
yGE0RtlBVWjDtMcyC0xh2OhiMJqNWf1tO8LbCLSqwrtgIO5o8Q23Okpas4gPPC/qM3pEpk+4kCKz
ZpfFB3OajJ8kaoatuPu3DYlRJbcYt7ArKfI1v9rWXLF6ht1Eh8iKzQjwhikL+rTNN07Q3+YRJJaC
EIbppJb8TV46onKoSUfqg3KkHcQKpYbMnpNzl9X233UxT0NxkM9bsE9Hh/2ARCTlUzvWB6Nrk/dx
yKEEsdm5/+uZDbvAIFgnIkwB34n/+3XakoJmI0tAy6BCJ3ObbkqPtJuGN3njNLfonJcbcdxvxgGS
UTgBDGUTsPPodzCF08oR81QfSnu8p0zdLDxp/R6Ngflk/LAmBKrX9/hvdoEBhYUhcf7Y4JO6vNCz
IyiE21sKYcNRgwIcbUBJ6BeXKulrRnEYXh89SdjKv44i+4LmgsnqAMkDxwWDVbsjJNy6Mbz4Lfge
Ag8KHhOdtR5MGpjRjFeHsalRpkvG7xOR7canaPnYJ5NAaADJA4KzTZp61i/s6qGGVeJbOFs85N5B
MkygKtUs5GNOZnFjhyD3rOkSezTr1b6mRbQrR/PvFVT//R6SEmJdDMWUOuiDFgNAV4BRHkYg4HDf
dNh+KaxwwyDJCzvakbgVMmJyTi39c1WdCrsl+FwnRHXb7ihqZPGwo/n4bs4hK1JXylWMucwsD5Gq
T2FFvk7RhO78xgIBJQkNkKg2G2/10kpDpg973yQ2MfXmPm5FaWgRWqE1rH9vhNTY83reipteGsSm
Ek4aVouz+eIbnm0NZrVKmA0GqaquOBjGUCC7zqMNe3ppfm3gL7nAEUeJXkloWzstk3qqDmFTmMc+
rdT7FF4tmFq5Rfr+a6Li3xaDg9ykAlOG66528sxYjKFv+uqAjheorxV2vkOdrfArCtWQfkoNF4zw
864x5y26sd83jW2aBP6Tg9aV4/TThg4Fmgx5VVYHMbbDl6RHIqhoIwOcm23lM4Rj516O5SME6q3b
MU+zIOMs9ERobZWDLov2S0gDoiEmJYV/EBzRvfYihilYCcm58kCj+i/TNJJdNQ/ZDiTVzE374e/h
nTHllzuCRQQ+H36J6od9G9oQ4MmM4pDwPEm9BkqXYMCD+d6BcWY8pnkZzuDb4/OHv+lwMa6DWAYE
eBxb9ylwfma7nSXGJhn74jDienQrJHZt5kTWxvX/SWlLm03cJyC2hQsMh1PUMiiTQJl26uf8kPVG
96G2bXSIgBf0GDa5cZ7BYunZ3Tye4jyODx1aiO+AuGe7PEcwIPp8+YKJm0/czq3Ky6xRVMgoJdMu
mpGslT3/nPNsfpuCPfIGl5XhICjoaNK0rtGGMnb+1ERVwAxQPxTm1PuGYfVvmeTDLo2gpFlkg3ku
+iUGU3jT+TY31A49nbEX24U6dB18Uhr14SHPpvSuyhfhzwv82t9eBmYK0yG4LuI/evBqQJ9spHIu
DvE8W35uIkSvky2OBK2L58nIMIpEuCUuN1odpPV/OTuPJbmRJki/0MIsoYErRKGLrdjU5AXG4Qyh
tcbT74fePbBQZQ3jf5ox43CykBkZGcLDfVIQHGUgA1bsMP8V1cnzbBhM9yaJ5NrymDABXL6PVelj
KVY/lQ3doQaKHnl0UtSMwZqyfqjmtnXm2j6KLq48DumtIE9GklTenOguukApDyhfs2L+CnXFVW5b
b0X201GUVHZHOeIGKHgBLZEt7+2dv3Kru5W3X/bHBdAbO7WGSZQBUpmTO4z65JTZYnpFMhzJNV+9
E9tSqDESIRpccXv7KX8sFY2rMglGJwKrnXWIBpvYbYz4iJHi5io2uoy4UYugdLeVmVqrYQqeMJi6
QQ7UgnNFsurL27t2axHF5LkHg7QFvTvvKCS9ScQsFUErUwBdme12qmmSD87mllVQiFB4isi75P04
gEEV2QxrwBEFwcUptLTsWxxOOkqHU/WYppPxbor6EciSBG3z33+gQbykcWsIRPe9vzFLkiEv5yJg
Oiv5ouUC0cN20u/eXuXGI0O2alKapoIE95B6aRFrFy5Ct5IiUIrGuC/zcnrCK8YeDSPNbSMtPkAY
3dhQDoxqCwvqW/Xgcj1lnkAHGGkRoGMiBboKq0c7RmqQVtaAInI5eMpo8s6Uy9E45GXd+dX1aITb
uB5ZRpNk31+3cysfp2rMg3UpNskaVXXXYW09NWvTjwaH6kdm2YJMTRoHaRX5oKR6w14vlt9dvQEj
qqWhywOp0Wa3qJrMnY32CJd34zg12rIGYRMvnbHnuMtmqudhp7OKrel3M5HnXRrJlYOwyXDS1faI
xvB6U3GWOBSk7YiX1H1jd5VmouoqzgO4UgXkYtW3Ca/w3bJSw7UHgzewirVnKTZhOZ9H6/y28V4b
k2zp3E1Vt3E2yr4fNKmRGCtD1EHaZM/4aNo8gyk9N0NLK75GdwEjE09mHh14hdcxmstgQoaWlVBJ
wYwh7t05H1ltpgiVhCpomqTvHrOiDSsXqlLkW+a8Uf9TOF4ykFZqupd5iLtH0gC9c6clFJVP79L+
OucrwkzmjNswltb43nbyaHoKLfifU5pD6y0vy9w6DAu1uiMGGMNcc136DyKTTAYlh4G0BcikHLnz
NPbySbHS7kup98MZvE31Y4jMZHJr6P1rJwJo+Uye4ymNZFjf1chCllyqpvgHGmPtf28fybWZy6gc
kn/xvMsmbBeX93vqizkNx7QOTFsS3ztebKdP2ur726tc1R6g3lRVkina2VQD9oDsclxVaP37KpAo
cCAG8yBPtuWEavnJWtraUTrLPvDGO9KZzX1sGY9BQkL2r1/BqBqRdLHVJmUgdG04G8UUvltENXvc
j+idrQB7CbMJfreiZoi8bZX0uTOnoyDt+ru3H8HzTZCy5Sg7b13MXZUpXVgEo71F57k9MoLfrBbg
h2hdHJAo8r0IrSONulsfzwOIoZu4bEKHXfBsGPC+rbpWBH0C93NaV+KJDWOm2mxTb576/imJU+tH
2JudY1ZdeUqbdA3ePvNrV6Mo1LiEqti8xLQ1Li3LluK2EPHKy1Gq9adcNZNzlPS9bzJX4w5RnKUO
xfv0Po376bRNHBysf3sT/vgBmzf6I3iqOiKZJkQaYVDn6qXp1/Rl1nQYXcZJ8lJdr+8jQ5gnKVOB
tTJt7qDt/HcyTq9WeLEJu+uFqK8ww0UtgiYZfjJ7bH1ANqI7eKOv77CiyDpZ/lbd45+7AmzfUd4e
FbFZmRq/Z7xdOLJSqAeRx+1VrC224UQxrMvtZGB3GuqW+MYMNeH1cqG8b8PF8t+2muuikKXQq6DE
plKA0a5chTraXatZDWFUWtROAX/Px7lbeoYfbOmx15MS/dd5fF+GpPNlCcJn6ebsP0vLVX+dJeOp
rPXsDpRM5mlQEf51UHD543Z7MBjoMdhyx3Fa1Rooebm8gDf6O9L8/2c0lLhNoeqMkpPb7XY6ntRm
kNkCxvzzz6ralA8r5HF+qv3dpPH/X8nQaL/oMnW4fek+rNsoA99dBMuayEhjlKoTm3YM3Kv90Zvl
UQ5wHe2wfX8st3NLksKrxuPCcpvOnVqphme0ESgz1UrPNrLVB+/+zfXo8GhQdxBB7tm6uz6aYPsr
6I2PYfS5UCs5kLrY8JC676lKV+FBwe32epZK2MozQk/k8uCmELxKtLBeWA7SQz5Fpp8tWu3aFgp+
SjiNf7+eKnSaxipRFU20nXcpy42RCQGBIE7K1TWMIfYtvfqJ+EJ3b67FkaLHa5X7Moyiu4P6ubAV
kJ36nvpZiiolCyspC3jrRsdIs999bblR35+qqHzeyMOcET4u1LMfUql5l4SWZxaV18roD1TRQ0Wv
z8uG9JQYpZdX9UlFBoNQzItzcQRav+H9EVCgdG2bgvYUMfblWShDn4xowWaBktqSD8tI6hiqrPH+
j9Ndv9YP2iI9hnpYgJpflMCK1SPW5+20L3dLxdgRfLRojnFEO2swp2EYYkhRsYam8lVqRXdqtQxu
a8lH0jnXcQZL8dwLTSG5Jsm+/FikI2NjUdU0sBWleyfFhvWuGMve4bdlfqePjTP01V/3RAAXUN4D
xqDQJL9qYJlGWS9pxqKLwpx/K8mtR7HskIruahcV+gN4AFuGL4Am4+WnjSFNpLGmFazl8KRZ1JFU
9RmMRY0IfG97RQs32NtP0LZZl+fGitvBCcrzNIh3gYsZRZDw20YWqKKdAtWUtlJjkrmiSx8jozTe
ReYqqIEZnf/2wjdeWHq3dFENQkW0ZLc//yNgGaNqLaVqzoJlgjhbqtMGbGl8tKE7dZhXp6/xYcD+
8Yom/3K5DMMF61SFcRYAx7bcnIM9mWXcPc/wAt1NLXBAJTTXn3kPEa4tD+JJjLN91qHo9iDstpjG
afWDL98Ocbflmil4hbbKMmXjzbH+8eWd3ZZhsaZZYDKbdlbLnlBVJLKn5tZRt/rmUjwJIHcMlf7k
bqkG8UOq9Hx91mtJgOwNFYyoL859Zn/96+Pk4aEvThay1fB2dlQojdCszkpJOsPCq9SmPfWZ9Xey
vq+nqcvMehlUZyzKJbvv6cSiLYzqpEExYjnWKNsfh3QU3hCGa1A24xGU5Mb+2YwwmQa3EQPaDxQC
kBhJ7DdXEzF2RCdrPplJu7yzhrI6eL5vLsWX0cASNOT2/atBqgq4h/o0iItxJVyIW2ddVOVsDKl2
0G54tbCdBdr4f9rIWIapXx1Wh5DeMNoJ3RR5+mQ3EALbY1YFej22XpsV3V0rWnG3lkt8MhpDe1wl
ozwz4Tfdq1YcvsSJpvkLpc1/VTPSG0eadUBu0eghGJJ4sBtlrpHRCFJzKb03stxwIRocn5FcCj1Y
9G23W9r8b/EtFh0UJhCpfQCbMKxtf/+4VYMwsqZb+SaIORXPGGvDWfQhO3CXN94eioM4TFjyFeVK
/VMumJXNR+T0IHwbT5VeG/6oW0Mwa2kVGIYUnhqs+PT23bo2DR4Fwqztq+hw7qGvKvQAY5HHSUDZ
LDslpq37TQXSCgbST2+vdCuQYDhZodO2ATWsfXY1S2kMT6AaB0NbScE0WNpJVnsFqqdG9ScEiN2G
YZZnfaIVNE224hpRWx7chM3zX1onjTagfDy3Km/bHkPElGcHhL1IECeVlJNe5b2vz/qRxucOp735
EpbRqNLjUZg52oteDYME8MW24yAH1UgsF0my36YC0tM1nOm6h+pdDtTnoS6q8hyHbfS82OWPKKz1
hxUSO2fBiO/VZW2CgzPY6nP77+eYqSHp9A/4lZeWLNNEgzNO2c6AmSgpmWa3mZGX05nidZayZJQE
OL5fpGPh5coKL1pd6c7aJqsfdkDd3v45t4yP6qnF44lvJ0m9/DW6MU9aUxlxEHWG/j1cFnEayWq9
eM6ONMmvYxFOne8lqCPwvrrCoLkJjXo9CwTmTem7q510oAW5RFUDr62mOn00l0hdlUc10xuJuKqY
W3uZOrEAELGPKcvGKtdGSwP85dM6p9bzUljibMdW5DKN0FdOWveTJ0LYllQhIf3bqQuj4VrnoBDT
0Pi0pAdaB/eMR9Zf/voEQE9QHQCYqYH82T16sRrlhgXjZLDmy1NmaQ2o+rF2QGdqB2NKN26egovZ
WtAW4tX7yRgtk/vayIsUELqRro5RFJZjMtoWH9jU9ot3Fq5sHRbT0l9RrTtfzRsurXJd8oIzqOqG
G8GRlnT/pYp4xtyPZKBu+GxWI6QGs4dD2fdW+lYRsQ6WCCkoEZ7WDuFJNWlKZ9GK5hRDu+uNQ35E
BXHj2hDe0eQAN4CIyD6uTnPbbqbZJlIpq+RU10Z0MmyCInVUj/qmr33p/XYSSgpCFTzaFX2AsBMU
iUSIgUjyx7g3nKTtn4hbHkJd8cfYvEv15txl1EaByquj+UE0DYjl7slKOq+MqLpP7ZMWzp/Nerx7
23avsbjkTUz7yRTsQG3wpFy6D9PMpIUYIQ1ySp9ulmima8y17DDrMHkGOsunKW3rp1VXqjOfGPlD
uMKrLQ0GcJroqIZwIx3Yfs4r2okY64oLDlWQfsxa7lI6LrWfMG92Pxftz3xAEyTqpg9Q1gvYeXQa
A8BW3czo53cMNba+2vTdKc5ojL29QdeFY36QLjY46QaS3OvyIBk6C2XC8aS1qZ2Be9gONB+Ni0al
cq4Lle5xbBtfKyio7haoD/7+rWV58k2B5WyoosvjGU2zisXI8dhTTQ4oN5pbAeQ6eNJufiTsneCO
eWipp1yuElYlQZO0sAptEzem4vlFWIvsUY3WnZxrj7TwKJwU8uinrtLUgz1+/YqrC0J2QmfVMOmQ
7IxwTgvUW6qR5CSXiXnjl2FcnaFB7EjOUKe1/EZlbIADNgb7WS3xQHaTPlMT/NROdbDKISpOptdD
/lDIQC2S7J1iQWWtZfcdmBStTH/BHPVgRuMDwEW3EdmLqKff+lI/lAqNLiXxdT36FFXz+0VET3Kp
umBkXFAztmPkaTDbmbvayvt5zr4WTfVrC3bMtjmRU70DsnsiA3hULe7H0p8zCanJCd4/ADlTuQXW
m75GfZpU/S6FhL1OQhQVbcTRlcepH06oPp0LSX5fG8VZLNEvKUNnd9J8aYiflWxRHBbDCeYeNRN3
MqpvvaTejZYehHN5DuUhc6ypOUtd8/Ftu7/x1DCJvpUeZLoWgHQvTSIDfCFKRFuDdrEmZxiUKsis
TD4wvBt4uQ3xTlPf2jDvwD4ul0Fam3GJhANsJZr5U2MXvpH12V2xzuGZhNZ8sKW0/lCVeeiLNtZ9
xWhFUHTJ77c/9/rF2zItAk0TkDCh3e7Fm8KhY+6v4fmJleoh07vqrpFUBUEFu/rZNOoR9+vRetuf
/5ENiQFdeUG18WQuKQxsEHB785pFfhMvOgbZNgcT5jefOxP/tVWDddnerWeiGNtME341LmlvJ+os
TkUfJ1iVbX96eytvWA6N7Q18SFUW4fHdUuzYOtjZFg5JshXE9pI40ZAfzWzcXkVjHQoNBIY7+2wy
OwVUKNKgjGASn3AMDrpw1f8QcNkWqL/XwRCQjZfH1MxqruTGlAbaIK9wAojUk4o5P7+9YzcOB7/K
ULNNaYES2G7H6lnP8pKefADsTQM4Vi+OlZUIm9dHDfbt/7RztKwE4IIOnc2SW2rzh9mhlKjFqYaj
X5AYeBilTHNFVllntcpS1LLq6oB36MYpEa6rJKygAlXqfJfrFRT8+gHZtCCnqXI/TEP6tBjhEVT9
9io8ezQftkb77vmilMB4K0lBUAxt4eQF+ibRSAj19indXMUQdANf6+d7WzBJOqZ827vSWJp7I7FH
j6yvOKj93LQFqo/M6gGoYpjvcscIwFY0Doc0GFI5Oml9sXhTVNa+btaR//YHvZasrqyB/Nqi36YA
3Nzv2yiSSeqZ0EkX3APeN0H2xjIThAFauY6fB6moUEpRzKw9gfTrdXelVDy9a7XCSp02Dtd7UxJa
43BPqsQjUMq+opjSfEL58V89XFckj3v9y5wYTe5npgT2slzs/FFewKs4TW2O2rtBrxUd5dem/xiJ
aZCcWJ7GKZgRhCN1M+UlcjUaJL9MwMWnLLEZHRSRZpdMTduN/BIqra3541iM34w2SQc3b4upDxp9
HEwnYVhuckt5NIK8Ai7uws+rfBdk76kzVFpxLuRRoTut6r/AF+mzoxY0iEqY3J7bZjlBniGbbjcP
yepUtEffTxboGnCkSv6j7m1l+30LzErRyk/tbX3M3M4qjG95LcSH3qgYqrN6CFzjRu7+WVca7m48
xLXtEYJl37gyZ/5mOcClo2u+KnJ9cOxaT3vXRu/9u4rM5IeWrFYH1DahnVaOaODBJ2yiLLOYRvXS
Aua9g4ABbeFuHeQH9mxY3yE1HH1uMquB9kNp3hdG3PrDEjMzXa3KYzPJw0noS3FnJ2YiEGRT4KRo
a5mapmk061e1my1aDKEUF97b5nYjzdt6kVRM6NhT2NlZttTKIaKZehIUOgXi2rb+G9QuciCTeC/a
enhXdSgNv73krStLHmXiegCs0nW9vExtrJaUCaism30heXMnrX4MYf1BZfOWU+UWCcuk9MeDtHNy
Q9Szn4ABgonUndBU0SG+qvX5pMjh8rhOcnN6+7Nu+QgKqTbANWYW9X2jXIhJTJ3OZ6k9NTErw/y0
irLMVBwJZ986M8sC2AlyhpPbk0uVY7FSspqTIDHSHjUI1foglQtF9mKZgobE/Z/cWMMDv3RrP5lt
AiVFJZhsZPtRfzxS+aCMYVIDXi+nWXmHfY5niK2qoErnX3TZjphrbuwmpWIdiBJvFKDyXQjahoMp
l0ZHUaWOC9fO9Mqr6+TflUDx4MNuJdssRauHqBrsyh4CYClr22UV9RvDaotPYc5jIqwWuReQUW6i
NaYjg+rw1S6NvSmMjPtWqTtEN8glolEcDRfdONyLX7NtzB/7bBVpY4qQjsY8T+5YVb2rF1rhjVEG
sDuTirMN98HBI3pzs1VQSFvPnsBtt2bf4yfNlvvPvL3ta3pce0ONJuBqVuqBv7lhRhBiErgxOKXR
rt3FOrj9yOJ1I+RFhuiOqQJxitK0dGH86XzRUal/+1beyGVo1/yx4O45nax0mBXw3oG5AruM0hkk
WaTRbG/DxtPLbnTpdErnKi3Lk1JPqtvnpu0zBXkQdG1ebfesUzYHP0OFkHLpntRo0hkuzmTy1m1W
xxvbvqY0Xf5Q8ln4qW0Wfg+lUiA2kWOlHo6u06vy1n556vU6DSxqSgzlXJoVKLa5TE0FnyHKjNZT
5Vc2qoIwqPTG8N9qGr62JCcja7+EU3oGXvRAAOdiDp7U199nufpmwmOWG8WzKUZ3zodPCqJnf/8y
IM4AVgW4M0Dc/VDtyKRb1Gx9osnocrdNS9uH4HM6sPbXwfHLvdDAewgw49TMKW3sbFCxWYU6vHZi
Kir+UKMlpUNKkDEEHVq9ajorQNvhqavH+hPt/YRadqdXn5IQmUpHhW9XPTWyWaaOaS+wuZlVqd73
cWctHsSKUefVkTFZfjxCF+6uS2cWbqfqhXDGLER5omZ/nbxL5tS18ypVHqx2aRoKrEMaOfHQis7r
IMT5Odh61TtdUbaxI8Ai/2uX2fSTAefiW2JWPRESbfjKabW0Hb1+7dZzG2tKc0q7lZJ7KSaYOLWM
PAntGmk9LXMuPtggYYQDnLm33lllmBV3oV41tpuwVQ9j0ueDFxlSQVgr6asj55oOo/Bsr6OrN1GV
e5au1oysFbOBTB/VqZc5M4fEX5bka6ZLHUxdIaxErhlK4tsSjtrLbCVN7dTlPOf3dFpmy6MDPJlj
J58QjhGFZ9irARpoLOZHfn36MLZFqyHEWGYhVMlCPULb3mhZEONsmFODCqLFRbi8B4qUp+DyTBsG
A+UMmY8qOZLW2qnTV2rqasvS+lm1LCc6BqEjd5np8LtqSi1J8mw14fgusaU18spuaLxKHKHRXgvc
O9OkRw8eyWTYdUvXL39eOrdKnzSWferMbnGg2XJBN1aOWuoeghyyS+D0gflGDaDSJIHGyxy9HvgC
5MKWDwb6i2HY3ddm+RHLPHgnrz03d1MGxQOfBi5M38K6Px4ms24WOcR5ncw+fphW1VycVhIvZVJp
X1H0Ohr9vfKXBDdURWRBQKVQTdhFiVHfwIzerEmgReXkYlEWRKnp+GhpFALnNKLlHnZ+ksnf53rt
D16pq0d4W5xPpM9Cu/MKNbfOhTqMcZcEzPTHKAtH72Fr+iJnWeHUQ/1b18b3bz9TNxekW0hspdNc
vWLrlVarmeoRzzfWYZBnZf/RWBhdsRfqrFqjGwhQ9n+doQPqB8HEs8AmE9Lt/GApMRsXj3ylGAye
vCm33TJcjmz6ym62VXj0qOCp4Jb2lSc7m5kbiPi0JpLrc6QLyrZSHvtxtwz+FGbZgXvfIsOLK7St
R2WDojVFenk/9FrOtCzzuNkCf/OpqZj6pQphPYZGuTgA7kx3VGp9a1scdW2u8prdwjvX0oxROw8m
EXJaJMIpEJo5hWN3hPy9sZ3UQ4nTwO6DGdpDs2ZD62D+XOhzV+UQSGtmnvp1TnxDLPNjph9O/l0H
UAwrw3O2lSi3dvYePSRFkaSkYRMHYa0od8aQqx/qCLbwOsJSOyupz/0y5MEy6uG9HJmVFyavTK2p
9OntO3Jjf3XanwRKTGyAJ9yFMPWcNhLCqzER1PKr1NXoKdHlIxWZV9mQnflcrLK7FLAU6a1kMTEc
xmjPMQ2TuorU/Udaz3QOz4dDH+ZsN/MJjUEYfobUWypIvE06mg5MqW7cW61PL03zpkz4obGNUC0x
WoF0HBJe9FmIl6lL30NW9qyCk3OSxmwdYKf3ZOGG3/V9d3AhblkMkM+tlwhAgDt46biboUaYTcni
oOskzZmIef3MEJ9BM42eoulHQ3nX+RQGA7+KwdQa+bC874fPZiGla29GQTw2/5pJrnjpoqnvM0bO
vSLUP+jqkvlAjeIHHHBPqSHMT4vBnNWoQvH6ts3c8Ku8o0DXQaDi4vQdTr5Urb5i0j8K7FpNfUmd
IliCutUNlYl8OTe0k5WvRxnlDQ+0lYzhHNgwT0zXXG44KUZUyD2GmnT9Sxmlyic7GoqPMhiBT3Ks
NW45UE108hqS8bc/9zUL31kvS5Ojc09pKeyVzqgWrPKSJHEwmdX9xt/sZGHYAP7I6WOb1Jx6dJTL
fP42mwN+KnzJTROtxeYXCfC/jU7QNTUjxdrxtxFntHNzwj1p/EmZ/C6yLeF17fDICEUK4VPz09Sr
zh+KsvejWnLf/pIbl50BYNKlDZ629T8v93AYKkNfbPZwLpX+ZJvI09oyRA3/wypkG5wToApzX9el
KoYqThRGwUTe4WHRCvOFy5FC0Q0j3KZ9KVEbDFBwLXbfkmUZDUTYjwDDrC50BMKLs1w+F2hc4ry3
TIKSy4Ep3NxABik2lgnwL/tWTCaSwh5NNQo6zf7V9LLso6tZHMSE12klgTS3HPwLVcStuXT5aVUb
aqkF5ACmh7R+1iBKdDp5FX5UxsOpjNTcI/3OfFBj0meUVnq3aXPhA/lLPoJpmtxpnDVKpJr+PK69
5tE+kolhW3O9T+syd2bkUnJHyg9Z6W7uDvgSCAsoe1Kvu/zdaZokYY/cNhQg9uQYChRHxhj//h+s
i0LdVljdPO/uKamzKmythkWE0UFRmRa6b7TlkaTurU8hSmbiAtQbtZvdKiqSqBNNEA56haCiXMzW
Hbao4O1vuU6cOOkNKrOR/TAyuY9QiyGztdDs8aSRSL8006qdc0E7wkBYyoFCV/bAh4G4nwDDrvX8
Ao+LCUIABF4GgBpB92V0qqwFzVKWzd3Bj9uesJ3bo8orWEUxLUiqdnuAGC9y60yfn3hLhp+gyVQn
YvDLFcXavBN6l5JI87aATdecxcgZNRyMU5rW3dEubQtd/RDGXzaKJjpf+7LlusLFOGS9dFqKyn6O
UE1pIsm6W0WBuF6qFs9lPaHIYIe/6WIUv0MtIgBYx/ml1iv55e1duWEY0PkR2VNi3xgmt7jgj4Qt
srup7Swkt+t8aTwItmQnDhmt+dtVtrkVom0gVBvL4+6x6yoZYP4K85ORK7Mj+rQ9xzlScm+vcu1C
WYX93Dwo92k/WaiJxchKeQ1PAP4Ur62X5S6Bmc9VlGS+U8CXuKJU5oNFrzeQ1iVmT02fV/yKEVHL
6VTlmWKftMRAbV6JKocywFE7ZDuGS5PZViFl4bVmtT2Tlk5N15YhXzxpJdwBY6t2J1We80dRp+1j
SajvvL2VwEWuV2QTQUfCOAgf0p4XpksWtdXnPjzlAxRZifxQq0X9i5aIJXyhZVNQA9K1ndquWtUd
ii7/oIdIZzptoc+yM4mV0KI2xQfgg8sL6DeJ0EI8o2Zmf4wQBvsxV+D7fBvEKc2QVSk+xbGq/GpU
Y1nd2hwQBF7HRPwY2N/ZazRrkaiN9YV2ntsZsXObvmXuhiEs3V6urumntF3ykFnNxF6cpIjDyDFV
kJBehyrc7CU6IiReOOqS7VqS0qYgevLocVz65KEthvD7PEnxVsaqfybRsOROljKeiVrTEL+MQ619
lqe5+F32SvlPWkdNAkun0Ce6c/rIJbUTsh0p+SfTevspgbbJ8LpSsFRItXfm7hozcaU51SA3DMb4
1zGLf8HfzL2usi75KU22XDiQKiRfI6Uavhjrwjw/kxBfOPN6dVoVyw7SWCmDUelRg6mZkvo1a/Lw
bCSlDZxUN9q7RdbMl0Km3QmWSpEe5FZLQl8FknQXDwy5OYok8h+xZE1fy1rrXnJNXp0mFN2LRRPF
jfXiIRsKBIZaa0BXtVlrykjlFH4yxka/x2ean3JwNi9NmoZ+QRGs89rSXu4rur/2XS+lieZkkLxJ
Xmt1tfinNjN0HLXJThIXZT69hSQ0IwGChU7qnEIK7enE9Hr0Qy7XsfEGWR6e0jHOlqDVa0lz/0/e
p1AGNQpwisSMmTCvNftFyozyCflt/XMO90rhwCkavp8bu/8QgSpDad3KmMWTC2SfHMoI0WcLLaCX
KSmKL29fkc1n7a4k8fMG6WcwAkn3nU+LWtucwywNTxHqrm4YQzsxVLISmJ3x+e9XAsCyzdXC7EG9
4tJHEy81ShsVIK2gULmvu/h3P2TNk7C75CCgvvVNwN4UoZOaMOu4i3iqNIricY5ZiYTn1ERFe7/W
oe52g/Tt7W+6HocANAzfGjw+vAg0KXdLZVaNYBkGeqqjDvIpdS0+ofnR+vgGpD6GbPFiraPhDWza
i6OR6c+sOHowXr9nd4b8CH6AILKn47F7/aZaBSA4hfapiJBVzGeYePXZnk+VVn5WluGe8e/WMUJr
ggq7+1mmFiWbwa4g4e7/i2wkpab7vg+/J5Zxb8Sq8Xuo1+iuS9X6IHa5cS6Uxxi0Iz8XuOTdZs2N
uWqiwtZ6qRuDNrb+zbti8Jn6Dg8c/403VKO9CVqJMQk6ULs6gBWF4JfUPDyFulF5iKnT9RpME62F
WcBvkasz2r/rXzMMbsaADYAghSUM2NalhUdhMqUsQ8HdjMS3EUEnJ1LS6Y7/9ohA/dZWMvJDVYyL
C3P17jKZcq/ZcclSdhYLnuosdsDNNLBk9kc65TdtnFgb+7YYOGES8/KzbD0bJhhK7NPYwuPvVGFh
+rakd363KrafgzY4Tzy+vqTLo9dYdXluiI8OApRt7/Y2DjEQmSuMvgoFwcsfYURJtFB/sU9rKucn
SqH0iePZOiUrfVuYfttPzUzOlevl0aneXJlm0WtaS4t+d7t0UcSplNMM6BlZ98uybRwtbqx30ghh
bJZM0eelSltfyXTl7m3vcjMoMxlk1mn1gw3drWxFkMS0EQOpA9h9f6kR1tIW+4hD66YpkVJwuCbW
tMc+Tw3Np6Sc7VMphYnXpUb4k9GnB0Bm5t/2hbkfykZUDpSD2tzV8HKbxjOwFPsklXHzbC+Q3kR1
X/tVNcIdvo6KN/Zq4aidGj+X7XTUGL7lFPA75AlAihV935ZO9DWPRcHyoWpOZzOe7fdKakrOoEDL
Qr+LGSKRzF/fPsNb1vPHonuKqamWQ6BRLNrRlfyFUk56r5pFcmJ8q3hZbK1lFLbVPMk0Pr298M2v
pRIKkI/RILLyywvTG/PaAmQh1qZ/BmlIW3mWmud3om9ad+nj6iMUXL/eXvNGRZkT3thXtl4SMffO
YgdDT0OonLAlOf5Z5eQvpOfxv6NmSO6gLuMJopS1dcZSU05mGpXvWjh7nUjqilPY63gzlKIAwUkL
zRPzqy61zftO740nZWWuvcBETsx4GneNZgMYoT98AjStnHOKa+D44FaFDq7kr6rDr7Ysog9vf932
PO1dELPwgBUVrBes7OWOaulcxdXEjuqllHWOAKBzP3Q2IS/SCL+SHB7VTI7ie2FGqiPbYXtEt3Lj
plLdxQ1rFFwpQ+18YNyuJnkJjrhHXuFRiCR/TGZreGxNrXBXtawehT4WD1Zv2k4Hdb3TxM30XiLj
8Uo5E56Rmfm5GGbrboJazFmGMfTzguHbbGl0dxRA8PrVmu4VaRXOBOVWCHnnHSxb8EiuhfGY5HLk
w28hPuvWODtd3ZmeDcmfL6Iu9oQCfGHmt7jGqsj3UAzCmiartJbnZKXD7Q8qTRQNhi8aqFrcN4FV
IAKiDcnyTZaj7Pz2ad1wnjAfQvcL7IHC1z7cFEPeSKLFpvS+GB9ra7R9kcRHkn03rvdG9U6HCsZr
+pk7m4gLPQkVqyH00iXTj4oZstNaTr2o7SgVLVn+fzk7r+W4kTRt30pHHy9m4c3GzhygUGDRU5Tr
1glCo1bDJbzH1f9Pamf/ZYG1xKojJjpGQYkJJNJ85jWBXvRFWHHshm+/36WoT7IFkMQkmSaElxPw
ouZRpfi1jBb3EiDO4rpOjGa8hd+sDwfXntUIFc56+SKsTLuuYzaEnuTosonZOcIEm5cDuA/z9zJt
h/d9jQvCAckn9c5Vk6pEZbrrkGBOtfQ6WZ3ppxlNEpYvmUycS8Sr20ZFvuSuIhQ5Z6VmnBTsUg+O
PtfgeZsqWHVzCGzLQG6O2yRUvGEPdXZpFxlAQCk/yCrfFrwYg/WYl7YinCnAZC56ZPp93YmTpUU7
R/ClJQjCh1IRBxDoz02XNO1c7NRJ6kItHeMwddHQi9VY3Yl1X1PWmE/CXC41yISGs1WbntMiLbq1
JRZqpykNtS51Wx+AJgJ8M0GNOKRjNr7v2jZ+13nWejNFIhWnVBEp7Q/AgGQL1dLnfj976fu3F+mF
Jo0E+qP4ALMAVcetLm3lOUoWOcILp97GAdD7MmdA09ShOJaxdaqr/HasxIMXUU2IzediUv+Zj+t9
vRQ3cVu/G5rpONXpwVLL9yOF8bo3DrkznxStOupIGSsebOyYBTMYYwDpo/V1FEl25vfCRUrRT8IG
IGtSj9uE2qmwhxxMvBuSSgCNHMCnFPVgHjrTutO8vg8ciSTcmTe5NDZ3DYPSi5Z8VELezbmCO3U+
rKvthoszdB+iNLMePWATJUXvOed1m97zyXPbf8J31n8Doju1fjd4X5WW4o3fjOnyuCDy8y0CDNcG
5jzfZ1TnCz+x0ux3XdEQuFxQSv0scqtP/LZCQ/WwRJH+Wx5l2h6b98LFycvQOkFVEajTNoKeBzTs
k3Jxw977KkSx3iJ9W1yXNYgyd0SpuVVz20+aNj8aMVD5t6fyQo9WajNZwHWAYEIo3tyaItIip4aA
EGb0g30na261qLtSsvaDGru0vrUyVAbxvvS058RW/jThVuhptyfFe3EVObSOyCR+XN/np7WGHHKc
A0YL19h70KZE1u9X7ssyjY9e1PS+E31/+8UvnT7As0kcZBQInOl8xGkQSASRQYa1NiFdU7jOoUo4
gt4e5QdyZrtSOeHwYIBeDJNZvvjZNaQiADJwvfXx8gXSrhuWRQuTAURxoOdF6tc5zfCahsr1nJft
CYjqcPC0xProRjPk1dQxr2wtbq7WVTZu03I60cpO7jB/N28RIzRCUVPonO1EPKDq/vMNSymqLjFB
EmRiboXVu9VQyq423LAZ9fyWFp8eqvrU+Umst1femin3saLMO0fKxU9DjAzjGUoSCJfzOaNyvCLo
sbohNYyMWl9jA7ZsrJ0I4dK2o6QHvYZ2JUV3/XwUe23r1sBFNhSaW4XQXGwKiJMXNmuVfbSstLtL
19S7LcrRfd+KZs8p71LdgHKB1CVBmUCSh8/Hj9qx8YTC+PmSodBBOEYsmafXFciIA/583ntHpBNR
wLT6qpNTZ7YHfWcOLs60hH2B5ON23DY/lToFejVSJ3ATU/OXyDFPPVJnwdub4O1RPHWz1SzwijM1
ZjdUjLa7G7oSxQBP6f/Ku4CX0wCYgfPe+lNS31goRXQsVW3AamDQnCB20f74C+8ClgWZHEJaoGzn
X01YuVGYw8jaTBPcDWP7fYka4s6hfGlpAsKDYAYxRmqgnw+CzWWPZDCn4ZyU+qNw1/Rh9QjElMXN
ToZw0GqbO4QfcJQ+eqDNdt7xUp5KV4gnQMEPMuJWsyRyjLwyUVtmayQO8kRZu8LzzgfMDRrX/dLb
XvabaeRz5WOqpK5+qlpKfuDunK0bKxtX18e6p45x2SmjP4eR6pTvKdXoBgCNHLoCpYXyqLbwHnFT
aYi0tR7UUDszxXjIG6d+XDGGiw/GwH99JW9kz8HximeOz/jZ8ET35e2PeilNIdamb0wMBp96cweC
ykjqsRHEMBX0cIjFFtEDtwKcvumUkVMfe2OwDrPqLO/fHvnSvSdZpfTeOIOA5J9/6VzXG+xnc26h
NU6eWuwggsbOf9Pa9r07uM+Js+6BImVotL2QXo64WcCmcAG4qNxDaCkHNBy+CUdfT1CFDuu0Kjt7
8lLwjfcGGDBkfSFCbRleTTukQz5wy4pJKX8r2mpu/Bpd72PToVWByS9iQB3qs+WifErs3ruZUKcM
ZsPND4M7/AG6/qcdAWEjc61LOhhICfDE5zPeeoo7KLQLwhixsFNZmuPN/yHruPBdz0bZ7OB1TNo4
lgfrgijBFWriZoiYnE3/reue8nhJHxX1L+RTSHe5IJgoapF2G+dvxtqdFE8es0a1TiQC63KwZXHj
7RX7WveJCURHR2rc/MD5bBaQjRGhVgFVpLikj++swUuIV4ommBMtOXax5n5qs34Jly5qg85cjJvK
KM2vdOrGR82KxE2SK8phHYBdvP1gFw5NEgGJCiV7Vikqnr8+arFmP1Yo1OC12Pockp00mSRTGlTr
UOQFbSZD0cLRMj67ajt+fHv01yIyHlKack7g1EPh3lpWFCQiK2X/KCRlHNuDl8XTfRJZY31I4W+g
7Ia/YZC7XfysNVI7RbLAEz9VFOd27RsLa0cww75bkqAECv3VI2ZMIgmzKhVyL7C7/NwV5s5jXzj5
YF+SG0sWIcDIzfnjzLqlZJOsOHn6dL8MQ3HTKM3wyRMJ8iIjeikOha9Q7SJ7R/HgQlBA4Z6uKtxm
ICPbLmSuahTOBlj01I6GP7RsHg7y5tiha18Y5QcEkp2OT9crWVUvE9lor64TagvmrL7n1kbnW2a9
51X+er/DTwRoKYldnHLbcrIqnNaoutEJo84TgarkyXOStdnBMmfnaibt8Qsvyp/fXnMXBpVtCdBF
QGEkKOZ8xbMc6zrXsC4xI71r/NX1lqfK0z5Htt7eVfVafmud2d4JDi4c6ZQNYe3JggV6rtuGCJ5G
KfWnxAkRz45vKLh2z4tFbcGNNQNJTuqljVZHD60HOmOebe8BvYk6rGzafZ1Ln9d06p9PGCiTsfWp
ZUqo6xYTlAxuFLudYYfCi8TJyJvhCkvbZqfq8PrmZBSIkci4getC3OR8umthJineZXaI4504tcQT
AdITAUJsM0lKtac9ujecdT5cZ3hdz6qyQ1hA9qFT6/bojSB4VWeIAj0dfz5KZ/uT7AFwMtAv/PHd
X2SqqVBaZVUWO5yNur2ae7qVolamneXz+sBhFBmgc0Zj9rjtMrWdbWDp0NmhHel5YETd/G40YgMI
nsJ4eCDfOfTmD2s670m6yPk6D3woNILF5tanKExr+Hw+RVx7hVhqOwQBrRwW0SFDbIrmOs2dca8V
8XooXg/gAxMKcWhb2awFeioEkFaYVpN+DSMvulbnvMn8t/f/hTeSijHYZNDnJqbbhDLUDIoY0pUV
ikSJb/M0008jgJuwapxq57S+MBQ0TBo1EskIC2tzuZpDgjpBmUAETpUK6by1OeA84gV1te6Vgi4O
JYXtpFcZQKbNd0q6JO3ayTPD0kqrUJlQTo0nfbrS4BHuLMYLByieYLaK64VsnW/h2DTS8OFeTTPE
9hp1ozxCdDuJrQd1TfPPWqupV5Ts1p2vdqEzwTSyC0wouJCgthxrVSNpwo7aQP6UJLiZkLabazeI
hGPejCJv0R8fzecp1r9lnpG+zw0Ad3jBpOG8et5VklvazYr4RGALsw9jNxdh3bWq36N+c+dE06e3
F9mFOfpRJCNexj0OobPzbUNGEpEErvQaCtPlsONsCA8mmK1TW0TJ6e3BLpx55J20n5kbiZOWa+PF
GUSPznPRCzJDbNCNW0IP60pZlBGdQwxQFqWYfhr1T5gFEIZsF0l0sIjn402intjCIHKjFYBjq6Et
VbhFuvNWF1b0D7YShs5Sx2C7eZxszJpapIxiL+az7YnlGIu1R+6f4/ztCZQPvDnkSGRhdtM8AgK+
BXRiQS5KI3OoCi6t9hh5XQyLPd0LtS+A/fGX4xRHu5lmNi3t83lrCme2kMrXQ8yKlRvFc6PnLo9r
ulIIX+R+airV0W3q+Rr3sfl7UbVLWM7mfN0iKPBIi8a69WzaoVbaVCsqLUIgaKDleK+kiT84ydod
gA/aT5ZIlvBnJ4jmMOVMWfNl8zmbg6w3mqq3a1cPc4siu6ijb67bxn9lEKn9gRgouqjbHprWrMWA
9q4e4uc9Aiarui923JQf3n6V15sFm2TSPMSIKBLRdz//CGYR5xkScJSWUdjz6cMkh7XvSROAUSAu
nO45/11Icc4H1M8HVCZI3tlsO6gjKP3NItqK2mVSfJ+qPL1J7pLEz7RhPJCeOWiDDGRi6ZyE6AhN
vxc4XcEGd7znrquao5NS4ySHLK+6GoG9t+fl9XbjMWmryfIxDZVtw89I1wZ4m+OES5o3h2YgEKwn
dfDBAhg7H/oCJZKx0A6giMt5xVVyPiX4FnmgnbDfTmOkEKGetYFWVdpBabI5jMqaSjmqz9dqXXUB
0j5LMOamcrDLptw5Y15vfB4ETXxZySWh21L7TI8MDcaHE+JINp6mCElyY/H2ikcXitYMA5OAdgCE
mVcYpbhcRRfRvqbrEEP3h6x0iqNk8Bu3IbuyauRCFiQbBS5ktzW4YRQiNW3n+156VWl1KfuNKH9u
YfJVlpD20PMPk9gx8VxNqoOhDuZPn6QE+hKOC3yB1GLbYlRrV6ukIVOY9pMTRMu0nLLSKY9vr1UZ
op2f14wCiRfNGSmzuF0/6tDOsGh0SWlzgMu52nzSVuf7lDgk3boG42nKixudGGAn9Lm0SaQ6tizx
SrEX+WAvblokZftINCaTuNbObd9Z0bGLBFbhWrk31KVzitOJ0BswJpKQxvlQSPEbSr3wvaZhLoMx
o6OlaWmGq3LPpW6ZP5/I/EjRaBGBNZUEnPPxNBxGOmWenNDWl+paH1LhizFxd0KHi2/F+S53vTyA
N281aouEuM9UFkrHPdA1qUnD0/KUFtNHY27E09sL5QdF7NVKkY04SjWEj9sNnlL3S8AHsvMANR2r
spkPkTfooHWXKNRjI75ejZEWEpUIYJ7pfKPjDQk9ohanYkaPl0CxDzS1N6/VzEA1ohhF0CvpHzAR
9Xs6eRrgWKs6ab1W3/T5+PsqICJ4GtiEMSqGx7J0jCP0gNhHCyQONCxwgl4DhxJnUQkmfk2u3n7h
S/NLFY3gTFJ91G1f2mgGo15WKipKK/RQiDwKKTswHuh52o+GtoO+/FEe3U6wpPgwFH0AFOLPl01O
A1CNEtcOl74qkWcfvIPDPAYJVgyHODZqv4NIckJz1z5NxF8hHA305Kc2eUzNyT01w2j4SrwuobXi
wyIGczosKpyLsSs0Hwn28X7AK+Yu5n6kb+J2N17kzifXHqdgWCXYc4qXa2f12gMQMLXyPdSET3Ub
4Y+MIYTRoVprV67PKK5dzdhuZdaVvhjZbTWjLfBvtdb2cdq2TpgXEChrZe1uRMa9t9Jk/Pz2x7l0
bL2cq83ir7UmYY3RIOo8vfHbvjA+Wb2lPTZRZhwanICu0COzDh6gqZ1z68LhD54L5TGPlJciglw2
L86tOa48s3NSjuXRau6GGW11TXTd6e33u3A6go7jSkcAU56Rm9AKlOyc27Cbw1H02D4Kqz6lRnU3
W3O3c4y8Tq+w43ox0mbVFYWB1LmIOUbi2DoYejnhpACcWVmBHDkKlrmtqrR/ZRJhGRADyyB1a4ih
wHzomy7j1rHK+ar0aoWeQbZHL7s0iVTjaY/JBpC1LRQmTRLXZk2hMG8HFGpUpURga9JvesXaw8xd
HIrTQgJowPJujY4TpU1jSxMOwWbeBI2nv4ftm526CpTC2yvjQvuDlOfFUHKBvliAVSEGMLu2HSq2
5dx7TlKHXVTldyZspXD2ovqLUok/M3fufXtskpvUJdYbytbxG6G2t0NpfxNA43diov/lseh/ICx2
geTSj6WX9kXBvjBKVb1yNEwzg8WtdP2YVqrtu7CkkKVIp+WxLlaz9SOr6W7dyay7oMF57GQvFdAz
dI6a3/JenfeKpxdSRqrvsskJPBgLoq1oEAJXfPyRT2QmNtITSVhX8+3qOV80b31MFFBVqkYCY8IR
S7InY5hPo57cTxLxPOTp01Ir17ZWfqqs/rAY6kPnKIdpRbH07c/7I3jc3AIyiIanzb1O/iy7TC8+
L6UOZ+0ERV5XUSL628O03HpWPB77tEe/CjOesNC7+hTjm+bXazWd8PZqAqI7cVxmYzoqCN8f82LJ
TooQ5oM3ZOudPdkguLkkjpm9ap//DY6nBpbbwnS8xrpZLZ3pCDrD9GHI7OHzLgC8mHhq1qhcSRzs
VsJ7WZsldnLTDqU+97el7ioflZgxyFQThfJo7g+KMepXil6sT4lXAh30UlL4orBOtKd32eOXDnDw
ZtCQEQaRZIPzCcZFdl6yzLPDRCI0urZAi0ePzSsrMgs/Eys6p66SHgqpba4K+3s7liP0aZH7xKej
P7XqELbQFneORPldX313SgIAosmeOPbPH8tTwKYIrrywS6I7LvbyvZ3Hzft+RMO1VtXvdurUpwKK
Z2isCPO9veouzQm5Bk0q1Kag/26uG30a88zOIjsk4VkCLZ1XnFrSPZfjCxEV5X1AvZJ8RcS/uToH
LZo6Sri0iyo8Zq1omO7KRXw0YRscs977eTwOdCgsskAVOmQZ20a7JBwMaevY4ZBEzjGajTRodASE
3566C+0ohsF5waSiSv60la4qusTQlIk2SZnng48YkDhQOP686o0XLPz/L9OCcETbWjdGXCG36967
ihUkw/zp7Qd5PbsYpSNRj6APjCT0LM8XUKt3mh2LSQ/nRfxOyqUfLAXCa4w1PcCqst9Zr69vPIaD
iM73pHiNTtj5cI014u9rl3porooy+JRBBn8URXKr25X50+2M87G2y5ObAe3CnHJWpM53tj3+4ehI
8f+F+cM2B5Fedh/OVecvJKoot1obfOGywEl0B089GktdHZ22J7Nylr38/tIEWpBt5SQCPzdlYPbi
oMdYdpGwVy2cnbr3K1TXHgmGymNnafPx7Ve7NBRlKJU0n8osNfTzoUq1QBcBhSqa7KV6HFKAUGrv
4jvlRPnOUJdWoS1fi0MEaty2iYecKYRhxPBJmEzz0ajq+gZ10/oYA2a7jeqy2VmGrxMBpPdJ7eFZ
oF3gbJFqHNdLnqQVr7aqFLYmilPHFN9L8pa+OEZqUwQKUgfBLLy9HfD60GRonUo3zEu6RVsTPmDT
qd7FQguxa2+vKnw4/BKblp0JvTwK+xlqHhpy2+LF2itLo7mphietZh76gToJXPc9d9RLK4ROHgkN
4jlQtDYrpB7aGhFOPpsUQ4ertKz4FtZYoZhNu/NCl1YI0BJuXsJ/cBebzYyCsAY/qtFCNeuEn8Wz
HbTJoAcx+avfQxrdSXAuxB+AXDXMwRCjshBOku/+YqNJrNk6Kaj7Cq1PnxQX2RtTjS0/R4r+WLCA
Et9ARjmwvUg/qY26Xpt60xza0ukO0VSXOyv29fvzOETwiKFIabJtAyDqSLZozaoh9RD7uFTuABYt
x5oM8uMR0tDXn93758NtroVSrTTofSamb50LkUdt0nDivgxhlX54e6TXKxXcERtf6p4Ql20PtA7m
fFGUjCT1Ha68JpqOQiubHceN1yuVhhg3D1VD8iD4Vedf0+1KhGIrb0UyrSuvU0vEYQmI8ZoC0l6j
9MIL4ViFzBBRGafLD5Tqi4XTAQXs9cpaw9VCcBifm+GgIuK8k9BdWA+MQrfMpQXMCt1sPTdSrQFh
4DW0uqShMi/uozx60MbO5mshUPKzH4nKEPARCAGwsV91U+shYsqMWQ8H3WhCJDAE0iud8vHtUX5Q
Hc+jWZBo6N2jHwssiBbU+VfyyqaIyTbVcBi6yDhM6hx9WUvdMoJmQvnHH5UuyoNJRCvxLK7qtxlA
0zqM2yoZbvgrU3wcrTg3H2fR1s/0TeLPRafk42GtnDVIcOt7aJJpKPHaWEEB93bfok9bpm73rCvD
NzDA9UdcwjLNj+ph/ZytUTv5fTtAhkxGRac3kU1CPCbuRO5UaFmjofyrsJTyFtDr7FQfVTFpMN2M
yfxidQP31iw7LcHb8/R6hdlk8oBQqBhIdvfm2+PnRLfUHtVw7or+qp1Tlew0SX5/e5QLglncU7KS
Sa+CcshWISAhoIeEhtx4NCt0fNMpeSjLtUU6D+WA7M6qFyWD4VBaWYCJWQO51B37Jy9j2n0RGctd
qljTbT5E/WO/5hGcQBBWe9tAnvvnS4YVQ7FLtlRwBtrCLlboTnxrraeWPCNDbtfJgc6Hi9rw5K5z
MFemsvqWorvqVTMKDNKjyAPM2wnbmqiATGYfeCBCbymGRF+trk0LaYvVi+vajozi5Hg9cVXWNwao
hrQ7Wp2DQKjR1OlXWsSjdxWnFgMkyMeufmfgGQkZy4WSWYG6Kn0SwFLzAR/UzcHsquhk9NT/4Dzr
+gMEn/UudTrnWTVnvMfUpi+7IHLwCvPRKUvKAzqTw1HTEfQ4aJHlzX5WqSO8rlHv7pasFocMpioc
4SIvv3ZWiRtopyra7ylB3X1aYc5xWoqFug1i5PrRxWurAiwCRv0QZSgR+13SmnMgXGsY7wyv6MhS
jQRNkYRGJDVgCvJvL6jXZzA3F+ehpBNR9t+mPFrjgr/rrDFUGr1B6TXu3vcrPse+qhjdzhZ5HeCB
9yFABhsBbsrcKmlMap7qc5kvoTHb5a1kzgbGlBQPba8Amym8BMp5Vz7a+bwnb/t6czIyKBDqlCR2
r/gceiybzR4AgNZSx5MO+DUw3HLcWfcXRiGrNzD9IDJxUJE4PylJAkxlyjj++yGbEKxdUeQ3Z/un
Yah4KchzRnI8Ccw3t6ZmNQ7yf/0axlWf3tog0Q6pXbh/4V1ejrIJ7fIGQrrRtisUpmYIimapQs+A
Nfazq493AVpCLMeEoVNxPmOTm08KSlTMWF42ftWmhm/m5XqIOU13kvsfxoabQwm4HohEzmeDvHqT
FDaiNcZm0UGPmAPFn2QuxOeWrLe9EYq+cvooornrZjUub5W8hZudGBP2J7G6VIqfGYprH/vV7L/W
dTLeea6ZRFdmtDQfParryaGtFRh2NdRDtLUaT/G9dh2wBqxK/aGPYOYGY6Nle7XqCzuK1SYrPZRg
uAw275Tn+BYt1GDDxc3dm2XqY5pFnaTvqnp5KN1OOSrFQt0/SZydzXxpsXNAAwxCXtwBwnP+6UQ5
ZRi1ZHy62FQDkUHCp1Ct/pVRJC5RQupcUvnzUWLQw066uEtIoko11yqmQDGivfTvddwm6Qfk0/+N
fzkfpVXbAqqkCdFgMZJPqzX2V6AhxVWFIM+h8BCCe3vZX2ByUoGlHSSrTKASt4nDtNqiHej4hgX4
6lvR62N10NL1c2xEyHuzuf25JlvxFs36BCfLe8LivL5yQGT6hjuWz225dtdqFY84VOEQoYwqcmxp
BXJq0puT2TZkSHX2h9mryUdISuXOEfR6vuTpw2lK5Ak4YtuvtrvaGdTGnMPW1KYwW4fhdtCF8SGy
Zh374MHeSXwuQGNk/wxmI/KX6EuYcjG+CN8JpMYI/ZgZDSYPnHiWxjdp0kU3s65+tGcjC5FCgaaC
BuGJnLA4aJU53Ke1sRMLX3oO2kIyKZJ4AKrO58/RLFFmq3M/AYst698AhwkoSPQYn6o6bv9UFIpm
QBGmojwazbS8KzWndbApc76W5lTsCWJcuLpBDCBFRsgpGZebwHwWqcXS+KEZTufSaJ3hzkL4LSgW
of/0bQAoiZITt7bErVubO8fJEryMBEON4xR/GRdlCDpAQjv54KXppbtAvY7YQDLYN9OLPZNnj7aY
QhoQH5DuiQ5ipCe8rMjSzOJu7a2b2ZnMg6KP11af/ZNy0B7c7kKJgYCIpJe0lzge6PX5J9YXyxnF
kkzhlCOcabGSsP7T40dhGo1P7bWiSeMZ4VwOxaGflu4mynCMqNK4PxTpaO6cFHJhn19aPA0VRfJW
8krKHudPk9eUpkaF8KxIbeO57uo1mIYq3uEs/qibvBxGkhVlgVLKdpLub+tf0wQZnHi6CbVJ1TFt
y3qEv1Q9SRExThNC5rhdK7/WR6OHllUWp9GuhluhNV/0ohjMI9TnrDmsTZWb4PbitfCH2Jg+teWo
KTe4z2UtQgmihNhBmPzQ9cn4yUHg5w8xVtgBlfjhZqPKt8Qpyt7LmLZ3pHw3ipecG7JPBDb3fArV
ulRMBLbwsAFrdhxRlv59Rpn521Aa2Lb1iftORJb44ip5fG1Wk3Nv1krto+JM1y1F5bo2x/a2LRx9
8bNc9XgpzTmBvgUgnUApf/tm2H5v+bDUjyltgTaSeIHzh23rWrGjeWjCySydQ7KuDuHEtO6EXdvz
m1E4wtAwodqPetS2Zx85rdQHyJoQzBgk0YFERyR15Ufp8qUER/L2O73CesrhKIzDKwOCL0Fw5y8l
YrfA2hpQ09Tl3rEYliUYzNEOFOns7K5WB5yyMd6Zc2KeVBUDTK/IlFNnNf/M2okrTo+7o90Nna/n
eu/na9tcTwONJgCqe+nQq943z6rzPwnqRcgbAMDmWUHYJSOBYlgldvLgLE16Z4jEe6f3dnutKRV9
td6IWj/z2uoZPubynDmV7JcsYFQyM6v1w9pVxrvVM/dk0S+sDXpfNGnQtcCNZ6uKXi74oVt10YQz
Nu3Q+IwkzKt4z9fhwnYhMmEUiAWU5rZ1DKdRsYSJaoyol1Y8IM/e3eMzNR6GtLTu66i071FszY8J
ErQ7qegrQChzj5UANkoAzkGDb6lXUaEjhozXSSis4lNhV54fGypCLG2uDu9njJkfog4CrNlFv9e5
jTpzPk87V9D2TkVykXaH6tKDgFNEoeX88+P6a+mTY4zhuGJDnrZ2d9O0iXKFlMaevPjFoWSPT0oW
SeT1+VCohSpp76Kztubu9y5fjOulSj/bRb1HhHg1r/KlbOJ08h6CdYQzz0dCK7wqaqcYwybCuVJN
sOVx8tx4by9tfGxypFpmZPOCaBLth1wt16Np/DSZgGcgX5VBk0eUbWxvGDtmtrXRG8LVBXVhpEXP
ddHvHZ8X5lRmxa5J4VrFWXczp5m1ehAnowGqa5kDpOyiA8nLcFuQlwdvn2qXhoKUZTGvtCJoTp9P
atIBx3MqewB7ItRAM2NxU1VLczNPe2J42x0ppw5MKPuCPgNuCJs1uVrGPCUxUIXEUctDrNChGlwr
P7X4LPvGanTP2L32ISihPVvFV8ZhcmgEpSjSc1nQcdy8JIZtRjvV7RDG6TJgGmZovlUPkOq9uPW1
ZC2p1yZl875LZF6srlf2APJs0Nr6dkm8+hTp5J1sNys0jCLHVd5cPzRRme3kI5e+BRko9VcU8qnv
y5+/SA9Guj9RAqA0VCfAHDYS9VdtXI9HwMLWzmffHsKATSTImmiCIwIExCYhJcpeBtzIm9Dra/Ww
mIRFwxTtXZk/9EZfBmQMY1Gyonwq8W4Qc8/fiLon0JK4qkPDHNDHBqy6fDFUVoEfL457M2OwAysG
g80HMXcdXstJgm9Sueit5lPdzlL0NY0pOtalrQciMY0WFKDTBy3kodBZhBikyHhUX9UjdHafnNr8
XRs6utf1mmJuHOddtZBcTtgwoIRY3yx6j8mfmqYcGyo+w/7iTR3gq6xNu4OwS/cPfpH63TKH/mNt
GnEcZGM3lnSoIcX5a59WV5kYS3TQI1F/jTIrcf3SLC0gQvY4JqEXWah5uKU2vLNGDXPW2MilYA+S
/GpSrB+KPALmRfbht6lpBnT5qvFoZqoCVUBJXcoedt09TWuHBf3bG30bLPEpUFGV8YCke76+ErzM
nMzMqkNRjXOgGnl9NXk+5ky1ljo7Y8nzafPZCcqo7JNb09HZSoQjHLKA1y7qENxrGxSeHgWo4OYg
lej4144SBQiB7t34P0TBzkeFt2bj4MmdDz9gm2QMNbxP8N4pb9gpYEZTU+RBYbfSvnpcvUerEd5A
j3XKAABH/BjZw1b9ZjkJjsTrAlkltZfoC8o863Rc7HR5aIa8sq7Mqu+S0NRxIYjayM7p84m1Ps5I
zi/Xttemzwvs3dFXEqjdx7TpI90vMXw4Rl6CgJpBOj0flMyYMRciV9MDut4Q752ij6FKx3Y/hM4U
pznqEZqKeLvRYEKKY9i8Hic3NZbrNp+Xb6pZjO+W2a6uTel1uaj4YzGMOXxQ2Oj4ka+jV3FXWFBP
3l45r0qOlkewBkMZVT6uXaLK811cNr1aKHWXU57gc2ZKRhu6GIb1KV3rvIBpUuW+rrZGyT7Kk/7U
97XRU+DqlS+rQKvqWl3H6rsxrClwQSqb/lAUiDeZqUq2lTUYg/vduAqaJWvXH7O6totjnKlrc0KL
Ds+DqVyq4untl3qVIHMgsUSkK4xB/5FpP3+pJBmMPh/aNOzxUoanNJrDGpiG0jxFi6c42EamXn3I
lYQbQ0Cga4Nxrj1xqGd4ZMfKNTXKyVH1X8Hjv3+b/yP+Xj3913Lt/vGf/PlbVS9gcJN+88d/PI7f
235ov/9y/7XufgmH8o+vnCvlf8pf8v//0fmv+Md9+q2tuurPfvu3zv4RI/3rSYKv/dezPxxL0JrL
u+F7uzx/Jz/tfwzAM8u/+X/94S/ff/yWD0v9/e+/fqsGNJn4bTEP/+u/fnT9x99/JWV78a3k7//X
Dx++Fvy7D8nXVHwt/3j1T75/7fq//0qG/zdIwhASIM9Irh9xxvRd/sRz/kZSBoSbq5OeP+3eX38p
0bVNGFL9G0kAn5ugSsaPUqMKvqz8Eb/tR0RnO9IEjRDI/PW/X/3sc/3P5/uFmsgTVjV9x9PIZfM/
hxDoCTAkFDrwRiBHpNYrL94Xd7haD7W3zkp/yrN0ebL0cbgH2+0mbBikNYO6NvBb663YQHTVUmfL
N83RKq7M1GChx/3iGsHU4pK3c9/LAsvLxyI6t+jnwMqTuCBEOc4fS/No6po1IhCa0Cv3GDfEsWEP
6fPz2kzWn3o+wzLN+iEOKsUsIj/qy2gPZrN9BukXKgFfEhWFuNs2qrVyOg6l4HxAeCaKkExMIMpD
0VTmQEen7A6D4/peSSJaoW1j5E+lrk57mOvzEIuPD3QCxLXUW9AJfLbz4FTj4IxDNV/FSmHYV3CE
Ose3bJFDu6pVPsGLlfuv5XG2HGRkeTbvIKe5jaQkCYUmYq7zec89b9HLJnGuzDnqhiOeY7/l+qwl
gUg19QvuHNOjiDwkD8uJ2jl1+lH3+2FuxWnnQWRAt3kQyQCVcSVXL5Nw/iCIorjWgv/FlYj7aggy
ZG6e/h9hZ7IcKbKt6yfCjL6ZAtFLCvVS5gRTKjMBBwcHp3/6+8Xdk1P7mJ0aVFp1JgWEN2v9628I
Dsp/Z0NmPcDIxBDaERhO4ly2LT9NQzUv5Mvkxm4cbEtinIoGI/U5rct/WZq3pfePT0bjCNWEmgQJ
JXy5/xrR5R3Jui1WSAdQ4vnm81z47rEXBCf9y5fxz6qE7/7GZgGNYpqPYwnePv98BQ08DUp/sz8w
gi6OOurJnhFTNf9uol79hiSKMraqpvpf8IB/Fl63X8tEBnYrVDn05zji/PPXQrolTW1hSguhkvQ8
QWDoLpDLaqdz1zv5nTmX9r+80v/9pJx1N3olYCvpEv8dZoGUoLfHwhzJWKzVD3glskzRp1dtErau
d+GvukiRq/XLvyCw//tZOUDR/uIlcrP2/O8tvpaS2J517A/OIJF5G8rknKsMn1kG2RqIB/Iy26Z/
+V5ve+ifC+gGcOMYfJvgQRW8Hcn/48gl7sCyxkEMh3x1sftFmtf/hZu7FIdV5OV4CJjzRMk65mGz
j4IBJdb/vbeYvf9zDVPl3ty8b26gfMuQWv57oFLMxAk5YTsd1qa04iYbPi0Cb88O5lv3xeC9qrnb
B1urUgfQ/UhWa34Oi0yUab56ywWf5S6mem9SWywAiH2nT/lgRccuWurXqqisa7/a6qDn6ltigr9z
Gqc80rbOdB2DJA2qzGKvr6m5qqK95usKslcgpjgbbaZEGg6UUsVKPmw8mSrqYlmUxtcWkQE34Zec
Mxv/a2OcGM/WdmkWJzhpK1/PQTTpOK/yErVklV10aOBWODTys1BLcbIX5y++oNYdcVMiJr0ojAch
wpfKJFHG77ziWi88uImHX+5415GNccKrMDqXepItvIyu+WlV0eewSDfVOS43lWr6pMHcpEttjUjP
d6ZL243DMcrGJqReNnIS9MxwTQKi29fYicTLtAjcGG08BVJ7bOfPZSt7XNvNLa29EXuQgNN3b2x0
bC/NQIBVEmrLxTo6mIAg4xxVBtrCGelXUOxbi/J1TdB7cAFO7mxFlwlkK2IqDRG0QaBY1bRMVqVu
V7VgiYs0E02pREIaRrW5u7HXbvQYGv26KmrhkLhbPscQeokfkNa9xyECQdEC+/hHxU9Ud6Y7kz0b
h4MIjfuaxqjrYgYIzfbYyoULWLXeVH2seuZIBK6URdq66/Ko5WT5B9UW/DkHSpRPrjfw94zR8+Wt
pr3wGSy6bbUvCXWweDXhJAQvtJ0Ccn1M+tjbLyVDO+nCBt+U/9yGi0Ve6cEjR8P9O+QWP9aCOT89
Z4bFD9miRf3IV2j1sTMG7mjGlvTC7OLVJqdJnWs2vMiEaaX1GPGpc6H4vNpu+LM3Rc4i6Sq6bIM1
VKWZDPl4ePOZfLAOdt5Sxzong+Fha6acqMRpdUVc+aUIcXnFK/W8YBLn/nB8iZtGhp55TcupbY9t
SNly565916XEg3nhg9uO/OjZqMx23/Vm3180Nvv63JgTa9mUfbje1b1WP2jvQuuEd0A3Jw77jRfF
Vd2mVdHcNQ1Ild9gWZegziHyy0LdvJ48S9TPJLOR3RlhbRfcScPH1WH2GH5f8SRejJccw63yqXRH
rGhWwpua79Kw/mylWDEeiTb3tzWVS3S/VJ66KmJcxmR2A1acv2X43IUt9GMk4Kv5TQNl3k2OYrTh
3rKvNO8Kvtda5qnXuspLGHts3nMtwK8gwK0ETMoKe+wbZpJ9Sru10NuJ5tK70p4Sf6mNXbduvY5V
593Oo8I39deYl8q8WC2A0LE2zeU18IvIjulkJ9KwTG/Dt2EIrXSyWxE8VgxrU484yfy6tFMp4zqy
tvIYiJGzDME8zutCktM2ilqNe6+Oep0ouHJ9G3eVPy8HkWGjlw5RW8yJ75WM0gblhSBscnIfHbPp
1L5yxk6lkEXWn1ubbygFq87I06qauUsUXSTLrPTsRLnzrfH0ipUT3RtMokpnXUaHRkrKiLHyguyS
B5uD5rbPsjxlb9q7PpB1d2jDQHspKROoY7aNMkDq6r4hRu0IfDA0dxKHpL1lYOFSRaaBJLRtrhbu
K+dpqWeRIOslE6/WRdJFUXW1tTvfbZGp0Ss3W/F7uvnEvbUqi0TKS8uSJi+NKTEni9dTEmF9bH2V
X7O8RjCuRRllTEGKW8Y8zvHxWpdtHxtBFvlJq2dn3xWu92udm9te6iTcgU2uO2vMYKISm3thHOnG
hEqcAmX3DwjZo8OiNqck9S43jspdRkJGFuRG0i2cN/LwgKM8e3viHtXH0J3FoZmGbj+tXVafzKrw
TlKFxMmZmzhGfmOca1qhBIJ+i/J3nk+oIddfZbE6RDJG5UWETX7fWtuHaVWdjAlfGBP0lkEee3pb
D5tU8wuQmh1nK31TUjTQQg5wOcd4KLd5j688nYemQlk4mjtrSgZjak6cfVWzq2YfX7xwMN0/N/wt
NrQffFWO/WECtzy4autOhbeFqYdD+mnpxnC3GTexq8bS3viqkeYg3hzmC2JzfPhDEpPdfZ07UfaA
G0/40hidh/HoxpHuVmoXTpnbo2kM/PHi5BY3aF3VjysDsjyRyPM+e9nq4ry1dd4kemVnJU2Ui7t5
bp3hfgl19L1qb/yjqH92uO+VuPoOQUhEtLb2GZjObdbvh3zjquPuqteTbC0o1Y4xzSR/hF4RZ62h
nuZRdEfuCOtuddQ5Ay3m5AxN8QAndLhi3wgo2m7cWpPwQGCYCOTSz3ejrrmoGYC/kEggd5s5+ufV
V+Yvx5sjlPMFTx9TMhhpFNTWowMF4M+s7HW3IskFv3FwfttVZSPtpI5mcaqAh1/KYq73c6mK+zLv
hpONyRWpolVEHUH6NVkQ+i6qTJIxOabCPz4phyfdaYsjWw8ozJZaX1E6M5eNoAklyu/yGI7Q6ibl
WKi3qnaMYz5E7A3hV4+9HW3lLtNu8W7Opn9Ee9RjAi7yg6epE3BAT4tC/wYbn1N8JsIrearLdQrt
J3IWyqTNmvmwYOyAOz6x6qbMtpRqZ2t2vqiah3K1jFPgYrTtz9L8phjUdwtFTzqCA0NbxWMp7tfJ
uVphfy4C3ZwtG/uezO5QHoajwsyRCUrcDHzdSaem6t1dPU28QlS0DyTIV1fEvI0N+y+fMHH29Lxv
GB5UuxVHPTvGQiuNisw6LY1jxNsqUZZAs9tNzUjG0Y3gBukmnqbq6maV9YGno7UzuuXVrtVbXc+v
Q+g3sZzaqInFJmDjFpl+2FZ7OyNMds6emb3TOv8VhNb0Vv4bQLGNg8K+H8eAEQsH464M1/tlKr68
fENCdgvxcN38rYS5GE+bYr+G25vfjddQZDI1O5MN2asHgRTyXi9+mWDGepy8qL63/fHVVWXBNGVY
k3aY0nYNm9hacsKWCBH4S8bvGlOZ7bptKHbSKFCtwL0BgbebnWvgQoSv8SkqmDxkQeNjndZvD6X2
4WBFnZkU0ybeXRn+HcawPPV1/cO4WWoNCP+hWFBsBcQLAbZ/1GbzhTOaHZcwC5OtmG+KGTm/L239
iyP4nlP9UTqdmYpwrOIxQnJPSurKEkSXvjn1n2KdPkqk5+QzzWvKLX+/iaLbVXYVxIU/rbGkttgX
HsZ7jOuBZ/JD3/e4XhBmesSP8VtlQ5v4tPjxyPmXRusgdjC0s5jvhGipbGDksQXpUBTRAaxZxCD7
+cNCi3JsTWtNgyh7kaPyE6OMjnNrPUwG3uGklJaJayh5zEa9xmEnqj9RacAgWhVmF4GDrMt0t89K
mx5UFB3cL2AGRyTPT8uaqQuHpxNnNYSETU7mK2fim1jdbFeIPELjs+LGGk3EhHJsLm9eN7Sxr4nU
yeBsJJFbi0T6GTk3ljSTZQi+uqj3UnINSGNQZoxdwUL8R/ANi+GRXKsXb/XyGM2Q4MvvLFx+s/di
Mi1YDvC9Sbv1H4N5OTrK3JvYXh0nTDnistHOYTN6tQ/XBU/UHCk71JfzSlFytHxVnYgGdGM9+G96
NY9TzqWPAqo4rsU22HGUmVHajjBCK6uNTlumHgIyiuKWaN6ku+VJx0ZpQ8WXimDtpinWo7MF11zq
l2l1MsLBpu2susHFpYXrXmyT2C2jo/a9771bSqy/J+JRTkZvOs8Bt8DzPFTGuRKFBXs4rPZGuOSv
Rdc0L43YNpzrbOdzIpH4uzTbFuiYuOQYgfz2ARPUPGgZUGG4zS+CWPqOq8PLv2Tjv2P9TRllMley
bOkTxx1OF1kv+b3QfpiYG2ZpcKSqNB9bcsvmW+RH1+efMLvkrZt3E9XP4Amr0aa+L6HZzIV5rBCN
7HK7/7Tn2nlopKWe9WDWqVd0B7fpdCoxY/7ARtDIif22AddtVz4AvzRXhlb7Aaf3h6ojEtEehxBR
ZmH6J4ga85rUY9gmoqfuN63SZGlZT9nYpi5DFZJmRJ8OZvWXIUDqN/1uJjsqj5kC11fa5kjEOE12
Oi47C5Ald/wd7TnB40SgF8mQVwWE0DVvNLhjabXJqEf7Fc/Le+iG3Z6Y2fU8jE2ZDH1I32JF/WUo
cv9hgYN0aUuhX/JZcx2pbdKY4/tkARVQSn65ZeemwxiF8jZlwE3ZaBq9w9cwOIkcCDJBSbVacbjC
3hr0xgE9T7l/qyhVXJPcniduJTpoBRisHLAqd4/TssifdSdx46u5T7I0wo49S3vcqUdwW0MPZwiO
XrdvOtO+N+shO0PCnlmIpVM+Td4cUPa6pb2rirF9nUwpmkO2OhOUvCKkjFsKlBHwnWdsbNTiPRrK
ydMA5cSR6rEvkqJtZxfubNhcs3FRj5W5uE2yFh7RbQi2ph2NFLqLOYPFDRE46vfr5L/j7kqNSX6z
Ppu9332uk9ttyTLljH+p1ZxDDVDhJZmjAjwzZUs+nqXD+ZBti63irFczvw3ycu/BfouDqAqw5jbz
r9Ca+q9oXMbzIsNo15GVZii7WxnylNslm/zwLkMidaKs4xVUFWJCyvS/wypc3MMiTeBYW55oBOnZ
1tWase/0NuPUl70lEraYEDyJOe+VMYWMZHHUs1EN/Qjz/jdBcvqLxwpPlFTLlIS5jBKrx4aIpcoi
D7V5NArbS1iI5nWwLO+RhOfgrgS0/wxr0XGzc/VcKV6KE625ez+TxsknNYxDAIb91GM7VcXkOXBO
QuUPxz18VOwufKRpXtxLQx9x6ICqsNRZ/V7meNu19iJ+bESl7biXF1KEN9eLAXzsR2GH272PvX/c
qil/s6RD0hZp295nK7R1J+EpYQKmxmdjCeff1TqqL7rIK1ST8anTzXRs/IGoywnuf2xYamIJuq9V
2wo8XdztHI6O90ZU9PpqLmGzm8eqjuHQlwlg/5IoauydNm35ErWLeRYFDffYyC0WJjTrBEWNNycd
6FG182ydFfHW9hsDdbs8VV3knafCDNOiN/0+NTbqTj8raFDo+bFfD7ZGMZhfMFZRcxRws0ov3nrv
e57C59JWIVCNZce1AWsu2qJHVa+EHzotEKQb1cjf/BIgElI0wGDwsswLCYS92f1SGYQ+ryuFf7Gi
aX7yDD88w128hQyKr3LoNzIfpzDBkI4Uqz5b5WHpPBr2SBXjroFpey02qoSgQdPEhLXBRwQy9Gvn
eUMqt25KojEwhgO0sOw3Edv6miEzO+Mp8GvoIR+lto9No4MV0S4S5rqvcl0eJ+HLBZfOtdhbTm/z
ItZphzfwO3zWIzLoKUFcerAirz4SmG4T+DFEH55VMcucH2cO3IdlcQ6mO95NBslKS/3YU/zM+UjC
zDD8XNttTBzCuS5AqHOXQPeEUejxbSHH0gmaszxFUd6sSSi88a0IraPozOyXDleO41lYr1Ph7gSq
ugSDQTUnbWjm9aFDaTdThqyBfuhzM5xjgn+i/mhh2U3/7uthoBXFwTBmXI431dwzY0+qjZWQthvQ
9WOpKbljux2i6LzmncxSqzYHYhLhNhSH1pyt6YQ+SCNebE1dpdqpAnnZCjVWp9IR4d8coux8bscl
S6BNAXVmnR9HlU63vqcPbILLiItUPOMwPDdumaLtO8poLpPF1RdXOb8q62YftpSdOSXp6Mi7AsyK
tLLzshipKpd96QXvhqhO1TZ/6m3yL+7muiRIevoubcpZJ0vLJH5AdhyXlrxqrlGGDXWsyjW4E0NG
sIo5FCnmsMcwFPDKivXPOkT3jp1dWPrvTVEfprm467H1jA0Di/5ME1ZJdDwF9PKcdQ7ph7W5z+z+
xZEQWZisfVVSoKWx/EfZ8qW5i/tCHMLJKgS0eoW0pmzqgBInQ92e+Qzwuf6p0+uHQvq/WhUexCLq
FImnOJideO4643XwRk6s6n4O5Z2tVQUyFm0fXYFHWpVnibbKs9TN79XvoalkxXjXhnjV4UYSE+po
U6rXZLaZYxMPmhutk+1Fc+DsGN2TJw+Hlh6BQt7MITCIdf00wpwc+w4dTh6Cz+2bxtfzOVLzd2l1
KhbgvSb68EVxKYfZXVD3/ll44H/uQLpNCdCTmbxQ+2bbFVBHK+tDi+glV7l9sLPcfs81KZIAw/fT
5g3PY2uIy+SYVPiSs6Xx/OpLSVXm8VaEhp96wq2YxXsOSRBT0SzbBfBEfABut+tf0kq76A1hQ/bd
OiWZMRSruniYNb1GXI2WO116UNqR3jnija9chuvewi38tyDyCe2227bjI3rdYPiqnVE0qYexp3FB
DAdaEU/EtAwHoxe8AGy1CiMZBF1R3Ekza3cmFbc6VdPy1uv5uSmMRysc34Hxk7YX1tGt+yolwQ33
KYqG3eSFr4Tr+PGUYU5qjkJ9UvyQvmLO75SI8EB6kMapDZ4DwwCzc83+vjb0XTHl3qM/r7VzyLdh
MjEX7Yw4k1xzeOOM8qnPKcKXBXrJbrRn8wMIlx1nR0gNrAyS9zGXRMwKz61PsFDNHqAmF8950Nye
r7B/5rxKFbdVxCjSJy3k2ZvQlXJCudHZNrXhUNPn48ksRF1w4FBt6hpMIia5FLWO9D8Ge/XXywjH
yT5Hg3TfzDL7A+g8PWTBEpwzhX4eLYRpw9DP87HZKRp6+qQgB8s158/QVFW8cBg+B84IW88Z1Ekt
vcd3hKgeeEY8bHUwPQdNPz6Lmfwz7aGcruz+e5ViPPm1UfzIOO+Zahuw3yti7IdYKxNo2qy88GCi
grrWajgjo0OM1XTA+mLQlZ/U5Fo+lDnKvdkTHhthksdx1NUPxrrbIRitIS22uUktXbcpfP8fnI/L
2aBHOkpuLHKoctg8mzXkd3Y22X4yRQwYRsaQ1ybPo6QvLescFRhWxnUvm1ROa3neImIgJul4p4w8
SRCnfM4SuQb+WwP8/d6NjdirMOt2fUHha9WSogO7AdIkADEHHoh5Xt0kwm7LdCrtrUpFpEMWaDGf
HW641CZnBr7lCG6hAoZChqwbZBB2joWfKBc8GB010ytN/p2XTfIHubvjS9ctX93SDjsjz7yn0YlW
KqA1f13mskhYYs8E+NZ3ztYsz6KWCNojBWm8h2Vx0It0fs/LUp+dIrBZVSzdbeK/miXI7rxE07km
Onw/lnn+V/vbzRG3VV8Gd19cwEu7M/T4PQGAPmXSuK8CNIwYtlZxNFQUg200Fs8uh/TeZBiS1gNj
8hD7oqTyB9OJVzJzFXROzIbTxRLvOabTM6CpcBBZe+uBZFvxYOdb8D5A7oinrlJpsEKX2hoYqDIE
ieepy8+lAftYKXuALiJrZ9XVH1lIa1d6fnFy9fy6bot5VH7vP5VGtB7sYYt+z1nbfdjYBl4Mr8kO
be0RPw2HGEQC0FRBekPbTll4CXrH/2X4+fIUVLOZ5JlRvjFZ8G6G+zdPzHZIwqK2gEdtP97KsX/G
E5Mkk2Jw//Z2F+7ColsTob0be9CYT5RHYSopVd69bVIPo7c1cajqJSmi1j0U01Smg/JvQ4aheuv8
qYIO2U+fqAO2wxQtCM4lrpyhKuR90CEJray+el7r7sWe/OIwDj6JLYHwd76DGyKKJfmzcaS48m3P
z6HfOa+zFhXPZofT28Qgx03M1jaChz70yl3XlwBgTKJieI406Lj+LDXX+kbn4djtt1+NtMs9Du1x
N3nlkPolFtrJSKOcuqKg2Wih9sdydfslFc6kv00GR2ZiwMN7mFW3gNMoQ/1aINl9NLi0PXBFNeDy
hfxeO9vuGWlG9rOaWjcn0FJZMm0EopF49JQ4jROQKeO8fOehOd1nVdcyfpuyK8b0xo6U5jn2LG2c
ogqZEB5sZfljslXkXIwun414ZnYicYxwq329dP6TgqbHhgo6UMgAlTzPLU9zl/sXPzfGQ4VRRMNO
CkcIrlb+xjVlpOWME5d0mL2uXte9M9FYny3tNuTlwFUEEhjeRDtXJ9MfjXvPccVe+KNnx105hnuS
YINkkTrgNl1/oQmmQw4gozegnndKYY6K9Nc5eDXKZCfUa2KpdY7t2d1iGrQ2trO2PVU1dRTqFdqN
jIlpo0brRfPSk0oawRUs2d0FYhpIK4vKIynqSJu9gsG1mRk7dnCQjr38WEJRfpus8jLBGUvh8K1c
TskAQw1v204yq/NHu43aPbq4ndWJ6ciQDoCxyRxKxHw8gtb46UJBlNBVg4pOUbknbzhMhCWmT9U3
471fuua53uRyAFAwEpv2KY2MqjqWET3c1lT0cHkAwDVl4RMspC1xg6m8Y3JQ3OMQE6R1Nq0fujDb
wxL6+gahhu1nMPmwYL3xm7rKSnTpt5+CQDKLae9wDdVmPdBeen9FsQ5JU/peGlrlcIQAwSL0x/Br
tNqVI3t8F3MQ7JqwgMw4sxIOuFQMbLrwtQ4xrg1C+cORgYU0d5GHcvV/M8hq0pk2L15wlkAj27ox
3RG0MKN4db3mNmbqwkMftuPnqHP6SQbDl9qmLN4GLhyme+K1cJaIiWoNaiZrR/610C7HbU0TqzFV
OWlhUnR4y9zSmtxSa31FHDIOmAnlTj+elm0TbzUwyZZ2lsxpM/0Ou+NsfVxHWC3xWgxTx0MIvUNN
VssdIawMPzbV11kyVU1zGjOpfi6DRjCKfZdf7oLBvJ9KjE4oX8nwTW5Q250cN1gRECfZaVbxSVqk
Pg0az1rmAnl2LWVHH9qP65MH8IMzvB7eiVbkIe1tHrYdDVk5xAwA/Fh2uU0sfU6T/1eIPMyPESKC
/DCHyuKSbbPJvSFa2FJN7XwZHae4DGG+/K5JZgF46irnFLKO2mT2UfepfFy5lZbwr2nm6xthtyUJ
i4SJWISLMHUZXPdUGnwpcWcI83OAkJbthq7Ov9pKAqK3uX1tcL97KhyZ7fohqtrLikliOuRqe478
eRtiWFnLHFuq8NkWWtukXtUBB6xmEu+UM5vF0WNxXFiin36fFd+VOxOFxnQ8Zvj/VQTF9xpYYNFr
jglo4AkzJtaJq9vOR4MzEaV+KYzlPPewxykEvO5gr7N9yasqemtcAUU1IL3xR2Op8LEYpJ4vqlDE
qrSbe8lqg46okMEvRzaAtJKI7cUQK+38NA73MydMhabOHS9219tHM2fUOtQ5QwqnKwy+ntb/CDpt
JhQTc55MOOG/WF0wvDpOZTya1VIfelwrhnht5NAwZA+2ky7yId14d0VcYeZrJcUNClq0cI5Wa+Dg
EYYDfVPA/99yCJ7yGlYAMF4dXfoQP9QeG5w+cSm1PkqRhYphSiCvjc41SPxaVIlfIQg6LlYLTX/1
ovliqWbD/CRMG7sG9QS5PGBfZrsH4rSlHSumus4OC0s8wDtbV++BuFVV+W3aR18THHuSSeLOt6cj
dbqhE+yR+dr81beph6axzSDvbMQzmgw6D+4oriapWDuYz1NKCFe9c7PthnEX6gWtBBUuhl84Q+lO
hujr8jF/AAEzLjqw+gnA1XNeRujgBySpPeV9aY7JKEf5qjMBTBq4brEHhlzSVtOxcdbkKoi5kbGM
hR/ARi8Hf43h0m2gFAFaWEUUaUPtMSxvU4kmjMbGW1fGFF15xga/Xg8OQ0Qm403enIeMKWMs5Won
GoHcy0QKUFJ0NiB1b3FEpeHGpaY4bHRqIhBkzt4xFMnt9tQ2rt/vnaIJredptMdfRtOXT2LxgzWl
MwxuReAAUX2dnfLaltRDiLG3ncHUAPaSgd4p6bOGpIS1G7aCekAVO7FB6BI2w4Jl0duzIfVy9CNj
GWJctnj709rMkG8Q+3Zi9U82jdO8rx1/xs4GowW4QuyyWhjDLQF9yOnRx/JBT1AFcB3LDroaeK7K
rO+tYPio5tn7IaPFL+I1mGnDjCI/Uqpsl4LQVcycamIUUzEupWDi1AzsBFCT3Nnsz81axW6zHYw0
AdZY9k1SzV750NHR0IlylwB6TEG3Y5QygrBR3icaJbQvpU4bnuU9yPya6BCPNifCAwAx5vokza3Y
b7PzG9X0APZL7joTS50qLL73I6vTKcIXEVrZcUEuELsObCyFhKob+u9gMekGlHzx/LV8Q5FRPaFA
EDts3sdn2w2Z1ReVH1ANys4oDxs+neuZhpdRhdGO/nKWpNo5O/oAED5sNIcF9p6Pw+aIDR1FwTFa
PAhKdUHkEXflVFpp2RG19DxbJf/GC7vAPY1Na8xvy9yv1cd//o2ETu8esVQ2m7c8MrvpkUR7t63j
hXIT/BBDaFg4JrFTO2PCWC026vJGIayWqN8xzfL/WG6mODMyBBy8SAlsflI3TpRVdqI9rx77MV4q
AjsP5sqpHI/a7Zaf7G2n+4VCA2aQHxjqR2hXRo/8UxbLm8Fm0Q8G46ElwQ9WeRc1aU66zcGo6fIf
PkkdEdJw1CMVQRosHWyMyaw1kwXLE82EsoNDmcuionF8xiClo/JsMuztnP9PRjIXf2ow41AF5LUb
PW/XWFj6xjIwkMVY0bKOJ4PBcneV3En2NTOCglnaKGz1YzR8Lq1u4DVATzLBoEO5sGw3+4aM5w1M
c+2bccZs6G4ePO+7pSAH80ALeczJKk/aPBoC/jl4cGYlGZOoYdz1WDrLGNai/ZCNvUmQPTckDLFi
PtEkYCylgi7/tuphfqWbvB+YqjAIGisx7/qeFIkkQthwcHRjfqrSJsNmHsqHUnD34aIdvrZlW51c
jwp3CrfiwdJLmRgF5XWoyvqPWtyqooa1BnyhWspxmVvmqZzUuocN4H7No1f9aqls30bMCJpY28Gt
9WwYjzAX29xf2BOJx2zK6iuecjkl3youlbDnB3/CPHkIh+Ujn5u9ykI0za3L9ogZfjbHbjSei7Z6
3AyfcX+Ay9qJfmcDuc0H9W5b1ucgAYdLd+nupgFEeFld53ozvtn1qwUyJPpPtAfZIZhk+Do7GCUY
wVS9rvPsvzPstnc0nWSCeQHu+FSVP0fEELvap3IZFFkSKSenvrOHEA6T7Zfnkui4e7nQuJdt9Fyh
jGR2AAMtXIb+BwjtV0386KWr6uquZmf/KGTxFFLZ3UFR/dRZvuU38ViR/D/mzqy7USzLwr+IbOYL
rwJJnsOOsB3DC8sxMc/ThV/fH87sTgurpY5+6lpVsWpVZuUFBHc4Z+9vt7Oe+WaqIoGSyOPsuBT+
PLNJU/uleu1W13aWaP6CfNpZQ6bfJHreeBFgVNVXSkX+Tcf9IxfLY5nz77Ud5cDC8j+aVg7+rv2v
cjGGtOt/1P9DZ4uNHvo//ss98s7Ysv3Rv/wsm7e+luX/8LetRRHWX0vuPdl3JjoSQhKRMf/ta1Fc
/S9VxaCr4iUA/PD6l/4xtmh/2UAh8IwCnWK34qIE/8fXolh/MZeza4Qva9Nz/CNXy6HE2lrCJXDO
4J/FzEA4whp5psiyj1J9VtgllTsUJY9GN3oNIjgLXap0Wfv3PZ6e4jkTN46gK2Ij7JPlZc25V9b6
PtJR5crp8s3ju/9b4v3WXXGoNl+uCl2HgdQdHweowjUNMysllRFXodqpon0cONczfXfuFv51v43Z
J5wTmr97DDjQiSJZkJgg2PR1BkYwm/A9UPtvYzKfFLaEhZXfdXzd6IWjtDLYDJjNMvMrOORsKrs0
n1IkEq2WzJirA5yk7APr7K6fp7hh1sOnv1HpUiAMob76QIZI97lGrcf6kCbUvYAMkwVfS1P/Usk5
CTfhEM2fI8pZ35ReyHAfoGepmGOdMflUtO6sbXPdQqpCRjI46uVO7G0LTpPKksK5fW+PakPbw21i
58qol18zS4p02Fiz3n0MWpi1Xjll866S2mDt49kJ98z8ieVnSp+hntMj6vhshmw6mYZ9VbNRHvdx
bRF1JalWfg6t3KBMbKJMptKCOoKcobH/Wps2eoOkrTG/BslAH1TTsxZqJrJCP07NJqfcL5EJQLzt
Os8NUZttIi2fOVkMZdHhCjFtywNUNv+gHiojJCBt7V4RsGeRJp3jC4Bt1papX3A0/NAaCLa2rFI8
XtNI6E/MSlZScHcwXW7DBp8JVmPFirxeAdy2UdXMeurnupmoADr2s0ScbnojB43uIlSr5E6j8HWO
5Xpoh+LtxRbkYojHj2uoEExWtgUFyWwm88nY4v1qL21Kmnd2VqsU4BUNbnSQyeoSlmJ/RZRHjWN2
QG117oU+cE4sl4AjXyO6Y5kgIFOtHDGtHlYOwQ7aFvkvRUWODm3mzTSMkqtZFHSRCbuloRtItZYb
KRwqr6e/4HeoeoxgRIrx81iA/k3AtofeDXzOStPPqbod49F45DDR3gNpGv2pz5ubfuiLS5Jgil2g
xS5dsti5IXFv3IggpwqRRaEfsUqf8escejksPIAakwlXRKAxfJlXT/sbO4mgSBJPKqtlpAXZrWs2
yFuA+z2dvvOjo+BMwZ6DqfadIS8ExpQkPbtmnZbv9UQvcAt61tieHuUdM0NY6PF5y0gYQV6L++7w
+daJ2mHC52aqMnXuUX1ZH/umM9lFhyQsOYRxTO4XZmbCkUwO0F2dRmcm6dWcyeM8vILlQbx5nI5W
oiSWqeaPUvuN/rLi4NoNFAzmTWnXgu5SAJGons7B3Vaf17tx1+iBKSnNOM5Rrkf9eDVXtnKV1Oa3
OqqpmHQV7YgqCaefU4EEwcupu96ffvSrxel1fJ1vHCOWoRl854f3rRQKghtTUf3lhEzvKg+8KLL6
eyHb7Epgo/h+ejxtTatdHrSBAckF1MYr5SymsDcPOi6VPNBnW0U636RbxQFZ0aqV/hRlturpQiaX
FoKZhwE1zd2sWfLXhGjsE2dPTtOnL+X9uw08FCsfu0lkHJh1D6+kVJmbJzyYuGMmaiMwnD6a9ZQ+
nB7l0OS2fKeMwv1agservQPEj06pGchpND8x1eSxcwHEF6kUHFdQdBNKbrJaRllwJvX5/b2Z7Kd0
ATQP2A07r8N762n4pBluSt+qOpbZqE+38xCfS2E+tKku94YIgycEog+hL2z6w1HKMrSI9g1U3xQc
9WUu8SwMzIhwobOvpx/j+/eUjEUQzMs6hEN1DdGasQEaBggPf0akcVu4Y/msQIXb4HIyt/AAkzPJ
GcduDaEOAL5lASTn6/DWFCmtosAi4XNErPfWoGRsKhGx9xIL8Olb01b3tnjxeEfAj+DXYF+9JgZF
AvgDIU8QT2sAA5zNCruH/GKV3w1yhgevtHU0qppTD4M/wse4oMtN0B0il2q6yUWldtsOT8/9GHY0
JdIKJ8KtRGelE0yn6OfydlZPhqtlY21DDYTXQEKYsdoQ9GFniqZMSKfKAukb3YQTCYX7TjWK8MwX
uo6e+nssrPAksrOh54/DX0Gb+7kHYaxve7vHhzzLBMNaYLVPdFpwxLVT4eibOY3QGsSolkIvDR3z
SiMmAPmRu/Sq246iDP262X3JExaXnZku9Q6sUeYjpUO12Nhlq5sUcq2gIKx7ys6Fnh55Xuya8F7i
5SbVUl3NsNS3pWYVsbHVJsO5AdzpXM16M5GRnfYfT79Jq7lmeVzMZmztNQu8gL6GXOHgbtPGZnk2
u0jbz9C1H6w5AFc5J0271Qo1eMSo0J+Z4V4pbf86W0k2YlhoBcvCjWiDjdjhr1T2KLjqChFaXsTt
x6SGObQo2JtnMiIWlxXGhkv0akPkQSWWl10qoYl1uY7IFvlPJzcpBRr7opvRtG2MYMYVaCdzue/7
OMbnB/OQJEY3xuow6pl1jQGjybFx5eWPbEZs6Dnd4GRUjhJn9E8/0NU0+npnNjQCfjwgDtAJDu+s
cLoROxvHFb0Ju1tkEC5VtfkczH61B/h7FB28EQw4zs+vu6M3S2JQ5WNeSUfbElmY3dhDb/8s7QSz
DMQyqqcB4uIULOFN0ZvuY88SdWaxODK+yzetUfoDO0Ue9eFd5iy/bYneZluGxU3TGNeVbuItqe9q
O/4FcBL7mSOeTaP6cfrpvp/3OKQSAAUfesGhu6svoyZoO8ZZaW3zyhi2WBdammoZ0uOhjredgr7x
9Hjv73NJhyM8HNgP8mt39Z7maMRc6GzImmXf3LilkX0y86i4TDlPYzOJI2SUiq7sTXeitB2bVNhP
X8B688MvTQ2ArwQ9DZsu2haHTzqIY1TVouaOozH4JATh2h75xB2BdG4HS6nUxEA5AtpehsAJLQMq
hbhfCp5D8VTT1x2901f0/gWniANhZikH8HCM1TLXRGzWlMYwt/xVyyPw8LcxO+fQAq+39e8EwXZP
YwCM7zjc4f3Bmji8bWEpHfVqcqHUNAlmWoK29QPZmyZ9JyiEuaPx2t/HhWah9OzgxfptCrh2P6pF
9NuWVfZVaC7Fd9FLFJ5KDgFoU6qipeExx+3OwE2mU8sp4T+Y0Zx9btN0zi/ClG7/pkncsdgD7Jl+
nX5yK3bl602BbORXtI1lB7SO9YVTXVZFjFkTgequXfq9ekJHB3Oy/WOWs8R7oGXKt3iSNHcIFOv3
XZlIXHw4crbtDLrSBPL4YIJCfTp9aYcrDlcGfJVYFAj8XBywqdVp1VX4rae0ET4079rHHG5IeqBT
/OCEEK7/cCxTW3yiBE8sxTdzXWvq+7FuwcAKX7BE+w0Cd7/vZkI/hCrPfD3vbms5NdgL/oa5mI9n
NRm7kdlNUBscn7qScQONUmyp4Ax7S2TizKlodeDnES5jUcm0+WkB1S4F0LenlMwIHXWuGAtA6t3M
VTEf9WA5c038cCGSbh2DWlI5zFDwele/QraI/KtOVUznCUCxNDT/iLq3XBH7eFZ3ltjl+LQO5dM7
+llaS3c4UUCnt1pnUdgb7UsHN+AfP+jDoVaTgjAbePYZQ8VI6DFe9qiG24x5spvDM/PP4Y7l9a6W
WQEZFj+pCXzi8DnrTpKDTXBsf8b2fj+ozfRcilD5OMvJecAmo/kpQS9n1rv3n65JeZQFlzdX1VDm
LW/amwW3mRbLI3HmbKFHAQoiIUBAmskl/TX9IswCx6tE2aKMn8qtHbfRDVN6eR/ZcfMTfws61sG1
ho8zhsk//5E539g2/F6OUxBaDy+Mhise0LQT/uhId4f1a/YlxtRdEwfq9k8/XMRFS9I6wVNCvKPK
j2VYYluyBT6DUr0AMGTfQqxL79RSZE+nhzpcZF5/ZIZa6v7LMkMVaXVXWlWXfNkMhSPRA8RAYmw4
nZseDis4/4xCFWnZ+RJUux7FVqwGFGIgfFKIMlx+iWZ9NcBnX8scUulm0DGA2WUxX6O8as+8xquF
/e/BAa7wMEF7qUSuHN5iG8LViEKkrLNt9FdU1JEFp7X5wcY042OZJSUHA8sz9Q1SaEWdXXIEiF9C
Mdb1mY/3cJPzz5UAjYIfKqg9rHsgahEGlSsLQb16ym7bOUh/tHYt73Ks3xckDE87UerVE0bE/rEi
n+lMaNyRDxqkPN8Uc/7rin/4INJ4VhNciLbvWoqEBKsaz9IEPZH03SO7f2gLaR99Of1+Hb1lC1Yk
5Cqan+uV2C7sCatjLog6ghWTujrFO07BlxV6/O8sr9P1bGr589hOkB1Ign08Pfz7dQksFCA39pSw
oXj9Dm+5T7U0IVBJ+LRx613kGP29BKB52+l6//P0UCtu2z+/7puxVlOzWpUIqDLkjNDY8GaFMPrx
ZqG0V/oaTVfUXIhU4OnlYPRgiTG4U0OZfi2M0r7t0yn6P8whFEj4tukRCPoDh3c+mVPYIw0VvjrV
o9/VzKNqWP5mM/RnQZz/dd//jrSeGBEQFMiwhF9k7uQFVNyQJsAwQqVf+2ee8fLPOtitgoR6e1er
fQbSjmDIEL75WmWPH2YwIls55fqHyASAZtdYp5vS9TJkJBlKTGO4bUbUPJl97lh49L1aDgwUKSnw
68tff7NKIW20ARlwz8YwNT7S19nTx44wBC12ztzzsaGwFDI5m0steA07x6Q/aVnL9GVEEg9p01k7
vZaGT/a3fnH68R4e+v7+JXlf4FoSaIKnZ/UGu1mFSUayOR0L2oxEihffXLXpr2HC5rsZX8sZxrh5
5Ndk7WFCNJdYm/WSGk4954MeoYGGB9braU95RKvLMwvAsSnIoLtLUpxKk2hdAhGEc+q19ipn0Nqr
epyVu9cgMUXFC9kUaei5XWzc5qZRIG8Zz0Flj826b4dfvbLSaIUgbptJ36KAD/LF2WWpne+j0VK9
lP0y+h/9XP7i0SdrUY5dWNWGsY4+JQ5FLUlxWn5JM8FNVWSXE7uX/en35eiraZmcIRfoLKXfw69A
ibO8MgW3lmSqs3cKae3VsMephajt9EhHJ1e+KeoDlM2pcq6GShv2J3h1hZ+6iyOVjDbzyo47eZGl
MB2Ia9gi/yp3M0bItK++1JaYX2iqq9O2orB75o06+p2QNLncNHe9/vorsxFd0/J0k4Ezpjo29a2Z
G+4tAlRM02PXX56++6O/5pvxViceNZoKSdOfmwcl7tXkTG10xjvzjI+NQo0Q6LJjs+cXy19/M6fB
T1JKQ2VubTMl/6g1Segr8AD+D/fydpTVzNkVY06+U8U3j3dn34elwJ0PtOX0Ezv2zbNRB/JK8Yxj
8OpeMBHpWqHwzcdZ3cCEAJ+0Setk/DpM9NE2GCdqinecmSGK1Jq2z/ShP3MJRz4Oui4kWtn8ckzd
q60Haj8irPLC8ZE199d91M8gfNAWI241n0/f7ZEpBjQkuh6Tpg9tu9Vab2MeVKVSMpQeFl8pu0oc
0hby27L61rCEgbMO1N3pMY+8LYxpkcBhcUzjzH/4trRyIuSJoF8/XLT/OMK1KxIjznWxjo5C4g8R
W2yX361IWCvmmfQNx+/bovAdvfxt1Ma5QLyjjw/tAP9CSMEae3grWWv0k018mB/jr0Avil1sS3aj
+DoLhJSUl9MHvNHnQquO3hqVN4eHZ+gc9A5HZSdu2NBsHb+mNnFLudW8TqOzLd1ldVltmFxwpRym
2aVwsl5NHa2O/ytXNKaOURI70IvmcyfjcueAkr+plK57TGZsXHWBl1NRR32fVvp02epZam2Uuj5X
kjr6qGGookJTlzlm9agHbN+lJThEU9vFFDjip90Zo17vs2qC+p3m4y1ySYQ+p1/WI9MBT+HfYZen
9GZqi+JIKGyaSGCYxnarV0Pwa1YqsU07l6TcEOX3RhiY/UcIt14nnbMQX+PYz0B5CKAqnVK+1MML
iFsZdlkZOn4D5vGZBY7MLK0hQAfhcytenMEaf854oXB/dar2WOqF+aJk9FOBacz4RKrZQj7e54KO
zOlH88q0f/eGUNmgxKMtYbrrCdnusABpVADYv6Ig6W0A8nqXKXeclp27OFO0L7I39wk4LnT0wbyF
kjBtmt6eHufRNH/BTvgKpCWATx+blzU8sx3h5MmH2I6BkkVOMJwpER37cOjV0ZZg6lq0CofPcrIy
xclNy/GRvRieHYroUg0wZJ9+LsfeVBcbGM1fi2OUs/rF6qioaX0m/GLZYODyHxW5cVGnY4kI5d4l
YCLE36HM1plx3y8bJl/GUiCmbMvebbn7N69qUcAsES6nCEerQi9C5YOvIsp2CexR//QtLivQ4S/P
UGCMDRRKnDDWv/yYVErvInzz1bHI79uxJx44GXGGoFtyjHybYqS/6TtV5N9EOuBMPD28sXzs6/FR
FfG2c6MITpav9s2tjlU/5bkDE5oQ5h4Pdlynv1KlZw+F6tC8SzLdxZkEXO0GgTxRBnY3flLUnJ5p
a7RVvDEL3BRbV+1zxzfxi2FMVKAabVobbL4XwMoL4R4gBo9nWQ2enINgCWImh9SZQgynSMIb2LXY
2D+yNdcflsLkSxsOyuxpc1aWu7xoISOWeS0/FJj1yzM7hPcvMml2FINQcPG6Uqg+vH+XdrNeJBy3
Uiset20pko9o6v+8bskoi0CDb4VFa70PqXortkKAOwBYepo6BTRabL6/Uj3/R7ONlPo4uf7Y+6Rz
N0xvS1t2Xbp1kBu6bc9IaFerS5EY+pPaz8bOqBqKfAphbr/1qduCizPO9QSOPkqHkppjY2FlR3L4
KOFDmDlhfQytNhr2SVm1W9bVeG+ok/gSjGG9F3ZVbUJHtDvgqem+oV99zaSmwTtBPaakwYNVBePD
6Xf8yLllOd5ySlgkXPyX1S6way3WOGys0IpaiBSz1uqfbGShj/SBzDtpVUBF5lTLfkwYLYZN0zmo
KGeHj9CDTAJtOLf76Y/rgFwTeaUchSmm0Fo+fFhxAK3Qdifh81aWdxnwkk3fD/NPDYCFL2tU/0Ap
wnNSmmMTG+Eqr9pIMP5rqXWjR3yEpsWWfM5HL9StYsc56qcmYT2eeejLDRxMLBZbC6LhSflirTVf
Y17eTCxNoLUufn/FJ8Itu3LQLW8qQ4YfmW76m9iJk56klVH/luE63fWJ1e/LwsFtnANJ0eGN/nBq
M/pZSV29txX8UpushSlz+iLfbUmWa+TFQBfFt6Kt63NBGCoQPCqu0crkfW81yg+iYYIXSBJYBdsi
jtR9ZUfyN+Bq8wuUxnZ/+gLefTKrC1htxZoRp7FlForf9xmy88h9mofoXBXy3ZSwDMIBjI018VnI
NQ5ftQS3HowX7jJxlBtaeVcAOwtPKsZNYw3XnWl9tNrmzP7g6K+PHJYzF3UluqyHY461iVNWwTfk
2OwywT3lIdPewp4a631chMqX0w9ypZClbLbcpEPWhkpLktPzah63cF+oAtyuL9Q+gLUXWn7Swl0n
Gslsfsshr78XBCij8gPZOdUICu383OH93de1XAMbhkWuQZ7l+gwjec+i0CrBASCXxTwf1nRAVeuu
J03k0+n7PfrivBlqtf+ixxmil+HFKQppXiUi+ogd9lzaxLEf0aHHy39elX6rQSZhDjJUEsXX9SwK
tgWhAA4YS0fdB3mrfpYo3n+fvi1ax0emDfT0YNkcVH/v1HOjlk+o2YeQtLTOuQ4X2Y8XSpha20RU
Km59lfWhFJX1IQk1aFPs32WFJXXMVC5toSKHgNubTWrVtrUvSJMysBSo2WcEAdFnWlT3ZQBThaQO
LTa3URtBco9So4CNDPqDxlupTNBr49L8EvW9G+2lUWKvdMu2uQfThbe4ULQRUPugfuiNBo5UAooc
ayMHPPC8xLanft06YIFoLCAt7cHC4FBXkZhs8mYwfiJMl78LhMo37py27jYVTfJZdhYMbRDrLpVI
OZufjGoqnxtEAtxPNdXPVirUW6ynEsJG5hbupjYs/iyCmXL/VBBl5RVog3/MndQjklA6pdvgmMDJ
XzYY566EOkD46YJmioijHiswHNgELlww2pYnZrC2kFKrPrxRLH1C8as29XfXdghOswFxXtLM7z9L
9KTJtquMGBxK5ZTRgzLqREg5Seo8pgaQ9GFbE4ZReJy2nWHwLEe5UOvQpUtd9I02+9WcN0J/0qim
s3UU3F9eg0oXGeR2K6+Cpzg0KALHoBYetSjE97DvBbQrWicj7PHCiOoI90g+ZiAMUtfw1ECkEKXs
HhgpHO6Fq1er4qWTUfqtGWgPeInq1hmpFaac8Rs4FvuSPh07UNtwcNgKxGnraSKWvwbLUB8qWna/
ojEV3Ua1czXzMiUMW3x8bTY/YxMNCYMu6iC9aG2zHjbzvPg4paR07leAxWOv6R0Wtnpqh09aW3DY
1TKO+37VApADu1RD08mMBhgCFuZ2vmJ3gaeYMiAkpsqZdB24sEFYSwzzKd10JBD9nmreAUkKHQdQ
M2zuOYs2lJVSEYBaY3JVdkkWdLzqxmDfOWA6QDP1Kly7qLRgNxPCBcUGqtumipTpJwVTkfiTIcKP
tcGGHs5OIO4H9F7tpislmQ1wLFGmKFaefpmKkAl0aPTsAwuw89BNdfWJti3ZvHMN2szv9UK7n6o6
QUeqy2Zc3spxuCFPq7V3o1A0/vm0W4dNq5ZtuuGXs6Ota0n1K8yS+omz8DBuLZ0zrzeHJNrGjapi
qQSL3wDLr+R3WnLDi+G2/IPol+DGUvJ0Nhb84vzJCkL1E60h/ZtF5SRaMmAICZz6uXkE6m7JLWUm
MBKpEdg20Qkx2Ma+mrCkc6CMfxGbO10lr8xsiNvRfWDqsrsytDy/SpWqLfYt86IDuyGSDW5+ZURY
NdYJjcQQvWxNHyW8cVpTflQaRXybh9S6t1rRRRd2EmH1yoLU8nOC1lLiEvLw1lSSWW6yQogfY++G
Bu/fOKiXigLuE+OwluQ+YHNQiODd7ZnK4QLb6VWj7f0Jn/avukvn7H5QjDD2AEgo44WtTpqzgfWv
w2/UJQTOqEmLr7VeFV+1IDSe8b1PIQb5BlaQaC33m0MKQrmZ9KDicFeFsIUWxD7VjTgtyD9VqnDc
lGRa1ZvGiPZjYoyPtkz1i9aKFAxvrjGDZr2CShl/lxNyGyI0suRLZKnxBL4nbZiALav5npP78Ai2
QmoetGsiVLrM1i5sS0y4fnF02QD90uhJDW37SU/6tN2ZTiJbfyJGSX6lrmBIf5CmBXEojvQHGQeD
3PNRBFx1bKj9j7ipMx1YC5JTyM5xK67jcFK6y8AkfGWXNZzdAcZL2oFuC9h5o0+BgFquIOHYTmGW
xju8JGXmqR0cTZt1PNvYFBgVKnOp+q0y07m/mMwy1/DLK11MEYB94CaxBxXSc2vCXZZ9BeTJjnUE
54VqYdN2qk58G2QbPpsWxInNDNg78KBv4MaZpKq0fprYmXpZRmYYehU8YYv8LDHuncQmGgPlfNpf
aJltPBMG3geEgthNftmKAWK5iiDE3SCtCPhzDEOx68Enxde6LZU95DX1t94s3isTVkB/Q1rxSLJ5
wp4DAK85Bk9pp7TFPbk1QHbalBP4plMrNHcGImi4/D3KSh+PjfVcWB3gOEuEYIMgMfGrJRpo1ycD
u2D+E3bXOPqVI2OM3nZbXWu9O+5DO7afYPbNX0wJdm3LDAqXiOQKwoONBu9jAtNXvUs7XB7b1CyK
5HsAvgx6pI7xlJ4txF0yOsiBaQxtUsnTrnrXEyJSXgaldXNOqhze/CxNQEfNZMB/QxEl7+Y8GdOP
vNpj6UdhtVxprPxoTLPvL40+KF9UqsmphycTjlZnByFzh0tsh3EV9xmLQFkoncbEC1RvNyKBsLbI
1Oi3pk2zAFTh332O8057Joo0qDxSHSN4H+xDXpzYDW/MOG0Ih0xzlnbV7MzHENL2l7o1Bw414BkU
X2kHgxAE6kgdsOU0+kyWghZ6ZdoWTzlCC92vy0H7rdRD92s05ukrzlLguk1tJtcQ3sA3VMUkhg1B
I4KvS1Gr67mh1rYrgnIK95mIs0vLakGEyKIw7zlqZt90QPF3jVXoEkAhALIno0ni266YjcZ3y7m+
a/m7gg3tq8reqnqUfo8MQHZenBS55U0TvPaN7STDL10jQWhBQ9k3SaVW33ogQ8pGgkbvtkuyOLEu
pbSuu8Jtu8s4nutub1ap4gCqLUiWnHsUnSQxRsyf7jxbzQ6Pgvlgwnr8FBTO1OxFFTvV3TCbo+Pb
I4UitnE93Fn8GWxEUMuT4dX06H43FtATeIu4awLPVobpJe2KAtZOArnXG3gut4ooEY2KEnctplxS
Ub06kVcQPEdvNPJfxhDBLKhqk2AeI0pSf6awbY02PtCYV4jVhlP2sI+6Mr3OnKp2diqxCV9LvsfO
G3q4FX7RVP3sZZ2pfCF2iI/Q6qL2hXAgaXkDZxxrayuVc1WURglEUVExomkIjF4KCanQyEgRGLje
TU6g+D4pG7X9nksRgtzMMx1AvJMHVHalu5j3qNJZXl63QcziL+YrIxlLuPezMl43Sh/doa4hdEcF
afAxi9MNhZgZxqNlctd5mrA9NmudpWTUqwzz1ACcdlMGc9mhElTGCQdoVdRbg2yaaydx1GCfKLRW
t6QMwFdg5pfwLQFfb0GK1p1nR3H908xl/9tRa3ZERWjnty6GBGgpzYBOOZsSiBVtBy3FG2K3MbxG
nxtIWBKv6iYIKGVstNoKiRIplbSCtMXEuSFhReAEtiwg3lPCo9lg+tLP1fXeH+1xoSKlph6lESX7
es54W34oQuJeRU6OeK2bv0aXGpBvWJ35CQCoCtMsLh6jwsi+6DCt9uDt9efTJ5n35xjGdzD0cxWm
hUH78ACstOBB2qh26YsH7bXmZNOtaEX2AGSZEOOZZJ1dMVv5mYLGuVGXE92bu06DLhyyqXH9wYXS
BkTF/q3XYbirW3fwhW1VN8rUBmcKf+/PotTJOKktyIMlE3x1TKzTeQazTDiwmcTi2lQL+0bTwuzy
9AN9X8VgFET2FGvJtGGcw1sbKZQ4sz4EPllFEzkovHBeRKDSTTwuWA53ysN9nk6Q8UqONhenB3+v
d7aW0W3cxKiAVD7Dw9FThb1yVlqBP7l6ctcuDSNvIG/s0TYAgdS55hVZXV1ObSQ+iTp1X2g2qTsb
VfLV5LTGpVkDkDp9TcceCEVrsBEYnBf/1+ElVbEVN8ViKU8a18G8VKYXUhj2c9CAfvNMvbRu64KQ
FHBZTOynx35tSxxW9/Dh0ADiz6WI6RiHg4O0sppsihQfS0yETYnRF8R8SdI6VaxNYE/G1VBb5a6L
6+nOEd14T8RPDWY9Dj5B51MulVbMUN9C8TGfXYvCeAyjpxmsjTUMxr7ss26fJKZOqpsab2AfIJ6f
l5yEtAV5WNVPp2/oSP0Ioyvuauw9KpCMtY2/hm83Bp1KFABtob1m9+alqc2aV1WmdWu7fQJ6L0ju
OL5GpifxkN21vR39qRYLr4mODY5yqWbSDloVsUY7YEutUzUz9FE81xnGLmHEw5+KqCnNu3zs1FiW
n3BdDhfSHRtYaa5v6sSFQBvrP7Jf4EhdTPWff7QHQ63eUUXp6rpMmAXbQokuolRrPylhpjH15c0+
m7CDzFX9aHLE/Xz69zwyJ+FiwjBmkQyNg2qZKN9MhHZuNiPdfZfaQKNvszSttwpgkTOf4DKJr76C
JZnT4OtD4+msf69ZLVJCCBLXxwaXf84N4RAaj1dvT23xrBXp+GCUxKhzClAPqwnQjVMgBjFzu5mA
e22ggLOg6h/didrH6Yd3ZBXhtv4dafXwyryJ0Njzq9H2kxeRCMoL8l1mJJbgv60QJj0Ymejx9KDL
5a+eJcVbNBJYZplSXps4b34xqx+DqCJy0CfbTvMnHehorN5F1Y0WEGbwOtYfgY3+d9Si/2WI9/9D
iNErR+d/phg9viRQzNruZZXpzSrzN8loARlhzbcXtIhN63JZAv4GGdkEdNM7EgiraJksEJ3/Dug2
tb9oo7Lv4Qdc+o9Lo/MfkJFh/2ULnCz8j6+YI9X+E5TRa6fqzetC75krwHpEY8kg22LtPDXySJtC
fEDkBJpjuBHp1LHIDtlNXVTG964uYYCqZCRvk5H1Il2irJwaRxQHYte3I1t/gugmaTy3ydaVeXXZ
qnloE16dUi7JCCP4MvV68pm/Z/wglHC+mO1a/Uo1Uf8ejom90Ywp9/n2OCSEY7M1wvDc+o5pf7XE
I6VELsNKsDCKVBXCyuEsRmiZKqBuaHuWg/RCi9vqiYcr+mspgoA0OpVUtAAKweTbgd0Nu6wKELkX
xVbOU/ajbZyCeCXVeOidmUqDdMWzG83hJ3QobQ/EeTRglVtoYU09Dh+i0tUvRt0YHpzUzRe2ssWH
CDw1IjdrlsO95kj7exBg8meDRS8/lMENqZDg0YOCB6IT+5NHzXfblN2FzENjt/RpXmS2RK8p3ahp
u6FW8g3hTKR3wAkYkyuXyJDZIiTKs7W8+CVNJ/7dlW3WXXZhrjX7aQyb0m91qPhmR0ZII9zsphqD
8FZTloJwN9gUI1K9+mBAqOw2WV/VP1xyLj6lJT0jvwfF9AMynfuF/LmCouvU+ZzhXCKButCiFW2Z
Per1IIU/wUIvnpRxaL+Y2agnuzSbq5b8rqQlYTZQdW+Wgty8MYHRPTERe82kuxL235huxZQ7txyK
i0sB33M7MMtdhD354MjOOq9qJuUiLdPkfnLSch8AnN7l6Fp+O9WobIs+Cu6cIKF4bYZ6f2P1UKep
iSq0sjR5q7lB9ch5X9mNs9pcpEGa3o8lx9IUDNWOKgIHqHGUXzsrpgUy0en6KSFXfpmDULsmJcK8
HQYS3SZksc8m/rydgTD5qQsoUhCYEEKsRgWzAbSu7mJ60cTkNFX907VH6wOk/gWXHw5L8YyC/RyV
4UKQojSZqM2Vgpzlrurbcj8tpAOn17tdXMXtS+e4ftU3d67abOGdzV6Rj+VFYUj4SBwlHzrqX8RU
1RLZV4jfqQp/MhMRUSnKlNwvLdxFhdpdF0oO9b4ylMukyLRn1J3txiKkcV/GGuSZTM2/pWYnHlpQ
jL+XZKaMoKcp/lTNUTHjPJjoysRmR2V+Gm5ILHF6zujq9FXg09uoMLHEJob1q204F86IDYMcsUnI
TDBPl7Op/+iMIbhpQkJ9lrImjKxpY+dT4hkELC3lDYrbynRv2Yrzy3C62yhpvA4f7tYaoDxbcLWt
Nqw/hEOKcoxHFtR9cj865MvZsrCuawmTnqI3Fbzgipjej1VrLgys+SdhvZeErGyrsupvSALId8XC
SQox4aU6BNKpHj6PukampP7jP6k7k93IsTRLv0qj9kxwHha1IY02m8wkmUlybQi5y52X83Q5Pn1/
VpnVmaHKCAca6EUvIwCXTeTlP5xzvjZP9ZWhxj8V7bmplYcFUmWR1yXNv3ik2H6p5Hxt7XYfJcZV
icVzlhRPumi2KTABz2DqnI4bu09Ohg2ON5q6e8CigHjJzYS1gnONaXrZfijp+NISmInH+B4DYVt+
FqPYjW4ztTu4e0ZJ5pVsufeZhO2TrdjVWWmhVSXI6y5k93/OIk4I7Jmmh1oqx2wGwgrZQevAaozk
L7Q/C1LR/dxU9jUNvS8HcLlLB6Yo766qV4acSIEREQW89GzpzNo9SvI1fCVtr0xkj6C9fPYWocA6
EC/WVm1GH1aDz5cq2MoIaQAMM37kNjn4Sm3LU28IsQMWkW1Lt7wSemHtW5QgWynS5ofBwHvFYCjD
S2KBrJ3PmqzelFS4PxUP2KXdWnuGoVeyYc1QtWT1rFlDiCc0ftWnhkTcgQGqTrx7LvYDSbJm+jpW
Um5srQ8r28WDxYGZZ2qw1O/WUMI8IJoDNdTPUm+e0sKoA+lxvEv7YR5zAlMTBCowapw7ccR9QEl5
TQ3MNkVWfkYZf59svsavdSxVTu+bEkZn2o9PDplfkBY39+jhe5xlQJT/Ph9AZQoVJq96nib15NSt
P7sDkaO5chrscWDqXj/y42KsdLfgBeq1OjkCxEf3JBfWhiqJm12FgJNVToVvnbyRZaeYyalprdCq
tMBK3CZwPMLd+mZ50DmpxrR61GFvEUkLTU4HSkjE+Fuc2G96XZ9Mj98qaY3XVLohgbyPvSjAjWqP
zJfTleqm+9aGQkqS/jFVgPUW0QCGuIZmEU8wVNPknBrKmZv6WelqP3H4a6wWOhI2dnRTjANKh7zS
CdjrohehHCxYo6zDkro+j8OA/rb/Vo/lA7vBAILQhzSSYJyR/kTCczazmhwW9x4S6HUbBMQnbWYS
trT2U9z3hxxiIVAxAl6VF8soj9qokCXE/FsUwyPkVZ5qFZRGZybLUKpQIYzdGI9sXIg2IlRipTm5
z/IuxFmwldZNl0rJxpHhaTL1Xmi1xLXBeoy2UmuPU2GdptpOGbX+5P4Sq/u4PViMyTlEUPUCK06z
kDm9dvRsoR2bxkVqrHbMUCtdLS9lJafr4hKfVdoMD2Ht+l5hwokD2U38iTHDVchjrvWRi0YpPC5r
laefwzUaS3fLeJotXgVZcqKg2CdqOW+GSWh+18+hND7q0WataA5EBnuKHXgomwKimbNDAhHdYT3D
9UISeseseT2QpPWswAtooUpPy8fg9E9RVbxo0j4vRmG84E+d3OMcuTe36gi6z9fDCPvIdvYumLw8
t8LOS9cFYz/2P9PJNY6yeXFrdvGDya/TKcmFzA5uZd3vq/nBjHMsONoL8pCbOTck42VuAI/pm07K
BIeeyNYsn2EbTmVxRiEMFMfo3h27vSwTrUc518EMEimGaZcu2tbR5IvbMAbOYJiB7uaw0t217OrP
RkPq4iDT9DH9Mcy3AAI6tfmJ8ehGHCMCKKseVl2dfwdfzTpCkasEuFTQyWkHRTPmOiLNiEryuY/1
Xa3Y27JJLl1WP4tU3PIuOUSKGQDXJNO+vEyOlT+U7XMPnCmf0tWEniWOWDKK8jo3PRsWSA1cIB4u
J7HPIEfy+Gr2KUJ4hsLWjXf8zev5zqJqp7fqmq244LtR3yYxrbKEEOZM/kqj+uTJZt+axcZrvW9T
mjzVisLHYuSUWtYmiuWTUeU12MrGDESdvAs37wjrZfVqK84+dmYWRbBWC9YbLMkQ5JCIBW5M3TYC
wXB7n7GoYrWgeI3vcN2KXQSc+CMLvHblKGzxai5U3xx3yQTUtUmbY+r2oz9wcNkN9DmbCp9g//ai
m+X3loV8MMN/2sR126+UFERZPU9GKKdnsPQ6DkH2ObVqr4mWPNxBaUlvQ7CyWMyT4/eUDnBwE3es
t2oU865hLAwdYyd9HLbDHeEMAcdcm6DA/J7lfzCYdryptPQ2sYQGfMiuo9fC0epDrVPzjVtFQCt1
rSMsnqWv2mn6ljC7OtCpscNiFm9Sqzciz/dKXrIhoRIbOUj8nm0iIT6p305ixSwtRwXiEb1MVbEa
7KRZoyfmS07i71lUW76dc0Ciew+9BvCu46ovXZ8/Rsty0kzm3hW9PPIWm+++iX5OtbVSivmxglrg
162jbHIlBXKs8wVPHIXpyuJIwu70VnRJsh8N6m6urYNmzd1LQcW2jWN3R1SLGgxtCw3WNYH+QHtZ
xC/NS+8Bz+0LEuJL7egvCMS2MXFHUdxycuhZIO8XpZ2RhizGwk895zyBB6kqke3Y4YKKsFjpsHqH
2le/6xMlrYoAPVDJHoeIQYJWmtt4h2BPoPwGcF5F7eMik5eU1Ts2mVOcVIFlNwDagbbEzmsTYYD1
CkaKQme9kePl76bs5iwqjIh6CjOI9ZRU8sVmQm/qSBjsZQuc6tWOF/bj1kXvvW3STLdxAqKWKhs2
5JDZDshC0vXQzaY/jMthGaYDu+mfDcqfVQxXhZLsoEcSgz3VDaj3w2LADGULjzqoAUDQWd1H3Ueh
0/IeBnRLQd/O72UDxmlMlw/e64c7xm9mpz409+2zVuGY0g2FkPZy+O4W+aMxw7FD5rBSODJXKbN9
mFtWLAOtJWI8dvRkrywoedx4J03tmKiqX6YNFNvpWHZqyaYovmIMF5vaSkiYGhEqtG3jj+Z8SuOh
JnBHC2Oi6Kmh+8AuOFxjc9UZT2A7961jYx0Dt9anPbBCO+PYUVubgz69GpnsA1BCTIuMX5pKnksx
HKHDh7Y+X0HqziG7pI1RJS+t0T7lGZF4CUduf8/279DUmIpcj9k0bPq0EleCRtQSM5xlABWyvWo7
etzXPtxV+sTCffOcooPF12cbwvnHdTXo3q60BvuxodoOERi1eRBV2rRT56gEeeYUax0i7AZOrPET
3pX+io6JnYE2Mo0uq3jrCKCYkhbCT9H1+NqkRue0MzPQYFUDLmLqVGUvTC/6YbGtf1MtDLP36gL+
T11HyYVGij1vOTU0rx2otyBnj1sjkrKMK6nmdHHQNQriNDTjZ0aDwZmRaIRzpVn7a7T7exshRuPe
lmu7ylSacKxrbVpbTaucp3bIPysQVQdwDspWwXIXZkM67qCr9NtmkcoDKTMmWo0yA8URTfkTwxNj
DbWNarFiG/CWwHcKECywBC00due2UN01e1xg3o7bfFqc9cdKTUuMR54e3ey2GX7oC1IZV2b1m43e
F1LSAlJVzedpj9NmyALhOMBJRq3cElcVPaeycteJpxjbXo3Fpz4t4MWBfWeKb5BD624TtUg40LzG
DVg0Tr9kJpQzbCEdM0AEC3IeQ/joxWYmbbLluGvtT6wJ04VyAmlAi4TiIVYW1p+0K9Z+yhJOK9I/
r5JAKJhqNh4mjGYvY6NoH5XBlw9t9udSes7zUi4yBA0CTa6Z4gdpGLtcYAVKVCQ7MlE3U9fVStCA
1mFLKqqT4o3Tpm3w4EA6GfDfdPeZggLk24LWQ3VhK88s+R3A8002Bho9Je6hEtxqVPe62EQ4mm53
sNHPcRmG99SejF1rFcO6LWYqZbNRTgvWsJMaIYtpo1HuhadV65jcJtJyeEVI7+KDqBkgOuxUqNcI
dHO2g+tkl6xz0p1WWd2BLcq0nkdh7drRgoim1dN2dKOItYlVvTZxMX7YnXxlJUXE0niIaaE2ZWtY
MwEJdvJdRQgW0yl5IqNJ6hOivpCaBCQk3eUFQ86ABBrKD1NU6cEkFGVEyE3RiKTRXKW646CvTKOL
jc3gTqWs90M3NCeiojO8gsaZtz1dUzIoNuylmrUTE+nV2dZDQ9gfox6Qp4U+PUCFt7mtldHZYv6Q
h8oeMRJ33fJdMZV8RaaFeEMwMcFlTfPHZoijb6luGTsAbCBeoK0+dZFWnJp+mGmT0cPePI6PbTsn
pFFLQgnUgPQHgCpz59ByOdbDlI14DgycqKzpGJQJq00CkGeDXzmJ/rNIrPQbnYP72SPAXM/RGB2r
2mz8JhbzK5GL8TUaHfAtmeWcTTm6oXDVJKwN2YXmkOEf0Ntc4WTQGuqaONtHZZGcVSfj1J6sbt22
U4omVZaXTFeLsxNbMbyCVD2blTM+Zh0yOuEsy3um8aSzRW894gcCUpdp88Ec7qzual7eeT6YVMYo
q1dZZfZ3XrcseYbmyakeLLIf7aUqP/uupoSkZj3WXlNeLK82A0AX+u3OSfaFLtHywK67EhnGU4YG
r0Msg0Y7GBCF3eUFOsEDZMKAhR0ONCnJznNq+0yfUa/0XFlWhWWKwF1U/VqDWN2KqErXjWp1oU0Y
+Laf3R4uctNXAb46MIHDnLHEUNSQoHJnFaNkpCxgZ5kPaKbYfRSvsxsth0KrCIW0lOjg6PJcj8Uz
QcPJxkMPRo1DUaEnDG/avjCfF6cbAh3i94oVLj4XOLG8RLzIN0HEou/BITu0BJDf6kkl/5JEpTAd
SvG8INcMYYRQQLpABx0Cjpgb2LN2jRSEo8h+oc3BKLOci6IqzWNbVvnRwIz6lknEXesyrZxTz325
rkQTU83LXnmoQMaJrd7Q/+W9FNzdTlUEJMLEhyJrO3U9Tq0iT6zcmJ3KZgY7YgEoh8TTlvIKTj67
JRFuB3/2vPzcWBjP4QfdW0CDG1J3SubWWHpgT88mjajbuva1wJzoD0gkcQHDSHXAOp9zqhPL13iL
AdqqrvM9j4aZcI5m1UJuSQJ7mpuQ7U6+r/Wm/qEttbYzBBExTDarMx5KHgpKG2gDsUdlZsknmJba
qytlfymzliMqook9tUAS12RYfiOJQBOHzFyi52xYyo0kh/xNLxTjh5Ko9qZqk3mnKY38PmVF9AON
iv4dVab+XLuJQo6ALcEoeovIfVfxUEPbjGVJCsuT6cXx4IcAYeJEZtSB8lAfNfdE8CI9ZdKMgHxm
MAHvbh5XHx28we/sUds6TKO83Q5efJeFJjKi1xu9hC1k7l3zQlnWcnK65AIm0mOi5MS2viI/neNu
mHs6txzyy870ULoT2tLVFPVJ3If0wMazq0/jZlRm6yJS3b2yfKAIaGCdEkGZ6ChfKRxRlXvI3Jhi
p9t2iL0Xu8mcUOaGtl6Yi0NO7puJA6Ouh/1iQaehZxKkHXWAqO6ZeYN+GBe33U49Qs0cQNJGR7/1
HslM/2aiEdzwbZd7c0ktHZ1hlDJgtOfiEyVPt5tKLTqPdWq+KBQoZ6vTYs1H0s7wpErcHWGWHPJa
XRu3rmFsvPZAp19rIuQ3o0iaKiiWFJRqqlhAl7SggXu40UrN3EGl57ifa6t9bvJ8CNkcIU4uxTyf
26VWTklpTz9iQ+iMq5bqOZlqvOkoXnQsEOV4iUmJWZWj02VBXGRVUOc5OuXJU1CyGzobxUbxlB0p
/v0Nj5qyQzjpsFBlivrmpv1nPMweotgKrEAAp6kGNH9UFD0ALbhyh/KCnafeKrG6hKjdaCe0uts0
/TaezAk4DwokJu8RUkS7RqUyqcAq0zhpj02r6Yeo71R+UUSJaGVpIUjKN1dqyuCHE+wz7msm0QRV
nwxraq9d3dS3KlaZGCEMXvaLZAoXOEjBQiRyoD3xCEP+7E1YXk7kMFsTg74ux2rZtID/fM+kvipR
6q06snnBPmjZjaYuOgz2UB1oMNu1Xsr6eSSpcD+RooYSFWv+I1Ozam/Uxgy0z5wOrQelG1navZ8T
oKm1ruCqMO62hrpxnuMKgTSznIQcq8qwX9tKsTc9n+nFGq1yK0f0vznpLyuDie9HtAhFOVWj5RQn
C5LcgvAifQOvW4bCa9qVyNk8+aaZePcCA5LpwBlihW3S6xuDQff00veNfabF0MrTrCPjWUXLvBCr
XUfTGklq1ZzNpK3OoLSAhRoEoaA9Var2W1dZ6Q/GVTmtfCnEIblzA/VUcR/7HHpf3tXljyWty18F
rOw1pUh/u8fBMgfyzG9D1ycD278qf+5gNm4n0gN2TawxgEVBr5xKPc7Pd/XIA2o0ZddZKejpxBTn
ymqMYwN9y2/VQfezXK3PTJm4siQGVLzTernJ5UyRp5uWDLN4GG6MxVCxyyTuwrjMjMCdKzOkPyzW
xEuJXcKpdMioeW5cH58k9lIYMF3aRKknnxTpyeuCKlT3J1OpHzFCNGKlLQaXAvln5aPrsW1QGViu
tJKCeajaIWT2X36yPGg2YzkXE6sSbQ6VXuHe6ZoejR0qh+KYlwzrI6d/bDFL+Jo15lcpavTAJcGL
bAO7O0oJW7nTldVNED+w5rBrN+gnmlVizgDcLRnH363R1fNQJ857pQ0NidJMjZABtj/4XQ1aslr+
dPBrrqRUsOR50/IgSQVeawLXgjPb/YmoWponVPqwSyFxUKvh2qOaaS9RBEYwVZerl3jXNo2mp8Kp
i9BSbKz0vFULrh431TqurOVGvpRt01SMY+8T19NSW8PfbH19cJXdsrAIVVBhrrTKrZ9aHn4B1It2
lbtx+Y5zpHvnkBmPpj0vJzWNjIOgrzkmpbncYt2ofYkF9T0Trf6G58kORlZ/3/O00q5l1H2ClWY4
W4loXTNSOeomqzMU9EY+BPwSS9BjHjtALivOQzoZH3MfbxfDnfaITXvm+VWPC2XoGrRN9XSx8QxK
soaYAAbM8cBwiDYtjhEdFnq5/JJahGunZlEfCtVBUwGHU4Y8xuofSmkPN04hhh20qBtaK6orfTkg
+K9WqhGXjP+Mzyyfc9cfCjTRuFeNtgjaaU62Bs+itb3A8PIpVkiBb03tpw0lEHIrC7opyuc17e14
apdlCEn2B/EDbX4/tfohd9KWy8R+hX/jbBVjMNZzpkWXZGxqKt/EjDaNgagnAENSPPQdWwe9Uh7y
pLF/xLb6kblCvJBEu3Fb0oesQpUbTN3tipaL1XrmUSt14rXK+g64cTybkCEBAvo2PzYj75l50ELR
5daGCoXOfYk9xpokB0LHlWmAFn5nqFWLWL48jTnAAN7K09CRx4zzo/Rpf0dfRPf+vdfOdVfPr2XK
GmWi8PIdBJhrh13pKmuA+mFH2jjtaD8T1rKrCQCAWGMsdKJLUIl0pTvFLY7aW5Mv7i41Z3VHkbGf
DQB0A0m9vptL5TFO3XOe1g9jWobMbI9Gpb5HZXlwG9Wf9Hw3ad5TOpWP6Qg8O10KvgoD0LUXPcZ9
67xoxpIHohyiAMMahpvW3qVUnlBsxkl9pezEO4ZnNi/l02gjyx8sRV23ynSl2aCtz6uNPVJR545d
/IBo3uyXdIbyqdvtMOKFcczvsDzdkZ2y5wQKcSObzrQK9MAUvvWaWdiM+whleDJ29evI0bdZBMru
JXGNV7RGEpvJAnjMK++jpnp8ktzSBdYNi+UnQQYMs7vMAMM5p9dudr2RUXyUHid7LBlujMVOVhbb
X9ct3tlt01PnXbtuDIvdT2+zeJ/MB5XeEvjiXG89+jZCtA39V1pPfAi1ihy/WqBOjYbCKdmJ/BFd
hvlAS8qwt/XmEoletDwg0M42uMj2PLCG17SHP96xgV8tmWSUT2e+0ycRvagkRq/t0WNhKE2TpiFT
Gbv4es8thsmSPAm8WusCVGH9GFdDNW5VnU1V27QZX1LFTm0ENpq66RJOsCT6lX1fywZaPN6TqVXZ
3lCuLoEcluwwG918pFs0Qyx8VVDSKud3p3P/5rE2/MwqwXxsbmL5rs5W9QRfeGJVpPWBsRTzgVFw
qa4sq7J2xZInFreFKE+qopAFL63uyKN6vOVK1x4JFuo/bAUm1IpGlH7d0mT32dRy2k+pLV6TquwO
ExQ69rxzYu08dsybUjUJ0uiQYEB5TaAI17kaQz1EC4OEe3R53i5JnveBStXBgGUetWdmb8OtJ3l1
obEubCPsTK88zpOmVGGM3TDaN7GhNIGywH9as74vUwqrxXoGJ5mCpHbMk+OOGbv+DNXnnPVslSbt
iZVhwzihXDbUpNEBRQ4M29GMi32kJnUezIYmz7ioUrqqWU/CjMjrF0s4c4mTrau4Y0pRveSLna2H
ioN4aJryESO7Zvmj1GkRFk87UTCaOwbXivCNuCKY1qtUCjShopFeF/loh0xvK0RBJtqB3MO8YEvX
2au1c81znK6BJWJEn/SlB4i8yTpSNPZQdLfJLE0esKq6saPMwYCTJZclJ4Q+oPEwzkbPDRgMhtJz
Pdr5wcFtyr5INueUXO9Xlm7DnYutrOws0QOe2Hw+9ols/fl4yWgOjwMMVd0XcaOAeB3na2n11c2O
ong7I6bwCXCX68W2CLDUonobiUehV+9Gmbxajc1UwhV4Lyx1eC60pdqq1K5v5lLpl1zPMAOACnvv
hKJv8PQox7rshjzI1MpG7erlFwCIyfPc9fUj0MfvesLULmTcVzN8yizV9FUgEBgtk5Rtl2KX1ZNG
qflE/qR9aUySJxxA0E4Qk+TxYwRyuEvnamDtbSL7nDnDlEZVfgFSBsBrpeKloAtdcxwYu7g1CeOL
C0PgkVwEW1HNPnldJVAeeMO+JmJk19Wt9r1WSLFlkWsdVXYG+2oYyoe5aNwdq8J4HTvldxHVz3mk
Vtho6BeZrvIazf1agvPN5+8Ni+PLxUvaukXYat6vDhH7NdWFHvSYA4266Q4KptqQDnw+4Y4lSieJ
3Ssbcxibbt8/zmx1TgnCUhimi2S3wWbMF2rmPRuK05h+76TeBw0+7VND9+t7srAfJ71k5rQsbRvo
ekpj6bhzucVv6mI5cq2fXP53LLc0X8jljbc0+YJRk+Kt6Ue3HqylbW8Vmum7le2siUgRa8PD4oxe
TYv8RrAOsmQLXdidC/FQepJUF9Hbj+pw32HS2C0bp0icIMnwlfg4f/s40PBwxn6uxdaOIZZ2ISyt
utzzeR/GOa9O6SiMMRjg3YaQBbUdPT4bhpG8RkLdul8FZpfXXrGI5ucbhJPnjYobVnlxW5h8vTKN
Y3TWVOYxpqX0MZA3YTWiCspjxiosO51jgkHmnI4Ao+sWi4grYbhHeD9XoO0w2OpZeRyWKtrlXs5G
EqMb0ghHPvXWQlDknCarRkqUfkWpDX7W8fg00PGZK51CblwaDdGf94iZcl4lRL08VXU2n5S6hFdV
u82LM4YNkoQgquXFjsbJ7xEpqHWtBjWSprDqHQTouT14jNTA+d7LE0TqWLJW/axOWGYMJznk5pAf
7AETXW8kKQqGe8scQynGLD7t26YrX5ktooyJUzZx2IxKT7RnDQ/Uhs42uy2LIc+zNabBNKvFN40u
bxNj13rDP+K+2oliY8Jp7/UEaHmEaVPgTkCZSqHlt7aubmNXrCb6iLM7d81eLQbnoVdhPOZxY550
U07rPrmH33aVsmElD7k8H6oLM38+q0bqVL9ibKTumCtHILPVaZNlai1WVGHg5yuz+wCMqy/s773o
U8TC2WoG6Ye+YfcRztMsfVaHmJUl+sPxxBZj3HpSKwigdNvxqMf6hOuNA6OFtZwYn5hl+hUj/pM3
FCbzFjN2UD4wq6kR/A4+WcTWvh8oLmU3sm0Zrbr3bdZcV01DLGAqZTgobfQ9Kwh55SmeTJ8VWp1L
T/vu4rVW89S36rQJS6yEyB9/yoLaQyzz9W7enGCs7Hkd45AxXwtxMumoSOyqee/QrGwiZJ4MPk1d
PGUd9EKa5lBjXXyaSlMng6qorE8rEezxLeq5B2Zq6cOA2CuEDYGrqml3Te6Q24JvvWBDbpqY9cm5
Z1uvuABduE2U3+WafrUt3KEC9+Q/MsMMlcD2r5lmslCnhOMo2faRiINRactql6Q6B4xkFbZGkNKG
JvqCEB6EfnTdXuCCblHh/SbO5oveniKJCFIgFngn2Ok56hfnQpJomCPV0d7glzaCTAgZgkP8R6Lq
/wvddv2zfJbtz5/y9FH/f4Cc1e8Ohb9SayfjF6X2/R/8XalNvg5gWWAM0OL+S1qNTPjvSm2Knb9h
CeR/gi4h6Mbk3/yDOKvbf0N76nHVIO3m57sLrP+h1NbVv2GbIxCHlAYyxu767v+G4V7+LsHuvvz3
/yr74lIlpez+8z++RL8rOgYhMCD/I6t/iEFjq5hGj0j4z9PRvRRbnWWHbx/kTVn/y7fxjxf91xe5
OxL+/lZ2n//5H/98jS+XHXkIKlEPsXa0H/sH8eKPa+XbX//lL3fYf/9pcrv+qL12vCxRlIU/bRyd
p+g4vFbHaq1+j3+ZD797hbtZ6n++e1TXf3yJkWGbXPROPbZiyC7SmdEDxHTgad+2oXTQFa4Kr532
+ahsZ73rdv2cRNuxUycIrj3qprQxNwVuW6IJeOgAtKNJJ4VgRUJFQtNtuCgfCms7N61NJUtIhTvU
+VqmrhuOpt7hp07rsB+1lsF7qm48VYwrsnyc0Aa5zTnRkaQrhNhonBivrsacX5cuOHFVVr9GL7MD
p4YcXDZ9sVISDnoO7rsonqn8nALbok+u243NRLFE0Eu79ETzvAUNXod35wES3l4gv8xcPxuUZgc3
wAvjqcgvON5/SLI6iG4RffqsQ6ZFr+O5SHgMczMw+GdvMspPteo5xpmhbIo0jWlW9Qqht2scurat
N3oly9DK3OwhIk2XZ29BD5zpH5BRlI2UbgL6pdNOAxHbV9ZfZqjEyXjIvbY+ZizYfYUUhSCeyWiJ
UuZUkpy8H07WIwc2czUoBkJLRqHEu0x1yk1iWM1BF9EY6BFOWxgocVAQUUPMLU+3PNKMHQrsb+Tu
DqdUp0gqtaLZ/PWV9Ee7wD8v1fvd8S/WGfTYTt/PXKrmKdnaK/DhxkZfwVr56z+v3++mf3edfnEe
EdwQN/P9ViDnhiGNfUr7cLqAuPeVfo+xNH0S5cH02QeRTjP48QpHkkj2pcK2+umv38OXLLd/fsa7
O+pfPmMKXSZqp0Y7OtpR4XM6h3bZ3vclU+eSdXew7ccx2bnejsT933zuP/ta78+8f3lJLyotQYC3
cSxIJGccMuiBnLMUZzqf3NbhYUf9NISK0Lrwrz+l/mcnwhdbJd6ZBv2ktxxdCF9e3F1ZJYVL561E
k54Yvodl4T1gNGclhZU9c5xv5H6loWiXat+S/MKUKbHQkGmvUG/9Bkkh2i5UfU71bVTqAyfKb76b
+yn47y4J/Y/fjSOlTaB5txzpAlaIXVmO+ebKKYSfdAfrs9e3v/lG7laXf/dCXywwRBCR0KvHyzEd
Nm17ZbYV5fT2vf/mjIRMrg3UtrRPlTg4+zEPEiXQUQffHOUi+21bPNfZ5a/fyZ9dDV8eNZ2kfl5m
ZT6aG5Za/bgqjaNdf0euEXrj7q9f47+IHP/m03719GqEw2pans1Hw6dNPZyHtXKcAxR5D9lp2Fnr
zk+CYtevqoCWPIx9mvH1FDygcNt4j836Gf72bg6fQf497Jnl+/3hd09a7Y82xP9zA36NsHTVnvSn
jremkWqg0hj7dOcFwuOxW5EITSSQHZTjnoWNj+6++f7X38ifVBFYUf54oU1zVQ6LlS5Hgm/6wm86
v5u8sCoM3+oeqhtGh+VAaMVvLLJ/dsx8NVl2vVJIJh/cgJt4S46DjzQu8DhNjX28/t13+WcH6tdw
gCG2cuF6vIq9iTb9S7ljnBewD91Gz96t3A57d10HUShOUYjmOPjNV/lHp+U/f8Gv5xlJCfgv5XJU
XUY51gdDjdQIW3c9UhOIh5EO1LGuAusCUPteRY9n+fTgpv6bq9v7s0voy+lmO8wkEe8DanREIPv8
xVXtB4bva9dKSf0grMvZDR5Cjfcu9lZVkxOxAqzecjaNQHiWYrFL+F2scQdD5yNvDZfQCicssgPB
Rx6zbNebcSuQqT2/L24SUPquQI6uRTusjUGGTbdz+52SHrvqCdOHTr5Kkx+axQj6aq/UL5361BPU
URqPifWazj1OkhemFb7qPuq8w0obwyxRw0iPn7T5bIw0doic5uSHM0M6iXbR8ta7mzzTD1peXdIq
3s8yPQglQhEgaRA3ciFSmPGWIS6xKXdTN66S0llryS7uCGqxt+R8+dP4RLkzTifkgEEdqTurulsc
zBld67PNVEV6/fs08JjrRmxL0gKYIX4IrT819bL6v7tWvuYdTG7el2bbLsd5Pz54azS1oRIoQbuV
oRb+Uj6TtdiXv7kw9T85450v97jnJvn/5uw7lltXlmy/CBHwZgoPEPQUZSYISVuC9x5f3wt8N+7j
xiGI7jPVQEWUyarMXKZuRsR40Qg2HC2T23hDmdGmCZT0QGHI8VP8Jp3+hX+tt92ZdqqV22UpqM1F
JYIG5m2Jj5E94kCjtNTJKZCSpeXGGn/NoC5dedqY2NOyDMWWZD56+rgyw0uHYXaDkmj6iG2N09hU
GVCLgPpNVvURmAqQVEm2VPJeR2aJ8yfxtohSiMCBygKkKJGs2Csv/YDZzep2SVBWMU4L0Hjw+wUw
w2EoYuV9cCtAPLrJZtdlhJsMiMKCdqDWRX70oT+aJfDq4N+krgzFihbdOJfTMwo4pDLsaVuAGJEd
U5GErwUAFjCiSIE+QSeLIxS7KJcHMtBtWjlnYWwMqTKo7OXQnanaLNJhQAjsW01VJxrtWNFARa7+
jtoO9I7nq7UQOucq2WNC8GLtYa5w9Q+tKeL68UdBjvrv5/+fW3hdCNMi3b01KaFGQT/BeevjZgvO
hjKSrCYBGCA3fmdgGxwA9LHg6i2z7TUF9EUi0I4R0TvA1zYXryreKgmugJu0rD78CGLKAXpVwgWd
JLkJXZ2E81YYefJIDkAYGQWpxQkwnyViITDIPdsaeQG5LGi41aCAiZ6vZ124xXVvh0UEUaMc2k6B
JkS70QMh3/agsOlG72XvkPwento5c/ZhyZpkEE4rNMAVnYZGrkTLeRStLMHMnPC/15cwu75AS6NY
aIkNju8ZDeV+iCxUrJIjci8X1a7uBNSt3NZQvgEqYpOFe/Bpny/O0uLPrq3A76g8HvDyKVID2lMg
wMoZsS/7tbf0TSjnwVkR6L8XX+raLPYgjOUkWvFBauL7d2V1qgWFuaue2MIm1AEul3tNNFP5gLqm
QqvfENczUIb+ir5wa/95/qE38/ZHP2QWEvg2ryVIag5ORG3Z7nvIdCozwWEKPpJrdWwDnTcAnQIc
SZRLg7CBYw4u4ZYgjRJ1CFKdCJ2/yXvrmRVaV3azUmOc+Wj//5WfxZLWgzhfy4aDA2g9epAfkXit
wf8aW2P8jaJS6bxekcDa3BWdweX22MCY06AH6F1JSOKtqle5ykZDaRC2Acrf3NpjcRr/wXTxsxJR
4QE53YRYtxFuCwrx2eitlqj0K49X28qKTJv70RBTvLiLC7QE75Wk5bHpnUqrne5UbQEGQitlE6qp
KW35t+IQmqkGrT+ZNpIrp0JGWqcOK8NPN/Cj4Wc3MwqIZAqgP54B8avkGzXdw3a5lDkWfWmkwMaY
EggMcEXjUe9X/fw7NkP3Cpooet6sJQKBXhzZ4B3u2mrJy9WXWCj4lmbl+r75MTz6ebPCBAf3Itg2
cui3w/6TI7b1vubq3ThswCxs2xfAY4AgZkpB8Vu9bm3P4Es02oA4MshgB/GD3tdFcHzTa5qZHGNX
vEqAjIsOvBW3W3ALuiQCkehQpTsfHgQs2OnP53XpxPOzcJ8KKfgR0w8vdRDntVBB6FI5Gb1TeVQR
w1SAYhRCdlUoXCqeBWScxatGZAUK6HA2cgMZyCLj+Y+hlxZ5FlhbquKGmEpx9wT+puR7QxDfE3B6
hWNAmkMHyxNmB0c/Oe0AugSwdQBmsoLucQ0tW6gDyH2te+HH2OBORDeTAxMG7Ve0yZFRtOrIHDsC
wp9o26yE48eVWehEz8IB67neMAw5OK4a4LKyZ8DM1MKRMMTT8xlZGmF+3Schk+eFlKLYRH67icoC
NzbRF9NMbYGlg3aGL11Xq3c3HfZ/7GJBmr+1IX4cR2LWUU6GUo/Wvgl72o5OtZXqkTUe/at7rneY
7/wz01e+b2nFZzdaBM1EwPKmwIU3p4KkiUKhwVPHr2KHFnkGrVEVRdl0RwovQIRACIjqV5SubsbF
//hY5Hezuy7J4wJEEQIfCyNsE715XhltOlEB4JLQdLQylFJlQP6u1Wu0Y83QwH0OaFCCitfe05jB
TEY9fKM2Xq3150Hjz8kx+XV3PHHIw1emorRVI4OF9/HcsjBhAHN1RfxS0WBUyGGago6Wo8LY+M37
SE1tX+PU5wuyVPebu5CwqG2HaYOxgh1kbGxOjS+5I9oJUi5CSS7AhBisDDLtIbK8C4QUN5IqrIw9
XVYPFoSbXWJQYYhhq4yheZtzUEtRey00x62wkmUsFXBuL967GwywZr+F7gto6YBEX/oz2EuvxA+P
8tE2IlCnej6DS5kcN7upAnS0BCBVqKlOBIIozG678gra7bYHjEKjLRBN6g1yEB5QP+35mMx0XB5N
3ez64Vsa9KzEox2uUHM0q98GwgIEajCaXzpXGEpDMq/18CE/g3QnvX/i0SzuyxeEzVBJaLm9Am21
yyFtgIQmkHuHFZRKhA7E5fnvm2kl/ffdxM1umWRsfDiBYE76xvD1AXooidZWOhxauOlRCVxqQcj8
eRRfIgPzwvWvqHflSvcDxU7a7KwMCOnqmPF7AhSkXbpWB1p6yXOzCwe8w74KaPwuCK+S0DPrjzTu
jTMHmnPDoaK7D5y+2AjgBwWeEn09nw1qIcXiZkEvAfafYFiXcjp7gEZHRuvVyKue99Y1Glr5eCp8
N+0h4FIr4zdxI4LQcWisPAFBTc9WnrJTs/bhlpmFPx+4d6Ln8elZb/Jg4RV25iqUpKP5lqs5tBqQ
tGkD8UsfSDhBKwTI6J7aQFjbYCmt3IatLrW/JH0Ano5ngTU5ir1cJHaegy+N8gCMNmQQoT1QUmFp
874ycwvvXG6WFtSEC0GkKTqBzfeSq80nZQ7vGQSQd+HKUVoKQrMrne5IsPDBdnDEI6Veepndg+i8
GsqX6q3sLMYJgM1CsRb/PrTYGAct28RGr7cWo1bbABhbvcaNriC+WsOB0iZh9JVNxyxcIuzs/Q4l
546WIow8ABeyC66MXpxytbJTYzCBcbJGPfmMD9QGIhJXYssfMiN46ZX2KtkQat5h96ud7m1RALWy
8+rNNp2zB3FrQgXcJxXQbR6kEZ5yjnQmMkgny80OouyKhIvtjVQzC9fMfu2N/vgtJZLsLEjSJJmR
2RT/oblCAF+pSKf8CuEheD5t1/x8liIdO4t0IsUSfNJjkFaNtMSWdFrLjFjPdfhVGqPKq7zsnwar
3rBq4dSKv60NcsMdBuMj1vKXf3dM2FlYo72Sb0twiBxGj0xS+xEMMDgMwlp7JTx+KGIqZxGso6GT
Xk3xvNaBksd3VQavihfIW8ukSik+8gdC/7NmH7QUMNlZrIJBAOCM08r57lcugo27RekuUCqVrhVk
S4yvxnZNnH0DiCigqf0tMRqSujKZ0/Z4tEdnMccnorTLp3eid80+u9Nodb+9I5j8mfzOLgCm6eO1
Occ/z0dbqlays/jjwd9bLFmMRiuiwduXEzTL0Po5QVIcCRml7yHls/cU6ICoiVppV08FUVV7PvjC
lcDMglMo0eIolRgbBhlaoiASaGuvImZhFm+v8LvHVz1UochPW7LWIZfHGqMuonhEyoVWWomWnGK1
UjwdPF2FM6HXJwN7giNz4OXyk1Yz3cWjG6pDGzQZkfir5Mri3j7tweLebse7n8UywViH/++4klqq
905zbeXWpmS0bqzABA9EY40GqghadQX3Te5/M8fdN3ri9FptmKjhWOAcGeCn4pboTN/ydMF6vhr0
tLsf/bZZvBrjqIzY6ZCVOkDlTqM1xmjmWmSQ6LhCHnhb7oID+1Yq8dY3eENUAv35yNzSYs2CWA4b
EjEs8ZwkpV0ToWyruDCmDaFGJfeEnIIrmmxhvVI3Oo3bfy+VWyI7dDzcZmT3SndnT9IAvABvIb02
YHgcYcCBGhggt0KhdwShVpEeJDobvoOWBVMbMDcZ7gDasCiZfWX2k/SJDMYgGf40Lq0IEZBBULVS
k+bg1YDV7L1TVmgiRN5H+fkXP3yRIfGd3UMDB548CKS4HLXCplIZ+mG4nX/40/N//zj1wP+fLSVY
siMF7PmEDotOzKuP/ZxvSVU60vKflSEeHl4MMVuz0A3YlCUYXDwQkIycEmzyNpFj3khRZ8rhjiA5
9BlsSbqzobWkswfo2GA9zHIln545yP73jX8rjd0dJSYBSgXUIMppFE4HW9ygdHQptebF015RKjZ6
g9VJnbKrzVqwXCpe3dKhuyEnvIsQkRgSJFYLPmfGlcJRabRWhekQ3hG+DsyK/EMBklCpuSbKuVFo
tfrSa7lBKZXly+eV2X+4geDhPLuh8iIIs2FK+qj96HQab7BKvi8UaNfJtFWpAMRawrE45Ntwxd6O
Wjqjs2spInqoV00j5h40JIV9SNijfGBcw6+AA1O96pPC4QWXRok0kQVUbCVkLuVMc6lpkskhezCt
MwystGQX2ZlicUeNVmPtvBb7luqpt77A3cr6TTDyVI5BaINAK2k7QnDzO242ta+NWGEKsehA7Fqr
D6FppJacPJrtqVXYRAlImb5SVhS/MxCVgUXFwUUbU08n67+d2B0apDb1SthYepjcXoF3P1NoPWjm
wBjOGb+Jt/GCFhdKkeUfZLSf4Guy+zyBaqk8WMy5s9iv4vXf7bZb/fRuWDjI5nU5rX2pJqfhF3Zm
uBf86bYE4F9t8DIIUYX31HJts01B5MFVNAd3h0mNsjMA4M6Ih8+Py5yb4hihIxjLR65RcbbQ85Lr
UmV9VbqsfOTSmLOARkOdKIQnLmLyUdqjrpFUuv+nBcFFbsBchqncB4xP5Eg4Dfw2CFY6KUuDsn8n
JB14iJOWDwCM/QfFXaUA6gvhmtXx42tAJG9Ft7t1q4kwEsoW08hRMC6S6a13yvVoy57JtxLB4vp8
5hZi0e09cTdK34PizsMzyYHSH1xdeyICI4d8y2vIKEoiROJyFzdCH64Mt/RkvYEp7sZzBWhGkCHG
A40FROkdGO7XYhvuoVQFeNqlNCtntAMLvIvfyqTN3KZ19E3V+sVH6vP8k5ei4S3fvvsNoLuMIGli
s3S/nOpukVszb+EhBBfXgDpJ/svY+anc+cfVG30h/N5uwbsBpR6iW5BTQlawk74l99J0MgbiGbmD
K88P/UqfgwYKKAr/B7ZzKvX+/DuXyrO3QHQ3rA9/RfBisYP27Tk71dMcVy/xvlMTa/yVbO+cGjB8
pDdwuBplHsl9sYdAhPl89IXDccsG7wavXSgAuTEk3ATSV7r25BfXpuJWYulSaeS2tHf/veikou4z
bCPeoG28VzRIC6Cpgqo8Ok/+5+cnaY7aqE3P7HzlLrtlVQ/i2q2Gezcm9Aq8AQ5vOCqn2vFDhwWS
15UTlEcgmndIPgq49lm4vPfkq/sq2LWopPk1sLhT15nw6ALsawQOJMCPDLb9L3OF3mRui1/Qwehe
IYVAb/xjsrLFlyZ/FpmycPTAocVPBTBJiy7Byl0y5XaPZmCWyRNNAxZxhX/Lc29ursfCR1+fvHfY
j4iRQg3G852z1M+feyqACZlA0HyKfN/Bid5B3UenOTm0QFWEnesFWhT8hduKe1b2Xng1lnGloBK2
A4YbedY20wk0+cO1l+rDp7JI3sLz3aqPEuGzRYWdNmhAqWN/+QqpxDokRGVe/WGUau9rgV6snJol
UNmtHnU3HFxcKxF6uTg2cqAFyN1G3dfBMNZ59QADMQXaBzKcAGzoCmnp1lvZ20tPKHKWzcdDxRLC
gJVt7ClXo2WaNINAiXY+VGE30qndNAa1od/pC+RyDoTKHsvvauN/QBHEolFE4XWO08m32k625b7X
3A3rrRz1hfmf276wVcvXaVBjM9RvMfSHagCAaGA+Q9iGke1/LDYWfej5pWGmv9/NewOqqBdi9Z2Y
B07Tj1plFIktNHnhdPvtQmlLCMUt2Vsc6BM19A1DkAbEGuWl7L1szzUNpWDgfCF0wcMRkQywWYFi
r6MvIcllv4U4FDxrqHoX1GodvuRoIELz40gA1sRA1Xf0v6DFlYDdniKDdmFYqxYDp0MTxQxFfdKL
ibQuhXopSX/GyNCgYcQxZuhdJUHmgSQH/rUfPsrwUkJenSevaUcZPuwdx6aFcRnashQ80+LXqNhH
oNtBjUJ3J09rtkWlHoYTz4/twxlETjmLOZBUZMkCik0Ozmr3G59b242Vdu1R+fAKxX+fhR7KIwfI
AxGkM+77vfvZWh1EJA78S3fy7A5CmAbEkgChD0eF/3r+PQ+DHUak/94RLjT6SBFSu07bgFQJxWmU
ejILrF0Qjf9NmMYQs7QsBDfJJ3JMWaX1X/HGZ1fODDXNyoNADdOSv3YzzN9JqukqZJjfLCQvcpX4
ghZ7ea5tujGSb9JVRqhVvj6fqKUCLzl7fCdNTJEsVFudkviC7WxM9Bpgb1BMLiGDpPXpAXY81Tbm
ZQIdmMKCO6GMnmIM3FVI689/w8PtIcJ05O8PJutS4GAZiPg1SXNFuJ51gQZHt0hXBliqWJCzDdh3
WQJlOkxpqbfqoEUmrDa2tdl+ERprfYenqUAQG/SGuAD8+fyjlrrD5GwLsknnl6nXIMEwoMW+6zfU
Jjx7NqRFbF6H0Rhknzap8XywpZuHnG3G2I9hQCKAqtTRw4UbXIvx+sswBno3cKoUTuW0cFf4rEGJ
0FsZGK2H3SPF/BnEUWZqxsw7GCYih67LDxZg8YBH8wd0tpVft/CimTN1k5Qt2AbiGg4kYqst8y6Y
zLndh2gFq0zywWeOgB4xxO+dDFQbTmvOgOhT0EZRxhc4TkNsa5J6Wdnw06b6x+kSpDnHskhr2Gy6
WBZx+CzFSwOJ6+dfuRBy5szKQMyysHcniNCguJQN70yFSq8tZ1XSCxdkWlJqzwd6mPXhC4S/j0sS
olxc9/iCCpwJH0LNEKyBU/0GymFG7G+r/vf5OI8DEQaazuvdtQpxIz6EZ/atZ7fPPgu7e/GOghZ/
im/jtf2IVlbkcfkb48xCEBA7VZFwmDnWqHalE1u+EquiCi9lvJh44NKQ3bUyVIo2+UtsotDzuvZ0
enxIMfQs9LRojENAEkOXBwbiKeABoDfgfQin1ITE1jfzCat0l13nwyyt3SwQUWXQh9z0qZ1C7JGt
a6Pam74Oe2cZEllGoL5DxUTptbUu5dJ4syCE+u/QuRNujUHdVJIvkIx01jiaj9usmLxZ0GFFouGg
YYdOD7BKww6SHnJo9hqNN+7zHTjt6EdnddYi81FHB+8RGzCOP5juD3csrI5U/TVzwsdRE6i+2cM5
YLMa3tY4Sa2e2b1Z7hMbZgVqqKPguGk3tZap3R5GFJpvQ6S224TFyuVwK6E++LI5s42DwH8dMoiI
WJU3eE2QMkfLo2tEEE/lzBGakhSkeeXYhFguh5pbrFUQsHr34DPSaMMGgkgFVEjQ0IczOCkoghrs
mcPzSX9cYcGszOKL0IVF7naY9QIIfJ1X8HT9A+Vr4gQa6AaNDLXdtkaiwqdpZcCFZZ4T4CBxXooF
yPxOdh2d6INR6wD4CGE7Gu4ZUCXJQqeX39VG8J6sPQimHfRo/mchZ0DOFFHTkIXmHiNzWm1o89sg
QP3LoCbOIksRQe7MpTFCbKF42h1rK7GZVyDDVLRstNrMzUEtFc6OP1PUOUhDuKyV1JfO5dwoVQig
Y1hM7ymOgSzpJTMmuS2oD2360PY3/zcD0f90gbBNZqGFjAaXkAok+lFPKwN0veJuJY9+XKzBv54F
lnAk6DoMkNDCySZ8hykCWmmUUu5d5j0ZDGjxh5natBAOV7gaxeizx54k6ohsS3hpuwttQjAn3jV7
0JUbRgmPVG2MrOb9Vj9wSYC/T+DqgJzZIcpOJje5CJyfb+TpXnywqYRZuBIHroTyIDICF4JxdVvJ
LbHzIegcrR2UhQHm4P+clHIp70WIN8CIaZdexKOHjNORjq3iOpRNGKmW7ImLuwZwnPbqgw/ip1vl
7gFQwRImGCKJdKDprlb9sWAKFfpl8IiC3zjMl0d0cSmQJXfZxecuaXN8Po8L8eCW5t8NS9FjG3DT
PALU8oL25bZYfSg/LszDLXL2piFEjk56F1Po7YZreMiuDFoqULcdP6P92nv3cU6FQWbRJS4l+NTA
P87xLVYDMXwjvPVWZNM53GNQ8oLpmL8p9jgvogdPmZU7ZeGq52cBByoeY0OSmLXaQq04e4FVmtl8
QWH83y3K7OUyuJAfJTvEM0FCLkpyCogu7FcjrPz7pcfmHKRdQQix56NhagINpQxtwraDMKQM2DHE
y04uRLn1hlKbeiV7f9zcxBrNYgxUXwvYJwAIIBBb6ovbdmCuh7Jn+Uc3QRcRlRsHiLSV0aaFf3SQ
ZpFhqFOhhZA9ump47gFJtBIoFw7KHEctkn1VUoSLugpfyfVwJeAoxV05Dl5YK1BqZpqOB798DqXO
kraUughRnrZz9Ng5kMMCu76kB2GDvr/NHVM130OXkodBtkKCJsLrgeoDVwRA91XcVBpUuaw12NLj
BhSsWKeJuIsMqIyLnRROlU7Ah1KdtGkjQgbvXvJN46CMrAyar8PQYsebndmYhIp4r7IAzHDvz0/B
QgS+4WjufkDgcmJNdXgxlgPcJxSwhbsW8sg4E8///8IhnsOn4YRUBQWRIeWSGYfYQV1EJg7u6fk/
f6w0gOmbhYgma2tcIPjvY/wROH696V1D+GiLq0urMKqIAS9ofHmtFbCUXM3RzwPBw4+R6PEEAr1j
1MRjGOZySVmjr6BvEoB0EokqCfKREl/9te7SUiDh6L/3CFHzZFRNnZ6i+/pkSr2j9ZbXCyuEcQSU
BcymfHU/8Jx/PqeP0dWY01kc4emag/clhgtFa5Qsjv6lUyVINTbSMk4hoQ4b4+3VQfUVKsBywdr0
aJKRlfsyih0lTLgAfEvUqHQCYGG5CCKXlJ11PqRZZTcUlIhWC5A/mwI7m3DAawvrd5b5TFBSAqC8
yN+ef8ZjviM+YxahakJwmQwaqU7ojEDu9ZKcnQQdMkRquen0Xs4v6EchIecP/a/33n8G+wqqNNfq
8Hz8xxU6QZrDpXsPRrceZKGcXievzbXZeTazQ5dI5bTMCW0Uir55YHnSE6nG/7IsPQdK8xVKHsKU
/k1YIm6T2YIeHfNNgO5QrRDv5KY+1oarPf/Cxw1dfOEsdtEwRBPzFncApV9bHW24bX0pjPAUbLmv
3nGtzPHNzAJYDrVew1PC3f+CVzSt4oMoPgdES1XHjGyABwn4RSYF3ePGGuEbHMtjpviDlkA+qRhW
mm4Ll9IcF01BRFaiYjwafQYuSFp7duP3XrrSr8/ncenfz2JYXjSuUFXYKG4Hkxv4lUDV4wTG2LDW
s1q6ZOaQZ2hMQSGt5LBQKvsyWvQLGcmJ4R6Y1+mRjcQX+OoB2GcwxXAu7HBaLOMjRe+iWQkqC+/u
OQoaXnRFC0srFmrwYStDLHWbVe3Kjb6UXN10gO6usMTlQpbj8HlwIYPYu5VeSFpHU4a1GEmtJb0V
X9ziwBfXLlVHcMFyrTiJA+TkXzM4XsI+Jk1gjWH1gt24MLbsoBfdQmbVbpGmoZ3DOS0nB6zVGx28
IQmTRs9ASDZ5CYNl+Eu1K7ts4aK8fd3dV2R8GqABg+fiuK+9F6Y+TXKwgQ5jaiJcWYWlXGGOkuZz
omMoyEw65NW/MGaN3L0H1lKOt3jerFSNl3KFOVw6q/hGqJoauUIjHBuG/ab8FxqdUs5MJKiz/rJS
BPV5+N4W1HsFI2Wo0MKzCv7GoDVz2T6X1l4Ht0fUgyAxR0g3qchBnRQvfDLacAOIQCRUri9FcyqG
PQ8NV8KHB9Iru6fBTwpCSK0Z5TDq2Y7PDQa9Yx8yWGOlpvEkVFPjZAK9R5rhPmF/8jDWIdUXwgcZ
jrSQEpTgGJ2Rsg+8EPHaSLAkMAIKKLNalfBZseLB4I/+IcHApGC0w8bbUEC63wUyw9ppsC1h4914
KrD6Gg2Kplg7JPvxPLwsVPFvqPa7fRVXo8TlOTpFpFKeefuntVMbJmzG8/++cLCZWWI4sPAMotwS
cZj7Jut311s51AvP0hsy4O5XQ0nQKxIPSzcme9QP4UIGqy7ZW5WoWrg/5vDbkYfxWcoia+5Ci3PV
5KW1GZvSkHhAE33tCTBlko/23+zh1vRw/xFaMKBbHUotciTnFmUmVqi7OqjI0iFeOXILydgt1bmb
LB6mZVQJRX5nZECxiN+F0pfh8/B8hZeaGXPQrJR5FYldhA2ELHZPQTUSKnV4RiVmaQEQskHVT8OO
L830CsioXV9LI7qsAl4WwuIcTUuLZe2zmY/KGRxeFLzi2CvcIZwAPP6pniopgTFqvgZEp/QurORE
SwXjOTY2i6DKLnLY1bHV6q5RGTDfvASbRBNVzhB1CAiJ34Mj/Mt9MsfEDgOJ4lCKI9rZ/V60oy3Q
HOyBOMGOVoGLxWE4PV/KhcN6ex/c7RO/zNowEbHp2RjS00CrhNzl+X9eCvr0LA70dVUzooegTzXN
NmIqDcY86He7e4GBmhjXa0wlKJn70pO8VozofLmMyhHgRSQVMu3ayVkGjn+/K79m4eDdcoK7D3Wh
uQp1aaSFtdpp1anZJtsfmPqAtSOa7dZfeW4vbc1p9LtRIr/Is4rGspVU5JA07G36TGsLeO7BIxde
z1Za9SuHcCnRnQNjOxbC1egqTjx61gY/wEafX3ZgpAuCEbcyyG2xHsSrW1fp7oNgbUNJwgRuSi1a
q4xpEE+LtrBKUwH2MsB1KTcggRveOTbCF7j5Wb4kD0gppJVfsFTon2Nh0fFHf3b6TLSawaqCAzH6
pOBSKmsxWXockm/Z2t0nDmLYkiXcZZ0IRioJrm4T9l+VToFhUduNv3IrLtXi5ljXcoRirtBjJgmz
kt3bkoHOYIOMBe2RQY32aziJpe+Zkoq77xmJMZYYGsG5rjS0m3Nw4QMrOJTHNXTBQnYyh7ZyrgvL
EQED8HYl43V87LdrmNylfz2LGXULH5www79mhBeGvbauzkTgQ+9zf6XsvnBAb6tzNzkFIzQC0WOA
gTKakwtNFQlVigL8K4V3V+7epTz/VrW5G6Qf05BAfoXJTzRo3TXZpx8rIkq9NvT8o2FHIcGoIDfk
wdIWqgnFLy2pUEMOoCu/JkWyVOuYQ1Th4cqMHYXfAOslyArBtkeIHcCcBIiORXJHXkU1I67wKlfD
3mjqN3EwefDhk62ot+gSIvfJt4QD8ak/KwF4euE8iCRzmOrgBvCm6PCDxnOrEptsR2vB0aAMjpMB
ZddWRlna/NPj7m7qS5+HJ2aHlKkeXrnMKocNCUubGqJuI/9RiIPMNmbgZ8jv1BCkOJ+2M9EciI3Q
X8jPtJODaA0b9RgBLkhzxCqRCoJHS6gRcB19aLxSD94DuAmCTme2nB4wcHVgtgEDxxP4zFtteIUm
YUJZZI1UYpuQ4A9u3NRf2ZMLB2sOUm3yzJfcAj+GGFKlqcE0oSFzLoCVCClOf4VusvBCJ2eRB9kq
TDJ8hLhcMMcRXTvuVPio9axcBQtv2jlmsBkjyH3n+Ia0ARGEgnM41HF9bq0RuPBCmIMEYR0EL8Hp
ogFt18idUW43zK5VwNHV0J1H+eP5Fl3YoXMgICGhmpqIGKbVm08oS8sTMpx01vpyS2/zOQwQ9dSW
hUMnmhkQ5Dp450GJ95HNq8Jb8tm+0m8CxFIgTuRtKSWGmSNMfFQP+iBrPa6lPTBLcAIqj9OmnT4P
3eyotyDLLvmJmocrXaaFAP4PECDM6eClOn0e+OTFDs8BRQT2deWYLD1a5yi+avTgnUjgmS9GCA5y
d0118Qzpd03s5EYdbVj0XQaUMLljbD7fD49ZdwKcJv4OWc3oj1k25ct0p4oIDCZlZoQcg/gXyj1a
TbRZhioP1zQjOsA5ttwNKyMvQINgbfX3yPBCJYOMxsj9N6hOcanC+4VH01vzDHYf64QSXqHpgC+V
ttElgkgTnl7a2jPlMYkC3z2LFlLgSUME3QV03bwPuO7Zo84qLgLk2TNddXiPjGHbbIGJU8GbSE/E
cSxlqGBvww2vZ2YDmyPZ/1lZg8cdQHGOAvR8ifVpBpGrU1I11dvNeKx0uLgZlb0mWbK4zrO3TUmx
sHHkADlKdtJbClelQGkdHMWrqxYK5JIdV+c0Vge/kwNoY+W4PI6Z4hz7R6djRYZwMXLEgP4lamCN
xAHqv7B+fT5zj4+7KE3B9O6+HVDx9zMeEyftffDgKmcNobXwgBGlWSCJOqjXhiwSttShP1EEx8l4
rb8ZHfWy3GkPxTZ4wRbVAiM7ZA5dmnGgxDb3TjvDytQtJFjiHPonFJBqveEYSzD0PyHZCtsKoI3h
XfwZdEr/I8JGbq0gv1BfEKXZw2WoxsIvOXROWmD/4DOp5AAL/yEPMGqGETLqXN9Qyq5eO7uz+dW6
7OPsX5xjA3uBIN1h2pL1W3ItANvGc/SbV2ExbNUauYn0VUbj9Bn/fP2JcyxgmzPUWPQAbjQnAhIf
smD0uFnTbYEwt5J7L33MLJ404tBSY1CjpSwmjSnS8AysoqJcubYX8lBxDuATCx5achT2o/cJhSNC
axUokHnKC7UGPlkKx+IsQMDtZfCbpiAdeEyf0EUOL90vewUiCTYFQQDWK2hc1GGw4dKqwtR5UNPt
qmfO49e5OEfyRWz4H1jXiCTALvVR2CeGpKXggEe6EGqlWqwcq4WIMQfuVVQfxiPbAG+FYvhIVrCY
34kNBdvJNR774xcWLJj+jklCKJTeQE8IAFeHcnJJqIMPfdsEiCQiVUqIGoYr2eTippg1xgeYCY21
gPAndOc+UN3yE9Z2igAB/MZ7J96I/i1Y0zZ9/PBBSe7vr2JdiYtZL0c8DFQGJL/cqpM/jaT3gt5X
sfqvwvlcoJNNKJEjXTh4u5RPffJhnihxH0LJpuz8Rs4TqZWfD7QU7+binK1Pux6VN6PjK2EHsdEo
hMPJW+yqDchMiQrBcpWBDGVWyFlqsaPatu9p6avM2mlbuo7nIimCKFaxELaj07p2l21gPCinkNRI
NRLEIIj+wr95hKC3HfRW4lrDN8J+4/0ksZMn5Mr2ubUjH0TFuZCKWwuJBKl8yNWWF/CCZCoP1W58
JwXNZ5yw10YX+mHiuGvyXVR/DIWLRwOrUNlbAsvUIlPauHjp+lRhSZDm4L+cD8IpjE0GysxS72ll
U2gJUyiJa6LSAenRGCmZwUNsmEo2dJ5rSfjZoROV0hC4I2FRfqmEP0Oj/8slnsWzgGSCoo8ww8TG
tenf9AJ0hS0ogx7vSpM6Zpc0ks/hy8poC6d+zu4LpC6l0hbeH43imSSkPDsNfV/dm6SfoL3mf6LW
C4lvqFrLK4flsWCLIM4pfxnlihQMqCCTDOItfakqVJLSdE97ENmLXyoe0HLvwHKQhRovacgZ8OKV
+TTS4iB1eGHcF8UFihBQi8cRgCAxz2seA7SCD8vnXoE8ZDOoOZvJLZVClr6X/4ewt1iSHV2iNZ9I
ZmKYCkPBmZE8kSWKmfX0/cXpUVffujXaZtuSQvrBffkCI/HU8bwO+n/swf9R6P5Py+8fB6Vp5MNm
KDMZQNGA0p9xyqb6m7bLMwMk4smEsd/37EsgmlFeAzn5yYVzU3c/mIPbcfG95Z9jLQVr/GsWr5UE
oBXOqmB36m7IXoXsMuIOjme0dYvyIAfVTzER0LL5ULLLdby9ewhgUeG20qvOIEfUqotaB00j2IJI
tugvBhMOcbaunAh2Wb0tXXGahKCwvJ7sipUfhxmJpVQnyNWO0Xk6kr25/o8R6b8wrPAg+P8et0Jq
tPmgYeUrggVIrvAo7SoXwPalDRN4d8J/DDX/5VT/J506I5h8bDV1PZrYG6kYUdsxWQRxjSp2fbKm
9//75vgXApf5T1J1yoIqZg1f7MmdT+SmWH7+1wVwULWdHHD39jbzwU0ynTHIjsbbJHkkWmmGLTv1
3NjyMQe89B+Fe/RRv5sSZ+wBM7EwmM4DZg3mfyzIf7sU/snFHiVJJdGCDcWBnFdfWLEf1MvmiXcX
mPzNcIYBDTLceEfK3P9qNP5FpmL+k4mtRfogxksmAgk3KHX7B3VjuIBESb+kr43pxs1lk57m5nvs
ffGhjZzVtBfzTZUWux/qVxlJFYqV7zHaXIWplZj6BLauq5MUbgnop52yRP+Pjv3fWpJ/MrszGf2j
oFAiSj3p4JtvZTwTvPVQuEteH79bCKYhfHfvYvtfkMi/rNB/8rxJTW6WXORX4ib3WPhxqO/663+1
p//W5f2T0J2tVZ9Xd4HxhDQ6oPuWz1rDEw6nL/UJmBwTfPwPD+tBe7Ieqr/psSuc7SphnB3Uh/+a
cv0LYG/q/+xidcWqi/6+2R/0ffZO1lCQnaRQcvP9dCgu5QnkQ8B2q/xR+VP+73tSk//HTPs/nL//
Pzq4qULrICv3mJTZkypaD+L61gj5VzWND4TkDgaskESypRxW0YYmWRrfFOkx1eJ9l/Zu11enuo1d
mVOwelijq5n6dfcw1bdMI0evyp2WsQPRiUS0W268LNcIZ2JC33+SaNwP8XrutHJn1kzns4ZAngzb
YBn76LynAOpoNq3IKVtiKNPusEUDKMzsxUXszfhTFomnREj7xOFRkKzV7iwd54fat2TJbRfVJT/A
NuWwKo/F2J5m69Yi7lLEEE6bN1RmglTnIkXesJiOIH9y5blDNPujWX+OaShqkyPxcTXzPctUKDlk
Toh2NH6VNdk1RfG+Wo1TGX9xb+3MpXfyTW5drpt88JvlVSx9YQBTr80uc4oYGXQ+pba8XhO1KG1F
as5xSYquuc7wnNK58bch94Zx2VMsmV1IXNZe1fSPKC4O5Ha+TlnhWnn1TP5u0Kjqe2IVztKXX8ky
X4YlCSUrGBtcO4dK3A2DZSN4kPvs2KQdHjYqu3CVswrzGjWtyKyviUpXiD+uNvIccBeS3/M8KOV9
Fv/U/eiqmK+IpmonmcnpW9nGhDRPnVCkjI04PLSz/tGbytnqrCzojFEvPaPUs++plNuvsW5LHDFa
EiIqa+EJYmREzpKwVG5MumIoxCR6lG1v2DzF1Z46g6+cZN1b1cnWFA4vhL1eZWHQLHRvid7Fb1pd
vWblx1AM01HLtUBaNLeecnNXqOuH1K/Frla0/i1JcFS21Opvq9tgm3vcEb1suEXJZR6fO/2SEElP
wDReyuuAGeK0wwmfit6okmvSOXlkeUoc5JKTRfu1KomIKIlYNK2RCU3YJQS2PuTtivHfT6TacnpV
kA8mhywOy2w3NPulu/SUwkkeOcrYuBFOO4uNXVky2+Lg4qzK0k04h3W3FIIFl+UhPaojCffOqD5g
i12oOxpRvLdM4XFajkkPpYW45c4BwDY8knwVJ8pfxO1ExkY5w5LsRLeT7EhYD4XYniJMAkrmKLhQ
Xc0tebQIbFwRpNTNec5vDevWeFtFIsZaUjxvmjke6+63bH8X9pzaESoifzYLi0SZHvshCcxcfWVc
h7eDQUsiLG6qZtD9xASTytGhS3cS9rjUPFXqdYue6lmuQ6MSL5gLXIpOOnVy57UEb4XrEL+OkunH
Onji9phL5xJLimX+2PL6wMdYZ2aTAp4p/UvUbs5kDYdVjOFfW/tZiaxwqOSbsqqPZNoqT2Y097uS
KFwhcQVlKQ5aBijB5m3KipipCg8hlobKAKvDZiezm1p01OJVaRN3WbMnLDbnlXeeEE3bGn7dnqdt
ax2TdHRD8cqp9BYi6sfOL5ftdWoRpBL1NlkCtai9xOfxvVh1Hmp5mWYydAWsfJIJqDyFXk40jBAz
yBo8gaWiFalPe0aUBEE689MiZX5nbG6tKU5t9LwksQ2l1q1kT7xrvXB5qI+VUMW4b54Ew51AVUQM
jz2yrtz7z1FJhVyOlYbHvWwFWapZfiv29U5JYLRbevPeNuq1kdfoWMa3eb6M7e+QdTbJw8Ma5O2T
yVvXU9CiwUV3wO4o9doxRtHplYMu7FKzitxqPG8YkJppexSSIiwB+2MxL50utZ4iwoXdidtQEfSb
PPS43Qv5ngc8B21xAnmyYg8HwO5ocLJdRKBr4zoN2EeiXEqKB5Hg9+IDZr5p3UhcEacvsuY1W4Cu
8VFYgbjuSB5BXZjpzlA40hff2W5hNjgNgSSmTba6BJWRgYBiT/jJ6+l5Jr+oPoqbHZePtXRNsRuq
vIEGJm59UzoM0YOw/SUlEr3qWyqR65N4YWC1mo/x89QlOyErQj0pnoesxU41r+WgL/cJg462LwNz
SgxfQYWnWSQAL3rQc1+NioxVe+70Y7c4Of6xuENqXGkap+DdRe8QK0+c5OlKnNKKW8yHxigh1g4W
/ZVazUjOjcbRtF0iboNT1Q2/IR6GU1sZ6Zd061J/0byoQOunO/J9PAvfsgwUwwgQg2H/vBiOpKc2
i8eLe9URahgoKTqk+DprsrsZAxn0RCkap56AIjPmEN3C8q/Y8HJA9vHYkMSQ4/0fDnruDDVBYVk1
v6v9eFkGgg3IUwD6WL2qOJLnlcs4RREnNnmjtG8UT0i8VmFmjIvFwO81LSeZ0wGJBU/tM83PPU6g
OW3RjAbzVG2hktNLqr+KiLJYddf6nInP5SbYNUjAsDd0T+oZsXTPuPYEWn+MVTdO0AW244NWn5vJ
63FLUgECCEYticUabtvDBMEnGx6RYlZRR3xZ5REpYhremOKNrz6vK+dRtfg6UtNeHp1hXQisdkfx
w8x+DHIpBtoYP/0dTQ4JPHBqzikIL5BmyXKQwtpSHFn2JcmzuqcuftbqvXI/Kmx9OtXVgWlUXJ71
1euwigahVu3acJqGc+5dWG7l9lTTtKijO0WhjKZtDKphZ5H8Ccb3tsUH5o8qm2NLPknf8k3ZOlp6
e6LKI7d3Bsk3pMEb25JzKFsfm1ULY95oE4sXlS60aNLhmBF3VHUd4yjGc47abp61LfsMswEvFnuu
mDW/6Ca4kZR4ma5/mh9J56XVxqLNHEWXd3FfHLCe2U/3hw+ia865P5IQ2m4EQdT+xEHf8C5AboZl
2aPTd6R2dKv1XDCln1rj2g2ONeyLZHDlpQ3WcaqctmuPGjiATpK2qrSXdjjKwi1SikMvfxIgXa0R
mT3DdFVS4YrkxGnxZsTg72k0wJSEvS4Qf9ri7rfMkq0uTmZmp3lpFY6nSiejs+4Oo2zUjrWtVFbS
To7fRgPIaFQNiiqxp9ijKEtkw1/LpfzaJi78zFDcrPQhL+NDa9WBGuv+qo64rvTuuCn2CPoPaCme
jIb9m4dcAoaKpW+97dXV9OWKtlLWg6SdL8v8xrzYbtXeEbFt68rZlQnCW2vVSbSjVWjwsqv1YG0t
8cRYCHCxpfqtmXsfYSUhfqTJggVYQkl8spi8VZERCNGnCGQA2mZv1t4yHkg5DaxYJvj0vpgRAkWV
apsPXRdoZbRvLPNvVWLFnTLhWlZh1IifUkZ+Vcqr1qY2kJuZJwYy/zwwdtoC8waRXNNM2zIOEL5b
qpCt+1jXJbA6bF2ml9L6kMWXYXtRV8o6rykeNtJCpMFfiZ3AnTwKE+wCKQUcWc8eZ1n5ndB3OSIx
HlhujbDSykubNqd6smRbqYRQb1ixQrczJl+uA7HMvlWj9RJrwL30PlasN8LjCWftKt2bCz2z8b1a
yJmKD21VzsdZ74kcrYYkTNZlP+F1bCPmfZxq6aQPa7JTxOm95g7fob20grr7lLbMqzLrd1nIWK0z
Z9JfMp3yHco+OHt6JdqdZESp/MozGpOpJDRwxuFhat2+gL61jnuq2bCNhEMlZbukiQKSP19wTjuo
qhCsMyXOVKV/ioWbbUxGn0aovWF+iKtBkcay00lh57SEJVFXZy7ngwK7uO+OW/aRWu+ixlFxNnIr
sXM2fDWRrIjBfu41gEy91ntCy1EyLdhqMO4+9NtCvDNSLDu1xuS4DOaui5RLY3RHjaFb3JSHbbGQ
sNEMdJFfxJlbSxWPrxF36lAzKN/W4xKXfrqljra+Es3w0Sy0aVJ1KCU2FIhrpv1m/XtChTSUDXHq
KAG8VtO8bewvcjo4ouIn8lfPrNdUqpsgPTaYJXTzM8GUx1ItrssQozQw+UnE/JxHfoPcr3iVFytF
m/Lad/X7qli7us9fqmR+kcFnFvnajselSn5JbSDplMQ4ssWmNeJeZH5TCojp7Kh5islBlViBt4Ek
DPZC7uXNmRO2rj25P+QMoSV/tYKyuFm0A9Qa972rNvvBkndSReYbt387s0pIEH8yxjZsU47dVnNX
AWao9DmLT/rqjhnKIVX6lYvxTZt/WIQu/RjnhxOVpdclmRvlixu137pB3LjyW0/eZrTHlUKun9Oj
pIi2MPzqpmBLpFJXz4r5UKZuaWAGDdRdYwq+gKUq1buiZVcrkkgkEvJwRU7S6itnHCPUuXZl/W1L
iv1q1s9tCnugL3ey6JQiXsKIaArNNay9QZ2ofGexy9k65B+qwUNyUmQYGU9u3DWpp6ZPEera6i1R
XBM7dVE4muKu/GLA2GlOjFtz9T4rb5oZUiVsS5D3IBnSPp2J/umTvWH5WstNTZty0Jbxus3mKca+
HL2R2FeuwLh3GChp8aqcdGfCvWbIsaukJhp+lo1EJ7K5lLdoDTKiBjrk4mkZe3J2VttPHfmSOWUE
StLaTb6on3KQW/wHSRkbcr819np95vTsuGGm7Kig1RQfZDz9FvZPM7imSE4RGY+q6VrmR4yFRkcy
thxqzCCjz/U5gZjQ3q1fS9k3tpcFSV9fOAOgExkZUtiwodpzpPhadDIt4nUcOp2Gim8Q3NE4D0rJ
WXQoBoxGN+tsUgWreetJ+L8ACI9d7kr5SO4ORzZVdl/GYUzHpVi5F9MtyDnbWmSm9rhWgL6D26zx
CWOroB/oKJZhLwyJb0nYFaZ3ICEl4qj14uE3IkM2LVa/nWrOuNpOu2CKg04rcH577lQ8NYJS8owi
4kN0h6yI3TpTqI1TVxeXy1wboRYzb1eVHzHGfKbsdlztV2FWfaHwIxzVlrcI/UZXFeEqeoq+r8s/
g6NnqWg7PAm4NMpCGWalbSLbZpITju2HoYYT5Pp6/eybq4rqo7KZLw3k1HACFDbVdz55xWpXv+QU
2G2tv5R9KCfnQXgj3TsQZtLKTEwCMI/i6ZuDS2qvaZ2kgsooOlhctVONSC1ranCyWkt/7lZwdMuG
MT4k9Ty/a624vKtR2wNVmqO6F4TaV+YlyKrBA59onSTJfZ3A5mig85WRfGf1n8lei6sOL+xZ3Rfd
sp/jNJAtgg/07bpJMoqp3B/WKayk7mfT9fRECfxkiXG1g2ri4NDyNCjNY1vOf3FM48YM046ixAiG
pHpsTPRTkWk9iqul24ue0L2sEZnFwkMtr05PQjSfyxXX8csspiSII+lPMCWvHqOfdX7M2/PWO82H
0n4zIxyRftDzjK5SOMW3jqFQNnXeOt4LOGM41K+CTIoL7lNYUpnBfdhi0pGppyZF4OcZAllPrjTb
a+VJiz/Un3XKX2+r0pPa20XjJOpdnhCyY9XaS4u9KflaHztR5xOJBsSwlm/40VEIVlB+3UE8SCB2
TUsYfIjVu2Vdyxq59J/+JV3UF+VdWH3ytqVAGl1Jd5veL9LbmJ1GrXeYHGvXgctai13ACpSsWBIn
SZDX547/Lfh4C2ib3RenMQsrrPYmp8qCFoc766JkgU6CMaTiyvBaUsjoguO9QKFTP+uYyESPUyt7
Y2lP+Xeq+xGscylUTwpMxHrDXe3LyHK7iBh5vrSo1vpdphzKsgkzPSAEHqnrPHwloyunYZT9Csln
tD3Fw/eUb2Ej+R3uM41L61cBE8Yd/qw2Sb5961nNpTY2jlPobDEYWL6nkNua2s/MT2vKzoWGnavO
l7E9NDzmG3KG1cpZMpZGHuY3pYnpQB/bzOMuWTNXrrC8yZITbOKg7ZOjah71i9YcUZGbeKhBm2lc
61uYWrpsLzZeSpCJ6tJPobSRCJ8zqscmqNXpww9dtqdMEJDti1jMI6q0nksrbLS3REKAWMyPuvpt
4I2aATARUj9zmFVvakeio6B7anssKzcRf3oZp9Xqy4I/V/4101Vj+q+gLa89jP0kDYDjJJfv4ExD
comasNVuVX7qtGONeh4KeIl6HnKTKHhcemsXSnJIQbDVP1XkFYRHF6VrANoNHvaHtgxWlS3DXYaI
GXcy6W7yx5UUETC4qM9Vr3LM+qMA0EJ283iiHGlQmX1T47lts5OwYHota9v84lLpX+pfrfXj9qnQ
QxVNPjn3hMIMKDtwkx0Ua7pEZf1A8qutNDxMsuPFRysKiK1MzGc+i1E/VDc1eYmXCzavwvbcKVQ2
SepkaXVuBvp4mmo9KaEyjYEu8uG2U/RaCRuSafJ+tFDFGypvQG4OhVUERpWx47EEs1wpuQp7Ffve
CtPmY9nWLzq3ZEERJic0s8WLVl/j1a7Lh2hgyZ902plK5Q1ACRRVnHdJ21yd2Lyu+c3aNsq+E5P1
qbtAV7MN47jW10p5bqOzRkFbMwUrfCVyJ3lXFocUnfWoAB7mPrhVVoX9Y805iC9uL7Nk6WtuTeUb
+se47UsBjDdoP/p8NyP8NT4VAl5ELk1kg8sHn8tIglkkkVD6rtQd4KZd1Hst9TFhIf3BMvzxl10m
WN6g7piAzlQg2zU1npvqdyw+9bZ/AG+HhaD0x2Zw1Jx398bfWmXvi9LZbcfI0HiELGrx+npL3CVg
EU39sJTva3recAiJ3/oqtkvlIYuCin48tg3rWV1cYDfrnHXgYEqgVCHsLMfgpJpoxACBCqInjFep
PejQjvLkMFHKco7oTtez3o8Z9/6o085LnCmb4AINUVJ0VUgFRLOcsh+JzmEtRAuKahLTbVAvCyGb
5UfcdfGnWn/PxVvfOSqaIkxorEtVVw6WnDpYiXToa3AU/QKJYaqI5AmM7ErvVMlcm3phG8qLSVkR
OfXmiDBi+4cW77iSy+Mv165KfS0LR4+DWPnRrMLV9Kc8doosTLpgVHcMObiGJ8OZcdJvnvEJzQpC
ZITTWt16Msib85hdk/5VqwBwD70wexOagaz4WKxQEf+o6FohdnSqFJk6JjnkGxK23BUWODhO2xJI
YFeseaoXkXrETjoznCP1NtQx8xM+H0YthLFqdv8z1zt2SpO4WReY2a7rKF6eenIj+/g30g96tN8g
wSauUQTTT5tRquHghExf85KXhfzixZX7C7phasGeBk9+skDcjwrx0SYtCuCSyF5OuQIDHZREyMI2
Ltyie8n1bjeUDDwO2UjRaIRC/7mZhqOn+xJ/s752RGNXQXEm5EDmOg2Mc754qvyy/Srpq1w7xEHP
y2uETJ5zWa8cseTtk37kxpVrcGKVJ6gkgvbTA7c+raoJtm2X9xwRztGCONzBFxBMEqDDRGD5WVRv
OGAEvUpQgIAXn7iBjIg8IXkn69/58tZday6WZJfi20KZFv3qxesMExgoq+CoVR1liFw4OpNOeQ7s
CP5hz324wpbUjPdYOfUqjjm5Pyc8pOVZng+shKIFI3QU5Hita/VncYDaCdjryuprCvhgXKfFxf1J
oY+UXgTm3SpIstDq7rQAiUHGMGyj/a2j84yNrBWq7zp4TkLZvFvNS00q1GjrJr4DL7NQu/Ae7W39
ueOB79B+DfEoLg8LlCJa/6YO1t5rMl+cnVpwo97rhxCbWjH9MKcwzyp3mZmEieODMkX2ZphBHGPx
3T9UCzuM9lPDVB6W3iVrHuPJ65pdO++755YIS8y9/+g9I6iQ6msMW9H0otsIofzd+BtzN5GcWsQc
fCdbNiofc95N+4H5wejJ3NG/SraXfksV03SineJI9cb4wxzeFulBfVKwIZCnh/5NWYOav0jxtnUD
qnysYmlHDULelkMXH6UfmyI6CpQtzBO0ygi5ksFl6BZ4DkF+h+w4ei+x9imlnJTeUB4A6y35N4nd
ov9KiwCklWRxc3mWhEPfufmyi8SAhk//U3PD6d4z9acZPwF5idq2sw+ZkvqWVyaLrLlzGpQ6KEHe
i3O0tGGnn5hj28V6VLl1hREU1m8U8MGFgNTPEQcA80H8q+tHWolC36lxbbfLQau5phf61tDIv1vp
R9Ee7/g/RlCcbHJ5/R+wdF9yqp0d02SHdYzlaPWO+QAsLhFgKNm+9CwUyV8Wnwte+cw3bwik8xt4
s82s1Yhu4o25SU8is74E7fKsFbeMNZU0mAdjTTk/quHQnBslMFY3WnzQEghh+LBjulvCbqSXYXfh
bxR0YthKPuvNWD5GroX4OGieETljHERN5RJoWs+3LcHy4GC1N6Di+XuMW6d+U9Ubr13s3QJnYj2Y
Oh+oekby8LXphyzCUZ5gYWzGW4oaoeWtrS8a45n0pRd+t86RWTjGytzjcPeAV+88NseKS0dpPEuq
3bH8we3BiL3sunWvigq+InETYrX9hleckO+oopvVm+BLCVz/QadCASCxufsifNXSDoUWZPmukByL
2pV0EhN3sSEwTc5ov6D15RQibl4od/kYsDX10gfhFkiXA04qfNF6ST7XgU69ZDYlO1Oy04yzBM1P
Pg3tzpK/Z/5zCycjbHK7El6j5rn5rORoH2XPTE7uTY81QtLvsPnq3/qTCqTfLYqjFA+dfpAmLnMJ
2fKzFb0uCaSQ2uElUKtJFNqb5maMxDiJeypnnQn5ZIvT3QApdfMabjf/WhsVVfOkLuVh0WnaVH9m
beXIUG3hSUfsUP6qivReS2hvC7C8hUEG6qpOVrg5DmvlDnpzMv7f6x2z/JrwnXWenYSAnLr+VPE7
R7miPxit/CYAQNiCNt5n2HXp9B1Te64hE+RZK3NQIoJC4v6pU9p9vyahXNWOPja7ron+xKz5sCbz
S5DToGW0bOd66qj9Ts9zv5xVzzA9WZ+4WOwq9lW62StEJgiktim5dfIjJ18ybAT5EJkBLThReZ0S
Ss3hDsMlrqj/MbIvfyxB2aUKJrto9upLexvb2BvXv3FSXBgoPRcXmPNO5SeLiidtyhgsQ5s42Lf5
k+Z1kr+ZfsWoRRvTv0Xfy4xOFnN8r1SPZrztHdWcT3mL5+owHdaBTVyCicnIawCp5fRcP1r9e6yJ
fjZj69bmfmzkD0AAfj7ek5Pkx2m6N/YAtQsBr013r5NF7Ly5gpZu8eKW47XZTmBq0Ta9S+YtVbKH
OgozvlrThEdVuJEK0OVcExhbX5PkxL05r/5mUWMdtb94/p1hWscgADYFPhYUhiuphxnqooJbVoyj
lsNRey96mQwPd/RhBfgernO8q6b9ChLLsIpRghI/WBXzC+Y8oSYdNh3IXfaanFNw29crMFG4bUzj
TtzC6eiYuq8utwp/3c6OdK9GoBkRIBFMYh/W67n+MeBc5cZ0BVwGpZimqzDuhcdtOGJfj4ZyMt41
M+bpuoUclMbOamK4Db86Vin1Rb4tSljmePeF5IvZOYl5nHrT6NNwq92Taj3CdsE+FjqBIN9klj51
Mu9oVt0lPmRUGSIFAn4tJlZqDIxijKSIP5v4QsDr/qsw3sd5Z8jhilMRSUnLzwQnsGSAd5k4y9WR
aq30csbE0YK/sJLs+ulSZi+Wflrnc86UFaBX26sDfDvA3faev7a0fjGmoP1vWOMwPblR5FGiSPgz
Pk/rpZVuw5/1U6S6PaaeHn03CwBWmt4WfXyXuBlWvnlMXuvms4AJZs2H6X+x4HPqMxRVBldA3jVM
jnlsJ4lS4j2neqSMLHzwO2WxrZ1FSFB0KfKgqG7WdOwmTyguIrPlMT+Qu24q5uv61oJ6/or02uCe
QfNTR7+a6eQWTT9c5Vx0eO6idt4WV+N5Lw6ZF7qzqhSuTvWSzgTVSKWXpO9NexK/TL5mzL2l/Inq
lxFHVzW/0gIyhGR6pKqnrc7cQeX+RDHYS/u47g9qxwwQRyJGjKUYbhOdBMgxUJ/PXh6onU568ZJv
jNOhs4yQA4reV3m8xSvWN4u6HlrqOFl3reG4SZeidZbZruoAow1fPUTGPaBT9db2fRGZ8zuq8rve
6RQwaiyP7kOBttJSbNz7m1ymsIBFUjg1iB8lA0wfC6Fv9t4/SbQmjTMou2XzlEfrOnUv7WtmOawH
QFDACilmuCX8FdUHrmRN6VvvFYWm9NYBs8TZTqwsd63sGIZs6SqG3SSiK1/TinG4e6/d3tfVj6Id
SiDR/GpJC72AniOxZlJ0sbgOaomHPgfqsG9GOhoLr3/50I5fSHKPBh6/6uYLjDG3r2iCLVE9ze/C
3QlmOAqwNLqGDNbBTzk0xHChVao3jP5OsQIr9n7PMFWQGy8aT1t8ztf3Nn2LE88SP0RGdKn6qudW
oB0X0Vt0Zo+HAgTeYvyDUb+Y6s+WJH6NpXCIW26aCKPHFxNsX2je9Ixj1k3II8f0ePrEIjvJXXqN
CpaheVw1LK50Xg5EffV3ifZlJgQi8+skCsWZB5Tdxqn1rTIPWoMZDoO77dLApYsZgELEno5NxDkR
uzpbu6m/s+ScgkzHsdNBIom7ndmVzkowFg1D0n1pwpNSzpCDZjj5yD3ZIbFB8Q71sUr8bKuoIcC1
dW6pVveMfPZWDT5OEQM8KPllKGa7kYzTyESfZBbBUeSHMb6R7sesO7YgSNnU25PR0d7nj0mDI8BU
aB0cKBATudnlOmEWJl14WfgJvSKTZxCT4dVsPk0pYF3SjAMpCvOpqz8LizWRArhQnZpJfZZM2anM
B6F37496elCHS8kvjItPfpqRQWM0Hwr1J2rILn3NROj5Eg24/CQQEpto/rIN2BzR7FInR7DCOSrK
nfQnA9pbiQ8y0q4bdMhIVt1KfxUaHsqh4SjcPmvrq4/j+7ccWP8ZrBg9pk04qQZ1d+rI6uO8JDC/
yneubFMCTjR0e4KiXRr5R68DoRYLnjav4CDIdCCQMRh4E/tjlfz1zOFXut3pb1N7939ElcumnUdG
6zE9WsuZKJrmW01JlHZvU5HvFRNOVpLtZf7w2DT+H87OY8lxbFuyXwQzaBxMCRBUQRUMkRETWKiE
1jhQX9+L3ZPXaZVVZm90r5XKYBBiH/flvg9sJDwUk3aTdBKM+9J8CrOLCcsYhS9qN3b+4mpn2Q/h
utXv02b1Fufppjgo05uroV8DunmSjyJfEvdR14dgyvfdgk8VXssIRcm49tG+0nEOHzVla4n14oa+
Pfy01TrGXbGdHXs1mXatcpcoz4k+MGl/2dWnicSU9DvLxG5ZpS3L/kqU94xG2OKxH/tTWuiPuYlW
zeaouNhb1CgWX2YLLtHPKq5zgdO5fIwdL9LYvVFjzT03tZ/2lDwrLl57vVhBqQ34T5CPRlvtGskd
3kuL55rzJXuUEt7A2qiIrczERxjPe1akPUVyP+nPDlhxRYQgaV4tJbp2iNotB4zEUYZjgruPnCZU
r0wwdjOGlsAy1DiodevRsaPkZpgAQk3ETF8u1c50o1vlsKzDBBytvvQoW+uWsVMaaMZieV3UuwTE
IydSXbj/Ux7j5AJCmeGdDOTcaLrta+GyxUwRw94cB7IA9KqtzFLfSjcOvSZ1Mk+qzbCJe/Mzap0o
wAmFWpjjowgBSExjYG2jxnRfnkMl6POtqbnk23xyB6Mxvii830O2yA9PHD/b9OAKshNN4pcQSeWn
ZZu+Q/H5srJajlMZq40FSRivjX4nyqPBUhIOoURlXGO8spIFE04DbMg0MmZTb7Chrakec6EcGk0Z
PaEYa4teDp0b1fVFf5NW4mvldjY+LIH/pW/ynqtB/2gnjvgFNEVd4pXgWYq7QUcLcWV4DkVGS92c
2rh+tW2NhdEDTpS+BmY396lmnQeKN5EJZqZYgYTFvlnG4G1i4xUYb2ZMR2UcD7u2Kx6GUZq4WiFu
FwXDsdg0jcqXSWDOc0QReqHSmau2MbV1HPH7dlxsEqmns4/Bc+zK9lLorid4iihTfTK6dzcV+4Ki
kWaQFRtbLH9y4VAto/62lAenKnZJJMnGyQR9v9io4dkagpStBy6xLIMt5rNyNgSFtjQFlKfUYHD2
mCIdbUvpvMHbYoqO5JQSps65eJ7tvdIGuruvrE003QZxMOUdhFpxt/V1f+WyjoKegn7sLHNBq08V
9EgDBkwDzdLW6WSg+2vOM8tZec2XlDQly3s3tXv0FU6jVe8V7VNNS37E6eaMva04BzN+tK11R9VE
57sJOhNGb8KbRXKyyJctJwCXgBSRViHWkkSDsQZ/CCoKbOXs+EbEx613USN2co4DCYEgdQ6WzUs8
rhspt01u7BqzN/HeGJlSmEOgZ56/L81jhZwqxZfDc5vhtx8+8t6lsMZ4q9tvhLOwLU99lJy0apvr
48Pi/pgCsbvghNLq+9nqgtnm91ArOxF/GiZLGhSf+BltUftc62rPLdUP1d2wbc9va/AXtw0/2rJh
YUYaApFA402a6SuV/ZE42sLkw062Tr72mrrV0/g2h5kXNoLtVqZnhQkkRKXA4Q7dvOlah7rPqZLu
99DW6lqqs/AVLUrWmhX+aBU8Kje1ITt2+dU92HCqsimtsIyKv4F9ENe8yZdCBens2ADkRO4BBNvw
cQC5OzpZBFmabmXjHuJpwslj2QUU04ghX00R2lhtTV7cVQFSW1WZIGcD8o0YyvSQTg26VHxpCLU1
yCMyK48KZpwxaNsFEnGS1duouUEisjN47ilL0mt4Dyga6E6S8X4ht1JA3di2zV55WcrAru+E2Gmy
DqqZiscFtLMabTco79AunLs3xtTkh/HOHlaLKLYuqL/FQGVyOknJJlVQCsat55ZvsJfComVk69W1
PXwMy7vZbHXOnQY4WQtpEzOekNFT/Mh+7PTT5LjMOrXPUuFQt1Z6z4/4u6up/gvthwwCoWVQLh2m
dPsjUxpOMIrtT8VrWWfPmpjt84zNjZaQczS/09taZvj5cHbqix2/KC0q9V4tq/sNVyb0Thb2Z21z
oRm/YFoCmRFHUyGIY6P5XYPyZ94gfiVRtDESzIoGFS5TTdebe7FjTQibVn53dMJ0EzOOewPhaIfz
UH5n4Wc8IHdyC4v5B8hgZMIuUvL4PSrFrGrr1g4WGXSkI9TLYG6c8BpqJyPs40tGctOAQrxZ0/Kd
1MO4T7sXkW/63P6xiuTUJcPGAhdjd1cAKV8ZZ3tkb8CQY6z4fe1l/VNi655NP6wzejk0bmb02/5O
3tF3DRsyuTC/Yp30ORLDpWqOcwzwBL0q9AKXv/DtuN3aMST2mno7Z2aTA1fXaqRc6j7UlvgTKs6e
snVzhfDkL16+YCcgXC0UiMqpu35PaPYrNB6v5rotx9My7pLwoItzZ6VexCMmG16G9hHTCWt5LDBS
A7dEeQM6dYnleopmBYPKaw2HJh6y90GJzxnTuNkeJuVdjm7AQ/uamE2gjM+mYVK9OpJNMPwyU6yr
xaxX5OAMQ8eTNr9GtrC2fbvQAcL4v65CiW+qXfnvD3rsATExIHPTVln/kHASK4rlGGk0daNTGIhA
/ZBiq85nkdt3iknbFOo2rz6WmcaPyfTaRfc07a0Pq7075XwOUrDZh+PATvEvdnc5EB9S+11IAFi9
Wzlo8j1ZjcrIEx8xfJltIqcoHfmyd1kdrC9+UccYJBR5FyIa4Qo49qbKTyFsCFLoRkD7JN3EUVDT
D1MhYGfJdqhnwflu14jhMqkz6ZahS2pKVTG0yxzj2uw5fjYUotjdjOZgBMPwO24c8QgZ0KyGuJQX
GaPo89if8LWiWJt9VSXn4SJUpQ+qTBtvqM0XBwyFgEdlW5e6NDYJOZd9SyqZ4IpSbkXB+jaFwVvO
ght2AaKc9DD2741Ov+qa3t95ec2WQQHe2Gq9WvICRB1pk36jR8eJzS21Y4pVo6fnUlnnACKyomDO
MDguOgrOgipIPebtVh8UkNYJDZBB7CqV6BYNuT9Phnjop/ljUtANDUttfaFDD1eO+9horEpyp0cU
16x9be8n5U6Pflesju8T7WIwiJr1mHmV61z0Dlc5P+vhE5R6vs7S94aFI9OrbHlp1s0tFFeDAmt4
QqmySUC8TNlXyOGrbV7j8U3j4RaLp95+nSxUXe1ZRTRM70TQa2piFhv8OT6XzckdyQ6EcdM8ODMm
U2jl2tZJYv0jJK1aYJxGC55cFYa+y3ClDoFxP9xJjPNwaVyUVGc3tpn50S/NetQbAs3h05QMWyN0
/CKbtCdVfIdS8XgtWE2SvIBIsZfBBshojdqBCB6Vz1aNSKCkH11X/ERLjEr2Wi/drknDFwV5QZVP
yYQkG9sAN52VZ9vYmXRuH6jeSvULLr8VzyFhORpBgOjBtLe5+jXHLBUTBlyx8VUk4oh4IRehYicz
mxDLAX3jOW5VPDCdTVn+Nkobg7GnkmjS5EGdYo2y4K9qfLUlOSE0edN0ed9lm24utjYqXiQ/KlrS
ZfxEEgvcHQpx4NfN42F8liNoqKmWnFZS30JR0RfcIcdMtj1jNAo62tR4/zRpG5TNFVs25yTvirfO
UR+j0n0v6oIBGv3SngsFtuBe7gD0uCmK9qW3Ge8Q3FJ7OFJInCoB3HjUTxuHQBQEs4khIvy25bTT
pndMnRUZq1jB3sDQLgyoF8sG/65TK/yF8MsDrPmx9fpz4JuF49Bi0FHK9rILRcbIJMqjIk+CtTRe
x/nCn5tXeh2hWYzIK0ZUTtqSJbEuTfKc5DBXVNa14H+1bFn3Q7+TKhDIIg5sNVwRK540oJZWeHmf
bBL2v7s68ozyOkd8Y412rJ0HJMhjOyB8C/uiRdUWfLqIxvbXxN7IUlbkh6DVaHh2ev5/ifvBYXle
NqYDxddyY1lUG9a/xxAhr5rcXzJrsZ5jTt0KCefCNtFlzDognDDRcXoCa292Xe6K7eI2yK+x+VCm
qH3MQqofVW5zNCSkmdBaYGN1H+oMw2nnp6nFqS7iKuzUgbmUJEpnwabHLm6hGV7t0UZAcqyT4oib
kzWeFp6quX2wmegNEQedQCwWHo+xQ+Yyr2CARd1rkwGnjNO2Mo0zS8Cw7p7xIWcyFptx/NEb51Ck
7toUfMP4X/x5T6i7bTFuo6HZJfxYWgfDPzxX2hhY6TsP/u1cFYfEdbZht+FwHMuj9RzC7NQ1a5Wh
VrpK80K03cUZPDDsfRy+hS1PRy4U4Jo4WR7qyAp63G1zmpBixXNNRVw1spXGvtig3sStsZ5Vr1l+
TEitPpS7pnx32cVE/cN9chph48pvV74q5k0633BgcfIRqRgpcGzST5SPkZ5u03b5qCgaLasjstkf
64EQWQo9jueGxJ+ZFyN9C8cL42nVo2HV3MVAF4oTqL1y06t268ZG0FIf7813L8aYoh2n9I0hIODn
ajsor2OTbWyabN3koE8vNWEkfWj2mql6IunuNoet5a2XDwpi5P2mH3mwpxS2yC/XGuOtqYe7zHLe
Y/ZZDk2+mRyTjc4E3kqCNwVAnp7ZUGaACbZ2SJiDTMKbYRcdu+E2jsmmnon+2fXeIEJAKHBNoeI9
By9NflPKgNkJduWYK87IA/H5CrWMY1JkTfsM2sNCpSviW2t/KslNtX3yReBrb7P+qddfDr681tDq
Kt+qciEDmo5f81SRra/LN61KL3VCiW1n9Bdtcp7jRaW/oFi82p0PSn6oXSrmupLQ5k5DFUs5Vd5/
D1HMj+kQQWz5ngi0qFH8DZTE+/iAdsy9xdOzcrJNVIGfZ1iZR1lf4vDGYSauMIUPRXSPTQaNTNe9
lX5ZCKfjbVaemfeTJrwMFtbVRAGAGo3A1mHPeQNJnvP/vs/gwK1xvKogqQukrTsP257DiRBJvtJF
edKb2V+sYj/Hlv7IviyYWKMnM5n001pICFxNi3h259qmtuYvXTifpf7h5JdFSC9vFQAXvQPJKtzo
JKzpA4K9ytz1EAKRh5OKqlzdp6MqLJ61FjWfI7Afpb3kuijvTvi93YHJZqpnzrrUbhglVtbMmbiO
nK0qAq0tNyKBLi1P7MsJer31HO5muvFNYRyyAnO5F+F+yoybmcZBZhl+5E4EMTZ1utEUyFLQdmn6
ersp05MiwkfCEH3yNY7ONZp/WdE3UV+sfE6htqX4evyoWddUMS4dOnvr1CdlUj3bFEFlq/ajM2WQ
ULFjBBziKHAqxoAo4nsykroaaWgrRGp+OGFG2+zQsPwvH//fuK7kQKVaxvFENArGWUMUWEq+J2sK
lhjmiMDkVL4K8QH5txhfNWaBAfIw+JPCDMMDpX4R9vLEmWln89YpNbwRN1JPAyEopf+cluzk5Ie5
wemIKj8pc6IVDtDQvM2meROL6KTAGjRTerTSeq9HFhmZyQpkres++Z91bjWoTuq+CVENkjp+aTN1
bUK0kbBlTTTEcNUFfTGeoi70IuyVapnh8pfUN4Tj59UIQ9c12ke9uHaMtELFq/LaOa0nXZ6oWzY4
IFzvdOC2kW0ANmk1P48Qac/G+MaDV2qvYt6ZIV+aR8ySYf9xialvgVp/ZMCuoxvXh+le4blFt3M5
MofiqS5t3JjbYgdT9dAzSWgNooHZb0YR3ri/SpU6PeWnApI3psxrTcldkteAiW4NKpXWiq8ZoveS
qOMXrJXFPu9GuugQedPUbzm5R4nf4Nc047h3avuR5Vu131nVtetuc7wxDN9MjEONQqwZz31TMUJH
HATWVR4aq6YhklYFKq6rISYvv7cvcVoxynM6SYLjr0Tadq5abiIt0zeLtnxN9uPIbFYvF1f5LqZX
7HCO6PdEKEtxKOa1xOKFVRpg1+azBbcp9g3kg+i2aqx9Dl0NZFzsJ4QYvdyL4TsyFvDz5MvRc7Rw
hXefSy/YS18lx4kScBbSic944bAWGsvBxMFfmCXkdCbvct9sv555kc9nhRt7UC2iCNoqkdMvIkO9
+50YvzV7u3TdpbDOOJnYxDN5Y6U5sQvbN0jkp1Z7zJdLa7Juuyd7gXdkFNe2fHPSl7nlPUjWXBzy
EZa9BRc3Ti3dVFkrECnvfkVQOUSnEj+/U4j4sxZDKxRatzjHVvltUJmbkxu2W2Iwd0hJJjXZfLEm
QRTTS9f1W/YMeUUSr7F4ZzYm6iRuA+Bn3RZeNAx+tZxMu+QfxpELMUQS3q1Kg7QIiEokscy3c/1Q
6A8684266Zc9nbEI+6uFHiRnItC6vNyNr2hd1TsSugmqpLVDMDLNTT+cG+kVyFzRzYzWTcmQDZ1t
/jT33VgIIyJ7VqA74CQgleIHYPJVZnwKzs+4CfBVyoDx2pLQVU4yBkVh3WUGjOdyKNcNviPcgeSM
o6lYvF4hK5qw8JKuDMZ5fKg7zI1jIg/d/Dabfmpbnp4d+vTaTUcbYFRPzrWqcGnG2VtdmDtHCH57
X259aZVybzu4vK0LlUk0Uvlk7NhxLEfuI6iNjrTu8thferGvXJe1gAS3OOJWPb72ZL2o5m+rKOG6
7H0SLc9p8+FqsiC3QtShGTWfdKo/6z34Q7ZRUgBZcYjun0h+ckznm4eXQp0m+ifNcF329bM6yIcE
O0Y6FEe3B2WIiIkp67iNnqL0flUkV8tN9g2/aT3UAlwXz2jlrjeOQp0tGlEZYdOoY9tftlX77kTY
mOHuSUTVL4IaAAAYAgFr2NapvgszipIHC6hkXkp/Hj4ty0AuksgDUb2hFws9teXkP0qayh1Pd+ed
ps6z34wmlZzlQ5XmNLPETGHl0KOu2EM0BaHo2bXWcOxtJrlZ2BBmZC3pTpQnOXXPSVtxt3eRyoY7
i44Vs9f1S6Ro9vO9t0/1bc73fjRYcudqCAeRi5ZgunCbYgITJQJFJEWZX5vlDNqZab+ytvKWjqYC
ePgG7/nN4dU+RbcGE8giOOG2QZi2H2Z/aW3CEjN5sHEqfsqOsPPchcyoErJfa16cAaurkIxfY/8V
G/pD22h7ce+CqItLTXeRXYlkWw3XFuEYT23RslWECCYwjh2N1yKRmcmygsb+ZrkRPUfptAvHn4iI
shtzgIvDqzswJpVirs9lC6RGvn7g5NkoqkW2b9TO4f30WGOFGOpbrlm/qD5SKrkr8vTNiMjjlsX8
6LBL4IZqumX07E00r+Ey5oBPGqmGdce91spHQV0P2H4Sf839Tk+UtaqvhSN3uCubmqKnOi9uMX1Z
zE0LqBrdgozobGaA7pvN9yg7F4UfgWdDhSYzdMN8SWg1XzFn0x8A+hsrzqVYFs8YQy/t1nHXfel9
veFe8ocuPkhOTkameBbuo5NjXTfhRkcZiqebOTOY2TeB6up34bx4TpEzYtOOpRTD7+J+wSUBa8s2
hv0AsNOEt9FkKaNoNvV9vEB1a+p3Ir9yDERCmo39VDYaOZ+V6EGjB0BEosKlps+ocs4qDF/K+ULL
KHO2yR+H7TQxShB5I78YJ7m/lCXv8aU7OaNyz0ReUXeq9KlpAoK3ZPEvCWbozOntGV6U/gCVTz1F
OrkxRIYgKp6EXIfzo0Yni7LjtiTSWrtBq7yPPWBNGkjLm9p3uO+oukj1sQv38fg0a7sh3GaR4k/J
JUwfcthT15/0W94E8/hdFmu3/Ehw5e33xMKceulxUZO3mGfF+KLma4clVONRR+BUSuppSs6zS8f5
vrhMBYq50O6QZ/IQOQw254yHhjtcbcsvp5M+vJTmTQz2WYms95p3Zy5OzMC+OpywJjtVPjfxXrqv
BsNyjQ6eD2G17lw7PAs5enrHl5aQ8ZA6ITAOK6z8M0fpnN2GssMOyr7KHfNg3EO1TSOo/MQW91o6
zgutYxLtTixt9Kcl5RG1FGiMhXHuW2gso5q3UhE4UVW3D52Kx4Kc9c0AgOU1xK604rVRv/J03jRk
SeaaLb3tslCAMyT8Q9ZhNsKdlra7tm62uUJaKlc2GiEAQSNM8RDf98FM63j5joUnwvSsVr2LxGzv
a03l5KFBT6Nq7lxM/w5Zrx7f4ozF1aXOAGPjbWgbw3VuQ8UUDw58aC0Gopk4XlO80zv3EKscoisy
wWl8HZySx++8EXTkTMWmt8+GftaNnUASwoFUnYeco3o3H4WlraymafemE4d+Glu/8CYoHMHmbmMq
pDAWY77xQTO/Ip0l7WS8sgVHO4PAx+WIB4Nb3FjZOpksCrLU9LMQUK8x1sysmxvk29pkqBXLvjWy
Y2F0N/bBb3Ulf1ai5BDCZlhKdLK6xFiJmhBan25dEW/1hUAEDWtTNftUbQwYgOWV7p+V0b7UKXmG
cV0pD6GkMnouLK++x48yXOKr5FIdeLga96SynfGgaxobuts2DD5n/4i6jTVfrUJOi7E+ERZIumIl
G/WX0oRvSootjDNl27QdxNa3zcu6zdcaYL7b7aYksBPGlXj+HaXpoXQh2AkqMEFZFSLdfCc7y410
5doBY4u1ch3a1zhKjj1sjqWiUtzn85wEbmm7e62l1OlJd6iRc2CBMoRdnLW+8VMy8TIJLNKFnfIS
6a3v4gz0eQywcY34icC6U6vxlwVvt5y/GxcMRMGSofRlmAlEieLBQTVsAUxlAlIEFbgy8AOLvFx3
ZvMYVuXZzuML6593UyEutTymI6VKUv4A0qTKVijnKLN8Kjd+aWF8CAtb9bKYcAJTPjaku0LDOmYh
jFM6ART/ex2Vdu+6+qcyqj8K77KoXArHHYnbrFTvc3kl8Ly6VyZexxWZwf+oTPxLHbX9R4lpnaWD
peoWBJ8ZxMpT3T/24ct/fID7D/oPH8D6o0e9MWN1zg1dO6jqWN8BUb09znqcgiJauEPaXDdvMhuJ
xlqtxUQf47n+yEhgK5lLDH3wHz/HXwpu/9wmnPV62Q4udM4yne71uTl5dizAYPHhu8gp6esm99iX
jucZKscUvUH9jz/a+duv4I8K5LY37MV2eDNMJsW6dHfZUagSyJvWaHnQ0reM9Zx4N8RrC5kfBmM3
ajtbfkw9RQcdF5jSbHqXrCJpkKT/1eT6OlXcb95iXbzl/kWYK/lt2qsG7cHsrro1e/rMpObyoZrH
eH4teQx3H0ajbRP4D9UlZJ5G9kc8PvMOJfxEJNMTJMzCmp30i9ymlrLPzQ68nub3RTLREpznwjbI
4hcrO3piI4nT0nDWcGd/qAOxynLbyHarZf2+jBVYJJMlrUyF3znnA73Z6/y1KSd5Z+Di/vtXatx/
f/90ad2/6v/Rcj7UWV4VpbqwiDF+OPvFPrxUm2T16b9026xfqRvQEnX1qnhE62BlV/txdZO+WCFO
e9Hmd+R9kUE6qrDQ63//iXT7b1fZH+WqsVD0TnEi4yHShy0dVSqMh9L8omL+V+voq9o1kCejNdLd
3QSDaoUaTdKRhJLBXE59I+5F3jOd7SV21cDouW0ovP9Mu9eE2byg0dS6NPHF1fKtA+ktI1rXZ1ym
kQJT1dJPYK6X8Uutn3PrMP225vsf4FDYtWyL8jE1XhRaEus1NEt0VmNaq+54wEkfBQGn1wE+r7T3
5F1NuQZ3vLJxeu3cUKWX+Hm2ApV6jIy60KPCQCN9hxEQB5pLah+99RpEODgQ4cT1YpK5DsoRyXtD
QeHjPU6JTvt7dGBdiB56bHZRj8YXFXT1ZZQfBs9l3l1cHEV2yDF8lvqM5zrV5PyVPUBmK6bVSInZ
sArpgirRP1CVxhfnFfvWMh4MXmPMi3LYYl0QeOvGnU1vkMxO95auwniaKNMFI9O/u5qbgDNwCE7A
3rEFXmL8tEx45FgGSbGciCjyholjfaWqNhd6dMnbiEyQ+ZLr5iVJj1EFE+OeC/BDCglSJKJu3c+7
TjfhOG9CP8nwh2U2/XQ2pmZtNZ9LeSBShFP90pLBslnsUXODUqREKkZDydJvGbeU1txaM5E0b4ub
Xg+XVpafeub4LmcejVd+UXLGo6eOboj5kFmux0kiadcTTQEcNpngViL91EM2ok91EOOxsuu6jrZF
+NGpp5JBmmN7bQq6a6m+0mkzAWvaZjlPHePEO2xBnTdAb0t+qmzcQJeC5S0pPSY1Q6LBkjTjdSYM
QGIr7Z7beS/Lgw5h0MI6w9A1KbHvJOX5acnfgtK2UCXuaI4eK6ntBTWARXlkGJzpIs1jUVxpgdGi
nWtTkZOsGRVHNrp35NAyknHRW6cnv0Qcv2TltlQ9t37O+mtd6r42RI8Kc18xDESeWQVWCi+WJEs6
I95MVbYCfq5BIGVR3f79fv7Le9Ey//8HjKR9MWdzi/4QZohRicIdzEWDg19R6vXvf4S4/7f+6SH2
R8llqbpQnrkyPSDnkiqgsKulyAmEjVpJK0pXArKsiPIAV/pY4rXW2YOSfIW0GCvhAvYx+cVwWiAK
lZ+MtdxZku2iDpG4VQJR7uOMr1hDRaphVTvUgWLwrcL1DSC75E4FN+UmxCpgXqOPK+vEY5x/adot
Tgef87XHDd1qx45aIaNDVMmSN1meKlBPcvduzvWqvbfs05NT4CovdfylZeq1XbAI0sIfYlgejdZW
N0XaUyQ7r14a8zqwmbcvThizU01h+vReJ1Qc050ukVlnd6+4MAG8GR/G8mtanvUWeTcuTu0E7M7E
iKOSIm4nee14//4VOH/7mv8oXOZBMAh3rgF36dwhjEQ/pzJ8JB2nGZjUAVzZxteNGcuXXLsq5rnQ
yPbTDwrtMMbtCpRpMsiXZihbeXgcG+e3YkKxF/09cvNRc+2oiAec1gZK9eMreDk1GIcYbJ0ETSbB
VO3Wg9ZtHGZWHoLZTus6TLnjqOz7/KiI/VDsXVsDonnK8VVzEKi8u9bzdk67y4Dsl7sYMrXsNzny
/MqK46uVuF9VaHmV+O7CQwjUpRLiKPobyv+67qdrNo2fRjhszWn2DFoSppxSaD06mcv7VO6M/ugs
y39NsX+bgP6YYtWeo5Fld4i9/SZWqBojHflLMaNnMyJSsA8Lmj+JJQ//MRn8pXTc+mOe5Xk3zpjc
bFGPavvmtFl3xjEA7C6qyqUPuywpc8gdHwwmo8hKONbl3y+lv1Ulm39Mu6qyqEZdzsZB6VrcliUs
g2y2b4rkrVRC75TOFBFpOltqj1bxUzTqelA6uLuR441EjaoQOVw1Ef/xePnLRnHx56L5MS66IYob
4xCPnUJaLu9Dg9bvUnlLKpXWnQR35nvUIWrNwUGKt3UVP9qiqtDsc0oYHHP6arP8Djjk9c6mGZse
w7IrD/1IdKnJ9PY6ObyX9CrsnkbXTqEURw2f8/5YI66dAE3lCx0cUnThf1xOxv17/IdnpvnHQC01
PU1VGiKPtrRpTXM4GVdBRfkdcRaPJe3YJIjpav2uwCBaojrOCV0r8zkykrtqjrveJT+lLG51Pm9M
wNECRClmJ6Bgs1sE/de2cju2iOrkBce2RkKlYs9J2FZv/9cS8b99hj+G18l0Q1XP3IqKnhEzAfLB
Uz/CD3qBU8RayiqEQUZLbC2D470PvFZD1P5Yt/qaDB/js8KEiOvyOZ64rahV2SwHBaiEjw8BzAdi
OQR1Jp92SznC1kk/UJWoAdVX7mv/O8sfwIC5Dn9yVmhz/IWtfG1ZtmCulS8mCgVfnLa/H8APpVtn
+46oNxlUtoZtYH37kiqrVfNO9LRVV8WFNkFhrrPuSp3EEkeQXAdEz/I/Gt//bxf6P33Xf0zU+qw1
1UL9zgO12oGxzfYIyQ+wb6uYfb/K6kmwrMn07D1bL704cMHWVgrbourAZnGOzbSf+eGKeWOLEnL/
t/zCI6bmU2jhmZylP4w1MaRN7pEHOwOen/INI9AD/bTgjBvsm12+kVt5iNciIPzyv72C/5gsbBGF
rV3xqdh76xGS3ugb9Up4kIZe9jOPPkU3a3vHr3k1rUyfdknv5+058rMAfepALrf5r+ryv5yhzD/G
j2SR2cR7VWfFFj6RD+/v3X9F9gq+0SOKvUqC+Pk/Ho739+k/fZX3v/4/zmstj4csu/9Z4VG5lTuK
5C/zF5XIXrn+XyoZ5h8vGrfHum/12XkIXbDeJjsJHX6qnDL9P765vxzwzD9eLb06NGLKRudBU+5h
NclukiataLRWAjdv/nNJx1+eDsYf75HScFsKsheOtvhT9Sh9c35mLsAodoLRpme++z/UnVlv3Mia
bf9Kod7p5hCcLvqchxyUmlKTZVnWC6GRU3AOjr/+Lqp8uuWsSmWfAhq4FygYKMtikDHHF99e+8yb
nqR/aBu6Z8W0Zsz8h6Zpi76rAkmactcC/YYlqFWnGaEyMGDgLvpVaeIRkR/oCHv2W+/n+Q+FWdyF
CSm542Dh2Ez6o4Uy1zlUdXv209bOvBoKpxxTYWFvErrXXYWICpzd5x14X8DB2pmLXDfzCidqiSHV
BYyZtOYONI18Ry3JeAdMPDiTvdZdBI4l+RCXxsDdXGyDBQK3Hq0zO2JXjwMnWGILlXdbKc6zhR8u
hklvyeg0wTiMpK/hLgLMWtfiM6cx9RPpRfpZi8Z/NSgEBx3aW/BAufdDmFD18EYNSAuKJ9899zID
ImMQAC2Suv/SggVdynIg2VqKAqU58LDPa2LPKLB2pi/uq+qJjDDI/A3QEmjIzCFLdN8L0z4w7+8L
fFq7E1NtO0ghKCKy0nhTk9MEPzmy151LipBtuPq6H9xma3ZlcBlHdXsqM7RAoDATRCjltEqY2A6s
1fv66868FY0ZF4SuM9BuFTvu+NQj9WSMqwPnj32VuTNnaY7lJPoQjudatYU7bw5Hng9j45ChwV9P
uu97qA+DrekCUQwWCPVY1sT2oGY2287U13+rI5g785Su4kxWZA+eOx6sDaH7Dw0gSbPpn2SXHOhs
++y8zJ3JCVFeNJmTTiEjR5g2Ibc2K7rTJBPs6KIzz58uJ2t0F7ChYcVwbf/5t+2ZScydXWYFg6Oq
AnNAI/StzX4UyQE/3j3WHe9b9Q8t4rncUdUVzw2N0zSfYWPkrhpo0aK1M63+3rvvzFROrNoqL+Z3
17jB847iND+wAO6rlZ2hX6PYd+uMJ880KZV+7fUDnjt7hoG5M+BbXBazQDN4sFwBYh2NFfmXsMU+
r5A9Y9jcGcN104ehZvJ0240WmAIEJvjszefP3tegOwOY1IUhTOY391HC6egpZu1ufuOJJallnxex
r3J2th1RFoRTJ7nwFyZyWIvLNQdB+jMxg8+fv2f9f7dg+dAn47yfQsCgxdYhgTbUp2BhuK55Ijqg
YziGeXRU5l5fcudYmNARPy91z+bz3QTuQ6mRJB1lEnmxbeP2qUgtm3inlW1Siei8SFsywSGNfl7U
vknE2BnNTtsW6BGmZIs6Ib3Qv00Zgs2ldj18sxbjgY6wp5XeowIfvqeMY6/EmzHZKqtgk55XMWTN
yntKXDLkSjTFh3xJ9/Q4Y2d4yyH2DStogFOS6ov6QMZ37nCmjUh1mvsuKg/EUfaMdWNnrFeZJoUg
C27b6V78raLhzwK/CI4/b5I9Q/J95f9QW1GYhH5Y1slWhJjb3ybdpX7Ibnvfo3dGO/drSguETLYa
5MLMHaCIrqv6wIq6b6zsDPfeZUdndNRKdgc7OkdnAv/JALS2nMBXHppn95WyM+JtK+lIWpvrnsuL
blO/ENlOYNgHiwH0wOvnTbBvVOg76/foGaobJaUkkH/qVdIBikdTvkAf1GqnAQnV1YEZbM/37Frd
p7FKMWulJNIdyRcmJIym0GvWkLBrwPUHPmhPw+s7o9zHizNIC2h3o/+9kz+kbIACPH9eWfuePY/6
D/1VZbYfDHGWIei+6tAAQguOVHygevaMaH0u9MPDkaU0lkmy7VZsQVe3yG6I5V/p1VoUB2bAPYNZ
3xnMQrVd1+WU0Ko76Eyolg68ujF3/L841+s7K3fu9IHdCp48XidoS7BVes3KI5OcjFkkuSSRnTzA
v9cGOwPbDaKyzTWKKpLIOPHy+ggllLUaZmHQ3ythZ3SPeemVUa+Rlj4N0FOfG1R56sB8um8M7Izp
XKv7hJyGdJuYKygDOrp/gF1zMviqgmJ2yET1r1va3bWuF7Icc8+d0m0BFUszLy158nnd/PX6hoHj
r52U5B1RO3GbouTK6PwEHl3BbQ0penZu3n1exp6Dn7trQG8ZRHC8JE63fZgAa3bybrw0tLwlu5LJ
1YiITk541B/jaJGsyXXq1/6UW8fsv55S5WnHRtj1B2b6fRW5M+J9O4ja3CnlthkuNXGOi8yBTrZn
yLj+znBvolF6lczktkSo73OhQ+418uRF+xzcN6gUsX46lJSw7yN2xn05GW3kZZXcJqT1Vu6dag7M
h/t6w86wb418miLHT7fepG0EEI6aS4wYjLp7aIfw1/tD198Z7a0UtVbmlNBqMNkVdIurQHtTNTxL
K1l93t/2fcXueA9j7ivsmOpB4NqKr2nAtTY38sV0yPh6XwPsjPrUKUbHGCLu8czsTjaKHE3tx+cv
v6eCdp3io8TS/HpK5XZ67m6Np/ItuEdw+Pmz97z2rje8slQnUdHKrRodG8qW+b0W2oGIyr733lmm
FRCO0I2p9PZNrDHdu3OOouvPX3vfo3fG7KCT6FUlISML0wDuk0kpMwUskClxMNWCLxtI/2/W0M4g
dsvMaUNFDaFvwBKpRZL/+Tf89WbAfc8V+LgZqHC7gjNGj1EkfZzlR/qVn5+Vj4fWoX3P3xm5ftvY
uRdS/bgmGrf4fM02xjWazgX30J9/wvsZ4c+bAtfbGbtdWcSR/t7E9iK7aB7LK+2GBcN6sJbhD+94
GaxJwvy8rL9eVl1vZwgr7V+9Sac3aRcOyMZyCx5u8/nj9w2EnfEr4OCEBgI2bhFN+AxPsrn7/MH7
lrpdX/fAbwpHNoXc2uaiuCAFmUxwPAlaEnvfxltB6rG9Cr6HB+JOe6pp19tdK/AZjEe+I+US6a6+
1W7QirJB2BR/s4CdUT14dc8GgQJgkUyQey6cH+YthLzp0T4w3+2tsZ3RnVaa4VkJRYSPw3P+nL6J
t+ZauyG/WRkb71ltjUMlzf30L/rve7LIhzFIiodrcpUvt/1bOi1J5UNYDM3sxhQYhS/r0+i1Pf68
G+zpX+789x9KSjTd0b1AT7daTuadu/Yt7cDA2DcI3Z2BHvWBOcp5JxhpEHCKEKe2xibEAlmOG/5G
R7sd402RZ9xb9GjnVppyy7XnNO2FagqxKaQqTlnng/Xnn7pn4nF3JgXhNIWySiPdVvjIknR3H36z
54y4BTqDz0vYc6J135NwP9Rmo/co1zEz3ObPaL1JoZTeQn43n93r4J7z+eel7GuynSnBrwpXx1JB
bt2IOw8uYYq6PvABex696wkelXpPzjvvr3NHlLlYmibBgbee16W/6NK7Pt56Zo01+h+m/Ylulmso
+62uHCBF9tXq84rZV8TOFFDoLniIqUu3HTQvdPIgPRwupA4FRfY9fmf4Z20+4qfLtjnLuN09G+NN
Hx2IgO7ZN+waame6pbCU5NH9NchuDHXq1fCYff28Wvbt952dMT5Usa15PSl8eDYOt90VuXSzG/Sl
emguu4fm6UAxc//7qxbeGe+yisFfpHwE/m54x4yzd8QCjJmxibnLxbTZOtBL9wxkx/x1zhriwA9i
knG35DTB4LIVsMFNHyzi5/LQ/nPfSHZ2lvXZvFpAu2NzG2Fvi+EKih92Kmu3PiKVCMa/d+j2e9+Y
2xnOVZs12C5TbRVmhIF23Lb2gXra02F31Q+JbgxTUHH71mmg3LBV1n4UgLI+b+49r70rabB6rZ18
FNDnqsRYgg1cYNy8P/k/nof/E74WV390meaf/8n/Pxdg1eIwUjv/+8/bIuO//5x/57/+za+/8c9t
/FwXTfGmdv/VL7/Eg38WvHpUj7/8D+rZWI3X7Ws93rw2rVTvBfCK87/8n/7wt9f3p9yO5es/fn8u
2hx52s1rGBf57z9/dPLyj9/RI3+o3fn5P3948Zjxe7cYnKEwjRv1+Odfe31s1D9+d5wvjuc7pufo
hu4Kc74s6V/nn9jmF2HrrsFJ1UEvY/l02byoVfSP34X5hUCM47iW7Vm+J+a3aIp2/pFlfzFMX/d8
y7aFQ7Lh7//6+l8a6L8b7DdS066KOFcNL/PLyOfplutZwrcMAZaMS4B5wH5Y/rogtHJpw7swy7o5
6gWEysjwjRk9b2/6KmoP3Nb92vf+KM+zdb7MMeBb7K4pptP4uQ/ldJ2lFQFdDMamlaeFwaF8m51Z
4GdBnuH5ugV80t0NkJpJ5RWaZ3pkNgxAmpKqbeSmEjGGdiGkRQLYGqnqDtTDAjyRExinMvWtEkUF
F+AHBtyvo5l3EYZDNgbVKzybqp532B8qWYjYM4WN1Sb2xemxVxnhrZN4+EyOExP7h+73s4E/Nuiv
M+x7WR4N6SKsdRFH7e7aB3AXFbAzf90Og8Z0XulXygaIqzo/+26oOjrLoym+0szuUFxnZ5P9R9H0
WJ0vtKB2ibkaPnxmokepbTidDzPN6M9Rj0bXrJH11ukL1hKYudzOeoYD7j3omsuIet5IJJy3zWCT
/q2XTgAnvsi+fV4hhrnbxYXh4d+LYMqyDN3cvZUyyjzpNGH7a7uoyiMvjdzj3BpRj44mCBIQL+iO
MDWyamAZGnRvWAlafoZZlrMaRYCX0ufv86cRx+tAQhDUk+fTF3bW3Bwv2N5Ws35/GtnGJmnlkFuf
1OgE+qzvT4ownOSBMv806uYyGesYbzHgdW+nZVSWjY454VBVDBgNS0kI3MkhWX3+ZX/qeo5n6e48
1emu6dIHf21/YMKNp8U4cbtRWVsXrdGpCJxZ2ubIYLXsedCy1D/pzNwtj4s0w0jz8/LZM+80NZOK
D7GB7ucLy7V27zkTDd14jY3oUTnojoW/Xgq7e2G5pm7i19C0j53p6Q/DRNpRhZvHN5HqRn3uj36F
gURTFo+kYstXGc6yIRllNuZGetxORzhyGfCb4gbkUOBY7LKzWIvMy9x05GWfwMCA7CnGWxlmevVt
9JRzbYK9x8VThOabyP1BXWpN1uqIYrmA+JagXS8x0hsqbmy8vB1tWBFjzRHHVRLtlRalTQ2Mw/SQ
NFcdEV5RG2a5BMftn8dE09Vaa1M4dI49AewyFeYRSRrHVPEIlb9ybOySclO3+k1hNhG0Na2ooI43
le04lxUR/zurcGMwf8Os1B2arPKfMhiKsHDxuMG8c1mXmkvae5RjiFfoaU9iXAMgcVUaJhxJ9HuG
eOMQKsavXQ124njSG9lcRZUxvWVjaRawPbLoudLDQTuyIlvoeIRJ8hy8Pka3gZOdMhaMSu5b+1GZ
D71w2X3mQTQ9xKZqNORWLX5cTCSoVuq+VD9S4fuKWSPjCDUMevKjn7RBrAqhzzRf07XIPDRmwbIJ
+dHD9Izj6qIvq1Bh6cVkuMgqK/bP9NiqFfYofkLOquYDckkmE8zPpOmNWDVgVrONE3RCOy5tU4Ma
brbjVrm9wP2vwdq95MQFMDhwbYTiQSmPpWs57AIhUKHsaBSEd8uqMI7ECACU/lg0RLmDwune6sKP
wAYwLTqnemYXg0uamgRU5Ka19cO0sDfiq50+uopsvcCUVNYZPkVGkJBiGXWR/jT5tc8hta+L/OtY
xoFxZruN4W8L1/Rjd0PzDAkIQOSx31tqb9iEtpLoN/W+8eClFswN+MjHFcHBqcd9wAD1xiTEpaol
7HJNrLkTzJKZ6pfVENDrlFAcCLzERT5V2D2Xu20qAswUtTg9TeUAJQd25swcYLXHC0PziUANTUfG
FRG+kg+fRh/ooU8C/rpoShVtJls65Cw3EsfTZrCw+gWtDSOlFkl8a7iz4Gsci37V+sJOV5VthaBH
Y98Bn+s5ySaoBpxowG8r9ItIoGqchoZUrgwlqwtAXdyqx3nUnjCVanyL8CtgKJUUCszTJB9jq3HG
Da7SdXI0DWDWkCtFZE+aRoKltAMTcuHoanxN+OMxDSz0tmwRDPOe7uqo8zHKc+NMYX5YoMPxMa2Y
eneSuJrKpnuIrdykg3duHz4NeYijup0MAQ7aBqiwTYdt/A/fNVK5Zhc0aBt/mKKEqGbp4KkoygZ9
dljg8jBZvT6QOQ9tZJ7HcHpAbx1gGWZZ00rPem7ABzcczGN0FoD7bIlJZOrm2BonrSod6PczXjqv
XEyKGoRZ5Ku3KKXXMqBml3kKrAlSB8Bzp/NwOahkjzUWeA2ssmSse/dTGMcX0mxRbZVljDGOhFvU
rcDPBgiRADO+yECYJ33M1STLlzDOiymqH6IktayNnDxMX2xLaW9a0YWIf+sRf5YqTHy1aLQ6BMAV
GohD+8TqzmXK/gDZmlvpx1OFqewqzkLbSchRCW0k3mMMj2xJo0GjNO0q/Zo7ofbYZI53CegVMxRt
MsAap0VhghaP/USt6kLEd54xYRgemN48kQVpWXyV4KEIY0ZBAGRs8hR0QsNIRrw7pEIrBdX6dsIw
wj43J2u2lFBaF6zguBC7K+MS4aMVlKU8aki9HTZe3vnteSdsb9hoOPu2Cz+FlbBucim/5500x1U2
1h0nj7B3N3K0tFemZR9MehBq5OtGpvXip2yPl2yVCXwYscKpNNStDstSvwIQlwsrXzMNG+oszqF0
HtfDBBGf5KfGOpncLCpOESPVNte1JtPNwp0ikW56za5dBLc5Vilma2om7k5lPmHwUVjRuVXixQ3l
Ji9vJgs5zsxLcK9rx0dWl4PZas+dpnK2pdd7MBREgDKi5o+vICVa/IBA0ysInXnyptklmmNohlij
uKXtnXG6r72tHgt30uBTVbUBNKGTqjwbcLrGKi4eOmgzJSS/TJVcvTfdCIhVn5CgtLKFihUz+6Fa
kAGkzMSDKtn1ZWzhEYO4c5E4OZ+YBol/kk86lBRFquJ5wX4DiEJTxDrOuFEzXrpuWepnY1DZ8Xel
ybo4rwQpSRfFlEawCaWv1auenLQJdgAG9bl5iY6yn23RmScR1cVGluINb/U+Tl61SjpsVKwIvpzK
RA1iIhgQPlGbYeJ6CHRVa9yzUqgOJwTfdc6I6ZVkiUldquG07uOovbds00Zin3aWIqIymN4mTY3s
BPBojTlLX6nxeXQbN780nBAJjSq1Fssetyp6NEVtrgNDM8q4vSwTqQernm77vS5Z95ZVb+VQ/91Y
4pkzJP3Xup7C8ZuK7HzYdmkVaFe5GTdXLhQnJLeVgZKpyDR7q9WBxDCYixbckqMsDr/6mhYCg56y
6rwuHBy6zaFGiDh1pUxOERuGzXNg9hX+ynKImvu6RJgGq1Hk/ZVTieYqcLG7/9EacfA9FppMjiWk
2GYVcAVvowd1UANbEUP+ewEOA1BNqofxkQcujq1h7NwoY6CehxYA8pGeGiGUMLz/Lsfax3WlmcqQ
6av0Q67mKgWF2ahHeR+VAd4xttEwpwRBAH3RxhYDFDh7IpTYjhfgHD3pZJQUnQ/JbHRL/1nESfdt
SLvcWTea710x8s0nWCsRBkZaE+HI7IwvaKmna79MsKrSAqv+mlQRSVRTPFUXSeC45Vk4JIN8FV0R
3ijfmUKcPySa+r6dzRP0jgWJRJlIewJZwZ6vTV3JLoQvN370uXLQLcSZqr82dqRvE8dDSqk0wZWd
UZu1AtClIOVFpsRhVFppwIZCj7LrWO+AKXR2Qri/i5q7rhqx91LSw8HOtVIugyrh26i7PL2uTuyR
tX3djS7UiiTzAVjWMXMBCo0aPQE5SXh/uKGOky7+NJq36pjqemxNmWZwGsc4GK+bIJbHaQKzeBUS
icDrziSZibneiu5kmtO6ZBT2t1prYZeG/jV9M7zQwMhozBAHdt50n7QONGKbJQ+WgorIAKWFeKFQ
T/RvTuzWj0UxWgAOlGncg3vGItiNpuiJo1qptuHE7qzDxal362vfLuBRdXmQYvBWDY76Tn9ovJdU
kBf9Q9crsz1h7wiqY10HXchGNYHqlKyyRiT2iTMEfo+RACkV43Es7ah4ZGtUXOQJd9VIoS3YlZmQ
lv8VnpwTnVm4WxgAFUZfR0Ge5UGwmTxy4pnQpGnXSDPYZ/uskXmov9pm6UnIUW5AVSsJUdnm8uQ8
arv+QZvSGEZA37bftLjqswuf7SrAVrOGkp9Z2O1F4wBWuNbG9BteqYOFBNLCA8UahfSWNvvXYu0Q
wojWriEdpLijwi5FN+BrOQHw9iMbrnDFP89KdNmaGOA6l3XwqtvcZmOy2fjnIxXow/wb9HZR2y6I
IT0PsuPRTpN0A9QGrl2bZRb2PrHtrqZaWA9h3Wg/WGyEAq8ZSDhREceQZVrG3YMrkg7VoT0jpL0m
9scZNQCJKwsHVhNL5BE0BOnW6sh1xiZa5UUCArHy8HILK41M57CYUck+0IvrXJFuuRll0gjosWOH
408gWZVTrDgNKAe+ClelXrnPOv0EsnDJKAcVq7gSNn05sECFk+ssTFazFzsu/HMRuH6wzGvbwlSs
mFr2lWVsAncqG/caxn1aHo++8iDGuYb67udl7B0pf8TlLbDi2llaGb2p6ONuWodtYbyqIic1pch1
HFcKXMyTYxNk/0gitZr0U6Vp4gfRPkscB4zji0hF7pttJnwB8N0RNmDiG1etXc60tjSmf0yidM5b
r0xnXmqYRCcjiUpvRjO74jUY/lJsWPnxxhKD+V357tDjY6O1mJWMswnAlMXu+VQYOGTiy5OBTfet
llN8b/TONlYR6PVMeQMNkIrGhBSjN0jMPaaHbt2JquTMpKYOC5U+mh3bdLREg2/CpJxI1xZMLq6G
LweFbwzX0OIjE2Soto45GOuLEI/k74RCIm+tDTaHWFmE9KiqjjuxCohPP1qJMRO9JxAUG5W33Y8u
SfH5zftuesqHpPNXdFWYq+OYwM6oGnPyZvxaZG1GpRMBtOq8bY7N3KzkS2Y7Yf6sS2+QJ45d6/Zx
BBRIO44Sx8SYOGR3fZTbsLkvmZ+cbmnzF2BUVdr9TBr8t6LZe0PVv4S3L8vX/KuqX1/V9rH8/yCo
bdiEaD4EV/4U1r5sVF10v52otm7L3/7jt7Uq6kK1v0E/f8xfPsbHfz7qj1A3Id0vnm+6hj2f3HXD
Jvj1R6jbEM4Xj6iM49g2Z3ExB5r/Feq2v9i27brsdS0xBy4Jj/4MdQvxRZiOIIBr+TbhcPKN/51Y
93tmx3/fc/EYTri8AIEjzMuEuSs/KscsR4knnW+1bbywUSeAotecPVnCtsUE/sh0ElwocuDennsx
Gdl0BAnhXOmgyWKj26IvEy+9qNilIKDjuliZ19yZV9dNw/EzG70BtGqtboLEzDfCkjZmj+BlZRf6
eANm500Hvo59FPzTdgzXoQ9Ko52CZ6lb127JOT/Lq/ssMtIj01X4Y+nhC5BLoL8arl1An75mY3jS
JN4Po7OuS7jT2Gs35brPu/nud97XYhKPu+wT4oWHIAug6HhxstR777Yu3AYStgbbGz4aQkJE9oVO
pNEfkwc/ne7MKvxmRtlDAX2a3FLvxMy0x8jAZ62Vb21QcNbTxQX6/yPAnfWJVSjMhczm+1iXJAfX
pXGfVelTbHi3zSgA8XDc0U0KHxrnIiATTG9dbW3lJerzPDqL2oYQkTA9fHlqQCaJZy9jY8JeWXXl
URvxdvCfhznSc4eWhXBcFty2jnQWzE7OIreorCqXb4GJX4Ly9Ts9q0dANE3DomSAIQr5AxuaF1dr
2BnpfDd41fIyMENnGbhQkhFjXjUTwCemIEDVGe62oQVfbojz9lh0TfDQl5gisNnHUAqS65XswL11
shRYAeDxZMxJf4PsZ+ZOgwdvKE59NdUnPpcMS1xny7Xh+PYyiSnfnfTyybEL474t6QGxG07QymR5
hHdms3L0+AXlxLXvaqdGz0e7UZwttSJ6y7XoDSPdt7iczY0tKK0jxkdpSRWFroAyXbe4NQ6jdhx3
3HTSTeKlgqp9HPbljZvmszO1YR+PE0t/Wyc+vVZUp+PA5zMWWG27bquQCS2IaxBKM6GuhuZ413mR
2HTsPRad0dUQ7cf01Mv19CgHMfhd4lqzCCM6WIiRwKT3d4Emx6Xb4HyJ0PK6EYG9CAPb2gCGvdCa
zr6IS1E9A2BA1eLhXhmW4ppM2RLtq3GdFslLnwx3ScV7c1SfyMTThm9ZC51GKXpR2GJQYU35reMg
lWqlFoOy4ilwYK7y2rpOYw4ci6GnFYWlmpWPCgmQZnAbVMmTNpVQ6Gn9IqEO0hK5wnud52XDthZS
umbg5l55KgHeGs2H1Cu970hHkOdGjGvUNOXlkpQKGgUHh2Wa09kbdgALe7A3wgSUmxR0XZtd8ErT
+vDcz7wTPL/o3EV+VVlufE0m4YVJa+ITVd5rAzFEreOYaxU27gXFVz2n+dDDPlTNdBdivIIdk3kX
KPrJ2GPeo2WeWhHTOZd1Lo4wesM9AP0Vn0kEs2zYPhix19yykXABw+K4AqwFTwr2mADm7bXU6nUs
+PZab7ehJ8+nkvd1R/+2McuroqM/6b57UU18k95TehRlJTZB+kRmtOpXronDbWFz6odwWMmiWVkm
FtzVAMYHQzGMc2oNW0GnCh7e57+C6AwmgtJdj2HsYHhKL5LBdKchxlzquBKtCQ41S7wXIFUZtHEl
MSNBCWovHRk/Aca61vG3JorrFJd5hu2ZNyHI0WO007GH3YJOoHZhVbJcZhotUtTGQI/qUhM3M/Zi
WBvx87BQkgxgrL4yn8nDrer73KjvtazRF4iRGyILlbcaxhzaC0nj1iCam3RuSHYfR7aOo4xG6GnF
nHqXOvSevPFug45VQOdlFm5e37cRK0UZPAonesvsvj4pJAAgt+zU+v3ZuWWm7HFAarcu1phTCMwX
QGk6pU9jJ/UVxt0QWMOiWxBWhcHV54SkemuTR+NdECdvZgPRcsK+6tTvgOcaWrHsQ4YsiViYg0cS
19D0vELXumDZu/CbfmtxiFhPNcuSJ5IHMuvu6zYzT5UXGQtAM3dlAwCu7OiIpo2ozeoRmS9zx4Gq
nPtaUrGx1PJx2SRTvfWJ8x7F+qjjcmPGpEV5F1ZpXXc9404Py69+lj9UWgIjm31fGNEX0soPV25L
0wqc1hbE7eOlPaViRZDywghDAuVTrr5aaemuwakToNJmljHLwdA297Lq09PeSF5KAyp61Spz2bfa
uOwd0zqVdhcfh6YAd+N5BkFieGhdj9msmsR1b83uuETyAYH767AjJ65vYFEPgXNbSGB978D8XqO/
NCp6Yw/8dRLF1WCnDwOvtRxD/nFix0/hyK+GJn7b1XinKeeiK6oKI4/OPY49CVpP0KAqrO+zSfrz
hR3Tk6e9+iF/za70JPflA/3gPh/o1K5wb/3Mfw606EX33GFtmhOzd4zA0xonLByG/Eqm410oy3s4
W92yHJJ6i3VEB2sG3wTf0V5ZaRpCm/GbpmuKM2MO8i/LHgwtOB1Lh2uAKHzR4AYuUy5ulnYZFYsY
4jpI7OZ+wD5tEYe8o0E1d2Pgn2jueDcUfXCaeh0Y/yFLrnFUYCk1wjNHB+PZg2tb16LmFez0RQ7h
2zhg9KgwmGiZZcoiao+1UhZw5eFEsQEHItez1hHp8he5IBYq9AnGD0cJxicNy4KFd12IA3hW9FSS
lrz5MaOt1mg7o2cNjB3GjNHGT52lnWY2w9nPtNvWZipvW99bTPZcIQ6Tc5vQ94mFpcswI1AOcQhW
rOcR7KnxfajnGoy6gmBGCB3W1IuiXgo7GDEPMsSdEVEboWLStfsyGleiiJ9si5WXKCGWB5bAWQw7
SotP9xM/X1jacMfpneuYlPJhyTEdpcFtJPRrFRO+9KearEebgTFVrrWp5VRehMpowNxG0SWUjeF0
nimXbTPcxURTHuvO4WNkAwW8um9mJHyc9vkmgTuOvWFQABJiU1OaTDkm1zNHLrAlhPfMs4FOMpzG
RnBtSnlOavFjMUKVTbriAT40biO+vVE9LqVdHr7EqDnzgekqTZn9dcCS6ypk5wjEuTi2R67i9QLn
j7HCRCYSfrPRLGZIaGZEfkq6JvAmuUgEc7fGpd5FX5WKk6F+rSfw3EITjxp8hQdFZWLhMS5bcIxd
z/uNOplWkQNSb4pnj1myoxZxRHWDSX6qM6YdmbHwDsrm+mnkNznZYkxrOM1CuhEGbWZ7NNZ01FQM
HXh9vtuxwpeiTB/CnjBDN2+xI5nhsGUR7GPKAoqdk74RDFmP3YV360UW22mHROJhMk5CKOJLG8bR
UwBtDgzpqD2FOouZKBHWNnPeLFcYw8n7ZBgLzrUkoJxmkf2mcsCSSSHGJZueO1gR6rgfzGbjB1a6
jjvoX74t/aNO0YNNYYxnYc76Nk8sBJ5gtYJlYEPt3k4N+2Xud6oFTspiFZsDVyc1K1GSDFRj6lin
ehSpzfsZ7X/hwLr3WPv/YAYWV/qfHVW3j3UTPUr582za/HI4nX/159HUNb4QMrZdIUjF8vU5BfHn
0dTRv8wHU93HDkaf01f+62hqiC9znhK2ZaSzOP57Lti/jqZfbBfSm0+eg2kT3ueo++8cTX9JXCAd
xDBMg7wdzsCUZb/ngX5InUHIKbNej7ObeuBK06i4mYXs2UERh3hYeX/0k1+y9PbnCP1RGukRJEQ6
NnlCYict1km4WpRamd24cYOb4rU5hZf9bOEExY+bIrIQhBsff2iUg3lJ72UK3STtiyq2DdLXdpJD
kiAy22xIb4hMX6JHx8sNl7oS8wq9K9xNbKZYkxnLzwv9NdfmZ6HWnPiimyYU9p2U0I5kJGJ5Ut6Y
kz0dd3ikqgGiGekBMgaP+Hlhhv1r+gnFmWS0mVDQ7bleTWvORPrQiiTz5R43Nc6Nf4kBs2evsH/x
0hdC8AbCzSZ5iVFG5fk9zvVGcpm0F566hNhrp1y0gf5dwW6ajEd/WiRYTkQvXvjiFd8GPBzbK70j
g+vNEiceIkY1Q2dlciuaS0LWRIsrm8mJCDr+bxuv+b+Unddu3NjWrZ+IAHO4LYbKqqR8Q1i2zJwz
n/58pXPxW6WGhI1ttHfbbjOtMNeYI7zQPeUAVC7G2pYhMK7BYtVdfMIwZFL+TMW92l/CnETww2y8
6MJyLpemufS1s4LFoXwS1bOpxYtGwotYlqFQnFpRWCZYm1MJLek7CwFnHRPE92z6a2VpbJTymqVO
AtjBepx/6cAY5JCQ5x69qE8JoWTQWI+z9jsVsn2EESlpVUQNDQ2Oatm7Kb5M5kUzf5HwuJj6bpHj
d1u9VTHW2gWHPPm9919bDWsPAtAIqFXWPbqjGCKOUj378wkP2yb0RBpmWtfzxJotTM/0dhaS8oQj
Uj1udJ1EHCyPLDzFy02ZLJpjHtmyv0BoDNmKWBKPsRCUTp1s0dAYwwu2qbq6JNMhKtZG/sOYvGEm
/v9RYgGCwQQ0VEmWb9nDcVBTw1hkJUVZxWbmY4TTTL4ziSpnRB9PdcB1ZZcPiG0mobonULL/4R6+
zAsmg8iio0sQE4HcbibjZACXJpOunlvzVzu1od0OzWzrJWaSiAnkH3hh/3U1iQWSaa9cJ6HyeVpo
gtx2ePLp57SzHlBkhwtDx6c47+PdWJPN8f00vN77/2F8vF5InUjgIBJqzHvzCkH+Own9AXZKp4zp
/SgrVNtjRSyN8WCU/rodsi1+JQ9TjQnD9xf94LbdXpVAdkWERqteu0mfrzr5QS6qiZHc15P20hqr
MOvNB3zTRQ6tSUWTjIi5mpLIbZJhBRbKWC7D+ygjzWPIqSA6UwHATwp3jHpHH+Pz9/f3odz5dH+W
Kqq6KjPiDEiHt9zvSNYg38F6uuTl3uiWfG1DsQmW02THUmyyHlRxNSUryRvX4uCWvgOtIiQA6p12
O+FGwP29tlAv7SoWbAK89vVW2tBr3BhLeiJEPRGYY2GvyTPa/EHULfx3Em3FfoGDd3GNghM2ugeo
R5oISVx/hF2zoSYtF/pd8xZcwo28rV/TTeCFS9+tMM+0sbCUjYUUO/75JznYx0L89W0g9hElFVbo
7QYYlFAkJxoSF/MBb2Dld0By6lUBYeO3Haq2/9fYFg9pu5CP2OsbhH/gUO2UtVdZiw7ji0eMzIna
qi7lftjG78Ubz4EaH1rc91/N+rKhfHy1/7vPG0ZlHYjDMPehdYnX5U6diIm1w3XtFdtiJaxyltG/
Eu/2ObkDpz71z9Ih3+G17UJH8++g+fih7e/DNQF2vi2fFTBbLHK8qFiRrlGkjoB3fIiprUPPMgZn
IfWEph2Rz5SuV89T2ClOjyGmi2LDWBlbfz0cpdN4ngB9aDlm/EFnJDkMJLZbgswq80Edt7OG3GJv
FcfJ/yUWL217JiZRIVfsOb1DU+aBDS/jU7kvDjLBgJd6Hy8F74f3dt3Xb7+vpirKtQNhGeq1ovt3
DUjgz2d+2JuX6FHcSAdpPR/iXXNHE3ahrYQn9ZGm74nzXQ0ESvIT58J2MTd2b3mCROVvD6/Z6KY5
CVx2M67r4VjXS7LFcw6JnOrAk+sllhtG5M0aHvZuXjomHN7OIdUTDMmnWUzwvepKod3s4i08thze
A5Q4Vwg3Vcmk89LX6iJsurX5FL/qT9K+vyPe5sjGA9MlPuGKm5kLTmTRhXabpl6sfg3LjvlQFSuO
q8SlkrICdcXqXVx3IeZwOo5/cJ34cOX7+hapWgzepWZ8jM5/ypkppsbJqHku/t7fR4/dRlmHD75d
OoBPoS2OLuGUReGFoHk5B/dFttfXnZdu8220rBzrVKzBPTzVgwEhP0F1TvfFD0WlpFxnwL/3qCmy
JbPYU7qjooBO8/lLY304VihmplNqLqNsWUgbUG6TqGTmY4CqSRm3SYmhq4UX7zoINmW0To2T3p/i
fC1aG33YNuWLaj2Y7aZp6BrsycIQFWfyVwS8Vb9L0yNfAFFj+3eCe+oI9DzoXV+dbKH6qX+SamH9
Co7lX2J0u+KBPE6zxsfR5fcV4mPJRiK9AJvYztUMe4CPInk16ZbyBQJhQ5ocOTrxnZK5dQq7eEk6
TRSsWmwrYJDaEtPOUg7EbfTig5GhyYjvkGaW1RLPwutq3Bwi8sXm/A4XUzLmSKjNH3SwQLqtldN3
79x81S5xPozPJiFyb/A9Ff2SdNuYLMHk1AtLfXqbqBV1nPPnxumIEwTPcBNSlGv4HqnKI3IzalHz
SqkEibbMFniPE8phM0TzkPzzeF61Jj7rjo5OaQBqrI1dRqo5rZJu35iR15uPkXEvw/3PYt7W8D+W
MlA4dQp8prqiIfe4dXD1Mxna5gyxNldpSA1jvPb1SXEx4iMdozJevl9ZbksZmpeyBc0d4Y1FqXFb
XIhZrOpFlNTnwMQnvaZ0g8kBJFrhEheW8g9imRsdrilyOdPSFLQjHA8N7daDp41gB5LMHBDvDXDR
SdVMMmr+W9HVa52/CaHoEHy0zvueBJGqcpIhcNQ5IP+4NDZ1QQDg94//HzdEJ1bkoHrVEqiwzT9P
N2GI1UgMR/Esmf5TPYTwOClsQkPfBURjL8LAX7YKm6qQnaxEIPDWOGk6QSSwZU4GxJb/8SBLhUdZ
A9WBqsvgMH5TWbI2jTDu5fns18NSndEuqUO70Il8s2ZJcOasIN+cWviHffm6qHxadDTNNA22ZYMD
LeQ++fNbGCOlNcyCDDhCOxtXTBpM/KSAoK2Skff9G7+tZjVNp0ihSjHE66H5Vp4sBKkaBkXWnduq
BTzz3RYXU2jiYcjJ8hVbE91JJPWH/ZNS+csT6swr/sdzctlbw9axBpivy1I+J8mG7OgsXofqHytV
wJrv5tRW41Vn3RnBrzwDGO+hhs0sCuKdKe41sqzK4kWr7lX64OVjLh7HcZuPENYfp+atahkl44X+
xdC+RfpWbXdUy0m+TeaVOa3yaj/NNI8XkurGZERKCk1ONbOfMwMWJh2ntVGtEqLHVPI/JPMw09ya
V8DcYwnJh1l/zLu9pq8y8YV2L3uwQGdrpU77RPhbcOZA+WFfKaW+4BlsveqzHpw762wUj5XBSWhl
cCMmgXqerPxOi0dtAii/a0gc0Vfscb1xSsW1RXJt5kj5X8uIqQd2unUwDR46c4R0KUb9ok83rPyz
4FrCkxk/yPOdHJ45YRtEdfNM8FoTYSOr73631PpfEmQ05RRV9ynHW73dxNIyHEqnn+i7UjWz0daO
Iexw6HTKzHRr03cUbT8VXvc7LASQ418S2cSh9tqEEdxU4p+WqUTmHPEmp3zisLOqaRhp69J0ZXXN
+Vk37vvuPuSPgkOCel9w/R3Nx87yJMWVFRKDCIPl4HxdqyEXKPF20P4nH5frugaYphqqqSvQxfjX
zxOoon8ZGJqvnsOI0BBh0jOo5ma7yAsFbb8mwOqXYLV9P5W+VNMQPzTmrCqzkHLZ21ohnIOhG3NR
IQYZ8sciq2cb0bNYBQuz2CbV30a4QwxDug8xSSel3QTKhpBNyd+r1WObeSwozfgi4Otu7LMROchd
JIuLRDuZHAW00yTRELdVldAmT6dorDdDiipoUeubKT5CRnSUmDc7barCgxDVb2RjR3tSeaCqm4++
b+sWoaKdK6LUUBwNj0PFk31HFOzG3NC2WpTiJhc3Y/Me5J6qwf90iz++vhR5d+LGOiGiv5tp8w6H
MH4uiF3QMPCtIrKCuh19stIoFkb9aCibAIvO+pAqHih9Hv2gwZI/3MI+L44GG7GiKxyGTRC/mzOL
2VQlrTRFPkfKJkFhWS/g+a+1I9wte/hLSGqxJ5ipflYNR+ps0knI9YsnfdH7J3HejODmXsaRdDT2
ZUic5tv1X4I4WkTZo68T5uOkOYFPjkxu72hbVOyXCYb3Jjb2Yb4/FGBtiS0iOdNUda2yNyvT+0hT
NlGeO0JVjIKfdsVIiiW5yPR70lcr+jXFewvMh0jgYjlFlzBy5XElvJVHqdkbhGwH26B3cv3Rnx56
0grNoFrI069APSmEcWvNXp3RARxoeSnUAaIEGQeKZFkfpumX2e2sAmmMcRbQCYjIBhyEFX57xnQ7
grImdJscjVo1Ovj49bNT60virbLgnphu1+/epGhw4mtGS30vWtP1lU2cBzsCgdkG6r3M4Rp3OPKp
sCqqEHLohjM9ktYp7ytlCQNaF+/U6Fz/GpxAIl3WLmfCuIR9qiNyqA6af+fHxAf0S63+o7C2hXu5
G1cRPX9/0HZ5fWy0Ryn4SDilR3SoWveXloS2hv/qqO26NloTGbwwkS6V49s1McV4F+nAEWlM0nXo
ScUyr5vFTHJ1+1sipSDzWdc9xSiuRyG/Xk50DHX6bn0yIQe7z8qNP63HxMG2z2m67hgo0yLT38r0
j6bcywRWOMK41JJlF1Ezr+LJIcSeRqQyeoW5eOBjLvPXR/kNlUU4LzPfExEHnIWHDorRnyD2TA4v
lafgAVfYFt3OcZ+ES/aD/tTeYaJmjh7C+8Zho0mXUDRjzydih0SAInOrZDOlTvnQJltgVQ+F4OzC
Qx2RhgRr0dmV6ZJohsDOmfUN+dVuaHj6ynIal/UhfEmCRfEabC2vuEt+CWSyLTJSjs6ji1Zp1YEO
HzqwVH1tgLucw1cYZsh3xVV1iWLujiyhSrWjdbmNn9SF6NvTqVYd9Sn/4cz3YTl7M3sNJi3YpGjI
nKBvkMGCWh6RZi6f6W+bbh+VEKIqSJYqGxf+CpHTSZZLmIrMBAXXCtLOQYaxTXWAnajS70JVeiDR
bgcd5Yc9Q70tScAPTTx0EDfDI0TR9nnPQBaD5tLvxjN5S50daEgMk5zM2O83iS/1Fo+ucIowDGiH
unSrlFXaCAPeeBLPcURVUWrdoxiKR1UkgKicf7XifBxi64c1E83p12fTAC112lC8eXoIn58NAaGA
Qm6SzhkOmLMtGk4mrgCiovmazIKEDfybmGJdWuXyHfGiIeN0JmLuDEdEKdfmuxQ5byw/ZXuFLMiE
NKRzQMzEKBChTZR1fxdprBnbCRci/TgP71L2bDRbMX2D11bFxyJ+zPu/s+kRK9jHNsYTxkwQ4YJO
A6x7dBxX7iAoPEQajzEQhx5EkZoIFIjGVFLxJqrXueHAWUaHhWSKGTMQH0vafeiE6cYEVvY0W13J
WwCNFYXIqXE5TNrghQ7Q1VLyJrtye69xgzvz5L8Wf/2H5G/5DFnIKbb0UfhzdI28ytXd/iV5yt6k
l2orreXX6STws3YkvToSF6ZIGwWho8OPPFjNkpfM515YTQRUGbtxOOVLU1mV2Vuf/J6y/Shvxd4T
+r0YH9phLRB0K9H9ispVryH92InFc+bk1Y4JPsseuYVSsrUAcQIMlNGQe1ayRFfKho0QUOxt/tmf
xfvqJSkX2csEzF3YBnjnVejKErhIYQ69RG/fD1gOul8HDx4OV60/CMjX08jU4jlgpt18DiVHqVaj
vorjnap6EvntMGI6j19XdYgFa1pwC7GE7rpQX63KqVW3L+9zA7boHVi8Oe9bCutpoUrLPkLoSsoy
0q0FIj7wcnQ4zTl9EZ7LzC7uIDDYgKEsgvql9d1BcmJs/A/+ZXqGmZJMXlEstJP63D9Kf8Nz/pgx
Gk7BrlxxQ5tqH3oEXdjWK+xJEgSLnX/oPAJsHHmdP5a/tMd+WXg40AsQ7i4s938xfTIYcPUCIUkk
OR35FdzgKjwYK6R54q+8cYyVvi7rRS3d6wfdKzfha07MCjoBt1m3f0EC2TjRML9oeyQp2l7ZY09u
Cy7u4UvdabxgR76xg7rBq11OMMIvQtfQGpSxrbyCtYgXf+ffo4UUeXd/xD/yOljGYDyxbcJg2xeb
4U5Z9Sv9D3yW3i08+U1+ivEb4iXkQJ/31bBgxqGzK914dpLEHaaNBoYquXO+EulZ9X9K4zT160m5
prkvyda1QrITUVtgkbm4bgr5wjiLL/lTstdfugFCzCLYZw8VDAP4paXLj9p3dGGlF94o2RJqS90O
E7uCN8blhpXVbHtha/b7YiAlMXtups0Ahsn6/tavjKWZQacCtXeHcBkpTn9KWlt6GP5o7/1eRppk
LjDlJfczo0eZuCBIQr9CNoH1ut97ZbJstKXc3uFBKJqeoTr84SKxyQ4P38OrGHWBqBN1gjk5Yuf5
2sa3nDreKpKnSZ6vrCXJMwvy1E8JEGuw0vF5jKinLgot4p7E0GWj7gvfVprDwNEkdlsokWTJGuRd
Lwk6QbDMbjkzXHwbYJsm4kDXgvYdncgfThFfIRBdV66dHg3PDkrcW79ZVasz0/Cz+Zx1Bia8AzPc
j+DNJD39jjAxNm1yxlRAl7tjXsASymSIoYJgZ6IGxEt+9/fz/wsixe2wbSg6nUT6a7etPEhLkLq6
UDpLzzirTIS6ksxYFrQ1RvOHfYpW35elRtdkKgMLNr4CNHCDq4upr/SJVM7n0clW1aa7G3fDI+nC
nuUOR6ZGRLI1BurhphvvS6S3sisBET/IR/WelDTzCEoe9zgVoM3B9YXzCCdhD9P7JrflaIlG3fw9
P0A6tLVfWWYr2oKonNRAb+KAZTaM7aNsuFl7SCH59a5B5njrdLELuabmWEaE7zH+e53oh+mFdFcl
vg/UO0zuFZbn43Qst/JLvQrWEPrdeRNg2mWdk6XgttvpCE9xCbb6xJ87sLw/5r+GXXknewPrknKn
wkmM7wyGpO80savNC7/e4CbWJvu5PY7JPlO5D0c9XvX3oa2SP565vkL7i0S8k8SWI12d+pjMw1F4
uK6Ne/HI7QevBWX4g3ikvyY+K38F1sh0C05sEMvzMs8k+Cw4ELHG6EflTHy9U9hEzXvzjvrWU8kl
kx3Zm//WENithfCQv1mxDRud+00eBuaduajeedHXpWY1b/Tn8IyqP7ov7jkKEZV7QtEfviMLYte0
/ljHQbAxZCAdnV9v3noWLVpJCQeMRfe3cPN9dSBq9SnemHfdxlrp5/g9YH8eNvUuvdd+Txt5n7xZ
0BRZsY6AwvwsjJv4QbmKthy14wi9aDEtUK5TddZ3aX8ia9Js7gbLEbyk2KT9ahp3Iwn07THC2RwO
au11OnZe8O09FFtCz/IAk3AJec1SHKFbzaQzhx76M1AMFW7YK4C1Tgj2VQCI/p7RskiQey2uzALk
Hu7UHiEyy/Jq6jx5wp5xnxAEp9sNz53vhG6ftgdciexE21vRYxlsiBk2fsB1/2PO0qm4WhPJsqGL
4g0DwOywLELvPJ/nOSsPghLl2z6TRiwjRsw7Wm36n9cISzYliRaJSq+Eyfu5vIwLfSKbXkjOPoCy
3UYmK2ZdbbD1+DOZwk8mhx/hH5/OEIA71ByyaEmSyDpxs0pYcakQC2Ym57jxS2eesjdNzrujgs+F
PbW/RTwKo4lTUtgWrgXxwQjH3E7znC1VZ7tqSYtZsFvp1iQs2z4K7dLqWs9CiPy/LZ28edCgK7ou
Yogiy9fV7p/+VjV2YtzGWXQuZwu+ft0xTHW9dTjs2POArPT7y33Ek/z7Xq7XM/Eg0thAEEJ8nAL+
uV5SWtlcNml0NqN52KbVtBtj3/SSJmycKJp/VzonqilWSDU2ZxotoWl4QMO5Xahpve1rzow8T70Q
YtVf6ZbQAeuVxg5S7A97nHU7QOG8wZ+ARcGuwrvRbt5MkwlkMNfKfJFfO64nLeA/p/fCQV1qF39p
bjK3ONEvDS/BpnhXnljqaYpGr2liCxl4LYpjT4+PauERDQFck0KA6O7w+FciVPZekjiUJJrvyEA/
UsT+f+nUO7VfWecs3gbSNvcRdG+p8qrUjmuIvjSckI3aaDM1k0zGdC21XldTRHhXT4KB+pqk4n0u
A96eBP88UO7HblS5YAIUItOW/4tJavRWuNOpIg2RIF2YB7CrYSsoQCR2RLlELcd+9NSy+sGxwkeB
ZLDYqSkCNSL1fnjFH6SXT4OBV2xcxx59BEPT1Zs1INElA/g1FS9zWe8wcEMlb4waloVslCUqEXQl
+i/yF8RFSchXk4kHVfL/xlZSrGmKHL8fmtez8+eb0RSNfd1kaOu4U91gdhyFQ50pm19kOZLo4qQH
VR36pR/9luSOqvVh6otVPCDU+P6617/3y3VRobA4qZZofRxt/pkRuVJmlt5E+aW3BK+VIHXBg58X
EUlOmYx7sm7ozQ8Nla9Dm9YVImkOTHQ4Pril/056Al7aRsLk5xIXce/WxnZSdJw+Kqr5OEu875/v
Py52nUgqM8gC7L71oxqDUYtKTeO9xtVzFOYU2Ir5Xkjdw4Tk+ochdVuc8dcDIkBtoBy8bis30I1S
KSLgdjBc/DkBcsuJ7xZlWjbfP9LHZnHzzTQLHJ3WkAgt9oPe9s83i1VlbKRK7y/mHtAN6BWD0jBe
DDraGKY/RR/6E4DnlZketcYJRByFFhqE1vyhi9ZFvo3Ds2AdynFbam7sLwuUP1rqpZorZ07Z4lvn
DNWdUt+X2AwEjtQsRwGx06pBfRF5mr9tJZeoqdza4nQ1qS52WZbvWhotakf6y3GSrvVIqdTaeuBE
99m9RNaRLequgvqFLPLr76ePCeqvAgcMl7BzPINQUXStjaxvxi5EcdtoNWZ3sN5xDeUQTya5Kdg9
1JvKqxQ3MJbxts1Wor9MhmW/z5fdDy/5FoXiU175cgrkY7hgMPU+70yqKGS4BYvdRcRL2tL7Az2+
BfrU0e5bpEdacQiB87//sF94ifpVj0ifmWF0Hawfxf8/HzY30CClmi5e6N7EHANHZ8qM0MWFEm5X
jzmWqBD22/XjKhdalAVF+VN7+etjYyJoKlC0NZzxUAJ/fmwxmINw0Mb8kgrqYxpl+GaroW/HVV65
bYwRC4GUnVH85I73dZayBMPHxMpCgXwtKp8v23RTgpS9rC8oJBr0Usgi1h/hmxi5Cz/gi//xlnHi
w3STJQie4BcrPqFF74GBFxcbzEslSitMgwhZrP6Gw7EQ8pLdtkvt2aKFlJbFD4Xgf1wd5il+d5Qf
lGYooj4/asF+H+bRVF+EXLToWcwOupG90mmVo0XRftoNFU5dshI80pl7/n6AfX3NFvZWqiJrGARy
Xr25tkzUboDUpL40WbPFA4BzjWixXnQ6VgTNj+sUT/J5meJqwGIYrF5Z/bdAtjWINRQ/rblArcCd
ztOGdj0KGLZ0sv6oyGFoy3k50WDGZur75/zCBYUCzlPyiQFyYaUo8ueXHPI0hlDSAcN2EZJbLd6H
8KHz7tK1whbFKrNYpiU9tgilMI7CiTKpTFeN1roVQMEsU9FDYerhOadfGvrsP9zel80eeB9DWXZ7
GvsK0+3z7cVlKkDGDcQzjjqmHYzT37CvGk8vygaZE919igED6jqtTCvBrzltOURX4VMboaXR1Ez1
WrMr3Eyn3CuVs6ylnVtjtW2X8Q+3+mXEQFe1KM4lNmuTSv3mTvt8HvSRQJ0LFlUlBD06JlZZSbYv
J7/DCkbZ92/mywZ65WTr9D3gXOCEK9+sA1bTNRI5I8VlMkYFSjm8ldTv0h/moHZL6kR+okKhAbeh
EQAT92ZxH7RaKXASjC4VZLUIgar8okjjuQnndVhFxU5XYasF00wTGOOOLbLxbIHtn7IfO/3gi4F1
LHwr8fwZes9oaJteT4a7UouUbSKBKejzs2pmtHbrWD9YoQBvaO4kb5Z/mxB5hdB/s4JQWHMboKWA
wnI63lmVBtqdW6qd1hNsA5FCpUWzTwpAcUbr6cRKyweYZ3VZGmJz6kBH/dbsT7OBrZxsnaEVTFpb
HI2qne7a6Ify9OvJiVcGDRF9DNsTm9PNl2ki1TTx740vc5vFdoA1st2LVeEYKa5D4gzkF8Wtv+m6
5Mhifo/4Z1i0ovUutuI+wTVEGdX+SZWxUanBAWoZyasKNfiHXVu+TuxPa871NrlF5pfBSe/j9//Z
QSs5D1At5tFFGwScXIZeOUhtIaBKbWVsBhhOaP1gE5AEh4WK7St0F8WauR92FY4CipQ4yOVhA/qZ
NydztMaue5cZfbtO1G4ZpU2zU4Vg2/qSvPp+6H/ZeRmI6AGs6+aLNEC/ObIrXV5j4zj0V16XtVQY
Gjs6bNg1QWA3rQFnQHPsnP/9miyT16rDgGok31xzwBpNks2+PmOb8xtx5HsWpk+pn6wz02crpPsl
iKH3/TWlG0d9k09P1c/Frow667qufF798CisZR2HtnMeOUq+19WLYXXocx4xSwhqxMzSs5btUSO1
JJoj3A9haEYoyy1OqoE9VJUbRcEiQNUzZbaIMgPxvaNwXmsm2AX+vCCE0S5xFmshAb/pY4GqalsD
+6EAkvtDLyfAYqsY0WR2lse7Ho5PmaxImG1Tx5jcPOHEyXHoEUMRuy8fMultqNyGJl6nrQlPs0J8
Fb00BB/Ulz64eqY+6MXKfMp1Z8ifFWU7ILfBn5ZkxiM229iMLAZoPzRLdULTbStGSzsi5j8nYORZ
5eTjOjH2qn4w6gcfFE9/UlMVz6JDwA3X5wnkrPBKAlZH8Ni7qXQmcyG8sPbS9oq0Na5txpVsyl/l
JjkSCzZ16JBLHAC//3Jf9wKLY6iJXAbwnUrtZtVMxWmYOl1mnVQU+BMjEKcf3QWQa4uhT34YmqzE
X6Yyl2MmYGZzNZ5Rb4ZJpGWZGFXqcO5Ub5BPBakU86Fp+HgivmaNi+sm9Phnw/xllXufj1j4l7B9
DrtNo7wo6rukvo8DQFd5DMr3VNiH/qKaXTV5mrslzLeu2PoinZgHyXyYpo5sy6egl+22sxYWgWIR
zTIhtlufvgbUih7myJCs/e48hPtCXgbmc2dBlCr/yA3OtQooBl+o6SJb0lGlVyXj+clCJh7WKJ4t
zmaaPaHFJkIOO5Z23Yc4sQy5jb4eGp06YDKhDkBzwMtJ60w9JAk6alaBqoGcz3YCmRRVWMIMnSzA
E/Fd0v5EQol0/Gg9jxypatRfAnR+gkf94LkqsmXPrU+g2jW/KyNkGnwRlPURbsxCxG9EbNhTEtrc
/Yv2ioBgAJGvF/FjD2UptWXzVJfnOPmj0kJOZAtUYG2GqOKDeys4RfVLoZ9FeDPhM/YHlr6tLM67
yIqgu2XxGceehWqtrWLZlS+QqCAzj9jpwaFgxHZLQXNM2Ong0dXalBfzY8HOZ/vE6Vk2aAvdtO5B
/itdxtChDy5ha5skOxm9gmob3HDoduVJONEb7N+U7ZjZoPTRssBZq3YHVoR2oULmALWBwyY7BXw+
tkrRScy3QX68OnAHLh2hLHQw3esSN1DsKnT0bmlgnJgvLU7I/iaCzDi8Wg3A5Fo21tXkxbU3XDV5
Uw0tZBd//PI4HdoaKjoqOUInxXCiK/fSFS8j3Vy4uEPoGI/Dn9nA7dHtzCUSQ9q0tXxvJRufjFh5
E7TPgblO51ej/zUzMk0kLBhbfnSsu9BNWMcYJ/RGrWXRuYrpmOMWVjxLIT/yflcLlwR+VLLmZDbK
+AFDH9hlnRuXdzp0kbx5S65d5XGRNOtcOqncvFD+6aVTn1788RLTcmw0F8mIWa9JeqVh+JCH+9y/
U6SlHCzDbKMGSz/eJd0mTjdVdz3kK/MKjmQ+H6R8q0sOjiiZdp6GJ+R8Sv/QpV627orDZC5H1Suj
+zpBIHiWumNH+99/wt5pMY9rvOAtcwedPdMwHVtZNEohQ2102pLFD3CT+rUmQBzMNnflwmGCdUuH
63M8XqJ26s8zbcAIhmkatxiItJM3SeIljtNhPVf6cFBbTHubLNjloxw5xKWEy1AES6k6GXQ4GS0m
Ary5Cu+3hdErrW3oGWyGzKeRsuis/t6M8/vWv3Zx5cJNDREOxJUOlkPZarNwXKJNB4fpS9HD2whF
pCUmthY+Wa0iLXAUr+DM9qhPTFevWjtKdVifc7FMegha36/kXw+hVEboDq+nQUsUtQ8O0j9lklBq
TUwuZ3qRfRET0bB3KiV3ZNXvF3MvsRn3SFpMPJS7plmIIkkxP9zAl2/CDVxVglcF5PUMfoO9ajjT
GzPGyReOcOouKI9gApNXtupfTBdHXIe6DokPEHGNVRKOyfMfpON0nkoG+ve3cj3BfKoYr3dCBoBM
E8gyoP58rkaGOQ2tNO6zy5yKL4E2s3dPnLsKCt6lLt9pFuv691f8KKu+XFJXRNrGosYh8OYYnmdK
2syyCgDaDK1jFvlgt4nxWynxRMWuHvlEJ6/1Os9gxTa+66v1oR7le4XNcFOZE7w+PXsI5Jr/zMSY
SVTz3m7rBGvgd2Nk00IDPf7wlj64XZ/vGa2BSXVK6Q8z7bawjmY/SqYI/+coZnz0Uh4u+xFP/8Hv
erK6o9YtsfVdyAGHJh3ObmxlwbGFaBHQdOzytPfUwJKWkyh2S7lTF1rVFHbSBZKHhRWGP3lhLU3j
qoTJYigZTdssG6nUV6RH5U4YRr+n3Gh2k5Qth0kWf3g69csYUCWEmXwSXPOux/LPY6CZytEv1Dm5
yEgrFgNeTpMYr3746l/qGaz1/r3IzVf3sdOW8TCBTtOItDuwkPYiqS5h0/AP1UT3ZwSyp+spgGyq
R67eWM9Vd8hxz8EXSKy9lHO3NMiH0UQlNPQQv+g92SKEBmeOJ9iucH39EQUT5sZX+zdzVaoB4oRS
MDzL4esqP5XyX2fxFVKXwbJM5Uopv5nFGHjqoRbOwllvoTcV+Me6ldgDEZjBsA5LDi06dUEX7LTx
CvIGQY241tShaWF/9v+oO6/luK1ti34RfJGx8do5ks0cXlCkRCLnuPH1d0CWLamvaNZx1X04Va6y
TFMNNMIOa8055j9f3m+F/LMHlP6FjWRyamSwV/31Hjau6Um2Scp1WyZrqzG6ddlwFZXR3OYWxC9N
L+RqRJtnxoBDNGlcumHDIgG3xNK3WIRZKf2WyPlMzvjbE9Mm0AO4B9UAVfHriWVFn0VJVSnXpSvH
OUz5a2MsYVIlyYKxDQtw1jx1rQcuiXuYBspepZoAHgytFES5em4owU2eDo//fL1+Mwixl2fU4+5Z
2Fum4KOfuzBV24UR5CX/JvFEBmhR39hGu/YS0e9H6Is2QPFFEQvIhyb5LCa/NQd0aO8tS1tGyn7I
Dwa9UgCgysavm5S1gv2euYFclTIjzwV3xLcT/n8gq/zXoUDBf/C0/s9f8JKPUKD7NnvBQVIBA/3r
j+HvcKB/ftxfOFD7D+wdJMLYKm+9Nflw/8KBWn8Y7iSAwIfhwANlUPwLB2r+QXWaEjkqI2pxdNx/
4ECNPyZ9rMa0jAPPdJkH/jrt059v459hZL+PvsIkxlP2461FLYleCuwLHjLcXKgAzp7CMhe2rmhR
dWd10XUMiRvOmq0sbSt6BYZawEhiawKIsHhtosZFkejkrNlN+2jrRfECqlgumzIbEaYkbI0VgFbf
GIeZMdhHE/znzC7He/pl+rKKMyaiqmmJdqnEIk19yQxmhJvRAGlnqZ65n8aPgyYHbKAZSDNWcYAm
a/NK1qO96rX4xXAyuU1r9MHZyKelHRC11Ma+DSCipGgXJZvUAdI41n296CucCXEH9UwpIKMXBdSl
MQ/2rEbFggFj5UhoRK4Pxq2eNlEjmQ8itiooaskr49OVyNIDEuiv6Ri+hg5d8OkHrqfemwGmfsJs
EOyNT3Uy0fzj8qZ1k4OiYjM1IhQ5NjEJjB/5M8kRsMjzhpUdurRVD+JyOZo2qTaQv+eeiN914e1M
UNM7p1HGTWjFr4Fs3Xkd5De+0x2HYsJnhhBLww4uKfjWCasVvaKDQAjgo8ESAedfVGp0WwKP29I1
Ci5FMzYZtt1R7j2rkfhc2VyrYN+yiRsKHRy51+CINd6SZFaZnnYYCvuijUsQovZwKspnteFopJ4+
Jx0ASLOfUGM9V2H6ESG8zz09lEz6e29siqVOwA/QNJZMtE9Ao3UKXgfgkTRPUQVrzTGQkKOqNEC8
5pvJTAT2bZsB/bQBndUVXnB4bSsnkcOuTqqQez+oFgVD6oF5OzTLDkj4vPbYmg6hCsSL26O7fvU4
qAHUsKpzCTeK3ifIaiync2zxQbgAW1wfZ1iq5qdvdMcwCnBnZ3XxXEQu7EkNEmA5GtqBKIF806MN
uJDTozMY9RENEb2JvGvZNbXtwbF9s5wpI6y4We2k+nUCuO4V9U95FY7tY0FWnB62YjG6xiYvw9eC
5T+EzPwmsJvhohiy59qrbjwzQtQXZTc1ZxuVsMrUFIcNy66xH4JVXSmTsDR9dVp0SVGbL0wTPkFo
It1wjHrYZXlirsyJIOsGIMKYrXZBRXOAqI2ZHvB9myz+qucWhEDtCvhbtrbSPF7lIaLcOIYjVss4
vMhVwIs5XYu5DQD9vg0jkH+e01LkiKGSRTI56ZW1aQbFXxh+dlNJ3jNJ3c2S085VDLO+TXjswuzd
KmyFdBQieUwdIyRBLtk6VEy58lKYmHWEj8VN+2MUBs+jDadW8eGwJRGXdigcVHeYJYyN2yBW98ht
Otij1aw6z4Lt74/H3uKZGWgWUDAB2paQHcK1aLRDMYTDZajX2XqsQfG7Mbt5tlT+MnfZL0Y+5uwe
Y8NcjfkAyyihcIhoXI0jcM8sKB+bgQGhlXTHCxWAa5n7wdcmd7/Q8Sl3nhK+ewKdz4QT1Jx2kZqh
DV6ztE4OwyJTurG1M+SObCIoV/hcgFYkNVIejkiwEF1iUJNcSXvJQumYRKq5yUWsLjpTgpm19JHa
T/C1C/vjkMbvQL67+ySCKMeOBN1iCa0uDDm12g3SeR819NZ9HapyEpGrpFePrAleK119EWoHwMIo
w3VmT7g9r42xL/JLZlwz8Jk5KgQJIU5YHSNtBjg2DxFCRgKwXiEttKtq1G5ieMSX9Gvxng5e+djC
1VwKUWSHtMuq1yK32WyEJZVGvOzfnhurAVvKy0Z1QzDEudVI/kZcyY2q8ZBBfws3ikDAaoYhVEqz
/bN39P+wDPlvArwZE4fon5YgN0X10iTyd4S373/3+3pDs/9g7Y1gAv7Wd5L49/WGBv0NVLnNGhgp
Dki3v9cb/B/0MhQBvqnztG9m1O+MN/sPCjfAfDA2AYfT2aP8J+uNs7qHQvmHxZHNouZssRv0RifN
1tka1a62MuJU7EWqe3eZpq0V9GlmkZNAdNn67ifbkl9r5j8OOP38pwJLmk8ZRKQAbEdQFmXnsudV
6baP4X0oi9ef7sT3VdXPLLkzIduPg5ztLFRf64NE9eU2piw9YkbLmkVv2Qs2WstuePVQc3chVB9j
hApZzRsmZNOzP/mG2q+bwB9HZ/3481dM7FSToRkrWzUi4w71XOJB86rGmVanLC5OqgkGdyQqCImf
MqSHLP1kR33WSPpx5LOtnuEqoZuVSr1VGCZFvm6qcGux7fR9WO5qd+pLZ+/E9qKCEOSBJv7kcv/a
Pf5x2OlC/HRPY6DzpSXKfCvB4F62F8ll84CIIbsntjf45CC/Fgt+HONsPaxogd7UY+4BlEBwbbJt
d/u1rC4hwi/anFAkcL6ffJ1fl+A/DnW2eQ9lr7plPwzb3hYgpCCTI+w0iIG1/PCUoBAX3rhmGGYv
cmsZNSvm6rMy5PRtfqz+/zo0Zchfr6Q9KkMwashBzASjk3oiCmttYTohMBDgK5k0NVfU3JfCXgS2
9sml/VV88eOg0yX/6fYJdyA+3Rnp5OIZh7O2MFSywzpz7fLKmIO39kZ9FvbmZ6XOj77k2ZgDtVUK
5B1iWzwWN+GbQhdwmMNogtpxBOIyfvpcfnSgs7GGkKJIGLFRbl3FodV5m2rQa/DeTI/PyIg2NTgU
lP+RcYd04dPH5/dDHJCUX6+n1bNi6r0q3zagfubhvfaYHfPgGNyEpVgFp2yr73rsQcjnukX3xbN3
kLMvsmNXbwbiymZfvGivBSTE7bpDfEGUY30fnSzlpTsoM4KxZsI3juUL6kaYdUtjES/LtUV4Fpax
GoDPRX4VRdvmKArtIZl6ag8wlmdfMFsgURsWot40xq4256SlzcKn5rq7rsVRW2rz/CAo3K/rbbSU
G2ur7Cez82pYmHPDW8l1tcuXBJGZC7nNNlW28uovwbG6qDdhums21YV7bfOJCfKB4Ta9VlbtZXlC
y5yFV6b3Gj3AgFkLKk8bHz5YpM6pZC6j8mtyRUAmEInu1ZxSQS+UXR8uhnW1zmg67dtN/e9GRnEu
INT61PUTRer0qWEJN2CICKhwGg/zVxednGnjiScm7XQqy2IBXfyTd+us2PXj5TobkhWDtnxMPXjb
Tq+vqs9oPJDvoM88/TnwcG933ryunkONhizDStcUpzTU15KcgubTN/ybCep348r5CG0PDJ56522F
uVeNnEgJl2W2WPRutKtHWi6kYvo1Eode3XuEkVJB9XdjgPmPVbxlerTxCo2YVBKHB6w3g6nPMAZQ
FMaiJ3uFhXDnbsuwxJq8qHxMiqyMOzx8KOhZpC/LEP2rBEJW6smlokCy6BU1JRtWO6R9CyygT0EV
wKirBO52/8GRIQ+bvIt8bUtdNFhReUFW08qnMAsu6yEAhJbg4fFxNWkARzL6ptFknscTRMbjAmVA
5DjpRdBlC4X8ZvbdN8TwbXytJlZKQx6LQXwlIxNrU2hdENl36U69huLVF89ac/mvJhISlX8dCJAj
u4lZQnf0QkK+H13XfxWKuhjC9uQUXMFx2djFtRRHAaiw4o4zDn8yCn00pp/NYW3gq50VU67UvPI1
MOhGCmMRGiwBPGcR+jAEeRSbyvhsTP/9nCnOOzdmJYbQVlNvW2ZrvprlsfnnIZ9mTThs10GH3zq8
RhjH8O5v0Lx+8j0/WMAKcTZ5jVSw0sFXqMtOJZR4YrQS6pAYiwB2PnafvTnuO5yu+fW/u6nibPYy
jbSrDauKdtm2cN1dUld3ShNsppsa0UCPlWNXoS7XmKltfT/6O3f7z0f+/QpIiLPZTBJaGFNnjnad
cPclJFR4PvvaJZTPlvuC/56WQf98qA+v6tkUlqt9Ighf0be5VE+Bp+6EdTtlerR+fUeThZURHmc8
uTqb0k8OOQ1FvxmizqWHw1hXGYAvbdt5zV6BLuD11wKqSBrEy0bT9iGjoQef+VsFgFOJpfPZIE2j
9YODn43SMG5tIwlZ8hEGGvfuxqO1JJgcohxlnDa4dPBzyosJQ1QcNwfocvs0cS+JVdbK6iIbQUvS
LE9K76kwqP+TDkmqpwH5pMSGrTREIQHOXcXGDjFrnpPyylC0jquVwt3TVpOnj2C+mcT5x5YEoSua
fkZZ4MwMWgF3FgQPljASMYJp4p4HOPanbgmCqleTmAAWiXQdu3VFCqnYkFUzOJux2jjDChJiTul1
huYPbLCrENzi7WX8aOgXEGc989Eyr1t0F8NDYb435n2a3WjdOjbWnfPeNRun3nb1VrVWqrYmgFRN
1zj3OWmwxhVxbN0Gp3UAvNDaWsEGsAklMqwqs8KjuKfAnOuEZCPSAeRzaIdEhnEZV+1tpFcHIwfe
4I3Eb8AtKMptS3nOllA7MBIYYbeKW+LY/QXy34tBxtsxMm7sqlm3cquq44UpHgz7DtryOpRyQyj6
fMrVaApzHyXWKnDDdSCGr5pP2oWQN24C7L42xLuSadeyFndmc6Hl5EQl9q2L0C4z0i+NG+ydcLjW
TIz0NXyV2l4GSbXwsYkFeNU1V1kSKfilB7LksspJa7pAUfYyqm4zE2FwFQoKtKNkzDHvUvIDx5K4
54iLAboBtr5QD2oQ30alA7oF/tFbgCGZeM1ZXVKAfIetSPhiQrZmJ9NZZfTHAIpnZFVrNbdGeJ/w
GXt7U/ps6rA6DSPcjVjsegO3v1Ig2xlPslTnggJTVyCaooZv2bsyTPaiEFdaUG2yZliWxPK5Zbgs
AnwjTDeBviHA/SYZssuo6xYRTg60+VvPzbH5rgn9ni7NJXvK2yZ+MGL0eiPuEKJUaBNMbYm0/1KA
MoAvDNSu2DpmizGgPmIdwyuINNF0hgsZijdTH27a4kibfk6pCqpCTIveITOhkxtdDXe9b17Hg3mk
8ncDfet1EuaMyL1iVd8ESbKSlnXAK2vLUxkrrButq07tDyTQz7LR3vZ0zkE7r41U2ygeHjST8r0j
NnZwSiUWH8vai6bcR0iaAv2JuEbe3+Eq8BFDsdz2IiKZzDh8IXRi5QdUBOp2ZqiPjKyz2IH1G540
+9Pe50cDzfTzn/ZamnQr6n9ti3BqO9bDRpRAo6YYpAB107TdfE8jD3EdSyobH/hnu2fzg/WAOFuK
OGSqmU5tdFthENzhe0e/4QVPu1UeqRdGa/E8UymuEYYWF9CdgArdeL238FnwqfZNKXm0HEE2a7ko
EnuuFsBMgL6hFVp2gMJzkKTIunx8wilB4AnB2PCmiVq6rbMnFTt58TXs9aXrwWSEnhfDjHKEsvby
dN6xRENMs2x1OevdK78j9OQ6doitBk3k3Kb9OP/nCUb/YFt2rqwZg26Mu86Ptwa8Cj3be6Dw9NtM
fWKGgVoIA2BoYSIoM3KJadOeasxfLmtWlTqyKq9a6NPZfADmjuqfyS9cuLqBhExepKW9vApi/5PJ
95ul6DczoTPdw5+eESqEwUjAfLVNJVRbJmFHaRZk1YCremzMa9W9qMZ47pA2EutXFdEntL+2cdYc
dK9ZEas6r8KM+3gK9WNHbBgPmb5HGrorAUK2AehXLLEITark0Wh43F5pIs5LxBU1Tvu4BJUTYTkn
ItePs0mxsgp4xacAtdECmFBCkVKWNewVWpHk4KHIy29TnzjOcZ4aaKKAE6bv0xYAuxbe1WBZD/E8
JiRZo4vfmEh3KpWAbloSzYvSP2t+P+/1A05EUpfkVWPIhR5DsK2AfGyTYEuusolIwR5jymc8hcow
17LwkD8MRbPKdbBAZDuFEZi73oVCW68yPr7SrRkJsUs/tedu85QhZ0idW2LWIei9Ogy67Vh98lhZ
07rvd3frbAGqOJlvxLXGvvkg4CPmxICvE90+ySZf+5gd63hrNTdtdO+j+iiHpzK4slBA+z1babtd
jq2YJ019a7b+SiT7iPYCapUq+rbJ2vWOvLHgrw0wd/2KFCYvXrbx1HOCJOF66yiuLsmkPkTgRBj6
wJHp2MO8Gdr1Bf3NhSEpH1Dt7BsEsDHGuA7iZAnjwrbI/El3sQvgUp+QEMyrVrYcy3wZhf4Sr8kC
yfNMZznyz6/fN7nJ767T+brZq7RC0GrbWsmTVxPbS547kzeUoxFZarOhe3VRhu4VGqivhRLetuo6
cFRQhs5t7CeYLpGG2OWVVm1NHvNIKpejjd2uiu/qwHzQ03pr+zg0G5AmZg4vDwVhNm2iO589yZNd
V4feR86pAKnWwZQlL60LGZq5dPRj0taUtYjUZcDTKDPlUknKy6K3t34BN6WsUDq2G00+m0TMpYiB
u4H842Y4Fk67lWEBk85bpymZYfy7xM7ZQcpTg3YR3Zd9tLSnHXN+40VoWMmA4L9seKCkxa9jizCw
SrDz/2zwOIOl/V1vcM52Cbmv0zSg2bSDeLYQbsU6HU8MBUzhdXvZXA4KPwZITa78oqzdu9QzyFUc
ZonWnErprj8vKxrTZuF3d/xsEzFKsqkpASjkgoDEwFy2V+UlVgSNcib9vnhsXw2CoxKnv2X5vcXS
32z9WOzJomT8pcdbNlfAldDSoQlU51I+yORuJHArsCkr9OkryfB4hewdKuy5l7AGFc31mOfRziDm
THc3vbVt4k98Xx/0FLB8/ToqOwUc3KZP7G2JIMKTwaNBRasg3Rd8irnoInufNf49Pch9PuxtA7tu
A3jgn1+eDw9+tj+Jx1ILRdXRpqEgLDV9UWZinxfuS2q2+6DUkZd3ewM9w3Qb3SjZV9xWxfzMxv3R
ftA5W7YkGdoTvSJJLkqdy6rw9kZpLehrnryIGj/hLd9qV711Ii/9/p+/8wcrlnOeTxUrePIHaW01
trWYxxdCnKZ9/VQ5SVia9AFhz9a/vbtn9RI1VBsxyXG2YD7ubMZmIr9XhfVVD9y9JW7TsFjk5JCb
QXVSLLlH0Le32Af981f9YGc/hQz/POF3ZYYdiAj3rY36r0/t9dheSJskNb5mHXtrvfy09j49rb95
J+2z2UrvRhmMDfvEUl5qsFwRut+pfMfpyiqtsq7e61LMBw0rjlkbC6LfmAdYmkbGZ4/yB0X5c9F5
ljVVYxij2MbMlqluLiJJyEdMrZzrSUAfcdlI7AkOIr1tFXNa/3yNP+iNiUm69fNFTpJOq3pTim2N
PSV2Hqd3t/Tua91hgTPuNS69nSmLoYhPZf7p9f7o1p6NgW6ooT2jg7sdWsLaqQPW2f3U/J9F1N8U
2EdwExO4bLQfotYHt2peDf5j7zXPrRGd8N3A6kdr5X3W3PrgrbLPRrGkNMLWatlbF4n+4nX+sjat
faha6xjabZ6qe+Q8e82zPqsL/r41CFP516teGild5K5wt70evQpaj6ld7SDOTeOVMIKlHkJRzB9C
NsP/8j6fDVW15fuWInjCLd6c0FQXulUsjP7R88Ui0OtTLykWF48l9kbF/3dj1blFMQ1aa+hJlWbF
3u390dpHdMta3uBpWBSZs1dpVmrMup98x4+u6tlo1SLbTarYVLY+pb9pwMh5T4fRYPaWe52ABw8L
mllrC8vy/jzmfyTzuM1T/jnPkv8ldf6/SeNh4/ZAgvzTtf9IaApdOc6blwyh6d9//L+x839/3g+l
qaurKEOxjLN5Uxl5/lKaokEVAFhUeP0mvndGjb+UpsYfFNERf2IGJczvTGnKmocsPnzaJoQL0/lP
lB/nNU8Wg8hVTT5PRwTLnuzcyW7rHobfLBzvlFJ7MKW+q4LsKqo09nFJSvyssdeEv+Jz9oj0nWWd
5G/opW48kd+30N61SU8W1dT6lGM4Btfe2K38ppj3WU/2bXgf56M9L2HnrGwv2qBmHRBdTirK3Kfo
J28kPii3z+7paQPQl88it/bkkt5KxG/sZxRCK3FOkPpAtmmev3Ux+OEIUMDMatxbI9JuAEItQ+CS
nY/EMy8rDXGl/c54ftk2xmHApCY05zZ3lFvUwJdeSotAhJuyTTatUDbVkD6lbIKxWbC7NwhlCHTi
gdM4f6tIxp4VLUKrpqdTZOJan1mhU8I4poPbJc28y+VznlFECob4SWExO6uitFggtXqlFnJjOvxy
pVkwiplL+479p2/k96LHS1G04nKaYWtLI+hHb64VGIKRVq/61LmvtcGfB6S1Q6ImpQakFqEZlDAr
rH292d/4MfVxZdR3IMre9Z5OsMZVUbrEwynItR0oIlITbEuQuyo7ZItzrlg4x3HNRrlRunUXpVe6
01h4ClMW2+U9f5dKt3A20nb42BxVn0A2ZmHbmuEsv0DJCjYwZL8kIhy/qSjfooRTdxWazF0AHNgx
A+g2vk43u+JOjHV5H/njQ294S6kqlxQF90nEHjUby2ulV79YOdI6MZglDgTNwpJXYYazb1W3vVDo
NvTyjZruKfTDp0wDvVnX2ZtflgiDxQqNqJx5In0bU5B7AA3wUyDEpe8TkdGaFIgO68jdDJF8cCPj
IKPh2Wr9Ux46F4mjELRkKO9tUK+TfLzxTcpdtawxltZKuLSkuzGVzJsVZcK6x0MBHZXXpaZstE59
6JLyPtbYaZDKkKjNlTe2R6ln11ouCBvOwcCP8kZ3YQMpyniDUy0n7ttYjGGTkLhDiuBoVO4cWxmd
f9167AR0RN3zNiplTSswD65OAdKrCW0qo+oND/oO3eReCUjEASREMZ1otGCDHmPXltVbJ+JNLLSl
iNKjFk63wBNX4ASyGdb1pYNDShGdNYuom3dOubZL7RA0PTih1rs02JORuBU9KVGz5vRmgyXfdYhG
na5sVPTaaqHPUac+eYX63CM4F1Rp2j65QgYOLL8nCltpXeCx5he30Cifk+IAd2g6tZ4Fc6Yq73Fg
7pzE2WK4IU6x1w6mG7xK1brVDG0vu9RfjL25S9R44xrFdR0PN2qpbKwo3UjBU6GYwWuAGVzVh+e8
F+8d+/K+NHYYN/aRHJ+BkG1jSz73Wfo2FDqeQHZ9Pw3ypz/Xw78IyKbFwo9l8vexcUq6wZ9k4Ak8
K1qgvQstvx/Gu2zSiXpl8Rhp6NZFBsKx8L/0A6UXx16NXnbwm/oxIgKAMv3qk7OYFknnZ4HT2wKB
RD4pyS78/58KgilqpLKsKpWzSAm98Em2L2JrU3bgG/Tk4Cb5TVSkzyCB9oX0dnmFBtsPCQxO/2zO
/UeT/4cz+3/t/A+vfaIt/HRT/s/8T9phXimHt7p5+znD9++/+X2m150/8LJxh8DG0aCdbtT3mV43
/8DRCUtvEngCemAf8H2mVwRKTviXwI9w4k6uR3ZK30WeijvpPzHegevRIOK4dEX/A1cJ+tBfniQb
LPBE0dMB5U6cJ1gyvz5JIDjbtDOKYt8yRTyIzCROK0Sk/J4krY0EGwsDeeMmBHVfl+5K+hVyBQV3
RFQwrYQFXMIiEvHSw+OwHfMqeFBhvRAS0tbuKsuFSrq7F3ztTSqaLnST906RMU0lO4iWWpHBWywC
3JBzXL/BqYkq/OQ2zzazk15tmYHHY9bmnFPq1sEpdxyqlZljf7EjL71olVafp6YZL3lZk5XeVvO+
CXDDmmZ1ZRkJILUh/FL1LXJ5qyU0PnON/MXqOQsvD/C894WLiL408hQ5m+3zEypUXrWkzD5e9pLk
lZCR4O3budSeE3v04SwCuGmGF8AP1fFKWvxpGLrwKndK5basB3XbuUnMpwJONZee39IArVI/pzsX
jkencfLD6DgDRLeqC76qrcaXyzsU4CkKm0ejwG6i2iiO6liB+aaUdQnScCyPURfVAG8jcOXRUM6V
0dHJzaUjfz3GFYlWdZPeAiMtnkIr9560QRsIam8VOWC5HjPrpHvFeBRm7+3cSKOAZvpmNEutrF2i
gUVm7nMThQRvbBf5AOqnpSvXZVn5oOmwrJVa925Jc0qRzVIa2UhKP0zTXUvohFrG11bXxwBJ0868
97o0OPWxniDcqwy4mAS11w+kAVnPUaE6m7rgTgdDV99qmqc8dF6M/GOs3W3c+dnSw4m3hbSFxaYe
9LnO/F809vhsUYL5GsrI0pmjIGsPNi1o3XSf4LwNF0MP/V22Zn/pZJhfrHZU6LSL9GSqOdHE8VQ0
Unv9CY5OfBqG1nvq29hoZ7bE2OM7WAJMTSUffQo50rRuhdApuBjCSBzHrMsfB79RH8sgkHchDYST
2gVgGgS/YsZmfN+NLFtaj4gU4UxzKQurZd5rCku1VKc3QpiSmchqW0ZjN5eKHS/doeruhiwjEg9u
oKTjtQzzwXghBBLFXOA1qJFrdP41oW27zLVxN5SxCuLcS4sn22XVqSJdO1qF5p9SnMHPI+qAdV9J
1joN7yZFeiQSYxUfW8OPjwY2natEG2FshLkx08YmXJtEKi0aC0NsabfW3g8xL4A6E8cEChPg+AxL
fsLndb2T3dheXqyk3qL8aJ3qFJDPukxB/kE0qB7dybkQjq48GrpM3xM3Gy7sRgZHj00OmT8hjqZ4
gPASReomjMP4mMiY9AFpgM2ToRMSPmUnqz5pfGhJ35zsAWybklSJKkdLUNMF0HhNNYDDwTzuaVTp
jj8QQxs2zom5GDw34moSv0qdR1gveHQoesOK0VQ6qHk7L1N5tMdGXXo9kXMVy6I6Q0pwHfrBMqqz
Veqw3sLQESFGIi26SdK1O9Aww3baFXwsBIS9sL862mXso6sAONC1m9BGcRLuo/FFYc08hRUCt4+u
IwOB921Nlz/37iwShQyEffGhrDfZ4JA8RpCAN++UU1a9ZMNdaWTLId3q+WU0vMokAFtKt2XfFSOU
BA3qxlWn793wookJi14SU5MUhywKlzS9XgZ7Vfkxm6FqRatx04SXbYFwZOXLDnZk213kRY4IehnC
JLTCbZyugmQBddZx6mv/tXA2Wrtp8mujX2R5P4/d7UR2UU9xZkFYWIQpeQxfhL6JGJzbRMxoE5oI
10K+md/Ocu3FK8NV5Uh2Jc6KJakIHryK8v2zBgbfm+I9uq2vsb710OXZubbw4nbdmu3XIapBP2CL
Ilg07YZZRGBXVxr7OLFf7ExD7HIdWu8DLKJQaRe6Ftbz8lrEOzPI2+fKcU2EXQqIKjPWFVj6vbop
RNCg/vAIFZDlPLG6ReEaO1DPB6UDy6jnFWz/wpgbsXIbqOghfIMoHLZlWIBmGTJxVyjLrM9mXlbd
GqEFwci+svRSIZig/qIDvpOjeTGG8qFvmmNS2fepDjjIy4ZH1+oObTIuaqY8PSLJUkACd5ICloUB
QSTUjfex7x+JoPliEB4dW9eZLZ5ii0Qfxbgt6G0aobgvwxeV367LIyPIvLNxSGZteymhedvZcbqK
Tk/GbUPbieat3pf7cgxQ6xEBooAMb/ApaVkH0+Syg2kwda+Fl25q6PYl61IL+I3DrBX0DpuzrYa0
Y9gk5VtRKZiNXj2jXQ0BclzF2hVkLgki3ZNBY0bfWdqWhwQIUNyRH6a9FmG4SBrvi6fEhyKjk9Tk
XwNi52RiL8f+FbgUnr+jA6VkABLhr8Zsb5qvAN2WNtwTwDOSQFbxJK1wraHwblHYonl0q5k3VPJg
jX2G2lfnmzm6rJZjGlq8RYJcihLpkkhDrnlkLDMcpBelm15VbcOeD4Qbe9NQj47R6L7qJN+V7dPE
Q0LPqmx6jfwdpJ/60s+cG4JH5gL1cbprs1NMtiksfyleDecWybGeEi1vHPJ+1UVfqqo4hOllZ9xm
0VEEyzR7TOuj6vlLaWErTP3Lst0J78BTuHGdbfoaYRupBA2gdZO9B442yxVC2vudXV23U3/dXSVG
tLUFs64vvlqNtUK9Bzp/q0X3qfXoqzOaU5mgY+ume8e7IVS9UYCdGCvNWUx+OR1YbD1XrFx9diNV
PqU2QSQod63sUHjsdBtI/w9hNSNqqAEhEMhThTGX0Awba8Tgrx1/wtdc+iQfgJ2bIdYYiL3OtEfF
Ww5vivfe5tvRey+bB7vY6upr2e7b8jY073FZ0iQOumoeBPT9KU5gSWzY0D0ad1I7YXKbtfXW4MPa
5JbMqiHdqfWGDTxayxRwY3LbqP1zDDOO20bMGZOb3ZAH/ObGe1jYab4Y62VivXnRriIKjaXLRo+u
B/7I/ISqZK8r5SEyEGbT1gqDJz22ZtOOh3SuIVp21oLZzUQsYqntnLCsGhuL7j4ZPaLSJYvNrV1f
NMOuY6giF6cjWAChco+52CKfEvReAUQ3PY4MuZU4qO173953vEFKvU7zXdU9AZvRkk3fU8CgtJD3
mBPQKmG/misJTjwyd8j2Sh1nrSgXcYU3JCJirNyp9huk+IVKWVlwsrmscQDfWtUp9mFoQq3pWVOb
hD2kUXYRg5RKqkPYD4uma0kLQS1X9Eunux3zjBScpZYEV//L3Xks15Ft6flVFJpnKb0Z9CTtyePg
aTDJAAnipPd+pNfQ6+lJ9CXIqkvgVl12RYcUrQ5GRQE4Jt3ea6+91m9WdrwG+LXBS4ZdUTesVYeN
TZyGg5T6pXWOG59hVoIR6rKrnHxsgqYxTeVHsbmzqHL1CYUZ0sL4ghY7aBX8HsrBqbkxCyM0w8Bh
uMqLDL/JGz17LNcbSGpel/gwP211esnrhwZXpFUHZr0T9ZMcPzXp47oJNunft5VsCP+c7Y5yzT/v
S9iDWZKo01hFSZHt0c87XGpg9UWRqhz1hIgRm7ZTjvKHKSOeaDWMraQqUXcp5b68atWlgKZiiOMj
sHLL0cRZP+olKcuoK1CHS2n8VMsWlpZLP3zS0mSC99oj/kXH4yNUpXM9ifAkBV2+45svWMivgkl1
Sqqu+iFpd33Zqbi9iJOrDNz/rk0hP4wpz9TKx0MNodKlT/ho9ndtJe/rgjm4bskaDpft1Pu9pZ8N
qXhOuvnOTCJiMSF7KRs3ToMc82Wle6i495WBJ9Vg1PWeQuGGJxWdyxjtIhITe+7wBykW3xIvjtA0
oElejG7tg0IvMXxG9Hw6xzVKe+IaGhY5zDbLT0IxnHRQCcvjIj7IqK9lCnaD5qkvbi9LcVhanOhy
mSeZIZum1YNHPNQs5k58n0fk/vVVnpcneryegv9kVwSXbkJ3usWrpkxDizVER/fJH8uHnieBHg3g
9YWQeLP23fOanBVVuF7UpyLuURWJbnJ867rdUIZCvHyUpsnviizYBtMw6sGYlbtaZCA1/WE1jTuJ
sma+oloWswKm91WT4TYYPcZVfVBAZDYv+vpBAiBnVA94EogGCSgOyH+v1oOoNGVgtt8K5Ey26NJ7
54tV1Nq81ZrxkBrTR2tcRUer82PbDo/km+spk7ImWMsZF6LuUpM74SREriH6l1r9ofH3t+os/5Em
y5tSTPCtOj8V37r3/ZrtbL5W9dKS+PaIU/w4u6328eYXVlhEwG6Gb+1y+w1+fv97BWJ757/3xf/2
7fVb7pf627/996/VQJeXb7swb9/UU1BtV1T6I38t+XF6yp+WJ3Q+2iT/3//zf3XZ9lvQLk/PT3Rl
dk9fquLpd/GP7k+/+x9dGdorKE4jKa4ZcG//qNWo2m+mriI0AQ0BYQ7jH7UadRP5EDWZYg07RMo5
FHh+lGp4SdFFvhEdSIRz/2al5m17dlP/2Gwu6Euh12yh/vGuwbdYWZvLpdg+6BHsrkY8FMgI1R1S
QiJJMhIZGdlLWi2/Yqq8A5h8P7C1eRCYaJigM/wOH6Bbktz0vdI/1Gj2tTiG9qr6kKAEJOR0A5BI
9ISpa4iZ4wnS54jyBSoVVTe1AD81hy5NMCET2qndXmXHIsfFY7ouXgxGqpTH27QVvTwdEN6vw6mp
r6fqi1RowVKUCOJrN0We3Vf1lxiovN4URxUH3K7Q79NlPFk6xV0LJHQ2V5D8gd2sc4DD9GeDUpKt
qda92IuGrTQi6eWUfonVOhC7/GytIN7V5Em5aEM4tub9pQAW2NafAeo8qCqAmqZ38yR5jin5Z/Hl
Rm/n21EnVyvpWuPwYZ6n3LhPGM3bV3Z9G44IadidMIVZa15N1hixLhEZVZjTAn36uedmZR3WQBor
rLBPgTj0qHJ7QBiPpRh9XeqxDdl/IFWfPscxNRXEENTAmOpPVhR5tbI+zgudmS4WYvD7go+2nifr
ysMmEjKr6KoaSis4CEudhwYwWdlmkNeQLWF93XwuUR7u9jXohlItjhJ7HR2YrZosXq4PvwBTvDNc
eB0usmhAaUcqmrFqvW/vd00xzJLQPiCv4oqzdoi1zreaBcaXdrNEGMEp6AfKaXI/6pcDenKe2pZO
lhvnhBYIggV3dW8gjDSzc0y6T5d8/oCkt9tXdRALCCBGvZuukRdLIxrw6g55D9abOkgi9q9gC+yi
gjmpN6hOzx+Kjj5czGNP9SMEnU9SNND3j+CszIemLLGOQhphezoroxiUmIs4CfxIabgVN6krwVS8
5ML2I49HJ89BRMSwX+P80QA/meUam3rKPaNQPE4jAh+DRrsMDYphqT/nWrtfx+yMeveOEsyNpRfX
hWwc05ylWZmv6oaM7BK5eS4cmkx9iBNAiJb8MLYXX6IztETFtcE0mWP1nMktHnXzabx8hbLv6kWB
SivnGmNDZFG+kRghOMwoeRGaJeKTZLExpZ6fQuqf9T1efQV+bjkQQ6gRWwQ/0JAKykZvE7Ixa9ui
nPTuoRWt+1q37lMR+YncpOzWfmpFdGcmCaWPWfPqPj31E4jotrqNMEfEEyjS5qt0aYK2SY+JaXli
dfFr0g65lk+1hvxnWV/rkXCvLiS/uXGskf0aFN0Vc1C+gjQf2qYJtVkLVFR2irlEvxsdP4Nkv+4/
RkTCDi3JWFGDkvmWGnjoZKNT6xUiXRjvYOWntOmXaPNxZ3ONGHAKXG760JqpWw8KZwQnJimQkRvc
rMe8aakC5UKwoue6iOwZcFFu+mKj5nPr62vqdbtFG041MotzrTOHM88gClV9CWOwO12U8apQAHuC
aS6MGfzFSi2w81NpOiGgHpR1TMEb4+WmpTiEFVtVbcn7BxXvjGiqd1X2bJmU0DW29xSNRPNrK3MJ
Moo5GHUPXb0DkH+dblJCNLbDWiHyR8L1v37iCovsmx7T6wOHRimx3NDoep+B08UqdAxhugfu9Wno
CSkXLbgsWNKr5a4BLWZN2s6MLjeIvUA4sjwhZe9LyUZAfDtjcEAE+YyIjmfhpYANUrWr0Yai3em3
aO5Fuup0U3Y2C/ah1fCxM2FBK8pDg43PNktk5i3te7/VMXderJCS+Lm1rF+keH92jYgYGqhwoJjB
5vvtoFZzuTH0bO0f4tRoHIVjTvLgLi2G2HOU/iI2vmP8fo+NiqppdFoQT0Q17O3RRqFVhHpiKVVR
2kXtxzdsrAtARhjIpDfaQ2RMdEE1MkzMcDeXVloztjSi9mtE5S92WK84q5/nMyCP7YJN5Ow0EaDJ
O4ihooHAV6ZxephoSa9pEwoWMMptUW1KHZqWjgwXWUauBq2h7sa63k091lKa5hfMJzEbXL3Sz2mv
nPucFRVNLGrDxwrJHgrb12l5OTREVHks6eIMJ3msrrE0uU609qO6Xg5I9MCjkR8KYUQRkcssl+Fj
MaRnRZg/tLlybBvdv6SX56JoghFksrkMJzHHXDdLvnWs2rI+X3UpByEFKszyDi0p9GYvVNEWo+ko
8uArznvsJqo/XwrlRuUNtpAT52XhvhP146zEhzovpl885G3EvL2tWKW8GtyKG05H2kbcT53ZWoqQ
YYu5rbqg7IAXBkoefX90f2sv8F+v52oZoJo2bsBfZ/p338rsKRt+V9b5H27yVC1DT3Z/M5TPT9XP
yf0fX/d7IxahPhYwNPz+AFb93ohVfnudjLoqa7Raf2rEytpv5N2iYYkar2Dswdn9SO55CVo+e0qZ
Fiy+UsAmf98E/VhN/5W4H5n0m2HzHZyPYOx7oXhKnqqRjKlySsPk0Oy7M0yDHbVzmIS2eZL326/q
2TzrngFXwO8c4Dh76Q6dLekquknOox/hdAkOfkcxzC+89Irixl52Wrfbo0X9lIdlZSs4Wi92HYJA
PKTexZ193cHI1skw5ERnfz+GmTfuVGfg59mVg9rFfHEvIyMxH2J015tdc+g8FQNiIOVuHGJR7awu
oP1dGyIq6IuBum+wJk7dxRP8aqfva7z2FFdys3MXJLM9nCS3Dmu/9oke58t5RK3LV9x+p7rCaSPB
4FlwzE7GrjnLe+NKD5rzckJoPFTddZ+fk3Dc1T4F7SD3AUDtKLzuq5voWjjnd9neOlenzd8VzQkP
TXmuE2aMJ5y0wHCQN4C3aNjFKb6ihxFBtADz9BBd0yq05y8IVYSQz7CEVT3F7+xvode5kX+f2Kir
B7g3e7IXvegO99Wvd/rraaietOMb3CYAxbND/TjsfE+8jo7zngJ3QNrodFzZEKDFiyFrE66eErSH
wZWCdqd/bg8QRnzF0V1lnx0ND8vWIAulYLousWRGbv+2uIn9NbBuhsTuQuRBbibXcLKAkrVqZwHI
MacMFhcrByey0328x+DUV16kfXaNntxX67HfVZxH57b2cO9gAuGi4O2MnrbvjpOvX1Wh6kfYPmdB
vRP9wo13KObdRFfLcXEbV/RFV3FKu3H1q/RWPBbP6weqrmQaF3qLst0gLH0W3dbTzsrZOnVhdlc/
lF4Tzi/4ADlaiOg8X5Jcx4cxoHkUaKiH9J7kZX56Uk+amwcYKEOEqVU7uTOujZDeDHcbAxIHMcjs
utwnLjj3IHHFjyjz7kHxfARF60IC42RNr/+a8DMVt516WxyUcNhRslokxzyrt9I1IzGIvMTPvYZ5
IvK35+GQP0jXyRfmD+9Mb2DbBglVpb0a4OZ7ld3RNzjK+/yon6qDeZueDGZAe0zDeF/u1UP3C1ti
lEH/Yqq/W/2napArvWqkE0YGHuS52e/d2oWnvMOY2a45h9Z9eQF65RvMyjysw9VVPXizTu8K97Bh
7M4rnmitO7kj2rS+/MlDJ9LJ7A+Jm/iYLjj0y9GKt5Md0vkhM8zHoAlNEzv9mniGxyhyYrdxMF73
DZ9WKc9bYZT3B/Wyx1rcgeToYJ7twOUN5l11ox2gz3qIZAWb/XDyrcAVnqZQ53Tf1i/Fw7jrDzCW
Hky05HZJsFxthumCA/ZhPNwKjuEIH7DW5m/9Lvoc+3qYH9QwcyK3ejA/X05yKJ0vydFkLJ30KwZk
eAnl+/VWuwVS6o9741QY+B+P+81leD1HfuerV1qgVNcm747si5Pa0mkONEdieM/bfPBHx7Ql/v4C
CMR5+pzbX5Gm8VCztGkPuJ0n7ntXsZ9fUj6Po4G7vTdykBhxFrtw+Sb817X9dEx36BsTWM1zs+uR
vNH8ER6zLbmTRzfJSXy8wpedxXgUDpePjDi3dp7wFAwTZ3XQLeLknonhRzXgoZzw0Tqu/ugOHmxn
bzhY17mj8Vt2Xv3eNz3zFmJdHiBDxNCTA82l/eoiEublXumAgwyFq2W/HTc/LV8uVzqOLti/cMgU
83YsHnaQN3aVpwYUc73ZRd7akd32TJ/aRTfSa93JUR3pgE69o9g4mvqTPdktEj4DS03n0UmxB/vl
woowukR9e3bLUHNRQwLMGaa8q9mJt80uhX1rfKaBzvBLPuEYwURVQoEVSGAY44jgwQd2o1sjhC5t
y4Gwq/mSeF8/XNxfeQ5Sf32baf1jyaTi9nOGNRlJxkbBFE+Np59WljJ6UgFWzS6mAGyYeCatu/qt
azpcAbdycIxjzJNg08jNmfir4N7BHfUHT+PHhLvxocGmevEK+7l0Sofuth07UTByJw23DvL9sqMX
xjRE8NLfpiytFHd2H1G9D0afpRkVptS/eB2rYuehPj7Z27DZFklecOndOejAeiOf1gPJb0NzHxGo
Wt8klEdezhQWH4d9Hm5f2O10xpjoFOfZb/gpJmg2Xsc/jMugKwZIPNmms/2JEfS0jeduB2WC36G5
htktAMoQM9mdxZCQOUwa4svCxW5fjrVtmDJYevf7haQkChRSCAaxa7q5uzIq05BPnWDbOIbdfBi4
Opnho3MxDK0zN41FXPGJXlw5c8OvntJ7vp/7KtutE3m6Jwa9DxzHk9zCS/inO2QVe76P282YEq7z
B6CrXsMpLS88Fqd2mYBfkA663EUXO37AcY+xowarC+/YQTrT0cOC54x+ALFz9ksep8UwtXwEiSQE
qdDPDEAmkasw0F3RG92FibM4mz7W9tp2zyCQ8zAvPvDgHRU/FkZUR5kISA8xG5l0IXUofxvKGD3z
OcmtOEjJNRRoER3x4XQjFwAEl7OlSnj6HpYdkYCntzBauEG8Q7C3oYdALTevDNdP5mnaL9yOjrM2
efbkE0EU1Mc47PbNNlBdPRCutidtuMsOjVIGrOld/DbIvda5QxGJa1gYcKXzQiXExljDjokKyJ+/
3guarJw08NvXm9xz8hn/iawDIhkNxLiVAcvp7ORDH+g7fdezKuPY4Vk74UAMOgjX067boTrqb8dS
yfK2OXJxUy9+HZgSS8XEieLUHrS6I4QABDia7BnMvG1IlEdi0w6LliAiuogMsZjgEXltQIvTJe9w
gMo5nbd+Wj/F4daPcmNUv6pdh2MTS10aGIxvNeipszHyRFbl5gtcnbD1qZTwlziYdgKzeBupyD4H
qKD5oPT9HRYxBytEDiXYpkPPW9BBsXHDZjlAJcaNSXUJ0Y6wi8P+q0oYto5brMqDgVsqM6S3Sx3s
xC25o3RLOYTBqJK5l4vHHQ2YUjfmw3SjnolpPOvClU6Fu93vmpNRnWxH+uvybTYm0TwRtFcdciSf
TrldBvl2P5yE9yDmy4Qk1AcTz2U6g+whlpgMSpRRwoGZEBGLFM5qZKFgXpBGi4F50r7qTF/xZglM
lhjQiW79JAQVYa3iM4NXfZiYjgVpwEzgmYjBJkMaPj9HtmzDx3OCRIL81SFt22Ec7NY+BksOxHIC
gelZbuWSzDk5N7n3ubGuuFdeY5v4OsJnXyJibSvPNlsXR9rCkMijZqY6Cvkntk5cQnvskHFgHYm5
pxiB2ZELjMeTfLj+Ex97XfU4lfEYk1uMNm1IO7uNn6vzdqubvcaJ5twGoiev155FSm4G6X1Eil1f
FUFDohK7CvGJftth1U/lVXGzfJt3W6LQk9kkpCvtjsjBVI8CibdZZ6uwxwO7Ei9nHmenyx6oaerD
rXOrPZCvfbbHDjzIlyNqg/EVBeFTd+q+gf6y6bMGYLsckiBUAh6ApgXJjnPx6fg6VA99Bpgdu1PQ
OLOdoLOH3bhNC4Osu/YRSSeDIrklz0nZUmCZ6LRkRVvaJbA/AZix/fOxJHsWnAt7BsupvS1vqT0e
kL+chvN81J3UN11spjwr6EnUZjBOdsfXy+j7JV4U4qZoneudEmAjQcqeOWJYH7RzdA84pecH8c54
aPQHUDT6kUTMw+kCJY6AjqmjBbrisAuwE24Liliefj8STML+EIXVA/eXgUIj82pgF1Ie5OtJsPFa
Sh7UUCaDUx7VZ/NevU4Cbg/vTe8unI7+OfmGCMVBv6ZN7OFrlNlJZl+AljqXG4CQXrsrApZI0swt
D5VWW/MugeA1XGdBpgg6havnJJ3cBkHponnY7zIyKS3gD3bjdPY1uekTqv+bxZeXHZMjBkGGM/hK
MPm1R5q36/IntdmVoK5C61HT7JiPfZLvIlCAjBN+qO55Mznf9ngRjfFRXdXQa2Ik00N2q3Dbh1mv
z83iC6nXPmH3JDySnjIAhe4Y7TrXtC/3gDbkMAHuHMR+5eAN9hkbcvfrzEOMvk7u5M/eEyUxgkJr
mzgSopzDNs8xPGzJbJ3R1bk1Y7fnt8Xd0lBq2bb6mjVScOYQlIcLpGzYc7G9FF0kcX3UbPjrIoD2
egGPg5S/g4XflHA68tciTMLWi8+r5s8vi996EYfbslvkBGe2Xw1HyPl+PBI5x9ezsC3KqzvhBhsV
H+E7TqMnT047+/Kc3+bn5RKofsXitqV1JEGEtYgxXe/YiJ4Mj9FOWL/4qVe41HQ5luhLvKcmNrDm
8OAYu85T7+A/7XDyzjZpao5ek3ZvSTfe2CTb2+Be96vz8JIGWz673a5tC4K/PadDIZYlunbEjwIx
SrfHPaofdsuSvZ3U4PB/AhBelXZKQCI7ZyOAEz3/n7hlPeuiQfyHxEomvWV1wiF1WNTYjJYEOxfZ
FpZRc7sObjrb0KD0ek52cFdOpHaAqrlbOogCE6lu6pl+c48xoW+FeYAg5atgJfRo3sny68xXGheg
7qw94+i+CblfLEo0KD6sPuKHBGWTtRe4UoDXDLsNFtJgq7/0QbyFYW+7y2wBCMqkBccRGciXjoxR
8GsOhME1awuJi80HOGESKT8OxX1yTsMtx6ZZkPiyzQ5EdWcuBiVBDyM/csttVcsdgazip8Lbn/SD
qI7/xTb2HWEA5GlSLFUtnUhSyTQLDB4oLLGue8/kKR56ZAtrSKk4bAB4AAaZFZBGakFUjohpGREQ
rVGWOnQXSVRW97LLr7d8aw6lbV0IENFnVZCoJZGZ2utV9BCdolN7tK7aUPbGEN4sFQ6LjBXDF1ci
qZ72GjWj7kN+v3gAYcOIfG9ydCI2zeWtULMr9t0p98cDolf8R0N0WzRO/UEPt4g4+ObduG3bOMPx
4/xxtq8NFqEi6B7A3l91p/Su+7YtA9L9tr4VFG8yT9tJdsUS0N0Yh9n+OjK54c29hiroZPzDQpDt
9sh064kO2o6+88rLdMgJwTgdOKkb0y4iz9zWFdNtDwLRUHLNPVxFEl/qR27dE7TBdnHzKCxRpNuW
lJWN5USKyvEdKifO4uccInW7LWn1t0UJ4oM/uYQJ3rPlaNHN7G/ZjUahgazZlj+s7pYbbOU72av9
jkC23QjW0kAIdB9E3uvloEZNUtgQpngiYA89ldUZlOC+VG46neluV5SyRiJ6D86MJdOggpCigk+B
iI79HZdOGKCT640fhJuViaZ4s6fsE7b6Gqv2uGNhDhbiJS72Qco+K/FTciUM8ch/Wn/LI5F6IEPc
cmx2C1wDwCBH66+s6/okfkxvCrRWRFK99DQxvbcgAov+4jgFSVjtIHuUMARbdxuTEz+3bLUOAP39
BxrRzhC2Nq1cYkR+M+Ort2+3ALLbtrZsrpmzE8+RxNxmAl5tKeJA/rOleIrXoHwLZ3Ofe4hOOFti
OHPjhpCllVhSEzW2lK4mLaOSQ1JXK8dtU2IwH9PXyEUcO0Zf8/PlenJnYtJWcoBcS6TKyWf/9WyV
tL+are9gI0VWa1kem8Yp+iZdqXursilDbPneg3i73umZjSKUj/UYSapJaNxSS8kvr+HVUWXuP2th
cqddVweqajfrV0xTrqYXutq+smON98w9qjF+fBVRP96yh+gavYI7IHEHKVD260tFfRMdKGf1ZKqc
i5+EOolhf2QDTRrD1jgcSYnZxPntbrnKyTX06/ZgPKx76ntuF7Joetm+YohgLHzs2GKePrM4Evpd
8ZwR8FbPAx0Zytfy535fHFmFSGhl1rLIHyhyNpQm9F0XWjfmxZ2+ojjahI2PWPbBuspD4jtRnPI5
lTflSj53ByNk6+1tG/w0sHavj+BvNW3+IwCu/4TYLLBINDP/JUseC9bnChTW/VP2DT+m4ulti+bH
53+0aBTpNxOwnWXBcDMtKHF/4K+2V8BfySKdtY3yRinoB1dOMX4DjWBgoAAnc8NmAU/60aLZXlI4
RRPkHow5vvDvtGikraz0U2OP5oymbmw5UzRAiP2TDSN0+bUStLy6uRQvCDrOIobkAKFBjDlzXnpV
C6gWuw0jJ6RQ5CiBUP5iEr+dw8Y/ncG7lRdaUKZYLWeAgDDoSBx/0OSqwDBMpyXUwPyYzU0yPBZ6
72xC0Zbw/PeH8L+v7/hfbKAD7BPRyGLU/XVv8vAEFDjJfh7f//jY9wFumL8ZpgGiVP4u+rB1Gr/3
IHlFRWhBhe2Jy5Kmbno/vw9wmQGuK4YFMFHGuFNmXP4+wLf5gh85sg+Yg24Iw781wN8BPr4XVHWk
H94hASIDeGvVLVFwyadTB1HKFjF2d+Ix/4InV4B+WDAi792Mg5MkRpigmT/oxb7K7hqBrdBFupku
iHOlo87GQ4yeLjKCXkYuU1cxswzFAAnzn7yz5amQD3MO1ZEfsOotP2W67FvWTT92mDKbR0NqgwwW
5aoOD1K2IiSYX699s6GW09gxsqtJKIEOTmzz1QUE/q2sxc8zgoS2Zgz8rXvI0vJrUygh/pmpO8cp
EvaafNal7gi1FLqj2W7KdimVJ7DyF8VAAlRAWNTCJjO96MAamFWStZgOGqOe1W+wvkv3TcDf2cqn
IOrZzdUZ6pZ1cpim/uN4IT1dEGGNnw1IcEIpUncTjbtNP71PP0XxywBuei3NTxNmQo4xJx8T6apR
tNpTh/FJi3p2RtVDq8rPWgohBujVjSSu3oL9iFV16X1WmPKp1TJxDxn/CvItQouXnLSvpH9mLv2j
lIw0HfpK8hZ5+lDU2nkF1bHXda3+hC8iHZ0iHYO+aNvHETfkUZ4XIE5tSwKcVF2NZCN8meiiw0qZ
TdlLozYOZKMB8C+tnXm9TlJzHvSGN0rdfZFNoDhT1U+gnx8GhNW+LVGC7bsgJ/i6r+lOqsRjDjzS
rcZlRPQu8v/fhqD/hKvoK+Dgr+PKHm2Z09Py7Q0q+vUz34OKYIBRYBDjxws2DwmYDaD7ParAFd9k
ZHQI5iyb6mYe+EdYMaTfJF3kg4QUA7ymwmLyI6wY4m+mjMGrbiDuof2dkLKhN35aM1GxEcFub4I1
BD2gF+I7sYREvWCIh+6FW0BBZgdRLZcwHSXV73QjQ8cXTV5qHEk1eq3QDucGSG5yEFfRpXYH+Cff
YUKN//olUuBTgZAi2iBXUaB0guwapDgm3cdRgz3qIOQxPaI+kqDd1Ufzas+pmCBhIYmwD1P5Moi2
oo2I2VYYYdVyrVzrYjK/SBDpwC5JRCelrmxr6DA1XfGDbmwYg+VTuvYrvrFROtz12uL2xoK0TYb3
ysOkapciGBPIWjgXrOxLYmHxu7WR0akos0nxiraL9xOaqF/laQ2h3nds+YAU7mtsQiEC6/XwQcf8
jUL1BU5HB/nH11ANyoPS6u+tEvkOX6lbN58RNeQ30MRzrveBupQABGJBepJbYpVdDJSKlqaTn+Y6
7R9LcwRBOCGXofXFDx+hv5XF/vtSgP/vnEW/r/FMnr+ei8enuo+f8j9Z4/nY9+loir+hpSDj6IVE
A4imTbrhxxpv/YZ3JxIQP5QgpH9MRoUZB8uJxZ2EGNz2JtLw+xov/qYZhi5ZpLfYB+O6/HcmJFZl
b2bkH2u8xAn/3DTt4FplY9MIgSzBDVS6GoAjnNoyS0JcdyHBzfHnshsYXNLnmSzYHorp2Mx1qI2s
ElGGpDNcw88SgiJdMX/Wq8unhZLVkO1NXEuWjjbjcCO3aAKMUvESFeu9IC+f4nW676W0dEZrdVcR
uqra17pz6eD0dkp8rqJLOAvQBdo09q3eOg8waWzLyAJsY6ixGzAH6gUFJGF5UmNkPsuKUgBqB2vd
wlwcamfNX6wUOmCVHKNxecx7CSfnTbJbupc73XIUcPCOboo7vdecPh1vy3a8vUjtp7jTv869+nkR
k28DSu+w23HtlOWP8J13AyIXQ29+yRuyA2VT6Ylm1OEG4yo1c7cDBFPV8d3ccBadqdvdiAcP7F+3
ikGs5dL95TJRv9Lab50y3eZVBOaj8ko4N7Zg3chzObjmCr+rKqrTYlF8T+IegfaS4oAc6/7SjGcR
/pttFhTKk+TyXOMHB79odWHiBU2doLQjrMilrnQrG0o0eW8rfAfKUrfaXEeOlk+vJMsbc63oGOpn
S8ikUEfEXxCN+CFDmdlKrM8YjEy4CtHZNLAsSETTQ+sQIyRIk96yLACJ9H53WTKyCLG/xw9q8gGp
j1QgkTAKGkQbgmRI5mOs9chndVkgjqB5F2sYr9ZLqz3PZkPwVb7Gc2PuunhBnGZWhB2cBpoYI4XJ
Wry2OpgLtdwnBaxCiqRLU3qpkbPtj+Rmp2Ym4NI+01/irPLGdLG+y3v+Xwhof76n+c+YUBA9/jqG
2U9x+5S8zSb4wPfopW1LvywZBlI1wP1f/Wm+Ry9eQR4G6tEWiTSdzfgfqYSM8SCvwZEzReyTocn8
Eb1ASRIC2Xqj16WiV0Q4+hsoyfdbcIX9PR6j2z4IPLpEReBtENMETWFoLGDTYnPwcVJ4qYo0eUqh
YB3XRshdJUXgLEtnylWxtT7KMXSKRYAesMpF9QsA9TvIpvF6NvJrWYKcawP9vjubupwEiuF0hup1
YGuUDhbaXEM/e3k1gJebk+hJUJsRNm4/Fs5a5whE1Gi0Q/kBc6YN8aOGBsa1iWPzUuUlQhwKtkq1
pox4T60rfVIhomtxUYXPA7Lciz1M6LbMC7hwI7mS1nr+hORjTlOgKKpbfdYtVEmGGuhPhmOzvSQC
bORU1wXD7i+RhUiGYtwtqwZUJEonp9OzRLXzkmoHHEzyhSEus95pDWP8lpt1r9qSqLJpkvVpeZEU
6ONoJRQzpExr0R+XtrfsQhDTX7EuXwllPxVaXu8rKF1dVTUOgMbu2/uKG3KeCqjzuA1MZ4mdosxl
L7MFS2SzSRai01g8S7UUjPnILvKxLGD2xrfNCENLvPiVcReBKzD8pEYbI53DJh/sYUDUgj8nXedE
WYLXcWc3qrlTK+G76elfMpe3MfhPZ08irrHJZ0Hf6lE/L7Rrk/XVJe04+2xMXCTAAKRkSRn8NGf/
pP2yfcv7o2BTblENQ/8L2ce3R5GMNYkLyKmusZQgYjWeaRndDAXS2cXjakxAUZqkcv71QeXtzr85
KlpVm1+pxuWJmq5s6f5P2PaL0nZprffkumVTeLVaiMepWDaxmkScnzQ5Vb4xhREKtqRLdaMWsIiQ
PxTjr7HRVk9VEmuHHCIJ2JU4Fo5iKqcf00bKHuIFUd8G0kUw64tGZ868qL8onslbEeP9uRPWYDCa
Mtsn8925E1FWbblkrYva1Oy2ygRYNRtxPYE9hnKHXvkthCNnHSOALeKQ+8miiI4g1oZTSeYcal0M
TEjA3WgGxInkRt1hhy5kboG4XbBAMyLBh6/Yj06xER8KWTNOUiVMVxOicgGGyrf9upRXWXop3QER
mV9cIDH77fVpOMIStKGyqBvT5F0RRxsFyKgDAiTpqLY7uUVuCJNKRLvUF3gQdAjXX+n2v+POUHQV
qWRJkFvhzhum+G6k5/hPI/XEEeu2vV8adGEWApSbCfuq6JRfRFvpbeJKtOVoqHix0TPRR2U5eTv2
qiwT206lfKOJOvYIWu/DF8eLRU0EKjoKzdmlwKTkmkzPRNGFvd2/Hvyv4fzNAGILS0TiakWGEd68
b09giIQWgalL415064JOZAHObsDeLDfWCPcKjebhIgPKKVvDHprGciqlIchoRo2bbP5/2DuTJjmR
tUv/l143ZTiTw6J7EUFERs6jMiVtMI2AM48O/Pp+yKprNzOUrfx0zXrxmbVZ2b2LKonAAR/e95zn
gA3Nlu7CHAOavRKLmd0/YBCcd45KAkKZe6jEiUO6RlYiYSI/dFP6CWLT0iOfp8PQEudgEovp1vEV
ri/oUjdFmTWA7113p8cgvuuU4T+MyYDuKKrxo6kW/lbA9OlOyVxs+t6vPvBOIuxpEQNNVHhSgCTn
E7/tMU2AmYiqpjdJJMxuyoiveh6+/wf7rP9uB8ffN0C2c90O3csT4/rf/73bsrGk8DJjwmWJtV3M
4/86K9oUfZ9d3r4gmijw1gy7f9WD3b8o6DD/Uk+h7SE9/tC/zorPFheKLmALfCkIgf6T3ZZ19MVZ
fEhUlk3mE2HR3TjOKqwCZxRdlCJFGZe23eSBbgRgsAyg1ujnw33rjuMtceLiIqhJ9NQsSJDsHNF+
JS4G4olsOwt/rlN/UGLSzbY3/P5L5Xr1R1B60EiaQUikKaqv260c06Tcl+ScOfvff7dHKyV3ARqZ
WZ/xcp/LWq8/27amtm22hti6YkaJlbZIfzrlbtXiNHyJiHYL2sZq+PTnl7VJ9pb8D6W346yCYKrd
0s4DsZ3ZiWknIsJm2Vhmcb1My1k9jpe69bp3lgDaBy+XgOdbfXlNOgUvl+cJ4Lhd9+s1TbQUUe3i
d2FD2TTW59/f3Npz+OVKjKZjUUDkFT2eC80WaptRK3CwbNdZ8CrAf5zoMkLVVDkaD/0cOOdFMrNn
rYYGHo5h9ptpGZCjTWnsnRtGhXXUNTUsrswiOahObFrTOh2QYFWW+GK6BVS1yWZjvYnyoLqp7Y7M
n1qMWR7+/maeP7PjuxFsZjDt+XyE1Flej5sYSscqK7VsAdQt+TapaVGSNQBXIcAdO+0cNwFLFpWD
nHaysNs0tGWR31fkkOK06D11vuhRXEZRueh9K4aJ2RYSwo/EmflistkD6mZII4InPDjVsIEXS5af
eL5Fa71bGFIZuSQ1KORlyBkOHwQjKsp1lPQ6XkGsl7W3gkqsBNePIX0d2m4d5XQd74YgNrwZz49B
Gxo5relHaEgcP6buWds5OpSkcH7MquIwvzB1VGeu7VfUMaZhAlo2VMZ65Jh+OlMda5zU6SBotDhs
JJc+sH9mdboYG10IOiC9ZSCZHK3Iaba1PUZTOLnaURdd0k785biz+y1ZeBPHsUZ5+C4cm6IOeBhL
7PDmJTzX2e6jMLNI47unWnDWxCDAlYAHcaZLws6Et2Ajp5li1ZuiKaanEroydVfLKlg54+Eub4fl
TpG/8kCLJ8EqJvB83phxQNmlj/Lijn1YdQpjch737tLp5bu7FMWygxWYIrSUwQQykppWvHG1kaK3
Hbv5rvKrBca2Nwcr5riP4hMPhpILTVS12XYmqIoo2d6VxnYYWjGGPvG4p5j+sYIUcUquE9l0y75L
p9nad2XPwptwctqkHUxwmlXSzbbacPWDFc3tGRl3RXHCn+INgbZjLavBfNFgNNzuniNbPG27KLZ+
JtEU6A1Tsf2jSl0XaauybLaf2Th8oSWoH2tBrXc7pDzoPG4KVKKqMlH9sYEnZxJDfziNY9OeFzw1
chSLIp93UVLriE6biRLJbz36WUPVfOzW+XlMG+Ci3jpre+v8rZ+n8nKd1avOYoL317k+Wmf9bp3/
pe329/+zmF3OPbjZt0tgBLs6rr3dFJup2HAmJWHSAVpBmEZnckK1vSx4gCJIe++9D/l4VvLoZLD2
eRzKHb7odYv84niiad/rRMZrOJC8Jqbwuw8nBHMwB9VqSC+moWVRsqyf9YCOP+i7cKGS6LgQo6J4
vJuX+dDQyP/9jzo6dlguv2k1iaJZIGDE9492jf8emLST3LH1fPN+hqUbShVj4j6PT94bkNKbddjm
dQCff8P/33v9D9ryLx7HSh/6hyq04o3+1/8A7fV9aL+82n49/5F/Wme+/ZdgcV53Bn+3xzhU/NM6
84O/EHmwgLPNWndma6/+nx2YkH85gmo99GZSEthosXH6ZwcmrL/A0wYmrTaPsznNtT/ZgYl14fn3
kYM621qK89gIrr8PzNDRy4MYZsiTzPP2JGrPOxvKluOW7nlvqlvb6KjdeBOJqZ65cYGUlM1TpBvv
bIkL63ScSJAUZIgtZWHvC5HevRjHm79/w0sM+lGRhp/GjpWwAiAvjscmJzj61jgmaKt3xviEDnH0
KY/KiMNyQRIDS4KNtZQ6Poul2xWnko5bflFPQZnRbU6RrUbGfA9Ms9419tA9GMnYgbapOid0DAEk
QujlxuoJAtd1nKREKK8ndEC4zrhdADV/TT1lYrqoougH4Iqg3amkLajQZxG8T8jPp7+/VfH6ZP18
qx7lvYBqBXVMx1+3XS+mFZY1u0jiKdonpuE9ULynDB5FoGijRsiDRwX8PhUGHT4jQw5sDOmnwq0N
iGkzVcpNUUosAj2hhWnkClCAgf+ddq7YDnH9zlwj1l/y6n2xXapBgrfz+f/Wnu7LX5r4jTWaQZqc
KL1MNwRzFR9oAO/QOnhUJ2x9Pbaz/2FKpna/tKNzvQS1f6oWiaq56uNhGw3WdNpHVXruLbN+ZyN+
lBTGODo2Lj6EXahcOETTyXr167xq8kj0U+6+rrv+vkLXEdKYwUwk8uJQAGx5NOfs2iEy+awjOuXC
7QgI+P2zpGB9PEQOJTOLU03A71ixH69/RNlxrPHaGANs5xn5ZTnFsX0WF369U072MVZOHc52jl8n
V5SKXKp3vlmtmM4PC/wxek8lPspmsXad1OaF4Q4nZqOhQY4LkRHxWN1pohqglhrzgSzCbO+VrnUD
UlafcOJGP68+z10rtm1lqsfKnSER12X22IFk2xZyPMm15UAi1A+Jl5COq/FRODO0J+QXQ/qQ2Bo2
sxcD1TgZK/lFubFIwhzU9j4yLJeMQ8g0BHQOyYfCbPITszUvUg4e/kaPzrIPWMZL2lnxeFq1QWYQ
CdybBLW4/tMQpdjMVNTb/AzXwYoF62ofjOYOIc2DlBn+IgNo/SYznG/aK/LPPvC7QwqtZdOxBQ5t
LzZJNlkmybfc5HqncxerRp3o4odh5IBoReZu05zx1f3auq8VhO6R6OFHU/VEd8SePixT0XwOvNa5
MtimnMc1Acq9NcA3itr0NHGn6kBBvfsS+bCai7S88P2lp/Az4o3PrIpWU6c2lZu3p0VXXU1Uq8Nu
atyLsh/VSeXl3p0gSyKsR/KRZ29MTpJZlBfSsZIfQZ9nO4vs3VNh1PdsavKwaMePFMdxacpI0/yb
l48yr0hWrjzko03Qhqnm2EqsSYDpXkeffF/fLLM5ovEeXPuh0hluC398oLFf52v4JswkwqJ/xnmt
kvPJgAtp28W0DToh2JiU8W40Fiysc8bYz2wkr4hO6VDvt1Zx7wEJC2dS907ctsLvNPX3c1FX+0w2
ETmobP+JGqAPGAfDQ5IorK+5IOpz9keSHIvK2AUpD3GyqmTfQFg9jXSX/hAdOJ/ALBH+arC8RPVx
iNCf8iQwfgAs0ttigrrv2tXnKREQ2SoGmcYl1ji2hSfUv78ZM0d49qinU65btFD9V9FY2NGC2iUf
2Da21WhtKxXjAzQSF+BY3+wWVXZhyotUQHg/HxfjNmnUbR653U3W+aHTeoRGZ4u95WuM9s4Q9d+h
bd24gugs3SRX5GxoWNakSAPB/2aMPbomjSNaRL67V2mxwnZhfJoWRF6rwlcYJRG5NFaH+gyYzk+7
nbsr5hoT18FA/rNe+higdebtRVSNh3TJ035bLa2g3RrPp61u3Z1RBz9YqglvdWNMIkOkr+s5w9qh
0v6B6m9AC7pxbpB27cp5wdmicijULZCfTSpm+wKCcYaLlCbrjlVj+lyUU/DVLsDhqjHxPhpAED/X
pY2rHFrSRVR0Jur0nDjtTRoHycHtlrvKCparSfjFSe7a3rXflIDj5qe46+gI2YF70YGDP1jSjfZG
XTmPrb1090kSnUHgXqjJFtFtNsnloi80IvXAO4gFULhCv0ZIkbDUIQuUQUiv8gkBqKtk+JnxjX62
SDvG15RbxXUeT/EhgHO5z3uNln9Wp3MFl1XEizrpWzuIOH1M9dNQKmITC83nljtnQz4PP01IJ1eV
02L2X9py2VUR4Teb2MsUHWByDUDJfVT1fNFGWp4mHdOYb0fNhlZEc5Z4xbgrMjs7nzsDYtQSe0+p
60tAz8StnEOIdva+k37qArywrZHcGbXfXDkx+qFlzNfsCLjSnBCdUPo6eNDl4mbMu+Kus3r8j1aH
VYGOYroxpwjClJiSOgQDex0ng007KX2qHE+koTCQQoTFOCy3yunWM/5oQCEvES2qpSFxTfbtmWl3
kCtSHxV/G+BsC6wqpoWXexvV57dN2hW0tYrktBCN+qiVSD+YWWn+rONFXwZW8TVbgvScul9Npi2Z
R5OCQV/GAawErX4GXnM/UIfbiGD4uDzvqJK4Jo4ZSNJlPKuSzGdPbiq7lpeNFJiG2zG6Vl5xWyz9
o3Iqf2ML755lKjmzbRDfuiXDOg8CkhSqGlI14AOvu5aza+/0bF/VaSCollUukicaCrJeWV1OA/8k
XSTQiOUsGs3bcqDBlvoaM4in+2nTtr1xO5JFv8az4wme0imkYpTsIxV9LedIhgllRbokXo64AIfg
MNZPLTn2X0TT1B8Aeee71BlQY9ljG2aD456k0hpJJ3bUeek5nGKdxD5wkor5QB1rNwVjAlW6kbdO
7ydhsjSYE/Jypi86oCrwW+d6KBShVI3D+83KNx6McszOK3Z8H4DZ3qukkN8ny7hs+/TDQLVyK+bo
phlHgPJZrn7ODijd0vGKSxXJFOazW25lH0GCHqfU/VF2af5TxoO+asYGPAL8u01ZzBNSmNK8mVRA
ynZmGHCurcaMl42kdCZPOyon2UbFPdOXgLsJNDqeRv9ijKuh3RtD2fnnbUrE0a70Yw8iyzibsGqi
0RAnPRRnE2hDN+X2PREKbbIG1+dldLI0Dc5UIyWl3YXVGxOIKgIMz7VdfCtZnPLLZlRannuF3Vhb
4ZdL972w5Rqh4DYmGe68QNWhDOrWOamnogfvUkqgkVE+MD8hO4Xd7fb9VS/tyjvETUcaW4FwPz41
zQlkl6XtVt8O5Yxk1Egn7q2mo3C+BEJcCkfHP4d2jYsIkkTfWxX7qyte84EDTAtKc0rKCzcg70EW
E+NhoV9F2TZENgyfWI0XMJqsgl7+3D05IhcfhrbOTpxxzK/q0mfSnV2MbmkRfDGzHviWrGDFK18C
3h6Xbm2C18QhlO4w8ODMGCxO5qVbe0ic3bDMuQWfOJ4xIdqSAANRTDXtv3Gyw9aqlmqHyCkG7FxJ
XdDQ6dUHSe+dLowzOFTtvPhmICpwP84aX4wOzPNlMO1L27MFglgCWSRk6nbXWzLDOi4pCe2SJGVu
IswDYOBUO/gze6IrjMKMzjIkuCblO2Iq6tLT9zbt+TOLspNLDXmUmyQV1qF1hvkrI8A+bSijmj2o
8u6qpgLElo7szZZCs3uaAD2RYfK17qz0jFgUAaU+StMby4rsp6o27c/ste0d/8ny1bDlAvY/LimY
GJX8YZd9gm017Zx7Wej7Ngo6zl3lY9G0FRUUxMyM2zbyCTuw1FVmuE/dkvhEy9hsWEeaq6ZrTTsr
6+7GZrQvIHb3F4uW2EUREG96sImruqAp7yJmWXVQ1uLXHGJFBQw6GqkDNnEeKiOHPF+6UYqAq3LV
GUDpSO0cOYzFRZ2jVnejKOkPIhuEcYlJorNuSSNBLbakbfZdB85APF/sfW9jozk3/XEIS2EVp21t
5R8TIv4qr8N8uKwMaZoTD0blGbTG4oYyPUQ8pPfBtYF2+pR9q9yquaYmCsGWSCHRTiNe6sY1Id07
dHQXGrzUeKzyiwYX/9UPOiRwDgHRDuXJiw5Q+PdcqU9TNnZnlVhQigK0hmrRtclnL604ABPZgstz
6a0vijLmKQ3F+BIvB8iGaPwQN637we7aZa+H+LIrp/qjGNkclBO7hRA5afXF6BMP97aRmySDMa0h
8kjodNP1UDgZvQQ0vm3l6ntRFzdEyKgrvt/isp4spbYDPz/ekJyBNUsUNuMXu+xtPP9nkQVA9nR/
NtZ41OjEnpkTDM1d0E72JTAWrMdu0183ogCURVUWUjvFipiSeY7pcer8+nvqBTCOCiesOiILCrsi
cy/zS/05yAszNP3+1o5i/kiZkVNP+kwEmN2pqGCWfn/iOnw0chqKa4ynYIMJxMslS2oim3ZTKTIO
/XHETI8Y98JvWnafPsHBdowhuA2MjVMbP/JxmK6zTp2y7jLLRWX/MyUiqacYPPrBYfCcHpug0Xt4
OMseVoPTxWqX55p2ipzhfMeiX7rT2qm7S8b8Z2mmM9bg2T3YVQcRwcbiTso8kj3MwEgbTw036G8D
s7jVUPfDLPOfEPkuW6dr2Eza7Ze4i/XGUHxf7lhHD9GU32Yqw0VYyPKDby0Nlnw3mz/GKV8lzTcH
bC2ZF3svz6evzCjLydhl4TBreA+G5nq5wLJYa3cTeJxRu8FPTmMm4BDqKVBVO/YpHDmZ4uWnph17
BFkGQUINid0O2iWpHtEMqq3bsOVk8z1eVFWRHNjSZedOS3G56Sf9gHvkNJ/6i1Y0+f0MsBrpYUE9
ufY4zKm2Kj/USzWFySTHcaOSziUqwDHs+56kiSddrFFYpWPS3J5I9zqnP8Ik3zCbB7NwryblkMWU
T/aus+z4EytOEgZqBMZVT/2+wugQOpUnv5hD+1jnnrzyskh9LbKiOy90AAijyRK2rN1pnKt7x/Cz
T1ECZvLEzFV8GrS2+tazV35KJl/vyRiLH9nYGufAKcVFXYz6y7B07fWCkDo0bRLQ1l+WJad1nxLj
1dHM2zZLZX0zdYyiS8y1vy9aT47kU/RA5HIpLjzbtEJkctV5irTlx3Pp4o+KuG9LEF9C2//3f02c
/d8IAC/Wquj/Xc54SkzSy+7683/+d3nXg79uW89iJYvCO5Wuf1V3HecvmueS6q6LJwGNPf3Nf7XX
Azxa6JupuQbm+sfRCf1T3EXMSOEKpDWl37//2J8Ud19XFWmLSNqmFrhJlCRkuQdroepFVbFcoBQr
jsocbAaW/ZHl+TxRnYgOkz/a8CuqiogmigK9abzTKHldJvz70igInGfuK+/jcQ2sWdI0cyITD1Kq
QqNU84N2RghVo5mU71zr+DZRJMHFB7zpegGiGZeRfnmbY9EJF2w2zB9dEPnQ2d9T3U77JecMJ5q+
vkpipd+p8r15TcG1bM9CMX8sjnONjPCoQs6h78z2RtpT84N1MX4y6oyElqa+81rfeeear+uK0l7v
E7KocJD9ofJfxf0v75O9tjQ7J5hDh6I1CSq9sq+z2bYwo5dTfk8obXX74j1/owT/1hXRhoBmRoQF
nvnoKeq5W9o8qUBk6CY7t81GnXuSgBuzsfUjBr7h5I+vt6r/Vq8hr6svj65HQbRjj91AyrDhto/Z
1icF76r14vSUeU9vf3+1N54h2abEHFgYEl33WFzWdkGXppOFDzxrMNZO87WgXJsWA/XPkkXXT+5/
f8Fj3SYPMOAdpaeD1IWbPKqdc9SIfXLp5jC1vA/dqIIzd5mLd8bwrYt4+IeJ6garTQn69VtiGRPV
5468mCUSeHc7Dd6WI4Xvv9Oz+HX05NoEAFuLZo2CzNHNNFndmJw85jDWLTExXluM6bVN+S7eDwbB
ozvY6wlQRYWXw31HT3F8babV1eUiwFvjupb2OgYvJjarUEXZJO0SjuNsbMe47j+IZDT3USdILEpL
eC8lA/3OPHM8sutVAxTmtKMQCDrySIy4ZEsksV0vCP/KqAgdL/KAcPlUpvZ/9p5IZjLmbokbh3fF
fzbYvLi93vDaKpHughcMG6lOSEa3KLa/E7vxy+2s8yVVPN/GDsTbf7Q6SOIcc8NNMML5Yv6ckcxM
qzhOhPeHnxl3QwTB6izii14v9PphjY1Xx6qKltAdvOw7PUj8q64ork2vGM5LFrEtWlyqo78fw6NW
ECJOe5Xxr7ZDlmUTM+rry/oDmYCdysbQAzYMhILoUdI+TzzLPnSEPGgVsKektWK/95r88nJiR+T5
uSgEkMryjby+MCfmziCKA9KttOMLIkvJwPQr2Mh+OTq72GGXGfaz6G9+f8PHKy4JVrQi6TWzqyDP
5liZIMtg1BivyIv229nbOZRmUfZTem2mbV5WRvqnInSuB2HeQglMAA1TzevbJLlYm01kmGHcNiIk
c7w6REGm3vkUfrkr15Fr/xvhFCxs3Ouvr9LXlW6ztoDYFvvxYcqz4bGgyXGDk1l/+MMB5FL00/FZ
SJP90qqHfDmpGK1TkblN4JOdBKAE22CKiTTUJG2lPSvFO+/nL18fV2NXaFL/Y4+GT/b11QaHwldK
zzvspJmdtr0PwYam6Tsk4LeGzwNpwQdITzLw2Gm+vKc6VYlrEHYVyqiW30qzqr45pJGuoVyGEf75
+PH1YM9BDylxV7y+FsG9CBI5M4WjGcFGpvdz6XoUhJZxmt95198cvBXFgeJFsI8+uq1YZovyFgbP
isn/Q4sNFVUW3Z9OkOsj4nsSbLtY4PyjfaXVuYEeVAapmFraw1jW1IViVb7ziI73WLQ6X13l6F7W
Imm3Bj7jX7YA/SoGa6ZeGC5JDJAJM8A7r7lY/8J/d/CZGJ8vKJln1zMGPYzXz4kSQjQydVGK8Hr9
oa5Veq/x2p1n6ZzthSK7hH9r7f2sM88IkyBnYxzAkFsD6LaMQOR4zN4Jflmv+MsvYgsGZWV9dZ51
+S/WuySrpZwL3hzZjcXeEKK9KCoh950uk21rDt9N3VqPv39bjzS7f4+CizaNwxYK5FV78/LLGIqS
KkIhZDjZFghN7YJDzw36XnIwHmO7uiOnWV/2+SQPv7/wm58kmBf25QjBWCteXxhP+SyNwiWUg3rl
QVBdJGqR/Ns8NeU7B4Z1Cv5lXF9c6miKpvCep3rhHodE46BMxJ01gExMShcimF0c/M5c7pvUsPaV
XVXvPNQ3v1EEvB5HXQ933NHFq6CzEQvzUFul0xMdLPbJ3AXlfzLp/Psqx1oLwjgoPo5Shos9TucE
y9MWCfx669ZOu/39g3vzhtYpmxkhwORzdEP5oo2GTRMPzgrGk1LK6rMkNf7+91d58730XI4InNj5
WI+21Uh7YjdWDNsENeMssBd5NtIFepoC6XyphFuecZR3T/zGsd4Zyrev7LssSx5zxLF7KfFLE2YK
V851JmbIlhBWABgYe3eglzc1Tht6XkphuB2zb7+/6beGlt0u+0M+CWAzR4vhkpqolY2RS9spZJPS
qc5SKAbvzHxvfXkvr3I0tDN6MlqnC2DDmixTlM8OipEOw94UDH9bfv/rDj3m2JeXOlo6evJ1pY9i
OCzl2J2qRkGW72ni/H7Y3lo6EP+vqUIBws/VpvFyDpOl2VW1xQ1haCZ/10K91hFcGgqsDpTW/ap7
5xV5cwRfXPBo6TDt1sSGbQFTpkT8DdkRVecoTx87Pdj/wddG5QpmwZrOiuzn9b012POGKWBZHNvW
/ibbcRVJTP07S/xbN0QhhWY3xjaC99Z//2LlaTpaurHLN505AWgcU0TnVk0FvOLp7X7/sN68lAV6
zOFMTsrZ0SvRJmac1JUiEKFcUbeFUX2XKLsPA42l299f6q3PCV81gaLOKg0+fi/oYS8t5wEZ9rYD
/KduEBQZ7j9xoX/0jvscIEl2wjHNJvb12PlBRu58G6O5xgayp71cX6DUGE7/k3v591Xs11eZ6adE
s8ETmlvFLI8eYpfaVfEfXQWHIZVESFju8XsQ+ZBaRua+qlkkqsrJ2ghkN++8Am89F3J+PKS2bJQ5
D7++l2yMFmcpuBcOyc4msOKCud1+rzDzxotGvZVVFwEkLvqV8/Xyne4sms9K14LGBrKATUvW4LSL
IEXsaWLGwTvf6a9X46tg07+a5teCxdEctNA3GzJUp2GDG8naJi2+krAoPDu/MOm9l+9saX4dQlI1
KcBDAcBGw6N6fXPCSv3ZNBMrNNqCrvMsSaCJffudifWNm3JJI2U7im57rZ2/vkrnD9i91k4LCtIc
oqOs7XbjtvGI0wncWPbH7wVcNpsSBXU0wvCO6/Rj0bClwKoSVqnpfqe2NTvbuZz0e5WY59/9ekPo
PROc6AiQysY/r++rBqEw167vhss4Z/prVDZeI3dCGuZ8mgVzP8MY6Rw7e4pHlAaHrmbDth0LC5un
siLOEpwFZuncUe+20n1FMmOzD8QqckMghTKKfyfKAmO8oSMq42ZgnQyDr6w/fjyrBdlEGY4Enlfu
aLsQtxgEeyQUIf15T3I5d0ThYztNup+ysrr7/Qx0vMr6ggMa9VR8Q6gN6fW8HjSe2MK5B+9tiTem
wKBkZJ+GJqnyMObPYbX1ifH7w6+Ka0LcWuPzVhdAcFy8GjoyjPPSCfDlLoF/XmvbxnXk24ZCrFSi
3/z9LR5/VRhaEP+jPgcoxHn6+KTrBunUBBnPLG4TSSHC9JxPrTda78yyv47kapFcHX2Mo0dB8PVI
Gn7ZqqpPotDIZaNCL6/lj7ng9YjdqP7sIq74w6Q82xcQC9d/WOOpSRw71ikCa8rEFnFAvW4PdUeo
OLYB/53hWz8ffvrLL4vjHH+9AzEEKgPVt6NpsGvRZNMAqnbaygmYy+n7Ngfps3m5S62l0/u4QflX
bUin/ZioXIfJYGXXOZWt63i0J9yLyWKnG4lUjPySKunvG5VFX3CUAQNDM4Cu03Wqj0sWY9QTD2Vc
OQdhyQjSuopsuMNFEF2Jgp255xX6ho1ujhiJyssjUrV+h7VO3Vu+2d0ZVtCUoIvAlpxjRazrc+1C
LJjYWyUHFCf06DIh5qtSIizd9F5aPLj9oE/sKHVOzZzpb5dK5YIlDMgPiZr5yrCaH7VlpLCEBsBn
bZSI70jhsKSKTn0Wc9Cd153MYfwLllWjapMHe0iZJWwYRRG/ZNP6+BYdd/6akUiZbgZn7u9hcVQo
l8a5tMJJlYI4scaQ0wYnmkrDmWogOSuZ9uKduRR+t6kXIG0I8WrUrL2zHDxd+OdNb5CrktsSx6Wx
4iXdfrlCt6120h3a7Sq2BO3eNiZpN6U5X9rjUO1nx8kgwWUApjY2/Al0QB25bqkRdZczMY9qGyCn
/CSjcULvSEUEzyDqRbcj6KVWwbA3ksT+4VijRXKrYSTFJhlSspCQ4YRjbPUHBBm29djXEoa0Idx1
pMo4lleJ0mAncQsuJP3GVCL3kVdAuvCBWsgn284RXlRBYz7qypHQHjXZrZUhAtTmvqi+5KrEw58B
bP0Joqo8x1QSDw+GyCvMaS0u8YomV0V3Md54fge8FSN/rX8Ui0zETRfzB0O7tTykmSKIzvhrO4qT
S+ZQMJg8q97TuqIzpnSfi0tcNRYBKHlbH6I4d9pdk/c1vrsKJ7JVRMI7j02gkPj9k7FGtMNafiIL
NzW/j0OR1vsyaORTBs7urLX6Jd0Nflw8WZO6E8lchXM1EKowW7JYE68lBpdK1VD++4U0hWmsgm+L
6LObuR5IvMK+BJJfxNmlNqxo2gAlcLaOmRMu35LBScStWXs6pOiJFbMp0xjbY6mLigyAdJ4RMytP
u5hHlde41bhPpUgIC8ycGXlsvSTFvkwDCNoVmvRNVk0I1nXT1VdIwKJpS65p6m6aykd/ozyrz7YV
6+58qeo0swuUcn5MrWWKo2z6YJNZzXek6wpnQQ4daYukdk7uRtGSxm0B8HN3MlC1uvNwkvJla4zR
MXwXJx+r66BRBrGGfWekA2L32uq3kxt3BAn0PmaQIEMquAEM0T022m8IyeoCI/6M/K20D6jtMogj
KjbgZvh9d21gQF3NuJ3ugg36cxMVjl8X0TY1U9olo+yWMQwqiZjXkP3IX4yhlLwHv1Ny5/mQWEPc
iIiE06wJADrgTtw7fKtDqM1SEekw+/WNP/Il7ZMpX27iYPHLMPLGkhbTNHPUshvUckXUdvbWkBg4
Qzy5ttiju5vo+jY6Gjd1PKflzgY4Uoe+aVj+Lumy5dGIDbfaGHYw2/BFVSw2Gn3RdVqrctn4bVlj
dTata3eKdBoOZmPMYSU6h1AHSUc+EUtqh77W2emQdd50Xgdz8DFGsKtDvKiLHy6zmlL2M3EO2KhU
mrSkNlq+apUhl0cDOn4aFyuTJ44i6pvprIu/eHBbnLCoYpNOa4LEYdOoVPF7RZY8ea3RYJButDZ2
dPeNdD/bznSiMfkiXkxx9m/6qfJIuFnMBm+F3cznc7+M5baNaVBBqoOqt6vNDnJMHdsFaseyx+MU
pt6ExFdqob1L1nZqtLwDhTgzYclke7NI5UU2p3OwDQhMBvMRyEmHjjNZT7Agg/Skt9NpgTQTKW+D
NHP+aaKTSE5H6LPTfkxi7yLIUpas0a1Bztr+JG6spp5RErdLlzDLJvLnILLgiq2T7RxQmrqfPK9f
iPfp24V+F6pkdXBqvMlbFJ3MI5VyxI9apyPkf/xrnyzJBhQjxUy6fFTWqb+fpOiflqBHKO+nS1Yf
epaOW5zhFgtEtQzBtl1ypLpuJINo2zeRfxHRt/luZJX0EAlr7WxU03cEWWAbqk9ENdv/h7rz2I4b
2br0q/wvgLvgzRRIQyaZSSNDShMsqkTCRcCbAJ6+P6jaiEm12OwedQ2u7pKqBAIIhDln728T7jV4
7j8Msj7BUN3oxtZYDO6gtmZUn5CgOhI2e1vk+3Rsrbu0yjGQpQ0qWcT/lfpJajtzkO/OXboZwNj1
O9suU1RuiZq8qJYeuloaRMEcofMn1dm3c/ajHaPhu8XfiDdFxQL/lqesfpu2nfZNb23r+yQyqsCj
lNZjbsvC4Yl2RbE36C1fdI7XEr/aqHVESeg+oV6bwTXWItSqWd3Gz41mI1z2nKny0PfaTkOEAvC/
XUGhwwwllsEb3yBqOfQqjVoGlbuO9L7ZFj4gGUuRCoff0MJxNRdfeuwoRDRJqyDOxJqaYefYk/qx
xEzWJ9dMhy/xUmTDLijS6bvtLcV10Qsd3Wq24gT6MsF/NTA3RnXfp8EdEv2FNKdMI17amDtJcJHs
pwoipEr9sNJT1rdRa3iBgQwmazOPhUfiFHn0sLbKvCF6tFqyajfwsMlmKWZucTKSGgmsEvqCkcRx
/3F8ZVlXjVd54MzKFVVcWv4SHFJ9TgnNmoRfRXxiWRYJpQ0+liLm2UiMVgoH2kusHFqGUZ3SMS5M
+AkaWtF6wQfDaSJw5ot2rvRd1VYSaWaAheHRxLLoXI51AfR57ibHfIqHOTe2i212xakqF3r1YZWm
9bwFlzARrJEIq7lbGmcpSCLoqjT/4ZlZVv3slebGlB+9bBB7e3LHpfuiOOR0y/e4G006qshR7Ly8
gykwmeRNOpjZjG2s2qnmOI+6mpILfjynDW0eXDVsdaLsXVCPruZ2YtMvasx+ZiI1i0cP4AHwNmSt
zJMeexJiamM1AWKGllXuaunOJHuUWRtvnL7o8Fgksq9vYvS7B4sfw11neGS9cWeLZ6brPtmih62H
qE7TBciCpAq1OuwqYvmyKX0mLTsGtWmq5pMuUTHtbGdx9iWNBrFL6W9mYT/wOxu+X/Mo6eqwpo68
z9Bi3kuismYfdARVnWNOk0n7zebv1rZ+Wmt7q+nHaa/JHj+N37InBUqLAWQbSzXdiby33Ss1Fdrj
aLBI7uzEM8jkWcBlbHE4tkawa3JHIUxHlP+psmQ+wJ6Q+RxJzR/GnVjy5KAnjVFeDlWtli9tO6aQ
93279h9EpbWAQRCQP42oABdoaz2L3xKMS7ArBtla0YQSnyiPZfY/KdGXTcQTdOooHVQR7xKVDmlk
mTFeXSsrDXJ+zDG4T5qZLOLazZ0rLdPGK/QyrgppOabf5sKyvuV5WaWfc8ybzR7eaH6Tqo4Jq22y
/tDO00SkK05x0GyByNkxUqX55gllysikXEG8n2HgtesH3y53ut36t+XciRejkLMHO6ODVjzCK2Pn
bAG/29i5p+6FV5c/mBDNz7I0ZuhlZtxiv7bynBR5bD30Wxd3iko0+y+rvsJGqW0OP2f8O6TFpj7V
zbie64s5x2awRQEHObVi2ScvvdXJOin68VatvM3QqYz4OTfdnqNL7bJzb+aleEY2a0xb8t1bKFYI
3aNBM1mYq150HOFioz2UZcqucOwsr94JFoSdVlAu2lhGjpi8CKwa+wonninsMPs+VovzEC/4LSA0
PznYRradXG/cdvsu2CANfukbKLVTPPE3x2K8wTaX3bT+8BPGDYG3/pwfVVJyA+jn/QTjWlx1tymf
+ud6UtkLfgFzuEzdASuZNzQ7V6ZQjNgkrEZGtNz7mfL/jp6KtssLjJZsAxb5YxBj85Br9ifFOSiF
OMjmKIRKTcJSowxrD0uDvC/mg9XS1BBG4prkyg+Jq2/YjnOUGTMyTtI8vpeTr88sq41x7cfa5ZJj
TZpATX+29URdL0WL06Sf/aOPin1nzkHwNaD/eBWwRYg6rwTzOOiT9rnOSu2btIvy01QPBBabrf25
NafxbvSlSXhtkH0vIS9xBl0Av4C95vC6vrZ2Uy/+ckjZ3u+zWKYh05b3kPjd9EkGDqE8uIpPtoNc
vWxa9lQa0BDXkZ8XVV4YQy2RqvTLtTm6YzS1fNlkks3k3unQn9j5rAio3H7IGgEBBwjn48ICstX6
IojsqSG0Nlb+EYpJRkYb35YTajG3VRXzp85jOQQ3Zh+mOesvUwrYoer1a6iPV15JDCTU+hB1ak+C
hk24WkqlL3BxmBX4xEOEC+aDzgn7wqtUsa8qZX5bIBRQABT517IswObgRPZulnQZd63yr9Qcl19m
Dcr9qAN+hMbTXsV2cNBoxrzMY9dcYuJ9DKSdnixdk1Ft611UZ0S4KuFoD6luNddz65Sffcfu78lf
m93daGOHDJvJJIRaYIDVGYrWMlo7q/C+jZw2Q5xWl3SZqod2oKq7iDLfmvCvwnlsuivOoNlM11UP
vmVN7qU7W+GHS7uA+C7Z+hcL6PPNPFXE2HmBeyU6ubz4vmZdFI1gR10QrBBwil4m/buL8v5eBEV8
YSY9+WYZlcGsphoRplqWR4ZKbqve6W5tYWSfs8ztVm9ycUyV0i4pS6iL2auZy8b5eUCosWP9MTCA
usMj5SgIj0PRh5iti3/iArMf3iLMTE71VLL14mCBLwG3h73pxpk4BFlmT1oiq88Ifs1DqbUdxmAK
DuHsujxjX8cVUjfjLp+rSkQxHhULP2yb73LO9GHHJ3OJCOtuCdrgyh4RvEa2S5bfspQMYIDq5jZ1
R3dT05c96GWpHWrXOIxiii9ttyquhsL5aseWdrv4hgrLziYOUU91xuOiqgfc9N7Jc817JgzvWeY2
a4ObWLdeEb9g9XgYuIcnTh9VG0kyXr4rEaQihLXnbh0sBZ/MRfYHgaHowtKnW1EO2AFKJlW463FO
NdW1blFjsOuy++lbNmYAeBYOwApfPewfLCIJ65JlpJGs0UCHnPOrmFEu40fDwmXAGYoyWTQPXb2m
rPcuubO2sVyIumHJzlTRs0HPWtXuW70bibrWyuEeGDaunNg37rEM6mrLj++0JENQVIAKMhRzaDdC
w9ZP6eFeTQ6bVr8V5pWL99cI68m2Hmv8ycD0E9f8gRZb7lI76OJdYVdAjvC05SeVBCXB4hQq8Ng0
yZRsGt4WWbBMEeRhCaBFfPC1/4/BFAvfI3GdPUQnU+yhbBLl6xUF2624K0BXgSZ0iZ+2SyqyU0qx
B5e5DMKMMdTAFZh0e2fLlDqx0+YGjFDR5jhTamswsLX60xAtDg8v1GalsRKno59AXErHCueT8G61
OHOJgV00AASFb83ftNycU5BebmyGQkswu2mJUYW0JtyMMyCEkdDXnelY2Y03R7khg59tpXU/XPwc
t2KUUweACxPxZmTW/qfUMr/YsLaBU+nbAN/RgsoOf3/umd02cyv7S1lrTG2oKTPCYDW/ZWFia1kf
B6ooc1T0U1HvRk5EwaabRZNv887tPpVjlbk4XTmthKy+PUOBtt2TMOecgE7ZesSxTr0iUDzrHeph
U1lQhjJw89z1sx0f+87ICRui5xSHKsunU+DUhsacngzUmwju+OL1M2VjfJ7xA4YiTI16O2fJxmYr
hhmzgBJVybF+qsDDy0tF/gAK7yk2vSPZLpxwZq/3ifir4godsY3cLzTLmS3lwM4f1nfcNN/q0ece
5EzRNBgpHGGuLHh6ZoIpLvSBkhG2q+qaFFej8I9jKfz7pRmDdifzuMAY7bazwt7FUXzjgfPUL5tx
SRb0Bu20y2FRigjYcE403jAyRWYlgv4NWg+I7EHpu+3BFK0u95XeaRdz7HyzHGmmW0ckebGdqMKS
dT0CjY7muV3R7hLH7VYwb391Gyt+TnJWHsIYcCH6Wdal1yabunzDGdYg4zgQ/s+azuS4TbxeZwgm
aXwP9tQnU9U0QapWqD7lVsusGG8Xp60vYowpZDMAc059GHfTLUKvCjMsdeImnJICHoPd2y1fpzlb
xQ4gzHhcqpbzWDB21I9qX3qQ6PVSwzpJ/ciPulr3OTxKbzA/V742JC95XhTkYwppdpcGNbdjOSf1
8ElfKrveaxWfFIeRZkWDljYPY+dn+lRTIKlGuQEtyQKiW6PjbLKldisMb0HmR1Y8aVd0h6qfOf0b
8quX2YSp0OalDtLd905NUeZPhgrA+TdZOt+YCsBNOECdTUMspiUhxrbTnwao/dkmtYTGiEyl8Xkc
vMTb98M82hsUfSTNiBptbmQncTqHY8uJ7NCUBi9+06RT3buAHOyB1aevlf2lpwFU3LVNVzbHHF2P
a0epKcTC9k3QBPatKX5pZsHhB9hpBetB1robJrIexFrPHuYvfi80AkCZ6yjXkjvCOYfG9W01CJ2N
cYPhLGwCE44tCBybXEV3EvGxmR3PCKmKOqhtYjfo9mVddMjWEdGbCLPqbhrAeYOOyOCmDBAKvZ55
NLRHZ/EjuRC8dzsXRmsc9bmUOu+2rziVyHbQKY1bxbB3kV1zEp0anlNsJdK7VCP+ajQV7BQeZqqD
JPVN7A53ToUIrQxj7EL6VwUb2yHmVdEPuApmL1cH6phjf9t1dQZOthHm+MnpfM5V28G0NN6klFkO
niCL2+ZzLhxbMnK0abqLZ0tPXkDRSO2QogmrDzjbkfYxsTTtpykYTYRpoEqCH1Vq1QR7lrhaBhkZ
ma05e4fGUHnZscuFzA2XpAYt48isOWWU/CoZBnU6GlWkS5pIRqjqYar0qF+qejYiaTnuC2hs9cON
e5oqAUUO4lUCagp6uxvAaxUWBWvHTL9S7NInpjKpLRro9CB2mzHkMKhRKhed0blfAlVY6mbpNC+4
z4RJ8cfIYFHGF4Odkpi08gc5CLCTMoKDPeWae0P9HEKNltqdJsPGyH0227kGFeKkzeyj2q3FAUG7
n2ZhdNeVSbUowjuscYZ0pjHIOFzOymWjV9JtIoSt61QXeqWTN/s6rbx5q3ut5h2mONa0OrRmqwa+
zh4wkTin1TTsvUaNbLc11nKuYmYpWAKsPJr6gvA4TxsMsLKXWoRVvpr2XexUwa2EkjNfxVWQJVcu
p3yCf4G2FxuLTkFGg39sczAe1GyKC020fX1Pdyo2d05ZOONJuGZFIz4Ymto/FDGC2gV4QOmXN3Vf
ec0TDAvpf5qF3kiH9U5pdb3/1cX8kH3x/8yb+P8b/xfR0G8N3TcMutunenj6r9Pz9F/7ISufn16Z
Fdf/9F+zIp3d/yCeYFEBt8tYXBXu/6LoUBv+hw0kokYLwQP/hz/572ZFjT/xSGPASYS/gIICeqz/
aVdEivsfF6Xb2vnEBKCDGf6IX/F1GxqJKIJHH6U/vwRAFs+tS5OldNxLgXfdQdmldGH12ktJw+ri
t4dz+29X9new3Kre+F+92l+XATxqIHZAiYXR5qwNLWNCFkVX+9daX4svlp4vG7vtq1NLHfEh0Qz7
oeo189IypP7QpK77IWHsenn6+fTYV80H8RfemYRFq4K2A7GXHEsd3xTbFbmhhHX/93t8+ygDF60H
KgKDlrTlnylYUt2DuW0k6RG5ZRxpM451YbYfkyn8eyueAdEWH9366/pT/Caf0zDzx8GcpUed/jEu
xFJuKQjIjeZLffPxG/IQEtNL0GHsn3MKi6FhWLdDesxZCv8J2KPQ4mgt8U4r/0/PDXEvE7XNHuWN
s6BPfYezBXekRkmxfmJZFU7Rv6NiOiPN/3pwIKN5/7wd9HnnnLps7GjcYoU9JgG7d3AF7PIsaqQE
0jxPEFfoRbn+1kI8s5vmlL6xgg7SSjf4+Fj0VsuQBx3cIJpjlTX89gJHJISxxgbgmHbecEh9puZh
8cT3v7+717qPf+92jU110RWvwuIzcQT9HQ79lpkem0L/OWF8gx9Q3zk1XZ7ZVO7HR8pqM2MqwV2D
9+xMHTTwzNsscNNjNtjDfgDYFgIBa/5dbP636sfXErF/7ylYDYE2Q58v+ezJAYsbAcW0a1FGxXvU
Chw95Pw86fF7NtU3QxLrCaoSKKHEg/pc6vU7WovXwq1zeexLyDzU2ccOp1VnvDNjvHlJKPhstF/I
sqCA0gt4fRlyJ2XhezUzxiKzjZvI4qeb1H3oDtK/I3dx/Ohr4nqIzdcXZDD2zq83G1Y3kV6XHeOF
wyyM5Z6mri8/JK3jNdkmymj0tobl8RzXtev3AU4uy9RQRZRHZToGBVJrjdUqPpgc8T8ug9YWQ6qx
uu5fX6ZCGWa3XgzmxLVLJJc2WZ9mo35mZUX0dJ+YN/My3ll+072wi6posNDfhfgz7/7+pb0dK4Ql
8zUDTPPW2etsrGSOmCsjLdOjDfhimw7azxhC0offHDf4iyugs3rhY3l9s6IzAa5nfGBB3A/buIRZ
OXtu8/94lbNboZwVd8Ka02NvUvFNTVuFyeS371zl7ajHm8LHtZrO8Zw7Z1eZNbxzI0eJozc5zYUW
U66H2EFVFLrmppDW+I5r8s20sXphVi4oxrXVIrD++W8Trl75k195ujzO1Ig+WfSHYyAgU/+1cEkr
+uhiZq8+FVL/EMxiWTlXNZObsCA3rqsjAgV11ffUyPVRiHc09G/HHFchi5APeZ05zvWRVjGrsU9U
dcQJrZErkkHom4v31OZvHxxX8dj8sXnlez7ftPlpmdeIpapjQ0ZYHdEnHSTBmgDMwab3WfKOVHGd
vl/tEVHpg3cAy4wIGLX+2XvycsCGIwKEo9dZBk3GZhFfBY2eeCf9xT8l3uLT9hrco6q17L2QhbeD
kg3IakK1HFJgWJpfD5Kk9ezKUl5zrEAUl5tCCY+DKHXsb2kqrO+p0HMj+vvE8ebx/kqMxmlBL4RX
ea4ABeCq0EfJFRNGa0HQL7td0I/TZDGcd8bLny4FBIH9L0p4l83c67sj5CtzyqHq2fsY0zOAav3Y
KAt47agVH/3aHB6hYQLxJ3oBdOaZiWSaAaoapaD4pTz70u68aS/R1l4mWhw//v0Bvnln7Dg4lXBT
fNZEo5xNilVQtFQs2uHY+rLbCF7UYVINJW5f6y9sMg3e2bn94SmSesepi40qio5zBEJS9bWDT3k4
atQOLrs66DdlW06Rqt91LL75FtZbw2vrsSngcKivE8BvcxbDr1V6MQxHdkHG0wTrKNISwGjK8aZT
uYCKpUQ5ultPJs47L/DN3LJemg2hThPX4GWevcAFpRWiFmM4Tkgudw1y6e+llS7vuLVWBferj/3s
Kmfvzm0yStmBORwtqX8b7JKiqJ0FF1h04s85Yt1oIcvuo/vHX9dkf43XA2/2udvOKq0aXTLXnPzC
21CSfmxgjG+1eE7e2RP8caT45q/U94DNydlR0DUxzVi9NxyDWi5RZWXUkxxpUbk33tt+/PFSzNHY
M1CvY5x4PVJK1FLj7LvDcZnGipQVXX/UY305QPcr33lnv8TiZy/Np1LAGZ62FV/C2ajsTBcgb2aO
R19bCdG16+enRXOLA16l5KgPyiwvVO2RdFJkQWwjJ5TmM+KV8gZMrnHXpo4w35lE/zBaaedwjFoD
89jVnv1INXRKncVwPNJYRVgWT/bBHrP4naXpT1fBPIRRmnMw3oaz97mQktIvPVcBPBtTXB7UrmD7
uf3wfMZ5nuIIZR0Wo3NLZpYqqukmvStzYrnNWAZBfefNpWeI5nHouvzD89lqw+Nwv5YtDM4hr4fO
NAdpp/X6cpxyUuxzXhQSVq2JFgPp30dvjUGDwZ1DAWcCfnl9qRnlQwXoVT/mesu0hRaG4jFiwCzd
aA3dnEjkCsDz3y/6dhK1IRqxmfCZrVer++uLJp6MG1TKwXG1NSIQNpwu22t9CUh8sdC/b7uxL8db
QYZydRQUXLx3foC3kxynu5UERmwJvvdzoxYQar0B8K4dXb/1D5NXGzez1Lo99CzSgfNOU/YmB5pr
v3Pdt8N1NTzySYAKIjvFXX+u31YPJ3WQQphVfFwYZduyaNHfVXF68ffH+/Yq6+qwwhpgLJG+ePZ4
dfTJZCb68TEu+gUJP905L6veK0JRJuSnfTXreGsyIDaZ9aOAHXC2VBC6YAtetHnTjDywO5gXGuQ+
f3L8O9rYUMfWIqkZqmYxlmssEqZ9kG1ZIY/K60DJXd7AAUSrJbtpu8QYbfrQbNEq6pFE8gIrc7Ao
iFj2pGuXbGhaa0OnGkG6tBIkv84wxl/RmWiUaVARiwvynNYs1hEZ8l4aSUsHp6mhCw4qM9TG1icf
Dm5Q5c73Nl/okdaYGh6IY82K2wJAKuzyrO7cqzLuMkr7iSrq6pORDUGB3nS0nF1L2HL+hJRq6nfW
aNrxbTog8SRh0ulenK41CNAGm5BelxWhPZdmGQz93SASGrEL2fVkSeEU1i+sXurFJreR9Sf4DTyQ
Q7qfgNYndytUCjVe6AK0xCkhXH+8zkivutZ1Jb72PTrYbU6FKvvszk7GmsKu+UlZszBPaUE76gZ6
vVo1l4v/HXVL/aBhiBb7JaDPvevcqUK/hrNpeBBFU2jXKl9F08qPE60ifzqOjbt8woMRVhJ36M1i
j9q005mqnix7NvxNKku/uKzIdGg2sRr85aLxVjoroqQq2WSgI72Q5qjdX474UkBPtlOObwMK1ydt
VIbY1EDTHtte4o4IBo+EYFQjiAiQa9tykwRx9lSnOgjpRneAXfRUci+1PoGhaXSdjjhPSS0PZRF3
P+LJdO/7SVEYZDs5Ztd6b1fptq7t4HnsBR10fxHQ1jPEBQbhxPEMx9jVavsIidqZdgWZrZhtgo59
4jalUOHdSEtz+4hU48H7wXpI21QrvCGBoSCcxt/WHp6kCIxq9cNdfGQLeFjMCAWWGHZ2R5/5rmjx
6WMQkbr5XVGOS58X5LLmhQY7vcIepItuq0aEMSF68nTYLegPnJ3n5EK/JBTcD3adg+gqwkzsOWlI
sa5Ytr6eNuoAUqpzL4vecjREPMLHPZ/R4Zw2Zd9Y+qYvdMKYu2VqCNJAu9JfucIL+nAUbTt8n2ej
6XbBNFnZDidGm22hfNTTAVNEg75jthyg7r4zIbtvoKjCyB47mV21XSkKqDVab/yc4m4piewAcYu+
AqHWFFWdPyasF01sXvaO7mZ7J49r7ckdZVWGNZ38cVOZeiX2dNmDPvJgst/RRUj9NMoo+OqhG2M3
v0SKDiXNE3XV7heiB+rLrOA/psmLjwTyUD8kSKmnVD+wUpIs7Y6iQeOEfC7eIjStb92knNzQm2hu
3HRti3LHVX5Zf89Vk1Kyo+3Qll8XY3TjnzhlyuRx5pQ0gUSFrl9vSl2X6XBZLxi4qdojpO6eCI52
+vuCr32+1mpOOfvCk9S9+9qibgBnVcWkJZdL0/0cTNUxLPB56MxZO3RSAIAPi2PNF1YxvSSx9kOl
1NkKQ/Qm+tP60Jam8ZwazjfoxjdEDQjkNM6nmaQ0NHsOUvnW0XFkdfKlG1S560uTWDzq8GE5WieJ
pIaEM6sd9l3fnRbTfEB5xVDKkjXrxLzpiXnwkCYW+ZeZLcoaZlAdhqHeSzfttkFMlVkfFhmu8N9T
3BjTLlgQBOJQq3Z5BbkZU6xcifzNXR5rPZpGwkxE1mApsftomDztguy68hRnlOu02XlRSYsDIXOP
OQaraIgd7Z44Xqi1ZnBjlXG5pbuZXCyG9WNOxwlXhnZN2Ee39ZGp7xwqWQgVjGRjzbScZkuVSIfi
8dG1egyDOT4ruFCf6WRfB2OOPwP11yXuvfyCDe0YgZW+XWz6z0NfGvsZwryOlnr97RJB2tLu/W7u
bkSJ2rZ2k3SLvq0+2ob8bknHIINyvms8HdvZ6HQ7wsObKwodyWOMu2WDHPSxM0zKbKaOjIBT9cFN
Rblvm3y3+PLZtZ0dUrj4wu7deCZRtkat2tGVgDyFnNNqnKh15cxpkMbdVH2qCSjUNkPeD9UtSutg
uSD/xBZ3ZOM4xNE2BBodVlrhcHBFMmYXLd46J3Lb1K9uMANM5T8K+ba6ndvScza61mK0jXI9K6fn
GXn++AKwyBzvg6JK+lOe2wvVdyol1r4mn8F8liRhzj3rmLMsn+cSM8MS6lrSjYcGJVP7j6iU3t7q
FZrCDSAzM9926DmCg5wH5EV468W9xjj3yMtZrHlv5IOUF0ZucGQbKRs5u74TSfVCdmA8GFHKWov6
Wc5Uygbkasq6jhPP/seA+R08xUzSyZZsumbYumWOkLhCI4wMvy0yKPK55UEvRfpSIRmvU7AakYq9
0Q1NX7mPo8C+c83qhcTKT/O02KBLwHLQKWDvFKp8Mie6MfgqU2LoQhst9s8AkYdJkKBGxi4+vsUN
V4fRFFYKT9mWsoTEr2OMgR72zlLjECKcgNdm6imnpVK3X8o+bhdMpU5jhAM7UkHWTp59Z0nHCB8E
DvLbmlyTQ9oC4AuLxsqyjTn7Qu6aSei3auitABvXsJp+yH20P9t9mv4D97lYIpTdVnbdGAirotWy
UWDH6gf91DulEJFfZiS38FzYvM2+smuOAUn9s586wiYrOSyrnW6mL6bQVri3pZJLexFkc4bkGnlX
0e9iomXmPZ6tIL1uVQpMOaxaw1LXee8lFMUrT6JpNFtDu/QVkUCI1SxMQuXotkW4YPjvCVsUCg49
BTAjUSHpoixgrnScu6ZVeRIlxlDe1wElH1ZmvZhvUsm2DXaE09n3A1EK7W3brOFOC6BPb5NbyJBD
pnUCg4LawiHUtxN0Dkw7Lgx9g3Sz/eRVk3kgZGHU7qRVK0EopV5/Z1fg3qZihaaX5mrWyxM1ZFvB
Jv87u3xdHshBijnQm1be/xxSvbm2VTKu4q5UmMuexQLxXT8UqyTMwsPTR/ESO+VeNShACc5JY3tf
jGxBo3GssPSwACNqYmUmhcFSHft0zc9b5MMeNrON8EZBdnTX9K5+RWuM6MkAX627w1tHhMVogrDn
X88+JXbXf+3aWqFQHNW6lyC4s8bZBx43jmyFpnpTZA6jxrFbqd2XVtMEW2TZrAtNEo/4bdHdME2w
tNTdlSpF/dNZN5qX41h6ZYgIOafRopLamTYmn+m0RzhszUdDV0m1q5fSWvYx3dthb8oxXzNNc2Sk
cEPJa2onty4uccWlXzNPtjYqoMr7VC5EqmDlbJpqDzwy+JkRgJCHHUJ4Xl4f02pu6yV5omzSlBcz
e/pyJ/LC7PCu9Hn70dI9BTca2msuM25yaGWvT02ziYioSPT0lEnPOOGKK3DuoKx8+fux6c2hcL0M
nSLmbpPOlXPWt6ItkPlGNqanMnWTU75alCV5VTesl/FWmsiBQnuYPobXoFv266r8L3tMepvnHVrO
DkULlTY9eayWlwjfs22eKahC+GzeeY5vyrLrpVZzvgm8gXbL2bmQOr1h1P2SolnF5ddqenGcfZui
kFxiMyJ1I3sH5/fmIMoFqc1YJsOeMsY5OsRL4Dc7lZmelLS8RzS0xrcisKt3qjN/vAoNYag7QCKM
c4af3qihVpaXntaEh+5Cc2o3vgnmRU/fKR7+6UJrlRkbKsdNOjCvx+Ho2mNbwKc/NY7VXJqiW7bI
Ttv934fhOppfnaoZ6DaHaRxhwToYzyoy6LhrpQejdxwqoUcxOoKINYII2lKYH35yry91doDXO4HB
dZ49Gn6DcWz00r+hdv8xoMavEb52N9BaUWmiqmW9fmzACYjdKqfgSASdd9kMI0EVnAjeqQS+fWx0
X2kRwVlHTmSed97GQEBmEm1yqsd0imaCKzkR2Q3SdaLj8q9/f0d/GAkoJqG90rJH7XVeP/JGz8Tq
FiQnTSR6e1MioZJHOmDvhan/YUp6dZ2zEbe4iySvVqan3hz9cM0mMrpnDdJe6MUO2cewgj88+ixi
VH9RSZgjGH6vX1ahsBuv+5OTjz12iHCcyQMZ6GZ2MTlz+s/fH+Mf3hldCur9jAvdgXb3+mJ136Xa
XHXZCRUYQWcIezi75eWRrJH3So5/mvuY+RxECZT+6Oy9vpTAI8jCOGUnBK/3vcBva5cFNhh7+IZg
4vH/4r54fO6vZYSOxuuL4V30Wt+Zs1PZCftGT6bmn6XDb2nN5nutrz+MxLWOSgPFWGemc/FUKUpR
Wb2g3G9Y4EJ6Asi6ryDH0/Hz3+/pjxeinUHvkFFB8+v1PQk7wwjQ29mJ2PWewzukgq94c4L+w3MS
3TWKl3zENGj8VbH5e4lUsM+ySy3PT7IqhgdvdolUqZZalB8tkvoID1cGvc20RHN7HTC/lWKXpsSR
NzAgvNQZNqC+zd3sfZByv859SBU8aEkOSiLe0tlVuj5F5Gs3hOi1Sl2LZtSvpVuIdyR0b78jysVI
yiyInODYzynbFD91Yq2s4tQlIv+2kEa1cio56wttGd8pYb93rbUo/Ntzy+Fcab67FKcRlg+BO+4a
MURCpRBF8s5c9HbIrWVlhwdo6ihEjLNLDVT74kSp7NRLK/5KYcDY0V/1Ptps4RWtXTraVCy3b5oR
0q0tu81kfhoLMsO3hjsFw32Lmm2EbbP41jvr1B9vileFtNdBinI+N+ixkcDbsZjzgGBQm1Zd1BuD
+85Wb505X28iEHoxIfAdrYov/WzhMNd6vzMwLcQjgP5IISMBK5E540Wr+9X14E/5NcYG7WTbYFx2
ypD4mf4+YfxhoKxYMqSw1tqyDs7entPl1IHmJj95HSVzjmwLpsuhyqsHIyHRYPP3q61/25sbhum9
dj1YTs4BjHZi12T1tvnJHixcxh0kkdqt+2h1zx3cfOivkrIjwy2g4/v3K//hhWK5WFs6bD3Xf15/
EKv5kEytND/lM9mRuFwh+Ezm/M4o/dNViEZHy4Z8yX2jwYHwUOiy6fNThubxwdXJGtvwm1nyzuf9
dp10ffJj/htnZ7bjRq6k4ScikPtyq6VUi0uSy3bZ7ptE223nvu/59POxejBjpRJKVKMvTh8UGhSZ
ZDAY8S+WXEZanvON41Hq8JAGiI4QWaZPVmMUnyLb97boWua7gvrv+zQT3yIkfne876RdDdDHWYTE
NqaffAwUj0UN4HZ0BPoDtXAfGwhhn25/Kfkl5nsE6CO5KGkijiCzdCPDA6iMDC88xmgF3XEmfLCj
z0UHywdVk24XTd1aw2/pELx9MO4AS6JJLzdHTzU+CWEGH81ONe5SnniPthjEBsG+eiVaLp0AupkK
LhZEXbi1l0NVIXQqumrRsQ2b5JMVlMmb5Ndjj+/frkMtxUSOrHAf69ju9rcXdnGWNgMzVcohc51m
pFwaw3Q96KuqVf+lu00EY6CesJEfdZx5Vo7C4hZF0lW6rTDoXLgxCFCKchjj6LRweL1CL7AgRYcy
w/7zyVIm4/vt2S1umz/Gm22btKgobFH3OqY9WpSRnfzyWwhE6RChC2KkmHXGSbqC6FhaUY2v6SJ2
SaMaKsnFLatnSdCjWUVl0/NgIUWB00uJsgyLNSnFeXuCM3uQf8/gn6PNtg5lJ7pbWKgd1aoujN2Q
lS3EOuGdozYaDlmUBfQUKQSPjdOiCItY3VdoI2uZxUyM/39/BowXCWQBQTkvwLheMLk9gnrHroe7
tssSO/sHjznqSbifUrHtcr+DBm7RNKSFlfcfKzQ5zm1Y+PdpoUcPQ6VMkNalovvtBVraAZpOFgJE
CeXouSapg4gDylBKdBzVNtjHedTXdxl6VrAfS62ND31m/+CyL1bKJ4ubwCCD4r+VyKjZxgOa4Hkt
+rXH1qTXk2f66xThIlYmlliJHUu3CwUHsiwJrwcheLndSkdU8HaJHfpAc0gyanfWiIfQ7WVcilBU
nWjbvqUmc7xAk9dxViMUdMwBzhyVwKo/JUFXf9CMPn2Z7MZ90j2juVdLz38vzJIsiJKAw7dzqEXN
pS+NKlbQu1TxTHVjc4+OaLn3tU5/BHNSruwV+VHmlwyAEg0vE0k5ugJRwxcOScPj4zRUv1KXrdrU
5fSrRtb2O0W58RBgTP89d/L0Fz3PegUjuHiGdNIfqGMAuU1NbuU/0vMEpiZ/8eJjxZvggAlyA5Vl
itxAUsKrT6iHNV8RH0zo2vfqP0Nqfh9x4rkrnFb/VCmC7m9g9tNKBF368LBQTDAi4LSwEbn8UTFM
cErHpEhKrlPVrFR1uvOKqflb60dkrsYk+4uuQv0iVM1aWZDFoUFscffiRGTOs7MevTg3V4DD2TlO
59sA401aIGjm+mh8KWglCN2k8asqsY1EUuq6azZuS7EDM3iYqTD6QJ/PDrHQvYDHQB0dtSlWTyXQ
ii/wi6JndRAYkimBeXCDTh//QxoHhh/uCgUPeaYvVxyBxIFaQREdEc7F5dXMjVw2rwJx6ihhP+iZ
KlYO91KwMijy8pYi7bfeRGH/2Hj+GAwxHa3oWOnYCG8xH83dHXJjprexwyRZy3aWlhXxXB5tEgRP
5nE5wW7ylNRJXK6sAAmwZOjLH3Xsg9txA5zPsQN2fwe8tF5vR7Cl1AOyAs82CenETOhyVNgyrRVC
kjy2qMniP+wnKS1zeq4HSZBs79DOqL/cHnJpXSVsW9asSFnn6zo0UT5GMECP7aBnJzzXhnFXoL6N
KoVnxB//w2AmzDTZi6BbOds2oe9MzZg1PO7R93k1W9CBd/kQJj8qO6aBfnuwa9QqUZnBFIt6LUYX
89UcXGRIXYfVrHPeMSKKe3rxvb+nIzttLdXfdomhfgwVxFjtSAt242TTl/FrG8nLIVjrjsi5zQM3
oDxuCFBTFBtmO0rWYVvMzGN6ry1WtmirHWNEyOwt+Y5z1OOhPLWou1sbnb7rBwzU0UldWRA5xNVP
IFZBxOWmIoZfbq8S+lBpCn5CFdfG1lVrBeGqDqJ+VIbTqXBc9I+noD83amN8EKGtbpRAbSEm9P3a
O3ApbpoSaE6ryKITIU/CH8e5Q/0SQ+cqPkYG2ru03PIAZR+/fGoLZ0SNMHB/4tqVPBd5bq3tC3mK
5ssgWcFgJXAGuMoD66od/UTEyTHDmznfELWMb40Ttd9EY0bVFu3J+qAjyo6QYY9oBY5u5YDiFRZz
7kpQW4oyvKaoYsAGYaPO9kTUp0kcT218VNsReF9Y0fjZGmFNC3oaqU/eNbHv/RbYf08rud/SyDad
M41nDhF1XgZtmFcmiGcS46PaG7/IlGDfisZ4SVqgCZsqQESyNZtxrSe0FG9gFMtepEnEMWZ3tTG4
+Wj0OJUjPJV8UIeyR0A4K186LbRX3h1Lc4TDyRYjMWOqs2eHsKYARcWY4ijg9jtvaLItRS3rAdyv
eKrT4DXKOmVlXZen9/9jzjLd2nSABaIieFSojD31o/8CliBD56FYs9FYuiuoWtJMtuk4QL69PEE5
EL9SAW1w9PISre5ei8fpUGYtuq02NsOoPLWiWsl2FsfE5Bi+Ozw3IPGXY3quDkVpLOJjn9GOR/dm
QqWaEw57Ktbdfd4hvnc7Zi3FCRJKmVw57Jh5jXZAgbmMdS0+DiG4NcRgjHCrZV55r2mx9dTbYdBs
am7JnXCrtVbB4v4ho6KsIrNtXf79jxgVdKC3Oo39I/zqMVe8oxUNkDqs9qMIvXo3IqF6e7KLD2X0
Iv5vxNn6YiOTqMgNx8dMAz9rkHrtaiTD9gDKq0e7brrdZGffkSV2D1rTTYcQccCVBV96qjn0N8nu
EV8lNl9OmpotYFiE4o5aKoXaXAWpecvrVmosi59VEtPe4AJUHS9HSaZAn8q0jo9BZsd3JrX9TR1b
zs4XXfChA7J+16GliMrSCPb29iIvntA/hp59VStweEB5Ks0MelligxZh8KV0wDxuFFuCiG+Ptric
UnVAHho6+7Mv6oeoiCJpnxxHgaPtxuk6Mqui7Ie16sbStADKSaQ88AHsei9XVGsoyKuhfJg5BbJo
kWUODeBfNaWgUClg4m/Pa3E4snF6QoZFcVr+/Y+zUWgI+Ea+w0616Dgg4pWUXwHB1r/R222T/7An
edvJRprs1Fy5wSGCKbJJEOrapNjV4PW3GAoGK3tycUoO0Y1dT/tkTpKHGVDnvhsmx4aehrI1ArCx
Bz0Lmk99jRr7ygtqFlzIwWhDcjkRV7j/cUO9XEBYpnkkEms4JWmB5rphiE2gin7XKm5+Ussyue/9
Kv15+6vJY/VH5vPvoFKvAXIITRt7duxscHFh3vnjCbMOxJWQZXuC3+DeN/jkfqjTOH6fNT33qpwl
KvxvGxMtsNn2V2EhWGWSMSCx4Nm3o+yeSkX0xfOa8HB7brOT9jYU5WlWErL3ta+KlXkqBn7peKoV
J3jSohgMbBpa97dHWVpB3OEp1knqLpiTy8+WG7qv9t44ngzEzl5hvNU7XzWTg9JG3q6FVbVSWVqY
FWgxWmy4i70V3i/Hq13wu3aYKSdehvWnytbSjW+H5evtWS2OwlNXvpdciH7y73+cZl3KwmNerJyS
NkUiX8c1wm1A2717FBposo4Pp+df4aOLUdIkCbI2VE9m3xgPcQ81S8veK0ki9wGdEAtGN06yoD9m
e7xHvqtvk0o9UQVp9nHSDJsJjtnu9lze8AizoyThglD2pKcpCdHlkpF5+MKxPeUEF2XUkWLWJ8S4
B1tFyBq08w8xOAV4CdNKPo5VUEqtc732qQ05hXDvx0rR4q3mucPraA/jRKWKcvQ+U7Cp29Jn7J1T
pWVKslWsKNCQ+KqqnzaKmA2irWHnfEHzoFBQ7QwFvilmEER3wN9XK+aziPi2lJSkUWGn4yPlVy7n
2FRZk3RZqZ4MDA6OPV1OIMuo0j2qg6p+vb2gCwdLqvRwesn1pJPp5VhDhbS/FinqKckVu9uopgAh
26iFfsaMG+1Z9IA1ayVZv972JlQUri92Pk+weYHAadDbH4asB2AVawfNCau9PxlrRo7yl1/uFJzh
gJeyjNSGuWAuZ4bXWJfFjTWdXCvvfiRm3d1Jx7MX5NL7wzhU1leEJqsHdVSM96U6fD+TdyWjw5RF
nGKOqWk93UPgnD2KS0zxAYyS+trGTorMUbw2yYWlZCiaZuQ4MPPn73numgYwPEOB3e2fdbYKrqKt
/XB7k1xfmhS+IZNSAiSAXNXZkT71pnYo9FOm5TBkzN68S4fMQXCm8j/FoZX84zamd3d70OupUVZm
KXE6ANFDt+zy+0UWvNE80/QTSkgunIk4fHXcwHxf9sG3Yo9ICREIbzyL51i1sYiMMfcy45QoTvhh
6AyOutPjNlLa7soddn2sqYfBaiVIokLFv19OKB1sF2rlZJxcJfhR4QDyoLTFeNcHdbiS5CxESdkM
h3TPP1RRnVmUpDQN3KrUzRMCIDGleXIvpLPjCGjUg2pktBpDoy/Q+BZaqEKBmaZ6B1A/Pylu6VR7
LRyK8WuIaayL1DamJDt7MJTo3re78FyOsT9iVSnKf2yicfjR7hoTj6FEQcHVyhTk3jGy9/ydig2S
u2l8uGQ7SF/1uJblzEp78tuRncoiKvg13qizWbYTTCSkZvRTVYe/sTHUt7YB50uyobSw/nvsgocx
rg6jL368e2syNE8LnWwEB9fZl7SACMN+GbWT7ubWh8kQ4m+sKtSVAzBXUJPzQz6HS4CHKePM8+8u
7Ixqwgfi1GYIy5ZGZB4TlAd2aO02H1W7rk9KYCSHEVDYdhj74mxKP6Dcat5ney/TSRJXFHgJ1ejT
XD1yUuiy4FNK52THNpQZ1LC31VCiKp9O7/OJfBsK4rY8jFyAskt+eUgaK/dTTw+9kyEcGI0Zstlw
0tawy9dHEUo8CHaQlTRvSPEuRxl9pXEC2C4ngWOO1JVXIMeGyr7h1lo5i9fXEEPBhpcoaTbN/Mkt
gip226I2T7QtBKZubfPFUuNu6wMlbTeqE+D0NKhjhEl7UqzUja5DKGNLzCXhBk7+W1fxj/zSTStS
voyxC5HDtrUK/+D047i/fRoWFxPRO0QhKCxDTL9cTKdF05v3tnnqC9/awkDyTmiel3dl7q5hRK5P
PBPCghVGALVDqmGXQ5WVGOp6UMzTWKahjyR+lry4YVp/Ddi2OwxF0n+QO2+/oaCMrq3vW+7wHyZL
UmHahg3G+eq+MEIDtzcUyk9FMPifIGh1z0nn+l/ZTPlKmrRw/rlyOXp0bYCzosF0Odu8MkZX9bCr
8321s++9qRM2RDRUlDeqjV/JNneD/hWgdZWSvA5Jd1DwaCqfrUp1ph2sKZiNtz/10vqTMHOLKcDi
lLk1rRGPdt6MlXUy/HpEPjiBVKqNn4u63Bu5ZW4o8PyoXf9OzZN45RWztMvoftMvw8UaBT/59z/2
8hTEWU+qZZ3AFzvbLlQ8SXWsDmHVrPV2l4ZCVBSzWgotVFtnuwx3WLfCsto+ddmASbLBoKLB+WKM
PePl9oLOm2UytBLhYe0gC6LCuZ+NBYm0nDAEsNlPTQdwdOr6XxGy9jGmPen0sVdr+En21CansY+R
ubMwm4nvmrxpX+ootYaDHmtBsBKzFuIGe5vEiwICskvzCmyX+YAb8sA59bh4HVE7756HuvA+3577
wii8cSjx0r4nRs0lwKzQL4RvtO4JmgoMYSlA8FdnWuP7N44EgwOg5pXNx5o1dy1Q++0kMCE1aMFt
8JkZX3oThrQaWMbKjGTCcfnkoKTEy1QazZJZzVEaNgRdu+0U55Q4TfelMwPvqVM7/6DaGFQphte+
vnsFpVU0y4emDGj0WeTNRF5qlLOck2Xjb1HAPf6qOY379+1RFo6DCSYP7VsHiT2qZ5cnr8WtwXed
GEWMNEML0cG1RoVgum9jRMZvD7WwJfhGAIkoz0mI/WxC/hQiB4sr4clK1G7XGQJJ/C7M3r+9Tdy8
gX2prBq1issJ+fCsxRRYbDycHbYwNN2trhjtSvhemAuWhHSKSDNoGcwRQwMaleQfMSJzRYs/GLbx
G0X3nP27VwyyA7uA/Ub8mNefLRfDDtVByq7o8VJpQzt+iImQK+Uw8yqL4ZwqkoMlETfkvdrlkjkI
iNhpYftnI8UBdzcStKYvKn6qyQaPC+j7nm1VqLF4mfmzS9XJOvdmqsBlz7Ws+AgsVhtempS2zo4M
CyYuuXk54KsnRqQ/TKLc9xAr9WRT+mXq7tIkQiqixAZa3Ccetapnx+lxuykUO9OfitA00y+Vo3jn
htASbpvEgrritn2BkofZjcmPHO376jm3sejYqL6fvGRt3I6f+0wUSHloFl45W2ag10/4DHrpne6L
0IAWHsbuJtbM6CdabHXwEkZmk9/DoNTMvRFAIXgapC7eRkGGJv3eV0o43WeTOlpPwghV+wRiPC9R
MtAbb6e0Pe4WGY5U2lMy1ZhFDiiv0FrBKREzYr9rhPFDbYTr/nrnjgCNhL0IFT9iHm2J2XFFlgMD
42J0Ti33/w7/IX8H0WJNaukq1MlRaA0gHyTzk3kmVgtAXUKZnJOTt9HZan1cHjrfeEr0Ydh7fVJ/
e++sZCGFjgd1FbCk8yjuGqWb81f1FLXYJpYaSh1BZZgrkeF6VlSApGoWZQeK2ldCTnHrKePYa6fK
t6sdvotIVeAE+2QWGD2ZWjmtxLul8Qx6fhqoHPzJ5xleGimwC6taP3WVb5wVoCAB+kBD9epjweSj
6ZGWK/HiqpQjBZaZGYwKCotX4qxj7TZoA3dkcFWa2jvTLspfBvrbxQGALf4iAFUG8w6c/WCtVFr0
Gf6DKfJMt2HkQEIAOTdXzuurKu/T0nVPSFW347FAUPpnbGfxt8ruY7RiYq39Kw+Fip1lPPjDjndx
jcyT67W/iiatxQMC1Gq40a1EYGwH0sHcgDMR2ZcAr2ftwHuxmnZhaNjZti+Hpviuo9aIuxJ6L9Ji
s0JUAOYKBaw2NPPmExYY1m9Eiu2vZdfqoEAw3EY+I+qsv6V0ebvyqedNZjl9uGkw7CxJ3uH1eRlC
VaGOLWhC4wQWt9ggnuWfIrc3UWlBUOOH3o2vGO/ucLFKf1Z5V383KqtYC+MMcZGfyPodKR3lHgnY
nctsV4GOLoiauydAWeGhbyq1wqsUpQ30ZeN4pQp6dWXQPdEp2/Gml/zCecvG63WenlXtnlxfw3+Q
NxM+7v5f1kCrIxPlIcu0j77DJfDOQMHDkH4vGtGqwlrPe22dXvV4oFTipGlpg4AJT9LU14eVQHF1
udMOZSeTT0qlO5BUlx+zquxUMeMwOvdh3n7rRZ5sgtHUXm/P5SrzkqPAMYQhpDOTeXXXLKcmxx4l
OmNwEh/sVFU+ZMMU31HhWnteXUUi3u0MRKWAigHVtNlbE8MTkDntRN0lcfH1sobvQ+zbW084+6bt
1jCC1xNDvlvWtrinJNpzNpofZEPuF4V/rvoOoWOG/FAkhX5U0zZ595fCcRrcAUvIq5Htf/ml0mEI
MpFpwTkacno8ZZXedQkWyre/1PV+kJhVnEPoNMA6nAv+Cmp1ZDolN2HlJVvyjuAhj3x35fm9sGzy
wcQVJeFVtL8u51IGWAHHfRCzbLHu74rcLf5ypqnC/KvG4XF3e05XVwU9E25aZmQDXKShcTma6YVo
h2HVelZMf9qYKYBjnGp/VkX3JKIuP3TRuEbnXpigjJMuux6tel6Gl0O2RCQ4qPje49FbPHgmqtew
U0TC6Wq87vvt+S18M6RHuJTgNgGongtMBPbg4yFapGdpcP7sTo3+OTJQr3v/KPReJbIHbPHVKnba
SEUqcdJzHLnpZqwbd9+549q3WpqL7L5CguBYUZK+XDhczdUM+Ft61lrHuytIDP/2AzP6671zQRNA
SnHwXicXc2ejWOCGTYzC0rPlDcCHNBfrwAYb3tujXF8cjIIgOdqsQDRoJ1/OZbKVScvrLDvnCQo3
cC2qvTvGyCKMXfNgCNS7yqRTn5oytdagutdbnoeepJ9BbuWLzevCXq8WUaEE6TlX7a5/0bAjgZpZ
BNpwrrDSzD6PWtH+sAoPUbx3RxDoJVyTpJ2yujXfjXWBCxcEpPyMBHvv4ODg6tg+Bvb7jxjNc3pC
pEZ8QZQ6L1c3CUcPYXc/PyMWhowbXmNbEz/sg5tY9vunRGeZ+4ubSyJBZ6dZj9LcDsomP2cFLsYU
R6xzHjX5Sl55XSYFzAaGnn3JlU9eNdsvYY2bGljd/NwBNb+3YiO+C2zhHXiLhXutL1DCSrGQpjzu
oDmmdvvO6Q0AVKa2Ep6v71BdA7BIhRpZaJLrWVLA2QZgB+HkXGhjccC/FzfHPsj2kGO8nRrTRrt9
UK4PPeOhOEnVkMr7VR0jx1yvNP2oOOPbHm1Dt8Tr2M/WEtelWUmxd419CRFk3ofFXN0gfLXFuYo1
H80aN5L2ccE21lD0TSelvr89q4UzqBGUuXGQu6VGM8sNeLpM1VjZxZmjom8lA2cf0t2+c5M23jiT
4u/7svFXalwLS0l+IEueGjgWiniXp4K47Y1FZpbnwdNcTJ3NxNxqZLBrfPaFxaSyRQUbcKvJY2g2
OTzyjMEclRI74Uz5HVpZ/pLGVvaKNq2z1/BLXtki1xcqyloSwGshyotHwGw8R6t6IrZTnLNs1B/1
EeNgbTDo0ujGt9uf7ao1ICVYeFNIYWsJsZuV7qqqNNrQZ2aUYfQ9VLmy2/LascdNibmJtgmTVPli
jSiyuV3QPGBKm6/8goWNI/HCklFJzZ776fIb1q2G4ekU1WdiXK7videVttfVvk0f3VwtygerGZBh
A7CZr+SYb6Dvy4fVm66JvDxkCjhnu2NEHYEJas1zUg5hh8d5YhaYLjsuLbfHScfO/sEtAEZ9CKDh
V78Le5jsg4JiJM61Ntq93KO5NVm/4Vnn5ZMYdNT9mkHD5BpVOyV7uP2p5ptQe9sKfCOJr5BPtMuF
avtII/irybmz0SHEAuQRs4hzZvhf6R2/96UkBwOAQ61Ivgbh1FwOpql5q8JCzs5BXqsbcADdzsJq
YeWqWZgSkHyClIQy8VaaTalOCq1Js6Y64zhpbU1TuAe22hfTLfItSIlm5c6Zb3YmxaWm8I6XiGZU
wy4nVRiANh1nrM9hIfBkhbm8S9xO3eO+jM+7MySHeuydfVVZ/lYby2DlVM+jFcPDHSZJIj3iHp/r
VCVNUaMGXDWYZeOdqyeqfyessFnZ1dejcI7ZH+R66JZRvbicpFWLokI5tT2jSu48lz1umvdDimf5
Sob81hb58/RoGLJAzILdKluqgODnAyUCUe22R0K1VFAE1aPBOdTupCAW6U9IEDpT9N0wRal+DCqt
7aYd7rYw2UAGNFq5cZQWP/ax0SCCJoUffo46XZkOCEpGw9bp+tIExKIgdkFhPIo2LYD36eB7qfUj
xqXoc+hRm9ikVRB1G5yG3W+jWzQnlIjFF92qrWhlpy6sKmUD3r1S9UMWKS4nq8eZgfFyNpxzV/yl
dUZwCPLIWjnhb1rwsyXlRUMgptzDe36OOtBLX3PSsBipzHaquq8GE8XPEtDbuJtE5uBvPgxUxcTQ
ILAa+oOfnROd03+ITB+TZKDYkbUpK4qJm8HBtWBHo0nvVz781VIAgmInc2xp7FJFmX33onR6in5T
ce5ch2Q7Ve2jSFsa9+8Kd7LsBhaKbaXSyaThM1txUdMUdNsqOba5Hn9qjGb8Xulu8A0nTgNX6Hoq
/4OwAA1y6mt8ZbC95uwu9DKVMg3+C0fTFja0zrQ4dG5jI9yEGvk2D0bjXHr1eH97nnK5/vjmcp7U
BQCZSM0VrpZZUAKBlzh6Br/OmDCh3jg2SZMJbI+sSdTax9uDzbPuf0fjqpewUXhe81oEJB3PqjQI
/1WSIdXfWfVjaCTJQzlm48HyK+2u0bz0Q4TYaLExK6XcCcyJvmEFnK0E41ns//eXwFGQVnswW+aS
X1btiQTSTHKMOmMoHtrKQ0TWS5VCw0hw0j+D8qxXHsKzVONtSO4zCdqmiYhS2+UhBqALk2TqofGp
Vf1DzX1sCirwQ6nS6SdcPrw7NM+B095e89l5+XdUWubcppBJ8Sy5HLUOCjdvB4UPnE2j2FWB3SCL
22vOGghrSW4AUguFM9pZIM/c2UsG3xkMzLMqPQ7VaMR7tSIkbjE/Tr5QkYQhjYp7dB915TbqzGgP
UyzdBaWPqRZGm89eUpf3VjaI8+3pL31nKZQk82aqhvPmzFS5XglpOj1SyVT3TdmFWJOreXnAO0F5
IA0uvt8ecF6yf1twHq7oPUBtkHfT5YJrXt906QQ1BdKbt22yxt1OvO0Qt1d6KaSvbGOz1Vtajwgh
K6zYZ0XE2cq0l/YaFR3e0RRe4P3MrmF6p+jXuRxru3Gnz2E5/e2IZLwXRmd/KpBov2O7rZUzZ/nN
28Tf0ihK3K6Eh19OfIgTQ/QIjR2dVB9fWl+xpqcCxRbuDWjkOzxpv8YlzVvUS1ufziYVven19uIv
fW0eSRJOQWJ35bNU9HgJmAOnGnAcBc6izwxzZ8II/mVjdd88uVO7mscvLTUFC0ykySRxz5lt+6rS
A8oHVnKsRdJ90aJJPKRKZDzbY1fsmkQR9wFQrbvbE10clOxHln8UfFZnqevAe1CvGj892lqX7/Hs
EAdlDLGWwkb8Hq365nsfi2ZlU80ThLcvjDQnr2cY8IBoZ1tbJI2XNMJMj3oU5l812UZX6MO9VhNW
6Yrul1snHPeotU8bYQDmBXdUbFHxKR7UqQn2TpUbh7zAr+X2YixGHpO+DTtG1hrnkcfLRUjMVtJj
5qAa34mGVl8m+nDrQM/YChWrD0/HGKKjXbcztBrdq2zcYPrjbamHgHRWgmjlXl3aiZBngIqSQtBX
mu2KMRqLXgvK9IiymN1vwIirFqvTSt+ZUKm4ZboxU1cWYukESqUZSaDmf+dIGLXJA89ytfQoxkK9
M6tSe3BRSXzAta28G0xk4lxHWNsuHTx/g13LuLZBlrYlbULq4yBX8RachYAkpHKVNSI9Wgb+gru+
RZpp0+k6eSQS5tPBHQPzmc21LTH1wbYUrRMLv50Nb7NqW4m4fIzqavwNShJa+1A5+T9e40PNUbQ+
+ef2ppF79TLx4dTxDkOhTAprzW9jvGArI/LQMG0LpW+3COSrX/SkMta69dcJloRBI2HFA5NC2Fx0
Jo4GqtZSTqkpEWoY+b8ml2DR5o9qAlvm17tnRUUT4WO57Rhstu3KqXVRqLdQm00My9+VAUjBg+GH
Zf/utIJ1k48EogDJ47x4oRdZamQhQmhOjB617uXpDj+9NddxeU3NPtIbKoUdjcsQYlSXV4rQ9JrZ
wihH8ywPUfx0CmdHfzVsN1moB6+pyFJMU2r0CTel4sbdSoXv+kBBvaQFI9mspMdzyT6gbSZqoGF8
pIZln13MKqZ9pvEu/FaIqkB+Arepn7WwQ66WpqnrPU3dcQ01c32oJP+TRiH/SI1a+SP/ALGWASI0
oejjox2OyT6JraZHdy3MY06MOiJyWTocljLRvt/eS9chTJZGOBpvx5ntezkudqR+TqoCk7caNG+L
Bfbk74faSceDmTL8LuiM4v0q1wyKejf4ekDoFAYvBwV3jkPHwBevjGT6B1jvtLU7szsYiV5+gIsd
fivdbg2suDBTCvBoMoGBoh82l3sRwreKtkXnwjJ6F1AH6Ts2kFBh3Y0+uLTNJ4g+29uruxAXZD5K
pqhypQIOv5xoFCRBGk+w6icFB65dm3Z2fJ+UeqlvnFS0n2+PtjRDyiWSOUfAA/l5OVoJATz3nJTH
pdXruEPB5tlMziC+OHXTHxFYadZ4NgvzAywpEf40Nzij8hf9sWtzWi9W4XrJUdUaxXqYGqXs9w2K
O8UrFn/Vu69b4KyQ53ChY0BiwuVokxG15qjp2VFPpnynYKt37NIKRxKaKwcDYZov715PdFjonGI+
LcEqs7MxDk6cOU6C+VFkJfd0gfVN6mrjr8yCarBtsC9aC4ULUQDgA7rRUtATDMQ8FCaBGoVTmx3B
qGpiVwzeycOrcZNaY3Jvdq375CZgPVd26cItSXmAIj0VCdK/OYKOWkUAcmHKjgQg7YvAI+VHWQbj
w+3VXByFqiRoa9wBYK9efj0VHFsbYTlwzIc83wd63W0d0a+liQtnQFJjaf7AkECBdbYjVVvNSgMA
KWp8vIfvjBCJyU0fmpF2N2lOoN3V2qi+s8bMmtEVptPm0pNmbvMekR74VdjWbnYMmtB8sYPJ+KTj
M/drCjzzU5K3lrl771rC+eLFR2eS+xL/iMu1jLLR96hA5MfWssS+LXAE84CNruCUr9eSUUigaBTp
ZBtzgdnMN4wosBxGSW3MaLQE46809zBcqlAHmTT97j/MSuKIUf2TCcfs20X0nxsHY7ijJXr9GVxH
cK/n48ptf33E3rA+3D68qwDCzoJkIwTCSlVcHsHARo+ZNyV7z+867tlUQ2G5DodvHiRFdSWVuo6U
clhKJ6wodK85YKvwkOeleVMc8czsTvRm1UfU0PCAg1Qbr7Hyro+aA4BT7kpKqGgBzhYybHnDaX5Q
Hiur+9kWaQvT8f3WphSR2XnypAExv9odJW5go9v11TFqy0wHLWiW38aayt/+9q5Y2IWk1rRUsP1l
V8zjxggF108oaB01Db+DDqj5I1Sz31pSZMdBFGvq3tfDEYFhM9KvB/qjzQPImBv4LMZTfwxy//tQ
gtQWSv3RMjsHNPkqrOk6932L9285GHXhucV32pSZgp3hcFRzYSFR6inF1lOiJt5zfbsfsi4NXEiz
JWjfPnP7NeW168NAsMQSRsJ+JSJyFkecDDX3LC5HTniqbKj+f23U6dVHQnNbmrDwC6W8e+fX5FKT
HSpgGRQYeJhdRq7W1FHYL13xHFQ2TmeDsYdojO1b5nC/Tep7M4a30YAj8YKhKzYnJ6hKja9OoYrn
MNEU1EeiBludsJnuufCtYuMRH1ZGvDrnYI9J+N4egrR755XYcGiVPCl5ccL0nqzdkAvRbHyYEP9U
SjCYK2fj6qAzGve2fDQxOXLpy9VEd0tHOE8aJnRjvjGGVnw02nFNY3ZpTuQGjkudkU7cXGRs6Ctf
wk3CYz9MODo6o7pzUkc8iiTr35skMCGiCmhnDh/UrFkClIBMg16BfHqZD8UjBMhkP6q9tsJ+ldv6
4sXJKMDM5XtOsn3mLz6ivdeZ2O8eIYOon3M0gsVGDyOKiTBRvOxHD91DSTY15pv+U6t7QJHtuNLc
NTPzpYUlj5Wga/kSmhdwA6F4fjwgo07J0cv3wBTyeoezn9k9R67V/ofNgiIv+SxxlLKi/DV/JOtu
3ZmtbXa85jO0tTVFycNdk2dNs5KcLM2KG0Fqpr5pvsy+YV+N6UjfEQ3FxI6mDepezj+ho01b1cOs
9D8NJtGosvpPffZyUl7jqVNnMBi6v+AHVDfy9zi3VS9Tmo5rejlXd8PbrLhU4ZrKaD3LHXrMVRur
FwhSwVbAXsNEvQk/QD36iatReNKsNHr3eWAduYjoYFGbgHh6Ob20wL+SylV6pI8gTRl6OxN3TZpj
yPzeuIx8IMWrN2IQCgazSNJFmReYFVXFKmm6cqMUaio2eOjm487uChjVZSkrELcHvbp+WE92vwTm
AAVE8fxydtbE+zEsU//o54Y4hopQ7gSGx2jaVOn9VNTftTrQV/K/hW9IFwjREtgmCw2siOZFFCLD
fDSiIdw3VWF8z92yfyGmRzvhIRi1Msnr4wDwhFSMbgXtCi6Gy0kWTk5Hvad1EA9UJXZubtc/heKP
nysxAua5vaLXs6NLQW8E0izZJq+5y8HKXDEAiVICSAch8q2mVUqx64tRAIZo7AB/YDMto5X34/Vn
xPlKkq/o+fICmtsMRq6RWFbaJEd3Mr3HeMKHeZOMRvMCdETfNNHg40yNzNRKFF+YKyRp5GJJm+h0
ObMyqJWhWjrZdP2QnvjV6EH4O0EU4tUxshLNXtrOn26v7exD0lflGQQXm4Yf+hM8YS/XdkI0thZa
PjwTh7ytKnteDga0u6Cx1ZUVlaftjwtKDiUxS7R8UDOAGjULoQoak1C+rPE5g3n7qQpziyrkFK7k
Kkuj0LyAss8vpkQ1O37NhJ1u1ozDs2LU1BiI2fvI0JOVLWnIqDibjDxqkjIgMSfO7N5BemSo8sAc
n+ljqvFWV6NS22duheN9WLKLd25X28PWLu3xt99oRb4BbWp98HlQ6cce+/rvqp/bL7nSlMO+zv6H
szNrjhu5vvxXcfgdHuzLxN9+AFBVJCWiRKml7tYLQi2xse9IbJ9+fqA9YxWqghh2OMJ2h1pMZiKX
e88995xCgzKo5SHOuUmXs/x49kpuhHDm4HYFqsH3o4wT84NO/3P/2A3sXW9tL8uPVGz18aTOWhUf
5Ryaz1m0YzP4qh47z45V6DMli5F0yZ11K4rep6bVxY9ZbXflwanndvQiuZVZKZ2E505GnXC+L52m
+JzBxl7csK216fj6ntvs8XUjAApDXOPOog9hK9e3qEqNl60tPzai7O7DvHYOCj2wx8VJm0NbNOpb
+8BokEKpg8tuldGgRflyjytFJtEMPyqP2tjonqLVxmHVgHVR1En39sX1tqAbgRCB95TC6hb2B80f
TNSjlEc563voyTAFli7ae9fWPbzZfDba2lTo2ILQ4jZ7XLcw8c7aSXvsAVwxom+n8DhanXKIlEyC
gSf+7FPFrI7zgNPI69/uxvFiIdeghD5vwO712vwp3tKkcSiSKZ8eG6MsfFqNoidZza2dHbK5fNkh
QIHwlAC71sapLRePgyCbE252j44+/mImeA1Ptuw2Zfwc4RXozuFeNnA9LWQj8YoiTod0QNnzclpS
KUazLSXlER2u+q5Ly8+zXu85h9wc5MXYE2BhDbguB3GqTvSp2aBQ2aN0Tg9xfOS+2KPJX9/o4Ml0
MUEnR4OHfuXLUfq87jXarLVHiANhdRzqpTNcNKjBlLW+2DVdufGp9FU6kjITDT9Xk7KsvgnncNAf
p9hRfhcYvN/Tdpk8UOWPHptO049TNqc7r+SNOSIbzLD0vUJM2toNSwY6IfiZ648kktIP3W7Dz8uY
4IORw/l+G9+KvYj2NacNIQAKk/q2NG2Ms5K0ENkfMTluvUUyMl+vY0w4cEr3QwpZOyfs+nZkPFrC
XiznwBI2t1VWmGMUAmI8pmE2+lNIx4o1dciMVoNA9CKanl4/0dcfcI1VKdCtGQAwxia6SuhBlgqa
Dx6JUq3BC2et7u8tyV7FAp3Oat512BmgaZ4XmbETRV7fYwZ0Xp4BwjuUvrdUxV4m+BoXxXhMmrny
wkkO/0ATFYIR3KLT1EbzRx3TF29Shj0T5BuLvIrv0kFP1owOnnZ5SFKqwNFs4xlMDXL06zTsDxZQ
rQsT1HZLJBje/FFBGlYCM+D9+jpsioN0oTY1fkEgRFZUujhtZadsSWJPS/IMHu4wD3++/lWv7xrG
U+ERcaVhVbPVD5qdBa20pJceWX20VvsS+0S72YPst7RIDgfDrAJ/TIxawZVfMSIPGbIi0qMhGUGp
Z4vfDfW30ZD/NHotgv/ef0piG7FSeT6PinFnp9O0s4nW/Xn5GPIrQP3lkDJb7r3LT4m8NiRJIptA
6KaIYduH5vgpqzhjkVs6dp+6NfZrxUk4WRw+C0UJ6TST8Zz3X1/x63MEcZDiBdnQKuqyzVIWXW3i
LMmiwGlCdARbUSvUtrv6m1njU1SnGLzo8dTsARPX0yeFXtOitYd0VYq9nP5gIV1gWkUSVOZs3qGh
3s0HvS5q2e1i1Zy9YZDNb5o6G4Zbo9TxuVQa/fn1mV/vtbW1joO8Fm94rDcvjmW1spWMULqQGLIe
u0xJD0bZjDs7+vrIgr+scLmxwhTckJcTTScrzHI4tkEpqbI7puMD9RbbdQbpgdr7XhZ/Y06rpBFN
ctRJySU2B5bLqm/SqC+CccavLtNK/WA76Xj3+sq9ZCOXm5dJwTmkj09BFGuLVcfdGOmLKlUBDVGL
qboNq5e5bQuYeBJCSZ6rUpcX3ynHuoxd5FyK8SHCOHD07VLEgVnLg+WZhV5pn2gvdX5EVBYUV3Gg
7HppJzeVPytOpN1z49CO8/ovf2uJQGh5fYHaV7j98oMUqbCqUjhFkCqCNqcwlzyrivbKkNdPPaQg
1JGAakE36SG4HMWZmkjMTlgGlqTqnjTbpj+GuenVCCoe3zgh0HQYT1BfCTlJ7TbxmQgXsy6tsAp6
xUm8cYglz66GeKcAeXVPMApnhT1FDkTNbDOhKkxFqeRjzYEtkmPTolUTt7MpuWEYpqMLgXw4CiSD
d7ba1deiCWMVPIB4QtLKdrtcR00bcxPDxybo6RnyOklgTqQr0+HNS0h+RT6McBZ44hZMzIspyeao
phBJ56nXdz2qhXqd+K+PcrUnmMt6y1I94z01t7p8gxkaSZOMzGUMtbtlNtPHnNDGB5PZK9RdD4VS
9EusiTYvkmCbZZuWWTUGZ6mDZezMUyd0yx8iE3cXKX7zA0IARLsGLQ3gaitr7PILgcRkWhKnTSCU
Sf2Vb5NhFtmp1SFt5gmRilGEuIMu6lvj23VYmrrUVekYfGYzQ7lPkYuo2yZIVQ3fkX5OD8MYLr+H
SLMcnSKX3mjqgCgLA1LoJ5Qm1yKAuJxn0jcrElE2gWzn9Z0Ns/kUZ1mPwJr1xlLZy1As5sqXpMoK
nnc51GQoQkeknaESpb6TU/zXu0QXhwxs6F2am9nT6xvz+pBhPUkwBHJHhodK2eV4ulWnKJRpTQCl
1zxUhVEeC0V6IzHz37MCIeQIQJMHQrkcxWiETl+h0wTWbMp+ZCuFm4/mgkLBXO/ErTcnBAz5IoYG
ULj++U/pvqVk5tgvdhMshhJ+g500fuj6edkJ4a6vRJbtp1E2n4kyURRKONQGtFYYXmJatGVqqdrG
LjFd9EMyxu/CHNLPf+FjOXTPclfxybaJXYO6g4L/VRsskR09jJNee5o5FG9fQbY7xI+1f3H1Mrxc
QUPvQ0RxzTYQfe5wlNPGD+NkfvONSESy0oHJaHhTtglxWFBMb202eheipamriwjsJpoeLEVoH15f
ths3IiLUFJ1WeyaeiM0eh+wX0ey1NEGEEOynvF3k+1mJ30VzMuw8WTdHAlNYBSrgq26h3ATYzih7
qwnsWRa+3SF0rcSp7c0JyP/rk7qxzykVwS5cNZhXyvPlVyKM6bWhSNugnyLJK2q1PKqR9vEvDAIS
uaIJVCy3EWwhm8Ls4rINlDWz74tldPtZ2TtMV3Hyy04g9F07LAAhN/d5O2hjVouBDcdJvW9qc/Sa
Gf04grXmPipK8y9sPbqdUb0iijVQibpcOisB1XLEzKyScEqJA2chHUsp6c9iMCqxsydufSjYdjC4
Vq9FALvL0TQcecJiXlpcsrT6RAd+6bbGsKcof2vn/TTKlk8VOrRztanWBl2SoLxnzKXXpCKilzF6
fvueoIKwSmVTW6Zufjkf+vb6BWCyDVopGe7TcdG9qJvCw18YhQyRj8T2u6IJR2pZ4dfutEGNA7jf
KvN3BbOGnY1w69OQAtK8BdUTRHBd1J/eiqRtRikasy4I1Vj3o7EfT4iEvT1IJ3jm5WMLwKq74sti
0G47wq66AJKB/VXRBsO516e83VM3uTkbmkbXvjDe8m1SK/URZhph0QVD1tJ17mSTbLptWTZvVsLh
vMKf4yalD2tVGrpctt4xepqgEpatmGef1MByRUKx8c07APKDs3au0sPKm3c5Si4MlBp0HLhzPdUO
Yd3NXmdBX/gLo3CDcguskkJbqm8+wCc2WhOfbySLvDRNJF+rxdtvuFWZFTHylU/D/6qXc4mG1KwX
1YBpX1XlBzVJ5O90j2lP0dJn9xOX0LfXZ7XGUxdJOrAS86HOB9wFqr55wu1yqKzJhsC8WLUs7qq4
b6RPYzyL5TEc56p5LKcwNI+JNdrtHSXiPnpziA5yCBKMjwYpCHTjywmPBUs+oaYaZG0HRBsjkP5c
54jKeHRUSb8h7SP2bsDrV4SshxGRJeZncN1eDqk7qSwXs84xI4IRXllKenGEYbCcNCOn1ReLqGIP
Dr4ek5SR3ckrAqB1xWCSBc2VKdSyIJrlMUYQM2/MX/NFG6LPkt5K2rc6S6MdEGM9XZff9nLM9Xf6
6dKKunGYwHz7oBey+j4DHPPNuOh/m7M3S4OQFa81T9JVuqhRf9h8RdteOl0KhQjocpL8qYV5nDdR
vfNA3lpEtiq2FWBlYD6bCSWD0g9y14hg1rIvhd4JfKnS92JR70Va7QW3t1aPVkFiMwQtLHWb7leV
smRAuiLQ2qR7QFD0D9jA88lewj0n36uR1tuLHQ1vn7IWT8zld5I0kL+6n/rArmrJT3OrpIlH69xk
mdu3XmLcW7zIMIwRaSBi33ynYm6qxJSiIQhLzJHRsRN+2qO1/PqlcmNCRIGQpiFArYzjzYXcNdOg
JGo5YBCZNKob9cmPKQuL0s8M5K3fPhYIPYQFzjKFzs2e0PvaaEZbHaAHmRWd3TX9nV41OErtNWoJ
1vX6cFf35QsLXeWeWvNgoOHLb0XcZLRdoY+Bao88AwJ6Hm4C5mS2yEdTz/LLuWtQqkWe6UtDyid2
ApHrpSUQBRHn8oIITCZ+OT6mg2vfsS4HZp4nhwGoxeuUUJzGxdjTKLjKXEGI2Zg0t3G2qbtugm1o
R0vcjIUGM7aYPSTzKrITOz3aUqMHat5af+RamLy1+knBjLuZNwloCnGVzVmwo6mhkttagbDpJzhR
AYqME2qdSuxLgzTvGdReRULwGVZFfPYO1TJqoJfLOY1iyKK+smkIHmSvRxjcldXd2/H6o5n4XlGE
p6+Ms7dNWyRNGL2jpUuQx7Rj+63dszutvrPLwyjwV97Zo+vxurj3kY6kbkUxDhr+2uB6OalaSS3s
wGctUENV9+MKypM52+1RNSb5mBmN6nUioZ4MCIyXpLonE3W1b/BmR8F+zZvWW2Yr+mjGcDgKYS0B
XtgoStpjyxCdhqTeO8pcreHGRSFSf0HMNT2+8XQyNKQRuClgz6RR2uXMdSUeYzmslAD2f10fUQ+K
laNTx7F64KQOk8+za9ieEU/5cqilTt/zJL16oShH0hILILLqMl5RSBqTKKpSBj1IUaT3jMyxPyho
8T7GY6d8MnJ9r8hy9amhncHJIVfgP1RCNzdtLwonWRbToK9Iau9UKczMewP1fcqUvJEHZPBz+cPY
WFAj9F5VU1cnU9YOr6/61SFafwnQVTwc2W2ExperLsGSKOY8MwAYEKvhSsofltJQd2oLV4cI2rxC
tLqqZHHDbUOMoqsXe8ApIBhjpXoYZyvza3B/X2CIFrw+oZtDreVW6OZcss7mAFEpIWlR7DAwnF6f
j72lZoUXLU68eLooxJt1rtHAhxfBfbeGwUDIl+tnaY1VTENvBZNTR64Z1eahSZL69PqkrrcmTSMk
e3A+ycpo570cpUbiVcyZbQUDON3Zslv1uwWR5b4es+rRKUp5R1jnehHZFGTL8C5ZSD7c5Xj5IGlL
L2wniGdMDNwQCQGPgm7+ZOJO/dYbj9cJ0H2t1q/979pmbi0ij7XIuzCg/xyxPuRMWh/Js/ogd7rR
u3JnD1AlJbtQD4oUm7mXWvqys7435kvxiYonVUPi021vQFobNvUUNk01VvJdpQjhJ0VlHwZLzE+v
f8qXfuuLG14j+qXXj9eZsvOVEp+p5WuHwpid21BpejeWqMWfUj68ds7kRrQHM+HC9eNUn0qvJVLo
j3LbtvqpHuZZuuNGzMkFjAhRfnTu4sRNtTidP6OLUrZHKU3G0FXL3szetSgeDvA2HePPtmvwN8OU
Q5lHWq+LAc/Bpk4jN84cTXzBn0NnFEvJWz8Vuej9OU8rRI0Q46ww5IhaWhHpjCrDXzJdD8c7Oavs
yG25UCR3VMzuNANQhx5SPLp2yvR+OisF5P2n0DHD8D4V0OXeK6PUtI9K1LSt3zk1GhRTmejafaka
VerZpd6jy0wDbvErPWHzcmz1Npy8OV2m4heBAp1+aiM5ig6p2neLLxvkRa6NhfQ3NFHK1JM1DsQh
KQp81OuUZteDXUST7Y72ojVPWacOxr3ZmoZ0h2RdOHicszE6sq6yflgyJG6esPcbGzy9cJ5wjnJi
de2vMeY6durmZGMashsNghPnVhqb3wXfa/icDq1dfJ1UIVCvTlpw4KiOsvCXqbFiY/CKcIrDB1tL
SvEhnFR5/uhoVTfDSUmU6H4ZW6V2aySd6hMEJ4P4l8jTfII4a1c7ydf1s05FhjwFv1eucLoALs9z
qOmoNkvrpWjmqi+HSvVLK+dlcyhxjdNcvSsdAyA2HX57fbNfvy7gydD/kW5a0aRtgxZaA0mLDUN6
lpp0xIZmRvE9thuz3Imsr+9H0HgVkIoDDCiwvfSbKtNlwU1/HrOejYkIfP5nTuPpF3YM3Js2V4z6
8PrUrq8MhmRGTA+4D0b35ZJqsdpIxLvZWcqWSj2q2Gvmh5LW0+E9+gOLvfMFr1eS1GDVY1+bl1bp
k8vhkgpgw5Zpwi/aLjrkw6wcw+KtvdWASNTGYZasYRj/Z6ssXk4j3k+TCINM0/tTDZ/wY4UX2h1u
FdEhgzcg3NdX8da01ibdVZliRc/XjfsTzKHqqZ4WzRwGtGepJyctU3/E7f7ti0fbHswGbvgXiafL
UQpgm9I0k/TsjLp+1jCd8iwpsnZGud6EFFAAzGmOoPpPwnA5CgTvbsBUJDuT02lfx6ZZvsRarYM0
YjosyXW5k27Z/LzLhwSIiCoy+4ICqLKty5eTsqAQNtTnCquNdwph8eCHipz9SoUnfmCm8iOXwvDc
Tcq0g07dGnqF7dkrK897i3pkeVRM7aA355Kuz+GuLnNNphDWL7I/zJpVnWbEMfqHUZkW57RQXdph
zl9vGxT8yRFWDgTVlq0192AlhGWVVp/jKKd7F6ctt1ajbueIX4+C2gYdu2CbHDtSzcsPWhhdUeci
H88Ai+KpLvThgB35XtX8xijrJMBBoPtBuVr//KcjkEfqAmpgjmddLVdvcYD8AmBmZ3PeGgUbwTW9
WgfZUlrDDBDfNPLp/ELvbAopeZ7qGtP218/z9a0I5sC1SMjIccah4HIyJZQxOoKG6Zy25bs4lCwv
66PU7S2aal4f6UVd93L7r9RuMnJSF9jBWzSnNo2JxyedsUynjQUmfhR/bMxZ9J6VL2rpD+q42B/q
LmrlA/GH0XyYMrNX3JFWlfFbVEjgZ824lJGbGgJ/FSO0xvfGGEnGj0UVWbGzmW6szNpjRMxHqy2/
7+YCl6w8Uoh65jMB0IpE5vLdpPTibFtEM68vzY1vjYMBT9NK5loLEZcfIdLkQSw0vJ1pwrBaN4zw
YjpI5th2x9cHujUnAh2yOtR2eAY3yY+Gg9qYGelyHjIxPNA/WHgzsKJvL5ays3w35oSL3xqg443D
0V9/lZ9OSdhmmFT2WXGWZ1m566Ml9qIsz3ZW7jpOIkbilcCVGACUjOtyFCuRtUWKpuIsmkHcqale
f6GF0ThIwIGug/Cjnwsx71RRbk0N5jUXOHLpPLqbqSUYhkST0zNoTc96nZSFpwKN7p2XGx8LAgZA
FhojhCvbWCxqB5FKaVmekxoUwaF+cYKChEmXrGUf9Hmpvwp65guXXrHxFLbjwyTr41e8ovKHvJq6
dxTN20NUwW4z9WJPCOJqDcAoaTQDyKOPGQe2zcJHTjKrsyWU81CUYAOG3bmyZKn3r+/X61FW5BxG
KKQeoMrtwaAYR19ZVNrneIaquySZcsBXzt7ZqltRR04cyDmB9tqGtBJQN5NJSXWrTO1FkKvFbLqO
Tuz9jBqC6N5Hi9HIj6Ugk72jEj3TibdYdn3KJXuxH5qojFQvFGnaH1ps/SZ3MscB1GSZiz0NtKvt
sAoQEQmwy8EaIX1ebnVToTYo2lYEqqQ2bppo0OvQv3ElNVN3tt71sq/dBSBrUP6BiLcYCeQB8i4a
qwMKKK03WHF10tLM8d/6cdcjuxqBMciq+3I5oRxdXo0EbggmvYNa4qjxCdC02HngrudCzLTScSAY
gxK+vEo/3UOynnUKFHo5WCRTecAWrPBlMUs7W+gqlFwbi4EiVr0hfO23FGZctSfo8S2jkKa5IjX+
ENpyVzVx65phZO7M6XorgF2xEShLrLW5LTpnjCk5Z64pQNxOiLNfRheI0TU4fIhc+/X1r3RzrLVE
rtEnZZFtXH6lKuzo3EQZMpDKFCHuNta9SuLdcExw3teHuvWpyAaRaKNmi97h5sWdFZAM9AqUYOxx
n1OQnveTpdkrDl89GXwqKL/0DSPWwSW+eWyXLB97dWHx5Nis/FGUM7CMkD71Gh07rVbVR8VM9nq/
bk4NwFZec93rfH4yEYMHMVSCZZ67o1YCBcaYZr753K6YJs8h5D3i/G1Co4g+6uJKV4JYMwtPdGXz
ThPR8Fc+09qcgo43GMG21cDsp3lqoHEGYugNL0zT5l6Sur3GqpsrtvqLragbrJZNqJIZMWqWs82+
ay3Z01Pu5aaX9hggNzcDbVtrxwugwJaDWMxZaQ7kS0GhL4unFsnZlMNf8gpLs6p+HMrwrWD3uvn+
O94WvY/l1JCRYFOCtO6/llEh8OmMat8oxR4J/KpYsY5EvkWpm9yWcsXlue1QGhb6LCmBNmqxO6j2
XRKVd1aMMoeGB3GzVF9DET6FCvIDrx/jWzcGq0kDLAjIauK8GTlvjT5N2B+Ig4cnfCdmqMVOeZeT
9b41nmWSK6sKTg1ZBbj35VBZz7ZYFjZJLBzVE+sJrhxMK+cRv5zXZ3VrP3Lhwv/mGSEi2dyDMjhz
R5VWDeiDad3WKaQHk+bp0+uj3Fw7wIGV/QYgsWUkJZMuMOFs1KANLfuQac5zCCvCt6Nsr7b+chlc
pGN8IB08m3IuTBJqFZdrRw8H1vSiWoJSy3ClyicoR3OtenlllacR54ezWOLpUQzKcKyVPjwCc9Z3
ZR+NoJ/WnujQ9fLCDSeORB+DaIzerMvfpii12dAXfQkmI5q9MnfQpV5K7c0fkfwT6tVK1aFsuxVn
puTTRihyqkHJsvpRP3w1pmZPleB6KlyL7EdUcKgbXAlGUunNwJW0OYikWjoq0dC8E3av7+yUq4gD
LREoGFS51z5zHufLBQvDWCixE1tB0pjvZ9t4HKAFujFKV1Sd9zbL1ZQMiiwoONMYCRUIJsblYM6E
8uaQdkaA+pTuj4Uee3Wh7alT3hqFbsqVWUhRh290OQp83yF1psEIjNZoXFMdnKOeib226JujgDvT
rgoLAWLH5Si23cLBoT0goLs9oVdY0t4LOwo/vX6Qb4yySlKsjyRqANTJLkfBSVLWF3pDg0jDvw57
buUw9NLkvz7K1XWxGpRB4QAkhaZ9FUJPs9N3k5TaiEl1/acmp1iUaFn/HTkUsXN0bg1Fazd9mXye
lZl5OSEbN8el5RcJCjGUbrWow8nSqS0mTtq+tfjMrOAx0TzHPQu0vblqQX5zpJ0KCoxSFvtVmiE5
IiPl3RXLHhvsxmfC+XNtBqWszrbbDJVUVV9IHbXMSMYFSYSKeFTsfn7rq79OiKYhygAkOhRoL9eu
jYH5Ei1hQo7+e6KI+F4TDmoD9vRW0HDVa4CQhA8nsSa6BpcDlT3yLVjARmdNUsTBrtXvFfptO+87
bEN+zMXTQSZArYHcDRjvuvFKLomlVFPYwdi2c+XXqh19aCy1nDxBiUyH3axW1pnHtMn9eMam7QvO
cpP9ZEV4IT5EFEvGX/NEzsrDXDbokJmEj7VHbVEN6jYbwl+VcawXN9Z66p6VIg04lqeDqd3XhmS3
Lpr6dKi4vdlN5gFpI6c89WmVdX7hzHPuVrYcSb6KncyEdRUR8THs8850FTUd9UMlT6N2xLe5b46O
0o3FKYrHanoQg202J8cKi2OCvhf+e1SIJvXjXFTL+BscN+qqZjPZD1EW680deqVOfD86WfVnzhl8
JoDVlOMypnb03iljPTmuWuyidyd9kRN/rKGxfJwm4vanMNPj+DSPSgtGIyVz+14dbQNnAMDY3sU0
IJ9crQudr1Uh2PAEqI5Mpz9mCRh3lcUnM4b36U21jj14ha5u+Z6nfGqPjZ4uH+W8s37PlDGv+G3z
OvanRdK/2jrgwcGey0X9ZA6a0d8lhZ2rHh1fkuoiCtGgA2yFtakeTIgL9Y+uENkTBBFFQf2D0OtY
9kYSH4u2jPtzqiA89jC39Tiepg5nomOW0g1+F5IdovuAUtnwNCbK8LsEuAtFhrfQyD0nlkL9Gfgx
kj1zmfL5z8ZOLNVLce3ovXIq6s7LzTS0Pi6EWM6xGfR68MpiWIaToZRGeteb1kQXflHNo/TIk0gb
o97q0YeKJUr+cKwxzA4yqFl8bOxM+y02sAzz6OnL64MzZoX1JGdzTpP3EMYfo1Fycq82u1pCbUlu
Gn+w0lFmY4hB9ccpjitXo2VbX50EM+WhGMM5IVGcnfRDT3PyfKe3Zba4fAyJ6ntnNbZX0Nc/e9T4
0/hPXNR623OitvgeRl350YwsIDKDWKvz6mhMP4pZm+Rf8kVoj7M85UbostMUB4EwU069uTSkyk/1
uFru+14uehT+AUiejEXPU7+PdSk5K3oupaeU3DI6QQ4x48MiVbZ6mONeQMZYP8OvTa106hGAQDU8
OU3H+jhVaS2foIYI1VMyfGZd6tzOdKIslM5unOTLV1T1zGF1x+A8uXoT6rmfIC/zdVAw9vE7qBC1
S6/+pPq21iiGXze2ZBzavpPNZ0VpCtmLtVbNoGU46odGkxPzgyJXXZW5NGJ1v2WcW8UzjSxSIY3l
Sn+sOl3+/vrLeB0ewRglYiFqIT66Mrcilmia0ZScoBVh+uRkVnpU9Fr6tY+pOtHiu3x+fbzrh4Tr
DAkvivU06V3hoaKJEsBchVriWH6UoBN8lhDF/PjGQYgaAO2VFWqiurVl3lCxF8mQLeV5kCnOtx0i
6JYqjd7ro1y99NAJgRnB9kyodVj6XD4iyiiPYy5V7TkCMjv2Tp3cGYmkfml71HZfH+pq1dbgCHcJ
uFKr9MbWVBlTECNWu649G3Vv3sXDWHjaoGj+66Nc7YV1lLWUBnGeF2tbsCt7qmuFLNpzQ971AHG+
pbGRrAqG+xFN8h+vj3Y9J7hRYKasHPE/Eebl8jWSE8r5mIqzU40zsmdm5cr4ux5eH+Uas17RJEQ2
aWpcdSW2+ln0qlki4lPhuFiUo6tIONW6TR3RwxumiirczNbs+NBlhSh+KM68ildmUghbKRur7n2Z
Z9V0zBt6ch8zKzeEa+Fuulcpud5K/JJAldw+a4F92/6m1PzgOHTGMztO5mVoUz8l3HBjMb3ZsZds
jqyBcgkdC0jxbALuKGp6M55kcS6MefCR/Mo+I0iovasrSezUf27MyqKavRLCqMrQRX35haW4mZ0x
1sW5xQHS8ujfJm02ogif5UpuG/O486nXqO0i3GJqawFk9a0gwLuS4KnzXlZnazz3fMXiTFechFvP
khuI7dk4TXmd4K/dl0ZrqW6lDXLz2cZUuIM4VqcWasRKEt3l8gIqPSpxspfvXkWD/HrwYREbYBvi
sLdZDnuU+h7K83C2JCXxtDElNqBU8T5RHWB9o6HzbZL2UNwbpwzQhwYLunkBL168UX+C9WMNAYWZ
4taZ8pyIXQw4jA8ha7Kz9tefej3L7Ki1Q+w665lzuZWzYpnOqqDs5mlStZxxhXQSX8yLvue4eWO0
fzcUWCuT8wqSmYtkUcAnljO9Z/Ndkgj4gWGSvKfN4o/X99T1N1ub0ICy1owEvZ/NHe9U+GwWczid
ua2kJ2TwIuMeXFL1y8LWiiNKG83s5dnYxjuPy9V3Y15Qe2hjB7ZbafOXZwell5BS8NCfM2ewDb8Y
R/mdMTlTtwOPXE1wFfWgQsmDCcmHctnlOGqnTXNNay+KvXSv11k8FC6c9PQzy64fJgiYx8gUZeS/
vq5XPBuEiOkp0mCIr45n25afPImnsB9BZRprCO8t649UGTFajDo0D7ISvlncY9TbCunNbZlQwlHf
gJqFnjvya5v5RjIqeUttmkFZK9NJX50lkZr79NbZkZEDSr7AMwbE8MtFxdVYK1aRxkCzQ+loSrr2
LoV+4Ru1rR/zTH2XJ2h1Od2ovTmvBQsAFkQCmOSQHPdyYE00ZBVa7wRY2JtuBMn2XYdv5L9xh//1
ffrf0XP14d9Xavev/+Gfv1cokiZR3G/+8V/n+rn81LfPz/3jt/p/1r/6//7Vy7/4r8fke0vQ+me/
/bcu/hI//z/j+9/6bxf/cCgR05+fxHM7f3zucJ14GYDfdP03/3//8G/PLz/ll7l+/uffv1cCr25+
WkQi+Pf//NH9j3/+nTLXT196/fn/+cPgW8Hfu+/ab8/51V94/tb1//y7ZvwDSTbCQW54/gvU7O9/
G59f/kT/B+RGCnYvHeerverf/1ZWhIH8Je0fHDruGC7elYq1nvOuEusfqc4/EBsF3FgZFPTLQIP7
vxO/+ET//WR/K6HjVknZd8zkhYfz39cR13gHeg6x9apRAPNrG2PocdEliEe2XjVNKZ0uRr781oZF
+2RP6vJbWIlQO2qomT3PllZ/Icee82M0Ynr9ZKG82HjYNyvxYc6KSfOXwkRJKZa6zDPDwgiUnpte
zpzilyEFFXCjzljqw5Sn5Rc5a0/WaEal35NQ276hE/a5g9Z36gE3xqY6FhLEWZdnSqDRoFWT/D5K
0XX1I2RXUn/KEkk5JjgovdOVqrtHDV59XMpWlHcG5pmSP+pFGntDODch3IKqedZhmfd4zEx1+a6n
XTd2C7XVnRPPb6X6jYJ41ydVw9rkfqziGmuAzukfZeKv6h5n31K5U6A4tEdNE/3ska7QTh2VoF0Y
tEKupBVClkK3ykxF3PHOCTqgRWrbXNFp88dkClCJZCrRRzOqXJlIYu0S8qCRmw+ZOfTJvTN3WQOI
I4eya9dJhw5jYYsCRV4j01ytzoenpm1CaEBTMp7wjEI8fSlDR3iTEF1Ck7ec6y7ET+URk+fyS4eE
VnGqUQH/KpelNdLVNAlvSBZ5cTHpNt5r/TSWRyxltQpvS/EtxQYFpnuYxqE7FUZr48BpWwj5pYlT
e51cOqmXtlqWuiMWz8lTX6r5D0eylo8FllmIf6PeeEccqaJySiXpfUX4mh70qoJ8LqYe5WVtDu13
Q9uXL1YINPjUYeK0WAymHXafiTkTflVGKNwpo0DvqyP7zlOtlnkpcjvPDM9U3boUleQtbeI8LxVt
qN7cwin0ijSqfgxDZdiHfs6krwi9obGQW9V8sjh0sNotO3ssHG1A7rFUpO9OH3ftIe6E3N45TqHr
p24x7N9qgJMHKAL4ssfzGGluasEi+iCiOg26lELWsRBJHxLMpGXjwi2X/pxnvXov+kmZTzreVhPJ
QxnWJ73tU6ySk+7/sHceS5Yi2bp+lzsnL1pMgS1DZMhUEyylA45yNDz9+Yiqrs6IrM64dUbHrh2z
HrRVZSUbcNzX+tcvlGWH+VCnuo8GwOi/Vm6WlFc0ddMFQgQhyrBK2qX6sOkh/NgfLZWcVUC2W+g6
oCuHZvUS91DJaZjj3E3xdjONtRmiUqzzeXQyPb/Lrbke8jBYsPAvtT5dzoNeFenRBEoEIhSNXeVH
Q5NWHrUTykU+IEbtUe5kwV2prKo8TpW5rHWEQrmpLi3pi+5bp69ZzAbqHJHGVp+dSdUi1vvFN2O3
UcYaydxQDzUrATHLnF0qduw0TL2pPcihCfarssyIsL3yFTrs80Jv27O2MQp1JZ0byr0nU/CfqteS
ISWoJoPKOiAxcZ4QhXQBbkh8gcZ/41D7j0fVs+Ptt0ff/8RDbXMY+7//Ojt+PdTaz+rZkbb98T+O
NNt/Q5kHNgSBHQMdPEb+OtL8Nzj2QZSG1wBLelNz/utE895AzYQs/q9/yQzs3ycaiDsFJ45/DMc8
pgj/+lX/DyfaHxOon080umXgCiRWEE+Zgr0k9Xv94CB40Ss2Fi1bo7bt3KOonNqK1qo/pUlWHBN4
OUEsPBCNsJnbKT06q8jTRy/AhiDU59RJbz2gOPkA9uH3cY0Lb3PA0Y/1LLq6cZBpdX1zXfZ6kO89
EtPEQZ+6WewDlaXuOa2c0ju7a0eycyi71lKfBlXay11SN3y3jpYHxTmvwPPe2UvRdQXxSIKI294t
Df9AsKPxUZ/LREa1HPR130OOc0P8VIvkahCDPe3awJxUTCU3WyFqMl0PB9nlN37bFRnx86piK+gL
rdiJph2Wx7TkD4XJjPwy1IOy5s8sRS92gTUlP3Lm22oHXjLUh1FfeteOCLFp1JUzeLa8VX0z249m
gppwt6AIooJ066zWdMAze5rOjkjSJSwbSp0oNwGaQyijI2POwRMeeb2L8YCjPmfjmHpVFptSDtfa
ioHLLhkkvSedRgpzKEuXt12xPKLNrDF4kVX+2W/m8a2R5zAgqgHrz1D2rTVFvqfV31BlaRdFZ2ND
lVO419HmQOPECbKZLFZVPZYxkvixiVonw9+7U67j8DCyvGlCY63thrmFvWo7wFj1aCsDa1hysIOr
sSjN7iTzzQiv8bVB/MCxczAf+gZL/r3VEx8bLUORzDvllx4xLWOXcaxiYgbimwTjFSeGLfdOb7cE
lBN2NYcgG6UKqYK4tF0JK90VXauraBZdk5+cvhKPrZi1NWogT5Q74pDwuWmScUsH07rkjnNZB7AA
sB13flD43xIJc2Rn5Q3qka62+vRSLWZ1l+b9WkSespLvs78s72hQ236nBo1IqjwIFkUK3WyUsS21
utvZTmmm/Fv/o9BJGCe4WC8PSeW77ZlDffYOrnBZYvBPAjdcxlnm+0pC445Kq532mTuna1x5szBO
hIAqPbaSZp1jCGgFS0yNQbufqsK/WybXu7Kg3ivCSaCHRhZHEX5yCCZI4J26Lg3NMi3eFumSu+Ga
KLRmLYVPbFRLbYaOLdsSwnqp+sPs9f4aCVvoQ9hNpF5dwWo1lphY0rY8NSWGx/R4Tk4IhOh/kJSd
i9hx5NxE5dol791+8ZLQn63mcU2doYsSpzG0qBiJL83zNkjCxihkigjQTq5sQ/jObdZivhhpae+Y
YeNvvtSLEj5BneaSIxNMR/9zYGyCq8SaJy+sRwwr+Nzd7l7XijbfTVijB3HRs8j2o9mvVDAWu8fV
NEzdGMo6yWRcNpqjIvwg7Mcg98xuR3OIRXzXBqoNh84qrX3bab6Mh2mZvyamnoo4bZ2pC9Vs9zdV
NvRfpFEG3xpbeUuk6+N0RUVF6kE1STcLG3Km6pD4M/O9zN0EhwtpLimmQ83yEaKe54SC0otFnbru
TaGnI6Q+N/FQCaxBwl7oNF3H+Cwn4TpvrME4VdxZE7ltjhrLKVOV7QtmNvY+z/kFkH8Ze4Rz2q/X
2TBRMmZD5VohLYHeh1Yg5ip2AOA2O1KXHJ6yFrMN6Gb7X+1C9WWkjKGpoiwZCyzMlJhEXDddyYMX
QTXAw5IS56Ta471ZZpvsMy0r9yJ1zS8KySYRzpNtffBqkrdCfx3Mi2VyWitcK9Xd2YmnaeHIprOE
Ts60KLZKtsKoQdFHZEjiG3eFmblxVvj9Xcc8Z44EBNuWEZHsuVXTSxiO2sZ6ZCTi4SyNPn+MwOV9
I3LWoUhjtJzJB8cUdRJWPDUrNKVlpJGNCFJERW+z5vCE004mEs1IZeu4M/P0bcVJlZll6Br4EZIU
lj42S2adiKoM09XMr63MGy95XWK39Pot87/pbUqakJBNETaFkHeza18UuVI3VJ13hd1lb2FPx5Wv
XdRtep/0LII2My/6pblJJrVSj2p25PrjDXPFXaWrsysdMjcn0ehlxP5fH0t0XE0E35LBq1K3iVOf
7VY/pYjl4qArCWyyuneccZIfkNx5lZ8/ymV619Ca7HR+hKvDiKJW/yb0+WCU5juGC6ckSz28sCUX
Slw0Y8lBBiCq6/Tg9UTKk2bPG0nM5ji6K5+sIa9WlSd72WmHbM2/1K587LxyiLShPyuzs7+D1OwX
NpOr3iMvbqa7W+NBL/MPpJXPTBbHJerHTpzcKX1Q/A2GTBwRroufCmiXOvm6C2mdY8hEQx3T1rqW
k2lAYXWjUrcvOPbY5egMx1KYb81l9PdWVrpJaCxS7OzREXFiMpQPKtc8rqsk8c/AqHh29M+et8po
8Wpapa5We5EVF8lUn/ux3OYzGfJTRDxZeVv08lIbF4KTp9aR34bWuZJamV+sqM1uvYoThYm5RKcq
byZtJgozGx7KsXZjo0QYbS/549Rm1RWvfQx9FEeXiexMhofzdPArIUJN+RUaa/s2xVvmMDru4hwC
+m6z0ryjZstHVRZFnHicvFmRZrHMhwvTTh5I6gqOypZXSZDY9904Kh8fDOPWGEw/mhzrdm5VAHY+
VZ8cs+XapfJvEo3jhOEr7LOeo5re+rr3g7aIZJAh73aqqr8fp6b64XhLfWn7tXGQY7rsl0F3r6D2
1G/1tvtm5phkK62K66Vi31k0WRZ8el0QYdn+vauNt52Zm/musu3yqINg37sYK4SYwhVh2VVEkgRD
dpOLeRR8VMV4DYfcixuCsjldexwL/Gy6kU0gYytNH9o5fa83vXZrUKpCyTYRVGfN+2QYR5xcxdei
6D/plqKkcV3HvteEXj+4mmPtE9xyvhHU9Jjr5fpYlJoMYbNRv6wm4VTTGE52NtK6TwcLf9hIpYU8
isb6VFBKhPNgf8MBOsI9NFQUsrssENq9lxeceiMmEc7iD6GRJ+DWOihCv/D7PWrWrL6UanKui3VT
zFjzFcx8vubUCfIDlsXWqbeDk8Z4OATnua2raj0tWlPHUBro2c1ij0akuBlcYX5zrOIumdYPi5n+
yAb4Bhqj+Qes3PJPolfoOU9kJRpmlDnkfnPzJKofVI1s+pQTxTrUOzZUEw4JLprJl0RfGv0Gqt0o
r0wDIoiI/F7Ozg8lasTs7IJQUzALVz3vaLC77q7tgSrPZtlOoxXZ6RgUPxKlgYyGEiEOERCUCmtD
vqVO532NoWoalPti8kaP41VqXf11fKKh7ep+MeYypiawKnntrBp5iqFUqOLPIJjDLEIkKQZsON+f
SnmbQ4lR91Y2a/NHpyyFN+3wDOJYO7vLOmb5IS1TYscf2lIzzObGd0t9lpeizkBQbkivLPzuZpSB
KfPPiWqFKuMuGZMfOjzCrAxrr26yXYfR5ydb5HOogBcgRc+uoejpbXc+DFbj3uUBc81Sb2Wxdxt/
4iCHQu3rGE/mmvWYV37zwbLMRt9hB23o74losrVq99TK/QmVPuua/sJfX0K1/592tdsQ/D93tZff
v3yuXoC723/xJ1br0tjSs/6JzzpvDHRCm+UfKmc8kX7CZ+03YBC44DOUNbGL3OLa/uxmgW5RCAP2
AvVam/zR+CfdLHmFYPM/d7PIq2EobpEWqHBAal9wR9t+9GtRSiOa3axvdzkeUN+KJxCr3PAsXWOR
e2T6fiw3pEvzFobEeKeAf/mt6++KDRUjlNCYorEpiscMq/YvLGHPjltmpjdJ4kl7sxVM1risyuqT
2Ao1HLOIJdWlJi8RtshqDxFnZVPvDFBPUCGjAKNbg5G/M0+KSLjG1MR6kEw/ChU4j/CP84d8rORD
Uo2csNWqefe1N9lMeEHXLvFUmh7Kpc+utXFY+jgfM3EJ96139wVmFWlML5rEhjbrbThC6P7QW9QL
UR+0QYUVyCCu0w4PyMhzO/cRwhHJhy0D/PkAKNY0F8aIcWtgzzC+0qGAN+M7Q0NPuUzyo8iab8XU
yjwm6mbHO2TPV9SvYM+lzs5lq0DIyIQa8MleF8Kb3Ll+jzPTdeEA3u40O0dCKBO57H1r8NgHEY3s
zbTuY83v8Y9LClNSNZuOY4Q2o3Q36mZdPwPfVuDotDqfnEIXU1hBSAuILzU4/SsAQjJiU7+wIkNU
eR/zT9XnygYGjwRyGDdKSSq4H3MfCLJz9LeWzmbBzS2ckUUdbFbTPRMb2IKGnhy8bnLusq5aPvl+
UgaHzaJoDpN0zftQEWGxK1FopFtfKm7gSLsygleXgODKZtJj5Vnpx3moE05yt6MhSuYpWCK8KEBd
a69Ux4FC4GuBFuyg0yOoPT5v8keJAdw34uRydV5BIYxIVpr7nefFLtmqQU/CQKU9YuWlPFnmrFVh
Ewzll3aBQraHs8VgwJ7pUkloEez2bWansB3ILwfxzmV7m3Wr0YV9kllOLHQ/eUC6qn7UFvrryB4p
ISPpyO7BbtbyvvCKvIi1nL0/dK1GndsN2J1pBuyDeMJ7/3c7xZN6m3y5TKD/83b6tvz8fFC2/fE/
9lIneIMvhMlGAnk3wMT5L5Bwm5b/iQqaLqggOPemCsHYgQ3nr33UYC/eOPrkzwHxYRf2z1DBbcT5
0zYK4etJPL8lYuBahYLt+Qg0670sL3NG5obmb0NWzAnkXhOMReNgXowbBiNafxpHf1RXWjUHgE0D
XrPhUoP9bf5MVhNqYAc/Gi2ZqPa0JiGooR6TUJUDuMJ22KP7H4yAxrtJnK+4Q3DOa/2Gk5SVkVYX
DjpDFUIocO61ahzf6YtKcdlvaoiDXmtWdmwHzTSErq70277X0g/VusIs8lN/6yTQZczhuIoGUmHd
wA80jNYpLvK1TjcOajt/LMvAaGNzbhk3yMBTS5gp1Rp7x9HcYtf3Rj3szTp3zk7q58mhVBgzRdPQ
rOu5tVrKPXvpDEka5VraIYPATO47mWXWQ1DL8WLuCaIMqbRy/v+cg05lgulS2AvFXud3w3pcoWDa
oc3MTTvDVDBlLKfUusdgs6mjepEr3ZPXvkIneqHEQYi4wb2MV+ELGLAGXvqCFAk65yF3QRyToKmO
4wCgEiZTWU7EMBXubc4OCTColXFvQi3QOx11k1tkLpzmyfOP/MXVK0afG0nt59W2kY0osjEpQePt
/KLeN4pGlOkUMP0Dt7w2NHeOa5w/j3k692dTJf4rPJu/uR6zZfyAAqpQfBA2OsdPA5Ep0cfCXBXX
g4y8H/o2+5j4nEllX3dfIW63r9BDtq/l+f3xEZEY4hPoweUsvuifrzc0nYTuY/txIbg1rAomElGn
HIpa8hqF6DnjBbswKD0oucCSEU7wMNkhfr5Ux4gHWie2kNqS+7uKRvFrBrvdDn/at27++O0/D8J/
uQzbz5Y4hLsMFtO/0A6zqa/zVWReLDTT34l0VXvgDu+Vq2CW9PzJbVwhRvbQ/qEEcDcbG+Dn25HE
W0zZOtlRnyTdGOzc2UHWYojJWs5MvzP1OJiF7nwsbM3QDpVnZj+oCMxml+Sq9pOoAvvjMC+IcWcX
SuU8v50n5gVZ2E928jEH+2DObtZyrkLsuU2QMxPydQg5G/0i2Lr2PSD7srwijUobj8O8uu9tKGjL
bu0HFpBkkwQMqiCydGGFfawRrb0zWNHkT2v5MTVsqqUoDVDo712HMLCekk7zsr2lWcX9ZOHAEfYj
8D3ewGYTHDLUIfZtpSmmruWEExN4C/AScazOKNoLF+ugKWEgMmiFGQI1wGpi8I2ktI70EsP/s0y0
2cH7wqUF1ipnEfvKIKI8MmCtl9fGyt4a9+6QVyVoqfSSi6GeS1ZiWUp9J3Sjz/fY5zSklbrjtCSX
5ai72c5R41pcJ5PeuI9umYwjhmw9BL9WdtCMgJcadSAvr6su9LpKPoBmaF0crHU2fJghEH1dmbbf
OlJmM/UwMZv9zco0J39XBmne3uJrNowPMFyb/Ohnss6uVlk1JAgXVVkMUdJMIK9xjgDF2NsdZOtj
vzajulzlnOPhlS12fqfMHjpqZLVpdr0OZK1drEgZly/Mtip+Su+r4O04uMkSq9Jv4ezTeNcAIU3m
x2tmO18WWRRXJAEgakrHxhlDGsyu+ZbgIMRoO++FPxwdUsKBR12jcx1gnFbTHrUBQ/NHyRdXR1Do
/GJfZ2tg7+zWKvvHLh1q+35cjXR+V+RIYned8Of5QCr4uEaGry3j20JhMrMhrapIPlCaWe6ZyI+2
R6cijOoT7wIXo2PaT54hqDad0fxsisHTMOCimVdfhV94E3HIoptkVPlBNkUMVUaCuazMMGNv5ACF
QwCYi+udFDHwwlhd4O/rAz+3Q7ccpYc64QyC7h26dLLcQ4OVKKGd84bS9rxc/9CNA0m2vaZZ3q7n
dzMWr3B5JQcM2PgIQFR/XEzWZLwOCHDCoSeKImb4D4ZRdAI1SCYHh09sWhpq2qnF/QmR4ohVWeOs
wc7WtWzCu8BfHv0lEZd6ZRf+bracbIWHoPXBrvc7ww2dyW5Pa+5hm5W2MzNJLansNhrAH9K4BOSR
h7latCyEgwGvoErTZQndxtLFpWUr5o3wScflmJqNc5H3+FjDElDBJ+zTRLNP29YTsYaVarNXKvPc
k1tSg4ceDlXAL/SiEDEAxTf00K+uTEmQzNsRkovzkKazqR1ra9BxDpR6dd0h827Yj5paxm2ZiAd7
5H4joTQOF59zBoTNGHKrXK8Wu20KLe7WwCr5ySuSGI9fvrnVQ2hRiCToJa/R3ZVriK0WPNfjzLnB
DmSvAt9HMYyuKdQZ8oAyN4l3VRRiX/iZwgHSW/GlOhAxi/I6+v0R8OJQo9Fhbg2rG8NRyk6c4Z5v
zVWViBSKdRqnU2W/DWa9jGlDMYldDe2V8/rJAuSnA/TpWgQzcBJwhFLevjgGqNMaPjnYNXo7Vnv4
M8SVgwXFtlk77xYnyO4aq0n4Z6a4TnxN39Uzkt5Wps3p9zf9onLYfgjt31ae44ZhYln4/KYDpXdW
/zSXtRfPPbKJiy+EvZIOmiVIJy+J9LX/mRb8Sd4BbwMfWYok9HYvyaU50Yi2ZttTbKhpifuKfauY
a7n7/Z29ONFtxNAGe8tGA0DtAVzz/M6QEGdpgwFoXE+jzehX5AeUYK85IPzNVeCL8uQ4zan2Xppu
qJqKoijJkYKaqt+2nW2eJq3zvv7+Xl7IFbZHtlmnIlrxqYJc+LHPb4bTra9GmUwxQ/QmAEed3EB7
20IskLuh8YLm3Vxq03oygWqzg64J81PPDh5cVrUa+0slEXccSjZ1b98o30/P5NsF4+Pvf+Vz0jA/
EvUAagqb3Bk+IZ7K8x9pdeY0qwKB1aAKb+cEhLw7TYGpdY1A6ol0lGr2n9rq/4Uy/8/Th/Gfe++7
oeuyzz9TdJ7+gz+6b42m+40OCWZbkxAdfmq/jeDNk1kH9gVbXC+b0F/tuG+8wfuPBhnfza2637wn
/oQ1bePN9loJA3FY6E9g6D8g6TxZCf57/2MFU83j8ke+A07cBkLI50slsSDDLXkAbbDRbbEfKlRu
kRgg+H1gqs1kc1xzbHP2tSrW9kYnnMm9S3w/z4/opYPlpjXmxpJIXCEnlfGEQm885mXbs5MsvY+m
NmmZldZB/S4VmY+ktizospmIZ86uTt3EvbVTJ0n2Wo1nHJO7qvJbYFBUg3NH00tnzig0dyfAQWUO
d8464r4bmJp+AxOo+xrovbbcNFqQn80GX8po7PRajxbm//YhEGpCrWMPzgdS3/oO8W0gsE2aaAe2
Aq24cqZkykJaazdlUgSpJayGKtdDN/PSbo/5h7zD/c3s+AmAtnvdHA33pBv5Wth7t1t4VIUWKAJm
QUTF8ppH6fNz8I93symgMYHkRROJ/fzdMH0bTZ4ZQyOtFnkbLsiUO15IE1yAQ7dZ/Ptd48VZuF3P
4fxh23j63y8Z4EkGLdg2ejsP8WujsTNHYXZAf8KevugmpXe40helF3VVL8XXNeiMh7GZug/L1LEE
lqybp1fatA1Tf7Y64bY9OQoSqQK4/1Io2AltzQXkXmiFmJsFsa0xB8brQ0OntHGQD2hd027nF/Sm
samqmYFY6YHq/v7JPNnZ/Pw7sD9/snPAJggRBp/m8zfB3G1YtSJZ4FSiwXbjOktq862sZBbAPunR
29qJliBB9bFBvZiFa33XjULFxqyZ26SsMdfPlhi74B1L3rfFoZjHVAFt+YA+34zeQi1s99aU3hM0
uiRfnXHuGpSuZj851SvV1fODcpuH8KED1GAgQuGDsOT5vei5nyJUdpo0zDK//rSC65Q7N7U4Ln7/
1J5XNNuF8LuDaG/CJNykFi+WLxph+quOJjNM0Tu7kZLG4l2TuQNiVZGLuzDC3rqw31/15UfDVflk
QKCoHrHofKn6ZBiumspNEybMJqP3VDbL3iLkJW7zoD3+/lq/3CF+CBij8LkQXqQDvD9/lPhdBkwZ
CrhziVvMTWxY0kyO/VKN/nlRPWkG/TDN82tq0+fHOw8Wqidkz435uY21Xprk9zDSrLITrgAEXN1o
Njp5UwJLwOMKku6dseC32Zduw5n116n2N8jML0+Wy8JABATeTAbxKnp+tyvwBUwwG+oGCdyrigxn
wlbH95shzIzafqXSeo4TbzeJrRJTH6os8CDjpfzU66U5rquHVfyqyeHYto13AKOwDlpSBDcdKqJd
6VrrOeUBv7KE/nDpefa9g2RauLdtBmTM1V6+2CSRysyUxfrpEmQKAu4EM/e7jtZUfi6oDbtg0xkE
zgHDA5CXVArZFqExakXVh7Kh6E5gl/QoMmCOtu5y482M4a6W0ercSK+GwnyrZpxROSYxbGRGjYqh
Xm9RtM71IeEFl7fYBrX93p2MJYWmB2FouWt63YUembiae7smIOU/rEw1DmKBzpWLEY6Tp2OJlY3a
+B2p7ioeJ3sa/SDMFz+XVwBepn2dVbqhbqugdOFVwZFy82gqLOFdSN1bFnBoYwLeWnBeWK47Udvl
bvZnrGP3kI6IUY0Go8rM97lW9+54ImmntBuMAr2geEzx8stC/HBXY44bL7VbBAjrvH4YfDMrYjEy
uQtt2QiIrbo3pJp/YhI65Rc9sq/0uh39Kj+4S13aR/4OEaz7FJQR6QHWwWb+paCyTy5NYbdFjLoj
YOtAqa/59TU0LD8vT6xcb55izEznIO7XEVF2iKm3JusQj/bE2RW0sbN1U+J1vNg/KsutpvaoGiKd
s7i2qmCBfqYhHMBBxUoWG4reglvFSWRIYL4HGp4KjybGs8sP6TqNJ8K5pgn4ojkNutksrRSyEWvu
0n4XkDnQfaey8frYW9Y0/x4ERVGdNSuhJgmrMlfmpTZXjavCDB1hHaMFnidimHsIr6E9dUMdmblf
Fe+JrjUmEg+MejqbgwshaBIT1gSOaPrxlFajpl1D9hGcPlqFV8h9WmVLdUPt0vwo88YP7gTBARiP
D41jyA8dSdMpZ3oBUB26cl70K6rCzLxbKrDSi3FeunpvDebis3DdzAFMcSiP4qxyxPxIbOp8FJiL
yH1T2wBarSEL5g9NmU/OGVpx+5DppRHAB5ngvVEdicFdv/hMtWcqTF5ZHUKvqW15mIzOqvrLTkGu
ABeqMrD6GHuLdF1CXzjGrtC8OosG5UnnPHelLE6QliySGQqvBw4TZx/Jnqd2Xh7Y+QNNWzm8Azha
Fyi6ba6nJ4hoWsqqxRxk3kvTKnB06XQ9A0zunclS75ER2TpWmmJ0EVUGibvWIYYeTj2Fg11hCRcO
+K+5sFq0copbCzTwZM1jo0V907iuiGZN6ibslIWHGtaNWu0vZiuM7MR7TRmjJkavx+WTWYwpHWpR
HAnmnNyGXPf3jqoJpWvMuqkuVwwClyuXaXwWGRl4sIokvHLvuA0U5sul9oz04G843RUOGSJ75xWZ
kMPVmJeN3+2mibk3WqiptOdTk+l94n8pWpF0j0nWy8wM1zYvZlwxvInuFeptEqSP3Whn2dG1O0Zd
5xIihXsaJfQlwpdm1HnmW5jp6OxDTDu8+rbG5KfToDBZbBLQgzHt+LhMk9m/H7TSBxZbNUN/B0Nb
Hy48vaznk9ZafXKlJWl/Z8+TbX9descrXjsLnx9KjBIZVuK6gG8eTRHRO9tZ+dPApYDMa9GUe4z0
/eASjBVCBFzjGzSz8+73598vhRMVDRa7AeYLOBbg5vv8UgY4PdBQnvxIF2Gd88EwTw5+8K/Umr8c
7h5/N5YYHtMq4JKXfmjOsHZrX5TtjxRlHqk0mxX8bjas5DxNyNt2yiqGas805tVE1JfFNmpbDBZp
UelEt07gxaMEwZ6b2uuTH8w3/DEq7ApbwNbU83lPlziNJ5lJ5FZ9i9s+iOrSn3zYm8uH3z/lX2oq
rr7ZwHEAw/kxXk7QZsdlKmeR6AmnLaElODQznBcCNwvfaq8UHQoqLUtZlnrl1H9ecOCih86TZp1B
IbUcdf72+n9aSaYlFtNUtn2EGermsDTmpT/45mDcQbqr00PdkWSzmitMEoRY2WvS4L9ZyE+aGyYv
MJVN90V1pZnIuG0n8zYSh36EVK3OwpxSMhc5ql9ZY8+f8fbRgC9CYcInlArdeylDTiDQSEJZvL1a
NHIPK9mdurJW8ewpHXCeRNV/8k636zFAYXqI7wNYBil9zx8tFF/bGKDZ7AHO0mOV1t2x9vQ69C2K
mnUl4v7313v5Krne1sIySGQxEdLwYiVriTsiJvCDfUNcUMQWPu/nlLEI0fPdpT/4RliXCYNM16pf
6Xle9NBPt4olL64zJsXGJo57fquwdXLFBBhAY0i79IyFITl2y1wkF7qeqve6Oy6ngim6EzVtyzgt
L6dyn6u8k7FbV8YrI/lfFxXC5u1jZjvBW+KlY0zB1GBaHKXtp1SAcftzXlwIRL1ZiAq9eSWb4/nO
9XTrnLI4iwJaQdV7qapfzAyyFXTnQ5e3/ilvJVxhm2Ats8Eg2EJl64YkIFiv3OLfXBW9Gm2JB8xs
0p88f+DCRyEAsqHtC6fob2vTnE4uYQywL3TzHndzpiH4rrWvfEFPXfK/OwRuFrPWDW12MSoOcKp7
cVm/8qhFTNjcNRxz/VDm40Rhby51EZpG6SLnFRqZryichnVXFA36hm7RvSkM9Db/h1a1268hfoib
x2yVNpQd/MVDGMZENC5V1ZAbTIXRmLXFu3FQY+gsKuv/6SN/OiZoeEHDfd709vn9tFNuzvUshFYd
hrS0ewjaXSrgrJUqQoIxQV7BmzxxM8Ijf/9Z/7JtkTpDB8qhwMdFc/biuvao6jlFU32Y5Kzf55Y5
3elVNyGVHQYt3PIli1c2kudHIs91Uy1yGmFQxA4GXPL8TnVpEMNJEXgQk7EzWwwJiZ/0DpXZN+9Z
1R+IEaruyl7Ml4Ki7vb3t/vLLkbNj00A2/T2Vjmgnl8cY7wt7znpD0tN1ykLA7woq7uHwjbhtVed
sZ+0xouZVM+vvOAXU47tvjcnaRrvjdJDB/6i1ElEpYmUHOjDOIj1QBo0ee9zGXxt13E+kdlWRuvU
yygw4FkX4wC/R7ruQUJSib3M10LEamM8oCF5LSrzlw2NFcRshFeJ6wJ7zYuFXuMY6OY9OSYaccER
ljlEmHXr57EcX6v2fnn6XMneDJk9UpZtXEmfP30ng05Wd+tyKLLWjObK1M9r2vUoEh3tI5yw7tLA
yyHUPNG/Fv/zdzfpmtQ2DAU2X8oXL762RdXaa4Bc3rQ5tJwR1RPjwM8Bz/bb79fY0zfzbB+D1bxl
cmxeqDrM0Bdv2sZxMcPbxTjwBLrdgCNCqPdtfcA/R55U4XZRbUIsNn0lSJpcjEPf5W7kYyd036yL
u18L9d4uzSYSeldFwX+RdqbNbdzYGv5FXdX78pVkk5JombJsx4q/dDmx3fu+96+/D5SpGhHkZZcy
UzOZmaTKIBrAwcE57wIB7jFP0+gXmNO1sHO+IqQPQk+aKeNKILqWcqu2y/OagdxkZ8UYjTxkCpKU
3xUFibdtHwbpyamc9nnWMzeztlNpLv7tTyUPT2wF9+RhJM59Cp5c+lLp6E5D5ljLfiyd4b5QquKT
VQ8/Ui0aDpQQsi0IB++hULBNvD3w+Q3HJSMGRgYfl1qQZWAmpZ2Yt/gHTZG6B+FZ/MyUdMx3kdOo
EwxQnGM3tWkPf8T0i77eHvc83IpxRYYIFBSLI4etIYLjmzCv6WkZOs2s7nu63weq7qgqlZN+yKKS
lW7H7P5fjMcac7DJFin7nY9XzcZEtYdaOoZI7dFZ3PFRAU14aKCMRdqkroTXa9PTRRncA9XG5SmF
EsWomqx3a3Vvm6V3QnSMNLSLemvT8ySn7mYHa9C2qyNSr0VnFJYScex8gmVneLHG42k/miryDV6t
H2bqhj7qGqiBTuZ/dIDOZIDeQunEjvzv2f5nAVk3PJLgRoByE7/nzQKCXBvaCe7S3jJhCobRPDyP
/J3dgMrZu6SO/xlK2PYxGLmQ+9pmfDOUC4KlN/Vg2S9BgVgffqEWEiIT0u/BFCgrt/K1eREdX4XM
BFhCOokd/pmz6cbaPhkn60MLiPaDXTfVpqBc93x7T14OJSrBHD0SWy5CuZNOd99eRrwO9vrgOb4X
eWD9rKD+mra18670WXxCoM54tPNyQartItfoPCuvEiDYe4hjlW+ZPcSQEFZ9NPJ8Ua0IpzFkevfv
nx9VDbFyQuFb9nvp7WhUwQ+pe7eModJ2gVl+ARhpZPfkRfnaxXYZQhH4FgrsoitEQJKOnO71MA2H
WN/HjtLXJ618hUYXnQsfYmpao95lkQ7XmTKoO39JwgroyMqEL4MpVRzR6Ga+SOLJT1ErRTdpGXpt
ry8ACYG5TduiyoBlUYzZojJo+4BusvcvrahOEWwM7i6Ens4PooPxrW6NDIrVd+yLCsx9yG13nGPk
1GvYv8CT5/epj7/uJww1IUUhaUg3RAbE8HF7EDmTsY8T+2VAynOvzQVAkNxdM0W89k1FosT2pWHi
vEJt3xx+pY2nHqUlY68aJON6kfX3PJzIEbN0OQyK124MpbJWXtpXTibSW2jUIX7CqZCftjEAgsRa
WoPbaQZLaJcYxdRLetdi1u7fPiSXcZslg2TtIY7CfSHvmRiyYK3YGJ9CZ4TWGyvGx9GJxw9o7kdQ
1fM1wNSVqbFDyfvQwHNhvUmpZ24D5B0TxtPL0NhpSzc9oQ72M62n7u72zK6NxPE3bCYHq1ZOLVKd
3pM6LgsV/2lBYwt00yazp79tzufKDSGylPPLiPID1VPaaTZZheyS5S0tEMMi1PatGpkociAWYWz1
Ul/zebqMMdSDQdoICCEHTm7duZ4yKW1ians1c9kXBKM9bIj6p4r0CipkQ+NTYhz2iVevVZ0ut4nA
68Ang2GLfKEsCemaXSx0oLQ9bxNcEgBz74va+E1DYXqoi3itXnltOErEtCltnuAgvs6DCsRr2gH0
hfajDRNrLICX+1FcTVsjy5yHOp6dduXIySOKmiFqTxiWU6KFbyAlaIFSByUz7GiSeSi6edqvXnce
Jht8JM3o98k3iyo4UvLgBngCYXQCREman5ajVa96nQ8tWr2vSQwPSl4i/ZBnblKs1HOuTA2fAdhP
1H/R4ZNdmizeq2XUMVjVC/u2ylMB4Pcw6IZw2qpVaa8cvPPCwn8mR3AWbCjK/bLsqxurNHkHs6Oy
36FYCpfoU+9lgbWbe3QHGK99DJYmuNcBp77wv9Zkl+WDLz6uIGuwf4TQt7xX25T8aUyUzu/CbNpS
0072M11eIeyzZgp6MZSA8XIk2I6CFyQ/pCdvCEBBGJU/tvb855Ag5v9UYUmYPNhxlT69L6BRFSDR
pfBKMZ8sVHbJM8CtGVpskiuhyXMMXKwZvJI+aee11cppuDIvio6iHmGxOfHRPd+fkxH0Zm2blQ8G
H4WYzAsHdaMESIxsyrEuvr97YtzWHD4uIEaTrfJSCAbAwTh7IY31PU8l9w/w5UJCv1hTR5Wvc74h
V8IrDZASBOW284klDhqfdeB0fh503QPMXsCsuukjKcbbaEa3Dvve0r89vVefzbfXA4NSviT5pczG
dpFjS+watKkz5JCcyiueFIttsonsprtbwKs+BKmmHRvFGD/TawxmqtfG7KMNkGG53k3F56wwaWFk
ZbSGKr7yLQAsUz7nMcz9eFGD89Ku0Bw6+rppF/sCV+lsW5vl7IcAWO7svIn3TWWGa27GF8PyxyH2
To4sbDKpZpwvQQd7CHYfBGEwEzOIP6CFZmMZW5Bby73aNVQetG7l+X2xn8WYAmzISvAcUOXojvLV
FKXl6COElv6Ojd7btyQN92WltiubWc4FWGGAS9RwWXXqOnLaYQgJRmuOEX0wLfjWYa5+TQdkf27v
qWuj8LbnfILsJ/6ICb9JSw1ql2M/22i0jYr1MXEa7n+M1j7fHuXaUvFqI4UST0Twfeej4DMRxbWF
gEXQGsFh0tN6P8VOtucZwIsUhNoRkY016+6L64oPiGg7Sm6UQMVdfD4oxie9ASlp8o2hK+4N9M4+
gyTsNlo6wtzv++K9sU5EbwGpE1PkqSiSrjefMg7SSdOSfvIRFEr2bpzVh9BEn7mYsJl59/ekk0Mk
YOvTY5fTGr2au6J3KeeOeAD9xIV+yhHrKgKMYuLuS2kiZBTwNP3r9qhXNv8rFhLQmSixXTR/IxXd
oUYb/dgafht9qX3oAbBQYDPnT/9mJKCR2GtQFpGdE80cFS4IPxyzWA3vFlshoHjwjXKagitJjZwK
c8yY1H+HkqKIEwinmmIefddNqw+JA/VtM1RBu7VTowMTFkRPyhAmW6Upx5X8RjJJJ8ERY4NPBx5J
vZ5tc75jmgRPnKpfRr/rvHGjkg3fe2EYPWXOhM4Yb6ah3BRxaz2XKH5gP+PO3pM6IOSuttgJcU8k
97MXVLu0zFua8RUgBJ6zqrLyia7ECFrEXHPc3wgvy+se8ID0TCqNvtZ1v3Esmr8McIVWQsSV00r5
ltcPDWkD8wPpPbfYqNmNKDz67eCkDxXBdw+bx/jgDpHha5DeV8oNF8kl357eiBCO521gOGLSb04r
uKoqgwbIeLWp79sOUIHR4+REAUrbuW7f7gkdKNuNoP6zaioOt3f4lYjI8LxgScSEMr40fG8uOMLG
oNlqe8oetVob1ENru9OjUzaLu3HLrD91VmeZj7fHvfqZeViCXhEtMxk5gxbKOA0qWy4DIiN8Ddxj
2zko5OZZsxtSV13LWS4HRKsSfo24pQ2eQ9L5GlpgjVA2B7+qYVhuotZOflHttL5AiZi6zZA15n4G
iPtzSMZhV6HjXu8U1ax/lbOW4jMeVZAYhyDr/EGd4nIDSLrEYnRyf9z+MJfBjc3AG5HyE+sBfEna
D2hwUo8eULkbeI9WS1ppvtVopQZP1DWClRT8ylchjaB/SDHIEiDe89E4bIZdAXTzjRSOMcih5U9I
GkSZAEniIVC0lYB6bTyTPiU2lRxh0vHz8RC3XqC8uoM/IPI5gvaYg+xrmSF3uGn7xANlwjqVK4Ne
+aTO6yOfIjR+LbLhT4eiTN2rSe+3eDAeFlps39QQxDWq5Umyfe/yubhV8m8gYWw4meOPRPY06g60
TADX7rHAoW2nD6axCVF8/3J7KAnWIML2+VjSx2zNsYESvcz+ADJt1zpd9KI1alLzvNH137XROsKx
rNQEmz1Uf4VLNn3iG9MTv/1DLr7vq4oE2CRmI5ZVOloZLzsEZRB404IW/i2Ys7syQpB95o3p3x7q
Yv9Q1RcaUWT33FekVOf7B2CuUVqEo30yJ8P95Bb9c2w2zp2hCZcfTO9Wts6V8TSEqeB54k6FIoV0
PqIxxV4ATfS921rFB5UV/wN5NfNjmUXFE7tWmVbuuIvrgNyNfhp/of6m8WHPJ8iTLeuKOdH3U6CW
Jz0O7WfVSI3foQkJZVPC/oIcDLVpfgh7T83v2njVnvoiExGju1AzaEOJ9q20rUjzPCNLB30fFlH9
J3aY40eVqsCL2nblvIVsjykm8oNwNPT62+3llW4jqlXcRWBi0CNBvovC4Pns2wXkEXrt3Wmm9vNJ
84Loezk7jj/GsXngYdX80bTDsMYYkiYsRkW1HacukmaDVon0KlCQfF4GxylPcKLgnqhGHuycyjXu
qqkNdpPbgCQAb4nualhC/r49ZWmHicF5xVHZdOk10nGRBi/N0opdK2tOeZHpd2o9gaNGqImUL5iV
lyJU0x+3B7zyjSERaq8BCvVjGfmFSHxp55yeU0mEGHZTUE7afd7nSD9WESIVQ8UT3svTr7eHvfKR
KZ4BvgL7y70vd3C7tF4WN+rxTkrZXi/8ADQqHQd1zt0YtlX7sxEiII/FYhXlZwfA6q9/Mb5AiTBB
0R2QTnKP1BnXbdnjpKTjtNHEgh1hzLF1mL0myNhx9kxJaG5dYGKKpYb+7fGvfXY8UqkLUcYjkEhb
2xgNsMFaOpwSPUUDEu5A7O5Ndwg+GQUQIfApyPtOkxL/fXvcK/sLauprnxLaOJCI8yNVtp034GfB
vJd6vNfHGCZSBO3yLx1Jd0j7Abzo2yNKMBWiIW1lFX48z3jSWh6H50MWvFjQoJ3H0+Q68fRQTEbx
W9XtzNiljp22xz7vUhokOEEdNDy3/x4bZ1CQO5uGYKsrA8K8xqinykEpsCDx59DG+tFrHHD/pl32
4aEzkc5tcpC/K2ukX34sfjnFILYplCJL5vWPqKSWaKguuI3G4yd9rvnNVZuFftPAj/uAMnnyFIXD
hCi+6eYI29lD0+4WAKzNsY0i0sIk0hBix3dFSXd1N6k12qqLEW5jt668uwpoYYsTSFMZx0Ir9fSl
6rHG25bZ5PxWl077tlgT5y+GGOsdjHJEhm9coP2sZCnX5okJFwqMAGRQFJCu0SlztMpAUOPEVk3u
kDQMvob0zB7zBB14TsVwv7IlxB/4pmIotoTG4cO4zqFIZslwkQ6NcAUwJcL0bp2iGt8XU4IdgF2j
6G2gb9HfEwbNdEvmv5jfoz4ej5ylyPMtLqFkh0A+BChgXsY3vcSP8pNmL/Zft3/j5TexBI6OhRfm
QRROznetkutJMrXmcsLEV4NNEiK4bgZe/CBK4pjNqlBCbo94GRIYUZTxuOzJZmT4cTPhujaiP3BC
9h6tWTPDpnhSvgQuQlHbUu3Vvwsi0eH2oNemaVIphuItaqRysla6A8I3XaeeSh0vHFgDgl3dRC9u
pt6Nk9OsJKnirJ8vPI+uN8NJ4WecuyawaQedhhluKbil7rsRWS95Mutfb09MypzYYnRmQHLDQwCw
QFn6fP1S15y0rKnUU5XP7d4ZRiDzHfd+9lfbOuG8SfV2ijZAmlrQLksK1jieUkzgVqLflQlDzxd4
dt4A4ml1/jP6OPecOQqskwO1c9lYSq0/8YBXkfyZ1qrAV9YSOAisYNr4IuSK3/KmdmBGbl0Wo5B3
HjLo1ZhQoiNnCVZjQyMg7epc29/+yNdG5AKl7oa2KkOLW/7NiBHS/EWvTtpJg/D+TJUqwtXXnBAz
zftwt4ztWrZy5XOi9GKQIcFFMJA/OB+wCVutVTDZOdFPmRbfzK3BfcKzCQk9BFqCtbLEZZwiDfR4
u+GehVyW/B5Om0j3hsbTTsg32X/lioFKNNXkRl9psF9mQ/S7uCNp0grXRbkagXrC0rhlqp9QUOu3
WmuC2syscZ+rcbW1AkW955GQUA1BgXFlg15ZQk6IBV5BPKJYxPMvOoSGMdVmDyM+q9MHED7BvUHv
yO/B0OLEqK8qDYrnnxQCBJ6GZwNJjPBGPB8wrocZeftaP4U1kBZcEKcD8nQ9brBh9EELEm/rKan+
qYsqHQZa7W3jpp/9DAR3sjL1KwFXUIXpLwj0C+jQ81+iWGldGMmonbiSs88LfMifBdn/nUnYheiJ
mdmC0qXuKivX37VNLKRduGjJhlAJOR+3H/EmUOtaO1lLYhy80UXOXhERyEZL4K/bJ/TqWHRUGYp9
Bb/+fKwk8My05J+fLDRsvteJ0nzWwMRt0kGz3qn9JEIuHq9YTgqVZXrxUhpRKkkY6RPzqtCs+gmt
YSigWVLv+FH2YKxWzsy11aOWTCtFwItBSZ3PTEtMbwFCoZ6SzvbuzBlLGBD97d5DWvnP3uYdjAxZ
/PX9n1NIFAE0EFtYpo6UlQlfoVm0U2zYpB1hqj7kep3lW2oTcFP/xWCCtogYAmgReX92rVvNAQCE
U5ki5HKEGOZgbKJgRBYrmbXyOa/FAehdcDR4dRKBpM9Zjm4/jliRnTQUCb1dGgS5ykPb07/X9ajs
+iFGfPD2/K6toOjYkGPTTbzQHF0QijdLJTNODi6Fu9iBxr0pHUDiGo6eG60xnD1b+n28KvEc4SBw
FQscOrhJuWY0O00/9otJ/Ikr/U+u7Uz7kelOe8clZ5rvKxj9M5jHZQzkhpe9XNfGJWNA5dHWT1Xc
QIIuhl9VO1q7LqOwxf5MjXllz1z5poL6IRJIeCC6DApFgq6aULDTTrZRqf3fQzt4451T5lZ/YE8H
3S7Sy1bfdVhFLx/fvZyi4EcFn2SALoL4aW+SgTizkt42E+OkOEr1VKoIrh8cY87dg2ON6XdeSGOx
XfLx3+Q9wNIo5VNBJr2UP7Id0uhHTNM44RWPsJ4wOPG1eAkel9CtTyrq5c3u9lSvRFWBuCPYqbwM
wE2eTzUUaGOjNfQTemXKU0wT19nV5ZCkAICXPF35sBIxUWxZ6Cick9d6tYuM2flwk1apS2uq+dPS
8BoURg72zsk7ygaFsjyQoMX7QUuLzdjlHToFThh/jLAseqCestaYl8Ee/BYK4pT8+A9/gXxy/ltc
yCxpqyXZE7VI1rocOoSS42KKn+kQTUdule6+TebqUbTvg61jTQM+h1PzM5lsBwFWQfkA+ZesuBle
ZlDggSlsCMITB1w2ANcaXEsdq2uegmRAIT8OKtKKRtE+gJfpsc8Ylc8pqgSbeK7nfCWOvcbG85SG
zcdrVuB1OXUy5AN8ZhrFLUZSpVr90pR53uqRZX2oi8g5YAKfPxdNMfidHpsbuw+bh9FKhpVAc3nu
ES2mmAbyFGIfL6zzZYHf3kx64U5PJDQJdqbxHNxNlEc+dZqdoJGv58amrVX8Qm+fhMtrg/0ovBVw
oyd5lBscBW2wIUFx+2kOjOHX4nrdfR8trfIVTC5XMIxvJ3z3TUWL0KHaT+om6Pz6+VTNOW/CvIvc
Ux5qh6gBCLtpu6T0LSN3n/OlDlYqpJeHXTwjgTGCxeQOkLWQogVd46BXnRPv5PIX6roW9VE7+Daq
wfT59te8PF20QMH2kT+hOcpNK6VrZo7EiFKkzUerz5f73pyK+74uHfTExzx4MLNgPA1Rr/pRlxrN
th5D/auFd125yS0tfomMGWHnVCu7lR1+8Q5CQUtgmQDd0zBzZCoFJmF1Bx+9+Zj3ev1r8tQp2KJf
GpZ3t+d/sZtgwwpYnsDkkR+rUlzF6bgwMc6ZP1qAHMeDWUScGLPjiW61YUHLyrb3/9uI0gcPErsz
52qaP/YoBrVbxTUxCYIW+CHOneEQx/rh9njyZuJ8EiS4lwFYiF0s/vmbS7K2saFDMT9/rAozveda
Nh5LIzhpUYrq1e2h5JD4OpQgFNNcpbYnd0+yOp8Bp+b5Y+wE2gbiJ9oobpCVL5Md4KDsdvYPrSwL
ejjIY6ycGTkcibFpndAyosAtOGHn0+xba9JHdI8fp2mBXwwX9pHygwvWuNcqP55cA0/x3P3z9ozl
7fM6qgh/bFLB7pYiQ1rUiP8rUfY4w9Q66qX7TTNb0M7K8mHMq3TlsF6dI11dIAS8BpArO59jmigI
rlsdHsQq0iybkG6RjsljXgV+Bbp721ah+bDUttGvZB+XA/Pi4eVISgAwAJbz+cB1FOAqYE75Y4Jp
6EOYlF976BNIJOaBdhenU3xKqmx659Hk7FPCJ2cWQFayS2lFUfzGkKEIi8fQdWd8mjLDa/dZjDzM
rrCwNwdG15YrO/jaRLlOSZsJBWDlpIkOdRggt4M7G9KHGgK/rXen4h9H9zxOntoZyriqIMN1exNd
nlB6ymC7QMtxaNBvPP+6cKdxtIMh+ljPsGoR6tIQvg375TFpAneNEy0HVtFLpsZIhYnniAfm53yw
to6DYA4tz0fUezQ2aqZjIZPl6vTeEj8DeSpaHSJ8c2nKbPga759syFvPR5gl9RHIMp9Hj2q7hVrz
qXO7cgXHJB/F1/FESYkmk3gnS19xTHTEDNDU9ZOycvYtStN3Rcn7dTTGaUsdbWU4edFehxPPDkEy
RsNN2p0abS03UnTPz9yq/h4rXe1XeDbiApzUK9n4lSVDwY95mTaECi7q8yXTWqtqhSWpDzXF2pWh
3m3RFMhXkhw5eIsNAZ7jVZGDkqAQkX17T1g1YkUGFir+1IXJJjRLyG0R1ue6VuAZoPDSKD00NEkQ
dP/2/r+cHyMLHgX1KZAHckEQ3P3gtcWI/Ho4zB9H/r9PBjQc/rdRpI2vh17YY/vEKFOuHa1Rs/eR
3a+xTS93oZiL2H+Cs0ud7/wrpqNmoDvWeD5V6hBXdiwjwhK/RNfqej/uUAJ8/6woR8GRBLxHFV7a
hiR1dWMmpefjrJXs4yVCVnTM9HfmLGJvgJ95FcsEGCGPogZq1XR56PpA8uy7lGpctMH6xvGXEmi9
TRcteO+84CjpAPvJSS0DVKI0L9VZgn7qtHS/4I/wCEyrfgSfuiY6enGIXfIiMqPXUMWWl1YrTDW7
M9Iw2deLXm9VmzsU2lniu3O9BoqW/W6EUBQzQZwS9BzxwpH2n2JX2ELrEeY8YZ18zTzPO1hej390
jibqdzPvuyfif+wbrYuEY1dawamDTvErzNt+2GAropsrObZ82YlfRE5I+5VvTMNZmn21ZEAhsEXa
IwSY3+dGWzxMVVTsMNCj320v2gOeyt5KMLv2yd8OKg7Qm3Q0jcOyqfQZFye8GPed1gS7QMGMYUjg
N90+G1eHohun8lpkdnLP12r4ukrEUGZUQmmPA3yMtzWCq3cDnLDqX4wGgofMjD4RhT4pSvdB2iP/
kqUgtfBT43hwVLbkUy34XVOt10o0F4GGxUN2jUybxFMIIJx/x6HEKbPLi3Rfl0r8EaMKbasuRbtN
8MLc54nzToLd6/aFWsLMgDByxUrXQ2glwWDq3AKzWeuUTkfoBLFT7OqQrOz2ul3cRFS4IJvxL/HE
v4BL6pGphwVEMN8snND9ig8VrrFWGpXNPXYcjrHNgEXp/YbUUXH8oR4XayX6XNk5yFJBO3FpYqCE
JU7Om02K/QwSp0mv+HowWj+Dxk603ZQbODFbcbmmAnZlJSEzMU3IWvhSmoY0WLiM3EsqmURaTvbO
KOJy2nVOFSGISoXc4yHVLNV7b3vg3jzRANdxOEjrpRkWWdpR+G6z/TzmzlbPl25XjXq/XyhmP7Fn
+10XNtEW9G+4e9/q8hr955TwIKX3KLfJuwAd3n4x+mMO8GQ5CMTL99gz2o+xi9zZDkA4tsE2LrPH
JI1WsYXyyoq3MLL6dIwo4KLVIEXhJnFCJwii/qjmrttsFwTZ/wZxZfiw/I2V+Cr+rLdFutexqBBC
mOThDVT2fGHj2GvTvI2GY9gOuCw3Q25qtDnm+h7lW73beXWaJM8uZNj7LilC5wMpgxeupD1ykOdH
gLGgkUAApH4q56lGpGRp6iXjcVCd8i7w9PCTh8Dvc1K13qdlUrq9leve8+01lrc0I6lounFw2Fwu
ZcrzmXf8msWp2ukY1erUYACdepm69zLN6HwlgaP+oyCMRE//26hSSHTTyNDpIo3HsUmW9A9tcTKo
zjOlgW+m3RIReVaPX26Pebmf6HQCsuBBRazgoXo+U1UprUFvs/lYoCyF0ZkRo2UlrADw1ovbcQ3c
ceXDwg0RihgkEHAXpOEwhCpHMuX5aNSFfRisLvyaojX9MGAJXW37OYnXUqTL/SM0pWidQ1cnG5Ox
6+i0erUbxctRW4gUG0vrxmpTt512r4aqYt8NXAcfO9321lTFRIZ3fnooAdKwhpwPL4DGx/mXBc/R
WEE8j+g9a8pXKDA9yuF57Gi7ZimekJhy7rQBvNhT0AYQkhsz0r5Cp3Cye/iQnfVye53lO4kdLQou
QKOhWfIxxD9/cyN4sK9LTHGnY5304Z+Nk4YPaan+6sdS+cyhck50ZJJnrqt6c3vgyyAiUkYashwm
kCGuFKiXpM/bWqnHYzAV016PjRAfVc/+o7I67QPGUsmncaDqZUJOOmEvkq9pF16dOJ0Omg0CxelJ
48M7x6/SYRmoaw1AFmyvoaw/IEIeDo29bDHqyP6ojTr7ZSMG/cftyV/ZfOigwGUjQwcJKNt/RpTy
+mBi8lm0KD7guPSx8Sbd2fTz0O1Gq2s/h5XarDztr47KI07094Sem3RHTHQC6Cc54zEqo9ifTWc+
OoAldvi6V83GNbriQMxcwydf9HTEFiPn4DYWYgwIaZ1vsVRTI6uDCXV0A/AEM05WO6tOYjzz7MhD
sn+K/aHEO8xKrZMiMj9tyPrDv/jg9Dm4snjH8jA6/w30XYia9OWPShQMP7zE+B5Bdkw2Nt7qzwHc
1WfE7Lz97UHl9//rxAXcn3eIQAVKg6oYTCxa505c+I19wEPNhQvbRcHP28NcW1ahYQB/D3glLbLz
uSHnIJpiGR3DdmqIXs6MxbSqqNV20mMHz7421U7zpCzVSh5w5Y4Q5USo+Dz8HHby+cAwpKcgjXN2
sVNV+yDvgqexbr4UbV6s7Nxrh5VxMHMiUwfnIL70myjFE1Ht9XaYjgLd9aWt5/krnpLunRJm+rh3
nLk/hXrj8fYChLoSsK/Mkrse0oTDUkIckWYZLCg4UrOdjzrtYhxYCBn6kJTNA0Zs2nB3ey2vREWq
swQEGJLUrBzpqjeizMX2s52PWjPovEEqYxeZnX7PE7s/DHH+U6gr/ban5ItpJNXftwe/spFei+A0
PYHlXAg02Tzil0FzlqM5BHOwJ6fECGkTVzUSrtPce9GHYoh7dedgGVq9/zpwoeWJ0jSIdfqD5yvc
G0mbuOm0HKMh7D9rs1dUWx4r6XAwlzk+up1LgaFJ4AlDowP8ncRDsUaDfYV1SlezoDEKow0CFfmt
9CNMlJmzRmGpPXdgpMKzlF1oWEP7WEByLLajMiOvsK0xiC22+LGG6n2xaEm1owph69s8SaLaN0V7
/LtaZHF9TOOs3PX66EACvL1YV4IL1CmaiUJ3V+Anzn8r7rpeHhv6dFSbcX5xzcDcOmr9XkkYRBAQ
X+KShGZvEr5lGYwBOWFLi/L5SH0hcXxtUXPfRBWhx+wlT4rDZPXqyhPuyhlw6bGRmIGHpRogpSRd
GlZJos/L0aM2BHOkGYaPeFKqHwsabyeSRxt1e81t3LtGGGYkVW2Zu9sf90q8ATGNJiI6hZQh5GYC
9HRP6axEPZajo3WbGZyx9eh1AH/xwLKqJ7SLzWjrlm62iwcOxkpgvYCpiK9OQCUdBs0KwF+KOSA7
4izAouSIIMh4iJK8fylM6lgbT4snP7ZLGDVWMrfBnTsOfYwE7jLg2h0Aheq9dF55f1xbEAe7J0Iv
758LM2Ky26nU8kjF3BtbzbbxzIe2wgVKqxBbmuwIbKKuFJ8UN65OgVGHK9fotbAk/IVEEV2Un6VT
GY1OpCYB0ieUEZ2/835xPtDbiR6ySsOWlxwZ4xB7Fkie25tA/LlyNCBZYOdTTrgs1bqKHqFLOWhH
u8IUON6UxZL1Hxvu2naPcLqC36heOXHw+/aw1/Ye5HfiP6eau06qEE+GirOMwqmKlBTdMwPHcndW
GwS8I3sHqCLxcWYtkcKdshXkj3TTIe2CYjm9Cs4eqfmF+kwW5L2ZpYbyjTJmrm+q2TQ+tRUQQrA+
WXp41zRfB7MJLzw5RK9JLkWhXqvWTThGL0PcNOqzqhe6wrH25mAH7CgkLSfk/yJAjIeiKto19IC0
uP8MT+6PgAg7C5DEefh0Fqwgy6YOX4IGS2YP65bTUhT1n6lXNJ+BVhVru0k6RK8D8tSkVg5DULDz
zwc0sDYO0cwNX5p4dMfdwpPIryGrGbsOHAMkTFNxECVN3DnZUsKq8BrGwnmt5XZtiR0CmoAXiiaf
FFiWuuq1cqnCF6eog7vR8IKdMbfWrrYpsd5e4OtDEURh92J+JvcgFCtj/MUKXyBup380umJGvu5N
uNx3g7MG1rw2GAk2gDqeVGxi6dAY2jy1dhcp34xamx7piprZvsrqSt3FWmy9MyV8XUuYy3Q9APDQ
Tpe+IgCecWndOviG5JWm7KDl0QnD6yhc/JY97exvf8lre5WIwF2AQAcOiGLyb7Jfve2msJxT5ZtV
8wweHT3dpVXlPs3RiKBtMJcrR/PaxxSIRDYpJRL2yvl4IOrDDJCC8s0EnLWpPCejkz6ExRfPjDJt
ZZtcORcU0oDvAAZnejI7zGz0GYyAq3xz2jyipzgvD1pTl/f9Ut218+B9ofSEckeKtzaiGdPwTgVN
sZb04ghEoqzHf0lriamJFrhOG7502pzctf3cHRH01za1WYPtub2Q8r3+n8EgwMAp4jkhZ7kWQGyA
pb3yDXXlpvjohIrzE+ZCESNIMtR+PiZNTG1ahcbQL4tabkWWl/mFUzvDrm4rJOdv/6IrW8tF6oqE
X3Dl4IifL3UQIv2aZRpbq9LGQ9Y4AMdptDibaur6B41vsMYJv7beojsHsJfQcPG98zRWmjay8hf0
+3+HTr7gkkAT2Ni2xL47Z1HiU+AEmR8EBgmesTb8lb2NnQHBFd1dcMCyTkaoU6vOsPd+0bHO/J65
4/K0RIv5oyDw/7z9ba8ORQ+bBjPSCoAAzr+t7YQ9ujpN8tLHtHi3Kl5jYJs6SCubCU+DlaxZShte
txaBT5T/SRkvpPFMfUqmDrvwl2zpjea5rKxcfbITuxq/Qt5wvO3iDUP+N3lUe2gscNefbs/22k7i
HudCFfyKi3oeSI4gCNGkfAGrNcOEtpboNwBT84tjtNawx2cvWvOluPqByQyFlDGtngs9BfIYVUuV
5MUs7Hna2hNF0m3FZ15OQTJpK3Jt10YTlTOKthAiQZaeL2fQTY0xxXX6UrfofZHz1jwAT3nu5vpf
8Tia7ys7vK4ngVGnWQipCC7x+XBZnyMaoDrJS2kaA4B0omSx69pyuaudkj7s7dW7Prn/jiZW980V
g4dLUGphnLwYXZ4un+Ya2c1jXHrWT7eLZv/9gwm7ZRUJVb6mPDUriRdzUPL4pajSoHvGjgeB76Uv
LOOT3nnBWtPz2skAVigE4og5F0IQoPtLZW7m+EVXjCHfWNVcbPQCyYJNboC8x9XE9UoDzN/Q/lSz
duz+xcmAD8iWEcIbjtxhrqDqlmHlpC9t2zg/Wmd2Dloypn6ptMYnHnnK2jVzbTFB79tCxlVI5kg7
tTPtPtZrN30ZUa1Zdl6q5PZGjyJ0gXK1XuU9Xh0OQg9PM9pFXKHne2eooqGrpil7wT53jDZtoy28
ElUn33bu2Ky8UUSa/OZRJo4F+D4B90X7BiS5lJvMQdcWXZZkL14/uvWRGutiHMex/Y+P+//rGnAl
nOF3Q7YuGn4snvQ+oLtMG6A28pcgn+xsT6veojUQjziA4iS1LA+lk5lrktdXB6UVQR+XKgbwh/Mv
ORqRUw99l770U1C4m2SCqL9R+mlsd12ZGvZeW5qiXEkBriwfHXpaYfSyYOLID5MQawhLr9X0RbGa
qFw2GqwHPEvrOqjinRUVib4Sa67OEkw6tVRMZRGzOJ/lrDf4mtI6fbHqefzTK6a7OdSNalvVWt7B
axm7tceeyOHkTfNKt6GjacHOl3I8rQsp28ZD+gLQsHg2F6ItvI7F7rdWTZR9hCZrawdV7Z13gg9f
tysKphqJLUBH+pvnc10mu3ODoMpe4LPk9d6qutl30jY3HrNlSettNOlG3G/C6v84O6/dtrW1XV8R
AfZySkmULTtOnDaVnBCpg52DvVz9/9AL2DuiBBMJFjAPlifmEEf9yltC1d3VSt67n//6rqWKhTrJ
Is2Cf9Ky+n9c7Fk1IHov7PyM2GD50+095Y3dGzZCkkM1/n3e4OGJvLQ7iEDokV+O5YFja+OwLs6V
qKzHGBf7T6RGYegnavvt9c+6dQ3ohKvw86A4EU5eDqWYLaFINxfnIhTY7OZT64gDrfCtsvStwwFy
hWIgwTGVwNVVWta2PpitU5xF5FrfIay6vt0gLFomxbDFH785FgXPhaNKWXcNVM2z1kZ328vPSGJl
d4k5l+8K+JcORT8jC16fv5tjcXtSXgIWfpUviy4f0Ec1s3OV0tK/T9OhObYFV8RRq6Pi4+uD3Tp+
iDVTQlv0tiGmXC7WjDS0V1oyP6d9glywolr0p0T2Nh0Kk5bnOP6qTWO8f33Qm18I+Jb2KvE+aKfL
QelkYzqXsfHrtDEfszbrfk5WDRDHahEh2r8+2K0rjcycBhF5Hf2b1THHtWbMNJWdn2RF5hzrwsgn
7MBraNvqrIv+4BVq1/3DGpKkQ1ajUI3p6+oMeDhBK7E5s1/Uuoz90UPTBtiq+yCFs8VpvjWbC+oX
jD3achy4y9mk/GfjaxPmZ88a4J7abpkcSgvTRoUC5T8kpfi6L/KJiDVytleDxSYOX3ZmF2cDiEse
GD20cPR/6vqg5XXknsiJ/5J893JP/znkare4qCpJKYbinDeK3T3GmdF/1aOsxsyvUrv3ANn+UnDv
fyOyVVBERRPnKipNqrbHPKotz4gJo0IaeeNTqMRa4vdlYd9PWlJ8+Ps9CoiTsIJUH+brCseJS8gs
NS8vz5ET5ceB5fRtO1Z3XY7ULM/Tlmj4rTPx53irVRwskWd4uJXnoeLZ4wtZREqP5i9i7+Jbpkl3
A4F7602gd0e1ESwfsiaru3pq2C6iqcszzst1vq/tEUO2pnS3LCdunQUiBAO+5GKAtraUkSPdL0EB
5xzVXfUF7Jdy14i8fG4nb0PL9dYXLZI7BBAWMeh6pLldpO2KvjwbUEP1AwKG0bcKgcStEPDWUi0w
eNCpdFgIki5PN1ykJIm5P87Ig4vnvKzCD8ncdOCQxvdFVRsbpYqt4VYLNSDdg05MUp5r10rzoKfb
RnNFU9B+1XQh97bT/EPKifwhbZxl9y8t3ssvJG725k43i3NNWmruncQxAjvM6+qDVeupu/Ec3Fw3
RNdBxaNtAezkcrRIKapUREN57kLLeZcoXVz7aSWtjSfuRmJLaE5wuTjFIQu3Ggad3zRsJqs4d3Ky
wwdXj9TumEm7Okoyl8eWvnW4q8OoVFH/k1sW3bdW8c/Rl0n4I7JUnWYJV1xCo9lQn0WZCtpiuVZ6
fuosGB9vAfq+foXdmtdlQheFGRC+6yusqO1MzROtOI/4gwxHXdGGKigAgP7TOGR+iLDA81pLGlZt
TkGfVOGcazgc/sCvbpDvPMo/W4iDm3NIGwHAI1RAyliXc5g4I66mccdJqOJcOUZ5fTLHMsiywnmK
yjIsDq9P4O3xFlkZ9I8RyFz+/sea1XIOFbLA8myOYY+c7RCW+0lk811dtZ29iyxvS9/h5h6F8Qwq
G6EQ2nWXIxaVkcqqUcqzogz1yS3nZlcgzvAbNJZx5LQ2z7JLsvtR5+V7/VtvRZ00i//fyKsjX7fQ
AIcslecZZMlBGYfpLlOa3E+bIkKruC7/82SobJz8m4PSu120rqhtr++ZUthSRFlTnuEi1iPYhdD1
5eCmIN7psqlc493OHcytJ+nmwQAvQZ4Ck59a1+Usy3SQVeEJLhyX3slR6VLHPSxCF7t/mNM/xlmt
pjerVCQSm6BlqA521cc/9Jn7yZ9M/OoPMa5jb1LRthvor1sPrg0CZeEtkBut91BsTh2yHUv+MOfK
eExGYElBZaAv/hgDx5g2rtWbw+F18lK5J2VZHUqyhqYbay89m4tP3ve+SbsUVzBL2r2/dIuTL69P
6q3FQ3MeVBv4CkhLq2u8NUfe3qgtUAqsKdRpWkZAWNUQlY6vD3Tr9L8YqtDnZ5w1ks3WKqscE5I+
Jy3j722pi/muRDe0CCTKiGhxWkZ39w9DLpkfxV663msOyKxPhjp5bX4uG5lHbz0LQavffam1zUm0
vTvsMis2tjz/1toPL7E1XwhDAIw3sKXV0aeHXjkq7or/JfUsrG/NjFRPQDSVa780sy/nfW5mGWau
Pd5bb7Mh05xkp9WtYWW0/Yao850SwcZjXTVR/DgR7H16fVZu7TDyUhSXoIWSwq2u4aa1RQe1kB0m
xfyhQMi096ckm+5F7nkfXh/r1o20oDrA/VK0pLZ4eTWQ/bZFbCjZuUOAtd6rUSSHD3prJiEenkmM
WXHy1XXn3N4Y99auhvJKWMkHXgMsopaicGVwaPu6y7zPoP5bJd5p0Ca2pD5ubeslBAJOvejLrktc
xVgjrC+n/Ny4HSrTOtZIv7U4Ux/aNCy+Wo02bZyjW59GTXgxoHKXDGe1vZysRDJoitnUSt6Oz1E7
19mxLt3iL7lpL/t4OTyAQWmXXGFGeMGsOS3ISts0M7AN0Oq4u3NVmB9BE02Du/Fi3pxIC3Y7xVmi
5DUfO5d9XPY2shZFO47HGJbRgzvbwvVjzDOcXRKNY/gvUwnBd2m+U8qyVyehTivwZoDHzlricgPN
ZUg3xERn6tfrp+Dmpy1kCwI69uS6tpbmGHxkLcmvrbQx7Z8uqjLkEM142OntCLAqQUSj2ZjPZR+s
y87LZNKBAdB4Vc7PU6NMp8EgXHXSdm+pSbGgJudmj6vzhCQvkhSPIxZ4d3mSynfUVeX317/61tlf
vJ8wMuP9pA19efYtZ+R2p2NwVuO0iP2wVTWJ4G4rkC+UwK3Uxq6SvRI79ufXB7413dDe+XDIPFxz
qxOChwDPJMn/2S0V9UCwrqM+07ceLMDGaj41ZjLOG0HCzW8l4ILesBDD1jG7KqXRO62Sn9vCGZIg
9VrHOymK7OpvSjJH9S6q27Ck55d16VaQe3tsboIFy8aNsJrnKpPWsAjAnKH/VV+glObOgwd0AnSO
mxVfRjdqDL83QNJtdMNuPSQ0Fej5o/58LRSnQk2xJ6Wh4p4MQ38ooxRummtz8b1HLC+JtkrUtwAs
ILpgzQB8Wnj5q4WVDRwiN02ou9eD9tkao3tz0Km6q90oHiOnTr/WSR+dEtWpP+tpIR55mPIPWjdZ
z6/vsOsp5/2keva/zj8PzOXWBgZbOjOgwbMSNlWQGYoDRjxPIqQAk7D2JZgSZLq8sdnAwl7vbMal
NPny3EDfWgVrPeiLuHfc6Gw4vTzqmRkmBw6u1e7wWpmXpZbp/eufuibQ8AwsY0IGoDG4CMWtnnAV
NmOvYXNIpt2mjt/jpHynUxQdPnmKUdc+rSUbB1JomdBew/QnaULjCV9PRrklFXp9pfFTSADUBcVI
X2mVADgOAtdW58TnpCKzmVGr+yVhA8SnvHIb5RCO9tgelcGOyBCU3N1ZbWpuuaLc2IT8CHhTSLRR
Jabufrn2MaWBwspp6DsJEayOcVf7ozDwrJdpYx+cOEa2qEavBBcEdTrH9sD/mYk82ZOlNIgovb48
19EAhp4mShLMBtfO+uKR+tzWZT1G53l0bVTpTanlAbW8ZAu6dHOghXu7tE0pC67OHphvcEuaiM5V
hLauj4R9PASZk9VbuJqNgdbPRq3XNgStioEMr7qLKVIkBwcZeXl8feZunSVQO3hJL/pWXCiX6+jW
qpqm7hifMWKtEGRZVAGgeyjOgEU4attPaaZWbvD6oMvmuHyU2TUQJlDNg25yZZRU0apVCqHHZ4EJ
QPQA+m787mGh+TSWxZgdQVVEo28Mc38spspONzbLzb3LhxAQLEqm8E8vv1mPLfjYVRWf274rPztG
NDz2USusYBTkMX7WRIb5JMrEng8J1VrT18Z+sAvkxlztVyHVttq/Ph/XTwjzQUQEvYm6OZnh5Q9q
TbD1oSeTczJYxedMnWt6LW0/H+ycc/T6WLc2FjwYqB0UmbjSlt/yR/kpaqTWaHOSnlt0AMc3WDLo
xf1c16O3Vfy5PRJmxoD3F/zGaiTu6DBto4avEqY97SXI2fZ31iJGtZHm3Jo+YmXqd0AL+OfqLkoy
vakcJQXco2dP6hiVX5S+/THNk/Mv9wx+grTwl4NAJeRy8rJQof/WWcAmHJRwDkbkdZHv0BdoNpBn
t+547MltjghoHlQULwfKbXDwhcOxjKPImd575ZDF3zCRiRMf110ZP6Vu1IfI8agVnDSlFW/bwQ63
ZLZuPfB//orVA68avaoDmUjObduoCJtk7nTMCZz37VCbJyuzdPikYdfvXt+it4ZdLgcHWXFwhWvA
RkIT1+pklJydaCjSvRDCvMcjQ/0Izqpu/LlDQ/5RNZpZ2biXbm0kqKJgjhaTjKueQdwNUWlVenKO
wcc/AKYkftGdYbJ31khk8C+jUUd/KUEAx11FrF40oU09jMkZs6DsUE2j98GL5UQJb4w3Tsit7cTt
DmZrwefTX7rcTmWPlqAl0wSxxCgE4K2PsvURfMIhTjTC0neNYwDClWmaxb5AexZxmch037++rrem
Fy7VkpCQkoDbv/wVtdZ1c48K5tkNcT7Z4TSoyecyjwfHN3rk1DaykeXpWr8yFvHA/wxI8Py+HE5H
F7IdMp5QSaHnV2+pn4dOV94kcWt/AtOdbAx3++v+/3DLdfjHxSoqc9LmPI+YYyOtD2MF4PdZzjPw
CpLbeOsVu3VIXkpKC2p8iXkuh8ub1tVxThRnuzPL7BHT1rBJKZqpbXysE0/56oTVYB0ipbblP2zc
pUQBoIP346p0xjM4jWUzANe37OH94ldf+Z4is71bqO4/xPq08AA0037lzVotYjsNYG9rxooqbdi5
QrMeKtmpPjD9aB85o/PXDeyFbqGC3XbwSLqKDRQznrB4UsR5Ns1i3Ee5Lby9Mndi44K/tVsI3imn
U5jgPVld8M7QgrdXuuTctBUKlzUceIouSppXu1bXO33js26dBUovIAtB4ALYWh09L+/zsKsI10f6
T5M/zqb1TZlKA0PeIfk8YyG/9Xbc/MAXQKPLk0xkfrk/jZRiqA1I5Fzkog+yPvLkTknL9jclGYTb
//5mWeCoS1eNB3NNZJNhJErc1qJzpBt1fsDsrJx8HV+BFrcqHGP+arRFdxJAAJqJJAIcvHVszqvU
maE96YHZERzqveU1B+TZOkrHE0qKrw+2Oucvg6FcgNwl7UnCttVGkQZCM+Ys9aAfAZ/HRqO8xxrx
dz4JkKGiS+6yQduSZF2t3cuYiOxy7sgIqKasDp0lVTnYGiaJ6IApDynVjWFfZY1jnUsBSHIjIl09
TstoaMXx5NIqoIC8Bm6NhqdY5tACBiC+2Zv6ND7ArJb7ErnDD4Yc6kAVafamj13Tz1R9qyy5ClMZ
ntmFso9iHd96dZGKZEZeAPe6YLbT/BR2Tng/e8mWXtzqAC6jQGEG10AkTE1xTUQpzM6AHasbgQdC
wI9imXyza0d5TMcqfBPlzZbz4vUSUvtb5G1UUnSul9W2iaqpw996MANU0y0KMnaB4majQCyKt/qt
t4ZaxHvgvUJWg7N6edLzUrZeUTVmUA1pfEK+QNxD3m7u+glG3uuH4WoWwfaRs/FFi0Ad2PrLoVpE
NmxDFFoQDyGdQCEc27cLt3inNeVzmKT9390rvHDQ0cj5eAzoM8AZW43n6HHrzK0WKGMUflLLMdoP
uVk0e3PxzNu4Vq5O+gJchF4ItYWmO/W9y8EUJzfLJkm0YNKL6cPstc2nPJvHwDDm6ITtuBYk5Tzv
Xp/RG4MihrnUTpBaAMi42id5p0CWzPnCxjbko+w99cEuHevIpWMfbK+ZMNdItjAk62raMq80BbFf
piFJUHql06ZAaJwLPlVLa/FOo3y0M+lB7mHNxqAMqVeX+TzSbDHLoFNL61QX7hY27mrb8hs4GGSn
yEwtTavL6VaLQSgIZ7K2eWQdKrXvHxtrzvwsCrc4BVdXDENRpoRovahc0z6/HEp2ih7WtdACPfTS
N8M4iaXmsVUYvrGUkIk5FjApqaqt+7zK6BUUHbnIqjIygygOk12a1FGgqLH5APzcfAgLvDVe3z+3
ZtGFpQpdgpuNKsblp9mdA7HNZSVHVnrXAb09gWqMfWvKh43DeOPwGxxBUNlgx2DgroZysfDBWctg
04SJuq8UQ9nRNG5wdq3iR0XoW6zUW/MJfQ2sLbiZRT/78tOMcAZUBREmqBcvM70taz8rtPAwYKy3
M3CW9bG3TP5lPm10FuiRgUBf4yxyfbKTavK0YHDVxK/atPYjXfEOqpijjaFuzOdi5Md9SkYImmuV
3U9VPOo9nnCBlREK+jLjofeRO/G+zE5r7oXlbBGHbszoYh6EnQ//Q4hzNWJuJ/MApUUPBiHGvUBJ
77gE4sfciupHfYq+TrD+7v56g7ItGQvyCW/U+pjD5oFjwipzhWdiZ/dmEgz0Dnw7yZvj60OtyprL
rba4Wi8UBcoX0DAuN4xUR1NH9FYN8KCrg9SQ5b6ANb43ZFbvYpnPQePOElbtIDeOxrL1/0h1/zcy
HWPglQuTeu1oYdbuVMRdrgaanJq9cObqUXju/A8bBjwlISH0S7QxVg+912GyYKSWGiRSqIFbjfMu
6fr8rR41KEMr7fAPS4cuxeLCBuaIMS/nM7XDViA7qAVi2TP2lLd+aIb5XWROP19fuRu3GAQTwHF0
+kGCr+sjiVKljpqCaHKjqdB/DhOWKM+Ifaiaj7v8fH59tOuDhyUILw9vD1wMesOX3zXPtW6kHne0
hJgZKKaXHmLM0I/NFGcnNZu3Ys/rr1ssWJf+lca1Agrocrx2tOWs6IUZdJFq3ZmZrQWRPldfbTeM
3r/+aevaOjvxxe51kSTlkBPUX441aYZQrLgzAys0neJJmmFU/7AHJ8sWozenro792CQIzbXtUDzZ
AH/TfDd2ED8/SheC8p0+OFaxcTCv7x0KJCRs4AFpG5JmXP4o2c8L/zRFLFmEoVX5PIip+D7aEDf2
1tSL/ODGTiyo5GI3c//6jNxYbBJF0PBL5YsO4vL3P8pCCOVKDaCnFYg0bwUviKufikh3AxQNq50D
JXsjoltW8/IueLlgaa0Q0y3ScJcDZvE8EIEUXtDB7wsQM4zPodsX92EbqYekUpo3+cIHG8K+3OiE
rzFfLD5RAHrqxiJTtLD8LoeOnNbIi25UAwRD1dC3BC3ZvspHhKM7+W3ujfEBI3hEh63CflTHUX2u
elkey3kcPppONR5yb9Y3duT1/ANFQGdgSb0wdloXWvo5Kg3EmoiKTFpNlt50h3SqC/QXy/lJWu7z
3y43rTSMTGDH8g9yvsspQNaNV64z9UBx3e5DpWepvkvcHpNvzaGhU2Humm3s7uvjTXFgyS3h/BFK
r8sRLKYrtUkYCHRERePn8NNLv4nsEhs1T8wbT80LNfRyf1H541JmZ5Gxk45dfuEMCB4fLB7Upolr
xJDkuNDx9PdjOxd7u0E7E8CUs4vzLP/ODXr2wsbZ5aMYD1Zpb8mkXD98SGEhPMDVTQR6pQKTp642
dlqtB1Lk7TFrPTA9CINFf8nOYGczDruaDJf+Es2sy49WG73vs4iST1xM0cdcdeIHO9Pyh7zsFd/K
3O+v76IbnwUTCkDJ4v0D82R1kJrULkRkjkaA/U29jxTXenKhEGzUVm9sHL6GZ2FJppGdWu1V6bZC
zoVKmSdLzI9AsGAHeekwPHRF1W0xjq/vYGr+S4UF3ApKmfbqWpqqdCL/DSma4SX/LVI86xuoLTHf
I96mNAfQG6NyBA2W/qVC5rJ0lOi4DnnXX2wOL5eu1Zx2CdaWjGjuHqzIrPGnbbpq10yK+un1dbu+
bJaxgNiT1S6B7jIJf1z2rkaFYDR7Xr8pyk8R//I+MaTpoxgaHSIMpf+OxfO/b4PNSfMeQXqcfi7H
a1x7dDvUMgI7ncM7JByyk0PAco8PvbnXp8E8/MP3kbYTBfKaYvl1OR4RbW3X7WQGRp7YB0+ftKBM
Q2eXLnnYFNrt1ouyhAsXlw3vNYeb4AWqiU4zcDVgOkWGW7nUlmroAoEsWueDEo9V5Vdh3RxUt3E0
H8aUKXxFNl20d7BVOs6TMRzUQqt3hty8cq5ODT9pabgAXnpRZFzff9ApakuRVkCfIHngV0+HYoRX
nqH5unHXXm0nhlrM4+BRc0RJQy+/PgI6HaMGaAazlsknIbvxGM1jdGiTRh56zd1imF5dO4wHb2Kp
VILpubJVsrBvUsrcMINWr13FhyJfSH+etHarOnk1kMNakpTxjixmY2tXnhHbX1vkLI2hDeIDS2md
wPlHGz2W61H4T0PoWY49jIx12BfPjl7k2O0dtVIx8kOcJrou/HDE4mELtnu1KVDeRU6JQ7FYxeFi
c7lSOG6b7Vi27hHOSfrDQCfiLiwmuddSdSj8vzyEjIVQOOoU1MvppK7OROZotVUalXvENg27O7Vu
96GtGI+h0T5kqhJutI6uZ5HE8gUtQ4EHTs1qE/YwL1K7lu4REAe+HMY8P4SVqdy9/lHeeq8DfuEF
pzJOqKyjhbU6Vr2NgHBetuV+ULBP8g2tzor6vhnKzt57iYTA7fcdtmxv2LdMqa5NRXi0jTIyTrFi
IEfaerScuNkbB1xWDdJ4h46iZeBk10x1oBVC+1p1Vv4rkqL+MMjZfQuo03hnhSn+9CD5pk+ySLqH
EJb1h2HENMMXXeFqO3pceuwPibB+oO4ku12KVuWb0VXHb9Ggu/m+olz70CYU2PYOqo2Rn9e6h4Ia
MbLwU1O2ul84GIr6tlND0hv0Mt95OvqiTyp+s/1jKB1jPJTQu396RoO8GCYl0cewzoZvuT4jM9Q7
VCweRWOGaO7Wc9XehYjzP5VNP7RBlztKHwAWi7F317S8DBxT5JWPmTdasfagC+2dW8vm59CVeXHs
KMwcYJFrmt9b4zz8NERuOHs0yOzyMJhGPHS7qYYSau7qLEqzfQZOOJenroBBtUvQd2rSOw1vZMPw
W1fUYbHXvbTL3xYNjvcHUQsr/GWYY5ccCARqcxersZHft3Kc3Z0b5ZXW7GJTqSsmz+zI6AkP4yoY
dCUToY/OCw3Xo9dEyXhfLhD4XznSsvyd2k5/0Opumv7rQ8dIZx9txdo7NkrfbSnPLgfoz0eHSjho
ePDwC3rAvK76F1iiI6gjDjFuhMdEmu0eTqWW+ZEw56CjVeALKIP3hVKUhxpxkf3rZ2F9FIg1Ccg4
EFwmVD3WWoOaXSqhgIx3GByzu4fMVviVEtYH21WqwCv1LfzU1dlD1JVLi1eGhibY6TX+zNLDKJsj
JzkJA7/HYPBwSAnmEbzRoUQRytxjbh4P96YudeveaSq3PTRdqT+Ms9p5R2eEL3p0TCSlgj6s1PBQ
VTXmbjmIiMkXTeymX8sGxrtvmOaovik7NQ0/YI8zlDujINZ8mkahnugAGpWf0+OtOMVm/pwTF/f/
tcLRyoNeDZia2E5KGcEy0tHxa7Qm1Z2VD1r4NsexqNn3Qi9Sf3AEoQlthaL+0vSo6QVxqkR0DtM+
+ij1oU3fpmFnPmqKrFBw5Tb5jtRfbx7qKkmKJ6+ONOM4tGqk3WEfk/7WzCS1Cl+tyHl8LozEe4f6
o3zfJL340s9Nbu+0fsZPUWvi/o1jKfNhGKo2/jA0eao+8FvH+HsKVsr8LBJFzI/tDEv+GBpIiCF7
lTuFuytSTU/v4AnY96PWNMO7eCwK9zgpXplBDhqNN16pTfFPY/aKIwlm2O1TuiKeebBoUCkQG2ma
RjvbSu3Gt7Wkrqd9Gte5fq5aUY3ybgBGJu/cKpvjo5MkQvs4SuE5LWJK9myddJJFZd/XXiXeGVOi
jh/w0dF+tsRZ2gOVLE0c5SiBM+PpneWH0KsMsTNr2+3Pr+/8/2H1/jx7L/qh4CApI5Fmcg4uH1LI
XmDZHbfECDTXqmZXLTitoMRJbfYjpSxF60OQ9erAdXL7I+L3429PcC+8k0XIqw7AoANzXutx6aPy
KLq72Sni76pbRCA6ecMPeW+G/Q5ouTQPMQdCGH4NdkbZtck46X4eR3rxlj0+JLsiV3Vg7BMGAqyX
WpbvekUM8nmuZiUPLDcPy4OqDla8A6xn1OpODKoaP/a1o6V+O6mIn+xUxJvGoBzNIX2j5EkcHwqc
Y9GWbMYycv8zp8acv9jK7Fpnvc7K7y7gU2fXmVrX3LuxyITfJSqCIjtv0kA3Is3bu7/iCbQoN9Fi
JfHUwhbCTa1Lu0NezDpCulHmgUgHVGDEOyfDaPQrvTZnN2UyzP0+kl57go2BGAwXmjWF/hQCht3H
M6w8X4sSEQYJdbknUy89nJOKogi/2Hbe235hqhgMxZ1TTgGgzml6E2ZCDgfmhkpPGBvJKWxqdJN9
kVvN9DzQWu18XR1nJwAOqvqpRWnkuUa+5G7yojHdgcDp1PupUNzwQSHmflasPIKq69YIbvFK6vWk
wBpx2uRTCoH7DDIWQ+UdJjy9KHeNUkX1HtGeXN1jpapM+zCTqbV3StdSdnQaotLeNTrPnF8YpemW
GGxM+Qy0oJf94NtYt6lv1QIT0R/ObCjzXTIZZX5oEZUYVEigXpI9E7NYn8eqaNKPlIPnvVJAkzpZ
iSt+1Kh2vped6LV7pl+d9pUDmq/l/Ig7hNpY5AQOR6XsQ2vWj4aaJI4/2KVh7eQojHPYGLHlR2EX
73k7jeoYN8U8fSvi3tPeNkriTN+k10Df8zV9zJ7GNAKcl1Xh+FF0LmxJXW1xq40bGqUtspZ3wPrK
aD8NUrCPwziyUs5riHRYBqo4+1QoU/jVxA7PeBu32syCJ4MaBXYjMUBDVF//6MwodD02SPFRyJF9
GX8MjQbe0HHInNi592p2f+fXcWvU1Z6CTJofZnMopo+zNlq/TP6oZL45OzTKjFjj1PtekrbNsRC8
c3ei0qLQPkxm3Zi7JJFz8s2Z6af8N4CzVIjL7XwxdXKVxDxFc+Q6QaGlxmOtOM1wN0lAVG8ir3KM
B/jzubbP2kTCtsmjFKHL2cVbVC87PftJQ6v3HvhvWcSpodHJg4py67Gz4djLvYijET8uocTzrkQO
wPONtGnkV7gdRnZoGlv/oYaU53/0UsYN8K+5Fc9KZ9SfTZi7k1/YozEdp0E3yx3iCvFD143p9KbG
SGKkIsTrgkKIptxTZFCI+/qe8NnvKs/rEn9Siy5QKylGdDIHgIIqJ7p8kwx59wnmuK78JvxC+9Wo
wlKeDCUeNH9MVO2nwCXlL71Eqb+8NODpR4NMoX64SiISs9N7pWrUk5IiPnvU5nCaEY2gVzb6CXxN
bdd2taJ82LrfV6HVMizFCmIag4QeIcHL611MNP2jUVqnlHixeHZrREGmHZWK+oeBOqL9ZNX9HPpp
DAjgoHR1Ph4ligy1b46KNb/zxpYj4+Lt9tuaptlCWqboWxh9FjaTxxke0nd0CPt08NsB4U4/LjT3
EbE/XAXzvuv6dKPa+9LevniuaHMsLWmKTKTOqNlefo9JMpaONLxPrtaI9tAZMNfv9U5Dw6Gom5SI
uWzib1lRup/MAgD8ocod6bxzzckgCRhpRzzChIjVJavRzMov6QiH78mvkmgG3qIbPkF7bhwUhUv+
vyZtk5NZSs36gN+6+Z9rtTgjaLGXdfcIgeRbyKwXYMLl5+lwJCicQzhCeGxNNYK/Z2uhMPoTtmCj
DLJCVd90Nkm0bOvibTKpqXdozS6Jfewvw2ivqM2XesIaeT8VUXtS3OmLSbPlF6itDFpOPvWfzK7/
6YaDbm8kkEvpaf1TwTbqQDd5tak0rlaCDmiNZs1wGuxpkoM/yiYpfZFImsP+yIZqdm6cqE+OOqDu
gR69ld2/vrnXYTuNQ9Qmlk4zsBaKAcvf/yj+mV1EczK01VNL++8TXaX2UJV9bvCC8+SMSDFtkVtf
OJyXHw2LhkSH4u2CIl+XHfjUFtnuwj4BvEhU4BASB0m3J7t4cKSRuE86YZS660XsnhSdKsjk15Pu
zDutc9JQ942u9pzntG/mRZMjy/qPSWK7SSAKq6j9cUDDdEcEmz0taqbyqc5oGm1UM9Z14UX8f0n5
/1eDpgBwOWtdJpzUMkb3JBp3uJcERG8pjHuPdTU6v7p6UHb8C8VWDeV6VKqiFGkXwgg7Zn1uPTii
uHxSj5WZk1gApmtvuMNopHffiWzKoo+pZ7Tuo6vF+lb392UnXiwabSgoyUBLCHPh8a32SYG7A2Uh
mT80qeo9uoPblEGbGjw0MX3Kd0pVQeZMKsNsfK2Rlv42SqvGCkwxhYWf1qHa37F48dOUJH1d+FNV
W9lxzPXsPAo96/aYEiloKcCz+d3wjUaAwq/0vr6+2dc5MrUnakE0ErE4Bg67hjSJpok6XS2Uk2N3
weTF4ttgtdMv3hIsPrVRHCYt6t6WjWX9mqw53KjsGVenHQbs4uDnLKIWqBGt6m16H8tiHuf0oZ+N
SttH+DqgL1jZFGoIPfL9GKcpUlZGZFYfcI+xK15+q3mn9/CddqFMc+eLIaxSHHSHADfc9XMe5t/d
vIvfTE7olkE6k3LuShiuzehHgMWUQ8YdXU++2bl6+27wIutx0mNz9EfTDJUDYv0IzPlFJM2fpqWY
ZKLjZI+BaDW7PcSVEYkHWkie/tBNOrIBU5NK5YtsSZWTe9MYbHdHtcrD/NrS2gw2bxQ26vH1RbvC
3bFqiPxbBp0Qk+bD+pIshtmjJqYmD4Mtxtk3vKk9ac08PFHSLo/UAZIHj2Y17rfipxxd7WRk3ZZs
6Hrn8EgaJPH/R9mZNMeJdGv4FxHBPGyhJqlKc0seNoQtuyGZpySBX38ffDefqhyq6EV74e5oKEgy
z3nPO6zqUThHjC0/fvBB3YgkduV4rDpGMzdFTC0S8o0b2S1DNmBNy8pcfWMbnbJ2mlPr4miLWr/m
vvmX22BEDfWYBEhyIM9X0LQsyvCLdDjm3txZW+V6UyQb3Zgix1yzB1JfDFsnybW7cSqLcB6L+soi
/gOr/O9GwJOAdYlHK4PblYR49iS6IAWNE2l7VPGS+Pt0CIYl7Ee/82+WQRqCVOlpbE+0WN1Pu0Xv
sS1du77Ph0l2S6iNrXfbFkmiomYctH4nOzF2m85AMTmEg27Ow8EfdZntsrHoT/WiV9OPmHcc3I6q
9o+VHce4I3lFc4tSuVM0R13buDtHLto+1nJ5zfjqHCPn5zIWX38ohyusy7PWXiEMWghbqI+a775P
uq8RZprm5HcMzbX08Ysh9XqtVaASrO+XQdzZtbJs8AtBf3cclfY+GXlvh3FRCmc7IoLYNxJYNBQk
QdS7DtOJVxWn6WYRpfwGJDfeQFK7+u2dVwerYBtjXpY+NBBKlLNKcQbRVN2cdcc1SE9EwzAmIeky
7RDpDhhmZPZiCa6crdb6P/24whgU8BBQYK6bx3m5zXbi6lM7yKNYZ/lHBL2NdRhrsx8PKh/MMbTr
thzFsde1RHuZ3bJoHlobv/J8xq3165ICUH0NADoeRBpoybYKiu5IZ2d6YKPouX7ZlammnecuRbzP
AO6HELMST2yqPM/cb6NTFpxZZGso574DTVNPSJo4dOlrh6+aXQst27VladbROLJVA9zYk39PAECb
bK9sfecnBs8f9hNmgC4zIarosxXRqFizq2Ssj0hIhvs5dfQEIkjfFAeDkaEfDnFuJJvO6dslrOTQ
vKNBmPwdEjk1R37PIr1FX0OWDQwMETWZm74VDVEph2kxtGzTzKZ1MzqxvMqV/ss7RBpBm7GqMWDX
n7VMQ8VEHh/D7uh5rOCHvuZkvxMp8LBhzHVxbHPDuUcy7MR7zSyc9EEju6mPpOXm026qcuF9ufIo
1yuerSpGn6uREZ8x1Ph1a/2fQtfs9Jk8ZHti67Sa4+SOcBrlZD0SBfYgCfR9JFg8fqTGN286BxV7
qDeT1azU0ulL0kFivLLM//JpBZjprSSQlRp8zrmZ0jJWShbWsQdIBu9ZXBV6RrXs7ZYB/KIzF75y
xYuDFA7kymPFD4LdBVe9s6+5lmNhxJo+HC01Jl2kGq+aInIbhL7hZZZNFXaYcvTPRsZ/tPVrYNaN
BmYECQYbIefKG7l8APx8bgJ/CrQsF3fDmCBO9Mbtjk7vueKmWJh/bfTEHt2fXqJEs+nr0tZuPl8G
fzaPj8sAKTRj6XVQgsnXOZvXzPKkVVYzHCugbusuISt5Dpcxg/vK0EDEj01ua30IOasso7hY3PeG
16RO0HPS+0AjUvLXkJvtWxUA4oSBHNOddLJCv9WnoND2fMlErNXkHqpjg/nq98zssmIrZk3bxXNu
VVfmnBfURd6pyfQbR6n13V5kxeRZUS+m5g+cGUXe/zMErfGQFdhVhJMQfhbmcYbJxgS/46GrMCB/
sgZlSnhdZpa+UUtWV+qDiwqF5oBtG3HC6r8E//XjZ2YnWpC29ZSfcp5yl1MNLPkS6bnRW0xCBlrC
EJfp+s0UbqU2amZjCDNtKa0rJIyLhoU3xO6DDsxcJ1IM0j/eSO9g3Do5bnbKYntqZVTVqldfa6c2
g6gavZzp5ex1g30QPZBPWPUMczdLZQyn2U7kcFR+NzjpBsJUGhsRPDxfL0JNBkZnRLVV6v5vWyQT
SH0S1yev6eYCCCqpsbiOx7n79fmyXZ/ah1ULF1NnkL2Ko6AenEsFU4ZPakhi8xRgVdZ/0WtD3JgN
R9cmYyPDGjJt5tjZLd0yVK+fX/qPud/5tVfJCS6DfDncwMcHqY8BI2XZ20dGUvZURdU8+YQSoQZb
yad+qcp/MuT9KffCqMAJSQ0uRhEVser6Pmxzc5gQZmcxpAzs675S6nGI9WPiOzthpcTYjXi9HEup
T/6zyfwu0svB1fRQGUWpHYeYbD0Tf7ZnbWAOu8nLYOhOWiz0og5jcy7j0O5y62USqw1Xiid8GxlB
ZT0Mkw83q5DZnJzAIrtbP2UEtGUynAyRNRpWvvVQSrk4TVk9LVBvjMDIa67ULTzBZno1wVvfBuwg
3A0uav27hm2Qd6p7YtWjDHfod1+UgBhl2Y2/ynjmrICnjSSOPGCr3NfoWae962nNsagd5vZDadr7
Pqd4OjBWKcwN8ehVyUglQyN4arAuppbp6V93buHMwVFLaq3dq9bDZL8JsGlPpT1eczf+Y9B89nI5
hZDy4lqJgPicrFPqswOnRUtPZtcM2Y0asqox6KTgTIVB32Q3qUmC5W3QyhqrDT+rU7OMus6bdgri
LDUYTsInyD6Dua39oc56xqWm/sURbfDgYOgEn8w2CzcJlVkk+T0cp/mflkgbZ9utSXsBwUio71w3
f8kXch/2vHKdcsxxuyXfTH0+IfvVMqaPkSFiMw3T3i6cMDZmzx9CqBMZvInP1/tFyQWdiECTP4oI
sPTzA0Ia09wmQxAcPVWq3w00k727CIY4hh0/Eo5Nuzxays7Qx1fBlc3zj0b14+uA6Q02y2YOjo6X
/cdvLfDmZIFi5B9VGcccJAPeKn3Uu1n100vrLHmlMys8sPXA+JF4gyNeewpi96fjKwFD2fbnMXI1
0/gBkDEMXVgZ3vxgqcQbjVsjy+fslQ4HY/qw8ItRTvj2NtobK20BdXTiMrmP21QXG0aqPurZpRvV
TthtHrwlJDE8+PFi9dHQ8pF2oRuD1GmMLep7+BN1fiBDvP05GVPN+OrzV/LnmZ89FiQHqx+nDU8Z
w5SPj2VxMuQWje4cJ9mUNYU6M77g3nBauZ3Kpe13lteORNBnVb5PHazcbI1vvQ6hSbQETk95nwW/
2w5Dg1tsLIUgTF3LtG9B1zLuyErU8zuP2t/cGE2rT1lUdpkun6fObwdtWzNK5wStTPShoVEWHBaO
n9nt3u6ChAw6NQXud6eshPFitJNf3/m5SLDq67OeN+j4M2PnKRP2TWdh7/0CR7GyHnPYS+NpwHR1
DJ10ImFdGWJ2trBLaqHCsjGNjSn9pSISQo/VC+NfHqvtjd5TV9IF3Qdenj1X5PvFMpzcuWso98nb
/lJnepaw4c6tmrcMJe3sqxtbtG09X472OrT2crSGaspgJrVJcIhtyc3OVTAzf8OzuvtXiJyY0aoR
WvL2+Xv8Q+o+f4+U3w6sb0jJKGI/vkesNSHMSmkci6YXZeTmnf+Dcisp3pferIp3w8+qNByMeNlC
cJrFdkZzoLajxwewkZ6RJl3YxXNvYtM1kk3febqePmUYsL4m0DzXmUrJ/Od7LZzRe0nSnKPC0VVr
cSot6fi16QsvfW/TsdtWa+8RbAMkwEEUDBmnl58s00vQloZgQpOVO8xcGDh+/gj+srtwTwiO4SnS
0p3D7VB08KMpg/noarHf32I2IB8tzbbkHd+cqR/tboQaEhDN3N9lg76Ia3rEy0oCyhrgDXjWypDT
zz4lxdARoTLZxNLV++QuH/TkrrPlMEZGEevpds5KQF7oQUu3+/ynr73qx5dPAbFiKavZNJ6UZ71s
WtQwK2WdnRi8EmK2DCQ/TyYGfGAJjXdlJ70YAv1Byj36K8hQrLfzmN7B0TtrkLF/NJJy7Cjl/cRK
DnGRw+hh/8baUmIy60ZYfZOYCySqOWyEmmbsSn0w/X5TyLlXx3bOpr2PiMwO9SXJxicihQvzhuWq
ygK6SjX8x9Bqfb1xRjGr0xgMb46Dj98IuYQ+9oujdiwm4Rt7ZnN6GXoLOqPn2oEc3LvO+GbIVRz4
+fu56McQcEIpB2OlNWQquP77/2mQS7VCsHJJT0zCGrVBsycPtp7a7h62/3IY8sm40gFe1uhckgsS
Dw8cflnWVmWHyQKNyKmthS1/BaMyv6OO8Md9EZDngBJ4MVIOnLgyCTMCo4mYqELuojfPHAVqs2aM
pTCAl1BxMCe3eS4w7V2S2pk2dlabLnP6QLzNGl6D907i195BtnZnXVltf1naxEmxypjh8ad1XiLr
bj1pQyZOfprJ6R/MPJml6TKBqRdS/jrjtQiFy20EDgaoJE9Op8syzjbSZBplm2YiOw1ZUNs7XpOy
NyPVc/xIIe2LB1+PjSbshz79KdH29E//ea2sowxMxVZkEK3Hx7VCc+VlkCqDYyur7HaKF5f34+X6
kyTb4s4sYnypP7+isT7Dj9sHXHLOQ2edcjISOPvJth8UTaknHo2uQRKhIPxxfBLjmkGj6QRyfy2S
QfRRPnUCihDzqSFyKif1H41kLr+5iZHEcNZG2HUv5ThD8zD1uXSvgZd/WdIOVErsAUBO0W44Z/C4
rimvCdwuObVBTNkdztqYL+9wXuW9NoOEhF0pFlhzleWFeZE2D6sga+ViDbHxkFbNUCU7yDvacHIH
kLXQNctUuw+qwhVRN9d+f9Amy/mpxYbWiY3kHVQ7mpYxuQIsXJ4TOBexIa9ue6u739luXcm2WXot
T0/1ZBi3WZJ1UHp18mgPgijnoQ81WL/F1i+Cqrk2Xf1jqnz2rh1KBBpeHiJTn7N3XVpOludT5h1V
oZpHFO3jV8eveuov4sbNLvQalbD7LoPuo8wZ4thlu1K24E+jzjYOMVCnMZsxpJhhuHUUP7Iqfyx2
UXavGcyI5Q1OtZy3vSaC+lvbztbBcfMRLu+g0rWTHxJw9m2A2bIVTUuJn1sNJ6rf9irQplNrlLJ6
71qtEd1DqtK+77CsGrMqCecmr7UgUqNbeafJ8hrnnxHu8w1jo8beEVQdmCFnHr9hQdDXh1AUqh98
qpIdzAkWN0rySfuuLD2Zip3dFCsS/fmH9JcX66xCVw8NFZqmc3ZEDuVr7cOTk89WVW60oKej8dMF
1TADB7Vfetff5ECg/9H7i4ONMx/PilVtGQBnnJ0vzKppoRJY5yiRZE7rAYO6G9OaW9A6LQRvy05M
Tq/1c3/pqfDzp6dCAg49+ULfSWYV1fcYL0cfCQ5u5LDw3G43wzoowrrwx9/61OBpP0LdDG5j21/u
SACpyJPsla2FrrShNSmR+ccsm/3tSHXqrVCaEe9w3BGkbutBCfFOZzr+Jc5zkPi+L+f+joLb8A8x
OMB8TIM5c4/j7IzDj2KG+HuveYDPz0tr5z/GqQWp0FqVYNkXw2lTW+lDKXU3vY0R/bgBGr5GPPlz
Qnz8xFZuDIU4BwgjXvOszBjMUiOyWw+ODl+McWPBaOg21pBX83Nb1fh5lh2lTZklwT/0M/U36Iaj
P2GolC29B2BKvue+qjLt19QUcEY+X6N/uTu+fQvDIahX6yzsHLwbO81JY784TYVc4jqsskbhGG0I
eqNgyX1vnxh1f0fighu/ms1U0hjA2Rct/A9Dpv8EJbjpBoRZ2D/GuemE/Z+/IjBXSjR99SxZtYEf
D8ABmyKUjmVzGh2V3erEwLWbrqOgwUYIB/N5j3UJVg22klnVXak2Lgu1tQ1GwYHA5S9Z8KQCL/kI
kxQ2eO//ixBEwR/vxKHLwQZDw22EvbvyPi7GOajQgVFpHPyVunw+kjM9tCxZbJYnZ3IzeociFu4h
iJW/70T1ZNRy+TdneBFC35n/cTuFVUWrgvpJZ3TXXIHwLxBmDn+GkmvOJeY//vmj9zKv6U3RgtO6
i66i3DfREnWmVn5JEmhFUTukDLcwlSiS+VbUXvUjqw1bk1du44LGtL55sDx6DCxPLwHmPJn8xiz6
4ZQtozaLyBwbfdxQYvsTrDFnMuxHh/nGg4Qko0UQVp3iSS7tiL5GlLO2aLA+cP2Gw633wn9pazXa
brj48aC99oVmx09shlp60y/F0hxWMlj6uFRd617rONyLBcVZgAkWhCJmvWsV+3ExF7CaS6sV/Smp
sGj/nllWWj276ehDOs0C89b2ZlHDXWTbhlvBuHIzNoVQb5gw5TvhavD3ObqMNo800PAKRhfYWcTW
7n2LDa+sXvRCVc+6mDlvimKJv8f5iMttW3PAbeqm9F+FR2MYtsbMqZNZdkzQdVUUmRvW2OTYBVMo
21a3DsbVVqSl8WRZkZ75hjZsBkRg5SGWcenvFmU6yXcXZdW4wZVQd7Z5bdRMjWOSWeLF7FHuOE4l
y/vEKayAaOTA/h6rzNBuh8l0+2etmIgZzSsXn9GUXI4INokpDoPTiQ7hGrzUG8nn0YaGsochbPRE
BFtjYaJy48JsiA/pZDA5dAqT0g6Cg4dd0hAsyw83h6b4xwikSRqygDrTjQo398s8hLlcaF9cSKIw
EVOrgzT1+cd7WU35JDhAW2HcBo2B5frx9eJAAp1nCaxTQeZ8ld9ovdG8DbZeQ69XfgJnecBO2gHZ
b8gmMbeO6DMnDqe5g9/uZcbo44fvOzLkq9exgYMY/DMd/Lm+awqVd08YQffzvjbnwgiZFFRm1MGT
eFLtOAHVQSKy0sjXCN3Nt0afi/lF1zXbf8+NLv9tEy+B7MMkYzkySmtOI5Np2j+imb0pnGfheFss
OWS2QXcwBMdKn2oTrc/YB0sf2gnzhqi2zdbJNkgMNGMz63qVfDNl3Z3w2mwTFRbooSwZJXA/nybL
KPzo88d7UU9hq7gCDKub6V/U0xj0uQ66neSkuZUhf6bO6Ed6PCgUfkpqG7yWKepw7bSunZEXPSAX
5gBnJOPRsXMUfHytQ9owafLd5DQvqfKi2tHSQ+8qs/0Xzrvob0VrNN6hgwNZRzMHxk9HVe63pWjz
bgj1KQ9mAidoUgM65RGWQ6hEXcmb3IU5fpvYBp4c4QCt8GdKoXBNA37JdcEh2mFoCQsUH/6LPsmc
8sUqzSo7kUSwpOTaz97Gmh373rO6+MQsDAIs1ioxACs5S/sSeC+N7MywQpBaD+0BnNUr2NzlLJV7
WpXJOjNpyLDnQvGE1nno+EhObCnDjLbGtrOoMerOYzCUCC1CA0M1hk7D2vVJ2/2svDj4hooCCwLN
qpV8+3xpXe7L1OlrItxKuOR2znqwZPCoVQl5OFEqLnoYML8ljyA3PMYgnn+jk5F9ZTH/oTN9KAs9
aJ7+SlEk9wU06GyvKKgLi5wwpJOW+00KI6tFG4a6Qs+3YMS2FYGri5zC2S66dIxmqXgOG7+ANGiH
ZaK146MhHLc60swkEE8gYgeQ42zQNBX6dbKU6ZXv4OIzQPq9xraQ0QmTgqrg42cAqYNBqFTOyZvs
6lbmtffiF8PchSYmki/4ikx5iGGg9lCNqXdlyHz2gtbv3Vo9DAzoNwYn5xkMUhgtERJzkz0DxySP
jcigKmuqZlefRLODJ4e86vMlcc5f+HNJfqVBH8V+TgbYx5+r3M6U/Cj7KRcL2r5Kqy3iF12M1Q8J
tkQGfkxOsVtA8KwdYH+FQW8cp8HwZTGg4Jwav0WNlwxJ3d5Ku7Cye0mv+tjFsbm8cOeIhqH0l0sa
avVsBb9mj1Y3D/N5EnVkxOVs9aEU3eTIKx/fxaM0SdzGyZHOMGBPODcA4nhqY8gf9nMbg4wf55Ec
0rgtEVHWbZAfFAKt988f5fr1/M9SxwIaIBrnJ3gK8NsYq398kqkma5/wmflZTlr5T99q9bNHjPKe
/I9rn9XZGcGloLcgOWXQCvMIytDHSyVkwI9CBclLkzbdl1qZ35Tw3WNFlVuGMpb51tWaa9beZx/G
n4uuJpmAUDBFyWv/eNEOXhvqjjZ+Fr2VHIl44Vwy2vo0qdi5d+mEj2018ynzUscrDh+Xj5YpL0Ux
hEaI1s55u7CYE19dIdOXulDigLsAGjBj7JKHuMP25korBs/l4k3y5dOegEfSEFy4NlPF2QvMSe+5
ZxjYPUEYVm1Y90teKuw+Srv/rXs4R4HL+nqK4tbAMXcqyiQL2SImFH7sLUYKWjoYFX6+jfbLb9tc
7HohykdFaHi8s+A/g9loGeCiIdspvW39vLeKkMp6oD6SZEbAUE1pA+G4jAJrUOTIN0rRGz1q+EnI
d0MAYd7n6/i1jNLcNqaHYWV8hoOG28pBqp6kLdxj27emFOVrmxVpgfpDMDxf4jFZtonU23cj8WzQ
KDfrkmjOemsEoajy+76TKLqzvNch0adV99vv7bkMCXxrhjtn6LVvmWOP8h7hT/9Gaat99eF0vBeL
YWVbzAaWR9cpYztKxtQZiCmQzrPNaPUdoVz7gpapAh0a58CNULeDmwjTZO5YzEl6pyxy84Dfizm7
JUepfpaxIQG8qn5xNhSFMmoCmEi3yYyhfyiHctEj2ltVbnV3WpKDN896pK3YzFs7GVqwZx7Z/Ksy
P+erKPBL2Re+rtKXykga7Xdnjm39yJGbbaD519POCbJaP8bF4J6o8wotpLEa/uUfJJvD4qn3wB2V
tbUHSXqbZurjq6bm1vxSd0112/UwcW/xJbD8Lea8lJlzashvFtt5vcW0AGOqSbU96Z2Yylphg9Iw
3fT8vctwtnOQx5k54+77uUgWCIP6bAaP/lTb087Hy7s72UNiilenz8p2E3tkaEa9kVjFYZoqTqU0
hYcUOXbtHLq6Kg10pch1Q1nLzN47oizlHfkKkxO5mPmOb57T5vEtrqWjOW4XMxYL/VbjB8330oSD
HjptUr1JPBvyzZyMBGzMfgovpl5pxJZZdFCqcZwg+YP7tMLUDAhVwOJ1mTairv2v+MsH7nvboQzb
4HI3vLaJHWTRYGZeBkjkVgT+DsZsn0qfGfUN+lPxQyaW5u5qSqM+jUZLjjWdocreE4IwviSWbL+X
BZhIqOlNhUAfa6H7TCT+3YAvTrUl5yz2vtYdwsENJo0zsJLZYM3gsf7TUMzBLLBNkM4vNv+hf5KO
mu6lRh+8QV03OKyldfhduoMP+FNbxlcaxkF/zIfFhdPnCdd99uPWSNBYlOqkOmyCD0WCsTAuQ2Wu
WklcDZbTW3oS3OyZCk3TLhjSxHutx8kO6AE9O2XK5FWznm3cMvH6yEm1ytpNkO1gH/UIAg6NYLHx
3eTlBKGo547gRFvOXUZs3NeuUvJ9FXv8KgwWdwQcZE+nfgz67xVerOJUxWNW30xz1WBANrtuaIts
8m7yvnTKG32KtZGDuBJfHQn8/SvufAhrbSFpH02Zme8tBi7xIW9kUIUgdnWxUXROYmOkY9vdoD4s
nIjmu7SfUKEy7cytTg3vcT+P+e04tMnykkmnMA5VO2OeinRFy/dtPpUOY6sGBTHrEd2vz2lxwGd1
+om2n1xQ/LjHHD9NIZpIRxk6bgzghYm9wUvSjT76sX2jpTJLbj0vrmyeoJnNkIdKMz4BFwpjM8Qd
lf4yeXO2yQiIEjsqFfcFUK1ovjKgBOYjLwUblRAdrLXg7Wpb81bLzHRXrQDz62DFUt6NcZWpqDT8
qkNLxHCZltB031TcYn4QY3d9J3mq0tlgLD7lR6tJjWUHTgM8ZWsGI/7JcZptBpxURLmN7U6EtjNz
nwMXRnCBEJjpZzS1OdanRp1DC63qGcnu2Jjt3sX25Xc+C/V7yZrq1TIMcu/HgBd0Hw90r0iHdXpU
XdTahJWK0/9oRoRd90i+vRFriK4wI0hjVno7D7oGlS4disnbYHxQm3sN4wT/KW2m7t9aBRnoeFFr
vzUco0bEu4HTblsr9q6ZMF7WYFRf5io/wB5BhwH1sWJoMyMvFIjJy4KU9ic4WgpnfO0tZVprEYp0
/QqGdnFBgDxsmBnnMb6jij4rZlu9zzSkO+aLIW1x1yrU6ErYzm1ale0tSsBrzujnDGi2sJWRjsck
pIDVWfQMtvVqLLXR2scvTg2SFqUgPbycYErnkBYhqXeqFu4rJAnvH9uVyJpMS9UPjMHsa65V5w3w
/98Kv5viczXzPifKeg6a9jYb4xe7kgprMru69/22wXqmQnJpFJXYmYTIb1Six98KMyZ11Ois7+ks
ke/7C65Bn5fDlzUqLfX6VDDFh2V4Tg63LeZnIKbWM35RyalPnazZ6DYu9ZMz988j2hrseWp5LZvu
Ygmw38LQ5REYGGhcsA6Wri/NPlHWs0oDKrElTXecED4Jbkt577r1y3//leDG+JrjbXrZPqHSmivL
7K1n5Dz9d/Lp4BJkiQToK5s5kg4JAG2rF4+fX/WyFF/RDlgvng1qj/zw44dVNxDvIUMWL46kuwiT
oMWMri7HB4DfAfunudHCoSMzjlAO/5oL5Nqyf+xzoMxhsMlAZR2+nePlomRBOeXoP0vVYAaAGAul
ocnMubOctN/I3BaHfpmkBdSxxF+Uis1rdIW/3AKMJzzN6PFWl7azVmsa+w7GQl69DFOuhbPKce5W
xjoCT9qguXXlUoWJrryvVaAFIxZYznhlnH25zHzw+j9OXUyU7fNmyJsLfcxbr3+ha7H27hCrIXR7
w74FQ6yee7O7Rpv+s5WcPXZAlNU2gPwfMMCzzdRrmgG9zdi++EmaTje9qvybtGUP3DhOonU/kjwQ
D7gZaBoGRtQ0RqV3fqSQ+4gNnp1dRS4o5/HWae3yt+F1XQOrIW5gNZCxoO8z0akTuHwZRJ+v1ct9
APrC2oTTMrpwUM/WagIRmVyRtHspoQc0VP0y2E6F4Yeaq4/a1mYusGGjgA7w+XUv18gfKBD6UwAB
jdX68RsJOl3jkQ2Ep+BJRIMUdHW5H6SPBH8BG6duHcDZIzHO6qvKZQteuTCDuXIXf9mWAdT4/by6
NRvAO2vVZ8tRpAvZ4h8DU7CTLtr0GynkKZZgDu4A2LT2YtPWLhBPbi7zbZIYtCJ5wIfjmI3+c2Ay
sv+PDwb4D7cipB3riXUxC83jIGg7Iy3+0Vq9m8Le0/wfQ1+o73a6OCf2la+z01sHeGL6DZNap7ny
SM4/HfywUYeZAGxcflVUnL2Y2YydQhbdk9aKJr1FxN0Vj15TQUXB2YDUBEgOeGB8/qPPVyEXpTaA
igFREHHQeUJDlVSizArff8xxk/s1DPTL+56/NfcmtEW1daeykztLlW135YQ436vZKuHdEae1xumB
652tQ112s21r0ErRrwU/46F075oa5sI2MwMVbJ0F4nCBqZkNE6+f0ysV0TkG7TBMANnjHKQGI2zq
nCBqL33H7NtJnuqqnX5Mpob5TLWUTWT1Rf6NKf2wDxDZPAU1SQuTncvXRo5L6FN6X0OtLqol7mW1
XsfrnUHDim9+fPNaG9u9PnXFkwFF+tbHr3lL/5QdYnxNj5aRdG4ogyCJ8d7ry33sL/nb2C2xdfh8
LfzlPtakE6Kr1hMM54izV5IJw5IK882nedSrm26ey3u7mzw6wKJp3hl7Gz88e+pfrMrXfi9dk+Cw
47x+fhOXy4L40VU2R+UILHfO6wpyfK1gnDlPcmziOnIrmdUogW39tdMHe96kNqMvCNqiQgFietLc
fn79yw+CcxPKBuNFBLDkUHx8FxKD/WyCnP6E4Vz5lBtTuVs8GURmXNX7wlLaDY/o2lmwPtj/PcPY
/leiEDHFCHIB8842w1hzrLEpE/nUD4sMoPxXQROqwtFuwHSyK/vcxT7DZXi21Ek6jn74CH78hSKv
zQ7ytfGE0EomITwEUIqyj/8VRN3vEsu+Nrk7P3HW30XAPcwgGJvrgPTjBfty6lWGGc2TvSzBYRqX
6s5NJzHfF6gJbljH+VsfO84W9NbjC1uK1L/yUv/2k9nVqYmgozACPPvA7HpmuKS3+tOCx2u8A+0a
5/tEkrkTIycwbgpY/MWVmcXFQuZXo1bl6eHTjXTwbCEJaOFln8/6EzlsAi/CYYFSmBN+EOk+A+sT
+FH5FSwwLiO7jtNfny/jvzzz9SxZfZQgYzHb+vjM3aHlm6k664kzrR5CDCa6L80aKJEP+GoeOL2y
fZWCT6GP9aIYW4ebz2/gYkkTWrxOazCB5ytm1vXxBhgzNPqsmebTkg1q2Nii0eyb3MA4uAviRFwp
ps617GtPSyvNxmXys1cDiY+X69MKn1UsSZ4qiBR4rbXM8xaIB7Y61VIO9V72Of52JamfFv4frorD
2oEC+BP2gYU0LhlH6yCrVG2hGgiSEYKxKKxwJBatHqPWbnrI+v2sNx5G9U66axo9YySeOTRUjSf9
sDF7SP0lucJk0LrwIYqI8opw2LFPAcNF04y4zU2+cDaTs/YHQ2APD2KcsuHKUOCc1PXnWcBrJ+Jh
LWjohM6exSiG2lpi96mYJ8CmsX6C6sHYcIgxoa1lTOWfisI7StHU234a1N5u3OoHXLj5K3aJ436I
pX7tptYX8GGLQxROx0uFQZTKauH78aZQp0Flw6fxyaiAufeIXrrgJDWzlEZU+JW254E34Iuj0Qbb
hvGotk/YxcRzZjTVNX+zi02em0Gpin8qsAhU/LMdaR7JHVmmenkyzSotcARM4w2sGURdntE4W4x9
VJjlsbX5/Jv422Xx9lnjqah5/POaA0cAD8L6/1F2HstxI1kU/SJEwJstUA5VpMgi5TcItUTBmwQS
9uvnQLMRqxis0Mz0bNTdWXBp3rv33Fo7O6AFrVCxW7veFHVCvVqIZlDuutqrd52Q8h/TZ/k6WM/W
DjcrGofT9WP9y3IwtVBLGvJdzhBP89926y6bpMVTtsvgZNzKK78kl6zvHxI2BuRwwc7+cjVjsavQ
4gzqOZJL+y3u7LQPeqpTFSW+ItlkMluy09CP4ybpG0ffoh6hVaFVWRtqaj7fua0zD4/poNpf0UsY
ui+UVfc+xa26aW2ZzduxoQ/x3Le2h2shaVNnA71THFL4PYNf502F1mJMC/uAfYkCNjZGmfrA4vGS
39i0vzHLc3xZW2IwGGhrXXxrGhquvh0m49xkXrwtcoCvtiHg27aG0RwoLheVjwDD+a1UiXl4/3W6
FBH8udEoddebzB4eTu/rx2pahZd3XaSfSfJIO+qlXh6RXOAuQxvOZlYYz92QjfsJ2hdkNsWq7j0K
jwXYaUs9xcniztvYkn9ygCFr3mcgox/ynAyaG+/9G8svpa61MEF3lnbRxVqgxTCegPNr53Z21M96
FZEsnXdTH5SQ66pN67a3Iq2vHwuqa3wBvInMNWxzXt8Z5KEqDsJWP0OwW+KHvpq7TySlFfNmcgZN
crhStW9aOSdxaDid+fn9B3O9+FKBoc7G/6/C78u27CwHo+HUpZ97shmYYTXrpxNZQ6BUqnlQILxu
KAN5u66gMt4p9nLjvbi+3eiM0TwjmTRXTvQ6Df31tXOVJpPrYpzjBkrRUDcQU61S/+QVuHboMphy
ubG/ul7s2biuoAuSmIEWXfbdi0zvPcIBzHMEvWkKcsek/VdnVLTNVOiP79/d61mUwbDkcELhJiNF
eX15kB1VvWsq6yxnpMsfJkcqv+miRBuOmep0D3Yw+VhK+e8bGqICXI3/kSVMGf3yY4vbTCH9wD4j
o8//UxTchQHqM+dojmh5bkwrb10jYIVVxECAB0KN19eo06QZAQXa56bTkVxnk6Kc7SFSH/R8xq+V
cBTa1F0/3agGXJ8AeWfXzsS6JtrgZC62UXqSonupI/PcxIu3BLMJe6Pte6cJrNSYNlVVdr862q8U
cxVgxYsVbzkc6d/ef8Jv/wzgbRzFCPig6fn68pUaicCkOOZ5gIZHFpSR72xlNEv8IpVy0mRiH+1s
bn7OSep+wP0bUZVJb63W1yUCeklMrszsfKbEn17cDKj5shaA+ngIXS9CvPA1wNHBiLGzxikUMPIR
7ccln4jPRTJLC9Mbx2WdUJLiQCtDzOf378sbH7bOeurycVMu4KD4+raYrVkVeZubZ1GSpau2abKT
iFy2mePldzJq2hvz9vVnTRAH9FciZBjVvrQRJxnbXaDM0eMiWJjhL5XNF7UAdlKhWG1vzCHXkyaH
Bb4vk/woF6HnxSvvRXmiNHqTn7WpqfoHSf6jsefkOGwMW0lgo7rp4GyqRIhvNkSpr546oP/45++O
AyItEiZvpIlXfSuJMlKprbk+131HQFWj90E2jkYb5HXpLvsI8v4pj2A+/eODZZ7mbV/TTjgr0qh6
/WA1FqUhHumW4Kqbqh1WIZ/CYwjrr+l2DcqwG5d59SJh7SM6kxgBvOF0Si5epFotlRnWQnSuc6KL
Q2n01UezwbWNeCDu5DY3p+XfzBScQxiSG0o6FhLaqwNatdQRigXXO3cWMRlh7VnpXhQOMOnGqqZx
ry62md+4rVdF5nXQtcRoMYlS2L3ciSY2IvqiLuOnQtNjuE9Q7tqv6Bbc5ePUTWa2aTvN64668Ip7
SPDU3WYPCnFQqmo5hQL8otgOo53cCsW+etfp8EPtwhe2Vn6uD8fJbDUcvrxz6cj+U97CUUMC4dKF
79LOfBhErv4QmG6KczWU1RaXTXrjPPbGG0C9Fwc0hFGKbJfZUINWitqY5/hpAMx21ONU/xbVSA9d
2cZ5kGtFfMvJc7Ul45rpSnEGxI6/6ipfv+NT5CkF/TPvTArEopxqoyjDonFdvuYJDnxO+Km5SVJo
TwGnC4wH739iV3MZnGL257x8lH+Q3V688oU2YKxGf/KU4AAl5TV3in3X5HGytzAU3Pi+rq8VMPJ6
nZTyKa5fnsAHQ6ZVNIr8KVMUGTaU/T4uljC+c6L96qGk2hVeDfiFphJdl/ev83rtXJ8pTD/2YYgM
rk7/Rt05sVMpjE1v+XNULeYeEpwaylFpv9mJVaPwwk0nIwW/5lilvye0HDc+9jc+PBvyFy0FCqir
zPRis1TZg1KPqK7ORgd2lpgEQ8rndCL98wENM3V0Dc3J9CGl3ryShCclOphKlU++RrRCFcx6ot+1
o06a0Pt35xLJzTSEBgDPG4b4P16Ni9egkgSkDG7usYtjad9CY7fEBo2aM/gF5Dq492CpI7Disdqf
aF2nIpDK0G0TrMbxwW2UBQVMNpKezbEwQ5NVT+UXiHeucQTtpJgIY2Y0wxlq2F3veNNvhIXDoywG
c3la043HAD29aLYJFKD/3r+26/0K10bv1YO3C+nauARIZVm+wEwd+MJom7QwGMmKsFEvh5Jphnpy
Gtt73FK0OGjcnopZx8HvtPmdow7lja/tav/KT+GHYCO3TVobf1hXfx1BepYdx6aqeMbYa2EbKoz4
c2xrrbPt1JGwptJ1MfHGdps9v38T3hiYRW21hGsmZ5HLGHCb9JM6Ygo6e1arqSvzMP6aouAb9qYB
vZUC1PAxiRPlH/Pi1/eKrx15PL0cwg0uAZ5MBICViyl+ktLSSl+dNRGgrxYawN4pu1FafutJmysd
FxU3hzz18oTnNjhnBy2Pn/qiiF+wjHb5Xg6ZIR/Ix/Ks7UzLHZtRZmNvJ+MsqZ/pkSvNxtByYWw6
VSg3vqu3Zh2OK+ty9sfadnlwUOJYmmKwk6d0rJxPDav5h75WadFoBkrgXKaE9xT5FJalGcGdUoYJ
H3Yi9+8//T/KqVdVRt62tX20lqCwQBsX8w6wBjQQMvbOo9JXTWimZKf4dZTruU8Fylu2ZVoPCM7S
vEVjODjW19jq0AQ2ZpH1h6lWquhTZMwy8hWzAFgNtSTZu55wHvQ+KR+hZCSlXwzqIIJonqrneUTX
FwDst+QHlC5z6vdmGd8vcVK8OD0bD2j0FTEVHvJnMn6NLH121bRPArx8LmpGC0nKpnHzeuV5mZF9
1Eg221o9tvhd0ijpHEQC/93eqqWy7wu3K8BHEVlAYUuNvA0d4jr9SWiCOMBbhTadk1GSBd3Ae+/r
adeBKLW0LvFXhz12Um/MVOrec/UIb2WY7yQItXHT10oijsSXqMYPwyrM+djJNbhw8iZb2wyJW6Pc
TsXyAA/W+N54lQYCK8/ST+8/vCslB98QFVnaUnTg2X47xusdwtDXhaULOzpLs5p/jXZqf05ReCcb
Yj9sG9N0n5pBXZfEjEyzzJlFOpjc/+msZ2sQjlcWu7yT7eC3g5AfTITMsT+4df/TgBiQ+g31sn0e
1d2tDNE/x9G/3jq8sauzSgMfi0+EptrFcRU8nUUaklodp3aoLVoBEheRtjjqnlvdP7EEkABlrRFA
WGpPs9WXOxS59UFtCFbC7ib3s9lqx1G1prus10bD99gZ3NgYXMyMLHpUxFQKhea6Bb+akhMgxhlm
j/YoFnK+3aJIf9Wwqw4zyphto6v1Q5Ern99/pG+MSb3ZYrvnMiqjv36i6PnqMerYYBZiUA/p1AxB
pOpV4KD+OGjsj/3UcIYbs+PFTo8mEDqgtYuKZxj4k3PRaWiyBq+EK/pDZS7lR8uJHCTgsMCk36kA
um6sdBcb6f+PhgBJZ7pZnS4Xl+hIT0kcqfaHhuRA2CxVqvq96JxmM2tTQovIG4xbSNur28oVrtQO
6lG8cKz1r29rrA+jEGSbHFDMWF+8Gpk3k0icVx9M2kmEMiltQQkMB/CNd+itW8uSA8UAlczax3k9
8OQNHhHpWn+oZddunNGqlx32jLTzAXw6/3hKpWWxevHWfQTHBpUe6uvRWpvOQQUSIizNKdlMuZ1x
EpL6jsjo/9oGF/z7L+sfIserz5jxEIoyIN2LNa3z9Xh96Y3ouxebuTTLClKBxBz3aA1Wicwjol1z
DJx+sZcHO52bY5srjX1XEK3RPIqyBUchFi3+TqaHnm5aKtvEUEoDlmnmIXmlOJlZ31yt4GCHzXba
6rMJQcUe6+xjlSEI3nJm8bxD6lb6eZyTjnDICnvPXdV69njw0qJMPnkzSWAos2WEs2LLC2dGP9O4
tLQfCZTHkdd8rOUyBkLtZfGznQwHa4qILewCZWaJZFM0NXqyqkojGYi+7H/qkdDTk6osXrEjoMSJ
v+TQIPqQcPhmI0j0WjePktXOYInDZIz1V78bmcK3lUuzJWiFQVtTH52hFj74Kg1jPvn15rGa4wpx
AXWN9qOTeXn98v7DuvrskA+yw6VQw47LYNF4/aw03EbT0i9WWAnrc8o+61Ftte5Yy2kMWmsc9u8P
d3Fg51VkONosHKzgIl2lcuRkxQEMoWeXt8qywYRv+oql1lujzzU/UpX5kJZy2cQ9+e2RZ5S794e/
vto/WHjqBR4VG/Uy1FXRTIAE+JTCuY615aOeZBptrlJ9Gad26T8UMzny74949aUjSVwNbQgmKFVQ
bn99f710wBRsFSkXrBUfaHBr7Y5WqvpdSWVab98f7OK4vH7o/2ewUezl3HzZvC/rWgITmUHtkplp
ABgB3gOuftq4ERmjdIqbbdW5KvQDpbylunvjQrEkUnyjnwCM+VIAZ6WjG5Vs4pjSpshfJ3mwtI1x
by768PP9y1w3nxfzy6r4p7i5WkopRLy+pwVBbxATWvuA2Xz0hV5nxIOQMpbdeHZvjEMYPQuEs1qM
r85AVLSyDNCbe4hxcplf2K2O1rFsTbW/tR5cLUTYLOn2IDgmQICJ82I9SFOdsAkidA4oXKIHQJLj
kxq7WPzKqlmojxdYYbxxKG7Uwa+fGVgjJEXI5agkMu7rGwmRIrGsBi2RU3IU2zkzVafdYETd/aBA
iHt6/7G9NRo5ShxtONlxSy9WW8hvJUzeSEGF6WaS/hLlIg47bfJhLvvv/zoWrwd6GeRCKNkZ8/WV
OcISBQ4rD0Cw2v0cpzLa9sCmEWg5s/r4r2Oh/uUWrvV9RrwE9ZdxobixMyZHN7LA0g4TKY0GDOB2
IxuXQ9L7o11PYXzkUHTYN6BJ4vT/+spWUp0NhToKm8IzD4U3d49qNosNejd3o+tl92+Sh//P2Cjc
HOo83NLLDrAOj8zMvdgOLa/wPg9qDQ8klWgmcXjZn96/tsvz+J/BULAyFG0Zk2bJ64srbVhViizc
EEdU8i0hSvUUV5P6TS3N8ps7KPJg1Z6ek+FTuXclOZn7iPrFsVxM9cZKcT2VsjVkjUBrQ7/9Cmxs
GaVIJ4wZYQVVd0Nay/wThIeza+GwPWSaJHCwAQR7wGqVv7x/F66/E6YcANf8gD+B9Bdf5cKmu0ut
wg4VFvwjR0u8niQDPzu1uDWTvvEyGfiYWJTVdVW+jAUraRaRCshQTWU2O4LI6o1wK6TzYz/u7Zly
8vuXdj3P8XnQ8sXJYq1N4PXS/ypngZ0i9HrW2G1gzDT8UWTdycVtEmidSqjOHGV5wF29le5xfZkc
m1BJw4jgkdGTej1sX7VQVqLJDB0Ser8OWlv69tKT22F0agCnT9v862Wy3f5jE2NSx6BxUT3xltS0
SfEkqqQwcRmOqb7xzEQ+RVEVWb6I4uJR6fVuuLFeXb84DEvXGeMMV0pp9vVlxlWkrjOQydQwpHst
FlbodphpUaHbN1aO6wcJTmyloNLRBCd1eYDJ+jTqBlma4Sxa9XcXue2XKMMzhuXYJimVGXm5xxNX
TzfuLN0dLuL14v965ItnWZInWo9dB+PONsan0qJEHjatzXmUVszo+VPr5Z5Pcay1PlDjwOLglElH
D8ogBkuthikCJ51a7BgGfeSsYWASbwN9AcgHlVtfCr+rsnLe1jb7wq1hTPZjnK3VHUOd1Y/MuVMX
6CA6FbQg8aiFKQFn/aNqkGy2XYaoFF90oDbz3Vgqrfs41IAft07iNdbBnEXVbmYCofSvlDjTITBd
buFx0Wun2BlDr+JGbptl+NypSLqf2SZr5BGUYOZ9tSU2yK/yIvpUm9XqKqjwqG5rQqM/V7WmxDiE
0/5DY5AjHGhc7Ads+2VyEuMonpRsmrDAp3ZBoNBgimfyNO0fjl46z9KMsLcz7SsQK2Ljt05QwH+q
NXRKQF+zqinfKWnmNwWIOF/i/gz5maakptbnYgunLO2Pcd8RRrOUuv3BtUu2Sy2CoAcnVeMnCvr5
t4o1nhMbt893QJAfM/zrSWCgDa8DAF5u+UnTKqpQYz6aX+H6tQkYeG0RW6L4pLF3+2o69eWk/GyF
WejbURGWtsGxLEeff64/QRp2IeuVLTGzQ100p9SZvYgc+dwgKnzwhPAzSFr2vRs1dRawBVdITbET
najbbOS2LmDEn3vRxtG+HPLkvsXv1fqq24w/89jCslJBIuCgFis/M0cj2QC9VPEtLjKKP/7Ytuih
FRKRkzurKIvikY6SqfyXG2I5dmXsev+NXl5muynRRbkZBmWog1E0k3dUmk69w0CDhrabZ1H6MbAC
zuYWRe+HijxGQDB6U5g7supZCFpVIz0u8TTvAUGSawWDGAQ4x2SI8z3pRd0UpC4ppz8bbciae9WB
Fb4VNMzt3x3RgUlgERtDWmApDdgMRmn9hlEIqsgpgU85HchIw6fIrVkPkTWtWid7qfOdAzJrw7Ep
6j+rRTvNWmBKw7yTOEK63ofJKkbQxfOkvJTCW84mKSTLjx52wFxtSZEu/0Mzl8lv+hwpP5pR8vUI
OgoDrayIXCWCKdA2Fj5OHR1LXd32tSStJFHjZ5EYTrXJlXkoTg5pp1includcyaXNFcDuSwdbuUk
z5VnvsahfSr0mghVyvwAjZOudX7mUlfIN14Gp90RnyJnz2edSb7kJMQnIGLwzvu8zNZPFQ+hOBRy
BMJFFM4aKxTrz9Im9vAwwSh8zNpec452R5p9UKdz8dKKVJhkgDZC2eLiEAO/rSvkFyhVoyRkMy1J
j5QJ9cnZIgUurutRHKpFQwvEvD02fgMMdj4VvTC7X04KwezXoKAceEzyJrGKYNCigSh5iUY6MMu+
DStg8WJfzcM4+9ABQWwr3ojLH/ie1dzBpjWLh3ycCtQlhjH/AjPpTZsiRVoOsG1OFX/o4BBuubN6
9whD33Q3cI+0L207Vo+ppdjuLm5BQfizjr0dmWme8WF0S/9c2Zg4gMXVXusnTdfH96ivJ6KkHQkN
SzOIgn7h9U/cUx6rzr0bI1DwbXKtvTBDdPWpgm5o+6MT8zd4xgiOx7Fjl2fNq7KDcFscWxPRro/Q
XD+VyspXLytZlEHXKS1Bz4RegbmQQv3slYvSbkYCSCh/plNf+CRml6FroBHdSIKFBLnYC8RUROZk
lwgY5OadELH9vSon94FzG87/zux7LJ2FOWRbZ+A+/NeO2RQD7iNiPJgGIAeBDm0MxLE9RcTWO6KL
d43V9jEy9TYdg5jQCrS0yZi9KIgHf49F7P032Wry0W4NYQXrsaT2G82bfg19xuxjgC47ZTJOnha7
BrE8eCMTR5Ek3mdFGQyijBM1E3tKS0uY8Zo2vhbV0ZcpLgRtCrdPv0+5o947gkr8Rlma/j7RczcO
ElABw9btlSn0vK7+Wiiwt/1x1hvHd6Ui6RR6xm/0yR20NbsTYhuVjYmGeHLSX8QYgG9pa6f2Vnl+
wSQEtFlJEGaZy25pNOntsVKh9KQToGjB1Ks8pKWT+QP2UDcN2BTMZx3DRwK1xeqLBy/Jp8/SiItz
lgL72CmeLeoHMxOKeTZMxZtXiAH5VeFEG+G3nNd0mNbIRX4upsU6zXLEtaIoc/W9ieT0TU2Ele8Q
mnj6DpNie5espnTcPAALujm3NX/sbfqCQ9ta8V5oi33nVJqi+85UVx+LLlZe6A1oIpygqlDLEx1P
xQQRzXmJTMoAAo5dBoQl1sVO1DHgikg25IuNEajdgzFwc0nITsd7anumyYJjlveDNeK2jxqVZruw
vKOds0Bs7M7MyrCNxNiFBocUuUWa3avbtvYURNNZT0J1kXXizkiHAgmUnWJjTmuk14HV6Z7m26m0
xnuLDIeHkfqZ2GRq1akbtStN6WNFT+8KL/aAtNSVbdyZdGZ/ZW2kscSB3QW5PZYyg3JldE9uaToD
e/i0yLYTgYcvPT7xb9KgBLnFmCgPHL7UirYINkY/Irz+XKZR0/tzrhaDr5FHCQ3S42Ht03HonxCT
kF5DrUl7mOvGYY+Ft+mblxNu/FAVpjv6ZObQFtDYXlf+1LGFYcWpagB+MFcU38w16TANedpPx0yr
ETb1KO+l4rY/lFgd8ztDHbsXraQM4C81xJBntSwyuk1t5X4xrE50gTaWw0umaFMe9mSFVQdda6L4
xN9heEEDx8XxO50QXJcw2uzkJt34y4GYBCvBFpb8rNUyb7Zx16p9ACrP0A508tc4mGWGB5mamtT3
6eLKJwv+R8oFcnzZdEbkuiSBRW0UgpdpPsx9YzfHpCU+1ZfY3owXtHUy3YM1gF4DqGTYenUHCoZd
4/AysJ7IXe1OgIDHeIrNeysfbUCUsRN/9cwOqYawhZ6BK2B7ElixTVifTnkpCae6nLO9orrAZVrw
Semp12aIJFibo+pQ5GOyBUxJCGHhdMZnUk2XeiuJJUG+38/syzxvmZ8ho05in05sI7cYM2xqBezT
qGork+UcSs/Ln5RUgbcWg5Nyg2Zx3Mcs1rQZqrum3TeeUcfHDlbc5BuzZuaHPo/dl8SDDUPlsB3s
XTlVWR2UCfgo1leAthuQLjx1r04qeSSNtqR+DZwq+SIQRLZ0jnttr1ZLpm7smQ3ehvreej2I59ix
N7ZW3kcgU6O9aMj7A44TpVmYIxLkQxxJ3/ApFkE3rebUBmFE/FP9xOFdG48JL71KhV9EH50lUVpf
V2Kth9Hq1b8IVcmftMliK2g5rDbHUYeW2o8FH0COK/ikFjZPiIRu20FooPbFlohWxfA7MTETWdXC
lq4Q8JB9E5MZgXtOz0u/sVMQXOtLnZVkkMTkdZpuoqLKqR3t0VuIQfWhRdGoVz2JSWC2kvyUT8vk
bqalyx/sWidmkjhOuekwF5SEZdSS77drsI1/tGTvdRs3afgFzmKVnyrIP8ZHtdGiEfxKJfkAIOl4
OxhDNUYso0u0kENor8Hwqxs5Pegjscihbs2l53c1OjAm8KQhIXlox9hHnUv0ztp7Ypft6PB9ENtG
3ZfabaeWA7k7xBttKLJ6B8ne8bad6JVz7tWl8d1N+Df7Taq3EZgvYSubhpq28igbU2NrwMwFFqlt
GFb0elnfQzLs2KaUhfIk6mX86LZekZ4s0cscvCp9IaWVzN8um1Ok7oqs6jsdX2EemuagGr7m1Ty5
WhtnKGAUL7wgq2Qz3ptdyXaGdkWmPLKzZutlxaJynvGCK98QlhjR92UU7QcJ31nulU6o7g2Rxhvl
BOBt9DB0jqer3/j1OZsog0m1qtwOp5T4YGg47onm3Rw0bel8jKJbMI43qmIw4qgkUKxFkESN+PV4
AAga2iaRFdq4WA96umSPyjLiPSpae/6st6AxnMkRJz3tCRYZIoeFDteveVSRbdwoTr1x/KZkzOeJ
H0Kj4H9x7ax9uiehA4Wkag2Htun1XTYRNmPoqwSPjNn2e9fr/2VJFDk3zv5vDY0Eiu43IiDLukx4
0MiBpYyt2iGZ4ixe7NF2zIftzqOlxHocVf1Xh9t0cnJluFENfOsRUJKjK71if7j4i0dgmMKNS2e2
Q8qTGCQqAQpk6MtoFZ0oEONyclSAZYlW8zWJjsHHlkPrUTI1fKC3XEw3XsG36i8YganYUXqmH3hR
6rFyqla9jM0wHrrjMhTyWdeEHkS9Yu7Ucv69Klf27xe1/pSPLisvtkl/nuodjd3LNvKILlkQJ2eE
KKGd7M4AOmZsSs6QziZK5o6AksTFpQWKQ+jHKGEl9Jtx0A+5pbT6jsQmkMk22+JPiEXjZBuzi3B8
GpPpL3oTTAS2Fid3apv07QYdrf3R9HqzugNarv2kFFnt9DmZk3vHypk/JKw4ZdPzCKjXKNQ7nhon
S/WTPo3lhOIRfvV2NouBm9HlWVCodfXgjgPrsq+QgjZ9zxtkLH69uOZvLDKRGWpl4n5Sab/Md7WY
rC+2RDvrV+xifqcsasbesyMl3UlzUQoKAG6TnlgmBJbgtHVBO+ejJACjLlpCjjEyuHsSCBt5TB0S
3UL8FarcUUhbTrM96tVOI+9O2yaznX+aPbdPPjVKNJcbqhI0z8wegRMbFBnd6FS8MXGhAeC/q6mL
Bsn6Vv1VfjWI9xhiRKbhvAzdvhkrT2yUSVGP/VQ0KUWmbBq27781b3y0q1ENlTyKAEqTF8XszsMw
ntejFSLW0TcotuL9aNHGT1IzOeraPO27FgyAsZjljXbTG58IBlG88jrThcl79PpiO8wAZLJQa/ak
dLGqx9mPAuA99kUP9gCZgCthfSn/fZKiVwgGY52wmarX+/H3LdbLKF5LS1DwUVv9KArPSHaD7uXB
qDtjvaHSEAdmT6DmLpkX71bUwlu3e+0d8J817f5yeJB3i3RwKIYe3MxdhUnj5E7z+ChG6VRBl7TR
zzitu0PFBre8MUFc9/bRe2BPRLyo0l+/LD9XE1VGzv52mPccwv1MsJQFnGHJNfSgCWV+BogxmDBc
I/wY7HsUH8U/V8CZ/7Hl0mVYe/yXKyWB0YbXJa4V4mXSdyXBmGGdtHe5Uy03xFHXK8KqCvewQpBC
il7p0lrVOSOWsoXVqKfcOeyMip47X65LTalMzELcDWWRYvoizcfZeSLPxNmjBJ3sljxz78ZBG241
V/64MF5N0CAhCJDDPMjpjTf/oulJrnylkfkGtqkR1l5v2d/6JhvivV14y4kQ3DY7Jsg9Hp1CyOLU
q4AkT2Zlm/OpXPRyg9KEw3yupe1WgWNx6+FcfZD8PL5FgnRQBq3G8defBvkwIiJz1QvtpEruhU5t
OKgUz7qT5azdKagkg9a108P7E9DVnLeOSrl81Xvgh7rsVFDcLLuyH1ycMqbzCI4GA7+Og+YHDN7a
9cvcdG+MeNWGYT1mWWalpLrGYXD987+mgAkaXOROuhVmzqyTrlyVySGd1chPmH/qG4OtN+31M8cC
b5AZgbWOcI9LnTYNpW7ElpwcFa8yn8bOWO7yMtVLYFPFhIQmdn7Osm73ydR/fP/GXl8mLHHcbDxS
5IEITl9fZky/ALJRnR09aR9hdEQvJGd4O0MjCv3GZ3395jAUddE1aJandMn18dyOX+D22bFoBorc
djbsaIiKDWxh/WUx6+2AE6a9Megbd3ZtGSJGRa0Azv7iMS6d2dHUyfOjVWpAyVs71j/g+henJI6L
JezAgvYUpuYsOcRqltn/upDQ4Of1wdIChQPLw/rz/nqLLFXo7PFNsnpGabORdNd4PJpu1OzAuB8y
YKjIJ6xo2CqxPTy//2yvrx1rx5/tJWZFD7bY68GZM/CM0IUOo7glmEFvkOLrWG2CGJbVUYVEHgIQ
GEWAQk79/f7YV0mYbLLRKWLfYS+J/vxyHYEzaMxNiYpJnav5EynMbbVXNTlxnCUoHjAd3bS7qRJo
LTq4utHnUYf5vwErVRpUZ0jc3ZgSdnMcLKTCFT80d2r0E+TCWN3nZWsc7D6fvr7/o69nGfYZaIHX
7/4PtO/1DWuqUaGgajYc0aI7m8rP15k0gp1utb+GyTNvBc5df3sMZ3F/2I/z16XQSxsmWrPCbsIi
RsBoUq3+LfUl38lK67J/7dmvWyjac7yKf2ylF6sK0e3oq2rRhLGZdk95L4nZUBXIzL7UpjTdju6g
fkzTm0z26xWWO4qqhokbIyt7hYszTo+ylDV10MLWK4fpSKla30qjGu5TjnrfREItoEVMWfmOV5Cq
ntVK99LWEGgCdA3xv8pgoNegkyIBkVYKLpWLu9DMCtUrKYxQq+35S0cP+sE0YsMLS88cqhu2r6v5
DjMpu3PKqjYkd96p128TouvRqmpUklQM9TkgPrnVDikvnhsqOnIFZNhtDsVMkHZyw7l+9SK7zLIr
4BRtIO+VerFrXp3aacWxLVzsqdB9nW/n3qho+NX68GA3zv37383Vi7wOh1wBywK5kVfn6pgQ0olC
5RC2mT1uGjlnjy2T6X4ai1s78+ubitsbTQ3HVxQvuAte31TLbEuSLKsh1FM125emHm0z/CxBGVM/
JgdI/1BqsfznJ8nxnJI9TxFU8dWJCxkImnbLHEKvr0Z3A7+3GIKhUGmf0Q02i0O8CPGSiXIqwvfv
7NUU7oJSYdz15IUn+tIm2lACc/DnLSHq3uiLucT6mRq4bm2NaFC745w6xEIRV6OAqPSiVN+9P/z1
3f6j4WJ3gH0A5fnF8tWX5FpTDTFDct884UvVSfzCLOqjHHN9Cy78RWgYmN4f9PptQvPnMF9w7rI4
AFx8N+mUK9nMWhrWaZMfC80ajICMLacNFCom0eH90a4+FYijKHUxSoGMoSi0/vlfKzR4eLosmtOe
GtGMJc6ehrYg0Rk0Ze1qfKFczh3+5yHxxa3iadAFAMnWu/7XkGmVuAQwjPKEelqjfTwWNDSLjA0C
BJ8pPjaxkDeucr1nrzaYHvUPjICrqBet2OWhAsl5FfEi9SeVRGptn0ic1mEj6cK+vH9tl7gteE5U
99YJD6wVA17u8lr0FHaWqdMpE2jCQhj9dhWk1MPTX3E32c+u1U2zFyzTmOYB2RPuN5X3t7ynSZU9
0voe05915Yy2T7qxM97YDV4/bGed+znXU80gjtx4feeVzhkmnUCLU1NSbvN1nA2+jjjj7BIUdCi7
+Uap5urzJWaTU9KKZdHQWXkX8zBxbHiwJ4+OeDFNzrFzFvODFNbvSdOSfRzZWn/OhKEesmG8xTW8
+oo8mLb2WmKFpvA/ys5jOW5l2aJfhAh4MwXa0FOikZsgRJmCRxUK/uvvgt7gic0T7NDgjnRugEAD
VVmZe69N+bn9+18vmZVNHl6FwLmGADf6BBYAoe5vvTn16xsC1M5B3N++YNutIi6lob55VE7udO0d
kpuAQl47Ydu5n4ygNatDXfWePPMmv32k9GQcPDAMMLfY8O3f/7qvsPEYdpNbc11R0eTLvpftuKEM
hvJz7S3hfGlwcOtACRj1+MNP3fbr+y/46SsEqYjXh7p6M/Ninj650SKt9NTCMr+ynbI5tg1VfGnV
824Mw+wzCJRo//71Tu9349Ha8D+p4FmhuOjr+x1zYXZsvdk1dvH6q1PaLrFqHpQTGyZHknZt8X0i
TuPoGmMldu9f+3T5/3PtrQ/GfguI5JQSUM7KgKfFtaG+FjHeQ3XFHIuxcCDXL/1UN5/mrJs/v3/R
/3jAnBNxHbHfsVad5gayuBThUnX5dZ6yzMQ5wrQHF4cXsXAz/OMCkYQ4syCf+nXZ1xkCscnRdCLd
k5Pi64eMvBLwEGEq10REZnstoYDAK+g/OEHe7/zZry5AvMhkIBfXSroexWEw+NGZp/2nifHXIr25
pmnqYlZgtcDJc9r3ypt5LC0RGR+ztWH0KobG0Ukr0sVklu5l2fVoj5W6F702w6NBwd/t3RTJ3F7X
6chMj/wVuDTd5IwqNlB6uHvcwQO2OM0wfp0c62VNTay0TmXK79ZUlI9BbRbuniwRc95ZHLrWfUsL
6d6Tk0/uBemRXFjXhY6ZEtgKo/BYMuOPrBlYhcJtGstsXBT1fH0W27iV4qcPw0PBiDkEETX4hNc/
iQnTypTUNB/JhnTM77ACpqmIW8I0RNyhrnG/NBj7Woa0S2PeBV0fXU0+AOWrZVUk5STp2MurlmX5
HAbo5P3cfqWIFPo/GmQbkfvJAuD3gcvhwWkeSiIpu3uUU+tXzqxpeWtIs79FNKZf/umL4Ip0Lrb6
i9JzM+Jtj+qvJS+bHRa5MqofcopcM8akBhOiDlDfCb1gj2vPZWa/vUV0fxTXnEo5tFEcvb4gIaSU
EamWD7U/hRdABJwSdRAWWUmGKBIAnUp98f49niw1f+4RKC4jBkipb+F9FYsbQ/dBPpBYpr3YrYOv
unJWKxnqpkicoS5VTLkUnbnsSbf7z2X/mMjYoSl1T8kMdTsboZcHzcMUqTS4yzsbXWcRzeqnR0zd
I36kcI0Iadpcq6tnjAgXPHvozjV9/+OB88VT61JpM5o8rRPGYMztDgjEA+oeqqJN8oEOJvvqu6jw
WtXKMwea/7ieY7mbmh7k5+Zqe/0D97NABICg/qGto+xYt+m3qCF+gygbfWROlj28/+Oerq/bYwau
z9JGsBWu0lPyUAPkeFoWRz2kZdFbh2LJQiQDSEtSOCPOcuhANmR7MBGWfU1ODmnsuDSrHN3H1Jdn
ltn/undOxSyPf2Iu//A6//qaTLCrxBGiNBVpOh2Fvcobp7SclWNUe18T530ua+TPEeL1UradZiiG
+YrZyU/vHv+ZG4E4JNw4d3XLmNX0XlDkz9HFKgMkuuhSmTcuWnBpk0436b2daO+xyzQNmi5n6hOb
appELrNB2OK3VnBso5ksFvLGSihFynHlTovGbBJzWLF2b12XLEnDwfmKmLqk0dqZTRZPIelWpBq3
2vsQzYF7prr+j2+Y9xdIGomcHp/TSckZuYWB0L6vHlQ3VE9mVvmHqjZqLuhMV1Ku5SX73pkD8h8P
2OuHC1GSPudG26AeOKWy1XblN126Bg8uiSMP/Jw4se3Z+aamzj76hi4+4w9F6h4NPGkhEIApIikZ
sqPAQqudWcs/f1t0QBjhMLvCJ8vk4PW3hR45DzSasAeRWyUi5MX39tiQ0pnI5tC+kSXg/DMP/u0r
vRH5kAdvtTfIyZNjTZbLqSzGMnioxqIxiHIjWoaHsDznhVlaSdR38/P7X/T2U54+dVpowIxo7AGx
2tbVvz6iiVxO4k65Ypmu69cs792kWldUjJ1qzg2f6VidXs1D0MS8if2PZYv7fH211CsVJussYpUO
1uF75vZ69En2Iqv7BZIVIo2DQECPZLLt6YHMzVSiehPZINxnvuwq+gK+3kBixhellmvCnozuIzOX
osKJ5lfmL7437cPYLcZw15akU3/vbVxM0EVWop6LtfW7izlrxNVsFl1BTnBPvUVw20xYWj25TwLB
rHtn+KS9xNKrBEd5XPOD8x3Gl2e1V6gPF1ApgM6taofLyViu6L7bt7aotTckHKWRSiFlGGygPEtk
PxtgbtgIZDaTCBKM66FCo18nHnXGgejVDsmm2SEGNIo0+ByMznjnwUQpLzp89QdvmrN+pwrgebuJ
77GCNCwixNqGSeRUMkVuYz4PyunR3FFypomcuvVjaKgo2FdeNL5krlHUu9Brzfu6n8xH5HfW4qOl
c8f0sijarTueiZCo5NzyPtZhqmnf2pX1GT0VChLVWumHop0nd1evDmiE1untX9SjnvOp4TNsr1vh
uXk8lqt6WTPZfe8YpUMYMC19zfdsGHFhC7mi72uX/KlrYdY601B9ofenPuauUEsCijN9qEuYXkRa
ocytRzRju1ZV+pogKwwiObqOB5+owE+pmManMijTH2MZIbcFYNjUl6MtxBcJWeQX6j8r3Qc9s5jH
poUUm9QlFJW4agm6TAoiEKq7xhnT6a4wp/Yl6ANANItFqzNWTpSRM1iRchpng72I48KUT+7ySJv9
UZWNflkX2YXXmZUVKvaMkKRbf86j7ABnB0lpuKZ99BFXMdGDhln71yFOvmemE21x0G7UXFOmhVHS
+USDsitkY54s+aI++muDQJmMAdHHTK2khG+zLQBBRI+Dxv4QfWMw1H4fpD2Vd9xUtluXMRz2K6n0
V2Rb13bsTuYwPS4hEp8dNoxl3nfoI3/JlPwNyj1zWpM2DYbqeQDAaj8r0RK2547aQh4XdunL5EII
ehxgA47XoVkaKgnkkGbHrBZ5BdNqGbtdqtplTaSscWjE0er1vOYAS793/XZ61TQu6n1hUFHxeQm5
YG9iHLEbIBa3KNIyC5JNJEdOgRvQJSlMRSKPb4/Wl7EhXfGrJZVr3wsCtYZHhOziC0POdnxxswA5
JAp9Ovx036vpxhytrv0mJqSymFvYjTEqdXJi6jbq4MegRTH91qhZ/DtN5sZ6wKnaLLH0w/6qNfNo
jtdqlQ4/EekoXqmje+mmnYdXoqPTNVSjQUXeZRW682Xi1LRLSSe9Qwbp1Vf8h9UeEIOa/QQhNrLh
ilppy6OiVrgIOVHmn2qvzBJ0tbK/rFY1UWv2/bLGFSZSE2FkvQa7ZXVV8AC3X7T8vqUOd0ZtYj7s
OzXdd+u6YmIzDePoj4UXHbMGk9SuFz5Zsfmw5OOhifqyvrYZNhD7JkItLv0VgsbT6Mqou+N+0/a5
KIqZ02TVweJHiOZ/cPteWHu37utfvUFY7Zmt8s0uwq69+eU3OjNStNPeK3CYYK0GZ3nwZLUiW828
i9opp0/MutN/DZpjHkLjkyJ0c8jTqdoaWH/tWM64rRPmtGDJt72PKcEqJW6RFNL9mPbTlbu6Vn5M
q7Q8x5/+j5uk0I5MJqFMoQEQvL4w+AoRjhhaH/yqMX6WrXjqIUzlO5tcax2/vy2/KQS2VhFHUmCt
21nxtDlmuiRLe5UTPjTN2B5audYvGccoFaeL5z3YfbecKabfVvbwI2nFbXfGaM05ze9bAYFVqOAJ
yiXBag+lwLxDQt38HDLfurM6PV/hMHOO1uqNS6LDIVVYNt0v79/26SkOJjGEcVBz7CB05t4Qp4pp
qrM2qB/txWnt2JFAS62hzV+MtioOjKI4tmGB6GYiYCfSKbp6OEcQPa19tz8BjAWH8y1HAbXa61+Z
npWRClxTj4PX2WIXOX1EeoIS5X0UFP0NcsjuA0TR+tf7d751Qf6uw7gsTUiADqjENl3OSbGZTXJc
us6WjyEpZel92jRgLPmp9OfVQaQnxdiKXY1zurl10G19fv/qp6/2dvUttZGfntYkaqXTm0a4IAkf
eKQlgdCobtrgY1nZ46WvR0xa71/s9N1GnLXNZ0iFch3UI6eAhgDFlYNTJ3i0oUHMCZ2Szfdnz+Ee
MKb94gqZZWcu+YaPybiEQyJLB+ENjK5PO3IQPHASdpF6qg0Hq0Ncm4uHvdJvgoIiQdXiYujGyfrU
mjOVI9XlGu0gYDsvrbARUnfMWpZk1mWw7jn1IVsUcxEWBzgu9g0Sd5/l3hGGTrI6nG85742b8sYn
jrN1pmn8yYBx/rxA/vhaDTOzk/cf6NtXlpsjKJAy/v+GX69/vaFI84nKun/qxVw/gGiqbjqq1aey
n5fEmLV/jRkn+/3+RU9/RdqaEf1VZG0+kq7gVNqI8btgQGRWj5YcVHowC3vGdzjw1pYdxfBVBuv0
TI/nVILAisjWwiGRlSGgYR+cvKaWIQftsnM/aCdv48rD4VMEStwqrajXI2nJu6mRZbhbdKVfZMsP
TT98QQLowrBM/vUB0FVDRUv/gQMirJHXT73AtVkLu5kfwonInAUIRTJjNnNj0+uDj1FviDNagD+T
ntdrBMemCEwDoxme+in7ox5EKNewaZ9qM8I1UndpLZIhyMW18LD4XuJUhS00FrVAa9l5wRUiJQKm
8W06RxK+RoyM/rDII8fZ+QL/XzVf2IvRnwPLbBvwyZ+J6JOHQnXLZOWUd5h7MMVLpe3HpWskyUz0
SvqjU/X/yHLyeOPB0/Eicwan1Xjq+7D6VtBvduzHUeliwfgU/PSA9ueJNZpwIt//tf/rpqhuNtHb
Ji/90734q+ogsFG62vXtR6MxyMcuRZNdBqujljPv+NuVeLvG/1/n5ISMG76oJpNIY84CKgSzhzo/
bka9pLtMGrD437+t/7rcpkdAqrhRBU8hQAREB3IOV+cxByBMGYWM3vPy6oeZlc253ujbR0jjG07U
ttNxyVPNTo5fKMhym5NGWk5fJ0OmfjzS1Xz+11uiq78BBLcVcVMdv/4ulTLtrgDD+yRmZbWUD/3K
JwquNMmLzn55/2Jvtm16gZQJ0L3QsLAcnrRPfFcMVqjK/MlpS4wSmNWjFw5+JKCFg7vcANrPn7y8
kL9XQJLnhuBv1v3t4sh0XM5MqM5OoztMJZ21pB/xxKkJ3VVk69rZMYiP4gKmSXrsZdlcWqm/nmnV
/ddNgzyiKoXdQsF/MjiB5YdBPuiKp6zvUkY5xBHvm2AQT2uxyqe23I7102D6eex6yv/n8gE5O20U
UECIsoDWnFw9WKGAO1JBgixoljpTCXdzbozvrkYUN2T6XE/uzSeyXY9yl5cWBhIz1Nfvk7UEaVaT
zPBElFNoXGWTVcvDPKQVAPKyWc4ND998JQ4mNqaYAS8ESZ6n+Xq2323Uk2F8WjvR13ROavdntMpz
QbVv0qwQd1EURRymNvEVhKPXt+W6WUVlUy9PYU575FtNGkmwW/FVFbuiG4dbv6KTdmEzHU33DoMr
eqwoxhXQAy9arnD6e3jm/UmvF2nu9f4OgcAS7ssRAXTGqXfp1ivlq6p7YpwuL1rTxItFpA2Wg3Jc
K2SztsGpHiUtJ/r+aJdVTotGwrBqh674nuUYxs9s2G9+SAS87Bh/BAeY9E5nJR21c9Cn2fC0IgN7
6Ps5+GLhWzoqfzjn+3h7KcbPtFMJi0dOxlT69cOdVlsAEc26J3RA/VOWlZGdTMg1h5nckcP7S9Db
2hZpCPymjW6OFIlW9euLIZLIOc7Z3dOwYTSP6ayri2ByIydx07zvfkdmX+gNEb56x8wZ5KPHcIq+
+TrT7LBSXbckn6xr1uBwD4yPi1ljXQuUniF8jMKV+8IV649ChEwitD/Yvz3q4wtmB4s8GH0J0agw
Mq3uFbS8+oyv481Sg6suQpCyCV84mLypMgu3K3O/Hp6sQIOZsAhnJT9PDh9mu2s/LzYMDdep52NB
1/nM67I9tldlzPbrbQYacg6AoJ2eiayoRtKtluEJlgaqT6uSDM7duYbY0OWm0sc6E+u5wMc3S/r2
NTI8hFDJB4p44vVvOYD76gNp90+Wsob5aDDRBOstC9IdKdemu4Yw20Oly3/eSrgu40OkKVQD5Jmd
vLAdzIY8d7rxyXZ0gUCj1OZV5qyXIRFnX0dq8Zza0T7X5XjzmWzVIf6sTakdUMGdFDtjNncFmnnj
qRnoacYNvmbChkajqg/pFFRy//6X8ub8wMwygL+NUo/Ng2X95C7BtRMM0CzZ80Lcz3WuGEUjrypu
6PTd5l179N3cuteF1nc06ryLgVu+U92kz7xZb3otCKm5Yf4MtDFb8tbJ39HMdc3rXhbPWuh178KF
qWMSOd0mhnEA7lwCzLlZJO77uJDlTMMeiQhoDV+fEyW9ed/4S6j6Nh82x0f+mtfvW59PGGbVXDw7
7NclwYVpdZzyNTtacu2+ROPi7Cnfzy2Pb2Z9nPxZrtBebK4K/AwnBzkN2XnM56B6Lptc3sMlK4Fa
mbVz2U3tWsTphrmKs2xUMnZ75R+7EKlzCHk+SwYJOIXfkOHqmbfjzQePOorlmuUGpS6GwZNfpUgj
azKFlM+ybrI+hr8z7ALtDBAtNAzAOFND0Mc9Vnmxk83SKWBEhQ0Sp2qNp3BWxU/lGuGPGut8EzsZ
rY/ErrLhqKdqOncU3L6MV4sT/+9NOMdbxMpEPsbr303BOdGrypZHQjNUE08ZtRqqHoAmMQoaPcXI
zVjWcY1ZKI+m0DOYFnnVb3c06i/8Nnq5XmTbfhoKy/7XuSkjeb4vyLNoT+jRuicFEyE/SFeHaH7s
l0Bf4+qMHmztwQ9XjawvPZ7oOU/E21+OK25DTETr6F1Od8DGjfTYGMP8WOUpvINyyNKbKGtgMNRt
DlZHzk51roD672uGtLBYv7aM3te/wFACxB6DeX7MOZ8+BH64kMAkp8/WUhY7Pnr39/uv55udkKdK
l4ffmwKG8mVbS/86gG7yj57fcX50Vw+iVaNbnFfV8mzLwFC0KQ1N1R/pD6rz5b9uwlwaeSutSdYZ
luqTH9SfociVnV4e6a3oiyE0vA0V7f1opakP5eC5l+Yowue6cfvn92/67QaxlcFbxBHKgK1p+Pqm
/drCGKu5slWv5UdAXapjDm9ZO0PYzj/OMHht2YFwzdPN4Th1KicRUkVL7S7rYzlY+os1h/31Rj8d
oK1xlj2zBfzH28PFsFRt+ni+zZN9noJ8LHGaLY9IWOhj96HuLEJEhgFXmTnAvCsVONn3H+Z/XhO1
a4REPuB/27//9QZN/WhE89hzg8L7AUZ1kknIaNI4tGXngsTstex371/yP34/yBDbsICSgs7yyTJl
5eQTcOrmNilEH6Xd3je6dD5Vy3LmHP52H+Or+OtCJ18jLJPNCAZsh+V5Y2GRxBp12D27oQ6eU3QA
FwBKvB/v392bB4pclwkUR3Ds3Zus7/UDhWm8hlUezE9el3uEJGQTKJu0jDx1yFuk2ZhN6Q2f+RX/
tLX+XvqZQeGm2JZ+i1UPPdLrq3LKXa0qCOQzNjBHxv1KB3A/RxXVQy6L+kOraEpfCruwL1RmaeMQ
rsoyLxs4NdFRZI5WV6v1OfBl95ms3OCDqxp9YNa93qjJTlTvJVUwAspJ/SAjynb2F/O4KKc0iLfx
6H1RKYL2HlAQZI+Q+ueLPhWqS/xMN34sZAHZkCma88Eh9366QPXafRrB/FeEwC3TlyLKnPTnhDti
/d4Us/zZjkt4M9s4xRN0oZmGOWSH5ZmH9qby2wZ3UBY2HzwrKD3b1w/NlWNAuIAvnzvP2Lz+ooAY
YvfLnB4tTrt1LKVnDLvCWceXuffrT0blTQHMSs/uL7qlQTf5b+8OyxpGXX/rJGJNBhr8+g8ypcx0
EKb9s9Ug4wDh3JJpkzYGE756XctdrbvpzMf4purarsmRAhkozTGU4CdvjpijSU1tOz5PjTVMcb4A
+k4KYHMNwpF1cveBVY4/IwKfwkSF2rwVBH/Oh1WOLiFC1tp2CMYREddnnsXpKrH9XR5mRj4ilnqk
da+fxSyx1DrpJJ+DfqxvxTqkFxyvxbptaMu/1gpcjGZnxC6KwgqCzMlm1jHPRPVq6GeX3PaXNB3C
H65wJrHTPV4ogOTAos68faeLE5dkhMvzRjtogQY72cW00yN3C9TwTNDumnRRoz5x5DUPmjDMHx0r
YntdQWiczkBptlfo1ULBaIbuA/sLJeL2Abx+rDXUar8dXePJAfWuj3bvB/fOEOqvVlDguoecT8s3
bYL2muDy9tyP6r75VVlyIaOj+2dG9LZL2KVgw6JlDJ7glMLg8uawmr+uhVi8ndf5Qf+sHWQxYT15
vHJt+kw7xfAuliWDJmq7ffm9Fk4eHSeXVfYItUs/hksB/7C0taX3qzsinu6XyW12zLTtgolch1p8
1UPYXbipmo2JswOki/lIuFWO0w6tM6hJq7SmYTfLIAwBiJnRc7hsBsQ1bTqaUsIq9oY7ZuWxbHkT
cHYOathPIrUJz6tyo7+d5yya7i1GML84xoXy11Qsi/u4MBuUHz0QYlx37DYKVWzSCu1u/ZRIxZ//
uHrw/tJvJpJpaxJQQLz+aXNzCFS4iugJphuEtwCQ4xMisfpa2rn090yH2nMDkDcvMXp1/Ga8Thxb
OVWcbOXY31swcKp9nhtgY3FfZO59vzTVsK+FD4TeSp3ZfLCE1aaH92+WGcHrN3lzdWzFJxIpdlng
MScLxNBggPe7Zr3qpqi482fS4HbGBEY7RvWMei3vG+fKW3KvSGCXVvOHohDitx6cLdO3KElu6zC4
PTW20r9g907PzpyL6sIobN+IbR/z2k0U1Fn+lf5DNR/SqM3Tm9oRy16PEAVvsAbU4lOm3OzXnJtl
tA8af/pE9uM4HtLF7i4WmH14KKQwfmcynS0mkg4QJlhIhVT3NGKHG3rH3drEcGiaYqf1MOinBRBj
eZiVktgzEM6Y9tFk+7LiRphe/b1ulbXH5WVk39SqFn3X2tGgcK0so53YNMs+DDPqkOe294SOjcUa
RL+vHe2ZF67TtL8yKoh7K1uHb81s+Q2JOfb4LAA8oVBb8/l3P1nSANlNrXlZ+g7O9QgL1hi7bp9f
Gyr13P1QBdOhTT2YKSv5FwfbycL0Koq6LriZK4ts43iMxuqppaAt7jurN6cLB+HEHR2VjT0ZDCiB
Jm/tSZtrYSklSBkDY593qqxvu6pML1304XMcFb4aPi6+mq3EasEW4k6FeYwYVGuxU8EsC3If4RPs
aDFOz1Of1s09zRrRJm2zChM69OhfL4wb0sQbBvBGUb72l6XUbR8vLbq2Xoh8jNGwhd8YVZQB2Qxq
LncFWLthJ2q7+YpZwjXjYuoRPnpBNr8MZH0OcQ4f+Fc4od24G0unM+K+su2HaFg6cdfYS7XcSnxE
zM5GVQdJuc7ASOuld679oiYujZW/0/scRto3Oun645StZR+nbrDo4yrygIZG22YI0gYnOgQTx6Cj
lbq8IsQALIjpQl0eYDyiUsU+ZNtJyU5qHpSzdvXFVCtT7HFakkhkNar/OS5C/TBN6RX7EfBi9cEN
UlnerGHqWkdj9JR1G6XKgRMx+OGndfBWeRmN8EzZLafhY75WjnUDD6f6EczZYMbIMSDHHYtRat41
mjqPoSDs7NegZiGvZR/1gJ8Hp/4GwzMUv0FbZuVHb6qD+bcHS6vcNzRbUrSj0k8vHKFkH3tD2UCh
pLV6nHBC45qfneXD4BR1TidXif5yiWaBllCsoMBrvgG5w6qk9S5NqXdBKKLBupzdEWAUaEnTeuDD
NZzHdK5gdAZjRgZs5UzuD4BnU7UTowvWtswb147Xoer7Z2i39ucwa5v5g56Kfq/byrSe8mwAKJxa
JPLtloCV5UuxpBPW/sWF2kuQ8Or+tHweUgzS1eySoFzrj5tO+rmuRFbuBqwAz+bUz+Uz1i6zem7c
YNZxBcNHX7YixxoxCqPqDEIV28kiXAng8bgrpzVqvnNG1N/BtqzfGqswf5p5DUJwzOCrfut1iTXK
7HR4xLMVWbvSSdV4TK0pHeBPDlSKs9dFULjXkf/QjXrRXVkaNgR1pDYfyKZEwtzPvXczmTVxMnoe
SIYl8jxtrlU3U4+4o+h24aodKykCkykM3fjhftYKSJMyu7X+asAEYxZAahbfhzeqPuF76OQNSJt0
2JsqSL3EnH1YIHafZVekGWFTddBTf2ceI0UMVcjv2Vvb6Noa3Lnbr+0UeIe0kV4LW34q531brOkX
nS9Tl7DT6BZsX9R+GRkxqAQjUfdliSQfbYq//rOTi+hrMSDFuw1sEe3MDL31ldGl6TFqXcNMRqGH
+oK2DKKxuEJrdSVXOy+PYMRxP9aS/PM5Kaia4HoTIPpgZc3iXrUk7GWXNiapS+WtQ/tR5mYv7RiN
cWbt4GXnt5FbDsvVwBzmykDFZO0wLDT+fgs9+BRVQLd3iGERfabamgxW5Nb5mtVox44yomo+0hAu
gl1ILWMm2bwlYvucz1IRL4A7MfxFY9M+RjXb22c3r+zmA3KXQF919H4XZmO2rJmxLJ1x0WZS/Eq1
ZzHGYd0e3X1fW+7MMLSHMb9Q9hHMFngq/BIJO/pMEmK+JuZS10GcdhxJdngb/HpXCVISLsks4JyW
Z66DeMQyeiC5xQCL4n7p+7S904U/TtecYlYMVXVAPcLEN290/3UyM5lfToydb6owKsubeuzmqxq7
iPkwRrN7RRsL9XWubE5Wi99LC3fvqC4dizzTHbwBu76U49gXyUQcXsTBMvUfZ9FFzy5SfPeia5cg
+5xiWZ0+bMTgrywg7UvvZMbtyrCiusoWpl5f0DVG0z5D3W0STWvU1i5ETFw+caSw1NUQImRWJkvt
3iw8YX3Hymxg4LBVe7MldFwykSTdra4olTvQ0dL2AL0yJ6DfG+SrPM6DXCVf8uyW/c2KNDm4W/tm
6n4Nfhb8yqq2bQ9QOdz+wlz7/ifmH6DvCCl8evopRpqOipOMgV0PqRByLU7n4+rVXfcCuWWSOz+s
3F9Ry5+SRAs66QNBAJa7m33hWT8k2svmJlqxtBGuAHm/+owOWxaXpHhZ2e90SG0X5X/afJ4rIngu
RM7QOAmrerzAtOCGl46Re58qC1YKZdpiwiiASJNdB94ye/uu6QznYjEC5TKcdO3q2uvE9D0P8rHf
FZ5hGteZYgx87Q5BJZJI5G5wk46heURigCm8bTBZPZuzGR0XAGUIsszWrA8oM9rmRbBOiKRplQtQ
N2CGnsxQG/1jxX5qHbaf00dPl0Z5zLnLOLbu7AUEakDhuGOFEvnOFKLdZyOBwJe1saBziNtMM2eW
lmFKZoAhZ3SHc8NPaQxueqgbhw1fKWSicCvtaWfnjZ0dgxVJ+YEacYQ6jSS9iEcLefptswDET4xJ
dMPeEpUYdn7fe585IS8iodAH2dpZKij2UxtVL2pR29gtGqFT93kVHEI3GyljwjalQosUaHbHiJ5t
QcP7JSja3CjBSJvD76AN4AG3fUFU0mjm8EzGzA6L285dLbuP/XotbstGVt7lEoT5rkrr3Nsb6+zg
RXAaf4mtKdBe0kjppHtK4AXEcVD6LnhxI8i/5aKoqHWzab4vLdcn+ldJf9jlTTiGd/AhdHZfBw2S
+gVd+7H2opWSjtNSdDR6HTTwsVuxcDZTOiT1MJZRiRwsBtcdfCCwpZS3XQ7B4QGiRfEJWd3aXMxR
h9mECsNWuwl57hejHYuA/AS/qu1kRE4rL/DnjMGuyyvP2KPzJaJBebCIx8abx4QWdjbHISxg2cSV
yozph523YooD2TrunpcbEnFo1wugFNg6CQtO7X8rS7fs9mQGTyUrFfbL3WwHyBMUDcZr0RtaJGpy
9G3u+Nq/w72QIzs3YcLL65Z4VvzTBvD3JKMuGxJhFBZI/crFKmhOYdTcSq+THSCY1FBF0lIc1zcT
5uCCd7YygMwO+HmouIEOfSSJefAoHl1lBBvYHalL4df1Aim/008cQb1yZ7XIj/Z54BNZ7czNcO+v
hbH8mFZUzDuyR6ZLZZYdSGVEF9GtSKuVEaPDTmB/kNGkP66mGMobMjSijvwIHXWC1l6OhOJmra3s
m294WXeZDhyud2zjrf1ghH2JyYYDGF1Ili6x13TVM1SqYWUEcdRiAYBNtWbOgR11wBFUwGja9bpq
xK4RU4U1GNHhbWaO3ottzhJQZB8F2ZFe2XiRO9Es8TaWZRn3YIjNG5pFhpMQ6JB3OwtYRn2oc+q1
ZAYz/MSlaz/p1bK2VznTiOnIS6Q8MmqK2UxSHTnl/VLp1Th62qohmMhMJTYy4+huHHLKJTdjdPOp
XjcweLU0WXmVpR1D27kctN5rExKFL6rc3CNj5IBngX4nP7mEsL3z2tZEfgKaykjz2FORalnJVNQk
o1EENaVIX04voUFBElc905S9iKLKRMIvPBl7JBMtl9Qj9PzWUFkfVhX5HRJSI0hju4ZtFrNToQff
joz2XuekS3ilVYa3TSTcdc9TJistMztOGr1c/acahwvRRe2kxLVeaq2IlPEJsBn6GfFxVc85i1Ur
9lMVrtkTjpz0EFHli2Y3TFH3KUjtsbhSbpv/j7Pz6nEbadbwLyLAHG4VR9KMx/aMJds3hNfrr5lz
aPLXn4feG4sSRPgAe2HsLtxih+rqqje8a+HgDNtk0AboN01EK2OlF22Ub2WYQVbpqrZKnuqu5N+T
ZTjuiUKUkpLsVHg3oKDeWrBIZYzFQRra1jd/HBDz9vVRcbdlS59uhaNzISG2NWMDy5F7Q1sHMTEi
X4V4Z8fPMrSd+kWx9fzF1WWqP4nadWlV40pDnouGb9PThZQq65YO8brrKv+r7SJku7IxGdqAaKJC
boNBLKk1ysw5CmDUzhbaWvd9aM2GbzB0WW/JQHxmH06nfcYttkAE3e67+MiV7m5hpY7ZBuCn96si
gsT+imukqX42cR59K6EmyXOa5PguqT4mUlkfGj8x+yiHF6dGsnzfa5n4DqqhG45q6roDBe08bj7V
ftUcU5yq803Qp0b/FDe6vtMKClubegjK8JjmjsAsfIjHLNp3oxdYG2ENOReZEbaoeqJOorjv1Gu6
CrdrNBnKUWj/K0LwT6vENStzb7SsreQiS7eetNRxk7UGJPRVYYRlGdDwr/F6IT9HaFivMXNaCTT9
P2m6jNUdksvJeMxQvGl2zpgXSJSYndWvUTXNvwxpiSwzKqG2N8BOjYmkqjWaFwerX7kdOl8rthru
AtqmNEJ93arQvC4QiUdvlwa6Yr/pCNTXX0qFNvsmHPGx34jRCszd4ISuszJDa3TXMFC18btf21J+
4BLumw2RO7UOHTALXr6WisJ2CVNTEjAjR0dZdkzio9nw80EtEMXEWkRo1+zjOLPpU0bm4K9GyoaB
uSrTOM2AbQutJ0m0x2bLQ0fNVySCZv/S0nf8JBTccva2nenWfjKTQB8C6c6VlqR4s1jRqJX7UYOD
hAolUhMvMYfnRxUSKDaG50fuLiq7iDpyU4ZxuPWNIJUfPLtsnDMXreZ8gd5Lur9CGrf6oflWHX0s
ET/VnunJcQXgA1qOL7jbaIj8UzHHhMwpvX+IrNxjWS6DAstTssmVWg7o8Vc11ifbpFXKcCcjoV5q
sL4qfagAlXwfz2H0pIde/LJF1Ki842ylESsYS76SLZT7Z+Xf/6RQXGDRujoRO+Z9ogiLpLLG+OAE
f8S4eH6rvSq5TE+8n/E6s/xIHj2HQpoFL2+huzm3vP89Np0WCyAzVW88ba/rkzUsRG00muhEsStP
nmLMRCB6CHwRqG0JujAJbHYmopIYjRTjeADFqvjrWCh4sDR9h/1zpQ+7dsCoC89Orvu0t58KwPgn
JMGjH10d/K3nK1Ac4J0A+kER8Ad3VlKttDHmSKrVSQMX2b1Gtia4W9wEnws8xop95VC++Zxy0P9S
MYPJojcJGsaiXA43Zm6HSLOydqM4T05GrmY7eNfEbUUBCb5ywqjZ13BhuyNAONtY6LvMu2KMDNaM
3hOKjvCSvd8Noz86wg0UxETojIyoJxkvhYlEoUxY6EgaCqHiUuSk/wgZY2qiw3xf2ZVur1tqUv9q
nUgXtAfv/ho03NDLphM0NS5mm8aRVm/SnjulLuqZZEfjeKTCmuQUjUDllKjnNqchrtAcq7Xye+QE
VFBQH8VaSsOZZKHoPC85E2v5h4cMKaoFsPL6xyhySAJPb8Rz2FnJWU/G6FBrprEi6Cdo6cQF3InG
wWwESvT28dCztjK0GlgeEEsmstIkID0bGrt1QjoiokcnztOvelv5O8U0cEMxje6EIdmSr/LUB/qj
TzQdVrDcaOfBjELaYw7vUJGEaoBw+8da1cud7w/aBmWlnKKlQcOvLh0ksbxsz+mgfts14cLn3sQp
zh0AdtRMUZzAPWkGu9KCUoyZMcTHPijzddD31qsF8fxlZIrYgVPlsG8uhM5gacPdG3mi7dPNoKsA
7e16jaVNGaMyveRYSxT+t/HgVtEnw2oHiSnabxHMVjhre0BRde0GMgs23UA+unMy7NAHtcKyxx7a
wdtWcZd5lyxQM7lHQUgZ12ExxMNJqMJJ331Mf5aErmbdmGmPIGhNuHBRUYD7NdsjxegDZFTG5DiQ
3tgkU71uf8bZy1WnUOrUP1NiJ434BBrJAhro3tBTO1Nlgxq0EGYN1GIcYj9vRIK6Yap+YIHScG1o
aFQoPHiiNdIC/xNqMCzsktvowBcDVwdvRYQEeDlrXqc+ZpaVO6QUmNTBWIH7z/fukEWfg7zPyD1p
7u/tygkBKDS6+yFOO658fMLtn3aFCtjjI3r31xAvdVgzvwH0M9ykpSPN7o52cmxqZVJimBytuzYx
3k0FBtsKzxd9yu298azGfTRR9Is6WmNdNkavQAObBTncezsZ6O7vzjYpy5wKZRd926mpmh7h0v8K
IW1ux6wi+899DAdbASbO0akJqoFOmv54KqaofBU9QGhjJQGcAAyphQj/9SFK8FVRKx7LRyWwyic7
0HJ0I3rnHwRyxJfHQ91IUbPr/2vdQ5H9zf++Hot0OGu7Ns6PtROkB8NIQKIhEhF+ommc5++1rPJv
sPEV963t7OaLoRg56TAiX3uP1NDsV0Wjia/0bBBtjIY4adZ4TPb6qjWCWNupwD+Ht8c/+d7swNVD
uRybdfiSsx58Uo5NF8bY4/Y83d7rUpyjoWpfYIz6CznX3ZFI8xD0J+kiOFzPDf2W0lUyURwRB9F3
oy0cyvFBVWzTQvTxUkv2dtEJPJMeO1wu5Den/fhH4uCBXMCMUSuO+ByCQeJp3csDuqfiQ69UmrbW
aeLtPMsYvplj6vYLu/3Op6JOSQGbC/I3Deh6dAxMx6C14+LYlGn02sLO+ViPNSISam88PV6/24PF
QJoO4moSzYVWdj2UkledWQ9ZdxR48GziBlsnCIDWoTL05EVR7OBFbUZ0NcSS6ucURa+OFUICRBcS
QxB73M6z5UR8R3V8Kpb0NdzwOW0dNO8hopkLU3kTzPHLgD5pcZp4IYKyvP6+xg3tUFer9jg6ibaV
DX6NmajGvaoMyrqpqvpJivLyeE6nn379aVwfE4GXRtLEXJlFcrt2gErYVnGkKR/iXdYk5TanLPyu
SgxTeFPlzse8qCxaWL4gCY+rpFnAT9z5bLIN8DG/CbXUC68/u6bGF1Dn8g4wSB36c7jGrzTY56fI
ndRscwTYV0mbdQu76XZRbdIc1KTA2zPyHG2vZnFk9WTWx1yTtM61Tok/GQ0d7scTfHs7sXdIWVXU
cT198iu4/jwlLGhaYB13DDwUfL9AfceubaS1k5+rEdHH1RBGIS1CL9SUQ+zqWbPreQuIlYtjVN48
Fa0Mtc+Pf9Ttqk9628hAgyFBWvgGd1UMHg7fSndMWlsCvbNKhC7NWB4IMpmxwh83/uVHfr9F1rc4
GA3KqI9/wO3k8wOg86AYzLQ47nxSoEjqrZX0R00Vxr/GoBgtgj/m+Ncnyp34exbvKgNvLnOWVEKJ
q4a6cLojaiTyW2IkZ7hZSBuUsnh2wSs9TZXlw+NPg3Z5c6YQlZ0A95rDWx8tr+sVD4uGWrSty+PA
rv2I10FRrFkMtV1p5VQQU5BFfg+dxqAm0mCOe8DAEK9IS7OHDSBVoa8k2zX8YIVKcMw60x/wgUwk
7rlWH5HfxXXtbFJN+uqagiyFIRBOPuAIDLtMcq8amx0HRuibiplzvpZpo52ayYUUJxvpdukqGP3k
Na26oHiL0a7Dk5Bq+rh2uqZ9F54N1zgkqS7e6GhUFHP7MDTfTdqY7SsHyn3KwiHWvmvATrxfY6fV
MVR7mvzbNux6+xmShKetKmlXEIq1kv5baAfoEVEKhI5fKHlzAaNanHFW9VCNs3Ljh66DRqXihoqY
viI+aNkGDJ1trYsS3wb4p22yL2TRZBcST+VXRgvNe5qMR6jVMS35yncbajtdKv8X5NJ7RuCPvi97
r3Fp8Dqjt+/UlvcLXbzu2ZOhXqF85FdfTNKO97gDgIdFme+Bh+hqq6OvXcVyn+OQ9Y7ZKJ1DCpGc
D6qCLSq2CG8Hl1GXvr6nqxfJX3GE1ehWSrVLKKyBSDigbomfVm31AAwqx1Be6Ct2bxHl6vJb2Hvd
Rx81SH9TmRYd7c4ZxfhauBOhzdArp/+oFwH4XrDG4ZvPSyteC9tP4i1gqtI94F+P2UcZoSG6qcM+
oIZjhWn1PyaJvkdZAEFbt5E7uaumjvvdT5I2X0hubuI18tAAGHVKqKw3hOfr7W0OdSA1UCwn38LN
pgVTD3G06k+VZdHsoEaTfkRpS1EX0pzbhBOOksvmoSfJHrKs2bgjbQmbvLY6ukavngMXozx8aKkM
r6K0Nr7qtO1R2IjwBX4xEkfq/hrA+7Svi1Z9RYFNANfym1ZiEoPw4S5tmPRDFIyA4lc2zyeaaJ5R
jEvxf8q5r2/YSRgJ5iLPaUoYc7MaJJFEN6hhfXTg92xszKM6vCCjHOBA237xgax/5rGbo1ZepR9q
rEuegERoxyau3O9WqozD374RmEYP/d/p3gPh682u2w5setrodkU3nuVDOYNa0qD00EiEtiSgMCfX
gYwn055cJfh+7j519iDBrhLEgpPVR6IKC8W1h2FtbtbeT7ZX9zFFqxRjK9S+nSRPPweyDHZ+Appu
YctOEXe2BsAVidTcN7yP5s9kj0dqCxkaa4d6sPegXrqXtKrDbWLkf8lURY2KmE8Rg1IV2T9CBNen
Q6dIRqbTm8e00stPSZyB8+jEQEBK8qDU1l0RFF8f3zg3BxIQAq8ZJtmghnh7yxVQqftSL4+mFlif
cMrODyhQKy96no6/FEUAF4iLJcHX27zGxt3VRDoImjPzOseBRl2mo342mCdQiMBmaHzb30eki6j/
21HzEx9QvOGt0KqrNTn18E+PIGuA4FqjhBOeS1246qer/GqJ0eWHlQRw3eb0Qk+6nvcxaWqSOcc6
1WI0DiPPpF2TmMpG01uFngn2E48n/eYxMkVB6lWU1cHxk8vMxutspzKrwDxVnWVtuYb6n1GiV9oO
TS4j36puHX0SaIhGL7gUw6d4PPqdr3UnbiR4cl76yKBcj26V0nC71tVPwHK8daq5YXVGzSj8mQQI
1p4jtFo+Px7xJmW0ef7AxdSA/06iUbPvHQLchRTP107oNOpnt7Aw6gQ3sa8Hx/iJp4cHehDMIV0l
U9+bFCmLBZrlnQn3HANtcDi6BNK5Qrjoa3jQ6NWeKtiUX1PZGm9KlSgbVLyVpziV6iGxRfmCjVxT
Lsz2TfgAIMtlByeXqugk0nA923rboJZOPnGKh2aoV/jFjO965dGFROtnibF5GzMZDXcJSH6Mh0b7
bKZh6/bILrjaiVMzFbqVfBuXaqOvAnLcTUaAeVK8IvtV0pR/w2tE7w9Sl9FfT/f1r5h9s9mFtT/2
qgYw0RcXK7eJXRhvGwDkfDl+o8hvrotUCOTSvUwsWffdm3Gg59DjJtkiPM+uZ3xI6ftnkhlH28NZ
l2ALwLvpivpk89Ra4vnf7iwoo2iJTHhuHsFzSohI7VS1S1s/BWofG6dWdYFP5ak44MVgh6BbzOan
r8Rj+JL4ebtkaHV7lCnUWbqJixdPFcRrrj/ViIIhx5TFPimjDyRV0KcdNkMbDq9O4YQIDenWQtH4
7oggv9iylI14ml6P6IKc9XIKpicjS4ttghtcvVLVTPuEZqUNWFlf0gq7s5q875Ea4mqcmnrTBfZH
hcpsNV+Fd+2cSi3xTgamCek2VWJfBa3ZlE+PA9Wd1TS4j9BqRE8FU8Tpv/8xGG4FFjIGjn6Kbdt7
lUZsv9ECH496N5arWM16aHpWHG6QqXQWnn4330mOgyA5RDKiMnXG2dB9R5e9Skc4PLkw650aS5UU
NR6LfOPoMPsWwtLNOlLuZscSECCdq9g6XH+pCgCWHEMt+dK4mDCc4QHjtBgtBSNAAk9mfzuz6MwT
Bj2aDbxFuXmux7OrCB4YGGhUqSJlVyDtv8Z0vVkHUDO3Wh5rlxgJzi9a0hmfHq/p7cSCk6Hyh7Te
ZGBlzjYQKhRWZ+lDdWqiRv+k2qPxGitpvI7A2BQLF/tNNsVXupPGyPTSZBfNxgpSIrsXmtWJvp97
sEQTHyueNsD5umw1arwFV+jGLxVx76ylh8c0/CGIuVQrZqPi6Z2mmZB4MaYwSNZ1HyrvVWl5bx3Y
ji240HZh89xeM2hvwFeix0coQMRuFmLHIHTRhNaak+KbiMsboV/9tNXI0diyiL8nICJDMzr7lpV+
wwolqg4Q3PzAoy4V5otMwNsVRuEFOy1Y7bS/bwI+gFeOVuAOp0rPHZzJJ4CEGH6SPy3F29vEFdcE
ujLUkom7TPZsG+dN2gaVo40nQQ0hPeijzeO8U/1yr/cZlV0UQdx+Iw3hbEvUiap3dSSdAcGWm8Ow
ws+miL483t43IYtfBDVPA7hNLgle8fpgFZixmwF44VMhG+EiJaDVydoPeaucgCdDrUO/wg3XIsjC
Zp/xBHbfH/+A2z1PoCRq0btEKBBF3+sfMCArLeiYyRMKP+IsXaPN1jQxEvtpLEPd3IVYbvXfrcY1
looJv/PyP/J2Lj1YbMie8GT63cIzrocmYDUWibt4BQtbjqcEQbHAOYEuBNmwUqCKlNk67XMR/8Dr
IW63Qow5LAGA3d5bP/pKZ25KRUYgkPg0Z9EIYdoMf/48gg7F/4m2CaUcvujsdpZaVLmwq3v8gQbP
rPFWRbqRExKA2X1ycwX2oWpgak1pXgpb244+Bd5kNZZOmR+UJmjaVUPMGJeO72zLMFtsGRIkIgZJ
AzrB19Pmj5mn0NeBIUQhb1j1lLDrpwCpsmpT2U5/6gZreLE0CGW7ohswsH68YeaHaBqf4ubv5zTp
OKI11+PXtFQ15kV/Ll2j2Kdu69lcBlis/+wyR+z1opPJzhsSJNNWiYYQKE6lkTogbODLtWYUf+ug
jTDtZCDEi4gkGNXe37TFP679FlMB0Ipd9gU6fg+FF0waOXP76mSailLTgPhg4i97XE1H84/9QRWK
hz7vr+l6+q2meD0PDpLhhgstfwLEavauqjXrguWO4x1LdCKdHSijvsNLZMRAIVLUE6Kh1GRbtlJw
JBTa4dFzc5Bzahc2P1K4CUuqD7OjzU1NhZ10BNazYfBrZxvYDyIVhflc+dLGdmWuoFMVP1AorPKt
P5jyh7QG/60cPFdZ2CGzgP7fuCi8oTXBxcYb+XpigqojdZGZOCuWX3xB4t/YsFPdT2EX5NuFzTgl
rFeLMH3jZJEIhoqwPndWGnoNlommKF8qWdSnpm6KH51PzVkJdR4tWhka29RNPWtdJ50aHRAtsQ+N
5dRLr/LZofz9zVT+ad0Rtojms0MRm9zT2Bz5X4aOGPo04nLwNanTDCR9j0K9OVHB1ploR/05DeHw
L2QusxyC4WmiTV5AaCrT+593nUfNjQsHI/sznQE1wt1Tbddd7veXCOJCjiSl4i/M/O0HTyPCKEcn
ANDcPAoIHVK04gXx2S/79mjGVrHp077/kCau0q4qA9kAVdjU9hugpvvHqz5t3OtF9xDgYZZpBNNJ
mhd8QghUfYNbyrkUibpX6159zpPWhw7SRBYsvb7bNpFhveJdUG2paGQLCdTtBue7QSei/QEsDMDi
9QaPg4G2w9DFZ8q7/Ylg7OwtbBS3cWsqS/z9e/PM3qb9DNYGoYTZi612AMv6Wpic5Vhkuy6YUjIH
CIWC1/EeG+jxG2ke3nJNEi+J49zGj0mGjvRENSj20zK8/sy27JWpORufJ4TNLiWKv6lBW25LuFHH
sfbKi6+Axn28tnd2MnVMypoOUriTiff1oFKmgHZrsH5mrOHtDn+tSldcOIjwhmEUy5VmSm3JbPPO
l/L6d8nD7KmAOM8LFc2YZAfy9Azj0z427di8s7PG9eCgeogWi2F/bUZlSbn6zjYCSEPVeOppkIzO
4jNoP39sjTE702k6AvMWxrpH9mmr95gQLhzXO0dmKmPR8iarIS+Zb1myWeqiVnrOfb/7nvrS22pm
oGzwOSoOgVvqJ5By0TeUrbWXpEA2/fGq3h9+KjzQRkYzZ7aqTL5QysZmVVuZSko7lZut3LxCXi5t
c+dzOXTtKqBWYG2CZmw3FL0ieyFG3ltk9Jamdivmz7zvrndWE0pk9Pw4O/sAcs78H/Umdipv1Ug1
pwcfDWIllbxeqLjcOb+Ix1KRcHjhIIw2W+QiDb2qL8LsPA62eLI9qdpb7APqfV7UtljLqWSpZh7+
sSWN1Mezfu8sTcBEcgBeejc4h8JSopjDmp2dAbbeugf9Dc+olr98t/YSrCkHMuzHQ86zQyQ+SDdw
hUHjlYnW52onQYfAgBMa0aVQ9KGlhVzhWx72TbBtLBeOWx4m0EiFpnyQHZnCHmUP6+hUeBzDMVOj
ZEF8Zf7W/e/3oNGOno1K1jqXONStANucJggvgy8MiK553/l7nlnApTwTo06sAupQbmmThM5WlU1U
bCr8b9p1SM3bXViQm2NAFLX+S1TAMqGUd70F6QX6bqcbgjyRPskAn+UZxwkI020kB7lv6knPNIME
Z61bW4+iQ+bADHq8Qnd/AzJ1vBy4wKmXXf8GY8DTDMpGeKlqa9z07B26jmHyI467H706Ol9CI43S
VeYH41qUcbAQCW5OIVNAGZ9re6rSQYq4Hj7viz63kkhcMkC5W85LGQF196tN1zTeNw3CxrOOWuBC
Sjp/a/KtHAFIGBpPXc7//FrJMSYY66hSzqJCJiDHQ04FHIy+TKJ74ZfUlM42c8thokM1zyaEk6dm
iPEUEGr/2rMxF0Tu7i0CaH+AOEzBJLh0PQuSBwk6Ko64GLLTulWQIakhh3xUd0bGg9ZIB+dZ+HH1
lNMf3nBux4VdcBOWmA9mgQcujWDqebMcXbMmU3h7DC6xHYp3OFzeWfEy8zlxzOSLDVxX34RhmfyU
I/ZBjzfgTVRiaCCYYHIm/wRnrj8PdxvTJosdoMk6f2oys2YlSlSuynA4Wl3h7h+Pd2fHTW9Wjj8g
Alp20+/543lojKHWwe8JL2RY/VurJg1PMV1d26Glbmhbmh8DwW54POidj2Rv0yOdXodIs0/z/8eg
sRs3UvZ6dPFax36lbkxYKTX7bVBrzKWUv2TNTNsbrVQK+mQToKrmlcuBp4EN2ye+RIpwnw0V7IOO
HBIu5UHnrW0BHxykpLcQXC0+4ioPZ1Tu8gm5T/H75lZXih4/YenGl8xAix1DTNxW2lFFOSVGCOrx
hN5bRZqAJKJ0TKY37fWEmu3UAUQz4tw5mKFJXW/fCm2w1t0YOTAurZhHrRp8ejzonVMylQppUpMZ
ArKdDToGtmKoXaqclZa+G+2uKL4YfeZsRAJaiGzd6NYZzN+TE9nOwgm9c5OSi4LnpsRCXY4Zvv7i
rOhVPbJs/yxyxPVXOoSxCtWbSg/WRa358I9tnA4SK0lXHvlrsy4w/EAfTg5IrzZJv3CMpuGuFhvp
MsSCed+yCFOGfv1zAhLHoUD14WzXinqwBwvOb1h3qrtJGhSRF5b75vxMo7GveIBM+3qObK50XcR1
qwZnVwm9rd+l6r7042ObZW25CgAxvj1e6aXxZreiDy6wkdDZzq2Iw1+j49cg6cquT9dDa/8T4kC5
hCK4NyKAFF6SvNjJTGbLq6ZRIaraDM5hWfwQAAN3XePE71iLq3xgFn79+w/kqQwcaZJRJwe5Xj7U
avGZjEV0Vps6/AwXGAaHI6qd4gMvwdkW7tvh8Yi3G4bnI6gMLrgJJWLp1yOGtugpwxXR2cZDd1V6
nQYjVaX00RWpujSbN+HBnN6qFtM5YXDAfV4P5mL4ocHjj85uRKxTEHrwwU86TbGRVTqMG9fxjYNG
6TbZPf7K22VkYIIf1dgpVBizm1wb9NiqbSs8B5L2/HooPIAJihnG2hZFhvoLIkNjsTCzN2Fp+liK
0tgvcUAga19/LAIWOVpSbXxumiYHRwbKGOK4531wFOm++2My/OsbVapBTQ7ibiEO3GbUVLmQkqXQ
ivoMucNsXfMGUKgSG/GZ5Mb/Dhko/pSmgSH2Supb/+QYBUTYVEr9o+EEvN3roZZbJCTKhd9xZ3uB
ZKMKOyX29CRniaSPg0Ta1k50RjFz7LZVZMViC8tnQD1Ucd4fr/JNvjZ9M/nqlEFicjTfXpBgh9or
lBitE9Un3may/qcaqNu6hNBd6FEyWMFALL5nmUDxAM2O+Pz4F9zZZ7ydfyfslFbVeYExDYPRjUdq
TpHetvqnYiyCfSzQrFwPXS926pgk2t8mqVM5kysIzCDn6kYPVENtEXivFZ/Hsq3qDZa31K9tt8jf
FDDsTwiqeT+RWmla4LAGvqnARoIFKMqdYw3eh1oikGp4JvM0NZGxp4CETM6wTl1lVWhO8tJVSvdT
pazsbekv9e4FhbF84VTf1Pb59P9Q6iowL/qS1ycMsS8SuMpPzqkZRfU2yjp9eCpbM11Y1TvfR9+P
lwnlCCq3831lt+grpKnIzl4IjpUuGzpQKBRi7Ni570yHeJXozy3crbePIXCg7GOefyoRkxLU9deV
mrRE70fpGTsdKX7Evlkk+07oLQUoxRBvpJKVuVG51tt/gE/3kIBjVIrQZevaQy3LZtwqZR8tPYru
nGhghbTcJm1Y2MezGG7nyH+knp+eNQNb2m2BtsyKtojbnQYjq+RChn5nNFCDkx0hVVwGnIcxEw3m
tmBF0TNqy0/IDjjOipqnE/9roecULsTse8Px+CeTgdwOWnPaCX88CBDrrHK1gvmBwFGHlqDBG2tN
vav+n+JY9rfHweLO9mX+4OYhMA6Eat7g1+o2ViCi5chwWMa4D/w2k0c/yuIvj8e5+1GYpPOYB8DE
Mb3+KIQ784jQkJ+HIi6+aR4iN6FRI9+ba91CBL5z5wH+pX4Dq8Phy6af8sf81X0GdQLx0bPtjm23
NrWyOyEQpD0lY8Lbvba1917Pol0yGu3f4UsJ+jxWoQnRYaR+CUfreugMzr0RGEN2VsvUVlemXbH/
Y9/Z18iZvbVNtGR1dScqEO2mXUL2i/7dbEA5QE0Fx56fHbx1P3vCTjY1r7AngZzHS+AXpdjS+8Nj
4vFq3rliJg4zQgQ874lIsynWmrIJB6MszuhplmucncNtYcT5xhhqNAeUcelFcTMe6wm1Hrg3fHPo
/bPdkwxo15RDop1NNGtPuZ7XqG6bSAKj8oYsWY1O2FK/8GbDMsp01ilBUbShb3i9lBCzKbPbpX4W
o0CPLBnq1zhoUhQuZY3Ly+P5vM2U2Dk0bQC24HXjIXt+PVpiNDn+M5p+jrShfnOysv/o9qgY7dIU
YMS6jwuoup2moZWWYBaq2aVzQMb4b02Fpg0MuWkifU2Yl7lKsUHbEbFMzTh3vNyeEB+TF0tBxYLI
mh3c2tqrgxtVSx8/fdzVe3EaFUwT54WmPFoK1x+fJX0+CBDBYEra5BIFXbQH1+F8bIdaR1dHyvIf
VRpyJWFuXrKiijYSFuCLq6Ji6Y+ljWBsFchfj5fkdstx9U24x4mRQKVk9qPyGCCx2lrGWcmS8J+u
DhN/Y0PM0VGf80X6VIUVqtSPx7zdc4wJ+hEuGrL38ACvJ6LhsR7l0jbOReY6P6I8Tz+UaG1uAP78
JbcOLAhDUVGjaGs4iEPMTjAyVeN0gZrnTvYmrGohsmRT9coSK/YmQDHOVLslJJIcAhu6/iThtqpZ
DsI6q6htPtPWN7+LLqtWtdDqfy0riJNVaxhLV8C9xbNVtBMoPwBgm6cttjLIPOYXnZtWjeHTWx3K
U2GNKi/9deerbD2Enf9+7egx22RnxH7K1tcfWjUlbQxRGWf8kcxnRThmuU96iTpq3mFl/3iwm1t7
gpTwYWQJBCdGux4sb2idp5gyn6vQ0JUPDjqpxrapatX++Xigm7uUgQBnsIK0akx7LkkEogzAzGhZ
59BQBUJIzfQe9wDlfg6IZbvMDXR70xvYT0nHdZLt49FvNw+jExdtIO7ccXPsKlVDqGqtbZ2LUJP7
WimSp6ovyycUpKuNQIBLWXn2UO4ej3q7ea5H1a8nN4nLMEl0hVHVoXsL0Ps95MA8MYzSrf9FqOTt
H493b47JYgm3pOkoQswWs0Ljstfs3D4DjEq2iasHW0qJIYRLUb8gS1vCv9J4HXvhkhHhvS/lWykO
oArAZTdtsz8ypagTxSjb0T4L1Uq2TmKq4TrIxrra5l5bfw4G0S/JoNwfkhNC1w/c7LzE3knHQykq
sc+QPs0nRHX8rdlmCNw2tmNj3BHb5T+Pp/feJqLJqJIRTnIk6uz1rwxQN2Ms6M9NYbuXrpJ6upNh
iT5kJCA1b7U0p6nb1J1gzv8/QzMsdg4a+3/6aX/Mr+SLSguN8zM2QcHKyvzqYxBXdA+rSqsPSsCa
C8yD3KfHw06h5uo+xXmJcstUbHI5uHPYXzwMbhY1QXrpSqE+WaqEvq02+S+XllqzShJ04PAwcTZI
1Qr0+O2/3c+4G1CHhvaJ1gNo7NlXt12jIjunFJc2hKU8mHVz0UKthf2KHFGB2s4XrRqMk5NWwcLI
0988+3CoXZiF0NpgwufQBSOXFn6YfXmJRJShz6mZ27Lv8r0BOxkF3kIcwzSpFi7tO7MNsglskM1C
EyRnN2lZFC5ugHV1Qbqjv1S5KJ+Raqv2iH+7Wy8Jta1tBMW2kkP52ewbZSFa3aaOdM+n7iC9SiBd
LPv1JisyYXkZOvcXe2x1gKSO4v2ysQsZX1VjGM29Q7KUroRtKTWpS5hlT+C5Y/sQD76yEK+nT72e
fzq24NKnijx8M28WyQoZmyxAXF+wcqtbUNDGyhyH8Eek9dbCDfi73nEzFs0FYGXU9YAtXn+2qCKE
6muzuiRRUHhrQVr7NvROq20zw0Pf2izNcVUA049XI14JFkCReqo8BSEamKZUMFiN7YSqPWEPu6tR
SUS4ciPF+WgEluLv4rrrj1lTV+o6bltLWxV54MdrFT44XE0Et9FUR73RWQd5PL4lNUJUj0/x7WYm
C9fpfVPgmIrVs7g1JoiQNrVfX/SksTZjDls7tr1qEwZKdWja4gPZXbEgsHUTndlLyFzQxoK5QQNt
lsQAjASO6YjmYiZYI3htK3dS0lEaRywRVLf4+wrxNOBkJGRiqQSlYnZ4QBh5lW91zcVqdfNS1LQg
uQKUHeItypGyIZCXri2jrRaNWboOJsw5otXi819PNV9MM3RqCUAwmP2KDhnXXKpFewHdFLzyS7+1
SSj2Hd6xWxX6zJPf6EuQrptbH3IiLMEpSsNWseZoHykiaGbSbC9J6fnhOudkgySxEBluB9U89k7q
7g09hjRL5enr4+/9reY4OzwTQwfO9YRio4BwfXikXtTo6HXJhRp18KWP1fTJlVULiS4TGbLSZT3s
ciHRZWjSoH+Wmld9DxoEzJUK/fdDW2sttn6dkv/by1C+Rr6f7FqkfGHe4WxhFB+DfKcquvcUeaO9
D1ucaBau1tuoS9WKZ4vLC2Z6n89ORzyoMOGTMLlY8RB9a7COe26Q80e3C6nUrZJoyUZraS9gWRqs
ytHQD4+n8M5JwZiLzgqFCeDkc3EUEOqoZal5eilcI/hY9mrwIVC08pDqDTrWonAWKku/aWGzJdMR
/nNYMIS79PmStUkMbh8V7gut9Oq51p34Ke+yDhrOOHYrpTLzV88TwXupO2m78lETUNYZ0t2fYlw1
PySIb78NYyVbvAJM3FBHpzxTsB83Yfl/nJ3njtvI1q6viABz+EsqdFLLbbct2X8Ie4+HOWde/fdU
73MAixJEeGMAYzAYuFTFqlWr1nqD6WxSw2w3wBalNzqZSecWTdqh2IGV8EOtqdkXDQM7z5pmPGky
jVsuQuviJUlC3lP3l1UVV8RymjQBeQQjai6YcoudKTlY95RqdnJAI5susibWsCnNusgh5DXDD1CL
zqPTJYgq063Tgm3dojT/KJQBtd0Uh3brZX0Z/WrmUjo7c6jXO7NERMMdSyofAi4zRW7KMXsCtIN2
uKWG5qFU03zNu3ypRAFI1KBKj+QckDIkXZeXYUWnpy7SISH5iep6q6sxRh0lqmaeSun4YbKcYkLK
1TFe6WjEodvRsnjEwsh/D4xiemsGffipybTQNqbvpBjfZLO5U2Up9VDy/ff+st+4awgDvF55VXJ7
W4scoqdFAhCjLk9mqkjnqcj6V9AhSJyjPLEN/SZ5KA0/+x8yF7E4JC822/qq0TyqCQ3P0ChOnK/0
caw06aFHnvlZPIdeZC2fvyV0JB4q8p+nMUgzL5pQjf7rmX+EfCIIOfMViLgdMywQiPGnGuUWl+47
beDBTr9T8B9fNW1qN4Dz/L9FesKNpNZnIUMgSi9LYr6ip5SeKq059YVZbwe40nzjYnoMQ/VrOHXz
o4FBsZtn05rM73XUYkDiPeqhPIW46i5Pl4Pwc6c0xXBicYfHttGCR3+UpS368T+z0m5WguT1HUdO
LN6XKAkw0WVzAY01ZIbysT9h0jA8WCayitVkjxs8FrRNoKXxW4NM7dvgdLZ3/7NeQ2IEfpnBAaGg
snj1qEZwTknHqJ1Ope/0Tx0y2RtL0h3IoKnyVfblZFemScZ1URmmG0v2tGlQ5HwYpb+2TOeOFdg1
MmL2ODW3RVIcjnOVFfgMnfxxUn+3IM8eDK2OT02FGP39WX9AIi+jJ6RFngGki6ApuNovv2/SR5KZ
Gs10cvrRKTwtmmeCeU/zF58ry8ajq0TWBnJmHjluZJTzr46iMlxnqCjNY1g44dcaIlfmdX6MCxqW
KPImKrHKeEqyIfthGLSO3VhVct3lk7aBN3S+8fX+JESEX86BoiG1EA4JueFiDqi8Vzrv8vHEmsIg
nbAPKbDFnso9xf/6x/3Brg+EJbC+dDgFwZC28eWChX1VzPgmKCfLinxqWrWfbOdsxkMYRAiMoEq1
h7WSqDhklxNE6417ASbjB9t9cQiNAHlsU+uUU4abq6eiKr9RECaeXHmS7eewDpV9XgENaBN1DjzY
GuOnv540hW2ghmKF6cktyj6pIOQA4lFPQzCoWyz1ihf8MGR3KGXzX2wr+r9Or+Fb2dBw2P30T5ev
CtWvqzmkRHKSWtvfmlaSeQ2Dbk2ldnZSUAYbOwTV+j9M8oOFzhvRpFF1+WUxtwUPBtX+hOVFvfdz
JX3Muqx9Nea23OZsp5Wzd71t4UtQdIDoxG6i/nE5HpBkKcVIQTsF8BnPqFu2jasFnfI2jT2vx/uT
u7WFqBYK0CisUwRtLgcj5dPqPGm0k5XXSoj6n9OW7sBbqnaJ+365Ldp+cAN9iKstCG7rUxZJGNfd
/xFXSYODjhGCl3SO4aNzii5/BI/ykuKoZp7QF1AiVwesup/Q30E2vpAnt2sy3qjG6hv16lJhWJu2
zEddmtRhkSFmEkgOAy3CUz6jZ2cqPe6IESa1mziWjJNFjf/ZatRpb+N7+3B/xlfRwhGjwvYFOEZ1
SVs8OjjRkoQbhXECdBf/wFw0fnIm33rTSzXfDhGsq/9hPDo0tCFBUoKCv1xhexrtiUvcOOmxnhO2
hasiugJx9Gr3RbivsbNemeH1NwXjIPD2cFUtFHQWu5iqITKDnNXTKEnD17wsED8GEr2TlLrapGHe
f62RO1nLlcVZ/CMiAjChti/E28k+wQYsxT3zNJH8UIq1lxSDqoeW9ufkhngPrak2LI4N4xAHxK3C
FEGzL6/itHUms0l5m1mphNsZLllj4gIItiwvzdM62vZZXpheHs1t5vLa4V1ejQ3Vs/ufdREq/vsz
yAqI/lC5QBteftYOkelKKyT7JTGwwHEziR/t1hUQWeBi4G1WhlscmP8OB+KRohwZPjnR5XBOaoBP
Gk37pdPVcWcnk1I86pKPkWQRJl6VRiOpkWJu5AZKzkqMuDU2tyqta8BwcPTEifqjAh51VVaOfWq/
SCZik4850m7Iw/qD+kghPJAeYuSYHDeMpvwLWB+YPfdXerGdxdS5aPHXpKOK1soy3wUhEPcTOlEv
UgMRUafzuEFIwNjNktJ49TRJD00Yral03JgzF50Jlh/UAG3tRQKjoMNgJHLrvAA+jTk1WoxDH/qu
08bUo/g5aAYMUugKvGn1oKgr196tGUNJwo6ByhqEjcXgAU4sPPSYMez5cmv1Tvowxb52MGXl1ORh
v0XY0l4JUx+9zYvzS4KvEhm5BASJe4lYwvoiGOd5mg5yEmjxZor1xv5FaUl5LwwdH3ms5RxBzex7
8z2Xkyk4j3WJcDBtjOhTZqfGFzwc0/QzlQx99FIjmAzLnUYrD06t2fl16c7yrHSeI5fTHnH+eQ3P
chUYQC4j84FIuY6jAYWAy206hnNa6hKVgM6KlcBVS6Wx3hEcVjrZs2LIBO9txlscJVWeS52bDiFU
QK8RneuVCuxy81DnFdAvIQbMerJ9L39J4Yx4iaESeZhay8Hn1pHmeVMWytAThKVp2JeVNTQPU44r
0A+sox0soO6fmQ+4xZ9fUzTrcTOH4oq8jWiaXf4EQOE5RqqV/OLAxw42nRyVATR1SsNu3FWWtPGD
OXmOJ1kOHqGuKV/rAYgEEsVaQ59/KPBT0rzEQYb2tfY5IBWirYU1e1DWHN93nTAau4fcr9T8iBWS
OXoMaDbvZRCG5jZV8JnxED0LtbfMH2ZjP479eDZKpRsfLb+TZS9u6q7fB0ZW9NtAD7XQa1U5ODbo
0oQ76swt/yF1wBPb2kxdHn5ar8qVW0qZvcF2K29dOhiSjm8jDFN+TjO+l8gkkUGhgpskG4keBlZ3
PeXZZqsPQ6q8UXIeH+vACcajojUqVHFgXvpmwP3M+h4P8/wuh3gsuEqY0dW8/z2WJ5pcElwBlyPV
MN511iKE4q9nhdDbwxeczmVlZ6h9dQyolbzyJlI3RpZVxQMKKGtSfuKvvdwFnGSxBXVa7yQDYqP+
Ebm1ORiyxiidF1urZq+QkuaxyUUTIp9G8y3BYuwv9TcBiaBSAodFhCcBGV9s/dwBjQ0byHnpcsPe
+GhyvHWtMWyQSSnXSCPL+oAYzIBnK5M9Qa2g/3M5vWREXLWpy/AAemRWHhIj0kyXEresuTN6vBNC
cnJhb6p4aoWfnIUvrdVOcrKJjDB8Fqc4XTn51wvOL6IPD8dbrMGybdr4NprNNNwPuV0bvybMoL+i
K4U+dCNcVnghrhEhlmnIxxIQ9sC3AasDLnO5BORCYwT4IjgUhtY+qwy7QxA3ejKH0Vi5la6GgtZG
A16UnIRY4TKkdGHvIw5kqi817huvnRqNr1JVR15b0Sa8f1yuhwIvImjyfFqB31vMqu5tqbBbRXvB
N7HYTk6sxJ7m1M6BODZJK4NdnU148kLwAGQezIIrrrysZrOaAwt/DjD33CpNjC+WUgxPZtzP+wEp
389db6wJTS4vKzhtlMcVgBvUEaiqLXL0Hh/zDp8B8zl1okratk3lbPvWp441mQQwVypb5xFBBrQ1
9HD87uSTtVJAEGt4ERtIqYTOBB0qgoO57JeNQ92VVZ12Bzm0zGKTNpqTvgTVlE0/73/MZUFLiD0J
Hp8DG1OQgI3F16wC8CAJ1tWoFNHt8JpZw8Z+CDV/U2a+9mkqoDRQU1TKEG0lQOEeFY1M2vGxkKZ0
Ae2Z0rvS0QE4ZGqv8LZIuwFvN73ANNiODaSzMZg0nW8tMlq5C8ZJ++YHjtZbK4no1eFmHvD64flR
tQLjt5iHUtcdiongeRAta5+6xlKOsF+UJx9a/L9dLa3B+26Mx/UtKryCPE4j+fJsK32jUMgLm0PX
z4WX6n72k7tYndxEyz5lZWGuXFJXpw6gJG0w4RQAmpDE93K8RoqNnnS0Pdgz1OgmMn1uUzOZf/Ly
697vb4qrQyfG4kLEaIPoBQDucqx5tJ0YElp7kKtaPSjxKO0cO/aflaBSd01njP+q4TitfMCrQaEY
0pYCGcvFJEB3l4MOuIkPuLLCPbbmmc44LFJTHZK90pXYXqC8b3l9UiQr5cmrgyZGJS+lvAKthlbJ
5aj+VKh4ALfyoVRmjD4kI5q+q3IdPt5f0auvR02DrI/dAn2V5v9iciXStbomGcrBqm1cLdVcz54J
euabOljK9v5YVzuTscSG5DSLotHydaTLZNARZqWHMdLzJ86AuouFW6YRwd9xfTMvv90f8NbkuBBI
qGl20/cQP+iPRKaUI+Tp4h6vXIhZssvuRW+I8lz4CCh/WNsnH8XMi9jIk567jiSGBaKptDjpQK8A
hUxG8jr7gW5v4hrVxs3oxB0qzAoosLmqNAcNEaP+VpRmckaXH62LABiz4RaOHO/RknBkTw3G9rOG
gUDpZSYtdhlQ4uB2pBDSD+SprIbWaFGm/2nGjK041Vba/yA19bN8l3Ylnq192mXfhmSwP9ejRhYs
ZxNeXNjzRuUJrxoJrbH767xE5FAWU0XHEwwUp5P68iIG+GCw0fsOlIOZmHLj8Eqq7XnwTJ5r0zbQ
Qjt6NgZHPyKBF+DAFgT6p1grsaWOdV43CBc3WfcEPK9UH5NotFGAiw1rdLMsaQAnwhhzkEhT1eRb
McAizLc14tbDS5aCYG68CQGKGoxdpBbd56Jh+b6T6yvRxm/aUVqJdiL3vfzGoOoAW8Hxo9R7hd0g
EsBcKckppiSsvuixWcluIsnKQ+XgjLdLKzmoH3xLiDLWXNTzykpf72gSVoRwhBwDJ2hJTcAHww46
v/QPuomonNtJRoEZr7BU4BkOYOT+d72eLE9BcipoHqBUEea9PD+VYgkB/kI9lEWUw3FOw62lh9nO
keLoAaGW4tFJU9zD06RewXgtoW3sKAEe1yncAPASJYbLoU0IAEEXzurBbIP4GevR6FFNQ6yqY0ez
3LAask1ZtuqhrWTtwZzs1kXpulkrDogAcfm1BbCOf3SeQ3Bs1MtfgUlgrHdxr7/4iHkfm462pQ9Q
Z+snxeSpGJSsVfev7hqiFHJhyK5QIVLxJLgcsHcKqy+mNjo4WTL/rur4+yBsApOx9b0sxTo7nuM1
zOjVnuLRQcIABIu3NVnDYsyotaUgbPz4MBRS9Bx0o/kLwuGPyHHWXEOvlpORqAjCEhVM0SugPMJK
OrprcnKY8YDGrlKBpbTR8mEyOb1B92OSjfYvwfncOFhlARYE20Dx/krGtiv7pg58PzmkcZs/zkEn
ofs/FDOmMFKwkp7cWkmmRjGbfIj22mIl+9BumjA2k8Poc5fagaL81KQh/6XlUZ9s75/NW2MRbqlg
Us3m2y3OZsHoWaArCWezJKTWhrbxbbl7jBUpXlHwuPXZ6OCRiGv01a+mhTc9/S8/Sw+oZopt38mH
aECwyYgRdt/GgdKuGUheHwOiDRGHMYV03xLYirN2YEEUTg4YpsffjCi2v9moD0DkkOOW01/MtLim
krf6/UW9DjvsFo4g0gcUkEHuiKX4I2OYoKqkmm3xBZ0+/Jkbib7t0wbDbJx72l05TRaKGo4SeVms
zz/yyhq/qVhsrnxb8e0uwo74FSRKuqiLUGBdBL8uNYx+miMWvJPHTzIrb4TVP0kw9vJjjSCai+n9
rG0Q2w886ltrVeyr700pV7RlhH4H6lzOYvjZGh3JTofpqLdp0T9TGNPbLbzmuDKo9MlpQMTvDd/e
rCz+1VcnJaRUQPmTMiFs50Uptm2jSq/p2R4R1Kts080rKfmiaRUgGa8CfVj0uIiEaMO3SJV9VoQ5
y3PhG1nqmVJmKh6Ci/E/mFoVrdv3xeCg8kiXYHiyMiOdXiwfpWIXvEb3a+V3i2N98bloMQqmkaik
CErV4ncPVkntu6+61wi3MmSjhC6YGeKZXSDZhC1ug0eT1Uj+c+go0pcoKZx97Khl6w2VXMngiovw
vfXbYGUXfbjWXPwuNjGvCErGpI3XWnazgXZgIfX9ax/hfOuOeZqGXtpK5jEoo7bd9npbfyU7C5vJ
tUcsxqBJ6M1mbGo79pSoLMe3xJDEL4xUJz4qCNQqKxHzaqcDvSUw81olTwcQKzKQP85bBLumQMUv
eZWnsbS9EErTDupd/Jo1eFZuinho9B126DZ+sbZfN3sT0Nha3ehq3yGayRVIdQrbMNFivvwRtgHc
Ok7r9tXM6D52oRr9MmIw41uclJX3CVTpJtet+XR/21xPXfAkBECQ4i56+YsA3hpdDYzWbF+Luul2
Y+X36OXEo+m2dCatSPUKI4s30lTab6Vp9Ssx/cbogBUEUF+kstRcL+dc+JT6OtnpXgNHptrYogW7
4wk8qPuI13fwkyZz+4mibQnQp09HgZ6iHPp2fwmuAg25LGQBi1NPOn0lD1sEuGlyA7SvqmQizCqF
lcs2nv6xUS7yKlWqv//1eFQNhPMeqBCAu4voXlvdnJqaHh8BfcsIOU41erswKMpPSpYWv02gIcn+
/pAfZNHLQ4hGhAm5FzA/aeQSCAdptqBF1uXHgDTXdqfCnwLJJamE3O/mnY91JyQRlDPGEv7tNhsl
s9uR+tZlAXlRNb4ZaqD2L1rSaREGbnoVyuNKoLhKJdB+pE8K95S+pZDdu9wLU4Evu1oN0VFtpix7
HZsJvl9ed/63BODaGsfueucBX2GVuVjYf5QzL0dj+NgYh6o8OlY+4WopDSF/Gid4O/WXqrW/U5fG
MjrszaepimR55U3zIQp1+UFImMTLTYC4EQoQq/FHyKnjrEazfQiPBcZux6QfNc0zMUKMPo2mX/mH
cNSn7lsIaSDfWB3Kp69hn+ipWxHcvzc13BngjIb9jYBWB14343SPHYspFbtUzniBNNNkKJveLtEm
Lce4VF3DKtRxbydq8Ym552ShMxAxt0F4W3/N2ecHygbxW+bUkuJ2UZS/tfasOvvKGLp6Y43RPG6a
KsnzrV9oaQYtQGuwykpLtMTNxpe+xEWkxm9hYLW/nN70w3c8Y7LZDQKHnTMrxkwcqRL1PZUs/xv0
D0d7MudxiuH9WX76O+i6pnxOlKnUvuaR3E6eo6W1tjFCPfA3zUzb6Slr9XTYJYl4+AjViHI3UX4Y
n5COrvXnCsjFd2oNZeQZozVDcMN1UHvsYwyUj2yhQtmN/axlLnosgPItKWisz+kgl+EaJ+rG7uK5
KgQRYLGIi+/y63KZ5HWYx9HRaNvhaaqL8V3FLejFt5OO06c31W8pgZlHdUaJMrZZ+pcqQAp9LKSz
wJrwfOXeXSofyYnccbrJYii+dJ9rKQ3fwzBrN7Ulpz4K49i8RJKsv+pR6e8oq8gradT1CnCK6SF9
SM4LBvvlCqS1NdOzUv1X3wijehcXzgxvF+BU6qmIA9Wj69SzqZ9ju6sOHfrd6cZp7DlZudk/tDYu
zxkPLmIsv4PQBwZk8TsMc5oLR42OUT7PloshZCR/sWuteRmGvrFdRc2yF+5l65zj+faEQl56xscp
sD/PXP4m5K6yjN8VPyvM70ZKD+w5ThvJWOvjXN9BsJ4+ytdkndRCF+EIKO7M+4LGqoKLw9Okxn6N
2itXkyuFPZGaa6v4z8qdIBLCxdKINr+AnXIxXI0ZZXggOE6fH/tmVoatJA/5e2Q3OeTbPqP/nIYG
JqZuojRR/HUOHS3z1FwaDoMSVxhsob6TGN/v/6YlL0hwFXhK0sgSnDqVYvDl5zLm3FSlIVM+1UWd
Oq8lylntp4lHvPoSyHEzbNC9c0w3zXUnfJuM0ZAOVlJOsA7log9dtY7D9B3QZTF4ctvTeVMrqU22
fT3lyTewCkO5b7NpcN7HspuCbUHH6LVWJnn8DOo9G3elrwXySpKzpJSISaGRomgy9xp/LC98reoS
u8t17RNWrPOjPAXzf+yuyLUvluoHe62tnPgUVRXn0gmRqXxyMqNJH/W2a08ayjjpBrXp6MXUU10/
1WlYvVgD5Yo95jed9KLkSZ99dYwomj5nVq9KXp1b2Sn11WjNi3opxoTpMC8VGGPoUeAigbLN5dcJ
zSHHtz3tjnIDwhGIBYTXjSkXRfC5H5B/d7MZnf2HLDIG7GBT5A/bFOOGORDqAImPJPqGgiFCd/d3
zVWs4bdQy0dYjZ6M6L1e/qwojPsuz/rxmKNSrDyAkAxe56gqnnzgUV6Sp9n3ytciYCBWP77Pgx2t
pC5Xp5cfwNgwbijLXgeZ3o8LGhXOeNQ77J9cgDP6P5lZR4Y3KEHxRW7DYWXK1yUCQRWk4AI2Q8jE
LCHNWuiQNoLyOspZpP2Sh/5pEjIxAkbixjzLHRexU7/yFMsvPjU8dA+UTtYEBZcUIzYEv8KkQkip
kP6Ns1j5cVQrreVRcgQpDreiqyq93Uj5qD5Js5MGXi/lyvgo99TYC2Pq82dttOMIWcUqQ04lITgr
AD1nLT7A/8IjRxqaqNooThoP7gAKZnCNSVkzlruGXvCrhUgGZV3Ie3yyy/2iND4Gu/DTjk2DFtQm
Vftf3B/ZvC06dX712/k/Fj8y2cDws7ZSI42jhy3ym1SYcJ/ub93rnQMEHwYmWfeHNu1iAfVID7oy
EQtY6tYujO1/9KJV32XMCl+TtCmdlbzzqpaOaNJHiwQnDBQ1ljWdObLkUW3t6Ug4x445bOZPMDH1
PQzy4EvYzYY7jw7nw+pq43x/qlfvW5iSBEFklIBgcxUvbmJK9jVl7N48zk3ffuv9pIlomgSKtfUj
RfqkNem/EaoP3+6PemOBYRqB/kdcglRo+cLEKGx0ysawjradZdAUozDZ9ZY5f8/aJj50VfTv/fGu
XjGUD8jogfkilyRgA5d7q7H6uhnwfz7Os0EkrNTxvWvrzhNGtCsx4DrsXQ61eDzPZlJLdhEbRzPP
AArbYQ1MRzbw5gmrcNj5jhXtEydLt0gXxUdMRtac/a6TK4jDlLap22NcL2jbl5MNChhMse/IxxHP
i+RRz8qyeaj9ek5oFFb1AywfPdya2I3/x+mU8ntr12G8T9tKf4W6q/zS5j5+q0AQdh4eb9Eux65k
rXlyve2ENBkIXCKzAc5IbJA/HlpSr5QjOah6LKUBLp08dhvZrIf3wZ/G7qBKc7r3g0Yt/hZMBe4Q
2IiAwfLMA1d+OSzdgLGOSdCPmCvKaNZapdeAy30rKLQ+UGcIHu/vuw+Vh4tsTqCrqSR+qP/wlyzm
6eAMoJdlbx0nwqqyT8gqNNdPUhPhADlIraewlWEVIYgyPirdYE67NmgciQs5aoEOaBUE1DjCGXmf
cNUeeUSNw4s2Y3Cy1Sdd/l2qkT3trTZvHzpFnnwvsIoqcSt7tIrM81U53hSqljrbmbe0se9aBdSk
GiW9QhlJtxNXzfJJdTMfJ/lNg7pN8mZ0hr73a7sLz7ksDV+oB9b5j0lp1G+6NksEBto4tttH5fAY
tv3kP9U0z8/ZUOVvUdd0/svAK7lwazxJYS/lQ2v8vr+q16cZTAL+LlQH6TsA3bz8ikbTFF1RK9ax
pV0WbvzMQLIiB62ouGnX+WsuNh+0meVHJJWhCkIRWiDjLsdrA02S+kY2jrDYgc1ohU7yl9CZcGvM
GvZWZTXzXpmiLnN5/ffFVkPjI3osY8yFw8hS2x9DkZGBxMWc5a5o/W46YK6KGzlAjHe1lShU9ZqM
tO3+Qt365eS2ItMFUMu9sliprKwx7BiS9uhjb80PzdRwo86NfrQomBrvgS78rVPYjf9mSZdsE7pX
9ielavPKNXPIV9towiSoLqkVeJLcFX3iynDGu5+SUxSwtew8/cKKo4W3ciNeR1EhbwFiXSdsY0e1
CNhIaHdmBVbhyJGYsTMsQlfOLe2pKYrSrR3J2eRj9cPpIWxyhfxlp5WHF/GT7FXUCHiyG4tTm2Tz
kGI4Lp2myPrqhIHvFYrSbTIBlRJmPr8zuW3WTNEXu/q/g8JZJlhQayN6X+4yIN2p3oeqdLLTPvtZ
tiYETK0qv/a9ZX29vy8W+cb/G4o3g4B3Aj1b5Dd2IlOeigbp5JuR/FwOYbnXxlA/1xoOTYOuAxNp
e+AwSOmtScfeHJqKD00soYqzpL8XfdkpYxQGZw1tv+lzGjX6Z8fIgvlnKgP+RrBFMnaKkxFA8kHx
q5V9Jb7cH0dZzJw9TDVfZB2C5ni5yBO1fHZbHZ71uCz+tfOpexpHq3qbeG0asH7tNd+QmwNiyG0J
zTlRzL4cUKddNjilGp7HMMhCt1fR1RjL9jtikbkryanxcP/T3thFQiqSkYCeYq8mLt4/Lta0rbVs
DjTnNJVR0EDY5TL0pA53NTfT4b6trOet4cCb0CQQPaSrgikFxSaYNMuHRKIlW6Pi0nVl1Zcf1HpI
q5VwdmMtRb4IUlI8EK74YGlpT03iz9BE0PdVHrqx13dti0inZ6AqYmzMpqxWLvAb82NIGPmwlWh4
LiXoy8QsYU5Hwbk0uszfUnmWvtRpwdvDj6p/7n+6W9MDikAfgII767k4lSHUIc0qp/BcJ065gXCS
HLHSTfbt1MY7TOR//w/DsY6kQwRZ/A8vd4rkU9yaaOWcq26OUV6MW/1Jjet2F1AUltxwHtcYZzcn
CJJQIF65vq80sWOtq5U4Dc+pWiStVwdZ1D81cW6pm3rO4wQvlQTvmvvTvPUF6SQInj1AD3qel9Ps
Q12aE+gpJylOJflQ4V6Ze0MZTe2OR5GxxgVdJLYiwBDcPmxVkdi/Ynnhad2EmZOFZ+4sGCfkcVK+
q51O2s/xWJUHtIwOVOuLFR2Y61kK3AzwC87+h1nY5SyVjKyi0bLobNdqiVcCYlVeUY/GSVemtWN4
cyxiN86gVHWuQMRqoSR4+lTROchD9REXdm2n5mTt6FEXKyf+9lA0yajPiQf5IprVra1PWlkzLQr7
xWYsZHWLbYH55sh+8/exjDUkVP//wRZpnjyUNg1tOzyX8TBULmirqXUDlf7Pgx3na9Do643CaLy3
qdrhuUmz6fKL0c7pHEljaqXT65PXBTZSOpme5m6Y2MXrXONnnRMu3v/2OHz4RBNlBPURRNflsEoV
hILeE52pa0cPSto5Z+xGi60cSkXy10ePsQTF36KHL6R7LscqzVY1Bzrm545pfXVKDRKfb2kliXCq
e//DvMhk6FsLlcNlRaFSaTnVwxyep0zTXzBqkg5pO6jeMDVrEgI3NiW1cGaFVKUAjy0Cp4PidKlY
Uniew5FOWtU0euMa3dAEHheDFa6s4nXUFFpWOkkLpBLRB75cxZh92almEp9rXpCfzKH4OuAqJCS1
lPdo6LrP9xdS/HWXGdLlcIvZTWYRGkEQ8/gbZriYvKEzLp9hcH7YjVkdnaCUi/dmKA1bVAr/EgZO
+LwYfdmgkkj7VacJ4rPZRz1CFGrv+mRPn6Sh5hmg6NnKtrm1uKKlQcINa4V30uXi5r5vDzr339mh
7fucOLH0JbCtHje/yfhZ08VcY5jdHFDIweNrA/T8o5j/R35GGbHIuT6icz85/hfKfvmhMIPSo6ub
PuIm3634X9z6nDy/Qal+CLstqc6O3mlVD7n5rKNkpLlNBxP40E2AZLd5p+bzg9NVsvU8ROMcezAd
1iSJb82XyoQQQEY5HIr95QL3ktUGPpyus13qAzSQkvxpsqpTlsvFP6zGGgb71uFEg16YrisMuxQK
S1Mp0gCsRue0rHvayB0iGxr86kcTCPaakOvNwfBfYtOC7FfMRcYG46SnKymH50Lym+5Yt331qBbl
VL6O0LtX1KGWBXJxNgwkx0HdcWkA717sVTwElAGRgPicgfD3Ye+gdOeNY2RAXHXm1h2DKv1BPbXy
1HBo+K/ZELmdqiQvIw+xlcT4xvVFowPIJ2sNOmqJa8vzPO37tOTgKIVpHLXAGaErhL6zo4Tn+K7S
d2H0gKYLLcv7AWrZ7/pYB6BrggatUl5bcjT9lt5K2rXJOc5VP95Ufjt91U1as2aTOLqrE/f5U5nQ
NWqiojzlVKbIHVrDeZ3mrj9gKVWshBHxoRdBU+gQcHDJIISy1eUu18rMKnDhjM95ZmST1wNXUZAc
NIP9/bnfOE20dOiZ67y9KRUsxglGlOYNWOlnVS9HHugywuzz3KSBC4lj/t1VjfV2f8Qb8UP0ST/E
c0ECLfVr1ITrHT327JwGmf88TZBOaIHPaub66vxPVDnS58ZXGjdKbGulQ3tjsoJwTnDmLAu60+Wi
JmaYJ+OMyqXW5+eqEdgTxaQRFaRS/jaF5mpsvvEVAWqif4R6I/nKEpXQyz1UE6QRzmqcdcO2qBw2
b2UUOAncX9QbMxP4B8S4IDEQmRdBcUyVACZ7mZ3LRAdrlsBc3+h1JCjxRoVbp9koKxv0VvCg00Nd
CzgDvHF7kUV0NBrqtJqzcx35KiVHmDUT6J3f1MuDp1bPowfweK0HJ0c3PCEIRx95jncgxqev9yd/
I3LYiEuRP/GqhnolguofN2BfqcE88W3PYa06Eho9cexFBWfLNRvrHMkWnoRaIm/vj7pccjAVmuiL
ioIiqEZ5cXLQ8u4sZHqmE729Zj/x/zzGUUfsLIf+t5U4wVoF89aAlF4RdyNGkQgtBpzrnruImSLo
ptnPYxy0j8UgEDYIfXUv9L+iv8zsxQx5yQvhLvEOXFapofgGGX466klDzDp/CGm0/lY75J03TTKv
Scotbz4xGF1usj+ZUbUleCKlMlhjICef/DlJ4w2F1Kz5LDlWEG7oWaTzShS6tZjC9Ug880BQLVPu
TrVbLUVw4FROdascMCLM0hd9xFZhjoNpW01TvZI3ic/zZ0QXE+SqpeYDvIKbffH5qj5UnDFv55Md
wQcJTeS0KPbnzwN+laFXzLzgZWXIvlO1mfdd5KAhfX/DLo/Jxw8QQs8UKYUQ0iJGVEZJ36iMlRPd
FiNz1U7VPmcGInBS4Oi/eqmLP/W6k365P+oyBP53VJ6lYLIojy4PZzB3Rj+39P/lqgJlVOY8tVzA
ofrm/jg3PijI4o9HKOnMVSlvypCCicpIPs3WoDd7A0HtftOhTh7to1iV33t1MNfApTfHFEVYcTqQ
l15UgqQ2w4zZKdQTssS6vi+CopMyF7qa1TxiZd/XLlW5Qvp+f6ZLTAhADBJRAK1sX77UVTuWbupA
4WvQTnEzF59CIA0b2S+7HL3WauBfQ8RE9Piz0k90ZetxmJ9TtTZXkscb5xWqyEe1XyXoLndTrDVK
l0DToCxs/R9n59Ubt/GH609EgL3cktuklWS5xCv7hnDihJ2c4bB/+vPQ5+DAohZa+H8TILGRWU79
lbeUbaR8N76jBYqejlO6tzrQ25hh/WKQaz5YwxVRsK3xYw80SbCP1qWI5yW41w1N7sRknrugaI39
5ASUbpTlNQ8yAEvy/nRf2cC/gONEDhBteclfvy6ZqAIB7MW+DLPVVzvEWnJ7H3RJc/f+OFc2E083
lLW1T0Usvv75b69YXZqS5MWyEal12gADgTw9Yvka2y/jvOTf0GWTwen9Ia9O6y8Mw1oPoC32esi2
0NBgzGI+bRyT+agSAZ29Q9TCDmPL0h46wD2Aiyc7finH5ZZk15ULESj4Ku5AIY7uwuY+gkJa03SY
eF6s2P0hLNtvj1NdmcUB7fzxfoLLNt+pIRg/OV1CLgCYOehuPOJX7kQXsAgK6ahVQaZZF/+3SUdl
SQxQ7I0Lwjt5cZ41E5KlV87G9NSmbmEgs93oZ6NN9ezw/txf/XrqdfBcbepmW4xdlqCvJJLRvIg2
NYsnLZ6qndKxit1b5TB6UZJlyxoE142zc/jLq65Qary8/yOu7TmaH///R5ivP18zszFdDGFepG50
H5Dzrb5VlEj2bg2IhMTPurHHr003cHjasFiGEDaul8pv0y29lA4+1lYXU0MGlJe5HHZ0QM0veUej
cC+6cpERNInkTyUk1wuER4UQmcI9sjCbQ9zNZecbQ2FdUvgvP1KnM4HeV7qmHTJo7dUhnnP/u7nq
qPz5BPPUk9ADxIKvtdlf4NxQ/hC2daHOrPYoDwaHGLJ4GZruku0XZ7rl8XNthkEkITZLwLnq/b+e
YRTJadO1yr74jaEeimAcHhuvyZE5koWPC3Fdp2iXULu6Za52dWCAiigRoF3xBvxaYPNbe21jXbQR
/H2GvWM4jkX7GOgjNCeRxQ1mnbOZljfe/avjgqnziea4OLce4JU9DYadtNbFbSz1NM399GmoBpo+
ppT6ihROpzR0c+TdbrwL1x5AtAfWNJI7DFGL1zNdY7vbCGlYGAPIZdiJeXCmQ5mIEb6Njvr6/3BT
AZoGgsk3MsObhXW6MhnRWbEvbp+Wl0JoyzNCeD7UGXMRHNY2tfYNEPzm+Oc7mKcPTUWuyRVD/voz
F7NIG1TC7YvAUPio5V2eRHagejfMsqAed1NJQSd6f8xrawqAkYiKRx0J8fXu/O2aAPU9T05b2Rc9
s586kZiXTvbWkaTSWTvcKFxY2vzt/TGvPfMrcnFtZlAS32ZXGkrIVkpIfJnbOk8OqCOXh7jDw+DG
vX9t25CtAgUhbVxFV15/m6fnWNsOnnXxpOb9izWTWUbLOKBTbs96N90Y7dorQ5ID8IX6Q0Ar4/Vo
UNGz3nCVe0E8Kj6bom+qXTM1j7JtXzSRl0eDW9G/N0xYG1UcixvDX1lIbiKESnjiqIVvDRdRr8Ul
yGvci5qnyT1qQ+wm4aLZ2BfV09KeXK1F6cyusvkWZPnKh//i+VFgIkUnaX794XE+ei5yoIzs2GO0
aB2E9dzMurAT8X+EGm4OYcmkzDVODZYPU5PZt6gxVz8etLrO40O4vi0Q5ELljV3p3qVBMPA4VAZW
gNpEgyMNnAVa0mSrA73UP4Qar9kB7Sqk8NFIIkvecpIMn25fJ3zvIkdLz/bSsYohNGTwn5YnvRkK
d7RurPK1uV61g9eLH6LaVnRtthadZc68S6+NsLuicsrTv0WfVynQ6j7WDlY9K+0Y2EuDnXHrmV9a
/sstzV2XFd3k16sbLnV68jEYUZutPpnmrM9t7l3ytmrDpRvh1MgpbUMnjz9hOpze0q+8tr6/D7gJ
nnCh6TRoD+5F77Um33cARz5lU6APpxjIyc7HN6YOjTzR5P79q+rKFUIaT7cQgDUo7y1jvjXVNJWo
ASCvkwqBH7UyzrSc6jyyk66/AXC9ci+iLUFfed1WYEg2B8kyp7J37RjGZNHacQgbL7PD2h+mP39O
kQcEKUsJc8WQbJavJtPIiVtI8TxTLujYWvXwMZ0EJjvZZM3t5c/ncAVwrIRoytHb3WLrJRJGi+Vc
mjnt+/ss9T0VxcKl+5nL2r8hMHMl0VoLLjBQedFAUW0m0bOTXOeqdy5ujfRSlGVAmyQuk5/aCvc8
J+j1D8A560+5Od5CbF4dGlwrcFPKPm9Yzy6SFmoZXfsy8dxCr7Z0dWcXdp2jcNNM7b0phxoN0nTO
fmr8+y1Y9rW96vwS1+EfmDivh+i3pzwL2kEVXedd4D4WIT4++Xd9kHY0S699fn9J355HEFWIrrB9
eG4ICV8PBepUjXZmUI1BFWmMtEaJn4h7g4BGZcPp976eIa6py5qW7Psjv716EJjh+3hkqZJSDXk9
sorrtnIRE71offp3Zmo1YPi5lO5H1VjilLZum9zq4b+dV4b0CMoAd64Kvuud/Nu8GlYlk9EZUIiX
Vf+QaHZWRZJMNtKhPtxqMb+9A1BJxeLcJ00mKtvGRnqwoNVSZu7FHJrsH8MDun1IykD2N+K+a/OI
LjJi0itojUD39UdNZme4ic84jr+0NfxfL1t2+expztG1Gm9XuPF0S1P6yq4B87ISG0By0TvY1ED8
3nOVU7TBhbarJQ9KNnSmcgmdGriOis/CH/x/kVGUtwqWb19N0mCKLuTDK3Fhq8jAJM40dgGOxk3j
BNGkD8kho8WZHXyVWD8qWLK7eTSWDJx02tu7auqLWz3XKxP++2/Y9qekqUq7TpLspXb04kOiuizf
FwKf0p3f901kz0sX//FVuGb/yF6s1feVTfJ6jf3R7/rBAa7Lk7OkZ2zlByuSWVBYoYv591lVuQDY
Plfd1zjv+hvX/tvbcB0dgL8Nfp0KxDohvx2bbCZzbihxvJixg9gGhYA4Ipxwv7QdLo5yqvNnQtTm
c5ZU1o1E9cqJ5bT+UnNbqVnb/rYllVuWtqtdJsoxZ1tDvrIqPO1zByjo+Mf3EUMRCPG+Iei4RSiW
6Ngt9VQkL8h5t7DgxwQpgHjeIUjx2ZwC58v7w105QvBQUCEgn0GScOvdDBhGr4a50C5lnWKHuqCg
Pe8rJj/b2xiNT0nYzgDSEm9ybzR0r1xMQFFop6CtwGW4ZSOoPpk1DwmCF1TqZvdQDCOkhM7LnP9h
QtEOgdZLFkx5Zf0dv22bwYJ5IVMnezGwlT3yyEzhgoDBsfSXQR0zR6PQ/v6cXjuZPCk0xGixoh6x
OSZtNWRBPlnZS4dl1nhAJsWuj3BBIZtBJfDaO4jq8uP7Y15bR3h7BPA0dUlbNoejKmL092zgwmaH
+u246FNUabEeQTULPro9SnTKrm6Z+F47FlSAqY4xuzTnN4Nq0IhyU/rJS4oH2xTm3IZ3ZmZVH1WL
0PD7H3h1LHzTyfNB2VFtf72MOfU5DWgR0PlylM9oJ4goRnw82DX9qNc39sy1vUnYxepB/AA6v60P
eQZsLDToX5DPqn7oRtEkx67MZL37848CKkKMzuxBQdg8YCpdWmUVVXApM284FE3jxZHVQTG6c+ZF
3dKbuDaFbA2Pwj1JAXXz11NoOajQGpoeXAZ/1L29VHlah3an19le5Vb68/1vuzaHJLN02fk0UCHr
n/927qZYeGlJpHFx6PE/wXACBwQyqr0lb3ftWeAh/oW64trcqhiD1RcodpTxhd6HU50C9OAeaZf4
j4sBlhVHCb8egEPh3PIjIcNr9+9/5rVQgOoIaStVWyQENpOq64MPO0Zql2IJfBqIlhr26JU250YN
2CJOgTwwxdkRI9VC7ata1X+9/wOunXwoAuDBgIRS/dhGk0laCGj72iXtUftErmh+LMhZHmpnKek+
uPSG2sq6cRqv9DFNgHVIQDCTgK+2oBW7NjA2jbPgYiSQwh6bpo1DhU+mdSyp2phhXMdV4odInJvm
ma5ZhcgITsyQCBf17/sTsBVOompCiWzVigQMReSx1d5MKLsOImjiC+x5rqGW6T5h2Shi9G2N7l4f
guSYGEWHg+nsHDWAwVVEWmrsY3pnc1R6sthJp75Fvrn2DCAdxGlD3gWA1uYSgbDqLHQCY3hVTWUj
llbK8U4UeoZE1pz0Jw3u3N37U3F1SI44zszsBBqDr89cZWCyYja2d5m6BScOzZLdIz9v9PeWPVmE
ZmnlfH1/yK123Dr7YHd+4e/AsJJLvR5ToDlcV2PvYi0ufOOS6gG+wOwMDSUfUIkqhGhhWmGTaxV6
KSilYKxk6d+KZYo/wkvOumOB+t1dIOOpfrG0frzlK3DlguBnrew2cvh1r7z+gZnXBLHlJDF9HJGj
GzZXfRDN5NGXDikOVAyE6VR7xyp959kRyrqVxV9ZFJ5GCrirQCMB4WYfTMtc+Arn8Jd5Us4jlfd+
57Z+Hdk5qYPhOvMtTOSVK+mXRB7bjrgOyZrXH+wpo9PNSY8vPeDB6m+7FsMLaivxSc5SDx5xq8ir
TxDQHPfZoGoRRHJJbr1sV24lWo6kmzT9iWK30JGaPHGIl0W7ZPkSpztZBzoxugTC/XMsAP4i+eHK
OHTmpBU3buRrdxNYMu6ltXyMH8DmSsaGITcHAFAv+TQMe79P8kjosXPAm10LTvguef9JeElPyq7b
o153ab5f3PaWz/3VGfjtV2y23aDUqAYFGW62GjWeSgvQA/Jl1tJ+dLNs+ndc7JwgLW/tW7TG7QSg
ELj2JwgnKFuZ1puirqNXQGFHtZwHB8uJqNeLPlO7Im4N70sZFH3OvcyV/q3rq3G1jGm8SMfsxMC3
OTZuCjSvtZvfirv/79dQXSE8XS2UNtvRru0EWQexnNO6LcKxqO1Ixki5zboYyZJbBJlR8TiOI7Dk
ngLwLm5sHUhImu5uXFVXfwnucTTEqDahBfP6YDT1jDgrhqbnWhvkjxnLhx9TMWmRUkl2yubJwuPM
xVTX71skKBachO+Dzux2xoig6o0XdLM9/u+scCVAukFqmB7k69+Skl/n/miyRtXcnZyyaPa01ZZx
p1mDeDILvTmuDd9bsKfNZfhrWCAbK2WFThZ2Ga+HRRi7qZO8mc9zoCk9MlrMMaKClAKhJddHxjaq
FcoCPuAKJNeNvvtDBt7//QGrv/Cv1sob8J6lcWT7OWM3zLqNltMiQ8gW9YtfecYNGtzVb/VXwjg8
LoKATVHRpiQ6oMi3nANk5M6zyqezb2o9JpjCrB5N1Rg9Gnx5UX0UPeKxxxu7bRVL2e771cKV0ulq
C7FV3tDqxlbovbPC+IxE0LqcJ8NAFg+5Z5EBkWkk+AlXfHAqO/84TjotJvC+8a3m/rqptz/jV83i
VwWQ5tJmxfVGGo5aN71tjGFdz9kuEbMJoTrTbnzyJuT/tbZ0AaBWcvXb9jYQs5Bh71etjfNidOZH
6ZZqb2aGcSPV3Txvb0bZnJxEtt6oOkbpMCK/dFMZv0Aa9Q9G63f72Oj9z14dl3eeK9udJav58v66
bg8uJT+2KP9DfAxgfG2bHeQhmTP5y3wu2jh49L1SvhRyyi/6XGVomQkzqLE1Ra/x/WG3X01HFLTg
L5w4od0bO/DKV1mLoZhH1a2CnJPkmhmECGbNx6LqRL+jtyMOTiXkZ9nRvtqVBQXvG/2k7VZafwOp
HO8qTR77zZ0VGKMK5sLwzmiVDv6uc3Fh3hltPlohyY13izH4dqbxiiG1ATi9dve3FOgyMKdcIsuC
cdJc/lVVuYwqOj9ndwnGj7Mmzb2X+bew8ZtojSiNQcHfMNcs8xtd/cTvc2HXtX8ueizNAljmTkh7
0Pvc2EX7tFBqV/v3V/bKZxKaYldL/oKW9raYLIVi6VLhn+d4pgfQdz29M709O+i6ZLtWU81nIxjr
WwYRV4flWsJunEI2QPjX90LRO/guYrh1TnLTuTOsfrKiDBDxxx4oxQ4hGA+ZbG+6dR1t7wjml34k
TdT1Tlw1DV8Piyypq1MfYw/RsCtCfOuCYFe5dnML+3llszIQ8BeifkDwW2KQjSptlySlf648akV1
EfQHGTvmXRUAw39/Ba8OteJoEYnFw35rjaMaaWfBmPtnZ+nTR4pfJvpuUkSjier9nw/Fe0Zhijr4
WnV7PX1qhf3nMg3Oonfko6EjtWoZdHjHwbtFMbtyEvgWtC7B3cGVt9fn9bcCDlSvYNGyKjj3WjJ8
aBf8YioziM9jnKTPSky3GhrXdgaFKWjyJEog/dYN+9t4k9HUee61xjnPiu5FdUvxT2xiRvr+BF7b
9sBW6b9RvaC3unk9MF7tqoSo7ux7mFBGc4URQ9h6nXMngOTFR8uJ6+NgUTW6EX1eucCps1sIINKq
ole1+TwvVkNi9oV1FrTKIBGwDe9BuI8n5WiIWEPZMo+Vq88P/VylWoRafXrrQt0GROvZQ/qH94Pc
iCnYBETIWXp5kLjmeewlLOXF9hoE+pvy0FbT0Ee+WwqihByI42KWxR/q6Kw3K6r9vJqrejrpyWbr
jlwH0kZl8uylyoDzItoTTkDNPtPS9vOcaX6o7ORW8n1tU6036/rRcOu356WzCk3lfmqcLaurdlmb
L39nXSO/vb+p3mRcfBtFECA7VFVpDG6JvHrd+ClO0Oa5xqHyvk58uXc7NR5trTP3eT96hybQxJNc
VV/KDrnbncoC/+v7v+LK1vbWZq+zklQsADWvD5Dp1L65VIFxnhx7sJN9RTHSjtpCVkZUITBXIOQf
a06CYPxQc0ai94e/srvW3i9kzBWw8CbtzqwB5UCl2+d+TJLHrPKNL0nToZjY9GUXzctU/Wt5tbbz
EVq9EelfuapWTjxUy5UgyEK8/nLek0bNhbTPoDNUc8r6pnciVZjBi6UmR6R7iWy9ecs24cq1j0c4
a055h2H9jVpinEgAsmZnnycgTfvYWdQnYMw+AsbWLX2IK5cHeQy5DCUNF3X4za3lLSs4VQjzrFl5
3Ry6FkYMPrWJsLGuQCGqjlISCufDaGt19lniYX1XjwLhmPeX+Mppgm7K4jLVLPR2nisfRXQBZPqs
o/8ZhF1ml3tk8+zlxla6sp7Qm1lJ5LnhU2+Pkz+Ppq/szDp3cKn+ayAHgQpzpNonysfgLB3Ujc72
laNDKEIbCzYk8dD2blrALJSNWVvnYdQRnxqL4rFVy8dsEP4xjb3xYcmD6gbm5dpHcl5ATbnrwNsG
iW3CXkiS1DqXyg1O/jjYuJA07t5wentPYtzcqDhcHQ/HU3YQjBzqH68PSW6XRK9Da52z3M52XoyL
dqa3MI+gCNIXDfq79zfLlfuA4oazxnt8H6T/1+MVvAR5vwgsSPFWbpqwM6CFf0vT2e/3np8bU3KK
VRC0aDqUqTYdRlTx4xvffOViXkVHqLPQZF3dejavbldAxU670j370vaFiIzKSMVfY9V7hBhthoE1
jNNhMPddkNeIiC/d3CMDaTboVZfxVNwKf99OCmkTtA1eQ2TfKY6+nhSETr1ibqR7rotElPukUf19
gS8mUmd28bHwiu6jD3H9q2/V/8Pzz9grBQv4BOquWzzX1C8AO9hc57FchiniLUHyMembwgOm0ojh
AXxHNkSU34wkVIY2/vv+hnh7X646QeQ6K/LSw1fh9bcvZtcYmRbbZ9Q8GjtcaBsArV2A82LNdotb
8PbGXAfD4Zee4Aqf3jyGXW7yEgI6P3t1Nu99Wp2HQqbeyRrVZwKQ+Gvg5NaH2krrIzIAQB/e/9ar
wzPHlDshN1Nqe/2tkImFk/TKPjPe/BC7WHhIlCk/jakxwzeI8YroLVXvRq8UeNwjnmje2PpXZxts
1DoLv2CSr39BABXH8xaP5xj77y/4VX1S5tjcZdN066BfGwn1ASIfuqBE75s93S5NLt3Ut8+aTE9l
4sb/JCCyD/YwpTfe+WunhzQL2ga1S1Z2c4WtfBS4G61zjqdAiWd697WHim6aVdNzlfbJmO7a9dU3
GD85LxPulu8v69VPXcUKyYdWYP52Wa0iLx1cOM/FMlrntlTTJz2VPUZj3i0s+Nu3logGt0xg4AQY
FEBer18xFxYSm4FzxgLDlVFDQJ/tE9eqL+9/0ro6v9cH0XpmJskbef/WJdyeSs3uhC2kdyZfTg+G
P30EOodOfxFjc97Ey61C1rUpXL11fhUAKLasf/5bmpcI3kLZM15sD/MUKrV6rXZjXZ/coRY3Nsy6
Hm8+bqW+rK2/lS/+ejBNCk+S5njnxi/dr1iKju05WNy++jn7k93+MEcYe2Ebd4199+fTygVj+hBf
V3O2zU4BKTeCy4vdc6urNg99R/Mj0ThOpFVlXoRGU/z9PwwIW4HzR6eF6/X1p7aWNP0m8d0zupWi
O/klziygO8rkA2D2YNwjGHOrVnZtdiEDsn0IuxFk2yzlIAffGmbNJeIX8hkw8nBKPel+cERfnpYs
0VVU+ln952ksig1A1tB7IaoAL/z6S7k3i7qr2EFea6OVpBafhLUtyoc8E/nOcLp53o+xtnzGt+oP
JaJ4tqmIrGJ3K2CHQGoT85sNNF8orv65jrU+QnxF22dVmh1GqceR7ln1jW105bTAEwdWC7ABMN72
xutNvVGGzngUdZ27qZ78hwEi0PcRv40b1d0rFwG7BxW/1UydItbmcvUmklhbzlTmXGHtwavoe+ST
bVRAjOHAHXVL5/7qeFQeCc/gTdOSer2M+VDGrhdTgKxXpaRp1IKnxa3E34s+q6eqGJIbycu1qaSW
DG4VaiV7dv09v108IKy8GAET9yzzut4pjFI/jSia/AUUBFPp9w/jVmFlDe94o3j7kSpZ9Zk2ezSv
K6HKIAnO8SCdAyJF2pfKz5e9quV8wNe5jWzNKrhlvXnYGSU1qdAD1nqhKGvdyG3ePpr8lLXjx/bh
0dwyxd2MGJs+SMBzpWU4j+TppcZ4akAFvCvvXGO2viLymzSHNi7qHzfmYd00ry/gFaGNSpMFixeW
/+YVM1s/MUdNBedyMfUqbOpahdhwqB9Kz4YynOxquLODqt9rGBD2oQNwmzZYgIfUbrYH/7J6NH3w
NP/WOQavvO6v334aPCOCYVKT9Wytdgeb/Z5IIYqm1YZ9Y0CnwPyiKKyI8ljXRSnqKWCaq1gvdwNW
nh9bh0Q/7Fq8B8OxbzR1HBChq3eOFvR/IZzhWPs+RSALP6yevMoqG6fduUZr38eFFTuwhbPcQp7L
ji+pBiN+V3vJvHxd+zwnQ5SaFo1OnFtzBEfTnLoozwO3t6PKNkujj6a4H5I+BLdk5Es0KHj/T/mi
18WFblc7/Eh0U6LM7xIjnOySWFeFeIo58VetN9sOMFZledMY+aU2J/jQ+207/js06yRjiDyMmhsi
ozWOX+xVCBrP9dHvD+nCo/aN0kIzfxBZU2d3lrC14MUZU88/xTjkiDlUPAHGEAZyiNWxyZa09UNz
SYLqXmD82Ydejo33nasLO4nU4MfGs+PLNAOn3g8iSrNkchc4XkQgL7jVMUNLgZlxn+lz2YeGveTi
bm5X/8tg9tsMkYNRVg+zLwb7Q5qABzsDqbGzo2mr0o+Cwqw8fEvmujpJgVnhXS3HfPoL5PNURbVR
tvHeDGbXflFFOxenzKfUu7f62JnDLiFdO2itiv19V1lGFdH+SeSudRNTfRx7SJY/YwpK1iPC+cb0
OCKcgZ5a4MxV+6RhjoCRqE8/8rl33XT56WhtARcgz7P0seuzSjtMWH93H70ENRzE+z32m9n4Cw5f
RrV45dlhUZPpLs3kEkRtWU7+S4ckyfQvbe3JcENu7aK7L92uUv8sMa1lsRu7cc6c/ahkZkfI/Aec
LMNaZFmGflonUOY8S1q9GWEWogPFy5oq9/4y+y6mp8Pz2DWPQTmLeJekpH1diElqouVhoKW2/7C4
uM3tIRV148ksmom/tpTIp2URHSE3zR7jpfPax0xbKBpHwp0txCbAxxrLaaKfVRp8BOf+KcGmk3w6
6HDQSyOChUxe9NqW1b2BmBfsQhdvsXIflNpgH7G2M0e5F1aeTllEmdXvxhCW5ZiOIdAIT5e7quWQ
VmGtoHvd14E34WVAk6S5Q7BeBc+GyKzcjRDDLLOnAZl79TNBkyiDoZHnCvamW/VKReOiMMi2A+kW
L64Wa1xMwTgyxRgsWuhXREaT0q/b9c5i1HsnX6ZlX2swl8KpR9boh1Zp6XyGcNc8tsOcN2EMujAI
K7cYq68FZjT9vhNCiceAPJcCd9WK4is1GV+7QzetE4dF0twzI8tEMOjJo8W57OJB2eZD77jSuZt9
j1RqVza6px/NOa7k97iiSXBfV66/fB7LAXIk5nqqN8J8XIrkJ7oBeMlRPwJ4RzyLJ+miR6amu+qI
wVsdZyFUXq0Jl2XRY+4qQFHilOvS6+9G2efl46Qrc35WzgxsaSeTJA7OU5s4S1g1uWf/LBpTJUjM
5eOQhwDatVoPs8HT45+xXWnzD0s0ov1qJJD+7tuiS4tPSZZIHdUEI9G+Y7hi2dTdK6rfMljs4Dlu
9V6/T0GyL+dcc5Vp3qXN7MUiVA3Ng52Z4OZQHICogZeQpajc76klteSfrB9aB4QQrct9iuhDfyyE
0OXB7Aeky1jcVvwj8OBoH12MxxCqcO0CRn+IS1k6/t0ndbEcFqv38zI0emcYTsmIPAHPDOjhf6jv
60h/tcCE509AlflLlp/Fxak1Z9c7FFTrkg9CyX54MlKpDXe6UNX0lQ3iuZE1TpCq3NZW4ji4xiRP
qTno6WnuhFHeowE4DX/Pjefly7ntElpPcJyN/K7rQOadszmDnRDVQqMhZCZtZvwYADCou9yXNZ6v
nR5PP2rBgxL5gJG6MnSbFXe8t5I2n5aHUWAo/nUJGtvpoljanfGgJ6mtf8fzWTj3dTrPSFyXU5UA
BbRaw96PPo+CceDZqfpjIFwceEIqzzWY5TRZ7UbEgrBWlMfjKE68gVJ+yeypUS9exuXf7N0+VvL7
NLN9eCwmVXskOeCXxAfTyJz5rvCBoD15bkptcyjgp5/o+051EKVd4jZ3ld5n2h1je+7nZZzH7K80
4VTfocHlTSeBusl0Fo7TzFlY2kH2MHRu3JGZKr/84biaO557+iDY3tod4qxf6QAU5QtSvKNr7ngI
sN6sHKAKDY9mobBakc7cj+FMTds99kB+uk/UmO1mR8TeUJtshSNcRPEHQbYSSGGNzzN17XpfY4yD
Tj5Cjg1GhGOTec+5IIp+lHm1VPti8DWrC+OxTLJdVQaBFtWa7yrM7gCf62Hv+3NzSue+5bGQEtFC
1hY1kaHKbPeUYOW2hH2BSdE5QAI13Rfa3KTfHLcJ5nvLnVp73E9WhTO1WQ1+8K1Xg5Z9SobA7Pdu
pfrWOrWtF2MkpjrkVkN4i2DPdzrntH7y7DH9q9fn3HvoFzvWjgOap1m6r/I680S49G62/CjUKMr/
VCt1fmFDpTt4BpIpl69NntoFwEky5gW0bBUTO052x5pavcJGbekCC3am6uku/W1py0oM5Z2c4s8x
Wl+HpdJkB7xMTemxbofKfEqyOW3O9M6crNmlqY4dUmCsM1L6vv2TW6me9h1Kbru617UlnM2lbUMM
IUv5nEuNpZrHssaZkolCSUIEzn9lWmSfvbZNB15uK53v+35QxGeY6J6LaY7/kZmiC68h1SP3c+pp
IkKfw/nm5L6fPQlR+wVodb+tj31dEIDrKm6f9Dox5cEguKgOAOqxOomlSAN+a2/UT2MbOx6jtbp/
nBu0LkOBOcbPDMqdE8LRzb63Vpx8ba1ZB9aYeANyKlVffrasJHY+TOUy5ntAIH1jhgV2iMGx47kt
Dj0iuP3DVFRtcgLDDXJTZjyj91VZj58nNJamZyl9LfgW14WRhWY8up9sCsjaJw2JovEfWVXuZ6Mx
oOMR9sXP8+KwnJM1OMZZ16v+Z+HavG6lLezPqmus59ZYFjsMajOQ53lsit3syDy70zE7zkPhTV2+
q4zOJRKWtkNoZyYUjOdkNpojt23inAREdjtMhKU+C7oAGY8C0/Rv29iyjTxjXuYdqmI9Jue2SD/H
AxsyQia7+pw1UvwsfL+Lj2bQN/P3pfKs8ue8AN6PZg+aaBCmwtCxIcRaO96nI53L7wSYffARP9Zm
/NqZyukOVZxM1Qlzi6yOdKQOqwfiJEElWxUEMy2POc6GbSy9jzxvmX4/0py0d4E/233YthBGD8hl
GwvGrknu/ReD3SI5C0gPjwnYFXHEG0SbEQxv4gJMwGD3z2ZLC/EBj6xxfLE12lahgHtU76G9JsGp
aGgaEEQtSXLMezexnB0GOy7bx7Emb9/ZqXdvT7NLtGxwDT4MQw8rBPkbzc0I7wIXE+fB0T+VRTn9
m+t4JULecOwvhaWhnMUTBqkCkuUwf1ji2QjIomzCBIR6ljnIdph0UQpxSgmVoZiHIb2nvYyGQy5x
Bo00P/HEqZkqK/jG81k5+5xXSjvSTJuWOFx0vdV2YzMHE71qv6qPheWr+CltCyuB09969X4UurKO
+WjrTQT10mkProcC1aOa256OkqhV84OqSV/uNa/giUtQ2Em/yXxpTChhhpEdJ2ecglNijVZzsezB
PcpYtEB/Kmvuq7AqpiLdB6Objc9kFt64s7rCz4FqSmO5MwXMZrJFHOmK+Kw3PkI2GnGid88NAtQ1
dFq/daO8kDhi53OAMtUYVIIZNTt63+ZUxTu7LJHmsj3Uro+LVQM7tv2kqC5Nq1vDodItsey8furn
HYr78RDOAfYTd9NCdr83y1aUuxwDkCWy/g9H57Ect7GF4SdCFXLYIkxgpihSlDYoSaYANNCI3Qj9
9Pebu3G5yrY8QwLd5/yxDaqDhso5sj/12NFyTMxX19u8QoxY1YW96tjVd8yFJUIKFNrJhrR3cZTU
xAuGVdfcB+WOKfklLg8vYtoM/Vr4V1oT7KfBb3hWd7sbktwL2dbYsUrcz5lPd0zwsCMCJLyH0KKa
Mpd5peB5bfuVPEgiEh8bndTl04xCoPo7O9PQ52gF0bhqXUfqubeSymS7R+5eGpNw+r2NQkR8fKXI
yls0X7/jdl55+WbL+zx8r6GDbCIb8Z6Wms27OpVW891I5XaY1fHR9mljL8lbiGHzveWj/goYZu10
p6dJ0VZOGX1agi10Ba+xN2ctXyb+3fVk6GQ47fvzLUDMpNQntt7VM53/Klm4QEoWJ5muR29Nw5nM
SS9M60UecT7Ow6LSZifvMi9j6uhyaz/2OBvGYX3WrYNOyKl3pA2dKF113w7+wYGwiAM7shWK/HC8
uU5ph7SDy960lZfVw0jHUdkmzWloSBTNKtKpp2zqPRwJwoyIuLy4jvx0T1p8cn0ssVK5luSeo7hr
Py1Lb4ep76r4X7Iu1U/qL2w7pUIx/GfPSfWHnys+o03Q7+wl8y2azi+Px8C6SRNo+lkjhg4S5osx
8SsyxcYq+NxghP/VOxlYWe3p6cjCZJW/2qjz62xsOAdyVOMD688o+vJqhK2nLB6QEFPq1gRIPoFU
cuU3jPtRUvlknRs3/hOQxjelNFWGezqRofY9nNlO0sbdQ1HsbRdZSOSirs02coj2tNo0hZuWpRaL
wzTSr/0m5yQrgTEerHUHpFmldpZi8o+KgnKmTCv1lkOTiuMfpc4Gd5a3llndO1nDdlJn2zAnETag
vX7mGaf6LJw04WkrS8hz2NY3zXkZ7Pgf+dI9GZiNenAisap8JxnlcyIQbMo3CmqAB6YdQ1FVrv53
7QpKx7bIb/+ynw0mq635mC/77eV7WKdZOJkzNQ2NAStmXFw/i/MSe6Z18tZO1hfL91udN0RY66xH
L/WwJaF5xDfRsa1yQm6cvsv4z11EaBflrLuxaJQ10EzMIY2ffxVLFrWdzW25l3WVdhV7MRFBCdSp
SfpepUs4u/+spqeS2VkUCg2eMsI213ZQ33w+mVMg9qrqQtnHbvK6OTydt6AWUUrdmfw+9u6+pfE+
cj3UCxN9XoWN81d69k42Kg1kIhcgj3yWSoTczSipXjQlkk3Wh1b9e3BV3+Iuam3Ke5oNuXugu40m
QXaPE87I6RGtFTBovImAjW7H8lBUegpXzgyiG7I4UuGPbWDLVnGFC3zXofqAKCfFywuM53I8G4/M
tMZGYLkJtIHlvrhJkSzq1m23xEw4salZChxP6JKf8W2Ec/fKr/NBhf9FlipfNukeTea20fQ1bgfv
je18tPUS31bb4M/YCOfX3sZbnsxHtWd22YsnvYK2cJqU8fcJ52Fzmr2QG7dG8jOlxICFgCCD8T4V
p2aHlyKgnlUCHlx4zXovjamKkinOHNoPhDf5UU4E21HxZ2+ysKleEPyB0uYtoK9nyx1DfyY/He6J
dNkdhwwdos04P/sjZAiNoiG4KerDLSWib53vvMpZpzQahVvlfTBImTt9bD+FzaKwYne2S5PeMSUu
zcsi+c/3BgqPaw6+z8bFoZ6GJd2NaTSvwysDkKIG0JPk7tLCYcbUZRzYXlEvligEDj7WxJs7ZR5Z
yH0u1WEx9YzjtGVR0+3+c1gi6eUn4rgnubD9pI60gzIPmr75w8jgYr2ZtPXfNixtUOCODd96bmWZ
DboeWbDJNf5nCzWoAvzp+EWUph5yqVnbUlXTh5EZCuWWN5TLlXzmetmXp4EMjrtoDZu3RlAYmQ61
Q3srt3R/MjE63ztKRfmQvY4cGmYIlxqLilbUf4T+KpGJfewCpnsP6tFnkL+0oIlR1na0/FKwnoRl
yrNF4aIEkahP6Nm64eQDPB0nAES2liHs7HScFroP/GEta65Mi16pKmiWo2C6mMV9B9DcFDaUSvLd
Xk0JsBluHZuiFJ/HZjVxMe0bP1lvVLItXG0LrFqWb19d3pgt88TS67/YGZFGD93sE9w9gfFfS40J
4VI2RnTXhGFgzEvGorfRMwLcZXb5AlXvTsDCrMkqm44lYkkfXf/xgE530r3XG1NVSUTimbDU8MgP
+hL4VxThQ1eGkd0m0NMye2p7ZpMZjClkk9Mfor6MOwmtWdwEyuYX4/NPO72t46nztkM+WpbpVb4y
PFTMCFLYF1ugAmzmMWzPg62EgAdBdJSFw2EnGSv52qQw7PVylpPu2b+SeQs+o0BgT48WAKGMQnMh
U/BQpf7SPxrAKFgsn5mgKUXmfRx09FobWmVjHgB7cG548P+nJm2+G5aa9jU27vbhMumN2TgSi3ju
laqXx1oAr5/7ShOrAcTrphNZYA0U1EoIZrYay8GNNZThP98dueB6E40yJXyEHZjukoH3Hm2PVWys
RXtm3MW9jomapnOP7uKjQnQps7VajvvJDQZzKgM9f1Ct1qr04EkTOTFDUqaIO+Ow4KYHM8S2V0eF
H8noWVoRgE1Qb8o+tSGG4YzjfiyipLHaDG7h+EaHffxpV1Ys7uLKaOeFCEvqgOg2q6uiN85Clhlx
/t7jDbadcrc5jLlGKLK+NZg2lnxbajSjreSlPDmGrL2MV1pvtM2z/F5xoZQvk62qqdBj4Hzjzk0q
qk7t/nPZdDClZh2D4b6xdeAXwKvsPsnmed864NImHZ3e+tNG/dSTac0hkG1gsuARDcWarHC162XE
hE1XX5RGZ5Uv9T9+99aX1kk/pi3zwL9hjNhu+kGYLrVnf4eMmKomSRsfEuGUiK4iRK3FaF2Ifhti
PNVL93fwzLgUYwT+nqJ2Xp8GFXh//Nvmky6G/eHMNiArmOJuuOtjlu2cmg63zLdx1T8bUjJ+hxCC
/0qnGX7TiEkkaFladGnYxnf3gsuFqUosEjRskcSnPbTUbRRyXJchbwEE+M6sdekYtMdzt+KCz5Q4
gld+t9HBy+z3H/4UDe3JpYGSFOx6DT5IdZmdLB6NJkYZBZXO+GxyOFVM2QCH1HDTMOvaTL+DT+FT
oTmhH29v5TspwZSOxNjNZFHCZZgT5fLu27RH8XfO3+19jvdmzxvqRKfL4e76DSFLX+f+rMzLtHDD
FXE/aHPfgAofBXsWv66mX2SSydWCC6KntyfycFp9kYWG6T9T5eRt2QhG0hcz4aMqTTRSsjTYO3z4
Im4NP+e6D5vMkJDzJPVN7yWZfal130QygRUsTZRH8xTnguDiEcarik+ACW518u1l/+twp4dFdcjq
ilU+aelZhR2BmVvcl3Ira+AP4Q/1SZNENIN8bUBpw9TUb5rcRJny7Pbk2Ow7s9IWbm2GKX8eU6WH
/sVMzTTlEwbsd7h2u8mguc1XubIZ0enRzUE2tk38tg/TFJ0nM5W/SGPv7jZrVmRmsTJdm6BeQsZ7
Z3sXwabcDId5t8Mtqf7IMRaJ7ayaWlxbM0XJKS6pcM8CqCOL1U7Vd4Atm0rJNknuJh+ROHGzhuix
1V7qeyQz7Zx1oVuOectFc8c6PNUZuWeeyuUy0qozHyhOsmke6xvslgw2JgKATTDUdYDLbSuNqRZj
9TsJVc5UBBBPzGNMYiJvK0u9MU8Pa7p6awNGWbdUW2lPm39eGdtsS+5gHvnipn4MAqve7ppjZdd3
ZVD9jgnitdJ5BYXOfB6px3hAnJrpxB1+joTKjmnc7CXRC1OnP818WGV6yHgqMw04cZwq3HMf9o7J
04aW+1nSHvbuV3b5m5bGJWbuaQGrCWrHqQv+Skm43Ab7bvaqYctcpw7uPWbSNfP8o383c1X+2zmB
j5Qtun32MZJ6KcD/oNOdvGQnq4h7/yl2q+2LNmEFzNBRG1FYiddD8HkDlmhZ9pTdSW3dFHqtC/7U
jgnlJ2vIg5hvKzbCwleGbK35GIMwDfXoRulwy/kgFCnSSx57MWwiQb68H7uYN6gRK+hliudpWvNt
DtgF7Lk+vLtAT5aTrXoBIhr9tX+JvO1mud3VFKf2Psv/xJ70iJJKuX9G67hVpyNIrDUHMFrLq1XN
vftkoR7tTlUI2st13UQPo1NtLhgOhYuOFkAH3HBktYrxVvA87NOxnhy/c/B2hTY35bg6vBsRZnzm
zmNvfngjj98pqms1pXRJ1F/xFBsD5aUa/tgqqv3cgi/lv5fuFl8aNpr4pIMaCG13Go9wzrqrz+RZ
DtF5HnH7PynspFHq9hsoIMTHyp48M8kWWIemOGOaFYSL+pzRJ4Rf5XYpHaUn5hDX+S7orDNnwGsG
2UXWW5tHO2D8c4MjmDenu9XY3x70b1id5r5Yu212uCSquut44afaAgpMzLalVRhu45kiSreQtT+p
0zBquoQPHY+ECcaUrlxCvwt+cKbycMYAATx9HVn2qRfqwOKCZyjBlz4f92M7KyDKzVJHagFZNamC
5gOor8QuclUpSl83mzagzBU182PCstwRQYLbvhiApn+4vK1lvs9uePuF6ESkPHr8dSIW5E6KJXkz
g8XrjOYN+HHtzc3B5e/i9wGHw1TTo1so6upwnYtw5sMw1QXlb08mS5l6hGya3KYC8C7qovGHqmtk
zE48sycgL0m6QoSbGhnr0VwgdLO9Bdpgbahyj5lMcOeKNSPepDW51i4JKVO1J+kyefFjNNYM7jZB
YA8QGGQQwRo68o6g57J9tOSxVN+xmU3WBbUJV75j/BXmf3SOn0mjJ0gxuUX1fTA1Qv3giVioKCeL
unsSTA6A86W7iayPwxXGz5OeKJp6jDjuo2aNT9VWwnJZgfctmcvaLfa9t/i3Wzqis96tBgZ0Gzvq
401hdzxtADDyg9ewlm1aJpt7PHa9I+Tbxp3/UVauPN7IP+JHTmJFLAso3uGPP3uLPPGx9hpXXlB6
z4vC0vez3R01PZbouvV5c+uliFem+8vQS67EkZgduplnP/y1D54iChiIS1wGEkC8i73RUfLmo18g
f+9WK1IscThzKLuNOTgGlXm1GymPC2IgiCOCwOY6OPcAV05KtqQ0DzRiiDX1GVnV6yB3/toCfRuW
csLTg6sLpR59dhGKFCxLybq/jLviF7pPsasATEUwvImltmRmVm8S96tgozmNnhUlL2YNV+ukQlqv
CxIz5HBfx7aZU8+FQ70EprdXuGavUdnQ+9vwUDcdttfbD2m77xMThN+3vur3J4cnrGKWgc0L3kyw
bE5QoH2cJ1H4DYsxw6SR8rHdx+Nvf0jurZVr5zLHbvlB7CSer2XdIcOoTYujdNIzZStlW81/9Arv
V0COtb8MCqG6cIOmS/I1PIinrVTdPa1BeMhrZREUDBy0ZqS0v7JQz5xp7TP3zUcZxmWWhPP8h7K9
+cqJFnw2RN2xUY5b88tgurOenM1n2V2wAPDGxL9b0Y8f0Rb8aImpPQVtN75Xa9wQVsNK70nNwZX7
7dCfm7nqPhy1++HJHjsFVFDvvyKA0YS7qiv1f53ntE+hPQPmtUwgOvWnyVh3OmniIUOYU6+pmOeq
T9UaJF9GK7gK7OTNpZqC5Am5BcBVWVbR38nzK//E7Z/434boGN1TzbS251JUbS4auw3TYG1C91IF
FP7Amnv34F3gev4gvxGXE5zAN2Iio5t6/eu7vTwtaCM4b3yhijkexXra+oHEcK9JXPMsZOlndeB4
dQHl3xd2UA+Zg38syGO2EpicSAS/RV8DA8T6drxU1VH+gccef8fieEZpnvR5S00IkPec9FyeLv66
dLF6JGYYpaNirhTg6NKUh87Nptbz4gufkjxlS3V2O+6otNZRY+c8OsmQcroSJxvsrBZqNyt9D7HP
srDJUb+u5bZclwaLL0tT0v5iQJBPSF1tVrBwDi4zz6THNqY9xJlj1cZkuDb1P3EwAmY129zPW5WK
w3oWH3+HCqlntpVj8xXV/FIC4rXVK4bTKEU/19awb7p/EsEedad1HWbvczri/msb9xaw2VYg05Gq
jx/SG8lpLc0NAAoc23ogVW1OPg8kQN6TII/4k6w1anaIpdqtS9npTqDMmZONYwX5SmoCa4tyOVm8
/bFyIQxn5MRnrzRReaITs5kfJ6sjl3pc6+Crjgf7PzSx1ZICsdv2t4OpCP+O12zi7ehsvJMyJnvU
MiVvTrmLtuj7fanPwRZBvc4MYQ9oqto7RFYOgScVcg6f35UFkbEvhQraYfzGI8gCOMq9dU62spct
a0IxzcXG8DvluJIG9aXGWq+IcVwuG4vz37k4GJmANCdAttyDLlkfjnmfHP53U4J+nAu6olQp9mrA
4U3VzOj0hZxqJ6i2DIVQn/RZhwakzcvIaYuyo/fqc5hNyKcKS7a/LkJ3dtLJ4bNrs3OMN1f1suSG
GDIrc4Qz/gg7VDTp1viagJHJiDhddVWibkg80FGPpIuE4cbnMoitOlrSGbE/arAtbJu7aqZpK93H
Mfiy1NovT4e1Mtz5plxXtCh2krZTH/4lJ0oN2eLPu8otU6Gf2WJUq/nRq85KaQQZ9V1nzOGebpsB
4JfNUxRuIO4pt65fFurg9kqTPWoAZ0YzFdAOSD8SJRI0Rz7FqPlmAaRkvQ6RvAjkRSzSxwSVMXZL
Pd/RjGtCwoSQEuUqmKvj2lUtUZINXyY4rbsfr7A+QU+BRS+Cx3oX3etY7/MPFpqShduy+29V6QRX
7hpl54nRE5uooZ4yJc3Ous7SVNQqVjXx5GVDvvQBj/tH7Efy5I/euDHHzM0/xUgJ4AwFO2SVhtEH
6Dare4koyibbsuyfhX2sXwQLEyS/o57zUjkl8l4MQl0ngEYiWCC7bpOpM6e27OgANKNEeei58vsQ
yVbk8+TAvbVL1TlpG1Z2lDmx2n92tdyv3PfmPgKhh9z066rLOZ1eK2Pzd1AnG55qy4nzLu4Oc3a3
mh98VNLhkIbOsAUp9MeRFCr2ibIW3fbhJ/VCU3lZDnvRbEcHEeatw10oZxqiO6iHAFfjJF7camvX
+1WzLzU9OsoUW34NuR9Kz0sP35k/DncITws2H+QEbsQR1DNR1yn6MMFqYk1LBGTSll1KTRLDuLs3
43sQC/nFeYgCpK26+sWmy7W4XfWGRF0vLr+IGZxOcVzCtAon6JCLTOX8URKDARvLYByfg6QMuryV
PWcBN3nNc16jIOKl6XwutP3gjtj9edMZXiznO2qMajutiPYfErNzv4BWd/SBENrcFGg84I2tYVXd
t1Y4/U9fglBkm+9Q7dPaneoeoqGSsFquHscjb2q3hkRDYFnA/ajuvPA90ZyqIJApaFPfQ+DzGBfB
XDdj3oWTD7/gCZaG3dSWOU+sEf2TItB8u5aARbCkkz5P0yG+LXtst4WqK9G9dWWLoUnwcZkdJF+R
biMIkKrCj3VRTalafhFuE93R1DGoLDCtD75oIVN4oKTKqXLuv8o5GzeI2LaDzUKzIHsXvC+0OvtC
B2bI7n8QWZMp6mrbVImu13kXKfXf3rZVyYeOu64A5kevq1l+/oTRULs5HHFQZ0gJPTvr7DL6HQQ7
aQxksC45bbi47Yc2qU+RDKOHzt/mv/xUrS+bgt6xmFhC7YtHqRXUGRpK2KmyYgiNhDtrJIZiWP6g
sWZjR0HuUstjDLXXkxyyprTW+4NZfC+cXth/llBvDweBW/V5s+z424bbxE/drtNUZmjDNBtQzuhm
vCiiw7UrKbz05EoylkJGCpI1lQODwkBOEwtCGX2Y4AC2Ue7qJRd/LMfyheDnqrkeKDrCLPLXTRJb
FXk6s9omcE+NNdpcANrROp9MEB3Q5l1in48whOObnW55MuQFTVnrlMvAE4o8P0hLO9qgC+YkWc9+
ue/lZXNnJE9KDGwQY8xA0opYeFeWILxsmrc9yDgrNwsnO/DfyXTCeyKED4WI446Nk9uLAVwFjNVR
WgW7PTKL93v9g5Ts2PplWKCq8wAo1mU8ocPqpLAv/XblggzWHJEqeN6O9ijKt3pAku0TThWddATm
mW1bEG6XjcAfmYX0u3FlI5OreKZHrpMhlPbvBFXrl6ArquMjlEtwdlhCott/yd0sDl7HN7hUobPZ
KmP+y6nipEZpQw1EFW4olPFAidS34Fb2aJGfRDB342NMPH198rZ+/9G2am6yrRGhd/LZzaBp+p73
Ret55whIota5Lhb39bkl7W17oE1ktE7sX5FKXeis6MyMBYopAPHsCyYWy8qnbZ3vPaXDzO5LzoE4
bvnxWtb039qFoT7HjSp9JpCmNRw4lj8/hDu/vExOzfqqJHJOcKFg9tJkvunsLWjd/hSUtGI+mw7i
Pw+15+tTyB0R/XOjMfrAE1vupx0OM7oTSbz88XivwT+kCyI3hmXQpzaA7XKSskKuQrK7zBie5kdn
tMW9cBb/1Frr9piMtUO6AFfC0xAK5x2N5BIWpsPTgCowXrxHjfZhY2/2vNcx8k2VzdPWmLty2vzv
wTwlz9KfjjaH65db4axB/4YL0JP3FfqPFWyZFjf0L6V10ckErBLug2sXEZQjO40vPg5dKfMuxRC2
F8M3fsIT2pLkFqKIOVutOz5gCELrMq1YJG5CETFxbWPV5VIPqzBH5rlVqb8pn1nXBCzGkbfgN7d8
sjmQJtI1X3G6K1A03xzZJMrqnzZtcpwjTEdHLhIz/0UWixi4BttWUBu+OVGXZhdOU5d3FqqEsVi9
vXk/lpBn7cZmfjuOir0dUvWmH69qZWdqbZqfuwXsm4bcwyhdy1+dXKIHiOr9FS3K8R+mqAijATA3
CA0qV+JL6lYOD2vjI3zpt9UvqLIVH3p0gGE2bsLcRnV70N9ped8Qyui/+4p0ksVARC9eWK8UUdVk
lN0w/fFeV3t8t9RD8n2AMn5a9Np9LYlmm1rITrkTUxu8NO66Pg+zoz/t0UsYOpJ1e574cAD9Y9D9
EBNDvVGB3lM1zv6XNLyp6LYIe2urQN7LydjMXfjwcnK098dJ2lCJ3CUyiPo9n40MzV9HA7yP602d
rwL5qUiNTA/RMdd0UF5uFdrZFPt7cQOOi0bTENru/Xg2TtR/jVSuX1UZhNdF2/374lCzUvmLBY3q
sxIF/VjnyQDVFyzuIwpKXbBHb69oT/+re2Q1fc2H6QXRRFbnMFkQzYSSRZbm0tXJbwx4ZHyIG/80
Tmc7GtUzQrjw/fZCn1sXSs/a+dgkPDaX3qvUOe7jh2oEAHf9w091fyOYg6n7iZI3eYL7PSVJ99p3
sQu9yV2bDYl/Euux3FeEPfS2/oVC4UsSdF2U/XE/oFFM+ac7MFa4PyzjMnwv5yORWTOixNnem9Fi
vRq6XWcqHtchRyoXvsct8oYiiBYv69k1H4OauBYCy9T8Xxgalwh2p4se6Q+frtsSLhXQ7zwhhY8H
xCPN+oRxnacbzAC5d9zr5WSGddBFLdqDNJvRibIwboNP5Rrr1eAA/aATeDnXQzU/D1Zf/bchGGe0
Isbhdyh9+4dmofhlzZb/vbek8wybPbzYSyfvporuvdyuW+9UcVc8OMMqiwQg+h5WnylZH678N6Cz
RGgz0BAX+2NYaJRD8O8ute4quCmNVlWAs3a/nNY9jrRLHHFHhP9xjhFJQ5i1cfsR9kf8W3Hr37nQ
pf8SieIoenLgSejephSkaJlzyG+u9v2R2Mr+vXIUU3w8TfdAZfjWZWXGN7dU9u8A60nBGAB5u07g
dYlxf1qzj1bUtG6hl9l/j3lXLu22NtAZK0Bm075V3Nsvt3BdXsY5cv80yc11sQcVgr+AjoHK7mAP
3X5B6540zglyLfpAxiUfGJEH3mhk6S9O61MqJ2J6J/3SvbMtUj8RQRzlkOFVtM/7Fnf3do80G+GQ
1UOvOHL/4/lW/bqHGHO6RlhPEe3q34yY3T31lsk9raPb/KLzy/vZbPO047iYjyvDmrXiHfHLN8ID
5M+dPB9Uw47ffM116fHnV2UDNDKt7i8AAfUNR9KIWuUIeeb2oePPERDkL0jAqXlixq6SqyN9Cywy
wcHEMUJqzUEvb8GdwvtWDRhkxl42xTZM3iNqyvFeoY+8dxFwpCrqzfNOcFidoc9zrDzYepSQcc1R
17FHFkCFwwsFsAeMPgjie1ktzWsL6Y221KbzkJl1qH7po+w1hiskRMpYw3+1Xqp8CQkLSUMVJCwN
QSMjyqDqY0Iy6AePCWPkk8FyoYB5V/M1OeAmkCvoED0/Nu9tIgadO5M7r00e3vxYd4hDl/W3bXbY
8FQbt54ujCOO/+oRVu3esYeBEZnEsvTXIKfNTkHX7A+vpngCxTiCvp/lig7+0tIcI//O9diLZ84v
z3tou0ParHpxORdsLHR7x9pqvyOCDDpkKW3vyAKFySbyaelGwxrVk6Kfdmak2Cajx7UNBr7W1rp3
OD3a48qWoZDw1WXXYPfZh3jjTvAH1PTsmZaMv80TjZzvVlijtMvg7htzaqKpjF5UXMbuYyXRRRdB
UMVX7DDmvxmbkszqQ+r6UrMFDC89rbz1CUXQvtuU9TkyNk+DFU7ReFrYMER1XiJQuiaNp3Vc8eEl
49G8TROS3JUbT5n4Zw/pELIcQcBja/DG48CqECBWXs7ejJKjwTpn6GAdDviGAnVsjHRBmXLCKmwh
n7AfugHlYlzwZUB3soHI4GVE2A2hNGU78rq9yj1KG52nHnYpvrhyUSU/SQic6S8HmwuAupnJWdXV
LdvB/iEXs1pn5GeN0mm8IuD1GNpLXQ8nO17iY8lWwZ5sn6K42arv2oq4jGNN1uQTUphZg2Msnt2e
vA7fwHvodLq/rtjrIogQZu07H5lAwhq7b1vmV25pX2kd9qqiQenXPtR+pMqc790sNsyZG++f/C5q
tPfhtv/WuGzt78fM6fhriWy5sxMcArgvrZZK2j9jYpWImzFMq+1rqJUzPxHrXbtX/NODeyY2Y0Ye
788QMjwD7Ygbau9k8xSO8HgIIRfbK3zomujcDWWv/oVh3y6wM8iO37AylP2PwdMO3PPmuqAi3j4x
o67N6DRPu8T6Cliu8X5lDe6j8mz2cIdZYzHjuvBsSzHsShSneRWTcXRvo9YoDSaP2GtOlus13met
msh6hOU8+PXOi7UcTyW0VvwdOwuuAruvB0JuzZCIlw69cIT2sffKCxbKqEwbsG5zlQeuvOclaRbS
qsvIY6cwFv/TOuWnFVcXK9YHBcvGXpRy89UbkSIDNw6BeK4HLtIXE9voKPpwDAB+vAZbwrNVEx9k
pZU1tVWSKciKIDjzDZPo4thRiz4ZP7LurhjYNZRxNMOfp+E2VBVxTqzNwafdxdr57QtqUop2UzhV
yKyfxhKeEwvULTConBNNeTmTTzHyEV0n79Tiq7N31HbsXTnQY0Zr3cwARL07et6v0bZ4RqKltVwr
u+nkmXgtHFvTSmJWydCKuybYH8jGZ17H32oNecnvM9JI/m4ISOZZ/YgIAxy+/B9H57XkKA6F4Sei
ihxubRzbnfPcUB1myCBASIin3897t1VbM9Ntg3TOH523yu694SFAJlTdZ/QXxsjSZDP+m2lK6M4M
m9GIR6lAsI0oyK/ysyMTRx1gKKT1hdIkG/+NQx9Mp84Fpd0h7S0yHtrcDIc5mnV7IV/BSoDYq0Qc
5bB06sbqsixLnQgV6DbRlLD8wWvqVzsa47R+qBAxWfsJGBAna4f5emOiGFwMDzK0ddGxiQMB5sO6
s3JXhDylLlk7qV0X2k2dquHh38fA3Pk7g6IcOkhva/Hsc5AM5az33CkurMFYRqV102lPxRwDHnDj
xqmdll+fZx9VO5POohsWum4eb3xfJQKmdZKVnw6RbxkJRCKN82wtcA5QS2ziz+GKOwTFreOpWx5Y
SVlMgs/pVS8tRYjYGfj/V04YMcEy4va60WiD1FWLbKotL3vX/cMEKKt93jtewDGHl7Unjy6owoMZ
emDmPBMiCo4ZDV3muR/6/zmFpRBnCFffW3FC2MD+uxgoeLiXUVVVfwQdiLyrTtbZWKEj2x0Xn3zG
ZbXsA1ksykCOYi5qxwP9GhAlb6EEpP+0cay4BmSW9/6hj4OpCV/dzMPVvCk6yshSp5zjkjUqH5r4
3Im8+6c4SpKt1agq2Qe5VNiWUeTb6yFbvFpfCCbHALuyRqmHyPRc3iVpNI+RVg5bEB0qy1Y3hPnw
ZkyeO333XsExvwECReO3L/vMbe/npB9rqh80KP+FGHjL/4zW3qn3Prqnbt+JwB5pA+BDLGxM6hjv
TkPoJ9mlpVseIIKe8dU/Wzium53HgclJi5gxuTGg/v0JvcIMa03RCRWtrqjrc8QVC4OjYTj6DdoB
kvZRompnH3bAsSTCL0YiDo68MX/3rDrvjwCTieUeFf1EnvM6Kg7cnyLy+uK9q8nv8hChVksoN5CN
64SEKZupaqakL0QSVEmEQYsDjrELFKCCy+6oJ3mevAR0aqdV3IhLJx1sNiQj1VQmTiSjlo9dDDvd
bZqYHtUNxnd4H2ONZfI1EhU45SDyVlEWRAaSlL33x8rXdIwbEjzVfRzM3XrCVy26b1wRsBz8Fp71
KARQ58WJUVAXqbBylrRWL3P2hF1bFuA3QBXZBocwqubeHfLspsHNXcMTrXmQYxHNrOUwMrb+Bms4
yLMvMyIoLEV9MgaOIRHPq10k40dhoSXwOdfqRJxhgaQFDgkrRl116/q0H7k1n1ORFrGG42TWGcLt
ksd1fWBDFyGip6BtfqjhsIuHkKiL9h9SyaH45+kyS4jAkoSSI2tHwWYY0Up7wK41BDg3cQ56qeVS
oQAGW6r8DWNDU51mtKn9fYgIoXhsHNxW+7Xyo+6kTSWZgVZyn5qTVzJLLZsILyHGzngNbHhj9HVf
qpNcSgTsSWYepSfRqn0jpFXhGJeJUYcisJ28TysFQXDEvAkTn+lOJzf2XIfdbmhH56/pmqZ+RJsf
TAphKu/euUXEda5c0FHmc0zAH/2cxNkP0vRZW5uGHq4xHZCCRXEaZiIS3/ZSZ6s5mjyP5regI8Wi
2xQucU6bnKwSkl0gckDvY5XXAQG+QcyStbhLGKVDmyu1F/Ctw2c7grDjibSd5R2dhepwWHD/OC8e
uhpuJmoP+zHtfDRnd8I1MVSXcez8YBMJhgTGF9oCQHLqbM/tz8GqQMyhqOLBgldUEspz37jVVS0G
L+rBotuLe3LcZawOGQPTfOwjZvyKEZBynM8VfAM5K+6a5N2fe2IbtmCSmVw2c+RXzS9zfY5al9BZ
VpUAEja7GE9GA9kcIKxP8D6zt60QbDNxQZx2DzmqK/OWI/wiqcLiuk772Ar9H+6XgbMRZxkBq1kJ
iq0KYgDKjTcE2bAvk9Id7jBbWuUulkb4v1lkU1a49e3W1/uKzK6KmQTR8sIPmIfjF4gVvVPUdotq
61g+MNAGvx0OXBM0LuLuvLRIEZhjaAzLVpI4ualTItwXWTcF13E5F69WpBaU9sFcVu1ejjIq/smM
4wyZaE6f1gum69gccpcoAhTqcsmJGWdAdK7OMeyMKARZSVyHXtdvs3aZtlPRKGaJeVS8ICH3QPRC
2r2uLihs8HJX6ioKGKO5bI9lP9sITwSy9JiwntozL75MsPvDT4TiBjMx+Q5WVJlqYYjEvfWHRJFx
PAwB7rOjTJamlzzJwlqeCZaAttsLM4HGmEBhLTp0TD1FmgPUO2ZvaWTFhzrO2XL5qnVwaIM5REKJ
esn1cJNNS4Yqvjc59jqduU1w4XNfzd28FJ7Y+1Kp5BsnKidWasdSdhwXpWteBH3In0jA/E/hOwu3
mEBRVF6qOQAB3KEtJY8hcGenuHHczsL2xXNejYhGJMBTaojYXS+yGN3pnfFzGt5djQl72Q5cVfrS
2Ba2TwaxaEzNjGW8OfG8d1OcGqYqvLQq4gK1WKGUjF/sGoNFfBises6RjGbVOh9U05EUHotkmfZD
PRn57Hqt1BpFqS46H8ZBINk8YfKa3ek44farJGFF69zfOxFvdge2P608wmIkeuEZ4b1VPKzszOZP
jSzF+groXVq+6zwuylPPwVquyEttJ/niY+3NwYwhIigsk0uVp3Yr5ILGbqAKM7UVPZQ/pJbhb2JY
U77LmxolCMNhwIrS8jaBlGz9PIeDsoYNyRe+lUA5Is3m9ubCDYfLSnDxNO7AGCPqvhnvVUjjerBA
Vx99RvHqlUaFHjk5Eodg+U3WfDQ/4AC2/IGtC92nGd9q9K+Ya+3+tZdhUvUGJtRv3NsG+bSedpnd
qe4w2OXE+z3pREUxl1SuZZA6S0+OxDZC6YmlpbFl2RwaQH7CGFyc7MfeUpa5iURj3Pc+V466Idh0
kE91J+LgbhysrHsa4VWrj6FHz7Uv9JqIOxsKLtx4ll+1u4XVvvwKQPyzU4BmmnuEW9RJVZ2gtbML
38tTB97Hf6U90AqfbMPMSuaJ113/Bojty6JMTLtTLRJjypuRKwSWs/eU395kub0270HQBMkTRjZc
++zJtduljuBEPiZZFTrHAVjL30W0VAGx8VwMByKfPOQ9wiY6OC5opUjNgtP8TH6Hra/RAis7SFDO
auFQMoPvPSDGWf1j6BD0VB4JvZlneRjjBLEMXLdese8EJirPigcsDFOcA1F7gosa3JX0aR84Z87X
0tq1MDaB5M5FQjakdHYUaL76ILbGb1Ji2mbe6hxqmKl+sBhFhXa6xUpXyKv/V7UFEzIi3wr35WYM
16AyGySanvVXe4wjYpMramgPaCd1eRcM+G32A26hgkbcKQ+O0r+6lQmfYLc4TwsNVQXu9J4CIYhv
7Ne3fGu2YSt2WoEOQOeDe8J/3fn7brVayfDRrlj/e2xr8S0zWOc8KKxyZtxhwrcxCXCyzreyGsJu
XwzLHAjkI7TKfTGqF6SJ4f1lJZvasNvCa9uY5lakVtYnC0Sw8ESjWFq2vo+efUrRW+Zkdpe4N1R1
SZai7FjOu1p6nxYAlf841BxYp2KB17jpEADjDOTOUuST1I6TTl0YFwCIVd5V5xl6tCKpaOUwm/16
ANgmJGYo9it/MHlURWjGw0TQ1fQyohq5nm+9F4VvrWF9/0tcQixeZ9qqcXBl7hLhuevgTd9w0djk
l4QIaN9Un3jjfii7pP9EJ2DYnhnu7fJHC1uJR9SOFoMcvkReYyQXrnq0DPnFkGdOsaZoLJv2MW7n
q27FGSj224zxjE1ShY22ok3SD9kQXoqeFtN0zNFy7FdZqflgCHehyZSoi4BkhhHRxaXOI4C7xF+W
9rn3fZHci3qFctRy5nfVMdObk8Z+NusPXfDxCmafgLP30FbgTOcGQLzeBXz2SbKtlzzxD3kUj5/T
NQIAY2di0I8oz9Ff8SzJcDwD88EyBeBN9oF5WpXtJRLY//5ksV8CyCP2E8z8LmRD9baSSaCZ2FDM
1gz2ITJOxGoZ7kEEEsL6pPI3kC/wUbJ7hSiGFN3081ToW+QHer3+w+CmvU6wm7idBMYunaQz471T
jHkd7UzSOyDPmfQoCEHDipFFdbaHk31wpbnj3uxhoiyJqQONZV9PCp9xUvjsBFUdTC2iYQ/tQAWw
Vd5liT9YW1ygcvxazLSKI2LtvtzmZUjsQcy4g7yozDUxoDTOzEEQbxYAedgV2reW8dYvvCZ5XUSf
IOX1RWz7G46vYmD/cEno2YCNLQEGmHjgR46xlqYlxrf4de3w1+OvLDOOtV3p0Gd2HOk5xUTeD5GF
qyzInW5NeztrYv8ud1wmj1PtDyuI/9C7RjwgvJmL4InFyuuPWThVkf9SJbanT7SoEzut+XwnDMEm
iQCaqtLbE41nu49N25XyMTDA3q+SxATnw45hPvcZ8STNDQZiUlyVrfo424RFkIUEKkQivtOzrNtz
XU49vtC89OOpPBTG1zbdRx55+xW6XFMgr+1LuToQ4m7VstoH9L/LP30yCz6MwnHOOk6s8h4bnGAV
HHtGmbTDCdIdLCVghTcoEnH2pWFewP5D1xWkE7RILwqcHfUYsbbiJcjGdQftC3waI9xnD7PK0B93
JDmp5B5Qty2PnDbQUAB+lht/9oKp98OMgwtsyKeH2B/3IZAY1l/Hf50tw7i8WULY9A0hjODK8ECR
zY/M6lWdFI5TP624p4ZqW+YdgGZE9ZL71FAIiRsu6qp8/ZQEYBAHRzNUj0gBpXfGo+X53ax2yYCw
FDVgUTnujoggpHKtreLpYYWKAvRHqUKNXmXNpF1GJkdhTh5FUx7dUsq2uL2G3Yy7ZlwN8qWJNay7
rwEF7PI0X+eykkECJ2CXzkr2CJMQbIZznJ9Drdj97oRO8Cggsw/k/I9NGIvkFqrnKrfqwqpZnkft
EAS2TzhUuxu2fmP/XachGbzNnIyFa+1df6lnaoLmnk90XSEeUky6mXlsRGG3T8S6xKE+Ravni+aM
1URWd7hyqn3P8l3/BUAHYYKrQnkn8Z4SIeI684ujw5n1VUj9s+AK477MV/0ELhFHB7vvy98iR4S6
WZdg9iJgV3uy2s3K8eXtrTlZ331eit9MEdREbxChYhtWSu+m9pdR/2O8dx5yvythMecicdJgxqOE
62lw7+mwXPW+sbKiPllATvu2MQU9k8UyPSrnquVArayiPw6Yak++iCZIBrkQakqNS7l6HskZ7O4K
buH6W2HmtB228qRQgE7u5OlXztko9jZ22IfmbVSGCWPDquQ0+x5o7qpFdef1bhKYErEprqPaOqMz
sfj46roRwFLIVGMCQkJbDCiW3AVjOWJrtPL7iSueQIwon6JHLh77u2kKZN84fbyzDqKiPyBxZjFX
BIK5PKM9G+12rikbvxQYvzLAnhI+3WvN6qYQdd1f5XYk30doo15Q63ioGwg/dT+mNqZco+kRmx2D
WQz1uYo7zyHzPGndXTdN1XwpkS8OjwFFaN47qlvpv+etP7v3WQyYcWO5UTfelCgNyIZpwtYd34Ew
/eBEKlZzFtOwgLeHXZIguCHc9ZBkBfG5/LJWfaqaLJMoUfM+9L6R53WjvR0r4uBOCHGial94K4at
0LET624qGwXa3Ro2ng08b7y+FXXQ6lvUQyRB6P8z4knXLh589KHDJm5ksp6T1grlp8VtGUvGRUBN
UBXaw9HfVtKZ0bmRsqXQncDPwSmoIecJ5F15rG2wVmDGXpZlBwibtNGy44tbkhZfBFIJOL2+aZN6
G/hrjeaLEDYQUrS5WafePQBTH8lZDH7v1JPl3zBGhfZNjgBvvrHwQPmIQ+u+nt/9IBiss50gzQd+
DxYX6VsyqfHoAuIHX1YyEAJHbUKgT7KusZrSHlvfozRdOiYuL6p3TjAyMDDXaE6VGA0XyS5Ex9QI
3cOEc6p0+JvZalAlV+3ii13cdEu4b0Cp/WeX6EOcgxWuVpEiDpFfLM2LTmO2cFyklTbPi1VVcj+7
2iNiKUcfeecOeu2vzozwYUyuvZVNm+d6N8E7Vg8604mXUlUZF3emMVcHgq7+lJh07nL0iNjwHDTP
u5CC26ehQlh98SxiuG4WjkhIrXp0zw0GJkZkhg6g8jXCJ/UISIeFk5wm2zsMLnZp1OYg5g+jV2en
hiMPP9KMNP6eu6ecNjEHWXy8al78DRkTwuFJiHGL+XMY4moiyUTeo5itvR9NqESOXdSn5MdCzmpG
nFxqmFAaE5BWDMQT+w2KkpFgQNkFYGKCqZdakqkajd5RtE0tQW6z7nMyap8o2m012lIRX2FZCfN1
7/zjPG1QJA0459runJcoWP0D7rEC5hU0bN1Ni8l9YE23/Y4X44ppu8RD/0mSJ+7hMprb+NpwKK2E
hxQEA4sY7laBmlEU6kz1YsOXnrlTgg4y6KKQ/Pa+sPrjSjiLeSS5AwsVu/VkXk2Brpg8mq7yzX3f
196/wfP6vxhB7eCQBHF+52WMmLuqnJmq7I4dhVWZlRBN+LQScBYNpfwI0K6qfc6wdYryktxomVkN
qRNr6fGzEaVwxazbUNb7DOL3CS08XbYL1uELwYE9lnGE2s6e38N7wt/VfTmOW5fHii+n3TfjGIAp
kMtoNhFDinXmL1/2lRWt5bMIlv99XIxj58xewiIl5wDKl6WVFxdcKYSs0MWP14TqJeKE+7FcPzaX
cpDReCd7e3jlN5r8z7ytp/k7KICAALVl3R2dUo39qWhGmNGhF3m2gz8mFCVPJswIjsEBDyvS1ztB
xAS686Js50cXHbs5WkDT5Jc4TZ1feLS6bxU0TbhfxzJ7moECvVT4TNc7sjpRLA7oQmfggqCIU0JQ
0VPn9IogYRkn2+6+TC2DfMvDzVRUshoOO5cShvq77iirRo4H/dLgiu4Ct3JTG1YZZXqCmBKb2dCo
8EggcU7qRlwxFmIhELxIZke/WC+2MDFDmy4KjPyPVfpiObkDOSEPtp1n5poNRa0q+m3RRCQ1DA4D
5jqgYt1U9gQDt0kw21W7uS4tZGeEwQV3OQzjX/A6K/idyTP9GCenrJ7hgZF/RNDNd/CDxMXGq3ZP
cGXc8vlgG+sIyhn/Aj0158Qipwsrhl8I3OtR9Jizi1f7cNIksmD6dEhcJhS4JTVgBgZtRsLrSGfB
QY14FpPGvYe1FRgwG0oSB+oVhp17VbhbBcs/vGIYHQ8ZoLdhxKrJ1CCaUNh3GWE51alPAlTFmZev
wXlIeP3h4Z34PrdV12/lAr9yBjFUDROVIJxP9Q7aRsFFk+LtlIIEAqPvXCSZatsT/OWglYqjZ806
JvYjD8w/iwjVa/xAb9hREaTa+6TO2uxQTLF9akUz+BcgS0yVU33NemG1Kl5qIB+S/tgW3C3Rq/HB
QDAC7weNg+3borjwduii4d5e27rZUgLW/WoeHDhZVZdNCIpHXQQEu0VVSQtxu3HKzglBRKSQad1F
db/FkjlFRyYBiFGlaxudGfQRjVZ6HZ84DVDwrmUxLSkBRisCS5hnLzkYOax3XRSIB5lpvzmEV0Y8
hLSJDuEiJnJaEwwB5Q2N3jzV+44vqj5Cg+Qsyexazm6wpiAaz7EAdnHeHGEFctjhKCzQAmAvaf/o
OXSqSz3h2T0wtbWS2tUw+zUwbDfZ7MTiIHVFxp2H2+CjQAwOUcrO/BYS5sHqx/hEM0bIPWEdF6KE
5Zdq8M8cmDTXLs2rgKMQWB4feF6HLq8Ys7N/k5NeaO9WgC7zRf4JpP43BGSHf9rO2qIhZlBkNmWo
eHHjHJHEEN/Y/MmofYF5E9w00cCRgTSEE7x8dGbTQmc6RenkCIgocV6MQbyc5+1bMyXrsZ+cOf9o
7DUjTNElFUnty9F0I/YK5LnprENSKCbXcbyN66nkjlzdGTZpQCayR3sLZ2RZFllCscP7hvR6pEMJ
m2mNQ5rra0VTv8j5o1ycZiEaqF/q1CMmLNnB+5PVO2qXzByekLONB3M8Khor72JTRksatUZRI1Oo
uXSeKCBR9e8y0IG9K7NYkNxDwozjvaOcovhg57Ia9Sd3jMiXkl2ffNJInyQ7IDlQ8LIR7nwUrcQb
Hmf5fMZ9FsQ/sSHr4YMz3hQXkibGlIwwE8OmzMup5KMEGGljUqLRZ5S/bh1O/YZbNDDwD4O+Z4df
uhfK29W/acb0hxlZNGQOUFvPMTl1U92mQ6kREmMLMvnFR/8JnFNpcj7cFn3OySVKnrCTsjXNQdfJ
EuxNPzbmuXSpCYVITWJxHkgzLRAIudlwiMc2wF4rgHU31YqOFiyY1NcaSBJG4yh0sSDCikmUyNHP
V3sEO2ybkV6ax9CqjUhL6dZivxTuTApKU3N35nGi59tFVOIseNYxmEWrdWjFtUJv7gb7MRsqK95V
XjBf1mF1EH+vvNk3DXJSbNL9MJ8qD/99mrtzjerflGhBs8yBAt3Q+CVQF8pouiw4z9mgVmu8dPmA
ca5TDGwvIwR9cXAVi8wmMkEV/GklNqtNDeD/yxWbP8QTtvsDfrHq0dKWT/jBlSwCdx6XETETHLy1
IbwDbko7S/AnCq82FZ4VNneshUSsDNhLU+MMxcNIKgF/Xqn8faJCTqeYKZzmDzj77G1QA653RBnJ
fAt6FCEyBbkjjKsJ0I0nkeuj5JX4ivYOLmyxjY2y/oSTJRekFQ4r3FyR44bXXn4vRuHSumY0oEgK
aW6jNw5HeVuyKzt0A74ufSRJ/nA8tFZkF+s/Ichqed9Udj7jU7aINOTIbEf50I+ji9Mds1F1KOyQ
OXa2FB4E6rw6eISVgpFxmfAOLAnx0Xjs2vIw9p6Ybwcm3fk41Dr/VhWHMMiqvbzkRmlvN5uVDKcS
9m5IAYSYacjQtodtQw/MkbhwBVpfVPNLkpdBuG89ree9rvTwUyQM2telWD51lRUILKEWDjv2B484
HbSzGgPx6r83KPubXV0br94sRcVD7Ddc/Bs2ef2R5CLq0qbrvCol6UHBdQk3PnRrX+ICFOWlzU3z
KsmZQBnZdfUf1IV5cyNIwH1zXMJzbsgs8h7h+Zs3cnVW2Dw3n85xrGZs5Qhx0L2tRuOgzJbVa+7Q
p8V/YVTz6OST9abP6Ov64S4Jg+40TwIhKSkRyStua6LUVYOXGuVVJcyd3+b46ssaCq5QqvJ2kArz
DkmhwRQ2zA2QDtVP4prVlaHoJb0o+Rsq1Rq999nn1b4SAcxD5pLCvRfUFGRbkieSc50hZEkxJ9b6
WCsvPBGLKA9doySOA10kyLU1w8kdhsrW3pW9sbByCxoscMChRHfR2B5KnOPAXGjt2PxWU3P21JEd
7kkjW1+drHKt26KHrLoGn48YEYkH4AXOCMnWsvyEf7V5ZI1QSXTXhFVmPUFNwR7FSzDKsx0O3nRa
hrwZ9yXqb2tTWUnyZxky8icaJj4idxcXD1Y4Lbl9xBLJ9pt0ECIvQx0HkO7WEgUfOMyrmNtjQjBh
12Q1p9McOVmPbtygYwo9E8EbrlHXtanIyNMmajyX86fjJqwbm2wq5KuiCQzs15FjOksrKp+aq0J4
I7vEGu7rkeaog2yoKDzhA7XMQVZ2RDaYGhDurEPNPjtNYBfbFaEdiyMtV+NlVnHX/UzEHNxrydZ9
yUaCYvuOxQHktvAJB9/IqQq7Cwg/aWKE26kB1YTN4a8Ntse0X9fqsfaj5ifjd3yeKpYdjP18kICW
Sr0QCipHAMdmhf+NDFH7JJ1DD4gAEbgnuggoPBd1l5bRGotjaNBscazViXMeoyQ6L5Px3oK4bO8o
LSZNx0HS9lbYLjFcfuSSTwqIuTwbxidCX3CVT7eoJuHM8wUFJ0702elTp7C66GvVdGSc6RyMi0M5
sZOzZYINp4LQOpzDFlGIZKFw3FQSP8bW9Ul03URk4LzC3fIFV6bLOBcKtcg902VD2mWgPOKMe6v6
mIJQvxJeDoYoyHl7QyuR1RcK7azpM8wjKvJsVYx7MIvGviN2ObjtPOgGmMqy+jF23l2KsRmrv5Pr
2SPNLMDSDPoxGadRbiCtmIdJrFTKSBgu7a/Dh457iX+l5Xs7otevXiVVCfWrlOtwG8P+tl9x4AfD
A3oo/U8S1VdtG2d1/jBNie5MMvXYooXQ9bcIrPqhnewagV7oEidnajtBre5Io2/dwMZAxEYDciIT
exwfkyKAbIz4ti9GVeXP7GW29W3jj8WlGI0m2vNYZOwyrF9N6rgRZiAoQv+4TEABJyJulP+4QhAP
H2waS/+PaKZguWnswo0fI7zyXoqKf6nPTt/KX+UktjjMOmn6G1oiG5icMoCd7DSys80QD4sCuzOT
nWo3BFzayMBah+dG+G3ygP7WXfgXO/tvX5eJf3aD2LX5Z9X81Msm0+epbFWEDcJxJkJe0eY+sJo0
2YvAk5BtFVr1ZTeSCfu0oAbsYRzm6ZRUQO7PPam8FGx4c3Cou4kQcMZ7UpawJFQIIz5RqYXBbUzc
brlRMXpPqsRoWjjWCcJL3HZVUu8nO0YTlsDObH3CoXckjdPDOZe+5T2MmmrBS2Zc9KGkAc7LFhIM
VLHVyfJYmJwmLyZ3qbbGK4PPehmdPt/2udPqTSuyFmV2QNYdEpWhwN3DTEAM4ph5f/0exODWRnj1
TspeZR8yeImI5CBXPgWaOyoNi95daRQRlfwNCESD6UsAZgik5cPetXzNaGum0gFZWac+SMsKlvlS
DOB6btDO/kckh9n7jhk+TxOtCKCAVNPUP55vvGnLnNNjLeCFQA2RyeQM0uCw1a+tuJSSnskUK1xG
tmrPUrUtaHeA1aym8bPznQK6vh+DAPdwNHwndUcwxLj6YwkhJRH8k+G7/lqZxwJBFrT/u7Y4NG5z
PRs4rrjOoAB6Npphml02NTbhfkONB9Ma8buIBtTYWCytnSKRjujNiGep8ZvpnoIV8Bp42zzaBrU2
pJdOlDuOyM5H0pFqykXYsvpr0CBaqCNqiAxMbEYw4ZRk7sE8iXDaUljbDQA4jvvKwB4Sv+91pInV
NWksXhHMG5db6Z9jEJWTiDv2P7QE5DRVsFFwEmfAdBtbZfIBp+fM5c39WBAWGesXjcrkh5x3EhqS
UmnD5mCTCWZ7CqVzYILl6DAbL6guCRzeDmQ1PU6oV5EKNuSmbAYEQ15KDuT8WdQrOaI1wBX9Kn4b
VrflGhGXEQmLPEArUP3HOsG3X9VFEYFSun1qVjMfeGII4SHnwHockMxkzGvVcPaSxMZKGVhuB8I6
+/+8xAbVsDyv2Zemtr6R1yPyCsakup8XwRmXEd8lAH+b8Q2hBaGwUUUBGVCoO21rcYWMHWwOV4sI
maFp4i3um3AL+3lqVd/t4KPRX9dz6/JNKLX8gpO0rwHmv4AYLpiajdt6M7U7ACcEUZG21xL9FgZY
U9v1s6+H5nsN3YIEUTgaGvJaHydbJmUGcFeHIQA60OrG8eL2qdBoVzeNRm/Lr6bCH0OO6pEvLTTb
guSOAe9bWVp7uwgFpeDmqrVt60I8DK1wc0ydJXgDSjdJiYlJCN+lJnZttg7b2cvchcMDN2dDKGHA
gY6HsaPNPkR0/dbaxGozRPbr+9yGaAB5M9tiG6kwvi8dxZzAoj1jhnQt02xmx0UjSrpmT8ZOhrFu
n+F2ibcUObcOC0IFAI72X7ypyV2/yA2oIkyaiKdz+EIS5QNV/Luux+TUr/byHEV1QIQbWiumOD5v
RrYc6NN0dHv4/WzhbTN4k21qNO4HN1rI1yWjN95c1ZYHuma6BF/tiKG9AgwptxXv84lMu3g4mwY2
eFOQZYFHtoiRt2psLp/arTUaeGJfH1XtQis1XRb/NBhoyS0JMfvuIxHGb45pwc0bRtgnIE7+EyHr
tbWmnHgxLTmLaLf2EfkeE0l7686Ns+axzJ3iS8zXtMGwhlbruHaK7Sgmni4ScLK70GnxEDM8wBXy
QXAZmyxhlo7yZOm3S3ndRNquY0hq3LDPd73yJjC/qhzQUlAY9oq4FLIdC8zVfm2S8aQclCGpRGfw
11qt/C/1P6MLkR+7pyxs13fFOThvk6mJPpbFGgs4p7J8xRCsP5o2cGOsX/58HxOQZG97T5O3p2xu
rU3JJvucTE4GfhvO5AXBYLPzexWKdXAIVIh4qergXEVT/54YQK1zxof3g4qQ7BAC5Njw17qIzhEq
1nLf9CQioAGQ866bs+g+DIw176agLS5uu3Ake0tWFeRzBOJeTV38Y0pelz2GjMTaUJzktjsCI+EX
FSwFMDTkLx0EIWvoKhY4pzlYtJcGwUiwKlyU8+sUkYOgz1+C6VjOU/ZYtx5RGMpDdpku5BX3276X
miSq/zg6ryVJcS2KfhERWAle05vyvvqFqDaDByEQAr7+rryvE93TVZkgHbP32rpww3pjA9/nYXFt
eMFl5vwkTJ8SSvC5euCzZG09kAN5ZvPFb4D/JzOHlggnWqxhVteuZNy9i5MApfkt5/o1SNml9Rs2
PB4lI3R+DO6Yp/GnMP9pvLsgd1LgCQrO1meJOEoe4gFCP1YgRib6qdYoYzfEKPH2tmsPaIIlcxZf
s6iIfyNvR/MddLr/z04ID8gF6exI2ucIzPPP6kFDCTeNp3T8cCMCIEbjserQvDGhDhDyI+ho/aOF
522+aiwAGgMysQozNCKES4TKpMUJabVilICGYRqJf3WpdL9ktDCiPyw0kdEJRCobTRZqMIdZZHPl
9Hk8n1g3Y7fqJr2cStIQKA1llZPYleDDjvKg/ym00PE+zr0asHIv8t+Kg+lHgg5mbT92SU6DnTO1
m9sRl6pmPPk3SZRY022T93LsLqsOgvjMHFjhsU1Q1fLx60ib8G7iImr+kcmz0NSOg9/ecqD0rZMB
3dbQUajEJL+kh15sx0w2i7CXsZE5+qrN74IG1fH2VsyB6a9njGgLHgBcnLUeyu1aMHIwde7h8w9S
+8NKOkR54Kl2vluAmifg4n0C5flwu8aiGoLTOvUvESaLXuDskQR8FFTumJczRjRns2r9Xrklf48M
ikU9FjPzkI2snfgnSSFZUZVhMdi0SK6rJ5tVAzEsVVr9lkxck5ORY/zu6NguyA0Fbpqg6cx//RLi
EWsgRvLFOOB4iYamqd/D5ov1MRn67g3Voo42hrIXVEUrGwJyMj3L95FYwzcLrxstQZAMy8mbA1jW
GUk6yzHBTK32Ude6zW6UY/DAyseMHAWMXeMNfq2qv1pPF+PvjC2r+89Bru5zSww1jB3M3kcbzOIp
swxcP1Vh2TqXgavsuaviBhM4uLSu3jLLKuofw7pzHHZtjseYmmLJsOBuPPx+zh29DS8XImn5dzIj
2D9+Fae+K9o1SICxDBHb5LTso+sQo8AkSalIy80YRoo8KUhOg/9I4D1loAL6vwLhzAVCuKCqShQg
1i5btm45QC6UIc28V26dakjdfhXYR46WvPkXsefWp5C5LWkfhqH+BnJQ1r7iae+WF68Uy8uCgpVJ
1TzFvOCdgFjIs1pYSPBr6b+uDN9zrvFkyt/hOSfzZz6UU3fneqPv3+fkf3PclWUIQAG7QHo1SPnI
NGqww+2lwJ2E47j6//6p1I8MEkooR6qs9E6R302pGrFg2TBqT4fH2OhlOfV1p69c71w1+O3s9JeJ
GJlGEfIjNAdLir7MtL5+z5aylfe2ipJo5xp+4s/alF34hZPUk88SniufNopkpq7QsdAOEYdlHjnE
O0prLJ5oQ8m7cA/WmOxINV7IbW199uw8fqbbNAh5hx8k4cxBYRsheUwXy+wOUA/gyKyep/4dsxTw
iyzWqXlgI9BF+84wYv82K+9IzXcGu/eApKEunmGMsSAJhak/0Ez2YjP2i33MBwvVqF2nFYUoDFd5
CupIzVd2ur3/0Q1qnXZOpAXxJKy98XHb1PXK/9gVzMFZY7kYnwZS79RHFwgeE0YpTD0iBNk89H8t
a13kRLJBjbF6g4QgapDak41pUevQlGA72gCgD3HOsD1SVxpS2q4GoU/4TCKFjt8DAF14XlFipN+x
L3L3BZ7hBPKLJvcCiEbLB4MAZbir2dYeGX20LSJ8tAtnnCWAe1aPoeRvAJwRyxx0z75zLiZHlG8U
jOjkgfHX2p22TYmP5S2Wug3f8IAFIAQZw+HgQwfpbAegFRgGsSG78M3hBrwVSCHEkXLfPaGMqOM3
dn8EcXnIKoudEov/ZJsiX04RwIM7azPvLU0qDIgOZoF9ZdriErUuozdWFhlIlaKhWEpGHn0SPKb6
bu5vhhJhWJ09Nw6r9MuI/QY/L24RrAbTApEHVeHonFckkTkuRhce4WMwZMRFButglwe2SCg1ifUu
gl+Vx9L2m3eqjPboPFF80KlEXOGmRsL5i7h4dJeSiQIBbrXUU0NS/cLAgiJXYorYyJC7+eIz4+rv
247lfadUOt73iZMgCHQB70kMaQn2VM32HgMCKOk8YR08opW6D4Kkf0Pj1P7Qw8r0J+HX/DFyYKBZ
+X7FIqVY2/+wuemYcVnts0Ka5znPz3OX5c+IsNdsN4I8GLYGtCvEErYH9wx7NXs5vqWi3vZ+eTuO
Isxc295p/F1Uhn3zki5q8A7h2tCnjjPSVZApdl0I/XLlYxQ3UXyokpZBQRTnLCLaaQbhkTZ9sgvZ
KfHUFYXtdhP3sfMRMdEVX+PovGcYbvBSdM4xlFwVYcsnvCEMwo/vaxq7iclN0HGta/xFPiVropyS
4Jd5xWQ8VgXbSd2zUIsXOd+NPtnUlGngywneSBqjVtwLcXff1a5+X3qtbgi31XOfSobFzr0Gix4+
QcuvwqPhbdfHeOGN++h8yqvN6MGYAzSXTNWxHKPkO89j+S9GQUxBsCbT36oRDQEPg1FgCIC4v+pR
NCRuErjTosZp5w/6WiQdSzF5d2GLUopYL5tTjPQ4tU4pA0yc10SU5GdPRQCFEEjgIl0LEheOBQ6M
H4luYXm9cQ2WxwTNKXjTnp3uvlmKrNgKhIXlsXb7gnzPpv9TJ7Xb0Wc7Ct2kk9jglFGsdfsIjf9d
n7DV3zFYdy0zReVbsKq4vZE5V/XjtPQRCyToKO4HFBxIdBCqaQEn2fjr3byWAHq9IFHm1IhB9YfF
ZeaONqf36y1Rr55zqvBu06AHJVwuyAOj2JLH6DIQlJicdilbsOeIOhKKKLzjYUC7agqew8Vpl8/w
/wkzZT8XOG19st7uUdjPZyqhML/3/U590Zk2w9H3RAQIYTBA2TM/H3a4tBSmHKhph0C09uBIgkE2
BOgu86EZEl2cmwLJO/QTL2HgyUvDkE9YOR9T1kvNg0eFsF6jSEzRfkylf8v2KKayO/lRHj6lZgrV
d1SQHU1gyDKYI8tc+ZGSHAaBrWbdiSs7BsQGTJ6IgsJ3Rku75PvvXSupqELRC8rtJM+Eeg4Xrz6H
oi4c0LbBsB48hmPqSUzr8C9B9soGY1lir7kOXbbsjH/jXzNdWneTw6z+yrCW7YbT4W94mkDyE3aD
3+Kp9mNVHDwKjlt6SVeGXz2aecznc+H8eIGLvY1FT9jsEeOZoNhOACfqE9uH9WX1sz6Zjz5upJAC
G4u+z9dhAxbzweo4VxRNyEOaJqXUzITDGhaOHq5PXZUHjhPnCQGj8rbdiNM6IdKvEs0+FqGctm3O
RgFxtQ7oTE1rfi1DXF2jGZ3WNmH0nhyFCUQPMQmej6CUlFS426URmhscN4A800x7M9J+wUVgWxDF
bERWsAMr60yRJ0hfWzFXzmeOBPGqTS3nrYCRsxyIDyT9tHeQDVBRUgkDM1rHzxVPUHNAiQcWeTRg
iZAPd88ccO4rsSDp+qx7SYHHarNrqZVmLGe1unGXo6hxACHU4xdpdWg6PGRECGLb9D1FCPeLXaJf
8h3ODDDQRvnBqWvi5tHrw+6na2/EkLWHk9wnyRLclc7A5T+u/gxLqezca6O8xfxu3CJRzy7+xQMF
s6KnXyLRvnmqibKLZM9dX1wGZcewCDSKirn13WfF9hDJhyf8n9C7PSlF7FvC/rqog30SxLg8F4CH
di+II0mpTIzH7NvzMrVbVQbZm3RIAoNYIQT56zJPabhrUEPI3cy3UO1v/NSQI578zgMd1NJy04+6
fNGLO7nH0JC6uYGAwZCFtRoIjcl38ekwMjdOemSXLNgbDlkqo2M6KXPbhQzB+hLmev5LuoX411MS
3UGCzNEn+ERWHwctp/UdLTnVRuTN6V9tVDbea89JnzhwoGKhWx5BiQXgWjfBSJV//n8uyJdrFy5I
JPA69f+MMiPw2e3xk+yhk3NyNipvnR9nwNjr+7qKH6u8iD7wenTuN7vVNn6xLeckSkquQpf05FVF
Wy9y1/E7mCfXYWl0Uz7s8ryPU8QgOJc3lg4AgXyTK30ugPHKNyQ6ITgsdqLO97CGWL7hR2mggaWH
WyqpDORxEwUw013+AwjVCK8O5Kr2Yj2Z2R1G//oOpd+Q3fMV1d84OiuCNgYlJyIeuuHeDGA84dqq
abqOXk6S3CYPmowXmq+8/cmYC4mvUA2DT+PQVsRyMXJFqk5PxNdi+H6p8MBohZw9DeHbMTiBO7x/
oGJGfCy/QB0kMWeAm05nreO5PdUSue4hBM6pLzkVXnRygyi9r+kk16dQrWg+BrnOGSEhuZ+d6YIR
Y29c9pTppb8FcD8hKVjXo1tEyn00AeDxBkAaSgCCdSrMzL2hSm35bbE/VokfPbdBpS83j+y6724L
AmAZwZMAXvXPX5il7SZEUoiFCRPfYQD0LriCBTu4Ls6y4a2a7DD9GZ1maEd0X1ouL12c185e2/n2
oPu+oHWgknrL/Io46I3lQfphIef43zeBQ7CHgJgGT54tTHJOFM3afdNIcVmJs4juEFcyFYx5xcdP
hpimPiZ14MzbfEhGODCLHnagU+pxPzC04DaNby7YbS1CMf8saTrAJObxncd1m8jVvjvAu4PHCJQX
22dCpRn379Ti4IG/9Wz3iNp1/8AsUQyHjqYCEUZe07ijZ6zmn3FpDYNFreyf0qp0eYqmuce7PU4J
YTmctzjbIhtNz0xSPA/53U1exZWTP8C9lA0TOAZq7PIJ0tr60WLbZ1I6h/qYT+wTt5bckIvbjIKM
CztyilZFqbodyD75eHPk0i4RyhhuxOw1zlNLDtmyiYKBeJWxh7l4cC1ucKhfpMDvbORkr+R++N4F
ga/k1zDZ1Bw0FIG3uQeqv4WaLslMmaec7ds8yUwemsJzLqQnIVnxS3g8ezahVFNqjL1+W5LniQmn
RNlEKEdZes0COThz9W4FoCMOAVO3325SLinriGR4YBx002ZCoN1lmLFXPo0ZRh++DyoQmxuQYAws
mvbAAIYNO2TxG+3MJzxyK0f44kGvZk36TKDsjqFu95SV2LG3fTrQKSBw12Qh3GKBFw/I3DYencll
qzdGf6RqTPc+Yvz2H9n4uv62F5mH8hNI4T2yw+qqISyu27XEV0YyWlPaC+F65T8PKFB2yMCdXQOp
iwzsQdDP723ZO6ibx8S5liQpibvCDdbkUhRRVwPJCud/ia9M8clRNj03SSG7C6tarLIbyYLsuUy8
+UYndi2TxHhCQhqQZEl6+axoLiwbUwZRHmWOZ0YMtIRXj/u0y7svPIhr/ci32bYXLHSEsy0FCLQz
O0Q8BTzmwfK3pOThzjBiaLbY+nzSCXxG2DsuGtbzjkot2dwtMUQU1GkdkThSIWtX2O/jjWewVsXA
cl00tkV3qQFIg/BhGnaSPbET8AMZZu0MUqhqv7IwfVkRBsoTW0Ixv9ejxIMyAG446VBX2RYl+y14
kvCb7mXMkO+IxDbOazzjrOR4Y9n3xPggfHY65gJPGZ8QGel5yognxL96lE6JRlWx8frpGnKGN8pq
g7RAhvPRWZrinrW9Hx5LTpCLdWebowwBwPmQhJEhLYUDuAywvkZx+4hv1j0KkmzAVHatHg5Ljp7/
lXVl9kZ6aqtObRU7R9uMJJC4fawvVcy88Xlm3Vn+4JI3sO1isRZ/demQggoLlAefBWnQf04oNi7S
6V2CMmdM61PvZM2dXTHlbmZdBbCNJb76bYzpWV0WAxGbLVgS1QdpnBnQzkJkA//FAtbx+D13DrkO
TCUmtmlkqUTZ4wT2br5A8gHCnkP4/A/goUHKxF7vhe8/5/eLZSH3VQCJADnBWJvPuk477NSSnaFP
MDETSPYt7Z7rUIfHkVsHYw5hTt5GLzXwUZwW5q5p2VU9uRoTFLML7MPEoBbd3vYlrEEWICvlL+he
kiztkK771FpwuREjGXkXQjB9yidy67Yqz6vPsYnL4BCTNV8Qqb5Gj0vrjekem1IfYVa8gbdXVjnP
aGhYcDDTDVBDlF7yCw8SvBs4ImP/0DEUlxtkNeoXHLqcyVN6oxuWlHIsxiYMNI6oS0L6Slq8TbRA
SXhOrIuU0HdL9dxRlbknGgX/MxqMx3q4jO2pQNu9Ps0u4iwkaEixMVOv7rVU0LcJ2VBx8pLLJtb7
1S81Y+HR/4+JqKW948n7S0ltL+hEESC7nMWQUSbt/nfTPpM6SZRicOmFMs8xOKNo6zgW9Q/iNGyj
C2FfNyJ2Ty6Rqeq/3lAgYN9S2cUHiC1h+mbiIb94YC3rf9iXAphzuF99hHzkQAMhtEzmSekOZnc6
GvAT80dIM+v+Tb2gL04xcieGgviXweR77duURshn1rDIsP9mPfmfO9Zl03iFhxFDk8dNtF8h8ONU
aMPldYADQqWV5EvyTf6fBLDjAwMEbNLmDwQrLLzSS4D2KHekX4CqnAvSFwukpNc0Lsr/BimQmAnA
Z1DlCC/y8Cjc8jXxrlMUyUlnr7Nepzu7sCzedsS2plt3bBZiEvGZPfrcNcNb1MZptxn6sS2O7eSE
ECGSOXtgpcYv7mtDoF7rdf41GeEAbnS6YhmwCFg5p9C6/KbCNhn/cMjcfaMNuYcnWQP7OJnB6Y9d
iEn/SDTBrTJ0WLSf+6avTrNG4L9darni6cs8fQUmO/9G3NPUhEZQaT0shQnTXT50Mbxig/x9BwAx
wo0qYB2gsSe24eTqeMmIIAhT8vi8pkr/Y1zEkQEqxCQ7OmbnB1k03WPeueAb0zA0zUe1pCtrpgjn
+it9PbhUR9IyblFIIB3zS+mfiM0zy0GsnVAXW+dRd0epN/MHfSf6D7reCLBq8OUxTeIYvJdokN9m
uOn7MxmCmOYWWGMpo3Q+sI94LII3UOsxG2KBrQosTeaD2yjRCa6YMPSJ6YYav7JYSSmuAWXy8t2u
s3bOM/Gb94NocCIxaQw/BCIWsS2GkHgtEAYrAEHrdAMKQJErNIHkX8IBcBMtjrw/eXi0SQW1r0Sz
8zZoIslOYM9zeHS6NP4tziCEAusODPRY1NG0+1NFa+glpnLwOszm5hpy432o++URkpAfIo5Nhlvf
hZt675dBOh1AHJANgwAfFnc3ubHeECgLh5QL19wRYXnjWSHOpTdZZgdGU1CuO9YIRu8Su+jPyZLj
RA2DHm3PBAvzQSx98w4/dyRrkjbg2+iOZbJCS8yxDmnNRcdPVNUmpZ1JyFUexheIVuRR0JM6uNZc
X130YIW+c2mGb3DFUdqj57b9A69pvl6Xagp/lU5F104yx7DeVeXi/gyEEaltuir5PtiqpSvHyk8a
KSdpvsU+3Sws+GkH9iAbxTvNcUZ2Qhk4PakibvIwV+4Y3w+15YKGmuG957ZPHphUVwV3Xl4zJ2+t
vWv9jkAosCnTQa+Q0e4rWxSPs2fjbNt3mnw9pzRtfuHiqR4b2lbiHz2ZxPczY1ac2sEY/FcC3zh6
cqmQ6ycDnSJiSXGBgjlzWPhp/sRl5toNi2zh7e1aIMHMO1hzPkoYHqe+d75w8/t/4ronUhOjcn8k
Aqj+p3yn+92OBKYhQkoZxNPJlmULaTbzniIyKwEMhb6DEhO+Hs2wvzCl2A7eiAw99QbWumkwktba
Mb29mwhw87e81ECgRrWi5ttIHt5ll61LZLYqBNqz86xTHToGecG2UUUQPrNFr8x+Jr7ptoKfdLpf
V/DeiFWdRt1TNJD0t5lIMXzlgWlJO2R6SRcVpOOHqDpKMbckSgrHd4Jo1Jt4KfZtjCZ9B/wAo/iA
yfdf6E/xe0VZSyIzGLPfcCVRi/izXcy9sp3ffwZs/PZS1yZiZOiwOIHbPn4S4wGfSSBlfHRVjmid
fGYUO5C1Phvyn5ItzgvAEQWnfcSmahovURPP7q7yAxYkFdnNT0vIsPs0lOM8nu1QxC8QDZgbhEwt
En50Q8pwwWdOxhI0nQ2hFHT5bZKSm4ghNI9PcR9JpDw+pssz+eBokWGQ+cT7ERv5EdBDOL+RGKdg
uazW93Nks+w5mCSSauZ2Xwh9EPxEEa7KPZOnnCV7Voft8Bl1abKe6dbMBFm0S8Cpx+nqnjSfNPNv
EgDdGzQpql9I31geFyNpU3L8ZmcsbllzUKRkdg+suuIr9N2Ih07g2YG40MGaXsmqqa8NZDbvmOr/
M9nnOAZM2gHAH8nF2idrGupjEUL1+IVI33+0M0XhziMGw2x9DbiL6muBtbFFAJITUDJbJWu9UQAH
qiM2wQkfZOR4PpdX6NVkDwTr8+QHkulvZYfnBnwbE+MxwsL1EblkAfw0ECrENYEtC0sskZnx1FOc
h0iqd/xr7eJwXVceowtmngHLUC5ECwIprok7XsEM8GAXE7N9D3HNK0QF2x3sbONnCsuw24/r3F7V
ULvTLvJCrOvdSkHyRVuUZ0e2BhOj8MofLkkANG9HsREk+3oUw3u7GNoDlbsW6NBSRKdOMnPe+9oX
f/EIGw5Hw/WxUW3rf5aTH19BT5ZfcUewxYZYFkNGnhb9T6ddOuq+I2KB+FsUM5uIBRkdjjdGT2g5
UxLyZDfE+1EPbYfnsavOASIbc1q6bg6PjGdIC6KEZHE7Vwitj6Q0dN8ruZ3Ol+su5Ks7QPFq+pl0
OpFYOj8leHwRWDh91f04DirdbQL1gBpWdEgJCd5zGH3kugl+QbFdq/NIiMD9AF9l3vjpMv4H1KIU
uzUMcMuuAkP3iewJK/ZMz7rmMtn15lyAv4RqleS3hPUePna0btHwR3pZ9DtXPU7v2BnrFXcdkc/5
1GKVwKRa5+e89ZxnzO0aT1qM5OKOTIbUvVKfpyihF7+30bEjOCs7E8xb7+BLItfYAj5Km1OSwCO5
2mCBQgOOACFbyEB7S0fT5Fc2t8tzWvCQnnBzLtzNIiflU0dcoUj6wOgcqOyRx63S9tErrjiiOpvM
5MEe9xEuAoSq1kLGCElfAqxG51IMzM+hoAcmL/ZyrAWJGWCKlvnWQmAvgVKi169kMjY6O249FH+q
qsKh6DTaJ3AFBD9avg3140plz98Ds3dgw1ppb1fi5wj2REORuSe6kIa2oZ1b4UDgDiQtiv/xDl8V
in34EOOeaj/5Z5CRjqiPexZBXUi7sIlo+5nj6Dr7zIKWkeajYA2TvpIRh80SRmOCb5OXBCHMdakH
FfyjClnLw8QF9a8j/+ZbjQRnn5O4B2ZlWdCsCBt8tiY8gW1ywV2hLyQRZOlF9YP3Oiai4bVkW+Ed
auxU9kJexPwfSczun5YpUH17Yep4j/dGsAQdY7XutAuVGy2hMzxAa7POuz/hhEqXgikD88YqoFHO
CiRbTMcq89bAl3Hv04xZ9l9VERFwXJAk8plCsQq/eADxXmwHQE/pKefL939rMbreeSlQ8zHfUrNT
n6QM3Arvqh/+RxPdo9+f+You6SxIj905XjiijwyZwv11opICPObdIyAhHbR7BoCFn9hBypuevIWH
8pJidsXR4SMe5UTyIdCnkRsqSXorauutSBnlmp0/A4uFnALmhE1c4ERcYybgEnLT3BH3CiSzc+XO
y9d9lgBc30PdEOLF83r2zrhdpuLgTvzED6ijEWfZIdJn4TgiOK8yqpnJhQKn1gSoK6CXcaL+kPWy
fuA5TUk1m5jSAz2u4M/IsRH7AjhWyEfKMnm+uDkiPGbEUSzfGywOcOJqLQMWxJ35cgvl//RoZ5K3
AXMiMHwWhJfEDoaEXVHKF855h1SzxTJqBU3Q3k0qJHyzXxuk+gBsktPAkoose28MrgZs8HykxKTZ
Vk4cM13E1tLsongOowMSA1l/BiWrj3NuKcnfkhyCycaMWS7uiZdABA1RWhSoC8pG5K+MZCOa94pB
gTiOPeRuRrvNjUuRROBZwaVLdje7NXPoWTeyJ8n0FYFV2DysYKqKA5O09HfbwSjFsogc7dCM5GJu
G8+ykKJFIrtvlmr+ctZp/sqlFc5JRUqG98zUsPIhpax2GkbJ39aoEDmjKIPw3Q6e52warN0WbaFg
0LSiVag2y+RimS+Nme2+IewmIcsqVO0p7NYk3oPoJKQFNJfCGD6Rh3TJTBW/EVmrHhiosTBJbmr8
HRT1oSYQCKU1944KvmVJdPuGInoBFJpGCBhX7AfEk4UuwTuxm0a/KCk4Z4aW+uzoL4wxNikyBwS3
NcFGxyYJCZzH9Qn/1B8j+4QiO67fJcO8W5iw8a/8WkvAeYmIZFelCdjNIADcm9Rqqb8T3OsL2AFV
TM6LGFrEL4WBvIL1FxXHBxRfAV8QOw86fItoQOy1KYfimpLujDTXCfPquigbtt+rIMHvhx9Kpz8q
8nvp/bQDG9UTFvUsOXTBEDyMMV0NPvA8c7ZTBeniwi20gqSkMOTf9ETrvJQArBjarKpfx1fbuV2F
JtyAIbgYoGXiYCIGYxf2FWb5yf1q+rrhTeHP2HViGpmm7g52Qx4yyPGaLD9jrZYOWGAl0YaO2eRe
He2KeDuTQ6juRD2RsZgwmGOsXIRZa4lB40SFbQGOLt96lY4fbrsYtExl0YCbNFC+Nsh95bX004w0
cTA3iOHJEadTRiIF9fXW03TTKsvjHDdluCcHh1dKDJBfwCl2Ynpl+hwDHFoSTnyYJo7dzhlKNhSw
Scjd1o1Z+gdfy5Q8K819fFfNq+DzEfzd5LEUZhneSMXT5bNAtXPT7BgvpZYgMQdLMyvOcwsMCz4f
uD4M9+VSCDBXOJUPck58mgjIxQqxX5Gmx07kYPs33szndBMPrqOJdpyDK4+MnMbwm/Z3fnZF0HrQ
aQvcCYzNxMVlveTQ2jshcnlZ+a/kcK+kdtkamsceP2PDw85hi82mUN3RiL6X72FS0GuyolwPeLPx
PvSAgEbE4Oxv2ElZdvuF9OU7hy4acezEgrdMS0MwIvitX8Mk/b85jDnURhygwEkThkiIL1z3M2cc
SzglOkJCyl0V/ZqLivxqChQy4uk9iZxMFZE8AE+4RJ/QBpHpFXht8NgvIiJbDaQzVWQ3SE63TZ+C
9cGLroFA+FVSuPsFsdMt/kRE7nGF2vrG+pntSovSujoKBh2Iw7L/hyND8sMrYrTvXsLZT0qY9IKc
Zt1Q37A2HMkqHfUc/kKbAsKEPRrGwyVmWg9+tY/qa9Lo6BAwuiDgpa/FvKOg9DlvSaVDby7KmVWc
Mci/OJUUtHY8E4ykubTTLaiN7F8xuj3Ri93UfxP0G/w1BXl8WZ0Wv+mMYF2gTPwLUpaUBw/j+Dlo
GKBtiCIvnd+czgj804GHcE/pSAho7XgSoVkNkvCu60IgdWFg+vZUzGhlkcZBL3/IacJ/NUywyp3U
snxzVfg4mzmpH3U5+3dSmmreLjoKSItZJGzHZHHc4NSLOYT/wZKQSTksiIIjAgXnK937KA5sXNcC
yrqh+KnrpaQ+bQaqLtB/q23xZDZ0laCLkAXCtW+rZ6n8qbg3/lr98dYu9PZNg+HB8Js5NENbuvr1
d7WgLDw2a6DmLZpVQrgzQ6d48RgIDttWeqXaOJXoEEK0jfupp8p+9l4v+0MTWy/Z69JzgmuXJekX
z8TUH4GbRtnnVAe059IZGJtLuYj7ZqHT2MWoAAmMnlVG4FOf+gv3buq/JbElpk4l4zp96N7C5bRJ
5N51ZJ00O+glZIQyDgvmXeeF+Ue7uPixggp2BgYkto7Jbk5Q4W3deRiaexwnHXVu26LlWbzFvbpL
RGy1wo4KMSPOjIsGrmyoCN9c7IDuy4Qxq7gSlabaXwzTR2DROsdAtfAkzmn9Qj+cfcHkY+SGQYtJ
l5FpFm6jzHUwKGYNGuBmNxA+gPSuE8DltjrvnPFubaVR24VuqHidol5ziM0ySnYJwjPchRPDP1hn
OFVmxMe6T+uQQ924GOYGx/Az3pQnWFUYu8KH4gGfvCE7tt2AJVbVjUoAqQNsUiw3+qxkolYqXD29
sows20IY5L/WiT1E43jzaDXqIfA695gTbWLXe6zIOWva3sGDr598VfTegX5MdR9L665keAWBGpND
VaQD5nKRY1weBMbnl0aFhg8W3BwkCqTHBgsmK+5kuegVceNhJjinue/jVoi7shg5H69eFnZkrKDf
Jnpk13HOhcAQVGSOLOuN+c12ao6+Uvam5YfOGxTOhKEAUNh6A/G2u1Krtb1zGeGjMWuY68IOi9MR
hlQvscxPDNbro9fy11/zGhcU3DUWGMh3lYmcS2mYXh9Xt8mLp75GwblhDNDzhxprc8h2GSECKOEn
fTd6cz1/l1nnE8XmLCHhDW7dbhMVDldSacL11QU+F1zUVEOMcrxlkmdDezxvCgpTgkRJqWDy0IqF
IjjsYTMdLUuFP3RFFsdAJT2kZ5SW6Ku4pFvQQBksIforkKIXzaLVbFMT+CtdM5ztnQf2EzyCcG27
GzuUxbvEd0z94pak/+lNL4jRvdcLFxcisBGK0z1LCWFeSj8Y2nsEB8vwEVl6YiaeVZbtImfGSxgg
zwVoIrrxTwq5OHsY8nS8az2j3xB/u80p6H2QYQKLiMsYoSPYZgmoD+vWZ0LUea3Lfqjox7tyNsCR
a5vOKFD66YYJ66BHfbclmlnMQVX8u+L9sntoo6ImooVCdDPm0MUQqLoJWHS+mFAegz5B613A5xWn
JVkHlnDUivUWHRexqPCb8SglRULwIvcgRRtbGavu586neW97CNOE7s4oCitCWJJzNYYm/vIY5n52
6IFRwiDNuc/rslgfnGlym19wR3TxRAwCJwF7f7siEtd1Il8N3Vu/A8Bgf7r/cXRezbHqaBT9RVSJ
LF6bjm7n7PNC2T7nigwiCfj1s5i3qZm6d9zdIH1h77V7i0K+8alMzqjkk08Uw+0FhBlafNRygpee
Jut2qjTaxmEr1Ah4ZA71yhpCh1cou7gNBJJMOzZ6tufziNrAOejKHoLHlIcXm1gJ9uPeGgl62M9c
ez+yQ2R/cgJ/TPFFMnLcdbYM8r1dt2V0wxOtH32wf1tog2m/2JeU3d4P6BDAi/TLzczvLWLjM26+
1agN0HIApB2uXduqdTz742pXf1dfLtYN/w9h9ZLZen4kA3YWt5Yj/A8qQ68qyXGecxicIBtQnMRt
3kv7Y668eSlO/BaFYj2NqdBn3kjY6Z82dceEMJswf89YsBK4VvDyYebbqOovrDGjlKV4VA9vSa5U
h+/e6bBWwscr7aNPhVbesZROkj+8vKsLIZc1P4oGnSqxp+/czPxDZQhOxvXUhRVsACfPv4cCiud2
VtIX5b7jbACUwg+dvSNLxn1jmfQoK8cs8/SL4T+Wl8LnFOYMZR7tvTbrMN+kUQ6XQXO3kHmTN/iW
2wCQPORgf3vUijz4pjnz+o8Ku+kNT5hBWz9J/FokcNAekq3ugf5VkIl/cGf53jmUOWn1Kbj79qNk
n9KSPcWvjsN/sZGfabiDRwft+IdPcPw9AgdCAwFg9eZI5pgzIL1I2pkBSVgNDK6k9w43MiC8rZws
9w3lvtecDHIk+1JsWCDKKTKNngMfl89ohqk8lxDR00Pu2y1uUCRzV5O2KiJaCe/FwbXxA1K6WMlF
tDPOo37Nix9e8u6PwfsOYjYQ7idbJRLqFlCJ0SkNHOKb2a21n3WY2ITZTr16X3U1PsKeYp7d4IFA
9EbENL6PxpvqH6qyyPwrLJf7pfUJyNyrscvmGywn1XMdjfK/FCaJIZ3dMRKJrASXladDXcQIxuf1
PZw959KTlObGlkvnFw/MaVsWO1xFJ9asCQLhegSdktW+99LIbinwYIGp6uxyq5hau3JZZ2zh6ijR
85khIoGjFzlMiG2qdqqqYzbMQbc3VGaEQoJpJ1sY+THJv3PLMjmNVINwpsuYaMKsROJIbWZ3xJaM
znEksNw6FL7v3zmFNaIEWd38geuF/fwUOQ6A+S70Wec3c6DDOLM4nY5Eq8zylMzhBgyfJ5UPH0mx
IYjKTqoONY/Antkr038XdgaLTUIVwgZMRMKEK6Fnmuq41WuNXIf3nELO2xnsK6BkMU07/bMZI0QC
OxT4q3M3YTD+b83gh8ed8awirhYmPGASCMipQL2pFxuEO6o8ES3v7PuooAEDWlAigbUDLc3sBmFv
aKx/fa6zq1c1UXHTrKpNz1ag6ru6IEIbK6CeJmc3Z6tLirfHrGc/YTP7mvHNqZssANP3TuWQX0fR
1flmrI2aO0OchPhdfIc8Kty7CRwey+k+eWyAdSusCzpmquzDPApy9e7aWG5OunLQX16gfVfz14Rj
AFHr7EflaWSe9gw2UP6dEPehzp8q2/syyTDOd2T/EOqJahaKM4D+hlCwAWv+TqZOy/7Rrn/xXsg7
QnORNbh4P15C45BEjJLCEw/SYhSmL/YqVraeUFnG+9r2Bxf0WVfZj/46Z+7J5zaKEIhbXtG1x3Eq
SqORphOlMEIUQ1ZIBV/7UixXoqFZiO9KO/SmHZjowqJZYbHPElEL+RevlPT4I0iCPqPSmUKCjxHs
7qqsZ/yAy9HAyBH9gok6s3vo9vUSgJby6Jbw4VV4YKg859uoJaP76Bkhb8BNJD9TCGdzP5a2235S
R0456facFd8O5Ix32CYjWSGq/hd2kznV3uy+Y9QI/6XcyORf2HQEOMfJ6yLy/D5CcWAY0ADIw64C
RYH+elrOs8hh+LWkgryj1ObQx2bHbawTwX4k1A5TmtQEfnKFHbz+QauyfmPWdP/AOubDOJJlD3M9
jHbHEGHRlq+DFS8j4WU9ryMlQ4zLBENTRCn4SVi0vfLNR9F8Jp5j3PyDNOcPTJPz4BFNVS0Qv1Bx
6Ts/c4L1FoShtezxEIa4zMlVAQhobzCurqZL4t0OoQV2qK2qH90Gpr+0UJsgHoRuXl4TIFcWlGay
Up59wT+V7xK0moyIUeBzfLbIbe+guhaYDacufF7bgegNxPsZWdYjbjfeBrKRM67QN7cV1l/s8bZ7
DoGWiac5HRJubzQGJKngVmv2nVtV+f2meX/jLSFkps/LJYaNkzssaJfi7Ni6gGNdJGR2/eJwQRI6
JI53HslKYW2ae/NtEOW9d8mJ5wTURs0P4h4jEpErWcQyv3m3yryiEcvomkm1xSZ/cKeKBB5vnJwB
GFtq2j9z53Th3tX2sJ5Y5xbLjWSuxUYeDHP9F3VxxBeR8343X1UAXfCE28A1xy0xaHn3C2sa4rzY
gKAgL4gYYdmlk+jZzXnPqVy9ACcZpn/IS4SrxV3Rklu7y1Gw7ERj6ehBKcqpmyCqeg2dFyV6ctyu
cwgxJfFajjdsmlfXdl5rlmgpu9Glr2OXyHUnXonqnF5KKvn0CFxLPDcKHudObL8y485qyE6YfoqI
EUfDiVqqwaAvMpW4FUJWZwIoCbCgRVr1GZoP8oGc0v4rX0IsDhEn7XlC+8rnRZT2CKUmSH4AkmU4
alSgKXmSjnxAlk7LHVsN4iyS1LcAYk4++C7JkftmnAUp3ujZbFHnwO3ANw7WchCOq93HdJlWbhv8
/UiEUFW/Dqmz4E9cM303Ca7nyGlNdEw9m8kUa9p6Rf9beiTfogTpnuknOqy9uIv+yUq7+krwgCHA
YM7GW977KkStK9pX5BpEgKPyoH/prMIkUAqXMT2Mje8/5GwPV6Ca2EizTq8/De+7orsagR0zrPdt
vJys/8CjALpNYCnghyW/IDzjxGEzDl0GEJ+m/UOI5UZOfnI5depLTxc2HTrwy/V4ZKWSOQd+VxsL
fGokG6dydNeDZr4T9fuuYf8SnNB6DJyPIoNTaT87RU6Xpzvfsk5D4y7dyXd6vgUnY8PAo6hQjeTW
It5GzzclzZaFPqEVzJz2IsuS8N+8lm1CNBRRHsjPNDS9Gjg2yisz97xiTFbLZ+SMy3Kft5iueJZh
2zbj1HKZEp9wx4p0ZCA6crqdwCb436w+GErP9NXDSddw6C8IKdFdZQWchdjHv/G62cNS7mdLY56o
p/4utyhwX0dGzefOmp2B2bAaqBqH0kECSPKBwj+EymG4MRYXxh5rDEcnIWy1uglIwoVg30v1wKwd
MJDBvWMOofTW+W3KB4JUKBtSmHWKlMpPWYjyLlLQDchmxk+DjRuB+OB6McNSjvPE0vLHQ2YCJk+j
7N33zMsZMdTp+LSqntgTJg/yhjgOMhnbIlFXu7Bk9K7FOJ5LgkGKXSAnBBPEgy1ozCKyo+gHTbd6
oj4B8nTMLTvZNHyGiATWlym9vK9sQXpVg2Pt35rRde+RVRovFpt54RxU6QzoyI/owi0ErQa1leud
23QB7Tr6RBBQANVSHqlfRvPQEpV0KGnQw4MCz+He9jLq9KEj3cTbTSOQgmORO1RcU2aH+WWGlfZP
qxndHSZF6JuEBf7XrQoTbRqEsL7huBCzcmYlla0XPRkohVlOwc6b7BGxDjurU6eBfQ6L3lBzRd+3
qExCl1+jb6dzUfT9nz6fBx+dE8nPW943kAfu7W7ss/YWR62W0zkgoq+/KYRT2qh7uE4/bd3iSagM
JCKEWrripzHOzL5T42SMkb9DdexoY7512BYTOoRFLxNyTaAvX4komxOMsUq8e0jEi2eoHkl3P0PH
IqIVdj/YQUCMwRacmiWY7xwW0swWV/gLqNhwEu80g7b8JahCNAkhCduSdX5KRZxTu+NeKlQf3OOk
IByIDcBGbllJHFrixunZMhTF1G9ulqog6C4rGCjq1YGs0Se1ddEZLyuzoJLZOfF2A/k3aHc5/tmX
lwsL2+TglbKmjeKp9JL86KREX0JtGWEQPxeVsKMNy2L183OEcB/xhfbbatgVBFsu6kiDUXp6vy5N
9Me3yiLda9ta+7eWOLdiX6JTvseINr9kVpKbHS5YBj0zXbyMe3DGdzUDyeeqo1BmY9mbG1e6aDd9
7PzPylIZ3Ywhrv1IlGZ+CZFSL6cWfK33ZdGt5wS3oAnK48nKFcy/NSuBVfZTv36tnkGeG/Nyl9B1
hWMQbXhuEP1Z4VKNv2sxu/NlsUnveZESXDUoCAOnCGBNUSZsUlGbLsOuSlqkLiLMILV5KXPi+zFE
eXKV8OVYFlYJ0sk9F57vHYnstiQ5F6SVN/ecgomH3lP5rCbx2IPcQjwOH+XkMWmT/hlmFZzQPU1c
Mzo7h10kTHckbln5K10EahyZHM5I9EnhAq1WEOqIWpFiILVuLT07y91YK7/9y0RwZoST2CLA1944
mX2qISMh4CvxuuOdhwm9yuGAMr9Q340tI+fgzemsrg4UlpHMS3tOk/Vz5s76myKUm6mlelE+EfuC
VWHfIh6ZqXj70r7Ps2izVdEBv3cVFr5nVpKu99m6gwXfw/EmO7ttxNr5h3mG9HJASVyM/zwaCS9h
35qCzegmbmD/npWuXyFzbBIIt5Q7bvogSUu3ETtleYcPr1ym7h6j51QcOAzL+gF2lIfMEPidus18
VB2PnU2X/ZPMPUiog917c8JeGcVnio2eTU3w61NTOJsqOCk/Xa437B8jo6ybSEBj/lxw7aGOr/pW
ZCzfGhZGxrDfa/cOfu7oQKUPFod/IyDi72ge10C9ejgf2CyyZ8nCU8PWefrpPWl3mHbT1jqapgvs
k9QDhfMKMDAFUhSSvrHvEYtFxGLJxAj81BV1VuxYpKuwAk/D5haBeKSIXctWj60LgpdJXXq78wVI
Lx2Y5achUTg8TV7AnhRWL6blryKneEaT6aRqP3lNu6C7NFF1OxfaaYhRT2mjpwQ8yI9tfBA3hnnU
gCaCmyB5AAfCFYGdz2afFaXCOjMAtud9Cn08RJfo8xZzQkyTe2rzIJNPKQx+GnKco8ExQPvpPi3C
b9U5WQcKlMR3lLMvhF/hL5tEaluvdm0KeXRIqFw4d1GZ3w0sVmCchKFo+9PSph7lQp9Xq3eyq8yn
fOlgUVoheeIzfRp2i9XJIA0iF0K1H1HrgMuF2HAEO6jr4lyBgfAaLBocjMSrTaHNn0y2UC52C9vz
9qsYhiF4DTRSWgKZuoDcIhMSixk3uUndHrM53S27ZKZiUbsPc8wn/JdsLn7qcSnqGD9eb3azSoT3
Vci0y9Mrr0/oYpwuUO7jIqg5XX955Cq67ZUomjslugSsWcB6fSdzHUDJ7DzyHNiMzRCgABphPqB5
bvksHXf458wYxL1ldVGIf0GN9B6t7myBN0ZN7UnCJgoGo1CNiTgPBLp6sI6hd3ZbNbpoEBe2CzdV
wND1bDyZbXZI4XLAEyVCJhbuGkR6A+P/2Efr8aekpJv+IoBgAkjEkSNH0lI0GBUPhEvP7WeM9TwQ
kkGD5Rkefc/WQQCv2kW7zNB6EMGjdEHsjDB3IT5hFW3S8Rl48aSjGwbbPSS5GFtoBp+nxg9cZvch
SCGT3wMvbIw8NlDYtD5gDHYqEIy1CIWMwepjpF7IRjDI22W+TseizsPyixl4NF3lmq/DydQd2RWV
ijJzpHMNCU6Ci5keW2GT0Gf1HjwjJhg4YY29LKQvbRTSC5P/YUInnCL07PrKgR9mpBywBoMDO1Rj
MF9K2izkonxJ1b5C0AasD+ECs7O8zJ6R0mpG/v5UkHyk6SDiBaNEu69ryv+9ZaKBKolRBo1bWpNe
h7Ta2fXuQtgusxt/OYcsAcWe7ZZAW5Gn0VkQuvzDWc+8scoD77ZxB0Ju0V186FI440FURW3wjffY
uzzcJIyX/ARBAXYERqTtnE4XIqSSf33jErfc+ons/6Ef8f1vuhy75SdBIhcH6FwI5gUSaZ6Q1xGL
M84u+IUm76vwyIgPRnKheytuiF5j8+dO1sRej3Op37eY/gxOFOKVfwppmivikRziXrHSUNkU8NRG
pT/jAlEObjcJshRHuS6ya993TXSFyjA12J1LhG6KZHvnwJaKqi1UikiTMM94sEKryZF3NrO/cjSC
dkTrK9NPa2iy9VzBdOx5tu06uXIIoKMaJjn8piwgX0UpZra/WNKQ0tsNpXHtoQRhTEXJwHyc3m0n
C9n4uxk/HdSJJeAdsECiEr8UcffbUAT8x8WlJjlQ6ARoUehV0hvSZ8LpAS15nl36yB/ENZzLxT+Q
HJG+9ZMnJfJg2sE7+Ob6PZeoL7+DWjGgq314W3ukMK46toVt/VHSL/8NWM5rfg27fxutdcFzRSZg
FRukYD/QZGAAkNPLNqFNtnzOKRD6Gc9y5VxWkt1+SxW0DawnCOQI/to1I1FQGYeNX26uPXTOf8OE
SAxaaRStT+RqpQ8NSKjllFSVr2OWvVu4TSPC5hCS9kwITRfWZ2TIqbe32ybSjENRQT4NDmun49AR
W/WwDgz5X1hckdLB95M2nLbEJ+3YHfgnuiVwemlfvMNYcP/zmyw/o7kGg4+zK3v19Kj0TR64sDHI
4YGbHkhL3C9qwhpM9Gj1PAlvao5VsNiSBKbII2oPFK7eeUHWv+h6LphTcxgdc9TP9UlmjXqQHlvu
8+Qy+CKWp4zwrU5ESR6sXgfQpbw0ETs3ZBb9kNaVCUCRjx7uh36QzGZUbsWBneFREMxbwwvjlvkS
WjbKptGEHh1DrXD/kBGt7+H2EsdjBSGWVBsdESG2eGeIqYgC61R3CakZBaKBgkG0h+AJ1yEraYJH
rcdGzlALAd/k7g7VmkK2iRVqO61xvR11wGv8nSicbvswsfxnJEhA7cfaqCddifyvZ+XitmZizkzu
/xQvK/LR9Rfruh2ImPNRLVbLAKN9yJmqgeutb304FgjIhl6wzsQJHpGRBO+s2KiGwxUYQYgerV+5
bYKiMr+2TTkcknQAhiNssstEVME2csIeiFZw8sjustZq2Iug1csV8btqb1Gv4ZmY8/SL2m8JCPlq
1euIGcS/MX5KIhbWh+Kjtob2Jydc/m8OhtO+2ZKeX60OTWbMwrG+0XykbJ/iNWdyY5PH8drYffSu
OEef/bloS6RgHL4CkX4nXiuQu+2FtJ7pyAqQb1kmIUGFbuubOESd3lPiAJadgUMnP0ywXJQdYMzK
k/Bz1zkLLbPfVYj1r2TPRCLjuOanCMIttj2rFPJMwbewsYz49CRYC4WXlVcnot8VJtxX6ECI/lJ+
fztAGvRYlPOkMEJpfNCeXsH4jISm9caMUwigCyX+HaqrQV34BV2gzjbi6H0t/IKdRxvR3M1WkQDx
Hsrevg6YHLPd6M4Yr7h56/uly8yEf8HYYIscu967K/id23Xt9Psoi/ETIyS8nciSRXEIFdVkPA72
1ixmqv2jmQsBRcmYt33V1tT/7VaBMz8aDGFJ6EbyQF5Lpw6mH6x5TGqBEwc/yiy8lKPjaRYvSDVP
TAig2QbQ+o5sGRPwYuTU8BCvCdrNXVAn6tdG2VMAtVt79ywzUsF3DXQeTlak887RGVtZ341a+vWx
p9tzYzfUfvfiVQn78aAndt3t0pE8EGJftxe4G16NAtlyYLu6cQfRVhCmRCVP2hqwGJrgmnCL09qh
honN4OGuUGnqfAVsif3bnuSw+bXGag0Bx00rIn7RMuGMtiYYQG5i2Rc5RiXRL0VHoRwMiV9fUZuR
JwqdovnNrZUhdUap/yIbr/jEdqZ+EqB55lAv3OOIPCIa1mEKscFnXveQtBSMsUonCOvN0Kkvyg28
SjCeAjZ2TaKZESl2e7uQcVuCAGcd937okptFqFVZxYUHEqDxEKnR1HqW94wmiD1kkBHaPBPlLR8r
O3D/QheYgKJ7nftdpshMzrNvaJTdBg0QwWBLeAiIPqofXDwmBXd5Jop7W+DquzdZ52/IVGAJOK4k
VvR96cv1AqF9hmdYzfAVRRW17j6bbcwxrSl6b+/0eoSjiexwOOupmaGggd6wT3aEcJC/qiLoaIBb
sk/xIIsdVhA5PpmOJmgnO3ytN03v5+d6pG+4LjrVwMQ7BgO7lZbIP6TWmIdHzvHlQpPhoRwm9jWw
7o2HZyM8i4Q26IAb1Z0+mJam4qFqWS/8hwcHU/dhDFvIpMcJ5XWm7kqFeMI/ZdNa9sMhDzGgUnn4
w7KBEpz1I+GvQowyR8lIiMLou29WMyFtzca8i6jWMiwOEwnCPQTxwB3sODB4vMn19tzqW6dlcB0H
bAbYUBAXVGRFoUXeF4s36jukeUt/HM3SIDFEJGPNe5+CLOFBdyzckjphmPfM1hfnhA9TV++KhXIU
lkPodB9BgYLjhFu3be4XHKQW9soELnQMqqtOHwkIyxxm4StjHHQ4CyJjVql8qIw/iqAEqYIyLixv
NVfD+ZidV85plF+kCyq8ysiOLihKBjpLL5y2PIIg4uzAGlfGqy/mt3SNOg9XcF91R4RGdnWw0Sg+
+woz2j6siBliwGKVbzlBAs5d0gbUsEwnEKAy6++8N+Z047+Id5eSWfoTyYFzwO2MRygQ7AfJt415
YLZbIGx0dQpafwrPrc2wmT0XqJsz6x5H/SUFDHkkWEMvODZtiiA8xAicngnaWVxW6V4n6qufjsP4
l3veye6AR/B95Rj7NthO4704W9n+jDZCJS/QqLYd47J6QAzKhSf6mOMsT49mBQnGVaekc/Z8hQyT
Ynb8CJd0yU5KoWXe6X7GfEZ7jrSdxl4wZUltepiAyhGCTVDKKs4lpW9co1myn306fLYNFYnr+UMq
MbJyEYCaKlYI0NRG0CGBPEjpSwBG7fJI8eNwdEroUXdAIP1/PSCP5ZaZhuxfJ1uQDceUXCMpCq3w
UhXAlJ5MRgX82eKsCM6uYlKEqKo2WNTTddotyrfGjzT1ZXPTGCS2MbPWVjA/0l304DZzLw6MLgVX
BCmWzX+OzZLwiKDNh4Wa1ilDURfe5ws6+Km8TKlhiMZwJkIMpRB7ek8uktSvEd+Ye9cRbjwc7YQ6
A9aCwzuzFPxcx4mA940q0c1Gx5gAU4K2uw4Zyi8red3E241+hzxwtmHKk3iAUNVK2vS1reTyTXmx
TE86IueZJCNj+yc0cQ7WIqv1ZLVDk163d4ruOb8S6hDm923DOmgfATpkiY0npGbSg+TcxdiJXRBO
v+NCYWUkLuE1odBqdUSiAK62/rZBCzN0T4AaVsoPBAGIGn0jAKksiK0qbpgosR6zwA677pWGw5BQ
qmxVsZOy1oG8Cu0lQ/DRYmSZgV2MeNv5X6QbfQwyWvq/eUQ3fcYwNfpnxnZ29sFtZ1uPzNBN8uyp
XPdnqhkCCM0cunjLXZvbpPJ7r36cUWunh20LZJ+FjzfuQABv90przYKb7ZMgqiTxsKUnlU+NSrXT
k0YLEcPqkCF5R6bVhkLbIfNI3rQKY84h8LO++gVcAP9iTsPsU3tGXTqrtRiVBLbjkPmRTG9OwLwD
GZ0288WecrxjnjLBb5L3ax93jKoJKSos7s8wmpz7ACdiQmY7z+p+u7yCbQ4bfEQOCCJG4PCkWAk2
4GsQDgHprHu7O6+TGDeqlcZ4JSIEoCxxlqIFPiBBlna1XG+SEMsTA7AZtqSepNCABA2xPT3yDxUX
A5KVrpTzH6vOyqcljdIUg1Xqo+FEnA3hGXbex9xyNWKd7NSbSGHDMK831p2FGQJHU88LFSPRo6hH
xuZNW1Jv9o4Ce/gvMy36JAtRPjvmNvP5RyBpMGK3MtDm1IF/MWhjVfbRFydslfEE7v1kxDKJIByx
MrWI/CiCIm/2GgH+J0p/1n1ZMBviaPEjfqGyccgVInLlEvik3B0mRuXvw7ptfXqnWu47HtI72IdM
OcuikeMH+NHye12dfkOvmcSK03B0n0AKmWfjJMMX0Zb1f07vFT/JEiY3jmNGYI8tUv3dzD2OHQ6x
0TeTUrRY3aK79kAqVWQdoqrMP6OxBpVno4j+yvCzvVio5VMEzwhS9gZr432Vkqu1i7oGRRawt+63
LyhU2Lw7xROWW/c9Eq7zX5Fl/w91GscwXmXVodceAy0gZNoFCYLokdnnqdre86hxLs6IUYs9e+Xq
KtFqQkgiDVnv0DTCXjZgTWsOPY3PcfE0IUfYKFlt5AnnGuEprJIqGWAmcryc83bNF4wVOkXOtpO9
oDGg6bNKnH9e81/ntX0QE7rZ/aPEarKDY+owo3apoXvmtRNeB2SIAseVx25cNi2fVZOBk9FdhFF5
E7jlgAGJ82okUwopqxSoVlAw5sl04jCo/plJez+W4bzdwOGVdTO2gf4NWfpFqPqqmoDYiOn8QVkQ
sg7j6un7wbXlC3eOCs4E9hHzsKCkBZpR8z3tRs5VmjgrC7tLN2zWLDOp8qXTPdmVDvc1wb8Na9yD
zRLmP68frVeDRvi86tZ5gL28UXjAN/Vs0YoUCQpXe2yi3KlOWaIwqy1pKa9duUZvNbSMMR7hPaB3
bBqMJJlDkYIuBBtwxI7w0UJGoy+mks7zNA3pk05s7kIkhQtIhUXN9yxBagAeiMvdXQrE7Ir5b/0R
E4V5nLpEYu+CmWacnauN89ab5vndiAWeJj0pm1C22B16bbf2Yvas1cVH/jTFY+cPTyza9GuuluYu
r0nR2qGiYX7m92H/VEKHZFqjwvk/u8hRk7AbC05uMZTNcRDEmB8tcng5HB3mTQxD5vUPNiv9IrtJ
ISsRm4d4mOy6OlI3EXzOe99MsbAopw61n60mNpkEg4W8TuwY9RWPeSHSH+xRIaMi0/jZHq9j/hzR
34Yxr1z1PbpW+Bvlw5TveRKI0mrpzJ4jqED8GTbOngMbBX2NNuNCvKrKYuC2tsVbFy0oVyrL+Leq
tWvnGFE56V3Y5xygqmOeRLoQ5+ouAmL22c1ziEk54Penakh4NLjQkAxxNsBwH9vMfiQykXMKcJf9
rVho81A1bI76ZSg//dEpPwG81F/D4CK1tMXi3bJ9yF+TOoAZPdStX12mKq9O5QwVcD+z6f5CmENz
lIQacb9ZkUVRO+SUvaHTQOh00J+nZ2gQrMt7bLDTxavpomWCBBwM1MLSq+NlBOPUtpQD5N8gu7KZ
45+naaL658oOf4l870w8Kb/7rGg6X9zAIpsZS4jEIKTZF+Afmg8W3qw/ZZpOD0Zi5qO8dnyKtqny
1k2axTAM9Fz5Zgm0XzsspgKVpFKR2TP06fODQBaEtLNnHLzrx2jDtLN6YajThPa75P1lxR7UBYhy
Q8+7U50ah5gZ0dSyKUcbcEBKARea+OPiwycfTOzWwpB+XnS9BD83pSRI6D6h+1LgxbxjxVF5L8NV
XZHKtPMeTn6uvvI+df/LED8FO1RdPVP2csCWUaXNN21HeRWZ2UICjA3FmK5DSQJYlvoDPrC9PDCz
7aCEoOG6S+fZqS52PkM8Ae5RgTRyNATQfF3a5lx3+SbFhFUBH0p3Qh0sEM3TFaQlm0WvQ/PJzML2
7yddWf9G5Nknf/vT4boqg5mO4NPfYKls9PAY+HBlTP4mgi062IVR3uqXYq7Cn6jrDbcoZyB+Vpgh
h0U4HvQlJqK33uiB46Q3A+kjgauVbN1Zc+ztCprOrnOcaiYiAdDcDl6CEeClnZBcYmSy9FUrwu14
ZNcGhclQvtOZpVWzA7cw9CxJaYUPNs0QgXBO72RYGIW6qTmIGB6TKvOfNXHpxRYcGNYeAbAgrDH1
4iF8ygmicwqYojtBh2jFIHbbtwH+IGgytum37InZagkx0d0J29QfJSm6ORz+JnlHvI8BNFGGvdbA
HpOfB+e5TYDhFq45y82JXdO9OW311ZVVnV4pIbwHngCNUrzN0x/Mys0bEEvm0G3iqepGweJgQm8J
xgMZK6X+2E2yeUnI0qGALpR/5+F8AtQzB+ZLqYF7mmWH1+1T21HhYQoIvN8Jp2rR+jC63hs2XpLW
Fdck4v2+e3ADZ8LF71v6h3ed5IwgSJr/ZpxABM8iu0C86o35t4zwWrsjveSxFinEKNx6w1NEMBEz
x7ypL4ja24lBVEg+2VZ2MukIZ+ejBEfPYoTV8eZ6JrAGsKWsL6VKtz1AX6AhHLETk2zAOpb7SKco
cF135jnlB63vZ9DcvwqiEbE4q850nA6Feu+RmM68uvVwL5tqtthm8LrunGLE0VK63UAWQpT84xFn
lgOTuGbKnosXzsbqRa11V+/9oV/+2Ngxntg8DH7MnF0DBYecdc/ScZMzEG73EYaLuRBp64l47SOx
kasSMBu2mgoFwmReP23kz3fVjCN0L0aQG3x9gvlb6E8t2n1SqU2sqT2THV8G/f4y21C+BHtWypbC
8pt9GVnunc3TSKpLVskrMeHYl/g5nWbvdi4rxGV2KccGkihFbJnOYaVNfYI9yF4jc+gKK+gOCLf5
9jmIwvfSyxjepgh+GHro1j331vbR2srWH4EjaeCqecp7Am7L5mmpNvsU5a3c14D4823Kg1VWU9Ti
JSo9GrMRI8G5w4lDtEs2TW+kH9YvtN7TD3GDBVajnkAdi2FDG9cML6tdSva4iNVa2SeoXsR+9Y5y
W2qlunhHxt699zD6cq7Hzd2QWYxcqLTSFHJDTvKXO2XhfxwrMtzjR8lxE5eD+U7hZ32sLXvYXeAy
zj2QK5cFZy0xm50UVetDL0eaLxTjOXowU2bvroejAWgnCfY3aW/Vz2gNU/Q7WOnxbiX1/JW2VFtx
WrcouKE62hfOLlr6HmFKubdQD5gz9gJ1z7SH9ZbL7AN+Y8bFQ4RZ5ecx/sMgwq2fKW4BNt/g1FVj
fqqS1c8Rt1R/sAkZYF2oEeAw6+w6a89Sf0qfGTQrCq62sfYz7khxP8z0vPuoLtGeLZJ97WUgivQV
j29/Bi0o2BOuSCDZ27JrZZXt5OMhH9cESAOPhLuH2eN+jdYAYbIjqnK4pBLb+3F7XHy+Xt6iA1tt
6By0oHAt0RJ2pHdZYaCPFlZoWihywxeog8ST/4+089qZG+fW9K1s7OMtjBIpajB7Dip/yf6C7Sr7
RHBUzllXP48aGIxLLlShPf0DfdDdv1mkyMXFtd4w5CUJVqJsVCSUjQ0CwCUMYmmx1jpiiW7e75XR
l+2a9JPLA+py+ergaubvSkMOX+pwmLVhKhMSMb1XG0AD6A8Mvpo2/0qh1UbgwISastKAIH+MkL5B
T8bAbG9VZgAyN3Yco9qj6yFYkQrtbQTtwtz42hTIUa/h7ZvvJ5SJQM2IHpepDhwXjq2NTfBW7ixA
WwdxP90ZQxTWuyyVyVGNIA5WBXpc4DHIGJJDUxcudtOw+7w9rl48RCgdImpa8bj5FbURvEizAeF1
l2pOja4hyQyFR7u3vYNPsQQS/IBRNspEydM0drYGD87vsg/SwShlA5XCc99FxOcvbdAHNI3yUhmb
MvN6HrAY/36jNIAqSTvUBWUlmnrWCyoyRbWBgxk9h3Fl9Wue+AXu3jhRcS6gl2DOrUhzNpbQgtNk
pyDB/dDyn5Mus5otPlD2vnN03JcGEbdPZHxDuDd5VIYrm4tI5/S36O7UlDC+IwUVfTXwNp0dibSs
+oCiu3pJ9ZYWYz/BU9mLFrQoWOaK5x3NhBClb7SqqPKYZfQVKmr2E8K5ka8T3YPHgUelMW01WwYa
LC8YH4T1UKOqwksFTT7SuwB7zG7DhVmRy6ABdupihaQfuA351ZaTquDLWAbgTD+Ybaxl2x28VtiA
IzG7y3aKnPenRQnS30Rgy0kxI2E8QyHiwhU5/TuIWc1PNaRAd2nDO8guwZTz9p0OEx8BC5F+AkBE
D6+oG3tLSSUB0hj7POUSNBk+UHErHkvKcvCukirrP6RIHzor8Dm0XYDqYL8MtNmkMBk50Szsj0ep
n4rwUANIcdjF6Yg8PgXX9scE0Cra1hVYi42ROOMpJrr/yAhHbyNiteE6E3LaKh6dKOnnvvhktVH2
oNd4nmzs3KKdbon8S+pYoGpQmyqekUAL3k+WsiEftMn4izrt8FOH4vKZhLK4V1Rco02BGCD6VnaT
bhN0ST8FfOBXulUAh+KWun4Y5Ejcl25mgzNP51qbW7T1QDcnxaAKgk/8jhOG+hHZbtcXiMPjAd3+
IP2iisqhLKLkBfBMIMGtqrwzKUYQnjdGMLYEEd0Unfvmwk/Ldk3QSWdlGmMf0wmqdMejXObpdddC
hkW05sUGf1Bt8sLqrM84BrBMTkyzmRJ3HerWnY+if0vfJh9LgEgUlmm4Z5NJzWttaCmt4JD9ORtu
NFa4bzAWHGh6jzonpTR8N7a59cDH3s2CHhb28CVCI03sWsOzibMq/ApBBCufPdMx6dygNyBxaotk
0vqfTGnoqVq3fHNYoWUksAhATQvBy7cI92jk9PvCaR8wuXPtnd2OkdhLrA+z7/BcTQcNCbOoe9Qa
i1xuEXtATvHectFw5QXgGy3y9EFiSJi9lD2H5ilQrVNnB+XiziQf4PDTfdiGgQpZkMEq0ObZ1jGM
CXuLaOGA4EqAw91Kp8Kvz+8H3vjw/AZSNVebnhMU/dM9MHB6eIh9EiRTu+HC54aiOxHhNKitByPL
8acA9IQzK+SrWTWsR9I9wqZ8QloHC+F1EEBjR4bBJPzACAqOEeaM7SqqwKqSWYSZAa9WCosXOrne
xsbb9J0Abp/T/wczQh+l5KVDT/5LRcntl7Tt6hPY3apeR8gPkFClWLqsm9ATR7rbeP20uWkAyRO4
o2/CHFLNRvdVYq27Tla/ZhgxbgG9Hc0CKZWAmw+8HVN08EI43oSZzYNsGH8pCfkax+x0oB0E1J/M
B5pDvIWbpR9AGJqCIkRRPRWtJsYVuuDuNyfpxx2a8NTnMd9oJJ3HhjqaY1uA5Pq2CT8PwPa/+Fjq
hdshszIqTzzX8CajKSYO/A6a8Eqz9ekAiYosHylhkrJiKBF79yfR2vxdU092ClGG2qFwQANNDSzE
QZKtrnndeNUWbSSc5HOB/0jYZe6J2jo4FuixqbyX9PJBWNYxeEi3SbVXXdpUaIQVlb8CM7PGdToJ
0T6oqDLfyPmAcPkuifFq0vEY3fY24JeVEEgw2bpuRXe4pMAxKTJaKmsIkcCQQlNh9m7ZmlPeN/MW
2URQabS93g9TiOpRCb4GjRZULZTAOgwhzkl9lLxp6aQCqDBx2etMyGFAQXEdKWNs1/sRoNhAI4sc
zqTsUxSQwgkPOKXxDAb0jUJBhsVIG1RKHuoqa+4jr/blJuzMvlsr4VGOQJKF/xoFHrGKstz7BqSo
PrqARElSIV78FEZp/UBKrGObyJGdXZgNsvIDCrersEHmdAPdzT66OvXfXUad+gXkGBUm5hYfWnD3
L4gxDd9EZhVPpsT5dhfSxfG2mNrY7hbAncWNac0iSFYFa3hjm5CR1wK0M60IT1bJGv8N6mqovrr6
Stg2Ogaq80Y6pVH0I0sy+t5ZnWnvkH9KUIlz9Oo+izOUmB2pyn0aYvV450LDf9CbKj45AQEZN1Ek
BzdoIIBFBPEMkMlopO2sPLDER8AeBtw/ZLu+BWE8Agh0cMKFouLUKzH6YbiiNMzbx/fo1qxYDm7+
mqroRxmY/WdzavJnT/ChqDBmlCIyDYV7zMYshHXHXv8apSL7yQsvfI2NucYaptbYIceu2G827nRQ
8gbqNrz2IBaQvEIScPw++qrnyLsacdjBY9AQd4ALNYVHdzQcuQkAFbq7gu50sSIhoFeA/LKAuGdw
WSOF3geIR2DFBRsYSh0eb07/ncffiJ9yOTQPfEde5ZHhhfOri3rcqiUUIXuJqpCadRacz8K1Z6ry
lKJQw9srAxeX2+17nlhDvoFjINoDtcmqXLfSEM9I+wxf4TRWXyNeLN/dFOU9HnzTcErgG7/SAW1O
CHxXbwNq5sWK0guSO4YlmTFykSzEf8GGAzdPpr8tUTItDqXuBIhtVC76gru2oBV0H4L1x8hKwi0w
t//5H//jf/+v78P/9H/mz3ky0mP/j6xNn/Mwa+r//k/7P/+DvsL8T+9+/Pd/OpbQdVvYLvBKh5In
WFT+/fevr2Hm8x8b/xXoYVBXdWJvCyttnjpE8wsv6J6vDyL+HAQKiTKxWzFMoGzW+SAdS8d2k1hu
yZFKJ94Y0wegog3QHpey1upfj6bI6Q0l0HuymNj5aGwFCIjKAQKnk09u4WEhDz+abntv0XD4dX2w
P9fPEPQXlCNdQHr4PZ4PFiOZTyMdSzBQaBXcJSw/iVGadbo+zJ8rKLBnNXWyN9N2gPSdD1MAr0Ig
yrVRJINp9oRohwyOPeB8eRht5Xlv14cz5j/vt21hu67jYP1lCYhcwkS18Xy8kXpii/eefMlQQIeL
gPZWTSrnt5QAV4Ooy35Pcxasd2p0XYn3g4lG6MZtveSbRn/K3DqDCGK6bL7ddTRhMM1GIyjz0Q3p
7ILALKOoRGUB9g839f7Grzf++PXKdiXHD/KDgxn8/NF+29QjpqegySb5glBkipWBhTjQiENkSvUu
eJpymX5BtXA2yoy4Lri7EgRIiv5U2GZU31//MX+uJFvNVYbOm1YKsunz39KOpNS0BILXzHdq3Kxs
X5KwDcaXvgoc9KmgHuk0eh6ujyr/WAGXsfiLE4fzpZj3028rkEUoc7Z9172oPvN+YOCUfiCU0hqZ
+eMUhjq7Hx+vD2n8ueqMqUzTNiwOgiHmf//7mOlsRdvq+svIt3HvgPyOaIbi2k3nPPPwM+q34HTl
nos5pVrrDjIpPms45U6b0e39CrW3Bl2vG9HA/XMlpIFhs+VaEoyF0M9/VTGBPx66GmUtHHQbJ0H1
i81x15uRLdY0aTP0DG0iEaq+mXUIRi7i9Y2FmT/xb4eJEKsTGED8gmixXWEtY4TToDIzesZLxlOC
p27RhXLP+3jSThYmgc9Tk/UZ9f0OFfo6GOsACyK9T+/pcLp6fG8FMUxDHnIiRTyGcGRvrv9Asdij
/EACBVIMXG+ua/BDz9eoyivPiaFZv/h9aUzRvWwlOlEUNAIsU3tIT9qjXY3dcDcFCvIu/bbJMdZR
JV35oqveRfm5EjG9ggxRD1geGUaOb+SSfv0Alxztdspd/a8KuWdsU0uNjv66HvsUHcEIESEe622E
0OqIU5U3YCVdNW9YlQZNCWGi4DWIYZOmmo3pa8YBXxDR7waDtOQ9tsZFvOMxizEdoL5ufFHoIfVI
SzVBs4WJHvTbKAGTcp97IVgMsJX9B9EhXr7FA5Se+Trgfd28a4m89ksR/9PkTbSol89Y7iJxmfFW
nNbIFOGOZoJg22tTrGuv/KrkZFAomovwPs8bkfRhd+hhiqb3bTm8mzRk2Z4BuMHrvbGdl6ds/laG
rbu27uiukFze598K+xo9Q3nTeOlRvHxESplOxuzigZ0rShXrzMa0YxMjWN7vKHl4CGr2Je2kwNmJ
EImGD9e3zrwzzre2ya7htrVcAUpDLCJtk/e2j2BK+dpM3vu+HoKDCwd93Se1PXDo41/KzhAA7bz8
RrS5OLAQpkFi4c7x5HwZtN4uUDsqqldEuoKDHmF872Q1hbfCTJ8jBGlOFIr4hxVg4sP1ORtzyFhM
muDqcJoN4SgI5udjAwljLwxj8FoA5HI3ZMT46A4FfD7wzkA6wHAm1oewM4AiYG/22gP2PiZulN4I
LH+ugWWbum6ahhBCd9V8CfwWcBHYATSbaxBZHHa67RnmykjS8TFF3nSPOUD4NdJlsEaHWft0fQn+
DBi25FqRLkvvUoBYRDQkCyakSXPtBW7fEO0QAg/GR57Skb2xbXPcGJL+9ioHsH8zmP4zq/PVZ67A
T3QD2UAI9YtrRg+ToQbymrzyFHWwR+osKEq7Af02I0HiBv1emkEJdz24WfyRAtfOprdhEG21akaI
RcEGWGQEZE3rTHmA8td7Lybhbvg1VLgbRT/HFGnsp7HzSnPfR2kf7BvfdOmKoiqH4WjRBjT/A2i5
K1lgl4f+T2WYLxWwrwd6t9gpJjWnkKZKqD9hXWLyooboPit5TcBKoDni1UYdt6ugXgVwg+Cz5Ahz
+hUqD9Dh47b+QGKWP8PSnL54REDvReRlKffDYFCs7aBluLvS1qN6X8Mmpa3dSN7ngWx15/sEDzal
QQLV5l5IgSoEUiU9/18riOQzDdH0MYv6VtuP6AWB70MxBVjtxII19xUKZthVIe/XbpzOUjg916ak
tIU7SPkWaNSKn/Gxb9IHlNXww6HEomJ/lYvOw4kRLkMYPtZDOsQ7pxrUK+IRyKk6gVcdoUUNEUxH
ZHQ/C5mKL0i3oWZAN6rGiNzJ5L4NafyDdEWpDZkPRGd2jan3B5UCX/rU22N1AB0cgSaVPJ6hO5Li
rSBejcFWRkYMnxUzwboy4YTWdvSjorGDrxi6x26298fSLr+o3nfkc2VCB3p2ohrYtZUHArvkEbH0
bU1GhAoscCJEG8o+05/oyzlRuZuAdtubCi8dtYYvxJEeKDE2nytp9PmjAzjhwcB7Xf7sx1QhAJb2
n8x8HOh+C0ovGx9HMlw70qLfQoY1AQXBZTvEg8MjaQ3IOajXdPBGba0nk7oPIFiPe9Gr/AuOA6Bw
ejhkR6mLBHlOTaLdKRGvwCxo8s1q3Mve1KMTeq+Ru0d3tRjhEpfglKtcYSMRKRGg2TP2Pf0cUKtu
cjdaQ6LfUfPuvpVJ6lMUQ4oc+qWNBtXHupeT9dhC/Hd2gQn4FwmwpnNSTJ4jc7a8tLsHw0kd+60Z
DXR6Z810I9zYqSvH92yEJP1aQ3H23nmDmfd3GoBNRNphbxd7h+4RhE+jj9OHLA4b8UHYvt89TqUu
6lU3BOb3CWUSDldP6eOhN1OozGs0MUpIjgHKA7N5ZLFPHeDYH7Ry0iZ/J3m43gGhBYaxm5MaMqrU
0T8OWqECtKllMfu/eCLfRao2h/Qdoq99oW0FSgAWgNG4foF6GiXPJrYo+JXHqea9vx4k/wzPQsCq
JP8G40Q9eZF5pkrHGxHM2wufdqIa2aqhBddJYdiiix1Kex+AnOjeWbTz8mBTg38P/v1VJRzTsNHS
QyMD7M7iqpJ1igzrEIavVMdIFCDMx+9rF/8iOy3puUNuOghrRDcB7tPL4Gr1VgM1fuM9tniMkLKw
RSkuoJDrclO5i5RlgDSWuAYOX4lIEQMAQBmO/p7dNqit3/NkuKN6I50bt+OlUSkZkx/wZMahfjF1
/Joh4+K1/uroevCS04//2XionUiAk+8hnhjWv0/NpO4onazAILQqa5EMdUWDy7eV5a81hkXZQYMc
NsANQE+uKvPcQdI4UOrdWPaf4N9F+w6sKtRIchvAzJi//tvdJ3UlJZUQNh8livkK/y05gBMzuYVh
FK99lSdfalSAH1FLFUjeTcUD6IJpgDvKGekHrb2RFP6ZHXA9S2kLHtkWjNhlduBwZyVDmb9abR29
61pL3wy9aL8OjkKMLxG89CBNvV6f74VBDUkLnScvYvmmvhh0AKmV1TJsXj3auJu6zdU2KgL9cdTz
4CPyFvE97RX7xkz/OOJccTwsEaEBMakce7HHYmfELK/Qvdc4ke0OF4Lwg4pU/h39NCxUc25P4wG2
FKz1xqUMe33GFwY3bdNhrjbLLJZVDlRwcyhTXfQGED2ZNiCKygPNSLE3CrzKHDfM65VDXUPf6BkO
c9cHXzyr2VNzIYrgwjXozLnw+faiFwbpdiiSN1sEPbhznS/L9f6oDwmqawj6gsOKrfcWGIp7LYyM
t+vD/1NXO8sCTWOu7/B3HWIcVarz8SlsIgMDFeP1HwngtRYlsCly1Ymfg4t1G8UWG9yB7tT7qJTZ
B/RBwd8rzu/H0cvSVYMO16frP+mPDUiIQXBvfkLLeRsu8lJAoQ6qhXh/RXGYvFqpox0QG8Azyyxt
cYjiznvsJvxXro+6jHJgLygPKQml09DB2tvn6yBr0aCU4ASnHqWBp1DVxRP3bLSBaTZ3t/RQZjfC
3KURFRUlAAKCao++eHkZulaMUTsEJ1g02XsxNb9AEsbUNhAvBJ0b/MUEfxvun8fYb3GsklJr89AO
TvTj+w0mYtEKvmq8lWje/ZoQvPz57xdU0UPgRFE75n13vqDtACVQs0BCBLEjfyBr+yRG8px11ko6
MXCGbjxk58vv9408f0DFYkqX/aNTpzofr5QeIsllHZxAf4JTKLRy/FDHjefujaGz7q5Pbhky/hkM
s3OTRJZKlLvYo2bu1j2slvAE9UXfmoWJUQPl0QcZ6C7tOKvOSQz0WQLE1L5eH/rStnGZqSJe8GK0
F9smhysPBFSLT2NjfU401P5W0q/jB9qh5lMDFud4fbzlcZynSjuDhSU8ESsW48VxitmSNsSnEiDS
T6X0JtukOa6zcNysgzOE7gHajjltrw976XOSbfIXtT6eaYvPWTs8q2ynTU5lO5h3A/BRxOmkFr6n
PKOlN87GxcFMROvo0XLHu4sMs4EXjb9qkJxSdINOflVwQoTTtdvKsdth9xczm3tEFNalZYvFgiY6
DSYMs5ITcr2k1o2bvsDGC3Edniv918e6+PEsk+4NVskGjaPzQwFENZ26yohPJCfldHBUPH2VkDif
cVkBKD7GcIIR0kQW4/q4FzepTbXeZH4WIeR8XB6sDpQ+Jz41UVl9tnPSNfpM034Krd7EjtFWzo39
cnGmv424CDeTCoVCWz0+1bk+PtOod9cuj7iXylP2mgIAclfYKAT76/O8FAe4pejH0eFx6CydzxNU
a6davP9OtIGal4RGz5tlZZq27RH0RQBxRNhCJVLfA6tCePj64BcX2bGwN52TF1KY88EhW4PNpQdw
iupqfJzlGNULiCPvEftDL7srKuix0Y0Pe3GZqeLyGGJKljP/pt9uESNNqkA2enLK8GZUqwlw/A/4
huHnbkLHcQyMfpf1RnyrWnthnQ0yJVc6oMVpQSxu5w4xhkKUYXyS5fCaerAuOhXDZAcMBb11AK55
jI2Zqo/kTOLeSNHmP3xxszC4UvO7Dx1EaxHsR3OEg5fV8SkxSzBaOYJw96gUJe3h+ve8sLaGbkvq
cY7JRJelWFmBxGQYJqnJdKtpAZAHsBpgjvuu+dS72rDP8C3/fH3UC7GPhAfbiznA22iWnX9RBRVz
8DInOrHJZ+8+NExH/LeLCGmOvCmCp+vDXVxMjgtblrBOXeR8OOTABM/jgshQ+VADjUgcAyvAKub6
MBfOhkEcl2o+H9JZ1tM7Y6oHBOCTk5cPyKMaqM04uwZimQMSA12BMjC93fUhL30+6qhYPZGI0DSf
//1vR0ObFWgq2PmnsLdNitUqBuikMdLI45zKxBdV+nqHDR640Ru90UuLaljzAQF9QMlrEYb8Gjtn
FJqYbTHSTIngYpT4RfrdX+zQ38dZXF2qiydlhAItNUQp1kNT+m9IQZTbtphQ4wpCTCpzP/x2fV0v
Tg4cuEmV3Da5OM/X1SjUBJHCSk4OpbzufRyXZvcig6je/M04Fm9eV5JcmYtFRLDSSQd0ck8DyETc
c2t98l/zCo2QGxvl4oQk3SeTngcJ3GJCEFdlU7ZZekKkR+zjTAz+FldAR9yIWxc3pGvSkSSmgHVY
fK0kER5I9CA7ycTxP4KtCYytpVsutlVR7QB+FFZtoC4RAeS6vpSXTh+yc/935GXFjhiGZhlpxgkH
Xv294SQGrFGH5im9yVR9qxsg4NdHvDRXahXU54DFmByD802C/0s0EaOzEy+qaeWBxnlqqiF90XEH
pR+ew/QDTR3fGPVS7DTZkjBjpaQwuBg1LO2p6OssO3lx5KJKpU/FN9H4BU86FX2/PsNLa/r7WIvt
Ce8xJ4kL+Zqh1XxytWb2oClzgd6377x0yDO//v8NuNg+LnJTutVF2SlVScXkNBlmW+T3ijejNu3P
ZYYA7F/sG6KXTTuO3Jiy1/lXpFqemDSqk1PeJ/YeXplonlTkBlAtE0XXHocyWd5AeFw6jWAKbK5d
+n/28pQgn4RabMVDA6ZkXa4rz4KWRt6s3VjOizv0/42zPBMii0ojUqT9lJa+QlMc1z2UmJdQxUJ9
yHAoDu88tJFvJWwXt+hvwy6CTYM0ftA5dXLqKN0YAItTD9I+ZdSYqvlghzdi26XhuP6UckFq8CkX
myZoUKCfwjBF2UL3djFagndkhj4urWn44fr+vLSglsFpF5J6E6/E883CdVj4qMKS/pr28H3W57rP
LHi5q0RRFFflAQhqe+MjXjqEhBdB2YaeOcTh8zFlCrdFII156iFKOWu8Qoo7lACdhx7mA9j6rKxu
lDX+aJLz/jZm/J0zNz9cU5nnQ464e9F3trmWVBN8dSDlVl13p3U5jGVkBmbkNBKvQKUHCHWaKpqd
6LNW/4tIZ4GSAMJGeqqWOKjJbSqRWio6AVZDzAG1+fbBd6B+rXlxQEf4i09LkxBIHGw3vu35nEWk
OWBIgujkodtzN6VtgegUcryvMgUcXySlOg6ubt+IsJcigeUaXHtgzKhZLSKsHTdqJirMmXCgI7g1
djXNJCMYNtdnd+mMkMiQAYPlRDBksXETRJEhYXfxydbM5qEdQMXshngqDWi7pXcjvF0eTMy4KdOc
0+HzpezyHs94d4xOdKbsr3ipavd67kucDfV2e31elw4H8sk6SFGqtu4SoddYIwIEmsVXA8QXrVH0
itZDUI7PNVSTYY+IZnnji10KASC9AedRPdAtfXEcyzTXUwch21PbVHRSg3zov401LSU4rsjubrSq
Gqo9UGXjViZ8aVk5DghR0xIDO7KoGKkafIFGB/IUQmZp1mNYGNuJCiDcZ9CtN9Ju4+JogDCRlJ6L
jcuww43oZSOyCCe0X6p1AX/kA4AeJPGd0tprCA5uCAIt2shy7N/stpWYpgVSPdcIaT5AqRMYhIxO
COsLGsSnWCvl3fVP/weaao5S5JlzrZBiISn0+TYba5UnrccvRGkaSAhi54dUq6afMVLOv4zYiFG0
EdZL544VUJLWaNo1nbXA3AVYyl//LZeOMc9nly4STz9gfOc/pel73cAGODoleQ3bHH4POv55r9fB
X9x1vw+02H1hZA51XOQ8ZVO9/jIhPwQepTMM467NkWW6cbrm6LOsQjhsXQc+L4VndxGd9FogYKJK
qhBQpvI1KjIaxHzavTCisEcCt177TygYhe/w7ahvhP/58y0HV9xAXHnz83YJm26GGt0eWttHExkc
BPwal/6rSszvdaRbxTNm6bb2hiflGO1V4Qf2J9QTS/Pj9Q974RSQ4nMGqD/Ri142otuiD6qa33YU
JqYuGDUmrTwAOc0+FTn6WzemfGG9uQLgvnLbURpZvqmTDjV0ymguOnVt9YZPHG5FRlm6005UA6ro
oOQwhcj8vnrUwDtB270+2wuxzXTIM0g2IDCCfjjfxia4b+yvbfdoIEOlZkIH4RV+S+m+jIYLZ9JG
5udVZGGZ3bifLoWbGYFvS4d2NxywxWGexRPKCGLQUXb0A9ZdaxqEGdT4nosUFZ4dlAo/e520GlEO
5fbakQwaTTG9r72t5rn43FpN1w+PPiYX8XoqxtZ6GgfEvk7Xl+jyD1VzBOasE/HmNfyt5GLBpEOL
1fSO7oACzZ4qXRSvddGNzwDFQbRhYR+vjI66OIDCYWrvPLQo+n0QhgPE0qIT3t4HBQPPxnZjZ89u
UHsj0aMbOdyljUtFyOUGhgWglhX/CgHP3it0dew11E1t9AofQ7zcv2M30E5/sW1Ih/ki/8ThZX0t
xkTO19PUO1odrqEbYU9Q6oqyNx60LvNLzPjqPrDXRWu44Q2czoUgMZ9OmmLcijyGF9sG1/PBJAtx
jwg+oT7egt687xODV7+dQRF/X1ci/4UqNiiKwkheB6x6o8P1HXHp0MywEQU+nBedXITkBK4eQsqe
e0T8AQojDgto8Ba5/bH1JvrWZhepL1jdxuLu+rgXUh8yY3pyUGU4NMuE1fSzFvlLwzsiHtdDxebe
zWbXJexi/SkO94Cww+zGXC8FKMw5AU5AqaL7sMjsJjvGG6HwvGOME2l4X3RQ0KIZqbeeLZ63KH7O
SE3U5HxMi4Lu8/UZX9rTLqLjsJ2oVBvL/hxIjsxARFE7RqkGUBUJygTFGVOVVnTo7KYat9fHM+bp
LK4gTC9YZXBFBES1OOt9x+4pkbajXFwbNURb5dxNHoj+T3406K9dmY9vUTPODtch0EM1mNFBaRmO
YWkpkFeEqqhvNeXpNwral1Ifsh7KzCCdrD8vZtvBNKorLO0o0Kb/5FdT9xSzNjAPcTyLNl3dpbha
NRIPrww49wZWqPucBFie7MNkXq7rC3VhK85wXmd+wNC2XYKnPCAmEmC9dkw82gY8DEVk/5ySECkJ
KlMVUEVMvm9s/wtbkZe4YYHZoA2Ffup5HE5prKom9N1jWzrWfZ6ZerFG19xTG1eWMWDyHqtDACQI
eaKLEibep+tzvpDyzfy0uS1FFRHk0vn4RqKlBXxl56iBjPw8lm6BHu/YISdwfZxLa0vnQuhzu48n
4iK8GCCiSrTD3GMSpsgKZKOhPzpBh5V9DQIVt+wcptD1IS9ENIuYQgWHcal/L6Y2GJ2bB5iAH5Ea
qB+i3pph1KEZoxYR5NgWVBEMzNzviTrXB74413/6JyhgE13mb/7b3SpaGN5u37vHGl/W+7TwSlQD
TEw+HYAJHzvDR6L7L0ak/E44swxDqsUu6mB3jmi/e0fsQl3ATqb/GZ1ZGtQUbrHvbGfN1+sjXghi
3FQ8w+feF5fG4ntWbY6mjde4x5hguvPxaX2IzfBDXA3tx+sjXdqhZJJELo6kCa7xfDWhr5YNGZw6
jpUdbpDqayZ0gsbJ/Iuvho4r+D14DNDlFlGyQzoYFQZNHe2ybvY2Ukj4lbYyerU0rA13Wa4ZX67P
7NIaciDgDP/TmF1euXIw2hBxLfbJbCaFGh59xLWGCgESj50dNv++ngEkzWUZqTHO1ajzhRyCIIy8
0KUAhOYDWiP5BC0g6DEC0BWabdfndumrcaMDwQT9Cn1/MViEwynWsaF7VGzGraBRM3Pz8W/7i6/2
+zjm+aSsrhyspJvcI3zL/jVxkeHY5ZAtkUCNZ21xZTbpj+tTu/DZ5o6LmqmGXN9/hLJRdTA9LHXU
TPOr7cXucbKmYxWX8kYAu1TAZCSIvVB8JKn2Ii1MswG5e5xtj66y433aVPrT1GOIAqa9yvaYCHRb
fOZQos21UB1Fj+yUWRfJz+vzvRDOAPWRfbqAHclSl1UBnnJtHAzsmwYHZyuSxse+x92X8dJ3RpH1
N6Z9YX15KFMspVoDaNtcBLM8wLOj9VztiAk1Cfik/JfYCwxsHyBQ//ttOuedoOR1G8yuvhjLjUsv
zUzbO2pThvmw53pjiVfjXDX914sIO01BR5khktQizvcplleN6CNDO9qqRpzGNFokT6pUaPVBUKKq
PxoR6kQ3nhUXkgtCxnzcrRkItlxJtPA8v2omn6YQpKS3IPPV1jCHzrkTPSbPG2PszOCpCCAQHtKh
vLVxLuV3jO+A/KAxDAR8sX8no5RVOXj+CT04o9uZbCR31SN5gC4lUhgvhvDNO8oSIVSOrEUmZ0iy
z6gE48SKbjKu6P/+G/BTaB7DAaDIvYhJEoSImTmaf0KVDUlNY+Y9G2gAIc6ItFQkJuPD9QH/gQAv
Mm/BrUziSAkIjuJ8tH7LBFCHKHBdcfgASsM8k7qIOKU8gsrD2BuBgzeXzFz/GYUTy0NlvYjsU5d0
3XSvpizVd/pAWejg502AZDcEjvAdpoD4NvZ0xKqdK21MTozU9jHDnrj9++PADfoE20Qz3qt6ViPk
ZtFjlE2SHtUWr7CdLaSUwX/EOKepvl2f7aXdBuwYKDhoYJeb+nyyPjYxNVQK7ZjDfHFiBEtKd3if
GmP2Yegy5yWFunM3JNJ57PzU2l4f/FLQ4HmDHxhofzbcYqvBGkPDx438E87J9ScvxNjCdLKsXsVU
Om+MNf9Zy69KTCa1Q6GA87WYaNiCFy3F6B1RWeeJiBQ5iuleZ7bFyk/7J6fx4dyKUBk1frq93q9w
ULajG5v5QnZLl5eoRfQyKckvorJl1m01NvOjDjOfDjhZYvlvXhborwTypN+0VtI8jY0Y0l//fqW5
0+cmDAvwB8jcd6ASEs28o4cb0lbWKMyuiMywywIx7a+P9QfGnrK4cFzwSBTvhQ2h+XxPlaVAfQdR
uSPYzxP6NOF7D2OCu7BIvUddQ2MEvl40PBs59PadUg1gWlugHLgKMahyEBOthuJGSerSc1rAced/
lFJ5Wsypz2+HOotGYQSdyftdqvCxHWz72SxcuVejkeJpqWVvDt7muNFLLBBSYX2SiSh3daVNHEG8
aFbh4Ofujfvl0naYOQhUD+h1klCe/6jWpXDQdso7Qj7GW1aiC6Qf8rhHpBdH8sJY6fiGYT7h3OI4
XR7YFRTnyWVhgZwP7DtuaRR2ox3DRKFy6dRD+14PFIgDn1L+etJAXm3zPq/VjVN4IS0RaobnCpqd
4EgWAwdBL3z8tNyjFeOEpvDvWOktGySL4FWOVn/js18cDoc+8rHZ52L5DIE4ixxwE7Dt3Sr9OBPa
EKeMNHMNkXKq77kBw+7d9d1/Kc4QSMmgaegC4locceTI4SJGLd+0M5GoCT3prXQk1ON3BW05hCdL
O0UzMW6Tj5VdZzs7aNTb9Z9wKawyW10AN1QGR/D86+aWMdbVIN1jiFv6oSNZarD+c360UdDlm+tj
Xbo/5muDRIE6gViWX8KYirocmK7AQOCA2iXydVyGw49UB9JihImvvcipwclVFSA+99dHv5RsS4o/
0OYwf0H+aPGSGLUce+CWG6SvqPIECf4p0pewqO1RIVUn456z04zeabQUugZoRe1EDs7z7vrvuLDi
FCbBf1CdhAu0jHi1AVihwtD32MwKioNZOCV03OYrvNoyvLHiF8ei6OACEKQWqi++bhpPeMjguH2a
0iq8izGNwKEtSeROCLv/C2D73G0gA6EDR9V1kQu1/4ezM9uNG4fW9RMJ0DzcqiaXpyTO4HJuBDvd
rXkmNT39/pS9z0FKLpTgAN3oC6PBIkUuLq71D506SKTD41NXu8mXGY7mj0GePXQISG51pVzrqV84
Pb+bqiAvEKF7h/5ANjJBtrSOT9JIDfSAk3jAx7URTXZvh+Nvx6nRflOxUL1FLCuK7gZVRvIvVngu
ysy1C1iI75CRPZYH2NeDIVDmNjt4lfJbD/jzZLaqsRKhfve1FnmJ/edgiztAdCjoQfmITzhPeb9i
8MnqIU80eWhGHKdJuZFJ90kpUNq3eIt/FWWH37IPORbWf4J8HVVow7JfXaWcdERQ5Nis3FKXNtys
5sQ1BYAD+P95ODFSE4h/xC9EyHzAj6SJXPOQGwK3XYrhyCFdP0sXYratg3uHEju3I5eiX5C3LUB3
HsM1ua3vM11tiv0ASQ5nNUA/0b1py7frQ17+CDDh5oSfouOytxBEURiCSAlPhe6BsvIRVbSfqnQc
kd/GzrW86VT8Lo4CP477AuJ64gvPSZ3Il5gdHlVyF8pbdQowSQHs/Y8rzV5bwTxf+grUZOaLk+Id
BcPzrwATU0JZBLceoU+e4F1jYoSOV/eN0uBisfINLg4294FBec6opMUnDyPDyVvYRyfNDUT4qZ0U
IfZT1uXiMOF99N/15Z8j1vIIzI0E+LA0k3RvkRTUnTU62HMnp7wuomxrwbH2nrBVwif5+kCXMlMa
krw3eEtqYGgWI4FQt/AfyHHDqxV86lJK3q9omyOzqE+lW29APyGOrgOgpeicDMfASKod2FaUaSxY
svgvd/vrP+nSbrcAYHNzUjXi2X3+WTOBLIjRI8fg/kxQcrqFe1Y/akEUB2iOme1aPL94YVIntf5v
vCWxvzXb0EDOPT6ZZqJ1xzEZZb6XxoA4MpovdzXVluAzrvDhxraF5iBONAs251GN0sD1mV/aY4iM
qZT7Qb3x/c9nPt8lZFA4+ehFjtKQilbkdio64x+YqdnKu+vSKlOyNSFLEligtpyPNYnem9BTTaDx
WLhlt4ODaEglgfj5alc75obUTF3ZbBcyIwqp3CIGxaM5tJyPOWgCgc4yj085b9ziwQuGVBw0WJQP
eAmG6T6u+3A8yAp3uA2clOJvSGlAlIBszeph3jsFM+giUh9Tgtpkg5rYCkNBRlWN+K27uAsR0Wtp
w6zJpl38qi7TpQBK9dOY//7HO0tRbBmoHOeTUSrdj74an7oi87iY8i4/fXwDUXshwbTIPSHCng/V
kM4DI4QBG+GUg/gYBlW72EyNfV6UUr25PtilshiomFmKkgcbleRFXt+j3wP3ilpgrpM/UsEpuRwK
Q51uI5EhM04rgp4ffhmKeqBphku5C3UTVKCFvG7SMouVzOHSnmZHG6jlgsgzl3pGsSELpwzGECcs
xbkNJ/IiWZtOvKtGVPG3dGDyz9fXYN6xyzhNoYbzQ67L0IslqESD8W/ThKdcTxsLP1IE2zYjHlDl
faVY4aZW3C7bIlLe1yux4vLItAX/d+Qla19F167RwDmfJteVBsKHptU9ofDrAWAfFOch93KE9D1S
oGL3F3NGiZFEG3QUmJbzTWaaKRpyqheeRmhMX8AbBrduG5bma8effDQpkd9xJrX+9+PD/kZ4zimJ
7jiL214Dt0gJUkRgczWx7zDK8WMC902EPPyPruoHgeJ4gjLhXwxLc5ADBSdPX77msIG05BBSbC3x
xv4atKb7tc2m+rZWsQzap3mKdVyYKe3am+ZSeYZowb0+B2kATouwgc2HxX0bK89S1frxzsWO96ip
0JM3oSqcp6lCJTpz48a5A2BrbVrH2aLn47obrZETytlqpX8XAKvDv8i66OHQBGff67wxzz+/MVUk
dw0bTwwRPDouVgSNizBITl2DkfdK2nXpSFMaNGbe+RxnFqPZuBuwj83wFGa9hrVY5wzdtm5gDzmd
JrcZXiR/88FNdjaVAnjn9pya/RGuKXTBW1Kz+OSkYfk0TC7Nt7ga/tPztMPhkkrCVlVW+4wX52lS
jQVcOUfwxe5GcjzG0DWKTskUTyd6OVL93Hu1MSHCopbN1my11W77vIOWwYuMlhoQxQquw8XamqOJ
u6bVxSfU99uXJmlnK7bJrTaOkWPt9BfnyCJZh9lNE245WKnnRdxAHYRCG7XI3lfO9IWXAl7o5WA0
2T5zUpTxm7jE5eX6yJeWdoYCU/2hPEC58/yDGlMieKRx/0Y4Ybx2aeTeY93SYTKsRz/rkQbCSmp1
aV0p9HIpzhhVPuf5gIGS6eiMG+hswHDSN3qAn8Ft2lqV2HW8ouMV+NGFrIpmJr7SPAzpHCy7U7Vr
VLN3Bc9lnubtfWv0ZUU4CEecgPKpHR9R7NHbGyebbUBiJR2r/fUFvjBfB7jhTDCkJUU7/Hy+Bk6m
5YR0yglzHn1b6RXvBWG5/4wgHL9eH+rCt+Q9xBaaUd2wYRZ3jzbC7k7NPDkNZjEM22kytepWof6D
H5k7AP3sPZRGVzbQhauWagIKrDMxG5HGxfe0ZV1TRTNjnkidtvW8BqXKINSc/7BCsu6aMMsOgQbG
dWUbzYFmcTx5/vA2oz9P7rgkozg4UnSKBZADUK3IfKDATfcFN/k+XYnoF+fH8WeGvIEgip5/v9EO
dDtsBnDOphXomyxDipOHoOsEW3cW1sKXNa7r7wNhd62udOl7ci5nahNlBs1dBFsz0utcHTPgFSEa
gPjjmPsuqQSu16a+FZoyrkShS2sKdGRm3fDA5NCcTxWeFhJ8kwBkgNAinmFWCkDWqbJ+BaNyqXyC
QALgCtpLBk/ZRSaOLU6heNhEPYNF7I9Ii0Y4Syn9cXRQKMSbIv2m5ziFHMKmxN2zV/6hvIMPQ2gL
Gyspy8bwZnKQ7S2l0a3sq0vxAp7jrLROiv2u4VDnk5SDbN1nkEKeeltnZhLe6I7o5TeklWxllhWW
T4AojPpg0pEKjx8/w+QNVOAgWvHfxTd3us7CkQqkrFPn7qGI2nE7Atfbj4Ntbeop+AtiMIqBhH+e
BXCgllj2JtciI28Zr4Vd/qZWBqqSfm/jU76Nq0mJfRtDw/5umPQp/nJ9qpe2G3gFrvX55gEyeL7d
ArxU6UrkynPggMbaGEotkXAXTvvrL8bhjoO4NiNAllDcwHDKHJM8ekhTPNykVeNkm1lNcg39cSnS
0+NFtIHalKMti4IlbpdobABFxJpLbHCKye8MFaMyCIHx9+tTujwUxUcSTZ6Yyz5VkQsFV1KGMpQ0
vely9S0Nmv571XKX/sVIYBpmDTT448vwjmirnejIhT7ncSS2aVF2foPs2z17OFi5qi9Niiob1Yf5
U70TMqhTq5tyWs3PWmxP/pi3+bjFfgPf3bDy+pW78lJYJwsBqcrbFHrs/GP+SGQxb20NzKyVZzsK
q3gbq/0U+07VTcUmNbPyiKgoT3XPmMqVTzfHtuXF5c3xHJEquCNL+pWRUYO1AAOfeJw0r5yP6mvm
qG+V1L17LYkC3IvtCO+DGCFFkYpmJR25MG8XKWcqtXMt4F2vXQngwwoMFSBlecVXpc2HcTN2XnWn
W1320669+Gvj4Yy2ElYvXGWzqwRdVXYRV+miFJDi3DWGbhqdMsctXnI5S1j3rRX4tpKaT2QNyUpw
uTggW3YO4byJl/tWYOTbVVZCXhtO5Q8MYoPPQxt+1RDYxRzBzsKVCb4PZmCgZo4fKHdGXEK869lz
suzgsIyUcZ4wJOO+IgkzXq8fx3efD9oIXw4sCE/HWZHrfNsaiYpQsRVVpxacxFev0Fzhd4NTRb4z
GgIvJsONMZCzPqyVsRh3kRqg0pEMGkbrp1nmPvYDx8LxoS8POUWdHSY5Ki7IY/DRu3AelAqOhqQr
UNblYzob2JiRaVSnjq+55elnbtMGF8oeW6An/N/Kj8Y6xuN5Ocu4Qe96Bw7W4EBSHUWewobD3sGR
qAzVF8KulE8xYKPso0dxHm4uDVIcc7l5F+k6TvIlZsBpjauwixxN1Jfb0hiLG2plzaGsTHtjesJZ
ORfvNxDHn9c78Rm8Jyih8w00oiqdm9ZQnuYCynHQvbs0iDHltHsq3HmdKH4S9c0KRPFdZDcYlFe0
zbOPaGstdm0flMht60550rxedbYRNaqnbEzUcVuL1VfQxcEA7PIpYXnQYD+fIbbHI2ofWXWqyXd+
yLKsvjgVXX0ccdXhoxnzPLE/xlpka13sNr0+FtUJuw9r2GHri0MlQENs/K6f+3fhbB5oBi2QqM29
1cUrUp+qhFZUj3JKVblf+hSjwnjCAiBwQh1/PFeupOiXtgksdJeqHo8BANDnizhwGzTAFYuTgHJ9
FGyOI67IY+9XGa86p2yVL3Usdtcn+S73ZpJ/DrrYJuhFFhR1kvKUN+V0z85Q5MaJhy7duWNT/JB1
Fr5FHnJVXW4FK4H10q6ZDS+weZ8ZVM5igQ302gb0GkqABEULhitzu+3QYS67pZ09PF+f6LvLYp4o
6Tbqf7NSxlJTLHAzfC4SUZ5wrK6/pIMyYhRcFkW4vT7OxQWFgQ8T34GBtTzsumI4ytTK4jSNtCS9
3BN47E3/NmrwNpSOOmJfiE65r1ZFthK632U5v2f4/0amh3a+f+qp08NANsUJ42X3R+VSPLMnwK66
DPGZl533bTKqocKUsMB3DaC08u361C8dGA3GE+8odi9qkuc/wJQ4E1exUZ4AQtzpemU+6o3b4gaO
C0E36MXP68NdOC9ga3A5I6bSNFyWmSqPoM3ZR+moNIVfqUM+ocNOUZLgkX7DQc+97/Er318f9cIk
4dTxAmBsqLPLsmGKmknhSbc4AdV37mK1DA4Q62anoUaPAFrb05oc84WdO9PYQFaDtJhViM+Xta76
pp0zx1NRiXQ3RI1e3zTYQooPX8Xu2TiL+FOi0TLgeVic8GcNus3MMT90EoM3PxUUP64v44XNymOb
78bHAFW8zBVlHpMQxGV+ao2q1uBze/Koyab9NaOoT3WaQEv2W3I+3P7SpnWfEmRlvcP1H3HxWyID
TOpBfAdqeb6yjay1mOIv3xLPYUpL6XQIReDekJCgCyrAzF8f70LAA3vmaqDwGPNdsiM1BaZzZxQn
/Ihq1PiJcn5L5/VmmryiWMmOL04OPDGKhmhRY+NzPjndqkVgBWFJIIrx0Y3K6Yk+unps2kh7TMcs
XDmOFyfHC2vGoHFClqJAmhMO2H0xuTLtmvtBmkrrV7KPiq0SD56xcgwvHX60JykP0vqhrzzP/o+3
pF3pTpO1cXnidAw+FkEIfwaO+kVzpfzMpT7tAqN1/vv490P1DwQMWh4UbxbZY2irRWrjfHYaTc19
QIIfihem0j8LJ19TDLn09eBT6IDo8QEi0JzPTyvxbMUBJT8JgfXvfW4kMVZXg9TGB3LkIfipSoXu
4sqeubiqMFbBdFGM5N/zUXHFplwNc+eUVKr6DfSYaxyEOqRvWq273+ogfSjVCPfU68t64crEyQCx
+Zm/SpFysVMdYQKTNNr8pAZt/N1LRiw6pV65W7ePtWwTFJaHE8/o6uVNpOCuu5LnXZw0TDAkAmZh
pyU+lV5PGWgKol1ZhkVwEASR33l14GI11mg7GU34wGYdxq/XZ33pC1uQZn5TIok9i7COaIGIqghB
QnZwDorJnTbckdVNUs/ew2Bk/mKaM6kCCBfhjnfs+beFzWYUURUi1qfp2QuO7pg2wk3+PKmiO1oC
FOkGl7RqBWp96duyh2flB/oUdGXOR3UVNTBApyIVpgdYvo7oApEGhc+a2g77AbOinTRM8SsVUfr1
+vpe+qyk0fhpcksjC7DYy8XU2Bnd8exUd8J5wM1XbEL8uXO/qqpxqzd5tfWsak0b7cK9RnSZ8QCM
StN2eaV0KuIdcch8SfbwX7H7pz4MQ+zmYFNu47ayez8tJNda5AXWU9R0ztv1eV9IF9jDJAwUu5DZ
XpKxprTT1KDmFxT65Ca3eC9Fn+ifuB/WDJ9VbGd889y10N6BbfQkMpvaQWqoDh0XA75slPLYTE1a
YneIZffN9WlduF7YRupcTp6lDZYgPGowOuV4OzkhecFOKuFu6fd2YAYTPLMyQ9Dv41HpbMBFsMcc
yua9jHq3JNJuW7yuB18qXvtc4Tu3abq2vCmGuHhL635aAfFcCA0MDZSGNupMBVocVacpsbJy0FUy
QuGavi2lm+4xtJc/aq/3/kkxX17ZNBcOCyPOQGqU9IDJL0ZEpXwQZmump6Zuok+qETngtIYye42p
TPxXKJ3nZ6XdRStrfOm0/DnsYo1lVxeKZmIcgEPaK5Zyzl1hijT17bKrX6uguQNK9MkSrbwt1Lis
d9e31MVlphwNrGJ2k10iDtti1AMdU7/T1FXhCbzhXZ2H46tQzRGautN/PL/muQBwhyca/yx3MJLd
Kf6TaXaypXhrm3IkRQm1k9Jp1prU9IWoC7KPgj5iY0hzLR8pmpRB4c3mARgz3AZ1ld8aTTBIv1VC
eYixLC2BiwbubRV+HAM9h4U/hl58Uq92sadsUbnWmgQqjVN7zs5TTOtZkAaurOilXcs9CRocGAcR
b3GFgkGn95+a+KTlsms3yaSL7lavs67dN4rjbVNFrwO/qzVrurm+dS5FIwpdtPHgQIAdNc6vtUKG
nsgUkN4gWse7wYKC5kIG+GXKVq7kCReHIgeEuPIb9LUYKkAVXGqRkpyAHTdHt57aY1fC+sxQE3/6
i1nRRmVKULG4wc5npZSjlY4J2oWxnaOaNtWxP6TSfIwdLpK/GAorqVkjkSL+krDgTGxcjN0IOFPd
dX6XjubejkzZ7aPMKYeVOHPpPCD48v9HW2wUTCUG5B+RRtSjKm0xlAXa9aAFvbmJMzwCamfIAx8J
YedQWW2xkgK9x3NzJIAHIiKCsgH7ZbGskxcoatgxei5JCHFNxEJ12+p6j5YC1DAHXPWg31OGs77m
cWvjXg+y/zZLlWyNt3FpLyFKRsiDjTX7AZ9/YL2Wo5bUSX7K+7bfd9jg3NGYb3a2lSprPh8Xx4LP
xBsNRvg7sRY7FTCsNCXjSsHyIc7xAd5UcQuQuha0nq9vp0trDA4H89y5gT83MM5nllltpYxFmZzo
m4oR0K+W9rtRneSuyxppHgxbkzgTa5M93mpCKx89O8KyAdRX/eX6T7kQlHgfEnsxwMA1YQkQDL0k
GtoMYbm4zJz7Iu4Nb+MovW8Fv4I8nb95rq/t7ws3Gc3v2YXc5R6jfnw+ezph9jRWALxqUKdvFtA8
be80eey89ElTIwoQu0W6uz7Pi2PyaOKVykHlFj8fU+glqqvTEJ9cWSS3wTSUkuZJP2DCp6uPYacq
H5biBuEzP01hpyLFjR7u+YjIOajRYIPrVEbF8SEKu8cWc7DP0FXdjY3d9NqAF1JpnqN8SFIEZDOW
9ACjF6XqdAyYaIm9kUIfyl2q9Zq6spSXtgzK1DyAeXRzoS02b6uF9hBqLkuJidIXfOqr+piXZh/e
9bQ4w0NdudQWA/Qlho+OzImhNTXj1ygTgWo4X9I4Bi2ha9B6it7jYd1RN4+QbjKqDChvGqJFoo9Z
s7G8wvnn+vZ5N+d533Ct8URD2BExh/ORER5SkRr25CnUaI9vHC1BtwOXkQgad2wPxkYrJrEfO20t
VLyLSww8V40ApQBRpLpyPnBSuG5cDnmPIL5oHsqyuw0lOsT+iInoR0tic1I5K/LS5MAqdJlgDvHY
BKhwOafUbMfnXJrDUxwG0cbrRse/vpzvZ8VQtISJOAAcOCXns6qb3ho6LXFOktZnvysV8AA7I7KG
u7ww0+31wd4d/XlaVMHImsHdgJs6H6xKDDKqxMxeXJjpu7ANp//M3h6fo1Ytv8/7bC2ffb9ZmJxO
UY1qP/TGpYT7VBlZ24i0eOkjK9+ZTdtE/gSh4C7zquknAmTDEZlN7y+myTseWBouStCgFvEmCIRd
DJDSX2qvsbdFoSqqD/0k8xElyG+qNsGH+OMLi/ABdil8JUROFy2cipOY0AzPXvJq6v0BXu9D7sjw
AevqYl+Vbr8y3ru8iA9J3uzOahuzhO5ihrj8Vr0yuPnLACVoN8pY2QnVGr7TbZH7Jgpxw87TIeHh
4AUftDDiwuAVD6sWPDJx/d2TMy+SSHeZ2NdKa/ypmDZizbxoyQcixSHnokTBtQiZkKTnfJ8iJaJI
uzW0V22ox33ZVOKFUt9PfZxUSMlG9FINrbJP3VR8p+7Q3iey/QIcSny7/lV/ywH9gT/idwD3+61F
OAMcibfnv6MoBUgRdap/WnpmK5VvKNnQ3YUGJPE7KT1EpvwSTkG8Q/9ChSmRJqGBv2fQJv2nKTMn
8yaUbil/CYEOxzZH6fiHE9jNm5MC7ILhMsBBOCpxCZABbKvXPTa93f4LVtd6lopQW18zZy/iypbx
r5WpzXHlfGqYqYGMgUA3h7pl3MGdvMfEXIt/Dj1w50eQDuJnMsYWPlheALZ+dNRwl6ISbd3ERm0a
u9oe1MzYFXGRTXejio3tZydWosyfIqePtmORhCPszniqDspYpsGjBqS6PCYhRY+jMaCvc6xyPde+
pCl/dOzOsFaQE4voxl0PcIIDP5PLZ7XKuWjxR2thAtAXOE49vgI1Lp906cXS9zSsFYTu4U1drLlE
kv4sFxHRUoATQP0okJI8LuNp3BdKBhnvp5XFlXVQ2pGHmA8wvrZvNaXXzXsHQIz20EhIYx7KRuPO
Ckqt8Oc6Tb5vktD9qUaRom0Db8wTH+BX527qGFu9faJETfGUt6ma+n05hZ8sCevj3nKF4QC08fri
ELm1Vjy3ZhCEd6YZGmX9qS7bURUPIh/zg2nQXXmaEqQkb9JS5hbN60Spcr8xm6E70IdpbtWkyFss
qAct/jxpYf9Q2I3u+o4ikze7jWJ40GYzfTMLlHe2rdJxGjMnq/fJOA7djciVNDiUSae3myELS4zj
sjpJ9rLyBnk7uFND7a03xsB+LHEM/5VSEOt8Rw+aeucYShG/juaIlHybZk6yyfLUCv0BBU4z2dtZ
H8RfYYBkL97Ikt0VtMidTW3lWfJQ1ah0S8oEJk15X1i1pdwZdeD8dEiMop1Re9mnupmkQFAhSOyD
hXAafvLemJnHwY21ait0EJO7qWv6aueypYUvssF7QlRVr3y1t1rvAEYvDfzRgpi+GcLWaLZpZYxi
D5tHxsdGoUKDjsGkPLVcY8FNic5A7gO8GqJvXt1X7q7Q7MjdthJc632hqlWG0Lade90OHQ8Vj0bE
U507DM/xrw91NOU2dR0kEINwqv9hUCC175xR9+pvvJtM+WiVVmHS/Z/SW12iGvC1ijit903RDI+q
1UjpZ1YUeyjUTk14rDt98Lj6mtramUap5QdFek7yoKZ6aj9WsbDB9SKqP920sZt4vnAj8Ov5VEDH
NwflLpa04jadmvTFzxA9NLkZuODfXLt1xk1tl9VnAue8aokZDjsTzfTxzkBJInt0yn76J5xEhEK2
KJ0q9RNEU5B6wGo0cHS/6uLe3XBb2eMhxDYmf5x6VdEy30gJq9VWyREMeDBJSYJvmNxo8ljXoac9
mGqjFMcgL5uh3BiyLvJvYZ4r4X5A8TB61Tob59tWdTJRbluRBfquD/QKBSonj9XkR6BEMtL9Xmud
Ut/kfZxbX1VAh/ZdXgKuOjp1GZa0i3g3bDh6UnxTXUUvwr0+GUYVbvpYcTq/z20zuO17e8CnpInD
tIHL3WVuInyMRBB3bAI9jba6PQbU1LFUOlVjFKrfo7BRnybagqHfdOADjzFBWdsj9q//G+AWhuMq
ugBbuOFjt9O7RjW+TZEy9q+aURkAUTpVJt/7qrMeTcWI6ntLciv5xCbkkl03VJvbOui9YRNaumi2
nWcDy+n1MlefkjpP/pWAXK1HVeVFNFLTs/1BSfJpUyaJdZgQd9Z8tXHsN3sqjOca8QuN7R1pzdYe
JwyLg8roMwigTtv6JZpG4Uavwwn1b6fFzZr/HyEJM68GoEZTrCGWO8lfrhaN+aZNlfxzC2TRxVK9
dIebgjbL6HdtGAy+5RRlfltjRtXu1UhEx8nIDG3bCDEqvjeKUaB/pyRS3ZFOlfkWXVr3U4cRcO23
Jr68WzOwyuhgmIlupjuMdBTU5GGLpscOzlILCgH7RusFGZL8V9CZnOtMZm20RYq2Mz/BxBPyNmtQ
ob1Hhz7p8n2iTqZ9GzdB9Gxlydhus8mwIiT6dbPYOHVofYN0nvRbZRqdzvVRe+zK0K9dXtAbHbXs
T6GZBuKUeWCWNjSI9ARvQHWeXVl1ypauvl7tuf+R5KokIepL2endjdoXOs+1BhbJJh+ifLpr+yyQ
nyBfI4+Qwc49NbSN/uNiM8PvYTGO+0FDy+qXwHJZ31jtBMgLff+sPVjVVHxWvdSzNqXdJNbOGExZ
7UeaTd2msmtz2Cu0NcFup3hg+mMK5vEmoz8SbYvAdJ4L0B3jXS9mprGbWaY8SuHNBqiwkP1+EqK4
b1LQXrvKjgf7WGg9+xmytm77dBDL5smMi7g6gGLq7F2gFqDR28pRtPuuQ11I27YIVGlvY44o1aMK
xRS5P2tIMv0+nEuo4ABC1tPjzpCbgHdM9SyTvirjAyR1U3G2WRVN+WYlDzLfXeHgOn+3UMB1QI9d
VGDaJnQt2gnJaxgJ5SmBwiIeOPBludWAn7tbK6TudiiszvI+4SU/1btaFXW3a8KJmzQ1EoDgUIDq
YwCG+psJeLOjKie87r+gj9zS3MKtlvGPXolUdQ8tIFePsde0/9SFbWdsdjcv7yYwad0NF3RhrEAT
36dEdC1mDXkamjN6f1Em6JLBblH9sV4nQydbJwRr4edUj5q7Xuma2KewWDYrpYnFi5Y0DMkoLseZ
6DZrgy2S5kYW7qhTn3udQ430gbP38a1UeOn6pRfKNcHSRSuKpu3sZQUUiXollcSlSQHAh0B6I17E
SWi13U0ZiuxbjTq4/BQYAVHaJRHQfPIFe9iXQhiVnxfSXaOfvZs0QAAV/Q5qTbi7Upg5zz3xqNBs
NbK118DIYtbVq0+a8NICetCaiOi7b8pQ1F3oXrBxqYbMO/qPNBfiSRKFotJfudeKUzuK8M6J4uan
qKaxO1Sak66Z0yxemyyxTX0bODcCmtRgliWfFGmzlEdJ9OZlZmT5ilP1j1qXa/dCQdYurHCCcMoK
54tBaNXKAX2/sLNUOYWm3+95awmOLKyerl6jJG9CVEO9SUc7fskpJ27tIctW3nvW8lHEOaMoMlf8
4b966F6cL23YIzI6RbH6OiR4oO2rSivk50Fp++nO4gnT76xGm+DzEAisbaFn7k9wGZ2+oS0DT2rE
eXvI/AQuZ/Y1qpHcsw9wSKfmUa8Kqd1kY2h7T1M9iCr2k9lXufArw4iqf+OxCizS8w5ewoDGNp6T
3ytusnAXIMKRP3pulucbHdBiutOlrr2gLNlrvm3WNajJiv4Zz5sqaW/LPJqib2ZTWc3nsNBLWcAz
H2S5Bd+thhvFbhTF3TRGHyTH3ARO6pdxoGN1DF1T2Tl6aiXdRtid5uzRAJ4mTLfM1kEph61GaXyX
d1Y3lFtZioL2WZBUXftkTlxhz14Q5sWbEzVW+8GqFTt9pgjysFMhxFC1Wmx4tIeTuG/68YVOQbiL
pwKvoih2H53JeMPcUVnpcC0Dig3vjacxLC5KqDrNrPNNIJpo0PpIqC9KyVthb49puB+VVP+sZlYW
HlR36ra6mxmJn0ZGHfqtXabmSgxdnnF+A3q8HHCKHzTallqmfagqYeYV+ktoh8YGq/X0W9GXkU/t
3iTlgMS2UoZ8V3L5PSJ3BEANlAOoCZzPOq00adVJq784JllFLKDtZ1ET7/syCHylt6cDyhzapojF
DyVWkjtNmuHGrbM1Gf0LM2fluT8Qq6DE9PvJ/Ud0y60o567IjJdAxPFRhXO1M7tm/ALkSr2TQvY3
1xOApWwVHQkOJwUtQNgsN7HmfOLN6Mje6m3zZUy89h9HZPajx7vHvoNI46h+LBPX2wqRTtkB4y+F
J26jNDupd9W0DXqQaXtQFsFKKWNRN/3fH4WSLAwGKrXmklIQYrwjIbmZLwCAoo2OstLOLWup+lNX
9D/zEhWC/dQYgfq8shrLisa8GvQuIdoQc9+Ll7bpCLKNyPgSRW7wA3RJk2+R0qxu6kgY3i4qo3Ha
pkESvaRe2TzTN012UG5V7YOJy+/fwfjAlKhJUw08/yqmF5eJ1Q/Wi2w793PS6M4m8CJbkATWDkmn
W6bycH3uF9Ycnx9q/tRyZjLtIvjTh1SVCY3alyqO/0t6s7xTzRLPqRzC1ZZCnfiB/5D+McTQ/KGR
BoFLbKIfPMtnnM+z0yhJqLm0X7qhV29MNcKNo5+m4YnStum7Vhqu0XAuhDckq+ZFReYBQMtiZT1y
7KyrCuulaNqp2RVjM93h8uJMPmLcwSPILJFujMTq+g1MoHKjNsa40lhf5hPzpJkqpWtaAmy3RbVc
GrVQs5ZJq4XIDgLYxy0ZXrkZeGRt1RTSYR4bxXYcrDWfo99WBH+WPeehQYyCzQK5iuPRHH7+CC/S
oMCGcaH7Eg9B2j8kBTviKcpMCxxIaulyh1pY2jxC8kZ9yZauset4wfebBHXyxxKBu+iYJ71y09mB
nP7Ddl6Xsa/Sb4j3betow6/B7IVM8MeJtKcJYgUqOtEUflH7fnK31zfs+1BJ7ZEmFSr69I2App/P
pW5KxKnKjGWsuMITS4rEjwYzAyfhpemjBpZoJRl7v3cYEVgbHSSX7sNSPt8OzUATVKdfuh660WQq
4jQoYtyLKM9vPUyrblpDHQ8VV9sh4yJdCQrLXBB8G11PRJtI0ubzsrij8CIUJm9j+8XrInnQ3VJs
w8gb0J4dpv31tb1wHzIYRxLFWSCStDrOFzeqzGkMhsp+sXtEtn2JdtNReJqM/LK2TbHtXJlRxZLa
A1byhXcjOG47nY4WgLu4KsMPByd+DtcU4HXVnfvo5z8nFYHZZaNmv9Sj3n2J7KDeRdWY7Z2o0vwJ
TunBycwPipMSnP53wSFgIeyOM/L5oIOrwLushP1Ciugc7FLt3xLHAQ7Swtz5WMv1/8ZCvYPSPX5I
y3c4JWKjbZLUftFKPfnRo53oF2j9H9uyLFa+7fvwM88LSY35xgc5voi5tQcgS+HLv2R2h6kVNzAC
c3qzGdPyGFuhsgkndBt1K4xX9u/lgVHgAjIPo205x8igJmR2lv3yP6SdZ0/c2Pv3X5El28f1qT0V
SAhJIIQnFhBw792v/v6Y1S1lPGis/H9a7WqlLWd86lW+ReprezOEXXbAkQLvp8xGOrvNt11fPXu6
kq7ct0sNESYXOR0GJX0jpkTg9HQh9a4NdS0okydtQKPkJ8hiW3GE5Ss0fVs5cXKdPs9uTEWv7cpU
K80NeytWsMQp+vRaC5SGDd8XVJHrTkRbgc/KmkXmJweObiIR/oyehcq87PmFeZPHeTqIp6Bonjwv
iXd6FwWuSBJ1E/sYD4LC1Fytngqn9IfErQff3keU7lZu1fNLBoMq8JfYcyB1YCwD0CaU6zYIOus3
Ml0BkKNu+FaXnfQ89rq0Vn06DznAPqITQZFGo6+/BNMBLS9Sgwzsd0wH4tpTRHX0Aj0Cbi9LD5PS
xKhpVmunej61p08gfSKQ7lQO6MoTBJxuhmjyzWQyuvCpUgXNC9rvv1vcKWqSKq3dFFU7/Ll8l342
INpzsznCXLRYujpR4eoDX5Ojp67Wx19Ad+utXanyHirD+Ng28svl4T6C4+UHEl9ASpk93GhWn34g
rFuzaE3TfypDqzB+5GmsFi7VmFq+TgI5dKSC0ijSWn/qIfCuK4GhojOajbIviHm3nVHHYCj7sE12
eo8H/WMByXVlSj5ZeAS/be5xYhBol4sIaLSHUYRebf32Kq3Y5DqBVzQ0CbWUuH/V0tZyqiDigbk8
M59sbeRZYZZZ5FZIIszlj7+CH6lOygljbUZF3QWgUqzeTPagP8pSVEcrCeX5Xcfe+pCUJNokOFmE
mVKiR0mAYtqTbIaRW9Z5t0+rOnEywvdrI5Db76PSFq4fQyf5169kNCgUQM7wUDwjHBRYEtR9GyRP
iImZwgGflLl9jQ+IE6famtDuJ5uN0cDRAcqEnIz68WJOcdlqx76OnzDLlFU3a8oBv0IN2d1vUoSd
4zYRKXLuzaDJnivlXeu/Q9Iebgt6sJ6jq578LiOCaF6PRVeOWzQorehn3NTs03+cFnIpUNUm1keU
Kc9KwSFmmHiUNMFLOPLouDkmoxui5NHbIkO9hpw4W/05UkHSkxSWDBYYx+msTHFaYe5kBy+p6sU3
nREneytN6ZAzPU6XS+IehccbUXfVyhN7dtfMZSIKCMSnCFPBxTgdOMgGKmUU9p4j3odnSnTTddcV
w12RlMMzpJA1s4/PxwO+RRxOdeqsWJSZIteGWH326jQ7qAkmXd2QJdsMqbzS8dFgXqlOfTYgGQxK
8TRneCoXH2h6SR+G3qA9A8GwnqduML5lCd0xGbfDjei0VQPn+VI4uU25njBr4gx/ZG3mcikVOaha
XZVerbRqjU3elw0ZjxrQAvfsMLsWVZB0L4kymrp0DKA659/BQjfNj0yMpb/DSzXnas1iNfJWcmfi
8eVvm9m/sCR4RE3lPK6pZT+qmiHtXkEFBJKxUe06IJICxRuabj9klu7dWNRu9r5kJdOtVtFLoC1Y
k9xJkR7YXwtfTTfIz2TmZlD0tP/aFC2iMJmpyfWhysw+Ow6Sj8RQAsUa6UXgUPphqkMtPFQYdna7
Xu5S6bHxWoCPFCpFsrXaJngVxAqBQ+xMdN53Sph9jxNE3wMX7mc2RlujEFVZOhmd43v6t9L4aAeN
+VvoJMZfFC3UfhObR8nrpHV+u43sLAlcAAvJS9A0ZugUmYnZXoFP6N72SzT1+24Yg2+lWlGqaArB
f+rqMskIunt0Qftj7ht6+N2MovY7KpXecJAyL/0BZARFA2lGMG3GyKQNKMVDcT2qjfpzsutGeRrT
CaOtPI7T6Lajm3RtoAYZOhMdxWQ2ADHS+1obZPloDTUoN2eqQUxvakNENzZkV+tK8y3ROqYvVdik
JFWMb3JY2M2RpltQvtUplSO3LpWKev6k5t8jmMgaTfowTm5wDxIyy2d797rZ4uZSK/loOLoRawgH
9YG0CXNIAXtkmqUbL00H2w17M69+GuUYyP221coizraGhx5vgPOPH1i7ATD74yRFsvYaB13U78KU
Ku/OLiXxroXelKdQmCybgrnRA4bqVx7gs2txLmfNUG/iWxiry7KeYvtymBby+MoV0eyDpG93odb4
uzmrdiqQdwjvoiYuh328kgKcjWxCDwM+Sx+VkgvPwOm9mBuIAqRjp/0xejmtkJaAUbQBO6fc0arM
7yvQOZhNUP3M7X2DWTyNg8vPz1npgMADORY0pkAMzhS50x8wpkOop2nmvzeo8/l3wmqsR6lXJgKx
tLqFbR5F11PpVdsoaNN7XqdxJa4/C7lA2FI7oJFF5kW3eRGQ0LlVMhKX+IXwXtmHONj4myIbM+Gg
XPJVwkbOopluF2twyeWFTTURVRgCbkLuOehe5F6JVTZDUcnGy4h++66cxvJYqFaxT9AdRRuxxO/i
8kxri0uRJih6Ewg00LcDebt0cGwTH6Vhc7Bf0GozJzBEXeJI8xu9opG+jCZnvDsYW14hlDwMSoqn
KypLUjHxytovVIpCRxvq7qee++kboBv9HyXREH5CmmCOJ4le1Nn56XQsddS8MVR770XGA+oQ1VNz
VYeljCIuwixltyqi/BGA//3qfQwILAnaH4eFMOZ0QOSwkyS0c5uWpx7cmZ3d3XoW9ONO7pvjiN2b
73gFNYO0KrSjKItntSmkw+WFPEuJP34EbC7iKHYuneXTH1F1SkFbNLFf0rJVq41nTJYTEuHdB003
XvWjpW0DI4pf+8H33tRg6m8TPZNTR09la3f5tyzvj/9+CqVq+kPUjJf06CRr5WFqOvulsK3WONpd
l1VO12JF6tg9+jUboZQT7cc8ulPa0b+7PPr5lmb5UVD5/6MvJgIJLk1vEfp8Kfss3Bi1NfquCNY9
es/PKuNYhFWQz6lBLGlWo1CH3m5qJjxR4x+aDRvHmBp9z9PYXxuhPa20eT4bD+wKzGcMgADjLu6k
vLOM0bZH62XodYGO64DJ+Tj2Ln442lNTVuHK+/PZkYW2QWTMoQUYP8/zXwlgN2N4h9S3XxK/0r+p
Q+X/zgJrOE5alKzRyD77NjrplBpmmhHR4+lYcUVEWOF3/II9vTnsMY5OrnMRWpMjJZKNWW+ii/t/
3ibAThSyG8o2yBgtplNTst6Sotx7kTyl9d2a7pW/k2Oe8pUr9pPTMFsWsGh0KmnULpK+IqWQgTuB
91LLRe7mmWcDsCmkrYFN70GtxsQtc6/6GUVVvb/8iZ+s4JxlQNyHZEBderGCaoP0plZW9ouCebu9
n+QpwqNK06atPAC/W4kalm8mpx4hShJ45BPR+lry2Y1QbaRE8aWXRJO0ei7IjolTq0bw6hVSQhTR
pI4vbO/x8kd+snW45JF+oDLGLj2rO2OjQoVZZ3q9ykdiIu8OpIrDUcLEYKvH7Zpxz2fjwVKBEkMK
x5hz7PLXsaAZWCWKPEovMz7iSoKPs+ly+FNbyQqjG41ZWGu3f7aMswIWcdBMjlEXy0jbKbI9xEte
fNQ2/Q18WooDqhFlbhZEa7Yxn9yejEWmxNH/6H+dfl6i90FdBJ33kmlFq9JI1gAnKcMkr9wun+0W
4g7yfbr3bJfFibe7qhTxZHovZuq3x0ntx22cxOEVfWvvxiyn5FiNk7fySH426Gw7TlEbBh6YjdOP
G3Ivt+O69V8lMgVXS6p+i3s0Zh6BUh7aotW+FGoYrZzC80FRSqOYqdJARUdjyTTovU4OPdnwX9sw
gBibIudOhwg62s4a/PImUyu7cOB/a5vLB+N8JRl3joCoa0EAWrryULGuBj8wORNxIyqnZCEISSgZ
vV8e53x7coGizsR0grehT3s6qXigGWmdt8Hr0Jv2jRjT0Yl60/iuqZK9/fehZv4EeA9yA37w6VCp
H8YRNoMhQ/XpzSip0U+cJME2I2Lxz9fKh90ivBfe3BlWczqUX9ZBDaGDr7JF9iWVauk4jApHoQtu
rKDOd5e/7JNNgioHjwN36Cxjs7hVNK8w0zaEuVPLtb4JzaF5tCWRHFM7CoFfChXt2XxNkn2ZZjGJ
dFBQCKd1QZlv+Y3gW6pMy/LwVabjvBcUXTYCT1QnHGPxlQpzA8NwUB8AeQxbO5aNlYfxs41DaDGX
wmbe1lKF3wvL0SyFFL5SneuOPJORq5lZ8t2cuvB4eXrPL22yAirZiKJzFtitp6up51anT0aZvtZD
IsqtnIZ5/M1CLF+9p0LV3PkFdOs1yanPBqUWxkEjmSS0WaxpWsQxEPY8f1V66L0yrsV31IXEzThk
wQF5jWHldvtkPOoEJM7YdZLKLQONzDamCvhT/ioqU3cAwoaoivZ1s+nHXnuPKBOvvPjnCzi/gjSk
UNejqLmsZwIMijK/HZJXeVSnnZX75n0XCkyBlG5S/3mzQK9DrJhuBBhPqsWnK0gYkQd9X8Svkken
4OcYV6T/nu2l0jGHLvDz8n45+7I5j1NmGPRc/D6bSvQl/aIXYfM6Czw9NageOQoBKo+vJLr/w1hk
ZiAk5lIHxbDTLwM9VhjyFLavQs51UAIIWm15EyF41FK41oI4u2dIwqnNzrkRX0aeeDpYp8FWLj11
eLWHur4RXmi4SE/qt0MXHTs72oZqFq+cvbN3CLQcuHLwaSrHwF4iMvPC8rLEj9RXOZYJXxozK+Wt
Sq1wJe87X7OZzoe1OJ16qnRiPh5/BWZ23NUdeZr62tCjgFeLu8hVMHhd4yayvRYFzvN0kvKzXjPW
DuYpysv0gE8HU2odzktrJ38SvRWAHzP9HkZo5E5DYgIADTMXIpu99WM1+3N5a55VGxAIRVxh1rdG
eVYGoXQ6tBgMkbZVV71TMjWeQyTOrsmsxu9lBNsoqfz+T4Fs4M9IU4YrvCWtBzUd+5W5XtqEzXhn
U6BSSiGduIY/T39EmEmDl0968yYENIHtZERe5ehh65fUxcYWYZNQRvUImX/tXtLSAFDcKJRD2utV
TM04VZ+bGCLFMZGVXN6tzNByx80Af54zJGrJkpGuWPw4ESId0iS6+oZMkfjeaZ54lkBaPVLxrnAv
U6CzDVSPtiWZ6HUZZZ3p2rqkzJzGfA4mtO6hmuLhFxj+dk2L4QxCOv84AKSzuxo7Ffjw6cwplZU0
nTKpb3LV2F9COk+Pii4lpaPWlrjt4Qj2jt0gqOT0lOtTh+5EEGy6qugPjRZAng20MtBX1nP5dMw/
ikSYSICsZuZpn/4osyNO7GJDeZvGZHjTSyV/1xOqqhqr9h2ZsjW3s0/2DweUGjUizYhToJxwOuAA
sSgNlMF8i/JKxoeizxr0EM20ccqg9m/zusjkGzMYZUdLotba5DzV371M6xz4gemfbCSe2QVqk0ab
y5vnfCYo/c7JOgkQmO5lXmIlOYoSreL9iVv9WYoNj3Z/1vU3nolqYxpVb5eHW97HVHrprcPKZ6uR
kCxrlZ7d1rBqVP/N5xFwJhl3mFoqpeuqqJtjL7LuSuutYHt50OXl9TEorl1U+MHtUvk9nXzocgEc
MwbNJyCrjQi0PS0vG0JgrnxrUTzdD6jLHGsfRu/lkT+ZXe5o6toUumew8mLZ+ykodb2V/DcUivrf
RWPlmyAKxbXWDvFmsILD5eHOZhf+CWqj3NK8dqiPLD6USEkOwyiK3jg4deoIJLVeB9GONeIcae9Q
10KbV9e6tTxz+RQhAsKszgURQAXnBWEFv5oWv4j4rUo4OrC38o1vV56Osy/v3r/uWAajtQmnnFBs
Vq0+Xc2iMtXOytr4DWhFODolnFYJIAHVD/D30hbJjqr4x2CM76OOD3FJgAsilljcYZAkIxrlXfqm
+352qDzLuoYN7B2nEAjr5SX8ZCoZCgAuDw3yNUvG1gSpu4jlIn0LEjXcprYi7YZAVTNoiRQIVr7r
bHvO34XXyJxhYouxVCChChkpklRlb6AXAzeMB3FoaUbtx7GTvqW4zf1fxkOixiLIBJi79MqRG1BN
kRLmb2Gk+2hBFHnZHGV10K/9Ksslpyg0sQKdPDv78ydyGubrBnzocunigJ68FJvpmxFFw50XlcW2
yiPDqdoYwI1cq81NqemzKXLRrwVNn6wlzwsKSOydOfGb//lfEdqokzD4UD3fgnbIoTPR7j/UZR+F
dLpT49vljfPJWjIYaQn3OLH8kqqRZSJME1Hnb1MWi22OV/0WSOGw79BjdHtYnCt3zafj8XLSOp2x
ZMuJTVW1DYp0yN/aKjIOFCRifAKr9BsPV3aoeeZX2gHnk4mukkJdF3z0bDu0mMxySE2/T5X4bTJ7
+Xvpt+WGAvP4jUJ+sb08lechJ0EU3CYS5w/FM3lxjyoF+E6CpeTNt8oC+51JTdBcsIxfdq1Gd/jD
wxmL5BLkVCduDeiru7qbypUW4vkE8yNoEPB6oEBCZet091CVHOVozDmc5hTt9TiPkJvIxB9zKOJD
bef/itZhJNy5gMNSNKDUtKxno2jcFY00ZW/1qD3XbdkcfMHDVUzmJiRV2l2e4/PlBBpGJ5ay5GxU
vhSsgiLUxsKT2jcRa97XUJ6QrIns8KiJ7u3fRwJJSNhBc5/29iLWC20MMhup6t68Xi1uJtUOtn3n
hzus5av95aHmffFXlgSsCzFL0LFAGBQEwJZGPONUI9Uhpeq7n+UabNNa3daK1eNBLiHw4tfGMbV0
fxP0YXQvW6D+Lg+/jLX/G38Gl3HjCULteUv9deH0QDb7JmiUd6gPmrZtrFJ9aLSm3Wd+r2/qsZBv
ZN/7LXuqdQDBDQjHmKadZtbTrdyka9ff4uqdfw3VEnpAZPvEB8sEldYtkGmlUd9VqTM3yBpAwTAy
T3yP0QXf156G8EFae4oTxVW3EiTML/JiJVAN4wjTGee6WFZOjQGTGdXPxHsw0HDy23x6UCNTWikI
LcP6/z5x/kDiEZjkSyhf2lDEzDJFvDdgfo6Iswgnq21EY9SqCnbyqOPUHqHohyDM9CWqpa8C6dFj
aDbHJO+LH+CnqzWrlmVjnN/0UernvSNfJXhfXJTW0A62lGri3VDz5zpPvUMAwn3HG/m7NSOrchTk
/qeN7XXh93IMoYmELUCsiaDm8nZcHPH/fggvBPwIKpHkz6e7sSgzNAjVRHsH5hhuazsyjmGAFqrU
adL28lDLG3seC9AXX0uBApbEsrTb9nY4G38FviMJCxUNIrrrrm/8J5R36uNUT+FGr3NvkyKCvxkk
j4I2qJ+Xy79iEX7PPwItNxJxoQEZ4c/TD1Z8K+91EDu+o0W1fdVa9l1R9Yj6lEpb/ogqDZZxjW/c
yl7/ZBcidcYME2QQbsCgOB139DA+jTWEQ5xBhF8RlfCSLy1UGKRIpPG9TgZri9ea/zxgTgSfARmi
oz5IvduiyFq6YScXV31Ns20l2vvkOuL3zGqIZNgQx5cwZzvWA8NOKgRfwaTKX/yhDY6ol1lOG5uD
G2TecDUgcIJ8SGLs0OTBk8WstetxytStoF39cHl5zvcj6prwsnjVEcVgwk6nqVHtzmjkPPKdWNcA
ymA8ecuiQDfX8jU2y9n9M6u1AsmZx6JEt7QkLbK8l6Ta7Hx6Q2i9gC5HcagrUr9YWfyzPcdAEILY
c1C+OO7zP//ryjf7chirTh589HbTKd7auAOom6RBauwu43Y2HNB/jX/VqqiFrFx/H4Dhk1uWwYk5
5yonPRUu2tPBvdII+mISbDwPqtW4m6h4qtdBUvjfwlQgl5ZYZiODYwcYuRmlUravFA8BNRhTU+6W
kW9kTpnlY+OocZ+SsQ4KcVXkoAcSat/yFPU3F4WRRnNA9RpY+KJnET7rUZtLd0ZVBNmVHkmdjCgA
ln6OMOSRGF4ZEHYqHA8eazi4mvCtF1SVsscgDdCMNCazEu3WmypL5BsKVhPcpgpdisfLm+2TdUEl
mKYdrB2E0ZeXH9XvUiSDUHzH4D04ZrWXfhFambpBUGRPJK3DY21Z1RqL4ezNJdKBSTKDICgFkPKc
rkinI4qj1anqOwF0p/rYl/lYuUDzhX2jl5UVHuF19dfozhXptqRhs/boL6LWWST4Qxd57iLCo12i
hAwoaVCRehE4Dei40QGk21Bzh3cgu7mdtS+G5usrt//ZRzMmApwofhDlzSXq048G1Y7oT4f2k6Pp
+Z8cw7nbDBV1msy9faUOg7bXYSLsjGEyVk7AJ19LhoClNk//TB1Z3LykcrFuxyg+OmMVHszGL+OD
r6qT/70JRa3d5ETs6UpecLaz6OdTOJtlSiGFQZA5/VrF19qopagZgRbWNKdBL7FxlUpXUift/cKV
Csn+UgG28Vaumo9a4MlxJ/sCrzmzEEG9QE8+HRlhp9xOhYAO08hdk10NpL515RatUJJfDboEoKG1
VmkOFr6FYeOaFlCjm8EIs/aLmfWEAjuyf/Q4KtQpb9t2kgJHqVQg86mUtsXGshttHxBYwzksalSu
SQgQp3OgHfvmnyBOjHajEcrLR1OQWCMMRX/Ru7YbTrPqSJmphLh6SfW01dJUDr8aMQWhDSraVbFJ
AGT+o/A44SV3Hl71ZGiocdJ0OJ2PmFhfJkdTf/V2u9HVezsJnHT88W8XyXKQxaTHbd+ISQnUX+IH
0h6SM4xOeGuv7KnlPl4Oskh4mwCPcl3y1V+kmY5QXF+6qsKjtaZSvNy6i2HE4nYyTOjjhfTxLf7B
/C7/GI9rX7JMwZZDLLK93Nf1Qk1YE0QRghulcaRxY7z6P5t79fvlhVneOsuRFrdOCd3dlCtGUm7j
KxTD9K3+JbjCNObyMGtztoiiVXgJORxB9Zf3JdtEG/lHf1S+/W9DLG6xsNcaT/JC9RcXtattPCfY
SrvLQ3x4rfx9dyxnaxF8hRgliaLkM8rn8mu534UwJJz2voNT8CeUnPDRPvob6Yisnb5WvV3qGizP
6TIRTUOpjJue74v8faUdas8d029y3TiVpF8pqoN2zVfd2vriqAjJkfQS8NBRkq+nesdv3vToixg/
EZKrIUNfnpZlSLqclcUNIkM0iJKBPRSYL2l/V2e/22rl/vj0QPBczLVy+jxLgqkaEPmhF8L+iZ2f
6ZXyZD/5G3+XHy5/yafb9K9hFqchH6PQDmKGyd/jQ/46PkrHcf+/DbE4CZJRNCKltfqr3frbeZuO
zr9G0x/r8ddXLE5CI6C+T8k8xFVx41+px/IYr52E+QY6Owl/jbE4CVWgFWalMYZym9lOdwN+DG+4
6qWonFa48R/55X+btkW8UPu2LDUpuz9/n66lB3GV7dcWf8mh/++E/fVNi31sxkpQSEhf//Keiht1
nz8Z33re7auu2jUPwb02Oc1jsGIhs7bjFg9jE+dDFYSMOY6u9MsoN1Lh2j+N+/9t9hYvY1b4CWqU
zF6/HQ7/bTpxvDzEp48vBV7iZYTGOKanYQQ+QBOAwlj9ZVZXufTD0n7o/eSI/vf/Nsxib8u57yXR
xDBFsLX1fRRfFYUbaiuH9Kz8RMIPNYrUx8ABAdzS4gFuTDjyVSJPv+3aCjJHCYf2zgOK2UFph0S/
y7McDT5Uu8KDhKVItolRJXwP40oj7MCw4fnfvhrwCBixGXALLIc29+JeGvuhElHjKb+tOMGkTh6y
24oImXCtFA5p6LASSc2z+PfpnsEq2AyBFQHfBLp/cbpRhePnxHbw5OuprTleFCZ4T3vmWli4fDmI
/mduBNMMlp9O7yKUagcP8XBN9X53tWqVgQsur5WvSIwnS3FprNX/6CsG+AdIHzEuqP6Zl//xyP5V
aEiA1oZ+lRRPokx1l3OXya4l4bll6hNGxVFTrGllLg84eTNP1lzJRqBD4IFzei4aqlrgxET4XKtS
eD0FcXhr4Lz4BfFl63bKp/wmgVywUrQ8W7/ZxUyxmFREdGgDLQ5jKhJ5kBCJRqtSBTFD1WGPfYHq
Xt6VZ6uHdv+MCgB0TsUOZNrpp0mFhSx8qmTPlVTahYtceP7Dno2f98Bh0pUX5/yTYO3MTqBgJUlT
l/KbVkH1EHue9LkwsvamwlzyLiv1tYlbhsNMFqXeuW2GbAfp0GLiZG8Cv0d35B40ADK3kqF/6cxQ
OZjjLAgUGiNoVx+1gYTSw8/Ls3lW/Z3Hpn2FyAA1BZTxFjtFl5O4lALfui8DngQouYNVPZuDDMA9
y4MWBV6rCkMw4RNs45+IsGaq7Ri+H0tvccK/tjLhH0DQk0uAph2iU1Q/6QeBdVn8Hp5CDwF5zX9o
JDSakSyJazPb623T+XcpEiPmddVkmrKhU17Vro9gs+3IGjvvR4UqRPGGy3A7em6Nyl/cOAbEcaN0
7KQ26qtUrfViQ6rbdKk7+hS2DqNWR9o/mi+BCaI9AycT5BZ7hzk93aFlYmO80Mfa/dgZ0lfQzIgf
d3SRf1VWqnQ7xHpywFqX1/HswFs0HylLcfxoYQHQOh2zYvMGlpFa94XCpFHw9BwkO8wrtPDF0QPP
/EXLzfJ4edB5LU7XivMO/ImvJYuHN3A6qDogeRbDi7ov1G4ytlWk1Qlen7XQD5ntC2snUk1J9mHa
ydnOQATP36N6bq2Bw8+PD21DOMiAVjiN4DlPf0Y3p2AaVPB7BIay6XsvNbZw8Eg3xDEAHVdupopa
3jaX0dfe5mWhe3eX5+HsSprVT+YuDZU0yCLLspIcFZoeymr+MMVj2NM6iIZhp5feGDhZa/hrl9LZ
cMw1uEA2F0glgLmLI2L5lYkfiBk/JFOSUO+pM5j6UgT93YnxJli5Ic5mdybe8FoiLcW7DIz1dHb7
mD6bHrTSPYZY413SitYtEpHti9jvHWuirjQm0bChWGet7Onzu+mjOIi7z/wHkMPFpqZCpaNjk1QP
Iqikr1Vq2zdaF9lf87HVXT5auxZxqt4pnhZ81ZTgXVWadCUmOztXvGYzr3EmNvI3S2ajraexJvkl
kTgPDdX1Ium2XjuLtPa9nl1ppf87RGBte3lDLeccEXLwBIC1CILwF1+Ci0LL08tm6vQHVZ/sm5oe
7F2f9lp3h8b59N6rZmNsQPzWzdex9uw1c6Wz0cG/ARObx2feKcCfrjgS7mXcWf3wYOSmdeMl1CBf
6kK1EzcUUUXLANhRuudt6vf5iHrvvy77R+2bt5AOAH89g+N4nU/d0wjHh57MSHGDSLWusthq4yvR
4ZPj5IDsv2a1WvyIytq4yroxfBG5N+gr19syuZh/BxwCWCAz5JI69ek8SLrS22Nbyg9l3XijQ4RQ
VPtebZIKxT7fBwLVpsUKVOd8TBDS6Bkw7H/dttMx2yHFjgJPgQcbD5dNo3X27VTaaKTE0gY40prI
+XJ7A2DDjAgBFjIOGXW8xVUS682k1nVRPUQTyiZB1/RfUCGZdpJt+6pTFipxP0CDP5e39zKqEtAl
eKLQgWV38dgvzrUf66IA2q8/iBbn61mPM/qla6NYexQ/G4fDg7whg9FMWmzktO2tsEKgiIuyk8Kr
yZMS003BF2grW3Z5I/NBQEe5jAnSuCiXAKu6GW305FrlwY+H2okVL9/2iNU7geytuSyeH06GIqSH
uQAmF1zs6QaxWzie+EApD4j65zdiqszrttc8+rJsUWgT0aYJ8ukl6dBiurxq51sTauBslQdShzVb
wp2V2jYRV1XlB/zdzF2WVKZ8VRJyWE4ZG8ZP0eL09M8jolFAH5gtSkS4hGP0cSbHdSf7D2YQ1zvP
MJudrWT21kKHxTFhfv6bBhLUDOAuc49kZgPgRLaYWz9DdGfM2ukhytVkb9d1DTW4Kw9+KhvbIm8f
L3/e2fYE1zxjHbT5KZ/1QE+XUra7CUxENj1kcRB+HTohtlS31oSWPh3FAjEGWR4S35L07Pno9rcY
Gj7YytBsxjLRsEUKhpW7kp/Or/07GEQUa8b94RWMgyPMmkUSo3fZ1CLnEd57UiUhOliN2KkaeEfF
L4NRhrXsBDEMDt0BLFfakSOiMMgep6rT01m1HpT3H9AY9Xgw+sTCCqZJAjx4owxHHDcBGGbjblaY
2GAJXHiS38KOvK50pcDoK9sBFN5K2KKM1oAIjeGJmv9Sl7KbWuQtxOdsqBtjT9u7pcwVwZVR3H6s
Aj3eeJjPjgMSwWaRXvuFh1mGQ1+euu++rtklgRs1kzCotVuYGx3xoIF14MAiTyxAIlXa0Y0XiVZ0
+qHFqBg7kTFXS8VwArDcsUldEgSR0/XQSW7sCC+dr7BNRNVvkD4aynirl7UVX6OgFuSPYaTm+Q+U
7IIwOmJCp8Hb7g3Zw/9pzIbRD5xCUTEccgJEd0rJUdUiwUZHEXlHpiM1Bt3AXi/LI3UNJfo1RWoF
djbw0NZQnakvAqMlV6JacUhlfZxumxrRpj15nRW/AzizMVnQfDQpbz19bCl6YqsY7SosvMJX2F9Z
tg3xtVFAfwBs5P8EPL676nlCvB2ptxG950MTy7sS/aHe1cupMx4EMk+lI/RYTXdDmE/yN8vXguZG
9RM9xG9HFG3sO4kIELTDIQXLU8fU4jb52iheAvhlaPGfPkD2NqWD74um+66BiUlRWebC39qDnejf
4go3md+yTJllcJUoRTDEhV+licqxhyz3j4oq5W/oexezxq46hFsvET2oLh8vmr1tZ5K8GdV6qH8U
vVRn+5FgN9gXVOXHY2AQ8G2KQXjRpssCv96YluRrbu/1SX/d+qLS9hjK2L1blQKDKM3riuoKO0zD
+hFbUms9jt5oV5MbdYBdtoOU5L4bVm2g75GZSQN4FIbV7QjIYFfoVo0RcDJZVeeM/L/DTaeATold
O8SZAykcANnm6KhGb8UVWx6zry3SGyUGgrgxNuM3KZCk6Yp+lN/c9l2rhr87tdb0fe+BJbmfOiQD
r0s/GXonTRDEevYjfAC3eH60aUZUV88mc5TeavknxCGA3qYhAsPaamaBYig6qprYGcZgpl+AhGoz
BdfokJhx/Fqv5Qz2zQix3bFaBK8ckXh19ZOfYPXHgbw1OURlZ8vbVhND+j0HLFu8lST6MVZAiLB8
Gy2l1GU3RL8LQJ3aI0amsv2wByonbczdIjb1MXPlRKlqFPWLPEs3LJ0I8aybMAn5WmiBic9zEnqd
91Tyk7AQkjCB8/RNUmvIhfQloKlnrRsGDxKR8JGXTjMugi9R7KX+ESJqaBluXjRRM7jdmNnTmyyZ
Sq44YeZHk+7AlG15VJXMl5RD1wG7/5MBmgibAxp0zMRGLcmG/sDnsMJtBkvKfrn8XnwUQP++Yv8f
e2e2GzeypetX2ah7VnMeGr030CQzU6Mly7Ik64awZZtjcAoGp6c/H1XuPlaq2mrfnYtTQKHgkiWK
zGDEWv/6B9zoqGJsYD0whk0o/PLAkCJHdZb2+h0+XqOVHzJcefDirn120mue7jxX+2GhHdpbdhLw
CHH7F8u3tPYElCE5VrLBYlknTSQKutpPTwAvajeNibXiaVjt9Kar4HFhtKn+QB+xO9ocMyHVvPyN
AxLkUyupzYcZkzX3ILyuNE+mNmDnZkfP3iqOXnWMm3s3Jx0HOPToTTfw8np5l4kuXxz9QRSrbb0D
JjTnOPEt2e7zuRPwPKa018TBNLWhMEJPZ0hxnbbOZO17xyPR79ef2KuSidv+KzCW3hlc++gDY+EV
BAdW2q1RydoPLR1uaVT1/XzpVjmHA5fPf7OGQQBv0rVArIA8yDZz9MQ1L5NTPprik50uQ3Pqm0On
9paeeutDhVfhsHNbh9Pl1/d5XJTaWykPhY4+CV4NHNKXj70uCN0I+rL/VGRTEEQqafvsG5KY2j8v
+5FTwiwLb6x5VddBHjLTmY1Pv/4NXi00GGoetkAB1G1cEY7ZRMhF2pajorpviQS8DzIr+zrrvnxv
2h1Rkb99rWfXqM0LFML4cUVF/RFMy+AV9wpH4JOmdWYzZo4wjHCyO797o+x+9WxJjAH/YEzBiw82
erSGTHvRSAVU5b0xNSTxQVIMbkg9Hq6nXIgDYZfmJzqT0oxbr2ruf32nryZSqAwAf/AFQTaC28Rx
C5zbDmAahf09WQXJbesWQE57JKeZDVtbw1x9X6VVGUQks5pPTb+kM9I5tC3Ki8zVno33o5do8xtz
hldPBJIwJTPUSSyutxf95WqbO91MB9vLH6RMvJ1RlTOEORQBTmHI2FyzcZ+sThfNWlm/MaE6fp+x
fn6ODUYnRAHMlvbyyqvXaXnri+yBvoyqcyjw4Tls4FhCRqFmfRqRm4vfRAS4JhX1JvdwNznUcYsu
hkmugir4wVu98hT5W37qykC7ybOhOHWVWf0mo4Xr4VNmsI+wsgE/jp5urRn9kFSzfDCGJiGZyR3F
3ZCLpI+HrjH7UK4OIkFLJPYbhMBXr/DG/N6iAbajDfr9ERYxMcnddo/5wYFWXZx1RaDVl1ler0Xs
1biLv/Fc/+as2PZK/PoR5WOSfuy5UTMjE9M49Q9TUeTiIx6DE1G0nV8T0LKkdnEGToALYENaiIgh
Ag9znGFqmUd+k5dvQRWvVxav9gYiAMMAJh/r3UQp/Kwcp+xhY6jGi+Mmp9J613tWlIJsnfz6tX79
pGkxUC0CINuY4h/ryufExJBcLsGDj8PDx6adjOuidbEF1zHrvPn1tZ4HSC+Kls0PngIWIQOGjUha
Xr4ziVsPgat67UEMdUpzhZ2vJ/MIt9yAYWjTVmJ531DgiwscuHSNsFq8Eu7ajoneRWtpaTowA9oy
OUit6afko15085aPTb6tf9IPozQuy6XNqjMBew3fdzLNnI/Z7E8ffn0jrx4aGgHOGDBRnEwYVG+f
4E9D3CElANerdeOeeY6XnbE2uk8+nWGGpULpavHvXg3nDWxScdZ+HmkcPTVL9Dq2vsK9t7XSuSd/
F2aZqzm7rm39N16E7b168QFtJh/YsKH02Qw+j8fhC5ZzJOi6zkZDNbaWLI3zbpUnAlf3eE2lHRZ8
rKfs5MUuXe3mjYLl9XMFmtt844mugAp8PPxUDsShMu/8+4SmJD9ZVVCXnCpEv5ynqR5obxynr140
1ICbqzOaqu26x+oChVUrwI+O7bSjhsgeVysqVJqe8QgkrO66eINqc3w9Vg0cZ8bVzOGBdI85ZGVO
Ancw6eaX0XSvfX9Mz/rSVbdTI+5pi96KDn91NSYUG26PtBtnH+jGLxdpK6ehZLIwP6EdYPy+9jqx
vV4T5AfTa/N2t2Cm/BYueAz8wFhxt8JvU9Cwox7LEatx6CdVrvpTECT1NUqL+lwVXvfGC/E3dwZG
vbm1bMc+tfTLOyMdNq9tv9GfNJWMd87ozDuSF6q4WfCYDE2t+/Z7LyAxUjpcbWB4kH8YHEfXU8Sb
z22blE9kruthF2TVbhwXEY5Ft/5mVcGlyIxB5rcdRRQ0x+86qvmAVnh4qme3P+jtOh2ocy9berNL
DKDG3yxfnwnwUHo2qcMmvDu6HP1h0S3uumAOOm1BIP6wT+20itzGfSsW6/jddqgbQam3d4CtE/fT
lx/aXJR2ycOdn6SnGmLlxXqaYyZxkZHqfPfrz+vV+uCDIi0BJzYOUaqWrWj8aXvGNNddrNVRT8sQ
VA8+tjJ+6uUtMZVDdtKn7hvH2lYF/bxpIl3g9QLoBJXmID1e9I6+QlNAJPOUeq334BS6A5A26xM5
3Mqb6x22ILBeN/ZR+pv7JbNIXBQYjvHKbXE/Rw2ePbX6svq1eAoaTrmQKi4JVxqraB4JsX5jrbx+
quwnjLQZOLN7sThfPlWl8FislLM84Vtsnnj5krVhjcHK16Aeu5tq8cQbd/eKcIwEhnnr5oYBMwX+
0tHtAXRlFUIn7QuGPP78xYXmtp5qXpEnRuRXfVKjeVuXsjV3K7Ef02k75wRj1F3eZKdL4uCgGI45
qzFslT+IeBjzoh4IMZvqYjinXjfM0NBzXVOkI1mJMEKF8ZEHtQZbZo2k1F4xR8E2p33Lu+v4UW6c
ELyYOAIYZaOmO+oddGkIsbgYlS+Jsdw04JgnVbB0O8ynyk+OsUxvfHTH7x4qItrg56QhNjIwkZcf
na5aLTG73nrEfKmI4IfMoYZV0aFkCPZGQ/a8DH5+GzaDKc7ujWvGloKg7eW1mpyXwAZm+oI15eh+
a/WgwAYtXVKlVbEiF6jZp2sHmGwWDsdhNOYQIecwxTa4xXiuItL8czDOMMjdzC96PBTzwipiCcXL
JkrG7lXIVgx88cYzetXfujiuwJYBT9ukv7CvXv7inKLZWCVt9aTsYJi+mR0ZuXG9jOVExDjgrraz
MqmX38ZUswZiiDHVf5+S0w0SWVLOpoeao1+8VaMcbS70+puxEBIlXnTSjY5rBiextSRpjeGm0bQ5
Nq0x2C/VUJ3ihKGiEpcnIJTsLcPM437o+aooYJF+0xIgvjt680TaF4lbOcMNfmb13i+m7KSqg+6s
McEYe2cazykmxr3NDh65qPauSHB9i6d+9JJsvwP8JYpQmIS8LMe+hMpf+yaxg+6mncq2iLBnM/xI
qMU/eL303w0I79+S/f3NwwY02gwcYGrRgR2tXWi9Uzs3RndTqsW6rqe5PWgE6TxkaTDEvs/usya2
efj1afW3F4UkyUAOisMrI1RSsQilL6b+xq1G/TRjeHHQjS6/xA0uidA2jiEGY285aR3tCM8PF7cz
h0UFkAxb6uVi7xy/BeQc5E1T1kjPip79zoLRjLTyLYv5I4jmr0u5gFVMk8g6Pi5pqkLrmXqY/U3W
aG59irCt0UklaezknEHf6pxkidkXoe1r5oCOzUi7N86R43uFibWxljcKIVsfx/TLe10Ruc3MRJqb
SRUWmje/OhkCnVFKMpdvdBTbHvHT5ofVyba/UgXwHzDnY7MR7H8Gc9Jr4mmqPL3UAmPcqSZ7q8o+
6tKer4IQnE2Wg5+T/+j4GIycnaZr65u5WbJL1cinVWjzh0FPMwyjnH5nYTtC0ljRnUChfPz1cv27
pwkGaW9uFIhTj2mwhZZ6xZja+Y22BsV7TmctCpp1PMPFr3njzfibp7mxCbcCgJYJEtDLD47x01xp
jmhutBG3xFTOwxVJBeXnX9/Q3zzNjRQCKAHjlUS3o2qxEmVCsJHW3pQGSj3S2/qoSBI3toLM243K
7k7GxXYYsEpZRZk3viW7Pd7nNtcWlOecPrB+t37m5V1CKhMVea/DjTDW5FpPWmbUupXrVUxWQPuY
WK3+Rh967CjAAtroofT62NVtDmDblvRTgQypoy2zzlQ3ZKxiGidJRYrNeiVOCNpPncaQi413dTKo
p6AbxBkkluFJBZl4MjAe/FJxHz+Sw/7taf53/OCu/3pH5L/+gz8/NS0q3jQbjv74r6v2W/1h6L99
Gy4/t/+xfet//9WX3/ivy/ypb2TzfTj+Wy++iZ//4/rx5+Hziz/saux5l/fqW7/cfJOqGp4vwG+6
/c3/7Rf/8e35p9wu7bd//vFEzv2w/bQ0b+o/fnzp9Os//3g2Kfy3n3/+jy+++yz4vovPlJ2s2L9+
1n9/w7fPcvjnH6b/J700QgGS3/AmoDD74x/Tt+ev6H9yOFOuUJBDReTI+uMfddMP2T//cPw/t2kP
cBGt+KaGYW/HSPv5S86fVDkcbls9TW2NI9N//WIvPqL/+5H9o1biusnrQf7zD8I9X253ILNsAUQM
8u+zA9pRmVDO3kJKVOHFQOX1dxEwe6+Fna9xk6pDBWD3DSvjrg5VOhMIuFYlZlqLmi/1Tnb23ggq
+86lDm1DzdB6D5WHmxa7xWrXQ7ESiRz14Ihz5DAe03dkthoSqK9C65IEXfMpwdwKbTOdmXsWzMoz
ol6NZrcTXunl0caBUqFa9IaJupeY59ZASENEMVfe8tQYYvfVukUpN712EI49DOHa+jBTSKDXp0ib
JgxvfGvOIU1ATyggC+fGvsxsfQqdOdHzCIyqeLAq38anxCW8JZRL17c7y8osiC3o6D8zXCWKjk7e
bsKVKl8/MadSO4OksYSOnFbmtEn9Xa6Zdlbm5KtBYiGUu1r794mD10OsQ8ib98Iyq8+ibHx1T5xh
DelF6cHlgD3rO4ewBIK5Cnu5wxrHyXazarPTIChzsc973/i01M7YR24Ld3DPzHt96LO0zeIyqNvP
cyl7NxxKmvCwtHR/gKGDiTBbgIY1q18M3td+wu8kWofM7kPGk86lp1zk3x3EIYDBulffM/yP7lKb
y+AdSMRAVJPO5RFlTesWVvqkXRpZ4K1nxdKnH5fW7q0wENN6P+ZVQ/sI+WEOlc9UI85TAxCuGiR0
f72Y06gXTdAd+tHXu5BxLBmlrdtMw1kurQS0boUtuyOzDPh9KQ29jZK19k6npR5UlI6F8VWpwDoj
MQMu8mT0UCfGsVTvZNVm5qEzuR0+XstpQnuCLrpv11GdLcIkL7JPVMIjSRD0RoYpxiQepIffVN0j
zjkZG2U8BHhCBeHs9RaDdXOMEQzBJzcgT+jhYndNEOumVBdqtMqaCLGNDz0SPD6dKNdbvliaUz/Y
fQFVR/rN/MVu9WoMjU2TDynCzvJ4UPacRINKWEr9kgNMmqgtLnodG+s4y2X33ta88r4wVr2Omsop
v05JrQ1RlnvuRyEKN9uVfqETY9ulRUnmL33vxPH3MIxlXoZAPO4YLd720Tf4PjDDCVRP/0na9729
wOE7GStSJHW/nJZDPSnhxpMl8/JqhlYI4B6YdRcziFoOWTeJIDKwCQE1MvvsLlnTQEaFjbPvIe2h
G4UFyvu7tmeygkW82eXRsEjoRVrf45aYCdPL9vjuMHJAIUBnpTgLL2RRTUUErZzC1O2C4XFWnXWf
+H2P2byx2lnUtqC0l5ZfQsVOdemLQ1bomSAfyKvt0zQl3usUKZso9rIqbDoHc3aGQ1UMeXG1EC2u
n0wehpuRxCGB6Fbk9DKy+6Tzo74KVidayF+a4r4jOmSzOU28qGUgVUedKVcMd4wsufWWhjdZX9GV
x3mbj+/93m+Ms1yzK+dk7olp/zC3emk85jUG+TsPxg/sssqY27jrV/nQsxDsECbPOIeit1CikEbd
dzToOEr6ESPWksKYqEGoxXmZoVVI4XvnsLg0Ocbm0AfThVpyyziIsYb3XmLV8n1w54zpcxmMAVtP
lfLZ5qUlD6O76ndMzgMfU/62eCIUFQ7ltLXyMQGTVvrFxlHqsW/W9OuoButrnwm92mW1sqeLXI0r
rbqr63f1YNpx07KP7HrX0JwDQgEG0o3lDiEddBGEve+m9x4Km+5Cga94u7p1hvtaJNUSK7u3l3Ag
1anaEedXo/cnF7qM7MYcyp2V4L793lwESnGrrXf4Kq1fnERg1gBrTkuj2Z0U+cG+g1G8hZzlllzB
VEZKN4jTq3RP68KmGPvyYFZ6cjY0xLGFXFbed0TWf7EmMs7xrewkTKGkgSuVGHZTR3KAmxL2jvL9
OJkTZew8vOHzvVr1LO5VZRTI2DXveyu72Y3yIrEwWxvZxU8TNwusnTMZ7Fc5tD2P5VQCO/nIT3Z+
ADEn8tt284zN5iDn+bjTQOaj7T/kHADGgYQG40uvt5jSG23h6nGPyZs8y9ZkWE8y1JzB6QgN6Un2
nTLAHLr1VgMRu5UUs0xlfP8TFnVJaAu7WA9VlroQm/vpi6Oa9FyhmrPCQoKRhw4uVqqZm9ve9ofL
SUrxXXVL4B/0rF5OBi0b2D+5xBOxxe33WZt1GRJX43GYTCAykeGunGQTdeGMU2w6P7J9e5DCWKIP
zmAb061WGP7N6rvDvd8ZcItGBKvX1LxkpZRrMt2XuYbzYmIrGi8+IPKuBJ9LmOVLdbouSadFi54t
zb7vXHclHLOYVZiUi2nGWw4FAthhPICTOR8aVc0pBmRlk+wyp9IbrI80F9hf14NPWENRtNtBkn0u
JclhYdMWZI+vZdDIvZ8w6o5IarXskO0I8UTFWjlPNFIKDksx+vZFUjNSjJc6m+j3636+Qgi3pDuX
oTvLf/XMR8q9sY4ZfY1JmMu6NCIs3bM8ghOxuH91k79VFP+Ppe6L8viXpfP/i0XxZj//PxfF76nC
+xc18fb3/6qJHfNPKEbPhp5ExGF+yVf+qokd/U96fJ3GFM4AXP+N+POjJjbdP9EZgChBXIE54230
/x81sWn/SQ3N0BGFCcQKpi+/VRO/rIhB/58dfWCb0bJynSNcxbMFgZNtIsErW/sSPLA4Qw32/qeH
8aMQf1F4H18EBjeWUNBxkBhAvj+6iGqWUvMdq48n2uMzpycvtuuW5PTXVznqSyno+fFQmjZ2y9+A
xoUvNUphMgGHLtHPkeHcZg5ZZ/lIKlejw3v89eWOYKK/LoeSgUe3RREeCzTgZRJwOyxEELZlFycL
TKJZHytY3USkFsaSn8EJ8MNEoTf79ZWPAIAfV2a4gd0XlnZbk/VzN9wMBDy2ls6Vq7G6KLo0OB1w
id6ZgzXG6zg2eJlYJzRCy2lBSsEbkNERnvJ8ddwd2WOQTNOWH7X/42LAOa24etBZmPdPo8DgTpdR
5mM39+sbfX0pOkausfGkGMQdayjyFLXaKH0Vpx002kZP230X4DzlDMsS//pSgFGvFulmZ4fmnPEY
ePorT08S66TM/TquWgohwuqUOMtNL/2QG5lb77Sk7h99PZ1kmHeWkUfE7apTYjHEY9Ul1mF0Mqwv
iqpwLrtlTO62oJ0m7pcy/+5XvoWZVe09QJqHZ93O+h4r1ght2BzmvYXzXdskEKrXVsqHZa3Se7za
x0fNyPJblCOWFTmII40oIZQcqi7UTETCCVTEXWbPU7NHVblGgp3+IiNwIIlcjuMLMUFfgWnd0QsZ
hbbeOcAgT1hmKXs3Bnkl+b+YpIVjZgbf54YJUuR2cinirpPpEGa1m5x7kCOjdgz8y6Cw0MarPrgb
pJl895qUpa6qtv46qbYzTqdCOkY8DJX4CMy9VrFv1FD6e7V+zFfHv11ganzM+sYi7T5xZzsaPHN1
CQO3tU8F5eMTThFGHgtnKoyTxhLFuxyD5SUUhWeUIU7+Vb1LXTjBseOPmcMPceYhtGb4zvUqCf9x
BtcbaWxXCbufKLLP0luVTj5oRjvmTK52DrtG9DFh3MsTivj021Z9XY5l0amD3nfZg+4U+a0+5RRb
Vu+4t+tgTSqGDlB99fPN2Y65pn45FVr3ziyWdTd4ekrUXx7U0bpm2RU5F/qZaE1bhbamaVXY9/5c
IyBwxhIpxKq5mJQO035cVFJFS2M4K5UFJSYskpNOVO47w5KSyjoogq+BqOT7XNfz9kCuOCyBpuq7
Sy1b0bmn1cosJSNp9i5RVDTUqwMhLFNR90x+ijr/DJ/UdkPR4bBeWmRb741l7PVoqdv5ypSjJ3fj
xp7X89SkbKPdj9OkI2gZcWp5Mkzz+nUR5IVgOgbnNVJGhRp4mdz5+0i+6B2dzvJZin681/R+bRhG
rhjesjPjKjobrfvgO51JBdw3o4rgzuJw0hK+bbVGRZvfoEQZ294/pFk+fmHQad1QUEq6znX8Pgyy
iNPJkHbcZbX+3lSGfIsI+ezl8BPozQ4WwNPjMEactVmVbPvrT2hiq9bGGuxFIihC3CCDsGNGMwUf
a2SDAUkoBWCLdHgcOAio+kPbPU3WOU1N1AXvnOBiFsSXUHRZl35yOyy7ysSrX1Z/bfL/v5b6A5L7
T3vzBmC+ABg/fFZf83/8Z//5y0uY8fnbfpRUwIL8w7jimfYFCv1fJZVFcRQgZSRZDuEr3ld85UdJ
ZZl/QpmEH8pZbRJ/sNkM/CipDPdPEHW456CPOp7r1u9UVIhAX54kUAA2v3Gcr32k7pvs/OX6Shcv
rSQbW1gRMKMdkpQA6NwOJh9ExnPOZoeNzuxXsiZNzQSeA0RY7tZ1EcbpyO4SbPEZ1fdeGMuHNMV5
cW/aQ3GifLM4EGgs0cvrGcW8N4H65ITnnLR2WkSyWLomNIs+/erUaYeLn/axXn0HUFKvzw2x4Mhq
WUl/nxe86mada18TCpsbr62N/eTMSGJM45M1JaQ7CSy7yTSeqhOUYJY8bfsSG2Gzcj8tKfIdUJvq
hk27LsJkKMvTMrWXiI/kgt87kCFvn91HfWs639OhRuJd9eMUd6q2r53EFZGlSTtqE2t6j4FukUUl
U/Y8shJo0NLeJidjkNmHRQ4DWCayrCk2hlUUp20nVvs8AQewzsqyAtfxs774AHRvjgdrmpc29mRS
DpdZOeeHxpLmZaG15YoIxnMe9MHL54+mo/qaqWhRnXu5lN8SLBAPdlbpdZz52dyHldlVH+esydke
DLj4H0SRbkBYXXcQqsquKTlm6OZUJe5qSU86xsmUCLc7+P5qJ7foIpfUiZ2WU5Hx5Diqbvw+ZTOo
OM6dut/KPo0coRJD+2YEjaauzc5xhBvwgaVmQJhJooB4Y8HpwSBlFo5fiihdizx9l2uqarKI5a01
kxWnpqvK0o5MdKVIgZj3diGoYJ/HOKAkyBBrXX2dOEX5hVlBl9QmsscaVgVuNDpF41/4qzRLpFLj
mOw0Y3bvE8dPtVC6fjfGHZ4XkgLPDz4r5axG2DhlcO4hehwu2mqw6VbnHkx1n2SD0PfjrNB5VcBN
kVJAwJeDXdnjjWuLkaUlIOt/cpxs2TlrgvUZaNcY3IP8+rc+RdE7tyXjfq9nQ/nec2d/vKFkqZ3T
CTWGvJs03wWnC4qvmQ4yddU1Y/s4L2WdH1YPiUQ951UadXOAlm1uhHPtb1BUBItEkIzdiTL7KCev
XA7jxquJJkxJn9zeKdOo1LV8iZvK859kl6ULCIE5ZOckx63Y9zNyXqPB0TD1rqZyfRg4yy+7zJDp
OUmuLRHyQdlUoTfnZLb0tbaqWMNy/8rPjHE+GdsWH1wGk8He8pb+PcoC86PjLKYWb5mQn2o1cu2x
pk6MZKnK/QgySZSvPxhnhj8u5E/MvooSZ7RuEQYlMhpBRD8W2WoWO/x9s9O+WaB9T1qbJpGTYgm9
W9MObZzuT8AYeMpgopp5S9qeZUXZyRNEWMgMh2qrOGukc1e+kej4oq9aud7WGUBz2CysRfDnzrCv
RJOrIdQXC2B9ris30qpxSWNz6ttb5CPpcNr6JAkwxhDZEmedl4udKN1xn6NazDGgDgKxG3oCDcPW
cLPPbSnsk8aYsivUMKONhE0rP9EfFeAqdYD5TTRBR04RhU4SOavN6194uf1tdVvrujVn8yxA7AQC
nHbFd8/fDHymqoFYMwTmgtvWin10nGlV3pwt1CHxkuq9G8/SE2hGVdugbk3rO19bzId1xdoESY/f
3EN7cj7NYPl6GPRunsZGvUxdiNOKVCwVrxzDNs9xjeS702xnzQgLozq3y/3S2SqlwGoTqMZpd7WC
YN1jWgNONwW8Q/tssMVp47VBvgdkGpIIbL6r0LkGaIg7yJhVE5LCVot9J4bcxdi3rupoSbTU2mOf
0MT1OKxpfk68S+qdmh2gUBZquV0NkdRMH4x8rBOWz8FS0zYBzjXhJPth7LM10hKhjxhsTgsUhRD6
IUYykabro3vRNm7R5GwfkEpEWKZyehQ0kYQidpabR8rEn9IfY1EARplO2KWLlrTX3mSS2YGpvSO6
EbHl1PFMJS/JtNruu8TWq9qYUYXprI6uNyXjEs1G1RmWPFx/l1tU0iKePXx2otpO6Tw6C2vqkh5V
64oItNswLmq9nk19lyuDn7vL0lGnvcHoqA7ZdlQWm47wliKsypS4It+uVmTWOrQ3b4zTFKN5tVOZ
Z03nwsmSrg9zq3Tn8lqz18R3wtYORLcrpKE9ORnhgmE/pXN3YRd8oBpxDo/OBFLxgTFDLWkz1BLE
qd/XH3JS6prIzZTOUEI4wGZ4rg/9+4IoUHWRkJIzncANW5cTh7TJ75VTy1ttDgZYvhBZcWjvt1wn
kVXpnhmgxLV5rTrEGdZsPrZVloGRTpOAp1QJpJpp3S51LOjxvCuztPL2PLXNvoyKWU98XossWEM/
p13kI6g818WNTZrDoZP88kXIOyjdWAqCYB9GVAUIrpfeXYergQayCpVIgRfbQkxy71GO51aEtnSF
rFCwHVtmRnFurYsrLjJdpac4AvXTxSSU7uzonAmXPeh1XtnvCrebzWuGOcJiQNBn5b6ba9d9zxzM
sGITEd9jKi2vBZRd2yCyer+Q7yY3KE/8afGvBu4ouEt91fhsKvbovKuqZLTPKn3khCr7UhuzEHKu
Xl8NpUFUvT/pzpVee2UXrQSsQ4rcaC5P0kjSJvIxy/hUdVraQ7ea03fOqC0fnDZJ9l6G30TEQCqz
ad/MQgxGaJgKVDTvNzYoZnDNY+Op/KEyBiaHLVYta7gUOIafCqxz8vcBbvMfDMTBzp1WMD7WIwhW
lXnGzhHYu6oDHydnxAj673bDTd01vsDkoSnEmMXSHzonCVn9MjnvKySmh6KdKiJkZSkJpEsk4EmU
80Ygaq06u7POUlsvnuAUuu3OH9N1DTPW4nI9ijlLHzFCqB4Ld3asaC1cftFCNNtnWtVOu2soefPT
xRqlc5vWmtNiC+44g9hTGyYqFMSD7NshM5ILFSTuemP4a2rcQorVi93KAJAxTRB05mONc6y8FotT
Xw/t7D0WFWIRRh+laR0U8QJo5wwTzz9nstsxnCwxlDy2dZo3A2mRj48KPjEWVp2snP3iB2o8wQCp
sqKx3KYdk54uflgVVvWQsLb1S5GJ3jlYQbJmp4PfLk7ouy1HAYb9hfBCGPrcotVtvZgjg37cWalj
kGCjLfaeuiu7NObJvK9x070yDU3c+o2PMajDzNrZDd1kLZF0R6rwweAI1hvqYUnAEj/fxy+e2YBt
0cqVQX+vB0OLhwB+E7hCTY5HuNxauuVV6aAgv0KmmJgEWNTByZovmjxbgqrYZnRzvp8rXZ0lUvc/
J62sxwgnYR8Zd6KmWLBo3A+MSEQZ6wn2AMx+F7WnnK2+u0ObniSkBLKalS2/N7ozf2zVaJDdxSTj
pDJFe7PyqiJvXiRLNPfYOl1u4TQ1Ryj9Sa6/T/pV4WxpyK8YL0z6xg9WZrTVjpG2arrDqrfsIWoY
4ayhNpFCEPopA4pYgvgEoQyQd+xcrcadLhzh9bl7IE8b10V71gnlHNGiou/qcByoyoR8GztzOGmF
kMFpN1ruAwkkxXkzjJYMiTybhqhcCaGOJhw3Pzt9txDP4HVgFgP1Iq7vsnIFdXXSexe+22SXDIcM
kD3ZO6h3HOZ3Ud0o75oqPfgs4BDsCyBWJxxI8JXhYireFwvTuymmyh1vs3Xy1Anj/uXaHRUbzyZ9
O4Hpq1j8WeIGO2/o5y8YywTNqRjxCwylplndPmgMrwl1Z1LN2TArQ+ym1suYzMxs7OFP3evfgN9H
aC3OmVSFQKUER0NFx4/xZTfY9JzyXd3WEQr3Ekui1Uk/FHUCzlhBOUAmVTvMeDRxTQ5zc7JysL/F
pj6ipW2/wWa3RgON2oWYmO3rP+EdHJbdWuZslK3Qk3eSkKA9Cjr5/df3ecxHfr5RNELQfPCF0V8B
qGu1NSOTJiJnBsiMvU6KNlJuHlyYgJRaiKBejWGyzjwFailea6NzrRWKmmvfMrXO2jeQ6tf3bXtb
A74xalCVH7Njh0JrksomS2RdLNg7Lk10nSzp7w03uG0CGRjjwPzlvdGPr4IFcjMSXdtExOCup7Qn
DOvspH6Dpv5/qDuv7biR5E+/yr4A5sCbWwBVrCoWnSjK3eDIEd4j4Z5+P6h7/8sCq1nDvtqdMzNH
3RKVyEQiMjLiZ1alcEaBXLAoQSFm6ywm76fv0BhtLm+JDXbb5PZMGMUAm7tDPT0lE9iBCx2G1ytn
IeJFqwpUKC0bdTUagoGB2QVDQVrk8NFMhj5uAPr17YVvY9WyYVagxBaFWRtNJniJq3HoGwgOHb6N
ICj6ZFtKBlljMAGZB9xbbKhdxpe6RKsy/zIkxX1t8SgDps2t83QhHfi0HHB57tlm0T43sandG1EE
Phy90I/yPOQ/CfqjJ6P4eAlsS89uyULCslhgcvTwlliLVCoYUbQe2S6nQ6e6MoJynHMvBbCfeimX
iufRQLiCKge9Pr+j2TTSiOvmSw5xr3YPi0wvEcFX2ihcrlYjl6ZcOeakU0dADZlIPRoSpaIWFzO3
wbL8AuJ2Nc9FcQ6mG+U0FXNYlJtWb9XMw55uM3ilJtTUbxkZ+OeRt8kV0IBQwcU2ogT+NyCTrvF5
cN9qigyKTMWi0gFll2C7niL12oaydBVSXRp+BdwpQfmKX5lqXlJIPTMQuhjOH0EDPpK121c0xUoF
/jvETGBOXYR+Ji/LqBgnanqp1bamNSw7hpamzoexABZpE5/uGBXaI7opNklir3F+d87ICZtk0/Rk
9Dn5Ki/SAnsXGZ/sGvv5K6OxMFWs0kuuRq++U56D80vBsxGOBWDM0+eYWtxOwP7k6EnRPnMH5LIi
X2lISj0Z8JXmGuCzLgWH1TZaJv8X7wgmMe2/dXCIA40FXiifRmcYn/LSUkIFMItj5H6G2ll45YT2
nEQuoJMwfx+fn6iHbATdVWcJTETA1cIrSbMUEwDCZ1CHr2VjppcXS3b7HEY6d8G3T84zOwrtADxl
YI1g5LrmNgzyMMkxyas7gqX2/+zdjLTKd5Zd/PZQayT18pkANOA4pNvHybVuxWdwpZMW4rdXaWxc
MDyFTaFu6PqbpDbm5BDMVviglW1wO+dcEVyaVF3o2WM+B1e9npnZTaWM2bB5+7FerwBgcmRftEUB
hcr+armLrrerpI0pbc5cRwK5Sd3cFsnGWX719lCrrQzTEhg5J4CChDrv1lmFwqk1hTwiuOotprnX
QvRW6ta2+TVrWfHGpp59YclXZ+kyICkXCQJtCrbTesDKSbpIFWXslciu7ERi9H52OQt5Na0l5nKy
LE0MmWVcxVx4/VlUOVLkdWkO0M1JFDA/bWR55aAmO1MeL6V7514ZZBz2K5sIFMnSBHmRVMbYZYyI
ikWeUvdPlhiwdBFPMr9++3WdG4bklbMLAidS5qudkcSJXhURJfNOSej6KlmG1hq6XU7XZJv3DwXd
Brmdxcycj3E1IwELuE+R78NDfQKZOge3NomPFy+/enuoVWjjK4R2TguK+IIwr7UeigJLljaqEnpk
WcmOajPH4QjGcJ8jx7WjvxHeIADY/3x71NVN5M+oGCA6IEbYISDuTifYF6kUJLj2eewVp/Rk7pq3
gyHEnYNG7C0t7OHzjL7bHoj4BH2tzi9kymfe5UIagThmQwonVz4dn8vyYNcSttTh2FfqvSVn6rcS
RbfOy82cB3p7tq9HY6ogghbSCBoN61tPnmeVcBC9cetmepLgG3md2T39FzH19UC0+iwyK33RNjWN
1b5RksEO+2ii0DmPf74EGmf/6ktAKVzF94103EZcfrV6XVWOMQQC+hzm3Psx7+hTPYqethW/eu/S
meTlqPmzV5jXeqMMXWeHmlKxdG1yWL5tXNUO/+bbZiMs2DbgcQv7bLVwmWGQAdf0SW3UAa+pt/7K
FwGGJOp+vT2fVyHYpNtP+kLWzz2Ne9jpxjMiKW6SjnJHoivJTocO6l+ezZlBMP5Ayp5cG3r9epDO
yif8liC0IzBePOpG1D7zRenbd08F0CdH5CKpxbVz9Q3nQwlwrh3RzO218IFzuriuO3HpTvt6S6P9
j6LDIo9PoNCX338R3EnL4hipy8BVS5j8vs7c+iuhJ2R9Dhze8N2fKmPoS7Zlkbnj5Hs6XDC1BU4p
lErVcpieMvAn+3qiVJHhHLd5e/3OzQxuHmcyl2nj1ceq1fMEEp6o0ECjG/3MiVFMSrm4Q5exL9l8
vdoSlB9gNsJ2WrQkXt01UUl1QM1AzU8CWd9K3P82csTme3tKr0bhkqUDhiAwsB9gzp+unjQjU6cz
jBsv262l4upXaMm+d+EYhUVbAI8cx5xZp6OIKukls0kDN+TSDi8ESlfPLT23PnD10usL5Y5X6Qyj
AeJYZL2XfbG+ZI1CawHl1wH9jDT+pGkl2AVZqz9MSk+/PTHDCwzDc2uIAwN4Ek4K8uNVhJCTxK5p
qTvun5KyZEKRGR072b37TTEvCOLsBujx65wpIEkskxr8e5RJwXQt5yO3GDsY6yl03zuSTaRDMBlI
yx8Nk9O3NXUzcN544IvKa5HSXFNx7Ens3GkuDGS8SmXYEktmtsgRLTo6q33RhsNQAHldwh6xu3fS
8SYOAvVHDhrhWEF9ioAQVOVd5dDslCDoZb4STgn4jkZObBd7H8RaaZDIMLY0WUK+LBdH8A0w2xTs
yzaKNYlb0fXGN6M0NclLo6y9tZR8/hQ5E1deCp/Tk6l3ZXVdB4JGlIVxMHg7S48faGlTcexCgztr
lJp1uE9bOg07+pef62DQkkMeGOHX1ujGaKsuRYmncWiCW2rqrebSvCl7z5CL9mmAahfeth3CcegX
y9p9Har27LcAGo7OqCBFA6sOiSkdVgl1ZXjQv+d+RHiZWD6oftiY424OETC67eJW+YYjPemObQmK
Pu9+79yWudxQu1sKTqt93GZ2OybCcmAwksO2qVTQeLq4j19/nfafs5TuIoVeILqnuytgORAH4HhA
1IhyEobHwW3hCHLIQQpulama9++bFvR0bjaAqmQSdFggqwHLZkCxPTAkYCNp+zw6uX6VFchRvXsU
Ain1VSpkVMvXCODEloCqAvdwm1EjFY9Js2ZDyh/fHmV9AjEXB4wZtUcCASW5VbjGkkIVLeL69O5F
eZ20FYynNgu4AeTgdi9cNNZxbRmMcEOChXLWUtI4fVNpUom4hCTnikHS3TLnWAhpXP4VBN6FVfxY
5vx3zW8+IX38d9SQq9/lwjRu13/V/4OsEHWhS/wzK+QR2vj3l6yQP3/+LwijrgI5XAqVFvdNYvWi
+fQXK0Qz/kPDBgg6ROk/wPcXEEbrP4gKgV3lJ0Fzc4X8Hwgj6EZ+C2TroooIXR7vqXcwpdkazOSk
WE3CbPIISygh1aT3cLpzWmE0Y9IhlxJrUg6nVgNHt7h5a7+LbBp6gnWuJl4VtxiMKXnRyh52VKj1
2mFSbjNDYVfTOB1SLzChArtaZ+fjJi9HOLNpDm7AK0Me4Bp+sax6VlTZP3GPLoLt2KDuXblCdLZ0
cIQUd4kXGX1s7DU5CJ5oJqSOP4JmHrIFv1NBs43NyEIeXcjmiLB2VyNGspkUhG5+woPijIQ8ZUdO
vlU6pyuKWyW3dPEYW92oJ649dWMHc8I0cSMKuzLMn9EvHHoNlWkn3dRC60bUBC3RfhiR2we8k0SG
Bh2ywUeGKkQ6Gs+aInrKBmonxvRGOGMj39s0Nn8kZDgK4POJtgCs4REVp091lotibxZjrV6hwzvH
oPADRfUyp2+Q30V1HagKvthT8g08y4T9rNne1UIHyI+IlDqMGCgXSvSzlcxPZaChKtO7eM4YRzXr
riZZdpNR+y3i6KHO0CH32gIh+kIADC1qBapvhwi4nZQ3kpoPT3PU4o1mt82RhA9WYAmkJHekI4+F
a6zOmsZVfdOm+qFPwuuw676Pwy0l9m1RRNcpFNu0toQn28G0j4HvubibWh/Mzjg6YQG31j6iqr6Z
O31nleBDWhPYQlp9mub6pmKF1RspL+sDXld38xTpvT9NdELwx3sYwiLZAnJPNITbxWEc29s5UI1t
a+mFG1Cw2OiA/77AaRtv6Snot/TMj3KH+CIbg4vELkqNx4GHBHoRfjKjSNs1kZQ+5GoPtnTqVTck
CYCq21zB1Aw3I0IbHjW8J/jMldcnVuLmakS9s5KoDXbBIUuShh8ET5qOmensKE3LRyssHqn5+fgo
fKrSLkTSHeWAtBFG7JlirGrPnqvoqW/U8mCaKO4qU41hfB1G17LzG3UPCNr42+Qu+gMZPP/mOEg1
QE+LTFdSN0NwAMlwGxZmYmxKrCs+lqEjhZtKBoHrKwMsYoeN4Np5tYuN5kOsz41rWUGx7ZvxNsYd
3nV4+24yl7e9JmM22Dl+lDhe2UTlzjCnD31d7hBW7Pxh7oor+tdPSjZs81Dq3DzIh/sFRMCRAQUR
Agx7IYZ7DrGo2RtpRROnzidxk5FK8y+nQ5SJ+TooTG3bCv7Pai1SwtI079EXTqS9XCu3Gk1v15nC
BKeDuPqhFB0o5Dr+0eAaj4VrlPyykIquPJAC39vW0I4d4kaomoD2jVEIuLaQBbgxF5CDno478MN1
Bly/bj07nbG6mAIdxbxqaLYtNH0wzNpNQurimokU3LRoZHkoEBg+s3Lu1TjU+w1FUrPc6u34PVWy
X4OmFCBkEBJBjiIrdjoU+SNAU+UqyQCYelPET9PIt/xhkKUNQiSherBCtQuvZhNCJW11g85It0/U
btgUgvLeVtUotvtDUV9NwA/42AohFv0Atbb92QGs44J37MWRVDTJ77DFeFYkcddG1bMZmABptVii
PzmV3cd27G0/isaPqQVKRREgg7qOKlOJ6AOx9igbwSFs9C+TVWTSj1yr1QjXDxd+9z5BH8KNbRmq
vxIU2s8WaSFXHgr7dkTp6Aa7jdu4JBSmsQOrH5rxvW6iERtXt3HR6tfEc1dUmX6X9Ql/CGMIIhqg
brnvdJDovM3QxLav0pRnZIkd38xsJB/6+ncz5MFzE1nfMgcpskVwwsHyzJ3lyt5OY/A56KcbBQDu
fuzy+UktQCLLCGXsk167hRyjpV6EUK7mtVWefi8DqbgLiwF4Jp4rPlYzO/RO7zWpv53SsAG4Cm52
21uSspVQbPKpuNvUwhsb8KYRuqpjQLIyGr9Kh2tEnG4Ammsbvid+CyG3z0oNzV932kh6QM/JuOZS
nxFqQmaelI84nPj2LPMP7S41DJSYJIhBdjRQKpavNL0yblMOy30VdK1vIgM37KqakAGDiQZvjSND
b/hzy4ERli3NvMl6DLToqxEMXyyjtI4TrKqi3pV2vR37ekkH2+McYFeezHvA2gJHgADTIEfsi+Zo
zPvRKd0+q+/SeuI0HaDdaAZ7v6w/hYimXofBaMOAtp1NpFbXQLdGT8Q/iXTCRaLQuBnRQv2gjXr4
S+t/Z1W2QXaLFZSggt/HBIcpzR5QlHMNZbzqgvTITSPy5aq+i2kpuFluyt+Mlru4UxyzSPtg2t+r
DjXYEP+msW12zRzcwSG7kUvR7qQph49W1tmWnkv5wwnFHUY4hyFSbgDjHVC9f0jVvSyNoKhitw4O
CprJiO+TB5R+JA+oioljiI6IVyjS0zQZIMWluxqFXVyDm32uhr8JvkO4t2C7eaoR3VG5yrY0QI62
9FwpD2IBaLfZluTgc+/M1GLMBIkB+FJOlTpLfeFKz1G/8oc6/VkRJ8vqo6r9sCHz9ZHuNskvkMN0
zMs7coOtPA6e3Nxgau+NMKyqIvxIoYzPTCEUgeOC8t+2ChzQeGd2t430mEvN51rsY8r6tL4JyYEf
zr9tU4IfAZjLknwx1tssGXZ5IW7NmeDzDRczTxBRwOW7vWl5ln3LVe+GT/aefNLLclKext7VM3A6
MXAMEIzjxE/b6iqM+0OrjrtOqa9M62fWGHd2rN1HeblJUYpA44BtVJFffDWkY67pM+0b/ITsREAc
dW5ysUTFz2lm+WauUB3bqPqvRlaJU2p8LwBlYgZ8GMEFe81imhnATJTajS3VRwfapBuEQ7943Dnl
wwynXo/0A7e6baSSf4zOXWXDW0zznTDv6zain4N2TerikYddqwBoPDjsFVmtHhInJRchR7a9AeFs
z0zsxoeRqu1A3u5n7Qo/FRom2hXFAF+p2C2AQSs4iYdBZKlvBeMVEIy7YYywUa1Rg+JlVxzD4dw+
zLWk7g19KDDdNuJdOJGX2iDJ67a9KZOOb7/ovrSTru3BmIKKNK0ZDRsziJsHdYg/5M2dFSXlrser
xxf1fKfa7bXS9Ndqt2k0e/JVq5R7N80tQmSZfjC0vPo0ak6/o55le7BHwMMmde6X+rM1pfdodOxD
fsQddMcf8vwRWLbuTYYhdn0xwdOflG2eNtcN3rvuUE1HW44ea+yKfYPzju9vn2VXJWr+SMwM1Yb/
QRZFraUYosMwtOxuqCDAPEzSnoTOp2er0fdINfcWJhBlGJEeDtojdp8bhLqvtDp2J6vd60b2UWXk
osE+VzIBrqr2Jz0WvgMV053VW717qNVlx1PPqYS2hWLjcRYDeIw9gMhHJZbB7YUsjJuWyT6ycLiS
ey+v7F0cl9N2DrtNQHI8xYbnDGzWeNxl6EnAxEGrkhQPQLQfBfm2kuQvWkyuOSqQrKvHXC9vkxHF
UcnSnlq5+bz8lNlkn+QxfYwT6ZtjpDdW332QFPm5k/qnwakTtyElwGio97o61akIOdLdPEDtm4Jt
nSXbfKxvsOc5SFp+wLyYs14Gtj2qj4rePo1wg7TyB0I8V6EFmVZK8ms5Q3EmN78p7fjVAX1sN9ZN
KOSNOSPgEY/OFqWaqyKunsYyuNUF/lol0MoEDx4uI4WBb5GsPQ1YaHumKQUbwzYmfrYm5spInUJf
9YwozfZqrCPtgSWUJKKayqs5+XkI1zKBe2PM4ZZLQQzvZbwC/fMN3a7mOlLHehc0il+R0dcD7MQp
3oiuBoqePYTBwSm0r1QcrxGO3HRjuMkhQCFcKvOw4ECzxtnCCzqERe5KeVWHuFDtDMF1Kom+IpaB
DFQxtbuikr+rsuaPKtI6UD9soiOOZq4OB2Fpe3T6obRKHyrbd6uVPjqB9THM+isTP6Iix/WrN8cf
RoqQhYr7GXYrrqpEfhE5d2bSj37uoCylzdeJg7jVbBgHaQBjao5k17pR7SD+EYXwFoC52qVqDcH2
izzIV04FAx6rLgso5wGNmq1lTR9iK95DJqW5WRyDhtsDmQpRZlO35bcsxRiPk30AcqBaABb73rON
7FgFBoImdyVqRJb+BcDCRuuew1LaiLl4iKfeiyvhlmVD8tf5I2ukF3cybIK8wETLIDMOBrKqUH6Y
VXMH+Xenc7qloe1KaefLeULPs7mRTOlT291ZxfhYG9FNiz+aEn4fyCf9cXK2oWnepFHvJ93wqey1
2oM8gK5mKqUfqe1zPmjNIgUU3iYtGJwglp5NbdyodpNDKZ6Bd4bTtamMRuZnEfcqLi919jMNHR2+
gmWQ5slpyQ0naFqcHkPNTj5bIqXZYusjuTgE2eBnFsVwmMHoj/MHnATlzquQ9QyuLERvABfkk/zb
ahP1pzJ04YcmKpDJCZTY/B5VTf7Nkdtcx1uuy5+RPSas10nC8ZJrzvSoT5mlueDAp/oG04xkr3UI
8PlSOBVIrThGDcxYlhLagnmq3PXc4SQQiEpreompNaBYMX77LnNHJMuLbJDlVhDSREyDoKVACEVp
uWqFGPyyG6JvmV3CoGz1Rj5oBqbWniyEyWmdqVivwEqQZI8SeRduLU1YGxnDiq1lNqhUpUaBQJka
KbemOZafYUVoN0KN5G9a7SDOJXKZO3+mzuBYR2mamg0MiE3UkCT7WqR3kBNzKtZuDGUv5U9IUMGr
vAk2iL8U1TUsoYzsqocR6EsgkJ7CdrYI3TR4b/EQQYZAaAjncPxNzRc9F2bl5U2GmJaqidbcpn0c
Hmd8bjtMAJP4lgcbPoaSqI6DKmmA0fB7eMwti00T0/f/mIxV+jGtHeNpdoLhebGHrfxZbvDFVaIi
jT1ZkVH9gbbKzWIYZY5XIzOSYosOEQmcWuozmTs17hl5AADdKJbBYfQtAobl6T3XTS7KjfkhyCrj
o53MPZFl6qGtK5UxSMcEv4zM60bAptvWLAaUQOQ5Rz9pLkbbN8zYGFyLiumdruOp4QdCWHd2vfjl
FlUprsksbdWbFYTYPTT8aAbp9pQtcXwwOhj4SvKodHSRSAkcYybjL2FOtBAovmN2In1SGkCaV5mV
xvLjMBjxEvV0+SttRgU2AIzZyR+k+WcZg3GHppDHoOYVuUDhZyFP/dXrfFet9L8rhP7/ppGjqlSf
/7ka+lTE3e9ff4jd/2uTx8337nd7Whzlx//md8PHRj+aFiBWLzQAF7vWvyVzlP/Q9abIBwIC+Bqw
i//hdyOZA6jXAO0NlIAmiMJf938kc9T/mBh0QDsGCWJwmL6rOLquqVOxReVqweuBwwZOu6qpQ5nE
tA/AHmo2s+mJlKuEapbF/YvFuUwbYGbL/DAZXgocWA6zBC9b8DYunlrVCHROkef3Fr7vN0mIkjNP
jo+KZQHO6M3Gh/yARfCQlBeGX3cpGB4VHf5j0fMFl7gaPpvjvAyADCOjJ8sbKZeJu0qk+VpTXbJK
X9brBSx6mSlD0eZlGPqi6moozIcjVZVG3c9qZ6vn88cBJW8P9iFsZtx23F4qhNthCPn2Ap95jazv
0idDk4mlXjUum76RjCyXmGGEgG0eONIWytgl5PW6VbZMDmmnRZFIBruziA68fI2wpswZR3TDl7kT
HqcxK75JjOsqca4f5TQVP9+e1ZqFsazmAqMEaWii5wQS5XRAp6pLRQyWRiG8p9AGA2wvUQejgh+o
JdpIdJ6FZ3I92QpVNZ9xrvoWyyWVr0Kpni48y7KEqzfLswD5QtkUEMl6E7UUOiwlCnXUz/qKQgv+
smN8B1keuZE+8DQ0D7wSUUSDZ96DWXNpVpnf0BYPfUkWl8zozmzpk6dZOh4vQC123soxLGPNN6h+
09lrv8tBKB9kWs3RXw2xfwSjn9lbKJXT5wMdSbtyzfnp9KUkMTbL1wNRCtWfx6xq1QsYibPzYVUW
YBO+KGsrucxa1FUL4DkOX+oBwAE1CSuJdsjXVVdvv8lLQ602lR509mgmuubDS+PstyIKJ6K66cL2
kgvm2ZXD5WgBn0F0WTvGYfZIjYmI5FeUkiA1yvX1oAnbe+98kAnj6yCugV4ABnS6FdKE2mVl2aTr
VPL3RT5Pe1id+Z7Eo/0XQwEAwkaGfh9tlGXCL3ZdxGsKCt2q/Dabg4+YfEab2c5VjMiD5p0glkWJ
jCxHX5DkALzXsaYTgEsoE0B8H6zqKiq5e3OjuwQEWgM++Iv5+/H2+nM0cDacTmgynVHWSuj1nN7K
b7PVkmM7m44nm9RCB0RZfiRqH+ze+8JOB10izYtVFKNV51ZAzmpiqgCFv+6pCckW+vuZc8n49PUW
XF4VcE62ISj5Jat5OVZZ16NuNCa1jAGdpm7ERqLWu+B9xknEacCixp/d53As/KF+vJiRptgk1r3R
+tQ1lZ3WVtYOpSLokkPOMiqScQEJcOa1GQgKoo5q/QGJrw4iIxutSGsU6nxtvZTjEIH1AmukPkz9
EMNCU2wcyNQXAuHrwME3rC+LCPFRe0Uks8oo1Jw8Eig4a4ZnFk1+yFAF9+1EaS5M8PVJuwiPgw6h
YQHAYo2/jKK6HwEWM0FZ9Hel0YhHeY5tpF8psOqRY1+yUj1z1HLKImkO/h1qDjjZ043Shmk7Ig/c
+BBMNehUXQGpyqyN2s0GpPEQ+VAT1ywb43sF8zf3mk50D44y1A+xU0OSffsTWUY7PWxJblljQhpG
f7q1atjHXZEiUYplmpFptJDHLlPgXHVdCt8KPaAP6APBp55GU0H0KlGSv0Eg/3jmndlgxGVitkkF
Bs2MVVzoi1ZF2oPxhdMFW62QKh+uWYeDtfJdJE60rwVI77fn/Gp7UQ0mhVjsrHjl5ivbTXtQ5q5r
hY8ETrJpe8TPARtwcSuL32+P9PplMxQ0LJDEzI1AvlreqtNC24QxRzeP+6SfW2pwZdOv2jdmpyHC
Ug9A2hbT0XlqdRxkg8ja24MuDlY21LH/9tOcmTdYHktzcH1h9stV52WIGgrMkIUqtX4Hed5FwLz+
YGRK9BHE2js9ABGogE7ChYeL07LN/4ipvYhTc2GjR2LknV/JZbRpYvymKikcn4KISkk44RL/9tRe
RV/GA4gJhhqIM/3vFYLNlOi/NwERo4kc52fKHR3P3kbavz3KnxU6+VoYRuO8BBvF1eOPgtjLFUz6
IADshWouUnnBtdLSYKaFWGZ+J0HFOkx602zSUbQLniJC6QWdfwtVqcNQ2d19LkGppkqNy+dsd/Hm
7Wc7twKGvtjOgeBb8KKnL9dUM5C2BWqpC0ft0GvauJ3LLLqQPS77dbUABOYlBWIIsGHLFnvxXmOB
ykxmzKhcpXGFrHk/p8d4TsPAr2qh4s0sJzctIdVXab3uDMQCLtmEKstEXj0C1HTewxK213DYsFZS
pQz61g+jVAXoaQZ+HRQl/QPVuBZZDQ4hi9qQGuRoPbFHnft2EEhtI56BVXKj7CokGy8cy2eXBZ48
q7Lk7uuIEqqlaqWF4MsKSjwn9UrmrjANckcbDnzMDmrcuKPS2GxVvGE3U6VIwYWg9iqQwvgEdgVD
xjDJHNf5B3hNQxqtZWsmSn1XsRqumU7pXoDNfp4le2SPzsqF3FF5PapmILFKpQFj6uUqfrofTCGP
Ulhmgx9Y2me9uS3KDn1DyS/ADS64W0gJe81E0TyarpN5S1Fxjy5U3zp+i9+YQdc2D+cL7q5nnoku
NTUWLBEt7tGrLyFylBF3G5oeRqOJI41u9batlPp+1kkhpGSmFTdZ1Y+3P79XeYTJloTsSi4ByBWy
6+lCTDX2AWhTyD7OEMn19Jy2wI2qfMPRdsk4+cz8ODJhIXJuAtD8g61+8Q3mg16A90pnH+XR5gHR
U7GBO1I8pvRtdwBF7eOMm/gFlOvrHc6xAYOfostyfqyxtIoeBQWExwkKEasYqUVyoC3a7rKpwuE4
L+x4B1tB1tzMEdNtp14E874+vBhXJ2HiYKGyva5Q0MUyQGhjuiIj3ORF3JSvA6tsvw5Npl4I869D
KdwvMhLIHssKr4toVVIt+dg8+WNmBL/yIog/FUL7+vaGeT0fQNALXBipbg127erLqQYseGEiU0SW
RfNYK4jxSGWk/UwbOltvD/V6bzIUtwAZTjhiImvxgmGKGowckslXRJPtzVavFKxoYmJ2Sx8EbXrM
Et4e8fUKLickLmEwtKDurU0GB+YFsLKbfLTo5Z3W1NKNOvTGhZB3fpQ/1y20zUmqT785RIEaoVXY
LRhSOvowPZF5SvJ0+y/mQn4MPp6SFOZ1p6PM6O0NY9xOPiad2NS0iYnZbzhe2HNn3hEaEii0g+6m
KGMtv//io06FTAvBQrR6gHWxL8t6kZIK6g/4pMCZR+fhwtqd2X6KTT2aCiOSHUDkT8cbU5HQsWC8
3I6lg5ZIkgMSMyssNJ/GS8fjucnBDMMNXbZJt9fGnG3WUXVuQT9JQRf5CX3jRMZ2RU7u2T3Fhd1+
Zldwr+ImsUSq5Ww6nZmC+JpZT/j81E3tcGfqUI2OarF7e1ecWb/lW1KAUy9ko7VtI5o0lCglQ/iJ
Hv7Og1gn2dG+doSkq38zEJc07qcUaNebXBJNA6lSEz6SoMWHeihgGlPuOgazeH9EYjdAOFvOcTiW
q7u+ZOd9bAey8GVHqe610tA2kiVVmLuM2oV39EcJ4TSJW2rb/3cs9fQl4WyjhrbFtbuurPDYg2pq
PA1cM7zpQgketK7tzW0uKQryldgqFqRR1YhcXWGR+KFrVTr0b7W8dTvYNjMtN7XrwHr1NurTGFoU
HwepqH43Rq+qaGflk+XnMxqs/tvvZq20wTUHt2z4tVCzSIOstYGo1ERJ1Etl7xuoRm6ADLc3qPt3
XyZM1DaGgzCnhXUgwGB9lo5qGwe7ydKrf7EVl8VcBD+onq25VGIaUMdTmx5sEPitUCXPhWgjrhYq
44WhznzIS55HpoNAC6nVKmpM0IlhGsNFrLM6vSnAFwM3DKXq2IAMd6tIq/82B/nH+sDZEWkpILmN
CwMMh9ONYhS8gj7tel+nbLKPNVPsEO4AZhmCbL/R0iq60MI6Ez50EhX6OyRJ9OvW4WOGQqir0+BD
di9Bj03A+FQzubBzzkwLVhIdJEgcJAFreYcu04OpH3T0jZNK9pMhE4c6TZrdLMfNndQiCfv+napj
+mFQfuVKhCjm6TrmiZqYatmNfrjQMMKpFoCpVGDfSVJ+BOYhfc81ROqxf0VgOW4c54ctSIIufPd/
OF6r754cjho9JwFlJ2NZ/RfHnIxuRts04+hPgJDwj0M47zjqWXSnFXZ/PamR6pW4srsdupUe7XXd
BdXe3HSLhH+oWOhT62F+ExajQU23i7bc1cWF68OZyL60nmCokTRBK17vca4qwFykwa/sKcbC1ZTG
HWZuyn1RDMPPt1/Luc3G5ubrXbxUYfidLoczhGir5vnoyxEYj6isasTkjHD7L0bhu7Xp68nopay2
9CA59qxWxUjRuAp2WZuUh8pBafLtUZa/5dWrhUFEuke33HJW6xYDaRkqzRn8dpqK+0zG58OjKw/6
O7GG8cps+vwDoLMAd8Kkdy7UJV7fiShLkKqTXyCXZayvJ2Ns6GNWspAUKOb9VMX5McPdGbhXEFwN
GQBWoVT6j7dnfHanYBxto3gA5WlBFbzczDVKVn3plGDPuvRzAz7fk2XAeKEz55u3Rzq7T16MtIST
F59NS3UykUtGKvoCMwrwzzfRnA0Xqhjn5wNri5azBgVjHSNUHRNHpWE+Rlwh8SXQcoyRFYMgkslf
/sWMYMhQtaDJi2HR6YySNBC1NBCP0iFVttMCm2taubowo3PrtpQ8QQEtlfZ14llbI7HeaEdfHwax
UaZIuGk1XpJHOhfMX46y+r6wZWxrRYN1knMFexQlWj1joIHznhxrX4UKKL+3F+9MWRnK81JiZeOh
KbbuWgyKPskoaQ9sBeRCQ92G14Pk63Dow9z+PDSOchg1u/mCL1/2pKagtnG5ja/1fLLNC5/9+WeB
M0xeD+MPjYnTN9kDwHIkvR38SVUyYvYYb3I5+jwqVnOFBc4z7nB+IQCAx107u+YYhwi8xheuM2df
NMUedHhIlNGRO32IRASRPM4ofDYIA+6MXulc/O/yC5e0VzpYJBtLX0pBNQ7SP7CT02GsCuqyVbLk
yPFb13Mepg8puectZ2Vr+yryh/h2htYmQWX+h7SoxgdITX5RKcl9h82hXMqjz32xL59n9cXqVWoN
6JoOPqZvsysaFoB+BLK+qnlJAevcCusOoZ0SuwpIYbXCaUpaQSsDV4UJ98oh0AEVV2l4IdCdO0Q4
FJaaIrdFmp2nC9yIAbnoIRr8hJxbuDFwP2Qrl97Rgy6ngLt7GANHGWk5DTZGUr5Xdmt5wfRpVKq4
JICvBLHouYbW/2bvzJbjNrNs/SoO3/TNgQLzcFEd0RgSmckkmZwp3iBIisI8z+jodz8fJNkWaZZ0
7OibPl1VDskWRSIzAfzY/95rfWsJtdEtsX7u6yEhNT7Nm8sf37/vnTaWWHHt4IEaehsl06RmVWhB
OLlWX0g7Wjew1kMlNY/zMuXDTz7Sdw+G8I3tPuSXPw1TB1yYhPDylhaadhsI1KJTRoa8i0x5/Mld
+M58hBUA+Rc1Hv/Dbfz69Ml1lOLApRnTKHP0mMnE5rrG0gvXMxLLE6mc8DFNydBiHSuiZ4IhpsiG
1t7Xu6WTyGQtqVO8FY2wKcj9UH7ySbxXJHCprEIHg1698madrtMatf8gjvRYRGUL05xU07Ezjotp
5lu9XENy1Vy7/vG5fu/hsJa7hLqqbGLeDjjDsI/lNGepnsss9uKoxdtIRGSvax+lTrj98cHeu0kN
PnimIxT7eL3ffP5ljy1tZhVgji3vldokiCHR+p88Vd97S3yArINkclN1vblJ19xIkbYST58y6u5y
WUuvgxLenx5GNZGx4vB33pWimgqzjRVXt17h31U/g5RieI05b6Qo4IEo8uPSDc3Vjz+691YeaL/r
CBHVAX741weJ0Zez52BMUndE3dqJlAteOKYZo4ymewgE1fJIRCWmRhylv/N5ouaA0GsxL37bn2VQ
OSQlWilXCXGCRUDm93VFjJuX63CC7VzM05sfv9l3rxNmtBAdETFK2pvnRl3CxDaQ5LjjaFkupknV
FYY42fz4KO+tPLwjFIUERcBPfPO0jKNGNsdYmtwgwB+rtJO1ZyTV7UT87z9Zed47e1DBVNY5WmUI
bV+fvaxRddTpKaaSUBnPUqyKN4HRFdupCQWi0nV5FwrxeF/IgfI3Pkpaz+LaHqb8UN/ccpVotEyK
BYo/UtRv47JSnDwv1J9sSt87YfR26MuxTYT+8eaWWzD0x0OmsLC2MEVza8zhqcql9Xeef8BS1knm
qr201tfx3a1WUcwUejVP+IwnybNGa/b1uardH18Y77+bP47y5oaGPK1ngETZ9uodGexinnnSYjV/
Y0/IiJjaH70Up+bNmalDrvtGpdegqcF42sdBFnljL9HnFolsIWQxJ1JHzMafKIreawqiQ1RAqFAt
IbR4cy1WRYdPS2I7MPYqHmqtqI1jQBj4DWu+vg2Gadi1CG79hQzn89GK2Cwv9U9gyu9W5USaUWOw
KV6xIK9PpLqQTixN3HvFAtcCEc+0I9e6ekzaIPbnpVA/ifKifCxkUsynrMV4EiaddgyzZPnJZuW9
k/39K3mzsCYEfFRptLAH06sem2QkbxKr+Rn6652joNDnkUfbhkHKW2QN0BA1BDXAZmgZ0gi4hbLg
sMkq6Sdn953jsMNgr0M5Ra3zdsxe5ZJc5W0nuZD68sNEuL1PjsLPsNTvVCqM1AFjrWJCBpFvbhDy
bOpGUyLJVU0Bj9Ogz8/kGhR+gxqKkWuoYX5DXeL/+LZ8Z71GFESPFQn/KpB6c9SGFOg0CkPJtaRe
POZsGz2jaOYrA0P63zgSLUAKbOZdnLDXV6dpSUuY4Y13x9acTwhEqklKxaEa43b/yZPhnROGLgjC
4jq6NtFovj5UPCbVGMSmRMcRjMBk6CO+pChwf/yG1rXkTfPLZJ+LnESn+0QP7PVRzEYLmgamGpmz
BrotS2+jO7FtMpJv+iEN6VgWafGTd/Zetf3qoNbrg+ppG+mdhaUE93JPZyOKZH9QcRQv8WpaLXO1
8Ml4yj1VMFpsEeYk+aS4qLdyLJzALPbKGHhMSLT8848/jXc/85W6peg0t/HbvH5hvdIjaaO97NKn
qE/mfM5cGhPdT9b3d49iiat6kXr9T6yhsRiWpKTd7U4K7y5Ls9BrkrH4yZll6/enc8tW4Uue9io+
YFP6+t2IRj9aQksDmqg2MpsMUDT3C3ZSVVo+KjOWv8xsUl8bTCaNEHqia7K7ytRtpchCT90HxVko
MJpyOsg7ApwDqdOu+7gRQgLNzOJ06hdch30zQAYY6tAU93Vu4UAHxmjqu1CRk2oTN40RunoYxtWm
xJD3EEwVFmuMgSUxJ8JMYGsQTfN2WfqZ9krXyuEhj/Bw2ryGmUj7YiZaLW+EOfXzAG2aS74bBqG4
mZDiiAmNDVeSwxa1UAv8ZGrM1vKkMYtBeRdqZnpA88LDrFXLzVguCT3OAuavPZk1kWTmoI6hR3hc
0O3Tca46J8asgm8xghzMTynhH8mjQfdS7NMxtAmyzWUXTlL5sYGZJ28LMoiKTSvR5CSfNtEMrxmQ
Ldmt3Famn0lzGjHbKlc/TzQquj+MieGvNLxsbzZ9O29TpKs1Gk4Gfyet0mahixIqDJ1BrfSrYMIo
5KpTN+LzNK14BKmdkNKgxbJc365+HlgtSc2HJKW67KZmu1zI2jiTf5xNBBexaxTqTdSTiWbzdw3C
lwnuu5PpAOGwAllyWtZCda9pLSFzstHsqxkvBT8trkonG8mCLOgnpZgG5lrYCwNlEUCHfiF/M9Ak
OwlnaybwKjBpl4dKMpxkMsmWGDDbFkhmrHauZKYMBsKOKb2f9XpKglAQGIdEN+ADqcEiTz5ZUOKd
HObJbHdaqpzF4RyB+onkqN7RjUuwu3ZyKzv6FGX1ocanJWNfb5vVM93XJ5YSIFoEkriAau1Xq6QU
DEa9HUxwz+eyUQi35HgM9wRTw4U0RinrIe8W+tPMxfuom8V43kj4U818yZnpi6Nss20SV8dpMl6L
KpxmKLrNuDdKQAQ2wiWJPLOw7DoLbXE+gQ8wQ/NM7FpL2I6kk04fe9PsNDuBgoW1tOsIpSMzK0/c
bBCVz1NBRhwYGSXxB6ERPpfEmqqQRzABgWQouHhFeGOXrMnAKJZiye+0HMIN8YV0sBxatdFDklTm
DmBt/kKOUHwcpWlIzoPQUO/SGBYkOiYI5jbRR5HoQmoNGi6eHPlzbnUYq8cQ2sqOVLmW7E9tju+K
Aeg88pMxKI+TTDSiC5m4zpzFiptPGilBpZ1mRUFOiVENDx3Q1WpbQzdLPSMJtTvyB8fBhz4fyA6z
OeU8jSZLY3oMYjJCpCR4XWYtrR2pM/cn2X85OKvUqkTPaAxSLGVhsc7TMBPwiwe8kBi/V2hnnLQ1
bnKWPjXsm6AtKsMTsBdBgAmmxTEBf6l6F2ORCG3TqBZyhqIkTt0JYU/jIUCTzJ2F/1x0Y8ukbiss
wEJO2y7xUea2BioNnbJ3hgD/hgMfoBDgkmXFzlJj8mziqlAkr2n6KrQbwI+RnU01PB85TEip7gWZ
qfwUxT2hzWJaVO5oakNyqsvCqDnx0lgAPoWIUBcByBmZW60SNS77oOJeHkXil/shLxN/thruTlmM
zBwt/RCk22bUe5hJMhZqom5YH5AUBB1qOUspLqbJ1K6EaKxlCA4LvndIu6O08kRjYrf6FlpAgLB5
Zu2hv2JjfQDto5Xp6E96A2+VOFd92edDW0iJm4MeQUjda2RFEq87CYHUPqE9LCbhQhTGRYd9BxNZ
yG7KKTXJNYd4KbeR83+KGvOiifTMHdq4OKMhaV1prErXmtwI9DiJq/f0WM/2CZgJcBhjzMIC5qup
DflmjqSEL5NofwO3q+KKykqh+Ekp+CeVrYmAhiEeFgz6lKiS3mw4QxSjA/AV1U308IqPC7KDFMyA
ysTMJaaF+rNoalcJ0k88oPC1JwKhAaicbYtgRKfq25svJcW/DNC/0pP9rrr6U7D1WflL/lj8W/tL
9lh8+t75/OX7vjqfgT8ixSahjB07Dd4vaNVvWEj1A5IhWp4sVsTqsMH83fmsSB9oOKEqkrmRdfwf
1KzfnM98ick3eR9oWglZwu36V7CQ4KtfV1AApjG86NT6+iqSYdz3uoLKhpG7XaPpg/dwl8SHulHO
wqp8KisZIpmcbZBYHtF23PSBua+UbE/P+LQisFNNTxis6dC/xI9GJRmOoLMGKtNLuCibOQ8PqgOM
cnFLk7D6+LHt5AduwtkhvgsI15xVDnd0s0Goeig0WF5ojhxZrR9l1ZflbXJlJeewbhrWHtWeq01g
ejq5cnuros/ia+a+No/nnd4xAAXN4UTRgX5179eqR4AlNU/QObIETckWug0pmnZrgDzxWABFUlkq
T1SB3Byt9AICTlxeBskJ5VtN5FfgprB/U8OufTk9g55iqbvsKrtKXJ5vPIQ+1zeKeFmfaqINRJNf
lVSzs+WQbbKNdicERNDb+YM5+9UVdBLWnmtBcvBa13Ck4pdIuiyuQJhd19lZKdzKacc6v9jUQ6Et
KOSakVZdndaJLzamvxABLkykjcdQOUeC5RZ3l00Hxmhbvb8gAZF85bqHuCnZWZERF17ako/9rJPR
dDv9/fwsPAgP87P45Xfxy+/rr9Fj9/nrr9Gj/Nx9lp9/+//wOXnUfM1Xn4fP6rMGQtAe1/Q6fT4b
2k0wbyy/Tg8yOEXVguYEt0bpGfbssyp/yCCXbMTRAvn+sZYxeuMRtuX77FElKbLP7PQa3c7lJO7S
DoqZb0tOuYsWD8DnSPBPw9jqHEeVpG3GyOXJqJfnTe1MyzlPNSZM/CxD8vl1peqW52azNZTSXmZb
h+zIL4W2iQSP7vrHyTEH+khETM7Osq/5bn5PryaHKPDesq2HwVHP7cbj75mPperB2jIe/LzZJtWz
bJ5rFfyq2VNEPyQW0aAq2wBEmo+8zwjoCVuKzoXcONrq9XyMngJxY7XHHJZhsZ8ol08CjK7bqIfK
1K5mzctQeA7b81w/yLus34Q+315Gt9N0OSkPWrE/6uImEe65VEO1dpm7UXpBQRkHZ+XwmXO5QcSP
nQLt50oWG3ZpyrTCidWTRmtsZTpG/VYZfHEBPu3WglfwhkttY8C6PuVx5wig+5wq9LXgVAlOqwOg
mGkDzKc7mBcPGoBJi0ZG5FjnTbfHyBqW3NTOLF+3wrEdeicHr4YBLBGPCdGgn6Pr+OzU3bgm1f3n
TT25pXA2Pp4KtkbWqJ1axAA7y7IBVkpc4KA67RnKu9ZtF89SDs1gZ9fC+RB5/ESZ2PDQa2dvAmu4
AjnlQ5p/DuI7ahk7ndkWH0ZHhU/KNqVVcgf5ui+DxFMFzdYwcIAuAJFGwm4sMsUStlZ0ksGVleIn
+DZA6/ZNcki7QxH2dpUerIZHMVwYXpvVedVRfAQTGLMluLVA1F3m9eeUioL4pDybPAP04OWid+x3
0FsCHzFZYM5ldZ+04rb4RLwAbEqEqwOZ0WxbOsthA8l/m5/OYZzy0jijiT3toK0pDAgcyXhIA+Jn
jBdrFO66BJbuNqsIdj1ZNYjZGt95HUl3qqnxTv1C3KTFbSHeiplXIbs6Mx/lJLbbCM4bpeGyH7MT
ZQUrml6vj3ax6bOjOF8nsqNWmyE89KfG3ch6KNnlRX5hEYENJHbFOq7/Upz3p+3plz/mz75+RWR5
hYpX2Mu6oMFj+fqP1jrtS3mK6rMddyyMy8lyN4MiC0l/Fu0FlhwyXng7x1o90wJHmp+47JETCBNc
rdwu2jNtzriS7gTRgxcQ99xTNeIxiLACVspMBBe6uKFwaTSCE4a7kHASlVdhFLuWEh8xAZR50Lbz
PgA3V+0a7Sb3gtEbTTedDXhZPUStQL8HU0zMlK1Xl3yqheSsWDCEPoSn28WTaQcc2YXRtViyQzjx
YDeWX4I87G3YdlZ1n436hjkSmyGjAg9oW4/6IXnqR6dOW0cFZ0SQfXhb8kwMQGcVWzNxDYOadLOc
VTPaUQfg1yTfF5ABiIAFoiM4wTR5MTHvuciDRF68OZWPHdy7nIx2oX5sJMsr9ho3bdzdqdrkVYyv
rE7byMbiJWWwQar1OdQyp0pYYtWcKNkSLPHopvJNIKVPPM0/EuFrQSCabBW1RqylbrM2BdG1Bj04
JLhNy0IyrsLEZXBCS7HNXnJ6Vdq1he4JWXWyEta02XQVAd9j2Xjj+HkMD2Z7lwqjT7JZasdiRCv4
KCjYsyJJjW2yhV11ji9irVA9ARLlFC+W0yAvsaUWVp51nk9XUjjZmFm9VFbZ5dX43YzClqswt8dh
2Qip3wvTgyYNZ2kiHWBZnRvZdJtn+ie5UA+heh4Vj3+9NP2fRt1ZRZhUYf+cu+OX1Ju/XPVPn0jT
aeLn7vvS89t3/1580h2DGA8mY21U/84j11dPGHZ1pt/od78rPJUPmCghOTM0w0PJvPWPwhPkDq4E
KtkvmPK/wCJH8f+nopPVjCgaxgJYXgilf110xlUNdphBjVMHZJ/Xua6Cy0bPgRtwN5jZBjbhYTGk
O1gnx0Z9YWrTe3NpnEJXV72ya0+0XN/mKEyAnZwLgr4vB/UMbfSJOaa3mB/PxGi5Ia5h4jFo7LN+
9Iem3UopuM5CfprFcN+o4mWpMo0QUqtwkBZ8ysHm5Rg9bLC3ugmCym7z0c8yIIFlkjwZaaq/0Gdp
E1teZOlmIh7B17SaLaJQavvBNDpnTCRlN0Vrgn2m97ddikhXkbPpQZwDKHBwIx1BEsyLiO5M2j6G
KSkaKCGpLCr9uRLjCZyzRje8afN9aI3DpqA7cc6eN9qqSUvKeyVDJM660NzpSpJhP2/0S8DZV6Go
lc80MtbGDfMPQRbVsy7ptU1JdBHGWxrfGEJrgH5pYWpbYtfv6pxlcO4t00lUHmW5mQFc1hoZVnV1
pH+2U5Ipt4OkTn0DE1TFUAJ0aYsyJAu8puTvtMa4T/M2vLDyatfVwH1yltW4GZygTH1ryCnY+xMS
zZ0k13drU8VIT9oxPTGTYmcqjQNmu+26XWkqdiAWG6EpbVNbzuK4Rp5HsZUE0e0cDvyF8ixSedxY
TcfGo2qftNDYFHJ/5NR/nKqFrOfQkcx7WrubxartWC12S+a31EKCcWXk1pp6C6sAWDXvSe1aJ7H0
gxQJqK2n/kjmbvGxAstOzTgYXQtUOayeW2XR3ESjRJXUqt1JcpHeKp2M/b0IzpBX7YiBbjZTIT5M
+CluVpIljD5xOwVJco4CXxHKvRYkL+pwAhl1w822MRLw44JMyCgJJldDkhpcwM9N2mZHahtt2/bx
PsGKlQa8xLweBMaU8PaVYd6kEmIreNafuA4EZzFgZ/KyUrorQXWSZ9l5Fhj5KRb2jm2VdpgQ/e8U
dVadWAQJa9StYZtdeK4uS2GHaQR40Rrvg4g91///Cy6JrD9abu8esyxuf2GL/8um7/r1EcSKE3fz
mgH85Xu/LrYCKrsPuOpoqJHc9GWZ/G3F5UvmB1wShKt8GRgWEDGif/wqSMoHtF8stsjtwaN98eJ/
2+cLkvqBEc1qPEOGhjIcIchfWHOl1wNEDdM5bn96CquwhFXyrQQ8HI0+jiWxu0n6pACfquTZ2VTE
hki494QhZRQbnPFhmII7kIenum8opEyRlmyn6OkNSQn1WcYSdinN4uK3htJ4332ox68DuV+KPj+W
cdG1//j19Zjuyws0VOzRACdQw6NxeP1MGJmosOkl0I8O77GS5H5P74pIHrLq1d2PD/V6avTtUEyK
TaacaEX1N4+fbjDGINSW7mYW2Ev1YxN6IY34n9hyv0yC/xg8rocBYQH+DPELAcokk755R0uto0/K
o9uhHHtf0ms61NF4nGp6+Fnb1uyW+2q0O4jc11I2m2eAjE/TJjtpIvwXuhQWO6lPF29ZIu0qZ8X0
BMlK3WSeyUQKLlOjrk5o4lfbJETZUrXgP6O+1lxrsMSf9Rxft4m+vhcuGzqfqInpPb35yEDxK4gy
2ugWTl30yegL5ThGVetYsl5s9Lgiq6xH2Kzmhturc+UP2eKEcyqivyfks6kWP2vzhur8WlOHxGPu
Gn89qf/qQv6KkRFq3wp/+uc14XVfPP2ya9dGZPv9+vTH934DMWof1sRgEIQopRGArZ3FbyBGGpVr
kJlIGMKq0la4a76tU4AYZZOagRk6M13khX+0I9cvkfhIE5qONF5XltK/sEqto/g/7hiDAS5aNOwA
1J4slGh8X98xkpzz+NaYOhjAadMeNv1YRveJkj7lfdT4FrKZDTOy7z6odxaeN0vj16MiM1PRV9Ci
Jbvn9VH5g1gHh6zBHSdHoQPERR+TBv8c5/tBjc/mpmRDqyt+kmdH9B2GQ9p8fJI20U1CFehS5wJ0
LpJvyZD/uqJ/NWg7A3+AicHqCzoAdd535+xPffb/vPSuvMtbz/2vX+5e2u6lYffzNonp3R/5+y7I
4lpSuHhXDg3yr9+u+TWZad3mcNGzbUa/92onxFaKNF/Sl1f/5uog+q0FL38grmkVka12yy+bpL9w
zXNZv77q3/ssvhf2AZFSGiIAJCckvM5uNG0bSnrkoVdctnEXM60bh8jHunKqZcJFog63bPPdPmQ/
r6nJXlQg6zd94cOYIDgntQ0m2r3VnqV1mz2Y5hQ4g0AaSD7rpAfKIUKUSb9TUCvacYbfbJbY65jN
rJ6LqYUeLV4+Z2ToMcUtNjNE4oOQBTRTsOaIWX45VjRK8jQKLvpuZt48lOqukujmWx1tgxmNB7LV
KKDPElNADGVTXzYyW6toIl0y7uPJn8eVS2xIsCwRvZcTkoKCtlRuqhtrKO7SJKqOakzXVoPEY6Nl
uC5V5TFq4rMi1y/FyBhsTcSSTPYOdrXorFSMs6WMb5HbXCSCdGBmdhrFst9o8+Lladsf0H80zqAp
eDGSanE0mXCExrB8bAyyR9DVqVLln8UgCZwmTCRHneRD3i+HeRHR/ao1bcHB7O1RFF/aKHtsA/0s
jKaWiYUg8HWBMmVqtA0qBjYWrbmDmIyhCRXHoajo70gDzb82PVEqINNBYV2lQbYrLfO8l8PFz7ty
emna+jNJtC25WCEbvHTedVLmtil+8oIsjmDaBSnTT9ktZZIGEvao9IzGwDgv4uxzPzeLTSxcxw4n
h1dmNNW5vpSbsM/o7SUJ0Q9KJNJLa8Ou3cmziKShEdSzoqHfPohJ45PJYtg9RG2C2qdt2UrG1Sg9
GXjZSK1o4/0cR1dRKCO9NoucFDBE0UyHA7tHb3JHmPZNHhnIHHD3o50HxV5M5ZEAqPLQNeN4XDSS
iwZhFPZL0X5s28jycygXppE9D4VSb8hgRDwiB56qDcaeHSCp7ZC3T1ppJjZSLHxhmG5aiOKOlHam
6sgVcwEZYHsi2pWcbS0jP0+T9jqQFo+ynWY1qSjNZ3xNG2xNDjkKfo32zG57xemLyBuq2I7Calcy
V2nmh3qW7LSvaWXrTjsXF10h+Q2JGkNO/mQoO4X4cWCrbCWTpzU5WjiIOQong/ZWnWjcHNZxMjPf
aI5iNPljt0+seGOdpb1pZ3oFaYeUBe2UvCEvMMkgEATp3OARbENJ8URkKsWATPHmy/L43/PkWH/K
cwmAPQ6jrv33L6l84Uu5rrqv/sP7ssm56F+a+fKl7bPut0Vu/Zv/r1/8tlW6nquXf/z6XPaY6/lp
IR6S76uUH+6//iN7eixex+7x978u7bL0Ad8Bi7sEPwWP/zre/FrOSNaH1XSKfRvHEMv/qtz/Vs6Q
1MdajyVunaCvFM/vlnbrA/0oVn12ZOvclS/99q6/VRJ8YP/UIL9uWb4rZ9ja8ePXwS8UAnYA8toG
+06xXfd1XBcdF0wAiuAiLbqsto0hEbySaJWfsTXkL9K9V4ejOEPlTgEHxhrl3brt+f5wGhoYau7I
6ZpSvV+sLn4Safygv2v78tQU1L7bjGaBOKzM5fGJsYqJDiWUCVxKZh3XTZEFC2u0lpxPwRxmXhi1
vYXoqEou1B5zkRt1eiw6AQDIk1bt6OzkRTXuhl4sCicmpkOyJ0bN9ynYSaJE50Cb6BnJzeyEgVQm
tiEn+a0WNawhEm2vi1RvyiN6+YHXAvOexkRsMErBgT+4Aq3t+yaowt3IjKSwIxirptOqybjAYawq
zRYbFNIkQgXyg6UAzHPm2YhuW8TmDFyhiKIxLvKJWA1NWEc/QqfkLjUxYgg0W8NZ2GTlHbnb+Uk5
VsllWBhNsk2UWR0cOIsVgraxhmYkotoUbKGv6+MwGHIIgHGWhpfESGvd64AVPhC/qZ1HQbSOvXkO
3JttL8z20GQygW2ZPOqOsBT1Ld6UKd4KLeRkYh/C+cJIscvgEpXRopmVUH+UVSu4iy3M0i57MNIL
tYL9tx2KC48gRRzHB1UkbNYmwcC8k+dhUhBodflTTk75uCnVmcdlT+gNk2bRhEY5hZZ0MQphrmzV
Tms1BmVSf5Eg0wM1Dnetc5Q+NhnwGeoAoXTSezKZxsY84aqtxLUksK6h7kZrZhzLMsLCqmCmKRj6
QzSxV7TzTlYfhbwlU3LN9gs9LCRRQ8TMXB/nsRuekgadPVPXpWO5jvsJCLjaDrWNPlW+YaPZLE66
TOZmqOsl8oH/zxjgxnG+6SrS/nj/asIKqurDObKWjASAIWcoHESlBlfIogdIAMnkK53avMTQDAsP
he06KOGSOZgNURSOTEvhU5gIiWTP2SxeFzA44tXS3zCYqQYmepLYtIw4sqG/V8f1USXPEZRPhUeJ
7GWYOB942E+1HUw6FqOmbNiaoCRmeqj2s6zZgTpa+S6HEQm/iXzEyMlIEvqcyvqM7aqTiY9JiGK5
1YI4v8nEhelNXSaI/0urMmwxCki9SM2ZeOKJMopRjz7XV2FsmmRChXlfbnqOkHpyqsqTA/LEPMpK
C5nHHC01deo67VK7QpyUesOiEAtpxVKk2JqaLhXah64lsnjRlM9d0OdMxoiG0IiOG41DYaSVgJQp
QhlB218lmlGY4QaO4mwJBH2ESbzr8H53KLUQVnmAsojh0TDRMP1Lm32MuyL38iom8XJRhp7gqUDq
EYbVVjl7jRF3jxUeJ8KDxLA0PCLUsodx7thhyX0VNG4Qx0boqUuovIwKOMrTpCKnaDNVTVv6SyTF
2t4SFkajzMNGTwYdU2y0uO6IMVmHs0jMROUU60ZaOyVRepSUTdSHttIuTLVVPdMflrX94ipJIyMU
MeZbI27F6yobisvQihjviU02HDWLaFNvqU2ZcVWqGLn73/go/v5J/O//0+ZUbN7/eT/iP4pPZdM8
fv+Q5+9/fWhLHwh7QLZNCi3NTQwFv+/HpA84F3lkWvT/wG7gin310NbgkmCgxESmc53/vh/jeQ4n
CwmTBDMLdiqNuDcP6R89tL9AKr9/jNJ5AEBLOUHtgD9HffMYla1CYEFJEzsISvEphl56VKdysmeK
amcR+9zGPFDuAma6N4ORddsVl0CDtDrUwM59KxMY5844dwhqJDKFam80bXXAgQY/nqwhXNxeyAWH
sojRUzINz7nYPGC6GNxBmC8CrlDfoD3rTb1F6qVcprtMX4hlbaERD6HaPDRS/FBP5sdqpFYuSuWE
8MUbUY+UTdHNkR/UzYlk5oJDFX1T6VJPinfyEvBArEtCX4jpdbFW5Xf1PAxeW8/GXgY/4ytyN3tS
LmGRF1rT7qSpe1YF8ZKXkp8OWCTGcmzwnbHzKVRkwU01y+fhYsabXEJhVXDjOWwgeQ6P+uAGQknE
19iddOg0NyQVFlDS9WXTrd3WqlQ+EUDDcH40SaDUcp/sxeE6yapLJaw+BSl+Y5SrfNKx9lmYpL05
xdF1kDbqlgV5a5WU/QzuaqfKq2W/EK7z1b/wlwro/4351ygLf3RXn5bF43P5/U395Ru+3tYGdyGM
VWhoVFgwBtf69GstzldEYBhoNph1gI1bUcu/1eIKHRhc9oCu11gF7t4/bmu+BGWcJjqyJ7SJ9E3+
ym2tvm2zUFMwVJY1fMSsPKwzr8tjIxK1mYTSAf3xBQGbodufXGgu4rBN5CTusD1F80wla4dXpiPu
CXx1cz/2DbKMN0vSOlgMTm7DQXYoe33F77yhsed7RGX7fhPlbrIZ7+ctg2Cv24/hVtP30NqoPtuz
29Zr7Xybbw3P3CzNYW6YbyoYiLdyfivO2xzRe2cDK3aYzXGnaZdsUAlPdlhDNoNrSt60oQETPmhu
71z0vIqL3gk8y838aKd7kR+7qV2eRBcKsYrzoT9BDtPbt70dHcQz+SLbibwdzR428r466L7sV672
8URwM36I4Ip36rbZZ578FG8Cr9/ejo5whabPXo9AEW+co4VUDvC/cchTr1wOH+XT3untC5IfPekc
mIVm3+4vbm8t+/Rk/Y/ZaQ7ZrvUeVKe0Dbs5NIfSnvdpxqs6ye3cvt9cX4f20+RWh87tvfyy5A/T
2xpVqVE4TCpPRF/OSC1048WxUJPfRpsCWAE/27AfYvuaz8pOdp3b8WeTazxbtmDrhGraT81HxU0v
kdjZxYFs1rPZSpz4htntZaw7sZ90nd2Ho2uQJK1c1M9YwHbVtjtRydpU7VLZSByE7ztoF/ExdCq/
3fa2dL5ydkKKxNyTz2Pee7vnH908H41jc7+gHzLd+BDuuA5uJ49EPVd/yPbI1ZVqs7ZxUAxRVx9r
N8uOCPuF1kkvqicVswu18Ut1LqWO+qJt6ove73141c86GtfUJlGM06Zouwf2ihq83tqdOdfDZC8v
tAJRLviUlq2f2tZdgQmFCLgbhXfDB3fKDF72modwN2VuGu0mQv12xyLafWymXfS5nxAVUVfbhHJ7
3Ym4IwXo0HycH8bWnmSbOTijeFSmEV3DIXRJwpZGv0Zod2hFbxjuFoSv2Zl1gZ7JrXzzrjqNDvKp
ckXgtd/f6MZReLKeSiyEIvIkxJiio/Av4j49i9z/y9x57EiObev5iSiQm35KF96li8ycEGkq6b3n
0+uLewW5gQABGgjog65TqKwOQ3Kv9VvpQlWxm0qnafJlt82OdKnJOoWYKNpcft2yVszIuTbT0dyR
i7XqLm57zfaWkjH1pHY7ZszEcIa/EuU9RiAkqnpQvwxfmGr0Y49omFe/m5b9MKC03KpeuI+v6S49
6gM/FN74K73vlU/rej3uef2NKz83nsQjgDMeI0T8LlVO/cKmQ/0Kp1n3Z3wap+IQb+xdaEE/uHQf
77OAtlWnTZxE8vUfUCauAWXjxZQ7uiTLgL7dKiwGrEuTJyE2e+eqQw2S3JUrk6f+4bEihs/yTxo4
vVM642bYaqcRpaxnWK7+wxuz0fbFwRBcl62wHTfKqKh8fDr0VY5edFYv4asUZN7jDpbV1+UeY2vD
l/XN6wrdunSxPfHcMN3xPbyl1+gw/xqW3/yTvoeMSmhXNE6nIuHc6psyuqNOFgstuZ6yXU5loLnB
4i/+mDj9bvUudaAfviWnO3HbJIf0NzsbezxrxlfpgZ39C0s+EnlyrY/8u5Ccdis+rtHJ/lLB1xwq
ncWTek3sVzXdjeKDYhZUKjf1JD6sY91S9lY9VNo/8k5ZT9bFR6ywsd5DRzoVR7AAp/4W1536tEEY
e47/1LN1HV3VX57V/Zli6W0VKA3Ng09mtkPiqb1pLW+oPddI0beZx2PZ//qKt0iL7J3sPMfb6rpP
fdW9+7UTO+fF8/WbiP0fSrk81uZfceRXjuxp7+XXh8rDnKju0lmC3if9NYi/MBo6Fr+juLM/+/lW
dxGfHM8iUNxz6bRvXexpl3XPW8Ak5ha76jh4vW9dqp3MH0Hq6QAsuoZnIibkz9ib3HDyM+3JHi+I
f+5Hxc2dvNqigbHVnYbc+GR8ZDst3Pd/uu7wy/zvw9z8x6s4928LlZGHfENt7JvpI41G4IhGujs2
xykYBBd5nDuIusUeWTgVVa1DHmdgOM3Av3q/2PHLow1Zy2OGo6rfo64NL2hYc8a/zbAEg8fPGI6+
yfUAreBquRRR6/JJ+4nQC9R6oPrRVd98SCeF94AlJXZw4sQbrkrP3Cg+qKP69UrM3P7Z3f5JO8RI
4mAcrOD1XK6ohl16LfQvFC+7lnPTPCnnbHKXa8JHhLbdw8Wyefyv96UbXYrSJ2csL9/coPmOXsov
AOzO3nRHXpT1XvJJTsdHKqCDWyo+2c3nErrS7wid2GPQRBZ0Cf0bmRoTx1e+WZLLGG01Qm04D3Ne
skSLdOp0Fg21aKq3tqf09BJSMmxL/+m7/389Xm7+Veev4l/3HxDtf4ds/xOk/e//9/8PBFdhS/o/
bIPDQ6j4v2yDjx/4b+ugiWoGqzD7m0kdxyPV8z/HRvvRDMjcaKBcYXoES/0fY6P9XyDrHrkl8n84
Zx7ai//GzmlUDbJfIghnAiVdQVb/b8ZGKssedqr/aR98SDhsyEGF5KsHm/6/52KmUdLH1jqnrmyP
4b4bCtfO0a1P5nuILj9QzWZvY0lBoK7W8jaZtZ54+U8zSXHfidx4oInxi60vw4J6Pc5eqfbzpYY1
CbHsFL8QrInjINY3If4Pu1BRsiW64doZU2Au5iBJXrpFxQOs9btRGf0WpMaghcdRgPsQ+O7Q8Dki
e+87vTqq9nfbDvtF8JCKw8zR5jbzNBCvKkI4AqQUzfV+NrjhQatPdI25emfdGpSYpXaXFDJ77cXN
JXPXFLhPQKsuMZXTXkhBtwgF3soZTbcp+VJ7IrrSaVfJKzIoyHz5mKmNhXfJNo2Ckwa7cEvlsNaF
7+MibTG6xM5MGn6CwaaNPquSB/S0V+rPh820Tqx3I6OaIXPIch/K3xp+qJzvo0RbIvJpdWvSIDx2
yN47A2n/IL82ebEhVO91yLSfNQbqyuzstVr3AlVzYmd2YKH+zzkQ1ZT+CUmdD3Ymbc0RradiB4OW
RftJAD/a1Ktp05M6hzTYl/ObiWaws15M+2I2Le9Tt9yh4GlfzZc2jVVyjIthk3EOrqkZ3yhZCtpY
3qJo3+DDO8rzZzym9i2nz+gNy13zotB2f5LD6q3vhfNIK8Juy1lp3ZWeh7b8AH3rfZ9VTtU+pzGq
P2g0tNZTjlSIuct4xOmGbbXNK+Gb9vdqoRDq1kNPkyqFarXfrdOeuO2HKF7dPbx/o9Ukbw9nZUP1
OLyg3PpWGj+V6/I8aWnzvRJT8c+q78CBjj4vXwAddPdZ1yHNry2pY3lzA2B5OFUdeF/PVufIKwog
6qIGIHfMYj0K4ju6Vnsh8q97m4fydckzBseiLLZJtaRBk4YlQn/GlaFSNrOquLaqMnOPrl6+siP6
k3JK1vwmjPpghBLnJMDKg9mLU/scKrITFpGHFnJbpPqttsO3quIjXXCRZ3stZz7NctwMxmaq6Hcr
KGSKTrWxC43UVQsZRFXbzlKFtWBgXCpeLWBT3fxNo8KtqkMGWdgVccVs7ln6QRdDAApyoO7Tse3u
RcT2c5L/rNEhWtJXgbQyrlAdZ4MvOEaM8XMtvu3uZkC7qzH7XbUZMKTFygx3ccDNR4UMxe/Y3A6T
1H8rIQvT3ADbxrdQ8Psqav6mhWbGmrxGDBbsAmWTvDaLfG3hUpeH0XrVgpX1RzFcdbEViPMGb88+
t8r8aGP6b+z6pTGiW41Ed853ZjgKQkGVbdFVhhth+3dE2tDNOEZYX9QZxkH6m2nNPuhWelWy9qQ2
w9+UJJ8FCj/Eful7Fa3mJo5lvxnVsy1wXwxS0nhlqi8/ytpE72tdW7cpr5AYhCWN1zw3fPzDL7E2
jnvw++6CbmcI2qbUHHQT3FotBrQUm6pT2u1VdPpzq1ZPmTWdMrvdpHla/mXror/l5oR5jdYdpxHh
C1lX/HnJ4Qurk+4JiVigd/E+krvtGEunATVZi1muNbtPIB9orgJ+VRffSt5u87A/tIv0TK9h6prp
h1ZMbhqVvT9bYxSUMGBYoRbFjwZr8jQJy1OD6K/5CueBCZSq+2oUl1L9mxr8aKkxvw/agc5hN6+H
8W6pfeSPRKj9TuE0MyspEgY36JFlO+NVkkOYe9VscZAXq/w50bt9VNDwuXFpVT4a/p6mIZk5peQy
bSyTOJBOl7yuedDWi5dGGrxw2EeJozbvhbBwA7XE8BNswTmxyj9jY6muXeX4qWCCfNJU/Ka5C7N5
T82cgS18p4RNam3rqUl+6Y3gfs5NN2tSKI+bSLcjN0c9Mxd5knlJ5L3WY8C0N736U7VuH3FrMFqp
hIGAWBbR+GmkRUw7BHHEEYtOhyGJy7CuuGTVL+gCyPPSVxPkIHimsin3wgdrM2unHC/0HK4RTr14
Iy/veJZcvNEfMiil2RQRgnqNMI4VNiA3K5rLrOmJbAU/ndqjsNZjXaRPsW48Q/dCzct5lR/qwjqb
dfLZzTMj3TDjUcE5jrmPjLlEHOG0EBxgjtoLeWU6vRFB/VEkiRdNJR3qljd0R017bni+NkJ2Yzn6
REjvCYwAUp9tomp2UatcbIOkjGrXtccueg/75lPquKmb/YhqQIezHQp2LnBRKq+92KQdTorOzdhv
zEo66XP+kZjzzmhei7x9t2qCPXgKHjD35s4UqYtfwvI7Vgj/WRt5ENu9eTbqCAtZC6s5AgaRrzg5
3TQepSm7Cf7bO20lqaOIIoIo5tUtzHMZTRs6Ol0o/XOuWcz5fMuL/astbRA1gmjw1nJSHdt/nOcb
ajEOc9rs6BB3opoxA/Geq1fjuLPLjjk4p2+k1rKPSqpewqn81rAEzS2N31MResSRuwVXsLQaQdVX
4zM5mEGcWb9izgxPRNpvb9j3XkEiMUX9XuPOBxwRK6xQawSLUKQDiXwhjkwuFbsESzNXjpKP2ZB4
4JHa4dPT4WhT/q4QM0aVKq77RtDlZ0krIiXejDy+NHOKRMbuXcq7AGXI9zPbd10tMNOGN6WhQqzp
6wBHg+2MCexovebJRuNRFfdrQJV0kNFC0K/qoca/Gc6bQU3daqjpm8eWYYw7k/wdXBfNgL5onR1Z
MJmslZ9ZyqGqcMmlO0zbqSOTRrlpTD6dBqdpme3pONjCCT5Iv0NSYkPmb1WTHYeYcLMuDBDbbNbC
9gxacSuW9UGW/o0qm5JtejbuKaVonmu1uC3ScBHG/CTFlT+rYfGhahmmNOM5a/oPWf4rCnUzVH/k
ue6n7qBEX5E+uLFa7iZ5cGeJpJsmx0qKY4bbhk0sKk9xfRqtz1Ds5fFN4Y6mo9RNCqwRe325l3bp
N2CNWbq1sR+USukuMSS7/aYi4rKmL+RXyFvmAM9zwg9SvEg7PV4yUyNxQgeZ192ymreTEnNcFJ/p
Y8Dr5VLc21wnXFd3K9WCkmSbs8i6ERPKAkbtg7LmSMQSR5aG53SyDJ8ARYcAoj/Z4lYaskOkTccE
g4djtuM5jXek3x1mamNKo5DP0K7Y97SfluZgOko1JplqSzJnIMM1Y3zY1jkMiqgToJUSRVF1MzLB
+DZ/g4dtp3VgJceQp1hiLxJjl0e5U8nrHOhG9WoR1NBbzZPSnUTLZRCL25D8mXLmreBxdiXvu1js
qbO/2opIvLWwYqftMWOYwxvxdcwfvR8moUIOReiX+hTUif2mje0uYXQ6S3lSs5uGrOdE3zhqjMiI
QP3Mj8ZiNhwoXleeK2fmu0itygp6eXCKbq/qp6GYZR466p8Rrq/oxsEaVM2N4sF8slM13BqwK26e
imsFA4RI6abX7bdhybhjZr4TY64OSSo95aX9OS/ETSnSRbRAmNSNTdWvXjVeqLM4FMiz9rk8sQfg
8NTT52F9LTVQiZYPtOp2amZ78SpUh1SYk5x3e6Vt33oNQaK93PV4estMccoT5cA54U4wNWklH+C/
vETEJ1FVWyEJvIDrcJi7Rri1Nk48s2dHMswC644WxHEK1JKRKVun8aExZHyQABirsThNqwCyDy9p
t26JOGENT14WPnJpKryOXhE7XcvjWArL6/ocp/jYv1rFzKw7yKQIpusm1fBmypFO31r/1cH6gjDJ
P4yu7YdR8vzPCEI9R7jOeHiM5WbNRO+GZIiUHoeu7oVpqREfZApChaTmYIZ1so3EsmlqRd3CbOq7
PI28pA+f4eWiaz5LpTt2bf3arkgdnbgqJvMiLXN2mdcULFPBEayRC+PZeo0zU9aYpTchckh8H5Zn
lHZgDvnD8MOHEZfSfbaq8CoJVr1RFWQL9HOwhOpubUF3zUF/mSXpbEGzc8FbXJF1hYKilSYFYMbA
cl+u24rUK6JABt8yY+keW6wDaWmGn5JhX1NZarHuM7ErIrssqbkGYsq6XY64Dq80pjrcGTB01T6z
wyezVWWnqupzjBzVpcrs2hLk4o74oFPdz9teeIYGm9EkGRBqUX4pRppeE3KNfxV97bZWbuWukBV3
ShjdGlVd3Qkb1MaqpO6I8KR0sV0xGSSJ2ySDfTR6DjKCQR1rlqW9PmovQspjTzUsApvYtPSy9MxZ
fI0C9JLYqWaboM/xJuJenLUzCvRVrbpj/tnUCr7Wuk7dRUY+1NlgV2QY1GWrOMZ66Ztsl5jtrZMx
rjL+xUno4A/8NdfGmbQVdLyNvLB5WAHzY7kaF3NomDW5WcRATkXB9EgqMttfBbGwTmV8mcu121Qa
O27f87WFa2m4tV50wdKqglyDpWAn6j7rVrxPrfKk1mK7dOaRcmK/V8sL8cvdIUv+Gs36aOVhO9km
CDe8RJn9a0eQ4y78Ih0UzujHst+iSXlTle65zbUXfS7ifbjEPwhzvvS2+6yK7sOUhqdE5d1LmrgU
cZv77Wp81RG3gpz4ix0zMs/9rhO1p+LcS5LfgiX+EBtVQmC5EjnjSEo+oiEDkyD0EnT42jFIpMN6
b2VqMCoJYXJDelxq1WdJkhDnkM1FetNWzT9rBSVGJI+Vk+j9pTKRSuk4KT1j6E5r3sVnM0UWgwPZ
LayKshMUUbL81nGE4B0ne4CVMBm+47mcYITWmgeNMXtWn27E3O+rKLrnZfxclfk51LtzLQjwyhmm
6vV3TAZH5eB141YJnYZwsqbnuCYgiAV58hcLTiJPN2zlT3k9Bn2GhGYxly/EAHtKSsejaUV/CWMO
cVWHvBmvpTz+2r2BPFRLWfrBbfO1fLdWM4BvR/RsQpU1pV+21nubQlzQRQCeXxO9JszINUGVU+Uz
wdGUxOFWXw1HfRwkwmj83EpzH505y2rk5Rj78XRv2k7nylf2paIecAfhIx1eiTuQCP8wN+FsBiNp
iZkyeUmCzjtRXZ1R0rF5UmXGsm372TEj8KFBFfc1xQKfaMAbSseaTYfD1O/iwWCUMr8IYdkWFjxW
wknY17tBBdKYQyl37CFrnMXOjxEj6jKGylWt1TNpWG6vSmTossVXEqmzjZ5ashMztm6jrh6OZrXE
jKJEmeYLGrUYqu3ORDQc7Ub8oJ8gCm+FRmL0s+IOLG2M9PO4TDOKnXpWdrG6JOfJfAwnkhobk7PW
1nwjKY7AuEk3plva4c4HzXhWHzxhKqvLe1+L/VRjAp4R6sO1xCVZR913Y+jklP+ms4Z3rH+Jk/k8
Juq/qtR6nphTc47UWqpdXWuX1yg0Jtzz6KxIvePk1fwBffTAAdxG2DWbaosWQn6ixPTAy+7dVO6e
y4VvcOUm8Ymtm51ZnS9jBR1cwuuMfIKqUV9yvnnJLpBMECEgJ0FWGNVG7q3SQ5VqeFr/+MxXiMMJ
IjqBWszjt1CvfEsDlhkmXUezHsbncX3EvbEiq+nyXufWDs2FFpRah1apnrS90VVP7ZAlx2GZF98k
qW9CHoOmfN6TggipOpszKro0e2nauvVQo8gOlc6wRnX2iNMeuEKK+QcrsK9jfrmmQP6P7i6nNDU2
ke3Um144joFSyFEgh1HW+MnMZd+PkXHmIZ/dLQGwl7IL8Lz+GJYe8nRifumNAv39g4jO++VMCtf8
uhTJ8iXllMtlJWDncG4KCZoj+kF3kmxwsKEnz3SkkDHLFqAIoTKtk+HtHvM3XWGPrkI3qrE3WIP+
PECzyf2MGsQgc1DddbP2p5KYSXQImdJ6cpurMlAfraZhxEJmN+spHuq7pMpU97VPEzcxgY7xUyeP
oROF+l+Pvegxo6jGhAj+GKcHSZG9CmO6pncb+qFfLPVHxSiNRs+3teHJLkdaFhr1RATlr5gaTtGm
2o1tdkgo7d6KNXxKyY9ohLKRZ6CpZeR3x55LP398LnGePLWFfCpMew7kaCSho1GTex5+dOl8FP2T
TSOPUW6rtd2FoRFdAKYMPQLnhO1JZ5hws1E+124hpiPVSx8dP1Rmfta6+ZSE37X6vBD44I76OWnV
96X2EaYKYDkgvZmcCmtMz8mMkZhTSepjuI8S/X3TjYwi6zuYx54Srq2igICgviYakNMvV9gFlOZ5
fLSmoWn/kORicMoMBYDBgG5wVFiZ9ZQgzU1743OZdcR3hu0brUhcpccZOKXNIdVfusj0dJ5lPUfs
AJZQRskhrxD5GIA9CQBQJ6dbGgBcpKUO5WWgCEIjJHzaLqR4kI1DkOJi3TFat44OgTRJpGTEHDa1
hLa07D866dIBSsNEWbXwDQ6eRcd3MoeO0aWeZq48jtbQjjw5mqf3UlP+JDP6e9xVxljj5Go2BCS+
9zkP4LFcn2r8shqGMLwtbbkDB913pr4zYpnMycRNx81o3zOunTmUb0NRfWYoW91xDH1R5zsiCbmh
++fq8aiQXirD9io47YkPPp370zhqMOuPh7O9KecfJKCfnR17a/huAEoMYzAt1r+UDUcC/MyGgq68
GJWHvDHMYZ/NPdITvxwI3HiO53+i+Mqt94WMnzD+5ZF9sNvRVwaiJbOPLnkF0ZCLZFMDtWMK98AU
zh28XtexMijKWbPhk0fyaPSyOxTRX11xqijFqQ2RD0TyxiI9KVzI3owbzSMXlIENbl4mY6VOrUCK
76aRBSy5fIBatBfxZyzUXZkXO2m85goIcmZQEFdo2wQXfKMbV718ttSvnGQlJLf+WImnImehbzVp
M4ixh+nOLl2SHUJ2NjS0qq8YOSkKlCytINSNNNyMdfoutOi3UjgF566+5pbw0ia64fjZrzzxmjLZ
EWYMMVHE5b6Vxf0RHGQ092Y8l7Ag4fSmqElQR38zXEKTua24E5g5YVq1i7dqmflwyYExiM5cpQFV
EMkC0vyUjVARc2dsjLlHI2zttWQ8ym0FIBx5o/qerP0uqaeXXHzm6IbS0XwaO22TLqVDyqenhIdI
/9ASa1vWtAP1tvk6kI/NiyyPWpZskiY/VP0ltIfqRUli8CZp26SmQ0kHW6LtmeFzkoYHoRqE2koI
95YgJU1phTvNhODQt9y+vDYYFVcCyTJMW9pLOayk0YjiZCT0NHwOYr8A9vY7CZeW2eK2nFLMQHs4
HqU9skdpyqGoT6vMRwc4Ge8za9cl606K9iXTcZz6GYNi4pflW75ecqMIdPlT4ghPj3W1nyMTUzKR
E/MLbt/TlPi5vHCAhFw7JLipTpJFntWgiOGSeayFmgTlvf6GpOhjtLlRF+Y0893ScA6Izhnz7gS+
XE0P2Hkl6IMVclIDuYyuwkakrWDNVFGrJOeWYLYMBqsi0C6lBSMBWUssGgp1sTMb/dIwLIV3Hv9k
fZa+3Bz08qDnJ4PhU9pWPVAROifFqep/c/mmdndcSYng/KvNp6bgjyrVKUyAQ9Af5rRgSisJIoX0
1iop1iOIjrEgT0oTvrVullrd4ixwLUIxqvbcCq7bCCfS9KGmt5WWdhI5gVccJO7HstxYCIuAh3uV
B0vCM0oEmr162qx8K6v1HJslQZ3F9WFqgaiA/rB0pC/mQRJS40VFAQWooR3LU5tYYfO+LJPqV+uw
zVi/GJ/8rFp3OIIdmALSj1PsFFDgTYVTqpDRpamhuaWBy8MeFxKDZCEzUQf4mpjDJ1ecRraKnbZ0
rGf5sVaAbPPh2K19tS2l+tLH4ddkVJ8qBDpK/zsC1+aejnm5R+TLUKhk9Yks0I9sfl/ltXPkrvuh
cOXYFisOhAysZ3CTofat2Otli2rRCwEYzgMit5dl05oSj+NHY9cllHnTy6ecP9H562pS7Q9Nlbxq
mnyhu/O4NGERzN1mFguhtbC2D9D3JYOKaNZO94uU9iuC6IqaP7l8TaVf2Ago3pr0rIrQYUh3Vqnx
K67SRc2DEBOgOl6V7mdSpV1StTthfeGpeUrBYUVyDfEBWGbrm+uyifTeZ1SYMiLt8t0y+HFIEuqh
1J/Buc9toTKB96srdBHhXQSG6pr+meKI2MWV8mFTAJTbH9ZYH2tD9ewanq0JE8dsLB4oxS7N15O8
qL9l9K0BH3sDSKUtsCTEoZkEjVmeQQxU0Kh6djNtPI4yL7KTE0Rn+rbQu+xSkjv7Yawhob+LuHKH
9RSm9JaP6cICk7ClDzZtbioTHqgbPjJKXeNsJfhOvUUF/g/ZSP6FBHl3uTjZY7Tuk7n0+yzakvyK
tGYut3ghay9NuZ4bDLOErQEuLuZ2JAkaajmD422l70oi53aFyZXIp8kz2zpYST++jKv2RfcKsmJ7
flLAh2a7/Rv6ZrekoURFbNRDfIH52wCUZN7AiszzzbZT+avXJWNLI6e1N1qWyrV3G/1rgWon6pR+
ha4AZIlGo9iZ9nLC/9dgy4wMr6TfCVQwbm6SHj6tA/vHoMevtogIz7PAOeKQ5s+IbJttWijqrVCC
0FbRdiWXKW64tqRpcopE/bLjNQFIjRaWzlm7UDRP1la/TNsKLw/PLjkJ76yGNpeQvR5Swnk22Dak
fdEMiu5jECHIAfDd04gfrM35Hs18G82kzb7W3qfJ2kqx/oX1PsiIZQBAFG+YgVjCRNDlBAIL0hHH
ZgdHHERWE+Do3dVCPva2fDZj0vZSyXAqMc/7dMUqiZr8OBMS6+WrJG9srqSraSw0P0UjVsWSDDa8
IXkg1+aCSCnN8ztGDS31BTjJpus0EVNglpr0AheqkHiqRC9JNtTCMbsY+DKL+e8STpFuJiP3u1pF
TaTqhg+Pox4GjffUwTuA0uLYCtH9JHoQhnW16eTySVdF+VQpUKSEmZuXOhLNRi3T3s+MRLyaXX3K
aFXxWTYRyZoTqr+a7Was8ecWFWDFGsv9cwPu4oPpK9cpl2NcmovRb6magK0e5mJFNSGS5daMDSw5
xRxKQJpSvMVXaDmFquDKrX8Ga1CycxnS/uDmUaV+TIXZ/I0PmDcSyuTWE1hTnjXt35qQ7mZH6/CP
e3DkOFGHy1q1pq9mLfhKkUIH4+k6FfwcWoaFCB9iCvkr4GO00YGimH3IzN+xXkiji3NxbQ3zbaQN
1NEoAk0Rb5BrXqofkO5Q0xVR34NYJR/dNU+PclI8mf7AQKdO4J08H0bdvJ8we4t/cdlo/bY0Jv3Y
dJP61UbQ3hGKh3/MsVPhLA3DvYxXO56ITQz7glQkgkf2ukHfK66hcjvJWnk0JGCnKtzyXSBOZuPY
03vxrx+V+qLbMbsjhCSn7my6NQcUaI80IiQuJnkXkyfLM34azoSa6O9jaRMfqHSd/UfCFaGdmiyN
6HvJTpKiSfeTtFq8mJ1mU8cSyG8YP8KKIhgtNuF8yf+1mpk9D31YP5F63EGhrBW+gfWzD8sikIs1
/2enVdJ6HVARZOxYq5zJSZneukdWu7QywD3iNfiSbfa70coYDwrh2s0kPpRyEJdGDsVHz2qzq7Ei
nMS0kv3a6uJcsEIw59TMVRUHjMBLpCg4DglyAQIn01HOw8bgvlaqY5oSPEU9nrWpG7y+mlU+NLT0
6QZhVhvEOp4weUlwibNm/dY66Vhw2nLrGehbLljX7G9M2aTdr5KJQ7nVT6Gpy4HMlLAHo2aU4jy9
dKM0380RK75ohXHFId0FBoYm4MpaNw5tq9pnK1NNb6x7tDAqi4VqS2ASczM1LBXG+J1PlAtsaAFg
cwlzFLhqW8r7trM4P0WkPCk9aX2MaGblhzaELjvY4lWJVIHNZdj4Ivq/T4hCkKFW1RJdByBgn1Vz
vGbGzPvrLQleWjGnwB76+KTTJsLPZAkAVcI2B9S+ydRIj1yplu9WGK5t0BTJvNWK3PqkTZrEQsoE
18bjFJOeRIbwh8iZXzksyPdNl/C3aDUkwiW0E6F3ik+JSFUCUoT22Y7ATUiVR3KZmhZfS6LvlE6/
zmFTcGqWChZsahEBNwyFZbEylbuWh+oViIf82c6oc+VsZNkgOSmtWGwJteJmyEh8SbJShXtWVEfQ
DRDwlBpRKrg9S1QkACyphToxWjYU6KYHuU2RjU6IhiLTMLcWUVBPYT4nt5otoxFmcU4ZJ5F9TOFf
UrfL5IQ0S5zqKrnOFEJsYpw2StnKwWCqULlUCGyXWgg3GevofcpMckgn/T5VZXPR+nK+CtGjZk6F
6vO2kEWqYbgFRuoPTRYq749HYaDbbFK0DC+vkzzyJXBNPEWZ0DcLwTwOziSuIq2Vd5pWLS/GYIC7
zAXlT0SYeQkIxU1uxXADq6olyHfMpgRDjbbhxVPaEsUpaXrt5X3xGsMlhBZ5zTiGpkNIn9jemrqG
OyKS8EIo1j8tocMoJdghqMgrcrmHoFUadh6HTKjlN53i5QQk9/1fqTuPJcuRtLm+Cl8AY9Bie7VM
LSpzE5aqoGUACCCengc94u8ZsyE5NC74b7u6O7PuBUL45368HpiZy7DZR3pkltzDvj/T+FDdBHXE
JSqTHPL7vHSPSZebB3+yeYSVA3Ee74yMwmMQ1Gj+IaHg2mxPLbft+6ZyhytjSxfH8DRfKaqft0Zf
8I5lXbUhEg5KT1T+1Q7VcEsh6ARgsM1fQpqgCFjSWjZgVJiGG4c5CWnQ1BScd8b8buqndJcsemxv
Jw9z2Tm3M98t+WHPcLZGbAeHIple0iws7j0/Gi6jG4hXspYmmlv+y0JqWJeGtDZ6mupDV5dQMFy1
s0bQ15SW6ufIG35R0htuG7XIo/VcDC+hckAC123sT6vWp7IAabpvDh0N1fC8cvuaZS6z/7g2dxx/
mCQVMzMXl1GlZkR6SyQHYxaFEMss+TzlyrmRrQ+RL9fvaD1INLWaPoVw8L+CL5QT3H5EdJsoStMR
huiZpRfL22hvm6kkV2aYgnlxWWPMqIJ0G6ii2nBg6Nk0OIhUuWx2M/DiEj1vsRZzidHi3Y5zC07o
6GMbippJbEhS5x9WxVcnbKwFTgnbcpWniwOjnRRJ4BjXSd+W4qeKrfAyI/y1uGs22qEPsM2KjRnV
wdo0lXniAc0PEUHgzzKPMGcylrzFxuHwg7pgT5eGz5zHso0b0074e9f5gRZeKMFdPPlHE1ppi7Ab
c4Gee0GkYOZ2nsq2wO0k0oceayNHzHCst1ljp4ee88eKHxu+FgWcyRZv3bwK05GvJaYRd9xIaSek
FoJyurVp4UQ4wsd2E5iFddepajpmtsiwfA6EaN1AZq8NdwRcXy39QQ1M1d+qbNNbt9A+Dewj6jQN
FBLtIppO+F+Z6ST8/yAwe3q0LmHYtHc54ftPOQV8dLU/cD0qjPZ77mv9Oy8KIOranGm3iA1mBc64
zGCn+B0PhndrsJLvbGSokz2OaY09xkvujbkivRdb/VkNCOUq6a2Dnkb51scaOHXkcZp2yO5FAA+u
KFn1tlQ2p+hkeiu4P/Am1gaaYY/N42kQE3yZPCuvkRAjgEod0Q5hEyeQHjA6eq3jja6nbgvlrHyg
xht3bJHMetPpFh9rqcLulmD7YcowfzdsSUcqTqwTeEoA1Gqqrq1sqk0KJO12qjH0dGnwIJhQ7qbA
yd6SkNg+nlfdnwdjqKEV+9vOSPR7S2vPk+wjDFoZnv8imPoXU/JQrabU7JDp+uAMHhWLorp3/BjR
UGJHMOfupmgzDOrQKG8nUzChTvMgeu78oTnQpAd4tLQo0KoHee8Yy8YwjQW7UEC/3dhrjZstrDAw
6YX+VmG74p0xLoljuZ9dzIeZODak6jhuGbRXiHnQfKyViLW611km+e58ANVx42fVeoLuv829zHpl
MfkcmCseGQxTQoPAAODXmMlQTdlVzBQzrUWc8S4oT6sPP5qj+zC+FoLhR3KOvDtRJvBHu0h+t5PL
7iQuba73KNqrwO85AnRC7wJr2c21ASIFtdIl3RlNZ2/Ed0ikg8o/TLXl2a3AsfRd5HGdFJpkkQ6d
uGMShNrAAcX7YirhvrFziD1uxYKoeB14X1FriJehrJJDgZzB/Jwh/US62zQ42GdkJxraHslSkYY1
3bZb22GyL63uAD3ixUQEHKAGWvFd6JzCwDjT8YS+1ynGx3Wnj0VQoNTEaDEpY097bt4GyliMXF9E
OLwYNX/iJPw0Gy3fm3/+ML3/v7b9X9Ovrpb17/5fff//FBf/bxQOWNz5/z4csKoleJc/+JqHn07/
xPWY/itk8x9ZAfgsVmQ5BMEpzFgYLX8PC1igvOyQtGjgECIgD87P/HvG1PuLHXgg5UCi/C1I+o+w
gP0Xjyx5gBsvhNGyFG38BxlTLtz/nBWwrYCgDP9DJDgP5MuSpv0zggUzNCP/0c3WOIFoVCcMgIIh
ONpeLVMXbHNVw6o5DXG+0kBsGfbSsuVj/YiXCSkEqWyX0SqP8CcH9UGLvPUsE5AxeCx1hcmq7Lps
O2kFOaEf6VTC3tov6UC7aMMj9kJFvmacKI/FTsCtdPKF7G48c6pwcsvZ/M3tUfECjL6YtsNYFGjh
uVG8GJ5kFYILHet15S0qjnAj5xTYvckFDRXvBc53+trFSU79xBBxGC5C71GpBJSI8PLF1KUn3NjY
ZZmfeYHiH3DzPVjpaGeo8BE7MnbP7tpHJdpoacvuHI4Ia/jVC4qDQQyfU7eIHs0ywhw+C7wCPh7a
lVOF440aBOMqRLmWAe/YQHN3xpID+sBFrc9Ne8tvn5PGiLtzUbLVcCSCC7FOc+WBYtZzir2+henC
aDlrH7DK9L9lUpXiXLh87ps2N1AuojKN0o2jio6Y3Cgj56BdaYpL3uVEuWbPpC+tNYtocQqRvgia
KH1XrhnQi9ATFwDC5iE09spDgR2L+Gpk0n83uhIyxYD3/avOzeDLcBs9457J23PvQXrZCPanQywy
FmonLJN2PRYieQ5QTmjECKqJq5yZ5zdlWPY3dK6ZuKPDkRBGkAiesiTs1bji/mlf/LzhRNUNFAGl
C27E7gyqNrKGaZw1Y5Au/YBSOT58OGE6rwZ/ZZVu+oxizBmB96J5zoIy/qyYvaOXiDoI4XKX+rUM
OwSWMm7oXA5m948fbZpLp1+Fi9YyTe9Ojyl1AHUDYxEtl61zx+3QFmffH/Cx63qRRULhW2c2ZYSK
pktTb9VkGR0FqZ/0j+h//GptMFAnQmD3WHRznR0burY+i6xUN4Gv809K1Pqbyfc5YpZjbF20Khh1
DJ4vHvuoi5fiLYnvgMM1Q+2is5zyZBsDEwO/90Fbl1DTrn1lmJDEgp6sr27Uu4yXEYqma41zV1US
ptOhTB4NkuqaopE5/Eqz0XgNSQtxThoYTNg1hogBn0C/djN7pJHN5qXbAV6b91UCUWVTBtlobRy6
HB0sipmjGYb41ovXsneu8lH2T6EtwEB07kzJLp6zAOAcfYDELeagzkDmV00HYMaIFzTSNNHGYUU0
wkLqw5YIEeUuh1j+mk6F/RWJsvtBc2wtzqElH9yc36MNqV+o/OpXYdr5g0PJ3byHc1Nh82N0r/b1
mGPcsDFeP4gRIiiTEEsC8fcmLv6TNTPKcYqwi3CMmeRXab+r7pU/c1JUsTbpqvNXnbPM0mWvv4DH
YK8ZzJRes9lCOmR0UpEJ8oCaJWKk6ac3XffUy6bApEw+4BvDhvvWR3GTbO0ZYAzPswq8NXjZaDMV
pXDXFCzOz11mMRPMQtppN77Dj9+F88DBThpW9VnMpfUZ51hXV4k5meN2coeBPICoQrllr6/Csyci
ixhMSxKwkj6paxFEyUvpYMxd+SLHGwje0Me1MpDgV3aLcpExP/tin6DlC5skuDlanpqzESHrrXkJ
INnYfkZPsRFa06usbcxJkZdS6tDPgPBWjZpSZKA6mT0UcYeLmDFlwKbQXvvypoy7CuNWmNmrWanh
fopQPYAfSf8BIz9gwSlfLlta010GwHkZUPeajC7sJDDkKQJFfgr4NKZ10IjMwK9WQ/mpTM2VP2yQ
0NZRQyndgDHDOIyUoY/rdvLBCZWsUS+gLHHEJQHEtEPlxOGjUeQdihiSB7nO0DRveLDApPsA1pv7
NiVLswmkTDt48rH1e64IshGYKPGJaqzWxambtWE8E4zkX0/YsKI1HWj0RQd20IdnbgQxvU2NFRnb
gU37PVIB7CS60pbsQxD0wc6gderG9HP9UNd8p5vIwOFKWsCfPoeqKl79wa2HQ12L4Cxcq8BTlcrh
q09SdTsa+LEY3AUEaMboFu254oJrJARfU5CJ+UYMSfK/6Wxe9u0/ZQDZ16lCCMHOUIsAMNYmifjn
fd1lksJKzn0o6jPqfow4ObJvBwQqSIbYWeVtijGqzjOT3v+LqOj/2YHwvxs/yPIgcPz7Y+H1o+vZ
qdqBQ/bPP3jrf/xHf82NGr5JFRoXXMKh9tKs5oEF/Gty1PCtv9hQPsyABCgwIdv/L7Cr5f4lBIMO
ExCnVeA45FD/lhzlTwAg80fhIvqDCXH/k8PgQlL+0zPjeZjOfEDKIZ1qqEOmya/w52eGyJFZsxxU
GxR5tEsaydH154rAkT/P+qkcE/fI+DPYTcrRmyQe1KuvpftT+sxTGyM4DO48Vhu7ybghwyRtXy3H
2MPSru/GfDIe3V7SkpF10VOaUXsZqAy50FYso3lTvbcDsKtapcOPbLz7OMaDyVjTBNxZjbhwRvQQ
WXqwEQyOLT5b9OLCkO5N2IHuozKhr1ZQtaxvvxy8X5zDuzvkFhId7JaPcWPDiAA956E7pU7/mBkV
bm+vKX7PjUQHh6mJg4IgAUuP3TrfOiuXc1LkZffdhHSCA28pnp0QHNd24TjjqvYoiSw409Y7Z1wY
qrU1b4UTa3wwjEKJC9R0uZrjuyjbAF1dYYEyI+K3wxwwfst7Zl+oR/Z3UY9M2QmA4ga/awQHaL+S
zbeDJeMFPTOHnRqb5iGwaYSYsIjYm6KhpGZc8jIszyQLW0O7p3AkSLOeJw4TCQWUX396ku/+unD8
mXW/IKT+azlZHg3CzMtTS7h5YeYsf/4nUmOVa8ut4oiNxsfOQSGoeTRnI9z859fN/+Wi8E/3ydvx
B9Jw9/M/rh+NpOmg+v7osXP+6x10uez+f5Y9X1bjf7+OrH6KD/Kuf15Elv/gr2uIA8qZRgYzhPzt
QEVf+m7+uoTYzl+Io3OTc/0/YOgOr/ff7pOezx/ZlrfcN/9e3Pi3JcRj3fFtsHbs0RZXQD/6T5YQ
6Pr/vIgEcKlhkPFTuLxCSqOy4J+flBERMk+FDZtcQAAkPlNEO2tqkTAHzcWBEmYiEwFBpMGiBMoI
j14R346qTR3cAbo4t0UKLcJlPYA8iGME95iuPYyss3GMNKd5u8GYYvMXAQBs3tOXBpCIA+9jQKfF
tsAKv2TUTm1eclfNjAFvHqd5kiZMLeFcbrw5lidmXXu/1NOzCKlUSRg2O8KXG/4tRE2FnboXlNlF
BX5MGJXNwAy4oW0s4PSXBF55PxF4Poxl89a48p7LEAWAg2QfpzivKvSLlyt304nEvFg2g6GWpuwV
YmsCPrffhW3T7H2n4TQ0E5UqRy6JTRRhUOcbWsVtrM4YT78Jd4fbOqie4mKK1mWhrrZZSVrtjHbv
sjruKqurT1VcOUeCvYDUpJMf/Kiszzwj8aYzW1T6tjAOuZDpwWYgtq7MhHRLPjh0GwZJsgvdatjX
ShAB6RxtcI61/TX5vuzFCkXLPVTpJyw3/jk1GsG4HPnRjkIM084fhkx9cb10+N0P4QGStX6o4vHk
+n27Tkpy+V1oXbIW4+BU2xfHt+ZTVgoyHPz/ae1TAf7jPPxpGYsXzLdwMQ41kc+ISPtzm7vfUZ52
5z6Q9Y6RpI81jvCU0NGHZ+hbIoEgVdzc3o24eRiY5i1FXJ2JzcKDzeIBXIV855B36O4mZ8yvRlBD
IkWChQLHY+AU0XFu636DrztYTxy0sXINR6dgBiKMYQQCToFvk+ceSVtA4W2fntPOeo8S+gobAzYB
lAKiQtFyNC432kgM4j5Y5rkUd++WSZNEGrfFIVEtvrnWw/7NHVkRH6X3sPc/MnypS3RotoxLXNBS
VrR0eHL1mPgevUZeFGaA1vIvYENPcVW++nSW8bDxXeA0JtKUddbzJBeTJ/tZWyZ4TloK3GP3MMIK
Jh7C1MHqLH3AGd1uTY9BLDhnbIv1AKx9xeQIVIhw5Us/FR5QFzq6T0Wq2jMO2+555MJdaKilvFpE
9ki88Okzqu04YmsLaxIaczYAZe/ox5SMHEMiIAcks/CW1nLnKzPYig2afOF3DxIDwNDsaPFmIJm0
c7+ubaO/WObknKTXulBjKHva1thctuXijuip1MbsvUzwFflhZ0yvmXD8+6KXzOmixP9W+XwTlQBu
QEnVqVMDiuE83oT2uDG9zCTch0BD0Kl8dmvGpiUSKc77OLsrG6BTMNfmk4JVsRYjgxTlDNM+1wMN
ocOA2Vx7/XTHc30JpD086jimq5PUqdxGMsOPLBf3cn+gqop8ewR9qJ7F3m0NrN5tiD2T3lDvNMAO
5qbE7L5Qap/EnKVwkVPPOGbMiIKPwG+D8zi2bOppziVt7qZr1w3wFuYgJFvlcm0cLIBaka+N+9SW
jObGjEUosdGl1USdVeo/+8n8pmWC4mSH+ygvxTEeKbKrQo5rYfQAaHZkYE4FI0OpajN5ZbAjTcLa
mk3xJZUGhshQRKcWTwvKVGx5N3UjGGAnrBS0eom7mlqyAMWcayUm99Q3iDtGvxvMzGVD3HlM83ev
852rRuyGQOtfzQD7lsTIw88dAY2HgryHQV0fTIHKW7njMNyO5Aou+L/7QzLRhjm2TJd7eqNgGbQ3
SegVz4yfwrVBTT325J4kjNGoUxcFzbbtnGbvOBIphbbpvclWg32PQMx2LPuBS71L2CUp3K2bOQRx
R+Cs6aqq68WXO9J2KyShUUY3qtzmiXVbRuXbPA9UuuqnnC0i7oLTRAd6RgzKisatOwTsXvPSvLXO
wGMyzieQ5cvV4MtPH8UR4w+/dnoRTAgG16ZsKLyLIxBodIu248ALWd9z8203vU2AzbOI4DEbQ1wj
HOX0A7Fv47YfX5WbPHqodHiN7l3MCV/1jAhVhAZBef6CU0SFR0BRroLKQG4POQLlYkBgyZpjZn2O
WXidbQzDHkniiVeMLtMgcczbqK6dC3dfsLFFTWuQYw/9Zp7ADERTjefPV9FTE4ffdUmjLbLpM5F7
tfcoVeeXBXG9qpSNB91rx/NojTGeYPjvvZn85gkLD5yMc3vjtU1KlsqEMzcp+KO9O3Oq7idomFnD
uDnvxC2gYppKJb+55Ahcov2c56q/2gmCE02MoAeLPk+vdguUA20FtGYy06gbqDZ8aOow/jD83Hrx
QwaiKzzF/d7tynRBbgTpdXKs/BRVor1qx7R+9Zhqp352PhO6DNaxzPzPLsdcI4eEJydSHBecCbuK
7G3vYDDxAuVpquiI1W8+tFXRPgFxjm7mwGxupcxYLZIcY2/k+9U+b8qWZ275Z6jOP3WHMyll+tYN
EaCAPkz8uzwjsmDI+Vj6HobxcDwlkILeGKW54Gxgac9JwstZdMN9h49hi+Nxk5My+tKawScrExXy
UzKUl8SSSLWs+jtCyo81UTnsZ/2nqGIcnxV3mpLGBYAZ2jrGDE93eAyoWvL98nMck+jKg/VeI/+u
+IpitFKG0sc2pTOMqo7wISmH4KYA/bGepfYPuFZuRJi8lcLuj1TTvVVeuSTtOl6IwVx1HeqQohfp
SWVUIfd5VBwGpqs0/U31a1nW3hoGe8SXnrRXQ40ODKBUC8QGFVJwbUZbo2E3A8Vi7FIQ28hrSbxt
ql5fYoYDe6WZtg4EkLII+g4OTXPNMqH8lRvRbpuhu2bkhQ+g25FYIg/06uKLgnlJBi4dRf1W4bTc
uWSvTqJHHdqEknw4lQ3xJnOwQw6RByrSCe/zPkgwHJZUesLo2HLiwl9cVOl+sFT5Ulo25uGejWtU
BMvTsRPgLpqSnudiA4GC0113lTGiW8uZcqNc72r0MGR1j/Ztwoqxvce2Lt8xDzwWuUkbKWmRnhiB
ZOKR+OIutgSp+5BLJrNADPUElLaJOT9pnXuvf3DG53TeR0WdfYWYJBAkh+okq2S8q2V46881Hp/c
wwpWpv1npoW60dIyFKxqq9h6TVgRNo3v+m7MXwPsLc8ONsNbv8HdTaMYGdAGXzz9CvVTwad4iWJq
AVMPVbweA7pXxhkHr63sfO1FlDha5Gv6UUzfOQ0Q5zY0do52LViDeDgzUX7FDuBBxOSVFzW7IFe0
jtukuUmr+AqnsU+cl4fUa5qHYNJHN5+J4MdHf3ASDgLuVkIM5Kp9srPwVzpNr8pryF6ZpOk8znVT
vCcV7PBmkvAL58UVAvtjTurxUNKvmBGWm2G8kIYa7tWAK1yQQ/fS6ETPG0lQJTaK+ete6+EhbHwG
zMVOKoOOjy9zCDY4P895NTMxcJLuvTTC96EWeKBJ3I5h/TyG5e9wtne4GxKAVKSFVHhDKlWttTSu
1Qi7PexPNDhsk5r8QlWjJJAV4voM0cECFGA/xCouf0ZV+OAZg+nUDoN3afLBxLvsZ2cJQOFGKgyr
RehuspSYI85VzktxwPkoSOTViH3qPkwCvLH5Zkj236nETeW6iKs1ax2/UlocYCK/UoyAw9liFdN4
jNiQSUBb9R4vGkw5bybnTU52Ie40xB7MCrtBIuNNns3FFdHTOdArYt01ZHYPVdDgC6IkGNbojYER
M8dcxuIYm/1977k38YQKjZnI3jNqB1eZVhSNWk78UOKf/FBzV+x0ngG9MIcfJ8GTzhxooZzEC45v
gEshAnU759G8jTIaySPtObdl6d44IcIy43RE+Mz6CNKCRuihSH6yFHIr6032SUaZ1r+RBSzg3QHl
SW1V9RxB7AIORRQ92QMrW+IThA1SvOpETddMNaYbfLDffmU1YOC7HhM3W6lj4nliCFRuO8+n2R7b
xDyC3TDBAqrWCa5zXYQ0djftwlkSzimt6h8xyGCj59m+Rk78LG3GfgIRKB3kZ5bhF8OgT86nmbEo
WvnV7rP4I8rCJqGNQWYaYir0JGFRlV0wqPhAuZa4Drp0N4Z6mzup2nL2tNdjXhDIlsFOBSUTSva9
8jADjwaRdvUDrR6JMd37IR6moGrva2+pt0l+wfK+ooBTDB2nn/hOWowX6RbO2cGgJon9jbZYk4pO
sPHulQRdc2Q9Ss+JgxAdyt7fmKXpQzkrLkJydIvaSu/dkbQE3i/nVXQTbXhuDTWzdfq3zmVK1EOb
cIxNNoIH4cS6rUGZJI33UtKssOYKhIvCORQIdNXQRYeODQgQI2816P9xNYT12VXxM+UJxmkK53u7
SD99V5BrKcN8T5TtY6xxiwzeT+jlH70iSNdMToBr2zZ3nsc5WjasRVjbqTLADWGRBb2gyQOFzIs7
GOC3QpjByu6dg2V8jKVB1GXcecr1D6kNRq40iHD5xUc/jcyE7Kw4hq7iOGvwAsaxR3xcY8JKlec8
eYifjJi6cOc7gJokFgziDdj1G8tcM0//GtLu6AAJOtummd24mh72KMgHhlBDeIbU9hjlXGk8IaNV
HTTvoRLRIRxD/8AwjA7rfoGbZxaLa6TvHKN89qwKH63bMEvGf8Xf5+Sk7QtDBZikxkj4XbnM01Iu
dGcd+1yrOORXGyaR5J94PYFvdhlAE7PktFy6z6jPBT50S3L+so1jLwuJdzSoLkbgtZtOIvv3Qcnb
Pcwtdn6tSVOOCVGzdElNFpYH56u0k7u0wc7TWmmNiYozR+9V46Vmn/+JsIwf5t6EZmam86X0/GeC
Hc2B+uDyU9RW94R1zt62Oq1+OsZYp9Gdq10wuflmtkW5Lh3MQxHGs41jO4JFx8l3NcSaXy0emrfG
KYcPXBBMSFLvJ7MHRsNhwSCYaP6OGc4C30UySUraQMbErA/SBXMXTGw7NTWPJzOc650oHMpBS60/
86Qx9q3hA1abGyVWojCaB74ajG5FREW8SEnnzv40rgfQ+CuzGoNHd8gYsfmQ0DDsOg+9E2DZ7oyp
PPQjWdB5mCq+mbkjl+0Nd87YNnfcxMNLXQEpMYEmnScjIdk158U6D2kqmTOsUO0kOYHUtWac18Tb
Snfzrgj89BimhvmEfp1eRWEDNTKC/JrBcWFySGxHZPKUiRiGWGeU46925Gvop2g+umZtHmfTAwKH
bdUPf3s9dJYw9hteHcXKWk2Qf4bKBqoSsGGPanK3fZBlfIIzzcsNA8dPN2ibPUeYCs6OmRwC0mEP
Q6J/OWZ5jdXQ3phFE26dOufBjAM6o+re+m5FB+Tbytj+fY88CE3NsNbW9SSLx6mYPpvcgFaIUeSx
kM4Cf6KOcRPF4g0WGWgpoDNqA8XOWO70/OqJQTdHVc/IgxL1BWdycDPT8wVyJX6z0xB/M107NpSr
9BoxxVrFuFUXS3dmvwloJIfY70cWqIaPzU3BqS2IcmF+Cm+mwINP58x5E9irq9OPvikeEzG/GXC8
MPVZaEZjuWlBdKxifz4ZZPY2pgyAGw+j5XKnIkA0l+GSDsrwgOcGQ2iCbiF4Y8Odjq0qYqDOC0xI
AN/cWNKKN9OMctGPZnigVLp4dQYrOVTYDvjELH3ueLbPgungbR6700MKqfE1LMzbrm1g2shGsC63
GqNMKE3UyLhKt4bXCLlqSHkpU488hHq+8YIcIPxUJfd13ZYnU5NJd2PDAdpFCwPHswzjgOp/EGgE
mKBJnwB62vQ/GN0mw0jrZwxoTCLftzPMLuyU67YKd46TE6CdJvHUVPXvmmMaE0rOCetM5fj/ItCf
nbYzyANgT9ATCfaY0jh2FhffwFniKb5kvmMbMSY/KRroHRYXyYkgnapTYJReqtZpHyron9FOdD58
Qeq+M/gdrRlw3s4hx9GAhnnSaKZHBvrxhd4jezfQZXYENQi7iHvImw8RqegdfeiqpDuXCp81R987
3wTKmwTFU+NJ7ktNinzSKBrIvYKDJ65KDNutc7Zdwe45SfPU9zMZ9CKdb+uZgySXUHtvNz0sZjtG
94TQPBi6n6n2DHYe6ZmNVY4fph18U6H9ViQpJ9zKXJWwMa3CMQ5NBAw8mCA7tomFLiEFudtsJHFe
5NCToSq9T7a3hh9oWCmk0lOs6g3eKMpDp0xb9+5UL5AxvSMTChW1jaK9Y4U1J732Pkp7FOn+lqT9
1dTNrYo4CVMPTxSeqiwXqQUzos2y1QxbBmEvPNLcHRPvvmQIvRKR+YuL2SlSHMIDb6PAOO5Mq8ZV
hYixkZHxWJVBzMG1jb8F2eUUr9OuSlxQNbqzV4ol/NUyo1M/ug+mRyyWpNxvwEjRFr29eiF5F6xc
4ugbXxNka53pk8ZEQRlA/kCEbXF1C2aGHcyu3saatM4KkjMjBlrfSt4a9BTVuA9GCIi+PNUG0QSD
TzIqImII9Q5xZI3v0V6bg48zM5HnwHc67vXNeOP3lo8TJShPTtdhivEuUBmIs2QDpSLD/Dhrq9/O
8fzL7TziyWb12+okXl5T7NOG7qVitvEkq3CvkKIPaVa15wlfyHZskhO4leE6y1IdnCFhUYEAcM6j
4C3wlfi2UTgV4Cvc7+1T7Bc4qNPCsc6qlJ/czS0ybQgFkupj3OcpFDhvXtecf8G6jql71xFZWajs
aQLWxvCq+cIQNu8QbjPCXYOC7O4EfXprppo1p5stR1IhZNY7SayBQCxmFpS4fMCyOzdjUn7iLQbX
XpfMcYGZglVZz9gnfH64DhYxeiRIiM9bA+/1DK4FSnhirdui+fb7yL2ps9jITyLMoAKReAvfrNGR
DcRGq/4i5BiFm9bu0s8+q6aTLWNFUaeVzAjX9Iw19MW9kGUscYVM730MfoZn5dXEskKgjCXuFBrO
g4fzhHNScmHNQGzDbHMxuZs8VgFId3dyzH1u5CYvax/dxLEsH1WVJ2eN161fGXi7t0YizM0oxgGd
2GVyU+WZtRuIO8E9455HZWFypgQqYzfM/CNFexsvych7gf+5H/D/0vfx3iQeZRIhTSwmdQ1kh/Zz
8N2D48NPVCOGzT9DmpWvA5rybSDJcxgGh3FnqIJdg5eeeTjIhWiG4yM0eVHdsaBFSROuZziJe1Oq
d0bH9701ZkfdlPU2nlX8QK4J7A8XG89gHTIqTUk5FZ7QCLCXCCZkNicwlleV7bUnt3lA/j93i9OY
c9WzYotMQTZu8JpSeiNgAk02M46iROLOehFuPJyCVusjuiX31mRGX+Mopw85GzgRNRsgdiFvXM0a
mDPur3hjq17DY6vEcF8O8x1WGdYNZzms5P7NTBHm1q0Vb7GqC8VZzt4zkU6OMs6eud8885Da645o
X+2Yb0sXJhyipyHUx66K7qtEOb9RvVq+Mg8qidnyBlHkVWwHo+SxEF73FM4TPFjT/I4V4eeCwlNo
jg58fJpUt4UgcDEFzQ0xvh9Xsx0DT3BuO8Y7rg+/SpE3QMDXhKzAt0/rgba3d2T3amtN1cyznVOl
wHFkJW3MUf6QMK7JLe8wQDyofTmtE5doAiwhvJX9UUjBnCji1sx6T9R/JH/STIm7LXWQ7Q2lU8L9
dejf9aUa1qUoh50/xnA7l37UcOrynTsF/q/IqH3WGFP8HvLCYBcvjV9mNwOIsNnP5xWGrOohb4fi
FyO3aqM50HJFrq5ySn8z118zrPuCOuFtHSoP3/DP4fEXw76pq++Qp5t9HVCusaKk/VjYKZOTvKrb
g6i5R/e6jfbc/Z8iC/nf7Tj71Gn4zf5XbNOGpAtNo0UoqmvmeDNEk4ospym7R5dszXX5BvsA+IHX
OS6Zh+IBiPlSzKddSCXokqoQxLSMAiw183fIoPq2zJpq30hJVcgInwEg1lH6FCLWZf6Fo/HZn6qT
SvSqMPJD7HjILV3VXdqyewkZCm3/J3dnthy5kTbZJ0IbAgEEgNvck5nciyyybmC1IrAG9u3p/wPp
n+nqkrra+m5sLiSTSWIlE2uEf+7HM44zq+W0PuA7ZCRbWw++S8aRe8Et7p2pGNhlJydgZPMGPNQM
uzYYP7Egf+ySIb9LgH2/riYbFPI02rmjZ57Kgsz2lNGKgnSe7sny6CtTRv1Uz5QpCKZTj7YjgQB0
xoc0F55qIM2HcorpL0hsC7VnqfIPLQvFXQGlczcVoXUOujB9BtDbHrjs+m6lGk1bfNnzofCLasdj
T+7sUUGFVHW3Y2H7lZelc6wJvG2dhjnmynNJScNGx65OnmVgqYsscLApekQqDfxlrDTr2bx9jZdV
fYNu1qr6uyO6s4Cjd5iLpHppdHALiU3uwOdtV0iNQ6zNRFAaPedzr/BtNlMABjUWd05sm6+l13tY
eGW+JaOQ7zBs5i9dZZsz12J5F6jEu9CW2ewqm965In6K+MVv4jbcztk6w2oJze9sxsbsLkv3ElJT
xzsaHGmVfuzgkzDMovXGld2tmSz3plb1eAK9QjSlKz+wKwQ/MjofLECom8ozD6VowUSRetzEYeuB
OjbwZWamVZqcs9tgHJQyQtst+j07pBIAmhOxRbKmr7hxE3x0FJI+KgPTpbJK+9ig+WbK+mb1MV2U
/GkMNQEhpGkd3jplU/8BDXEZD9fTrVszwoU/+dr1/fdupHfQlGzR25wtgTFvQTzNvPVRYrH0tA96
mbZTo2/CaNx3bbQfWqF3BZLx1tTOh1oX27JLL3WtQsJ/tHo+xktKsbLKzX5xGglqCwZvNhJiFrSs
CB6nUQM9rCtiQAx9tPMVV1nWMY/A6cyLk2aYbsjZm/WP4aCym6Q112SA9lWr5DYhTMtAtKBFuSLF
eBjHghmw774MDEtO8Wil91GNcZW0NdKtlTWooqUMbroJTTlkezQl83vByCLmBj1zhO6JOYqtD9CL
TQk9MU4RQhZh9OcypDmNbeQehU77b3MKJKOd4u4pC5eKNSupkn1qJm5hJ+r2Xmmg444CTGSy+J88
9MCLaAcE604dWnJxE5cMwrbE8MniIzCN+xwYDfhomKqT2xmFK7dc4WR9elcnomOBhPOdgH+6LWaY
qHaN9ktNaXyqCvGAEb+59DOvKw23eBcm+RoopC0UOrvbfSGP6J7CVL2P65OOmup4A2aIgYVi3liU
DgwQk0O8EE58ifzmRiwlhjSNPpkF7y2JHn4rTN149IFDRP2+TnjIQuSSt+OS8/jXp1g331oSkS0R
5m6qKWTKn3yFKXS4oK9tNSU0suYWTxj3CmqQoupNcILWjskwzW9pRYUlKt7yCj05qJ8tYC+bZOb6
tKj98VB/O7WgvFPG5SCu1s6xwy+uBnHXTQEVqQP8ACcc4aw3N6MNgiOAa0W69oxAi5427O152BVD
uU+5j8o621fElafRXm9/hsGYf8sum6G5SYQEXmNtxUN66aFLF865gkWbWPRmp2LrcKekAcPB2Ob6
bLkp4T3UhO5BSQL/6urjMpIaDYdtGUD2XBrkBetGYydk/kwtC/hE0tlHwTrzvBhX3DtFj2MOulTy
YvyJngSrA6qTg4dDJ32g/jI4Zlk+3ekO7NRY9afUYzqEqsQxtO2XZbSO2kzlQ2wl1O/0AY8rN9D3
DgCVXRVSPortZt45XU+aNkKKylAVb8XofPL9BE+IEdmZe8PNrnSS1g9kYN1tB4Po3OEzPBjDywyq
y5dJedaRR+P9QgQBAIgaeW27L6CoeHglOn/jbYFJoDTETNIoPOoGCHXLTLCqdQ4jqFqwHdvfg9Kd
7xO/IvQ8tT2bx2TeuSAlUax99XEpem7gnLkeUjpbrqMy5DZTny24fJfsUCA4H0MHyCnbizJAgJBj
tetrUHjoztuMx+LeM+IU+fXOVVSJiiD5xrZl39SG4sU5PMVJe0NGu94H2bTs4qQnStNGcLGVpFND
Iou9hbM4y8RhMj3uUkNyYQkqGtkGto5N9mAAY+Bs+D7X4UGDmBwHpXnUUme22PLWB04ekLYr6EJ/
xoDiHZ0aaitL6uFWKffg2Qj70LB8YYnHlk0dm5vgKQPtZbmgCPIJURaP85ZsPfwemETseMIHzoR1
X7FPeJeiZaPdRU1w7IngEaxpE+cO8zW/BQJWRTGdj9mr+iHZ1TFCpCT5NAx2u7Xm2SUzQgrT0wj/
UwglkgHwC5PwSxszxHcEr7VUroCbPIivoZU/hyMNyn3k1QBBwOAjzrA1i2jFWmLAUjK/xOzwTUqR
cqoeViy2n9RPi5W8Ams7Tm18DBr1kLj+k5MUa7OstmBDEvSMRfgcOzXjKtJKe4EHlgmbXi6lW2Nx
sjlfm8nT9g9fBCk5FMtvPgoDDM2m/TbcejJIX0rBu+w4aB2nBwbRfUiMBtF7qeUdEWHMYbH/aGhL
jqAoFFWPICN464U2J3FMwdQT21SAPLVno0H7tdGkJJwQZM7AHbnDnb+oD+FKDTYa92kzxPbLRMSS
KrBceeGOD+d29gxBCy/PuNNtRZFWt5jHLCjiGxaSuM5CuWpYkFK3gxDxdw2kFxxFsJmbZWe63CGw
mEG8r91i76+6JqAzmOMzCyLLHe681s+3rS3ufdPwEK24VYm47EwYPQOdWB+xstu2rhOffR03t9r3
oQRAcEZHSj9ii9MAuLqPOMfYEch+OZumiB/nnFdzwNAhBZGFr+u7DRhvGZ0ESlcw72Vbo/EvEp5K
OABtUqm1ddrKJoPpfZiNfrB5DJFke0y54Mh9NjdVbu7sidR5Zl5W/fPQ+sKcXTJ5WzkCMbElwwFo
EYy4DD1h8zQ1MH6tuyZzeCgoFAZwjy0D9OYJhxnjzGU/obZvTB4f3Hi5D7J4u6h1NEwD8s4I+SQs
sv0OOVfPzj/Q1lIdbc+A4IsWpsTQ5H24P2AQaiQuduwN73AEs6JuLYrDOtqrdNhbRLdBtWkzfykI
cuyg4oTQhfp4KzXKWtrV18FnvVrWC1TvFvvh6M/mifWkuvi93fP2Ka0rsBK6s5w/bil6KCq3dqAW
p/G2DydAomzeOrs+JsE07f3IJt6m4TMMRLxYncXMwAeSFaYnTZeLnuyNTAAtQPY8zAmEz9CvL1Vl
rGOTmQ6YcuFvEpkX73Gvna0PQPVaJqz46mp8q5QcT6lrU/QQtdSLx4DJ+qWh/7DygjuS7d8HZgmA
a+NxDw8iebCG1tl4PJ/B29n7Noy+FmXPmk7H0JPa9mQN4XgohnXl6rIqQ5+JrqE9fmLw2p6wc/L6
JMS2s+QQ7srSjqGxK6T5ZYQYgh4LaFt4u6xn3BIZ177DR9dslVNNH1pWLTd81ksiE2+36Bka2BwY
XqdlHQHhc5u9l/J8gKdmH5Q/ZB9Y6U/bGemYPLIMHxqdNI+1AQyOF50Bfx25X+LGHi/EeZZbOANk
HBVh430YRN7ZVRVLo7CHZSP6ntF/kT7K3HMubIfG2wqDpsTo7jDMYtPY7QJF4Bjha34siJ5/Gwuv
YvucRsEHb3AeWEYuwa7sBvompqRjRkqO36reZt1A3MowtuU7iDb2zmIozLSCEejO4rcHquFR1gGJ
5YepHF1/qiJYMdscP/APZ6g9HmpYuTY6nLG0Vp6LiVfrSVxa2RrWR1V723R6SA7dvLo+ci5S6ueM
jB8yxyyPFVZ3WOGuYjFmiM5r0mW6WmlbsGdYbiQsZJKlsGlqSBW21abeV7LyD9zPzY780dfKmztq
OwA5NAUxH9ifrNpcnbYnGFDQyIIHp6TYwme/kvRL+Ngr0e7wvNoXt2E8tneTElJD5o4iZDeJH8RC
3tuF2XSJpPOhMmG+tkwlFPFk19ENq0cxUMsDYu6zqd170IDUXK5JgYKO7psiAxsLqIP71VA64cSo
ZtrlT1ZoiAAOxK3oEmChxmyiQDzIlDqCwZi9LP37MkB694c3zZoWuOJewl5tu+Fic3aStP5swvgj
eYqtrXW7Qwi4Rio8T32+tx1kPdaGezBFxPjEYGWHnrcjEAYl45s6hpXnT17CJme2LgvcgF3aaffI
KiiAPzrKS5x6fCbm3XVmNHxy2vlQGTuiNWP0D0KDQaZeJt+HjABvKF/wnmowfqzNdSQ+t37a42uo
ouF1IVF2O5ZR+rkj27nTM8SCXSMj8N6SZoiOxa3GMtJEVzi13RsLsEcZ1JQI4AOBJha3w5EWHneT
Fiblzdan31WRZHsE7icjXfDV3nyvHfu78UAdVNbZToernRpqIaa7uhq2LQ3QSeNeLdM8R6X3BVQ8
r+jSZd/YhBKqfxBZhym1qhflMBreYN++y9IEgmudNbh0i/SYFt6+Im4xbPDXkxjtgykPPueNz2BA
duDkmqWEWkVy9n3qWNnpOCF72DgDrRRWfpZj6e0dB/CNKcV9Pzb9CDFPe1c1ojxv2NzH7xqO38bN
jXolAbxssqnMzzorYP6ARN9FvBP9sbsvtO28FFnOwl4nmH1q6Ad0rIDpHAR1t5blvKOyPtnMgm78
nNuDDYL1jTiMhek5MeFLUXGZZGYmaVoF6WnyiJREhVzedEKZPBnM/DsGCnPrFnP6IcEuy1jCogPR
qTkelfg8eM7XKmT1G0CruofO+97nvXvLdmX+aDtOdMI93TxCm26PLS6WL4o9wrmv6vretiv3AWO9
cyGSmF5bDu49T2VmFw2pFRTOaZM15Xj20yz7AoABMzDGjHAiXOj2iHxybvpr6Sz6rrDmYh8XzW5W
cbpvGhGCwQztj+nkf0n10F2GEblZ5Ri6QSqLu9SbqUuc3Meii7PxlNW5/BSXLS28BBKfuV+3TEnB
6STKPmOMvmbF+IN2jPPSxd1lhraMqWRI51PeV+AsPHf6PpY4wJKcelcXjqmJ+mbn9fM3yx+6fZtU
5jHsK9z8WZfwxhL5oz/MSIt2AJPP5JAwy3pWz6nhD4ZsRTWGbSj48bOPWDW9T52bZXTdQP1tu6D/
5vOAo28HAzJbaW4vNH5EqnYR1THxHeeuGlm4Cpl+MbHFHGF0AQvq9nubJ1EHXCcrDsbq/Wd2YA4w
2hh8ScrRSZLqUzowYhythNsmADJfFfOLsUgRh8hD29Dzzo4VmDv0IPeCxsbjeL3353R5p6ABgLI9
hy2OxfLZFyA84Cyq+dSO6pPuw/BarFOOYCpLGoaUS3EYeYFl4KSWGc4T3495fifDd6Mk0XKnIKtv
0ICX0nYOslvLD/oZ44iMumRXSms5jK2N4b7QuX/qjIf8Msm23OMWK05yGDzm6YRKR3/x39l7MDHu
1FnI/tLV4DKYmLr9SdledBFw0I5+Z1GkwEYW9UNE57kgld4LuMV1mIJL9YM7quXhPGrqULLRP7Zl
ADHORtbxsgxwdKqDh2jpBC4TOJ/cEQsTqCX64OQsOcoghCClsVWyXMhPy0K310ge8Giz4PqMBxAn
pIPU6yOqs+4T87XGLrX3Gs1bMBYfB8DZ0HFD3LwjKiPPbQqg0ExYGKnGfi4Y3m9jKw63rVLtU96G
NxTVmS2clFvj66/JAkuEYWR6ZRgabgWYpH2KWQIQUcl+R/qNOkH5WfYVrojtMGVfvXx8pbrsywp4
wCZX9+eWlP+ps4BHTYsnDqYFsCWC+XXS1j0ObPRoaDF94sC0Mvb7QNgYrg90tMRezcN1eFZleVfm
7nMYihY7U0sreVa0YALg+SaDRwZXxseyjOz9UJsnh9f049hm7bGgg2kvNCRtaSk66QKcUKCA8/HF
KatH3AYe/Whhi2t2ncDOqLF2Oocrqu2OCcJ+rGmWqP+4OMrSe5KYNkjXzsveaFZqjoMCRR0N8/Eu
CFaMeDvubEBWgD0PXtKoXdhLeMXC7s54OJMTa20eO2oJXglhUbtS1ch5xqpPNb0g21BlgPEjYDHa
sryT16TeVXdck0FMvADHbfcHpFiWX7HP+KeEBHlM3d12MNmtbSX2Xd9bYqtrN+K4UNRS8O45hGSj
t8ZjRYMrhG151/O8wYI7yTrbxYSquUrZ4yraYXQqqoeRoOJ9G+C0l/G8pre7qX/FNj6emqGariy9
GgZq1tdl0Ks2JCSk+uq+amvWOnNaoCuta624mGCWyfEKaXy++yO39l/hY36b5/t/MJsnf49+6fP4
8y/FsOtP/BnOc4J/KBuDAzfdH1m6NWH7v+E85x/S84VL9ZIrXI/83v8N57nuPxwBiYzonLBJ4P7c
DEs4T3qKn7KDIFC++K/CeQSCyd79M8XpO0BmuFqJcsrQJuD7BwzmpxSnOyYRZBIuojGO0/tBrg5+
i9U5tABjH1kYYYCaee9wf/TGoSk7p9hnm8keWkZiswNXQa0EQ3Evu2vcJGq3My4p4FVLIaJtCtfv
TbjWWvLRGLIX1NM4vLf415T7TZ5DZ6YzNdjtgVA+LZJFPq/d2O2o7lunJFqL4LG3PN/aiMmh/jhq
DDPu0slxgsswxnIkODssx6bXVM/RtYsWPpaJdhZtmqoik+p7uU+2NmKAAqGvz2CXMmyuMX6P5ceh
gL7pe/eOLO61171Z8KGmMbglT3zN0LPDosU6nB3W0bJH0suJp33kFHtdTaeoJJvQCurIJjz7qRz2
+bS66gP2ZjjqZAcK0ZZfPOe1CQ1jVltDtEOzxJ2+rSIaTX2wv3b1ue78u8gad2WQXqo6ZIw6sV6i
y9NK1+orfrL3R8zA9KSu9dcTW5wJpmWLz3L92x77VQPPPrBH2t7XtizIO5G2thVwBL+XbyRFDnNZ
nLsgrMTBqtGXg+U0JbxLLOQVpxbW93khHCGm4jVBZuqy5jFR5kuM82ajKvRfSHhnimC3ChB+JSAn
Zh/cpT5Qa6bxLerHdrEPtFidvWp4hIO45fC+Neo1JZNhrPc4kIe0NViRyClL8O6dusXqxUGacCkb
8JxyjN8CHudUZQJoDmL7WftPiZ5fBspcnUQfY+CzuCwQDpgb7HDO4fah3EuVANWzjmdyRikvFr8I
HBDA7AsNrudidh/cKNyvyavATfYGv13ujExB1ZOy84s/CsIEq+QR9hy5pMT0WWwZ6u4SHxtSSxZN
sFfyDkv6auf5QSgYHSSmkt556ePq0nbuMQ5zbIDWJ2X8W1Nl+pjVXxlL3ntQymMWRwlnLfHbhzZu
9lPjPTHM+tHTy0UA/dVlpe8yWNsF6PW+le+FW90jXuxaTJ0paOAJr4JbhP5+poMAPSohA0Sw6ylg
RmGx+xuip2i0qOwrY8aa+UMIZedFjxjAJ9IheZSfVDYwMMWE7tvV3rGtG2Lo9XtT3/ZMYzb4pzzC
Us2rxf/mWFgB56i/L4zeUl5HiZD7IS8GJvVBeh/jnnfI3s4WMdJytgkV2hVclRqAXDFCRxUKrEle
HERCR2tNm1pft/sIGYPgJNP23D97ujxBUrp1oop9NS4mOwnuRrSTIU5uoXye7Cq/gQVEn3SnHvxq
OtNUtzP2zCs3IqnA6pJBUEsWN7sj/XJ2BrbQyvsx0YXGkOIwcIU4VgH3EMdh3tw5aqSb1OrCB7lg
XWthVhY3E1MfQH3Obpj1c6aWldFbPRJCucg+ghmUjvbJYiQXN/l31dQkjKPtGmroaPML8dgw8s7e
Z7txN01P4tFdq6OUjaegz7YMME9ackRzZssM0QyObkKFxzLGE8UGLw/d+xGHRKfpjMOpPOU4EJKi
J7OMvduvs+dUqOei4/qLnBcPgmqUNZTV8tWD+MYXBeOQdpNYNVsfxokXlJaHqYjvqKO8lUZf7X4i
04xSRVUdjM6zFhWyqXtyYBnojFaxUQ6gnHkwsNznxv0xEY0BoUs0sKOQkEf70m9F8cjSh8pBTLob
12iKOMaLG833TlvfqBJOOpWwjbAvwYwnzMNL6qZn5p2cnkyd8EQDhJlrTMcd9Ye5jZ19oMzKxvWB
/PWFkT0KUMBXCtlpKNXQyoepI01ufEvc2qLGqkXhkE9bWKaqj5UEmZ9F8cHBVMB85xrZ6Sd3TYQm
+lygRdTu8kyK8la78RZMxrSSL5Fjb7DwczmV9dbtvUPuKjDazaNNH+FCU5c3e8WO19p0mhWLJZZO
UxvsAw8ocdYdSEujEOjx6vfqLGkkxLLARGD0t5yBZAuX9RhZ/k3n94/Gra/r42iK9M7Lauc8ud+t
KKSvBu1b+t8mJGe7TNhVPkAvGw7Qz4iwEoP26021TmgXSo2jW0YXNy45+D5Ir4wlGKyD6e89Truc
7kbIt2yHsvspmhFc6FtZ2BdAtXkYoSrFLqQyszwl1VtRV9NXX8MgNs9BQ3ghTIDX2rd1Z1E4GBX4
RENRzMGNP5mJB+JkyESR7+Wx53fjwKbfROZbhzL0pseu+og1uIei3cBpJGcoQwTFdCTvY1peLaES
zTe0kuZ1WsL8I9YqGlfId4IpRuWHrwH77hODjPZjMxfel7nkozfkIWY2b2lbXj2ZMlKss467EY+k
h0c/nT2GomX4VbJP4e2mHUT0sBhoUSz8teoi1+2XNl76YAsonDKONGocs8eHGyaHnC3YsE2qcAT+
3aXjfprs7Hvr+mvtTjVB0BzdyN4S9uerD/bMMyWvuK+v9BEX3xkFj1992dj6LlSBIig314jPIRro
sSakTCjDt6r+qANS2QcftkhwwpmGJ76cmSGS13OjhorIWb51quM7si5illYzT6Ir1gWQl7A3QF0Y
h8Jc86JPkzN2Q9WeTednwa0oC4pJvSUTj3nfkMiMMub+gJqsAKOx347M/JjYWmyCABlBSyF4exyn
roBGxCOWtAViR0T4i10h5gTbcvcTTrsI9gBb/p2TQk3eMGMgLNmLgYHFCK6BKC0jx3AHGhozeaFD
5gHlNFLNGwsWFDsOFYySsW3lCTBLm9+4omJv5xo739eMQtMbf0ahwDCFP+HUzp1+htXUsoNx8ABt
mTrZ5Io8Ui/boo3J3GjeGNW+GyHNnAufEGjdrRaAyGYhcgKGBUiMZZ6iFQKKszwFSwJbQIwM2C8T
e2hKvEmy8WtVOLYBw2IkwFvScn/mApMGT2HEVW+ks+xq9cqidLiPOkrb8zLVBzOF/ltIF+9y0sOM
ibgZg6g91HU+iLNjl1gGHZDt1LaFpUd3UOBZuEZnlPgboMDleC3ivgR5SgDvGPdt0D9MiAp3s5lb
G39fAz8pxydgTmoccfpPgqnnoak7hrSBiKhvcgYZiSM8cuhuJfwKGwDfpNNDP41+deUX09/xcDUt
ro2WjhBfmQKu1+AIys0hY50JNk+UqA0FDl0/rgJ3z0xCeQdcW+xE0yajFm9Eu/tMNnG4RjXs340T
5v1NEecKXrAtcX3zg4NAoG6JtiwTkjFzF5QO6O/cna3dJdO2a9BpzpAE+3z11fr4S9QE7g6BxP3U
lKkb79N4sIEU2zOss7wkJyzTQV36qcKXOlqZuo6tl6c7O9KgE9haEPKxRJ8REhpgLVBB0ODxYcJN
cMZLEB+3IYtf/g0JzmpXTz5FoTIYHX876iZYYyiSUixIhu2nuffJHIfwcCBLJ8R+t0EaZf6OVxAI
5sjF0LvBeaYxakmNIqk4xoSjTE3BSZwv5lvR1sOXXqJxYwDuFYJyG3nXBG3ue1vHJEgHiEszOcQh
6ncu+ncrnOc65A8XhWZKYKfafs482WMRyvPi1OehJ1GuWS0xLRo/ujin6LDpJnz1bWp2bTo6Xzwk
cgrlonHlR4wiwbsZt5d8YOWH6TIq82NhaPs+Bq5nPc5OsZADi0387vmvMYxkyBlu/61jfO/deTrp
HzO6QdGzYkzmm0DF4VcX+7nLErib7+fZ6oqt7keHTKRoIow0oEkoru6ZpXOA1bNfuVTAUYkNY2D0
un5HMqX6GsCca/ZR3Rh5LCIGvZvRjuBaMpemCoF8Cv3dU4EUj/na37JcgrQSYq+GsRPIH140ym8E
7RktWfUkPzmj9KgScv0Ax+WsiHq7mR55CoLULRjWBuIHozsEfFkNqKUIixmL9sWAAa/IyLBU8GpG
QEtm/CfTEqqg2yFrv0K36NXGH3tOX1crurVQmzhJUjm8mOyQ3RIlUqR2AswEnZ/nT7Kp62KLmowv
ztD1AIbEXyKuJj/k9YsJEIODU6y6W1tONS/mRbg3VC8QOMHTFCv4Ddl4mCs/SLaKxrhpN0pTP2qc
AWRN+lR/4p4NvwmL8c+OQw0RhTrQZkSUgjezkWocUgo69PSU00bxuKq3n615/MMCWA5YJJeGZddk
B9G8B0Vd32BMagbsUlpgACkqIlw0rlMa4xekcTdMyhZ3v9gI1JuwXZwvmLFRxvl7R1zJB9OXFw1m
8xCin7v972Wb/z8Jbiut6N+Dl84N5KXy28/gpfUH/tR2LO8fYQiNN2RZ4CnCdS6yz//C24QN5BdG
my0kb1PQTP9UdzzvH5DZPMkOSvj8qM9P/RO95DpYBSBqrdrO+p/+C5TvCmf7p7YDuMlXMI8c6sbR
EpS//go/E7p4j+PGpR5hWzvOu6LK+BBWxtmnS2EdQQ8Wf6K6YGXBLvgbIJiAW/yXz+M3XxlPdugr
fwUL/6QlZU6wcO3yeS2iPu76aIFu7sQweUKnPHTcskcEdmrSJUNZDQjhLfW4ltPONeeqLeebbpww
H1T4HvNe7KzeYaqXr1Cbn07h3/yiHN9ff09vnTYrD+VLeCty7+ffM0TkXMoUik/iN59qwoE3WtYh
z7W6vvn9J/31DIC94kVsc6KBOju/fJLoW5DJLer+ACiINdukjkSnCHWmgfnkT8ALfv95fz0DviKG
Kgjwg4P23F/OOApBUrAsRtzORmIe6eLSgUVKC7DvfNuPZYO54v8g2v7tef+bLwnHmE8TQgCvkL9w
JYHvFm3uwtksJWgZKy8YsLS88BtypCdprB+//47Oehn962XNtYWPmRvLd+Ejgjv7+fR1bRPLPMnY
3QG+YKuQZMOLFhnvbwMO6y1FWsVr0gvrWfrgO8ljNOq5hvX8zbeZtrEPrhjcxnNDNkAxdfX32oL7
seU7LBPF6a76kJNx+arH0v5EPySM1Mqhv455s6hPv/8yf3fsuECkz/Wo0F/XS/WnW6ZJ0C89XdXb
iVjgtWya7Fi008KCMzPUNjpq//vPW4/Nvx67wGGawjMhsNdL5ZfPc5lbpkVjmS1WfnMoZUTFQWsB
NvoPz4K/3mIBGdcQlLjvKggtvzwKiklk8aI7Q7EYJSS1yRoqr1GVlzFN/vuPQr3GxMI1D1dD/PJR
Xgq02db4Vj07qS9gl3wgHqm9b+q2/vMt+G+v9L85er7tSVd5yuYvuf73n84W87spaAu61cY5BaYc
hukpCEg0/v4cCfHrSeKtQU+YdB03hOFg/3JDeV5gOXnDx9iKhq10LeIW2HO+TIMUlCAmwHiyaNqV
2luoJDfdsa9IUHVOpP4c1vzb7/uXxwlNjNwtLs8TN2BQ8MuhjX3VIDQWGK6g8W6CgXuuYpJGiw29
Lm0yyZ2MQ3H+/ddfn1H/conyodJxGJhICaR2Baz+fJD9sRnqZL1Ey1ymW8kDjfoGC9oFw3rCO0xD
BxuRLE/gdf3+k//uwFNfyHvB80MZ2MEv31fMxZqA4/tql8mfLRBzIHwz5bMK59pY5EJGeJh3KXHF
Sz8Y6txT+FJB5Ez/4Zr+uwPPNcbsh4MuhLteIT9daKKPrC4zabXNCnwnRGyuoQzhNREUZ8VpHmOR
iP/wZPjrYYcayy6Zp4LNMCiQ//qRqgxsWdY4SRmYVMd5oER1AQF1g9EPcYidK24DuQAsi8v/cML/
5rB79AywPvE49Qy8frneOwS1etTKUAzjp+TDm+rS9UIfJaXKr2CHwANk7FnZhOp9ohp2cz0bib5x
4uPvLwCYtr9efD7PEJvFUiBsFm9/jMt+OvCLpzpJ8hFcEA/FGxpG1nBT7fQPSWJXpEShMB0NzshV
8p3g19Au+TYoE16oMWJbaLuFhPwA1Q+v35ISjKFDDcuRY6nkxkpjNTMOULy06rCcvwNu8N7q3kW1
jt1Y3+q2iAn8Zo7bEn4Hlp0RrSPJM4vylW/bgXH1Aj0hRAU0osbMFG/LrAFE55edc4NaGj9iywDj
0OKyxdQYaORWhnbYSmAfpE9TTzy4agf7cw1Eh7eaoK5tQ6tpQnJjbsOnjhCqs5ddyYwcy4PBhoPn
NdhMble/hkkJAYopB7wyYRLcEdy8dC80bNo2SxrV3sntK+trlEzeKys+uN28imtyDkv7kPVgS8Dj
UxTg17ZL8wvC2h58mA0dDmzoNaGC6R0wWwUKPLHrLxEVBi8ukLeFAVMcsvMC00XaBZ7Ybuq9CeDS
GNlf4cY7BPvJpD3UjqY0Ts/thNRt0Mvw6E8IcUUEvX8Ts8cmtKCatdYaHyGJBuEJ1FOIGzRqVrpm
IF6N+tYvfeelKbDKrl52UCBY+0Sy9UqZzfT5jGR/ZgiJt5aDK28DHETDi8/jIDn1Q2X5GLzBVMKb
Q9Fkl+b3L6PDVI8WYQ2Xsu8S970dEfSxD9j0ns9tNRDTaQfAQ7i+WyiRpmX5O4XpXg++iQ6IMGil
Ca51qKe6ru4qNuscCQc1Zst9Q7AjLhfXPbSy68ZD2rVgJMPAj2FcVRLfsSVUwlyL1c4rGsRAZ3HK
GmCnMIwiCoxG8s8EtD+GVbWMuyZsrPccozli4RSDL5CULpNk9TN57Yq+Bzlop9PHhv07rt4grJH3
Z3t8R3HiKmrCdPrsV55fbRjD1A/aa2dFN2tX0QlJFDSG9uTWy92sgQrvbUrbg13aT/lR96TltpRO
ob4PiMw9nYJxdFIMJtWhT9EhtxX1AzQWJK14wFgD1CYbuhTyf4QeTOlPMt4mY579GEgo4W8WQ/4R
2/X4oBb7f7g7sx25kTRLv0qhrpsJGmncgK65cPoSeygWrTeElJK4L0bj/vTzUZnVHeERHT4aYG4G
BWQhS5VJJ2m05f/P+U4PQw1VtU87J49vIHzRrZkZ1+M+xipZAipTxW1TWvZ7c2QruJt9qzlPoJHk
QOpIBS2HEQRW4MKz25KT4X4bqwHTXOvjoAWCIBxwsZqBCx1N683sVOl3b+jFKpxKkJEsvJ8HMdZU
c0FAu/HOJwtKbROKyjjrfDWd9zFmTb5RKngrZ4eUdeq3JlUSnzWu6xpnATc0wrBH5LemHWLc33V9
gYpt8Za23jm5Tfxw4AjjMul8UQEji7DCTaD1qdwkqYPfdKj44hMqA1eQ6GhpDZjM9NaQ1MjCrixo
xPWxaXTbEvVmTDnaAO1XGYWD+6Vr5m+Z7YwoGA2VvuuMtUvX9RpzTqpLCp6uX7tg7oa8hUhWkERX
1da4I7gLKR3l4eA7aip+bARH8nE1H92V6BzNw9CgF8W4W541phndr9+2PKw+ashZehg+EzQSfNQL
H9RGxGmNKWsGdBV6zHEVwugy+BH4HdkKbY8yWk2CEKQEUhdFc4ggjMDR4gCqCZB7SBHOrA3kGraI
PVv6Ki86B3tib0JfmN3WXSMnmBnwqGKVb3VSv0eiAGc7M03nO36H7kvHuao+jIN2cAfzeW8Ftign
7CjEYujzZtoxWV73926VVuBjSDXs99R/KnK4fOqW4ThO5nCeaBXd5jKlSTLARBeh4yUg1/AHMFWL
BJ837gm7I0Uitj9aY+s/NjPdz4MzW/2XYPEU4tFuxNSFr12iya4tl+Ze6bS70sLJtomTXl13c+uB
uVx0jhcD+B9fZfOFwnf9p5tZiJwcgh96Zn8S7raFhbF2GojWuqSekNyavirynUmrz9owPTvfF8do
MzxhjfWlJyMnDhMdgObrlN3jFI9ngh4NYV5jxyrAJnMUJAzddbQdrkEr/k9e51jd47N0xDYi86hD
v0VqCIMqtr6Dr6G1A6Cu/QUjfa+J+fyyJJ4JSt4QU04jeuzNC3JcyCopuiQgn7DMxk9sunPoqt7i
YNJqsS1UjVfWZ9GQkgqSonEuQv5XOnsqaCdIa/5Y0pKNnD8HHwfeLgJJLze5ciNrm9IH8sMRZSJp
yGAnvHMfOild3MwgZXOCaH6uhhqE5agmGuBK1IjrUBXTTImypbrKXJSIO0otKeESHo1I7F0LLmeN
c8LAvl/ntyqnebdVbVoAtpmj6P3MwUyHU6Vg3viOXXxkAQMt4gK92zUcp3GtNNHyjaYRVEJG6PxQ
9qbiaZS040AED2hJF7em36lqU6Je74qg5U/dutsMZa5sJBalq0hn99JzOn/YCb0y9775XpRjZxAj
rKRIjkzxImmJb+PdWle1m1htqIv1Fjhftx+UxC2EqNVD4pgmyL7DwJj5KOOh8zedrmEBuUvD9yQL
Ctxy9uyf5QB4L7QSOD+cxRem1h6O1mfTtYwszIva/1MEMSZs9OLNl0H0ClJyPMt7uazGQMLnsyv2
WS1sQlJd/vSUZ/5wIe9sPZPNFHG8Q/QzHhC9bpBEN/nebZf6XcsRho6QbTfAS8o8ukr93v5uL2O3
K6ql/gLIgP5iQlYJFWW7fVfALbg26ikjtlYWn3HgTu8ALSWcH+mWrXQ8s9sxweT7MiMFOTchFILt
qs9TsEIrFxnwn7Irys8xOtofdZMunx0nkY9GDVXJ8ugDUW/TLTZLDGq4UOmAhjiF+20JX8O9ljax
e2eAF8aPI0EpTciDM7FNexaA5szvPw5smL5OfaAFpfclf4zqymJetVhuQpxGJArIolNoT73sk3Qi
jolA2vQecTpG7Q6iQkpcOAeuTR+nfFhmThuobch2xYRDHWPrr/+fkAV4/hn1JQb7UtgQmzO4uxwi
0Y0/LBCM7a0q5+UjqG/yU/XkzDcZJXQQaTl+t7BnCAUU7uB/3AOTIsUO7qb3qMaGmdmatLtifxIH
KQncI02OQRXRFaG+En3FH499Fnnno4vGDeah6C08Jlmt39OF5EQd6db5xKD1Hkn6aS5Y52LCEkrM
VFvET+iy2RqqYCvN1PU2qqhTRWfVp5BuWrQUwTQ2TbTLkIU5YKSAr1yYSNbOlTan9GBgr0w3VmFZ
n0gqYkF0wQnZIWkJJADhoU2urMS0243n5NY3TmZg3oWJMXGXBmX2TfmTJi+3nW32U66DviIl0/JS
zuaEd6EognuzV25wJrVVIzMxHf3QRfyDRB4l43uxONlZbw4gQrXMAA3jT7iXvh98b8hofhReR0Dk
gGZqIhKH2K8tL42cLU0H8nNUDLRRWAgwJtqFYcVnaTDSUUhreLEFSRegGM3EvlWJxtEdwQZDXT6i
29r6Qzy+TysXf++UzOzZuqyHaWKxESBX1gmMd20Ws11zlVWdk3XElIRrIP8uoeDC3erm5m4G2+/x
nqzhommb2URVRgA1YBDASIcJuz1btnKMFGIP6aM/CZqFOOKIvkWqvea7CciHY4iwIvAcqV7mTRPT
doVH5sLBKvRhyn1rJ1lJ8hDXAKRQDn+8mb4f3iFkYqceDcRhYvvRgOJMS8+3Bp0VZIlWHBh30hFI
1KMlGRG7g7/9gfyQGn1itN4GADhOFzp5VGAnIB3oL+SY660z1gn59kRt7rSk74m9paBs7fWq/9y2
Hk51czB5phGT6Q8EfQSYSXg6myYjWnyLChmFfV2K1AX60SfeNoZktIImK9BvnZVXjCWYBF8HNkPI
EKM8GsKAtLc8rFoxtqiTEu86Uzq39x6NXeYBBPbIQkwM5YZopxUhs9Y+iNc179BUzs4Gw2ltAzHq
KYYXczfL7ahUd+3RpO7DmK4vDhE9bHKb9Z4dOv9vpJLOCEkG99oPF2AGrAXcHBU745JXOLVLezbV
IyjbBOtNiqHBEyYN0GF6XD3fV8g/c1xj7PvPc9HgsRp82ztXYDfhUxUgmfphghpFff3jIEz8Mz2f
Jp3mTk1fIgv1mkVBQe0XqIWYzbLG2mtHdS2HOZbqXQMj7W5tWaG9dnPvcXZdQhemmtYdZYYe8qCg
LK9Dp2TOCQ32BXizs2G6hzbFzLakUryL68X50YmOLb6KkmzT2mX5MyDZ+888if3pJtNL89mpsn4V
UdCRwzyQdm1Yq7op73pd2p96BCke2sBEGgDwRYf1vQ1Q7iXQeqDT1Waf7xLW3ATLQWaqbaSb5aPu
WjldWu1EX0Nnk01AfAU5iA47M3GBtexsaWdOdhPD3sUE4SFh1+x50c6kqE1HH9QVLpYFdamBLOmD
MVswB3n54pbEN0Q5oECHbdFDCoXGoZ0LWkeuDK1sAKq0VEFyFei4Fpg63ZFdpc+EvBlFXT0S3eeC
/OiQ8KtCBNdTVmGobGpkoUq1LtzRrCk+j1473Y1xZPzIfIXxf8ZFml/YA76GEMK3BQWDnev1Eq9z
yhih+dmxTwKronPkL3DvGv9gKU9/DrwKwh7Z7ul5Z+vpO51zez74mHLcrfaNlATcRlBeCGwn/iZ7
2+SF1VUVuuyO7HBSK7pxKMSYYxrFmm0hQ/U4NiugD2h40G7xm2KEo35PriHFUgNhauD4Z4lUtHDB
C+ZfF75iWHcGeGzgOjztBJn+Dcgk+TNrZ/kDx3h76aeeN5yxeeM0N6GK+mAtnoN/IGa+gBIQRWGT
4Fya2SxAO5k1TvVKVQnqwxQwBbwo+VMSZbZsbd3wRSwU5m2YNKM0DnOF94f8dATe20G3BCa0lLg2
bR0v4N9FyTZyAq17XquJnm+scZzshwyhVlinWOIPrLKwWLoxR+GQLPRxERq1xuWEN5E7jJOMeSgd
OD8jBEoXtnPNn50FIYdoN5i8uU3Q9dR13ZVOZ+OLAmX6hT6z56Pwr4k6SzBS2hexUjY7BFbRLjTG
plUXedbP8Z7TY/O1haOCBb1dQAo0XR0XIfKa2L+RojIfwHN58w4qA8hYirAm4jBfwuMO1uNzbScR
ZhNdx2EhCg/fdiuy9043yk+aD3o6Lzslf8zpuNwr6VsxQhzMlpysYiiUdSaQt9XI5KjLKE4jBDFi
OcyZkPmf89p/b5tOGRxSKUFv2XXP9JLwRWC1EVwshDk35OfIGf2roMpTnjj++HO7tVxiCGWC/LCr
evub59Lq2Fi11BUqcKxBWw/Z3YUmOLJhJq6RxFV14dEejaARYHkNBEkLI6W4jc4yqupF4JaEdboA
SVtkajd0IBC/IRmbnYPqFv0h8nR7S0wNslQzb1BGzgU54PtSUblZWant93Rm04keznGzTTmZ/V25
xEaydeM8/0TZnVNqOnaBvSKyqApGtWVSFumbXF1gTWVbCQ2Hs+bG0QKzzszCM275U7+7xcvifEsF
tfJN080GC2PVZx+hRVQglxc8q1u3jGBzx/GMMKclryI/CAqAP2ldkLjFNh9kfJCW31jupistCOza
rqVKjJDmuMJ6VRZhL+Evu9h0UPfCaQEPwxQVoQCB0PtOtQW7nDizfHVBXSVDbkgePcpkDpchwmB3
uTJAoJD9OFBfgI6CLX0N+MN4u5mGQOQPE/dW7cfekEibPPQXHSGJmPj9HkuTPSTjzp2t4RtrcY8w
07OSa2T9sXOO79OrzrO6QGBno5Vydkm8DsrMJTcIXPr06T+cEmxp1Rm8XKqL75pBLfejH3c3/0HK
6ry45Uj7sMBHsDVZwM+AEMbl/u1i8osaPrFpwrZdz3Ms17Lco1YbJmsdLeMqOskNSeGgB7Rr2D2q
IC+/UaURPUAU15u3LyrW7siz7glXJTzYMemOkvTnrQ3HJwVsqeCRwT5RYSC7YmIrMI8bQtXaQytV
tjONIjoXlkIySYl4m1aTBQA/mE+0L152/0iMExImmC0dlINHvQTD8TXObadB595bF6nqBTVr27kp
nKm6ffuGX7bkuJQfrK1G6sQ0zJ7fr9W3rtFKpjg6udU+wcS98bLCOdGmffWGAtQUtrd28u31XT95
qtpJtFAeG37PpIpno/LdZe34YPZs+N6+n1dGDUu9jR3IdBzJEeP5leY8olqg1kab6cYXy6LH0IiL
7FIAFyOXpAt2vdd6Jy76ovdD18OmyCvoetGHkUd9LyS3SSOYOKkSc/jpBza2Y6bcQ+tU31Qk5i1k
UOCIObnjb9/tr+bs0XClRexB5YSgKmisPr9d04jWchzD1cbqAc2EZOdkQwOoO+8y9sucZLwzY7Ko
L7kZgJym7S9ruhsmkUOIAxdcMScehXjtWRDTIxi3jueTyfj8Fzm6pO/R8ixMmPH3uQYxZQ0UpMZp
+YHZbrgqDZvEnwVa8mJ0w/kg2+IskAAE82Q9/Qxps2/ixtp6tafemWqJ7t2o4PCN/O7EDPNiVNJj
t4JVL4TUCPXR0difSJYtSfSs6Uq28QavNCzrgbUoG/3yxLzy4jPjUrZwTa7CY/nlVXv6ARSjGqzO
YVUjTCg/U0jqdo4N4uft4fDyKvQ8af6COiDdkg/t+bOfRZJIJLEVk7bZHoDppPeTAb/y7au8fGwu
/XU66yRaos06lkV1YpzwaJE+gz+M+J6E/A/4RjTvBppfb1/qxde8ijoYSdKTFk5x7+hrjjI1JD3G
5NBoE7PfgbI19l3qu7syczkTLjjvwiLW+fXbl30xhn0mKuZEKSyHzr1/tAikqjV0ZcHj0R6Qhxkq
9uVURNXVIEZosp0FmbjusU11p3r3r7xALsz8iNGczvWvJMAn8yTB7HB/ur4OPWuaHosA+Mxsm/nZ
27f32lWAMiBh8Z3A5CafDxMnmnRDjklN5rTlX0Of+7TSGu7+Ly7iifUu1uhC72gNG3qWHGTQnEdt
gHKjUMW7Yan9EwNEvDIYMUPI1VggAw+1x/N7QY3cDiUyYF5VT/jFajYcLDe44sRkbDSNnY0IVkiM
BjrfmwSoLXiNFPWbDO55llVnpWOll76ejPeYDP2vbz8E8dqjRi9qWSwQ0rS8o9nQgqND6kVWh03p
/DSJsPsMu+HeHZf60kZEe1FoYqQWWAcZylyvvyZIFuCq1wOAj7GykIpHERwy4se3f9drAzwI0Csg
nEIsYx5pRNqgnyWdE3AqjSj3cU0WgR4grAcl0MRFDT/iosKMNgff377uK29LrkNilW9StfbXP38y
vjlP+pYvGBS5y+lhiHy2/xEV9NHEmP72pV7u5BgReH8R8zkQj+mHPr8WtfrBWBRxzSAbaJU3IHdK
Mtx3ZYEmoCN+aXXOBTe1rrwbJ1iwtASLcWKF+aV3eLY+8yOQxASkp7HzYUP7/EcUhMj0nC9IkpFW
FCLItHYFMpmNZ+qWIgU2SzFPwQUVuom43876Ao7mZ9u5ArkMBUBlGclt7uOCH3Ivele2BZ1Dq1Tu
Q0Le+CYmZUtsRzFWIiSPnlTQFoNv6CrzlDb1lQGD581yAsAVLGHHL65EQTRGTV/x4uLpsxOnBMdz
+tk5pFfcg8E2PgraZddGQDf+7fe4vqajJ+h4go0cmxtGzbG4BdtL15jUxsJSyP4bvhPzYKKJvUf1
Yt6rGZDj29d75YvFL+6yrDlIChFSPX9jFX10C6txCcJWiXs0Yf3tXEn7xDbplQ/B43nabFRh24rj
eYEVJs1EQGMdcqZ6MCtbMWPFKRizRpzY4Yt1pj16gqwnNi8P5R0a66MxOHXY0Z2eILS2E0ko7LLg
GDn3lxCM6EYCCyRXxxT0Z8gkVIS6HFrSu0QaXbF5ji6tQf32E/YEUw771V/KRnm0MjSFivMe53go
DZEdpEYV1aDcOfHpvRw37BlQ8dILZBpgu/L8PQZWPJMc0KLzKab0Y9VyGh8AgRMYYRs3gKzrEzu8
l2+U6+FLZqKx0aRbR1OqhLDObpPrSatK91rSUqKpEu0T0Kq/PXi4lEd29PpfDNWjW0upbhcK92no
9X177qz7I8jX07mTwkb53a+BawQWSvtVUoi27OgpAksnPoIRM0A72julKw/JgLvi7au8+q4Cl0XS
YpNHF/v5VXwQJfk0ckMRvWJek9NeVpTzwo5oG+ha2Kvfvt6r7+rJ9dY/f7IMeZPCPN0q7qrtlwfl
gtpDaJ7tk6k8JXl97VI2ax0LrQ3qxj2aTtpA4zEX3Bpztb+R0hMhXN32EtayPP/9u2KhcygdBAS/
rHH3T+8qtsZmEqRe0f3u5DlQ4wjiVyluarMztm9fSrx8Y8jjOej6jkdVUJrrxv3JEyydChFAhzyk
Epb4ptwaVanM/HeNa9kZLNgWFDzGq/e5tXRYwRpjZ7eeunMTvO2kDyqMzwrAfof2nDZX1+AVQ09+
4pNch83ziW/9kQwqgSYRK9nRRGN27BubnknWnXLI4iKK9jHdgv3bz+LlG/YtNtKuxYYK9efxoYv+
C0LnAQYnZCSCNqOyOFfKXbYyd9SJS61P9eiG1oxybC0I0NCFHw2mOu3dAmdCQat9qfIt3THvw+TT
SZ5FR7CNWXgiDgd/PrWLfeUWJe1W1kVfIjD9pfp88rajABmZZDMdZkZlBZgfEWtwre4MSNolD76+
5+UDfIjG5QZG23A55159aNwo2tKEMPnn6qr+btIjexSKKOnffQGIhl32WSb1JZoFR08lDrqpwX2J
ZgUm+INhxvV1b9LwSmKyXd++1MsXEHAoYzyhl+cFeEcHbFXmJvWlNA8LIwi+WFZO2gP6A4xtpjTA
CrZ0SubkVDnw5ThGnYw+3xHMkCZlwecfW9bQcVMN0l6ca/q9P9rzvd8u7qnS2frjn48udnY2WZmm
xygTxz6Uxomc2s8nNOOUyy+WCbSC3VO1RjPog3LpGjrCA5FM5wZV9k1QIHd4++m+cp8c9tkq4+k2
OQGvf/5kmOUw2AKrFFnIPjqAftyTpwwV8eHtq7wczAFbSY9OEttJ/5d77OlVmCRb9CVdRtvCHu67
ebjDSFB+cgrWmrev9Nr9BBhTBJ4eVmn3aJKcFaDt0RiQ7pgBiT1NOXzzzKB5fPsqrxyBKV2h90fu
TtHH8o6Gx1I3mHWKPgtJGu93IIPofuWdj2F+jjKSn4DEufD5t9LqaBwWgJsnd/yzc7R/AEpT7CkS
IgMleDGEYXVqo/vaoGJYrScwnOmcHp6/U4RJEbsuTTM+TfStRgEXVvAQt4uGrk67hswNy41IscvU
TKiJe2LqevEKeCwMGmZlLE+8iKO5gcmxJfsQRFmWDcBdjCC/9qA5nJgWXh7z2VqzP6IKsfoe2HA+
v8scB7ZmQSbxDlHKTGEoSQ7ZSGQf8EsaM26eE++c+WieBGrDXZksX6VI4HAirNwZxGDsWqPw3gMi
ENtfo+O3eGH/fxpPKT4++VC2X7uv//hRdWk333wtf/zrn+/bPu6/zk+dp7/+iX9bT+0/AFM5Hk4F
eDWYkRgZf1tPHf8PSQkuQDfGHMSGnkFV1dBz//VPwzb/YK1nNmazimnVkXzTf3tPDVv+wT/DEP/3
v9T9HfPp82nKpfxC+ZE94+p+pah7XAqsid6TcjQs0hYr87MuHL3vl1g9duaUnJr5n5/u/76WMJn9
KVHxray/5cnEi0wG0LLK4YJXHjTTyE3fDdSy9lTu+kMP4uIhh28fwlT8vSn/7ytzTbGWd31W1udX
9gHxIZogniiPkdzUDnCKprRPzMOvPkrwcVRyAUOyVXh+EfahnY3ty4Zx5T9o1rIqGq7z5a8v7X80
ex3ZcP6+lyeXWZ/yk6coBsCOtGftHQ6s9KavYBmMVJIfKVqjwCZpsD8gUwQbRi++3kAJ+Jgu810C
J/LEif9Xj+W/V/J//xIpff4jKYEdzXogPcbEH3mfY2iG9hb+zrURpgfiuA+CvwIxhAARWhukVCE8
67sx9MPyWxbqC3uDgPfE7Ph8Dn75a9Y/f/JcIH/T7zaI9EUPXW+V41wZE5zxJx/3u79u7h9VXxKb
UHX6X/88fsce9D3oztSzOUMG0j9aa6Wc8bP0lb1zLaKH8f8VN0A47U2C9uTE6fH4fmi20f7A1sdR
i6it4/K5tHVcEkq87MzUIX00Z8JPus47MZz+qqk9fYtch6oxZUMmKlzwxwcLk4TExshWfE47oWGQ
xpwsZ1bdIxKQSRJV5Ar3rDPwjCVayzEAWeJGdvOli9lk5ZQYfdprAc6AaeNgc0k2k59EUPCjcsrB
YCgVQ0vHHnzrECkFbRQVK8G4QVLB2pMIJhAIWp6+bIuUpABQeQUh2lXj1ne9nXVOiArdRJfIukoh
wijoJJQzT+Y8yxsnzNN6vvET764kGj2zFopMBYduWHW58qBAxZPYj5U3oMPz+/m9N8LeCRFjSH87
SaMrztL1r4cGkk9wBjm9yR5sC19A1Y6qIwJKKZARRlMFHyLVR9Ftb/dxcOgByhM6ODsDuV5GamQA
6xdJcsvYiM9LScmQb68xYfVHDjE5RtkYH3w2VfU2CcAXt0CMswMmitWLXfqx3i+LA8nILFt5wNCG
l23KEmLIKJqLvT1pHwhTEtmfCLwZ063tp905NqyyP4sXw7guFg8SHVh+/7usJ+p6QRH3CAugIAPt
QvCLHAxrFMB5jivXSPJ8LO6+Hubd6Bb+9wCfkO0fvGDyL2Nj5n4Db9bR3gDmDRhs6oqvNhrSfteW
5JbuAdbiRc4LrZYNMqUKrpyugJVFMX6f1krXJPnZJ/1HV++60fbuWpG73xy+kTosCmDuAVnFRNMl
AaHgaW7jnIlmdyH/1Zj1z2Sy237roFjtN+1UokxvZDKimZMOdCX6GWQDJSgNNolQnOOHxir+XKEP
Bdq6QX1OZQVYBShV8ghBjTBKVlH5J9Gj6U0skXJs+GBjMGtNMnu7xotjlNhdXHyWBDtjW7EnKpWj
4Tc/c7edr1WURn/GcUO+FEnEBH6lU4xlH1ntLSnw1Ufo+r+K43F8m9o2ODqPbKI7DXVrwY6lB2QI
qTE8TEOnvo+awAxSvEa2o1ohhdgUrpF8XNTE3rk0dT3gpxuJ65KiLW66JiXxCvFdd9XbA0fOwdXD
ndWj9ye1bx5v7Nie0jWHsn9ApwhsObZMjmxFHpwj7GuRdSIcgVKNeoF1wTRAHIJLztkdD+bdjMp9
dU60xMulKHKIKVkMW4Q5A/3WMtp0Qa/tGWeoUIAUyj7FQqJzYX+HkjqYl3VQmteG9JcvGNeUODDM
/Fsaz0heUbmNXdhDMP/iBhXQa7MnWgepYiPvA2wfSKcaSS7tZLhfu2VGzxq0NRponn52W0XN/J4h
VXwnIF0U25HoxYmvLGtIeWGivCEljceUyUjca+YQ6HgLryFUwcxHvdTavY6cUhYhQhcYOINfXtMS
6Zxtyoi5LwmjGahftuWPyk78NcXHzhm3sy97Ho7ZsG6B5HPP0N+U0KQlOUm+XCUqOXk5kmyVBpav
sCq73Mncg/Ayt6vJsLf6fi0tFSrZimVeUTVJU3+xxxWGmoAFfTeJBPlh4fvqh2kaOPOoLhBJPuOc
uYJUVWCqzFUH5z0Z03mP9XKB5wwvTe5GmMjmqut0iMsYoLBiAeFDuGuI8MPsQXKmPkvKRkWACrXj
XyB8bdvN4ijoNECVTHmQi2qXK/Sd3gdaT70VLiAiH1Cfm8mh0rZJwmw6EPgLYtgpdgkUm+W6ibOB
8IvEsjZiJhYXibC+deDoNDtHaG86Q4zZsl9sUArjACHaEnnprMbQbovJBmznrS/MRNu3jV3ZaOTQ
Ah36FCTBg+OlOt4qjBEjGTWk1BzcdsyYBpEH4UUpxQTAMogBPsrOjkCaznWKTTRGMLeb/B4cdqkW
ViAE66aJetslvbdDDNns/dzzxl2eIu0/41Q6PlIXQ9+tk2K8x/uKHy+JYFVckkGcjJAu5wkDGUh2
/6ySPZs06JPOuwkrF+nb3mSjVTPhyYeESym1FTU/fl86tWVc4oNwIJojpyfIxmNGzUTbvGeDGcud
nwzDDX1Qw93FeVb4O9PkCWxruDMmecfo4za5SNdUjK4TcFoJwbCuHJSUGHZjp6jCGndAsWuwsHSP
bi5MSNdspz86E8StMzmNU3BvuBEPzKgqNaGjWl04QwJrCyb6gHWXL6enz8G6PZzDfLONXQ8b3tw4
vajg0AVdds20ih/TbxuwpbO1EhhjfI8emVmbYIichyLLZYcc3qrYNM5qReQ3OEq6KXEAWwqQB9mV
7w/jT+ghRD63qNiasGQ9Fxt/AfV2IG1d6gu0zYncrtMOthHuDcgelt2PCfd5O+eW+6nrqma+MhID
iJ4cDAJ3YXrYYNV1wjSYel2+R5Mvv/w/O6gOP9qub3/84/pro/+x76vvX9ESV//5jHz9v57/rf7r
7wHxrAfFZ39DXBuHxrv+Rzvf/9DoeP9NDFr/n/+nf/j30fNxbjh6/ln3WLn5t2GqrJ4eQNfSzP/M
SkLGXlcpBY6/jrHn3//1z/Uf+C8ONpVXk/2YS+ucAxMb3L852OIPbxVA0J2hyL2SSf7ruOoEf6yL
LHUXuuDU6deDwN+nVcf7wzGpWgQcf6ktomv+ncPqUQGE8joNRo6psMYsqt30pp7v8Rersbq1pbmt
EFlceov+1MSuPhiYdq5YUIKLVJTV5VrmPND/9w42YEu2qFhcCfdYPOIkCH24qCqicJ88wlfOBevZ
7r830b9+GGcgnPTITWi4HtefvCgzsrGQ5paGmbqsur7EvKNHfiiVodAxsI2+fcHnp4P1ghTiPPqA
bNqpL6xIq6enHWmObYroDf1aE/Wh2frtRWsb3Ye3r/L8xE4vyXQo9K0HEFqNLxWHi9LTRAvL3y4c
oQ9TtNikPqqUjFnDtt5ntqU+RoVcmS5Nf6J+etRPXq+9Fj+gIyA0W+/06A4j36ZL503xzl7c/Etc
1sWFnj3UCAMAy01b2NWB5MoRw3cGO0/7FXiDpLcOpTTdG8ph7m1nV/7ntx/IURX0r19FqwGFAIIW
mgH28+fuNTIO7CiG2jnZxt7h1ZxhNtWk/xkVlimgkffZNN4iptWXzcwWKEEud+a6g/kxr2Bh00K+
wwmBWaW1PXTvJ34eX9qzcbg+NDrDLCh8KfTE1j9/cgj2Fw/3fltFW8KX/H2XB6TcZrL9OtX9dObN
ucDEasDydmnDH4TIkHoTq36IoIxeNprclLd/z/Fnwc9Z5Q2wF9G5UXY5elruApYyWU2WDm4lvGjs
PHdNm/g71m/jU+IE84maxGujBh0Hk5DvUY+lLPH8AWDsLLIUX/kuIJdrj7DZszZ53ZoPbTuT3lQB
HoyrcfypeAWEMejuZoaJvwO/0VwY8NhhC0ynqk9rUeDp5MBTYCivHR2HmQGFxPPfNGl2ShbH2l1E
Se+u7aI1w9kaaFhGE0KBQYdeWwYnHv3xBEGFiA6e5TArrcCqY7ST1Td2H0Rptqu9iORDmzimBQrR
ief9ylXkOu8J2sEIBY4ZbRWq7iBFDL2bcs0DdbuMWJzeLu/fHkcvniAKSSKa1jpFQFHUOSq7VCnT
RJ5lpIq4c3G9ZH13zikPcmlO4f+w9JB2M6N03719Vfd5V4GPncuy3q2nRCwCyFqev7hOVoFDOUFu
63IxojMjcYyfUkwo2Ff28L4cSb8MZ7twzO1otDNszqrGWd0uI0B8wkrILKecS2AN4sDuITcUdZTa
xsK1cl6cUDsWcXutnJv7lpKo2nhyme6zzImv1qbSbTZm4k4hvCDFqqPOAgsz0lfxYgtIur0zFxQx
zegaUnc9HXpu5qDNzKpveIwO+aVDMu26ym72YJkGoB+kzv9Kcu5xVCWi+5A0k3tjGuVY7YfEqi8Y
Jxleeo8+SphLWHuUV/J63Fgc6KhnpgXJLkLF1rYa+2YgyXxwq7sJuMAZ1ZrCP9hihvmZL0PxpXMc
zIGBPRcfpoCiQOjnhjHgU0kEvkSzw5lrG6P3DTpL226N0swwkqpz3ZAmSdSF+lDIDP9K2Vb6RL3r
tZHEdIRImq+DVudR9bTAr4fYyoLPa5VEcadFdEBG7e5chX3IXorhhjNBtXt7IK0f+LMJYB1HFA6J
8eDf5R8rBMYoins7xvle2q27Wwhw3qmKjC4i7t0TK8Ar98eegIvZgv+gfXo+ZAnmYm9tB1yKr+JS
zIhSoyTJQ2L25AXjfN7j4SxOlF5fu6igdmiSokZ9fY1IebrqFHE8RNOSu+tBqbvO5wknP0cDCfd6
a3rsT9yuNX//maIIkWwE2QniiDiaVGuJyQsoATeapnKPUwAaSepXew5i3tnbr+/FKkZDHI0XnbW1
bc1G6PntsXvDRTvUjBmOz1sAHepsjBscYNmIWWZq9YnrHclefs07PmI9RCwkzrAFOlo2owBJnEgt
d6tikEdbRF7zudE0nLdb0OOffEA0SZgmS/rY56X1CXhVPx7MuhVQmIgEuDcjb6ICmzu2Fy6NXx/c
1bwIYrw1T0yRr4xsf5X7sUGkjIyD8vmjiYCMjAZJy8QZVMFV368IowaGu9tQ6Hz7Lbx2KfaiOHwF
LRyMU88vNQyDhqCAyVskOMRHvKvnmWH4GP3EdOIFvDKeadivX+tqeUFR/fxSc2Jpkn6JeYZqE13h
c4aVz3612fg6JXqtw+hDltDvycV+vXUweqAyEcsT2nustwMvnkKfWrxt7+UVkgRJmRwbPYCIyTq8
/SxfjmhODzAf6ZUHgl7iuvA92SYm0+IV0KxcHNO+3FJS63Zq6dsDBS9zK/KuOOF0eLlNoD+OFQC3
G/xR2zwe0Imdl7g03W3tKmevjbm7ClhdT4yQ1+4KJx8xTevMjurz+V2pFCMhFh8qfi4ZagY174Nd
Jv0NTQ/UyrnyT1yPfyX/xv/N3pksR45kWfZfaq8pmAHdwgDYRKORztk3ECedjnmGYvr6OlZZ0tIV
IZ0pva9thEc4aQbo8N595/zPhZ11Baqqefu+DE66//NvpN4quYPVWgA1FwVtni1YTWrKpGSkx0XW
TK4ygUvoLG1Pw9JhYFFoU+AgDDoeFA9mPDglT/bh4Dng2hfHqZ5htiFmwmQfI/NmdnLXDAtHiKkb
zYPcxg0PNOBtP17b8iuLm3WfZub8Z6iy5prAZzGizlXs2qWZzmh3ZvZV6FV2koTolLJ7Bqz7n0uu
cWQRrkUfrEXZ6Nf2UH50OeBb39KSmxFe69V32twglmBsYJXMtH4+46YxUkjwjTtync67Mxc07cvq
QWBTddWrl0Gp7qXg2/5TpEN8D3GR8fRp2lCZez36YT/rRI2dr3PpwHqDbuW+rS3Np91YY3ySbgmo
PYek8GCL7Ob7BfgQR0ORATZYq7S/t0S/oH9BjMicfrGVXPzGzMUKw1CyL5dk+TbGjopzmjjVL6cd
uypcoKk8c1GY3pheRp9UlLOe3KkSSymYn3X5jKee/sHQelbjE6hjBHwCivYG1q1uo3EzucMxqF2V
UZF1ENb1lFnhfba4NsemBYsoHbOeBWnpy+oLOZ34AXMFMXfTxfwg8w0z50MwwLXOeBn/hOOg/XWj
FfxxjGnm9yqyREV9Nic/8PXG7c7o5vZKPbR95dg20j6KM8SiuP9qD8N9h4iWqVT8m3MhzAT3LoA7
IIOA1EAZDqPwp3GBseuYtebeldsSq6NCHfNS4ioAU68c+m4mNurTSC07xybjyR8SpKTcd+R1zhqc
BBRLjBmuu1ZKhrllhscEI0odn/kGF33HyRPn8sqkPnivRGC94rvlD0LxxTqfx6a6Vx50EEBEvfuc
a7Vog6wpPO/CwFtzFHad/jYaQxb7vDHj4zbO8BaLvKuPmUlZczeZWvI4OZvxzF+klQjE++Z1Xurt
B891BjEjbafvrmG6ZF80qCqZVGCbRAcRd1enz/7t9OPfbwG85LeAlUflgF73XxZLOIl6CVPZCLpU
Y6K8po/HjmtclCPmkCMHoh9tngM3nnvKEv8ubvv3Gy0HOebsIF2CmOVa+5fsQg2csTMQEAdtDf7I
R/PdBX15IwStTLpWo91Gyrr5qGAwBe3Qy6ukBn81+MIDz1bzXYui/N+cMv++F9/mlrnSckLhFGbf
1vv/a/9AVuPNotI5oHjcLJj/Lx6EBxsPk3D5+K+3qr/V/DjG3tJm/PK34WH3r0cMCchBWe5oQnBw
Zsyw0xqsBD3vbgHv8+oswy/Y0DVInsny9R7kC5cPgMZQtHid45T0+spCxcBT9K9/sL8/FqQImbnh
6sv89N9SslkJUkzPaxcZJUp0Tc1yxiXQiqjxWpbHouYKlsX6LgPzgeFxmsN//ff/ZSj3dl5gLpIJ
WGZ/bmOLf93utrwlGZDOyGTiKSGGwNJPMbA91uArYWY4KtpMdhlHFO6Dm43uEbMuaiJULsNPgUf0
/V//POTM/7obUjaGxuoy1a5TCf7rLR0kzgLGxkw4S0zqhLtqsyMEUTjyOjOm0Qs4JzP2GIvUPRZD
LiVGy4MEFEgDgMHT/HtaqZwyb1m7x4XuB093SY7NNzfbog/Wc9LcxXbRt0cuzqx6tYyXU9J6UgU9
g390bhLTfi2Uph0Mp4CsXuvdJP1q0PuDkacJFAe64Y2vaCfSITNYLnfzajtvqZ3Uzo4ulg50qDDM
mNdKZffwp1LGxwwdgELlFdrAJKNwvtp6YbkZq25ejqZTIr9y7X5+wTNlwl8RrUAcaM3JUed7eDdb
E6QH5jxUwX1XeSt/GBrjV5c0VhlWq9K8E82okh0uE57OfLK7MLlmRWbmGlfbbIcXZ5u3MdI3s7sq
VmBzFzO4lURWvjLvnC1O/zy4FBRCZRDDP8yeIbZgtLULgDynfphYXUZ/WVw6vE2qla+dSkw4p2CG
96S5KXshaEf12kEvMbHujWA5F9RL9s5UHXLEZrR/541Xiz07ZFl947jQxuds4/l82WRqG0SRcUjd
QO3QvLHDuOrEFj4cN1hT97cR0Omuc3NpYaOMNxjB5dJYx3weu36/pmORRa499fojIWcVCYjOXaB6
lMVY7b0eoCuDjKBIyiG93hCVjt8ijnrWkgWCi5PSduDbTG4QPdVj+2iyVu8CQ4vxEfemNnylcTw/
smUnX1AIrQy2XGZ/cvy92XZg+xqMPor2nYkKtswaoNAHt0pFCSvv43yXAi2Lj946ZwzhDrCsAgty
3d6WY5aTXRgwOM1dOj4Pg3PbBJa13I9r4w3hXFfuc9PNLvhtmqJRm0Gl2zWuSfdXG+KiCEexKC3a
ah5T8FtFS4KIcP81XzPP2KFlrlY6cGM649AcB6jCGIwQTUqyXvjqqpV6PFXQiMxM9TLC7q9CbDs2
Bz0xtd8IhJv00FqtmnfwNcB8ILZCuMjVEcBEVyIwz7deIoPLEs+AzXL7e9xVDId6sVJFq3sla2RZ
g7NvETmj1dvAYgQ8hEt7twyxBsa/5gGkGyI+nTl3XWRJ1eAG/UZ4/9CgkXlP7GU+iEp6SZjFctEC
l07y+1avzoca1Sro2sY3XFJBSyFYBxp9NBiBCt6uqwKEyqqtHY9UvfycBeXEwFzK5X0TG7jrRPKk
+QShm33XL7czTuK9i0YsaEOHQtYBSUtwt1M7aC8KfiWwXh6q07JZ+bftDuIxGaC7+W2ZTZ865Fdt
h5VR+yg6KZ6ZowXJyflSPFajOZt+RrHmiVcdQdfsTOVHkXvO+2RI9WzrefFnhsR16ZMW5KAYWvCT
lTVsL4Zsk89ydEkAKO02GJIXo8XQf58iUuM9U1UIbrMpsVHphHWpw3Xrjiv22KMKWiA4xvHq2hgv
FzQIt3ZTaFiQaAIjviGOTVXqVzRrMSRLAGLVHruC+XOq0gKzTNGtJ3qzUG6VDfPlKATBjFDBEqQf
xazTF4zAZA7nYiyWswv1aoo27pgP8dLN70tVO2S1YIy/FCoBadWRCwiMclrQ8KRbctGnGKC+Xrj6
uuvK2SuDdh4MsDBF5XYn1CCmfWBjIXw9NzOgOmbitOzYKhcnazFV2X1V93T++/FG7DG90tPD3kEx
HtS6Ez+2bdO8whYg9Z9JSEqhYUzDb1MI1jMvycV1YpVMKOzXatrRTEcU2vU5cCyxFNrrPAoJBpm3
sseKjG56lxlW+qrFhskg4ga5Z0c6at03GWYeBikKmliJ1xTF1bXG2gnwfy/rfpMy+WOuHZbEuVHi
jW+67+gOmNgyunTmwG2j6prgq+vZDbamy3d8HaMPzDjHguLlFAlKqAFpKAvlvExxzZ6VqKb8nemb
BtZNoIsf8SE9dkA1iIyour7r1gzWFixRy4ZXbi3xjnBYmgWaNYo+nM26mvzea5bPxDFIwBicoN9j
vds++1TE0yFtSJH5I1LgOuDLVHcLSFA6Ta5NxXZsICgiw52C2e2BKnrj7ZymGqW/Vz2zFoe0Nm/O
LPiycZDH2WyhBiEx5S8VLYR/1gn/NyX+HzdDx/+75b7bvr/Sv7Tc+Q/+2XLXvX/ARwCJg0BAUkW4
6Sr+2XLXjX9QC6KvzmJ2y4nfAD3/nRC39X/Q06Er+894OAWx/9Nyt7x/2NS1GQ+4xbqpkJr/Py13
Kp1/PehicGHkjIgdp1y2lb9Vw5LCEw55LrB7jffUQGFDfSIP+Ete8loMR6ajCXfk1PB7zle7Xrm/
CHkTVlr7t77WOk7AZnFklCkPeu9Ts4rHjP5cslAHaK3hbmohtYnRumyNXd/bljy7Vc4EOBhv32Fo
3lUp+ZWhOW4cjqzJbEG0LeeSqmtLvgo1cZjbeenLhoWYADIxtDxtLtKufjqV9tXM8cEa+z+DkIxk
mCetdX+kxhQpK0zL11R+N8t5kq/jph3s+JTMiBSyO50FsDPvh1xb/Y5EmUZrN173ErxlZ9pfsv3k
p2Ou/6IB//VjfQurrHoY5cJ7VIQeS1JGC2Oqj2uBWlBFNIzPg02bz1p3+fa0lReDqgCTk7Nvi6+8
0F42ZzsSrb1H/kzurzoI+TxTIqFRcc37j63GusnL3LIpbiwGSXpKluayWrveyfaQzi0AHuo1qVra
S/6NGCyzC8xDYzx12rYbPcivg/0tEvE8dtpAcQkuthie++QXQBn0lEwvP8VgYEsjP+gEi1Zuu7UT
P2BVDYmmAlPVsLe2h00jzFsx/H1piLBuxfKV98u+mkgcTguMvwUhqzZf07W/yY0PJP4+iz5ail/4
CEy/0G5Q/pJWeRYYxj5L2se11g9yEqyLV2uEsgvubzzSz8wfE/7alJNqYYI9fOhR5VFKovSwa+eH
cjzlcIbqCVurwutbpjI9pqq5mwqd4xMpTjvuf1C22rn6Q1wT5nLNAGnbQ+JMT71XKL+z1/1gckWD
Fap4UquPBaiq7zrrY9J4ZxN5IjBPz6+9LdJGkIOk6aJ21n4M9i0vCRaO4964M7hpWpv+R9e+LZ1s
NsvzZcVDPVT7BLr14DINPyHIdfTjiK0itwHA5Rz5utV4GQhMM9Dlz5Wxq1ayattRjpNvj/UZ6Gu+
m4bm6qwXkPF/cne5H2QZ1D1c27HZx7gD7OKjavtgQlk8eNU5U8S16zO+ZHbYoDPGQNm/VlW+9Ik8
JOS6S/pbtjY9DHlLItODL6NgpujMbGXQAX6n+hZZevk2GuopzmrcPJQcN4/+ZX8P4ym0MvuR1N2O
GeNjaYnDbM6XtdG+ZGl/EHHgOXhH28ntJ4jxXiMHOVrN69j056kOAEqebsRaGuTnyVjAmkroUZr1
gHXw4BXxYzxVfwiG8bXgZd1Zs67zfCs2M/tebdP4yzX6L5KieKdv38YYcVJHkQWOcRGgDpn2PXlr
/sFm+CY9Xg9hm38GqX3rhgZN3pskMAwWiDgLKVqeDRzeqk+CPKkeiGuE2uI9LoguyfdtoNBQvkb6
vDzBIv2QNsnApCvcq1i524nNO6YNeqQ1WSlCeCKJlrS80jFFgTr1LxB4dwBHL5pWHjRKZHX9sSEW
t+33ongo5uzQxXQSOhPO/Zcer2Ccqw05+uYvbfpJLPs+xWZhcNamTIfXuSgBOWWw1ndabG3XUtnL
DxbROdDd9U6veadJUji+10CVdY0zkd/uqUnFXWZpFhdTae279UWB690sY3qgLcahoer8qbGeClIR
7pZloTUO1KFvOV8tHp5WCMAVML/Haqiv+eIkR6+kiOwk7XaIe4CwjS6caEt5J2HH5Bwjs5+FMZwR
TJAzjK/eBLhfFHdeY63PdqW99eX6QN/+nLv2PQHEXWydlUggpk7Z95iKH9wRLQ57zjdxQwYLOV1T
K8/Tg1wN7lall596q0IkbS8Pk7LFhzlK6pxO6mGGsIHjDyuRyqnPu8iBP+WuvEaWiO8YEO7vCW5y
Hp9QtbRWeefacXeIxxVackuV4X7srOySVTHpEKlCL8Orq5liOhoeFhKtNV8gcTNkEGvO0eO4+iR6
WwVuv6Ss2Nolhg//PirgC46zZK8cpObIpsj/yIORE8BLsjsgkMs5sejEJoOFcrYk5lh7bReWiegQ
eiBE6FYnZh/MC/K328XtZdRtXNBWbBtCpfvExBqvG1+2NsO3BpXqq0wrnhLqnGHPHTlMSBof9Q09
hdH8bsfkSRfYhzvRRKvxA+g0Jm5sTIHRt6T3Waoe8A3wukzSqe970xojMx2nT6YVSU6V1qofmTFO
/FuUh4XWqO/d2QOotk3dFXgGvg3nWdhLe1xyl4WRC/du4ax82/AS46dVa1qQekYgZ7M6Fe247Esv
4EMmsgsKFsNyURxHt7ZCR3HgT9fig0SpFqW5B4xSpm8lYfxVM++SpVUEU92nrFjri+XmxddICdlv
xZyfYsrVxIRtb0ezog1WnXuy1XHuV1mp72cw6BGfOwcBx/is8pz0eqLzwDqMn4pmeLAtMYV2XcY7
CwpOaLfVCAX09n8zlQa/uq+udW38MhGI7W2UiPit00PVec90P6625pFxbuzuTmkcDdxXAnNyDxjf
3PX5suFSXj+NvFWsDguoJ6jOO23w1gP+euuAWaPbie6yLnsNlUK2/UnGTA+okOO7dvq3ra5/T07y
yDC/FqZexRJglBcGZV/MbDgOyXpJK/1xE25kmvVhtNWz0VeBDhodsNHX4hY/m44DmoCqwseeZeWe
oeS945FtX6LYuqOzQ3P+dkqyT9lg72XR71JuMLk+E26Jd/OQnrbKyygvKGT2t6hJd2ns4iSX6ppI
tSvnazfYh7qGatK2+9h0QkQiBPo5qg2WHoqCV8PS23s+e44OT8LK5akta/cDgOt03qYtgS6b8vyn
2sT9VQi1Gyqs3ciCKKxByJNc/jUrPsJd9PZFYixRX09LMKYEmEHHWHUWjt0GcmibZRla20DMnFST
fUhcWkXIt7KcK7YuT11ruufb+ORnITgyplrcnOnxFEzqj9q+abf0kQwrWyKhlzIaJnIgYoP34ySl
jIwK+/E0jXZoDgYQjY0NqZbddp7AT//QU5nv1bzZB5UW+t3E9MJPLm/dj6YZsJyLjePRAD7/yeJ+
j3/JgduLiMe0ALUu05WwZXHsWls75OXSvfUWUTNrNh0GJaYMUjqp7kOrtetzvq36pZe2OgE+t/9U
OgythtmKR6mJXzYg/9ucUz7eeyOpoSVpOMhUXCjvc6oAkfLq7Jl6tHY0+dX9KdXcRzhybpBPUFlL
ot4HNAvcasXU77bYuCnsUxOvxWLvgDxVpz4z2DXczlwj1g/TPFDEPCwocU6TzN6NYVgs2pua/aaX
RrbbJj0NBlflDxIABk21amBgxEFp4uetF784k5JHS9QbX+ptXqaPOZ9Q/9jp1SDOdYG7acul+Wbm
VfxemTjMTXMGLlhVG2dEMpS/Noobvuh04O2Wy3jj7FbqstQif6eK5R0X3aaXZ8wVJa26bKffG+Dz
wzLBqxXp+BNXmMaCaIrAFcq6GI33I5P23qayCXYXybjjRV1vBExHnbpkugkmlmrPJ4kzIxEXIl04
hJZXqwC/wOiNQfmSR2laljMH9iGgvkLTa2XERhXxT9Oao5LULoWI+i7T9DuZsgOuXnnUVPOM4OTF
LDfsT7g3rYXlqXlmXz2ZA6MCuCqChfZmSOHmA927TuVejyhItWGnNVs458ODgWVh18HHYuaY4RnW
SybO40tpNJdWT4+SXojYGLQq5jaUTvLaFMiaq/jKyJHByU/DZd+k6QkipfQLYwITje1sVyXW2zZr
Rqgmgw/f7Xc4Yj/l4kzsA7ScnDXLTvlqtc+G0Wm+TinteSszJnVBV/gOA+g73N5GBDC6D9q8f9nK
Tf4oioJUbLLB1ymdU0X4mmGgJIpjQogd0lG/LXjwb4oYn4xQG6ImPyWuFRmt/LHqP5uMCnSLfXzq
9zGVE3aU0CVcx1QBZGkRtsl4Z9AGdnIOlBI3hRLLfgHM7un2n3rNwg4ZFA4kQNopLZr80ulvFIe7
31KffqM5uzldxjpIS62PGD20d7qtiZm3LOv5jfkAuAzMxVnb1BQQ/qFE4hYqUJxH2TdERcY7OUEC
uE/EQKJcUw9tOut+5trevgRvT1U33beC6YnBIgBARYiufz0sYTlVdItLAn8Ru4V7KSa72G9Gkh1s
psjetJ4lYkgdWtJ6MTiRVWlkjChQhdhbu2tqZlMIXTuj6ZN450EZvBSIH6oI1ThEHK20DgyWpyeR
lfXLIoQMLbhHDyWuzd2Iee3NBAe3d7S+34/0ZIS/bIt86yBtPjgUM19yApZPrq2MAxyVMVJUobOd
h0H9zbCJhaRTl1/KWsinuhTpjoytRc/DoxNIGKo76lpWvc3t2j/fyH6/FrccPyfOG6dxU+KkETtk
vLzTxxf0d+qqijo/CZRKPwFt47eaimnaW3VPddaWlbyXszO+j7YRPxXYL37oKmNjmih8MoIaZ9Wz
Mlfz5+ZYaRFArNDpwRvMQpmyXQ4qxzxkGLX7bIPhiLy6WO4Lu9XOG4NjnEN4UB230p9io7ulAHtx
qVFbHCvoQfcxPQI8lk7L0p+X5ki6Y+ucOzaB7bxZFtc3z+7rt7Fg39Ttdd1NWm89Me6eviNiIM9o
Yrd7U9IejYhAp/FKCWE59knOgFCFL1bYOU1v4ktLkvUjxJPe+LHouE240Co7MOq14KOZ2Ki9Qe6o
2qavZW5ZYefUyYM0pvSPImCi+0Ni4fyJm03xaLkpOVi7w2EYG3q0KZcrIuay9QyXgz1CFh4BlImu
SlOH+CPNMJ/ru5SnNpPLUb/RWAamFjUaYICNZ8avnOdK9IxwAiCHdtnTeINuoawnrUq5xxRxUMbc
aPRFUMntGH40603/LavJ8c0+DigAZTvqxtX3qrLxfirzYxZXU1hzUw+VDUI4FnD0ZfHexEa5N9w0
mpl4y03WcLfIHnN7kD7D5RzDio+6WWzu6MZ7X1X3pOBq3nUtefZA+vqaTex4qnv0by6h27bepnNJ
qrZK/2xUS0DA+JPS3lQaH6Uqw9nSlW8MWMZ6YyMPCTpoLM0Tkif6b/PGf1fOd41RRoAQe4T2mW+2
VcCt9HaPfPTcAiIN3ZCDEysZwHRxtpecdMZaUnagouShPmlU+qxlI1UCs2kCTqxHzW0Odt8zYUr0
hFuf3l6M9ns0rlvDyYtOiV/mFbfs1qWS7tg050DkiZmShtuhfPECKc9ZFzFtUfIO0YwatOQ71+so
r9zvFkrSS12Jy7DMfeje1KCyiq2Dbgycug3uV0XeXrlZHfkofzPVa4DbiUWYDGNUJMsvx3AeWORY
8+Fs8dv+xroVau17LLDaONRN8nhiWA9QuD92t0tajoiLSVN7j7KPH58KNhuVeKXREhJP4WIq27Pq
N3XWCkePbpHnIXZk2HvJEuBqmzCLUS+0Y767ni6md2eWUZLnH52jX5Oi/RKpnAMQVAgTRbGCQALg
VdWNtWcXwiFQ1kXYN5WK0pRqSre2oDabqkMdAS+uYhDyMcHX5HeDx9LC/LA+PJMSuYuVxymzaF77
pAtk6/2CO0wXoa6zva4Vl6k4SOU+KfpyvlFsF73X/BR2YJrLSxJrJpixEaByTnMUwoIdDmZL3UWu
CDC1O3L2zj1r9hwy2X22iOoQRGhkWEsDJTAyH9zRdxoFoRDDS/4r2XIeQqdr3rZm+aPPox1tt4uo
1pd5SEfunm7RSSLTpKjxq6Qpdmclzp0aRE0FTdevqnbQhszmci2G3t3PDUHidD03+JRUBsj9tgFi
hmOTceXF4TlgAOpJ9m3zas4b8o6SUi6t9JmPAfPAMuW9r6UtHYRygZlA6enJNPlsEmSvu5EBib7Y
9k6WPDJCy2s+Ga8rd296/PLeNBI+r7raNEozAzZWQhbVhD+nSV6IbZR7WSvn7ICmRfWQHgdc1h4p
mbBPlwe9rOznijpj5jFIkzBhDek/dfdN07mR0az5nmxFidyz8R5FiixlTh6MzTrxk7yyJ15uEajK
9X5JLJiHZDVYCnP2Rma9ARTSWdSJTy5trYW2aB66WFJntEm6eUW2p49GJBnxZbha3llyAurqZf3J
ZqVz1s/CiZLQnSp0yqiGhktSW/uHKdPbK0eDiz4OZ+f2XkyzRSZlzh8LKVygZMm3PqVFSHDpC6+W
4dOj956WcuO1L5pH6mgskj22wQRn9CNpxIKzR8PscKNPHhm3zTi1dmvfrUgzr40wssOgyyzKZkVt
Zq1hZkIHZeN6KB1CYlnrvJJ628+rNwaG27YPbDz7utPkQac3fB1t+rY1a7Br51fdqZ48mx75ZP6e
2u2/diW+kRi7JY8olDGONkGddy+2uxSHxGJFXcdIoxtVgS8eVfdqOj8zi1p0smjmNVVHhJyBazwy
PxuW2i9BPe7Ja+zbhcfrTjrSIp+bmPVEH7nYe+M2Pdcx+hCGyNQ1rxlK1Zvi2JP7uNipwrWbex/K
6zgoZvjsqItRaGfhpTVGomYuE5C5ZDu6NeU3pQWda6iXZMy/VEZanJl+DWrtOhn2cspF0+E+49Ll
TqExCSqmXag5jUWclhcid0zJkXctOahQnWXioJDxUdPFZU7IKdKzaD2sdtkLh2ADaiPZhl7koW2P
yDq4IFN/fSPgP6AATm3fqlxmOLAm3JxO+541t8gJhsSWx1w0t3+zOvSYjJbWoWPxzox37dtdY5/r
mzc1zpTF6LFMqSBw7GrGYUAFVNnou1f2wbz9k4ouWJqiI2LGnHbRbnnkGPiGqHYL+0T/kp6E7WrR
MFZfRuKei66+o2RnHgtVvPdrop0nUACnopiPVZW0h1yrXF/FqHD9qi0DuhYAkdWgf3taOe5nQ92V
t4+dpn3Cvbo7wR0YQ33FLWOYfJb9p9TjnK5OTH+ytue72eMhz2L3RKOmjyrPguGA6/lU6cOXYv7u
OY+d77SGh5pYJ0UpeU5rEcESYUdK5IyxRbFJ1qOmB0tRDZ+dZ/8qWhy8hZzM55YRbh6DB1UhwGjN
5JvTj3GHw/hkzo59XmxxTqa82mkJpWBJRCNk0gUq4RKjYiwIMeeWnyoxH5PWrHfGxoWyqcxLkS8P
3BquTpK8CYW2rbKqvQ03ZN/lxqlKstrvO84CZYVjLp9PVuVgdjBI8mLrqkh1cbVdoJdZpR0yR436
eZa+mV9SdXKrg1s818WFruqVayt5NTeike+w9ztl5CLOZTpoV7sCH15Pnq/iNkwNMfLa/sJA/nWy
9EclqG/ilA7HfhMcbuQVq8Dib/OyRLL8Fp6PMmXG2tgI2tmoF1AUHUxtfFjG/Mkeq+RI4u+q4w/q
52bdWcZ6rwoaR532G9wSK32WEWHMxmSX8weursISXThAM0jH8J6ZK5q6n1qv/eGofXBBaNy8TZFY
vSfZ5Xdcq65jrH7XVmbeeYMliZ9WbWgk9nxdRXIm5lr46PDeYMMwLNQ2bNz3lSgfZTL6lA532SZP
wlwP9WjlwSaHvQOVepaDDPj4sx2EaegY6+PkaVcGe+9m7QUXNcc7VJvVvK+KwQvsMgmrfnjia/U5
KFW7eOKQNMTyYb01HVsmHiedN67qi6vVbGe1MiPLt5kkFMiQrSa+G5M/TUkzMI8JmcagIFw2x8SW
by7bpg9q+t7tNSIHD86tSK+LN2VnTHus+XVq0H15Ji+/ypvtyrSxSzK6iYNCufaRGss7Y4ePDaip
3bJIknh0pZJ9t+GUTkGsV7b8QAXnK57p2SzoeqrfExEzXNtBb0elcy8lnHQnvWl04I+ACGDMrOTW
2Cree/2jNBj9qpzPOY1/JuxtTjuHW01QQn9e+4tTi4u1qBOt4Z2nCUzX7jXL4nMTg3yRdZ5zBMx2
FYC/sKf29sTU1ri3GsML0q6jHOeQTy+17UnS431m9Nd+Qq8NUs9M9GezmfOUJmISTz4FrObMZflk
YZngqgboLlHc75jGmQOGdR5z7h9UrK0hMDoSyfomjlg4EyZlvW9ZszRiNMfqZGyIbZuUjXtaZz/v
ekL6FcAo2FVTm3sQ/LgEQQOHdFrlgZzUlTA1JyptlZwDy4G7j3gsVH8SZfLY5yD/POuairI49Wm1
h5SMVFCOZ8Pw0pO0xBwhlHhDAHVd++KoJ0j12nJxQ8p5rp9QWNrlQznx+SxnBLPuCybNP+AXZn8l
o3/zxKccyuWTywpInnmk6FWX1p4Bv/YsjPGQW2UAFOJHBTjD46byOOGPfEzHlE6aFPxOgKLGe0OK
uzYdoqoYr1t3owjlnHE2gmNfI/llzf5RN/FBVUC0iJxzLqcnXDaRMRh7a61/gG3wjVFyn/s9YNHk
WH8YvYKVhaXrmOV5RDZmD3Q8yii/dUlHn9uJJKGdRu+hKjGnSPhLn3Zucwa/EKQWmInharKcJ2l3
nxkiAPjju+bc3r4164Nk+BASq7J2oyqMVzE6SLudhLsMHCwUU5vit4PkGmXOc5qsu6J/tco1IqV5
j6E2SvpjjiVvucMCsLeSL8k1HNEr3qlbPIBsZW9AKPvDWD+7LfDPQiLJzt6dcYnM8Su1Is1s3wnj
/YpX8aDNt5iBGSTTTbFORQjEYT/elQXopOxXnZa7lutmzjLcjRHOpnBE/sKMpl86H1VVslxMGTIG
yTBidiIcE7Tuf3J3ZstxI8mafiKUAQist5lAbtxJiaR0A5NKFPZ9x9OfD6qe00wwO9PYczM2F12m
suqqyAhEeHi4/wucixI/2S9Fmbf08ankxZpiro02kfeTxVMbwRpDfowS03+q/Lq8B4rDwFgX7OtK
sregOtS1KqrwJ9Kb2hYP9oTWDXFoXdVY8tGrh5dQUlqgDxnK1lVsedqMJmCq6LfeFEVbHzyR9dum
w1Q4TzPtOQtVHm9DTahH0Kp27EqDXRsUd5hwKd90dDrWeoGszT5J/N+1Zvp7OSZER5qcv7RKAzoa
DS4IxpFVPOImgjJOEt0lvmKt4hCvHvRzrPGAHSim2Wp9D1sz/jKQ1MOKThyh1DT29NfS9nY4NT9F
lfTVbAADUVr9BuEEZRKZLlhCEMU97KFGCo/L6pnOeb7NR/gTXp9hVs8zIQulNV4asBTYzgfVtkr0
/pK/1ci4p3n3rHbaXg2C39AjeGLgXNegaN7gKUTK8thY1sGeZeyKQb+zUQCgNynuMMuk0gQ8CwI5
Z8l7JcqHDlbe1IiFk/J+6XTagqDwh1Upc1p6MJB0NTQ171EraB5QE5qbpel91Te7yRa3fqLdYc/7
XVL1R9FLh0g0OK5V20gHyI94Q8ynnKQdSi73SW6Y5IX+0yBHhxR5IY3bFf2ZiRtcCwC9JdKGeikq
LFrwVA7iPpXxaZOoUudCrPuB/mNL20aJbzwvx/vabH/q8e9KaaW1THK/5pUKloSSr8C3d8VL9HcD
xpLl5GrD5RkYQwFAjT+MA8lp0mFlLwW3mmgfrAawtzd5WzHE31s7jrBtLd5aL/gp5Jz02ggPEH+z
rcikHaZsDcpbcM4lZSu0cgOf8WAbtIGQ5KWz7V9FHkpnynQrFJyg8VW+H2TM5ILxFtnV1eghwhWm
6XUkuE5zYXH6Kp8awRyTFYyxwbN5/TiuMrCyOww85RXM8NdiMrcI4xwUbZgbjN4KOTVHRk12W+g8
Wbzm+1ikd5FXc/dbwZMcGNK6xBzQ6LzHFtF+OVG/Z9q415r2rsmijU+tAgrIb1WT5I2v2l9mA8i+
Lin2mjOvXna0ttxamSV25piNmyYdhDtFqr0OIHeuUOm4HcgUm1Tcd2m9N6IUOZ3a/wGt0FrJhvRd
aUc4QLXyO1KgkWWRdaALDnDTau+DQbkDznqryv4dThWOUTevqlTfZV21kczx0bR/2u0GpvQt7UP0
v5rY1Q1Qd4ltO0k/29ADhJS7HRoFbzrtUQVovMKZlHGeV6GJS8oNPkMrrabEkqp7OO1r0OCPY/tk
mXvA8zvYJg9D+qTGktM0xowH0H3aZnoFeh31sNGL9749XJUoT7hBr+JsGej0YbJwFktJ3FLx7iLU
ZOj7UbWappy2Ei9bKsokt3JTA1UuzW1k2hV2JrzcbUzO5QhkvZ8av6QpvQYG8qS3oStNSrrK206s
ZKp1TS1o0EQjyvbUzXFAjdaK37wmxXgAYvrLr5oDGhGPtNocM7JuqHEceK6OKzHS5+R9ucoN/ET8
LkWxBX1eM8u3qDKgs1dbs06Z4kQNwh6zBjwgeXTVaDvM4BXQCmXeXbeW/EuL2hX49a9lkf70zPRq
tLu3Nil/SZK3lVvPdwxgBWu1rf5urOhB0lHk4m59tHSy7c7YhwVOxqp/bUc1bSkoRy0e0MFvGdqG
q5lvmKp+xe/3FtbeXPFK1dsqKa9RO7sL+klepzjBFp2dru2cONpiuoPjKa46A/y0IkpeSXL3cln9
SNrgta89seXleDX0yvPYlb8zGrtIbKUS5W/pi8zRVihAbafxbdJrBA5yoqSvWuvWMn5QPkYkINRa
F4mLe+7ig2qN95YFJw/vwhmlYSYKEmJpD1IdffAJZStEDM2tPqrXUZbeUbIzMToM8pXdF9dSCoQJ
20M0zJXxd4hwFAEfZkNvtU4i06lN6sLxJf+6qgsYvlTMVrXajLQ2oPmaLRW8fJT2VtnJKwOkDFt5
OIQIteBCQ+UWgIqyKQz7DvF8+dqLg2DNGsERNJI1Qlo/p6YBGRV8aSVzq4Qd/8UuClwRW8FVGIws
X0GXzFdFzn5UrjIaD+sK1sS6qQrq3ZxVrgdICWB8tpXRaWtPDX/rkf00ai3F6Uilbpdubb/73hit
Y2nXWUELZqxY6CAKHbOrvmfVcK3xTgg2hTaifFkA0TD0Z+D9Dk1TnSpH3bljJ2G/mwU/pCr6qgOQ
v8qQNHBiNdF/Ckn+bWQVMVX50fe8s9Ki+KaG0XUIo4NuhD93pX42tfotBwap00mdFS0lzgKoopII
9zohnOn0CUmUUNNrUNgAG8I9Vqz3fK4ryQaTRkvpPko0p5DZTSo9iQQMBETB1RjctfWNHdwOzXNo
RprTGMY+UouDj2l0WXaPVpIUe7ngaOmK90VvDMASLaCYUQHWaPcHQwyvelQiAjGo0Kob+WkqxpVv
p1fosN1CrPwC8WxrC3hFQbXRqIit+tSQto1EluOLb17+gLKcQ8NuQi4S1nfZ0s9Kg8eS2jQlOfRD
7QcFZGPjDy++kXwvp0Bsmz56qqX47w7koWe+CdKGmqZvrwv6H/pBbbZSjyLnftSxdQ/pwsbJzXws
onyTBNMa6SY09zZ2+xhSD0DyTXNGVO9CmSZHEa3gpWzECOZwpGbUpKF6yPRWPiBTex2YQMMs2f0a
2GvlTp877mlGyfmhxL38S4jE5mMlM1FAqfJBHZvwDR72tEtbIb2hdBa7SdBlTxM4yN8oCHLDqLBy
Ym6itA+D2zDV+9FRUQ6k9To2L5BA+1sAteDzcfcEYdBGV6PUWPtxKsXGCrL6eiQFuk71OPjpZUHF
lc67VXjwiRR6mpvUk6udhMA8+nex99ob/g+8kG4qPfphlvSS1Cav6bVAVFpJpuqCCyyuu2CqbhKo
VbemSOW9UnfPdcYyyh5VUFdI2bNZxDrNcrQkD0pi+TQ0418VspbEXOxZpc2kaM6ANzRybnd5HbyM
VgeYzXiuQzCmSpiV8yPq3sxU1ZEy4huSGcWXMjKkh9am8Cl+5CQWKDGYSLPIN1ER35exvvJb1FMo
QOyoI0lbOsypW2qT2IVdc1+G5iNAtvCxNwoH9jX4KTUbDhWYaWeA97Myk/Y2N5TXMGyucvXvqJXX
YccLhM4MvBwkXW+tKN7GI5h1elTQ214t+aZHbL7rrxXD35j0XHzjPje7HU3yVUliZypvUk9vMZB2
USthfld+F9FPwP/UkJ85t2vqwTbgoek7ipnjppWo9vk1go4IA3DRjNMPYc50WLCnuoH6pEfDnWzR
PMTmTFCIbv1oJqnRxB19gINq+FLZXjO/XkqiCp7bUe1qsCrgDwLPku5z3CErAp8aOpq6z9P0vpyp
GRaqrSKRvVesadONyEmscQkeMN90hil/CbJtV4RXeTg+RHMxCStxz0W/tN6Ptc0Ld0CMt+qekta+
9jrLXvmYQsMcCoe9OkW+m5jVtyo1fzQQzRO1in96smQ9UxsMNmKyyfwLKHp2L2+6bO4EgGSLixhU
qCZMNGItV4nnrKUKjXVpcbkmg2GukgR6hx7c+PG06QblZWqqq7oBppvp23D0ASxH9i9bJUhSYJG+
mQp84hH63U1klBTnpelKyvstRI9tLMGTl0KsL8Jo6Mi0VMhQ0JlXpu39wkB2BY9oRo51N2UbXJvN
W1jLQHU0kiRNH6d1OyQ/uHQ5PD14uHx4zabczTPQrugVuzTL41Vv5wW8elKzVPnbjP6uCpScKfbd
9CYvgJa/0QGPrnTS7KSomjU+79RckyQilPSWG4oiuAVbtyI6wzKEBiV5be76tv9lbPzctSxhvmGS
CiOJipsDR/kAAOCmCuVnetzButWSHvC1nsJ+TuqUX0Gj9g/N4FOEi7viLXtqqre3BiHDY7nC/yfV
C1WB3MZ/5lJ8yeO35Ef7Xr7wz7/xL8F9xVT+wgrDEpYNJVb/Y4X3D5tCQpfwL12VdcgSGOjMNjP/
S6eQ4EyImecAodZApwI1/v/lU0j2XwKiBXhZuhfwMSz1M3wKa6ZG/1syAn8+VMlkGV09McsYajPb
4z11euZfYGxdyE+q8gCjM/MdbxNlD6NKbLuCNSrkx8K/HjPc6+dS322RunW0mQ5sserFBswbXCf2
oc0Ash18ihzesPJ/U2it1/qXatOjfK6su+gexDjMtzZxfO0uDXhFXDUGGNobu9/6ozugs2lD9dL2
Bv0p7LzwVZXYyN7XoPrGMUox5EZFft101heJsNyUFGejg57dh+F3SflmZHeDfDMDvsu7RL3LqGHi
rA577UaJn32NxNAm19J2o3+d+E9QxNFaWwEjLQ+oGV7goi940P9aURX9odkVQ/0gYA5wqcmtIJWf
6lB/1XFbRPxOQxRiMr+bAxl0YyPGIG36F2lo9BsTTrQToWB16Wd8/LD4guKjgLqUJaP3xu56/2Gz
rLYKUWvTUxyoz0qrWI+6LxOdxZUeRq+9lSNIoX2luiiB6cA2V6bopYtkfMojyQFE9/Xdqbj/Z0e9
V6qfxU6O9hm8ebaXRW1l/j1L7bI8t7CmE1aPQDQaUC04j009aa+NGLfw0w4Q+6W9sBTF/XzE+f/T
CMREJeg/h6VNmCU/sl/vw9L8L/wTlYTyFyx9EwUDFFXx9JglJP4JSqr8F9J8GGLI6O8TsjR21b8o
XiYeIPSXMUBW2dqGOVtS/h9VVfsvAhh6qihSCKFCt/9MSJo35r93CpJKKu1qlDaRb0VMGNei440r
BIKJdqYHLlD2ls5tYvUH3pbBVzsXzf7dolzclfNYM2EN0QRNRzLB+iN28U44Amm7JKZiFboICWg/
4cbWBr02A33+VDEB+0k0uqcJasIKmPbn/Jb/NThyPTrLrBjoOh1PVNb8JsqwxiH3lMKrTIpBS9ul
cDRE8tExZujG8tIDlObhUnBQP6wx87bQsUCpQeMXzIpT7+YNTlkCly8CtxAhHDC0idAPHyUUUIr+
Fk9CnibGAH+n9stgO6ZwjHw4Gns1j2eHux4k0/nvsHAR+dda4GKBqgjLwS87/kESAJcYgELgkjN2
14mW096O9GbHlpw23lTmv1NbxUrQktsagFwcb1Q9th+INMr1hZ9yHDj//BT0mnTVwltD4Ai22H+T
p1QplSjg3aMU3UQZ8BbEzUp7b8gB+IgWGM+91FMb3ABOyb+xZ+Q3Ty1aUP+Qm3gfUPq6Bloo204E
zi37L5bKxFAdASvjjwbMQg3MM/wQfM0QuSnyBFfoRJpbTe4GqvszQqqydLfiAtzisVxdVdmgg3cC
EZsBvncurNRSYIPTg+PiH1N0FNCIGMcfzUKAEkEDK3IDrRruyrDQkCzELwDyl7RH5Nh0Rt2HUjb6
VXwdBzFPwwG9nx8mRg8XfsvHoMFPEWikGYIqP8LQxz8FImtrZ4gNunhZqL+QvYk38EKabQO++5Ni
ZX9m/e+h9MWsCy/wfLo0savKJWylERj3oZQ87zuZ83gPG968oOwyb7jjgIiKCVozMm5emL0sNSJD
xY6kpKgjVwSQEuBXtdvUUmW67g39mEK5FB3mw/9hPAOFQVOQgpJsHq9lpqeqJDdy5KL8BB4xFtDQ
Jp1iDcXTFboAP8xYu+T78kFWh1XlsNpzh4qIhCbb8aCRNEr4WbCrDaxEwClYw7c0kZrvaCcEG70Y
wCVosk3ZcaLj1PscKwpc5n2MEtFWQeaVIgIQ169TN9DLO7/PP+4tQoE5X4gY0kCAXqwHEQuNaTjz
bp03lH3LAreWJOypDWvehaE+fupZ25UQKLgS8BNcxB5UWJu+yrX5U+vdWkKogzagKX/xy6RzJtP0
L+jlnpoa7wuUBW2TOerzP393D6RDjkaGYeM4qNG+zUpDh8wpD3seBLb7+VVEPFtjbly5pBDHQ7Vx
RTzN/cTlDQvqrwLzI6Ig2eAiYP7D6//PnlSnpsU1QraJTi7PpMX1Fmu1GcpByRGNbaD0KSZCh1a2
yHCjvhipmKA5c6vk1Xidk0Fv8ooa6zrNR3MPDMqmBDT2r0mtQgIAPtrTV5Kn3fnV+HjG2O0yRu1o
FKkq0eR4NcxeVWzQvrHrFUq+6RtqFUrrJxtCGxLZM0WkycAPnx/01LIYGBKCl9RlvvgiSIJ29ZQc
OLc7m9X/HrrO6gGbmMFtLIT08/9qrKUCfWmpE8r9LW0flBWvZrRyEiTGTpoG68KZOTkrvMvZUuiu
CnuxsSwDGXGPv0BdjHMn0ZAWlDqqZFpJt/L8pJRLYy1WsAewUikWeKjYA/wclFAnfQFXQvEBsVgC
CNm6NPGMGy3EOmZrUZTyhgFLURMVmoMcxOWDNCCHnvPgu6ZAa96f/4Gn4gcq8FyFpHc6+PjjbdXB
ER+7IAf2SWK7Ey1y9UVjGU9tYOcvfa96F7bxibDNPtYxZ4BIgnCnWOzjXC7Qj8yU2AXsb/5sqFe8
jZ054yd43Brw+Oz+temC7D7rdYvusNYOe0SXgZ8kdjwBQ1I9+UffTcCrjVDTL8krn1qP+RU+Hxsc
52eTiPfxrfdt9lvQpa7eNv3TOPXYuui8vp8Jr/FVZoz5hQfFiXNNCmsaeIShw4YQ2/GAyGkKszeH
1MUdCDhgqnBjhNDsXhqTPzWRPVTrqMvsC6p08747vrJ5GiPlrmCXpfK/xb6MA0Xpx7RJXVzIPOqW
o+eW6GtvMGLI73QFoPqkKslaEf6wyn1TubANThwLhucd8SeiaeZimVXYmWkN7N1VrSxwEC+sQEAg
MACAb/h8DEPWlz031xPYcIsbUs/JiZOm5zI2c8mp866+iprapNXVN/6F437qYwoNoWX2tYYoyuJj
0lI08hatKrdH+IS6f2JuJNkCSaJDvVVCD5Xzli76+SN8Yi11Xr1YaOhAminzHe+gDuKLRxndd4Oq
DR5rz/QcmCDjFbjJanN+qPmzLHYNArisJa7OloFQ7fFQMTKsSg9jy/XaSMBbBFvmJSqGZ0GArwYv
HOTcmnQPwf735wfW5wHJdFTKoh+3a+8RzyVHNfzhNVGC+jXDJW0rZigjoq0q0kVW/HVOei89n05E
BEvWEQUUPPA0balqnGhapSHLxh0B2PkuKf3fEyLKm3b0QSEghu+en+mp4RiNggbRgAx+scRd1pZ9
2SvAI/h/PfjKaL7E01Q8l0GWPJatOv78L8ZDtUdWKC/DjF+k0aUhofon9ZJTDE19nXFZrWqNfNLv
ZmmJtLk9P9zHHWTzHS0hM9j8Pefpv8sf0VEA/dZ2gTvNvn68fJtDEwPsmBK53UpBdR8Dxc8Cvbyw
rAuvz/mRzsB4zSAtr+L3sFRwDhF7HVpbDtxaiRCTMrAfvIuBtg9bMxrsh1wgxOpSd6VdifFBmK8R
4hrjqwL08t6MyPzWtS7T4JIHH2s/9Dt+JbmHP0IvIvvZhPd1h6g53WdT13r67X4DjigoMxkES6zL
9yMgYdR/EKeVnNAX8nel8ECIlsFIH6qw/Us+nycSD+ggBirj+myBgw7L8UJXWosCwgSsvGygCiTF
ULiKiZdXMgyRE1sofXQTfSRUDxKnm1GJiCShRoyo40ZF1m0txel4NXd0XQlLvQsh60T1ht/GHseH
iaI33YzjX6eGfRT2dhC6kNnVdaNP6mOu0BeNVUXfyUpAC1k18ONLkF1U+77dji1l5yyGOHR+P34M
nrRM0EGFTS9s+08j5v1+TIUyolSmY/2tYGuBplO2bvLJ36cdFOzzQ536JDySqYQyZUrby1yrthsI
Op3iuzWYDJzIRlEdOgEyJYSwqcDVaQBo1DNiDc/R7m9JCqDh9kNvOYYxWQejbEqwEyn9TFM3N8i/
4INz/id+vL/+GDbPDSSMlRGNPP4sHVIcQdH4gUsLXl3npRoDJAmra4g9lqtKfrBC5+BSLnBy0HlV
SMlRxxWLQf3a6gApe77bDpxNymVFsMMJHlRfNWUxjQcO4wT9+sKXn6/F47tsLmT/e9jFtWlIcj/A
yyLIYVOyTywxy1wDt/v8ioIYJ7ejq2LwRjteUR/0JvKkhJ0wF8Zex79x3cZ951peoNNLRtppGJDc
Oz+oMgft5dwEuBbbxNGGE7Y8XlMwJUquBW6X2vmDOsKeQfgQ6RRdmjAwDXk2zql9nMFigFyIYAxP
4kvb/dQCE3eoCZm0B/AQOp66XXg8XOYfgQWiuNO0wd+ZcMdujaRpHvi03YtZ9cFBJ9LsG2BX+zzR
8+s+ziSAPap6E4s0/qaZqu+cX52Pqa/NxYMiHUk3RljLG1YxeGpWJlV0kvHCrYcqA6dk9ptwsEzg
bkVzjV5Uum1CWuQtZdkLw5+MfbibzK5yXITUro/XpVUGv5M8xq+Nst50vK83KeTr666v+2+SqHEg
9ZUk+lnjWHED4cOsnMkLNOQuCnHhNj4V/TTuRH4L4n0U049/CsK6ZVdW2Fsh+DPuFLS4NoNvPVs+
4gz/xaJj7PWnHol/wmIz8MBLxYglu0slXt+NlaZ96yidbetejsZVPBqRg+KH2CHMGtx63aB+Oz/+
ibyDBpGNoAHibgp8ksVMBYRDiAxENo1y31h6b0i1t1+Gqm934ESivQq7aN1XKMqdH/jUEtO0p20y
S6Dz4jkeuPRySvppzRJbE7mAj/dS22UPwmsvmfScmiKtONS05yYdfoXHIxk53SoEmKGnz6zRUEah
JKj1yqlVHyBIOCorQKWAqCqAeefneOpEYYtBdozBDOIgc4R/l9RJUz3jHxl5CtXxACG4WdedRl8+
z4HESwBewPagQ3pDypNs5DTCBvj8Lzi1ygarKwxZBx+xXGWY8bnBEyhyLRPD3EAa5TujD39r4/Bf
JLCwYzm1PCaZ7h/LrXdzDSS4ND4vAAR8pt6xJs8gZR3N1kFm23ixgxlnLynYKKfVxUN0cpZz/kxR
VKBkubgpQxMZCNOOQxQas9Rp01wgTVcFO0zHtAuRYT6PyxvEeDfU4nbMsmRIuzYFKD0L0llGpa9n
IW4QiVmzqRXTuBAVTyUBIB/oMFOMotO8OCbUXKTQVpDV9BLS4mrCbKFA+RYUFLTDMEZOOx2Tfvv5
XcNQdEjIRNk6i0hcxlyA1YAuUw5pz/FxJdzUuVmv2g6q+/mh5vVaridhlhiLX5piLQ0HYvQ8bLIo
eoRU3NA6oUk5YlR8YZQ/nZ0Pw8CPB75BsKMscHwSUUXG9p0ldJNKNLsQ1zaoWEMJwjIsix14yetO
Ro9TMSHXmBr4Zrssmt/IUrVbFbXkHTkhDLgOTYJYUuhSIVPiaCLtXVPViwsh+dQnpxtI095UFSra
i91s4r+BUU8ZuRPUVLTFYNoWlS6gQITWGlHVCZi5IZ7Of4cTQRKQACAbg/oXx2jx3B0H3Onjqgrd
FE7sNTDSF9GE0/OIWsRaGtngyBXqW7NC+vD8wCdmS68a1ACIKVnQBD3+MlLdJD5mdoGrhlnravIw
OdpQhTtbSBo6aGaIrlo+XBj0VK5BpUalzAZaAamE+Ve9i1aY1ut+UPHkaPWieZE9n5dVZwYwxKYM
taaki2fAbIooQNPdSko2a1mVYbQJadOKz8dofotuY9uEEvCH50+rqemAUpPvZoYvbzQlH+/MzheO
ANB0oUs1b/PFMaA1hQkVSHTBy39xsNsktWtJ5L5LfRseQIoS/TeRGqmCBo2sbDM/iN+kIIkOBYaa
EmmxCpHj89+bQiBfjiQPi8llQMPRpBnaPHBpOWlXWZuLPVZG4R4m2+8SgU9YJl27OT/miaBNbYx5
k3ar6geQhjLwSAY7Hbsh4t5bEfndXgpbaw8tONm1RRw8nx/vxGECVIilGa1YjYb+8gQPmldkOnom
IQgG18/DbGM0qJjALP27RR/sOkYy/MJFMa/b4tNyRXCCKI4ZwC0WOxrJ/iEaMhoq3MGIuGu9vk2E
HG7EoMcP56f3YTl5tsjc8zS1dRP758VQJY22ibc8sugSjBXeaTUedQTJTJNQ3PPk8sLUPp5W9ir3
EfBPqrgoNCwyODQd1LRMoEYFWguxS+l11xfAINBI6+y7MFbGfYN3olvL6OxhfBW8wAYFiQ459MIB
OjF1GthgTUGTqnQcF9GqxouhkxtqVbmMpqwm15mLBCWMUCuv0s35Zf5wNc6zBulqcwdTELIWJyUq
CVs+CpkOXqAwcRD7GI31WECtuRCATg8E1GMeCPfMedLvgiFmy5WOHKzkIK7h7z0FaHSW4ARwfjrK
h0jP84YNytbEcwk07OKKyWUFg4hZmElrq2KrV1bh6KOmXged730vaxq3Umy0e9w7/GfwYs2dhpnJ
t1Qu9I1fd3BVMhtLIi8gVUeKENprLuVvXVe1F7b3h9M7/04yH9yx6QCpywhl+7gzzApqSHkM2UGV
RPCzjn3vxfJkO1oXCD59y8escOGCSxfW6MMhnocW+NLOAZrX0WKj62mJRRkGR05uRuauGmzj69Ao
2r6V4vrL+c9x4qODMCT1ov5r0ddbfHSE3mMDub25gzr6hzbBdsdTpPD586PQxfrTwzPnp8Hx1pq8
PtdwI2NreWq+t6eyvWqL4lI7/sRcaC7ReAHpPeOs52vv3QaeEFFAQXX0YGqUxm7k1YOCjJ7sPz0X
JPWoVvFcl7msF3MJMWnh20AORfTC2mWlFG0sBMouPDBObAHeUDyMbZ7lTGcxCg4lKE4YzdyrCtO9
HzRiA/85caqiVS6c+w9DUQYHszh3N3RADLPVwPtlMwrTSqkDIWQ8DpU7aCJ8iYMpo/yW+n+fX7v5
P3V0O81OB5wnmeqpoFW2GKrXoFgkfs9QVaQckBDy3CrWAzJv7F1rVHfuICF/SftGdc4PfGKOuCnw
kuGNz6HWFncVLKq4iYBCOn1shXdJBkdHA2GI7I9qXdgfJ4bCKNfGoHLG7pLAHy9n4cu+5aPt5OjI
TK2jpkO/S+cJfNXaUTy65+d1YkHp69HwA6ln6USN48E6A1oNHmG2I1FprNbMzrqCCjs+BZ6GIgIK
1sWLDsN9JqP4l2yBT82UehGKSDLgmg9AkRhlgyJVkAqsGut76FGsTH28iywPcMrnp2nonDlClTJ7
XhxPc6rtWkY4CQBoJAXdqsbKxaE6FzxqLe5Aa/oG1hVc5vSFyNm9nh/71Cx5egP+oArI+2Qxdqh3
GDN1xswiIudHQdJ0RUcVRSjBJdDehwBmyLztVdugo08/3l4kjB44U4F6te2gOqTsB3nqDq1k1N/O
T2gO6YtDiBnY/LwDrizgpx8vpjUoPlq6YpYdTLODkWCaOYwiuwWgpe78oTY+e5tR8SLNBzmMsjOk
uMUVo4MkqPIKFZo0RAnCDABe0iWXdrCz9Av3zKmpgbIHD0d3+CMmDg1+NZClFn116suHJkcsBFks
FE9ylSzd0fqmC3fnV/ODfyOwM57pc9OUgpDFn4+XE7U+nnPEVcdsqPussI9OpxVWn4qbj373mCpG
D7k1GSdnLIVVQW1GtFayJwXrCzQlbSMXrgG37ev533Vi2/KzbCBLPANoci7CUCdVomb+Fhd7kH2X
ueI7Bx/vcQsSdLr/9Fj0/ud1p4isMubxEui55o1DhqIhfvLgDXIIhGmWIsAtUnVzfqgTAe8P0A9+
BPhRWCzHQ1UBLvZpg2RkhdoA6vIoLRLDlRxBJDStA1F1z1Y7PdR2mr+dH/nEgjIyt5ZKEJhj7fHI
LUashTUyySlqlFXZ4TdQgOzFqKMrL+2pecEWR9SSycD5dDyRsek4HgvZH4zR/VkZNAVTWWq1ssco
od/G6Jvu0eBLN6PovG2pgb1UTYQZfFvLPn+PWTyUZ+wDUclaQlmjCauugsDqjCNwp27qtUOSKYqj
Z532en5pT31UYDMU5HjZQcJbTNfHWhMJVvybVc3EBiwckUOg64ywfYQucxTpvGZhhGoRAp+fT34A
z8pQdpT5mCzJMZXaADCzK8vxde1XrVb9xrcisaXDMl3gQZzaPzM9EWAwoANqncfftNTscsTA2SLx
QAR3QjVz18X5T6Pv7Qtf7mMUpPuPpyy5Dg0PXFeOR+oB5KEqgtdGlAIczHFadvS+0vAByY3rZuwu
ZcQfZ8Z4dBrnUEPCs0SrtUYej8WsFND09VvlWcmua8O7odSG7fl9cmogSikQLMFuQCVZhFosEEy9
KXSsDkDA7GSfmJrNvhSleekiOTkSb68/hx1K6bzE754S2WgLaNjIXhuJgohXqGNDUKbDus/gt39+
UtxZPPJN0kVMcI+HQlIyGtFLg5IPLXpPUyEG1ohcRtgggvL5oUhI5wuB+5iyzfFQELHmUmhhOMJD
ND2uNYijklQDYlAN99NDQR/gNaaSDNP5mo/8uwUspJIC85QYjl4iOrJqW0/ZFWqW3yEP1v88P9aJ
/T6X2ejkz9MCinY8Vov6AQouePwVnfkKZHa463wFeyFpVjoGanIhOn/M0kCF/jGEh8Q2NxOOh0vM
DKlBBV9e26w9F20fHMrMJPxsiYnAz6ei+wwii5O1mJSdamKk6mxQfqBTmeIqymeq6r0XNfkOGCDc
n/Or+KEusxhwMS1Ny9D70tiHSow6i6Kh302Ro0TEcNJuw16Ebm1nxYW1nE/s8UVH2OV6gYzD3Qod
8ngt4ft7Q4UOvNNmqXHTTLW1Ccqm21pDEG4QQcnW5TSYe0hH2j7Nxv75/JxP7RzImdQ9SCX+seZ7
v0t5BrbosWiGIw2TR29DwcijwxyqLLMfQH2VC5ia+Zt9mC20dTocFEMgER/Pts87Dp4YOX9ypX+L
vEYy8L3o9YOVWvmlct7JwWy4nwZsCDhciw1U8j6N4SsbzpAlNG96f9hjODXuZE+JLjS4T20djoQJ
4dNgejO5/mgZzRYzuwmHph5hdDdNhDrnC7UjJ1b1yP2NwBqOlZ+/5WaezXzvcO1QHz0etPGlrrYi
Dkg51vGO7lDj2IMPgWuoYMg3kfz54MnjjyIJjUOqMsskV7MIzWrIJIsmLTadYZZAHjVpb8t58HB+
W36sdHMWKWXhsWySaIJaPp5bJnBfrUI2iqFJ9rDulDZBWqObvINGG//WxHD161CRF8nANXaDUjUu
Oh1IqPPAuDDtU9GOzcPPAfNmkVMc/xSeq7HXdYJpF2NEZxYJ0NwMxIXk6NQOQszhD9yRV4u9OBlS
WQf6VHU68rS+5fCgildxIDos78ZuY3h659RhZl64eT+mnTO0kS4wvRlyzyVWQStR29Q9g6d8gSMM
DskDjruSsUO/XVo3IwrwPo4VezvAB+n8Bz4Vd+aHhAnADjDisrc7plyNVSl0R0fYAPH+rESRbpy9
iekmd6jeUGSML4x56kPyQqW7y1PNYIMdf0gs2ySce0bdAWnkb0YVhWEU0eXD+ZmdijrvR1lEHQ9A
doj9FRU+PFNcTKc7nGvtaR36neZ8fiiq8wAGyDNUGnrHE+pFKVtTqOiO3AgwYLI34QAFzj8r9NA9
P9RHxCDrBYmZRyfxzVKWEJ5pQI3TwhLJqYyglZ1hmA1kfN2zXjHCyKL9iDrsbxVp4ccRrB+SxrHZ
f7NmjuP5H3LqI9L4gmE/SwOQIBzPOcxEm0NNYeMIiBJd05gYh1nTy/lRTt3Kc4JIsxRwNInp8Sh9
MwCeLagI41s5SzYHofSrrFPx0656VO65oNXG5W2GNGXYphnCbWb331zNZAUzjR9SPTJpx78hgWlo
52NsOKndYDqpZza+qB0G2KsMzSpEdaXMTy8ckVNRCCzQPwoGQJAXq5u0Q1rGFvO28GBf5209vZaT
8tAMSAL5qvxYAxifLox5KhQARgNMLHN7AvQ4nmeWq0NoYIfhZLls3NeyJK/6nCjuI3PnNiEMzwsD
ntpCM5YY6phO6Pmz1d9l5pLUeW0VNobDGzdaj5qf3/b24H0/v4VOxQFrjjOUMeCJmYtoEymQQweD
23KUbR+JeGPY9Jhj/w9n57EbN9K27SMiwBy2TXaQLMlymtf2hrDHHubMYjr6/yp9i19NEU3Yg4Fn
MYCrq1jhCXdArsmxvtweamsFKVd6INVRFyBqvl5BQ0f4fRi5xu04hHhrKTp0WwX/pxrYfjvxJW+P
txKkkZGqZr4eUL8esNKRU4RyZiGbkw3vMPb0AkOYhW8LF8/2Bol70xuzk6p17mNTZ9/dsbWPthei
pYqa284jtvVreJ2pwoOcoRRprw6r3Sp4n9tkWktTNt9TIGSdL++yGbtAq/i9oJTMndi0eAItTqmp
pwQg/cOMDfkMRVdhl80LAp87u2zj+1ugeQjpZQSqmes1wiNOcycC+xk+43HqKYT2rf0wT5Xz51fi
1UjrA+RgM5lUjKTpAtE6IdmjaEjspGPb8yFCkc1gZrR6bBAGXVQDCbQgpEl+MduZaBOHpKDD42ln
f20OBbZQh1VMDq2vjs5ildUghMoHLdP+kNFjua+z5vNi4I1xeydvnBwueBorjkzUyRKuN/KYehUM
eeoBTotbaD5iaKCCbrs4buYccdhR/jxPAH5Dg4OLjsa6ufpUIlWQUAJngFc9VJukcwx/1kr1gklo
g8BclWVfHMSt92p8m9OEL+ZSYIFosK7caqPXO1NJNG1VC3ZEho2mqqaRWmZL+GS21rJzJDeeT5qN
NO5lPQc+3uoDps3cIgm+kHlp6UiFBXM/qxVI73AkSt8tRXFuo9l9HBOz82MP+Ynbn1We+FWaeTW+
3GCvbvh0EH29cCMGo2kuF7SEs2OX6+593wLjN4CQ+9acdjsHfiOYpqkLl4LohKbDOmZw1WgqzSnH
hbLq6kuMTpqfVSpogsaLL13Y5XeGltU8qqW+cwFsTZeYiDCeu4YXQP7/V9Od07rNHe6VAEp4fOYp
CvGWSQw/mav2aclEA8az+WOcFd1rwhPKZXQ/+dir+w34RsYrzSFNXcqC5Aq4iOVl+sBNuidXsnUf
UCCRmBwqFWTz1/Mr5jY3hpmq52JH8I4Hq/dnFHtOg4rY6e2ds3VSXg+1uuXmwdYGK3fsoFpYSrdJ
tUuuhSDjaxOMPO6op9vjvaW7SxAAi/XynlIDXd1AThQrHZU7ssswVH43o23eu5g54Z+zxIjUqS3G
o7hvDgM6a9gm29mcEE2keEwpidn+D3O77GnohP2EwLvz9faP2wiU2FGqQRH4Re9tdYxdY25yRBec
ICpC8dAW4b9j1DQ7VYyNj8uLwvP9Un6iWH/9cU21EbUzCgdldQh9yLim5ymr8eBInD128tZiX421
qpgkcz95IkRFyJ5brMe9dnG0QLHL+V899rrfSQPI6L2SaBiBg6LPvtljZ+KHhkE6RtXItmOZSV/B
ORYT2kx9rdjt5faKv10MqTdEF4gCNW/f+g5xPAUtb+AwgZ0q/f2otJOft8iXx2Pj7uSpbz8uiQWP
Efwm6jlE/NfrjvJ/prppjnuRYulPY4qKMTLH/R9fipSXCRhkni+DlFVoqti9ES9KSopKgHZyJ/y8
YxsBdz/LpxmeY11+7sbRCHRaDX8KICJzInkj9KInSw9xdbLaHi4KLTwrCHsegU7TUXnMmuk093kW
/OlnYyi6ZNz8JGwv2pqvL+CwCXMjzRsrcLwyf8ziVL0soSiw+1L++YuRyCYkScmVg15/NYm9npKu
4qt5+HuXNkrg0KOVUz1pxk4U9vZV4e8nNCJcIFh5QxVQqwrIeB6agROW6SXqkm9cZf3JmdKUaD8b
D3mT7fET3l6/V2Oaq2+GMzwiHh1jjpYyBKob4bFp642fTHV8SrKx2Jnj1iF4Ncf19sQZth9p4jAe
4nVkB3pzimLD2znVm7PigZYldnLOtRTd0jqLUYYWMP5hzPzRwwgOF2f7UGXLdFFsNzrf3iSb41Gl
gc1GSAun7nqTjGNuDygvmUGMtcFHbaan4OqTdWhQ8KbN2+1VDeQVfR1u8dXoR1KOIbwEeH09nuiL
PKFCyk6ByXZSrQ6NKfTk3kMqx5JAFy6NBRsP1NZIdx6PrZlKribhFq2vN0mJ3Xbp2KWeGVhZH11w
qScHVfoSxKja3mmz8u32wm5UwSCr0ivnteZGIQ+6nmnTDliUGlTB9FgJ78DZVPeh1S/gr0fEp6xc
HEMEDrEriZWfrlF+1TJ1r+i3NWXQqpISY0tts9W9zUs6t5ozkXvXWGA0VupEWLcq1l2H4sTdrGR7
+J63bxJz1kB+ObTSyQ1Wc1Zmbxwq6DmBokfNu0E4X7VQaCclKfqd07g5NQajEiT1htbZUZMntmhq
6hhoh9VHHONLuChoeQl7yt9Vmh7t7J6NLgOjSQ1ZapoI168DZ0Nvp7FCN4V7W2KyogFR+sJOqaIK
/aB7SX2XK5Hta/NovkfTrDsXXqz62Nl7Ow/I1l3LS0WrGLYTyCx5T72K4HVQoT1tRotg2gkvrhvx
R49v4NBIZE8DjfsCU0fpd4bd3s+yrOsClSIOXW2mPBN5Ful4Mou29yght53+cUSz967Xk+JfQyjK
L2tGWCHHk+NZd0JxnkZl2CvIbe4wYA2S/IbEwpp7ayedMS1RbQWTl4lLUWXxNwxMP0VYi55uH+DN
kWRlAcyaC3FhdVPBQqUQEBKOFL1rfAxnhOOFqXR3C7WNnbXdGop4Xp5QSo20ya8/aaPa0ayoDKXP
5nxJ0A/AUQQfyTnJ917qzaHk7Qs6lEB9TaSPasXsxoRbKSUB82O41F+XLEuD0B6Sf28voNyI66te
Ik+IPUC8oOt7Pas87912wQIiiDyv/aGLhPfFjPfInhsXATo6wFzBgUpw0mrt2kXrNUEzHhnruD3a
onW+uVM7PCi2/rEX0bwzqY31Q/9JQnghn1GtXQ2n5+M0aIppBvlcQ/7KbKwtYfH+UCqBVMvtBdwc
C+YHSF6GfKMAZXbdaBZlwraA/IFNrO7c95b50/CW7MvtkTZeZd5j0jdycwlJXH0qnJ/RTXOIpXJR
G+ZJWEb0ActebGxysbQGgsRuAl7RU+5h7447u3/rZjHBZcuKLJ+RNu71RumsTK+7mZhgVJ30NKZm
+9glPQ915NWfnAmDk95J8XqNuJfuy3TAU6RC1Oz2EmwttjwU7CKEklBVuf4RU4XqZzsRLfeK2ePe
oif1ferCLgF/UHc7d8vWppWaqv9X2KNEej0YLWl9VMOCVCfD3ztK6SscRmvsTy104SywlkaZ/2Iz
vR5SboFXz8YUz4Pbz50VeObQ33VaMR17LXbfh1qyp4C5uZsg86He6hDsrQGZxlSpcd6QLk5ViV4q
6VZzniAnYWfoOgp2ynb2JZyc9h/FHrWdsGtrbHQLXNkckg/2app0N8aq4cIIqiLRHjzikWOka7hR
2a1xpKw5HkVU/EiiOt/5pFv7h83D00SHlcKat1rfpV8GSrMmLsuOenYS/LjqqrEeoNlU5z/fqvDH
4YO9sI7t1R1Umsic4JoA4KHqf5VOZj0Xdt6dYbxYO5Pa2qemRl2dUN1DG3aVYymGlSJ5V9FX5HIN
hm4wn4ephbA4q1Jix/l5e2JbQRbSs7T4YXLTtV0XeCYww2kusTHUtWIswtr6Lm5SHI5DvfzpUaf9
PEPIC5QKplmijNaHYo4mVGeSvQ7GRvkHoi3Xoaz2y8mvroPEG3Rht8SXGIpGB6VV5oe6Are+tNq3
ul5qqvJ28q4x2+iuDEFzemqhssnsmvJmhiRYhKs6Qqd7oER5MazeVK5IaAiwj0DVrRloYWVZIhx5
vrG5HE8evMFAVZHk6CJihmGClYbmZLdTHdl4yK8GXd1WdY7OYUh5V5J0Br9y9O4cAjnfeQa29prE
7xg41xFirlUNitALk3FM7CCp9X+EgzXz0nu5b6npgxaq5YfbW00ex/VCUq+QRXAGpLxzfVxnRR/h
xml2oIaVdlCTSD+02Fs/JdpQXCK1no5ROqoHI6b2N4ZF8nx7+K3bwrLYAKCFIHmsUcCWlw4OyBnw
WAmalWGXIBSBX7iPU335F7cFHQ6iFmgeoIXk13118S+gEzpTonPrCrdLRNPLIxl/8z7VzL3gfPMT
Qieh4oQ1DJXC66GsMKsLREbtoB0TejllpL9vxKgFKPPlgV1j//oXq/hqvNXGRK+x7saOXpVXK/gD
QzvxSeGWo4ft085Qm1Ojay41lmg2rrMf152TqaOgF0TdGL6jTpFPmDTXOSbRZTM8Wmbyx1qj6BpQ
TIOCxzUEV0ZuoVffzS4o2MU91X5o3I5fiEQ/NCE2UF4a/jFrejXU6rs1nZcIpgTKYRntQ6IJEXRN
OexUkbeOHAUmOu9UkamKrDZi1w1ai1uqExiK10k5edzDslDz7nM9Us9WTACY1x4O3clS/9C9qdtD
j2z+AAmDlHVepEdXrxlOBHOHiL0dIBWC+HSamYZvDIP3u6hMBe8HzrttDMpJUaI80NxkTwNg69Cj
zkofjKcU1Z3Vm1KZCCET4MkbTpQzDn11MR7c2DU+TUuShv7tw7E5W0kxYrVRrlgfRjijeWmFjKZ3
iPRjBSzeL2hpBnGPTJWdJAXajNhZOrVmPy7WtNer2QrE6BRQ6qZlRUFotafoBGqltIqHehgX6UEd
y29CTZVPmhX2J33k42ZD3ftt0XU7F95mPiHF/Kl8kTzp6xrj5HRCbaVvn6eJ5d/BnPoThfjq4laD
h+36xKSVqsVszHZBpcL1oJpS73Uzth5NaWHAl+ab22tGkKF0MOJn+srUsN43eYggZoQh8J53yda9
RLcTkVepXwGv9PqWyFNkQVIVILqldv+Zeaed4hrnxyk3+yOVij2y/easXh4SgJH0atZbuMzdJOxn
K+jMNvWXic6Tvcx7pZetrSsjAGptMLoJBq8npUQ49k2CxLfRo8nwlb6dH9scYcvTPC5tgkUmbqJH
DjoCq6TIGs6NTj79BY6R5xmgO00aVH5Q77j+GagAu2OiUWnDBTr6qvLS4KI4lvdK5eBuH00OhiKi
PqluZRzMIq8uRi3CHRT81vd9/RvWl6aaNknWgdtMZprMyhK3D1pX6JdMYJWsAoW/3L41tj4wN5QD
lw2C0huasi0m03YiSsZmVY2Xyur1i4chwafbo2zdhJQaEO+FX8M4q4d7jKla0nC0ghFDjX/DvjGL
g1vkQ3LwhnDYg7RsXUW43FGLh16DgtFqDTXh9HOJL3SgGGkLvRQzzfs6wTjSd2MDz6VeSyAUlHaf
Rocexei9iu3mbIkb0CPlMkC18Hofme045ErXUlqwRvdUF918WYArQWSYxh3klVy4dVjLtpQ8IuIv
0GTXQ2XjbJcLvZtgsdQiOmj4vfmOMpdBD5LzmCDFGmRzscee2Bz1pTOs0195s2nQI04FcEJuhd6b
7io7+1xBNzurqDG8U0YkAvveVHcCsq1FpQhHIfgFW7Juf1cmyehLcSyuJvHYRuryRRuS/gLVdPeS
3ToUMqCl7G5g0Lz296G2OQHFRFMsbzHerWo1exy1Kto5elvbVGZswKCkmux6RkPemgIFYSQHaaH8
Z5VdOQYtavPnOSnNANpTct+jrgZSKB93sGabi+mR60ocAQdv9VibItJjC8ZbMIl4uOviXD+ErMZ9
1EZ7uiPbQ0FeIAJCT2tt/uVpDZA9pMMC1OKK4+z0P7opHI4oIuy1iDZGIp/EMg6xfl7i9SXTjpPm
mRlYT0ckpo9ITHg/jC4m56YtjPMfX2hIqNP9hgJM8XB9xXSRNkxGldpBP2O52JuagiKrOz/GGdnl
7aE2XgSGAt7EFqHPtibh2iZUKCOlRhJVQvmdYu9wMHQ9/i7axgFQW+yBU7eKMvS75AWKwi1xldy3
rxIRx40MsxypHIKsKu3TWCjq54Yo42ufGuVDH4UWTttJnbu4IbcmnMXFyQ/KNM5f+yIs9iogG2fx
xQiJojhAEZKx61/j5pFB3EwRSJh2+mXwxHLsoGr+vr3IW3uHGj8UT2osdBdWT3+7kMjqbWgFczF7
D3AyvO95mv5bK8W4c+q3RoIrRAWCrJnbbLW6eeV1eA5OZuB6cXsx3MZ+LiNiHFvdlXTbHIq3Aatd
gIe0Ta+XblapM0+QxAJnqBesecP4LhOwuYUTJTthy8ZXkh0LD7V4jgSYreuhbLsVMEpxExqMZDrF
Se6cE9SX/dtfaSNOJCzjEaCXJYV/VgmdKVzAJRIxRLLcH8e6co/zOJPsTBk+JMNY/Osp3U8zzKw7
YYV/DjUE7ILVAbUOKCYEFtdzbF0nDytqrmiddPV7DJPGc+mJ8ahr414Es7WciJDIHhd+Wdoan8Sr
1FvaQtcpaXXt4jaDODZRZu4s5/YoJiIGHsEKier1hMIm62t6uyYhQlVeiFX0Bxcy3Z9vePJvEKjy
EoNQtg5RvB6TtYZGS4TDGtCAYSHtH9THwUl/3N4eG/vdhgzD7c+7jUz+aj6l2lY9OjSU5DvTfFLL
Wb9Mc5z4mU3r8/ZQWzsRUT+UCtBIJxtbDVWUJU2ejhCz1HLM2KPaOGihEl+U2PlqKHlsHnBWUS+t
mJLzYHUEurfH35oqCoNwLrmjZc/6+tMVSgoXC7vFAGaweobV+aUyK2qasbHM/9weamuXMAZGrMgz
U1ZcVU7VsMyKAhGBwIQmIWXnZ8QmGk/Pd6a0taSvx9Gvp5TV+tjAjeNwz5345vRGcrfMbgPpMc1P
jbP056GorWOsVCEu8N2eycfmisokCNQyBen13dKntT32HS/AMpb5g46jxSdHXeaDFWqfby/o1kjS
BZv4EkLKGwG7aVlopyQ6nTmRZRcMcb2PcUf6jl6uvbOmG4E680E4hCBTYgLlt331lE/ehIFjx1OO
BkX+yxOmem/1avYjAulwj95Z8WRNxvAXB55uBY1dT5p1rTtjHfiJPEVSM5jTzDjEPd2SoQz7iwcE
Ibi9lFvzk6h2Si6IP7JFV/MztLpdDMiTbRLrjp/YbRTEhhOe2t6qn9GNV/7z1Gyv1LMRkeFMgAgw
A0qrxtWora7XgxLH9DszXT8XqIf7pbNkB54H44i+ZrsTbMqHZZXkgZCl4INsE/9Zl9aUxO5nm4Ad
DL9u3Q3I/Bz0KWyD0og6jMpn/VD1ZXtM4l4cb6/v1tmH60hnRIq2ob97vb4D9IRm4dQFjNf43jTF
xUH1ymbn4t4ahvhW1u8owr2R9moKM02KWvbis8L8UWGwcK4R19yJUbY2C8GDlGSlY8GMrifTxvBK
ohBxssVsnqsis851Vyhnp1ZKENxW7aehUu2chc2Z8RKxRVHueeOv1ddGp5sJM6NTmAejDhd9WLxf
t7/S1sR4hxB/Q9mdGt36K1VK7NFdQmJGV2nDVGOPub3V+V4+d4ckL+qDqBKxc7VszEy+exIBDA3/
jX4vetdqpc4KbAhLiOHgpGr9rp2S6c97kQwjIcbE/qAMV3NL4gjv6Jwavqt1yu96tvIvWu0sf77P
JW4SvLu8ScAxXG+NuDBoVGTw+J3aVi52pMzpoRHC3NmBW5VqhLylZx+lNjBmq9kUECMTKUoW4Bf6
sdST/FJqys9CTPGjl8QPOVCt9307fAe9kFysol3ubu+UjacHlUeaTFKxHnHC1Ty1GrREEUZSji3y
3pVdg76smdnTodUm09nZIZuDIckruV68QeuWa4NidWsmsv9DTvWshr1z1K2CPrIq6mo6/sXMWFE+
IfRdIsDrLzh0UTQDvnSCqql/c0M2nzAgxedgSfbSgK2ND8WV+bAvQRCtRrKzKM300WOv8HJ/8sqs
Qp7A2G1Yb0jnAa2l+CTJu1weaxJGPqrU9Bq+ldoiYVnPevww1GV3TGZnuOQVlL4gHxcyLoe6mI96
nfNlQJr/lFCzj/x2zBv4kTZC3sHtld54jRz0s4BvcTCBca2uUQ2tf2URMH90ntfvWRuLe2/IQTb3
yuh6j9IoCwU4Q80S386KutmJvDceX3AwHNaX4i7k9+sPXaVNM+ZZCwKDFOCxGAsBzKhWD2kLi7od
9d1Qe+N2BZ+Pkgp4Tepl61BbS6xQGNQ4qObG7l3VV8p5tkTr2+y4/yEfOPl6lHR/sZ3J2CU4jUD+
jfqGCi/ZUQrAhllnz//oIz62npaL7wX5zF8cU+rUVOZcTNyAUF0vaAv4OUdKmjtBR6D7EOqh81+m
50V5Fk2rmqfbu2fr9KDYC8dVWukAUrgebTCjOY0idk8MaDt7zt0a6Wqzcea/oG+QbyLPALCIXbK+
EASCMAoJFNyxpX7vtJr7b4Pgz3+3Z7O1GVFEkJTnl7r0ajZRb3ttGHLFqdSI36Fmrz2HMAT9ONEF
nuFTspckbd2pJvVGWX6gcrMWvsLDOfIAEyKI4LX2ySiA16VZL06iDLOdg7Y5FAUd4moao5QHrr8U
LetBw0MDcIdd63dlsZQoFUThqXLjvRqfPLOrABdl9f8/1OpMG63JXdpwpRK7Z8fepn9hT/23HltN
JJ4n7zAu2nKMzbY/FKlT7/RQtrYkID7E0cAJcuGucumqTy3dog0WmJ1pfchgopy4VvqdSHBrOUnF
CJeoY/IJ5TXzOhXLSaHHFMxFNkftZQ5nHNeBLj6gLz6ebu/KF6rJej3hGUty3UtGu/p0aVSBpW8i
O+hUZFZ9vRnD9x5d3OmShCHggDKERXaIrQxQ6ODOoY6pFbCkKaLM/GQvER4q2G1UzcGebe0byP/p
rJfN+GvsTaXa+bFbqw/tHdAA/CeyqtW37yA75Zoh+wNmUX+ZK7AggIH/AlyDqQcVNSBRMl00rlc/
iuvQzTTI9aLVwqNjdj8qtVEukbb8zXUqqZMEkyCVqKJfj0SUPlmjDoQSgWLcLeyiRQMhVzUcSzOq
VzsiBZu7isqdpiG9RaYm//+rXaUP5VRrmdSls5r4u0fV8JLmqv45C3N7B86z9Q5KSRQKCWgUoL16
PZQK/yLuC4mmgXF61MmCA4xoug9T6z6PzjjdK3asfLm9k+Xf+WYj89LjESJNANcVSm0uYxO+DUez
7eOHyaqdAzdtXR4aNK+Duhv2wHObAxKhkEu9IElW6xlivuAW1YTmHSbraIRo3s/Ggf8zdAaGGZWx
10faXNQXZWQ2hhz3elHboVW8WaURF2Fs+JQbvfVFUwpxGhYjRxalSVS/RxVvD0i3eeheDbu6ICwI
sD3mTVy4o6r7bZLX9MvqPe7f9mLyVIGKoeOxbgoUhq3osZR6KEk7SEItDV9bCw1qHwZMMviki+ij
394xWwdCqmlrL2kcF8r1gmZt1g2Agehsxqb91M2FcYxG03lE+z3ZeSC3FhHIKOwB4iZauKuhIhXL
kYnWVGCJJIsPhQrc64CagvsX7XZABDR8wcYQPq+JvXMjlFIroMF3Q4UDSGX3yynUxqY+TnpJ4yP3
3KMnmv7r7aXcepUdoLIOGAbsSNaEKAH0J8rItIIYxss5dfv+x9KmQDbixHhnGYp9soFX+DocHOix
prdz32wmQA5hlVQupYSyTsoRebNLcnVg7/ooLB8eTvVsxYuaHnBf19rANoT9GUiRshxMMYLPHEHQ
j4dauGbp24OVtAe8UwRoblUvdl7zrXMLbJ2bSYZ/WM9dbzNEtfnOuYzDqtx4AAEencils8Dr1TI9
LE6jBQbyVDtLsjkqaA/+4TIElno9Krz8YRQ94WZqqLLeWBm/02xK3yH2uDxVCcW52hv3VEi3+sFc
v5qUxVMlFXJ1R9GiwnIK/b0gBiN2QtGt87uyjZ+RinH8GLTxNw9U30PJs4dlhGoTNYTJ/9wOsa7b
G3LrwEnCEpsCkJa5DhV0J7YxFqLkVA5xeCaLQLpJNfYSzO1RIOsjN0yxdc2NUqYcsK8I2Xbjkt4Z
+pg/2Kml7NxT8oZdv2xS/YY9RIcdFMj1p5xSxTBamTl4Y95RjrHtczpl03lM9eWuF051qEJU8u20
Vs+3V3FDE0t20qFdkbUA6lsntI7QEK2tM5dRM/Gsu4rqh3kx/4N0/CiOCvxwcc4yQ68Pg+WOD7if
Zmj6yQ9eTNaz2WjpHlB3a1+TRJFgE8FQ5VuFFlXYIATROQ5RTDj/NCZVT4CHuZi56DUquPdAI6YL
yqV7WkRb45IcUjOlvE33f3WKlbKNMizZ0csvmqR433j42gnFsd6TBMzRAdUV4TxTmun3TJY3Bybh
0FWKO9JD8vrrE2YlVjcy4TEMPesxNwvnPKS63X3Up0Z/zua+PXZWY+xkOhuPI5wAbixwupLTK7f+
q2jRrNs5hYYGAsCN8icd49z/ulb532IN5c5IG28HpgckqdhoaFJA+HqkOauyJtFy9pgw7Od8bsNg
gob63Q5LY/bnwTPfIW2jffZKaSG/KHsy1BuhB9fk/9ES2OJrPc85byNFz01X9mfD+qAMiBwcssnL
vy+t8GRk5S6/ds6VzBNXR5qcHIyA1EGz3pyrtpiRZ2l7J5i6Ov6nawb97IxZ9AxXx/6VZKI4zHZf
V4fEUn4as9EHKPjrO1fkxrXCbwC5g+gvWPB1C7yzU0wYppkyqFMuZzJ3lAhgr13CxcHB24aoB3fd
KU5ZW6Q7N9rW5jKgXLwoPUDzXe1pUVg2sGqGnotk/tj0tfsPPFf3Tls897+dpZZ/15ulBmlNr0N2
ctYgmsKgEBIjhRIMXp0+EQ14v8NWOjEUubJ4h9ZxevNLEvFzDqWadtUxobtk+HlXxNxqrV7vrbs8
OW9/EB+e+gFv5Lp7bCsiLkSWoM4bOnOOEU5fPFBBNnbCjq1hqJlJVAj/4mBwfawaqyrUKmGLaWEc
V8GcVEDpmnzJP91e4K3jw+KC/gJhQG65CjQsUaW9Z6BXNiJ1FPmaSJvPaqeHh54UBdGX6OPt8Tbn
Be8FeQdcrnkFruelGRm6pS6hdOLO5VcQB+ovxxZ7eJfNWUksFEhk5rQWxe7q0lRnB4mnYlnGJ7NK
6XugzB00itN/ELW3dyI2bnmEC0yOIbUNoBOrE1G5NP/SdHKCGuPA3DdzqsUnK7fT2I8XUUTnSgPZ
fjTVJP7f7fXcHJliNVmsI/9YPWx27Vqz15ExuEqWfp7NMPrMq8DG1GubJ77QKBtWyrxzA2xd+vR6
pK4MDcE3FcOhIfRWUiSq68EzBOCopXusMz16D7sPSq6WGkpzShIj/h23iRf79GDnvyi/oFYN9EDK
8wJ5W625vWgl+t8Uzs1Oa2g4qWX0jR6NNx/Mqdmj3GxtKGpXwICA0WKtsDomnWcJ4jUiqT6PsxO+
m9khtOfmoYzCnwtp/M76bn1VpL+oNhMl0YFaPaquMY463V0XAqzxsIRGeymF+t6ay+bszSDaW9Hs
gUG3hyTDRSuA0H/NajH5K1E4x3wmtpNlOJB0QpXv3Rn1RiCSbu+VP6OI3sGfb18pGQS2gmXlrF5f
B3ruYgYXq7SYDIoShRIrR8WK+rtoSb2fNh4nPm5Ru4ovW1/z1ajruNhGaxilM1oTytypzx7yYKfW
HVwUatkBPpHOqB+E0Kle2In9pOjCPDXoOQZaPy42qk0AH+1YNb6wjN2nKK3mJ7wF+ufbS7N1UyK8
Jf2PMAnkib9eGkOZo64CIR/EU7ScK68Mnzox1efbo2y95ch5y8Ps8tSsc6B2DtXMohEUYIwAvLko
TV/NbDUgZOtPfz4UVA3KivTYKI7Lr/IqJtUqrn1zJibNlj4/V0uEdmOG4Clm5Hs519bagVWQaEeE
Tt/4aRQ2MVmZudAW0jw7YVKlnHLdGf4cW887JvWGuXyBEshf8WpCU5rhjG3I2lox/waUF130dvlO
AXgPW7L1kcgcCaJ0IiAE+64HqlVN1HkDYk1p6Z6FmTH6ZonYUxaRl//xR8K6iOnQtyNNWjfTyiVL
80HCHSsYo+8Qys+OOqB0Hx5juxPBbsyKkI7whiUkR1mLHZh6ZkJwB1m/JEmIXL3IThX19J8LsvJ/
MRTJN7g4Og/0BlZfKhqQFBhh+RLlOPWZan58dBIkD7pU26vzbhWzyPQkSUeCWFDJuf5YpD2xlqW1
E+SpWp01vVH8BNPJ4zxE4lBSWfanzGmOHUaOh3CO4NoVWnOOl6k8xKqY77rSynegNRv3HV0vvE2l
Njgd4NVzMrtl3uol01dF0gQ9FbNgrDTiY91OfGsUe1K0m+MB5YHAY8OcXgevPNnYpjVANOIRffqD
qVnLcW4n45/ZCI1LGLf6ThS7tZU8ygkmruZQuNe+GaIz0ERElCxQxnr8naZVdDcSCRwxeGx2kD0v
bZ1VAkC9yJSlYE0mvqvFzMY8BL3Hk6Vo1WD7Vc/SPila2yHRRYP9Q5op9n+J3rUiULhOw8NCZI0U
DIJWDWTCdBoOs0V+GGCjAi957Jz6I7Gw5hzjpS3UQ2d5y3M9NnTG6kUfvqTwIsrDEuXQ3yHzxO0h
J5aP/cJUyqc0l3Ikqip6/RBFuIf8qrRJtQ5RjsjFKSaoj2DjNgPlu6ZpP+RLLX7rU5srh7620Tib
51JtfLXtq9k34ib7MC6VqM/o7BnqMa07XQnstmg/palu/bs0lf0xLiLvYxuH7RJ0aJHtdRLeRpay
caeRmgKK4E8Zpry6U02BMomlDWAUXL3+2jUzRjqJ1Z8byyrPnoNoZ+0R3fZpqPEcqp9v335vN64c
ndeJEEiqsKyeKIERUlhn8ux2YfQ4eXXfHcg+rUfbGjrTH2Pd/fUXI4IuwhoMVWNe4Ov5ZjP7RnNg
NLtcyE82UBB/to3qWXPi+tjVvbtzE74N8yipkqggLctMqWFcj1d5VqzPA729Htc3BE7i/mTobu9X
sPzIoLX5lEKq2lnWt8eTQekLoTwO9xesxvWgXpZGhcGtF9idnf/TL4lO2XGwnkLQwztvsrzJr08n
QyEORI2RujEQ0OuholQo4xySX8YcRr9IlPB9lKrWTnl+a5+8HkX+ile7NJmNKSltCuX1ojj3eVOK
B3Sdch9bZ+SLDcSR/uaz0XkC0gf3hmfzesDQ1XJl5IYng+37Y6UvuQ+4fDrnaQvwEwrsXYo/5R/H
AqylRGNKAJzsDF0PWqI8Y8HyoRvVx91H20zCgwiH4nlsdgkqWzsEnTB4FuiVUo1YJXNVI/pOsTj2
wiyRMjGHxhddah+QjtmTPN46AfgnS9UU4GU81dezIrOQqhigvKIeJ+VysDyfVlz4Ben2+tFeRutg
u8Ue731rw7xQzimS0ghYh1XJ0hjtorOUybzU43nSkvbDkLv6ESGBpvcbo0Ss4PbNsjlPKTHCq4hc
l7u6SVXEPvrOBVXYNIl+hy/sEEBkbB6KGeKPgTPHGdGCPQGr7UFJySV7l9Lo6viZvZsgkAT2pcvV
CmZ//114xN2xovS+Mmejn5Xa3kTXawslWpJjCO2ggXNtr/YOCjSVW2bZcgzVKgxsq8oDMyxjvy7q
KdALb9kpza0rry/jEbTCCeD+JHa93kBlTWo5ujGv8ezKSzNb5hq5k7m5Bz3onus0Uj+I0jD9rJ7m
H7c/6tZcmS4vo5TieXOTOrWIS92elmPmxN+dtJ0+JPDND7Y53hVGPP6+Pdr6MZYzpcCDQyZ3N2Di
1crWpKVLTA/pGIW6iZlzE9+ndamWp7qbm0+qUvdHTZvbb6GY8od+cvXvt8ffnC1dYYi3UOOI3q9X
GjdAZWi7YTnm6COjSWFlgRn3+aMtNO2gzCLaudbfoLZfJkxpG4dql67j+v0fvQlbIBMKZdaX2mUZ
F+eXTMjOnei1I7nrGCi1oh/F3KjvTC2LP8WA1nYigvVVyG/g3DhAANC/BYe6eiwnGhgdH3k5mrk3
ByPACT+10txP4Sgdb6/v5lDsJHIDIFmU6K/XdxmjQq/ojxwRTRFPZpyrp75U6y/DVO7xHDeG4qhw
QMktaSyv4YxLn1hu12EBAq7R/mgbBWnBmKXvikzZWb/1FcT6US1Bqop3BCTR2kh2iFIFwEakHvXc
jgNFXRAGnGblZ0RI/5SiQWkcSrPodrbO1vxsEnTCUv7hybxeSoPqp15iQXZ0OtX5f5x92Y7cNrTt
FwnQPLxqqKEHt9t2205eBI8kJVEiRVLT198lH9xzXGqhCh0ESB6chEWK3Nzcew1ZCXkaNBUlPcvq
phXh3i4FhgjnAngJcBK3Myw1phg41lIMyUr5mKJpRlGgCk8cTY9/Zq9ufizxHEGlN3APziJiGyo5
kGp84wWDhV6FUleWLlAxrwgbcAMxca8tu9D1+NkivnUXtPCzqcZ2PtBlEJCDBGfrxqA764zcdS0g
QSERpJT1z//KvBYeNK7dEKfA08Q5OoRYBxpM7MOEV+/x+unYiX54SKGHAGQA6r5bSh1vUXV3wtop
SkfGRYy/HWMHatSMu3MhoQjzkMTQToRDR5t3Bg4c14d/PdNVcQOsQXicr3Fgczg9q5tsK2idooff
ST5xQr+SpOnzmSy3yCKv4+zKdsaDa7WbQM1i/fO/FpXxvuphLuIUHACkLOKNuTO2u9wJkYjU65V+
uT611yvr2HAucFHcxEbekVzrwSaEgnoxgQyW9vY4nFSkf3hG1O8DpxP3lkqcOxtfOl1E2+TXR99Z
2FX3EpkmqPkodW9uNbdsStL5w1hAMr69txj9zQNJ3keqtg/XR9qZJzITyFShwuGs7YPLdZ1DM8dz
jFA09e5UdIlbf4Aq/3wmQYti96zVfUdgdmm5VZf71ZjcKFX8IWj8/RhC8wuxFqot2KkAqW6hJ0ai
Ca/aYS7C2qXe0QvL2k7x2nOhZh4S+qhQiEgyWHe5P2LhqPGwtgOrjNm6em7wbOJPPQw6q5S60OvN
dMDg8bPSTeZ7jTxd3JuQa9SvoGLFzo2qyj6VMkaVq45MeWz42Iobn+51bEdjAs1gtLAwN3QqLhcU
jXDpEN3h9Jdxd/T7eCocYa+Lh5pJQwRDNCy78Nf1z7g/Kk6gu+osvjI54n0DsWsbozJu3COoduNR
z2Z6l8yt/t1PeLKD7kVvZHo7uxTg4ngVA4XENooSl1P1AwqZW3DgCzNi7T2WhOcoaKciaOeuuD6/
3aEitNFi6BHaqFpeDgVEn9eHOrILpoR/FIA8Z4jBVgaBSX7jA77OndGxgG4LQFdga8CV4nIoKDDz
tqO1XfAwrjGraj6GZcxS24rDp6RMrCJk/T1q9/1/mCPyOeDBAadDUrvJqkY4q80C8L7CnsApBAZ+
uvfCARJfTkBuHLud+xmnDRf0ekWhd7M1ZxCI6MDJVMhAwKo5A0X3z7wk/YG3kNqu7UmedK/7u8kD
DD5t+0pmQFjqG/PdCek48Xi5AwSPN9EWUskiEoJL2dtFYMP2ujLc3LGhoj96IL8eOhny4MbFvDPg
qqmyKvwCCwRU/OWX9WJCXE/KuTD+1H0iXYXqNhqGZwZ3uMLC8/PGeK8P5cpsRDMJmQv6pFsTjjpE
LQ5dd7uIQ0burTY2QK15JeQYaKgOXTMNn2YVuZ+uH5XX+xfJzmqgFyHvQddyjfh/3ZS+0V5MOyyr
AbYoW4ta8KS32s+07dt7sEq+tx1AZlZg3WgGvj6iiAXoMGFx8Tnx9Lwc16uR1M09bkw3UMlzrWs0
Z2vW3LG6oTeO6M7CXgy1OaJkMn5Vd4gGSVxxwNYgX9mQIH6ye288LKUQmeMt+nx9XXfnB0SRDcr2
qjS2gYUEsAuWjsHXHL2hfAHWmv+MAtwneFF4Ny7l10PhPYkgtwrGgdC8zZ5HEZJAq7kvDPK+bEaR
6HFx6QdfRNZ/GAmZKlh9a1sd+OTLjwYBDRaqfgHAr+ybjEOy89Cp2E8jZlkfrq/f60xjhWEg1uDM
r7IWm9tCMGglgriGoSLXnMU46NSKen5wJkBQBPZjOrcwzINwDhjw89vdVyE9ZPsQs0XVBxAY0PEu
pzoavnRwuVaFvTB51u0UfqZD5KUoFDnvOle3GZIkdWobYZ5xiS4HDSZlPsDmrMnIhG7Hjeiw95GB
ZnfWvHZFb2+iUQzF576EdHrBxTJCsIXbL2iMoOPlxLfc2l6fl9jBvYknLYICyqWbrRsOYcm9pWwL
EnhtBoXLn2Mokrtq0KroBm/5QGd9S2rtdRhax0Rmueava355udx2E5WyQXJX1FZJ8iax3DS0hvlx
rhuTs9UiUM6ze0gUvWUz+zrMQwwD+vv42uC2oXl7OfICOCPhrdsVXUMDZK6OcxZVPB1hoOukCxKl
5+sbe2918bxErEfKsKJZL8drqrbstON3RcDHuGB2VGcQBmNFvCj/VPX1F1Qyb7Xb9+aIgiLI5atW
JgLv5Zg1knakfHZXlN3kZlUkKTBGFIfJnqqMdHH45uCHk/PXeJs4MQaRSjrmdMXkC5a6UkSP3azb
ox2L8EZusjs1VPVg3oCLE2+Dy6l1Vq1Eqcau8KUPI/EJjdmhFRZg0GSVLU7eXsHD1PD8gVovEhEQ
hC7HmzvVULxRsJRTTU5x3f0a6q49Tj00K3sTJDdWcu9c/EEUwCMCefM24io37L06Nm0B3bPgM0G3
P0sixvIOpmC5kk70GKi+zurK48X1fbpO5PKphQYdxPsxGei9oa1wOVEfROemAUmnoCVVTyCnzw8h
H+obVaZX4ALE2b+GARrkchgihDc7c9AWaOkzyDxrknt+rx7ikjyXcevf0YjTggIPnfUETCxaYbX9
0YwPMJjTSOsn/wYvcW9HoTeE1A99N2jub75wHwu8tXUE6fllHgtZaVksivPMlst4iKm+VbPcHS9B
igBm9Foq3exgZUJ4nIJ7U/RuXP/k9hB9Fa472tkwK16nlHXDj+ufdn9EPFpwg6+FxU0ICiul8UzH
p52k8tMetb3CsFIeHH8mQJ3Ht/jsO3cXlIaCtawG6RA8cy+/sZ59YH9Dvy0cHrs5jJHjLF6S9iyE
1Df20150XcukuEzQKIIU8uVQsekmCJHE+HgxTR79cR5z2XbRx1Lx8QHyX4h5swHw7fqC7owK3S20
pCC5uoo5bRZ0QDEymgavKyCfq87dNFgnPmiSdUj4M9OFTlahU3Vj0J3QsApZQLbwT3dqq/tYAZlb
LUkjC+1EAyoafvlYt/7PYPBMDn+V8a6GDt8HNTrNjQOyM1sIOaHWhIsEj/mtrKWCGtEyelAxc8bS
ZK0EO2BMCETS3aH+FIW9kzHfvWX++IrKhQsa6jKo/3irru2rNW5bFNVCT8Q58MEiLNBEAatfyyH4
jrTYPxPtlXPBYSf3xCfAhe/nSpdfk44wkU+hZd24drZrsP6aNTBCXgrIP9fbbOnZR5eT1268+k7O
50oZUyy9rIpA96oYayiblh1/KwgQgyLtBr8dRRsgAbb6IVCItQJaN2UeUdp+xmq3X+b+Jgt8Dex/
B/4/owB3BKAuqqevsHlOmaD8NfAS2jfce/C0mv6FOr+X+4IsYDINzUF5Ikg1Y919O8Q3YtM2Vqyj
o5i5lof9VXNgXfi/3qOeMQGc4v0kJ0YsD7T17jxiD3diRJ36+qHdGwnJEEo2wB+stJfLkaa+80YI
UgDyjQfPmAYtqlFpHEv5j90u7Q0Ux+5ggOCsTOk/LKbNYDIJxmVxgWoPllplfhn22YimaJV57jJ/
uj6z9YbafsGVa/v/B9tc3dxLhtbXAJJPZR39WyvqnvQ8h8f/MMr6EERfBBnRtpvQhrPnlMMKtAV/
5uAyFZxorKMP10fZXTjgQNCYxhWB/X+5cNEo4LkKuHwOhUP+XI7kBTA4c5jh0ntjPq+qXOvWW3Ux
AenB2/NVFwoqF5FbCQ8UVYBTUQv1mn+l3yYZ7g9zL3rqZLKEkjYEadXR64f4PXKkt4LW//yGPzAO
QJpQLt0kA6OQnMUKsHxIRbK7ya2d1HZkeIbY9Zw7xFruLO2PNy7NbT6AQZF4gecB3DpC+pYtrcPK
pzarEMxCYcAwGe0u1RNvX/gwyycLr9kbH3VvQGTPa18RNVMoMlx+VLBZSlZD8QnN5xI0JwnyKJbb
zeMltO6c6qYP6c4mwmhAT0EDFFnWVothII2ojJ+APKid7hQJPtxRfw4PERL2G2u5OxRuKBR+EFrg
xnk5tbYcmqQd4zgv3bHNHU/YqUQl+iB9cPnefDRQCl1FvFc2GRCal0OpKcQDoBkwq0qOZyrIdwEO
wLOj8Aa6PtLOlQDqMlRuoCQFe5RtfqMra3DgBwO5gL4Jn+fB7b+gFcyyhAbtJ7xgw/u2XEhmk7FE
uXskN4bfiWdwmcapRKcEGnRbLJU7EMZaBwAnOZfVJ6+e1f0Y17eSuL1R0F5H2QO3K6pwm0hD4VUU
TRPiWcLBXpa+lfzj1om4cRHsbX2gz3DewNpdAUWXH02EbRj0kF7JdT/yj7rn9MxINWS+MvHJQccu
e/unA/BzbU6ANQ2ZjsvxDAxHoyVAv7VRgznyOBQ/ZSDc91CAd2kKrHN9CIe4fSxDI7+0kSK3bFhe
vfDW6LJqY66MVhy+VxVmBsE51HeTHAR7mxzGoC+zUprmO9Dk9ktPRXuoHDKqXIvQn2Bwo3QB88Pk
I7q4HALZCYs+s4QMNzbV3kGN8KKGkcD6DHolg1Cir6fbJYHU6+IdQJmZ09grg7NEI/DGQd1JFnF0
AIWFY9xqXLr55j6x4wryE0m+SCgLIMqJ5HmmJnbSgATmnaiUVxgZTN+vf/rdlQfKCdDmteMPIMfl
t0eM9WIFRnXedJS9VNKlJ4hViSdJSXjEg6gbU29yV+90YZOU2EH7wjTc2wH0HxZUdW3TfbcDXt6C
zuysBw4aapmABeHm2RY1GuI3xpQyyePewU2DdTstCgPSGfVN4eiOpT1cXg/Xl2PngyMuw3FkrWuu
xZvL1QiErAmeRHEOIuWCl4IHGfYgGGAsPC359aF24iVqJgB1hPCNwf5ff8pfSewYAKDucNxvI7P6
ArbbgDuESoA+XetM44lwDpv2xZe8KfgCCcvro+8EMmwzMCcRx/Ae3TauOqJ0FSY0yYFR9E49PN3x
RBzpjcCyt5ww9YSUxyojgzfB5Rz9IVy8ssadCnL8tzZoyQvBHryHbSq7sZo7IRNdkRUduOrfIkm7
HEkySaaWYw0HANayTkKqpoOyahYtavX2ltXp+vrtjQcqPC5vPDPBQN3cqzaTvLc9lQCiojnY6PUn
pYg8WrJrM9E0tzrIryTPsEFg/7o2/qDOj3rTZn5qIDU+Up/kpgXJllE2QI45Upl0XXE3K2s5URkP
aQ97yXS1/U0ZBHMfGw/bNhlVeDJB+BPCem42haidw4vvrb4P//MDAYxCuRomf9tEwzWAoyZJk+S9
YR62Mwmfe+43KfCKZXF97fd2FSLV/w61WYsGt6biLYYaG5ufKyfi6NV57H3ggjl+faidY4I8H+ku
mIJo826jECXUVCN0PXLp1+ToLy06vYvV3TgmO5sJ7yMoRkIlDrJcW7kMApSvFjAMhbirhe/aLjFJ
I6KcQvgjqEo6Dn9fn9a2LLSGG8Ae/tTZbCAgNo8/NFyXMgwhTlXCeffFiVGGisrm0RJs/jqj6vcO
cgo6bRfW3JjpzqdDhobq3h9gDphEl8cUunHcTcYAM4XQJ+yqXJ4m6KG/84nkNypQu3NchZUw4GoY
uC76X/GVzjMqpi4p8wGSOr/AuYCsGrXsVkJBWlZf54C476LeKs+91P3h+vruThMGwysbDuCSLb9l
NbvxIqiAIMGv3M9yBrxojoOySZNuuMUd2hsLcW/FXEDyGBDey3l2VeTN4RQiMsTcTeGMGt9VdX0X
L2A0vX1WKLqsr0C0kpGqXY4EP4YJ70xRQu+MSavwiAEi0Qy8MxmtBzbfuKL23trAOgADDXwpKHxb
gJ4dMBgTx7TMx6FzSZrwQP8TupWBA1hsp9ZSg8VThp8XLRtYsnA/a1slbmzYnQCA37AiLcBKX+vv
l3OmJfHB/WoxZweiTxB8li9S9bcatzvJDor66AqjcPeHznc5Ci5Oqwu7CEW7gdtVEXPagUwXrCLd
Tu5DOig4WI5y3uqTijCAggn2KMoZyDi36oq229U18+0yX5w++Cewx/BTNZJPb941F4NszmFS0XYR
DgaZPFWCZYLD5naUHLgcxxthbS+ZxVgrrRaq7VA43ISXWnEUszxT5gEEd+9qMiV9aiLdvLhuvXxz
rJDdzdZUH+XoVZ+JW00ZkHWC3qm473iqbWDgh2Hubm2idYqbWhsSBVROUAQGFHzb27BG6hl/ccrc
UKc6onw7HWCa16WlLGXayFsqKnu7adUPwxt1bdBvXy3x7AwB7AUwnEtoWac9WEYmFQDv9mctS+cX
ZHLK8gHICXUrT9kJRsDtIXHHeUHV5lUTufWnBAQNK49LH3gkyN5/ZLKR8M+qZ/9GCrY31toeh3T4
CjfZVv0sK2rG0QOL3mqcLlO1tFEKZrIYHc7O1/fw3gf8e6hNFHDAp487NVo5bbmXN1NiDpAhHQ6J
ZXTW4pF2Y7z9qSGW4+pYs71N3uwkshxlMFtQwJFokJeO/9Nl0xfumPDz9ZntHpm1jA4xXVz7r6Dl
Q0SJdlx8sTnp5m+LByHQ1LP7b0ZCknhyQ/fj+myHlm9D05CT6AyZEz+VNkCxClUk1CB9mV//TXur
veJcUYfzwEzdmol7pbaayLKtXEUJWFsgGw5PEkIKaQtJhzOYuuatXu1rIIxWKA9em3jvb/EdcyOk
Zc+dlfe61sikI7hsmUEUMMF6tyQB/w8hEdUOCA+hgItq0ubzMlOimeBUWPO45aeKG9jIxKC9sNUP
+/pa7u2kKISKPXguAIJue51Iyet6rBARwRMvX5qq+wrcSnJwIvJf9iygl+BEoAOHfGsTe52kWjgL
JytfJjf6Og/0uff7MWfMvcVXXv9P23AKUAUw9AADAXK6zvmvzG6OaC3mBPujnlyVi9pXaWlNt1Zu
bxeiDAxGEhYufqUbjyfmgioPzqAfzv0xVuP4BajAMrUaXR9IDY709S+1OyvUg8G8AFY42r7ILTsy
87gKMZq6s/MpquSzmSvg0K8P83pD4CEDEAGQTOBwvaqr2Au0CFuoGBUBDbsvTQ/ccCaArn6u6SLU
jexpZzBkTeA/4TLCP7Z7YtLuBBvOjhSLw5fM00lytGFclw2RO95I99fk83JTQJUM1gvAZKyS7luM
iIDCAIgXPs7U6EXfQVojx1aMtkrhI2nOFPDdkyMDE6RL4CdTWnrzeONUv/6A+AUrZwbUlT9ktstt
CacTl44ysXJnGpv7SXPnrmohln/9+73elusoK6t2pbO/orJ7g55V1TcEkBsCzSmL8X8gGtpUBZXC
+mQ5LXPz6yPufkTkpdA5XqEg20JVOQtYMtWaoAzVJ+dqYSXkH6RfUPQ33nylY3J/DbVO/q+TbWYy
donfk6Lv6ibXQasfRIlnk0vC8sP1We1+rRBS9dg0LnLgTREB1gJuXFFDCjXFMKJ2lPpok+SWju7e
2qGrtMb6tSiypTMZ6SdtSCHk2rE+OdJA/CCcDAcGT5O3n2vIiK8t1jX3fQW46Etv8bypJKBpMnIO
ndL+0ArGu9RmKOFeX7u9WQHgvzJxcWviDrv8TE7MKnvSlpXL0DY5BZbupGY1FSEAfW9ulUFMZX10
4htBAWAr+OhzT9DZ0nQthfDTQjxy6h0Jq6lguoWV2dsRuJCB5f1ToNgav9jhSJzOuLQAE1UXgDQ4
q4CdPFxfu91RUNZe6/wAY2/Zp12sWRzRnhZlEmq4x43yse7j5cYoO1FiBY6iuozy8soNvfxCw5TQ
sdeCFQvO1IOGkc7Bs8aokJw3R+CQwvdvnhWoHyhiofcH9sUWmluVcNItaUixBerw5LaV+UhNeysS
vS7prGwkuFiAPLdCtzZFVwNovminhMFdWZDM9N6QxZWlcjbZtBiJ3x7cirCijh1yg5a4s54XI2+i
Bam5JAONWBH2XQdgQTu8b5UyZ8U8SdJYTPrGgDvbBPLJ4FvgPkMvemvaYUZXuS5BWOdKeRm+Z3KG
oOMtr6OdEsuqtLd6dkCJDvt+s0+qbpWagMR2YdWRhG5YDWH5qC+LDuEkCyvLPQ9tS47Qq2L3feKD
3eLWY3F97+xEE5C+8fiIIK26+ppe7tXkf7zxCCS3WjvJQlv0uVVb9TOEmpOvbx8Kz2sEY1zQwDJs
PmOj0H8DL6CCaALvz2KyWLo4YslUH8c37umdvYqH/lrsBLsUrcP1z/+6ykDmc3lHGzhkwIHkLsLd
+QzHkfqocZ0+SXutPQxdw7DcvHurbiNmh7GBDMJfcDzaflXo40YOCXhdWMQKC2+ZuhQC8k7mSdzi
rhhvCYHufcG/x1sLEn/NVZKSz4GP8UAUVpmIwzZLrF7dQbHgFqDodW1jVXZeMSiANCKfcy+Hikeu
7cZLqsJdqP1t4ujwT35TPUvmR23aoBT4L553/Pgf9g1eiOgLIvS8Is8aHPqggtxGIQNgJvHvNSeg
RZy7RBr65qd/gOw8WHWK0HLGO+pygrZaXyMywbcb2ZiXpGKfXauXxx4KyzeG2ltLJD9gW6M6DpDW
GoP++mxdz5teod1YwNKhBUNWdgdiw/uEzoP/tIx1dwxBUriRd+1EUgAM/m/QdS/9NWikA8+C9wfO
RWSLu1ATJxOs6e46Y9hdPOi3Ct+sZ2ENoHhQgTgPyv7leD6FjE9d0qYAQe+R8xGXuqFH5F/hsQQ3
OeuS+FYisTdFXFLop693Bp5zl0NWzHQNj0ZWGHQgWQqVzDIzEGIn2cBocHaXm/pWewcQsLcVRLH6
8mwPfFjbxErcmRW6VaYYetg1WEmkH7QJfr79JAB8udIBV4nmrTG0VXXAI5Y2K8CUD04VZKozNnkm
E52l/sOhg3g9AGCAhbzGXrqm7IdIKlY0PSNPAWmbM+Dj82kevFttf6Qp67navB8RLJGY4XWF47eV
tVTDqEhdTlC4htvE4KW4rhySjgJOQ6miDoemT2mXNCu9aVYZKlGJzA2RnZ9bU+XmBEYpU+rpZQpT
WVnyo4MaVplWoSe7dBxH/8wtE8qsBYVJpBFA3797C9+taGeffJ8jwNGzKJkSnqoukXCFTqBcnwo/
0rCsg/vZmM0MJlZQ9qEM4zA6jSeAX1uBkKS9f4emlvw8DWU85q42ns6MwL+JgWpIEVIOZFs69qI+
2TDFUhkXxP3KoO7a51rT+R3ox6Q6GmKsf4M5SE5tSGqVOhNj8ZFg1oVrGMgVupuMm+EFQ1XhJzhX
eQJ3tlxYlQKPRvUO2sxYwrOtOsJTkOKhnTUmoNenCgIzj4pR/3cFcb4+ayEh+isa4aB8rnmnn0qf
jH7u+7P3KeJVZZ8t9F3RGxyQHKRzh2fusZzj5uNAHIhkTZHN7peYOf7Bdy31A734en0z6ubOVDry
74WMGU1HNxzGrPSt4VwLTzrv4jm0H+rQHr17Oi3kM+4M93lY2Pit5az5B2Km/Td0XAV6sKzp/yWW
U/O7yh59lrctVT8dC02nzGZNez83ZTlAQhCXkHLs+QnIu14cjZH0fSVri6Se4sl3AeyOnfuahU02
uAOX+SAhYZra4MvSdOG99UNaSJbToVT9fJ+A7CoyCyoU77WHtvNpWcpmzHRjvKiYvKhFcQgeaxC3
9icgQhTUJOIU2gr6s0NV+c6Za83yXvj6a0WtaYVF1RHJ4mloHiVusF9uhSCRMgHw6GkA8ue7bUZa
Z7KbPO/RNTD+TKHZCRm3IK5bkzus41+GPim7bE6W4a5XRIscLNXuPHht6MN4pgR1SyymfWkGAqkV
JctJZ6WWWH3SSLjVoKfm//JxdtFOBrusT0NDpi9hCdnlO47BfgBe7fEMauHoQSOLKoMUTdn5+wjB
j/u6leFPCK4AFVUn5SIKziuknzV0NOrCi0z3XiWeFaXKTno7JaGmB4UKSJRWZWB+s6YCuH/y4iOL
FmMdXGnmL73bLCyzujZUWJPSRuCCnc4Be7XUWFbC5iwSTUKghGwxdSB0mPp85Nxhh9ke2g4ClG7N
M4jedPPzwqolLJqRhBwCMF340DejiVPfsuxvZLRbtF6AvDqPnlt3qSvq+gekpoHWnTm37qk3kO/g
/s8fA+0i2/araXay2pnIY+UsfZeB08X8H3bEkuj9XEMPSqA8M+R+JDXInb6YZLaUi1e18OnuBD3M
AOtRfA0kY1lLBnRHjQnhIYoeavKPLyzHfy7dyYMovNIAkKQ6GsfmPLiOgKKTpSTVKUDMwTdudBQd
RBQ23W90k4H66kF9tguB0P9knMrYLbTeaeln+BFld4dj0tcpizQd35HagYw2GqbjQ9TXlg/BzQ7o
k9Hq++prYPnovU1O245ZH1nRGUoL/ZAax1Yqi3Cg1Kdh8r352PXE1OloLcEvWL6RR2g0hdSD1Kcz
vyc1ZDIyOSqcsViME5Fp1PD6WwKuQZ9CXdRUTxqy6HGfdjKizoc6RpKYLWHFXoRxrCSNfDbUcHly
BpOiEG9D4UJYI7AzatJdTknjeWk805kdE28wX4KAlGEa1SR2T9NiJV1ayzGiBz6zyTksC/jWhxnq
x+7DDGUH/mtYHFJ+9Hraqg9d2fkfFyAXIfOd+Lp7F1Suyx51XI/mZ2OVTnsPymtC30X21LhfIXHk
xo/xIGonx9vL+iAEFQ0CAvFDYH6U12ReOLle5s91xY4KwMxfSROZh2CsR32SDmLMIRJQFDwlUSf5
UTJDJcRLZLdkbViF+IjMUl7qhKM+erQcqwPMZcFJ5mVkflGH2d7jGHL+e4Kn9wLkdahlVpetcR8r
vjQvwpp0eRcSsN9yEbL4Q2Rshxcos/L+AC+q7ndoojZEb57OL5Y2Q5MZMlrsgWo2hYcEv8fLF5PA
eMifHUHu7LAc4nRqkCedGsuH+DKsWxAsF6LUveezgHyb9dBVed8Gy5L7TSNEamtVux+UZC19jw0o
6yzUXmPJjNvYbu+iegghQcwiIJCbuXGTYyjqUKZV73saTDYSRR/Q8rJsmYXKcDh+amZN+QBdQMjS
qLqf1aHBZOSjUARgKZuZWvMMzObRS1lvwns8pAd+SoYlSg7M5jPCpjUZELgs3B3RAaYVYnoGFxnH
kS1Bjy3nzmVcdCbwXprIHvsHqNFCCTx1vcr+EhK5VHnrh3AOSHukqMMDKS2/6zJLLtEyQcciUQty
kZji7nwcIsEtgFHhxpoQqDTRKfnteA21n5rGsYcvTmkRWlRIOuVhQkE68A4h3E3jQ6/CsVnhS2Ff
QLIP7GmloRkWHUbuzPKrTaD8ZqUUzer6YClrgNZL68ON+KirqhapD0Rm9QvmFhDFw628jN8lDJXk
Ee2KUX8KLbufMyUkRXCElpyTj1HbAUdJlxr3nTebBCff6bxDFZtIAszR9yLt0LEf02iJhP1vwuKq
S1chEw+Ss5NIUNsB/zBDEGvHFKqck8gmiGSrbIIJSZTZbo1AoG34ssCcDvafDwBKQ7thHkr6ZIaQ
zwU15Uwf3Ul0973VNFXOetk8OElt8ROH4KudOWNDvg8VPiX0f+K6AfoSLfOsYtJFMt1oA7MVqwzm
nBqeTHfaR6xLF5eMSzY1k/o6g+v+NLRzAkxdH03I81tm7LQEyv2MhB85jaqZRowbXP3FDDQx0JgP
iZdWk56f2kEH1hFMLpdkMyLr52TsYdoBs4XmCVK4iLwcHXSaO4gIdRoY32Xvma1tG+Ef7t9pTTRL
coBoTSARyrTrZ73vLvygYYxa59oaW/cwl42BUzbEZZrc8+b5SU1t72UO3lss7Wg4+VDA1c2QoSgR
umkSLQN5RwCmpj8Vr/TUZN1Q1kA14tnWZkETI/11KoiupTgXcXVouimYH+DIofyz8qnnnpp2YtMp
UI4WR2KVGr8dzUc+Q0+950n4SYo5lDXSH6PKBDBGGZHUr4I2eZR+1+hHUVHf4LcJkJ9SN1pmP05n
P7LkVySnUnyJpOjKp5InBKHQRtY+wgMvqI24H0Z3Qa3DnbQ+OWXI3xE090geyZrqs1/GivQ5/mYx
WKgTHqA00qohH6A11hahBVestKpiZGaIEdxPSe+gxQK2uGLpnHBIPE2DibuThzq+lUOQ2Rs/wE3T
f3Hwf1uOC7p3JJ0st+8hKUa5OLj2HH/rwkWUqaOB7zlJRSBcrb0JhtpeggzyfvQT9Sla8A4u/GiM
gLNuCeSwq0Dp/knoxrLTKYz+4Dk1DAoihAmaVk2gEJAsSLk+Toxa0KrCDTPkTl+yH8EUxTPOSxX8
645lILMxSsizQmri5ujT+ScrtCFTMzdJ42V4zFANKXoHHrm68dUD9l9pod4HjlOaoIL1pLykm46t
wp+1MfXrvAaq7jcE8+FhJlBN/8D8cfpHj7x6JxsPdQRWg1n5UIvGRxoiSxKkXTIaeaK2IoAbd+At
uSUthzx0ao8WkKvxmyIRg/MS1DTqU+3PwDyAQtg+Qb9djZnV+H2SAeLqvpcTMLApsPiJPuLBJX8u
i+b3iYljcZp4M3610PB+rOak8nHkgHJEEuHgvwiHZFYnVkcHVXvWU+u3BoGYevHZwI/uZw1Hv/Y5
Ho37hI3p9XgzEOsjOmIRRabX1HdoipUvPre4Suv/x9l5LceNpGn7Vib6HLNwCbOxMwdAoQyNKEqU
6xOEDBtAAkh4e/X/A+3sqFmiWH/PUYeaZGUhkeYzryGReBPncUJcn7XVA49lp9duqhKGyTz9btYW
3wiVZvS3vjPrJnFvt8bXTjXbHzqdYJZHiZf+KBensnadJWBxk6utH5BRZ8db/rDYB7KBNj41XlO4
wVzyfnZeFbd3cmlaN8gHmcCprUZmW+fKu9YnU/+q7CTnukWo6wtGLeY3rUpQC1t6X97OfcMF5w2j
ngXFyPETsRXsj7JoehU1UCfxQ+6FKMLMr1ACXjI5HNh0/RoYSWacvNZMqtCcvAQlHKvoQn/WRzO0
7H5wo9wajZsqY42ixyriMpBdsZYhqXusjv5k2womKpKqkTCldkVaoSV7p2qdr+mg0Qlex7bMyJ7X
IueGqblDVkv53SsCMhzGE9UJY99xA8DApEr12C/VjP3UiELGIRd5/KVfB0nKMEhLRCA6HSeoTJrZ
FlltAhY8NdvAXzRneWt1nkHYCQv7ujY7PhtchF4giqmUEyJmWxzWIZ7wjs5KS74ZRkP/ijGXM4RJ
4+ZqXwqM9Lid60SyfzOn415wjK+56xfJrhIGsX4eO8ogfRf02ypV+XPYO4VZ7CTmqnlgQK+YgnRW
ox0WFUi0wO0wAgmcaQLCqCkboHbTOZ/HdGjniGs76biYi8YIDF9v7EOFi3ceqbmRYzQIF2J8VvV+
qKkxXnjBCPEcU+lUMjDadvBCx07S9tUcF/WrEuGUPkBEwfduY/Lc41iU1gfa9vEQVFNXdcjs+9Zb
mYJ/i4SWrbu02O4GazDxstP1lujelKDTw3lwhzeO3UEKGpzUlleqoQIdQA20H7Dq6pZjV0v/w0oY
eSPbxPgdZXBV3KwZsjTcqWtTh5MqrHtTYZ37Wiqn/ixtrVD7leD2cV65jMOCr/hHBeSak2RZ3dup
pCQZECz22XExq4H5tLSsCoC9mT1zKwQBhGjXW5G4K6s0swlb1Or8TqdoTK6KTmHw5UyePYbQMQQl
VVuULqofc8daxQSWe8zpCv/VoKbFpYJDheUOcb98CECkdvdmUsbrftLn6rHMZ1zNPTH7hFRzLCgD
GXb6ZctOuOE4tqc9qe/4jdvAyJDDUhkCRMXArDjenO1FM+MwOy/TuiuTSvOv7T4178DIGW9V7etp
qI/LcKLunZJBua68V7ZYxqA2EbkJHFRF7cATRffOiO3si2m19mM/9z4djLiuDnOPQk1I+kZabpMJ
C/ah31zl3jp2Qa889Nayqi5iDnVjeeQC8Kowb4fpd6vStYIXMCS0Bvrcuys35TE67mn5tbKnfjrY
pd81FEBWZJ+dxDHfxGtlGsE8r1YZaBWqwAerICAImOP2c61LNQRydIaZ8NarHlyv6m8EuNIqUCyH
u7aSxYcMoZ5HiqHxkXBWm9AvLCUBSOec8mltPk4jeGIQiz4FA2U1ZRwkWOJR33d7rSRqzI2rPiuy
7GCVZkI5rV1jQoDSmBFZ8RPOOjm1U3ZysLCtQ0qITRpVvU5WoJeV+aov3QUriHQYWx7cNo5Mhkow
drDsOuIzxrf4HAmu2dJq8l2yTBVL30/bmVigr79QfHF1ApJkfiNlYioMJ9CuCOTk6N8EDZAkSGtZ
eADbi+5LCXHACeq2JX+d29l71bZthdJgKY23lqYbv/tFOhnhjJ/G177wq3vJql9D0ZjjlbcktRtq
PWHIyRnQq6QcKaor3It8L9Rkb+/ThRw3QEbMnYLc8GYncut40ojSpnLhhKqzj4Iu4ofGN/KPndQp
Q3T6koh9H9fTl25Mqze+xA486HynM3eiFs6nOJ2xy24oPK20Hyz9S2bn1s0EWmIK9VTDQGV1x+Sb
N1UEhQN5FIeBKfRPjpXW1LSSMSF+mpruxkHcRyNpz9cbEzZVGo7+Svve9CvnweikfTLzMf+oBJIt
UdoJ55GYa2E3ao3ztsNmvt6l+pJ/oGorv9Cm6LQ9y1Ocptjts7DEdxtAIqbEKbjdATAAdrbVl8UA
yBfkTPQUxNQbxR6vCQv+WKPVyTGpK4MYKi5J5OpuHg9lbJYZok7CPjZuluhBkVcLBRJv0NJdHrfb
uY3N4p3hewo3kkpvvs1p0z2OMAi6QHkelgBWT3k6dFGzeAPZyS3CpWuar3rH2RuxrsTjwuH8Hjhh
9Z6HMClFZII4ItYqjtGiaOo2dLNcm6LVMjAWqVxZ9mzNTveoSAAoRm7KH7Xd7DvNdiF69akeJ86C
abCyO19LkDpz3H7a5SPCYuFoZ1xFE2nRo9ETSsH+UeJUDiWWkCQ79vte0t99JXLSw5Bru3fZH32J
wG6fFjPafgiYnfQsm83XvrEWyxYVmjXbr/YW+sMeh6Y1pJl3bCnxkuRVjp1eWZQci6hPZXFVW/M4
7ktd6/3AKHUxhwOCk0booZueR/VsO2Ngdo77mSZdS1EE12siT74UKsPUlQ++NCYrTOJ1Rm0hT/Pr
AvMc7daS5Py70fK1OvB6iyqOnwi7ObgyizO0iUdBIbyTzdtp1PNsN1T23Ad96Q/pHQX75PfeRM0V
qHXev+5LYfSBsyrnbsoGMb1xtUl+M7wuzvZpR1U7SLjr8UgwKrsNkZQ2Dn03yCJqlrF82/YuWeow
u8TxMQFHSxfX8W8rVFHRmOv76ZW0HKxJMzr2xDyFoK2eaxZu1hTmbNA4Rra+MdWkpUe/k/ITQRDJ
nxbXLvKyPgUZiD9l97ZiZSbY7s3usJO1rE6JsqpPmWfH74ZlnpytglzV1z1dCC+cJBlNuHaduHJV
Xo9sDqizka9wzQtmArTyMJfCm08VBbtPmGfY94nm5lnYcNv7PG4tip0+GcaA0Xg83CbW7KKNQg3G
CGCkU2hTntA+zaQXd+kq+odmXPLXVV4TXCmv8h7YULyd2ovz64rt2QRJanjyyqVw1Ya6r2nZCZtE
CxxXX6stu3BGflMbr7uEHstiFFB6u94mM7RJJeRILLcIcstd7I2uHWIgWcvQL6Q42Mlo4v+hcqay
dJ3qnuNDva5UMUuuBYD2uzYWRmSJRlkUtUbjliBuZCsBvBfeTVtTML1pydyQjEL25SimebwXk7H8
Pqihz678vuMcTIbOPHalk7rhtCnjh1UsvEetEcZdwlnDFq6TPo8Kd/bfIcZgUJTNlPtpiRsQKZPf
e6yveHDf5l2rJCLlDkwOVba1G2Q+mgaBh9lOesgmczD2ukdVgP3VJKBzVFHGFPcEpSGrdYduC2a9
Q1FRy9vNsjEeBtsu3olksF/hVLhgutKirBpWybxgYE+VMMBTQ9aIxWk+6it+mn5s+yHujuCmEkwT
/OLrkgGeDSgskRaBOdXLvdfGhR45yhd3qh/YG+nMruKqt2eqnESc+m500vrepRX2h202owyozxCZ
JAlF18BLysEPizURXwq7l1/wOAISsyKmcEyw98pvKjWQb5rcASQwjjtfUYdDiLVN3C67V9ZGhBCq
rf4yIgk4KAoxQKw2OQLnrAk7MB1dv7oyQltCvUbFprqxexpoL7dDf2710gi1AOmji2Fv9OmnrV5U
4sd42GQQqQnskPQe9o7HbCSV/qVZMuvCaFtD/qceJW1sHGMos0GLejpabxpVmTa4qkFrUzfkxdVD
Y5XZX0bSwjLFYBncItcLfr9PR+mMVflZjXSTq1JKyGvh7etEuxMD2YqbjtORQ7KgvdPHB8ueL7G+
tmd4+oxISMDcwU1sE2Q9p/Ckw1QOxoyKZB7TCyr8cbnCnr56a/tUsWKnIeiu/Pb+5df4c/8c7zoT
nDyCRjjknLNrvVy6tvL8LgI3OYZ53nVU5XKNAx3+wV8eCuE4kJOMhxbYuRHPHPvpqPljGSGgOoxk
IAm2w0mn6CuYjisvSFBt6+9sNjfCkQ6qnLYIGI+zd7k1aZ02x4cvtpqrCa2KHaEyaZJLT6301Jsy
tqwT7PYLT/ncuKglbWbhCGaSVz0dV7XovpJJFZElS/d21At5Nzmrs6MZ8DYtzf6gpMkDL2yYvz69
HhRF08eMBwbY2cCZ3q6bOW8RJW07nYwxX0+mOwwS0aaCuunLgz37lB5obBczTDDEZzhY6niNM3Rz
EXWcrFCcBqMjqy/1fT4sd3SJmgfl04yjH3FJMOOZBQsRfANkg6rXoUI8nV97Hk04OxoRldDBkJWj
dWiImU6q1csLS+jZoVByQ0SOU5It8nSoXgri26zbZtSzoM+hMym0Nrmzm1pd2IbPzSeKBNQqON0g
J5+fPI3kkteqAgQnuqpIjnaHWhsrlIRN4/1o1eZhMcWwQ0NuvLBefz7HgRhv5zgDA5s9NwSP9aZt
0AdnvQ42mbqf6vta7wxcKlPxIJNufvfyynkGeMmANm4Q3qbZiZrZ01ntih4pAzw9cORUyysr7uYw
7xoi3w57rtjIacFQiDqVRTftUm3090MpLyk1f2fInZ0OLm4m4MXRLocnfXafEBr1qAakJZjxuL1e
iSjeDn6ff8vW2u0jRNopPKQJktvBuKZkKxRbmmQnkPS7QqeF5t7Lk/LcS0Bkl7dP8Qn56LM5WRfl
5cmol1FBJfMIUbbauzTd9wWQwF3nqEuyNz9fp8QHUPttrnBqGucvPQXd0hSJryK/GP1gSOvpmv61
fmH/PHOhbVRURAm4TLFY3J76T4C3quxXy5vLMtK7loCudIvHam3aBxE70E9X/OtarZnfvjyVz2xa
KJE66oMbJQBa3NNBaTROAKa8MlrTZgorb7aOtl/F+y6t1AUU4bNL+fsx5DORrKKzB9QwPluBzavI
TpP39VCNB2scuxCMhrrBdCM+migk7hG47N5X1tqGRWFWl9RDn3uVf/4OZys5MbXEmnqf551RDCI3
LtRNqhXmXz+gWCagCDe6Pcop5+BMF+vjhfJ2xFhOQE1nSAIR0+bs19H+Qp+dbE/mY/qJS/GSXvJz
u4MZ3jT7cHhGdfbpK4UKuXJeSBWpwh5uMrcBOLmkLbiwuv6918AGvbyEnh0P8R0HsDSiKuZ2WP9p
3WY1jHytaJGc1Yslovs6hULLnf0owFkMmwbvy+M9w0QlrBXcotw0Lkfj9o7/NCC8zERfRKGiuCzq
9JQvjBRWpohvlsmRr9rZ6t90HcgLhZENaPEJQJCVa6sTmPboRUlViqtyyM0PL3+vZ5cWemYIeZq8
8nPhuwFZyyxGWTKaOzf/XRsgkmvoOl8IJZ6dbdy0gWxz81Fiffrw6TD3FPRMwsKVkm7ma9VdbkyA
jija3WLTfkmZ55lTCVsX5DGQdqLpd46ET52mEaPtlhHup/7JHIZ+D2JF0AkhaNPjXtyvbluNf/Up
iUQhvbCEBaLJ5rk46drkhk0lQkWdquNHV8j8PVSo5VVtzOtpsaHhXrhSfj6cvo8IkxrrIyL7c65o
WiIBkC1pFbmil6juCvvBLnzaId7qhhnA7lAVLO9l6WnFGC7ouBJE48sr6KewZvsOaKQ64GZJbM5x
1n072lIuGgtbdx0ErFbvKrc3fttID1UVibn39NoLZVMMf1VIjpFh4zDlqDvwBc5WFdAIq49lhxA5
9trHoW+SCIxhF9TLhBHUaF/SA/9pFW/jQdPCf55z6qeohit0SZa1rDC6MeVnL3XqYudSH/uyorDa
hObaXrLQ+GkdM+JGON78UEDknksrzKUPsANoN3SqEfM51+nuxhTcYYbnzjWoNfcV0Dj3wpHw0+26
DQr23UWNiUT53Hg7G0blIQFXRUPtqcD3wXdXoFEI9Iv08PLaee75tvubUTYo2s8K65pp0/lWUebq
RRMIrWzKI2JhhhdYq94fKAPlvysm98K43zfGk9iQZ0REGNw8GxWxoLOlU41gBEF61pEGW+xNTzmS
FoeP9XchJwtpNBRq39O6kVFTJ94HCgqKOu4YJzcp0FrazAn1rJSc9G2aGrEXFCYglv/gNIEftUWK
tJapGDw9Myl9WGPqxFXk1ZU6avRGIgoHON37VPLTdRnvXn4Xz61u2mOg7Inntmv46XiJ3/SlPTV1
VE/NEoqlSPezltrXKNXlKF7JS2zY74v3/B1wG25cN1gM/OfpgLVTgm4p+zqKJ5suoh6vrwkukvk6
xq3qzl2ctY/aJbU+9ZrpvpK6Kl875tjGQdmu9n3dURv761OOtuYmsraxMTHPe/qNxr5uxk7FdYTd
bRn5XVUfS1WnEXJcxt5t8VZ/ecqf2WkG+h4+GhiYzlvnSglUoC2V6BNTLq3sOLT9F7E4SeShk7N/
eaSfrnniOdjwpEHIuVExPAvtVjtO7cSkAy6JlrvA0TPrEX28S7KGP98F2/pBe4tXutUnztZsMmHS
gtFXE+Wq1veAN5GTtiztylsLhBYFmLsmdq0TKcMlTaqfs72NIEJ2zUkCJwyxz6fvDqtzv3Inq4ks
0CWktzk4O9dNdz0qVmNUD7Zz6qtpiMyUOMfu/foubYbuIynSJYfdn98qTogWFSl40eykc1XtfKKK
qYOxQxbAi4/aPM1/+NB0Xk+9aIYLK/bZsYgrSbLp36Lr+PSpwZF4FDAYy2v0PihmC5ldQ67BvCx5
9PISem4omJQ+ruEGJJJzVTU1iLpaPdFE+tLZO5ZYcTLj8l1uNPLC6fzzYt12IVoHqAcjU3l+EtH5
tqAt+LzKOV+7gB4faP+0S+rkwuxtFaynJ9A2EFNHdYt683lKDkWsmexBYhvVLu+73nnQKF/u1lF2
kXAwml4tmgnuhidrtCa/sCWfm08ekdLEJvLDhfv01XWVbi3pylNOWuHvWxruJwCm2TFv1/rCUD9f
s98tALEoZ/8TS5xtS8qGRg3isY1cKfp9UevO64XIKdLduAYrSY4kQE747YVS+7N70gUG8X/jntXx
TKdJ9Rw/VbDBnAlTMyansvSMvanqbq+wntwhb9ieSun73DB9+3a1W++zwqD60sn+zGST6FHBISak
GnJeAl/tBJnhXLX4fQxOCKdIv3LLOt01rX+JH/fM6mXJsnxRanZ4tWeTXWKHkJKgt9ECRmZHs6O/
rmhZ/v6Xd+OmubCxRRmIwsvT1YPyqMH92LQRBl3qUI9LGmFTZwazMuYLt9TPgQGMYjIasjcaTRyx
T4eqdN9IvMZklzRFG3kFhpxJZ6nHmU0VeDO6OBe25bMD4ves8wy0ac61YlJvNsD4uS2YAUQcJyjU
uyIX30CIwR8TeXFhdzy3Njg80RJDNAbGytndiPUy/dyy6lBGSKwwU0Kn6lHo4cKkXtgRz60NgWcr
HENuB5R/n04lTBh3Lnz8MVpm+96YsPva+Q76Ahde2XPjEFWTN6DV4qAg9nQczODqNM8ThHd7z4v8
uH8Fle+SSdpz8/bdEpNt5dKHPBtkIKHVknhqoyn1EYml9btP3GHdCcU+f3m1P3OA4du1uVQQWvBg
ZwdJZ4h+bOca6zfb2jx+EdiLsw7c4pjNt6jNO+GQjX9ZEJJlT2OAAiOMB5KU7fn/VLHBVyutRzl1
kVGSufvt1B4hGr6ul864cOE9M5OcA7q3+SYTP51rBBi0BdXkqy7yJEYfU46fnYQrHE5ecymreGZl
MI3oAbmbIAEdwacPBcZF5cRPXVRg3/IaTIEb2L0YL6zzZ3Yw15pBYIJopy/OjTwdhdTXvNqs8yJf
IplW6VHVZou7AlAOasn/QRhER5d6MFqyHIbnjWoz7iyjWIY+qlJo3gN+sEGjCANliSfs96X4X1/n
/04eq9f/Gx50//wf/v21qhe6P2l/9s9/3tWP6m3fPj72t5/r/9n+9N+/+vQP/3mbfW2rrvqjP/+t
J3/E5/9r/N3n/vOTf0Sqz/rlfnhslzePHYXH7wPwTbff/P/94d8ev3/Kw1I//uO3r9Wg+u3TkqxS
v/3rR6dv//hta/D9158//l8/e/W55M/2n4u8+Ky+/e3Ubf/pzv/y8XPX/+M3Tbh/31YW9x7KOagJ
bN5h0+P3HznG3zllebuscVL97zL4qmr7dPsz4+/b0UsBCd41uIzNeqCrhv/9mfl31LUNWjl8pEd9
zfzt/77lk9f14/X9TQ3l6ypTffeP3860pnEvhNVPjndea2izoYjHktZLPou7OV2boO5BCWUis/YA
FC3gvLn2jrB2/giIJAc+htlZWRtOuMTzAk5/Qd5rRXRm1GPjfd6Oze5P8/mvb/rkmz0NR398s7Na
NAwHfcRDND/CMCivTXupb/K5bUKJOvetqfIYJq4vgLK7UGPGpXjbW+u7UUsJpPQE9cklRsPdXoFq
6/ir72Mza3ZWxSnlkuxFBVXwNxe+6XZK/Aicf3zT7Zz+05EILMtJezT3jjhDeqHVDi3cMNh/KISn
X/UCqoCzVavop0E2EiB5safqqguHy1nV88fo26nzp9FR8qcMlrbQvBtT7B23nnYa+EVyH2GGbdqX
RzL2IkynCR6vMY3XThNnF27Wpxnuj7HPLwNEgVcbs/fjqhKpgtoZs/skqbqTJjoRismHKmJlix/A
Lr2Upjy9Hn6MeXbBjn6lm5phymOdDyVw+QH4Px6BtxB7v114ob96rLPYh+K5VuqIYRxHI0mvVwhu
0Zyr6qHEw+QoV7jx0s7H0E8WHeZwqY7lOvZ7L1lf5cW08wVgZN9W862fd1+gM9v7KjMHdNuM+MJL
/+5N8NySOwuZNK2oFNQ+eTRzRGVUl8nIQa10X9DnPlIkVFeTgMOS+D4A8dhJH2DwySgxGp+sQ4d5
FiddgPene7DyOb0CCGi+gtONVThELbj8/hDmjdsF5bxcUjn61Xs7i1ZK7Pf6whPquMZzGUpfNLt5
liOKfe7bl9+b9asj4+waH9I8KWxI2ccC9AloP6sJUuVpR1HU8zVMfNDpbVYdNExId8i6tyd0Asur
ETBfoMPlvPdoG0TodIm7CmmFQEvH/EOvEhsQcTocXbngK2waKsTTpjlYotCieab1KVIjDY1uMCKs
q8PGNueojGNzP/bYhdnj0Jzmepa7mk76ru2M+RpaJbx5CNyoSXBNEOLdmnhB7KektS7UL38x2+d1
CbmIVdICqo4Y8OhhVWfujtJhG+j14l7IFH518nhnJzS0JMf0l5npdmW3z4oNNMhZHfYK75Kk/DDF
7Sf4DmqHOmMTeKW1XHjRZ8XSf58B5yCGWgNpabd2dcyzjXMA1tJ2won84r0Oe/+xHL2txiYL19l5
7gJge6gN/wCGLWmCxpmFflx77EQuZGi//DpnR3A9U4xe4QARzuGMN630BJDGyMrjsggXXpB9pTwQ
fI2AZY5pwhQhMpGHRdfMR/ox/aWvse2kZw6FcxzUqKjfljpGVokPzFWhixbk49Lijxq/a6zJ2mWq
bKJF7zfGb+NhTOh7Bw/R+Au3wdM498dbOTuZacbZ2ii14uhNoxsaOubMSVU01wrtpB21nkv2T79a
22fHM6Ig7KwRPaZRzuWhWyCAQY9odgjVP7x8kjzNsH48ydnx2hZbf6f28yNgQBDJaD3S4td83qAx
nBpLGpE0F+PDy4Nt0/PMazvX2sTVLMs0vU+OEF0c1J9bLSzhJVx4Kb/apfbZW2m61h9NGKZHcNcD
PGYjO1Yr+am7ehurb3avYfibkVlC0G8F1BJafJfMmGmbP/9w3vmpP8tBkZmoIwCg5RtJrEqCxnUB
eAp0FfadmBX8ys6B8zi0RXFdJHgi7cAvz6iX237Rh17vzFHu1K1z0rr8VkJoP45ZH9OVGr38di5a
mFiGXPSveIHEnyEOGQMUdEt+wg9s+JTqIzzttK/2YnD0NuR4z9MALSA5BRNuvvDMVOrnByfO3Ne6
N7QSeajYaEKPhgOUn9m87YZxg2sVJl6exeCfoFt6hFaZoa0R4G3qPch+UBh1iD4PjjIhwmeWNbzW
zLppAzjx7l0iPMg51pTK6wx9a8g/TqkE5ChT+7DYbf6H72nlHPVIOJQ3SzMnn3Aadq8RtoA+NPrK
oPSKTEYoRZn4QW21JuAlOUkn9FO3cSLMspK9NVdJfzBTuDbWIDFLWlS1/qHFUvs6ycyPzFjzxLFZ
lHXfeCvcrNrXbNi/jv+wdOSrkWHHWc2gC94HyViadlBUQ/tRwFHQEM/g8YKu8Veozp7VihvYAqGF
TmfQIe5/HKziqtBXDX7lnBko6zuNO4aGOcjPUrfmB4su+13ejfUJyHt/EOB3oGu0gjdfgPPzghEE
CJhxBzWeTVo003aK6iv8zWwUhzVXxkdHH1FpQp/Jy8PJcPI7R7q+dpX2onusHFH8Mcnav24bt2ah
1x1G9b5fRfhgAU3SshZdi0b1lJVQiinz0IAx9FBCliN/yKfijSqVKgNRmx601qx0PmprViHn0tn5
BMbeRw/Bxb3p41RmKg6WjUUW2TU9HTx2E9QF/Dm1PsLwHY+Wl7fvpJLys5E7ztfSRiwJsmC1qHcN
lLSvvhhXbU9CNsNmhNyQ3KMDgUmJUWtVime3Ryxt5mb1xi7LEs8CmGrhWpi5fsybAUIlpCF9Hxe4
+p5ozZkntIe0YZ9NLT3aEtAcYVuV3XRi8dG00sa8Rf8nG+Od403MzJzqw73dK8IhNehAxbysM98O
tgb7JENPABLPolBbhRi2K5FMCZzW969FW0FLsdY4Mox46gN6WhCUJYkhzHm5fvKh6Tdh6q8IAZoo
Ar1tagF/StiLJvf6UPfUbez0YM/wwkM79fv7xGBdh+iis9iBFv0hUlX34A2nWYQJ1A3EnXKY5BTP
mqPmY4Qxd00Nprg3nLd9Og8fW/hFfaQ5FeuQpQNKcbYIRBD7kvddmmaIeJXgEOC6lZtgTIvb81Cr
PzSrc756yWj0uxS80WOzWE4WGs3QmuHYDOM75EVNaI+u63/pR3pUodgKu1Viy3cZNu8SR7QFL2Ug
COgoIIq+GEFjDOpzoyfDq4Ey+IdlHoY9En7Dg9MCqw86SHWnHjo3bV2BBEwYp+YrrwPANNdQ2mp0
Gf6Y4eREsvRE4KE1cJUUy/zQw49qg1mWzWeX5YTpd6m3zREsndznU2oVOLh51qexG2Yq3Ul1BXM2
PTV93BphL/FtOXpzAQEpWeR87O3CNcN4MNYvud/W/RFR6WWFVyC1m7hbpy7gUCjfIFY2c2r29SdK
WUt5pdexfouGy4oDXtrDlq3d6r3dSV784C/ejdFgyhLlbbO3PW0CJpbE2SujYfvyIpujaCa4hpOo
siH08xWucuGuuwVOMgdFv2THcbGhwLVwpx5FpWdxBKdf/1oiJVUH5MoiPyl/Hr40RONq79UcnkHt
biINDjTiWxwMoKwXTuvAhuxrjLAUNBukYuHjTFptf9L9vvw8FjDigqIzYa/6ZUOt3slz1nM3jnHM
Gc6ZGWaN36aBnqbixp9t9uHLt/svghVny1X+lJ43kzWIoW6JDRHx3gtlJacidpaggji4e3mIXwQQ
525A81B2IESq6uhAfDxM/WIdE7ksx5c//XuH9pn45JxVk61m5a+osqC2AEwb1rt+QFEVsQWRLKGd
V93bAu7pfgW7G5Dy2+EcW87VAO0e66Ms3eeGiHeeGAy0thC1SLkF9/aKxiW6OcZBM/FSm4suO0rh
wrOHQxSReq9Xje11r/RW2v9heHwOjJolvK6sXwvq1ZO80VfRBQL1np0ESrjP1sWIuqTadpvfnRpC
wAMqJfONUY9m9PJM/iI9PW9Lu6loy9yjmSlA+N0BxYpv56mWH1GMXINlKhE13rSuQdunB7kmy4U8
zfxFNHveU13cpUBhwM6OsZTNNwloVuwz1QZG6k71zWCVjsBwEuPFYGzK6V0v7O5zT6pALXBYRn2T
UrLGYPU7F1WjdS6jGZQiFWt7hEnoxmPznqwbZR8AQeMCZLJIHrQCyXM2U1H5kZOOzietn8frYkKh
igTZijlAbPXXkIY/ovWztL+dM7dtvE4S2uB1J7XyUCqDSE/Lvs0W/P6X394vNvI58QOlgUxLGuQU
s9GybxKoxDvEVLnW0Ni6cFactYj//STnFftNw0DDv684WmJN9+2UohuRWRRlkUN0dy7nM3R0ubxW
CpMjYNf+afJWedDhEz2+/JRnyNwfX+GsmAm8q/dHyicsw746YcO8HEwf0S0DncH7Jul7RFbS9p0y
YPxvoKFb2ZQAR5u8gQTNoVPHxSUl3l+sW/csrVYtWpJi7vOjRlwZeIWeh7CLEdpASyM0ykpGrn8R
8PWr17v9/z+d05Rq3Fz2SXUcPGsKHSfxwsqqcDxr4+rNy3P7qyHOMrEexTh3bq2tAibNfZPkoENF
Pu7yybjU2f/FVXCOaMIiZR1zKrCUvGYTydCuQoyqNy4I9P8iwT9HE3nxlK4wcNURIDEMdt9/ACzi
X3fFtASIN04XtsEvzslzopMaJ081hqGOKIKtEdpX06si0W6TellvSk1Q6VnY3s4giAFGRIxefjvW
r5bb2TGi5nJGUlNVxxJq0HuEGHkgR5OE7rAu14+Z5ehpYOgyISuckgzxwCKuLFQC0fnGuFjL0dxv
EUWNUdn8A4509b6yyRSDzhlb7SCrTflFfc84tYV8aYXAPCIr1yDYU5fT67qcx4/unGHeNbVKPyEF
X3W72LXTOLBi4rGDnnckL2hi+YTY3tLeG3kN+qe0216gJtGN91k85O/VUtISsdUmAPjy1PzihZxT
INB2k/+PuvPajdxat/Wr7Ac4NJjDLVNllbLUuiHUUjdzznz6/ZXss466ltUFL2AD+1zYMNRuMU1O
zvn/Y3yjZPUarZGsI1+eo1MVvMo6r5/GVrOnmtfU1uUqPGHFguI9apPyklXgi5fm3B8GFLPodGUJ
1/Sz8286rmckJA20jyqpLrh2viqRnAvje0CvS15zDIoRij+nenqTpYZA5Z+ybyrprYu6L9oIavWz
79XG1aekuPv9rf2wVvzd6ups1FEKMee57oRVHEfFtoW45oiluXybDU05VLwFnqZU1uIIrB5Y18rh
RJ1ryAv7lHDyXexoiQHDkPBoKWNsXRVzEChuo839OtbG3BcouKzxC0uA9Fi1fU9FM39W46haWb0Y
dY4g5/TKajaDjRur8wSMaqzmY93p4LZ+f4lfvFf/FiHZjTTqsjRZByW/PksRclXYtPdKRgEqidPk
uY6y8MIU9UXr5jx8RZdGBbprhWBMXn4oSnezLBJ4+ii5ysiqX7XmmL2ooXHJyvHVF/tclSPqyYx4
lO5b0Ud7yez7G7HMgXtFZgABMq78vo0sP7PS12AxhGdLS0W7ZzF0/ft7+8XboZ19IlMJ2BP2p3St
toyRJCwNL6ZV6mPDvWQR/+oQp59/+jDCgRWhCRewK1hEbgKivZwuj8tdpueX4rG/GiFnH8YF9UVe
AQlbd8i77RBJnMcXJt1XKPQ2Uw2ztZZU4e0/u2XKr9cDLM6kMGKGa7bmrWOOor5BbW454yQa3u8P
8cV3UpN/PURkFNOysMNc59TzrqWlEmyzUFK769JlFXSQaH9/nA+g/d9MHtpZddXqCIcXoIqewIfF
LqlmxWn1MnDBmKh+IQBR6eE+b1uxP0p8Nq4NOK+eIZXVI0Et0msJbIxFuvSjYAdnFyWh62Yn3odj
UqzBT0EoWWegb/CDpgC+Yt1fugzSUQ4MeBSE6ZTzjGe16VZRCQqqq6ArDihKKSsN6XGWtDeQUzMF
hBjynSZY66GEgikaUW33JcvnSY/ym4LH6wVpw2IuGdNd2reNA49Ddxc9eIH6U/sGW3z39zfsy9f1
bLbtsqpEpCGzyTIrqilJATxt7hrdAXysu3VGQyRqZHHdCGPgD3UmfAvbuneUPLsk9P9irJ/nKJVA
SkEiSSGsESN8gXRZ3C1ynTkyVF3wjilVj6ZUhx+/v+Az1P2/lvPnUQhGPQhlN6fhOusM8YDEqfSU
oFjWVds0mxG04qqDAsWmHASKahBUHE+UXHN5UO0g1gGTTOWDFQmwGPO0cXqtEX3Yj6rX5uryotNF
OnU/E1eTM9mlypHbRKmWF16jr27V6eefZh5rsFrBAFK2NqYJdqZcwMWEu3q15NpTF6fxDayi+EKV
46uRoZ7NpPMcpiQN1bCqckodEKnblZh183djmIddPMTDdtDTdhdlUXQ3wq93lihp3TqOL13taT79
m3f5PP9TlBZAwhUrRVHLkDT0U+GKEJ9deK7NhXXcF/PSudCSwleiLjMYIgMU27MCGfwgtsFbay7F
4FC/uVTzkr56cmfzkjkXyIl0I1qnBuKP2prmG2Vc8h35VJ0rl4G8gmon+rD/JHdJJpAwci94sR6z
qtaJ9XN1+gt2C1bTG0IDAoEmFySD6sGFFd9X9/psGgCMo3TkcEZrvK4JhHRK0tICtjFWNOnx92/e
F4f40Ch8GrwxfLm+Gvp4DY3DWnVCPzgRrpej2qvahen/i7WOcvr5p0O0Y4akT4k5RJu0W2OU0OEI
qeXLWm6t1CqWnTSUeo++1SW95FcXdfZGCsDxIMtDZeTxdY4+yemWIds6ql5dinKXvrqqsxdRmbpw
wK5JlcwQonvKwPlqsBr5OgMe7cyhoLiwYoc7jltvaLJHaxk8m6Nh7vQbgwSDSZVSTzMm1VmsKXPV
Ap4ndZrObZrp0g71ixdJOd2fT3e+xxU20qCK2aFqVJRHLXXmxJgxvNNpMoBern4/iL46ztnCCPQN
Jq+QSa6RZo1mej7vltKS/IiSnhPlc3bhu/jVcz1bE1l5gUas1mIqyP2yyQbIWgIxBV4zZv/Mtf+v
D9G5NL+kI9lJC+KEYRgDb+ks9QCaafZ+f6O+uoCzCUfSh6lg1BfrRo91G6+q5gUy3XRzpmv/nx3i
bM5I67KDMYN+KSlC+lqyaVy11XI0dWu88A364iLOndKhNfcmnDIuIrLMY5WWSMzKZrkehvzSU/hi
QJ0b/IUIHhja5Hwd1kH3GAR436oplTa62FYY/IN/ZtX919P+KEV/ekE49WbqUyVZo7O809vqKkxa
HR6ukLkDZGxRJ1nmP3os8tl0seh8WMaZtbZa0JOQi3ixEzgJFGoi68IhvhIxnHvXOoCfnYnqfZ0k
6PhGYQq24hQLTjIU8moc286pT20jmQqOF6fQ1BpJlbdNbhrw4syLi9evHt7ZbGBGEByrgr1mVNbV
RMqO2YFl1yTpJahLMhJkooPJ9giAkUVN/5q3pfSi9W1VOkOvKm/dLIxbK9UKW01ZmCONy1hrm6FE
jer3z+Ljy/M3a5iPVeinx14KscYeGM2u0td2Ci/mjkwF9APJ5MtN2njdREUb6SGiXr00nVaZLYde
du9bYT/aaqZpLtKt+QrOKxjvDI50gnTsqQ8lc9Vp0GiGPJg8tJfgdCHAe0l4AjOm0a4Z2309gNgs
24W+pBraIh3L/TCH+pMemVA/QxIOQBPueIL1augEC35fKF9NYutKzaU54otv13mcKCyDRK4kBgoa
BHmTwDO1GytBdys27KgW+aewVGxwm8a6MHFjLPn7ZeOHQvTTLUepGaXmFCXrcbFEBM99ae7iOgeI
AjFxWtxJ7MOVZma65VSBkB8I+Bl6eiOUUD1Fi2OXPRaymJPhsHFivrSSbUwVX9QxWQq7QTK+pQE4
OLIm+EMThpRsCu6tI4TZ+JJns2LYQykEKzit7UaOWTzbOWXu92gIGtjXfLWvtVoYjlTVlLtMkabr
vta196guIgA/AIVap2tj/TDSCo9tWIx95CSKHBxx+WulCzdtvA1p7w4Aw/Wy94XwjU7tKZRnDuSr
opOIHWJvQpuHEIStochV4lp4wIC0KNTKgAmhUI9pYU4kFaZwamfTAIuwwND3BUNYMqD+Ump4mCVE
MmAEM/9BCGXkToYmGC45Z+23Bob6q9mZCCkFrHG0fERNnDm1JXgF7j49lmJ+2+nRuJWE0fSHYHhA
AIE9Ui3KH2oT9ZUzzLpA76Y15H05FkDJMjFSBzuw2pOvmkrEe0+Sxz5IwkBzdAUip4tOp/H1uoxe
ZaNpaa0GCUo97IFZ5CmFKj1rXS1vs6ggvC8y2xrOMdx6G/+2ktjpODYAWKugXisCVxOPPUBjky9X
dJ0zGQCrD+CnO3Qjph+lWHXDLcLJ+jYxoDjbo2lBjR4NLdA2XVCP+0KCbQlOfM5PKVdhM151MBje
i6rRnrOZ7ZlNrpkROMaiJo9mEsOcH+UofRqh8cJRHs0pcPtlNB+6spsSZ1hCkMpATeEKpxkE7yac
h400JUpvi3TxHbQQtewjDSJGLFtknfYo3X9YopowPs9EioTbWBrMh0oO4p8CkquYtII8T10jb4P1
1BWJRr5ngRxABR7PgmBUEmQWJg42GJddr65w4Iz37DIKtFM9qWg+uxDSb5YiV6dVSvqXrSiDIuNB
D1XV0YiBJSQnXiR2Z6N4M4YRKJFSJ9Qvlq3oIYQfFB9MqcASIVaTqGyGZRElO52J1vJKmLTWpm6F
4nsM8ZQss76zXkaCZAKTdoJTTcV8bVqYk+00s4zVIDIUnZCQBSfRWxAXsZS1+zGr5hT4QFN/m4c4
fG3FJfYFqPin8k6UOLJOJNYWi7BQOrVpcOoj7dftGEsyGHRKADe9EVbmmiUdDUWzEQyCYZoT6ZUZ
W/1uEYz9IARtPtm8CcY2kaUJPllREKeu4PY96qXWPwd9PeyoxMMbkM1GSxyadNYdqDghRWNLm4CW
utUkt5RgS3h/gvY26HPlMhZgePcBBAm7S+v4gXQ7451sHIKxyBUBZzpZbRt6cVeUH4liYu1jRl9C
ZuqgOoTjFKeEGWftTagV4ky82YS/YCEgjCnKbPre7rA3hHYJqhYNRz+m9/C1EKFR1sgfkEGTSjWl
kfndlEp2l6mu1vC2ST3iYBpYhYUYmNEtgfaBmjeAXCLSI65ZsAJt8WuqbFdZPqUD/PNTiFZqLSBs
tWoQcJRkLTI2EhgEb1aESnIzBaeAhye881Wi0u6xySDxHkRjnyp42Hxcgd37MEiaRQytsfhzbIl0
z6SR3pKqtpm9qDIgcTlhNFjdQAFZ6cbDoLZmbPP7TEcm8HvdBG0ib/t+qVSPS0euWEVN9m5Zw9i7
BF72fks17hu56iLTVdrN3KF6GMyNAsJPs/NW4woYvsNuWki5shEFaUeRLNTQtppu3OQKPFjbtGLt
hre+RroYWXXi5Izk2Z1DE77YUvTNKqS8/V3ThoOZ14+hSKage4o43U3AuX7k/H1GAiIiMDtFfFRz
Q3kLohOrfUiqilAPXdY2IZJ6w1ciJifPwuAOX1jUjBtY/Wnsl+KpHDhlhgr3m48omPV+CFjedBTU
wfzDuraIfyZdTZIgpdSG+BzMo5ytuzw41rFiHOGFSKeggvJ2ScWotGsZxAbaSSijtog4Fnx2Xaj7
jCYmA70ag+tJhA2O/6+Svhml1Zee1iJxQsNVH4ESdqSvzA8IJU9yDSsp7oV0EUi50ckKzCa9JBAJ
QRmcyz7NX8hb4eQwgZLylgRqs6X0li+OxJB1Z+IzgeDHULKJb0z7W5Rw422UWNMLrKt2Xp2Y17Kn
p1rTOVkdjzPrzcyabT7jIl2/MhTXBbfAHqys+D7FzXC/lEV+VSlwBpGohUtlk7pWg4oUAmFwdAbO
WizbWYGaXI6hIxpT1Dtx3MfKqsKE9hbx7n5jMQB0PqfFVSHvawOUjkPYLKcWEex30QoAKUm6EWzU
vqAKRqO83yMX0GwEZMqKsjL4dzXZx0NTFfakye3t/7EGBgYrBXM1FEn+hE6IU4uEonr6/bLzi1XX
OWspCZgle1G3wCEzWUmx9KaOWXu0mLs2eRiQrGLypRnS3rpgv/lio/ahnfi05mLqnIrodEC+R9VN
igD5J3tbfWNk8dvvL+mrluTHVuTTIUZRbSMcxtbKGKiEFYoiunCAUx/Afvu9I3nFbbshc6u8bdYx
Mke44eX0/cLBTxuKv1nGf9RIPx1cRJ2qC1TuVoM03oeadHJ9RxhYUjDtcigOrgymzRNCxrbMrLzJ
6lHcjfVoepWa4u5vM8FPxeH196fz1eM923hPi1zl4O/1lTiWfHbCQfcbMpyurDgqVwgmM4ds2t4P
WaRcOOIXGy3xTLPHZ7NLdTnFHCFAK5PxBrlKPrHmYMLa0Cie/rNxJJ9dWZ8STTiRO7QmW6p0ygwo
uKbMnc+a8lJr7WPr8XfP8uxaevxykUIg27rBJeySpAMGJqReZSlG+BY0SO7KZBmxqtWLVxZB+K3X
EREmk5iA717mbSazZgrMJlwtY4exqbWCQxD2sc/aH4tTaF2XJPTdpF351mhW7P/+mX9VQf6oDn4a
glEZhEVPJA1aGYBHI0IjJx/S0f/T1bh0xnWj6G+TWSt7cvu0tRVT6ZRjUeWVMK1rRbKmK1RvjdMF
qnWnRppGBIEl/SPW2r/KGx9n/enszBAb92JxUwOzMm4svafBR+nBkUk5dLmp6oWK0Bd19HPHeBqK
eUr6irGKrPkaQGS5Sq22t4E2wI/W0tUSIlT+/R3/YsyfQ/Nyc+ilppSDldhMw35GyUIeCOk2IMmx
8aDfvnDrvpg7xdNb/unWSeUIRkcejZXWqYUXEZZ0YA81uJUcpze/v5SvDnFWpV6yoEqbyjBXCzFy
B6idx2yakZMHyyWh3ldHON3ETxfRJrmkCHQSV7opPHSJolwnmVSgh5vFze+v4YvHIZ6O/OkINXAt
GqhMDQaxhN5IBseunEqJJEWLnMvenC489i9GmHhWUwoaRW2raBJWYRo9U6zZCNKIrj+P3uu4nDcp
YSEXHInqV4c6KzLrTQYsP0qiddDjTK7LLLw2rGY40nbU7aUjMlbRe5TgbVIc8FoqDpGwEmSqaHIh
Y/WPVmb9zMeGdXrcpfshmKTH5JTqEo0KAdhUADwzRAillsLMgO1yD/+B7slZrF8r3VT5sUHjXaf/
gnipMDajkDA7zPAQiUSIAETNWEUsOTuGi0TIkFGlB9CCNNT7edwPQjV5kSHm0JlTtAJZzEqS/C6v
GJPcS7GFuEaP6oqKS4d2t50vlR5PBey/mb4/yj6fx0GYJaipMmFV60W7kdhbeczhkYtZt3XVQCVE
1JwxlKepsG3jTryNJIlNiEkM6e8H4scq6u/O4HRmn86AEA8oN0EerEhLtxTXJCHmSMtYaewG59LK
kPRadk1yjCSUvW37OshDjkJK71dmWQ3smmeSbYlJ1K6shD7MhdP6YolyzhNSopDwELI/1g1xaStS
t6obdNPyn2W1f4S1+BJW8Qvg4jj8aLq++fFfsC/a//L74v21gyTx/wHg4mTJ+x3goil//B3d4vTX
/qJb6H/IJ84pDDTThMyonkRQf9EtjD8gFuFfpqdAwMNHssNfcAtd/kOx0KjxQw0cD0izf7EtTkgM
oHwn/jy45RMK8B+hLX5VLbJ9l1RNPFF2zVMEg3RevU9KKo1sVlQnNuL2pk0saaM24T3ZqVArhjnY
QIsFc9Qvp8AeQVuRehVfJdj9WO+RAigx45i4dO5CMSWdPY6uzNHo9qQdpTeTZFx/urvXf75Pn3EX
Z+rTP8+W+wIuhJASHerkr6/bSM0uKYVCwUUBPDuAsWiQV96Y95VS4nEp1UoPgXIiD61GoNdqX99G
5ClOIBYSaUMgdtt6lqTkfkLUJTryTCFbNsPrDF+GGpgWL+TbQqb9kU5JdyXWeXeV1EZgV7OKLxJK
wHIT6TKh8+Wi3RHvQ5qPMBETaFP/6d4AfBsv9Vzmz1GtkbAgk6B6Taqg6MSZUcmUg4LsxUIecYl+
ddYOPt0X/pFBh5ngSYl5OJuGujFbCPGrZabskRzeUnpi/y+iOSEfbh2NROlFmNzZ25qjsqGyT6Bq
20QjcdpYKp2wiMl14n/wMnGOJI8YQvkmrolqsAVNI0BYVeoLM9OZ5ObjjBnW8DZNhXO3zqWBuNGJ
tSuYFkfUwoR/sRf3yIbvvTle2iul0GtyCWfiFyczeyI0anYka5S8sZQI3YsrsdqVzTy/y+LQWDZF
hmHfafERW/lhDoupd8Dbx/ddJw+VXcMSbm3S21jNS+SuXfj6fKgm/9/c/+elqDr3XaP0RwX57OZD
rmnNFjgh9eJQuOuKINuIpXZKrzPxkTSxBkJCroIHkpQ1EuV7+Nz6Eja+QdQJidthbQj2qIjzo1gr
tB3zqoox/qVUXLqgjW4HgtlupqHvJ6fBhwOncZgrB2o4aTAjlaiXJSHRhNRgiAsE4mC41bpRon7E
zuadg8HiwE1DY0scC9Pp547G+FTP40MoWtW214VlNdTh7AVChdLDEOZ0Iqo6ujeKMXjuFYmKNFK0
2y42qtde5AoS6Amyu1hVvy6mMCIEMDeFb5HcN+uZ1LD3FsiX3fEd5jLKvKEXsBAIBtNXuB4tozrS
qM9OzQwpvvn99HCaZT+tA/58EqTE6EAgWfdzqb9OD0JNhnYgCgwqpY5XjRHEhW0k3BzUtGBdppBi
hDcStmsLhW56hRRavoFo+TYZlUxzBIEn04pExjXDdWwQgeORNSKR7sWWxoYeUh/JvLcg+StdhBNx
DJODNVfAlesloCI6StV86INyXUUF7Z2minlcooosfWr7EFMuW4egTbFMZr3KXxKI7avnKKNFceIo
FUL/mA3l0vnY70yadWF0KJpsIX9NT5O7TtcVkuEDmAWKmCCEb4ewTLmomfxpdRTmPanOtlShR7fN
gPWaEimip4AoIkhDzncCMWoHegaa7qNHq64WYRIhbo/RthxHNA3x1GWpu2RqvY/yU0xkj+/2Opb1
o0CJyC3IA4vWdXpDi1BE1oEFB1xG6MMtN570OdfwlpZadNeYE7naRizsxDLsc1qw1TGZjOSbjnVy
r+ZKdisvljldeAtPj/b8JTzlJEHkoxILWuPXR5/JS0qIRieT98vgiudGpKRs6Vc1qTFszhXUDhrp
kyWcyAsyqbO135+jDhY1TUBFhlF1HkJF8KJJ3lsiO61cUQ9lMfwtATi7azR515pDtlE7uqrUgXNe
wcjJiOxz5biPDoJVqwQ9M1TGViwubCHPahofp6WTMwRuD6YkNMazzYuETZO5k9qqNcYK5GljWCVV
26BcNDCAJ+PiK5UC2JIYdFtDW8mrH2YPYRl0Thm1iq0ruNv6BsG81OWmL8XdSu9UyY2Iet6TFDzl
NFGVN5Y3uNZAFVz4QpzJdv88f87egmNOBI5yLuCaezVv0ogvRCBQMtWLZJ68QJLnYh2kBMQGEf39
JGmsZzHLhc5J0uaI4+NnlCe4XlItYuY3xp4STkYwbgJXIdeuGhyZgQeu3HIrvZL2cpQXMc2KKpNh
CPCJh93FO6tl2XTFnzCGaD8AAkVyyHZrR2zyItgC2oIdeGaVtpJcxX5rJsuaBv5wrZLd9ix3ZnSX
BYn0jLFAnuiBRcPgCOA3b9W0LR2j0aZNtsz6Xuzih1rPu1cES5Yrza3uBh9zORTJ6NJn6oxf/nE/
DQa7LpPKdlpDndXTkoWPA91BySFlbrmndxOslzpn+2jF/SpfJMzkBVcH02ha9eacr8Z+IhAeYORm
5CxtiCWBF+Vds9cFXV39fupWTkc/e38Ng9KMdMJ708KQf31/23DANR6h8h0Brj3VtWLuBLpiSqhK
fpHous9TVFYk1kpeH+mh09T1t5qa19Yyx2Ql0xrhOcOA6ATiPwtdkjddP9Q7eMpwJMLEl4hqf6jn
RXNb6mN0lav5GuOD4NFS0b6lQ5mQgqtHq9zocwTO9aV8qn+fJU5pA4SUgMZlrQ1A7dcLFOI4oA00
coFSKl+XFTC0EtTIk0xk8R7rq+FJJdABanTEQg7WFHu6PnDyPWzRsNffRT4pl96xMz0vY4KTQtLP
R0whZEo8X/1XZh4Uop5LjlSoybVqFIMnzA00LmPYpKaUreOmgE9mApfgKyWp26kfrQtVzF/LRB/n
YIDhJgcCYN8pfuPXGxPHSTfVYLqdqhrftFjV14M1SH4uh8uFKfHfBxm7Lzr87B5k0TpteH491NTO
AHhEACNtOGXXQ25Yj1xY7QiES6/kPhBeYjymKYwmrbpu5aJ9KQ0lfCRtIWzcYJJbe9A0YScratzZ
BJ1L3/HJrxFUUOuvM/VUqQEgZJMYsmBpI/bULgclTVY9m7CrNpqi1uF+4+1Py+a1YG2OIkGM660R
WpPpqUpyoZr0Mcf/8lapp6AC4grgfJ/e1LNBx74PdUZRi87IYsOlAZ87qqwX+zEyl4d+VlUPGchA
OCVaoc5uR/VYnjJQ3KofldyhgnDXJmSJE/w8wEsKxKiiKm7Nd/HS7ESyQu7zpmjpDIrNQC73XEcb
BWLKPV9pzR+EsKQblqUscjVcKiOpB6CBRl21rTruXRXAtJOQAX9U8qV6H0lvexetPP4Wlrr5nNEO
3tHiM76PfHTw8xKUs09rWS9J2O71HcHep2Z4lG4kfBe1jVEr1ezavNe7fnquJqnIPH14lAfUMX4D
A/66TvWbYZKSrTbGZuR9zF//E7WQ6jcg0P+FiM8T4fzrCsgq/t68Zt1r85ntefor/5ft+Qdo1Q98
sYglD8onr9xf1Q/tD0YkrQYdvrbBqklkcP5V/lD0PySNkSsqoP5J3Tgt9P9Ce57+iG0uSWwSwVpQ
aaV/VP74M2vm0yuin5C2/EYAyzqZIkSk/jonQKuLEjD1PyXJjjbLprrPb6XnU0UAuNJkV67uvafb
fBs5y15aI9wrV+MqXRs7azf/0PbDe7dhqrgq7rONcMzeyU12tXV2v0Se8TY+doFdv7ae6BQb2Hee
tZadahOuWfXtls3wHo3Y4OzaCbeZW9/UW/01ulZ/gqA6oJd8tSKXsE3we/Jjc9/t263gU704dm7m
Fy7ryA3dt5tqP3rBTbJR/PJWdmQvu569+gZWBwAPAD5evFZDx/KLY3kzPoxsIRGE3Sx7czXt+8du
U98KR+VN3qpO5I+rbq+v0ivNr1eB261TD+K5T5j2z+S63HKWV8rOWAeP+e0pbfrN/CmUpAa50eCE
aziTKk5JHYyIa27rbcBBUXoeLV9biw/hdKy3lXX9vT/EW3LftuFVdD1vreP8yC3ccw0/Za/wgw1q
nq3uiJ62K46GbdiVn90F9/KmXHGCTuvcA2z0cq/ai1tlH7mDI/pUnO6DbeGnXumobmezbvlRBH7T
e9Gzti63km/5bIzX/SG4aZDgCDucU+t0pd6hbptuSK3uNDvwY1vACdk5se6mIhDdNetzvJ/h90za
KTi6dtqmd3Sn8KFAcl4TEVxO7pjfuruZnq4K6MDWnnFgr+ObalevwI4nG/guru4kXBc5C9yWZBNt
DD9fl6twJ2+L+/ZFuMoP5jVHeLJ8CeWvF21YcJrc9nQVr3TXuFXWWMyS99ByhKd0NxzHlflzPjSd
PTxZt6E9PSm77q5BaA2wYrUMtiquwVPCrBDW4lXsSx5VoBUfdL9/Nbfztisc6OFevpOOwh3jc3Aw
1h6B8Rm+ZJcH/r5Lo84OfX2XseTzDZ7Iik76N6QDdn3DthhqZGcrV9y0vHB0d8L2bDeiK91PgR8V
vpD7YuxU+8EfHfoV+XfNndx6RahG4oSH69yxVae8TXz2076xzt797j5EbPOIhYXd9Ghym17YREW2
6QVO71B69ARnICd6Vb/kh2VX+N2xDG2yd1J+xXvCMBKdaQO9WZWOOsJGMvZOm2K76X1Jf+6Nhjf5
J98Re7Z+ZsEOR4KOH1xZT8qhs6/fWh8J3uTh2ndVN2jdTnSUh+FmvtMecvbRYFvzHT/TUht6ZZk5
7VvvRvb0QJS95Kybknw9B7CGzlDM9nntFnzpps4GqNMOiJCBftndvBbfJrV1Yoau6AUrtbHn13q7
POHZSqxt6NUuCphkG7yV9/01SWpEBxII7kzbelN4qfGabeOjdl//ZDO+ngE1XRlMS50/b4u9uup8
RfyhPdSe3Lrtsb+r3AK+oOKT+3SYEXbYy0F7VH3JiZ2M1oOdMhv5NMsKg1IOdSO1smPVFdQUaThK
pk2YOWPHBR/05V6tDHdYKffNljfY1h9E2ZF6JK03w4A0drBZypiGnRzKa/XdlG3dm/y2deRtTXL8
hOLjkL3Gd8JGX1myX9hCvZp+Ci4qwNp7KkvHsqnlpTeCxzu9oSejtV6nvHJ/xee2cWX1SXetwMl/
VM2T4KWqm64Q+dljYi9rld6VeVAyr/g+Cnasrw0St8nobnZsS9tv1KRsMglvAdW5uKj0aKdIrNM8
pJcMiI7bN9ip9ETVwknLl4iyCVn1o5sFb0Gc+Yqv3PXLOo+uJ8nuhq3spY86/883dWfIBzBlNLqe
+qd40WxkdeaaIEARlN1KJJdOd14MfWXEdvuYRr6uP3apb4lPLfK7NSo2BGdi7LWkyxfu8txbrras
SnKyNrP1yr2e7zDCokK8G++MR8aUQ8TndNXdol3GgkB5qtl2N6l7Z2wkzWEXX5Bk6c/je2TuQ4sM
e3d8ap/EG1GzB1+UvV7wgQatesFBc+4WD8K1eduu3y23RocsuiDAqoOgvhoHUeid/rk+9mlpw2EK
xoMU3ha+cqRsNaGweTH6hz4nRKw2VjKZRuUgONNb4syrgth529gQt+B0bnw7erOnB7NjHBKXalR0
z+95xo1zExmaXY4+L4fkCtGWZIjqIFsH/Xtu82vdxEOoxQeYacMOOzZwT1i3bDJ89cGTaq+cbao6
5mHMVZfp7UQsG1zhEStgjowPrZ4t54f4WSyepWPTvUjhxuicPty3P2lu2nX1pjUP1lFLd/02t/aq
uHJrr7d5qXp3mJyHwfPGt5yw6wTanZPAbLDVp3B5Hw4SPbmqkt2QedKrDoPpMLcT2GlPBvNqyh/c
9H6XyOjAUt2OY/GaDxa9bmyDNs7tRzVWfT3NnwQ3Gg/4r9K7IHGEyrYGr1ihcEu2/WZ0K6f+bt6a
VxQr6FYe6tRpYdx951/dIdvO++CIwMOtv4+2tuFQPNTK0b1sb1IEJLR+XW10Pi7qS7Tpv1e1Pe76
78r1uFZ3SPVGhJm6nV6Xe7N26+dRu5bWutu7ss+1jtDyfGNa8R+RauPsTe0gYqCVPvY/xiqV6BhF
xbjWTM9IV3W1SeJtsND/WHfa0yg74Tuu98adFqpHXpFvA9lN/5u6M9uNW8m27RexwD7IV5KZqV6y
LFmWXwjLDfs+SAb59XdQVYVrpQwl9gEOcC9Q2ChAspjJJrhirTnHVPtGHC7SC24y7ubp2oYbmAcg
F6LvHp4wjC57F5yvexHLO725KJlYyOgnMnv9P12Ff1SVPzQV/zseNb4ZTx5+NRuwfjj+pf8Xq3HK
0w+qcZj/9fBreVOM8y/+U4ybVNWQKsly0D2D3JCN0vSfYtxkFGnROaWsRkjLVpx/9Z9i3Pb/xZaZ
cD+batt5M4vkRwxwdJN/5VPd0z74J5T94+69sIWwSe42bQZZW07620qchr5Uq0i4QbB4XWKwL75o
3ZjfiEZLLwFxWZHMEMzHSSuvfX0YLpBUTUHjZCeZzW91JQ5fVbDn4D+cki1E92hPIOOqzpEsqSDv
imKI6t7i1VOtzgsyff3LOALr0ybvmplggryZDdChd+bkWQ4apIBkkc4nex3sM4k3jcaAa2T3Gnie
E5v7t0qR1w/pYTAhiJWEbpq8R/3dyR2seGb7HnTTmO+1XLMOPa0EKu8tTSysvLg90T9510LkvHgu
Wy/iRgQNI+Ooyc58xQMpxOiiYbRTrVil9Sb9rAEzxrS2NPvEXawI/DRpCG4SNSZAA9ZfK0CeXeA7
XHDRzUV2mFHt/u9pEf5/23/zGHzwxJMo8uPXm+ed3//38276/yIFkjw5AuW4WARl/PdxN/x/cQFt
LiHqAsGv0JP779Nu/EvgAPW2cG6dsey2K//v1tv+F2FHbOa3IQtdZGS3/+Rxf9vxpRHqIW9wuHFB
8XDI40TuuZyyWnMdLYibpbmIlbve+nqXkn7nyx3BqOONLebpU5tY2kHCAAUt1zhnf5ysvwgK3vYe
//0ZhMPwBh8gI2fr6BlSRBZYVd+B/B9tA/Kz3t0IQ+svmfd7/75DeZH8PURk+1P/t8/w70PxnBKT
yioqmFC+Xd1UpQ3OpPta0AsKPWl2Yg7qbihOSRRf43jeHMhnSd5EJVwsOs6vTdA/JUkSpbyn850a
FTu7cW3UGfp15qGlnNybWVRAI524yy00WplHPbpUrnbeiXH54cBevO6X2XlAYNotkeX2LSU049sH
RPrKOJvBqKNkmkkTCZIGIBgj6gnvqot6jHYBFBVo4/NWutFta59VZjq7phV1tlOlYQ27BGv4T1G7
YjeoGaPwlG8TkdQTmY5BUznLbvXGeAoM+vOXfS1tbOsaA51wnFOR7nodS8cFs8XhFIzh3dVBT8Lo
gXWU16NuHyumlGWWscA5EBIm+sMFMb2PGYmdwC4drZ/C5DnkaSR0mRH1lrF1dA903TibmVYkoUgG
40xL7PkSB4zNBtLwHv3J6neG5izgg7UmP/MTw7idvYrSs6+YaBkS84rF/Aa3rUFZx80UfPw0vH3t
bR+PiFvmQzaBWYZu+tvP/7hzerOQZdny8dbB9KJ2cMExtZo+7buupzVR5trDxwc8mlG+HpEVCh2T
TS6d4x+PToHKEaUTL1qAiTJ7NACA5oAg1grWGFcp8MusfKntqXoSZto2Qa6n6w807oq0jsb0D0ae
EWNjGMv0jCJ05W2T6nHGnhdoZ1j2kKXDHGPYdy9eYbm0yCCLgMIBJbnetp33z08fweF8CYuUNvTG
R832ca1zEEbQqFO9elx7MN6ZnWTRKO3r1vR/fnzqjlcurpVvC9cFG+ohnTiOJgLYXZerhXLELiw0
5/Zqw/Usl9tai60TAvzXqLQ/V5TtWFwil6wxVhbTOfpiaR0XGiruOKinTCfKumyRsk886zssatpy
1nmbATL2jQFeELLcX6vT+3cIEzwRVnXLZFGHXN/tFcBA79xA7fA4+ErcAShPCcIpOstkYzwVTqTb
5BlFur+UN7IGwMpGM2W2y0giU+GcTdNd47S9HUyWQjYxmabUSGsZML3N1dRpQZPU5h0uwti/5Yfu
p3ldnBeFwbfBsqS1F03NaC+okoE1S4LGzsPOT4l0zgrHn4Mp7dL5xGDz1WJ8fPK29yk3hc2qfEyh
Kjy/M1e350Ih24ekgl+jRw+v6HdADnMe66bsvyaV4xvBOkiXHp5BfHCH1OGWSUv+E/ov2h0Q0/1L
D3v/61DV7p3b5S68qsmGtQAYyiSqXvpferxUMug6r/j+8c12ZDR4fU59VkcEiYh6qdK3u/GPlQF0
I6kdTsk7BSZUtXeWemI4EzdRAmQk1LlUaAhc0ztst+UuLUx0dY7W73rilMIVYxO94WRy0UF546Pl
tlY0a7yCokoWxikt7vFSvt2tf37Wo1UMN4ZBRBGrWI6nMDLQKobOIPLdiVNyXL5si7nB9HQTY1oO
G6q3p2Tol2lKyzaB95YuL51rZZFD2vuN7aTJI8qXsqZEtgxehyUOTmhjKouQeo53H3+OreR+e3vx
MYhAY8XeQGzH09M2U24C4CAJDXQ4YSnr+b5f++S8VbO4qpxqDk14mVFrJZYIa8/tTxz//TuDShA1
C6+0bXp/TJgQ0C210aas0dJ13KPG7q4YzLVYi+sCyRm2o/DjL/y3A7o2xewmqNVRt7w97woa04So
KQnNJWWkuTTumXS7PmjUgDZOiurEO+r97USmMG9E5qjIaZiYvj2e5NZJEc2xqyo7jBjGVIeD6516
9f71KFussOMibGXH+PYoJYD3Ho8l747et8+GWe8jXzfEiXL3r0dhzOWST4nS47g0hBwrvIWcnxDN
Dnnt8NQiTedQH1+hvx3lNcKXp4Lo3OOhcxWzTk/wIwjJ0tYIM3G8cyQJP/+Do3jM8ymoHds4PmNO
UtGagJEVkmdRTmgerfJsZvZ7//Fh2D0dPV+II7gq5qbGtt7pynQT57tbcWFmqAH7xlLWvuVXDwVC
nXMep+WLn9vMV4raOvEFX12Mbx9ty+DBIuaeqoyWyNGdxxNsdX3MQrZ0/HFdrs2D7IiyKNMF2/zq
M48o5Bqucqz3o/1jKP0H6qE4BLHbnHjottvv6KPQafDR1bGN9EjNfHt7OkgfstQes+1kt9+TrmGc
YtntmQ8U9UST4VVz8vZY5M3T1bCRrFkGQ+C3x3KzpFe6XcU0GVb/C0+7PwR1PhKaxE4C3IBbZ7Mg
z0PXL5y+yATs6zy+qqwmttg3jOmXVs4CQgZ/5V7ZI+JvanH4HBUskJLOZdk14eL58Rr4Fm6awIZh
RxPVKGKiKEZFp97o9UmGfqc7ycH2pvmfhfNtb1Obmg1RBkNvj+L3qL2k+jad4XP4QTJRXNcJwAkt
kePZarnViWfx/WpJ4UDpZnIDbdGqRxeOPUMJ8osxtFa1+q+5WeSVJpOC/af/uyHv5US18/4+Ib3T
Jo+WHQSvo+PoMd+pKgsnJLboZfWCHCkkLWyyNhiuEjd+ot4+Ui9t55EvJSx0AEiqiAI9etNXk4hR
1OVxUJp4sFtd1BfSG9oL6MvxPl7rjaFniS9V6Zn34+D357pV6BGJC8X5P10kXAPh99YgRQPqbc3T
P8sja/KyySZbianE0j6ZyTwcIEWSlNP1nTXSIYzhhpW6A2Slck5U5+9P+baam+gY2LqSoHp0hYvF
Nqpq5JTLlii3fGV3P2Q9YTMaM9GPv+bxwr49jrSG/U0nwW7t+FUIoSItBi1n/pKPP1CMaQC4zeQf
3kI238U2HK4rsgw0aUerHmLWlrSZiShTsRY3yZpP+0Wl2tVkOc2JQx2ZEHAfbMfYlG/u1oUyve3c
/lHW5oXTmBWAl7BdqwlROJr6wxJb9KSmRakZCWzhWGdTuejZOSCVmZLOqjHQKXREEOewG2YhGX7u
wEC50Mew7evuqpOFj4N/VpP4NPbkm0S1UzpwgWste4JRQMbX2q9zc5eMXYHAoalA+/zTC8X3wlpk
8/CjpXz3vWybhMFVa0NtqOSZ0uA5NZNRnjjK306fTXYyYpytHczy8vb0LaB83bEEwEB8d/eM4D/P
MUNjHWSn58y3E3lcHlCEafwsIcezik8aSwGXw/hKFiWy+Mm2IVn5xNo4AHx2ZWakEVk5ygOEjYeN
uArfYBpN70DdtiN2TAwPVi0DXVmxQXeg19sT6+URUuD1lthmHDRoWJp5nRx9J7TScu2QFYeyzB8M
v+q/D/MmblkycbHFcmAwdMx71VbZQwwT6Mo121OplO8fMx40HjCOb7Hdel32/rgrx6oUUxlbbTjH
U7nPYiBIRraeQsb/5SgUgVtFYxsc6HjNSiaZEwZaS7KdUitoTWAjsJn03cd34rs1mp6qMBHmYzKj
SPOPrbrFOlGwG6oPKSHmJ0TY/u8xgzGVdbH3AFyjiHpzaNTOz/z0Ja7Y/de6KbrAH9eTYM5X9MSf
pYXNZcUiwFJN39umnnl7w6YGdOG8dlRomfdFHISEI01JSA25nHg0/nIbsYDxVnIo5bk9raNXEzmi
U5VoJYEEPmSgK9xZK8KT2qHDiPFKkNCWTkkdYoaH8tiao5tH2HuFeQeQzHz4+BpgJeR7vf3egquM
/tjnOnC1j9bUsRoNmSRVCcY2H2iuxysW+dovV2OvyhlaBcWc98mqY/QgNk/wcy5rCW8JzP9zlS36
oxwb8wlYaP4ZmFi/U35dPpajiYKq0u3se7u03qaTzxB4Wv1iXJtlCuWFEsfNApL5tAc7HrTkrhmK
pQzmilQy7LBW7qHFVM61iWb3W0Fi4O/KwrFKjKwzljvfi+MvEkJVEZgtluTBkP4PyhmvDarJVlga
vNX2UAI1lhV6JP3ZgJopEgLXr/KXTRJ7EdOzXoLFxDRGxJmj/crMbv685tKOdzYMGDOYO6dpiQJR
8uvsz8mKKiatv3XOwNhcbw0EeqMORD4w3V5Me6NbnB8dwl8ZLZ6HhjWns+Pua5ztNGgbv0SARn62
Hg5OJecrBfolOyfb0PnmkDC9tUhSJAE0ltOgT1x9uvCTsiBYyJznLMgnaE4Hc0o9UIqdrwOIIZzO
BzfNti2K6QE+DnW9kIWQ5+39aDX9Y4yBDH0PYxN0POnCCt+QcXFTqEx+sXia22iCcP4Lh5L85qVL
ftVgKJvDRB+9NIJQX//QlVuTbrlUyzk2hwzA0diQ6NDnXX/pW2SLYUVvtF+dhBhF1mC9fmHQWBKe
MiWaeT4QKommoS4n0CND6WV7iX9Jg+02i5fGWdWnZY79T44Y53nnLRtra4nH8bs0uHcw45HjFFqy
L79XTt0uQZ6v6zW0+wFH2qjLG/b19dfUWq1vbt0gwkuWnmiTdmSUsmeIvaVGu2QCIkjL7BSGYp3/
RCCS7qSw4up6S19RpCibLomXfozKeRmr6oaEM6Ll1tpiLde3BMebkdnyEhFlv7k5lzivI0cgSQ9y
r+tkCEyK76u7q4/dvulSUDOkHdZRNYziFzZQ4EF2Y84VrbGiJ+7PHV03jG26obcl/nfBUz8Y9tnk
1a6LuUIr8Jt0fSFDYgQXNDK5wbZjXjQGIF4Mh3Bc7RrxE1/4plJ+v53BGviIhAQZ5Y6+ikBfsrkA
3TsMl1rj2x2au0Kovapi+dBm2kQ3vcrTrw0pdiKc13X6VsVl74WuUF26H8ETXc8xdexVvObp42TK
tP8yTvqihYRpzPnOL+wRvgVwDXB2kKeAJIs2Z1oFAckN08Jg5zkp1+8v6T22j1lGYz80JtPiwQRH
86kUKVsp3pjLLwWw8rJoB7M8YCecHoqqBp2B0dBBoyiq+llORppgFhTDVeJBnefvVNq5wZz/uUzS
8atqPQspF29EcmWcXPJ0GxINn1j94mHUF9e+LBZXmkErvfpqmls/hV430tiF5k1KKhL3ZQzloCOO
M9SonrGoLUsg2mm5y5Stt4Eu+tG+2BxA+oWJlUhe6kniMA/LRzS1ytt4gVNR32dcnuZ8bjXloier
fQvSGwEGIQSQibKnt00j6ga50awhcAaVKtt5P7iqhCfZWRPorzZtrpdS0bJWcw6qShtGUiKzPNYP
vpGA+UrzFo6V5y3pT5WQuLKrvXjYa24nLtza165MiKDcNyQPvFCGIhaKaZPdlcnU+hEteIqWwqvM
H0mKyiK0Wo2I4bRmaMr6ua2yOchELXFSK+zUlBOvmBhqYQpV5/F+9ETanpN5Ql0F+Kxqz3S9yh4l
iZdp5NQVPXcRW4UVso7PRWARrvDqUsHLuqUVViAIqbMjWxY1UYd+j0w/NjuLuV87Dj+huCUNZqnZ
6rfUSamfqa5ABNhZTn0v1m75VdYC4Z2Q0vpqywX5wphYvEHgSPs5iDPThyMBYZ5Ex36doqpamg13
D9E6kGs2FdE4FPZ6V3t9+jKK0puvHJ+33pmEeTWF+GHpuWcg81DlsneJo3zUG3S+kycDAIfr7xX3
+GewbNT8ZuIQIquIPCDpc40SDTBXPnafVz139mlnXDcZZ3SJp0uxgSeBifKcwnsSyYvWipfK0Q41
iei7PFZRxeOOak9BftKCqhgfamJ0ATA+eBP3DAMjFHy3Wdc+l3ZxTi2/m4vil57le6qXc2fSQ3a9
txg2b2JXZ47kIyKGpVFxL3tOQ8KYgoCVup/zrnoaeLvb7XC54I/+3ODRnyHzO275kgv8bH1zvRrP
zfhQJBWe1h+GRChtiHObvzAs2b6U6S6rrD2vV7EXmVcQd9MbnFUXY7gFYyslfVkFSR1b35ItIpgw
UtCMsX47YqipAjLex/u4FsR1sm1UZ/R9L+lq8bs4x4W+8fTKQa/ukliQ0NN1h0wMD+OEVhhjjTFW
zXU8lyy7KVdJiE+2Ks+lxt7AVdVn2fdPFBwPUBTp9ch0/qbXoj/TF3FoFmIWUmfXDf51YiIa9/p7
C6aho5HxlU1LUEjz3muTT7krzp3i0UuwIVd9NFJ+BxWvu0vuMgkL8nfRJUhnUJJXSIqqRD4abXJt
p2Yb5GpeD9aang/K8uBOzp+rwTjMk0bSpi3Oe916BDf43ejrsJOmE5VTe6hncx/T8CeMrd7TOv+q
NPPOSOmIpHTK9Ub/bGYSOF9ch2A36SVqqGn73g201TxIJDUWouoUE2mkTUkeVOm667Qy4WPcuZXz
dTLmJ637amEmS7T8Ry7Ln0M8V4Eaap5ydZXkxc7Haer51W1cYoYvNeM8Twzrm5dx4dVSk0w8qwuD
9PkkXi5nNMwpbKbZ1H823EC7rlx/ZtY3KKWH2Vlu58R5KnmeAhzBJI/oZ8nodPczCi6w/dRyOIPM
ead7zU/o8meLmm5EDVaXlBr8eznyRtk/mxppa8yn7sqsP2sc7gqiwkJ9HV948G8bbynPSQBudqNg
iesadT/2cxfElvxRjAWa6gzYGG6iqqdSUqIPp6a+nmWrX/V6LPa8mL2nlFvHPtdn59qCMeUtw5ke
I/T22v6qmJj6Ce+qc4jhBLOaBaWl3bg5GvLYtRhrZeosppg5pEPxs86xaK9V/ys3q4fZA3TYY3Lf
4C2Ti3RzaFuhn0PkZQfhSDCWYd008VVROeqLW1vaN5PJ/c/KLJMlxI4PXFKnBoFJiJVKC0o85598
r8WR6rD9oZCkyvIjOSzdvfLTzj8nU9dsQl1fFhGmg0lAk9s3QxakA2mHYWHK9Wu+VkYcLumS1dFE
FPuArWMqboSH1my3dPQZSmt7twykpMWhTvGOeN9UQgutvJkBp/eNfpDAW+ket5oR2YOR3cY+5jsg
lj3M4BQxhAhHb9OH+CwHL4oh44uuN50dSGtYMcZX00LXtMlxD2NmxJpIUrihhbNpdRN7i6q7WHRs
6Dt97SV79ZbZ8U4wTOEPSA/+tm7XnzozVfe2O08E9kLYRZld5wSsOHYBBt3U2galcu95P1PgHN+k
PcXcvFbTfRITTxeBNMTQhb0H+IwEA80J59aC3D2xTcfnoDqoEhY5clG75MUYFqnskdeKNW6okgui
NoeyjNnv9F1XhYq3y72HPWTlRZiGuuYPu7XIZiOoC8il0YgQGV3GPDqEIduKOsRRRv+jHWwk4nXl
ufe+0xGQzewZMXLP+wTv0NIUJS3B1lj26dzONuBIz/i9xLZV8az1kxMkXTnZaCx8AURvtpyc9wjs
Bs5iQSJ6Sg9iuuzEilZnMSbr3iqZv990rLAFYtlxEDtmBMmlnxO3Hln6PJAwo43O77zuuHxNNyZP
9sQeNXBEmb4Yvma0IDNl/0WTsAiaZUC+iChlYRYEu5avvQ7YFwdzyK+FV22cilxqfVAQ75mGTZ4A
I54ROsJTFR2kThAQw93KRKnbZcpYH8sctUrE9Cn+IrqhfnG0zDRBiNTGd5gLPv931FtAp6O8LhbL
QEU/rYBCDatErpF125QlrUc/31NtTslF01X+Enlj4mMWHDoGxViA9SvhC+mdsY8ncidxgaiSEAnd
oCubJ1G00w3kD778oknOMkMhbeu8zTNJgyDJsCuY2qZgWpkTOE0tKDSK2PzG6m36YWysvNq9caJ+
w9RP86op9KYOOhKTz7FAZl8TVVsIz3NoWaFXkcgSKNMaX3Q7ae5I47V4su2S/GQzr77MRUl+EihV
Rm2oHzDIlzGPY1Amtfc1J+uMgf/iYaIp63Y+Hyyj3EokvbrMpJvhQhnBvEROHmeftGTAKTDH8JKJ
gRnz29id/RXT5uJaZ87aTze9VQGnJRlxfmGjkSEwsFYp9+1UNNeG6NIusCotfWn5B1/dwsLhqXee
iR4cczBty6rxKCIG/FyCsy3vCE6rv68gxTC8jpr5vXHj5prp8whMYNIEJioq7x8alfMnwuxXtgai
AkJfDXZesmGCABH2Y9aO2NnNV1AGe7G9XEdDBL2tl9ZeaxosTMRxGsOuXTHVniUt2rI7Zkp9G4l5
HX+AS9IlrDXL/+wmc33Hn52eSwOCCw4WLKipT50bSbaTOCaGTv42ujq+75p8eJa9ayQ7ArxZm3Ja
B+yCWjt1A5PN6HSdzxIwVl+n5Z6o8qQlSd2mpHXjghaw74NPY3oxwGWeM1tDAmyuMt95vpE9GUla
PsU+2sTAFoqfLaD0GC+41W2vleXM019SUWptggi/pmGAUYz4S/jAspqvsl5Li920MF4LJ8nGPUS8
y/MyUQecb3A27GR6i5+Cian+cxZ6hvfG0funprUbSSOpFHroumN6sRYxwCalzdKLBDSWPoAajK+i
MCsXA7tzmRN5HU79hBV+RmR5qbNNpZ/ueNelPmYjD64x/sjURAR9zfCzBORA6TjoGjr9ctTGJOhY
SdsQMdDrbxf9Pc1v9gAeTBhK20KNXyhptWFnQDdZeFgcxVsldXD1LXXyAOt4eGxA5/EGS6rZ3tG3
4J7ocsmb21d0PSKpLULuUwBZFo545Z9zzxXkZFYKAnM/FwtpBQ7pWQen8fQLQ6L5iCDEY1TIiSwY
IoD+yV0qlga7EcAmOvayIE1pmBw2I4PfYJ1fbU1eMoO2bELM2Y1EbTphdbFzLdkBRBbPXe3WcYBe
T/++sJ4B7Gx7HcRnv/4yl6l9icHjDuer6sS1nN0Ud9ScxJ+WNPPNQ7n08rNGKdGFxHNzi8W928LH
tkXSHdhFb30uMC2/jHI0uBnSLluieaAHhVnaGV9IHMhgUpQNeDpbdX4WDdCidQqKUR6scuqxbA/r
OOw8d1yx1IxVC7lDc0HXNDGpTPQDbP1i4dXV8ygn63DoRLFGxWAnt5L892bn6THVTZpMlrZrRjLs
uK94f0XNmCR3Tt9yM7gDeluA3ZmVhYTdj2YwauvaBGlvlF8rOTo/DZ2XDO+n0aRotlq2ORq9WQVu
YT3Yq9t8ywu/snZCTVW4lNranY3VUvyg9epeW6qQN83gck8VFMUurcZ+/u7NRXcNGJVWU0Xa5jac
tbXqhM7hXb/TZRzBeiSYTCDIOxYy8oqrNWORVZg1jXOJwDfGT7ci/tP67p+FCTMwYH67eeutDaLm
MjF421PWrb5q82zA/iTj7IqOlYyQxE77j3u472RkHMZi9ga+AO0wismj1jW1lN8ImHqhVxAi0Xom
uZnt0v90KtOkrZv617XC97f2KfdJ27jXndqaipVZYeyzDaXtXYz+mHMMEnV1KbxwjbX1kkZGelGW
YjgMynM+2+4y7xLex9HHH/8vF8SCM8fej0EDoynx9iRljTl4td7VlHaLjSI41UntbXD0OifjVV5P
+NtmN5oBZKwucDHO0zEEKpUN1O6aBK5KKOo7cOzEDktR9J9t2sbPYh6mWyBFw30rMnVDsa8eW0VQ
zqFvfWIPTQa8WM1wnyR05PT5bJi8tj1MZav/7qa1v47XuHT3JDPoyb7Pp+pb3E8Yq4G1ZktALAf4
YPDI8Vc7z6YckHnc3uiJDkZj4j68zlJDPrEtTAiBiBfyPchKV9dr0ZP5k6kFsgmt5/I5H2hJnztK
VxXIiG56qVpr/QHFGrSmQWVAA3ny68eSmOyIx51X8scX7P2oxOV2gzAPsgR1G7aPt1dMDWkcL8Ik
S5n+4xzGDmp9Puvs+2REZOPvQTiDOjArLduIRAvzkqXEQOKJFMFjGqpnXzD42xZTaW08MfF+N7kC
mai7zvb5bEYsm0Phz6mtmROUFRONG/pDneP3nNU1va8TMpS/3LFAnnEFmNsYh3nc24NMeSabrqH5
5MUOvSfUqBiAm2eXavaEeADnFX/rzR3rIjhHrm/6uCuYGx2NZ2xqOonWhcBuWVc/09zwL+Ey+nQb
Os2xo2QpZhDKperNAKS9/rP3E3u4qlpIy4FFhxOgWJIQ/VxprffkGjnGJRH3W/ASWdcdb4Im1qhE
FiIfUjIOa7qVZfpDZGmFSzkjwHrXePbgnlsKRVfgLF3xbKWlhqUaNr+6LrKYzgebSJtde9b2KhSx
hI0g/FwX0Vi0WobUS8nrVAqAVkB5xGdjXGUaMscHHGQttalfclG3kgcaoBNIU2fX6bt6gpnKN3+v
c0yPJk/tpyHrMpJfxnz4PdTr8AKiJR/PmJ4pCGQFNoaw6iv3F0YNI0e/4yls25RV/tPUywb5gylx
iPkbfi9S9RiTeuDO2bM06+6Zp0beFdS7SwTLr3xKR8k+f2nytgp9NpHmvhmY/l6t1sJG0UzAYodG
SX86imtHYi8u7fJrTyIzyqTeETm7JYq4s5mGhYY6P8Vlm62TPB9az/9pi765TxZG3bvWqNdnJtkk
nmhyrY29vpD8Ephi4LU0qCmjB0N9QvQOI5VgwXHxBMVifiQJAJetTSQHCb+Ta3RA1QwNUzkDRezt
SsOcXmpDyeWoM+PGLmvm6Eu9qiRCEVaC7RvT+nPBDoudJNveK75d/psYTXaWcqkmbTeMNgExY9XB
SlI9u+9EpQ95Yq1ks8xeQrBnOQRF29Oh72ObHp4EWNYHYy3KF2MApJhJZzoxrHw/MKbie7XdWYJH
GzLI2wfP7/2+H/wCd/iYr2pvLHwrlXvjb4fMt/JcdMonrkR4c3foR7QXgUcXd9zZRgyYp5hRV5xY
Cd+vBMyw8dQg72Euz3rz9gOZmpX2DFvasM+T9npBu8ZWbLCfasUsyEzhQ7S5b91aNQsfE9x6p5XV
gzkqOvX0py5AGznRMgw0W23yIj7+cH//bHws3CsufoCjlUPVjVdXNKTCxcmMwKz7dO808X3t5Wr3
8ZGOEKNbnYMgj+ExSliUJWiv3p4GlGM5pOOkpX6f4RYtQy9++41N66BqcoD5UxM5W4elyV25d1nk
QjkWyTMALvhVA5PyYBJSvxoSa9mNqqgvCFNm4pTT9m96M3488XG3b360phK8w4sCbRQF4LHuQCHc
KXl6m1CzU6AceQewSfjDXvWDeT5mab9nhcN3TsV/4fLhd+zmx4tMj5/8KvGjgv7BPUOihNaipV97
Q4Kkfd2Gi03rIU9RhMp8/Im3F8q7D4wZhk+NLNB+neH/ofpo59KY5Ywbql0bsW+yJAkTv+HKmu6P
ZgQa8PHh/vacIVxHnrCpqKHsHF3PUddorBqKkBInnm5y9kk7crG73Vw5/TniNSgw46rfzwISJGOL
JrLE1B+opap/qCDnxkKbQK0m0ElswL+3N5ZuLJUSzA1DxxjlL41UFUxgc713mXecV6p2T6i+/vLM
oLFGK0fjnW9/HCWsYt1J+4VWlj/29a1rD/XXyp3E1Uzw3z8uIoAKIX/ZRDA2F/Wo7PW0lB7vzJCQ
kWJjQwLEUl/EvLGDOvNPcdTel0X0Fh1OpOth1XknnLOdUVkWSxR2MUyFXg8qIa1YEE7cN395sHCA
OuxSqVcowI70hk0x515uZWjLlCSOrfad+MlDiBnvzKleMRwWljGGLCdquDPWMcPO7SCZCspOQ34r
CqWxHW+n7sZcmVsGPV6tW3Px3IeJnF6NNky1jgGT4OTLOunuqUzav1x8lnKD+RnXnktzVDtqbUbI
2JS2IelSTmQqpd1ktVFfxcbofvn4TL1/oIH80Yxkx4NnFu/M2/u6wVHUlt5asSeb17Ox1KE0zH51
3lkIRMas+KdSX241ziodQraj2AyPj5fHTdyOtONgBy/OYR4TWBvIU3Yw1bxbwtmq4sTL5/2d4KDs
Yp/FW5G93bHOf5LGLIyBXXaJZ4GGjBl/zk2vuxa9IQ7FUDDiGBP4SIYHebmqi/LEPuAvJxhZEtw3
VjDPQGP29gS3MZmm1JlVWGW1c2PNeRLVZtdfJBZwlcSiePr4gr4T5HOG2U8KzH28B00kqm8POCeN
nno2azIIk/v1jHS/fXWAovm7vJglc/AT5/fVTv/2lcDx+G6YCj1yhI71tk0OTMgc6zaMvp3f/7o/
Pz8Eu/BsDqJPc3BipXrdz3xwrGN7MgHvWaxvx7rcP+w50OFw+P358tOJw7xfo958o2NOOZPPClQg
R1HDkwKDThP3xEl7Zyl9vUis6jrdBpTYx9t/ElSSgfoXpMpueFRXXbjcTWfOZblX8Lqa/8PZefW2
jaxh+BcRIDmstxIlWW5x4pJyQyRxwt77/Prz0FcRJYjYs4sNAmRjcjjtK2/ZNt54AMJzBD0RePJJ
2bvfr6+S8xNmho6iawc4HTrtUmOSclcNmxnhFIPiLnLNvXN09ajc1610/vPX5FEuFDQWCOWhpRp+
6XeCghYi0lOlB18bLnlub/e/Yvq5VdQZSuxAdoPYtKSh6GjECmeqIw78KH2pgtz8MhkxTeIE7bTr
3+4cNjnzXJBH5Sn6rDUyr59/giBpDaMxmRVS3ZPV3Y5AkLZ1T4uoAteD0ZJQgx+I/Q5eDOlhH+d6
2HmRXloris6XptAl+6f6Yc1kx+VblAqnLBNJE0Nrd3Rwh6MR529uHaorscj5fiAUgcMGjRfSC5fS
6XhhRcWFhdL4Nlai4QgSFwHCUYq1g2s+mE43t6WxJhEdgH4OKHzxGNBTjt7bsxC4zPruYMsATR5Z
UsXdiFHPdno31W/YegW4oiaZ+h19fec5y8rwecQ5/qsRVO67n2kIP4UwspHzoVWJLpKPFmxQVG27
8r4Xvj/Va9IZGPKwG5dfpcH8dALbFW9LPI93sT2oGzdsp2MVV93Kirv0ZeijQaEkhYLSsJjqTnUb
baJdB/6hz+59K7c/h6JHsZHBvta6sAQYkrFZWWAXpl2zMAPhbNftmbxyOu2aNFzkYSkuFTA6jm5l
Y4IsymxlcV3aTTrEBvgUnBFcJIvBYYxK41MECabEBvLkIBbicRsYVUyAlVmNS25RhvrOF0EGdaqQ
AJKdOMXCtJzUZuVDX5hTXbiwG5FIFwjkLoasREmDrA/AZyLf2HPws9oCAMbHUa9D7/opcuHr6lBx
mFGOYP5drPZq1CM3i0Jov+bY7ECd4hM5QDG//pQLFw1TOBMskNJmXMsKYeD2GUBjkIbZVNVeg8fv
z4kSS73JgLsd6RFFu1am5Q6DyXGbV5h/9pCEYGNgOU7v2r6LnWZ8aEGqb0vgfdFGawL1HqY8qN3a
Lb02q9tbukelVylF5WU9PbzrQ7gwJyTHXB6UoQgylpr5AqzzqIUago+Nbe/zGswr2DyMAqgYXX/S
paUokL4G82WT6bHRTlc8hN3epDzIwS4kKYrsgQZCWC4/KWS6n+PeCI66DGvsImenSFOn0a3k7uP1
t9AvrAzaNDZeHRzsKE0tNkRpjWC+HMqVIxaGzWYC2f1gFpNB0d1vSk9xwr/1GAqQkYl6UPQh+sxB
ZLyPzogxAkuAXyrXa4oMInCRGsca9+WDBvgJwdRecN2DShp7eERgG2J8CHa9OiNMsyp+Gycs0K4P
58LZJWZqAdI5UHDQ7Tj9pm0OmE+MU7JVahG90mhznqMEfBmWG5KueqK8mMACVoLus08In8Gy3Vkm
haQdfsrpQxW8njMiZAXhucFHeiOJ9wFI/ZWhXXoKo0KCa6bA2mc3gO7HYdVqVK2TCHCONcOrK0R5
r3/As/XP2auaM3MeYXw2wmIsel8Q8lpagrZfgZFuYdp7WpvBbaOb79efdD4e2ikWBhF8GvizSzpI
FVI8B0wI8RrPaLwDzMqjLbVa07kwIBymCCfmFqEunPk1/gmfWkgzQqtmp5MhcR8iGMR/AvaiV+MB
vxm6yfwapG1M7ZjGfN7JfptqmAvO/uh4ANUSuEvs32HKC9Iv6ezj9W9w/nKEHpowOZqhUgMsOX05
OEia76cpDgNG9e4nqU5BtRFfYidpf1x/0nlty0YeYBZ4p7aKRNqyQyQovtNwTJQNjVkMQ2upIW6q
6c1tkxTxbohHBGAUYVpbC2ie5+NO/NI1dfAGKEf/zyEeUQzJiEBaSEDwX8q0xejrC8xZQMvqETwy
VY5HSw+Sm5Uhz5v9JMRjvFDFTdIBGq1U9E6/bqB0k59UtKFzvU5eXSeoNpGT5jOWxgHMi2EpRICK
YKbv3kVTDB45Z//r+kuczzBlB7S8+IdTnoL56TtQkjddeoPptqeYug8ntTyMUdCBuqzWvup5f5Lx
mhr8f7SroG8vc3EYcl1fZm26dcICgocJrTvayChttTsQ7znoC1xN/6aFtJF85SR7mCYTXVIfulK3
MeB965tCnUXtJfYd9srFel4pQJBnPryI65EiEcubtVZ1IxqbLNvm9GqofFPXPeitnry03G0v4PTq
21hFmn8bCJpiVFeCnZM79MInJ+6PsKDYoNfn5vwEomjHhoB7jh0sJcLTuQFGnKKkk2SA6bt03zZG
drTAVu2vP+VsBcyaY7OWG+kRic1y3BquaWqRdlhhm6ryq8QI8k5mpdw7oamuiGmdDYhHYQ3jgA8x
eN5yAdB6MsrcQbfXHSAN9rEIDqldaN71AV14Chp5REiz/AHxun762XJfoSk/gMwLorS8odcMEKt2
7JWnnFXS6HQh8YXyGLsXmuRi8+IOJ9FqwzAcx7DxtUoi8Qr+KnizRaMeC2B+OECp9c0I1o4quSz+
+6zBjJw5p+xflZc4HWTkY4OcWwpeTS5yu53i5ofS6YD7F9Byrn/Ps5iF+UL+TGN1UDpm+54+yjDt
LFQagn9dL6iYZZtc1yAc3YamC0puTZHrfB/OGdYscsgPngtD84f/50JsSOrcsie9y2JIfEQBuWdB
+T5WFoDQUZEW1qhxf0iqzthCfyz3JqBoeI/AOYFc9V+uDx75PZ53ckp/vA+xtspVgNjqYqKdgfsG
V+ZgC7EBTPLQ0X7fqqirGXsn1wcXMawRfPKYieATLwBNcor74WdaYyyzcQphvEcByOFDaAbDT9mK
6U4iu3OoSFT0LQm63m2gWHHbBaU5GZxzGBVucsCiSCrraUYUG2jdF6VxrfYW6JpqPgNX7gx0s2A0
b4HPQu0Ktal+CX066VsjGAy68e1Az9uuhym7hezbAxrk7MXHitbbRg0UtBfaAU4CqvlGEnkhX/ix
UVyEjmXfN3cddSPglXno/EEpqb+xyhEH9LCKcZSclAwdrLi36kdBVzgG3zCANnHrToRbv9KVn7Ed
DXduCN3ittYjwfIMAlQyusFWfhTgJb4GNprDLWaAaL034j3AH/JHqUZoZk3CDItNpye2yxXQKY+Q
4hWEVIwBhzSX4KjCJ5eM3yspZcNHg++o4cwuqWfQAoyVo1TD6DAaVCIOWWCFEgz9jNvHubV7SGEp
qp7S6O6PDCwrA0yF/q2E546OcqfClFIms24/taHBGaWBmMCkLRvh3HTpZFk7GBQQmdJY0qKkFcc0
jbppxnsQ3+X3PisyHUBdIylXtvH4gsOJbnj2qNavYHyz3OvcFjA86Mza3hRtLXFLrIucfqo2UcRp
XJu8Y5jK7k1CoH0BaRc627is2nyfskoCD9DaWOxcWLrFrSyJrWk75hlQgo47Dfwru8nraSr3G1aZ
ZXoA3MC8Q1GBQjXmJQV2nLP00cOYrsi9xJZI8ctmZE+DmcQ/YIQ2IbTCzTeBa0Jhwcaue+vcTCKH
H/QEmLQwEgeW3FC8mybd8mdX7aq3hGIcRYhQV1ghMU50MCXxhGq1hoQ4InbCQGES/VMO9R99oWxE
sBssS2BvsimEMwATMn6r2U945vmD/ZrAMS22InSdxxKc9L3ga2rbzqbfCHbcGMadtLII+nslhwZ5
/xkAy0K0p00XJ85uAj44brqm4gS+fhRcuFccVIsEqqNo3SBqcXowtbYiKdzgIOZiTvmpyNPxuWlW
BR3PoyTOG2rhJGzO3B1aRoV+HemZGsazlU+K9Y7c4/cOzV99wYpyb+fmWxYr97EjqWEA7Jqg7aLT
pn6qs36l4nV+7lPomgUedfINiiaLrqFVVxOSMOBMR7jIb+jBjVtAic1e2JX4oYdohht+lbxd/8jn
py1tbVJ9miio7HDenn5kcCyNqfrUcR3ZQMDxB9P8quql+dD4keSTJMlKkHUe/sxdGoZIUEI0vhRl
1PTSaQcdAKAvJv+XC3rYywvZ3FVI4u+uj+18AVHRnZtDlG24UGfLnX9vtsGohpS4dgbBlfahFKn/
t2zsNRTchacgEzZrTaOOa6DMcfoUw51MuwEpD9EaH4PBCIyXKGqClT7Ghc9GfEXETLeGPsayTkmr
GPRrSV+t9vsEUHct9xDhZjCTvZIZXhgP8E2gZkAfaJUuexm1cJrcRlBjayJq6yEeNe39Ulm12puj
wtNrnlSf6BfxcIIPVONOP1tnNgjh4bpNul/U0GrQ0k22Uk2ks8uQlCngivfhK1ESaColntDFENZQ
bEdzQIDBL6vu2IlZ1Ow/Lxlif5SgCYRMWg6LPdiEWJQBVc2pF2H93nSDs0O+c008/cInBtCBoDNi
hLNo2WLsvhzjOk7KausGoM1VtSV2duFKXB/Leb+SLU1FRScqmLXZzsTiS9uO9GKmIg2410RjmDyn
g26BmlegnYRGepPA5fysjQLEbG7icqwrbQgQqzSfbC2NX8eugsyX5I77IlLX2vSzZev1lzwP6/nU
M7gG6JipmUvIlBE7luxSiita1cyM9BmexXblVosi47NE7vh1SEvzNkCvAKS2rq1UXC5NBeLWlk19
l5rAMhtL9KqBRd7UWzvV4D663fCI+Zz23w890OazFJc7537LLrXZJVY/xFo5EzPqXdBBejKzqLpJ
fSPfX/+g54Ud8hNOiVlJxqDm/qF9/U88X/pFQWyAgNssCPAUwnB4ixHCe+0wWb7RAWY/dZ2WfA78
IALppVvQ3xLzpeopAlx/kw9wwekW501m+3UBlAg9LP10i4clSbsfzRZIhZNGt5Mv1W9h0rW/DMei
ZIl2QdJshgrL5TucP8WbNlRxeNtb0ZRuM6c1nn3FHV61pICpmiedioZZ0R2n1h7DXUoH9DeXWmVs
dTRh71JMhpu9lIP6nrTDKCDHBzY+52WW/XX8oda9IihCbHCgZLxeH+f50QxcHxQL2QqgGWKI02G2
sTWWmo9tIACB2COBMmhlxPo3DWW7lUed7xbs57lnyAypUpwdT6ZaCiFN4CSTEJF+K9Wu24EnRo+v
jAvjscqQVNkVyAd8o+JS2ohkwjBeWcsfheWTaaXFPbdjGaoGHnDZpkrIMdTUAIyWJFr1nDkSxQsN
P0exrwKnE8cpEEEN504oX0IdB276pWX6bLs5GlF6m4ZP0eCTXRSlkisA9cvqOQFQ6wmY4chZYaar
HrWuqn4XTV5/CVEBU73MDKPvsG9cWo2QEZ4a2AJwinMH0x89VrqN6JQ43ZWYPSf3o59YygZub2WD
ki4B7VaOAtPXMqSmeKQ9xl/Fnpr8Jkbcw9hw8NC7rmq6ApFMpm+1UtuhV8rY725GfNeDTc6O7la+
4tmiAfTElgCChGsIqcb85//sUvxtpxwyKjwz2TT3lMm6mwZ+397o1LVe3xyAnM4XcIE5/MFHgBW6
7IGgREnRJuo7ytm4TSV6FyNCErQ4kY9Be2NL0NUDQemjXyRYeF3fG2fHK9WSGXPL1qBYyn+nw/St
SgmiXnazlJF9S/McqXyaviuH+NnHnEF99JZmqBNl82WTIi1apIYGIBHooMPU7rT4vmEF7SonVFeK
M+jfLT8nwTL4U0gzHyydJfgasmkSZrji4oAEpX5jaj0eRWEI3ryPUxQm1J7TbtOgAImedZYkL1Ei
3Z1KFfNzHjYulGDhTW6n3NddHlF1iTLV93JNxi/SQvYLeluKkEtXFkm3q+IhbQ4sI83Yqn4huAdp
1PzUydl+lpyZvwpwz9lOaSf9safMqoDoNy2UXn04hkjtNRna6lqB11U4jtnrFGUZoJsS29WNLXTl
qQ21Id5qnZs+IidqfVOS3L4rkpJ1IH11fEwqCcq8dyrtEVmooPWMXlfCrd1W5Z/O6oq5DKMXCCtN
Nleobyhluik73E271tS+YglffhNwdapZlrScvii2g+0gKZ3eeXZWKbftUEJCpHUc37puOMGmaM3s
S6qSd24QTBY+pP2h7jfAbBXzU5Eg5L4LDIrEm94MoJZDZLqFjwfrsgqm6iEEulh5cO9L35smp6F9
6QyDi+6yylvP+D6HA0cQz2V+hpyHm2lZvaVPgloHdS8w4qYekC6rqD1hqobeyicnMM1g00wNRstu
M0yPnTUlYj8pPaJUaWJRUXfTgITaz4LJg4Za/7SKuWBTAyqId3aqhBF1j5yf6uaj1D2yv9kdunQU
L5VzEo69cIuRvNLq0V5JDZgHrK4SwSOjxHfLGVvZHlCrRksEUStZeBp1iVtAkv7klaXTv3L1chYq
AGwrD4/68piavp3dZ2OPY0hGwLFJAPC+w+GQEhNyNUq9pLXCh76LLFwEke57SCt30g8NagyoXlBA
cbao0Dh/QsoLzC1Du7dLksKdkXYua3VMGhOtEpx7dpBLVIy+BqWAvGyUo7Gb1MR5p2E5JhSjplrf
mkgWemZXToqHfBR22Y4yyO/lGHTjtlX7IfIicOjQhbHetbD1i1DN0UckWqAVO4DlBxomn9SWStUm
NHyRIxtZT8S0OsymXaFa6W9k7QFyVkXCfSKH+VMXlta3ByUK2myHlfRY7iVik/iZlU1V3fho+jmI
LzVNvIVXWsl9Zg0Gxjt50Vs3EpIadJpGKwUrP0SvioWYgeYPC3Ene8VovUpNph91rfn9ramXbbdV
Eiu1Md0uNYqIflqWGynckFpLlRuQgGrqgNsqDBJ5mPqxxr0Zknb56HTIXh3cIDDjmyTzBwjtpWLj
DlZHdn6UZY+iT8D2nXZx7QzPgV0Exg2wAAOrxzoa7vH4tb72IAR+hlTH6l0CKgHphcytVA8NmFLb
KYHViU9ul2BtEo16gGhaFLxHrZq/DEUCSMxuNLO4N5qBg7Km0Uuh0YKGs3N6o0O3qfb9X8Y0tW+N
negO2g6D/acCEQP5r28SqpnI0dwPWlSo33sHrscGmyMjRETMd7+jXeLD4e/jJxNK/asCiupLmA3g
QVXMjeYbKCfNclIJtdpstdu4y2qxS1QreJ/QMn6FCV2sFDs+oMsnVyGFJEo8BrmGOqeO83X1z60L
23GytR4ZGi0x4/weShdiBk2jIbqWTyiLIDkRmeidOL5N1DA17bs5+g4uyS1AjE03FmDCELyrnyja
ylkuRcfZdGT/InSpSXlI9QRPaOwhEHuzqwozR8XFftlyfAdP0BIzdq/qqrLxrt+yZ94DgNlJKGnm
ksqYwDYW12wuZdCpzQgTES8uhw5mIh5yv+nf66kenriWSp+Go44toCGm8nfetGWEUUppPCvhaLVw
osW4E4PrKEdTS7ovIRW/fONU2JtsczSFjN3KC5+1Ynlh8AQWKGHYQo67mAhwkVU3ugCx05nmoreu
fHZERphg58lz03cYvJJb/JaJjH6EgKD2U9Lr2UqqdBac8ArgKFkHNIMJjhaVGxNZWhNb7YiyNkde
Cs7rMVPU5P36WM+DE9jIpJdUVEj20VQ8XXPRFCBjMvIUxaYaXd0HuJ9U8cpQzrM+YpJ/n7KIJwsI
BEOk8ZRs8+vL5vh9u/v8+fo4zpx5WGQnj7BOB1KXdlcH8yMSXIdT7w8CILs/6NhsnpM9IeRmDXf4
4Sy12K0nD1w0wiwnoB7KSt1iXbKTXosHZPogjjgaeMLL99WD+6gdlC/JDQa7e0xO9u6h2Kc7bVfs
zR0CjZv8YbpxdrD/V0BS5wuH1M0A9DvbciGMvCgsaq1oYagQvJUQtknAeu4X4a5xeC8sHOqjCHuy
REnlzcWUxg06KSEuHdtESeuj2Zrq3orH7Kkpi8K7PrdneSVLR0N3hQ4nMGmyutOpTcycejTuCkgn
FSWSOzUd97K3il+DL63brB+RE0S0vHmplDrA6TIOlJVE4bwN+bF6EbVGn0YlNVpuxiKHndMMACP6
Ola/wJfOym3TaRo24/Bn6DgqQfg0wEX+roTCulV6NL8PLrjbXYlkZ0zCL6OVef4Auy1WoIGXD4L+
M08ONszpdylCp6tHDJ+o2zTG6wTHEZ0NUzXvrCLHR7nJDOP30KUlVi4o4qjQvrXUpeU0oOTRqSL7
aYbq9M2wIjFtpynMf16ftguQQUhMwLPojHPrgyk4fb+uHEQVoN8PenVwlTvgUqT7USv833TaJrQO
3XT6MbZFgu9qKcdhlxUlZusyT36tvMlZkgmdCg64aZCGwQRdulT1KaZKc59rS0MPf7QSIJqOX91d
oBvjbUwt4qg5lbpL8mh6auNwfOWCQI1PS5RPdu773gCMbke9eLohlcIOWPOtA+Qp46GNdHVltc8H
1WJWIR+wfxE7AwNrLL6aihnLBCuAd+2iYN9VPr3SWhF7JBGCrT/VzcrHuXBcwK6E/KNx19DwXTyv
75A4zfwx3VqAbh/R6ClvqnYab1am4MKdSvbrUF0EEAgHRz9dDLIKMjcGg7GNohQ4rT82SDVogakg
VUMfP0DcpLFyOvwt2pGp2ufTxoTq9T2QqrWycc6/MLAT0lLwJ0C6qD0sXsVOx4nKQLxtOxenS61w
8HNupzdTmoKmuha9rox9/oSnU0oKTCH9g8YKaGJxgFV0dgW2r8nW7l3lT9qgo82Bpn2uYpLrKkyN
B9MSFYJgRo/LuhkffccePJGiBbtR6LA/SS2dbrCZoP0vfXuls3dBmWQuxatgZOguUMFbvJ7b5VDR
BfXtvHYaf0/qDbu9TRT1b+wMMtxltWv9pr8D4qqHIfxkIqL2F0/kGpFJq0NlwBaF8YA+x0Ch2hfo
xEu0awhdwWOGG3gp1c8grQMsVSf7Vz0A2dt1qA//H9wTwGsEXkwrBRcCzdN5neLa1YOQXhcgQRRp
hB8qGKiDjGiJmW3xN5qU5gtdk+CtBimP5lWt6A/uVBdrvY0L863zKsAWKaLhQ7uIRRpdbeJx0lGU
GV3zpkVhEeHF1riDGLKGs70QXDsQh6j3wFKdk4bFvtJFNKE3h0UWDQprr45Oe5tLK3027SR61pD3
7zbcqcGBcBZoiaM1n1JhBneNZpU3dl73R+io+WPitu4miariqCixvNFIvNZaq+dnsDMLfmB2x53A
AbcIS9oQ+YgWCzKqw4P6XYzgOqmTtnego9p7u1FChHT78ugCwFwBmp23mjD+IaniNBW6zTm3WBid
6otaCjpIpV33Ewd5GLX7BIZ5gLhMYX8KkSND/ymWLdoIduX+6sHsvLpq36i7HvkTB/HKvLlXGqcL
Peql+NSl/YQwhhXUmlg5/8/PY8y4QBkLaqHEb8vz2G56KUMOya1InPSeCkbgWVo9rVR4L80GmHOO
P5M6+dmN6Fak512PCqETFP1zktlI7YKFfB/JuJ7aphpJhP2m3eTEXiu2x+eYBsCLJnw0MM74qXL5
nO5Tq9WCVBkcmuwunjkmLgx3jRX3W1AwxV/Y6zHy9IU/7lEfnj6lLnzrTeyL6hXBMusQZY3/uUpk
vQbGv/RaJmgO8lN75lMsm32B7tbwxop0W5UOyqCDOji4oOU+dYjEFQhF6PEvo6b3q2c6B3Gday9d
oibjDpMM++hXWYn4ZtD8dyksYLJsG3CZ3B/soNOvpYzw95MQWT4Zd/I5o/iyo0hoHhOHdP/6RXXh
3CJlwFdsVssA4rG4CKxJE0gF+eBoXJTna3TaPT2KkodisNaYKx8ub6d3IjBF5yNs/SBaLs6t0O8a
vwqNdjuWqTF9QhU027mw3OJjqAXlI+rPHfigsESnUSlawEO15SMY27jiaxLXFGcK7KtfKkjq2iZS
u/BJOEWA9o3NH3qGrfSIfcYSO207nr5KHXTCxiXOMZHhy1T70elBRYGiVawfhlFpX7FVaL6myLG+
aYr2W3dL9a3VevVHbTW3NLzSPdjrpN9Jt49wLMilimtXZXCxAOwKDkVsN+reJ7b93LiNaqK1oyL0
0lZsAORWI7rnyA2C3lNSxcVLsOwhjPVA5/rNWLr+H21AD/WQpO6o7UPYT91mZrqJTZFnLuqsatCP
lPLzRG77VG+p9aKx8Bb5tV6hYxiMvwaLz7eJh7EdESbo5VdzGpE91zIkGfnrkcJl3Fpw71AbHf+m
9O7qgwHdegKoZ6UvIrCstaRtXiuL+UUSRMecGgDnLH12umyRt0aO0aAUyvf0j6RKhmfU7rAvE1O/
wa0gQMJ0bFZOtQsn/QzaoGEFFwSIprNASCTD2MmmJpZyJ9QzEbjq701ksZ9krFpUZUfb8hrgl0gk
Kf3NAJXIg2PXHVKR6Z9r1ZV7JH2MY4AmI8UotXLvc7zrVsLPC8nkh+wCpBhCfAgVi6UvTD9TaHM1
YPWUdGeDo/MoRMY7zfF7PEVr4+tYOdpDhsAiea0pPhUEgfdpb40HLfSR+7y+6z+4K4upwlJwxtcC
MAdntZiqpBxUPQpnZSYzBn9NqanPPYe996cbypJSY2WY7S4cVfFlAkD9MjlFpO9AbmvQrlAt+plU
Bd4YCHNHiPmkEQYJblnEL2HkT3LTYWBNbNtrzYPQ+piuZ1kriqeZKOkjdUzpDEqZGEzPqLrIvQEn
altb1GenaOtErniP5ICaq0yS+FM9Wf7vps27DsqSNX2iDV3d5lEYGqRzQvnTtgj5rAQPF9YxlSV0
JkhZAFG585n5T1EWjakAV4cK7KcEl0K3sn0n1dfAXwb+Jqa/RiMrjFdigLODGOCXDc13Zobx249K
8T8P9ZsIvRvcBrZ1qmRH346bW8Q4iV9Key1WPQ8geQDNwrlDSQ7IsX86QC5WOikcLltQDIm980el
eqdXob1Efhj/UIyOCNIM8OPFJmd4RsgsopLg1uZDqEvtvda1v1YN+iGbhHwxK3v6E1pN+5megPx6
fZ2e1zuoghIYUZedw3tEI07flLC/tQHflFuhwEA/yKCthm034Ha+N7Rqih60GIlFr9TKHN3yWvoD
suaAhD/nxG2Uw7DRgiFFUX8Gh0Zd8SnrS7GWTJ0llzb5HQmuCtQerUR18ZI5a5DZEygbT0byc6TC
/ncyMyTT3Ez3v9qmxAbRHq3pd1DG8VsvVWxN0GsmxsFrxDG2gYY2J+iYtEKlTBuy4Kj2JXCGocOs
6ogHGLG7+5GVtegMHRgfDgWBUSLkho9E0nu4nTjlTjdSekaOgpzGwRWFNFZW6HlJF9IdpAfgMw4z
ATn5dDIMu83tIRkR4e4z49jHGq0WUYGCD+2eCkvqeEgiAvYGZ7cNO+pTLlq5O1DEa/Hy5TcBhcve
nEvAS/hSy9Up0pybJuyy7w79z41uNgdQRrdBFGgHvR/3EKeBHeeDV0Fm2XTp2iHxcWSfHKHz1yCi
dZDvgce5nHWfk6po7Pkd9GZ4HAIkLLCi1K3vVmDArWyCDEy3bRM62Co9pgAjiEHV8KiHWfo0U3i9
Jszlcch9YDFBqD64Bq1HH7jFfT2Y3T7K/QrrjHE8pJXAbt6nG0EPTUWrO6EBVBj1Hjp1sMuqGuXs
pq1gIyB6XqgtBrGFo985dd2+Xd+P54cUA6VRBRJz5vp/XHP/HFJxjERn45qEM43rv0h17Hdt0dl7
zPaqL//9UaS2LDTggpSoFoEpfhVJ3UbAMzpjoMecWuO+bLkrURUsbq4/Sszn3elUkndRb5mrlozs
47b8Z1gAu6egQqgA0KfEKLAaJiI1xJFS+D+eloQ48YGKn+2xUYvvKeNAXQrH3ZhSKRm02RZIGaeN
alcqsGXV+qGWaXeURYpO9FBUX3WB/GLkMJ1OoBlPWZgpn+jXaU8BFd5tGkfljVH1wX5Msi5Fbz1X
j8KaqmOOift9NRXlGmTkrDBHcX2+2eaQCRWeZV6uTVidUR3Mtok9WX/UMIdziMeK8pRA3yj2yF70
yiEdIaJsQspm0Q15MYZr4B7pE/ktVmQbSyvxQiXl027GtgvCjZabZumNg6HelJqD8mM12GEGqCo1
3/S2FL+vz9nZHc0QTE2jeDnvP3L807NIuBz2oUzw74j76FHr/BGzQXs4ulJPUP9wqYvIaO3cufxQ
h7oZxyCtzUVggP15Gxk1nCvoZe1TbWrhIbREi8SiavyUyShfjNYpV4DW57EjQwWaS9RJjIu26SJ2
jAo8zqid5WAgkuIGx2ntpqyJ5Pn6hD5+YhRbyS/kFQq8mEkHNT+oIYjOTqsRlIyV/9ym/OjNzHA/
aNjU3hbpqTAwmhtSZGbNiGdVtPcPho3DyPUZvjRutj/8NiBpKNouNeawEk8SOj2wyKfauW+iLHid
9ApYO1rwx9ZtTM9PMuOxwIroaTJQw4CGM95bdd/sMWeZvl9/nQtHH+/xgWCl6q8vHY47GQ1DRby7
1aIu/m7FGa6jgeX/UAOX8OT6s87bKLMAyD8PWwRoE9rbLDM2aOD64y6MrFsU0PYUU4dN5Tc5FeLo
OzOMGYqD5HqWHlaePy+pxYFIyMULCHoogPyXM5wm6H7g1rClD/9WZ2PwLTarcGdg3bCte24Z0IjD
14mG4KeRFsKX2qU+hgeceAHgOa3EV3MusnwZImOU+LhnWXCL2pFS95WWi5CX0cC0BKj53pg4t64t
N3HhMYD/XcJNsklkfU9PFNuQoR72Lq01UsZvTeY0X/RJr7+FA+ITeCe5UDbUllRlQ+ptw9ZXm3DT
iCTlfzO4F5JcDWKqsVla7a5Px4UP8HEFIrA0d1OWDfuw4zTKbWYjMCnPtVgW3llJZR6vP+XCAqd2
jfcljBGd3yxO1ED0EMiiNN9ODqwxQJjTTqYxIjsW9931R10aEEEkiY4x2x8vs0+ncMGHuBwg2D27
dwYmUwF2ELl8vv6Yc/lTcriPBrJhQd/kSadTagZRmbsGeO8RN/ZntLGzeKP6IPy9mLbo7RQOAJ2y
sZn6fVhI2HZRH8KmgiJqP7VG2D8Ld4zyA+Y4XbhTunJmqwfOhIUQXBB8KFuZ2SAtS+q119/80gcC
5UcfGaUXcSaEigE4Bk389G0hESRxGsO9w4NiWNnmF2acwifVYCSbkORb4qYLBC6cNqK6GWtBjtmT
2uyEYmQVWihSW9nE52CNWZkL8KqL8TUF4GXHqTax9gjB/QBrGcgRFIwVs1rLP+UZjoVpodVfhBTS
c/LCftDFFD8kMzXSDwz3E41ExevUnpi4dtvPI4CvlYz/0tuh+cjBjgg95IBlYKuVgK1QD8yx/av9
DtkFX/2Dqoj1iwBecx4mX7WtY4wy5mMZC6PYtWnef2kx8YJLwJJptiJTs2bj2GgnbITOmtvUlYoW
yn9eF6CRZ5EVEndOqUUGVgQR5ULgXlsKF/Wx05F6lWLtej+vitNXcmgwcRQiJg8F8HTbGEXkAg3t
6m2u1ngq9yMemKXsPD0F14pcZeTZsI4f46IJHwvInhjKujL8jivmVwDtwgNYUa6dzhdCdJj2xNtz
Qdwm2z59JxwRa1CsBg4phT18Lo0WWWa1Sv7i2Sr3xjB1N6BFdkqc/WnJr3fG6JaHQaPAfH0CPrDp
p5cRvSyDmAS+Asnw8pbAAzCvsKqstpZTGpSXFfMgIvq6GI7kO6vSkvsWzs0vo0zVTe/E4VvcTxPq
Q8N74uif9QE7DshHGM9qaoFBqKXfhG3feyO52q41Rn3XyWTtNDkPW2lDw7pCOhXYl3HGB1ES1yxz
plJRAMG2TeE8YKDo3qVizPddhOKHkg7OSsvn/AgDAMLu+PhQ1JgWIcQwBLPjaYdIDc4VtGRN4xGo
jrGyIc6rv7NeDCTrD2Uonbj8dF20gPmdpIeulfpu+ut/nJ3XcuRKlmV/pew+D6qhHKKtqx4AhGBQ
JcnULzAyBbSWjq+fhaya7owIGmOyH+9lkogAHC7O2Xvtujf0xwoR1Gennsw78twIWSDiyX22rJgI
SSotugbfg2QbYPFh/tGK+/ilgyB91+CBRqfbzVFGCSmxP709cNavezJuOKZw3kJ3R4Pv9BnA1+iU
Xq0bNjFauM/h9G2VuDA+TGVnfEW3nl1YzV+p8UGuwciGjErQl/61Nv52pm1QWTSp4ILmiLaaBaVJ
g1wzl8/A26KCVV0vXmozle80JZo/SSg6vZ8AVso3JLsZG+rVhthXVVGkG6EO9q4v+vAux59n43iZ
yYp9+/6cr0XrMocQlgOpyq7gRKBhd9GSKw4F+1EvMZ0sUXyHI8T2HWe4VMd67VLYOynsAppDbXMy
lYyCDTz6Jy5F2MCGgDTXqyG4eBK+w4Vv9cqbxwyqraQvSrqcho9HZ5xRzFNUehN2Re4fEvXKeVkM
PTooriqJ+OxUJCmz0ap/Tsky0N6yj1s3WBYXP74wUT05QWYqFHCtbTZRN7pBaZaZ55pjdGGknWuY
bbySXMhcV3aoo+tN+G2kOWWKjMdcrxXizPRrdNc/ytbSTI885b73stngyEyc7eJuZzsU08ZmDlr2
dW6Rl60oBNx57DxjQkoaVyG4sqAdaRVOHPmkXbX6VTQvJTm60dBs3EhvwgAXXvi1tsjG9UYE9C75
55wSLhzCXnl2NIXplK9MqhU1dvy16sZFKlFgO85mEX80dXu4xgXt3oipix6RkGACW9L04e3X4JVZ
E98eAk72rfTQzlgjEcU8QmrggTdVuKkpQHpGOqmXNmPnZx32YBhq0MfB9nNPlVmzNkxZp7kgfROp
Y1SQ1oM1LxCSsaQsXkI39orQPEEd2mTarsCNIqcBO1+zf8INojhXs7t0F9U8528mBCq63sB0bOor
p6+LQsK95BTZ+nrsqNQzljlHFxBqFXj0FORbGk+I+YFYWCrB9Ya9HfDlLSRVNXnuWXqIv7Lscvtr
rBbZfRJ2A3FwQ/7x7Ud0PpODgHDoSK2YMoFq4HhcOLnJGbBWcRcRrf7VymM8EZVpBtIiTNLrcyve
vX3BV/ZjjC5TB7jPtEU/5GQpZc6Nxl6pIr+oGmNjlLpF1jDiiZS4l69sieMUrGvrbDTgGweRz9O2
7czBH2cjekSFb13Ter4ocFtnyeMFDScX7weFGRgRnIiOb0OhlBpxojAFLYKMamiUjv0tq+P0Syzq
5UeV0e/duiZaxk1W4zDZjNUwPFGhKqptGDoLgm2aJnA3iaH7pLS98R0Bc2cGTrdoqj8vOB00Wg3f
LtzK820knTVmRDbRFFh4kMefemoQ4qmtquDDHGsPaGxOO0mK+UqnK7kxDWkCiYxJMGmt6a5x7V4E
Ix7X7yScWtu3P8v5YBdAWOi9rg5a9mUnU3RNwiYbbbLlsFk+24qrXbuD8W2am/5fBcT/+Db/Z/Sj
evevh9L987/4728V8WFJFPcn//nP+/pH+dS3P370t8/1f62/+t//9PgX/3mbfCOZtvrZn/6ro1/i
7//7+sFz/3z0HxCDkl4+DD9a+fijG/L+1wX4pOu//P/94d9+/Por72X94x9/EZVR9utfi8hK++vf
P7r6/o+/oGn8ds/Xv//vH949F/ye31bPffJ89hs/nrueX3b/DvKAMhdnUoS3DIe//jb9+PUT4+9I
N1cWAisawhiTUVTCA4r/8Zdp/Z1uDz9dj80rA0b/629dRWQNP9L/TluE5QJiKq3A9Uf/75sfPaP/
eWZ/K4fiXZWUfcdvH79eKnx+OgWOTSmJHRy9zeOBWtQNZKU5if28WtO7OpkGBR39C2u3cbLI/brM
KglbrSDIFk+PetAXiFEJYakSUzQ8WnqnfmwsVVGxpTftI/lQyWNcWwSRG2Wue2VfokqRkcQtnTZG
sUudWa4JSrb6Ke5wm5MnPBIdA4yKLHlLz5VrUVrF+ziTeXGdCZQ7HpJZcedOI5MWxD8qa9Uwp9XG
0Edn8phylC9FqGlPU57QKs0IrdzJyWbvGhe9+5RUNO6Z+oUakHaaXjcZem3f7DLn3hkwPFzYApxM
9evdgcTAFtqk7k6362T7BpyxFJQmYGKFi9+CtrUX58ksP0SCQfcfJ0//96e97m5/m0zPLnQyFywx
zvWp40L4Bj/Jmrjg3PEsA9XPZGw0Gi00VA49doi3L3vy9PleMAKwHAHdX6MRHAbz7zu3iMy90ShV
mpWSItlIo2EDcpA879AOt+ZI31QXvX1hT3zWvF2viuwYCwPVOez6J1v9hpJX6E5ziCVxcFfdWbLJ
cpv2hiz0dw3rf+l1tgW5JtOXIIYgu5ulWQc5b8yF1sqvRtdv950WEj0/3v+V42evArjjG9AVJcnI
xax4vVXRvaLMJ25pOemzlxhzY3j4CFFTSepvd04UTXNgdnlx2ySpSPbRmLvFVu0H9YaFuw8JR2zl
p6SawkeTEsGDMlSuPNStRvzpCJwu9Ew0PXJnpoOst01rkULaO0peesOUk8neVuJjvpjdS2cMBMUZ
RDKBArDFyzrlqFu10LQRiYNpScJvU/lYRyMKDrb+BaoixF9buFcd0LQxR2ztii79ypKmNsHbQ+Z0
1VrvGCgaOLVUoUBprAvsb5t9vH4ESssBYDG0QdQGVvNRhop8qWf9kl717Ai7XgtZNyAoWhBIq0+u
VSCrsCKQPCiptdyv3d6xfKcb+hvCvZN3aU8wD6V6hS67rt4pmVJvqL23Dyialn0L1TkHF0WQoTDi
ilzzFnOukabBnJngdN++KycTxa9x5KzVefbSq0Fq/flvd8UhISeTFVHYslSmXZG6KJy6haiqqlbr
R2QZU7V5+4pntW1uDkV6uvD4Dq21HHhyyanMs4bTnN/hKLgXue38CPWiHL/Kuo1Kj24uZPBGjfM9
Mh1XpWmRhc4mEd3wbLRG9qFfNeH+qIQg+heCbbwJLZDA3FyMHxKbBBN+ZqSXlK0ny9p6o9ZcFATA
dNuZe04OVSoYe7mYPFJwfk81yg3m/3G9+tt352xiY2e+AospgQCcoU98fHPkiMEoX1BhLCZC055c
tw2G8qee0tADzcTJd+z0UsHrrGnHd+PFoJ6AYgkBpDgZBAIikKIPheKpnO3poKCES3fCbdYCezXU
X8xaLoAdaeBOFAS7mcAysFnS10ZbPr39/V+5zQhjzF90HyBGpx1aU45rhFuF+9yIDM/qjWUL4ze8
NAZfvQz5RbQpaIgylx/f5kLkOD1ETetvGdWr3MqqTZahWvJjI7QzL4lM8+s4zflVqFNqwopAM3fM
ivgb3LDkrsodMq8GJwRaamN1/V/cAvZwkJw1eoan22tZkWkVG6Q8NnncY/dXlSs2O9GfX4XDOq5L
lCPauqId34E6asH8u63iRanWv7OrqfD0Wjc+vf1dTs9ajCxecZK7sFGsuKaTd92mIactM/dZM+Ji
q1hdtgO0XuzDxljuZiuL9oY5kChc2OHV21d+5UViB7paOEDMGkz4x99PJ29cYHtXPJlRMr6ucrDN
iHirW4pOymdbrnHFUx1dKoOc9WPWb4yqA8UDhgGquicjq4sadTCddZmZEsPHipEHbcrZf3FacQ9B
2rqq2z7adYMxXoXsNQ5hG9ZXmWbNwZLb/UHLJ3krIqAZPSfKS1C2V6Z7Tm58RgOFPokEJ9s1CAg4
8xInwkHdaveZZQ0PEc6nFa+6jDdOrtXt9u3n8NoIYAVcZzO2T2cLzFzOiVEaiG+ZXAskF91ybcK4
eCmRlQH0N7ogoaRyS0defn77yq+NADiMLGtIPWDynowAFx9/ISrotwacgCBvDUYhHbyAONs28bLO
okyFgvr9H1+VUYeNSl1bCDCwj8cdZIh2zOfVDqA0P4kf77/KKQxXtZnaoU1FgwGVclwupa+c5VDz
TB2TpG7e6BXdY5w82XZui2mwGtAmLFMOY67q9p3S6NrOssrmEJVVKDa1liRiN9hZ9QxbxhgPgAKU
n7JfE+2ngtr1viFD4mdCIEK0Jw7J0fwoI9TbH6CqgkR15fKCQn3R9+7QdHSTI6jo8N7MJqdMEi7T
Vssd570TmcXoEfHdDXvNHIS86sDAkKNaLF3pd4bVVtddJjuxlRU4PSNivxk0KGo+6M5sEOen6PZd
OuEt3eltl0PVLVNr8Hp7wGg5u3lM2XXO3NaT8yDw5xXTpcics+7MejsxKmP+YZsNyflkSTRcJR+E
uvAau3p/HUbTtKHzPhrsY6t4N0Tl4KdFpgaE1k43xCZX166c1TvXTc29RGJ+5cihvkpjw71relW/
H42J4+XbQ+2VRYx5m5YiFWnUVadTuNRF1EF2jHxdLa3vgB0n5HzNeAFiuU5YJycN2PosEcgncRKf
7ptNt50lT58dV1xz0KC6jdFmsqLGI1I1CZywkjfaGkIROMQ0+0lmq/7/4nsCC8fyu7a5T2HyPc24
REqLgl2qaJ81XXZ+innygrbwtU07B6mV7Y6OZmVWHr+5HN8KlVMzFYVaWFszn8g+Vwe00KFZbKUY
kHDKonavKsilO6G3ydZp5uSd3i3uVZ1kkJQK2ZYf0WOMXqpiunG12Iw8mV5kIJ7PqbzpMBPWKg5T
zKk6RLpqlvQEYRNzaLNOIDHaAElOP9XVFN0t0tUAx6Wf5l61LiyqZwVdPJvsT9dtO1emgnwyu020
5goFhZc3Qgvy6J+Ifa5H8KSsado5tRLtqwX9XivnHEZ10z2jkegOPZj+G2sNc5+Vaf7+p6ODj0RL
jNVs3ZufCiCwJMgkKVFxNYozBkUFWTkusRa9fZWzdMT1m6PXXmfZtfx6SmDMxrZlg0gyOsy+ZDu0
GjFxfE2K+p1a7pRO064UOT1OHPtJIVbpvrTpROofQegBbdrK3OZooTYrkLBAidbEqp9U+YNuL/aO
uCbTG5u2+PL2h17n/ONXl8/86wBKvwQ4zMkKOJFmU/U9RYJpql5MVoTay1WFbqmYs/7CDTpfbcHO
6QSooa206Nqf7CejwqwUTXJ/FmRK98PS5gllfuNDI1XrQ1Kt8hngRS9vf8EzpeX6VAjvQ9iAmIVk
rNPdVkHxrZ2pipdu/MEG6rzFy80srWdq6ecyQ+aMcU3zFc5Uax6dWXpG54wxrbHE9RJh1Rf0OK/d
cs7R1D0pMvCWnCzDpVHNwOLZaswVJruomSlFKfXUVt6UzOGFvdUrR2lcQ2wzUXUamLetk9fRiC2q
Ay43XS8V43GYZlq1Rjo3BaYmNXazfUWeeBbUTls3cPPKXG5CNdYTgvWcvvVB7Mw56WhmsrOtJZ4/
w1/D6UUjqE/v3YaUsC1SLjh3Ulixtn/72b0yiWE4pxBDiQSw4S+j/2+Vh0KJNDtbXyh71KYHLGXp
vnKk61UoSHdVa+a3ejikKAd181LL/nxJY76g2PGres6NO5npG7yJhJ85GKOlPR7mGSfKht3T/AEf
ZKI8kATd3RC/LsQP1ZiW91nrkEjw9rc/8wcxcteEd2qzVDBX6ebxapOamd1Pa+YUhQDlYULxQMkl
sr12Fh+cru324+LEmEWNHmGNMn6uSZzpEN/I9EMzdbOfCggVe7q54YXS4ivPhW4dlm4H1RKO65Mx
lUpnVPWIPHAD4veXYQLKuu0qXbtNRqWDy9VjAdyGrjSSK5IeyuLD2zfmfFODzIenQ9ka4TgHh+P7
IpUQU6qdRFSuzcZjaEAFk9GlU8krr6mlczCFvgomhwF4fJXSgcTmYHv1JtuNak9Ay/UrHbaIp1TW
fGH/8urFKCBRbFhb5ObJXrIsLLeHewoUtRoreHOp89yXxecJNN/HP755FDi5a0i9WKVPadgZGAWh
Res7hQXnKiY4AwpcnlwYIa+thYhDVnkI6CYAhCdDxM6TUZr4utmLW4nX1sv0cemTfLmKaDM9WwXu
8ysod24gcy1fQ0DS2ouU6Ls+DQPChz5/dgaNUhqBLT+LJIJSqFrJ4PPHjDXUjvmpkliPnv785lDq
MCzqAoBUTvnUVBWFI8lp9nLiIjZJ70pPqrV5YVp7ZR1cDcQUNyGfUwdYx/dv01peNFQ8Iq6iAOn1
Xap53iLm2J+qIX0xqpjk92zoLiwEZ1QUZhOEKmvEPM0wJC0nK30TZ0rHnngdYgBCMnVcvug6ED5j
6YZd1M6Rl4DNuUFWlFHi6nt867G16TF+pF5CWmVA8t1yNUzkmIjMKfZW50Tbxml1iFGReVUpxo3p
9mAl0r5rL2y8X3nj4Svw0mNhAh53qhzRl2rWajtUvIqDEyr5NtkrUv3TBINfd8hGHs4ZGQHJKVUp
7ltlEDnnXBISxKFdROzZGtLFt8fYa686JmmqaqjdrbNFbSHX2pxwpYKTCd2gnS14VrVrrAK2guTL
P78Y6vBV+UevD4ny8VCbF6EWbS6JLYSie5MQBnpVddSWzCpyL2z8X3tGvOyoV5laWB1O3njMArDF
CchhLDtwNrS2u8r7wnx4+wu99u7gE8AzxFlzbdMcf6EMbC18P+aVMbF7ny1/u62WPvbL7nHuMHqN
yZ8aFOiFC1rVnGopgK8Ik+MrCoQcNdkHEQR1SKOZOdf3olfmCyP8fFQQQoL19FdEAwfYk12qhvmc
agdr2jhgqFQVO4RVu2j2RrPjaPf2PTx/UlyLuiHzP5MBR6LjbzSk+F8UlBY+O2c1ANfdeBF5ABdm
uVfqI1T00Mmi9mKwIws9vkwmUQVW4Qr5GjvlW4vJ0UMHVN82i2g8OZnlVzWL0rupiJtrkSJyTm0F
jE1qNYHWDt+yqXSfZkQTt6a+pB85QoXuhR3WKzcdsQxNeXwUa2/jZJOXj5WRFC6DqYNpxOGwoqnC
lsulHRvqX96+6ecDl3oBxidEoOzFsdkd3w1ThFRFNGoknWojzinp9EnFIo8P/+S69LXRU+JMvbjw
FV/ZRB5f9+Q7ksoESBW3pg+dNtyI1nhO6xrLrpYuge0U4n1OT3SXQgPAUdxb9+6YPReZuxCcBOZ2
O/YEdcpsqp7fvh3/ojAcnzz5YGtXibMJ0odTcXNhSVrKLt5wS42b+qGTi6J8UOslzw9oeEX6tGBD
yX32mdpP4NJJ67dJaIH8B3lXP4h6LLFrtYp6V1rYMLdpPKCVpJZL5ix6GHPPg885N+PZ/LhOspyu
QqMbAR5istqHtSs2Lhh/6VfqouleklSx4Tl1mCrIcrOY3XPnttlhxM0jArVfQJOgmidPSiyLlgb9
nBmqT5FL/ZGT5fNIcZzT7DJNwwNlqhQ5SdSW38ZKS7rrfhArw1fUJurr2ZiFz6eUMIonhvdNblPz
ZIVdG7d9hUDYQxEiPxkW+Ygbt9WIKI7ChThYcKf1NdXDRvpYHBRCrpZs+jbrgG9JABvmll90xY0d
ZpEIipTCE14XN/5oI5BLcG83y+RZqFY/Nu0aAiGm2iWMGh4CsG51xlcwEQ2U4YHQtBesYOWLS32y
ZIMWEwaXcU+WQJ1jBUGDopjv6QJHFmb5NoLzMWH1LdxZH7yOvXK8qUrAkTY45u9dV+d6MIvRPETh
WOGGEeO4K+sSeLqm1rZHgbDN/AjkMSSNrl++NcZQf7JwaZkLd3gKS2F4MYrRB8TTw+i1k0FOuFYY
drEVZYoLV0/b3vSIqDRdD/25Q4GFjg+npLiedokTmxB3YGoYu7hN8seCsNXPHRqNz7MsHoxmSK/a
xGq1jRMW7Y+m07Vv2dhUn0JXWd7hEasyEu968d2ZZnIuFOpX1TtTLWtsKqZRp4EBfnylF5e25jfQ
m2eCtw1BhzyK+vfaOIChze1O+0jNw1gOqYgdY5PbKeT8gvDxOsB1vWaOW/m0nWI5xYE+9oK8NyAJ
72ze3Qe1tSRiDc1RPvWJdL6ldWvSaXWi+MngdzVfzh1JuWo4mRaZafX0tdOoixNcp6gf8iYtbkWP
kNMv9BkHRtZqRnEYTHtgnDlRr/HE2oiwGWGFT+RK6joosEi7mSDo5F46q/3dKJP8JUuL6S6HkvCS
tbJKr+xJS68aYgC9pZwtBqemdU9Vmsaa17R0EDzKsTLyMmPWrgkta+2NsAYdXr1R1fHW0mbV2qgk
b6cbFwnaKq8OgQpB6o9LsPQJsQxTU4fP5rwoLISFic5kkeTi+iqcblSydbybMXxYuFQW8SRGJeqp
+Fp1RM916KLAnJ02381ONH8vDQW5SNNpQK5qFedPpZVUP6hv1R/zIi2rIG86kmgVGpQvND4UknHL
pB38GtbB4ncFQco7KOzw0eoJ3fRmJjOluE7UhkmlcQnj2CujAFDvVBKYU9tViVdo0rjm84LxRik2
/sw0u3yvDRw2if8T0+CjEp8ORFDZdrDo8QQJfCqSH5WrAZ6xVSX8bJVRdVOSvjqhkwrdryquvM8m
YQc8t4V6N1ydGTsfJTXosQlnPeGr7lDcK3lRmb4S6/17bN7L52EtTwwo1juA7mXl+rLX8ziIAd1/
VJsJwvsYi+5+0YQkWHER+hd7jMN3CVM2SIYuGR4pBCwProwQ85RoRKSXNIshd0gTgLKSK2aOh8Yx
k5pH3mqAt7XSvS+7Kv/Wd1o8BlO6TBtRp+T3RYkyPSxtIl6aMe/u1YksKq82R/VlaobcXqXvmUph
fEUNdCxTINGT7OfQCvWTTFUdtj7hKw9IuYABK6g9LIhrk+AW1466eFW1WGag05Z5nPD/1742j3Pq
k7hsH7B49S1EHhP8/tCHViDMsZmuQ2Uo5kBNk/x9ZEyNs6O4Zb7X9L6PKE1n6aPqNPEL5zVq6GFo
Os/A2LNPiRz6JxMOx7JX0aGTa2jzdsOlGvtP8AbCXxNQwZSeNnetTcyEBwEDgLljKOHPahbyU2/D
vnyyjCX/zMztOjcqni4L1XBdfeutMIv3oJSamZheCdyF1/eDk4P62DYqixU0+GR8alUacxtOq3RV
GjlEyrXSyBAs/hJrJEJORg6HZRyAM1haJaVX57CjEpIzb8Apx7dKE6rPnUb2rhdNufwuszkqCWSk
2HzlipQQUMMsrcUz3dj9ChUO4yTajvY6ZtHOD2IsMPu4qUZcaWnod33esm71wui0vQ7UiJnDCLP7
bkA2FqAqQh8GoQ+8WEyFMkVIxFwapLoEfgHKhf1QpkjiV0HKYDuWie0+c4HQ4JtnXbyNnV6rNnZr
xB8mZ2n1XdjpuzbFppMbUXyIJl44qbQ0NrMwxag4OElNwMKA+SKoGIJyHzmLctdZbhz7nTCjb4sp
iy5YzEm/08JW0za0sKp9FwokO0pcTt/MxTQmSmkGEbhx6a6NTbWdnU0YKeYE7qJd0a61GY64Mwbn
BUBx8TG3are9caNq2WRFkiee2hTxZ0KuTQInLBNqRFuY6oNeLFSfl4iQ4F3fG7QomRwi6wqglf41
MTAbegqBCoMnNWm/mzWtVjazGvL3lLKJCYkObdIDCMtUglpVqvtImm7iJ7Po1R0U4inaD9rofiYd
KEI1kXTdYZAYxNC0tvMtU7NKoJuZLPidSq0ICvBrblDkOsk7nSixvE+VJC+AkNrJi9DCgQes1cUi
gnYZnCCEvVSQoNk34bYxlST17HgeNUw4Tj7chDy576K1py+r4p8QhzS0n1xnSUdyLdIcu0fTQGk2
BHLbYnI7Bvho4oXQxGQ80w8qUAqy51N8ZIsqQR72LDQvxTmFQ2Nw9Tqw3FS/s7rBvVfSvn+swzi+
s3DQ3sexZstD2fH26hI5L9sBbX5sy9aNvHmkkuo7I5pGP5Wd/MrmDxIisSt6GoTq1EaeqiXZ6NXN
LJHni7F7iGSuf8lInmDSWmRmBtlg2Xc5UBvfNYeJ3nasBnim3Z9pZynPg06HU11kLNBBgnlE9hRp
eDjLqNzCp1bHrWFIDZJ3OwEe0xU0LvSI9K1Np7p5tDp1TgPR62P0yPsR41zpo5BMPt7D3Msixfky
IVHJDxCWyvw6B6s7ek4yyPSa8OJWeUhzNW8h7uRpdpUJ1bwdcCJo0EGbQfiKRvmMjI8ham8FlgW4
O02RFZtG5FAgCUgo+52uyMHZ2XqZ1IfZSTP2CWraRlslVEW6c8fWRPs0yJ5wDkrgeaukTyDT3HnT
0lUgUaJTTOHZUdl+UCvoBbDFxAjGUMvwpDe9G2WbWaSZDIbRzT4hjCKQNXQr9aMo7Oi9qIi1Oejk
jB2q2daWQGQ1+SaZiyy8Z6i8a0mMaVGgOune1YwpPTjjMN2WOqEhFOoQFmBZN4YymPD199442/mw
6azONnBeNS5E2GSZ92Xm2EWA551xLYVi32SzSpiPnXeFfZNX+GE99lUD25dYccHBQGZ81Ap7craV
HMPv49hH9hbPTpQDMRN6udcHgaa5rJz452inIZ+Nzcot4Cb1ToT6sl4cWUMAYUH/xuo5f+RlEjMU
VJk/VPDhqI7Uxbtai+PwqtbD9otau+U9Ou0s3BDa0eyqacxQMUDnZFtda8TTREpvbdohoqc+agpB
VubQj76oVVnctMugRJtFDbV2U/czMFyrSrvAnNgUeKoU+rLNO4KDtq1VZOSzIU0TvGFDlvomSVED
jByZDps6LGe/pQ5nCS8b8hIg4xQvHxHPN3cCFbuxjxep1FBhuqx4yKY4qzeOmocj9tOxabxQIxbN
Q9RgSkAWkt//P9HSZvjb0PdUgs2VxyYR42w/Ko1P36XTLxQ6X2n4UdSAH7xaDFC6nOH1c9LpRn1i
NZCiRpHcfx9ik3OejJFOOVrIfXDEVRhF1Qt6PZK+1bE75PUc/rCsOb5Q1zk/9mMhoglOE4GOH12T
42P/nCjQyiaBCl2ZhgO7wuJgqGGzWagGxV4p8890Ci/lU6zdguOjNcJAZAr0rZDtgWw6vqjSam6+
LKuwrTZ4YEncfMWPC9+BFtp7fnARqXJeSOF+4xinV0cbmYPoyQXVZJihzFLcUKpqW/Wkw0UmDOdl
ZhHmVbdCLbBnkwmEiDrKOJlCKqKH5i1+dNWm3C5IGA/aPCDgMBOXSjjez0vd51duCrMDA4PuPOXQ
U/XTlI4OmSNzxNxcW96UUTlEchCnxlZttO9vVzdekcuiWwfrgsoKyZV6WnedFDUv5tJGKDJW1Q0U
v1bZp6biQt2PbaEThARWwa4L5zAssxLtjJiWmYd/sHQ2f/xReC7ULnHXoU3GknD8bJAhCStau+6J
G4n+plRglbJ0LfrdMoZz6c3huAA5cGrZI7JUyYVFgO58VxTVvWTcfaUY5YCepIoKEhqxp74+o986
H4nhKHUv0XWPaatvGhwBiHiZeeslcx6KuKLyV8T1Lqoah/0KuLJ8MJptM4Tjvk3T8ctIkWSNlQqD
t2/S+dhYPxfVeHQiyP5PNaitPruG7Bkba6ZcgEFPxTMkMYxEjrLPl+aSLOv8faH2BYXTRJCw6sVP
qtgA2dSyLdoIwYMe72ol637YWRkSyGpCG/vT78a1HGKgaZWS8H0qARNGyJnbINCsjpCiFFrE0XpJ
m5+logtPVwv9QmXvFXkrNMtVO4qgchXxnxTMjQadU21SXobl13tqP5a9tyiLC8A4n7+HpFK9t0TJ
xkgrmg+Z4tT3jXTNzSB0oucIicS/H7o1eW8KeMBssRG+vH1HzudkPiBOF9o8SNbgWh6PQvTbamV1
NYYGgIooLeN88Vyy3PxldEjpq9FlEU4mt29fdZ3pjydlNvArHmGFfNCMOVkJVHNiggtRfaZt425T
1+2vVbs1f2R96gZG2JT7bJwKiyon6VX2BIzq7euvY+r4+iyLq5AdmjAUmNP+jA5tK3NKrt8uqTxU
2eTsQV12Xzq9fOa8HL6bC0qInaJcMmKdXxipK/0GPCTIXmmvHt/uXhnVhnmX7nk5OZ8kbSov6fsu
Yw+xHgwiyR47zQZkN3j+LyUer3/8+FvzOrPu0vHg69NwO744CyzBpu5CCFRT5UE/AtmaOOtdmGRf
mT+YYpnyscmAYzpT21lWumir/DDm4Pg+Q1r9roUmuwX71F05uSUveXLOJxBG0Jr4QSuM0s5pNyGj
WKEogiE8NG10LwrVCcq0tH2zn7oLc+Mrl7LptWH8XF1t6mm6CEFmrdavXpw4H5Zg6bsVZ0+ZcGnC
eff2EH1FNcAVGCzscmlQ88WOn1Zk4z4bY5V5MTPDwxCmWC/NIifgT5RwXYi4BIGrTDjIXEXdT4v+
Ux+TKkBoqfp1Tx15sKvqYLYILRuSKjfUbcKtNZhYOmEBTwfARpcM7K/eHmjKqIARn9JmPf7Iozuj
B41YOurBmqiHhb1z3bDobhN1Wa4u3J+z0UxXmocNJIkKtn2Ghh2xzGW5U2KcZXku7lsinZ2gr5r5
exoTyIJjbcy/gPhO20M6mwSCko4Uj8+NHmf9pl3apvCdAklYYNDF0B/q2I3c/duf8ZdG4uiNQzlB
LJ67tnZQKp52Mo1e7cJcXWJ/oS8oP0XJHGk+dMHF9XMK2HMQKaPMd5ZWxtOun3XCsms179ANZ3YY
zLZQZ7JzrRbFB5uZbVM3Fca/uqFg7fAyh8DUOuUuynu93RIL2kMNNMNE93TsSbXHFFtOh0IY7e1Q
JF0GzCqaN0i54vlKGUKVXoSSzfKuo1mhX3hTfu3qTr46VqG1+c0dMO3TySYk5jSj1sUUawzLblIa
ZQ5y1cm+UoIwqmBxBoAzlBHtLMikmddbtpAr/xWH4y02n1mSw17B2SefwH7qBjs1vub0HZ6MJJXf
AP9TQ0xdc6l8q+fRe5w2hq9pUelUGkDT55vVU93RYEziP9XFUMZkDwHBBo8EqMKT3j74IMJXTSP2
CeyraUoJ269bOV0QRp53jBEPsCECPLGaw5nhjt8l7pSTaGBIfVdV0kM9Eq2660rZxUFemO0uWRxl
IRcsLKl4J2WxR3RHpnNCem8wEtOWU6oTrsL2hiZPYNCUIuF6iEJ9Q1xmulyQOJ2/iyvPg/vCmg4t
41TFM1Uuhx00Sn5PmMcurgvohTQlL0yJr12FHCMTNCJ7eARbx7eEAolIeWWpKMV2RIEc/YA/LlB1
L4zds90J+n04HCCnkXCs+5Tj6yj8f50k88SHkB8HsE81L6RsspFFX1a7NCJcbFxbR343m92hFUkm
LuyPzrYJfALuJ15tVFHg307G2KSWo9EsfAJTr5RtZ4INsnGf3fT2HI3U8/p5A5zE3el0Dd+9PWed
Ld9cmpQF6CO0RNbm/PGXhwbTDoRK0Gid/i9157UdOZJe3SdCL3hzC5M+aZJkkawbLJZpBDwCPvD0
2qnW/GtmJP1acyfddlcVmSQQ8Zlz9pFbtGBKud4RNTeOHuOZgPP6fyjF/otf6r349O7uKgAI/8wa
T3nXm6Ji8jJ2pX5cK/uXwnz/P/xGvf/8Ve5ubvr/u1/z3ob+46dKKYDHSs1FlLu1814ysy53IrAZ
7fcUDyIphjIr2VYKjDi5PjWkgWAnVR0G24VBE6KM1pof23yYfmq2UY2hrVgbe5PdToe5aap3xCXr
j1QTE6dBOzBsH8xluyFsMx8qzxu9nbnkHhkdW2sN4cx3+n3tjEBLprKc7XjjnSIYwdCWNJL6UDMQ
cLx2emxVp5GDjFKS5X+jaS9Az4v0t19BqjxgqHGzXb2sVpCwpU3rcEE4TMayhlogHm2AeQlT6NqO
gzLL7B33PWlZKLHcdzPFcB33XWc+04gv7WvLLEidV7PcEJ6v8ygTlNirGY3DWhkwUUc4hyy5h48N
dZYRi6xz1rgQop35iU6tuR+JGqewIInpUdNSb4xnBaAnHnhZnjN0V1ZYr1X6WoBv+ho6t0NHoBfL
8NmxjT46XjfmIROQrU/+/Wn+l5Ao/y3o5B/gKP9fcMr/SiQKx9b/Q0/8JyTKgcTAr179IxKFv/EX
EsU0/6ABASuJGcBnBvF3SBT3D1yE/He6FAZD/h338zckiv8HgzTuPnypPv/jXrH+DYni/OEx1mOq
h9HG5Hw0/hUkCl3n/X38u+rh7jIGyHUnVty/EklS//i+toxrpyYISCDwte/U1oasXkS6jQd2qc7B
Mu/02rHWd/7AytJMH2biLg9evcm48IS180iljUrm0XFR1m8pa7idt2z01V6BZHlZ9DBtWmvHRbgk
DGOta2eZ4wEf05fl58WTV3jdySXLHRFKS+5Q5X4SRPFr9vb1lH71g1klbedPZ1gP2xNDQMkUPrUi
s2/E2cw1LenywWDT6a/BiXI5e1qzlmn36Jj7rUiPY8fwAQH0k6MF3wvVsPftNgSJ60Uz1jLUzFED
Nw7lIJ0MbTdrmnVdXc1KdE327JQbotjvOdG7qkrrvdCH8ra6GZXiFBT+a8bkKNFpKRNJJ/Rtnf30
YDmFbcTWkDPv71ENmzH6Yf2VRCxy4zD9vnY+4q9o7WXDjZPN7+VAuVzdN6RMyhzrQBgp8Qa+l5G4
Lid9O3ZeoL1O/In7j7MbF3YawkomfXT0hLD5FC4Bws5zrpF+IJl4isjQecXZ7WWxghdZxxnLx/W+
YGw/AoEKxmu1RHDefQevzrLFUKQs5IwJh9CdvfLFzmabVPN2m4Zk8tmRKL3IgkTjgxZ4aHLtgsh4
CNO5qlXkbXmepCO/Ojt32aJ7PUVbNBnIksLOJ/tZTZ75PmOHxHKo6mPT5+qgp81PS1m/22oj+nNz
k6q11Z8M0Bn+Cw2+JYoOeV227Wx0zwaB5sZYw5hwiqiVd6xHOTZs5iZw7Z6Y1IcyxHBeqW+/tEk/
A+8It24doywfrP0m0ej4yn5RWdsch9n5KSVsTk37XFk5m176oy2zx7Lf9s2qH2rjzt32+ADVyG+V
GcHTBNX69yBcO+zbrb+XIHXkZsKOMbGttAZGbGYUp66cz2bhV/vJqIMnLoTYR6awOn2i0kPAfXTJ
OuA+vqHJuHH6Hzi6Dltj6V9roNn4kUSfMQ0y8bXks94cqZoCVowsrAmdNdU3ZU78c5ZeajsYz9UF
VWOf6KV8HmSFXmHp/Fclh/p5VUi7mxlxgjEv2mG0y/kh6DEPUBFYDMc9JKuuUOeyQfe0EmfowQJk
95olhZnrSVVU6xsb7ZJInjG/TB1zi17q6dEdquxoppX/MWutdV3mFn1MMXVzpI/dG9DAT29i0rbe
6SJUpmT6TLPrxY0OSkRCwSzs4qNb6haTqjT2QWH5cW0jMcMG/TbTID6ws8yA77ImLO+7rpY2K1wt
J794cv6pKmgToer5vtJCiWhSOkfFoM9+1NooVunpwjEHpBtUOqqy1tDh6rbuNc3BCtaOtlycgcYd
32xzIXnC/cRY9IJWxYuGtnjJRXPSOksPM+YskRXAW7TGWdyWCiSSRwrOkYrhsW0InhZ86nJUYVqa
NP4QnEQeW6vnnv1pkVeY7rzDL21fBwm6kyHqU/QcNkDdraBR1DCMEHCu7xzCAh9TqV8mfXH3TPHX
o7V53i3HthXej+lTx9nPM2hniUOm4FWOcAFzl3M2IwG7KZNl6SIWCwe3Na+Bke+l3+wrrGys8Oej
31jXdOR9G5af+Fks5MrYmVGFhDXxySn2lTluPHFxumdBLlEYDH2yTUGZZHkNg90v3UvaOzGb49/S
Z4DPxznNqq+joFlI3xBV99Y37HZ19Id1V+fPQbM5u8oo2RRDodutrtX+ctbsjqMrlyfirIqDPjfd
q6P3Sd6scV5SboseWdtUf4PzvoU9a9vScU7NXCVbY3wqQ6+P0vfOY6XZkd4CtcNrFRxZzOvM69z8
VdxrHGIV9fEonZrtMfaApvATcwH0qDPUHiNaDoWszXtbm4Z/3s+1hAEpvwNYq1E7DYKff3MlaIaw
87JKD7azuZGlfsGMWvb61NV7Xrr1kFvb+zxPJreDk8WLktO7E9TxbLWzg1JmWHiIg/mp6JEYZFOG
cXzskmIe82TcHPyUy3oSKQtJr6oRmnV1iKjzQbGWH61MezJQBjylMieKG3B3DQvLT8W5NFq+Mb2M
vSF/0tLuc7HWnP2qUIlryvzDyVDJ2XnNh+T0iTxUR6YH8N2ceHisYZwfXW1A9qJkTN+esMe2HliL
WHC/rO2KgGb9NmdyPFQ4Y/ylKPcOyYg8HvoUC7ObTuyFEgPacjldlD+4YdHIog+F3xn7VAVmKOTQ
hh1XcFa0h/tmKSzq7mMelBlqY/cCbtI/NTQXqLK4N3F5pMelz4d9O9UpZ3i/xFXRPDdDkzDcGk+Z
1ezrdqgOkEf10wgm4HU0HmazWOJpm1FNVRv6BbvQkxYP9mUoPjdyeWKlp54XFu14s0YCDFL0PXE/
amDTShHzEBoHT+rB01TiPYSvB3/T9u1DxREStcRU7pBTAoPjI7h7TMIpCTw9KhUgvwV/G6mD5de0
C9MVTFTzOPXem1Xke8sdE2kPPisNSRSLeAyymvguL5YDEeKTIJWbnwVioPETVRd/tlgX7IzAv9wt
Tz+kNi+3zOfiY8rogGRVxn4LxAriumNrMbvyu2j7OUWF36eJRyGWJwXHDVOc/FBvGSlQS4c2r+Vp
WrNpx7H+vshxp0Zjr3LtvHXFZS0/spoLs/gIxurBdSo2HUNir+3eKQpeNmHdGINBO3hfW/XSFM5z
Vv4IanQyBDRmQfC97gmWK69BCpXcOpbt9GFOXK7zEM9j+4i/6iDrGWMOdDkhkSfpquBctMYbBhP9
JBsm6wZD/Ryeultk7zbmRYRM7k3OYjyIhQWf31tPLdNLGOSJNlt6MhLek+Td3lqCXetWJzv/UNLZ
TXrQ75eabLy1etQHk1Q984U26qPTxcmxp4dhtB/7Vj6NPDDbkqMG64M2HnAXJXj1+iRd2gWzvHPU
KFsh9yrioGZWwaBIsodKZIetQ+DDljzS/ZmGrG6++yWCaZH737VyMZNh4HHxR66HuSWFUvKu3W1M
yIC5ydpwLoc0Sa3MORYS8PhSNntCKz432SHZcYyNhO70SXpafrDdxognjZwfudovODusqNTVlHhW
Lm9dz7/lyi77mWv9dyHmIjHNihu7L52zM7XNPphGH/Ocgo3fp0D7xbVW2m8ReNfeWXi4EGZbsv+l
RHAl0YXFkoiDUezKkRKMrKvEynuI+vdvy5P9BwUb/4YeZZ2M8zv+RFuF+qiMkd9jMdcfPGg1m7Du
vSqXh8l3fzaT/lLTxjywYv5NddadWoxTH2Cvnmt95LtCW7UIEbrai10bzz4U0F1mzumjMSw3KYwb
A9J9z2EwtOr+Q7R2k7M2e8UXOuh61n6xni1ecPmux7z4PaElNWt/l6qxuW4VVQ8+jmiyUVHptqiv
/lyauPu64LGuSugGWy1vvFNPfl39QiGctDb2VcKr9eOMwjBhKYpcaDYtO+7REVysdFjCiSynROrZ
uR2GcgsRGb+Mmi90bGZKvaHl835g7/Yj0S7lJcWGGd/n7UiuoTC50h9j4h05zFs5xQaDAaYIVoUs
mEDdoMzxCbruo642bM0lFguRiSP2we4Cldx8oFOawK6Un1Oa3hhI5p9pLy4eNz2jvCAhrRWVpqjk
uTaGbseN3COW4Xs0WmahLSrrL+TM5qFeWP14qakdWx8hY2iAnAmLu8PPKxZ5zugbNNPm3ofSUZ/N
oJrPeVsSkOmR4Wz2znRql65/WcU2PM5p7obMYOtXTaFYdj3JYDGr+XEgJwiO3JbyjKE72+WMl4BR
akGC1DOfkqAMvvtdnu3GzGyjgTN9vy3EJ811Qdjj4M8IPds2ZkA9nboKYZm0zS9oN8EvxfsxozMr
bk0l9aSQBKOs3ghWTRefwi8tqEyZcURy0pzqdkKBmnlTf6S2Nt5skSGEQ1jMQxr0P810lrtyUOcG
ehT0h9II3vqJe5igeDey9dE7gYYRcevXKvH9TYVePato4rv6hoYMmtgiHe+R1GaQJYvhHUpvsA9s
Vogm64xUO5D8mEbLqN4XtRpxhgYTODKRp49F0KHzLNdPsdUkfklMGLjQpJJXmALpY18iausrT+0V
J2Uydtp2xWQZxMbWyb0aNus7MyFzN7njcjLuMsHItzmJK2lC6egz1JclUsjZXeKRUdNuagZ5GoJA
OxHyO50hfLx5Rqm/L7NpRM4wYXel3P6GL5nlx4alldO93hs+U2t0clPUCrwIOlrDDeSo1M+pnIbY
aBokdV46XCvwnPGKU+tRBib2PVKA/5ytcYlkUJrX3hr3udHc1uC9aoRmhmONy6NtvwxRgyT2JFGB
OJgO5h3AuDXyZ9AM9n5RWdCFqSJGssPLtvf01boUykkjdyC5DdH+J4hy562djR5IMSLKkffsXZl3
IbbjNpcUWeY+FV0fYqFxrqWQr0Xv3C0ZtnNk/1rztNafY83zlfZrrHpiPt2K1DdzoJQHKu6fzfsb
CZfnW2l05fNk6Svqm9KI0Qs8WdnwZ4PyMV6surm0nrNe6c7XJzkbQTJOzcfsDOl+RiFx6eZyjBum
jRxH2XL22O5ciiUt8OiXTgp2bytQIqrtoUI3zj1LrT+AWNhzg2wiWBGDmvbDQsz8hz+18jDjkEjy
OXV2QcuVoy+ed/BoDCPPEwZwQRi1eBpPmsFnSWd3PM3oSI7pXLrPVhaog/Tmet8qqt24wd32YcpA
PYNWNW8Uas4Py+/Hh1Wf8oki0FoeJWc6J5Gwf2kNzgmrno+ZBX1BskB6rt2fQh4I93mCgvYzw4xW
SwDON9GOke8erLH5objTT/WGbydou/oQeIPcBczKKTuXQrsExCM8V2brhBmD1m8o8fJYYyX5kycS
EpKPFKlGDXvRpjy2tWK7FbWVffCDL86r5ZW/7dReoQT1zt4vg+oVJgcHa4E8W+rbqwlKBlRGun4T
tRF8NMtI37KY8nOd8+aoUqv43ttoSTfI5hw7M9ApQGJ1e1CTEZctEPN5ktWvNih4EEZ2nQPHkrGV
UT+pSU80gVQKHLtF5MqdEhrabjaeR2FlZuL6mm7sR/DfZWSvtnZbKWrp67Agfdh2ppXU/9X0mcG2
aEKhr+2tcZv2qeQz7quWsjGCmVZelGUvuFEaaTzi9tKPuVWjIFW+rAXNuTCu5tpZ725e1A9rZa5U
Dwbz4rCqbEFozJIuL9PaLFts8SVxOkn3QSdz+ZvWGfaxNrTtVg8DnanhVd2xJ8Q7iFcBQkwsqALC
Rbbek72Vzu90EiwHKYm5xPy2iJahdJmSO4V3Ji8s37cmJFVUC8KPaUTNH0AwzVBfU21XyowWWppd
4kgCaZSxeTQLLS1TgZh88drxJDLNQ3/uqaEkTWtptYgWPviRBdtTTQriW1vSW9SNHM5mnzKyobUK
ueYCjyGZI93I8HwU71LRVRvY2/Zm6n85oj3OU9BGOmHgnPZNHdkMAk6C8CJAEG13JQF2PQJBOq0F
DVOhnRthvfa9EdnSVCHYu91IOzJlBN4D4SUX8u6qlU07RNPQ07lvK7SAvo+Vv+17+9rVONHzihsy
NZ/5FEd4vR+26+EzsZNi8kU8ufLo99gW8JW584dcwMZ7xr4O4J6n4FSJNh+Xh4zS9aZ8b4gdAAtO
QSRG7kB64VoHOV8Q9FdxxSx5Y8a4N8h0ZWWir9/Kyn0Gahmb9bLDd/Vq63WSy3RmP3RYqt8lUevR
bC+hm7s3ZxvaVzrDeS+c7M6Tbrnr3CWafQdr2mTljEZmuZ1d4bqnYCrdKC+Kna9nP5dM/LYMpS52
Xh4c5SwRSow2UiZunNyuvjG9wJLHYDEsUhCBga/2zj22y/GDc6P79IrCOfuW89Mf7jXdnAuyMPyA
Cl5HJEDraXMnPOPds6Ki0X8rk+Lbg6h24wZOvE6tkYGh8OAtfoiehHmHycRS2EjTreqxvh94Dqpy
fDaFIr7KsEPXpc7THf/L6so4L0zYm0NSBxh5fMyDa09YQWvKaO3SeAJ9qjLn5rCaKRih1IuImAT9
MlfvcfONa0AbP3XBW4PoK9JQg95A0rk7HtAv4C5WeH8eW3xlfDn10GaK3sTPQltXPBUNay3r9wCJ
2FQ7G0oj9YtO1euvSWW1CZq7F9tpEx8Stzk45zXIvnv+QYKQ2CSiIy943bT7bMw/GwvmFLQAQOzC
3uvOmz8jxhf+W9o5N6kZWdj3rEVH7dEyrf3Url+6KK9ZwScezZVWwE1stX538zqkbtitlcflXj8U
6aUXYg2HPD0tVX+jUn1A1EJ8feUWSZP6nzJ3lnhT9zM9uxHXgkGIfHDSDsyjUq0IcSPH+YIX0LQ3
NPvavinYo5WIe8OAFiZse2kfufW/FZCkUiaP8bxCX4DJu25xVplHg76fHjFudacNafAC9lbUjM6K
ERR/F08j6Q6zd2JUY4d273H89CD5taY8jNl4coOW+wxYEtVSG2Gi47yeI8LSD4vXXFy9Pijrickj
Zf9Cfm3LbZJiZFNLg1GMHw0zsPFUkWKKFh/B+EAMerU066FXHcJkYuVmxB4Rw7+nxa92QznyriEs
GOcABQRzNgZlxzkDj6YtN6yge1dqceZ+LYtPo9enXObBLw8ts1UgM6zK312fMrC3t/GqN6b+3JN8
F3ui42iVcxmthZ99w2Bkx61t5ocuRXAGxasL6YO+KnPitRE83a12dWsOvGrFREV2FfbWFNkF69GT
kDJGqPjZ998MHwlrEDzCuIpkHuw8icdnnsodStq7B86yX9L8EuR+3M6AJBc7jcFIBYuBq/G9M34j
c/iiOF/CwZB9og3+U9lY6TFzViikkhdeTtt5ZUnqpfpTPcpr4TBy5ZD/0ejrIx3IsV6W92HtL7p6
D8zh1khUdUyYULeRq34AxvBe5MVe0Ka4Hb+UDl1IlfanfBq5cFftTTOvudax00Dtr09nMJihXyPv
Kli66iBl64sqm6OW+4em37Jzz59bpiOmGghZT3Wmdu281/qLzZyKIsg++UGzT6s35g5hmb7J5WF2
OVG87cUwJyb94y4P9jNz0W7E5qtcekaG1LoXpbV/ZaUSiulcyHeOopCaA1sQaw08H15/y6lIV3uJ
lYvtebOeXOcNg2dkmJ+O+lEOb6xbaPZoB7kPBtyM7bae+zFqvG43+B+DrrFkN1BPjCw7uCXG5mHU
mLkhnykbzjT6yfcVNFvkt9V50ycv7Iihex1sZcVT1paJybYmqkz/dWZ3vmtW82Z7k7rKoacPMXHp
bONve/VONXxg25weiaGqdwGe5pPdsWugfok14RvnLq1e7dl4kIV27GV+f6obfmUiqGkaR4B0Xrtd
bOxyd6pxXEzeQei0oWytcW/4z8Vmu4kLPq7jM9DfKTc7m8b0HXc0Glatn7yrVWP5XOzs4I+OujDO
sqtnqxp/cwUx/fCoZGwxXZAVYrEs7yf5qPzHtBjXPV4XxK8lgw+OXzYaH5gj5o5ufnhe9DdPax6I
IggrzKLRICz3Md8CGLWQDLFFvUCpOo8ubY0kQdK7B+1safYxjra6eCTZU1uzrwNO1akwcFwPUFR7
Mc2nreemNfdlXqrDsKzBDmnIkhir94rBJPYD66wX+mPXfVv6mQl3/VpqHobGMTZH4gMa3Tgthb1b
ajZszfbvQ1NTZad8yZaDU/npjlF4cWhIOSTmeXAfbH11jzh+r7nuMMztYqGLW8cglzEL8pKgCZ5r
3N70Ms7K36UU05i46xY+mrRmpkRMcdTefc16yZ5jwDTNDLmorll6LkxnOlSzyuhDUok1rO2fjcD7
KPIsPw4D8Q5Gn2OJRYt4yj3gOvwUItb/3jWQ9bHOW9xrO2nVbEsN/0fLXwsds9L3+lbJ2DGXW9N7
TdIjzL2tqdD3nSfOtl/iJPD1OHOGZM4a+rquKUjyJrrero6zxMljizTq7OEbs+zXcUSC2t6dPBpF
YchKoYrWgCR56VMvYUrTqTX8aXzIqKNflUvWMs4gSlOvvq1F8FUv9t4wZ2zhfr4HkfeuKu2B6cJb
6ZQHbE0Ho/OftyKz41GfGGIFMwN/50Ts6LNFpTcNrG/R8oditHJC3ce3WpIegiQksrbRZh6cY3kH
IHM1htFMHJsUTfy1fwqq6nAr/P6wteUPoVKKRocrbC4ptZDsfMHJ8jb57KFHYgqxvGKFukLmfvNp
HjUm8nuy0Bh8gKja0d5jWCdZtkZziNPVFlHfyZcU0nDOimKrTsNY1vtgED8rn+2euENsuBwz/QXM
2rHZ2My3NcwDXfEAFm1DbgUPfNrGelZeNA8DAe0BawXSg8TJnYsTU7d0t7Sz2s8SyzHIuCrKbGvf
blsk3J4/o5DyudNyzFupRRvZWG9Z7RvhurgPQHYpeLCUkjFYXrBk49RvwE/MrF8xoN63cPKZyzcP
RQcNC9iuu5fN8rubmFpMbtFGaWkZOyh2RdSXBtQk5fQPZWU95sUyHvnWRNiPfn0c+64+ZdLiCOrW
KU6nfgqtwfIOrjF+T8XW7ZhhmPHSpyLWhnq3asYL7+NTnzO9YbQlKLhMI5HbyLp3YziW6uX6Ac8A
Q92iFpq3Xp6XSi9+ub0N9FaK/rS1GbX+PNkM9ZS5yyF94frTnSQnhRSHmliOcnWGo+b6Be9mXUZt
Sdx3jg4H3EMxRXc7QWyt64ABDwGEnjOPnUB8Jn2m/wLc+K7VlHl4RvbGjAzBtJYqcnsyC4gw/8jY
Ij0RqNXFPvOpm7/aTcIkqYgI4EY9CJn7am02K4x2JgetuKOaguJFTf2r8tLPatK1nd1vwYVqEZLL
yDY8x30XBcNdl6i715aeGItwf9bAuhyx0hVvAF9J+Z4659hPjLjRhjF0VvqTeV8vb10FHdVs9nkw
tr9GfIOH1ez1iymz4IdaBu29LZv1I9ebDXDTpBiFZiwEavnd0BqX7md76FzxqIR504BkMKflG/Ch
rL6s0lqYh7LEQH8aNqvEjW0Ev8rOikUwN4ln9vi4x5p6KC8DVAtUETXlOWb6gmPEruBoeObi3rLc
NuPa695cOCc4t30EB7ifk2H1t0PWBOp1XPv84EPIfcPeeq0NPf/OXqU/YCvvQwPrce3yMySkYj/n
eXf08tSJir7Aqoq4JfVy4j9wfTKXAstSWwmyw/ooRmXEvbXkx1YUO9Re5X0Qdm3Tqn+EtPKVOkOV
oIbgRBs2c4gWQSWBPWiIg64/BfpFZfrXyEBBaMZOQ0Y6Ws19XMXbg1B/NcNpsiws7s7LoANBa4kV
PODwt/5Siv5Lgqz/c1Kru1zwv5daXfJRTF/NP+VP3f/Of4it3D9oOgl5ZkwGVhZR59/yp0z9D0Sm
CCju0H9gcncs1H+IrRyX0Cq0097fBFXYCIe/8qccC/EWoqjAcXSUVvxz/xRA9Fcm2H8dP2X+s9LK
IA/atlx0pi6RyMRk/qPSyk6dipUgmTiehxc87uhrW8zazMM1kChl3DKTfq86Mb/26/q9QtAe6RtX
927Lt8pIkLkwTCidsT7PAzvGZMNDzEnQar7GtZWNTTLlcg6emoxB8nldDU3F/eCu3/7uR/70lzTs
74OVSKLkG/17yRj3lkuEkw+u8E5b/GchqT/gs9uQF8buwlzzsGVSTHt/4+E+yaWHlIhdIP+Vm32A
U1yXv3Oc726UQQcFAs+uoKLjzS1yj51Ning2u+xtrPv8yYVnbUVbO1XoIw3YdHjjxpueEagdgvB3
cwQAyi/vVYuJKNz3q+ygoQaVh8EclWRxoN+NvkuGm01hvPlIp0U/LfW9GfKHhSWlBfrYfAqypf7G
fHL1ED/gYY/Edpd7Ze1Y/ezgZcEkyjz4s4J5OOU2ti0urXwE1lKsaNCgKLiFk2ArqpFlqLmEcqNZ
9F8zNiTMMFAl0Gr2WfckmJ1XUdCVHEaDhxN0N2TpIsOSX/KFXYf/7PoVhVcD4HtKysG8D2/YRzED
r11jOLhBpi27yV/6C4268k+O06TdHvfyZlIkVd0vP/fkSW6Bcy56v45KrPr9EdhR/1lwZtnoujKL
H5ImZR/6MFK8KID1cJDYuT+dbRmfWMla065azRxEte/PD+QIooml87xDgbRNc1ECeHrGNChdt1BT
aBzgORnFY53Plh/OqD9+pWPfj8yEFutPWfbBwIeollf2I7MWVZYwf2fmnWMqyh5VhNKKBxqjwnxs
18a8yMVd0GhVLW/AwnfMVJjFZOcVeh06+h1yS2ey3DwmsvCqBpJ3dvAywbjU3FuhsWweMwuL5R77
z9y5+AOrXax8rd/Gfj3V2c7obedbQ9X3M1/oASNXEwLFFdcmscWjmtLQhAZx9/FDwvDqZmVg0QuV
JUB31scNv8gYa41eSNrUGfmBpgEO3q9VMfdn2Rfbn0u38jAHqY9oR2elNOx4EPU7n2Da0MXNi/ii
QBNecqdMfiogU/w/G0M005GSSNKMdRjrh8KxX8xx3hNhCuZDK5Vpxt7KhRNaaQUTZdOFane6Sina
8lxVRx4/rqCFFfFesyemllWuMdKttnR59227X5K+9qenQBpDG2nzOL6nheHfDItJzKtlDsUHwWQe
tjh/Xb7bsHFWbiyN9TbB1kSfYJZ0xVFpK8NyJv7dn5qcjJ+TJka6NtGoQ92xEd9nm1/92ThqvNak
N7y65hyVA9ZZ3obAtMKKd/isp/3yoxaZe3Jqu9j2mQ+apfH9zxFB6nDYKLFf1Sj5XSP/Y/XRduPP
qoNMcAwmlmS83ogPTmZXuHo86Kx5Es9rjB9qAmgF4Vz6H8E0zWgLxBoAmO66GolEMONfQBXt3e/q
me4zZcofGU5KT8Ue3rOScjYsdVSAFuEvDHLljDI0789hqqBMzfy8Y1+4LUx1zRuNZHBQ18TEt7PB
1ji6CbZHD3uf5MjBC7eAAXMCHHr4YTrl8O4A4SCTodLTU3bPN9/XugcxbbLsEdsI3i2M2FxVr6NW
8i4rFwBtjJgHCtRIBIxip+IxaEjNtklSIltBqNoZAAcDtanB1yuZ3Lf0X50z4sCZ7d5WIEt4aBCK
9ON7yckaRKWZ3+E34LyaCP0DI8MRXSotrlfXyZAjmSXqmzmkgP0DXmjR1M5d71ESK8sMJ+wYlN9E
MBZzZEz4qSJj8JvmHOgKm6xwRuBDtkQkEq55SlnVWtbELJNAQgairpEbT1lq2NkOBAAhrrphEFPq
lh0AQIBq/8bdeSzHkWRZ9Icm2kK4h9imQgroTAAkN2EgWAytdXz9HEd3zxAJDGA1u5naVZWRkRnp
8r1z7xUOVhtGFm082QbXHGShkbQam/RF5wyOi9IuoVdM/vzwbJp1eHKtRuBaiB7ol9lhebHW+7Tv
L23W8+yXHYVcbZjiNtVgv6VhgSIfz7fa9Oa9pkUpV+fYhs4vzXw6BIMJ2EPoxfiMvRzu0WNbdpjd
DeJF4qFIG89V9xxqzzTbI7vRF6CN5tGL7PYwVOn0EE4WqE/SNPkdqZ/ujRMm5p3pj83v2i3Mn0Of
j/UmSSwc5Ji90I9+0zgpp/mE1MFQs5j+rd/a9Tpl3e7Yr8LgJsbzA+wRm1sqJIyuRVL5+KG5Zds8
T9GcOOu8w7Js4VoT4T01JQTK0a3TPkTCiUkvaGbJYO+RdG19TUNKXBDTW23cqW9/4Ogf4+tDlZuq
dJhEI1SMTF5ClBDjinDJDrcUFG4xyGoqTpGPIccizah679tuIqVGMD9u6ReOsBGBZiNyHCZO4sDT
XK050BA/ETDEVg7uJe0y7aJmpqMkZHJp1oV3O9RtexoznciovB38W26QWEWRJJWaS6PKCdl9PZ/8
rXPv/1MhglLA/c+n42Na9M/J+eGYP/JfSgQk+ehylBiboHYVOv6vcFZ1bLZUVgFnZwPjDg58/1Yi
eP+w0Sbw33Dyx/lc8of+dTgWDkoEggRcjjxoZ+ks/Z3TMX+Qv+rNsdLkr3H5CBJnOwy2X4+dL8/3
UR4Q5mr8R9NMCX0cmGK/5nz3XS3XAAye3tOg7VWztjQJt+Dyb9PErbFz+oX7fbCYafE6fUd/gKJe
vZxeW8AatdOLWfWFJ9Uh9lWvuFBd40j1j4lDHx8BVJhJNJdlSaMiU/1mWPyMDg096AGF7XJSfWn8
cuJDL5Lw2+D0dK3reJWrPnaGudcWimDEIqzPIW3pd9Nn6B/LvqGqrbrhftlql2WMkfuCPmC1kc6Q
bU0dgnmqKMQImuq1/tjzHZLgRxo6Gyj8lyHOb73kNhSPpWrMc4Wv1lI162e2DKo24lepGvmC9ftm
eO3u14XZXjuq5R/gQHOPGHm+c+LQ/oYpEGwAQkJQVgUMZPFg49qE65encIJYh5VB8tvuS8tdIvsd
uKtrDp3W2N36CkmoyJPfUNuw15QXq+2Ao8w3T0EMOOAbyx5wLhsH2AhX32Djoy+waZmvcyiIzimJ
oaX9n/ZrjFbHS8iz4ZApdKJQEEWncIpOgRW+TYmkkS9GIrtVi1nBbe5QResVjAH3aCx9AbtVAGq4
VmlwlVbsBh30uwGcw4z8cDkqwqPLGr6Coj7sAO+xQpEgpQEIkmUlezbMg8vXjhQ3AgN80iQkiaeY
kq6gEo2mNr8cTYgTaQEsDopCGWxZLyu7sR9ihajogbzVWq4DWuVYl4UiWfwoGhcDyRBkdirSBduh
Fz8u0bFNmbVlC9b2piJjgOSKZ1Bn+lET7sdxfWdrnXk1KLCm99rf5Strk5adcZMpACe3i/Zq5HOt
OXE1Kzuf9cP8yuzgZZfeuwrkGfue2ncS5Be9wnwwveT3aMf20RicASkKL66n0vNkQQghaevVnh8c
eoUPlWy/GxMqnm4d8fNljG9kBW7kDpW6ktXsLOZoDnvQSXNjW6H4UVr4QjXh5K3CutSvZoUyWQg3
aK1UJm1IQKe4cKsrrnnQTy3mn/lKi8fvuTlix6QwqSJ3IKaQgRirHopK54/g0hPB/KOwzBaNpQv4
3dbZphGGTb2CsWpvpCOtlM2PuZinZUJZjzMjABeXH2C80XT2ncK7NNxH1zjM+Q/ZK/0Vw4GZvQkQ
ptCwVkFig2FDTryCY4FV73w/0o2Fo8CyOi2NnaHX1gYziO+Dws9IZI6XpJ4ih4BNG18pNV0Ba4ye
Zy/WEqo+Y7cPFdZmKcANXVGzpAUC/lbO+UUIabts9CLYjLP9gyIu/la6AuY4YHGxMuNwk+FZdcCE
zNuxEbOrvtJ282xjFSpA8OZEIzVUYXlUdutjFkX9XlfQXqjwPW5q/UEqpM9/pfsGwzvZMcAfFyfV
OwACzF95QFuhgd1gEsKicMFcgYNImjjVWDD33hjUy1QBhhIG4+CSsXjUItNcB6m4xPr+Siow0bTd
+wZSUYsaavsKXnSEVl6GCmjUIBtnhTiWsI4gDNHSVfhjypTm+AoSOQ59t0px7CLGAmCyVuikpmFX
YBYFv+ArWKkQSx1hyk+hsMuxGSMdQZNzzF+pzBo+0+dwCXgxoLhnI7pEjiCYE22ACFPBnUVJTuZk
67eBEf+MzK1AyLSeHHOjdeJHoG1tO4MGV2dDK3E2Y1n9FLgEFhtuq5dT2CXbEF+6eJFrkXZvoq28
sVw6xUMJ+KzhIOp4lAZ7itM6zekVDYByHda4efXlUO9qDAwpIQxPGuKkta5nBBhhzkbzWi7I9VnW
QczBSUAbO9rKMpP+QE0733U2Hv9dmxNWNzdH4UY3hJuCjMoe3thKsusu0frboYuCJ92HYuxM7UdD
pRviW7q3qPktitW5Qse+5dLZVebQ0t42vf0gvK0t3L0uzfbozPHGCJPuQhucndOCwQSafnAwUYSr
DaaS2B07WgUUSjYEc+zRtv4my/dWmkmC6AdMYRqDZx1j5bVmDMZ1HAH9CjuqKAFzaq1rd36hJMKp
sWGexjadVXIdYPQ492mJTovL9G0sHYEHZDWVv3HH+B6WfYCcOjNPIGjBRk8pR7fj8FeEaQTtVCPc
Ij1Lt7Opye+RHVG7Lrk2a7YzcdMQh74M3HUB65kuOtYqwBe5L9jKd7HrVJtgTioOzN3VONXT3snw
6baMOybZxqCynyzNKCFZYb42cAK86UgB82xYt3Vh9tZumonqXXDibjZuj4pr7LlQb+wSDi9Ki/C3
1/v9gzToy6WCPDEHMOC6GNIfRQOcEeiBg0JqsHaw2b8RyKQbN/RqXCG8wj0mpS+WObZpy4b+60Fz
G+2iaeFLAaUQQvuaL++h98R14HXlLT4vzoJSHsAohah72SY6/LtnY9jV+lcUaOxNVZHfN+MwcwBE
m2iWc58dh4b6Sx1rD3ofcnUvhmEzTTG7XTvTfF/okZgfvCCKuUG4ZfOXcKeZi/JUmaua0/zSYZ/g
timdhaO1Yu8px94019rHeO6625jaOeY50/Arx9QpwVZJBIdYT4OrLE5c+sOI7Yb+0oFY34jM3spO
15FM6tVOR9i9ccAcRBweZVmIX8kgeLFs2TtSx7JL6NJ+3TVc6HwduKTm5aMbSm1l06z5NyOg6Lbi
kLWCN3W3feoGPxpt5qjn7kxYpNGcDrZD819oG7si0duitVdKugvcu5Oo21Vxvq29+NChzV1WM4v3
oFl4u9JDlSWWqsFk7Yu+FFAjY7OyUgt1UpdeginhAQLLnHTjHqiwvJvQs8GP2XSisoGLbDC9aOTf
+pRLiI4EkZtup/YQ4eBLkumFhUW3Ewff8W+21lJlu0Y5cecjvs7adGglVEvBQL7oZP1kJPNV7+A/
XXDntvW6gWWplzM0AcYezx51oKWW9NqF2YD6FNWS/JltpoldOs35CmMboGPvJaT1uwpjBjFzZBNl
nPvoznsXoRsgfB9+VtqPFsFOxBw1xiuXrYwEljpb1N50P03y3vVr7v68ybExrE0ai8u4Sx4Sz0gR
7/fZmnDnuyEoDu6UlhdRfuNNYInFLC+agBbvVGQ1FTWa4u2kZ6s86H/VhjlghkGtSNeoU1gp4Quo
/gKH8zc5BNlOM/2Xovcepb1H3XiVcexeEMcar7GYua9pXFJgPlhVTCoP79hPW4sJwyKD3GgxpPBR
JYVFIkz8eTkREyYCQ/Xqt0ZMgX3mLnHjh+2vcBgPY9j2GJ9k9npwwsdWUPfRux/Ackfqvb/AOH/7
pLsMerwNc+y0S0K+ahi4xZQAYyBBvPN9nLPnMssuNd0uN1bPwbfrkUZNLSC3nu1FYG7CDokodfBo
3QyvAFJDSHQi3aPHb81toF+WtpVsgv4ptMhHROFXPc5TsOnD6DqQJEpTgQWRo05eWOlDXiAuoszy
GDgmnjqrfmQ9nWTW3o2ok3wj2LUYIuwN1EU3Gqa+2AywbGo9teafWmud+hnDPdRX0aXGTMbfb182
/Exjt63r6lTKyFwbLZq5LJIgSml8ncu8hjTO5XYKAxHTJTS9byW380WTaebvdI7lj3T0CY/Tluh4
95z2VesBfRMpvQuaHngZlNcJw5C7BdoTYqwhJKj4haz+Tv1XT9V5E8DgIv9ilJtCbKzKmddoi3sO
bzlt/Rp3EUKZf/Lt9hgNXWV9a68cu+lv9D5xH1pchvgwRJk6tfQ5FM3uutLwgE/4a9F11IiHs655
MtA9Lh2vVxihsQnntLjAZAGfaklZ2Zm97Apk2X5wE+rLHFzKC7NwCliz+8ka+dhQmq27krDoTUw+
g0m/Om6fSYbCG8KFEacbo9vTJZLbRUPrndSN68KP9iXOHWBgebRvQBWwv/g+1WilsPDHOjnp94BW
rEz0CjbJEKzbwb2O8AY5NALhAp1q44ozib2Qw4AFhDVu7LS4mpwOC+yewE8MXhuyPiGXhLXr4xRt
/jzEu65yb9kC0NzN/qEd2gIddTU+CR/XemzG/8q7GIUyevWFaP19P+Qc9GttWAx0ojny1yOCVusq
jJr7tkppdJqtzXQuBfMk+pb2hCTMGf7MmV37N73e2t+aiQaOz3K6cjTRrEOt/ZlGEcSrFfC9UsvZ
eNhkNGNxEmn2mOtojFPP/g1IfzSL5J7dcJVH+OoxT3euTf27Nm39IVXlxI6M3yWu4xNIYcamKzyC
5gc+Z+lhaDG08x3oGX3YPH2Gr8BgKpy0FaEtHCBcpJZ6NJsvdKoucm7xbQRONuTyguyWfZ5gwKYZ
LGGBWwbrQJbZk2F7yK6EsW+kBADoSnZhl4U1dh5NI4iInJb7pHCXVepdhiYcW+dZ4640MN53UMpe
zKF23092iJ2qvEpdZ80C5itLE3sxpZIWh+989xl97DV2elUX9rTuI/OlNbtHDkY3Xab7t84835ky
OlDw+27GlVghqdj2mTRXruv7nEpi4yI09Cc4J5duQc653DX9NdrJnKtQ8Vh4Mx4nYahfWTYdJA68
6QVHzhLIL5v2jVUp2LLDgF2CMmPs1f1C1gG4yzRFxdR4qbubci3+poqdV9KhD+1UVKUXuPww4svJ
ec6zGb9zW/Q5tyHEvWac+d+0ubeeZnQqC1S42gGeeCChCKI0DrpC5aDMKF0yb1fXc/lgdswxP2ss
uAB7TDC8djhgTr1BEEA8ocjwMvmUaekgNp0XfQvjlqLAzCpNFoGJ+7ajT9O1XVkTp+08f7Ar8aMb
m2yHZDPbV4WJILp0TfxPOBrnWl8v8R5HwAPTdqlFQuxIu3FWTls4d6bu02pNCn3HqhedcmnHG254
2rU3T+y6TutUC+mL5rq1zBwEU9eeBz9p77rWy5etaOVvLePOl8wT/HAMqVc1Qb7VgxQvSynnHFUT
zTEw+uop6jESaPU52TEZ+xsmlElbyPY51qFahb0UmX+kC6HB3FI+XttlXt0Twxn/6Bob+mKu5VaG
Zswoa7T7woPfdrkKLM2GO31d5nJtZdg52InvbgLd1y9wo9JwY4vSjWPgCL3A4SK88xTKNdR2svRG
ozjAZI8IPhv7J80O52AgQdrzFgk0COmkoNPqeejcMBF7y0rXhLawjY+5yFAdu8grFvhl4kITmONm
8Kx6gy2ae0iS0dWXWU+ubQP4D8s/Oh20bmLcuCHCkt5xNfJP/aY/pJG0v9tTpl/VQdsup16mK6dK
qn0CyoNBvdHszJx2bBYl/sYVZvxgi+C5onZ3NzrTs9So/hXC0S4qL6x30odVxEYcv+yQ5Soh8UX9
hGJN3Dsnv2JlB92KJvFVxgkF5SklOn/eFXRs+nZGWMj13p43Cb7vrQxPcOt4hCIZhkMyfsnOcfcc
8r2V5sh5G2mVu5VlWV6QWajvPCw6vucVEds5Nhd6ju2/FlicKqmlabd5E7YeIpEs3Gt6E21rTXgv
hV6U0Hm19rPsJmJLC7O7sOuQuJoWX5gHEk7so9HQNI81j+XK6Udk7YF1P+tUknrKM5D/dYAKnPoC
2z3K3AwwrXLGHpf+oboTZuk8sbykT14vI0xJfOcaU7cQKUdj3eP8ySKQKoFIjGXRblaikRz1CO0k
GKp2VJqSTMlLklelCT1MVCcEstAykkqMYihZiqUEKqOrtCpgbly/CiVhEUrMQusTXYtQtFjyqnbB
SCS+cJypuMUopbgXlGyoCSiJzFAI1DLQjMG34VVDI1gTjiG99GQpX1U2YJ4obixavYdUyXD+fmPg
/xwQo6rg/3PJ//E5757b7o33kPoT/6z4G47+D0xvuAiJV0MuZcL874q//Q8J8oJht62K+srN/F8V
f82w/oErsSNpRuNfarIR/lfJXwOjMaWhXCMMC9CGNNS/VfPHxuiPij+W2DQWbHKSHTzTXayC1f//
o+IPi0EWEcP52MvRfnJ9MS0rTRcX2hTm29ZtS3TYlnVJKcikdtvFhzpPzGcn47hJhhXScXq/V2iX
5ptAeOUKUGC+UW5HF40rivUcz+3PP97uB+zLW8u2f35gpjjeZhb/2OIsTi2Y9aiUYdIc0TOijhjn
ed0Xpb5irlFmSMN49fnzVE/m3RvC4VzCLUEhyHMb7Vg1nWdQoGMfefoj7dYbOwOAHDNqU93oPjFr
i32bp+QAOAj9km5g+RDYaMS01hel1l8lLX2DOMXuzHa87rIfgmZdt2kFUOo2CxRxzkZMwiGLTXo7
rlTTF86cbw321CujsUSMsEG3X+A7B3j15288G1yMuH21R5SoMPNZRxBCzCHLs6DoptQ5EvkActl0
x89fnfEWt3p9sCmkgQs5wxsLrbPfShsRsuOg0x4Lf+r2k2ZGdEHK6JB1bbf3WqFEa1q3K+j8bstJ
01YQyw2nr/orC+SPPgnPNx3KbjpVZdVe+/MVpIZpweFX3VHmstkCXViXbjiTi9PR9Z6kaG47tzI2
baPXO4wX241oEp96QNgtv3gnH/wYVJB0qpYSlz739ZP+MeFKVlwD24v5mExFt5z8dFp6Qzc8VIyg
C2dKR9AzYIZopCprTHl5zWxK1twSBQrUyt91eu/SeRnSJ25w5hWES//oaml6rQee9YUH5Zkvp/oB
SaYkNVjgTGLhKnr2A1qZY6T4MJlHtxqiKyesypewzOig5FFzFVrDvLTG2r7oMP44xuUr2ZwzxCiL
GHjsJ+PGKtjm+d/RBayJvKHCq3/xQtXg/W8S7vUj0rLkd6Wfqju2zTL65y+rdUElAgRSR6HMpjg2
T4vZpEEf0+v/5+6FM97H+OBHr4NgLqYQTIwu6NW+fVYKj+DpozCPfSU8MPAsoopvF+EAXpylkbmE
/8hO2J5LfWEEun5P4tdIT5HAlhS6lYu/KgiYOIF4RjdunKCS9kGLPOMJB0zr1+cj7f3Krj4hxkh4
QtA9U3vIny+mkbUkH9Wwjmk2Rxd1788bEvHKCwqC1bLqY/OADf+0izQ3xwnKN774XZx3A93j8bqy
u8TXVbK9vH1+h80t/kmOd7SMXn5PJ3vkBpwFDbfxXOjH1qfwp8h2VIVsO8m4qFKLvoITp4h5Yr2R
PzIvnfJVW1LRMNDkYcemjf6DJVLnxdND4tJGBH5JZjh0ZZMJBiJEBZgvXT10XiKuTd2iCwlDWjcw
WFc8nkvQ5A1xs6tJxCzR/lUFxOKcUMnKSIeZV21nQuhD9WRKezqKU4+kmozOQFYtKVhd8gtfULRn
JqARYqYM4x/XTZqTI0Omgkci3F+JZcPqB4NtVmjbJxdjPKEqyFM8cNvmGJv2G6+l30gFIiPwoHcN
5N39jCtIamY0cGYu8ePa6NOZniKJeskKAXXYUFuvY1qIAxEssFwYXWTwPMkVRAneFJ1D02IV+VEm
V2QhnWK7juDnO6rbwqAGv5lq00RC39ZUsqpkRopUSuoXg97WxaYys/CmRKrfImwaKJPnDeW9L/bR
s2QMJioAAzkEDAbvdVFRm8UfC1+QC/hP5E1HOxvxspspimSdHWHqVIofhTSzW73mO8+4mhwhIcJf
Y5iKLwblu8MDQSC6gwU+hQisdc/nhEHTi7CJ1jmiEkguzLnEcRoBxwIhTbHNAN6/+NLvFieeZ6AF
tHTPs7E2PluckBbMpO6F7hEEatimYZqsZEGckIsx/ReL0wdfTUhciSGCHdPG8Ont62WNjTU5zN6x
Jkd8YSFHpvtqcE5pTHxTsR7ZfL68fPDV2MY4OHIu4thoqc/zx8+Zc1UL/NH1jsksA7S11M5iPfkr
12GKPn/SR9/MsyzH4lUKnT3z7ZMqERrCp2BzHEqj2OmDF6yCUvO3PRuCUqeMX/g7fzRSJUYrhqlz
4LM5o799YIY3rxN5OT46mClsk6a2KB6lydFwmaW5zY4WtegFqzGfiTKpxNZLyIn7/EufhRm9ThcJ
tcHGpsy3Heds6/U9o2/qQpNHPKVY+ioNC+NdUlV6vUI2iUJYjplgKfPFjGTSSpG+twxCLMhzx3qY
WxkRIVWmvvzqg7071BF2oJPNAiMkQc+ts4FmWRndu8r3jjLC6XD0CLHyvXxnkG1PLimawKKPoLot
PO5Isy44nU9KFBraXwzA9wdzznMkm6uACS5DzjnMz+pXgYa6yYm0ce3FDxpc2QpP3FShRfITL2Na
GVNLM7vCU/HZBJTIAGuiAFbJ9TTjmwcO+Bi2+BvHlgweYw3fA6p4mm9cJU2pP1gmX3AVUZ7BKkDH
6Qw9pnIYKFNB3SNC15j/7TnMGCepQ+L1z6XxPJ+kQxs7lpC7OCOSEVXahbXoZps0CSofm9Gqv5rD
72cW04qUDB09hkdW1dl5prNSxNwz+a+eWW+VxT6tt+R+jggYaN3ui4Hzwe9lWfg1gclK0zZc62xE
m8bQmCEWt0fCRNMjyTTRjemTDjL4NjGw3RTsMLXTqPyZNZRLS+9q5F4A0frSsDJfBS2C32iiZZea
Mt16sZKIhaSRLTMfMSRWe427c+pmXqclFbuJPvk3a2aifD4xP3pnDDfGvcAvnSPn2eLA0UHvtCjg
mIdfdmT7P/p4/tX05s9U6OvPn/V+jeWNgeLZ1NsoBJw7o8dWblZDI7WjNZBym2fWD6znQmrJ1vfP
H/T+fsQC60k2KJhEHuaeTeqha9pskl5wKsIKXHUq5mdLTnAihRgHHC8rSTx2TvJmxEW7x7soMFr7
x4DT6owNH46D1198IDUY3hzr1QdCqMPtA+6RvfrtaxZ5a0RZmQen1K7x5NGK4RZXQrkcagcvy7hp
122lp5cYUBFDB/h/w7Wk/CLCTbz/DMIi+4AjP2cXbmtvP8MQxrHbpGF48oJ02OHECowSTfEX29sH
TwEK9bhUUCFCl6QG3J8baYNAKKnGCOaopSrPAWwVdcn/YthKbi5c5LjJsWhab5+S1QXSLDOKT22D
q0GuNUc5WTu80/qV0U1/ff7rme9/Pe6ebKFUveh6kwX19mlTbpuaW5fxiR2bXjTWspfD2Nn5kgDl
2riow1Zei7THs9HH1jm+m02THm1dGtPtgH5JX6PynB5Ss/Rue1crfpp5KXYAa5VTXViZDTWamuBC
S9k69fbzz67m79uBR8VCleOIiXdttOdvPzoBrJo3G0N8Qhm4j21ll+Y0D0UqDrpMX0wDBODzB76f
5OqBnsc4EzanjrORLuMwoc9gxadByYorQuE2KKZ1Ahl774u166NHUXPE0FxnIHCtf/vd0lwGmdUZ
yWkoJzj40bVXeGFJAmexMP7738qmi8cQsG1Mss6WydqMbSkbNmfOv/FqroqAknui7UITx7nPH+W8
P5EIletFRRCy2rG8s2fhBhUnStRxSkTV3bl2bX6j0eP8tDEL+N4RvfjL6pH2BnxXQXMibx5C+gK4
lyQJxuWyi7SHvuC1J3FN44tY2OIFpw3MpgItRpyPEKo2V90kK86BCLYu/RK36hVD0ppx3Yia2zyR
hWAeibhc5Glbf8fPnD4PCMW0GKyR9l1ft3Owp/0nY+LGjeFGaytnp/y408vA7sdLvQngoZC1EQOe
TbVtrZwUQ4jFGIfY25LZg3OQp1gbPcBAfsnm6d7Vw6jPy97083ZTxzrGosIuq+9aJkoH9CsMf+jo
oghLjos6XVeOWQAjjfHw2xgCi22r6jaxRsUUX01P+R5gNh0sMyxormutbJKVYWM3uJzpVde0oBN8
s6PYawCJWw3zunYccYeoHlrN9+M1BnvTAVBb//H5j2uphelsPjqMWWqvrsG5QT8rUJtWKvCJq8tT
hhdihO+hkQ64k/c01keJwhn8Y4Z79icFJ9Sjm/z07Xoy6BzX9V3R13CzFpzD08yZHeo5b/WN6SKF
W5CB2OxI2bJ2+RSUj2nQE6Qu8ug6qcOihPO22mt6+B1CY9fq7yI79l7wq6CUa9II7xejAE2vpA6Y
VRCj7NIJa41xHfb29FcWI0v6Yka93nPO3gTXSd6FzfXONXQ1u//YKAiOi0Fn8vokULG8yLxlG66b
DpN/gyYV1jlZFDKEwg5156SXJcY52tC2C4siPz0xJf7xIFv2pVcpI9JWs34isgxL3FoSuCBchSA0
I0v/3o60fiBmRH7F90INIEoO8ot4pm8EOZBQyCZcyUBAnUlcVfgV0G5Ftr37/Kd/vxJLg99coHAF
kEe2+/b7ll0RO6Q/lyd9NLWN4YEShEb/wucGAHUn7NISDJc/f+b7FZL6uKXKVi71Troib59pSq9u
vR5PL4PS9arCWWhjwsKu9XqYjp8/6v2+z9VOlRItYiB53tnAxnBbxyA5rk6BkYRr24Du9UbwtM+f
onaPt4OGp6iapaFeIs95+4WoIks6rFV1GtFPrBrdvQkJmF8HPl5nqOzxD+KmIXso3s+f+8H9VUmt
uUQL0i0cPsLbB0+GKKPMcZpTw9njWXdm/cop9BCmRjBUZ824LZM2XdORJsTFTtxrCqbeX6SsONuo
zvwvdvUPPw7zxuLS+vrOz95D27ccIVMbGVRpjBciyk5mDXzny274OaEFxrbNne7cwsg3tXSsi3Ge
+rvMT3Q0j4CDn7+cD356Ip2IInFINqTIcDay7VjUuUDUecKgylxmFTpfQpC8L8ay+cEE4jipYkrI
RKYwdDaYCYI3cLfrh1MUxcaVHvTTS5sAjLVeKto1jmtTjUVvQIJGQbRTxmed1oblIc2t9K4LF4SL
sxvZQBsUVbWudndVEKAVCAmIeunSpulWkqiOgTSGimi5eTLRvOvalK1cn39ZmWFfJts6q+WLH7XG
0mw1kOBZyeC+ONi8HpL+HOZUIhhqvEwLA3EQXLWL/LE2doaLPSgZcyePNtuF2atufgKCs6vCedNS
zLnIrabBfsh5wMQ1fshys6Q9r0v8IJJpk6HXp25RFfvRx+O1CBtchkhiXyWDPn5xq3jtNZ1/VqpZ
BjUznYRg++wU5inSvCVS6BTozvSYgqiAXXXY50VJ6q3rJgarcvUtjlwJfiGxuNdICt41blnsK1jq
GxNB6PdYdu3m81F5vvapd6jmBlPWtMiyPDuIln0XNqhwplMFNbgoq6g/dGafLtxuCv8Xj2I8up5B
TDKH0bOfC0m9hX7AnE7YJXjLUgcXHixsDDsLpvXzb3U+CdS3ovlhmQ4zzmYMvx0ZequDd2f2dFLb
47J3wuY0Db6L6XzVX6Fmda8Mm5PN5w9VE/j8J8aBQacsZCNFPy9ZGl7V4bjX89AKjBVmx1rUYtQw
bKIopVfhV3Xmd8sb3/I1Owh1LL1elIRvvyVhJWnbdK1+yhpv2licUEZMTyNlmFuLlZn41YWuOgqI
mCiK9MYDhn/dQ2ll3tWQB/UXQ/yDd85PS5mf2hKv/VxGiLWjxtwS+omaZbLsyQi/Lyg8LAbAwk1V
myNA9jB98c4/WgPALPipoQL453xeuThHJmbpoiZEf3tA2EuKl0Asgct9S/ux8tZI/bmS1nm6AQ7T
TxiTyhUFpfLQDe2VRs/jIGuh33Wl1u40nZgijvvFqsLz+Iul+YOpRneMVgTQhaTocrb3zwnNkASR
4KkOo+wxLlBtc7ryNnWPGOjzoXh+AGBkcMrgAG0xNFRQ6duRUWAZnKGJN07C6eYdrYoJbB1aWqZQ
nagVCVhJi3FN2F37xflNrWNvJwHTzSTLVafXjdvK2ZeEJ4EWT735hN0VmRK1ScxGrD3/3a9HmCjr
Fglfglb1ay3/j4V/GtOMe26qn/IyIRKEf33KdZEtPFEkG6spxz3Zp/11FiBy+PzJr/m3Z9/v9cKu
TosWOXtnixh2+ZWfkS91KmdiTlpXEyTd+BhHhLiKYqKHsSumfvOsP+cNfDlG9d2IiTgim27p6xnI
Fq4e+Gy4kNlMzBBaswnldqT/D9gfzPxNIvauLaeo9dWcT/Pv0ZQQc6XmzkeUYd0Rf9/vsI/prVuD
L2wYBmgQhetYv8Usi4MHUDLv28gJRsiG2P3WRyN8rp358dLKYvFklzFtVPBx7Tr1nEJbWHAr1Rdj
/bVi8uY9EbCGsJnTpy7oFSmvoD/3ZjftVTvOTh7iRq/IPTLJOIllMV46U5QG69DD0vhGo3WR4XQv
MMJ28hj1vJ+lxtKKmgmp5Zxhai0q4loWfqvlLf671bOWqfwpTN1c7Mcw3liQMpOv4rwfPVJBiDo6
aG0LO4GICo48wxfsfsa3KCC/qZV7RMoB5iVSI3WUok+zpZ2C9wpEXfz984Hy7uLG4ISAoVxsOdTg
8Dp8+wJIQSACw2qrB8cKwwPWGN3WkKCfyziwcyLC/KKACw+76pprTbwNhrRFadfZxYSBMsYxi8LA
zHdZT6GVLKw57bcBTurrtAfFXLiSSb8SdDuu3Mql3+x4SYHBmTaEPwXNqXbt1km86WcKKEs/d+qb
ZCBkYgV/KdqNoRviixu7mtZvf24qfvR5ATLY+Jj/b78tTYyyT7AXeej7qt4E7C4Y+lpBuPcjT1ww
Sop1JrEc0YnwIh8e878v1p13xWwYUyShqKUppxjEM59t+aLD379zo/7Bk8mwTYqsWhdOi7et3srV
HMhupw0JUTiuyWaMafByKOz4LnSy6eLzX95QS8Cbd0H2+D+7VHAYisF6+y56fYysPC/Gh+k/2Tuv
HdnNNMu+yqDvKdAbYPqGLhiRkd7nDZGW3tufTz+LR1XVkgbdVXU5wACSAB2TGRlB8v/M3muDWny1
lMVGNjemO4S6sJHIg25giYTtWX3Z5I3GKMFQDDBSVeewFOV4W2kzbvBClL9/SP+f0PAfis6b/N/L
Nc/T+l19IINN/qTY3P/S74pNVJloA/iwqBt5UiJX+Ltic499ZILOpJZTEr3kPoD5O8BM/o0LzWHg
vW/eHXX/oP/OaHBgm3FCcUAx4aXPt/8dvab262HxX5eUxf34i89gsgcn0pKB558vKYH4MdGmRHfV
YZ/tTKsIxopNFHlE/WfXgo1cWxgHaU4GDM84/PSw4gOmg5WfKuiu52KDPBPD48p6Wz2YpNQ+IVX/
MIZtPDD4Zu0G3cB1kvE9q8z31oqfYHK/bive5w5/iW1kP6gQHmSBkp6IlNpV0t142mutN9ZnLm7n
ZInkzpLsL13PJtT2bXdctw7ALs09LAQgPyTrAIl36D+7NP7oVmd5HZVe8KBPs/t1yYTXJiBQ0IhA
wlUQv5smSiAWCaSBVOoU1ES38HNCl8b4vYV2Qt5c2lT6NWp8J4pN0iWdfhnwRQy5P4z1AUjno13H
bwmWplOhFrcpK/PdDSHZhATN3SE3RHGaJDgRRQavmlDaNxYmt2qarwfgQZ9WupZIFgHFVjgGViW+
sNOVwIJEs8O6qT6MbNEO2Qh4C1ttF6L0jt1lQCogb9pIXAPHageWArRaQgZIhUCMrd/7MpqqOy/Z
6OdmOp7WFULAMNpv7dDjKLV69aOR87Xy494yIl2t+os0Z91fyo2Kxsh6RG0xs8ypBLkhowSdQ869
HJezp0g98iGyxSpbOi8EdOK16LurpYGrONo562shFp8gwzu88gZ2emeAhofhQ83QFBpDzgvtMYNm
GGo6DB+e0fZPmlBhOANB4z87x8PpyOMSxKAlmIbkyXgyp+ZBnmmuoLCizU0hcbTjGBaKuDQWUMsL
opErNc46twdB7PFOE7yZCsxGkogy2MMuQo8Ejdz8PC5YlXS1ux+UDh/0MF+OOi7ahqcpw7iKq7cV
YVtrobG/gtwu3+M9wTRWzmi1dDcHbOSRoXC1zXHpD7H6IYvExFWR8+61Tdjq8utkEn5Q4M1XqrTy
eRIwv4ZimiQCL4ujfPQzrp6y3q6lpH7csP0WO4VOXaXRHYxnuOxxOMbmGgrD7oJxBkPZtIRe9CpO
IdYsPVsWObI11DiINL6SxcB5Vy/P5qDroDtxrqbDHi6JeYRg9ekVat9Dm67xvSGRd5wluQboNz3Y
rEl9oasndbAjVjtwyeLWxNliAVrnp1TCrIE7yEgHo2DLSBsTrwNQvn+FeKQDxwArK4iWiXI27F4/
wjGYpzWaR+0o57YdOUI7tAT3HWaur2f0YB8jEx8SaZrJb/YPIUHnSbhVJ8jFtN/kKfm05+4ROojq
ksQKsbmUoUPzmlyWwc5BmRoTSwuvs5zLq5YULG9jUQLY3booJqR8s0pjtRKqfBpqlTUK4bx7OYgl
dU2ZDCoZtCSYIpRCJSsqVWYNUTxjLizDTCcwxhqWeyJeX7NsId6v3Xwb9/hBQhzhk1BTuLMCl41n
o3rQB2BjjWGjzKu6FFSiYtqhLY1XRo/rkYmzN242XBgc1RFaliyEtVJxAss0qiSQ3QlrMB6surb9
gpKMHLyS1dXG099XFHEBNeOIP7HnVjMJiCvTzVUL4vQmDDP0uhdqzeYBTQmEu3d92dY7SCzHWGux
EpdW78ckybnOJlvkWI9XTiI++ngpDtK4mbZnxPEXpFfqppZ/M+uR0T98LOaErprEo5tN2+NUWx9z
XJ1LwmiARyUm5NZOC+O4ey4XB4TJkkZ14RC+0MkfG1rLQ2mZRAyXeRzGEMDKflyZ/k3iIrckw2ej
4XD78HoUcHERUdrfRT/Bkykx5LL/uFzV9asBRefmrEQ10GdHLcksbD3gfn8dyP9WbcI0hn/+9/53
PhuA4lmSjr/An//1f/8aYOrw3Vy9V9/DX7/Un74yDNG/vbo9WvpP/8NRgq3+dvruxR2pEuXvrwK9
8P4n/9Xf/F/fv77Kg2i///M/PpupHvevlmRN/aciZO/N//vK5bIhHWemPf79ix2/IDLtf+P3skWj
AkH6J2PmYOr0a7//u89ENcFH8YuOJlMS79O9f1Qtuv0bwgaHUY1GX/KrNPlH1WL8BuYA8ofNmpi2
7d+rWmj5/zwRYxKmMDUHVqrLOAGQNv1l6MniXp+yVM98omrOEgnSc6Dj3r3Ni06a3WVWiLmg8LiR
2AO6MmEuARSA2bNwcl8XJLDkESA4eQj7KbMbHKfpqMIVsbTnMWlQk9rzl9bDxBjHvAvlgT0YjR7P
rmE1nmRGIF7TtxdQqOOXHG3bgcIov9vmGrlxrV8yxHYOZZEMJ3mw4WpU0o/aLiuDQXFvDu0XkJdZ
CzGxEftYO+NCnCGqe4VTsNv0U8qjmimyOj1uUMKvdCMefCvRFvnGIOut9pVkRsSby7HK06dbpPET
gZycPqBQq1M4lZoRITzDXNeXaMcbhfRJxyZDQ8uxdafJolW+08XCChUEjxGP15Uls5AmT00MWATZ
JsBs0Ctezmr3NIpK6g+qKuI7rI0J3pjViCcvlSzdrbM1OyowWWLXzM0hMMgTukZJ84j8V322k0k/
r+YAPmZxFH4zEYlLLKhT8tMSlT1pbATqos/5sN7LQhgZccwy5Iiutq7LuSoJbVhjM8CSGF8PadV+
EJq3MAXZz4nW1COQC/E1RMZ0PvWJYzwylLVV4LFdRRa2FTO6lxTjdtBLjN7sFJVPmVPJNwUfjqtL
3XCK2X5SXRUq22bZwRw9TaCgjcoqz/g0DbK5Ep2Yn87o8TzredCxugSx1xfHfOJ4yfq+fgOwweGY
kO7qGv1e5zHbu5hHIh7TvJeux6I1p+PixPMFoDCjJ3xTf4z3Fz+ZpoeNBwoNjDRo46pq3gnnpkmI
p4HWiVSjGI38Te2HlLATEKAYpi6LeRVYWxmlk5jqZNE694WXFyBmCVjFcSetRKfUlUnaeGJGs23b
ripjaO2GYnLRWjnhyDCIKJdGhEM1XayN/ZyY0CuZ4KFll5vRNeollAANhkwu/aQTlyjhNUozQiMa
K/eXdjEODht6v6D3d0ekAzUgxB7zrS6goNmDSrScZEJYUG9NEoPPXF6+1jOsLQsrDwrcitAYgWdL
8obmtN6I2dpUP2u4GshrEIcWsbXf6XO4mWgj9zVkiNWA2FaAKv7aytmRUv68YH93itsFCQpZYZAV
5BHztLa7vwkKHk8sm5PA1CbpNKqYzGGS3xup6A8oZDt3nEpiR511jIy1fFJGlnWjurmY5/Zoeh23
vEQmT1ZJAlLF0Cb+au5wCjb6YJARbzL9B/rSXA8CzM8an+OGvJhmHpeQGbWX4FpGvuE6UvnoyHX2
uDRldlz0nKho5dEShDHPHbO42iZsKunVPUSIbJ5Uy36wt1Veby8fW2uRnzH3jyrQDbfvrFthpS+J
M5eXTTdyhVRb20NI2GNp1/U2xR98Q0ShOCZVQQEl5JD1ufkxIiU8JAzlCQnpYQUwh446yZafSOvk
Dqxr47G3lYoxQWt5WNbhTXK7/RhxDR0YXDEAmmle1ahK5GbxzSKvParOOWyHBtxmnF1tG7c6ZAkj
JlQmX/U0AE9ZPoqtVQtXnYYWbB5wuOva1nxGZ2dwh/HZZF+ycx8M0svh8mhA+bVJvd1mabuFTmx7
4G++p4X1VIkNPZKUzDyUsinJrlDNNmoTS1wpGRhRLVbMCzwXUdmWqadarR1MajM1l9kCzQcEc+Y8
Ga25c+Yl5Najla2dK9WoEXjwaEkIobNztU5XAviu+S0XCmPWbVRfSYayjw0Xd7AunX5LDhu26mps
wWeWffvUElvHgzLlURsaPEXtoGqhpNkqTRk6tXRwV6tU5GDpATIsG5s4XERpiFlAOQLRwFC9rQBM
U/abXlM2oArHwXwHcR2HEPz1PSnGiKyGYRzh26q7WQ1pTzqMpTQYDGUij6siNGKMneogzy3Q0XmN
OfigOM+FpV61ndOeMbeTw0D/cZfMkn4GdxAHcBdpmrELnqF+9X5Cvl6LB1vS7hAlczjQKOuGP85W
9maKzbru1olIZaMipMooYlh8XG3chpdD0b8s4jiXvHLD7CNNqYO0MbNL4Bs3DS6YoJf5s3E5bxeF
pJbX9oKdW+rjvve0Zi38siC0vDN1FruTyV43yc0xrLlWR9KPeuRAz3WcSKdUHpobhCFGSB5WfLMN
PM+YfwWo7Hx1oivTzOacdYzCq4qkbYb1Qa9X7fXUQoqbwXPNC/O4kuMOKyADxiQQ6awFAvjQOQZf
HdYTixLEn+REK8RUDcBxEfu4lmXcZ2vykdlC80CzSdFgOf3BWPHRKZsxw9gRuVMGbQp4XOPSE2l7
hVvjBttGe0JgNB6nVdLv87L7GQoFWobSnDFuNp9im4CqEjPtTfmVZa/poWsK6EpceXedxA/t4ou/
r2ecRRtzvXNS11JoDSpYMTOvzpbWyDd01fmJhng6liVvvFol3XVeV+2NVMq89qFSPhS7o3yv4xnT
HGmLzO0vM4LKnFo0r6rSpRE9I9fjpD710obKq0FWCVecwNlBN7gl0jiaCpCvE2y1247Z1z20mORJ
wMOdaJo8dVlGb22W+CprC2gnzHvcbreBjqZ5N6/t/iWnNMI+mR3MkRAGRzOqo5obtU/+Qo4tX+pP
3bjIXqcPw2VtpGetWkijkFvh0aS+k7zdPlgEd9wWxdJemMTkcvPX2xFqHzWTki+XmjHBMOJpeCLU
po/4lGIvqwUOFZ5Y9jnWW1DK8npqIFScWSdIHGKmczRhBBwJ9CzRXqk6IBeB1ktZHtvGesqTOmSL
tZxmpVe41Zz6xkLVFUDlBSeT1tbjsjjLNYA2VC9l/ajYtC4M6X0w+cjdONfvJBGDLknmJmpkp7no
ea7c21Ci9hRv0rBJKyH7FXbQgE/Myl47TZcYoHB7GIdMZO0FwID6fhwlKWB+ZIDpQHt70SJdbvyx
Lxa4EXXZ+qbZlO+FIZOq2PTO+9Y7zYuyyNmlrW72chyZlASSVm7vy6wVRMyIYXqD+2LcmevG3Teu
zVNVGfqNmBybmZsxQKG3Hpn4GJHGcX6B/oORyprKt5DGmV60A6JltvbJ62Km809BFEcw5UL22Y5y
nrKeLa62qeqiDe74D7H3890MmP6i6IhXjyVHBCm//VVZU3eCZpj+oEv8zqspJufGBGA0VWYIbmA8
yxjd7kbNGMlJJ8FQDJqq+MyeDBTjWpx4ZSOpkdBnKMUbfIHLEZi35JulYT3k5f6B5wtPQZkQSVfo
teHPBOuGNUQ3oueMvuOBKuX5MTZsGFKjoZ2sIb1as6mPdIvBVC44uiEgbSEbB+1qQ8D2WZiE940a
7WU9bsMPN0lNFCIg8TDrILJSWTr6yexXgtetPYak+B4NHs5NqZlPYwdPnuuvJZdu/MitOTmuCfVC
bpFUKakmq2D22i7VIqtzRnoh3MBXVrxrgAp6Als3MyyxH9HZhI0uH9mNngxzZhrWWPEhVYf20C7E
zW3FuZqAYyYCBVA9JffdSBpQk15y4NF8qDrEvMzHrnyerZlgeCiLxte6DaTAMlTZzCBW4s8tTs3D
WqM9teUJFsX2TgL1VVYOZJ7U6hC2uSSHOnUl4QkyozCCegAGUWOrVjDocKCr/kAZkh1rRmt9rrUH
25qSwOYw8cyp/mqH4QVi2DEGaP9I95EEEsygJwm6mGuVCCZkoZ4Iqq79ctmU63hO4mCdZBIbLJE/
Y7NjaJc5Q4gV2IkyQpF8iP7AybT1Q7OkHM4SYYFUPoBw2EQf0k35XB0JdrDi+FDzQCtO5niwdaSu
6xJ0BEGGMkUHRCNQnuC+T6S+/yh5e+pSGJ4xvYQnCaC85EjER7EoNui/pPerYi5PY0GUJtxr5zSB
+UfmS+hQk0IP2ba69VYV2A/a/iwyFOkkrVzlWkHe1AxU5pygj3KRlEHUl/sPJRU6WY8rAeUaFv49
3lLdyCbvJm1Gm07jslZ2MlA+ABET4/KORTO/rCRJu+aB/FyPXX9PHDQCpVGl4BIgfSyhR+QQrD5/
iHO9HDt/pko+t7znbu+MJDQRQW1D+iOxY72ZBtuJmkV/KBFSc107Ub9nZWqThxjvSMRryqw4J90L
NO/IU8XRJPPMZJ39oj5Dt4JS6/ZJAkjUSDVSaleSEjaJx2gz7dmXcP1ap/6QOpNgMIvUJGut7TOC
ofjatsWrbaZVBNnkxNQHi44WcPIT5UDQdj9E2K/HkKbJgpaiNYdYN70Ndm1gSAppzbrcRSuVv9+r
Dl4j0T4yFJzQvklL5Awjjsg0fSylonxzkktSrpQe/9Ni851ArdYFw+rRHFQvzlP45k58x1E/h0Lv
zsrCFx6Qvwo1jpyEj0SZCcuypKADSG0o9aPR5Zx0jNMoVbqoYSoayAt+qt4JF5M/pyrVodQKEfaF
9lTmJE2N+VIcGbdNF9JEKng8IiUxC5YlI4WGRShoAdd4tfJQLaw0gPJZk18EAQnD8kOdSPDzqPZj
RIz9jFFYj0eWEHU9BgpDzwwDsi8RfOnLal/4nVDLUJKm9LDl04aomBfPk/+oEq+iwcE95QKE5yxn
RrSBDkYPzuZGVeobKIB9VGx7XGA1krKcD3GEzWTk+S31gSoayk6LknkL4CSJY77+yp4lbS2Tcqy1
2s2gh9Vg5jeJAXdvASyD03F8wYMhIQ7Q3jp+Nr9UCiwCPB3OTnU9zd8LLSuTCQOAhKocnRzyISBW
auyXAhG7Z1ZvOCGbaMM2uZQLw5wZ+GBtfjVj9SZZ6sxfoSFWq+mxwI7HHoRF6KD7wrhcJucqs81n
bbU/4sTJAkEGi1/ijx/3ODrk3peLiFfPAZ7ommQnS5QnNN79dtRa7kqpzQmR4YbwAXKtF7myjiFa
BoiFKJghkld0EhMLhC1hy6obrNY5PEjRmFRwX/VcXaSyLPzJGG/JBgEuNM5XysbKVgWS5XTLPbpA
4Ea2NNNcYh1wsFfXcre4RZMNngGSgU9nCHkXAIExPpnSIglKezuydg8KNoeRpYwjYwRit4Yu1Skq
UiVKmwZagiWIVZHN+YU74mqP5mmABI4qJEh024SOrK0GudC2mNqMXRDPNWHH1cCy4sl2isKf52G5
URlf8cTbevzesKZiw/S6FEqc3IntCBtScnE/NhcK1mtSKSWKmqGnX2mlwoGxLhnANYGq43hRus4O
BJ5yf5W6mzkdrqt2uU7KieaP09Mm6hEy5+LFsbWcsrhLyBxYf03sLuZ9OeZMBKonPH6xDD8gjrlM
Gdu40HYnX5oJVtxEJ7wxVewgJVkpIjrS8Xuxijt4XNdlz1EsnAiXYPvRqnnvqp2oLydGPpEk5T9j
U45e3sk5eTuomR1jYzgh8dO09Fns4pyfutgYAZX155wutBiIQcho0KWTAjcShSvIVyyGn4qs8HDS
m821GnYOODkQXzYw2hsF1GdmbOQVIsgOiN2l8s/G9TreZMd3FrXbm43ikvJ970S1e77nrW1PoSji
8RKgnMTII5mDWIKaWa1562E0erDa+BLtcRA3CGG74YCX7q6iE4+6MbtjMcbIUS7vMEWxNShJQ6kS
hMg1CIkKyuOIhgJ3Ks6IL7kaCxA3jeb3bOc80jcWV0fOFmh6s9C+mTs8UPjN8IzNSg8hmN2vZjv4
m1nddLb4KGHTEeZde0RfyF6aqnAW2g7MiMJRagyHjgSfet2ummo9J4oVDXJ96vTl3a44CTaxzAeR
rHOQrshz5nSq/ELf6rCqeSaoNL2sM5RXjWS6g65KN0Nqv5VClbjScyYyS+O2O1vXYIHAU8rb6o5x
0iR+5o7RRgLCA3bk8i7KeKfJqq7Ws/7A2Jf5U0dZpK7xdqgaYfnosNgVshULpzl5L7UyXNKVvYje
nfqeVVbO9nPWgfCv8WB5006Gq+TkdsigkXS29Are9s00nRvGzrrfW2Xmz8kU4mH0BRFgUA0rEqnH
W2mcnxg6EKLXgqhfa0KeSXTlZiUhy1XhjhLyU8SHQtTXI8aR1XoWTfPTsxil/4fOEKfVDWHNmZeo
VnmD1VcKNaXsQJMzS9lUMpAzGaK1QIaCTj40ByDJJrYVspdcI+0JWJT6CzkbL6cSOjxW5+9VHZ+S
fgjXXH0XVTHg8CGkL9ZVhoCZFfXMWnyNMZfHId35A9QPbybntczWN5AMH5Og21wn664gStybLSxC
1bq1PijKkdhO6kbWUuR9Q3zzanUMBXZg186NI8zq1duU/s4eZDIn5S4Jmh0KW+YjaBHgaE6tNoEQ
5uRKBNUwwQTOtiqMfcl+gJcXS8TLlt2jtMhvhY5bJUYU81Bq7RM9GRlskwmuoMivuka6bzb9bRzr
T6te/QQVrWdqwNgUQUhgwbgFK5baw8ezvixIGC50KrwvBAT2S3VtirH01wSeNgPpzMuU+hb8QcbQ
Vo19tIEH6Man2kBOU5uCzGa+nVcTBExG85oEYA6VQCPHiUK8kMkmlRKueNRUgxRz3XTSlx43mKoy
gwgce53ANQO1N5ucoK2aYUmqkvij6pzwGm03nY/adj+6tLBjTAlaGiqwq9WuDUxkKZoYlNIs8rhj
l6gnI0mncIK81nE0sMjxCPd0J/oKp2N+K/1Y+XyUuuIb/h/HhHITr8Wxt6b3xBbLnoz8lOHs8nQt
vRZ57fZSGk0r9LaBW25TutWTx4UAU4756wLicYSInl9DYgcDn3vYqlIRpki1A4cBFdkIjeEhSgLg
uhZ3jCSgpPO80dtjjivtKZ36C1osPFb6csjk87zOB0DbNzDpHtdCAAifk306HJ/wMbpD+S2U7FNp
81NqzC8TCj+le89U55lcsDdA4+ZTBYCENL7NOinkryWNHh/HLs3hIbJVTsVUHArCjtwOw7w/WHWk
2NthHc0n5GcfqPueinxII9ZHBHSDCdwQy0nNt0391O7KRg3ghtqLtxGPLVGY6guNIlBLdJS+1JEM
xgyr8EeCKj2ufX8xtdNgtp8tRx7aiGI92SytDgXGg6PeLapLC2FEprKQ+jG37/k+0+2q/lZMEuP3
8sFetFu7lV4MbQd/FVITqPLIHqKlzEGm+ZXKBHrHs8TnML3ZTTMDftlXrDZh0lYaF0GaQaXvJWGS
W2CzdpX0/oLp+cVaOhe65pxrPHJeZm2v+GcWEP4pQkeLM7CyoE27ldR9W9uyCjfu07A3jWvdUnN3
iIvbdRpZveiKq0xYvGP9ppr0mzVPbijw1mAeZM+wly2qK+N6bFjW1wYaDWK+dA4ZPIzZMlaRTSnh
SvkAtDyjBjMW5XaeQE5WeCY1vNI+qUO+EVMOySh7OFlYQqeDBVYZT6Mn24NzlzKNYIy9NNeN3P0u
BP63tsb/2kr4/zkA4e5m+R/2wu/l+Oet8P7n/4Yf1H/D/cBhiPgUlTLemL+L2RQdxZoGUA4EGao0
OC7/WAtr5m8Y0ph9IjNEuKs5KDj/JmbTjN9s2URR/jcsIdLKfyeO0+Yr/UEfydeXHTB+uJ5p5IFe
/FUfKS9JJSUFghrCzN2M+b266BThzJnM6bbGeZiJ91HTbpTynY2JPT1OzQE/MQ1AektGzkGjwlrz
M3VRMAz38GKRmUS9/ATQLNKI9cgqJUi6xutz1CFbZCs4zSFGGy9be2myI9i/9dI+qOuBbYc3X0jt
J7EYjhQoIkoezfVWLg9Wj1LBrzg40rXmNKTwa10Qoi5rJHK3o60rDzCszX3cRcJxwy9ZpewTlWlX
Fe0u8y1Oy6z/LqvcZ8DoysNNmzCQ0L/15oZoDDdjLDCz6yzan20x3Nh5EfvBVnUfpAtcjzIJA1QU
eoEuJYl6Q7sEnB1mwNrX6gW/q2VQszaJZ2UmPQ6plJnpKzHxY5iJGIjLxafatufGuGcFfUjnd7rz
JwMsFnSN0BBMQrUF+FH8RC5wqLTAgpr0AkNXYLFyUVblKDUzbyK9vYIzKtmb/swvrDZCTOYr68+6
VAfYWy07r4wMw+OcroyTX6fkIqVZMCwCUSBUif6KEDpPQ5ASc8It8ScFQiV4jqhRKX8r2yfGDcl5
V0zWLUwWlIqttfgw2KfQut84MQNNOw0KKzL6JOiL4iAP6AWtF7jTJCR2HqMdJlySSwvHM3YgV+UQ
N2nAUTIQeePUiG234kCtd73WvOV6Rwu0hiRle1OqgQvv6LGmoG/nwAKjrsm1OyD0obLBBBek7IgW
ibA0lF5p917jk6ZIdNm/ePLFMqenLB0OKPM87Lj+LLKLVlZR0N1re8P+xWMbbmzC5nXx2TWstu72
/RvaYF9tSo/gRmqp3iPRmc8X5yGYeNMog9pKKH/YufOltGQg3uIgNbK/4mWD93o2K3bUCDVrsi3a
mmx2EBij4WlWkGSM3NXylJhP8/zablgRSjiBMT8or4E7Yf+OifGmTCgR96Cd+rWg8hzWfRJ7zLNP
Ii+Dthf+DI69426zaUCTbvNnKsgNaYWIybcg7mFAb6RnHBskpgPG4dXjFldWn4bJr7XPqsg4UWCI
rLWArU2sIpVGtyou8kyfo4n5xI3JikmijFDu22K9rv4Z9eIXYOsPatnfHzDoYQCGWSxzrd2I8wd7
CAex6qQjKlS1/MkWxGPVY7HwWcaU3Iu/qTeJhtaVmf7W22e9y4/CqgJlToN2W0MpXoiGjkOaqHAG
ojYjsko4O+M0JI2Nv2Z5rfJRr3dbSQXnj990XCxD6SI7D7uyqwuGPE245CzcC8dV54smvdu6sLEk
j+WgJ5Dm6TtSXXtjQKdqoOLlJ6xTgcrdbM641WzuceqA7WzqXyl9QF5LF+Zw0bFeKAfwAe84RwaB
lx3l2PIAfJxgNObEhom6FBHGXUWSlLEe/nC83Pz+7v0xffgvqva/PbX/8Kb+xc8wWbQfxIGx8yof
5bG40Zvc36V32wpToX4TLZo3+YWyfrMPiuhZ4FX/xOv1F0/J7y9BR2aMe0r/RX788+daz0TALrtK
olAIdTWpllOPiJJkuClTtLQfdPAVYluia4w+gKRpqHe6eaylF6gLa4wR7JpHhaw+ydmZu14SxBpf
JPahRMZhZlTZUUt3Jk3X//M79xcR1H41EvqH+g9Cm23Y/7ctEEa34pT0+/RjtCuTzBjCOoti+yfv
z59NX7/enj1dEP0TXk64r3/9hJIJgshSTWS4e2qJwsAF2mmvh8yOkn/mdQRS89dTHKe6Q+cB3Mnc
jeZ/0XbtOZ5EiaST20lnuzbvrFg5ZsMSJVUTzebsEx6GzDNlcq69LC1hc4Z2UIxj0QRGJbvFclla
SFNqOvVC5I+0mfS7JWlgzIKwc8mJ5Cec8+meeylXUUlsSJ6gZ9CeUm5exNNfiCUCnv8eTqJjNsue
vD/NJ9ZLydUyfCpkk4yGuNkUf7CXyxVM6XqNza+zp0Cjn0zEbZ8qroWNhqgEYTAn1hzidJgxWrAp
mULNdCDy5njI6d/mSjs2mIJXuGG6wqNkgW3el5GaPJUsIaa0O7Z9sg/ZogQG8PZTSTdJMZx6pLwM
JLgqiMFd2dpfoSZVG8IUKxomBQ00B6Ld9d4YP8jlMbNb1xgji4BTjR2r1YaouF3FGtDu8MR4nZM+
XNpnyXjaj2G6l4MhnlMgfBrzNcSlEZR25iD3rUVKKSF5Qr6EwOOu4kuRz4Xd+ea2kIT6IHKWQ+WX
sKuTXAWAwE9iotl2fmzly+It0Eh+RGey1O9TkaHrvbaUu7y6nscIFnsx3s2cHCYgik56TgqIb92v
E6BqnsfJ8TsbpIbCCEdqvUE9L4qv5QV7msGtMJuV9kTEmjhsmvDNFOIGd6tO0TbaMOlXf2ApIu9B
v8il9OHc6TI/OhrVDVLoBrpoqx7scjxA+OT8zLBAoR4oLT1aERkOIzp4huL88FoB6ZOjjRQlLqlP
teO+x+i5ETulaB6irLQ/JDAL81gBv/uZp52fU/Bo3Cd7YlnC2TchEErOZeL4DYoZndqMb1enRDL2
+jGfY0JynwprOy3mSR0wmh+w8bk1KU30t0qcBPPURZZ5Q14Mj3Ir2o9Ubfk1H2QwwZObdTgJPR6Z
S55jXhnZVzzFt2sRxEjBlHw8cOmFcgHE8cVWUBkbLOSnJNJW/ZAYtjcjYLMpHkV6MnLniB4O+bLp
EoeGQIuFIlqUerjbVOO+1B5nY77UAKMC3Tgp5Ccmj3ZKdIINiTXRvCENUNL7hBa7VXxHYMrBlm5S
0LDKhKzgk70O1RfJJjKxw/KJ0Ad/Jnt4scLFHk7ko1DD5L5a/UyLST1isu5X72odwUu7HJUqZijy
08iROd61PZl9GpsFHBQkPy90phiiMJ28gCvgWs2Re0lu06jH1Lmh/Fvsb4aYHlIdlj9EyHBEKk+d
fT0Zik9EAIm86LE5xCuHg1p6MLLnaX2QNfko2Xw6SwpaH13OTH4y3sFevY5lKbDYn0zDp9Tweekv
JPN5qZP6YllOaZzc7yUlm5pgcuqgGlgZpHOYtp/18NwWbaRSa4riWjflcJxe5Sx9BOvsb/TRJuMx
6jttiKSYyBgiQ55mi5OyT0m6Qlb6f6g7r+a2lTBN/6HFFBoZt8xUtiVZtm5QTkJspEb+9fNAM7Ur
klpyPXd7Up0qldxooMMX3kCoaUOWiF0gLEvPo1OVb0YC0hHbw2LGckiH/pnLUn3IQLubA2tlxImA
Zmn74hq3Ices6l5AUi2smHWJ4XljTWsLPXbqUqvR+F7oV0qjv8eex/svKvY56L1Aazam8SB2KYV4
EHNG9K3SoqsQ36yxSL/5fbfuaYh6sT2DHpatyO5der4OqH+cCreVxECQBpYJW61rrZWMcHTJsJ3O
RtRo1X0lINQ7wy7x5SJz9ibkk8GRBCFs4/o1rMcNDZg9XwvM0rc2eRb5W06spMHftB0AP7q1R790
GSfflIv4VyFWyWM2/LFJe6qihZpZMvRXTXO2iMBdRSAmbZhNelR/0dRX9Gz3gUHMSyHCQeHJiXfx
1EMbgCNDx8fIUYQ2h7WXP3I1KIGuRZM96f11hHL1lO0777rSfoo+f3+UpmgAMDygr71yyVcgg6yd
miel3u6BArHs331vLz3BttXrGbG0aPTlOJRr9LaoUmkbFtImIqoNBYg97qGUzBbyArY3NL7cF3t8
lBamYYruc1pcJd4fQfeHI68NxDUX+xbSPs7ecoEZzi9vuur8XW/hsmJjT2RcB81zqu9aVDm6ept2
u07/0bdcm81NFdMwdfO9bd1r9nYA5Nd/qbVVDFdU35bBldXcmMMjfbMq2GVEBZ64cetyZTRyCZty
pyps3bW/avgekHsR+/jYgwBh5Sy4LlN7kTjbvnqd8m/lPI7M7nC6e9XwCu/s6tXx/GXQ5svkGybW
Kw8ODdH9RqFk7oY3EI1WNAsWvk71MjEWkLiW7XCf2iOcA+qoZbgcS/dOI/+mTrmZ4FHUXfHqxbu0
M1baUOGrBOB32ljksOk61IcnVGAL565Lf3TuK8IHz6J2kDd6kyZhIFgQ1EVgymKzwzpF8zrCxkgn
MYmM1fQKAneZTpuAHggJURTvTZquWrD2PLVo6dkCcRt1BNFwOMtTTiIMQPwvEx8Mej40YXdFg5by
f7IcWkUZHyQjMBR6goJLhnaKVzebaq7mdSFsu6uaw9Qut7Ixd514nnzri1HY68GL2CwUNutug4Du
DMd5qTjq+4KONulVVD4O6qZt6TX5gE2D8kZkjwDOFw1FP6+P1r77neT+zvSok1TPwfBX08Y7ZWLo
ZlEQBiU1qvSNjvGiasBHRvvcX1OV4MP80ACqIYy6zmM2XjYsGz2/9YFqBAMHcYqcS0A6/wRXeQne
iPJCu0ZDZVOwrMt3dS0aHczfG8mPImz2LNrieoOfWLht8+QpRk57BEnrTenVBB/Hb8B/d8E6QfnC
0UFy0mr1IcACk+L9gCfGdgynI8hcA2/XZIY29eZqym8No1w7UbTGYG+VdfZCQ60oKemM+ljb6XS8
k6tGx8WqHFdpRK+Y9qRZ4K3L5Vsss9QiOAGNhLOa1Ic7hB1WEXWVJnir4NIpI8NmjuaT+zD4VyX4
QQ9adUwBFSsrPLC2oMhXLiWf1LC3shYLD+75JKcbk4xfC5K/nW4vu86jX1VuYT3uLJVtpO7dRXOU
Yqr7JB6eTRwpYmsnRrmBu7YqM1aPXt5aYbGi/ErSjrRM+20IaC+qZO0ErFRk2DRz5STDXTZLoqfy
tmzuZUr4Iev1MGetQ/4T0O8d+L490IEAyjh2qB2BRPtHcWR2TnYFLWEf4gDmWT3par0cqodpxBBP
JpvEQf6BQJSisYcNl+vIP6YbAdbOllUuKLq8QkfbGIOip10BiLJXgcvtIMUSmO0G2zWo5nLZaRsO
40a/NvWJFvFAnyreWM4P6T2C8Fx2Iddf/p3VbAVLMepbSyrc26JVqjnQqKJVFrwqQWSiyZ01kioX
06ovvtXGtIEZgHsa8jzPJAVGqWBO2hsrmzjDNnX5M8zcbd7NJoXfwxqqpiWuq+R76H1HxW+p0Zvs
x1tzgEjvq+xe6+u73lT7qam2sdFvKcLZVnaFO9RK5vHX96zunyrPlAD555hkdMBe+n8rTv//xFdy
qRn/3+vSd0VNv/aArjT/wn/TlcR/QBJ6N3FxLTJV638Xpq3/mO1oUIo3kA0FnDFL2fw3y9rllyAR
0ZyHZu1CveCX/rswbbv/4aP8aLukoS4cbNwI/qEwzWN9KEs7qJVQ4TbexYp1iuPiKH0O6P3jVM/S
NIZU/+1oonyou45Yh8SpfmpkI29mzvLyw+v5pK4yp8n/p1Y1jzpLxKN3h7vEzCU/qlVNpjsCCZqc
lZVp+XMeQ7pB39D9cn4U91CT4L+GwSTLNXmLaDFbs37Dh5KYn7faLPA0K9/I9kUoS0MKVqvvsS/D
u92PbePJbHqKj5WO/88SdJH1iLAj2KOuUnAPCtpY8VZWiNGvsDMDoSLw4QYO1xrhb92Yve2cGjoy
3jxDYyxVXCNsya4LkPfQpbiNoSU3q3Csi4nImlR641JBfUrriqYn7B8yQWF0eJAXCI9NC4DTIJhd
PwO725mhCO6GRLV/kF2U1E/7Ant2eFbiZxJNyZPfRtA6C5Wk4XWv8v4xqqOuWldRrH9rPIiyi0YU
NG5dp1A+xsjguAltEFXBat1NH80s6emRBfgULBqp+/KhGM1MksukyNJNFk43AJBSLnblptayAmCd
rSXY02kJwSHcj1UZF2tRcvpoI9xzaKE2FV7EZ0Jr+b9AAtvSD2oHkHtlIRoaEzIi/lZcp9NQYWDW
4A+wiPUkBrdjkrSvzn/5wzLN+4f36OuwO2AI0hI6ksXo9LEwRcwdU5mFuW4DjUosIFvIOzmeYKQk
F3Q4rHnBHi1oYsdZCmRebtbxNoq8IkjdtIW7g71Fs6rKwLxrwQ6MfDfRU3gJfXeD/lKFSAF2vfcA
PWQGgoPSGKGPayXQF3JnH9Z+rtYNzr8RLDSLkKEC7W+tQAUm3227jX6ZU+gmVO3avt+5pi3e0hFL
yg2c5WxT45vXLfQSREinPCJFPwpdgjulwCQPOIiHnayDZS+CuagfJCDXFfhWH5JsGe0zjACIAFwI
IAvTrwgHTVFo31QH1ZoOje/jclc19VUqsTlmu45twNUZxoTKBfWrf/6AM12Tch7/RTxp3tkfd+4o
gF6hg4dbXDetcccIt3E2aBsDYNAuLn1xe368I8X29xWDZgVKGGjq0js0jo4KkbqtnekI5oeB6f6i
ZkOd1ybCQiicNrDq2+RrFibp2kNV/6lAFZ9KdIbaClI+Jmor2BZMQdUvvTabdm5q188T5QOchBGW
rRe2rvcYZgKK+W4GkxvB0i50Kgn8vm/BPLgwl9PTFbkMangIEKG4ZbzrzH54eWHuemE+BSYBQEG5
RDGDa5lnML7bofPThWqgrGSx7BxEvnVqkQHoYA8WqmQf47Qg6WlEJKIrCkXARPCCp89VFLMSR1hG
aBTklSInsMuuvXZCy+sXXRmQfvqQ6e4ldk4zek6RJeHTARbs/OxOd5qLQq7NpYghw0y2PVwZ0ENy
YdWEbDgdjOtsyL8X01Rdk4c7F97j/MkP97Q363mjEu9ibEJifjgSMbFbtwM4NwPvbcoL6TCRX6Fl
hkeCAtlIF3JK//QguH+GgzVjbCaDxtb56Z7ezx72AT5daoe7ktLz4UOM2piNRRRG67FvpzUoo5ep
0uaz1DMg8A+JtVDCv6hZeChqPu8GbOA815sNlRAWOnaea/IwraTbUAHsxjpbNtIai03SlHQLA62m
QgxqGH8XHOKXhZvSh+lSoDELkIjuxoQDMC5ao9WgAnsKzMYUIZlMI6CgsZwaoX1vNnkCIgUPFLFo
tTwNbiwk6WvYmcgRw5/SvK8d0CZiZ91Irk2AogDkglQyWiu6e1TqYpJO4nREPUM/71d1YcYv4P2A
jpcFVMW1q4+OvjJwqasWmH5C0BuACHxzhZfD5gdpGC4BWTnFbTK28Y6CHZ7wfRaW+zAUJIwyofAr
S5suIyfrtFV+TiWxrWaMB+abuEif/8on9xUwTNoJsICd2Y3lWCW1iaYw8OsogzLV+X/jpkp21STi
aySxA+qh2Av+T8azUUslfERPnMDz4/E6cD0YeN5m6xgO6catPfAuTuVrVFgbax3hK1xdiPhOtq2g
GyQ8zDAQ83FPFPLGwQhhqhbZ2sSxdAekVWxHFUFWtdL+6fzkjkSxWL3zWA6qQRBcXAfFvMPZSZGp
ArnzbC36ob8Zmtjcolc+FosUWPRL6XeosuE0M9zgq1o+TlhpqUUT9RE8rK413i48zclpzNNgJ0dM
gCwSdgRHOxgeUFAadZmt2bGi2We+Md7RGqJcjRbxTRmC6cXYavozeC2IdbtWz4bteOupAd9njgJG
ZB1X2zwAVnfhyU7OFp7MEC7PhrsHJ93RUQoHPeir1E7X5hAH6ValhfjiiZGIMNRp3a2rnnth2Vcx
rvelyOTrpNVxAP7cn5wlnpQC8L2twTquui5+gPJVejsX0ydYPEQ3xlozp9q9cFF/so74sA7yUo6J
ePWxCGIwVFNi9iCpU7Bju5LCJUjvQP+qa9VFpd2TU5Bmn8NrsWb40Nz3O1xHDtRXQx/oyWlwWF6b
amx2iRXKn2MYizvPasLXyJmcPZJM/d6yU/US54V1QV/0k5PBJG1k+fChiC2P4hJAe1qbOlRNpraf
4s2gW8VTC81yazsKHMKkHBDBF9bFycU3H7yYWvB60epmxx7OO9HNKtVKEApZHJX2tlFy7lLoVjUz
w2P5nJsSjF2QZS2sBdQZfKycQaU4fDVQFqgUIqvQuc4qhG9L5yMbq83YGlm+LM3YfU6mdiKhKPXk
uUMQ4JII6FHL/n33Iz/IfY36IA4g7z//EP0UaJzMZw1UoSYIhkWMVIVcOkENB3TECxRUYSdpy3UA
Cd1lBWecVqtuonEheZrfCqdiuXH13qT4Cwq+25x/ue788g6iCtTsZ1EQlz8UuRHj6HCyynCMgd64
dAqhGl9BxJ695csApGXQx0CaWI0PNgzBEhBKr117egnzNEgzaYKH9igrR70GJWPED+gG11EgNIh6
yXqFBQWAF01EWg8RoC7vshHDhmWf5vVfbRANV6MGxXklJTYK6NnXxa7M1RhudMpI2UL5Zd4+m2E9
DKu2hVTp6NhGL7nXVfejD+Mhuo3RPdgEsZ2kd4GT9U8t0kO/Lellb36pR5hPEc4DaSoNK160pTSN
DeIV2YRWk5bGi4wO3j2ct+kxMLrhLyLVGGvaYUR6A4WpYdF0ycztD2MYwmVNL2ZeL/WDlTbBjwmK
4leVoL1NlGV3O5U45LZTEMofcak5f1LoXX+FnQf6WteBYi7cqc1+RnB1oVuqnJsNAFETAxeVGSu6
8Ubax1piatvWK8pmNag+vHBSfbJzEb32kGYA94cr5dGHdixoIaVZasgPDeVtURtqlRchNJpI5fsQ
xdh/DVdJyQEyCrAJJletfpQyNWWX5PEoZ2fZEVVYCRVjM0Saup5qqyNyH11zU2Su+o2TTLuJRGVf
uE8+mzBnJQHFfGgQyhweGzYEASNvsIdHb3XcaeUw7vpRKzZi9P8MYxx9Pb+TPhtuvk5n/Usfau7R
+/VyWqCpgekVkHj0RYVXrIIccJ1s8i9T78TphWPxk/EIlUwXIW+ExND7PZyeUTiiLlI4vaHrWr/j
usEeTTQtlNeEtn2LQt+P8xNEmuj0rHA8giaI2sC3Tg5iu9ZQ6dP4pBA/kQJBm8dNC1DFVTTAi8nI
wcjVWghIMNC6ncDcne+uW/VTl0h6494QuM52zHXtGglOQOJNQdSHHKo3wAucYutJi9o0WYEz0H8V
aZYgTAFiQe3sKeC0nCwE2hdmlOgIssrUB+uoRc4OwnUMO9H246+QqDE1MxIMBJeV9KAc+ZlOFdyW
U5WDp8MvEdVDoZ6ETYULv5jBu+9DDY+hyrP+Nmkjv6BakTyoNA50lGESHwhkMoBnLOsi+IIkRxlt
XXQA/tgcyxnI8j69s1ot+tVm5pisQXRH5qoVCcF532QQ2PsgQShjQMDsFta5FW+8OIWjQajowT+Y
aK5Qbpkm/6rro/4VqUENJWBp6a9oe0Hxi40UVmoVFf0vvQpaujVj7X0dx3wAT6ISwG+NU7ZfJwVL
ZQm4tPpapCghwt1S8SvKP4Ug5y3pr7YmmhOAC6GtODj20N8qY/u+UKjy0R3RIa+FA1DlBfzXlurc
2A4wLuB3gVBpHEHrsgssDXaymd14RV23dEVd7Tuup9GfyubmWqI+5dyx48rvdtcjPBChkPNX71D2
XbTOUO7qQLffBOJR+RLEtHwYo8Z5xmfEf6ittnpUmtt/G30TlRarCfpwiTVTPnAJ9GhS9YaGrI8s
tfBlFAbdogSjqHSp7AaiQ0ZtjfpoXNQvkVY7CoNIbHExZJw0nFbi3HtKcgd03JSU2q1ltxWiShPh
HEyJgvasxKz4ynFGXd8lhUzuU9eGvGFFudhb8ARQ7Ujn4mjY92H78/x++mQDz8kOuC2K5jheHW3g
XOa53jlJsKpqLX+NvSy983qgCWGNKGZvIf52frxPdu+cus8WDRT5CbAPDwyBVIZb2AooTek7S0/W
kHJCOI8yhyF1fqj3sPcoquCWIWID/gnQ3Zijjg9BjxGHWlqAiVk1QR2wVjPfvs0HT9v3CWwfF2Lg
82SFKt3mfdxfWySAGGu31SVPmUMw3nvshZkML1enc0Gud3QHmQUq3FaCQpRnDJAbVS36aW2kGkpR
XSBAYWhB1jcLN89gBA6WfuHE/CShwesWJKAN0p6T+ihYBnsgpOnXeDtmmfHFb1FUaTvXXZVdEGz8
UB9vI21It+ff/WdzhowCylGncniSkWi16u1iyLiHBsPstxHVfa6jKQHO4lc2pyZu2A4SMK0PUraJ
L+QHXKynlwQdHGxTSUbwMD+OMwycOuMUKYAVwohpvBE1KuwhstA9Xf6pHnedPw7eCph1mK/8wQvE
RkR4EX7papOmKuLx/R+ubiQiRqMtfuIl4KLO4+iav/H0+eDBfI6zOx2nUC6z3jDh+YUwFFzI97/y
tiNwrqkV3mYmx+sKOjvAJsLfYt1bYY2pIgifelP4lfNddw0AbYaHBvSiR9oG43ICxltJ2EpvdSrS
l4I2ertCBdQ3l1rUzIy10rK9xZggFotCBOIbDpYoPa2bAHEVnWI4d41XxnuN6isoBaSno3VM0QP0
0ohVV0dH9LXPHe+5tAMItT0zb5gLjNkF0sfFT9ft0AVwjFbIlaYy9NRis+VEHsKUrnNVeqpYtQgL
3AllA0yaIEAWaz/2kJWHwgwoN9QM7Snz0xIt13xIKmj+TUBdvY20n5x6DVxQnM+ihUJKDCw8+Fc0
S/Ta0ajpR83fou/sr7UpkjfCurhY9NjOhI9xAplq1UdB+eaNceAisZa1AMsLs390mjjV1sNQjqC2
lLAqeuNpOyxkE4EESUoZa8tE9XV4UyKH8UUGfgkfOWjVrlcOXOkgUw65UZ1G2XbqXPUXihPkBb0Y
9JecDgK1PGtEbrngRrwKKtNArdQwZ7XRKTBobFVmWb0MWdX/5iCg/OimmULcIBpK2Oncs2QZY02j
jNuxhstaWH84BIDfp1Y+9FtEf2R2byJ2RGe9VE64CpqSP0XGQW3dhIYxib0IE4UCXRAGBkDAAvCm
5RcI0elNSOmRHh1QywLDWggVYdW99jKT+Va5MejHCNbn9yHWnAycpOZzT4UBbwhGXWYvhZ5bXzqz
noad02vDrzjEUBn1eDH81qPB/o1hCfiM0tL8NwIK273yUrMoABK3boyMA84tsMBFrcGF9Io3c5oG
Bf5aJjc2Cgbd0q4dUEg1PMJskU/W+AOZ3OG6ZNnEtxH0cBgIkZW8NF5u/RZTgHp1UmkcCrEz0Avz
q6JudwaSUfBRvREYsYtgqViYpT3BXxk7RB5sOC4rK6h15kW+0iB2BKgAtSqhQWQMg16tavR1wPam
ef7Ek2TFyoijLFsKfHXMvdAbK76uk1AZqAI3QBTOn4Sf1A2Q3jQI/T3KSnh+HF5CwBbswRupl+Aa
jJYicsAoAnbWsC0agHaaLaq1W81MI9lB/rMKqsfnH+CTG3d2YvHfK25cvEcP4DZ60mgqZW/Fdn5l
ozB5GwaThbxSdEH5//SmIdtyIWDPdzs9qvnnH+7bpmxU6A6Wt/IlElOLBt3stUAc7o9mT8hxlba5
6cbw37xU5usVxDlmM4J+BC7Q7tH8cP1tkG7gQpNZgXxJwQJEAyi4tjtXvxC8nN4qDDVHFJaP+Dq1
tsMJjoOZ6VVHFcWY9OI2dUApp66m703NSG9cyRslaHPa7yrJLlzip2EaIzsuFai5+8JhfziyF9Pb
hFLirjq/cBASNLTFiCrknR2Bx9L9vl//66IRBq4VvqACT7P42HtPRvA7lCYpyMgSQGrfB08EiPKb
EuLfDJr+6/vx4Wz8b+mvYI9xODWU2eos84AHxXVOMQ3A2JxG9DgoAT4fk70Ki2ibFupSePjJKzWJ
xixEUeilOu8F8w+rNYnrUCS17oGb8o1dPE7jwhpsE7WnFMAoC/XCQXDk+/U+URJWbI0NOnR0r44C
MdSCQr21GgQ4cE+EmDXG+qrtUIekJZ01f906gagQ564zLblzFYEJ4DokOqcSXSRDmWCbCiNykWLA
7awG+JbXF5KB06NirnAamEva2JBzaBx+ChfFw8728NTsUxTb/NQ219Zoo8Lpg0U5v8A+OSvg7+C0
MLM+uS+PzooosZukm6wA6gJ0NQM09QpWNOJ3KOTeYQ0GDa+OG/PCBj49jIVF1ZpOCK60Fj30wwmO
ppNNo2b5K5O+VriVnpHvkgyMG0muZg3LELPhPU1d0SxbxG33eUBd6MIzfPaSSbfoJQmi8ZOSCa0B
KYZSD1Z6Usm3nArHD9QHIK5L2oJf/vkt0+7G+8xG5ZklfjRf8Lem5aSIuEfFWKlNNPgVarV4QYgt
NUi1j41I/2Y3QXUhAP/k61JM5hKYC3r8z9z++bC3ytC2qmE0vFXtJ0jxOXryhrRDCKdShnzjsG+2
cRNPlxwPP3m1gFs4seYmuCD4Pxx2cALNqQIrJirAGAY6B8uWYBLLALwcmgulzE8uA2YIZot4HCba
u1HHhznm6GOpko2yTiijA3rUPbAmMJ0xeRsh1IyNtUcoyUX8xq+1eH3+w342U/zasf+g8jaXNQ5n
6qZdJABcROsQ1RIEKFW7p5av32oZnIPzQ33yLSkLEEDgqUYqddyGTT0vBQUFJVJMYyFuTMxgYaag
4L2WVIxhR+gpvB3kpy6cEKdTNJgeahSUb2kL6PPPP7zfys4zzzZpxwplum+uXhUvuuclexF09u78
FOfleFgoOBzq6G2afYXil0FvNA6pJSwhaqNZAiX9Ul56euXAwYeuyPukBk4H9HBK1A5bQ0/GdJ3k
UX6D3LO6z+lv3WhoAi5doGab8/MSp9/OEJjhUXnwkGE2jnEhLWkkFgVptva7CiGVIpF+jJgGN02J
bJlV3gVx3T9WfuQPG69omy8ppbwXWmn1NqDNQyKpCQ3dVSKECNhYktsL2YNdLscs2dsCaZcLH934
7Ik9LkjKBjb3rn10ckxxn1U+0lTrEZGd26irMV8t6jB7jvoyau4rKmCQ6YO2i5eBsPxm3RMevLWu
bNyVVsscFLWf5ek25Kb8roPVaVZNkfQUZKvCfa2zku6GiXbgIzw+/LENVX0ZgAUlMHThKm/AA3XP
ckKugJYQ8o7oCtnw8uwW4NWFeOCT9U1hmVI2a89lRRytb+FKk1wP9Loa4h/hIOTD4KU/AwR9ni6s
gk+WNyUQ7gE85qGgHoetGH+40tUQJDOp4SLRhxtManbeA0Yw5h3l5ekBOY7+a0vgeWcVQFZSOw4U
6Ss9NjedxYLRqw3Bz7s0bs4/2yefG3MBxCaI3IEJvkMIP2zyqewyv4xjePqizrd1BGHDL6cCCkgy
3YsmmPaocUUXFtk78PBov2N8MAMh8GAVACIP96EXd2MyQLtYFbJxYARkutjF+GNWeOD0A5TUXFTW
0sRuxNwgdW+4T3YYqj8Y11X+LC4wZMva76kOBWOPdBiQNRdqnhnLrWyd0N+ef0efQDeIjWf1DvIq
HVzKUR0TJBaKjQVFHOVSvrHQ+IdQXg1ZuMIGHbGKMkBDL0X26do2EWASeYs6pZX7aCpxef09/zSf
LCYehoImyGz+eY9yP3wx7nov9QTYK76L3NS51v3FG3F6OT/KJyelSwQK+nBODMx3/veHUSqyOqtB
43SdRnbzl9XbbIzJ1FBfaxu07ELKGucHPI3OZ0ibZ1E09MDi6McGFXIsjaKq4b/p7ViElAjK7Mme
3OoWvHSw0dACf4hAA0GzLeu9T1UR3kho6/SIU7d+7KNQv2mmON3GgibT+Wc7iVohcVNCBRBJDxMm
n3m4XKuk1buqRkjQGpQXr1BsL+QCQ0iEMHT4OWJbDBWcIgUk4qnJO1uCmHIArJx/ipOtylOAHMbF
kfjKp5xw+BRj2GhSFp23LgbUoRoppz3oatA5jQYVpcM+K2Q5rs8Pan4yd5MeH5vUpHZBJ/Vw1MYI
e62Ik2DdKktRMbQsBBTIFnOIsGYHhdzPncTchFlgfsXmNvoLuFL9Zi/0v3pMiagrml71Ng4TGiy1
iVwzMjOziOGE0txPo9BLHTDb5KDT0WT9m9uDmOfMz2oPBmbQfek7q/5CNBuDHE9GfLpzCdB56RjS
23rxgJpZNiBpazsYOq1VE4qHrNMzdzkhbTPtOyuBaoc9Fjze1EEe2uQ5owdC5s6+ytzAdC4EMp98
Ix9tG5rNVHyJTY+/kaUBpjbreh27SbnKR1nfNw4yLpalX2daEyFQGfqXFsbJiUBEQ4VdmPyLkJAz
//zDXh3VYI9VUap1JSK1w/IEmlo5uAi0nV8Lp/2cOXQyHJ+kkb+5zg4HanunLEsxMTvPFLctDZ+l
Ntjh1kpqa115OcxtX40z8x1+gd2ichYN4tv5h/jsDRMJ0+pmB3AIHk0WTJhZeS6c5lroMSW1eFxz
IPTLAe3rdepY1Q4EcSQvTP0k12Dn6VRkqB5wCdBKP5y5AB4ESnNQaxSfzX0+QU2RuhbvHVSMMU9x
ii0KvD/rXOlX/zrdGU4GToPikz+bGx4OHGmVkbeo3a7Bffs/DNpYy7QdK9TdfaRlV4GCxVuLRLMu
XNEn5z8TnhcUJzJ/+cflgXrC68Gme7GWok7vBiwZt0ij6/uukeK6l0n76/w8T+/YeUBCEV6vQzno
GDhRW1rQyClG891HcG5VJ8R7gUwQLAY/4b2hyI0XTVJLd9kIs4KG7jbjXdUP9M5jo4Ywe+F5Ts+9
2dIYeB0YDtL3YzN2KEioR7oxtGwLOuDWasDUP2W6jdB9rGPosqrSsXqMhGodpCQT3CsEIofPrTmJ
l7ArUfKs6GPfoQYX/07KWL8aOBwVnhdaadN/KroXEBbBoxWI6en8ox/vEBc8CGVuKg6USmfgy+GS
sUcL9UAGRy9K6ptJ0E0vFHY0doMyZw38YAszt97/+6BUSvh6gFvBhRiHg0bQQpwJaU+oiJ277RuT
7kmTr0oY2dCia3nduFGzOT/mvPY/RpFYu1JGmMkEhPCgWY/GDEo4mlOUoMMxUrtbZKltP6PGn9zk
5ZhfONiPDwDGmovbvNQ59KIGfDg/i0uFyr0qNtNU+mvFhpz150nv7HU3Sv+uoI+7TAPzUvP4ZI5k
YswMpD3nOwjIo485OmWVlhRjN/XoPWeGgYK+Z6XWZuzM6uv513m85Qm6dAv+Gy1bx9SZ7+EUNW/g
HIFIDQV8TP+aUlnbzlHyF/ZAkILdcLo+P97JdTIP6PLlYESjkEcWcjig1XWlV6ui3DSANx6jQCp7
5abcGHDd+q20xVyYjRp+PnTIsMez1m2seRdO2M8ew55xmdBroG/YzlGEI7OuJH2NaqQ/Y+13IjAM
AKPgrEc7GnpQmL11jcCSZnLFoOPT6oWGeWFers6/jdO3T6WffUMt1qNNddJFIW+Ebzu1G8RRxtu2
9qcVL8/biyzskajUNfrT50c8WdIsZ2rMc47PYcbiPnz9oqsmGcSx2gTQ/HaZ0fpbX1XJVmIwdWv7
M9+mBe44JU12oTp5uqipb1MMnWGIfPvjD99BIqsnmlWYLnG3LRrGvirsls5UABLmwjRPjkOmOVfV
2TssOOM4zWfPaiMBptp4yjR/VskkdkrpWElYBiKjXNn7gdj5wqCfztC2gV5wVlALnd/9h5Cs7kwj
jOFSbrzI81a6QbpWlXQ5sjJtLpy8nw1lGDNentKYDyL8cCgEt0MZGjg9mHrkYMnW/aQL3b1Yyg0f
zi+YT5YoS5NuDWgLUALH1bMhGqClZgbEdjB/t2M/4B7Y6r+GEvDPokoupoSnC5SU0OZg58Q1aYEd
HUgEkBqXfBOsTRQEfrtBCrlpCpDW8ewaPJ8xSBNPL7iuKw0L2Md/nSyRHmBtner93Do+iviiRPlN
oXnpxhaZt43Y9hxLhn/j6jK4ydT0PxiOXY+5NNY+MP2OEge6JvXQCZltJjVZt9jjjAjPgRa1Qzf9
0ZN9rs9P73RXkG3zGUknoYba/tGqMQDedlHpMD2FCaIDOu9Kz1uimrYt8RsUuEMP5iXu2meDAkji
vOfk8a2TpiYh+1AA8djIFondMfe9LUXOAeHjItwoq8hunLILL8z0dH+YUNSolEDrptd4zLot3dH3
ylkiwsZ2+l4rceALWFYrX2HK9+8vdVZmpZtJyYU04XArhrVr9G3foYg+iO4mT+EcBJkETBRJ7xfV
9P7G7fpLPRcxX5MHYRAdfxYqsSqtTUooR6M2SriTNtnZxgn74guqbc6wnSSyhVRPjD1a+oidgdpB
i84asts4S1oEZHz7lwfpbTkBMP15/i2cbluiZqT25uaiQb91ft4PZ58pujBvwb8gOaQXD/kYaICV
RjTlLEmzwkPjylWmtvKL2vvnT82LN+iZo7rHwj5e1JGGV/AIMWSjI+v1rVMufoj42+3j2LvEHDvJ
V2hY8ZHJ9ec+7byuDmdpNzC5PTybICC6/g4hfffOGoPpYW7b75BMMetFUrQe4pNmsy5wCFz4qci+
ZXg8PJ9/3yfHMk+CGIM/l85obB/f4xSI3VICttiEehLtCmN48hI8kEcVwmaUln3h8j75vFhXwvzk
sJqJn75+tNyyJDdRScV2u/eG6iutlpsCO6sfmqrKa5LVADXKtv7Vuoa2+9d5gkEG0GggqEwT3J4f
7MO64mXDl0smfYOvjH2tEqwqLADv924a/kxnJ+t/H06Q7hOoePS5vKPbJwbvZBRJKTY4WvYI32TG
Fp6G+dT2A34wban9Pj/eaRwKDw+MCec/8FyQm/N3/jC/2M+hh2qTgPpSOw+W3yf3LXL6W1TGI/TJ
sq5CmdgJ91aSyu9jJIel0tGzuRC5vN/iB8cJj4FJsE09YU47jg/psNRsCU9f3yi45/l/cnZeO24r
abu+lY19ToA5HOwTUVRL6nbbbbfjCeHInKqYr/5/2PMD26KEJjwLGKwBPOMSK37hDR8l8Ef7Ua1T
7QvOBHUXeIMVD3vyLGxF4OO7Bxh6U40TmYFqAAj4+ZPucOiDBmE5pJ0aFbkuOER4iWESqas7WWJu
hMPBYvTAtQTlsIzIh4HHp2CRX5/T671qE1DTzmJSyS/WeApKg21uyUHDus+ecJwBpfRx6ob6LWo4
4dFQ8hS1NbXZ5/i8+a8PvZz/v6cRsgktRiJrGNIUBNeor9btvA7W4owOmKH7UeXa57Tuq40e+PpF
XUZZmousGISTq8WCBqibAiMXv9T0+WeKEWU52vljm3jKm9yi4GnGYqskfPXg/GfQJfum7MPjuood
Btfs47Y3Zz8iem8CJeqNrzi6NmhzRfqzhs0YgoO1ihXkMCUfqhbPvNmbykcTmZk7kfTNxsVwcxII
mYi3eXPpHlweHHO0aVJ4CeaIdck967yopjBfE9L7bnUMC/zpGx2hxNdXWFtugNUSL22BhfNPb4iy
1eW4VhFilxO2s6+gLoCOYuHdKegMP5dmFf1Km24M0hr+j+xVhF/tqXye2iY65TpZJbXo6dFoiubg
hVF2Mp2yONJXRx66aPMv2AWCPc6R2974xcvKrH/xC+GXa5nnec0dTSs5AnHGfkKYLQrWBgy7iMYt
3TQFCqJmC5xe8txDKkzGw0GYmE8h74HJvJ4qzwBcCGjaVNk4pFdNcvaT7iDViCIO1w4X4OU8lsWk
SBVEpk+26MI+mXrv0zBX7rlKQgVZvFnTINYr3RztTWp9yq6o1e40qtgmIXe2QAVmVVHfKrSdP9V2
YrwbVR3DEuG6LzrYlfn79Wm0bswiR5vcjqSZiH217j049bLtswk98US+A/KanJFGL/dwTbeC16tH
YZkb7g+aPpwzilyrucG1iCgtR1I28Sbjgzfn4bOi5NGbKO+7H02EBpsxwrtt9DqhMUnbvnUpmf77
95JeMvkvIYaxCnXazJwKqbM+sYV+fRmLBxFq3jOGbMjjvT7UVVjF974A32DI8vxY9ip4FKTKreVy
bRpzl+KOjay0Qh3haDQjbE1oZZAGqsw5cdr0u2LkKc7GccJS0wiHp9d/yzquWn4Ks28y+57OPbcK
AHoPAEKF7Lpf5ID0RdrOyCCb5VlV5QTUYTY2pvmljbw6nYZGkZ/MGtbEi1fE3wGAQlspZLzZbyl7
n/RBRTvPAk6L5ImbEb+7MoSIkCuS2L4ru9T2I9Uwv3fYBgqEMYeMBoiRCtheoTL96FMF48Kyi8Gd
OPjp3OGKk8EsFab4hkKS+RTlYyEPc1S3JwtjvWHjVr41fbRp2LdULrmWV9MXTRIJy2rEIyAulZ0c
7OxxcpFPHoDlIL0Zmo+vL9eNV4Cyt43K/PLW2+vwELx6GqUVvnIh7l6TZtc+wgaWnzdNsddLBT+E
NP3XT6TeQiC66KUt9GlrlbQ3cyRyWi8lnHLTve9n/CViN4uOjgZ2Pia/2jgdV5+4jLdUguGKketh
/nERITbRPMyh4jKeLpUHOCtYAJUlZrEcJFpvlY1yq2w35vXqtnsZlMGongEvXzN5QhcveyPzyr1p
JM13t6YHK4UKegrTXv/1Jbw1FO1THnID0jBLefl9IuUIjCp+RDMM0t/GiHhoF1tPGgyFjbN2hTbg
RCPxxn5ZqjsLsONyqBquGfCqvtoXYTifKYJQb/GY2302J+GzEWalX4Z6/c3ui/5trE3RyeA3YYtS
GF0Qto71E7Na85CBDtyYhKtzg1gX0DR6jFQQeKxX0YzQm0EPofRSNTS8D6R9Y2CDYEIvFYxYX5Xa
Rhn+xqRbi5wV9DST3pu5mokeOqCdVBPM2MpxDgixo8EMIwy3Dm9rfW99Gvv25fM4qevLPUvSaYb/
Wu7RZcKqK23xOIqQm2sriezYhPHlP+8nPoq7m4zG4RZaPVx6qGa5NTrlPk6z8XNkxxVcnHB83znu
VsH3KhZk1aii8U3Q6sEUr4rprg45zcRHdg+Qc0oQ1m4KcKmj8YPzYjxIiEiPepch3tkoVhqoWdtu
7OhbP4DP5OZbeCbIMVxu6KpVQyfEFnFvO834pq505W0pcJimBxgdZiBe/jyNyXlQlSzeUdwvDq/P
9XUUxwxQfUEgkpaCi2TQ5Q8gpa3g3IYl395WVWCbXdrfufQwBGqzRnhsVFKwMwWJDodkQV0Bh9pi
QHUnzUzzT4Yf4cHRAGe/aebc/NhgA4C7+qzE3yIa8qBcenyMX//JN67Ti1+8WrMI48RIkOLvIVfJ
D4499achLtMDBrWoKANC/NCbROj/PihdJk7bgjq8Shp4wtoBwaZFIjl1HiPK9M+TEBgnYbnwsR7y
+b4yO/Pj64Nep2yLAiDXBG8UETYql5eL003YXY4KriUxchjx18QDrkOYEIXl3TxrMHDDFLr3vha9
ecpjmX2Ts9UmAXTvcXw3i7Ctnty+ST+8/rOWPXkR8Cy/CnLWC1aG47lagCpPx9mOiW/6oXAOY88D
RmCin/TM0J8yRLHQFGzM4uDW+ZYgy62ryAU1S90UcQhW43JCtDRRzRwL3z3gz/pXJxLtbkxa65NL
6Rs9kP81R0NfNvpdvfvPN/2fskOPMkFM4v/93xtbbdHQYs2RFmUJVmFtA4E1jz2uB5k1Og7kOVr5
fQpMCZuQgCsh/tlwcQavT++Nm532Bcwaqg/kxmvQymDPs9mEDJpWrgwA86mHDKFR4tlmC6ay3KSr
lUT1gq4lSHGg4muS3eAwUBVG9T4iztMPnWuV8Ql4sLHxWF3p6PBuo55D0LV0SQE3rG4ZpNDd0B3o
voZGB9dwnhBG77tQPgxCDod0HJW7Rqmx0YxpnO6Gsmvf2AiY4uIUIVpPbSLeDZqebqQKt5Z3gX1R
7yF8ofx8uZvSyYvgCGvV3tSb/rHTWxSRgWccSxHK9541GA8irTbO9K0p5/U3yE9op/C8XY45zFgq
lGpCcoDQ6j6PcvuNo8TNRnJ+dU6g0cI8oK9IRZJBVqMkKbU5hfYKM42XatnDAG5D+Czj2KlI5uOj
+vqevTUeRZUFlA1wntLW5Vc5tS51tXfQ1EM7yyfG8u5oSdpvVNBlfpMM3cYb8NLHu9i5fCC9GpI9
6G+AC1dpykyXwNFHnQF1xRt9JY+dn2A8sCSVyHAkOH3MyVvpLYoR1lwDr9MjfOBiE1Syj2Bwo2Fd
7yZ3aaVjmqag6+HbOTfLwUq6uDyMnptMsJPBGqJlr8YPCJbmFjLbXef4qVD7fFGGRwpXiZy6/Nen
hk8jNXHZJBSxzXWl3gAyXZY1+oSupagItbQ4P/oz8u5BCdj2Tiu15GBYg3X3+hJeHQaGJQyhWkD7
h1tr2bh/1bFV+lwT0E0s16CuQVcfbeiDbWnM+7Szvf0oJ4/6V72lYXV1HpZhYaFahAOQGNdXUDFR
QkothjUXIu/RTR1IB7Icoy0Y5K2B4B9Q9oNhywO2fP9f31cr5NWNUngYz4Y447T28L6qrOLT67N4
6yAsnk6gwLjrmNDLUQa7MtQcC1q0mJ32vTYsopZdXvmEcioOrca/spQ9emYL24dDQCeJHubleLFt
0lNP8Iihc/dSX5DVQxv3trarkBHI/zWTXUbTmLyX7emtIavDpIOZy6rQt0JNvtGM6c+8OPLQdlDe
1hL0fFx4YmNf3pjRBbeKeBwYG7Kr1VU2ZY5DxmGhBuf2+iOKz3j0zCM3NeoRP+Ze7zaO33XQtXwk
bRSgC3QgEEC5nNLRymBSgKbAiFBJ7rC8K+ArkDQ3XUEKlAFYjnKFip2gTj8Kpwlc4oQ7exD9EVuK
LQjrzc+nerD8HK7yNSQlTbi3Ox0PZzAU3V3RE1wNbTt8K+DpEFsnG19/Fdvx8Ut4hUghyQBFoMuP
d6Bq5Fh+uFgShZZ+th2i3Qybm4cUMZwfszmrx0YaLvQSrTM2xr5xA5mIU8Eu4emiILRaaZNrpu0d
DS0DNLZ9CyYB9iwhvouFkB+6Ih3eozczmht7+qUztnpKuPKAsRJvAWpbS/NKCvsQWnNMQURkTffg
8rPu6zQhtbDrKmWUlZ9axqQHAE/zJxfafO9jnNz+lJ6YMSSskxE9ohINhb3rLNoEeK6770OcdYSf
kI2Ud0lM13nntVGLvZqnLF4cobXYR4VjrP+YCzV+TnsICFT97LH31UpN0i8IeFZBbVc2Jl86TqA0
pxEH9lUybwVpb0UY96Vj9McyUTGxF7IoPtqh1VBFxN8k3+hX3TwThL+EfmwMUC2rpZlU/ImrdPR8
VUw2zo+lLf/YYVWcmwEpb6nPxbfRwwF7zDHqHCRYhRTBww+5QscEsT6cajZW7caxoJUPxZGAA67j
FfCmc6e0k/j1JGHZfZ6bwV5ex7S/T3HgwNKwjqKNGPYqU6fkhIQnmC0yH9taFyqbsm5wj0l1vx2l
6Xezjbt7CIlkKl40/pWWCnBaN2W+IywR1N0SI9sojNz4aFICQlVCaNSB1moGgAkUanpC94dpcLCP
aUuJPAu6iIEwje5RaSK3+NcyIrINfK7OsaNpCGLh8j6oYMvQ88XMrUqr+WEwm8U5XuJRY3Xz6V+f
TvQ+KAMzCBTdK+y6Husd6Qf9R9wE7EVgZTo4XfoDmcok0JFl2whZr9IsvowX2kCTlZeT0v3ll9nK
gFkA//EnXTUCd+zju9rNq0+oxU8b63ZrqCVa/Q9SFUr55VBTr4uoqrEag/OEZDpuK92Pritt50D3
yMw3HszrjUomZwEqWarqcH/WozlTog1FbBA/Zu69i9gb2tdGglVqBt79bk5Q4dy3mYKgkpbV1Q89
H5StV+s62FqQ7IvhNTE6OPzVfYHBn4PC+wD4thbq/ZzPxgd2TbfxpdfnAcAzJG5AwBxKay0SGQ0F
Aq0KBnxMfvKrmCO8cgws6rxCc94jdqMHr+/Q6zYXewZeMJBu2ocIAyw/6K8YUhVN2ZdJYdCy9tzq
oI16h8GCdM9WLEHQUONT/NzOCgQM++ZzSBdij0Fa+DXKG/3d67/l1p6C6KsDO+FOQMvl8qfIqe2b
ccgNv7VjGPRVER8TBAPuFjHbjWm+MRSS4kvWbsMSINy8HGqcDENxOtukRYO/nZm6H0iXwwcZjc+v
f9N1mQDmAzc6BRco+vRNV9EzNFyocCledM4oyveUvurnkPinhlru1lgflFUyHrMmkuNuTAT+gJGE
5b/TZ9fNXhSCMbizp7nztSZEfOr1X3drGpa8HRkbOos8BJfTAAVElTleU37u2iTVXd2FxxFHVRwL
bH1TL3o5IZdRybLJyBIAR0DduqpNWE3WtbLDWkst2AS7qtawXEtwsozfuxlkET9LI/F1RuDwM1bt
RuQXLi1CSkdZ56vmUG11sa572gstBRF/7mb+zepcfv/y8qjY16kQnBGX78Rg/OoivThAX1N+thmm
LjvXXCQjgSYkO60t1cM0t3Lj2r5xu4Gp58ImSAd/sFZOjcvZmz0VMzy3DsdAepO+nwxF/BpJI09z
WacvGv2YnaAVk3+lLrn1Ir5QmlYrswRCYOmAbRrcsJfzkIRmpoROQWunzIezarbpPWqn4qOFJM2Z
+iTExwL10LiZiQBzJdK/9apaHfMx6e9KIfMP4G+qb0Ol5mcLmcXfr+/SGzcvNgtsU+ofpIVrWKFr
DnlcVBmOmjWMPyMvJ+zJhR1vWDLf2g3AvJHSAfwB7Xe9GyY3rJopggZaN7qNNgIkQ1+0MCwwkqgb
vPvM8bkmcdMJFTz1bTpb6WFO438VRiYtokkEZdMj3V5KtZeLMdjI2DqJUInFivhZz5Lms6knySf8
qez7ERTp7vXpXeKd9eLz2sB149HhlV09rtqiglO7HemJqNy3pYvZJ7aSxVn3hvrUGtgCjfQeT68P
enPLWUsrwARBiXDJ8qv+encGvqaeSZh8W0T196U3dabnMD0DkMa7z52xyVOGMPyDFqr4UlCyNwHY
e+AISM/VRxOB6GnXRmpBA99tn3g2u60C4M15oRBHLQJRcYrml78Q25Tc5OkAIlCK+KRLrGaNOozP
0kDVBU3htnlyzFlsbPYbAQAdKyBIpG9UdtZpSZJ5HZLkWO31WL8jBdJMyZPkYZn3berk2k5HUXKr
ZXjrgAEOXLgbNrnHS0Ptr7VQpKPWZoN9s4qw3gfIwZ8QPBi+vr7iN94awuD/P8jqjsnK2K1HelE+
ksFIfMEww3jZ86Ky2DlqO/430wh2FXIuLVCKj5eLF86Cl7/sNX+wY6MISAS7IeAQTL454ITQy7gI
Xv++6zLDUsuBRwawH/LUmt2j4AmmlDXSzzLRi1PdwYIfM2kduqbWTkZd/qLsUZ9LoNfH1we+NbEQ
KOATUeQAr7D8+V+r57WYIDjS1XzAuuoZoDj+lpnoH2G0yY2r4uY3chiWhJHLyVod2hT0gmJz/fvS
i0bxVSswSENkHy0gOr6lgZLvIpgfGT0sYF0bo38VAlquRg4FFwanEgTIag+lGNMNMRr/SLjU1SGa
Rui5GDS9a1S8Nl6f1WtcBmNBEVERZsGODw31y2mt6WdVcVPo/mzb43hv9+kwvkUsEjFo0xmYZOSl
wBmXFDKUN9loduoJpTadntakK4DvDeVHaE5ae2fJHnEfqXj9RvR266rwwEfb0CRpq63LiKGNRE5U
4cmtR/C7ahxd9sYcywekm3/BP5s38uZb9+HCtUKCAY2WK8lDXNeqzBoXQei8g3hYGJ/6km562OX5
nTs0Dpa5cbuxt29UaUgxeQ/pvwB+o4x2uQqlYyVGr3E1AVmuu7PbdO2jkeklBruIm58btMkTP5P0
2O6mflYwIUpKxTgPMkPCVonBESIdqMdbBkEvHcu/H03a5vShEH5kfyBMv36+KsWBkhlHEvPvqSqT
vQiFgcNzU/AMGamS5jiuC9yuWpz+vGCI08UVC8iB7ldFE+LobJryHoBRn/NNhpEFQjpy2DnmENoB
xe5cWSpS+LKLfACSritz/HvOsXU4Y7mVvh1Q8vmmmFIs2kc66aGdC3UnIpwN981IeI1za2LOD7Kb
069Kh3g9njNO3+/dUMqPmQ5PeZeaKj8q7xL7bdyB5oTLb3wxjDFrd9bQxJ/AZ4z1DoIZt2hmaksp
LFKbk6xyXd7VURN/wf/OepyHAl9nDeXkozereMPaDa45AQhoA2fdBuDdr1CUmQgGDJXudKRxqULi
3oT+c5o1XvIsPJncOXlCoa9MhhiYdGJMzQn1ouigJXIsTga6TR9LSOSY0RvDbBzRaa36QBnq8qmy
S7EYYHfOEY1v1UV5v5j+TJ4QTWA2SdptHLr1bbssPEmvQ4+VjhKk/MsNSRFO0YekrgKhTP1RMJGk
Jul8tGqz3bqCXmBmq10GewktTHY/t6262v1ccjSSSEiCDOR9+4Vrtfyau6WmIXC7mJcog+L8QEUM
p+5uTMavCNcY+gfuGtp+1JrVn6klKb9iYFKpfjX34o+mt7CgXFWZp/sujDARR/nSOQkQNfY5V9RR
fxjKssDXS6R1hV2j0z97rcBTWNiTbe5TdcYUW2uz8kOaq0ZMrKyg2jiOKIftsRkeP3rSHlCIwhLN
fSdqHDWDkUZZsQ8xShD7RuUp3HUOhop9J+vO71WcMn2vinMJ1jsHpW4OnWU9WCIWzRFNMu/tWGbN
rzwp5xF7tC5Td7mjDk8a9WxnDxkmivyhNfGDsbxO+QAszVUDJ4qrh0Rf4kWEmmRzdqAYt76RowDo
j2w+y4+sovqWKdAHdl1rV1g7FnFn+9ZgO0evklF/yEaEyVGDsKJgMeTq/RLHF9MX6H0P+ykHArW3
C7S7DiG+zGYwz40DT7wcymNS2DySeDFqvxKHR+SLCTPB2o+tCugByU/1ZPc2Efc0Wim+3DaCxLtM
iZVfdCtryvJTFL3p89b9PJByuvydWmI+UvGvDN/EvaDbKaY1hU9TRGxB7yRzeAMsr/2KFZrZI5Nq
JL+lnjXuB6Qe2vEunlJp72J1CNtdDuwWu0u0mNGdKfox3NGlSb6J2MN5QfEwvugnJXA0sPhHQQko
24FuGPJntrvM3oq+HZ7yCFhpsLh1lgSlHrUJLgrzINNk6PdeCnn9XVV34/vRgHl8R6+3tva2QtXf
GURp+ij2yMFXQxMDdh2hImxWcxstCM9S0nk3qZNM7yRUidgP6ylE6Id/rDtwWlN659XZjDGqVnTZ
vkhM8Qct7NQ9gBpohE+Z3PqeZKM3vqHEjvR2GBvzYxQ683vZqOoXgda/9M0+SpPdoHvJF0up0mhv
jVI+Z9pIGVPLOn6UDNFexlLImR55SqMfNuZ20c7rwgLdPNlHvyIHsS2km9OFjoXjpbejTgYwSUa5
yJ+Mzp7RiUt79wc+Q5mBE+MwfemSznp+PURZP8hcRbALaRnQmKUmugbhTno7qkxmEcwlzFm3imea
mHl7LBudR7od9S95aswbIeA66FjwYswePWeuJLbcKgSzGqSUKNNVgeIW3o5msBnoSmdjMz7qn+Lm
n3v4/xkPKSEAqNy769Zl15ljV0bct5UdToeBYBdF8AmT91S2JyfsbYQKiy3PgqtSwDIqIEqQJhRl
KDysgj9FU1HPb9G7U1qldQKC7uHPZDbYappVUg1UQuzyB65Ybf7RdeKyOeKWYX+RmTmI/2K+AejA
AAdKSVVgNd9SLexyshMROIoXf2pmCX0znjCySOQciGrc2lQ33rcFDAiil6IghNJVZTSTfamkjtkF
el2l75sG3Xr8EbwHTBGSu9f3742ttLho4qEJS5eqvn75lBqNIMTRJUQ+DeTC4IXxaQrLXy6+vk8U
zLaErJeZWj2mNJioIcE4Am69hoVGVlNOeQxoGjh1Fu1QV86wwlGaDOHDrAvY780Bs+n8VOJes1Vb
unFWF74oMo8LnZE+xuW3JnXsDEaXDoFaq8YRnfz8VPO/3YdIYgTotLVB3iTKoW1TDQHZiEg+17Ch
kRa4DmSojV1V2tOhsfXBQAHFBVw7CdjFOhSV/eurcmvv05ynBkaLzOHMrfZ+B5HCsjqzD2Ip80/Y
nEZva2puz2adzM5OGaLha1PFahArhvUBE5H2mHVhu7E3bswXPl1E2BqbA3GQVeRTJVFCQ3aGsOyN
zn2HqU7Q9kl/r9ZlHaRYlp3nOdtK4dd1EE49GSbIZcAZ1HzWZ02h1yjcFglfx03lXrdK8amqI2NL
7uTWDHNbw0hfXBOX5OZyMyDDn8KjXtw6qs6YwAq65Vch9ejRlYOJ5Y8ziWPR1O0hj82mXtSTkodQ
C8t/fz8W1N6CVuKb6VBe/gyvQM/LciHSIrM63ZmDqt2LORZ7kn+Ui+T8S+Ph2wifr888SROi4iSR
NN7B112OieY/JZ+cMZMyzU95F08/EqyYXZ8sKg7yONzEaS5/4+Wxf+HzLbBTNBPVNZk5zW27K9SZ
W2ZMALtWup38qJH1CzGfRoFPi2E0YVuso2pTtVaC/J8Za489LlB/uk7rtmL65f5c/xySdjhVEAEW
ROPlBCCZVoTQl4fAjeL4+xRxzoyhLY4KJPajLbFIX2yY3qSZuhgIewkGjWb09fUjfsWspq+43ITU
qmhKW96a3uJ5vZCTYg1BpxlSC+oZrzFfL0rvfvLsDGieUPghrpQNOpumEE/NPE3Frppc88mJLH3a
6W3Uh1Thhfga2mOTB6lWK+N+RKTt66SE2H/bfSZOWdLlw7EXWZKRQ8a6PL3+Jdf6rVxU0JBA2S16
qEBsLqezR3UtifpmCPBTLNA2n+WxcJEk5no3mLtJG7mnRHrKkGgMAD9pBpY02ILt8IRE2FFN8l3d
JtXJkXVxTmK1Jv416o0qxrKmqzWHL7noLi/XCiy+yx9Zt2PexgUsXOiaEmnbHAPwEvGmBru895iW
je/6kvJRga1NoPep2DjnN4eHQQiVB7FCbS0rhShgOoLimQI77ttx16covOwmp3PCh8JBWcaXQpsn
bItya9iVOB+IxVEoVDbewJcO+XoaTGD2rBRIV9S2LqdhtlzUdXX0/BGwq903sqR58pBonLK3uAzh
txihCvwOpD+OCEocK4+WPsCLapPCO3tlW2ZHarkGzLZq6KZdZrr9HOTa7CJwNzVjsus1EsWdp5Se
8EeEpfWTEVqDg8NqbDQnU0mU76UB+oyaXUPsOpZmgYNSWNGE0AYFS+kic81dDqU80Meu13aTsOL7
aMg7uJ2JwKs1jZroqM+ODA/lMLmt73hRehJ5maJEGauhB0QxnuW5b235Hc5v/UmEvfkevk+WfRzo
sp0aopNmZ08E0AC0zPpuAjSLGItdAkRCdeLb6+fjOpqDAYQ14iJwBapgHXb0U0tlqDc56PaUPJQm
mU9eSTa5Xm1hfK9KdVwqxMyUhRcrAx6V5XX9qw49LE3MXg0Hivp6A85d1cjk9rVRR90uTE1dwA40
4uJRU6KGnJYqYo6x6zg7PzUpGvVkam2rf1ZLRf34+iTceHNQSqbpvFTIwcuufhhmNziTS70NAFAr
X60YZhCyas2PoZefAZxsyXVc8Y+WOI/Tvhh7GEsLZ/Wu9k2odm1J1UZRKnX8M/YDlbBwUJ10X9HB
7aD1qJVxRs2uLvYer4HY90WVa4dxkH0RYLZR9TCV+klDntHGdrueDfHMdSr7d304hu96fLz+FTvE
jwaxDMKG0jrYknXDxPGSwcYIIkNRNUQaN227/kBDfLivJUbw+9dX5Hpbkj4iyMPVTUeX8ONyq0he
lmjSaahpWuOcsxEjG0dFzTcC+7Ix1PXlxwtHMrPcfkvPYJU/lXloUbAr52BWyyHQ3br6rlDaPZi5
HdW71imq40CMeeDFjIA0l3ILN3QdyQIzW9iqCwB06Q1dfqsTejpS4N4cWChy/kQz33kGV6joOxHX
TqDg8tRj5mVVzsajcwUCBXgO+EzXyNdf+OurpzGu0D8KUZkLxIi75bmLVPVRyDnL3ljFqNaHWMg6
vYOayK2fQOLQdyCB0mdLy2Bhqfng/kbJOn5XZ0RxSFah4cTzjg3NLu3qZtzlIpEdNtHThAFZuNzh
fGdL9XckPAA70da7aS6sEPsUE78xO+ysn6bSul8qMUUQvLAamc9JoY7vxZggBOHaXU3Tnd/226YY
3u/GsO96eoMDshRSOvHGrXC1LkwPM0MzC/CjQyB8uS44vcQm0nhzsNSxsh3Ga/VJIGFVBRkEGmfX
Dkp0cHtl04j4Kg9d4IdAyBaY3lLAWW2IqbSg81amGow6JL/zGOqChwT7QQWirRchYIIP6Q6nTuqq
nekqX/7x7DE88FJED+EJ0TVa3U5ZhLJmnElUYnPayZNrjTiSptphdkl9Xx/q6uzRHaGjDKxlqbcR
819OMaa0eC+UgimWZXEA3Tp8igVy27vIHocgFoP9MJnkApOHJaAXh9Hd6+O/FKMuIg6WFl+URdlz
qeWsi/VJopJGRbUWQPLAWVZoQ0WV2cubB9pmJdwhFKrLveKG1jFP+kKhOVxScSydFP0q7neL6meh
quMp8xpvfOuUKeZ1hAbNR7T+zA8KP9yFPokw5V530vBQOFql7lu10qfArQa99ue2qt/O+mR9S8oY
328Mt7UnQK0RuvLQHDb29BWqgjMPlXzB1C/zfgWUtAatNrrQorHuIi50VhVN+zUaTiweuziiLO8V
FQJ3oeXMP0Daz/qbNoJ348OBHetANJNzV0hhRotp83xE00KEvihzak6vL8yNI7BY8wD3JQ1BMm6V
BXZ1UoaTsVS6ZYzrODbmcx7YTllm926Vm58ge+npPsITFJFZfQ6TjUfhOlZhnhBmAO1AuILgy2pn
DlCxuRtbPQDLqMzIMSXux75vpz9kfNxFGXpBX1yTUjP2A86jsHKtpuwYR19NvCR9jH6TjaNyXRPg
F6GFQ3kKFCZbdXUruEZUpa7KVjXoib2vyn46zdzP+p5N5x3J06pzyxO9Bw+WPdmAfJ+bVLU37oar
pjf7xwKIDYphKQFC0L08sVomXOZiUoMMIyHl7HhtjsA1nvf1HrJh+FPmlI12I3/DoS+FlR3jFlLg
Tu1qWe2UMG7fcZ1hL4+gkKn6gi7nFrfhKphDjwUA7iLDCQ7gqoqnd3biFpUDaR9I0GOFnyLiN6n2
voNN9jHP6/zH61v1xngm7b4X8gwXyLoSnGujPSNZCKMOCxnVhyYd3qcKMnNO1MekD+NcbEnPXJ8O
VGIpDy3rYCDmvt6clZXE0ZiZgei00JfSQ31TLTIhdsaEI1yaTnTT0nA+oK4HQv/1772xEXmVQN9Q
cUYK+QqYJSju415NWb+PKfuKyNNpuKi10BC6ixMkUAskrVUX8z9tMOtzmnRqfG/iybOxF29MPLky
U6AtaT0kvsutCOazttzEMoO6Q2umxYb7uyR1zokqcjiEY4ILyMYhvApLeSSWWgItFfRPrwP32RsM
s4msYKRVdKaC15X7KhfKvbATMzu8PtE3vo/KJtSHBaRE/Xt5PP9Kl7IKHTBjLBjM7ajpIg6863P0
lKak+IXofb3Bd1kPB9COcAP4FSKCOmSo1XQ6RlHoVt1Eh3zG5ccbtPAM8G+SoLlD61zGo25vXPLr
AOtlRETQEB1e4gxnNWJZRXoDtEYJFFRE3sRhkuGF3lRPao+TfEWr2pdI0208+Vw3zNvfb/4yLCyB
hbiLXBXuWpfz2iP86IBhdoMGFtMjEaxXH+ARjl+0DqOPXe21xi9TDZUUxHtFTSajHXyGhWK1iLSF
EG8j0ul3kLqSCBS0NFTaw1V2KhE8f5L8H8jeS8Oq/Qmo0/smNsoPNp129AHUrPs1SJitB0RkF0Pg
Mpbf20TtPhdjOwJZtWbbIdK2u8iP0BnL/alNcL+rCL0fZ7dqfs9F7gA2RefsMADZUM8yHbuzXjbY
l9p9En+LE1rztBzrftqpsnJq35sGVP0rRRC7uDKCuKjUMyLpM4q7/HfZf49wLxNL6znq90u4w1+F
x9dvdkkX+sVMYO0nFU3sqWph98RmW/3OYgEIJOU6b3YinMYU752UDxdCCc09XgzKO492aRyEk5M+
TFYfzf6AHMHJU4kVAmQ0vIJmspH+JDkArViy0UJUbWzxMST0rIIQlTDciaxJQwt2QLpoN3RG9kZR
E3zscHGOsWRGYt7bJbLAMUVqItJ3k1Tk/DiHES3ADrg+GYIJTHoXUaF8EPzZU1hEDVbBeq9E/liW
5BBxkaBYRqphPM0DbX5ka+r+ty1dosExNeWXii7Q77avIJSQ7bp4drRR9UUvxFTujGFq7vHmha8H
6mNwd3aqxX+4ObVyn452rftdN3oTDlog83dTYc71viFZ7vyUlvxnp1O16JiWanoMdWco/QkFFGVH
yFPjkiNUEntulQlcUFW16CPO2TjtaODGZxoikcFodBZ3ReYp1qeJPjKwiR43B5ybRxhZXoSIwy7V
uxZBoE6zkRjwFOGAGupHx68Bwfya1RBCzIAzuYn8apK/6XCmeu7sbv6ThqH1ywVukfv4xVFpwxp9
XGDNffxA8Tb7lloZJ1crBhCTXRYn9k7H/vVnNVmJGsCZdR6aykt/MHG4SFsKhvIbt8dVZRcBXYql
iJ7CFVhew1WNoFv6FungFQds1xFX0yb7fzg7j924kXYNXxEB5rAl2d2SLMk5boiZsc2cyWK4+vOU
cRZuNiFC/2YwgGFXV7HCF97QA/5NBClTKvTGo/gckUVQcW1+q3M8J7yJS/mfaEXshGY/le/SNsXD
eWlq965ppP0OCuir7S+iwjP35cv89q4DAkYeLDM6sv1tl9rK+zI1oqY50zzToLHhQ5Q6zvTPWKRf
RWJ+Y5Lqp4Mhby86rnFdJveIZ1M43SxQ7WI8PzZdc1Zt0kTfqKP6bs5bFY5l1pOgI6BkV4FOvlme
TAXBBL5TCWKy0ofeCvpFb5G/iZ3iEwiNSpeAZjt6a7fChiA8cz1SKsnwPHEK93OKD1IZ2rPWNqQ7
toooDciudyk2WMOTsXgr7Yu57sIenOr6YazhZr3VE2PBztBE+nhOUvwES2UecUOK8i+pa8a/YlT2
v1qAXFIcV715ecj1ovlnpQs1hglKhoXvuAP1XFUktG3cLK6eU2Ue/i1XEStnigrU99VMG9CyNCGc
VSzxB7uQtQpPy8v+npzT+cpjP4kHC6jQFIy0Lr+Pk6B05mRT+uSZOLdwHMvqN2IcKvVjiLyIWMQo
UPVtVVMvxNbwgnkIFChlwt8jrJ1irBFyk4IfnGLxrZm1eQoTIx+7e62zxwTTLwhMVDi94vOwdnV+
mYBjtf6gRaV6kMXcbgBilD/dSgqNnJNNnLiaVAsXy07Ps4K0Shp7mAj3Nd9mUZbHPl/EAV1UbqjN
y0pXkpIJCkrkTtsH3VrqGqFaNTlHeG5lfmNa4rFBd/RA1vn2LMHT1sCKI94iS2ebwMilZ7PaxRCf
DcAHGqKuefQWoIIj9SwAu4ilTd92mn2E+dhZTZeMGQIIRjXEfpucFAKKQgslTc4DquEnNcadASEi
45nqTP+sR4l1dMP9IXJs1tPF1c61QJDSDtwKdztGu1SxaUSgN3Wn/3dc5+E7lbCmO3mpknlv3DZO
7kqjUmMfZkb9bRBRTyagdYDohzaKii9ObwPVK+mhPOeVpw93Vu21bSAiZClCPe6VJugHTfuseaU+
BD1tvf9SwAP1uWpmwA9LDBcIYGhjGX6UKlTBlio33ihsVeHH1bq8pU5rdr4X6UZ1dhdLfUzyRri0
hyBF+wpWkQqIvrKSjnzsiLKMRA06DxwWzyH42cDICuPzqOhk0hhbj19tOFWRX7eKo4QC8zo90FJN
+VaXSvqvwMtPPxVzbLZBtjTNx9GC9ybFkLz1jKE6LHptabR/m9rpEn8udCKXbMkcAHSRkfaharba
FERejFptlwPI8sEF25WPAln1HGnxLEKVU20FdVWu2YkGxLRceL+8n51Hf8JfLXoRwRp7+X+LWlRP
ReOphyIvt5tbCpPRdcfAjjx2e4ac1pojTRX5eTUS3QrwR8o+IYkH6T62RHMqrEIPujHigktq7b5f
RyXwxhx1j6J2rcy3u0ldWb90+AXefsHXuJm+Wby/9+WQLh+NyHTeeG63CN9W6zScl9X1vQ46aRXH
VdDZ5vxcxCj+hmUX/Z6V+khp4g8u43pP8yhR2wcjQuOJtO06+u7K1UBNwMvORqYnSZjHukHAr5o9
hiotCEAxt45Pylzc4Q5l6D7ptfUZKau1uiBcN0NDxWfsx4DOafMojE4vn2d5Q/vQ2CuDBEnU1hN+
tHkXsO8IPYxlQQpYz0scW/leguhWjar6rSfi4clL8mUKizw2PB/Mk0KBNVacX0NXKO9Q9bB/GnbZ
HMmW394jcDEwJeGOpIwCj/96BTAIMpzKXPCzmOvqYVnn3M9iqsoVhK8LNb/4IGm9vZUZD0oolwhO
STdwHTEVHfZFbX7WITFqTyXRaf/kFcV6kFltk2PiMW5FytYMRmVoKxxmafG0VuzBs8g07ylzuvpc
qF3/dun05eBh2xmKHjHKmyBNKN9udXvAZ1K1s+bi3IPkulhoEpzM3nbfUZ85knz+43i72bB4hckC
D30A2tKb1wbdKCxx3TQ9D2VnlWeFzFj42DckdzGdeO95ErP7C2mY6H7EWuHnPHIzjOMArtxFRIgc
q0gbJchUa8EsdrWzO6+x2+I5ylxEolVrMN55eTFyJ4+AvEI2Tpc8DEPbYYiuaEjo28L6LXQPKUJX
G6M5pNwzfmktU7rslis9l4Uu8RCoVt99XuresLGZBKn2GPV26hxspduta/+/HIQD2JK+3PXWbZUa
DF4zsAqqMleBQAjD+xg5ivJGKTryY8UV05H38Z98/PoDSAQHGEA6dEA4tiiktCw0tZ+m6pwpuef5
/YC0c5/11ptyVKAzQaG6K1McFurYHn+ZSox6fuemXeAZlXXnFRpqWE5eP3XVqo++JWxSMa8sQPtq
6lj5Omy9u5cD75siKRgx5AhAdHAUaJVuA2+Jj62pHahBosy1clFjSxvOaM+3+Te29Vpf4gSGezg0
xjpdkjh1eYnaOIMgIwrzW6aVukChAfF6X50rUudo0uIj+tL2VpC/UfKWJFYPL5Yt5mPQlRLNhF4N
el5FhDsiHUNrdzm/vBTbg8oo/OvU77kWsGbf2tGigDcKPNgx34Rcfj/Xq/WlHMf3atYqr7x9pBjv
HxYEmDEwz1sypjIvhDNubQdzZDd3ipPq4ai1w8cCGM/BKdg+0X+GQqSMzyhH3LIhkyqNDYSf7KB0
ECx1U0U9QyQCUaRAxFkUbTrP1jIfrOTuoGCYpP4bwKztNdSuprM4OfwDiIkDKhY2ckxxU7hnj27s
Y1qa873XqvpB2ro98HKqfDsKdAitoHkvf9VfNcgClKWhtw6sh9TT72BhktzMqnUhcy4vTg1X4uX9
sqM2QS+QuF7KN2tS4Ot6QGLKaczpPQT02czv6kwIEyMLdKZ4Pz5gA9ef4r6JnjSqVaes042naHaW
T329HJEmbyBwcuqkzhJdKvux23poAr1oor5iw7NtNCcnCpbxZJzNAq9IDPdaH6qM8RCPzvxjqBP9
bbHKuNuKMHrx9cxuf6u17f6wqqwZaKhP7VfuG4rEiTUvtd8LZf7Ztm7rnb3CdB9S0+qMBzxAlM8v
r6hcsL9vzz/TQDuHJQVrcqNSqCWLORhExIGjtZN6sUstdWGH6DXqTAnMi9OCbup55BrLT/lopHVQ
a0AzD47M7W0DYJbcEJELOo9EPteftdPtXo0MTJz0rMPZysrgLPNIHuzW29tGaiRgNejQmwJKsRll
hYDUKKtrBuo8afWHVjSFEprSdLlZ6UEfXPO7o6GHQo4tQytrs1UhuI15bHuYvzdjYzyUtmZWT6tO
bSFw7J4a28sfcm84okU61bQgZEp4vYSrOkvXHUBw65C6P2w3q05jlKTfah276peH2vlatMOlezIO
etylG2DIAH1CYrOcwG665D+NJPtLE6cHbNGdq4VBWDkADmCgjM3Vgjy8i+g1g6xqoxhAier8TGsp
wYFl7lb7vsTk8wDsdtO64jBcjbkp/Xs6fWNXVA7gMkxuZhVEMRH+fB7wQPyAxk38cV00N4N7NM2X
bE7UN6Kfp68vr+7Oh7z6EZt9Y0XdaoqFE7lQaD050gdgSpPuvYus5+u3KEwGYNQUCNgyWxy56nh9
ibqMG+AygoSWYNEflLXlglLm9UgmYuemQZ4ebghRj1QK2CxuQw2t8YrGDSAIjPkdDC3lo2n1q3Hx
tLLNQy+lvxTYQ75Od7o9UfYDWhSVBzWovdVFGoity+xonm22lRpRj0ChkL2b9/ZPcp3yH+Aus/Az
Q5+OdBH29jAHBEwckup0ITeDCQQcKwwvGKyAnyZWo3rWJrjPSa72ge4u40Hla29yMC4YC3ECnqXN
EptxmmZCQ4xZWxxFCw16DpOvpWoahb0r6n9e3qg3IAh5XAj0NbROJBJ8u5ZUHLBPGDmidA35rznR
IQnaIR1TXy8K/WO6pgtKRDbXuY/nSXURnYEKR4VMdjGI5L0Swfd7+TftrThkJ2JJrCXAZcg//ysg
WSllxAm9K6xWzPEz9sIItCorupWjq19q6Xj+8nh7VyHpH+vNlja9ramNCwQmLUBlBHNZ69BQhaX2
vgk2/OB2lztl80xToUVQgNYNTd8tXTxyFohbFTSHxLIgZ0OrVX/C4J0DHmbD8julVH9kEMMPbvqd
M0t/QDbxkaKlz7x5VMzaWEqCATeYGtOtcPRM2nNChGmeoXessb8sdrmedLWJPw3dXMD2ngZHO/gR
e6EWl4YHzgYKFI1gue3/+qjtOtcjKasXNFHm0HYWCmomnYOsu4+msfIhUcoyDWbbiaH2olQagySx
1im00iH9pE7r+mspivo7eugs4AgpPg0EqTYdVktHKMVVe2qzzpI197GT2OYpFh6pYNahy/36A2oR
ukp/ZEmQ2iLYlTQ1ehpM2DLPhhciBwmkqlDXn3bWakdo+ZsdAzSPkZDwpJhGVHW9aP1kzLWIhiSE
pjQ8ku9MsilRnGBRVAeb8/bQMZT7B2UB/ohGwvVQUH3zZom7JLTE2F5yW7YhXaO65AtsVgFM5Pzy
obu95iD5yJAb+RxS/y0CUSG78pBLV9gPEGiHqhjCxmqsR3fMjuqRt0NJBpkkcJI1wg+R5/9q66Wg
1wbsPBRDr6Cw5zz+aJY8G83gvXpvMBRFAWCBMqPayhZ7s3AB98+o5dUW6gDNyBZcoyLoXaN+9QIy
lByINaTmtYUUR8KAae4tSmBHdnQuyroNqDapUDYxn3/5W93uDUpCf9Jg/GlAtRvXC5iN+GBlSa4E
ul5Qkso8azmlSrQgY+u8LVXz98vD3d6TDCc3BfwQF8dL/Xq4GMmVpeuniIJaHX3wPEptd22qmgih
i4cl7st3L4/3h251fTEzoCM7MDSKKTlu7iaVPgh+9ohNrzl3mD+0vAfoSvF9QUPTKr+sqJEamFWk
9OLzSh2kYl1SU8rLvM4b/WGw1O8uPVakKdRM/5U5dfbk9Z3Vwh4B8PqM0NWkX1wzB+3qr3ULpPRg
CjJc306Bh5zriCowK7e55CNi2nEwAIDMUW1/tAHrfUT8Y/bbEZoPP0+EsefUd3ZmPOj0VZ7ilH7k
//Ib6JuhD4OsqrrVOU4WazKpdtHGmGz4XrU0N0ha/Zx1pfTEc6fTJNblATrPb6+kx1b0eO8c/Ia9
s44THnEwxURyqM015iRIL6BQDhAmd6U4MT4ugWUOSub3zYwLLY3Z3i9x5vqeLFr3ITHX9AwIT/wE
uNPhkmCMF4sm07kuhIhOmQdJ5eVfuLe5abyhDsW1Lv03rjf3nzphpjrce63nnsw8yklUtCSgzTde
sCdFRaUvu4NB5T+63R1Ilpqoe5M0U1G/HhS0nkWYBg7CmcvlV9TUNU9lJ0K9cYZwoVx5P6YpshWx
4x18kL3v4UlpHMRvqflsmY4tHnJIiRc0gTQNL8xMR62jjNwHw6qOqjk7KyvVEyW3WrIdtgqBSqKn
1WKysnjjETw6U74CwlAMM9C0OQqhmSIXUY9Hwo07a8uohI1groGyepsd12pStAbftSDWncX9jirM
EKKlN4bquKjZqdCL+Hc+rZN4TubqyOJ7Z3kZnOiQ00bVYMt8XOGL4inmKsGitEh0W67A2SFWl/GS
a+JIgHfnGYCvC2YM2S/oXdvHre4dLRrHMkZvZXRA3Op18iGO1Xrx12KOHszesr69fFj2pidvNE6z
1E7f8nZEratt3fEStN6ETKtS1N9KFbl4fE2Hr//DUBI1yDsn463Nuey6YYw9RFkDxSSLLkynvMv6
FKDbbBx5U+3OClk6aY9OgX7bHo16JIvockZBPGcePQ0TB9ayjKvEVzL76O3e254Ig6EcgTk2qyh/
zF/BD26IQwnlMgpM5GfYlLpd/oBFjmJbMyr+JEaK2qIrJs3nQkHM5vWrysMKvJ4Wgc7WuR49N1o+
4KREgV7o2VNiTzkCLSCNfOq/8UFAdAMWk4oVYFKktrRsuW7fHziaiiVEGiGVA/v3Dc/k8CWybOWj
0WjV7zXK2x7T59Z8RqXe0s/rLIqPXT7DSsbDp/53BBURcSXGM7ApYhygmbaRv8WLLz8IcHaaR6i1
wXgjukF1njbD9bLAqFgSTGzlSSob/DALFzM/JWqGU9Y65gcCj1Hz4zVp3jatmiwhfY/0pIw0JaHw
qvfpbFTvesRGlkAZW2M6+Gg7F6ksCchcDf1wcoHrXxf3BiYBi6UEIzIarIU6GSeqsWZo1DPM6Vb0
FopgU3LwSO1cL0D8IKtx2lmWLXwuTsvJMzMJs4KzHnqjVd/VUSseonl+xtDkqG62O5x0dbXJSpno
5t7urIUyssfVCfn3QcdbPIBuT5jUF9NFm9XTywdhp+lBeU4OBNQH1bDtE1yuqt5PKuyibBjSc0c5
D1ULO7lH2UIPWiNHEEtbrPFT6o7Lu2Yp9XdJL+z7TqzO63MU1L4tGNgWEookfdeft+11MdJEBlMy
m/a5nsdPxbQiT1e23d3Lk76tPMiKAxc3ITUnc+tqSfSjeHGkJ+EISeouX5P4nQKa84FUHztUcD3n
gUvHXwZc5oEvvRaPyX1gyOo23R2igVvZQEMZXWORWnyNrp2RUfcgbGuuj5KrGVqtpfouXrUHh2fn
csdjCKi7vNwZeHN4Bm2WdtDk0a0WOSeky/MQPopziqbjC28n6IcEQzEWKW1OzLZw1emK7nEak1Bb
uzUNECW1v5jtND90ppqcdC+fH805Xf1hqalRTNwX4RCnRw6hOzOm/AD2BOsGHBy2NeG099pan+04
TNdJuww1ISVVnOLfkVDt6IqXgeomkDWlFasjVXToNW9esxSktYPUZMI7VtT3De3tT52tDJcqzYs7
UfbttyIfPPmyVvo9uCrvvuWupDSuD9/HFi+9ecAL5SDx2blJ0HOQApzyJ1HZuz5QHTRC08jMNFS8
9LfRI3tqxIl7skuRXWqvnw/uyb31JsUhY6VKjGXJpii0tib63I0OsGuueLwnEMfc0TL8I0F9LXGZ
M2RShQVSRCmaftFmMMq8PSiQkcHqXiWDnb3H1V7de723xQXJfGPwO2M40hfbeyAp1SBWYNF745La
3FHOpBfpihFsuDaqfhGD4VwcnNhQSoouABjfotcOWzybinuoSZbfQO5723dCC/tUtA+ZYQwnETfR
6eX7bG/lSWXAWdNnJSjdPNsZbMXFzY00rNXaPWer/bVrdcryaCgefOOdqA1lGI9wDUQ5imfyHPwV
tVHjVFcH9cMw6ZLvGXi6zwMsWt9w6uExMYbxg1FYQFwcpXj38hRlQLY5YDRVqMdBf+Kzbw9zHFtD
hjtPHM6iQz+0TMo7u0mOhJ12FhLwC7gZCjzSx2+zkEMyeuMADymsRbVeJuSQ30zozPizmjoH32x3
Qugr0UuQXchtM2GJLEsrowoTo1iLnowkNp7qek0uLy/b3oSQ86HzTQkG+YvNhOBbJUWLYmNYpSJG
h6YbvfaUTUg79KmqHQy2c99wJOmQsIL0K7ZxLoJzAIdSIhdK6NajVwpes6VC+yRt0fQJI8Ucvr88
vb0RiRkkGZSyHLXA6+2YV3OpVwZX/NLW0cVp1jYE3Po7sY34DVCm9PUXqvSiwIpVfjDYwdfDdbG6
itax4rBvWyX0HEsERqWvQbIm7ue8x9/w5entfT2ZMtAKk6R8U78eb8X6OeprMw7tiSg3j6i/2Aty
EMCFj9wmdocC9gs3DUUWZDauh6paaELClFDftlnDNKq7wClT633Ew/T6SIQ98oe2ym2F19z1UM46
4AVUGUU4Gvrqx9Go3KlxXZwT4LgHtpw7s6K4xGASGQr0YzNUm6aeU61mES5T27819NJ+gDg6PWar
cmR3uDeUfPiI6rg4vG1JoGyRZ7OTNA/1pMHdMh8w7Eb3s2r9XIj5YAnl797chtIURDJQqXwQQl4v
oUF2vDptnoe5pbZfANm0b9BVPTLG3bnsXdqwHC+6ITQONtsdnBWdsbTLwx7nscuSufDdW8zPp9WF
81LrNVjGRfuZdM5r6Q687mh/8bATR3CPbFkWLV+y8bKJxbSdBkyv+3OM0vJTO87DfT1n0cE22fHB
oQ4Bx91hOHK9rdzGTCukMLQ2C/OyI6awB0RW/dGOpnCOvPJpoJB4pwwVWpudoI5XV8Pvqoyyu7gy
zVSKZhv/mNaU/vfy8d/5ylTvgGkD2aCAt33ztEr3OqOss3BNhQpCUsHzJMmP/FV2vjI7iD47OGPk
nLZtw2ghdhpnLeMrL6hV5YoKiUYnF4GOuub2ZZ4c+409EcO4s4OQ7ctz3Dk21M+4B8iIKANvAwps
SpYmKfIiLIol+1U5SvwYT639kLrV15dH2psnzXvwX5QOaN5sbjh9dETFhwYLUnX2A+lIfk8YoJ6o
1hunqR3Hx4gY48L7b969PPLOK8XTSxtHMmlkb+z6tI49ym1Wxhzppaa/B8vqT9NiCBi8CNbejegl
HbxTe1Ol1EwZhxnAwpJ//leUNiSr3a4Tivv5qIqz0Q+9301WEeIjlJzzrHXfR2JtfN2M6/f/w1QR
s4JeAFIUksX1yOQ4KRbOLLKJcSky78v0uXeXH4s6zxe38o4w4Xu7h4oBnWhSaultcT0c8QaeqdmM
ZaWwqm9zZ8WBNmtA25NB//36mUkuPFGGDG7czVPSVN3iVatahOg12RgfVdo/1VCU74RGA9ewC+8A
L3Z7+KmmUZnB7YcCPm/X9dQQHUFRK1cgNqZrHjSjUz/3YjUPgHC3C3g9yibCgJiSV3WBQ2anF9pn
UVWe32kVQhkTLYLXLiBXDJEujwkfiiz5ekKa0i19UqwSwJo4H/HY/AEx0L7zcFF4U1TiCD0sn8Dr
J5LhaEAQXEuy3rZYaE6W1uZqXIVunhTnmty093Pdbp7Vee0COm+0Uq1JZmszZE/fQQXyterIHuIC
CENLKVWqkMCKr2fcREjvqPhVh2DtXCRbK7P5hJ73+BBhLHkpsE1WXn2bUoKkTSDbLsiJbV9sUZlJ
BIWuClXaaKe8SbXL6iYenSfzyJ5zb+cwGFRL+u7AQOSl99cd05tNR1kHkfVkFAOtZvoUTzprOPqI
mnkHeJO9w4ADp8xjoBGRM10PBiZtcGNvqsLJXBOc4hEigFSdHoUB8oNs9ww6fIRw3F706zanIUfG
HUNpbOLTtjcpSdnCL9DCpzu96mFmzN55WfTi1OjDcnGTCLBBpEe/Xj4mt3c3rwB9O/AT1CdvbcGd
PHFrVy9DUQsPlj9JVAUc5R7JhyyIzHm5Z9MvobqU4qD+evtMMTKlFIIr8g1gRNeLjCrD6kQNd8GQ
u8uzlS2/C0sXJeqSmR2sjn4keS3fgu1q481Jp4kAU+oRXo+XFaClY5XxVGf9OWmrOfo1/gSPczI4
wViNjT8mQ3KgNLK3vBICI8t0tDq2Z7KOSYCLIa1CD+8ExPQJp3DpFIFZWjl4Di2/5KmXftGUMX59
2dfRUDEEiA5PWVZhr+dbpWi56hH8baUZk8BQqv55SQw7HLAvD4vKqgPbzpaDDHmnvs9jTIudRghb
ijLo9ahK5Ta28Kw6pCaLi3flKYUZpIVt/OCKiIdTPECYvleQxaBi5kRzCVREdCCjxWz82/ST/nqA
FT9IMqqkbR6gw+0yEASOmarV4Wp1mt/mzvrgevQBIQFHB2/27uQ9yMuQD6V2zhZMbjVxb5l9hlVI
bk9hk5XwihMdbL5PJMuDaqXisZ6S9SvYd6IwckXxfrHi8dKamXdwN+/sPNnVYd8h+QamczPvspux
PzLKLGyhpn/ArCj3o2govroIRRBvu+W9hR9uGA1xf375StmBnksdM0b/Q5F0t3A9bq9SiXIyblhK
i/rUJtb0ZLqLh1pLlzNv4takxhSidbtHxU6TL1GRddOlIY1PDkLTnWeZji9K13IlYElsVmHOFKw5
8I4LV61vHsZJd+9yhDweqhrEmGJExkM9iCKAozx+xqJjOTj+t68WaEWp+mO7PMlUVq5Pw5KaqEQI
yNrrUoKSLuM5mA0l8cWodOHLq357vf2hm9AAQUsU0v4mFMZ9F2APBFKIzbkXTCBDv4gmX1Comct7
ZSisr+Zso7Pz8qg735rSCn6pKKWRQvO/1zMc6k6bHXofQaUN+l0P6yfMcS18gto14UpSc9Wstv4R
5sXdMrn1G23uj/DEN9+YhbVld4v3BFzGlqmpFEjzD4Y2oSmTgvLKU4CimEbW2DypQnF8zV2tD0m9
pAOl8m6uTlRCj9Qdb1af30CjmC4iaQEJ5uZDTwowB33GDGNWOvMes/jp4phtdkoyxXk/jQWc6wWp
sJcX/+YF/TMoLVITHhAlDHkF/B0TaT3C402DK4JSN75lJ+Nd1OBW0S/lVyWOxOXl4W7LFnI8acYM
6RA0wzakxsFPGDZy7YFSlN6XurCbh85L+odmXZfQwDH8DoXl6YEH3HnXjVn0PlNm624cvPGxnlXj
RxsPi3WwAW+uOVnaA+JGt1zGEVvMItdJXhtqJzUBFPdcIaWFjks1BGZXzL7lod+eO7h16aI3D5bj
5mzLkZEx/1MvIXje7HxrLSNvpFmPh5EXn9qu7UIkubNgcbojSOHuJGWtlECJWHub0Zc0apHai0Tg
YFX0nNKg9+s00+66MsMRwfOUc6e3na/SdD2IUXdHZkiZXxN1b22KPXutFK9hkq4lIPR1c6s9oY9W
/SsViy+15nbvE8XBP2AtVeO1UTgLLL/tHxESJr0JJQSWbBElVWQs2mEs7+vUMP6LqbAeic/tnF35
NKjESIABbngPmG7OVT93InDLprysIgELmTZu93Ga+ulSG2X73lnGrnjthU1WSh8BwwHOE0UFmYT8
dXpxlDO8bs5Rt3bK9RIZk32nV7Pm4+qTnrx+SQKlTLuDTbvzPXVqnbJ5DOwcs4vrQQFiyyRyEFjV
d1mQR90YIs+A5B5ULTgGIvppOFN8P6yZOIgKdo4LrBJ0PqgykC5ub0h61JqATyACvVKr+wXXtLeu
MRW/tEbTDzbtzr1IVZWXEDKLbNNsMosc876BuFOAeO1RURZoyIV91/SPxWiYT2jxdZ9fvhn3dhCi
NQgXEmlKbOn1qup6jF1y34ogchIoF9mCm4fh4bSqVmjhd5EZ4EhXvZb9xf75AzegGMXdsL2NuYld
DTy/CLI6mc+R0LuHqenjN4puJP/Dt6MTCmdHg/rF17uen8py2pbghHTtWF7SrFOf3KkrA0A60feX
l/LPWl2laXJaUMyk2xT9ym19GDmunEc7FoGSaePbUcmzOZx4TXBcnDQkcFODrP+8mNpo+63iRd+9
WOQfCtOLJrRFshFWWptDSokMpDjaaC7eGYquWEE1qYnzgIQr2F6liMxv3uqUT1lVxD9acrcZcSDq
/f5CQfbViC4qo4SfnDg4oDxRm4sMDfFGTYTHJTpm5uNoDP1laJP4PSooi4RmH3XNb2QkaEGR+VGH
AlzNSd+CHW1tiVejJdjsgDO4fh8PTvKL8lVh+VkRTfHDOkyItrKS652oyrJ8n7VLgXbXoM8I+TlR
+s4VEbYQll5h+koxdFi+zsU843BqNanqr+MqPhZCmw7i5Z2TC5BD8io5v9zEm5WiF1rYSaTMAakT
PHTLS+Of3Wi1w1sH0aPYx+U1dQ5ShJtiD4vFvqZaTtZGtC5/01/3sDa6iG/3GkrGzdK8jz3v30Gv
9YNtvTcIwvvUxqWyAFWP60HKfk21odcJFpJi9JMKo6uuqfLTy4dn5x6i/gjADDgBqKKtQezaNG6q
DsoUrJpY7/ik4t5cEamf1Hi5W8vaC/LEO1IZ3bnYDVopFOagagKZ2FwORdKNNrn9FLRJM/4Wy5qs
50hxENGcBsiEr58hKDbUjtknxL2bIo4q1t5AQWgKmiYtWsBzZvN+0BLla2eAmMzUrDu7XWy/f3nU
nVeTyq4UTtcJf2n9X3+9rJ8QS4fWEcy1OgxBXNnp+2zRx5MYp1IHvWrlj6qZp08FQvkH33RveaVi
LKEQ4Qmdv+uxgculWuVxecj+3GnsFjW+0H3oV0kPVKaDR2Vvn7JBJfMeMP0NQ6JSvRm8UDIH6I/b
3/nmuo6woH1U+9ubFARINGk1oLUwtq8ntXpe21k0xYNG1MsZ84n+jZgRFkCEwzniau+NhRwD/SFA
YlTn5cf963zPvM4QAQAWoyhUhlYyE+70mto9ZpiIHIRXu2NRD+bhItZBLu16rAo4B8BCdHM7TUkv
eDaQlNJzfVhULTs4CTtfikSMS5s+qgQ/bo7dCJWibUiyA0NdvUvfmNGbvOqag/2wcyFTynO5smBe
cgLkr/hr8QyzGmDNTOy+NqGnMDWaQx/PGkrUhZK6fVhwFDsI+2+raPiBAcolQkWimar0ZhEpmrQ8
STiBqEuToruaKOov3VDMJxy+l99DFgFy0LK+AergYcIR5mlcXtRW6XWpHI0N+cuHf+ebyrwXtoe8
WQksr5cgKWPQTlXG1U0Bxc/mxaFLP9aXCY2Ug6nvDGWR4zFxJJup2W2+aTbNekaFA3NdvbYvVj/Y
n0fkU+Gs5cXBUDtXmkV9zqTHyGEH/HA9K5uC29hhbBi0qBqevbH8OWjW9Kw4+vzWWnP1zsWtOkiR
y3v36uWkVyxFRPAckBIf1wOnA8sYGczRspbk2eJMkjy69vzcmFV/1JneW1DyGaDXtMUc1MWvBxsd
SMrjgvxC5fT55zzLUMrFqfERnGx2//K8dk4Kx5EJSQkKQGKbocwW7V1V6Ki65sr0vPSafrYkcrNn
h4dGNx2Bw3beesZzZOsIUWDQmNdTyz299xrNGnkXcCeCpInUjcCLQ0uMO6fw5vsKv4/zy3OUJ28T
m3Ot8e0Il2ClboGftqJ2Pd4gY7BYZl76Md06FAKwyXuO0fnAM9AQ5deCv2v7cdPWn3Q3r5vTy79h
55NSZwPEwUmBXLkVjRy9SIM9xzrHVl7+l5hK/mFRveXJdof0KHDfW2PKXXQb6XIiC7VZY7tDdD82
E/I6d9HvR2O2TqsRY0jooBoJ24icBBzJwcW+t8h/D7rZSIOWaWtskwA1diWCfHWW+2KNoRsnueNH
Xpa+wef4Z0nyG1Q07V//gtGSpPNJDxmxmptUNkdcL5GjI/hjhvWkNWfI9wpGL9VRn2DvS0K9AAFF
1izpe9c7GGsV6XvF6s6JWO60iryrgAqCjbatHWzcPyyW7c6VKlt0jwHp3wQctR5X3TDj4Im7XH9a
uyZ7syp69qbD/udH7aBk4HtZ235oRz2wsvFubEq79UuzSyERFNZFBu9E0Kv9s8cNJiPnHq1/klE9
qmXLj7v9nZDhJO1HMintzdvnzqtuA6NGE2+plJ/OjBWBX+Vq+6Fv4GWjR6J9fPVxgq7AlcWHYGm2
YQSY7WrIM44TkOMUuf+ifyqpJp+dLl6//g9DQTCSICGaMd5mYxsTlb5OqDikZ53ywajwHRb5UnJv
tcI4SCR3njceF1DzrKIUtNysI42CtqysZQxat0KyzqD113POP41VppwRtW7uGhCNfjcP6cH9tBOX
MTJRmVTmQdB484brS0+p20Ldu0Bk9S7KUVXzjEQ7uCRu+y7AE6gpSOAFuA9izevDgyHupKwmG1op
9fLB7vJ3joPz5+TGysmMlejDhPAsQHIIRzEvq684lXf/P3xP6W2IoRx1tm0D31sMs2cheA1UTq0Z
uybuUaS4IPheK4IqxR24gSXcFRNCPuj1bPtYtVorc9ml3uLeJXD+QmPN/4+z8+qVG0mW8C8qgN68
ku2OkTuakZkXQm7pveevv18JuICaTTRxtLvAAqsdVVexTGZkZIR64lZ5NU1ADkXBnDYewk+6/66H
cpQwixbKgb5b2cExHoCLukgL0bHser8jf/aysNzrZbnt2fw9KuxkKBGgTeskeoksJY8KvfeHPqQl
M7fTI3KEy1sHhboLPRD2fMImrT6lTqKnnlVmJYzYYHgO8KY76VoyngcxotZnY5hxzGBUHArq/MHO
rpNzX91OMjCXtSb+i4N1vTZ144RJmKmcqjYc3vUxfg19WrqPNOclHxFodJHFt/a05zbeQ+p7JFRE
cJynNW/DQKoAUhPbrOmn4cHu0uZrmizzG2VZkvPQ56npaUEfPCcNnfwi6jX9cH+fb82aUyap45gA
3bD+pqQD1omIenQxOeesdaYnnIDwRjHi/lCLSPcXTWQ77Jita0TuA8QCwKTYi9dLHXdaq5XA8/5g
ls4bHDewXqGz93x/ahtPsFR5By2SNwn45PUok6FVYxBwWRl13R7Vqih+1Hn7K0jqbieRvBXYYodL
dx8qHvI0r7nxPU4pGAyOvV+1ATrc+ijeVUX3xbK64q0mUJlvZ0OTmtQzGrAFxHkF9X7R1MZzQfvN
17+Yt2TrSaCM+ssq9CiHMRpSTT4PZtCd9E58R412+IcCSLlTi9jYPDxBpkUJTdLWnNWRCQGfG5yN
O78x4+ZTW/RCuue0hhen7vJOGul+MAK9e3V7ACEyfHYwQFRpUcVZTXBJ3H4ol7r3J2PuaHSvHW8y
O+vdlE+7/eZbU8RfDO4oeDOyAau3NkoimlsNvuzSK8apqqLpX/REACa00epll6l9sOuiDbyxa7sC
O57AOaWxjQsxMo9n1yjnyXOKJMFly+jdBzemAnUIBZ7Qo1lPf7HlIbrRtiZZ7mTucjZ/IBpVpjZV
PLqdH0eAsJkbxYcsCZJna2he3aAk8xTuC1Cu3+X51RmexFz2oq56vwi6S+bayZtugnwTYfn3ZNml
vbPVNg6zzHNlVMDGvhHkauJY5CFDUjlh1VqKM/jluf2hR2p5597YCFNhOyAITKgD6Xud7NbzmBmI
X3R+p2gzasBj7j6jUm98rabOeYt4dfO/Vx9YmsZB8cAMQC1u6LWz2YxzqXd+ilzcxTC6f1Qhoksc
t3sKbZtTAypE/QuHctCW6/1hRFlV1yMjIbtGlEgrmR+HAQpCGdaXfYIW+v2ZbcFdMkyUATHQgbHu
Q58jI9TsmrWk1BLAQVSizxPylo+6MYQxEaodH5vSWP7D6ih5SrFDeCt4hi9DWvfK66EukgCiVtns
Q162itDbemwGM1ARPhyb+l0W5LiJW3GJf32fTH8zFnRpgnTaJPDCuV5neOw6uS3rXOVhlPsoAZiP
bYmqoqeLdHq5v8gbMYRUWQO8h7cCBV2/HgxSTiYWqlg+TjnL1zjt0y81vJQPtpWZwus1TRyw3Yge
JtVNSk9rVXfnwdl4znld8RGTSAKdkav72LBbawE06fx8CuaT2aXBSfSlcvqLadKIgaQH1Eu4E9fT
1OPetuKGURK3G3HZThSPNjv6gmecUWj8TJ9hAMbP+Kn1tBBjsfE3w1OrIKGn8rhOCBY3z1XAIHlI
W/2cDrN+1Jeue1jsbnnsTL0745QmqNoawWWqdgt5t+8QjEvOD7E7jLsbNZFmnOqkM2AYpOqyfEXV
xDkGyPnhVDS5gMV5YI/YCpb2nvnU7b1LAsR/QIgJ1CDbXq964VhlWUTR6JcIZ/istfK+tZp3GKUq
X+4v8G0/OLkWGvP02LjQCgH/roeaRTbpSQtkMhRBYx5HlCXeq7GBwR5ScelXpbG0M/5q4r9pSYp3
VDa1RzdOoicJi3+p1EE809zmfCyUYE+Gb2vxqUagUipb5Umlr38ZtJJCT+2gBz0JaMVpMQ/ymsF2
MG9W2ggnNsfEwG7Zo3/dHmyONWir5N1xl6xJNB2+OrbR2GRrbprXXrk4Mwzy1mq/QkDEc6fEIe+s
D9XwX7Qgpok93TK1OzfZ7YvBb0AGCsyMe/OmZrbkbWXTqjb4UTnUZ21sgqcx1YzPGrXsfyjdvFpa
Q+Ke/HP0zkHCoyv+eqkXOyo1zEB7f8S6B3te9IZxkiaGbytr53Ha2NrMCMoHFDB225q00yOqbDcZ
fzdWtw4F3iGE4uJYh4Kmtp1V3BwKyTL64Un3AO2vZyWSrrBqA3RIcSOsbJ1e9XNXLZ4srRd7ag6b
Y3FNQRFCtpgg5nosHPtwGK/ItgFP1OZpMsfKvZRpO54Ut5g/3T+0G9uDjlnZ7gkjmhLu6mREkRsr
g8tgVY1dQhAZbxNdujhHo50f1HlM92L/27cGjTsQLuJOvLJ4DK5nxysQ613D/rDhdOARyQ2oVtwE
r58WGx5yPUGnC1/jehSjSYXZTWQYM7LB0i5xpsVvtIK89WKr0Y5JFZR71f/NmVlQHIhSCOFvsP9Q
s2atJCk2A+Hg1B2X8RlKh7LHt9zaH1yvIHhcaBAf5e/4I0dQevpkAJLBe/QGOm3bled81PEGBYk7
3F/GzaHk3yYdfogCV0OlVRbgv8fu0CsF4TpUsh7zYfhh9IWzA4luQIaIx1E0If/mlBG2X89KoNkg
MUUuCqet/cZoy59lsTiHrDbSh3IR1rPRGS/hMKrfkzhePmMKtdclt/UBqY1zHlCi4G5ezRbhbLNz
Uc/zI9qb/NBalhNi3snOmm48ClT8KCjgPSXrVKvjXY1RXjZZDqETO3qegDF4GMw5P+ql07/parf1
Ab2BZRH2Pte6G+8Mv/VJIZJSKYaMDtq9ivX0qtEjc6B20y9xgh9hWuMwZlFptabu+PrdQ2ALe17G
HTw/15+0jSbh5EU5YCGSYGNZz8lhwKyUrL9+da8ffzuRB2Uh+sO5y1afLuwoRNcKHECE2dvvytBW
/7pRkj9EMMV2durGArI76EYzcH+hj2h1teSYWGJEX1F2Ixc5GHlUH8VkIw44tu7Oq7NxOaN8ZhGY
owfKA77aKqMSDEiWAC4qC7d/rHUD4ttSl9YBfgv9KsVr5v4n2wDCZEMOzF9E0OA5rukNTW5mgyLf
1CJB8MXLs6U03+PHOarHsp3qH1ZnxB0s8r4w6cdL7A91bmOyG7WB/W5KcRY5hlah9t92ftbWoquy
Nc4lQ4KVIw/VH3deMpmhwGKVp76Y6pMYrbQ+9d2o5Q9cGtUvy4Rd4tMZGGmf2mi03ihdBDW7qovq
Wag0PXlGMmT682Ri2KxPWa587HR8FXcCko2jLcEUdOMpfBCRrM7WMplYeaIl7GthGh8qOBQHbI6N
o1un7+J6yB94qNQLtpj9KdPKv7isIaTiq4FLAM/Qmj1d2ibZuQUSXEUxFqmuKZ7iUP2u9Ja6A/9u
fQ1d0l/gYNFhsHZ9S9wsRMk0ZaTUKc5lCRYKFSfyzQWL1ftffiNyl+kiyypba2FJXH94nXgrQn2J
cDKq56eqCWcC2cbJPAyow3OtzRbkH6D1+6PKv/W6lAA+CTAqaW0Uy9YmADZIa0sXGoo2Idto1Kbs
q2WWxQ7LZWO7MIotiYJcj/RrXM8NHyM1GQxYLqraL4d86bSnqE31b26S2CfRGdEJJSnrELtYapdK
a7zcn+RvYuB6lqrL/SJ9myUF+Hr8eMBXl573wccGsjEuWkB/jq/PQTB7QatGAa0N9Mkc7b4SxjGI
ym7ysKdofyU03tIO2yv/1UVUn0vMik5DEEQPI4Ks/7Yija1jmI5Ge8IfHAPnOIswhEZVW1OOcdla
1WkGGYsvjpmN2aNtiuKY6aFb7szvNh8lkJDEdwk4AK2sAYcUa7DOIj7C88z9FFfD2Q0sWdWVCakr
XMpVOW5S80x3Ug49S5UXHpL6X/LY+lBg1g2T7MP9Jb/ZzXJHIXP2uw2fkGr1diTmkMbUETvfVvL4
pcJz+jvl/ekBK0HtZHcOjc5EfXs8o5tn5PeolMUIaQDc15qdlY1nWcbr4Yez65Kcu+3JaGkrXjCF
hySatjuPyM318PvcQDBhLKgT6zObg2BV6Ix3/jA00SVQ++gyUEbwO0ebduL8raFoXpPyHg6B95oQ
YghVGyjcd3gXNc1ZpEuM2jvma23l7tFt5OV9dVqYFfQASbKDs8VnuD4tfaGZbZwPNG85TVDSuNUZ
3/JUDT7TotkeklJF6jBJprf9vBg7Icfm0CDMkvYCPWFdTtfNsUwUY+QDLlaE+qyGmWWVDGdnGsPn
SY1DhKqazGunKjzf37Bb60v7O4U+AGDmvbqiUtFig9LCKk5oo/O6DH0vG934Y5A1e4LLW7sUg3T6
0TmtsFTlT/njiU/1xkxMd+54PNvMgxM4HyYXXczcRKxlGSxtp+a3OR7orsVoROLrKhtQJB+ZioCv
KEI55gl899rAVTxzovaZwt9es/3W2ddIC1lLnmmuo+v5EXYl07jEUOLqdHwpxza+dIbI/bABt2is
EOZJM+8ZhtyW7tm1OgrAkrJDZrNeVU2UNfB43qNoiwDGSRF415wiQbOTr/e2+S5PrNw56K7d8/a4
InxXKkY3vleifuEjJNE4enj5FI7npL2DSUFB9yZ/qH2kRd58dW4ifyxC9JRhoe/B/LleIrLQSUVK
AoiWJ//oTk7yNojJn0lxsy/3N/ZtvslYMIpI1RU0LAnFrscKxxhv6YrSZ4CF6hcObvUlNRbjYvez
+j2He2phC1GEj1wF1oshnOWXqjS9s8NZ2DpfpNdsCUAYdG1WWW8wJ8acoGjuK1mwHHrNSb7NRYeI
ZOUo2af7U97a8Fi4QFmWNkOIXF3PGFFF/FuHhrJYr/fvpiDtei9YhhZjnCBJD11c7XETbsIo1pgb
iw5CHcwVsPN6RFzCYWQ3NVdmW4p/3HRRP0RRsBNFbU3LklgZFWVitTWuj5vLsow2xrt9ju6mEGbt
1dGUwDzPtWM/G9FObLj1yf4cb7VxVBWWqeKUvG6osB2iWHP9yM1QDGsT6/j6L8aFAZBFIZNS5ipc
cPp8sHPK0r7AKPwZWFL5UBKPf6kI6EpPzFzC3v0RtyYHKCAVIrgSIdFcfzEcNqdCVLynamUARKR2
e457B/ixQQf9/lC3vXTsDiQPifogkZDjrmZHg5tpTjoPajRMenQ0u1b/oIHqWCfK3s1HMVZdgr9a
PcXHwOjm+Eh4E9qe2RTdv6oYZtur9DLP/bQsBvuBa4Pm+ULThgiR/MrSvVjJ1PdJ1MKMwqs9fUgw
hDO8AdWJn6OhofEwICip7XyyzQVkNpL5TD/FGpxr+SZWaTqd79qLhozHYJ86PVXOLmXnnQXc2vgg
toA5CtqH4BHX38p2isouTApaxZTOx2bIze9AZKk/WqY4jLq2l91uTU12+lDh5g4h+7seL1IWPVaD
hfE04M1C9ER0dp6cDSP4m22IJgpsOsTpaHpeDaWGmQHsSKnXzoIYxeSxfk7mmc6Ytoh3ctmN2ApY
gTySLmdYpuuK+mAKazDmqPd7fRC/AjTmS68y5sG3FFE/QsbMj2OllIfR7Ovw9aeNfB2GvE6thGO3
uh+b1knjsirgpmh55Vm12V1SeJOerY57beQbHw8EDtogRHFKUWvfFVudG70uCDLiOPzf0JX6Sav6
gWLUmJzun2v5bVZxMm3NOMlQ90Kxcg0wVmlEf7bCwxoWojwmUgTAMKs9qf6t+SB2TRWBWjLku9UO
4ep1adVmPp2JoqgX1c34pe60cSDPrLLv96e0PRhPJu0FAFBrgufstoqJo1zvIz8X4+Ywto8Z9tBv
kdtW/70/1EaUyF6QYAc9NsiyrDDTCV9FK8mAVlQXL0lNK92zvgz9KU1HE+cYVwWcHl+NM0rBYEBG
4hDQCPKo65ONsG6zVD2DwnEJnvvAVZCjHbXTHNB4OsBE28natiZJvkYiw96XSc31eFpE14uNApTf
W119HI1+fHHdwLiwnWx04OemfIhRxd3JojbuSymXzZ3C2yZLk9ejLpPRmoBwvDd1Yx+zYnQeXDRo
8IFG7A5m6nC8/ym3dg21E0pQvNxAgqvTnSZxWCL23PplvxTH1O6VSynGHzC790oKG+tJCzflVryF
wP/WHfCyztC1tmh556A5R0GlfU6NDCX2UlHoHbCVRuAL2mnGf/dnuHF3Slla2VDE6BTarleUyzSo
GxnfTY0+HZxEmJ46ZeWbMjcWmk9M3UtKM6KEk9c7ydut2gspAjmpfIaAd248BtqmXlAIxwW1KuPo
fUpPdO0DsY7vugEMus15nOxEyU9J35UHbWm6D607ojyPqvOPalaao6svyrBzn2/sMK4kfhYiAfI5
Wa1HpU86hihky5BfxiORqPYQ6nrgFW43P1ihqZzvr/8tO0uugsu/CaLoWlgHiHrjREqcAAyoAqDe
b0VJgJRqeexcxNAvL+pctMapT9zwEWy2VA+jSIfEb9pmET7GbnvV5I0tz+/hVCMsK0ME+ed/5PBq
HTuhpvB7oqlvvawqTOxhta/gFH8RGksRAQrk0oEWxsH1SDr0boCWBLQAFYvovNRkld5s6x0cTzOP
3iaunu3x4LeOGY8nSQYMF5w0VteWjutpTutjSzpDtzX+gu1RT9PpUFbl8tJKO8JeN7XD/W+8dcbo
XafPlRTeJjteTTQzs64PtJZq75x+yYLBoku/qR9RMaMjRoRAr3lheUM273VxbH1MKUcIMo14yA1L
1+mius86s0UCxgg8Y2wVXwf3OWudeLUyv0z4dequvK6wydevHmRNHt5aZZLGrPhlUsdvptn9GYd6
/HJ/ObeOKNEy2j28eUDe8s//2KFasGRjg6U6IgRWdDFbJBZxsP4irBafp47U4P5wW2vIvSh71uFr
Quq4Hm7ucCaLSDP8eWhTXzGL0k8KvTloKv/bXwxFLUaOhrrhWtcut62ePRAB1UWF6md1VRxJjX+W
vVU9/MVIsnuIQhMbRFs9bC6YfoafAKBF31Bo0tz2q9JKAUnaeD7eH2rzhiOahCpOC4BsXb1eQDc2
2yRzOHP0uhTcKOCDcdm5R9GoUKMxVzmFdb74ND5rPgW3Ac5Kop/CxjZ28oStwy87ttByo8gMh+/6
h7R2YOql7rR+UbvpkxpXyvui7V+cdkpPYqB1d6JQtXP2t3YPNhWcPtYZK7LVJTcqaWApBZ80CugL
NJLQPVoYvXjq6L5ar4cTKDlq2PehXUEseD29mJRDdbpUJpNudrTs/rNrz/W/FfSPnYXcutBkfRTb
T+lPuCabgjI2o64ThlkoRvux2+Zfg7EpnwFAclQjSu0poLfJI6QIdzaTzAlWmQm5K/EtxSCoXOvy
rDWlyAF3IDfRkKufizKuIHnQL3N/y8qPcjuKbAUiLUGSYxVmdgPUJ6sCtKHrQFwgBcRfY72oEJAc
p6M+tigHIAx1odH7E00l+p6V4OaegeL4/8OvHqmmGmMrd5lkrleWr/FE/jeYbnfCQSDf2Z5bdylP
MLVmLgGqS6vLLe/VRq1D7oE4n+xDro5T5OFfqPthSHVAnSaxs7SbA8ItJKq2CHzWSaxI4n5h1Vvf
EWFyaoocOnalI/zW6g3OnhjY/sWnlKPBLZTX92otg8QU2tDrAGHQSDovsUP7TUuVxKI+aogX/rR9
6Sq7+tmoCd7CVZfuTPj3w7feTMR2MDjB7uFGya/9x3NFipgOg2kz42QYyVLc1phxNY6C97qeat/0
eVEXr9Lq+jtqRBGtX0kMLUpxgvD9LEaUa3M7S4/ZEAUoD+Kt2F0cOsQueRQVX4OWrh8vSN229KZp
UkavrW1NHGejVT7fX8itTWmBTEpCI9Lf64afMTOdBe8MWaZLx4MmCkEdVhi4grhhrby6S5y77M/R
Vtfm0IPnaPIlzJsyPU1ZqlB9jvP4MVoSbQ+q2tqTIAOoVOCJiA3U6jEcIcW1owsQoXX14pOg5RcF
FVXfyeby5LZV9P7+Um5dL9C36KDhoedlXO2IcMmTfBYUc2FOiycdJUnFM6x5Vuj8nIfKr1HMGw89
RddPCcv+Y5oN+l/v/4ati1Q2DHAlw6WnI/96V6ZsQGGlMB37LFKelqoxP1pWvtfrestP4DuS4Ulm
L41b9MdfD6MhtJYELVhqWUZLeo5xJ/0ZNiPa9SLHBNzDUv2fvMDYCMXkLD/Eahb9sgOnjqkfNb0A
PAyprIzTlL8RhR50B1R2h9kbhb70ntPky39VX3W57+h5ZXsJIQwKZJbJLaYJNa/exq2mEmNndZEd
RqerDf/+Mm6cCoTwZT0XVAl189X9addV2uSyi3Lqc+vd4AQch0pJT12n7Ly5WyMh3UJPGcVcuqLk
B/3jGlmaqg/yAsBFT6GQIX5hXoi3As+2Wntnb9yKGUgaKHadfDPgspvGazRHiWgcQAE3SJLCt6uK
Tt8lzKr/4kQTHyi6JrYXJoi0PtBS1Jsfu6q02MNmOOZebFqkUcucqG9wTnAaL1GqPn4mYR0/tDNL
eapCfJt3PsRGbCejAtjPshJHA8NqeaALz20CBpylRnysxDxfss76pgax+28SRGHMac532X1bsS0i
CuB8srQvSSHXw1Z2ZmFWD4Df6JnxVrSjeaDyEeVeCWBCRzHK0YgAjEPqOynd88MsXM9qnPLICdf+
9+q9SIaJTq2E5KSX8/VvgffeLfbi1j4KEvr3OBq0o1o7cGHbYU73RIs21ptGcsh8vOP0OK6JR44A
jFCdQb5qSfRQ4lxyVKjQHO3SwXIDe49vOI/3Ox954wwwKOg31wlB4LrUii8TMjDNwmM+1tmh7Hvt
oSmXz6HbvFr5GIl52KFABDzaoPryyfjjtAW6GBfLacgxE5W4KDNiT2hO6Q/ZpB1bq9zjLW/NTB5s
KMtwU27Ir85sOEmVUa+rs3n4YVUQh6t+TN4rsLvOr94mMKokb1km0bQ7Xk/NnEIUMJeaRdQKzrab
t09TFnwbnDF++IuRiPL4F6/ATb9o3pm9XnYFeyTWWjSmCv3cudV4wH/h1cJB0hLApV+F9hgaE9bU
8zhWSjgAoA9FzAlL6ST2iSCi46TNOM5kSE8KjHSObjE0T4VWDTu49G/By1WQB+YBD++3lBnE0etF
NexKqQYkWn/rsNenstBw0ulDUgMubhsl/tThapyspQwvHNM+8ialqiov77rM8a3FDp9sdaLyB/Bn
PYxFY7qHhoz439d/ERuCPuRgNhqY6/XPHKK6RDVEazCK6MJjESztuW3U7DFwzXBnSTZ2NN1yuI6A
8RECrAmmpTJDW7GAniDpZNhrByV9l0H4XFWLsvNebcRTsjsOiRDZII7d+/WsCO2GQJ8AGKp6Cqyj
DrX5UFi2yI9TgSu6pwYBVtP6LM4JLsW5ZwlTnO4v7EYISeMczyY6bvQQr79/ZeHxEU8STxlmbIIx
nj9EWjwfTbdvnsqiDj/dH29zdSHMySYchdLE6n6qlBohxYUMXHd7C04ZYXhTi+5xIP9/deBB8uJK
y0ZkHLgvVtFxOc2q1llkZ0aYuRc8P7DhUiPllNfdnu3w7azkUAwiRQdBaFbbs8WjHUNlq/F7pZhO
Jp3CnjIEMK2D3W6w2w8G3A4HhMojbyZctes9M9d2agRlKEHEBWFzY4geKIRHR7wEao/SQL1zF25Q
JVhAqSxKdCQLPXLuf7woKLLaJVUy5gagr/vF4JjlaUDM3/QGTse7pDCgX7uFmsZeZXbGU5kaLlYC
hhO2KM6P5Aj6GGbUeytF/AQjwdBqiW1jQLKrNfGuDYafiZNrpyCIu/TQTJP6zDLiOVih1/w+ROEj
Ot7fhBsELFBKXiso1lT6SbCv5xSUYraUVDR+ahjjL/B8RNTRwXsgq1+ITEXXHdNJuOcam90H1wmU
z2ZlNnsslK1dQ3/Y78Znds26qTwqy67Nsxj7Cy2K37Nh4reJqWeePVZ7nl8b8R4KFOB5cBtp/iHI
up6x20S6LuSthse3+aaYRjSm9C4RlyrDTDJLTpFljM+m1ZbI67jDqWP3quauMtJt9MXPQJNPg3RO
vXDdS6HSPCKinJd1bgRVsqXXTvjvxMexaQnU8QO6dKbV73zujSNDdAkhG8yPCspaMaYiD5qy1mx8
t3EU36pM86Naa8v70U3TnhbwAeHh+xvsFmdExxGaJa20HJybUGW0laIMpL1ZnQlYAbUy+9moNUdL
i8sT1ifV0YpH5WAPWv3P/ZFlrHz9njOylFOhKAtdd/16gQBO1VipNKREk+FXRZm8cZZ9aYaNrSvz
Yw4RNXvp7na9neq+TZdgchtfMWqEJgJrLh+cdp4lPIwqgjpnxNUC1cNjOIO0JrFI/hnzWD2EYxd4
mQjFUwEW2x+bIIpOS6Q7O9fW1g+kOVfi5XBPKe9c/0DRomOpxamMg0vtH+S42qMdwnc5qAH43s47
vrWrpfgTLSKIMWGAeD1YDVJe6wODCaUrjnlkGH6EwvO7zk2RphM84iYg2M6gW7v6z0FXGbxZl0tu
KRGF9z61/KET1mHBHtbX89Z+N1D72YmLbifJuZU9kvCiyFfXebyijMkYpsNv5+P5AZpZ49VBI45t
qKqeUzbdCVfmPefbm0lSeqD/BrwHCJRofDVJpBBmiyo/zTAittuLYTQhihjSEgPJv0xJz8UyhXt2
Ljd7hxSUiIh8jWZJOGArFD1YoiSbQ9qEexqs87MGCvtsNoH6VFhq8GqtODkYPTBS6gO0da1IP7dp
V2llKRXURPuUZpp5GERqH9y6sHfuhptbiaFoikfbR4LmNyWdWKGPibAOqs04RB/iipoA7ZOVT0yx
eEQTNEsCWB7act5rT75th2Fo7kEAO3JSE5266xMiNSbLUoCIzY2jfuu1MvrVV2FvewOkxenAR0Yv
dWoM62z0oYqcfTmmj6giha4XTpX7Nkgacz5WGcaWcMKD5uX+rXmzt+XP42EAUoTHxHe4/nm2k6uT
6FC9apLO1f26CtSTPQ7xIRwI4Jq2MkFAVHwU7g97c1lT0JNKtRwqyOAUpFbDShq0KznnVh6kn4vC
iVQQQmOXC70xPeAOWXYGL4W1tnr8iSzqhj3BOJOSnDMjclJPdaZY98d6dv4FLebOFqIfvt+f38aG
kzVhzFx4kijsrQ5SiiQhTSuMu4SR5PJzRzhxaXi53bqHOqnDY9NYIKZNvsc3v11ZZH3lA0XISji+
LhPXE5yo2AZVCxO7f6MGYv5Yx91e2fv2diJ8JOyHcENccRMa91EyM3GS95byqJ+0g3HBye7bsnTD
JZpAd+8v5+1nhD7GZoHVhRI2tP3r7YKbp9vrBsX7mNbmzMd6pz2lWhdeEt0MXgJz1B4bkVQ79/7t
bcioYCG/bfvYp6uXNK8GMlQTgtfSptopLHNIJ7ke+3E6VTvnYXMoLiZJYiIfXnMdO2Mwk9iBWNMj
BP49Kqfg55Rk6rsE0PfzX6ylbMP4jTwSMl2vpVCjkaWmVCksXBIuVlGF6iHXwjBCVh2g82EM27nH
5gOz5J3PuDlLAlFZQkGgfl3Zm4VeN6C+nEalDs6VZaRPTp7bZx1Qdmeo2wNImggDkEMP55DA/3qW
8VSZQmigO3T6O+fKoAXw7DbLcNb12vkFp6h0vHk27TdGEVk7BL3bJAu2Iz1rcqcqIP9rmpSmj0sU
OC0cnkXTKg8jcbWgXNTXmACE1fJ50NShODWqUb9ESWghhdO7MClEbQ/mTp/GxnUAHCpRQyIJedle
r4MIonScJJEpzdsc6xz6TH01Kxx9Z723xkFghHZAmW7cmKiHKuRSqNqdbxp58xRqoj7NWrwnD711
7fw5ivwVf2TkQPfJUMWMYk99SgMvfrROG8AQL7uqO6EDPvy6f1huO/MlGV66XsjnG6KGfj1iCQoo
aA2CfVaneusB9dXUoTPNflt0zvJ14Bp+BMBR0dV1Rv1Bs+buOXMhUOVBkT/akU5X3f2ftLkGaCBg
70CSw6W4+kXIO8SpZHKUSGp9skSZPc6prX6tndw+ODg8dzufduvUEg1J6AqSE3ok1wOafZc33QJQ
FqQivoyUrg9BNadHKbT02tyF1aYoB8UQuJOiyGq1l85eRsuBJ1bTI3Za7CJ7iGalOyTqaF7uL+PW
BUGVkz5EcDJQ6NXBsHLRJ10Is6hX7Mw+mE7S/+qioO+QnjakpizmxkoTKycaMJLz/bE3VvR3aye3
BJkaPN7rFV1kV0WB8oc/IGn5pp9r5UM42rSS0kxzuj8UArxy0a4SY0AH+LEaciAyUVsDnUaLcUbd
wKO38XVqnsSUOvga1xRrIf7o5UsTCabJNaQt50bt+39oiZ/Asp1GdJ4R2Wl8UqHXfhSpJb7N8xR8
LJsgsDy0CnL1MCtBPR5ap1ZdD7PNeT7PqhkOhzizY4WKiFn9rBvdqE5N03c/rKKYJq9ZGi69dojb
D7NCs5ofW5Xx06mn9KfaTUl5wTDIyLy6rab3eM/0pQeyJsP1RM9+EN2rnwqH+IkqQeV8GVt7aM/z
UiZfpO9tCQPZaC1aWYP0JTZ0QtdGw7wKV/g2SjwbNbg3bTK41QUIdrBk1AnFI1GW5ieN01b2NgOG
Ps1WkJUnAlfsvzAFC4LDlMWNdca2E00VHSPbU+QuTnwJ3MAly3cKezige1lE/lzObXYclbhYDqJU
4+mEbEh2catsBFurhKN7eT7X4Qc6UMsvUGjDb0VT9F+w6jTLo1bmVUsLKHp8B2NYzDc41eKuSfvv
8BaUSBUHEfT95AtXm9SnIMkrw+OSSH4UZheJN44dqS/Notc4dMV28FFtKtU99AgvoVYZZRDSW6Ww
k5cBp5jk6AyQ+rzMLObPtAZEsadpXT/zf6mTT8u0DDq5EfKtJmokYGZD1L4pFoEFyKIW/KbeVINJ
dlzFv9zCDvFXo5c/9I0pndp3VUd7IJpgaGqdQqS0ABxFrL0VGMTEj2i+FW9j2w6YaeSmj6EpcvOU
O2x/nxfK+FIOSfRtpCn2CzREF9Nx5P8V3xyS+Zw3jaYfY9Wsi0s2JejKBUZIUpwVCXWDAs/CN2gT
zOMxLO0aplKsQt0Lo8YMH2HWzvm5q3QsvYow+Dzki2rCMUAy59CMamKc7L50M5p1iip9g0yBCtsh
H6LHWlVgrTEL9RR2ZmQ8CmMC8nZCGr88DJWjynMGxFku5mAr4tD1rYbtKqjQoyAO+IVwElZYVQRu
xIJ27vhAq0mCc06o2N+M0a3NkxXQEuRlWCs5nqain/3ST0U6n2M3m5yHYjbVBDktozTPehDwlwkx
zY+jEZsCAYmk/OBodfkOy+Sq8zKlaZ+pn+sv4xgriLD3+fifZVHj97UROvAZy64shY3XWeaj6gSB
Dg+JLBMn+abvT0vrLCpOPmZrvp9jh2lm9jBxD0eTWR87I0QTxwTFQjxSCbvylM1NDR21r4MfvWXP
6cWog+5HSaXy82Ri5XBIg8qZYQLR+nuaw1n9X5RYyfOsTDG3kBXVg2dMdkNvvR0atlfUjfuxDQU7
tZzrtJXLm14mtiGtl3BtPwRhheT1RELwOKEobJ//j6Pr2o4bV4JfxHNIgvGVYYKiFSxbfuGx1jYY
ABIgQKSvvzX3dVeWZhga3VXVVcgSxhy5bun6T82gOhpfGO1bjijapYkOqa5lyUje7Gi71xMDJhXg
qMr4cbGsHLoaav2sR+L9kF6hR9iW2/sAPtfn5GhsXC+vNaI3qs7s3F5pXtnvu4m2uPHZMnwWDk8J
iKuR7FdD3fgXw7b/zDNZyM5wYnFI+tzB8h83Oe5EVWPznFVH/aoLY9c+peNCr9EYrGs1j2BslK4C
syGpbJx0JD/i0ECDkcUX9B7V3ut9GWSzbdiObq2HNXe/J2uEpM4QB+QKD4JWnYq3NW72dZzlCX7Z
x/w0jge84NV0eNP5ZeXmMg2zG+7rdbP73RRj878ZS+QmtlQ7Y65bFTGkR2kFWM87uFdcIu+EbMox
jtyvcaKOvWO+zf4klR0RQiLGfXuEbCEFnr6EbQ8vCh/H9hXxe3aGL73jD4kkpTvrgOCke1x8GNgX
HsrzqK0lm/WzrxyZ7ocQmaGXVTlvfwpiCv6TjmxFOfReRhQJ2UUF/4dzke91+VVMVFVfNPE6nRo9
mN3D2hOuueWPdMnhs9nYPBzRm8zyuf7r0SqKrlr8ukfneBxcEjW5h7YYAuIkVVi6ikS1CN+sUDrd
tPDxUixnWOyr8Tfsk2PWaBKq8CdKjJE5gk8KIS8DzVNa3g9VjXLVJlOt43ftjsR9JPDhh5dYsiX2
CSaKk/6zHOmY/oiyWbH7CAcKaWHMSId/O0H2+3ES1U21c8Zw5OcXKGZT++jc6DOJ3aJaV1GjeBJt
c7cDdtz+TnWADgB+6Xo73uCEPm33i7OyBMtXBSR771zTn7Bxy2OBxyc+6NNspcgu0lO3PVDA9kXe
HDxX5L1KYYMLND47DBZmLBHza8QKtdB+Sxcy46iSeqgEPBrSMXrDdYtJBwlSqp4rUJk0aoKC1SWc
a0JGM99iuMw384MR7EH1c7xWXrQOgLSbGk8rO1x0sejxSfPaiL98CjfLSEvw6D9l0vr8lODdgPom
hhkuzG9i4DXzX4JCSvfOEIR1X0fMz7RLh4I/mdRpfdkRv7eBq8+MuK+2iDra1BzWPaQtpNiGZ3gD
CngOJmWAXqNZha3h6jOP2QHKLtuYfsyCF/XjyMqSNp4faoDah3h4RzVIM62Ld64m3BTo0SK7LI12
9SHObqlnd1ngV5BetipX2XXZXI5d8Xir55MoIIlrMnbrY7eIsLUN/DhiiiCCmo5/qjIY+iTiFJLR
kHNY0lFpfNbExwEDKRWNoBpT4v2zullyANlm6EkFIxvCo1IrkHIBu1p+OtxGslbaAWUZIad6qjvE
DXJQ5cuUxFi4XpH/sSL56XZAhmHsEE0W0yZPDvYM5Te8m8ORzB+jhuK73YzOozOBivG5XgtKmnSL
4BJuTKp/xCHRpmFYDUSWR0ztdUhTuEyve+lAXE1IpummpSDPnjn1E5y+De0Bh5i9wRg0uLtV1IXv
sNJyQOQxyXTqYX0Bl6Oi1AyasyHFz8eW0S+ew26lFbWh68XngT0gipTPHXFiu9dREo+PQ1Ktvg9m
GJ8N6h4uHKSz3/N0rtBNhnQpKpxVIAFbvUoGSqLEv235fKAvKOcyXVszAlFt5x0OfS0w2GVr1lip
+JdYFLfNqOtdNOgSK9nUQynICUl7pj5X8MHIG6tWUXWl3lCZdyFhTy2TQyGYID68fhdcW3meJh7s
F7rGNGsIzdj8d4zsDMkIohTseVDYDnNP1I4QTwcabIgarBRY+bNamY7LU0CwdgrztyHfe6kKy3qZ
0Dr6Sswef4od6/wpTPGlv8Z2t1VTjAoqTD/NU9nHyLCPGj/mkoP3qVJ9v6p8vsRDPq13BnRT1SQJ
H46XJLZxjNY796Kj8bCGvsAwt9977bw7OydTjZ62PDge9VlnHXL0ELCb8BrQbMFd0E2RGAvnZGiL
r8h/GkNXb2ue9Gba0ZI1mKR3+oRinCxPqS3G5WXSQD+e/cZ12c9k27dWR5V7g4PfwC6Q55XXSbJR
tGKYRDhnEyC2hxr38ZyxkOPZyNDw9nAWdcvLVnhC+lHI6k7NUfhbCkgbnby1pCub1qcl5/sPhugu
1ZQyRosiHagHiHMtL5qKTBCgloGwL7w1+ivH7kXcpDKI4kEELY5+i3nxr6gOig2zwkp+R5at/GdM
pkY4ynn6sO1we+tosRAguehteZvkG5s6J2v+ZlEmXjMlNfYdAaPhnObTOjwhz4DsjToWGL7AEDgd
u5XV6Su8ruEqjs54+xY4TrerGlOctGKdw3CHc3iHteG4ooHVO70ZkZUeH6LKR+keawSQPS7iZii1
75FZGpRUubVjJFeEY0xc/aoEX15Qy6sApnvlH25Z2HTGmzC+DSLHLz0KbGi2Dipe32gT+b238wS3
MEMRQ9gX2uPPK9gnX6I0sWUDftkiZ2ap17XbVYRJDDZtdatkzrAZ7Yb4ZZzmfEZblSDTTldqu6fO
xPwHsDn1exjkRuBKlYj9Du9keY4O6I8+i5HR8bJkfJ4bZIsMH8bMRjaVy4Pqasr2uEGDN/3ShdSn
SNaraFIDlfs7VH48PKhMYBUPGLDWd8wd4suQOuADY4cQQlcyVhZGP6gCfN7q4yTL3bC7YirDddlx
t163oRofEoPK2Ps9DckdXs1hvQLo2HiTSWSOPNgjSHWuMhAIp0WuiIKIasA/aBy0Ib0ua8F/qtQu
68/ExsXawJVtnT8sj4q6jcKWzc0yrxJmJSupBwidpP5NIwZ9B4aeecpabg9Rtq5Gfwf0OkWDC2+J
NJzMzGx1N+7Ycmy5GOP9J1w2fdXQchp+pqitZVMwar5nsx4/4yXYH1XI5If05frkuQi/wXHN7Fqh
dLhmMniSu5Tnhp+HbVy/l1iMA/454eKtsP3Rv6OjJLYhO2TdtpDVhxyL2lyoVvVXNWjIzXI6mOy1
3ucs76VPs/8GCPOKrp7XvLqijKOk5hM61T0sLHnIy217GAs0VQ0OigrSViniV8Mxq1/ghJOQp9Hu
Wl0s4tFRZMphWx+ZCsdysZmYk+88HGL/tiTodx+Emdx55m4WXTGZ6A530v2XBWnEOYs2u37jaEzJ
Q3Zkx78Ris+92xk2hJusgrQLzdCmtvbYZmTk6RzCl8dxYthBT+CcmDwPaRUtMJvLqz9x7Op30PZB
X4FjTGljZ7bGjweCpa52Wqqhy6OsMmejyIBWTOfszMlq6WXa4ulbZLh198WaantRVTKcRqAx+mG1
c34tTLLlLbVpiO85rg7iyG/Ge+fVJesVNGwxX+lKyDuhkqG5IHq5cUIV+ZHEAYFregNo20QaICKo
X3hk9Kki6YK/nnPWYEkbQ8WGwNOfhx3kjOAaPKOziIe0l2kiXlMrydrizIzu5S73ubMlQZZCJvGH
G7h77H+xzjqgaxv0lEEEzaYDra3OPnPnFn5NdwHboqHYyV066rlssTviyDenjuq0p2U1nPPAU9bs
O9adeoMQRtsYjoepQwVFcUP/5/5LsnFau02aKG4qWk1/t3n3tD+Kwt1NFp5urmEJJcCNEenqHtg2
bHuTHQhFweg+5ThQtnndTrFHFt0ZQ56GCWUVhdFuTbIikQjxPNX2lObIh7ggVwUgWgzvdxQTrGPt
t+xldo9trPzez7yMmxg4dfIyb0qGE/CuND8ZkOw/iKtT38oZDp6nGCABvUvnVYeuKih8SYZ0mv+u
A/zxGy23KDnjtU6Ts0GPwi8ugzXsNaPBT/ezd7dEm2oesoZpuCdjBozGqq1wj+RFkrE8H55ggxJV
J8E6BUyU8hMdjlG2UO4n4RE+m0b3a72lx4eO0Cf2AR+nR8+KdXYKIQXUzNi8GgG9YdDBO1rTvE1k
DNhE4U/LZorK8o0mw1piXYnysaHbAZClGqncm2hZh6hN4Yn/PEXIuG8W7Cbuz9noy8sSs3nvAFkl
31DE2c/C12PWpC5bv8Yo43fVkcKxKuJTvFyFRZ8I38bcFt28hOx11nr5hU97i5ZYklqdZ8ATn7sV
5J3j7TNnhlUp1sMmJ/+x1n6SDSF2f9QZDqd/VsfZdzheQ6YC+f38dFBTBUwkBWAfoGf+F5Z7MiSK
GpeOrZ3TeHqIdlysZjSbvYqNQLc1YPHo5ZiXOLqMO9YYH3IwAUcHy+fifsXGydJt61SLE/Rs5LXi
0V5DdJzOe1MU0bBj6Pv/vQ22jv4AoBPiLVSJUM9lhuTLXh4ZtX2WqYp1x56otxxF4m8w6FRbeIvx
/EqYMt/jHZbnvYDcve4rHDcJqn9lHhx2EvHk4z05L9jxjL5v63J8hbS0W6fZSOQpySzDciTLwrOW
QrGrwYajbnB+kg+e5IF2FT/G4UJ8NryEdHN4neIIPbKNYtltZoSnEgxDsZkzqhGrBEQ76pojaElw
Wylu2zGE8hmSZsCGeHx02jAJNUvnqzK5WAPvmiYVBOCkW+N477IFiyroxo4VMrVl878NtLeinQdm
l2YqtwmIIdfjK1zqhwV2XGigL7AkBo6z5Gp50cKQ7ASgdn/f8wX6MogR9d5idwns5jTu1R/MNu5a
RpgfG2AJ4synFNhDrdl2fOk6leq0qZiI+zWne/Q7IFPwX71PGpvObMwehp2JPxUw4aWfvc2+H8cw
XUM6UNajZcBqXW5H5NBWQA//kQW4WT8eO9ywd6kszCpW7N/pBnd/OV73LXXhpLG0ZLqASnHN0Eyz
Hv4W2Xs9bA5s3Ripj5qs7tUVOHqYB07USron75sfTXbHnWAvztshfi3QFBynKLZgNn2oqv0MulM9
sxTPTYPSuj5HAcNjn8l9vVYTdCqtC+ghH3PHw9nCCxBzQkgY79Nx1j9SyKDVFU6t7EkwNaxNSXNt
zkmk2KVyWzrd8cEWqN1lzjeAXWxD64QzYm/cYPkfDxzdA23eeQqBFEE7b4fboigvgh46n1buR4Uw
V9YsVUm+RQW2GJvgqvhRIqZS97A2dL/Rm7K5jTVGt65Ej89aOBy5n6Ie8m8wOJz5mS5l9n2vMoB1
pijmgCAIXwMB3mCod5jpdqvTkPe37enPG+MxtiKsc9bu0RFe1oxjhIOlBVx4QzyMplGBym8JVJID
eqPywIsgeHmqbDbYJ1PImkJIEXQf5qNQT0cVoWOilVwe0dZ4hCpPU2o6VxY2aWqg5u8bRdjZxyIX
jssUWKzeYgxgn9RjdGkFQTrzk/DT8ZDBHybH2yDx2VDyREaaBeEZ/9gGhu3s/S6esCVWBBAByNh4
JlOBBw44s2jmdL4109TK7UxXpXq0cjCeTgl0nqcUVt5vGrKy9T6n03BROFHetrCmD1t6izdLq2OD
WJjXQ3iJsN1/mjekPTUOeCZ8iOJIpI/0iPIvgIO5uGKOzx+D3Ap6sUFitRIbX+RXbuTyNaBiAcDG
XtuDT9i0NWi41AcjE4tA30T2sbBbhFcfKR0wHfYyI23Gq0l12FeN5ya2HO8nXtXa9mWE7wLg1ZUP
vqJl1idwH4fOGbnKz/AvBz7h64NJqBRUFTdAnLKoSccqvIs9R2chvYf+eYgIqBgV2QFu91lIWpoI
QRugHnh5MGkBA0XPCf/fkiCbBe0DOIxrPnsRA0MN6XwBPm3ecEZHSbf4cvN9MQYzPRSJwrnj0LfJ
JyCUfn4wW43xBxbEqbjyhI6ky+fUPw9z4L9mWeoTZBWIWSUVohKf4EeOywaruilqF6FZeHSc8B8m
Rwf2wXihfzMz5fkrI0QhdBCbMMlDhcTYO++yyfQWsTF4owYyZcBS1+IPW2qaNODLtvFxFLF91EqB
QlF7ffxM6VTOQCDhrYeU+FA2O1fyXhSAazvOR/e0DbM53najp6rPIQSDPIBQAdIG2TR31C0j+177
Oj1ut7WAgb+12ycpJR+vBpNw1BNY+r9L5wyeWGT91F9kBxhHHQCaD2tZ9QMLqPjQE6fI3a6LwQ3d
sblj6wpHBnGRWB1396xa1hePB9TfESGG7xVy8LL3deOlbEewz+6zEPN+h7BjyF9CTHiE3d7UAZ8z
e43sSdR8jX4JXwUVhcGbH+sjUX0ZABNHl1VFJHpkE/QHjzco8Xcxw2j0TPcCbYkRKg2dX+Pddtbk
xvdRNJNf5NAqapKoXlUzOCOnk7Qg0rqQkf0DkE4dXfTi969kBZPxJAjf/xQ6np81MwTretC3pq1O
PZY5l8RZ0ZZTLV/Awc+QDNGxvnoYiaXvSz6BR0oIHLY6+FuU9Q8HAm25AFF25qGaCvXGOAizL5Ud
x9yKRG8o9AX3HcMU4DH/YQBvTHBFfp/WeJ8u1CAS/GEKIheAHbFNePUw62bvahxh1YEmRo7gdgLg
VIUBr26X0ZAJV7H0ALOL5cnmNltfaqu3f0gXzwS2oeIE1ZTTaL9oUITigjRTfCGc+wqXZkxCfoH2
pPTthm3yi4+GbOtqmF3d2KNhuAfbk2MemNb6EY46SJznUz3DAqGW8h/JMHF0BDYaY1+Eowi3hZTt
Bes47lnO0CS2Av6HA05QgRiMAuwU0G8U1aOj1ZZebrovrGyK8pi+gW2FfRn48uG/GBO7ahNeRiB2
dbGHtiqS/WlClOfejMkUfoP5BTuIYNF8aGBMik4FylL0rDc/yvutMBu5KLHMP4qqRuXgc6D/Kb4N
vMfMjR+2WYGMUJhtp1i9P4Cen2ZeDX9Cwfe/2STRbNslmdCnr/lLBvNH+SSnAdC6EiTq0U5G40lO
ctUvubHikqC/C0AfWb4144iJ6QTsPRdnfJcyBfTF/RsxkEu/Sszf8mycjT5qpn3SeCPr5Axfbymu
C+ziVbPEo/tWgXWZe50G7L5jTve2lQG7HmegSTpG5FmCOhiUSvxP4p0Ej1ivDsNpxbAR4BA97tpQ
uvj1GF35+5BjMmNp//Z8rFgCYZ2Duhr0d7DJAq/ytP4Z72FMwGQo9t+aDLCG3qJNk3bkcXE2lZqR
gzC7+Y3KSCZvWKFbTWNTxdSp3iVRMBMqPRCeg4BGWFaXFyfQZdkMmD/GdoSFRis0+TaI9Q70E0wS
ESzm9lMlpizuFrpR/zjAhfM5EA8ZDopT/G9VJXtgUHwfZxbPiJJbClf0M0rKDYrkkkGugtd8rLF3
1YrdpjOsygggLHHo6mHJKxFdiUi2uUdG0CoeMXrSA7ooRB12hBdLBzbPibt6qcA8pxhNQVNXqdl6
g0MAADKNAMzBZu73DosGEL7VqkU/rqnEpHKkgjerEe4Tbg4K554j7AzRJw0orzybLvVEZ3WXDSvB
dUhuDywTjnYFRet1zaG9nVpSwjoaz+0AxyLgKHAegMXYmsFqLS02JDiNtWuWbawRroYDCiISEvDS
RyuWgHomD/Eklwl8JGQlY9VgMBGf6J9n32BQZ0WTlGjJuhVq1Nd1Qhbu/WxLTEGRyhHtADtucsIS
Dt+7sJZ2fshzKXhf06ECgILl0Pu6jhb/ECEb8mFTFstRu05B4WVuxNa+ovLYLjim4u9byuO/eeqR
VjHe9KlAcmDlelewZMHzFg1uaUsMNALKdqJOg1nW9dOtDE28WfL4SWnKIYJ3K5Zss3RPgK9GXu2Q
wI+4HSXyZa6wCgGzkNmcZbDlysa3ZcpYcoKXFrgstDfHPVhsO55VkoG2CwnFT1MFCc7VQcIbtYXP
tMAC5sp2MJzevFKQUaplnB74D4MBDU8CnBE9L+fphJ7ZFsDwEXzXYM6y19ovedmCZltkE3gIr2aB
sr+jWAuqLmzEGsZ1cjT/kOAn72zQfms30PQULdNh2cmLNYoahmHilm+RiO8cuMrHGnyAo5q9qRNM
VTDdDZMqMU+Dspd3EQjqN4m2KfuOaVCJbxlxsvwL3H2EQqCcQN5wAEKuY3ZMgPFAiIiul9rtazl2
Jc4wF8H6GpZahuvAZxjJKY91+CtJnPIdVJyo1WDNB/+viAJ+0GAIeoNIg6FfJyqQBrqfGKORrOvT
VI15iXrKfXphTCxvM5XTL3qAR25HtVFoFZLaBKx3rvNfcBoJCIYALm5COXeVOiGtS6cdsAJoINCP
ayTelKGAzWet6/vV70jJK0fpIY7iOeREZhPiC5MCWoFQley/DbyZadwEFKpPeGLCvV8W0nvkvxss
uqSyy7HVKa6YNQ7VM4odgw7BhMVdmt2EB2ZELW+hvPA44fLRgSkX+Rq3DEGn+/PmYQgBbAyhc80m
UNokg+bgYo4N9brai/UbhDwye4lT3KdfhQgsXA7U8qpRsRmLt7kSadnDwAYUtoMzy/gE3gO1Dswy
QLhUZWndiAVGaw0FzIW3tWArYBbY6wB5Y+QDzBGOfq5nun8UFmX/BxbMGUbQ25mP85349qi1eofe
f1h6Z+Fz1uEyix/SHuXxOK1xOl+BsoD15///KiGuWIYbjF7nBbHuEBs4EeYfXvhRNgt32LmrBZ1h
wTtNM+nWI4irc2h5bkLrpWpTOSQ4aveo/JkBysCTBV0Ibx0SQNZTwjMcVSX+529p89wCVa/i92Jz
05/YQ3LaQG8Sf22qLMb7YZcInQN5V+hT4oV4t7vnfyvB9tDDzWm2D+LgR42gs0rCNpSMcOkNB4yC
75JE0X88UtXYwm9tg1VPxeNXzEBQn2vg3RTXHkOWSSuIsOY80Ti/FUo6so8HYXtYwtH/Dqii3jV0
9BZfYE6KrsokYMg9y6K02+uV2l+iVNsbouxr6JOCouyE/OoUuoJxKjq+waUeziFS+riLkx36gSBr
jSS9LIzTg2Jl6pp5gcdWR6gCeC8BTT4ECAEgKvIu/wfJLVx/4cIuvyPYbYchyV75N14IrPbg7CFg
rhe4Kz4EgZLYlUEXiC0FPDw8yl0B4lfSRWUvYHBpfx1mjbPWzPsRP4J+T2SfrSJMfRoN7LlSa+qA
VDGcYoM6gnkpbFQU3b57K+9mF6Fl2Jc9eywGcvgeFld67IJDrgaWvncRN2OVI5ZGgq7pt0rsodMj
1G03fNY/rJVKipPxJslg1CaF79doLgrwfJ59RAbKQEAEB675YiH+exmmskbBPkQB16/ZvQ0kg9aL
1FCsGuA0WDcZZGFPdb2Xz2hDtk8QXmR/qtQyX3ScOnvZJH41HDHY8pRkm1l7KoV4jtal/FcEhi4B
hGsFlzj4HD7vaH0/QRZseYMlGQhs4AsO31ApXFk1+QgBxHXIgDBFFA7XfxcyBt/MUIeAHbXCLR26
TEhfVAAFIriCVYiUq4lhIHtMv/KYzhUIjxgjUwPdDXrQWED33SP1Fuc1QnU0OlEGsqZfc04h/gKd
/yqxdpS32hL1Z/AoY/czzP/TbkhYYjpxmyQxys4HGuuBTs+Hcnx/nxZI/R4iRPK93/SkoakyHy4F
UGX1iXFWfYGq5eRJs8HxDqqZIe8jdK4PYQOP2iY2Cg+Tci5roIeo82YEvn88wABqfxvzHOFieJJR
grzOUf6QzyuetlAgtxT6C88aYz3/VfAjX+5wnuVfdjimJw/TnPdayQLm4z6H1B1yieU7XKrM0GYx
EFcomeLqGzD+TD+OBQ6eRuxjXTTHUZg/YcoAycOVh4YLS8fl0cfzBJUUuHwAG7uCHKKSrLpDk07G
bkzAgGBZifJ3a5CTfRp5usfP82hQeTBL7n9W7+Znvg9wJASrPGIQG9hySjTSWUAgAon94Ve46sOA
ChHPEMMP/mmzwe7/5Vtwz0dKTHVGcz8kvR60qSFfjOpfQSzIYk7g/A9UCaqi5L+SQCbYL4Zs51tk
BjbVOBnR+tka0TMoRVbdz4Q6DfYA9natKSbyLKL8+I1j13rkx5DN9alOth90Dgv0R6oGpLLWsaN3
YjkUGE/J66dEHEXW+qECtWxYytILrfX6HbM3bA8hXaPPKAKy7EbIe7+EL+dPYijA+Bs49iPjcnyf
h42ULQVmhO8Mv56b59dSnYZqGae+DDH9zuJxSy6FhuQI6iE20AaePCio1Cn5CuqjbgaLFGGISBUB
+KQgaEX7UI0/2TEx1S9VLd6HaUBRgGIg/wZdLIRcCb7fC1eIm0apoDNvjl1m6vHgEf0EwIoE3nia
NhiL1gJltqCLuiNZcL5122SPE4zy3F+getjeVLBaZe0xg+DuFw4uH9Y0Rb3fZpEyfl0OtqWQq7lk
hI96xJ9CvZCfB5Yr0jtTJfYOQ1uKMw2nijmnWSDhZQH49XuuvItamM1gqsCYSYvTdJjyI+RFOT+5
KaQUEyxbP3MflUfvClwS1NgpYCqZ1Bb3pS81gJ+RzcdlPrBxCyUFoVdg0fN6WpNivi8IRMfgxBmO
VOY9UP4QWPo7clkdnSljFF+nlunjDJA5wlNqd9GFsSL4Oz5Nf3pFWHGGpN9eUgwBt3F/l98qG6Vj
r/IcT2YFEdanXjhgUUvJCtU4G1+nvaS0lceR/8eLEoojjqy+7wlfk7dpiUwElVwBRx9bI2e2lSVa
j1MEt5XP0mj23zQl5gNOGUXRFhsuL/q0KADBmmvTHHkZ/hlITY5zWsgIU9t6kAcGzeDPCSo+ebKg
cUqoO260M0i5AwuNEpt00Haja5vWTPgW4iyKtngV7F4PpV3bXaXzd4RDJb61unTROfAb5Y8cIPPC
oY0CdzKU7AMKnmyDGiHBhUqnIgdljDni25Rrahsx1fa3iWdUmwhygIchhsLyZL2tbAOsln4OyxFD
QBvlCRymCOO+iWYw72geYSUl6IRVf2Ck/CeHkBHSLJ0wZA9lG9xmlEI8+AUAqUKVTxQ8RsNMXxAj
m0NXPkUAKtS+VpC0ZMUKy+uDpJfxSOL1IpPcPRegNOZWQ+xTNjBPcXMDl5l9v7gVh31Dcw/SJc4A
vH4rlyF6hVwKogyq9PzdGHB0a2Mwtd7BKWFZoa+yE/TOOka/O6JVBHEUiewMZ+vMd3ova4lfSCGn
g/5hC80G/bBuxn0QJ4D/OwjD2o8ZZglDza8axlP/zdlQ/oUeqLwnew4gObHo66HTmYq6q+pj1D0l
Lk3PJa7Be1lPadZDBHdcD1jl6CcFvPM/K6MxfoIYIzd3anPseB4TUb2A79zWVpg9/TZbuYg7syX8
1wq9NyRXWYwYOR7Z4wlZhoVtloNMDxCZaIk0eP4/js5rO1YcC8NPxFpkxC2Vq5yzfcM6bttkCQQi
Pf18Nbc9PW27CqS9/2i9wRDmSI7RqG/cNuSmcKemflStFX1Pqhji/xAbesO+RHDuw2dO5S1aecDH
1vjxjxoFsJKHsmynMZTSBOJWivSucfCtI92M5Yp+dVnlOSCYdz40vdM0W4260L+BDEkfjID/389a
tsDwXpba+7kvIfetrqtoMfAK4CC21mcb/Wu9Z7EI93rJ7Xl/rSbBHLK2YkSxZiAWK0g3EngFUpCn
sTPzZ9ar8d6EImv3JjUdBEGouxQfoQ2bXgW+DxIwWp4mNNANLtmE9C+x+1iR/V9z+rxN0q/0Nynv
3HNL05XWdkXWVt16YpHdU9AU05zYLcMCmv2xchJTzWYbdiy5SYDi3UnCAUabMHB0F3vMtRFMTBvU
d5m41n0iirP3lKe4WCDMsFwyOXLU1/mINEyrJvspsEiHDN3AMxeeC28nJ8lZCAHbuuiOO65wsuDr
hRDuoPueXIHdKFWT9jchrnVAHzESXDRAE3SvzuAC67Cowi5OV5sBKvJuaA7U16nqmFJ//USBZlDd
aL8wkpm6nC5oXNq3hUz1y1JnngNgVXCs2R2GSCipZZqdre9NwtlRXxP5t8JMtjwMjpnkkYh4e9nK
gUkYpAkgOHEoSOLCxjp37AJk3NiLvQphlnKqb5YiH1+RdqZ+5xRoX1Dh56TmobTML0FtwQnlUV7y
JAhvvm0k4W07hGhyZxehUqy7ouVXqWf96eNe3Hft2KhT7LawyjwR8OET30b/2LcZQkxd++1t3HJb
JJm15GGCcFSn92J0iCRp0sWPH/KY1ptdZagpuI1GdqENXR6xdxrqrJGMG2E9bvM5ZButEC/dQDcr
dWCDNY+B8dGnZT5268RJhatPHFv9wKqm1K+IALbQ2w8DB/kaC7kJUDOl+4BqI3Qnta2ckwGdoASC
fr1kpBDsRRd19RNF8GQ7itN4eaOuNx8WMLvHacjCl6DCzJa9QmpGO11b9mi1nLF+dYt8yvdN5dkO
2YpcrjsrbwOI6W6cuGlkRlV8WLbibUU5wUAehznoRzkj7Z/QDbBPKIS5BfJcILPUwP/nwq62y5g2
wWYKlvGeqId23uFNL/RmXc0CQTAOsr6VkEf4HmO3VNtqpSc2WfncZ97rapm3kK9oMYhtsA4jp9q4
7+nNyff56l81BvOU3vnz2IJOW22eJp09je9lIPXjRNQCayOdp6QpIr0PoCzxyCRBUxXzxqtMs54m
nmbA3GZJPwJ+5IPnRcNz05Mws5N8EDCG0YjQWNeRbs8eSMktSJYhR9S/Zi24XB33elqrci/yNiLV
fylm3DeoH4m6nW273F7N/NCmnJrfEaYBbxe2w1RtNMQV67iZqc8Riv7ZpPAV4tnY51BAZNilrNgj
oqgODY4hc6Ypn62xiPTJpIF9I10jgNYcXIw9ukewg0B54cWO8F/hbZjKJwrcexi2SJL9Vo0RLzUo
1XeV2ircA0Dzv6UVl+oGcGJ4Hpg70sQb4uIeQCEQu2IOvOo+ClrzPEnPnt9LL8/c00ANZfwtx3A+
1aT5WpD1aW7/LDBl+k5q0rG2qN/9djM4VT0cUneuDi5i/fLXEd0U/tmtPasEYQChqKXbO1SIi85+
oCEBoK5d++B51V7TvIWsyRo4ttDXR329PjLtQnBwbmlx4Lf0liNOCHOuvSYLj6FXu4hso7XZOSBi
8w6LblPDPRHKeMpwOM38PRq2PQW0+8gyydlioaz/k5lv/xA0iPiIsJ3wPsW+BNS+XNOSS6Cm+GAm
YO2NKSxrgKatDTJyu/TfQc8cvWujVs3QsGPwEw8tdhJkk6inHQTRn0Pb2l+p1nF4q+txNe8TF90H
18gab/2QzLoNao6shdRpwm+cMcC0egp0cTeysWa70iElcEMHuCX4Wqrp6LfQRSii8ircyq4D95B9
az/rHI7zwC+DEpKFpX2vkQT3W9Bct9+5lDOVOxaB+rfHqVj+WWEqfyqJguNQ9pE3bBXdwU9BAdtW
6pX93wM2CQao5nx5s3ms6Q4u6HTexPG63pfIfJczb3fXvhVzhIgrmUY1fgGTdMPBhyCfWVD9gUbC
MFqG19pkbknychAYptIQbb2/xs2/tPGdG09PQEQUl2FQa4QA2Msm0GRnsZ3lggSxJix+rc3TEEmM
Htyd01n6ozTJYjVIJGEMeVc12Y5l4pmas0ebIXzIw3pGym5l4rb31CCuD8wA02OHa1ltMk/H+UdT
LlmZMEJS9gx742xQNvJtEAiVXQokhfo0jFGHlr0PWQhSIZlD6c7SjMltsxAy6ONQSYRx9MLE4jFb
8Eu4DzPs0nAYC3t+4eXS47Esh9I+ZFx8R5gyhFRDN7i3RJs6y/cIfZDu+JARivpkVKN1Mqa9iSsi
TrZOxD50mnEZ+ih+aLhNZjW7qMVKZ13/DT5dhPcujVfpYYSl82/auRH7usQjvneJR/2ZsKrfAjUh
xp5BgHZBeWV6+HhtSONo+v9RXI45WLMyf4Mt1tdKI2VNHG2KZ5/Qq2lr172+txZ/UQcZ1sB/0poa
EniDDIzOW3nRqfVGL7ClnF7Nm4rgPvkto74Dg3S69A+QpcJc4nZjte96HCObquAhY8Kpso+8tiHR
mFmneNPIFbyFxG7SgDOFYOU8LeBEhmAelA3EdUMztODy7IVlUx9LuCzvQRPceY/JQnrJNITLpWZH
50qmTJxbu7fzIVkxWDOt+Q0+ygI0MbybR0weGO04EETn2k8II+Z663A7R7djq2V3WiiyxFrm80ju
2K/me2bSskrKAtyYxRojItgv2cZouGLPbNHf2v42GICMt9WQjS+iZGQ+O1XOouRNVnppuS9Pthea
97ZP4eS8EKHNnhUbAdogOCn2qeXa75NmREuasjPPAYa8B1zw4CdyTOtPaxjTFxsIGRxuGSq16Tqd
/YDtsU1VAyEkrzYzwX+2B7oKdMckD+VaLw/duow89BXmmIOwJf3mFXfTI7BLALxtcO4ehEiD18Ur
pfUal17KONxE4l2pdv1QzI2oLNaCqWsMZiI7bEmosjXaSAu10/R3NQ9qTUgU7kf2siksbjIiIOCM
+J0AJegtPYOSBPbeN8I2r3XQRNnJrofs+v00OZaRfPYYYJnsIEWuOW5hFxXPgJFpcZR2lX9ij7Fn
cDip4Q8DLEt7zggp72VjB3dU6RToR0ktfGkqaX3w1chlg0yueSULhyxo5WXR70hl8p/SNuO98Vov
2A6r0PWPkUMZXE9Qd1KQxq39ql06+c5om1f5DP8eZJw8gwC7Kcmo+tG8mTB1adgx/pa5w6BW2e6G
TLIRQdZilSUcT1Vd0mj05iekt97ZaIIbSY9DWXCUsrW6o9sDxDO9CuPvQREKFOMTiiGo1DKGkdb+
92B7NfcMkVnFscqn4YEoJAyeJY70l76w7f+8PlvOfeZUgJo13DkSwXV+wPXbPiJXyxSwBukyj37u
d6+Fcq0309Ta2xjmjnunt6302PaWdYvGMx1eXYnvbltZ9XiM+wUQ22rG8okp0ev4+rKRFPqrAll0
KkKWG/MEJS7oE2kBwWwfo8ZE6uAV2dId/KUb511WGuShoh2C8iGmsrT49FSs43uAgXm81ZrhctvO
4SG2iPIYjPvlE/H+DK1j98zc/RIc8tR2i2OPsUFdyS73byiKFAy1LYdH4LEqPyJqLO6rZR3zB8AH
kSfFGk6/9VxxPOUY1WcrIauvMHu/cCIFTieLlQzUiBtaStxhm9Yv/OiwzABNx6AJonZXL55/aAZ6
0/d5JrLu0yVFMicuq9RwziXaMfAtoICtWQQGbxQOrIjbZVJ5dapb0/1ydGcvqzdY486pS6iq1uvx
yZQ0Nf9ZTOEXZPPLdFERW+/GL6Yo3xln9XaT2wbVtmtEKfYraZC4KWYQ+7ric6UyhRs4CJZmhOZt
HIyuTup4J0zqxTsaElFhshRwhQxAafdiLZb8xrMB/UO/0UwmwGJaD6MIqYFJoZS61FnnkNE00G94
mHps2m8kdE8DVBgYNty9KkKG+MBnUK4X5EGNH/Ooowf9LwM9n1nZZYW+HL8y8DidMkmOxwBJbue4
/Cp6FsXeSsc2QHk9xhlYmY1Pi3HUfEAs1l8el4DDA8ZCjQi5zPZBRy7uVSEQvUBD5Hczppw8kXXn
q4MIWsS3Y7h6UN+i9W8cJvM/V0aLs18F/ELSkRLzX896n58g56pftwhQJWbjOH5ziLQzGnvG0D02
OfWvcIpI4HPh0EnwuLk6WVYMsduavRAnTyBTiGU/jr6wyTZkghSNcGCSGvUdRdilNXhrtCkZ+C5p
Ngga0rSv/2MUQEOmJj+ICbiQSp48lBJPkr56Xkq6bgJwykr9jcYWn77B8kAsEqSum82897HlczO2
fd+Kg15sJK1ZKOdvaO2yOyKeC++wnhfL/TogPTmyzEMwEjS/GlyUg/2D7wxwDJ9Cdm5svCQIIZ26
3sy5R/IxBlZMmdEQiosD+lbv6zXGakj4ABo/3xHub7s60bvRrbmDpwUil0KOrwPvccNbHjYXzDCI
3aTBJVU2HpyFvVTF/dR7vr1f+sznKMk0SvsccffZCrhxtpSH6fuxH9tvUTj+39J21WVd8ANAl/kK
Rg/T419jrp4F9lLYUuH31r6IBvtprUZQRteTa7MdDaHf6BUzxDf8guy2SCbWB95q/R+KRyL/ewkT
daycNjwyAJChIJWFG8nqJTpEIiPLbd55bvAZs0aZbZkF0t34Ms6Xozes7nia6kqeZWAXOX1cMvKP
cN9kAGbkDZIcoey1/wisxXVOyMnh3Qk2aBAvIZjrkYLw4CdTJOcbtrwiPjusSP3tiAT5MUcAlWLu
ahpzSAWz7U7YhPMlZTkut950hWCccoqj7dT7Pv8Rypeqr4LgkvQAMM5jLirH0k8EEvlq46dlfMkt
6wq4pWF5H1Cv+GsjIrH5vxfRxc5F9sUmEK8kn6Z1eCKoTdaXtgbNfnKKzipOctXFuk1R9CNwldIB
IsLmEpVlWz3oaiqdBJhGfTVxDO3kSwmLODkUEu6GzBkx3+M2v8MEil2RtdLHrB1O8w0eS7j3iMHD
TVq3MUhSTVTlj33V+PPWdeYq4NKku3TT9ma8cdO++HHF4KvPKJ+dfzO8kCy3dtOlcof3KL8TwFv1
YVJLjKov6qp4M3BQ3yPG8Nz/eJ+a9NLkyr3jnMw5nFUwDTeKAwFDY83f59zUQGveuQqzojwFcIL3
Uz6M/yLUSD82u+TToGGEd/Na9h+iL7Jxl/uDnJ4kgu9tju0W135HCaMUJorPdGdmR1s1E6xnpvNd
4RIbvI1QVGd7L/VFcwJzlR0F3DGnL7+/nhm3purVUDk63NdVUV4inp0F3qoDa0hHqi4OBhCYtKi6
qjcOino8eUJg9Z6uwkeU6PGrFPh4k3CKuq9szP0rB10WQ6JCWvE2MSxykfhBlf1TEkoG9QTYJx0a
0BVbLpX5WZUh71dRYsdMLM41fUrLdPwImFcfMqdWTA++O/0Ejp5e5pLCDYZM4+1jLFpfpS76Zot4
zDrasq/+CT2wkFeeHBLYLHfeXqXL3jaHxB73qV/kakuXs/2B4kn9s4Kyv/BEdNyIeRk9NW1hpxeX
toMLiSazd8rE2EGuQNo2ZxKCzBPByO26xbiHIaUlSiS9sD0huYkaCP9kgXjoE+2GxmMPUsEnpFyc
Hx0ee67AKmregJH68SZDnlfvQ3pHxz3xCPKPwT3wNiqNXZtbypXjFreD8I+aDQgbXd8pLCHunLmb
sryq1VRROs0N2XPjtK/iwYPBlbV6bGAhgYacUiDrn9NgvZUlIzTzjAm9k+zcWDG1uFW6XwKAit0U
Oe4+B7lmL4aDQByXNt2mwu5LiWc1LLg8F9c6TRMDym4aoKcSG3wERcGicoImxkmxbRGSpC/DeBWE
uy63DaHSfYScijqjE/rM8p6OWbgsr5w1KTTTSFVaQ2Hnnojulbu2JvIlIXBOf01TX7+kvVyac73I
5b6vUnPHHAxZ6fnugmyy97ubFN0oFmsr7RnCPcvcuzj9aV4Pg/HSSxWvb7j/17vIHtqc1d9FOc0w
qwHcVoGRnFfiaY7IQNpb4Vr0d3wqIiLdhVPoXApu+0MwNPW0t6AamXRJtep3Xd0V8B/h3PywJvvy
mLZkmRC91ckPXafRZXU46RNm2uat88rmdiR2WW2zOh32LGACDxv4zokZF/FSpRQp+hSWiX3ABB6y
26oQxjqKuvWnVT6CiXYNuu1QpOkdMSZDdgNKGOTUaDZ2zF/UjW9WlQXnFn83Hyjs2WGuF3/c9egH
TaJASsHki8htftyJYoGLKfG6jYlV+LN6rwlW+a/pPIRj1uDMLnZ2Iu+n0Q/mRCpPRXumOeaekvyA
KiGUsIMpqxYkiXDzTrZrxtS+KCe8uoTw+JVo6S0PBUJrNSKpfJQlm9J2fQDagYjBRLfzEmyjKwID
JuOnWOewqK9JhwhpuLMWZCL3bRWF3+3QesjzmQ30bvXn2H7ncmvFeV4rYkvII8aikM9K4wybQwsp
RFCu57CCipGJNY2DtW87hsHtYHcc3hI558bG1p9tYpSLOIe5FjdzIcY7oPKYd6pjpNvrCovqNcd8
9i4oqagZBxfoUBsWpf5JQzNkr4hG857clwHFyaA6MoUExBa+/spoTLd4B/MH+jLbJxREI1ZY1kCx
IaYj/s+fjKhOkcrHn2Ze8lsjxpAon7YJ7iljC9x/FelHCKNzRCpJC7Fhttd5nX0gr/Ac6nEJJ8IC
pquBbMnCx9CmEID73GrBQF3T949NhXGeHyZxjIlwLvqdKDr/Kb26YBm2bb/Zsb5SBzL0qDIwL+XK
fkRXgSputDN1d7UcneYGlQeoSgO40WhKu4DDi65n65ZRcWBiwtLghctz2BKM+rVkmL/GMRbNw6L8
XJ7yNNfyd7IA/BPcE/D6Coq6PyLNjW6Rsg+QYp2LrSEGUQMBSmNe+gbV4CPEPzONdg1pPyExPO86
wjiSeEuwvACD+4/a6Pm7gAD9nC3LkW9e3I2nkYZffFhswIAzrWyYAqL6z8my5deGw0mTYTX9c8Vv
dUVFYH+3VY47kV2ssD96FaWul9DLIng/S/7kEcqsbWKI0kEFiPaZk6BvyTymN7OdYCRAMnZORmFQ
jmiXvGO/ts/ZGjqFOnBm6PzMUWIHmxwRc7hz0RFya9re+o2maFy39DELca4qIMiN7+v50jXcX7vK
rbKOXCpXec9h3eX6LGRq/lFHgwa0IVDl7epoLYhSKOY7TkTmrajgct7rvAF21j3bOmkb6Cx2qK3y
5iu3Ws5cY5c6PpX95DzmC5mLR4eXJ0uypRrvLBMvZhMTvcCSEfRM/n2nzbhhr8c6CicwYd2kFFWi
9Vfy18mJG0yauAqGnSfppyLPO8MXxl+SAn+5YXYzIPr6jCA0IAWKnPhxf4jyeJuRlVJsyqqcHxTl
Ae9Ws6z9y+DxmPCo8tqjCm0b88oCX5r3KESajgV2HV4tYnregXqu3v0uVw9pVvHXQJOaG5I5OnuD
Qx+FTiyH4DnOGzIIpqJcuRVY7tFDYjwQm7i0xX3sDBoD+Izad4Q3KFR/40eeQKnhZMODl0ah3jtk
VLxTQhn+4+P2gqOfrjYLe49vdW/rag6PSGzLs5Pmqdp4feAAmgEOkAk1oPbdrLTOQ4Cz9orbuJ5Z
h0cl+M8uYbiIS6eW6UZlWdefpyKNYNAEMTEbQCQBNALygAWWfwJEBEev9vgAcAmN9E0VGywgBhdX
Za/TlgmW6I58cXnlljFL/W3V5wh0jc6QAAClMrK2jV7RChCV5uxm/EAH1BZduLOw8jEUgPLZWwyW
tNCt0sdM7inXfuz6FCc256Ta4X3NrY0xaBQ2Rb+uLj4iUerjNIUcMmWtsvK/ht1qIHPHcWl/WKb2
M1/WWB3R9vlhYg9d9lKEY/Y6YoKHu6T7MaBOQOp/QFV8XiKv+s++tm3YIUwlUYKPSN9Ay8MKDHoh
g8v15lwc8BZ2/1WGrGrCPMSSJqaQ+D5SnKLL3qhxelx9PkxI34wlLwezfA9DjwZwzGNOxrssxVsa
8l2c6Sx2p5oTzr4mHJM+VyNOsoKzwCLcnos6IodAMtL3B1b38nnpOeg35FLDVLKqjPkuws8/7WtJ
8koiCsLgtl4ep8+msUvn3lFNeEISYAq6BN1sTwhzVR8XWlOLC8o7rrYeOat9jsm1VQn02YBJIyY/
EGVSeICS1PrGIWDN2Qg9qpd+8uMXBye1v9e8PVfnu7IOpi267MAzej3vjaU5r01b7aF2DRKi2Y3e
+7BBa9jPFiqm0efFjI3rH6bOINqoC7cRh1H1JtxO+Er3V84Wswse1CtM6YOH4nK02/08TOLJ0grl
R+HLod7GCPY/F+K7om2NYPgJOTqUU4rtGD06PY06Ma0bNKSi5AiZZ60x9ljQJQi2EMv/EzLkQF49
H7VbhgDzB6PRTDjbVVaYd05XJgOZbD8jV+zrrFZSB5Aiud39xA+8c1acFDtiNKyMH173xwXzlHUB
rPXCzYwffUKkWwWnFKuq2dYyBzrlDJniBB/b/0/jThQPTekCgXbwVIkD65hepsVIe2/IWI+vSTme
/9tHvrgT3aAniHlydFDPlX3rJPiYI3tTpLF55Bsca2gNqb5jKoE/WqQ90Tny0tI+OrG9xAzQritv
vNmsIe9d4H5h9IreuPArZ2fQfrL3Fk787WjLeSYmgD24VxOIR4PGV2Nh/Im7fnU3DcEy5rym5J8f
gLPj3zZs2/zkeHZGADpwvLWZPNOuu44+ovmG+Amv2DJfMRE3atTvq079PNGWUFiZrdxByiICpvcK
NcZ4csKG5gUT18289xR2gm2bgfPvwoB8D0L3Vo+hKkut6JnMBmwYYYYOd78CMgLvBbN/cgCDWygZ
nwi2gEDFsxEZGzLJYyQezHMPYODavuAwQbr4WHZz6cNMGxDvHMHwxRNY3AmFdYmKK+GOSO9zrfkf
WSvpqxfSAXLEV+Z+QxuRzsm0NpHFaVx3t4DCOZtQ9L2C8QqwEVdjRfJcjmOGW90e6Z4KxmsWNRJi
5r8I5bdMCAKWfz5GL3WOAka1TdkwBOzo/IquUX45jk1erpj1nyQS88rsxbekqGtct/4SOeWn3YX9
jHytJRoly9fmwYsphDzMDMU85iAEzRNBnQrUcvVBFSrOhg+rRn1+RCjbEyrZRECLlJFIFNnSDVNc
x5HNlz45fNT3tYakODGi1O6JvWquzsh3KCPNgOHIHw3qXODwFUQoYM+GCFybjjudE2NdL1FtJK6R
Zq3FHSbaQd4BRYefUQc592KRByN2CwgeP9BC4EXExdpikvLqcj2EeFVBzUyRdd8xAshzg41ruUHw
Zq8Hb8JBfBiF1uM9zGp6b1RYfdty6Isn5OAoGHkGF8BKPMcsFZ1Hq4ltxiD68gD/yzPeuaLc9k3G
bFHxBSqsni6isK5Xg3XO3dR+qxbKO4+VmcsXWw2EHYxKTRgKqgzHkBBFfeGDGR/iXqlix0Wkmu+y
Z/rZ9VaxdgcTFMstynIiyBdHhx95hdCQonHDa5vpPkcMG2XzvbzqLMGixJNNUBXGX9cr9x24/wT5
ApXwJLMQGQaOgsrcVLE3R3vbauRhtVmIcOvaHeEUfBsXx2nHbkMyWhzuxtIfxX4kUBXlfkBqPwaM
0sjT5An9SQRoC1nhcSEd5Uwa+27q2XOOJfEQu6WMB3UfB4P8CIq1eheEB7ISOenysqxlqW7cGWHd
jgFHuLvMRcm8zeY1S7eDWNBj5kQz8W5kqLbAmB04I/ZCmP5ZuAgKG5ltcoKE1stMlJA5qDir/A2f
XzXi8s1mHlal5VNtlZP1itCYvt24pLbtJqIRM92hQ2aCxnrEzuRMk6yPrHSVvu2trn+wZ68dd+Mw
jQV6hTIPdg4ZmB8VGq1iH/XxYA7QLPmZBDv2r7l10XtAlzTchqtVjjsTd+2N56nWJ1EmWutDn84u
b3GAnpc1xGrMvyGe0WG1AWmAmNFjcVgRNuYJ64XLerk6jUcMZDWo95mLCeGHYw1NglVIwqOBzs/4
rfyyIQAjMm2CuNWbH5gM3XZDOiSQrqhUcHZLpN6nUSt6Alu+CwADRLDtDZrQadqt6JluKzFmwf00
VHF1O83FDC1d9fMBIWnxM1lWZNPkVfKlOe7qnsDRiH1yQ3l9wXsr+JP52M13sMCR3vfXss7zbOEJ
hEaYsINDslFZ58yFIhKr9+03SwUGTGQNB2aAaAH2IUGnxEAaFgLfQtBc3WoWTUVikDbJgSu8JBic
mzn3fRtnE4llYRTsWtK+ORIG5q+904IekV1ERN/qWdMPuo3gr1IaJ7ZoSgzInlLLLQ64/IdRpG2u
BvhhG08zSsDrWb5lCZrhZ/M5e1K6BOlFxgE2aGvbK6HbpP4luaz4LlcJlZQy+R0iIIH8Bt8YVQ4K
HZqhnWOozXMxKda8IffSx6pz1A8+HfJrOjzy865yeopf82YF43CEQx9DBO4Zk+pA5d9OcGhwEWF0
eMubTolzminztsp1fSZOgyQG5vJfbFOKwyei3Zg4hj4+ej06LmJ71uXFrrrgKmtY0AaGPF2PvZeX
x8IKswcWKKiocMBCf66Dno3pmj+mNgSFEajga8cqEzGMTnSiSFv/mG7CLOlqDPaE0na4mARgxHK0
8SW0b21NEu3+WhX2L6jmwZwl7+4B33I6XOZBVn9gi72NzIwytADBxkAQKW6Uv3jENwWmh+aX9zdj
BB9F43U74ukU3aNe2hziMs5ojWrARc5zWdYO9N/qguAGeBbQz7TVHallWX1HXA1HsRorAhhCD/B3
29Usj9d1dkzPwoZi3NnuGqmdrWOCawOJoy7xCZZFqYnPfbhTvGlfvo6Hny5S6Q0RQDb65mlAGdK3
HR0samDHYcoPq3W3itx5JAwaEZSO6/YRnQRkd8/XfOwJBYPKZ1v8slHCV1sEvaQ7kyFLBvuatk61
syov/OPL0s5GEsSdn/xidgFvWgIRN2lQV8GFq85kB5KJ/PyAn5KvgH9zPIpS1txMgRf1Nyni6GuL
05LyCPZSvOfMKPqY2WRZO1Jav4GdVutxlaZw93NpVnX11TSPaF9BZfmMml+pfZDJoBrWv6YhcO+W
IBft7fPRHv4jzT7/ZbOZ7wpEjo/+pDAAytpp3yrheK8cevFdYZrhI8YxaXaZFQvM8o2Pb2ty3zMG
ybdgXaeJovSMDNtarCV95oRhnyr0TWjjCtvnOrcBEbcVywb+diHQ/w+tIZs59dPgvkZwb3GEluY/
Nmd4zHoqnH8Fas2v0XjRp92O1EY4JbFHrN1Z8Fy7BomUosKXa6oKpwtJWaG3qYEolP0JOdakJ6Uy
Me0aUDB/U2Jj1ntAL+t5TYv1y7W11lvqqYNPAHMec4qKWJeIoNUPC4kGhBkQ3QIJjjDp3s+AxBOG
GJdRSTrFndWhzEziIVPTLrbCGiANVmjb60IYqHW4CISr7vTrL2X9QLdvit6ZK4zMqtTvkdCl9C1v
gmiayxtSOe3XYWQusMY6rTcYMEAybQHjNgWRtDZp7MXhnVhjh/zNPrA/QxwPj+h48nxTIUyli1TS
U08qVmqOcCMY+mVniXcKVSNnazED7sE2SSUy9UjsCMVPc76X3HgoCFDlbfBJ6XKHOwxYM2gIZXtC
eG/jmiNXBB9aa+Cw5yspIaF7MV3UOI2m1XWGQ47A4JoN0NcsXgVscNIHsIQkUgzNcEYINb1SPuEP
X4O3EO2IUMdyD7UzU7eUgkd66MTbsHkzISFaqJv52Y867K8hug2/0dLp4ScriNKBwpuc9swspW7K
aXCI2pin9ncJLfvGBa0B1Icqv/UqtzV7scRorCteWO8G1HAtt4HXxpy6Hjf2nbMgntitTWE1+7Y2
4p3dgJY2WxO8mEAxcZcWy0qYX1fqgdgYJsBp34iVsTv1qPq6ssxZsQ0mvA1bv3SvhK8VpK9LuNR/
g2RK/wsc5r09maSOuTQdUTcJcX8E5Y8dfGLil6sKd5IuyQm2ARAlyQs/eJ3yVsE8CBeUvwRmJ3Ue
lOdnCddmJqex6qngxfY6JuSSdQEt9G74+z/OzqNXbqRZ03/l4q4/YpI2yYuZWVSx3DHSUUtqmQ3R
cvTe89fPQ81GxSKKON3oRaMFKCuTmZGREa9JQfs9VmMtfs0QI3+ndrwJiD7UIXYtOoMz+wjwPuKw
o/NeTf0ufukVuw0ew7qwoPRB5+c4VtBfyzyPIEhVfnNKcYFFWtRwEt6fyjR9CynuIIOXV+ox963G
oLhjGyAFGySVn70SRZ0d3u11cu6lSW0LZpqodl6jmO9DhIN/NBbqyIi5OP3b2Kk8f2/qNRHWCzm/
RzMAtHBMKnM0d6Ne5G/Q3aWTr6DUgpLsID5ZtV5/a9AiB1ujkYaebKsTPyNcjZI33Lb5G2hNOHfX
nlDbg1J5Ash0AlWRCfgRlVD0uh/svok+IIRCZwrxvOpjYZS4dkIM6r6j1VXmuw6/xp+VkQvPRYCC
vgbaZ/ZLk1gB2QHRFlW70oh+ORxBdIC1LqL/ZPTWU08CDFspaOX3FDHbDuUpVHR2CU9BuUOPiSCQ
JaLv4d5XMOscGrAPU0m6wdNrEPEOlR7rh1UD9q6jqvL2WuJxe+R6JZ/BoUN1AZPkfAJdHpw15NMx
JU97SMmRiTT3ge8BOATp8gbozmDLueEWgLtQ9TLO3oq00L7noAOKi4N0ZIpaeS1+YO+h6PvRz3TI
o5nVRCcBbv2NYQ9pc3I0b+r2SUWX8zBiqCNO4O/GN5Y9tBBYBl8d3DQ2i38S3w+/eEAaPxqWMyD5
NlQcph9OHIj0hApUW++sVPgC2E3bvgsxjfDOURXH4QXUAzk1cLvmYhu5ipwUQPJPQxban2z09clf
um4AAJN26E2rU/dPmOpk61NTg+NLDJ6cQCPND5NtSMqaCHRBSDTpTNGSaeLgLcVx86PiJLCCldhI
ZnNPqt0tWgYWqIm0skAWU3ea04AcXPp7s5kIikUB546+Z93VR6vLzC+tX1gQzbVJ/2BNQAuxTfDF
IaJjDWYDlQ2NLrTB65QzFJgoj0K5cAEmS+iXBUxBShtOqdBpFWDYjA7x252fElrdgELYoUepqSXa
0LPfdxL49xsQIQ3KZfSE0LgW0CG0cM9YTnkQbR8nH3w0RzwErwfakKAone6A8i4MBM+KB1Awnj2m
Zy7k0HcphxjJWdfB1R0KrdO/mbTXsyf0/Emu00qZZa2aHMn1yMAPgn2m6J/Vyrc+eHpD7OJl8tYM
6uK7nqpTAmAJspurS5AdLhgeUlX4jPnTgG/K3+mYht/avFIy2P628TGtxw7NDJjYlCj8Qv2MEn3y
VwKaPTuomkb/qxQWFjoOZfhfGTF1BPOWBzZyil1B1R0RbEw1pD18TLt2+FxOwN0VO4oBIddT91iF
A1Vm3RAharggvD8mIPG0xwEXAphh5FazsABEqxOWTNWL2mlsjB5Q3Yex0HOsC3NWB9QQBGZkGnsQ
VaiLQ8KwwHIqRyBGKEs1GCK+R4DO176aVk3VvMf6601A9P5uqL42Hq0IeepnBX4J1eLRsSPCKhrv
VAJT3X4xkgACQguFozxMONq2uygY9dH1AWFeuEnaBEnSHOx0rRjmX21qttxgCZdSAYu03YVaqcTk
kVb1YHWh47hRFkiSEzRi9IMcmu7rJEf9bzUYM82t6cvKvehKm+3sY2iHVm44Uj/OoNXoAI/Sx9EU
uqC44njNl6CHwP1EnjI+wGDWmmOlU9X3CQWQ7GngowgOoTd/Af3J05QObvCx6yVhzJmt0F0aQjal
eY9ah8tTKv6soPhR7hGtHOUR47D4cxbU1oD8jDI8/KfkQcIriD6TTExuF5Ej1dFVJTLm/ykDp+/L
LMGGxtZT8VRhIvJNV4OIEnAq6J50HuwExLlL/bvfQDuFiAaADaWC3v+rMOnpYOkSUebLUlQaKL+I
BqhLizLgV4rjrf1SVkHWPtPM1sjd88r3PqjtICZXCyfjAtsoTOHalEG2+4/T6/qYkdO5oGuiRzoL
DsrhbO/4+B+1oFJRUBh0A+lZP2jZNR8zPQrnxAkgloCb/Ok/0wSdUXQ6/F+r1jzSWQFcUQHfSg2k
SK3jf6BPNo6QXnLILS3Q94JL80HEOPCcI1DM44Yn1IqZkTbbqvG3SIFUxWw49Icvlip85F30otmD
ShrRmjKBuRyHvhn089D6ydMEyu7r6MXjxaZg4P73f/2v//u/vw//4//MX/6/k9B/ZW36kodUvP7P
f69Yf2kGLXCSeMMQjrrwOuzJZSQxjicP/A7AS4jSUsZzHu+PsuaZhFieAawRjIljLywA/Wis8Avi
1aRo9FjRYfyltE31hvfF8HB/pNlA68oviTgB7twQOm8ekwW9Xsw+CvwcVS1rH1ZK+NhPrXbiEu33
hoIzhJnq/1RWj8Q5FhuPtdl+vz/4PI3F4PM3VKWB7atFc/p68DLo/BgmPu4RWRVdChHiV4lYx7H2
GziCRhegwhMnh/uD3qwtfT96fwwngNRpzuILTmPRN4GZWihUtcXfQkcaOytK5S2C+OFrPRWZmGMa
uq2j8IN52eIz0i4bGhwOoJgVRX3MpJO5kFUbd/CwVHrtrAyVWopqSgNtQkssHL4MT+sKVPCRm5TW
+8qJkudBL38ZaZe+ef1AvCENLOlVllEsHNkS1TKBNqEXgFIuXq5UAt5qRNUjXXD4mffHunF/YzKG
jQmkg8ueDVn3en/AscVyJXWMvURvFDXpUdvFek6jApzwDkuM7rWHex7PmT8XcUWDLXc9XlQ0PlJn
jFeBxz+h+qgcjHZK3716Vvh6ag7NCUFJw1h8qrT0J25zm0QTL7K9l0fOEcoo2riNQP5E763398e7
3fCIa0vYvY4m6QQtj7iqwIRNBSi8RLSY0JsW7dwSgSKjt6e/7w+18sHgV2om+12yhsbig3VzSSAN
MZyYssT6GBUtjQZZGL8aJApPIFaD18ZJaWCADpqPsgAHTJun/sdVoOAIwAUJjk5Bjvc8+TmZOEiq
Pbf3lhvjyiqyLfCvQ6TJgB+z+GqoHDQzdQHJGZRAz1i6cAKoyuxhr7X7+6u4PhRatPO/Djv/elaa
BzcFFtF8lo1yp2ihuHhACCslMjYC1Nr3ImYQCwHbEv0X36vQgBkOAVOpQDLA0eVh3ftDdArMHs21
qYyO/2JmdEsNyzIdlnIRe3H76JPOYStmuCCfhl73XQPDsFNTR7/+xUiaoyM2YgvJhX29htD8cc+R
UMPjip781PreocrxqY8Gv/o3k9IhVAqW0DL1xVCeHVahFw4G1B0KdvyX/xJ5MnNxMAk2LCNvb2v8
nRH2pJ8GRBFP2+tZASYHduMhKowaTgacuUc35+iTjzszZrv41VcVqL1GU+h+GEbZPsJb8rp/sz1t
YTuGatu6vTRrz3m0Z9WA0oPmKSUuSPDNKVJWZ2H30UZA/v13XWcIMJgFNhaWoOurqYv0RPhpk9MI
0/fZlAWflYrOza4ZMDcqAJu9FUESv4RVZTzSFKufcMITb7lypwMtdvsCGEf+HOOi+wkwO7N514PO
oqsfn6NQpairQIDZuLDmk3nv5y6+j6IAVI0tW9/H9Cn8LKDz6g2YH2B1cUCwXezTsQlRG0Yq5P52
/5133htZu94ZaKNAcukZuUa+EaAD2nKp/daiYLYvVat7dGYoAMWBX16lV08iTINz2Xobv2ItcBH8
+V7WHLjsRTiGPmREOvgeuH6oS3ohKuM1gP8LMuHlxlDzobqZLxIKnHCAwJa1OHSUWqIW8p6x95qv
JlDNE82YjHYuSrIFMkL3V3dtMH12FQXhAQFCW+Q8ThE3xqyAS7sx89V9rhrFkyKj6mT2Q0IN3oB3
tjE/dW0tbSoFZCSaJbWll7EDy5osAgNOJFxq1H1xIwCD7RUXSbp+GfH7AoSiWUcEA/uXgpuCzhau
AAdKItFHRXOsxxHcd+nCoBHHkiL56f6azFfD4gNAK1YRULGp8XGFXG+4bF7+HBEtcHFQK+0SxL1B
y+1wf5SVVeBackhouaA0IRbb2psGuq4IH+zrUSCqayCRIk1tB/t+PN4faSW0Er5VLnaNFdetxd5N
er0Db0fuR1eoukxB5l0Kujp7yihz68HKTl2tBqhBOsoT3iHV64MqCTWxDh9tAsSN/foA9zPsA3Pv
KLnyrrEE7AoxFvkTpOvk8/2prmxnE39jg5cCGwsP4utPNxgSnkTAWFEUtI8tyORdRX2O4h36I7y7
si1H+5WvaHEz8gmx5zbp4l0PiI0Ocp4mpXwQa/VD2ceo/xWN/VRptrPxGee/arEtGcpRNdIaXs5L
/2Z8emqsgTyeDImk9ZPUYYtIaRggA46t2qE3hPaMN5ayESFWToMFbsm2TLA2pqnOf/5HIppkQ4m3
LTp7psR7CPWt0PWCwnp69YejGYEYOcfXlmiNXo9iKQjJwy0lv5088d4oi4hWAaDjM5TK2NmhdVtq
G3Fo9dM5Fg9KrntV2ouJmXqjEv7YK8L3m/KgoCj2jKyJGbkhvPLXv1RYQL6eZVuaTvJ7Pb+GNxMo
ggy1Qp4PgItIcSQ+3YeqANZ5fynX5kXQsh3NwAZW6ot5xWho54CPzT1sMxN3IaSHlQRv2ha8oXt/
qLW7ed78vBuo5kD0XEwLor6w2pZp4fAk/X1h550JMkDmZ5RnBLLKCfynpHcygEu+Ef4AAwXtekKN
fmpV8vL7P2dt5hbXGP1y4qlpLi6zOsESStK/2mO2K88t9Kfj4NQf2x5G7L8YyXEQwwLSw0Uxx6E/
DgUPN9xJ+QUkihpuAnDD0DnSwLtih7exxmvHXs5PMyzVaPXai3uiHipQWTUIigKY7wUxRhprWFe5
FW2bB1SjlQu8RPt8f34rcZQEhKSUi5hrQ9Ov5+cUiLLSkav3uuMUiICAvEgDS/0yGuk5TUttI2yv
zpGOkTTIrhCzXHy4HIKDrY2INnlh3r6ToRHtMeCZzshpxE9QBPGbQKjw9S9EwrY+o6lUMjprMccJ
/Tkgdei2J8BT1UM+GCnQwEZqbxzG/maGQfjl/qquTdOWNnuTHWoR7a5XFRk0wxsQ8dhbo1l/HCZU
xqscBGuEHenffWAnT22vjD/uD7p2KCgpIyfq8JIzzEU4EFUmS6NHJgEyzODmozLurUSBHUCD+PTq
oSh5Uo6hIDjXfxYrirv2TDOjbQD3V3UDCpVPVJTjY1J63cZluDIrKuQQnYTkuUh6c72ULQQmaFk1
MrGOEMcYMCVtkMRC+9r+9fpJceMKm9SJQoxYfLRBeF4dFyqTIjF9oIYVoaYyRvYZE14t2YgrK6na
nCppFow5wbwW8dSWZRZHiNuCc6mcc6LYylFPG7EnRafdCTv9Re/AKhTcidggyPjb/bmubFAphQWg
hEaZRVHoelXtKmtNX+r13hdm/94GWAivUP1WDy3iVHnuPZZjpmxUXdfGpF5AlZw6l24vQ2ncepCO
Y9qKMUZWp1Bz5K9agdoZ0tpHxgSTyjTq67f3J7oS3wjeiMDoui4Ej4nriSKAjHQ/OO195yBRl6MV
8daiM31EFRJlE16VG9/198otkjduRzaqrZscRrmI4k7Sj7RKa+TV2jj+Zgap/D7H+m9CQuyEQVWh
0q4GQwCRaYL1AZLL/5BShbRefZuY0nJILXTSLfzFF+cGNgciTiHFUmEp2jusE5NftCXwQYV88Ihg
gil3IzQbY+Nmvl1vk43FA4ZLmYHlfJz/uC8tVIZDG2slXAzxHQOdN7rYUcYPEFp+shHDjVmuDqfa
c5/JUR1uz+vhEC5UITABcJqVAD+A4TEuVQI7flAGqNlBjtjca/cTH9bic2hQ4VXmeD2gbc3axHlf
QwJSaE1GHNr3U2tYl8j0emw082ZjhnMguN5PlLtVxpRcKOSvixtTTbUO1yecqSfgym6oF2h2Un/c
TUEwuEGgeBd0+eMHz/K3qsUrIxNSoXTqRApsvebz/MenpFKb00/ivGLvAbypGvAbjMl/pFoUP6yg
LH9ETY2VAFSjjUN0G/NpK3Bv2jwRKJktH0AGIkNjVZpcn0iZHuhBy0ul29oTkj/5Ru9wZQNRylV1
ynPUdImGi0l6WlQEhgHWoUC+sRrG6QDNGrTzVLzPPUy972+f1ZnxGSkwAa8zzMUdE6cyUKYQ7AmU
5+yYk0+C8/eUIyo6WzfM2udTqfQ4lkP/ScjFTo20AZJHOkvJTHABu0pBGibLepStbO1UywSRCsKB
O5LObpyRObRcb1nSLca0HbJKlnSxZeN+xKUorRpIIFSaFByLjiElkI2DcfvleI5QSGZjEnBuTmKn
ok/SqEOzr+sIeR1oAS6CNMUR1U7Uh3CJ2diUK08gBpzfavSgNJLlxXmoRIFgcqM3tJ9KA+PewDj4
0uwgi8OlOYmihilgifRclHkDy9TXEfboy2eBrNrH+7vo9tNaKPgBxNHoPHN7LHYRiGsf/h2fdujN
DM3FSubvEiWWX1EKsj41DVzMczTo6GSD3wZceX/0lYV3eGyS+vEPfI1FiHekNcDMLWns19NXHwFk
Gi/YTI9QmQh/x/uD3eZJBB+VNi3HxdTJCa7PJ247BZKI+FMIIN1nLLmQ2ZFTf/ZSTHMprMlL7qfI
SbZNEx1MoAivrwdLzg7j8yssJNkXx0iYFc5eWdbuc5QsjpDe1b9EmeguykP1RoJ0e24YiowMFikX
NxO+nms7Mw9iE8CNNmSQjsugOYX0Ozf28coopF88M+e8gKbE4vNhKQSjHdnxvWZD1h3x/3lAUbA7
3P9ua6NQg5xnA6+F/XI9F1TzKwnFodvLQk+ePYi5u8pOx41R5t96HWmkRtbAP7ztKJkt0tgOzTIo
K323731rRJkmclCp8S7S7rrT/fncHjnOG+VzoaJRTVd9+W0CG1Maa1aOgbgLTdQexVFHU/pZ1ajV
w1YIm0sSqRFMedTZ74+9NksLpBBTNS0anIvjPsSyR1n7N3pKlw90wadD3iNIaYKo+jdDzVgF5/dH
W/YBEX/pWtlqPTo8JayoGO4YpPfoBZnDrYbEvGLLbyeZ0YxfEShJz7P+I72wPdyp1BFyZalP+nuE
7opPhWJpnzQFOO+ua2zHTfMs3+i2r+1LgrjOY1Klbrb8juj0DEPiG91+ADX5iKNS4aq9Y26csbUv
hrMdNcAZRkD/9npu/YgjtDDQZodgiCDopHdfsYSo9pj4vb5AxVR4RhI16KdSDbweStUgKIOpBu0k
8SqJ7N7c9bM/KM1P49/MijrKjB2g8W0uTptW1bgBdXq3L716PE0OktiB6chj0g3f7u/4ta9E/43b
ZUZV0ZO+npTV6KkzJdhsQNZEX8oagkNmA+y/P8raV+Ie1U2otMhhmosYVegeZb8IqmVp4xeCHD8a
0JVZnqcm7zbuzJuhmAQ5NI9f3L0AlixSogmBpdpqMXUVZidP+KKM57JvB1eBdHR45azmoVg5iwIp
ea2xuLAUHLyhEaFzpIfIcc0ebPUXpzMgnkY4dOQbE7s5xSTopLLYCdEz4E6Z//yPU9zSuObzF3hf
qg16X7L5jE2iekrSWPuJxKqdI/pklhsb8WZ7LAZd7HkT/ZvUDwa0SUJDI8Ecm+MY9t351QtJy85h
cjpYGbHEHLWVY045yghz+0y/4GY0YoeEdVtVojNwf6ib22WeEBhJ+rIsI8iI61X0QJGE+hDPHpzJ
gAsbKq6GjuAOOAXlVHSa9ZWEK34/yHrjoN2kV4uBF5sF+RZw80Yw7RtYOkfeeagVhSZcTHWKigeE
1QMX0S4o9vgMP9FBTjeO4Or2Ifxz1OmXUIe+njh6elNTObiaiAC/qV0oULB0/SDJnjw0ACI4GCUi
ICNCFpf7K746cRrv6EzRLiO1vB6YBKtUMWTnlIwwORD4KP/RcBw6wXWRriMbnH3hV6APgckBxnHF
Rkl6bd60xSkAcvWB/Vqse18ojpp5+TxvsPp7KlR1+tQ2vM++T12mvHRBHSnE8Lz6fn/eK0eH1xJP
XVbc0UHUXc+7GTpAFQkey/AIBwjfagsQvlOi6f3rxyHN1EkwSSbMZc+Nq0IrKStOe4uq02yjwzI/
BgEUlY0PuTYhwio1Cg4frouLCYXNJI3Ei8UshIxja47pwlR3Wy3Zlfgt/xxlcUCDGGF2ND7Q2WgQ
h+8LuBnWhDhJglj4RnBbG4r0nN4IPEwaM/PO/SOioiBVpl2ggbOxcu1LoIzqO62VdLmAELn3P9LK
LpTksljVW3O7eQmdwx3HdrLEE3u03pDYQ6gSKfB+vESyHi5eVzpuhyL7xgdbiXXkKojczKkRuJBF
FiFkIBWctVTE5dLqOzWWf5BBnN70RIdHOC2Za06zoZwjUZK/P921lbXmWhZlA+r8y62Cw53fpDG7
pE2t8QQDHffFCEKfhrbOxkdc25Vk7CDdKIFYN/hYhx5P5cPngZdU56eGIjQqJZN2eP2EqA2C2pMQ
Fe1lxzDoK7sdK6zbkI8qj84ky0tT5sYZP2D9tYUrEIhz1WOGckrewotA7QxYxGHrpe2rueKQB+14
bGYGJOzFrYrn2meipEO9nizd5O14fQBo0BT+qDCrQGmLSx70/hnBc9R7knLauH5Wh+IKpHhI/Y+m
xPVQcQg2P5WJtq/xwLxAWTAuBW4pDxbbJNvYfWuHjS9FQNRIzuhmXY+FS0LUNBYrqOvVzxhC4jls
4MXFuOG6DeYQGFVP+en+Bpmvkas31m/cKLVNgj3VkyVCoADa7mcD0X505t6SWsaRO5Z9msGSx3MR
welsA95x2//4PSToH1MlpsCIvZ4mubqe9QEwwRhlZDTpqDEQzexjGJgIzUEgVI9DiIM8RKwOp5Qi
VBFSGBx148uuRRmmzXsdfBedmEUUjaWKJVQQAnSLbO1FwXtFgMiw+hN1s/57ljcmHCUU6Lu60rdw
b7djc+oJq3j2UbOnaHS9BIXiW0M3ejhz5VHptoYxxEji7TTnCAmpdksj6A9NWisb0eA25jCsqbKN
jRl8tXzawsingDVf59ioGwc5Rt5zjMzd+f6Wuj0y8wDAunk7cz+I5eRiexrxjBsAzXrmRdd9fLPQ
czkORfnp1SNJgwAwv6LJ0ZYpBBboVOMGqUFD1LWDE0/Bqbed8qROvbUxqduzSdt8RujaFtCLGzSZ
b4WmktUhGHwHBXU9yxEKFwq6U5ntHUG+KjuJ2vdGQLg9nHSZAV/wwuX5SZvjepu0ErZ2a4LWg5gZ
no0SG9sKR7nz0ECtrUMAw69dz7mAREWClyENpeV6Zl0c11hNoYMVTC1k3qEiMOQ8PJ5S0DQbm3E+
X9eR53qweRv9kcVIq6TsbfyGQaW6S9cjO3bcgjuq9rorJrPHmhd2vsz1+kDRvHt9GNJAeiGZANJ8
znEW0TYXZmP6dDnpr0fyGdvCbq8ExudMMXEnKtA6RY0Uu9gB3dKywuHYpM+28Rtuv6/FhQl9auaS
EAXmTffHEuShYweNUEd3rBTnQelH/zQm0jvHaTmhIzRuZXO3J5Px6DhDWmFACi/X4yVINiL044w4
52jOM+XlAfOzQHd9o92qMdxGOCmINJqqWbyNoV1cD4VmzDChiNG7ZlF1eAl0dfMxdNBozwARQlWg
zY2kPupoPu7rGzvrdlkZm48KjtmgoLIkVCWjin7qkPeujTX4cw9f5pxRgkXdSqtPgVDbjST5dlnn
lJGWL+mPDWxRv54rDjmDYoWydyu9JII70bBDNANjU1F9vn9Af/c1rw+NnOGsjja3z+a+1vVQLUY5
aLwHoytDejzU8YAQ7SoDa1TQfXr7d4cy1ouFns5bMLgjTkBqgrIDIj2IEdkY6u6K0Qs/3P9Rt7eK
1IjCgnx5vs+WwD8koloBaBitFE9gMohoT7DX+2z8dX+Y23hBrgehBmIqdYCbYAgrHJct1UBDwa/R
CYLMLvbgfMrwpOIzChxNB8oAL8p2keds9F06oo53/yesfGgqL/Po1OiQfJg3/R/n1XA8tGJjm01t
iviJPKE5i8oUD8Dj9Y030MoeBm83NxLnwA/O93qoOtJJRWq1dxHby95GjfAPmAUEYh/UNVLPUu/b
jctmJS+jTsx7SwcANz/3FrMLOjaiQJwEzaNeyfatpsKQRj3nQYekuu8aFaa6PoYneMH2m3qq/Bd/
UrcYnmtfGeIqLSEb4DYcoOW8UQvU1HzAU0hVn0ZNxxsmxA47SyeUCXGARdNSU9wkgdFPOtNu7OWV
sKXB6KBpCo4MAMe81//8wkntBTHBw1XVmAw0Vmkcxx1EaDsyB5QRQcQnsNT2fZFHG32Htc3FCw1g
PFV63oWL5W8sM0JUtBpcv0uLbwUGhSdkyIOdUYr+1ffO/FBjK0MApR6yZLD4ams32tQPaKHE6GVg
mHzuB0s/omcTIm2jNafXnxsQRrRp6VqqJFDXq6q2ZSFz0OMu+iUm4UlrcJRL8ydh+tHGUGvBaC6L
zCkToK7lJm5agU9kCLox1gstvwSZjaYSvmf4DNyf0xxpF5GY6gTXNgRX6LRLfqtMxq7wcy64vNTt
R7xQzYOXozWUt830vjHRuEZTy9m42Vb2CPf2XImZwROaurhpEDOVvR+jmmf5RY9nGNZALt1TPIGq
GoWvjYjwG/q2nCMNdXBFUEZmssH1dxuBGqeZGHFoBm/cq2icZw7+flMm5HEqO3U69F7Y5Mgsp+M3
FBhM9OTRVEXat5w1Z/pSyH7XiAjNzxgTizcgspvxlI4IcBz7Fvn4CWGNr62Q+Mmiz8Y3wiXGmt4p
qq94O7PyO/tgFVi/P0RamD8zcT9BiFl7NUGUvaKT7pAdOdAatEXBKQvyKpFmi/Ie0pfvRd4/+D2a
ilhmyYfEwDnh/tZZ+Ypw33hxAos1qZfMf/5HkIlbDmUAydatUm36bqLF95CjRvAFne8tYPPaUDDm
oYcCHIArshiKAlNSKllruFqbFe/QgUkfG2FmZ1qb/j/3Z7VyIOb2FUUZi9zkJplt6wBkastQRdsO
j+TWtqs2U/AQJbTlIFlqTxpeRxtBc+WaJLeku8lK0jgzFl9On7RKeuiOuSkKze9CGVLeysjBqh4s
fNNsgQnX5vjncIsDkSXzs5pivTthb+WcG9tHVU1MeCPunJpbqqMvivGMUYjD/cVd+47oYCIQwAuU
4uji4Ifoo6IpSHm3HwfxJaZg87kUfvkxidPp5f5QK1cgXRYeCAbIKSA8iznWKhIn4JlVtxwnQdJR
4t3d6r/w1MGza1C0fY7fyy90cMfXR1QGlmA0+ZgqNJzrY2FCELE7r1bduJGI7vSa8gGI1C/II92b
oQFAaY1qtrGuK/vHofhDrZduOzFuMdneLtBHlozZeZXNRYEayXMK0C/a1RqmTBk45OP95V35knDC
xYwQoWFIafZ6ljXaX047oVLaI3z0RRVN/WY0Ihx7aedtXPMru3XG+c9fkyBOqet6KCWBC5ai74C2
aCOQAG2q3m7eySaTdEAaTdtrlW2/9AX8oNfPER6jriO4RBJlzqv+R4ALS8o/OvmjW3kejkENUqgf
ykSp0FBz0moDn7m2oGxWmqNzskwkuB6skloTh7TU3Szz7E8KAm4Nfg82ktuhLN/fn9jaiprzdQgc
H4jIEmcT49bXYPuiutLxqhrbN7V7JBW1DnhSdv6RRpd2gPzfbsC+VpJiB19JsgxKw4y7SA2JqlNU
VgYeBrjRdJdRJv5ZekjJ78vRBw3WJJrxV+rp1oe0M9tfWU116v7E14ICdcoZKE83kh9yvcgYgEqz
r0udOnSFQro1qU57MvLE/CeJK3ExcRc/BAD83HrkdbYx+Nr0KdSAbpqJozd4BV0b2iG3eh1NsCBL
DqPU/RItS618HzsAZY3cix8xBbBc3qndAcZ7svEYW9tivGsRWpjFg7hGr2cf03NHbE3obhXqGTq3
jdiFhWOcFVQ4/kV4gAg8A+TJDG5S80CNo0AiR+6mfYBcY2C3p5TexiUtsDS5/03XYh9DAHLi5U5O
uTg4mo+9RCoj3cWYXvf3PXWTn1kP4HiHiUv/2OHL/PohARVxcqgwgjpGguZ6IX0zL5AEqyYiUt+9
tPAjDxh04lLD/x3+KTzkye7P8fbA2shXAcqd5ZBmJZ/rAdEPR360qyc3UbXoc1lqiFl5irqLBeZN
KcaIOyCIw0bc/X1rXOfNeBDptHBmTQdqIovTMmgCs+e4GxH49EXuDt2gPvaG6f3TQx5/n3hj8NT4
NYLXY5FZ5wZSy3OMtfFp7Bzx4/4C3G5d5JJIGOjjQ2276aV2iJiiBaFQ8kPr/4OALfwtAx/4XGRl
9un+ULcxgvxvBi9xmfIeWiYOdAPqFLnDCeuW2vwQ2qGHie8sm2FU8hxgL4RzRGQ8BpjVHu6PfLuT
58yT4EBDlQRpCSf34UJblMDQvWiqMEOXIUYET4kqc9y3apOdcGJqXg3PQCeZC5yEDtkh8rLrjWVH
htVhSji6qpPW5y6xqoPeKs4BF5bpGz5H5SnW5Lv701xbYNJcEl02F+ToebP/ca3iRqYObYkIYVWH
4cck1V5qz87/IggqZ7UPUBPlxe/aZMAbkWJtExH3AAODs+bhuZisn2LM6QSxwF4VhaNm0PxHJQGz
Hzexv3Gb/446y7ODhhPTBAVHMr04sXXTVklvYl2hg//EdbuP0I6PMQu0Ky9/U6dDv0uwkXUjrR8u
UvXHv0KSrQ8IqeJ32iTxs1ZK/3x/4df2F81KKvTgr7j2F+cZG7EImwKiSDhBItgFiEtiPJGRRMOQ
MrNL5piIut0fc+1jkzpRnYEIBzpau/7YUY5XVzT0k1sXRf/kTKr2N2asycWu9fRHhjfjI+Ad6aqx
8frqEJVl7iBAnLyHqWhfj6zmiF95JWLIlPebN0Ot5nt6ssonRK+ahyrwvY24sba7OL8cJxPELd2u
6/FSqclehrhPQhBtj8PARUeqh/vDYOcb18H8oRabiwjFatJkJ0otC7h5is/ubICJ7u3QvKMfYfAZ
m/7jqz8d9Zn5DUUdivx3cVxKFP5Gu45GJGPTodzjSSgvZYYajmEW0VmoWMi4ddhgHgqFQ9nYNys3
HvkZeT85MU+pJdqXym3Zwd0Z3cmfCsyxyvJiFr32psV57JHqeLsb1CF/fQAmieBGn2FJ7J3FJzTp
8pthmM3yqDWWrYaBjwa2z0fRmR/tONRO9xf4N0Rg+R3B5JK1IGxgctdebxkdeVotxsDRpTka71F0
jg/YUY7HqTetd4Xe5l9V5JzdESOUwyBwPjxUlbBglHrxh7AtEKNHLtLYOyWPoI2ftrKbabETaCna
23gvzef6jyBNAkfbsm5G18ql9hI7ynSRXVu+B+SWffMxfTuIEa3UuK+Cz4DE9O8RPj5iB6cgP+Jq
GR4mTAGeGsLQWcRRv7E7Vor8FEtoU82vXoNC/yKUQfkuJql3g9ubeY1uTtH3iRuiofOlFroij1LB
BvXBQgfjew/C39/nfiaeEFxGa2BjpVaiKicQHYP5qThjhq5XKo06ZwhySv1mhxPlLiXrPLbINj/O
3fXpgFSL/jDipna2sEBGxdzJvlfA//ODPiCqX0olewYLa5xCWaRPcdXjsdfGirmxtW8fH+T9sFTp
RtASICm//pVhV8ooG8XgRl4+FCd9MsJHbczTR65J5yt67Wjn5ki4s5TZWOxEM3p/31+olRM9UwTo
S4CpR2Rh8QtMlPgwhBQcrpD48eDjhv2AWUH30Ups+jRdg5r2ATM+eyONXfk+0KkYcqYiAlZZ3ANR
U2pd0XpY8YGywlIUuk78M6h0BW60BuQBH3eZahtPrZXJ0g5XDbhU4NXgx1wvt+mpOF6FvXCxEaqK
r74yBueIJmd5sjEACHd+jQXUA/Y146sriVQPCdtUSghiHLfrgYEbGngdZWgVOH1cuV4fDeNOj3HI
3TWeMp0xpNfzrWAxx8VFHANUNsu00pIn41lc8lA6NbjQMaL0uYWkner1MQ6CbfHodOM3HdzRMRLt
y+DE3WlASWVPv7d9f3933cYrihKw57jnQZqgdXc9b0OPpj6gMusCLtM+URwyocqZqDPVGULd98da
aV+DZRFksDPogl7u4sgHDq8cMXFYJq2v88cJ04w3JmxTenleadc7o63q6jmdxtHGf7AaDczf4THu
depGNtCbQQRHFbLLRjJ/mxYAA5G/yVtkuehfXq9BH+qT48G+wIS9HUHWlGpwmrDE2TjItwfqepj5
z/+4Gpq+gExi660L2s328SC128e6wLkAz476HyfqjOP99V4bkLNL6QjEAL2wxfZqIqs1hzTu8JqD
GmnnOAJhWgprCpvDnQfQ5nx/vLV1BDA/f1kqCqjWXU8QO00VKELduXpX+c/5VGcfNHPYuv1vIzK1
ClQxdHSaSBjVxTICmXP6LG07rALK+mjHUWztHCxmXmhSVS+T6XgvZazoz3nhp67VCePl/ixXTgxj
I8pBrjqzAxarSm0jMPqI8RHFyVy8tfAUb+r6eZzG8nB/qPnwXccHyl46YA9iEknUkvyAaHWrTdBn
XGybwLfGRaR8ilJNPviqiok3TXicPjLN+8kjId4qu92K881FN2pDTJZW1U0noFTwE/C1homGmFfs
cfz4f9SdV2/cSJvvv8pi7jnLHIB994JkB2VLsixbN4TlkZljkcXw6c+PnnnPTrca6jN7dzAYwLZC
NYsVnvAP0ZUzivyqUnu7ReUIZdpflolfE6yRg8hshi99O/wok974LNKl2ORNMiEkKJ1r2kP9w8eT
c2odQLoFMLvSSOGSH662OplMLINKSRd7aChmoyj0oNh1spuVxjCwiXYdiDlyRK8oM9RHxNutM3Ho
qfVOSIAaKucZGdPRJ4jcyow6j08wWtis+klUAtfN3HOs31PbGFIneH+4pbDlj46nHOs8qeMiFyqK
Kp/aWs1xksRpdd55y9JuJR3ji4+n9uSDUTmzfxEz3jXss1SYOAZUbGTu6Gd10qNbwyZf+XiUUxsJ
ERAElzg0IPgcHRfQtqu6TjgPq6JXN70SOWFaSsy/auWfI3coXYBPp26CsBxJ/OFaidKE0zZxhlCR
brarx9EL7URNNlHsNWfCplNP5azvaa1WM+jRohhqrS5SwxtCAKUoug5Dv9ETHR/zJDlXlzm1MBzO
9VVMUacMdTyBfd+5jcX5brK77lK7MPe9jge6rmK/DW3xzDV56sngN6NdByWXdtLROqSxUTUDdkNh
BHEISe+y23VTG4eIQ0fbj5fGiYNPVwm3QVeQqhAOHr4vkE9GRlFNhr3joiwbLV4QV0oWFuQKez32
SBcUE5zmmEdn9vSJ3BLxIU48AEhrEepYlzrRATXRABpCU0nEU5XPThriuen4WkrdZN82nvYNNWms
rlUs0uYgGSmnko+a1eqkjucUi3nAjIwLbB83sBDDj6fmxFtYgauUOanqrqokh1NTz24jCIfG0MTQ
YLe0xbcG9x9kwe0z5+uJQ+BgoKPXLSKS+TEBRrmAGJhCNEJwJjF6S5wp+b0P+UlGYTYSNQBAoyNx
+ECD2kN0VVjF+rKoO0/KjhxYUzadqXS+q1bqrdLhy/PxLJ663GBS2nQGyKyg2R2tMJ22wGAIfEiH
zE7qYFFmfH6NBTd2d6z0V6UpVeQq1N4Is7lJRxxdDPO+MprmAcUihKc5OIacICqKrzIS0B07Znr+
+DOemhiq5mvXjQPFPJbXyXEbtM0GWZRMU+zPBZ6rGyMdlE2cexRZsskJMcy2//mhDB8J2P4KOyfZ
PCrlIJ6PvaoTydBlMe+zpH6RUUpBYopF8PHjndrjFFQB3Kw9A+oRh+89ysQCuUYhvPDi6ptdy685
Epi7tOmra6WX0UWqOdAiWvMcQeFEf4ZwmA0IzHE1ODkm0zbuGPWavV6oUAhEWIquvk1nJ/b8uZ6t
XVr3RVBG6ggPRWvGfVcADRpFBa6Vhvk5MtOJQ3zNv+jQgG5doZeH04BxZRHLQuMtl6K4kJmgAJKo
z73TzZf21Irdx7O+Xj9HISXDkemhy8LrPQZmY8JkygwKU6hriXzAwge+cl821sYaW9zW02RKr2K0
324xRq7vFLcfz5xfp57XpfBDJ5s+EbHJ4fMuhprVGGX3odbO3s5LVPyfLURMfM/ryg3U6TNdk1Pn
pUvnltY5Nwp0n8Px8rJJaFYzHgHptClKnIwVu6u3ueUMZzKDUysa3ix1X2Dv/OEoysiqZc5LLFLD
1NHHdCNcC3c5qqE4cwmxJz3p39B0xplUZI7+zw+LlbK4AnhBJb53YdHjOi9jxh4qxd4OSr/6imEK
fOPyr21gVll/Odmtu/nHywm0Dr1Ozoy1hHD0NmuwCLMV4b+bSCv6AmBvrtGAV0c/MxUqCZlexbdt
ulT2VuqK8TgnHdr2H3+EE7MO/IMqsL025BDpPnzBNhZ97qJEImSx5ltvLh6dRmJavejDVm285gJp
/SQU3NlnttKJlQUcYsW0crijAHR0VEap03ljX/ShkqXuC46z5q6Y9YYGVTWcuYv1kw8JI5abH9Fg
uE6HD1mpixstKq464+RYrx22xJd0pfRdJwt5sfRDEiaxnQSOllZfBowObcgPoDMW1cThKHcjGUNQ
6sYLOU1GWMWiwDRtrhxwTpkhvraNkeCIVNl3Y7SkBnLqi3wpIW6PzOcyXg5FSr7XwzsKCrfWt3lm
t/tkTs85Z5x8Slika/UPwuoxENN1E4xqxdjjNqXUn5VpvCyQWpsDC4RdoHlZZ6NWMS03FF3bMynP
iWMJuBIJD0cTWOXjhazjWZh0jujDHjOqbxyfj61RxwK0K6AEK9GfPl60J4IrSmArl2M99N8piwxt
5iaEj31oi4bcGZLigNFgdU4m5dQSBTfEc0FeQwHtaIk6rYhklSh9qLYD9hlVXqbYwzVivmxcPDs/
fqYTV4sBhna9ytDupEN9uEbxcs2sQi7kc4o5P3Wu2VX3Sx/BHh9GYdyMVKFmDI16iWMlOfVmzDHg
+/gjnKowgnTQUV2G20l0fLRPFAQdpDQ0SJWa1U7I9iMOi0hEI6Jre6mAuXSx0X3Rjdosb5xk1lej
bxkHrd5rP2RvOdd1Vp5TkVlv8KMrl9CWfhDxOuDG4wMqEV6BHhjexGArx+syw5SaofptGVfzJu2E
nviI5pyTJTsxKhziFbTkEVzRkDp8G4meezhKKm0oG2E/Q49ucRRsI/NRbXRz9umaeFd5MtQ/Pn4D
p4Y10eGF9kWnnCV+OGzndhKgKtLXMnNVlFxhB13nNR2cwMPnZIN8NDANbqoz2/fEyYG80SoYTyFd
40o6HFY6FuYPzdKEFXJHiT+aZrE1a0rbEAG6uNmqfTVsvTLqQs/GuuPjZ/5Vcjx6w+BOCKfWlqtF
BHA4ulppXe7qCmD8nB12Y2gCv3lpeMXrTCn9IfM6I/cLCN77YTYr29dyGgtrj6HVAbgnmMi6SN+G
GvLelW/AVugw9sR+zF9qJX77+MOeOBJ+JY5rD5wXdBwPaVaejI03omrVVTruwmbhpfMn20CKo8Sa
cejOHQunBuQwp9tIVs0Be3Q/A19reCXIaKkOrJmAiLq46oomvUSEKj4HPT2x/NhiFCnWhcDCP1oH
w+QKN+HSD6Mos55FZz/VzVLeuLgFh1Mrm23axufigBNXByJzxHu/Kt8s+8O3P9OvNPPGacO5VrCA
yQrh4BWuFujL2u343Hrj/6IEDhsZBvmaM6x1gMMRcT42l74vO4pYyZhDm8iWfp+4E73cPPUQR1s0
JblxYnMsL8elNZXMrzpd//6PVxIEb5SwaXevkfXRXKd0HqKya9tQK8EVz05n+ErscJolmNZtPx7r
1BxTa6cXjuAJgd7RIvIKqgGtPrVhknXyIdaK+SlXJZIPpevuqqVJzlTxTqwjCJMYQiC2RDBwXOR3
TOocQFFIDgutvUfWDzfQSc2SCQnLPrtrm4g4DxHBc5ybE3HBKlEDvZBwGtGxozvUKLTM0gUdshQQ
ziZBDSLUXHLkj2fzxJZEPZLSNX0FA6HSo0M6Vb3U8fJGhEU+1LDLzfkyE04WJF7e/vOJpOtFA4HI
ah3z6IGWeu5LaQx96FVW2/pxDrQrr2P3gRl4g0rkbCE2xJuPn+/EavGwb4SdRZsRibPj5yPDrEt4
iqFhp9WNnHGyXUw8oMt51rdjdBYgd2K1oA6yKmX9ecsfjefmOeL9LePZQ5/8rNQSgHAPUqFRjfm2
zdT8vqr1c2TgUw9Jz4F0b40qqJ8fHgJDUXUd4tZ92OJ102+4aLNlz2x7V2o6xl/6Uofu/PG8vmeE
0YKAfQbxGLoUjdKjB4UUmRZyllQP9ALNg9FB6WE7Ug0vMz+FrpiFrVCNJy11lvxCk9R2t/Hc9jtI
nelrIn7JRJu1pb921uR0u1i1sjc3srp5W2KvTXgwdll5v7AxV9EII/oUiyr+I+mbHu83pOCvpVzc
56J2yzKYhTE5W3rXRXwminz3OtkSXOUgi0CbU4Nev/63Ri2Z3DRYacdTgoO5z7irwsnoVL9ozGWf
WfIH0/D08cy+HxLMHVWKVeENLsqxKEqyAIZEMNYK20y48moRo8h8S5K5+pQMumWr5EQ9lwPQnnOB
4rsjhxYqDRgyWa4SumlHx7hAGmic59gKRYbOxCZe7ezTiPd/ZlOuv+cgSFrH4UQlPaDbjuvF4awK
N6oLvcV4BnWTcfZn5MIDjKXrC0TfzzrfvNscDAblBYjiSuT1jhVWEOuonAEldnCilXGfI2px3XXG
p0FJok1dDlyIH7+/E+OtkefqqIqrBxXbw4ezO5yhxaKYuGqQYRJVJdP0h1C0udmWBWv4UcNM/Zxg
0Lugd8Xj0uBH7QC07LvKR9c2qjfHnRUu09I8d2omwqXJSvQcmi5EvA1DMcwErhrNcs887ol3SbBD
c5hqBBX745iuxk94EGlmhyJplScZg1zbZ0hnBHrcnLWe/BW0Ha2c9V0C7CDIYoEeTa7Qh0LF/d0I
ASgXjS/6xLxusSMffeKP7F512xg8gx7rpOutjqi1lWTKnVZb7gP+MeVPHScwz2dEhEagyiwr6rMa
kos86wiAvcH1btQ80ZCpiJLpcshgTfl6r4KfdKK+znxVQYMvqPIhe7HrfP728dJ5X46m76FirEUV
gKSZctLh2jETi9ANR7SwiVP1GsaAPvreZKGFYuIY3fnj5A7WhlSvuRqsDq1MZ7a6zFem1OkDAz/O
cv/xJ3pfbVo/0UqDp7pF6nrcWleFmXSUK+vQA+42bnipudimRrwoG6QYdfoey0J2UgnwCT5u8MWb
SeaDRmSMWV6wZKotgg5n9s5XwcNXvo0Ed80qVU11m8JGyINUZNmnqlWL1O8Me/5GEdxq/B5J+nxT
Y2nyedYdlLCK3MQHAzvm/iJdRi/FS8DS4PhA0v/x8TO/X9EIdyCYDoEVSRYq04cvYS5aiFdz1YTQ
/+xgxs9l35U9qIdlPNfwen9WQESiq0NSREP/HWm17aCHxCiShLrbDd8SadrwuGwNLx5k/XyVtPDM
bj25wmh2kS2soQKCLIcPhwMdbu7AYkO9z8YNNzyg2aLLN27dQ+qUVRcqrav6SbZYmwUYx76aoyhI
nDr9EwH2nwfO8uKX0/yPupm7FHX3o7/+913zVj323dtbf/O9+a/1R//vt/734V/5yb9+c/i9/37w
l03Vp/18P7x188MbxtH9v93t1+/8f/3if7z9+i2f5+btX7/9qIeqX39bnNbVb3996eKPf/3GdPxt
Ka2//68v3n4v+blPdfG9+uPdD7x9F/2/ftPN31cIDRB+CF3GWhP57T/Gt/UrGl9BNJZjjZbPSpnm
UKvqrk/+9Ztl/u7ynb8AC6sq0OroIdAN4Eum9zuWUaAucDUjoeabfvv3g/M55hhl8aO//0c1lJ9q
CPqCMdca0P8crKDD1+YnOGXUJk5BcFVn0To1lioOEM2ybJJFTtHWWnIO2SpW8PnNHdEV4I5M91MU
LfAcU92a4NPAHP1HKcmvj7LeZKCS6dKsDYXDJYqm5dgKEvtgKLp5EyODtBm67mF243OqWoc7/f1I
R9GdU7f6DGAI+cyptDZd7KUB8Xt2R651jph0aoJXJ1X8g82VzHLcaSwcbc5FqalBDLlmt0gxBhO+
qqGHa+wGx4shnM229219tjhTx2mruF505n459bx//wxHM7uYg8goAyEdg6DVnYFGUVjGg3xwjH46
c9Acnmx/Ti2NNtQfgdgQ9R9d1Kj5l2PUsJ6QgBsQ2jdqTjU3V/QwHj3aE1qrdfPub7vtr0X990V8
GDn/OSZ11bW+RAaGwPnhwrEQbDethMfLeIuJr7QKF5aiJIGohXKr5KruR0m6nLsiT2wdNg3lPgRK
SYqO9brnGP+rfEA+EFmw+tnVhuE6TuDpboQc7WhbA1I3sDavYEFbyNyGiAcV6kU3d658gVhf2nsr
JgHZlKrdtSGqpkQlBG/Ko+gX5VMFAr+5w9srR0dkxqXok0Ma4gQfT92plbGqulKohR3565z7e54D
q6uWgLO0wDFzffa7OJE7r8CD1ze4LM4sQyTr3p82uLEyXaz1lQF/9KbmxUQkFAWcoEbXTvoC9R/P
L500va/dKnF9Y0iaKJRmoRTYNejOtWMBQff7xmoopQEWdvxYqVFNbCZBVKCRFl5rimk74ej0Tgts
uTL6vQTKXoVt15vomS/99Jmeo4YFiyvrJzk5U/m0pGaaBF48lGmQgapwfSplUu6jqGl/6lAyaUhr
bvWpSqAJhZZWycpCcAtCz2y4CkFhA0VvryAZUNNlo6gYqkNapZ+62kGzs2ndESWBrtWKQKny5aWC
N1Bsy8zUrRvkWEEROH2sPHaWNF+H0kqabWRUC+lXHqU2ttbjGKpRk9K1WBT3hxarFe4RbBzFFxgQ
P2grU7RzBgtgukb47fN/P6C/nfTDRtdHJQ+nQcu/9mrrfRqMMupxZjKbJxI61bkZpazvrby1yt1c
D7Xjl8XiPHk9KisBub1+53Si/cY0WTGCYfrwB8V2Z94OZpx2YblEReQLJ7beRjNBb2bUZITqRVGI
H7Y5O89pOdhfqcpMml83mX3ZWP3yQ+gZar0YchpfrbxabrtsjN+IIsd7WcPe95c2yl9yw63dsKuW
xfVFDBanzyc9wd+hsb7MAE9rX9b2/Jh1VT0EzVKrj4uixPGGpFI+unnjPiyOZKIKqc+jP2VubyLh
UCz7xkJ5CAHfchj8UXUXMB6u6F3qoU7rodHjxLXPpDg/7GqKst2SK+nPPjO1NKSDjchX1GKyNxa5
J8NlVh15Z8VCv2yzdGz8ksv2gWjXKTa2nurO4NeOZy5fJrRE5c5WJtO+TCgOm5epK/VI+Es5ymwH
MTp7qqJOd1YnVDH4VTbm0kdisXsS2GQbvgPCp9mvepTWhYkWcb11pLDRgqJH2ftRmlmD4Vc16A1a
7KZI9VsQ0QuS8JqII9/siAM3XdlO97GqVmjXctO0fsNhZgQaMgHw36a6+GEkeTptwBCT4nQJMj2+
N8v+pRnTod0qirIgiEpjZd7PYrHYKqaTUYXpnf7J4CabAw81MCNYetkj6JcuubMh1BHfsXiMtesW
lIQ/Nnll+nLJxgJ7PV25xVousvZ60iKe29mxDfF5aTqbrk2jo7wqh2XauhTu7LA1IpYC0FcQHX4G
FLu6skbLyp7qlnDK7xWJ1ExlL623myFPzzcRtSjlRu9A8D9PrgH8oWpaq93ilTpNb5FIsukiHhP+
8x1ntIeADGMqXnU2GUywsUCeCE/o4YtAcU3e6b2eJ3d0zC30XNgoV2Y8J4K6SDyo9w3Q6GdL7SPX
X+y57nZAI5VA7VmdSaAOTVmGlScizUfes+tvWQLes9rMDR5wOAN4vlNZFO11LfKWi2nq+jRQnIwV
bEdTERpOYj5Wmp6YPiASA8GzxlNvpC6U2IeDS4OoT2eKQ3XrKcPejgtr3khN5QTh0Kwt7dmCKPzJ
Qez8VbOGRX6NyoZEERnhKGpfatvulj6oxwFZ4ZtEly1Js651VnkVGVHr7Gs7tZHdlbK3qxp3yVZv
NJ8Gl2PelTlGClboqaKI8ZiLU2r1F5FSqghExSkItcEaSKenxeEWrCyz8Y3E1scb6NdluRvNhkU4
6HT2wyiLBzcY8eb63CJ4k+zLTJsav1Bd2QcDvwyupDPlz7OlLpFPEcWtA6UfbFAkxhDv6mjKyxtT
NLm+F3Mv6sfBmkmXq6yyv+SDLT/bsvKuFa1LblA2X+A85lrk+Itlxldg6nFpyu0EES0MHydVMK+L
bJ5EbUSP1G1k7cettMJx0ewB5eGy+h4lBf7BY6v5M8KGDyJpxBMC15QjvZmi7+jKL5EyD2znOAoR
2dx0uug3I+qTRdJOt1lWfK/NCMxFG0EUr0bIrqLvEL0SBTChxJNbUx8dX4liPUx6BdWsuCsLMPRS
qr41aOoVshqbNnfzjdq0/jJm3+LMjkPTKEjbhqS39hS10q3Sed7XfPAUHxbhfUeXOd2njXVN+SO6
SZcp2iBgsbVkElNUUO0rpYOHMtWL3HIAQfsbojhY5uUxmp3QrZzVvjWdx8RvVHuTeWW+MRDYkI7Y
zZ6Tlr4pLdaGGxeUuyQFgrxItijN7COnfW6XpOYoaib3u0CEZosAXLknAxsu8i4qvnmTPu3H2pS7
sufgmibL3XkomsxAWJZ505jTj8qrn/M8Ig+vk81soBoKCj7/BWZpto41ZTfZVDU0sg1xlYvGUMFJ
Ri/maGqQBcGR+IPrRK+aN15UhoKoaqX/cEfg0oFSai9tvihBP6fc5iLLd0PZqYlfZ6PqN1H9jN2G
/Uw9r/lscOoFxJjuvQISZFOiM0KDdviZJY29UbzkSoj2x+TQV5ZtcV9X1oVHDWSn6NkzKLxPI2Kg
WJ1wS+frXOUFYqdxjpLL0s2DF0Rq16FaXsmLKOkojVjJpUi1z3phmEFVa03gwd/djvRm9pkZWZdz
TnetSlsjSBUQPQOxQekD/VC/RqnRw1rr4nmnVbpxm8FNqH0knLKw08d88DupF77M2xezapPHSpdD
usJbWwuRHtSlNk7cfCrs2d72LdBLItnPK2j/dkwtbhy9re5wFrrsUm9fNnoTuKJ+TWAVZ150qXeL
gnybJi7cvl4u69i5S008c7xBXCfwFoLI8ZTAqtZjBVGTOQNQXF434FJ+Eim6r86CUT1uPhQc8LEO
gFEtV9liC5vfoON/AWKf0wBLcbNScPqoR+5jrtPrBB12fy7MaIPi6EWTLsujNRp3OHW8qQM/01ez
vrdEFsha/TmCQCNI6+8aRe0DWbk7qWNu2yjlj8jNutBcXPQTDPMuGWP5dbKEcmEuyX2+tESabYbd
iq6nSqg2Sn2/YCrma91UhfZSbA3hdNuycsLBBQLuiHYz2JPlV8OC+R6S0KnSb4gGgbNaox7WhSs3
MKXva7OLt4lTvsRCuo9GpV3mbjMGiorgSwLu1Yvcm8gq/N5pvpueJIlRxKMis4vemwMRJ1+xPf48
D6hwyba7aqC1h00Sfy8z7jfqEZrft9FtWSgbG/HXTSXahDow6VFE1DMAdhEtIXg71m7gtJq6Syi0
BUZUuGGT1Sr5qakEntD5Zhmb0S7O8DFl7lP7K5A/4ETz/JPaXRomkL7FUC5B2r02pWH5uKCjAmSn
Qd00BZtzfkE4f6CTOWwWxeuvcUTjvJ3rG5OAeESaNnb9YonHJ3dKU3vTz0q3q7qVoaza4xiMdQsL
oJw6pWK5ez1RqtcDIemJHb/GVoxqemIm86s+tJRrp37m2GujzEUzokv3FPqX+9SO4sc5narnZLT1
yHestGXWyhjdGd1I3NyXo66+OX2iLX5mD0Dd6FxlbVCktrKWOksK91ylTH2FNEVIfGJXF9Tzdde3
FGsZvnqts6Q7FRsj7wJ6dX+bIe5ubrXIrD/latdE+GF5xh5p9+RS5wYm04vstfLZ6dOFmhfeXpkw
Pg5Q+85YOdDZHd/0EuM11uyiCCz4r+kmwxXgJ9NYOFwRlUrlffb+6GZXk34XDebo5whfUCCl6Z9s
wdA5L94wmbovqtmSFw1Q3FtBrYdpVNToMzVuueoLOfqDO6d4exiKlt2q/SzysENM57s2VhoXAbUo
nUVtiTQAT51TnkytLNo0nd5CBvDwlwvBrhD56lgh4YaDCo0IpdeoX0h9H5sS1+bAo4iT+urYFihD
VkkmfZJb/ixN6Wk+NKDkZxNpVJUHYcbQjYXS9Lu4btXWxxErvdAMWb/EhjFvRivSv/Se1evbbFDE
8+g5wKqmuWKWHB1yvT968O+Dxo3t67QwehWmqez456TqWOlcXQ653VB+sZ05/ZLGJQtV0yvns+ZO
XGMASN0UfQ8A2fAdou5FNCJjruZy8dNIGdqgQWvmUzK3HtaeQ5RwN9DRZnCnL16crHVtX1Zas9f0
Yh4uet1s3yIK2S/lWMl7wDHjC2DU9qIYmhnzz7pqjY1TeNZz30VEgUXVLrscwY2eYHtxpqAZKZn5
eubZfZAug/Yqk9R7NiOP86hAPJVzN1ditFLmzn4SmOMRyLMwJVijYnwwnbb+I5dlybEUt3Dmh6md
rwc0idTAXDpJujKYVrvBJ9SsdgrEpbfOnc0XtYysz4ZdNsKvQfvhvy2tJvJz1+ugyA7KyME1zUXD
VqzGP+yhMvCyrlYOf29L7cEsnP4+jqwyvRQM8lCMBAc+hSFF7kyrz7kuR7sI+kQM0CoMd3mNSqu+
nxXYMkFrxcWXqNbbH7JQl7uc3n697rLGYi3E7Wcwrz2Jr52gD9/2ngc2UxkL6kuDWDJCGZuYpV+W
2EDL0zJfbDThEAGa9PSHIvBI4caNSpNWtSXo9iR9+rNKJ+N+MEAm+WbvCBESIixf3aVuBdeMA45L
9HKudkJviqeJoB4iUFVWfyjDYGYcxF37IIuJ/BRec934LidtvCmKSv2jjWgXBwiBj04g9Ng2NyP6
cbgHz7jf+ssyzn2wWPN8nWIdNIaNNSnfCul2GtZaSlPjfkPJ1ZfuJHLcf5Wp9su8gCTd9zNJlRV1
tEqSEclg9N9cA489nesiGbPYwZmqsB6McslcXyHCfypm2r++Jlzc3RZcxjXMC/Cl3ie2WrUbhZbZ
hRzkHG9nHBfBbve2dlFac4z4cZL103YB89Lvcql78w32oz2ARVvPvii1Vzq+k5nJvUPYqvmKNXb1
xqJl0oQt7k45yPeyiilArJmR0uXLm2uIAaxxHVXE+FIqD26iTq6vollCqzvqnHyLQtj4ZCudXQer
zp5CgF2199qC9rafjhRU96vaablTY6O47/oJg4RlEmq0wfVNpiwsnQqyzPF79aGrcpxHXOGka3K7
lN6E0llju89RatV4j9bcUNu4iMCKCy3Kv39cYDuCo1KcRD8BO2CIwhQn1xrwYXHSrk0bVbMyCVE/
Vh8W9BsuSopCJVunHjc0O7N9TyEx25A417fNpMRbDQPxz7rI2xsRL8k515N3FVo+EERwhEko9639
/sMPlHqWyPMcUppuzN9kmg0E5sgq1EOcbgjE1E8fT8CJ4VCuoBqs67/kNdcK5N+QFHncdvYw2Wno
WWUe6tGM0iZVhz28oJ8IKxtnasHrdB70M4D8ogxP6RFwEziKoz6XCdtAB5aWhgjPRuJ7W6Pq+QWY
bb0xMUKfX5xR0fLvrUQAZ7F6+0yF80Q5lYoMYTHlFdMBjXr4sMB+asqLNBZmDm/f5f7w595Wd2AR
/hmJ5lfRG7UIHX1NFDZRED7qYUg7y5dhHWrq5mXblkYeGhm+GVpvj3vs0M8Bqk482vpQtKkRlcLD
8eg9OrDCVGst7OtOx1VOm/yKDc8RrCjTmXf4bijwbyuCF0CTvsqUHw1lGKPTJUnBULFrB45KNFNZ
5AUG2uH/i27kTfqjq0X9sz9sPR62MP8/7FnSevnPf7cCT/Qsu36IvxeHXUt+5M+upWL/jnaRDQ+C
V72CWtZj4s+2pWJov4P8omEADINNprLy/mpbmvra62SBIImg00JfBWP+alsa6u8rcEOHI7+icWxU
Rv792f7q8HzUtlz30f/sckagaQ48YVUnw2oWIYbDfUbYVCymmjlBLHLnlqZ1ei9F1G5dGQMqrtK6
8BvTjPy2ytMbdbCTx7/N1V+f5+8dp180lIMPANaPDiwmFCqoi3cy7CM4jSqhzB3wSZUnRaAJ1w+6
yajVdCEpvPoYnxGXm71A36RUHDITSjNYaknCy5rK6tVk2c2Xcra/RWlDKNJOxvhZjzO57JQGkvO2
q5xNNdnnAHxHDcl1D3MN0Zxj3miZacfiGS3lSnrCZI22PU/lflZTzd6KtCF/ABvpfAU/MxRbb1I0
nila9PSCTpaWX82TLqIz7adfis6H87giegBnrYJ/EECPTrF2ngX8aGNEUhqlu40nh1UDZh5yJKe1
JHulim9t4U5iLxohdI3ukJAy2iO50Ku7qcHV/bLmFp+3uoLhSlAoalZsijGmJowBTSqudHUc2zON
6sM7hhmEuAhdGOUqLtH1MDxcfUruiQIk8hRMlkU9Aq6kZu/turBxDKpzii45lxAw9zj1xjBPVCK5
j5ffEUN9/QSc+WxLhAghMHNWHn4Cyum5rQHkIFhGcsJP5FLFNLM9rOKMQlImbmsvSy7VyJTKp9Kc
PZPKz1BPMU4wtR095Hoxik1Pn83eYBBDAqxkbdp/+ecfk+UGAwQxR5pEx4pKrpfaqRotQ8BOyifS
Wnd4VLs63zaDqsaBqrc9Fo/6UOv7bFH05LZZpiTbTXFDsqGrSzttEDjRQH1Vrdv7qTBG/YwgkXHY
xV2ncsXsw1dCXYPmxLH6Ectcn7tarwOvtuLurmiNBofLpF+rh/NoL6HVzDUIGQ9hNmcuIVLabkG1
VoHhuq+GhhwqHjP3cqmj4VUgBbCl4pmPV61VvGZtptS+PeXdA05XrRuAwpQKmqgKMMFOGSN1M3de
bFIvykp5R6shsnag9O3oCeD5+ORQ/rF8dViTEnso3fjMQj4KTnl4KpBEpmC9SOIBfB1FS85S6NU8
OLRm4qzJAiQN48EvVZVweVTLmBZD1OJ8OI5mthlnXX1OXGlcd7A26NLWpFbQpjLdOfOx6N0fne9o
ZqAkSKhhAr4nojsKmltsw6mlzTmNrLpwLrR6bC8wjpiy0KMcVL1m+v+h7sx2ZEWyNf1EpJiHW/Ap
3D3mcccNimmDAcZogMHT9+d5utSVefpUqe66pdIupXZmuIc7YGv9o2SlD1JRj6dKqqtaUB2xLWYs
VIsK78iXpcbEmvR8FbQV3bWTsRuKvn8ZzXF+WpzoDSm6c1WlYobolaOVXwzQwXboe32OVM1SWiPz
D+z6VliIJ7D+q/rYh1LtHbMvEE2F5lMz1d8EjteJE1TPVbb6N0vfC+CRZSm2BkpXUJtZJmlHg64Z
kIHjqsc2cOZdXy2/p86HCWnrd20S5LmxYTlPs9EPKY5d3O52n1cbBi15wk3FOzFMc1d3Cgkil0v+
XfbQ5/HU8X65VINwO5iXkjJDdN417tdhRxBRxqA2jsdF64cVQeU+w3NwWFvdPuJ7fwTYtmKcGuah
0sV67eoKZX6Y1iWWtK7dt9oPP4yushJy1vLrVAprY/ep/86z/Dg4vUv8uR8dlsbMDl5t10cavQZw
wqAEyFdIVhOwiUluqsz2XjsfZrkMjEcizCPcpqq+qiyKzixlyp0UQb/pFiLMAzXPD21jP0dpV97a
uGnI22AVXgywup6kEUPU5wVN0ltPCcE7JjMkn9IsoMPMQq3m0ZsxAh8jvxx/CMntvqViydLDln2z
3A+Vru6wB+ttF6bysc3Vu7AjvaOv6sfRdjdso05TWKHLAQhzMf1LB0lffJq9RXG5huL0wGLS4veg
huC7Ywe4i9zRf+11Gv6QZ12rBLRyin2VGzdu4Yt9O1wzd9iuHK98FJAHgg5RtJv1yfQGQEIwJ5ZP
voftxeYDIB440abQOXw8OTv3s1LzVbb26ZWDj6HZzyizbyYcdTFZzz3wYQS9PM3NlTOE/oZMRzKO
Jz9/cRag2np1TkWWzuA6s3vMytwIKQqr3P045fUVbsfqsC7txFMffflz201fU5n1I19a3X8QcdJ/
2rNjc4HO7roLhV0/egqcRYEp+DC6DerNldyej6iGbBhzI8frgFohJMrsFc2YDV1ykZBcRO6XVjLD
pEPTL+Y7mguB3hENhXE3VvQR+KU7FtxJZT3sSu0H/VU+aLEfCxzzaDPeMsNzHkOgsa0xLd0nD9by
MLt2945LuLrrJuDh0GTJspaC9ARf0MIhUVCUPGCfugLdmF4CH4wkxP5trjZKWsMu7WdPTHOc9xnP
cl9zy0Zwg1eyG8vzUnbrdQaChpTELBM7F9eVZ0CL5250qD3fPDkTRcACHeuezJLP1lzHZ8vmiiWX
0NbHWfj9biL6NZHSrY5VOt9B+P9SozvttBn2VyChuZewPyKztK35V7OW4j6a0FoSOmjdh6gqHuAD
jCt7muvN4oM79TKIDuSw9E8aDAM/UlC6B6aqO/5JvBRmXRzKYPKmuJ6M4ArmNHuqgkB/ToCBb2oB
2aDVAneGxHx3s9DZc7BKxR86R9jXp0v/bTXlIEBxivqXKpfpsBgwRXxIyyFFol/GqkpBrJ26r57L
Vd87VSFvKbxbPqM1UyhX1ad0vZ+o60jaah0jP2GVqB4xhpU3o11MvzUVIsy+TtGcDTeL9mlh5Ich
XP0DzfJ8fU45U6kG5VYnKefcsxzW716I8c01VPNAVt2MR9EJj8SN6SRfLx+C5nP8IjadbFUpc4pk
WVc2QW3JrS5A1TIvHS6nh7vsMyvPtqQfOkCyhtDxSl91t6WFo36xy9C5Lb18jb1A6rNDg8DBMvPy
aKfth6XS6R7lQHEEKdR7qOZg53tGedNr39y2cw+qWPfDS1q36bmae/tqCYsF5cek7rpqKG8HxavN
/NvZdnJEXF6kvf2kly31KtU+G1AHMYHNr6Ks1U3ZU9yw98l783ZpNRCtvZSiuw1RacSin4mbkV6W
/Zhko0yQsTz3sZne+AOLxOyraGswQ/H/0U6v1Q8yxOlahnW9FdLv78ZikkmOzisZ/KKA2l5ekERQ
ot2oNG4G7b+hVY52gMoAdWWHSmVMU3pvB7NwjLik7YLFarrPeru8hjnOH6zZ7q8KShfo6pQVIB30
lLhCMWS+dCxm57Qx/DPofZDkKbYfEMzQ3ldIg2jJEMGBcjfjqw+mHxE19lUq7PDI7Lzo2J/4AxcF
GHpqzRh1a1FA7zNR911LqgSM+U73of3UastYIdjcb2NwonOYyxFpjBqnWzHauwunWxjt+DzI2tp7
k+k/tTiOdkq349VaNvZ7EMndEBLak+RqtX68Fl15sNj1Xepm/Z4hVP/SY7veQEqMN8LLEC9lYrjy
W3j7uGtpkq+rVp8csS63ql+6w6S6ixbFsmOeAM6JELMMqVn7Oq1RdCRDD80YTqnm3KYuOSd5Bb0T
ivIkKrauletkjySqPrq1Mx2knowySSscwMK2f1rfnWH9ZszMl2dLOEmCxDodPpGO7GNmJyNrP2vb
2snQbR65s6vTivQN9X1fZknIBB67qbPEnbG626XxjBflLeaNoMPnl3ZkcIAXsMTWSdMoWVINSDyV
bGIdBNiTmTb9S5eZzpsxa57ygVPMP5iGgzu/XuFXB4lvz9WqyRLu5g97ch9lKOBUOYR0oKLHtNT9
+zhV2eMEPPh7Xpvyh9ik/F6ItNz5yvAP4QDlGCPOwfDcQuomoLz6yvcVvH6bfyt/xaVReoTrpyYO
M4Gxt+nz8lpdvjPbJR4WvoWzqhStOBSkPcVlwS3iLGb32IhmYLNwmS40Kev7Qq9WArGIz8OZRHZv
28RocGOV4tsCuzhhlwPtb3GxfLWmgPtyJuVu1ZwuL/PUGveIPvJ5Y6DhgrSKFu8NGYaHpVCWj5Pj
oXhoBCreQYbfuY1xZoPqkieAC80Ra1rU7ii/GFi1EeIfF3QbtwZ6CRROdQ4kzY1VbaKIu343auoh
5FQ2D4RiUWsTmcv32Hik5Gi59PYO9jL4ZWezCGLTAr6OGf/CZxd9C6ZDJypScoJ5SQeLiNpFhtT6
CClQhC8eItOdVY0RJybGYu72GTiTOJa2l+6MwSyKgMpBo7O416iL7ifRLovDFYpF/dBlCDPjFDmQ
f4C8XO64OsrsjHc8m3dF5/vRZqYqztvZ6IdkktlhcxgHFT1b+Si/bUe1h4ll73fW4VlmtpDqWo9r
didXq8RIO47Q7+gER5470XjxHvgwMmNdX+fB2NQJGT7fxE6GU1w4EyNPFnS/OHnzMwVO5sEURZQl
haaocj+abrpszEFxbsBe+fvUEC2nmINHuIiszqA1dHSTUjHfbDh5ml+yywK9tYI6ffb7cCA1JlzX
NqntivCzabUCrn3D77AyRlP1rWYnfK46tMV67vnB44Wh5mc2xkfKsUUyNZrEkhjIIHsqtZt+EN1C
LOTiGHKP8kU3RKh04fMsKJDfg6sGv+qyL4dEG45Seytaon4jGMv7xBR5QCwsug60QEyE/ruP7APZ
YaBMdGbNUN4YYw4DvhheDW+MYDLc+TAwD5phm5mEzDXkIQYRS5u5gzOJW2Hn56qZjJup8YgduRzX
VbLMYp6PZVqHz1bnaA8RZORZJxiu1kjI1I6K9xpt7plbuTaOpmmMas94MK77gngDEgx4GUqI8r6v
TnO+qiJBw0qb1tin5ks4lIgRYODgkavM4Hq1awTJzO6d1yRYTAl5I0wacSMdQ4E4OaYMXlCeqGJj
aL7RbdiO3rwLOuIb43qWeU/yoIqYyrEW3butJW4WMsy3fkTgIb2gJhrFtvSW2EO0cm0QCPAr77Wh
N+kYOlta4vyHZtXHzM/9u85M7WNrF8aHnVt4vpS78oEVVTEYF5LIiBvkgvsJhvcRuo2jQfqEpli9
G722F6Y+bPxObhu99KdxzJwPzcP7pqna6XcEFulyGxkNYkdX8cjLe3eICynZOUcUOe2+9NWoLk3b
sLjE8i+k5RdAZTvtTm2dGINRGyg6PDls/zUu82du9z+jbgFh3iwVWHjxY4Pk/o2m6CDJhim1hjjo
WoQ5a872IzJUPmVB52gkC+i4Cq0GClOy8T6mgsiuRM3YMjii7UglQaUyddtQDetucSVmkpph6BTY
eRvxySrU+Gu0deUnRjnLk7lkCNdVPs3QyVz+buwbqCuTyeyq41xVrrHn0RItbGojkQlmvkYq7hTy
lcu8UHqJwED5bx1RF2zjLx8C8eykOBJXQ3jTxST+Vwytq0XQmOzQJGwU2ZdrRpIk9XRofpYZ5Rxv
ZU5Mp7Xu0fQz8HOgl3FJ65VKlFda1wililurErhzKcfV/6bu67+BtFiOyUG8RP6F+O/cv785EwW5
ajumvkF2xXOWkhod9+YaIU+WHU3oc0aIaeUSkb5Va0E/ZVBR+pAYbsdu9q+vlr8SeBd4EZoJA+DF
Cgjq/feM1qy1bQQbl6CFZYHTnfqTRFayzXxH7day+Hdp+38lf/7r5RyMhz4ZVzBAfw8ncZHNzkKY
Mk4X90MZun1R/rAmjfKjf0PN/l9fiR6RSyktluTA/usFILPGKJpskeAmUZ6IJTKPncznhNw09+rP
z/A/Mr09NZL//UuO6X9kov5ikft/wxNnX0iX/5lfemjkRy34Rv7LYHdx0f35X/xvU1z0B8QeEmwI
JA4SGtP/wS7Z5h82gDGXf0ikc/Bn084/2KWQv+JWILmQbw2Kly/0H6Y45w//QsjQywduyMX6H5ni
IMH/8mzAm8l7uMDC+E+w91h/D80KG4MNOTDtpE2ztTuh7cI52baXQFffMPz1biLuh1EP/CaTDwaJ
49kJqV/ZMD2SCe6SXzo2pfWNyL639rOBkfhKWZMVJV1jSbmNMpES5JYVebqpevSO2yYcvOgDTY2A
mKkyq7sNVtqezvROrMZBFVJXDEMZBp2nskpH4xq1rxtR7y6rpjl7JXsLSt3AOhDtmPlgcc0l672b
bfUYjnNwKhFZ3zmjGNYrMZbuKz5Eo91oYh+RfGSzvGXtQs81Mgd1LAu11chPrBsWde7Kqef0nAZl
TykDpJc2n03G1/SmC82l3btRFdY7J4uWIW69hdOhyE3rIhLP619uLlN/Z1fTpA91yMWATDSq0u3C
fI/2ZaTQfbPqDiF0gcIWH4RFj1cSGiEyCOnPmbHLsqAh02kY5uy6YsG9lo4GvysFkuW+G+azWc2N
zfg/5WPMryDelVrVw+KjCYoXMWgrIePT2S194YdbCcjq7tyiFPmGCdxaUEpmFyEs9ripunbtZn7D
ttL6PNX7QGyrrBcW+mvDGeIMvc+PWNTyUhKDm6XRIjc9Odm8bObfV7pvzgwPAYe+8jOQcWFl37V0
S7TAqfEgoc+XTeUOwwcWmgq6IZMJwdjuOWfoeF1QcQcdxm4PGe7RlqnNlAMNcSqMgS5ABDrVc+6U
yPhaKoJ1Zygmdct2jhaC6s/MWRcUm8jQJulUX6T1MqV0spYAr5zptwFd6pon6kx8oGWN3sksdPFe
DT1XTVDoFJ2ZXFt+HYzmvzN2aJOhMdNdbPdGle89A/p/Q9Xu8Ij8OTe3fTS1e5p38Cl3pVPz2XCd
Xq+GnkCV19wkajAqxij2CvzPuxGOCDzJLmcBYZst27W7FPCYrjK6pGZlPfS4WYAfbake2CbB20ha
bl5H1a2IGkW5PrsMH3SuC0t4gCZTSRN14Nc3jTAubxV3PDhlPvVPdSfEd0jxkEpK8qNf51wQRKZa
Z3kaBz9AHQWKbcVz1ynjsAjlEaGPZPqbxKT8ubfWAFlMqu1mn+p8LDZ6Xtrf3ZAhiiU4rLivmYlU
nKFPvO9qrwi2BeM9q/zg022XLlP1a56mcoiZRPkCiAOzTlIVA4pt5t5vRG2KHN28nO04Eo5/bxVl
9swY4PYXfDTd56hxGNpV6rzZi1jSi7LemLam0RW3l5LRMvaU9H7L3MhAMkf+LmZ70NDOwTSfM9LG
n0RVNA/9GIwKxfRgX1Hbhl0Oo9nwanC8q3PQjcuBVBHXQMWWRtfMVkzh1KsU6G3l2Jtbt8MJkLjS
N2/xuqXRrlAl5iRcVe14tDtXlzESwOG7nY35p3H6tbqqVRlld17byZLgKXNJtxEysu5zJUSkTwbP
rt8z3gOQjT8665kN2kgTjdDXSnJHll+Y0129A2rHeD8KI3hWepJBYrMojHGB0Fduu8kqny3fWNKN
kqN81ZEzQR4icPvq66W+C2eCk+LK67CE4S924OzGHHbGYN/jxVNm7yWq2qdAgWAhRQ3Namekdv4b
DxAKOEJimzc/y9RwZMWEOWANSs911uhw13rWiqKU/qZ8OyypGe4UOtghHgYHTi8sZr4pgOTw2bEN
UiYyUiaoQbcmeXO5Y6Nd7k32IdUF+oDM0sVd1wYAMo6o0vu0MmSfuE7d3XWqy958WzUsdm4UZQde
dNLJwjKbXg25gxDe42tTG1LlFrHtbKfJNy6izg9pzk6Q9DPPtk3HjewmbU725y6YCTpKfBNd4YbC
1OGe8bXI4iltfCSzucdx5Bami5yxrYxj6zYtGpt6WL9olg2fG3tUP6sM1+sqsCGyBqo03wcqSmDW
Gr9JqQu1eO/+bKwZPeZZ+TjgdB8xG7hkj6yRNQUAu+3yiNHIK/Yz0GkVF4hn+w3S4+IiBpwEavGo
TuXOIc+ngCuPyC7N06lHVNuk3+FUYL6qvJV8xt7hgZoEvEv8XzXrlgg5cKReGeDUHBY5hEtpPmRr
HeptKJ2+TtrCHa+Y5u1m49vL9LAyWvZU2BM7HS/9lL2SOZzdBkuPN22RF3hWAhiFiYkf5tYd5ogq
RYc8Ip5R8/pdZdl8FAHAIsTwYOmEujGFhwxx+D0zAZYIztXgrau188vyVeYkkCbDgh4T82+M7dB9
HSlYfTDMWvNswOWBOHFqg8NskUQSt4XndBvTbjJ/lxt+1SVzZLgiMWvH/DADFyZscOd6RF8q/bt6
CTho1rFzBzixqnVA593lzih5O0mPeGbcNJk9vJDDaN9DoYfGjpPLFIAQwnrmeGrKozeNNmdbP61b
kQuHYI++TLH9y2E0sXii3t81Wb/kG3SEI/+iHQVv6FdGuQWTNG4iDBsSWinkqpFdOy8bglrD35BL
8Fx512AJcdYRhNkzhvGLn5FWF7mj/SujR/wOBYBwUGq0NvcX2UdHqcu8S8I2D/BPhZ54jFaVp1zy
Qx9uXQaFnnT4ejil6eI7kC0RK2W+VNxvmKPKzxU30E2nbWo/3aZz2dJcvkWsDLW6tzDCLEfqMqY9
yXww+AsxyEQyh4vPoUs6aBOHhX2hFrK0fLOcVIuNYXnduRqx6MQUa6HMlojdGCjg0l+9BlMd59Lg
PDdlZK17J7BX0BdlrGhIZ32hVZYhd7fuilg11i2vlCCjBWsc3aVeD03dBjLxuWmGTZrP3pMv1saJ
MZqkbaKLPLoDBxDTNmhH4Z61DYG69Vhkx63XG+ESzz5zMbaEyf4cDV1bzBEpJqsyy94Vzt/uSLI1
CYStrBSVMeFgPOC97ctNHiJsR9u7iHFHzbAbYuuZxnuEkX12XDtkSlcSUnM692t4uZUWq920HAnF
2VpcoMxRTJ6ZNGG/4ESGSXogNcp5ICCwfJ8DMKnYboZi742jLHatDGmnFm3D1Up1dMlwYeJrgPAN
c0ZZus+Vd92E0Pw7B4WEf17FVC+3ixJcj8HcOMvvGba+/iHIENnIGgl7bWKhLTM4ZzBk+QszcVHt
kXPX89nGmhUd3dVomoehb4d5J0ZzthiA6RDd5YVlpV/keZX5Tg7KNR+ZJwL77DksmQ9Qpo6dKAuC
8PafVp7/i0zsrxADa4SL8oXvxWPNscg5/5u8Ii1sw2+LPttI/vra7UtUsDSmff3rV/kbWPDny4TE
QpseGxZhZX9Pho76th6YB8tN62KEYLSo9KMVKB6dTJWFg/Habs8++vYiWRymQbNHEpUGon/6z7fc
/3GF/UvIy/9vATAomP7pO/lvYspHANOfv2+7l//kv7Zdy//DI5WdqAhEUO5l3f3Htms5fyCWvOSC
AMJdUttZRP+x7fp/hBedbejyB3rJf952vT8w0bhszX/myXCN/SdaSpiMC9T1f6Aw9thLnDgdcITP
EdrMmPhXJGTlHUwUhQnaqE354oCTfjphz3TZob7kgsoMd06WbFpCjGtR0W4qy5FN4q2ug09V1PPX
gPcRKU3UN4SCc6xsnTqwb4gel8NG4bn9GrI658gPVuMGExrMslldrK5jO3T2PnRssNcFuQcWP4W8
WDoZPsjiwkTazt5t8aHta1Tjz8TbW4QquqSf72bZpTw03Tb9sNsCH/zUOxWG5dVFbTkxO5E3VV/C
zoUf+AW8RuMq5mUH5VCp5TyQC5yWt2M2GCShe85gYYbgWcJJ6vDW68L2NxwCHSa4cK2OTuP1pzJz
kHbO3Ry993TC43byCuqmp6a6+LhLndU8HWFremvQGC7TwfooENdfF6maySvT0zmwGvrl1DRy3BC/
LrMYoTqTAAEVRrBtF4b6k8NSE+2DcZKkZ7XeYG81WVxvRZYhyfTgdrNDx/E3bbq10G/Ug3UPTq0H
vMXI6rjplxLLN0uX3A4Ydt5k5rm/6En2XoJMz+9lF3W31O5NrILaZ7Dzeic3di2CDoqzOUWdNsLv
g+rJbqYYg/qhhfaBbsOBrZrwJcqGU5MXMdVgkn1dwDCZcKIGCMKb1He9W53S1sb1klHr4R54F3VH
vJUrrpBgiS3FJYuwdzyjPsK8vjetc4MpfArX1xVL9sFuVnWzFjwoM7ZPD4euLQPmBvmJQPA5hCxO
EGwlLQAJhm+0B+O15am9L9dbPY4wltExN6yXavgp2vmuy14qX/y4HaBEZr6JsYZXEzHk5e2oFHJR
dhmRXlmTYSaz6+zTfHjrygopBcPEvOx7F9eJjfFoRpbqRPW+kwtusWY7B8dGl4SZjsgaDbF350ta
RprvVdme1xC1ko0gvwjkWZkhMETwCHN1VaQRnulM2U/IpJ1Hv1qbr8IcrhzNJRjOWm/ygO4VLDPW
UzoFFT261naazeCRuMl2SmgKBCkxQE/x+y/GG7HAsLvd+Nsu+2s/LO68MGxP9Z+O13mYn4YlTC52
mjEdj3k29TfBhCQ5I0Rl6nCRnntbbEJ3vPMHnMfOuiGe5TWyPszlZnFDAow3ltsms/mKAntrpcsr
WWxb2fOdBheX592CSmRl8XXCiBESpMmXQNCjxFoEAW82XNrvvjvdp6t6dAL4xcJPyAbkYgHQkBTQ
FjeV7+1CSEczyG4HqAgelhsyYugV73Yi9E9Yg3Ddq0uX+wlcgjZjY9cV3hmFzSYa8qQy64PnlOPW
5b2wdxwaRRSA8ZxXX/aYnhwSbbPlzfaLNY66r4CtwxQnkVY7btkk0gcwmq/cZ1TKctSdCoupGKZf
uYs0CQgnyB/nyHrqdN3sEQB9Gkb0wVV3mshvt5t8ikmnkRujvJ/RguF/7Z6CrpoSEz4e4N5JgrC9
lySUpn6dx50/O7FXv/lKnScXxnPxo6TUxU6q1r6CYd1M9bpH8QJRNRGezm/mm12cM96NhZ346fzj
jQQBxe5o2/eix/6Gg4fq2ay8E264JYHirGV3uFzTYTWn+9Qrqw1XqdyBmpQnXY36QfMyczf9CoAm
GHqn66Xwb5y1fAUM3TdEKyT0Ue+Hcrzy1vCRGs5kYpaiWxK32q0pxDGq1l1D1EXjciVPQ3WDB/gz
IrpnsLC0Act5Ina6ihwWHvLRrgv8Yzn1/m5NuYuHN3b2907qQ1DL4rGeuz3a5I0rnfs2ELd4wr1L
/GEZ7tupetJNcMO26HpIUFiUkrbrH4NierCN+coN1dYa7gxySRKRPcyXmbUrj7X6mKaauJth7B/J
HbyejN+g0M+L0z/Y8zGaEWf1oAsts5LUsUyheNVez6WD2GDWp2w9B5coFIPnslWIW0jUM+kuZxI2
yGLhxpzRVnboAHTc+MbZo6Q4qm4q+8C+eZ5z6gbLhkihAU++ixqSNlFgLvJStk1griXRERgtSfqH
wy+6Fvdsu/CoQcBKYKKzG+3096C9qyIsD2IO0lNdR/2H9PxygwP+ELRgwhMY0EreVVJOE6AY/uW8
o2CJXIuM1MTSZ02fKYqFqCQZSaH489Dlcc6ulMMp7zykX31lntHWJGHd7NQkt8TVJ16ht/0oqf6x
YX7Hz054Z3Px71ga8EevO5dYMg8vt+19rvZVtNa3gQYbyuJ1uDOlDe1/cuHlfWfYWAgFokYiIPYN
N/9wVkXuvQEjzXY83JYpS0QF5ogl8gPbw5lN4tMt2t8ITE/jQo2n466o3lxkvGIHBcjTVve7QDLI
19sx859mGh9fw9m6yFvPRl0lomxvga1IRcBo+Dz23q9w7W3uti/6oUEa1Ofaj7t5MJrPcknF0UNa
SCAesF+IbnZh+6iA0QlyemMLmjeDMO8WmtQ2y3oXYYFk/0MGxc3VbAyQmZYTbHH0AWclT0HxgSTn
w8byjHvxdg3ta1vpQ8fD3LJYPpXvAuhm5ywyANbn6JAFJkLGCGGweOuNgC+pPGdzZ90bFT9+eTFN
Be+sUWzfkMnD4d95SInVzusjgrndC4TucXd6GKfX6rA4bzS0had+RS8ze9fEKf/2OOFKayUAqrMh
s0XiLTOBLhyrJftMeGv1r66UMQ+m51Xbp6yRMM9LdK/SuzALXnVRXnVIwWRaxVp/hpbAjdHoU2e2
WxKHEiPL950jjmgtnoqxLWJbTwkm093osiKPOSkXSz1v+8J8xbnzJYnHmszl0PfDDYkDBCFw+zTq
qlxwHKyOt3Oi8Tvz8U14nrjGHXBsVHZXtB7aX7fEiLtYT36GYcbPJ+dqFt0M0gCWMnjnzEEZG5wG
4e15fCAa6o3rgt/PNzdgkfvRmsw7GO2kcMZYWNu1+G5S+GiyyTbZRbBWID1W+kP6PoFRF8vJI4mc
O7KJk658d4qQXK/6V4uClHyXh5CuU2d5d5QghAyZ2jrdk166LTBG1+Uvr55ivdoxUgUoEaZBBBYA
Q4K0cTM8+J71PfrZgXijq3Ky0F4w2VJFINjG0OAkoY0rfXAQ9RDLIq2tBfdQGPouIvCVQszEwXGv
kPiubvPiN3VciF8k/ebFsCCXEfJWGKBioOmz7xK0Dc6AKK+qgMbYhW9mOQZhMrnK5mvzj2GOZNqV
Q3YQdndV2CaVz/yiy0mEqKo773G2zfQVpzVgenFgMgGYt4jVRc7tG2RDksqYfo3usGxkPe3a7Huy
3Q2KHWSNBEKw7l8OWO2QB84b0WuzrVOc/r7PJao478z1md0IHWjm7sL+fmYUvydTzd9MglVjxeCN
85qBuHOuyfV5mbof1KKElN1O5km2ahul9SaqMGUX7q5qP0OtiYE9B9MHZs4lwiE0eFxiZL9gaql/
UjIPSnk7tPnRU81poI3hDWV6dr/MzvozKrhsolgajwUZzaQXZ022hcXK43Kkn6OeLrqq6s3pLCbd
+k4Uc1zTEfOCeLS7QtyVRDbBKvxkoixMtH8WxupAOY+gcwxFm7rsDjPhvFIbSd7V+Z5mnA9iczwj
ikWR1JrwrDn4HkBiF8N88sDro7VFfdblikMZa70dKCBF0DiSfIZPAVirbecbjeN8XwOzO8h7LhET
S5Ye3eDHDZf3rj86C5N3acZyOlEvdL1Y3kEso3dfa0w46wm65EcGDCeNsdE9uteUKaeOWBQINElG
bgwM5wfykXFddtsOq8NllLGR5lwUqWNOdH5XPAnN5+/Jq1x/zpU+VIVzXeT9PmgjZPbefup/SKXZ
erRI+ekX+NatwvWQYfIqKjcpxiohxPSUBdXOBxgtciRp0wP5NlI+8F6jmAk4kbn34nOIkHVxb0dy
Y49W0tj1NdXHl1Cfg5uVu3X67QhWB3t56gf/esrMc8hz8AbF/R5EZjPO/Z1VNEkhC7wNTrGtcseh
gce4X/z8wxqNuAM433i9VdoXPaACY8ZuECFHWlPj0QHSawPvjKz1f3F3ZstxI0u2/aFGGQJAIIDX
nJPJmaI4vMCoCfM8BfD1vUDVvUekqsWu1z5VZqdMJolIJBAR7r732s8arOUhTNRBE/twTN2QXIHZ
uPJVz0mGHqJIHjN1C9gFnoa5hpG/UYZRr0yZNS82hCLIwtdFSBMxPRNJA0jVVNthVjZAebzJZ0XW
bLywuMB6hOCoD9fCnXb8xh9ziKOeBjcGAcz4yUL/ugzCz1PB2hhDclpQ2HVyEUIyYiq6rWkH7wc4
bihHFcy0fnyOPJZqq2gOMye/nAI4NF8YCfJ22xlzPAu+ldFznLGLTxYvcE5pMTUCJZ+gboni4SxD
/bGicDlnFCj2XQxOSvbtARc51BGJyntKgnrrGryXHqXo2tFiM+dNtsPvQvfan76pFCl2WQXNGW30
7oQtxV5niC++G77XbGNhnJOF85Wcqj3zE8nXr/f+aEdb14smGAKka9oBvG4cV9MaETYeylqfG169
VU1W7AdamYvxotf2Sc7m0en9Tdp6F73TPBTTdMjTgjYYBnc4PiEbmLEm6v4lD4e9qi30Vdgat2My
rKdkbY/+zLl9PmJ6GW5rO3FB/mw00Z9KHbArbIrG3U/eeYetbqXgx1kcPZ3CdI9xdVO1OCEgQjFd
WfkQ7af+xxwfl++v381exV+SODEHE6tJpplJvqs/RzC5YFVAdHiKa8wMq7gPuh+B5QTWAUUbUm3H
N5tgh43fQ5SG39tjOlnBviOdwOBEhQkE0+ZIYuWKLGjnqi9zSqXM6nLuAVr4Daa1ObgsSG5BZF8L
fdFNLi+zYZvtGVyW0FrnHEkfg0Do8BBKHZh7t3QFBIW6rq6GXFfGppwzcR6AjOJAwcsbg3wUlbHV
YlLXJJhw6neSHnQW4yLrOREqdI9tZyMxHVrbifYBthemE3YibjgPUeJO80BVmfpz9JjkMX+fF4LE
SN3Kb34Gj/wr1c3/1X4kLcT/WXxzV73EbwDWpPj+v2ak8xdMPmRcqGVw/2G9xVv3t7FbeH/RRSb4
1ZG0IwW/7T/dSPuvRYxDc50mJrOaJU/lb+2Npf4CbW0uHUr6ALakh/kvnN2CP/imG4kCzKYRSriR
EovujObk225kNZktuujhRy+FN9xECjUkw8cRko9moMbLiGA4WrkwVLbCYJoMx2PeQyp1vge+lYVP
QUHza890hWq29AjkfEAqPItNaxVgOJiQpdCdwNu+9GifObvUUI1Y+qfSXctK0ZcbMtm7FM2z1dxV
RsAehfukvDZUKOy9xmA0bOEqyRaa80JD1XNNhoDlgrJfFwhEkXVkhpLbxCUXPs5ZrtaxqOprDK6+
t44sAwSGWSfNsGKl1t1qTgJAlrBiaFu4E8k0YR4Hzb7zZPGDcWyE4gDUSn2J+KF+8iycv6dOE5wK
MA7UDWQUnwN9l9HQGIKkQlndAwraxq2ysk1VGqYF+ys6R+XgWNusGKfb0azyYGXranoyLCx8G90O
Pfa8mgDRHeEmvottkICObZYm8Sfs4dU2BFY17iP8XjZzs4b7CHumIFOz07V+5k8biForPYyfIp/K
+AYzXdXvmoBKZ21GpXmb5LWQF4ju82lnd+2YIqv2F6Mytv2nzhQWxcXQgm+KpqH5hg4vUHdRUdBi
NKWs5oPXmwzDk1GPnLfjLNtF3kQRWOkwmq97W9TpzqtRm9KSESGFKecleFWd4PA3Dl2PjlypS5wM
tX2r5nqIAVDGfIousaqnsgejekzHwLoZUbMShwTT/qxaIEJbZxgivZv8qXHWCOB1fdlFRECvgrF1
JjZtH/kvpl4TopPrluUK8fJ8pqw6XvTNmffYt9AQNsMA+3Fjyz56iAqFYiQjLcHZymAs2qMRtnpc
DUmR109jnCc/SvIgw1VZOKH4RtdZXwMmm5N1P5QEPiCedl5Ejb3/DF3rGOwCdO7euoPhNW3btk9q
Bm0W26eJnzm6h3Y4frHKpLcgOZmcKNtsNudNzKSxW8sg6K0rxsP8ZaEW/GUOA/AJVDIWAGiT+K3y
nlKayAuMJ8BJTyVxxCbN3NETu8L39XXh1zgUajUOxl3mdJ5z9AzBy9YJjxkp1kX+0n4SGVPkRutr
bZnpRCjJ66tIeP2A+y5JBv6KShatftYlzKYDoJaZ3a+MbI21pEPokH9zcLajBurQnnJAM1JASgl6
M/bQzzoC+uTQ5tf84NnX1ROS8866yrBcweF+fVxnqw7kYw/4C6SwkbI0/HzomjHK/Z1XDSBMrXYu
inPkOdiIbTdLqR5b70U5IShQJzZqHvohlI9Wg+r7WCB+stA9KXtdyaS94Z5g8oqjyXkyuiA9lzCw
rlwxcgzMksj5oo2R01cRlN+SNDMPlm0lJ+bNzXZoLXns25JXuai6bBN61nAI8+IHvWV0FAXT351r
5OmlyizamU6KKWCHG7TH+BJ06NJmU47bIgnMB+RXPUnKqbVN5oREjcpTl3Seint/AIaHCCksn8fM
9E/ZFMPtnYwCuWuf9hZ1RsCAtiyzz4Cn/WMtx/KCbuM0rvKwSq5t1MhIHRKPQHsOhmrxVUb3mZZ3
XqRRJpRRHDO6MYeuu/Gsse+h/YylC0+cDhj3p1WLWW5hpeOg40YzLwk3bWDFMweBMF7m6oTIVUJN
tykJRNEGuYa8dkVenguv4juwjf4T8aX1uqXIO5uUxgQFSZtpTwePL5RNfDtVUaq5h950NRd9TWOl
JN5CCgqtrLtPVZdcThbMwmRsHjxRlhgwZUCp4bLOGschL4MHnSZ3/dyEx67um3M+fbYZvL5/0sCB
IYYxKUhxaa6rrC/3tDqZOKEsazeAwQvSxXihESF2I6czj2qFCEL6EhyQknUiBlzgcxplS0kQ/YDZ
mN+xYtNlRF/FhC2p2npvIrDhF1QeXY1+7adbKs1mB2yaLl/muHONWc2T1jqp8+QcOUkYrT2sRV+Z
p9Pkm1XMYc0H3flSzovZMS+s554ODBW/oeovcWxgW6TymO7qsXZhFYa1gbbG8tMNne+OgtZJrC3y
E/dyzrL0aOJj2rOS9Of5mKp1AZnvzHK8+pAVan4eJhzPYW/1+a7m2Isig1DvL2yNtK3SusOKVSbd
AVt7s1kYVgyQwJFaZ/ECTzpk+cJFGHq+sZXu0uGbUWrnO02eH4E5NxcoSMJNx1HkfoKZ/+SZqXo2
iDaMNwB/v2DPp6JKpjhYN2bAwThUgwDL3Ep+VOqrUwLKwD+Z2VDfOg5yMbhcCDoIaq6+TzTYfnhJ
W1+zwi+Od969S+TB3VchOnXXR8QxNKOggYe3QZ33hUOeaJNZGWBMy7uprEm95Pj9bhLDjbFBBlTO
cTg/pGKUp86D1VV6VXDhZSnQc3MWD/ib0p3Vtt2NVI6/riZSzHCClZvcrUJ8wRAMWD+UT4Mst6L5
04w3LKHK8VgYOoQMwyG1pfSfoAcsgkJK42ibpKKAfR+DBqC5PEwXYHbdJ8J3eNmtefCXzhpNOANx
QrMw7rMfXjfS9UzGqv3sNS57P8uBR+sUYCr7SYCuIooBKkK7HyhqOofNGGftYv9wC1vtxjjResdu
kD5gWRkAxBIOfXLoe6lNZfrZvu1azD41JmTmn3XZmTcTeuYD+ZTye56E5dkcsbivpG1rd02UTzbv
I1ox0XpG5ogamsMYKlrNd+DdA4SkeeWRaUIZm6mSZS5MpPeIUsVbWM1ISqmFtescKJTCbGMgBWm3
HILSTenwcqFvLSp/A13O+E6pyfxohD2JJS6b/AFjusVoxdfdbgTRPq+jaoh9truKtZsBrE+7qrfI
7qtbQmsrhD7xJg2att8wpnaN21HFwC3LAWb8ljYzDhr8QJl4LmNHPPe2mvR17xO3nSOXQSAbcxRi
DzBBOBfjUEfbBso04zZOSvG5CKDq8P5PVncWyt7XfBM0y8/9xG8f48mpbtiRveGM+KVlDsupg8Cn
LGbnmpqq+tZPncz2ZgkIbY/JrAcQr222j8xHpI5PMw/3ydCZcJl9Va3JzMOpMo4SS1NrM3vHFJq4
4iarnYy+rD8M1xIJDzbKSFT73k59Om69720tDngtifKjeZhM0jBYTGL3NAUVQqCY6dXBDsLk1uo1
+6pTOfIHh6NLF5g3nazWqtWZsFsNqoPoZcDgDPI1j2Rs5GgvdXIa09I+wYaunL3JkDKlL9CmzqnM
Nc+/AQscCi7DA4CcnDOeIJrDW3fmsb5M2UPlmhH/jRNEKAfN3qRzZ2PHpxc72LrbBBS5zKfJobYh
wU687Bl1zxbJFYd1yGnRS1OEHV3fmW15bpv0ohG9+z0Uih61EU3rQHLa2urENS7TLK+efRFS1CZw
yfg26h4VMYT+MQd9MCRYg6aCiXlLIhKc3jl20f21CIIOBWkFA/ECUC4hjYwLYAOuTb23VGjZq36W
xjlSA6/ezL00xBmFT8eQFKH+Z39IWklqTOE9jjkaolg6E0lgUex9rm0zonHfsvas8cVUx2SI7DOr
Yvq7hsfI69u4BZcZ2aX12UMDd+4Xmvs/2XiX1go+8rk7INbYhmbv3KPBL5+crBr2KZSHZwcpIC9D
VupvVifqG68m8IxPHAXOsTdc+whcuh2PJqPXdI3Wy3wOEEjTlX0tAqJMaAuMQvqZJoqHgcuf63k3
zGCGD503IlR0mAsZlCrBSL9XBD9sOcbkVZoaJobyQL163bnfFuQEM0jpaVpF9mxvIJqbWBEgSgMA
YCb1EBGJ+LkXU48Dze3nO8Vgr91Gfm6fssXQa9mYBKFqae+a4b2HrjFzBChpFgspGgRfkMfpb1th
c8fxe1iBu0LIjRHygOmbgjAqwd9w49MLHyMrAlyj2VZKRccIV7LEvgDuE6MyL91Ie9wLEQQ2Zs6X
vJiao8XebCBmvHGA5X5vnNz50Q8SF4AfN8++jvy7cArC7SLN2VjKyA3o2Iuj2nw1V/P6fg9eHdfV
Yr7uerLC1mU0R/amiMes3tfNpJ5EU9oD6fHmtCKqgT7KKAAlu6VXT1eDhaXJispu56UKVqi/2MnR
n+AsR94yHGjcF2fM2PSezZIeEjWlh/myWwevXnXX1NcmJ489udUPMeTte2FY7slqsIfH8AgPMzNc
Tm/T1ZLJ+yhfffF5PUYnUbazjcgDG727GOotwwZwztOehnvt6P6IxQVB3iSGe50JtVchB/jatHdl
LoertrOQwgaLp3/O1LdSC2z+aRCZvKKoTU/eAgToBvzIa2IYSFBAFQgWotTWkd3nO+Tu8Jtr1BAs
ImFvPRZVJgYLjABWXGNvSAKIEbHIxBfrLuuiW1bJDFACktaxin2WiIqnk71+ASHYCxNhZD7+WMZY
i/s2TBjYCo62wLXXOYXfuk6G5jqP42ILwmy4GEEvoPn1dwNKgmPj2tnJSQzrMATuGlJR7mxrYeTf
vaSyt7Fq6yuGGbTVkToDfUheARDRwoJwyra9IashpaUujLOGlJOMcNeAk2WvIsW0JTQlLpOaUByE
R4BfDWQpfdBm5N14ZXJmLugKvOwvc1jpM44X3SGd3AY9Kw5gz/acK/RW2echJxRkq70GTgXBOeph
TPS0j17RGcJCH9NA8BoZkJKVY/F8HgPGn/ZBF6P/xQGyd1u0ZseXbzPlqSAWdScxZgGZsK+4j24h
f2QLA0QJTjWskz6jrKaKUwxRsEMUo1ymMxWmAunK4bpVBi9RZM0s98acNN9gGqGkNV9ZJXlnPzTd
0hFtelHsU6X0lyAt8BUnnDp4ewlGM1a5QYHCYzxzJm+c0FyNOu7vHC83jhzGgbJEpmSiVoWw6QfK
pm1lF8h02x46Sx1YT05di1ORlDTqC8HYtR4T3LiG8WxqU8HXgfwikgTwZWCER039QUa7UW05o7C3
YrYfVt5CkqknXCcrAX3+0KC5u9edwhTOuiDTrdtxzdoV4qHyigCZMtA22lF+eh3iuH+WYeFmVOdt
+WnSAXMNbLbZKxhnxInT7kC/AMxpiiHHfPZK0wEdNqL/GIzgCso3w75m8D8XZtYQxWKO+6kN03mn
w9GBS92ZNNQRzd5yHpx34pXxo4RsvqQL+Kd/ZQCV0IBQ3KTNBqfGdoqNbD8s6CBOnlCEvAUopIe6
2rY5Tmc2wPpLL4z0OpLQdJpgKCnB5pFB+Cu1yJgAGOHwHY8lRdJNPgw7pTJv3qhwyr7gE64g2ZP1
CEs9PxEANGGtDqKDWKBJsAGiA5kRbH8c1vs11hHvOxa0qV2jufXkplNMtjDOGA0SjgXYpOahf6zh
KR/K3mq766lJp125kJ5c6i3yEDAGpHl2nU/RsefT7nuj50X3FmKUMzI6OptfQVKh8tpxi0zFeJ4b
WT/C/bqsEgufN81P5psqfozDwrxtmgTtxJwyI2jN+MknguJghEywEmBXZYBgOqH3MB04M0Ps72yD
0zZ1cokews3PSbpJj5STxR5FovsMMUls0BdGF8DGN12JIQgBQTBooklkcaTXg2GwtaZjHznGbZuw
E3HmkbwK9q1QkL5o+oXrRcq9a8DLXQQOXiPgEEa0teaOwaLf2oQKzHjeOALIPr40G188BT0nu7Et
QSz1qVGe/HLQ9OYgk6nI5gwHq0zketzVVhZ/tjK752AVQNf1ZXKm/ai5SBfymQUCbQZBsCYo65ta
6GiybXmDyP0orjIffM+o28+dU0Qxk5ui+9w60jirC6978l5ZbWi4Sus64RyhnwvpAQwbVG9mmy7o
k35DPeTS7hrjED5/lTt8Rlp9eGbiOaeZivd5jDaRWbefVM5wfmVDU8HisXSCAic2631kDzQuazvk
lOp3pWmsYlCR91Pt9DiaI6QtISGcJ6Mw+Q0U9u71hLjmEztuM+zcIuYsRZ5IKLGvY8E8DhQjOVKX
pq5OXVcG0YapXaJWJAkwlpNaaGLJGGWShd01LDPaURRdfKcezScixYbVL939f9CZL3GQvwh4aZnj
ZLcZOpu+4ymlzHct89HrMYbWcUHzZxGN4jYb54MyCtdek0Xk7qlCadv56CkaPCdMjzbaHeaeenla
Cs0+yDjZ6pxfsYLlXOgwlmy3ELiWAZ2kBb8ueZMhr5gqJ7owR+p0++eP8E9NfwntjzOxybTCXYiA
X19uY/qMpFb+F9rcYLRs/zue/enMy3tTHkiLIxFhKkFMOWUfEF0aNNOlSo3q8c8/+7e7ZwO6RUsN
Eds1lbeIsH/92Z47tDV6nRevbIuL2Lf7fTgJMkroG29iUfeH0s76WyNInZzxtWHu/vzjf//2PHAX
XAEZnOy9iDbf/vxIycjQ7iKnMkUUbXOzUPRA/TievgaAtYZPFdl9hDeCKGDaAAvwS5IkTrvDoMqh
dGzIHFxTttTJZpKxTo/Yg6fsBOU/sPYysnJjg5im1tflLDx3YaXZxs9J25tM1195uL8BSRkLcd2S
qZIv+b/3CnIjwp49CXTCRFql7j5qIlr5UK/hU2OI7K1tlwqRcdpLeTwjIgCpPTKxPHWGHj877RIP
hYRHDxvx+gAaNRaoD0jk/3SR0BRMycGNZ4zrfHufbZv9QgG0XLlVkwz7wDbc8gTYgevi7HHTRWP8
3U87xk3MWrnJry+EXwKg31p1aLnbKAljOlbQqXH1THL2P3qPl2/6P0J86XqC9FPqCagPluNCJXh7
hfTmowqWXAxMOPOH25/rRmu1RAghrKvcS5Y+2e7cmJHDRpXN5B5D3c7ZpQ9DSCMAnzok4q1OOQFl
dcHj0mqbJyWoGdeecmKDRvQ1Y+d6F39+hu33MAUueAGf8xZZ0oQS/o7IjHttzvwITYrlZDy9djpl
3nMGS3LYGhMv9ksOTTLbjEbkpBchNi2ikEqkBZfh5JbRSSo7lIcsqwgTRMsXZzumeG24GWWLa1Qu
UpUqWQZaNDPg58ECtT5LSZQWwQKZS+gCEU7OruboT7JdTrVEOVB7e8Mr8Sk0vAI/KPqSW5ATtIvj
mrEP+iTPeKlw5403Yxu5n3xtk54AgacqP3g7rLc4geVrxZZDxi4OEDAa0Gbffq0zs5VcMZeCVBXp
6NKIPaqzvmM2j3hVl+ikcHbaF0S1UxNCELKm0+y7IRY9svumk0PdecUAo433fsGIFj+iJByQRTRN
TqY7YaHCrCsN0pwcq93UhJLaKy8P+aOWRvpQEzdngiL2mj7xXio3T+cjjaPkkRmFOf00Af2PS8Hb
xVRB07BoqLrO8jCATniPlI1GMCFOGoAb9JBsUgSEazIGs2Nu5tWZi2x5Tby5y3EIUdp2Mnz0TX9+
FF8R//95ibgCbjI2FmliTpEu1pl3dzvSkjwFgDFzFLflzg2FwzkYdSYzn9epFLdZOUc/cKLH2CiJ
wM2iZllZRWh9lZGEvZNVMnYgnppwGa2Mdusut8f+uUDQT/1AaXaEyIbsRfo+EtuetORNTb2Os0DO
Rj6sciswttKh17r/4MO9v71M2G1IF4ubDM4FGOi3H05i4DMDt/tGcVVf0CxCAWv1GVdPk8O/oBDu
A/SOyj6D1xC9VGZBR1QpjJ1b8MeBvR39AiFmabr+1URzdzNMSXJnaWKTGIsJeef3U3Ii0IU1xQxk
kRDrgnpoY5qjuIg1Ame62nT+PYxkaKgLAMi0I2W7JTO9uXUC6rn1nz/xu+RyZfGJkSq42JL4bwwM
71aWzCgVDnWoW/YyGrQZ3FAGle3S/kOVUKw9umfDjmesvMiGEHqoLGkdU1ZQmSEljPT2zxf0Tp+w
XBDMcinw9CkBpUa9Oy7kjhNziCDDauGAOccSRtZdkvgFtopeBPVG2+50P+BXZxgNOTPejnLygnMf
miF63L5riSFl1p6ssOT4P4i9TbptQgjwpbJTG1pCleY/mlgybZUY6i/6oaizO3P0NCXiMqNloame
rKqVqAYZOQCrNWlAvv6qMciKeYMJCHTxa8XDJjS8NNu1ZDSCesRhvjKHlgpUtmWKG4Gcymgz5aLF
5sEknqC22Y5jwvP0Et+CH5OmEXVFxF85OtM6ZxXpYCej715lr0NUK3fs8IBLvz7YrgMnEuUCtbAM
+gCkCUU5k9qg1Fs7yepyU6jcd47FlCxqAUis50QIifvWn2hqy5LyDQBVA6RhyP2LzKxcgTxfZP7W
7kiY5GwLahK+qIv7dBI9E7PXL/ZfyYUg9PDv/x1IzxJc8Aed0PCSfXlpvr2h9Cx/5Kdv0bb/kjCf
LAKgbXM5GLPY/B1db/7lSN+kPWmyu3nAk/6/Usgz/4JRwlGW4/Src5EV7G+lkEJ7ZCvI+fAL2Ir4
g/9GKfR2JXRhmDqcChAJETREWMwr2P2XioHYEQro1hTbSbXjleBpm4H0gTtblTr3vXOBdNDb0baD
EFnGZtadG0Mu1MMvN+yfSi8+6S9Htp+XAW+IkAwHViJM8LcLcoG+mwcY4fYE/Btup9aOfyxxRDFl
i8fgmRkbdMoEDvljX7sW/ofGR6mRuBDqDn1VB1eo89iOgpBbt3aisD1z4XvTXp7qAeWlcorw+oNr
Xo6R/9kh8WNbKLyEEOzUS0jNK379l1uXJLMPZ6ekQ0pyAAScYtrHAaF1pWtWpyG0UJ7TdL1tyU/a
Gn3isnkj2E9qR5zCAbhQg+ST1KcoYAL5waW9taL+vDSuzbRNaZqCm/r2dvYmt04YNG/lKPKTmly9
8qcw2WpK+B3B6DdkfTCC4Ey8mQ0hDvHM2DcTPaf6P1/J24L07wtxqRVowaMSkO9W+ZTh+yTqVxO/
TwagkwfF94ke3LUkXp4DtRfDwpzBsMNa/ygW4/0ztXw/lCcUABSkWHPflfNNEFOpBYrvx7Vnk4GW
Dkks6xNzlxIGBmgbVQ8j6hqdxZ8/9LvN9vVTu5JPy4F1CWl5f4zHNhWw09CfRitC1qmB5AK/oeUd
Wi9RBGoyEDmahTeumrF3bkeUPauJ2d+NSgP/w5SLZWd/+5hKhQTQxM/ITk7gxttnwZ29Rs4W+jWr
MjocisogpjMRNrtYyfmVyLeOMdFZk1hAQ2dXZy8V0iN77VZ1+PLBjfn9K3GpapBEIszh/XHfvea0
T4s5SFt/69UO3V5mR/WOiX5wwRgC/CFxdsFTTEm3Dscqu4wBkN4P8Pg/AUzYZQzjMLMOU/XUONo4
10ksN+jMQarOXfDw5yv9/bl9XReFrzgAu76z3NRf3m047DKMzREi9BQREU7jGkuLS0OK0IYLC/LU
pdM7zh0sv/Dw55/8+8ODjRwBqMt9oosh3HePbVnPkFuoUnbeTF4B0IEpWpcM7pijGZX5FOet9SD6
bP6R+pE+6NKLToyE4l3qIZX687W8ikTfPDtcwdJUsZfoEf5d1plfbkOfhImpp3CRLcT4edNa49ae
Spa18w4h2W2R+8V0ZrFCX80TuRdHHxRkT7C2hiNOj36+aYkCiU9kdYjhQQThpixCSYwExKEK+n1P
Y9A2J3FuSBuiVWnlutszteT04qgsw9k5aZIJ/vyp3pEeeD0JFWOP4e2kAEAk+25RSjKaWLFIiR+R
XXcY+rE/iIISgEjzeDPUpb3jCDkRg20lX/UwGAdP6OGjNfptNfvzIhS8Cf5hZ+I/3t5aluQwdkvd
7yy30gjmuxpG+WAm4sLv1H2xDAv+/LH/4ctkcwVXaiENxg3mvfuJNmb5Skx+v9POND6Z1AAYhDPn
k2VmhbepOaGuq7bS5/VcVuc+0oQzmjMoP61O3XBY/dbCIv2MfhF32kRoYVWCZGdsdIrEhGoWYF9+
kNiDmD7JvHRIVoZa49qG+vrnz/Gu0bfcOT4H2FFOVSwkv8Wt4Jh3cL4Fw65rHTxDjWN2W7fsWzj3
YX0qxSAPBHuSpkAQ5qGaQ4J1CZS7I0vxZnKaaudHxLPA83dvHbY9HDZyXPhr3lWQMgmuWEE/2A+s
5c6+fY1ouLLmLWufS1H9/jUiadeYumZEXNvEPwiVTPBZjj3e+2y6WeDuBzoM/rGXVn6rjPErtQFO
ESgwmzas3Rjf3WScewTofio9t7uySgYIHeAAAwzTPD3M6L4QdBT6CiH0vQqNlPCs4MKwE7rpiG0Y
/xnDcKlxNH5wBvr9IV5eI8ESwT5r8YW8fYitDgJzUohhF/TmdN6mRg+kfyivOMlNx8B2kg+e4d9/
nm8u5zh6QLYrnN/q9t62Sc2VeketXTzanfGNQ0dMs6YZv5hh3P07auvyqHEYJXcSHpH0lu/v7edD
OZaj9ejh4LTSuSdzIv1uzFqdpCQjwxtr+cGC+665+voDaUnQv3cZQxDO9u6G0ooqvNAMp13VlHKN
Forxa13md1Cua/IQB3VJ68+5q3uAds6owBH2fYGT1S9Ncd2rLvxkdw6U4U67H+xL7wsFbgUDZPpv
giY/Tbh3R0qkq77RxoHe+Zmd7oPJF5/DIAJrkrn9pe48f4sLVHzvcEOvbKv4iLb8Tz/ec5gMmrz9
vPvvFq+yzmFwteW0m81U35tGJZ4ZROwNJ8fD3mGV2Wij+4antTqLEkN98OHF28bsz++Fp4F7sJRc
nF7ePgie1xU2GOhx15acWVZoIuSnxqnItiYavt8kc/vJHyD6d6E6xpiMj42phit7kqjt0Psi7Okr
ZvpukoH8Zlx6/+c18be7I6kgSSpYvCUUmu/jt9ysj0dA4PbO5ShwaJCgXpVhiYPWquvHUdpfPTAv
t4w+7F2Rtebdn3/670cW8vv4hz3VNEksen/ejVs4ZTaT0V2CN8u4Ncq+vB9pLI6XSctbBZwVO9Q6
1C7205b5bkLDtmwOQgCjWemk7f710Z8LUj41Djudzad6d3wLSUszsaw5rBMjwIGhMyAhmyWofCae
UFy6894o/sYT/y97tjwj/FDeEQ78luQ5kcsz9MthCWJgAE5ROLs0bLHrJ/4gfnQSV82Uu2rvDGP+
VdF5RsCV8GulYVUfHWyWp/DNPiP5rDZJij4xxHTJl1PtL1ego9G1osFFWhrYdNbQfDDTSuMxLo7E
jtVnTWkm+RFuGSL8lN9yHhlDOV7bQHXbTUEG1PLwBnn5Qa/vXc7j653xma361ETL1yLffR0IB9DA
WT0ID3JR8BBC2ZZrbJ8FmGhzmKOth18ESCM3ptgUpZvbcPFbdHvYSd0joQ8wKrvB8qaDz4TR3xXp
RPVgw5tBOjtH8i6OxwS9S9zPwb4dLYy9BcPA8aP7+9sqAMwRqgGVLAxG8Jfv7m9T5pmokNfuoDAk
AQks3gRxJqlpOURDxGw8KELHBcbZwu4PfE9vyrJQ5hq9CaKVCehtt2f83l4J9PWkBpjKrsgcn+qP
sOy/rweQrWwC6di58He9r/9V6XZLUIzaGTR/Nmk2yWPXmw/ID/wLK56yg1eL6Yusyv3kWvHuz8vB
b5s0BxwOaLB+JV0v114u7pen0CF1NkjjWO3wnxq3pDgO127kmxAVKB5wYtYfYN5fj09vH/ulpW2y
NUgL+LF693jRYGhdESGxjlRBmJRh631GzbsxEsc8Zz7plNvAkeOBPRXQaOib21Sn5dHKWIiU0eWX
5azSDT6f9mTnstrnU1wb2yKjG5KHs/cYqcpZjVPL+QrY7frPd+s1ZfLd1bPV40ElhpWN//3GGmFf
M8w+JpqOJ/zSbnz/kyhs6FChCD/nmpo3IzWGCDzQk+fEpQRrEU7dhgw6UlrIkkF05aZh8cGZVSzP
8tvLstny+d/C9qfrvHzLv3yLDS2TsprBlmB5yzBKs+9BtMY4ex+7TlA+aCcyy+M4MVFdO4SmlVv4
Ie55N9vqrCOBETWZYYTxCi9VQ5yeFQa7MTem8TTWPkpuu4GCeF5ZSE4+uJ//dOHYLlloXdoe6n2u
KE+CVbiDgfXb0ySO1Ogsim3au/51odzgqehqeCiByArah3bviS1Yw/G5bwtkwGzVNt4fY0BVH7d4
f1fYFdWhDzS6OA0/i7Gw6OVipzTMjy7899Wb3cpyueMsLgRJvts/xqpTKDrFvEP45xSr0Bbdi0yh
cWR2eFMI1PZ56BnPTgM3ObSi9pNXZglgKV1cJh0v9gf38R8uZylN8bjiJLW5lW8fgM4eqDo48+9c
NRLtHti4wy0dn5WubC+C1sXJ3UbqzCtH/6w0On2ZiTm/4D+OyprCDwJGfz+ASeZXvB2IDrhD8v2O
PmUl0jHG8Ezty30GcTJdMwodb5FBB0sbwjrZYfrfnJ3Zkty2lkW/iBGcQb5mkjnVPKg0vDBKlkRw
HkASJL6+V96nVumGFd0PjnDYsjOTA3Bwzt5rjwfiLkAfheP8CY5cnUDZWIDII3aDmmYeGQ/Dq1JL
/Zey/b+sQJyAIkZapEzELEIfViC3bXMx2ki00e6hGutoX+/ikEjiRwtABGBor5Dis7VZ0zFwLW0f
Igv+zTcUsRRAddNY3UGuonPuaNfTS86CsA8TaKT2RvaHkc3FuK0HO18MV+BGkMnuUJuCMrPg1PK3
S/1fbjzyk2s1SXOEBeDDj4l6QE4lkJUD5CQYCNIdOYaG0WEtcyuDVqDMHba75qyX/NXimjwiFAtP
Hi78I4bj4C/ro/vnpstGZjsUcQGzWiaFvz+HIXdPzpwMDhI83Zmgvva+nbgbYAVtQ1yZ56TT5ikA
HK6fZtCE6Sgp+zFq1vYgh8XGQKMHcjdYKziZ5DEpAdIbbYTmQb03RYOWA0Ge9SqC5cobk+W3wR1g
9pbTdyTR5de6EeHbX94t74/FlSOsy69xEPuQz3G9Bf97cS2rzarGMD64vGAP0qm8uxCK/CFu6+p9
EUzd8wp1qGsXaMOh8f0scv2dG9EnRm3yebIrd/f/+EocsAJWuGtn7GOPouzmyQUnkIEYwbU3hqq/
LXhed7SVTeIuznYM63r+ErMr3bMubMlKEbeDPR5iyRvDB2MjkP/373S9s79vQbTpInQfnG7okH1c
gSAfDKvtCMynWxB+3uAcEA4XdHfU9Esqrc765CvRnP79Q//L80bLl2eNudgVGh98uDdQtoEzY7Pj
4cn9I41P94Q+QBxL1aAfkk1zg2Ci+1KMZXnTKzv8pb3qHTi5KXchCpRjFU3jnVXHEDNcr70JXBXe
WyhUd5VxcA/h91XHrlmc1Cqt+mzIPXztFrd8ZaO5JYhwFH+5is5/mgb/+zr63Nbri4yiI/I4oXz8
RfUIAj5cbFx2AwwsbzUEMk8wd1/L2N3WhCwsgIgTE4k8YREG6+bNbnxem0lhNNk4cu6w8Q5mZ9Bv
9G8tdO08cVsIHCmed9u932zP0jsbb/n4bXXqNV0YRxwNg2+1X0oMZnA0wtegktuXDHoro5e2eutW
2Ib5LJf9gGu5TazBmfp0jmuq99IbcCdmvCYEjlEfz9Ruvn6sZqei/ywFEQih9NdvQUta6o7wT4eu
ZpXBF1Uq1+nSLQ7I9gYoG9ApyyS+s1ox4JEAH+cQ+nV9znxb3yOFssb9BsD4iUuHl7csx+rniPCn
RBq7whNAC5EvNwtVTnZygfgRIeZOSvEDrbk6UyFUTzRyxl9kDOp4t/HjkkZvkIsYD+hoPzg1TMdO
Dfe+XEo4Nb3qvD3BjRi4Zh1fgU0iGMgHBl3JWcHbrBvgJQMoER+GP2F65A4aS+PR7jI7bvczEW73
JfF18LRRco8nFQzLGcEbkY5ehH7BZLnwUxuG6wPUdMu+OB0ztrQytQwTmUcD2SNDY2dHjULLOXqV
qp+5eCyHI3Gvhnj43N7zNl4TLrpQ/GiQv+EX+PdX7I8GPA8ky/kV6MyIDnn1hy5XP4QjjoHASRun
cC6lXbUHS4y8L85Q3HmGMJbdttb9wWETv/idV505Pzrnv3yLa8fqt9eCJeXabLsOvjk2+x/qLdsf
DbA0Q4xK2U/nusryS1sGdlpHxX0OM/vs5eEL2O+CbmpOXtM6oqYVMTFbJTmsORAY+kCF+vnvX+vj
6YmfzbeixkGMzWzC/nB66gdW/8HkeL62Rv+sqxWW+SzGx2XO6y8Bpt7Dv3/eH7ULKxwnNTZY+JNg
Sz7itfuKNONwXEQaxWt8W+qsuoy2rL8SVurui2Dg3cj99h6zX35WpkEebWPw5ZjlYHgJKwe531JK
8xZuY/McwPN6CZpeafy44Z3dzKwRA6ZaeI24v31bOfbfniY/+PNOctgM/yMpYqtgz/x9O439NejR
b2UpxiITpp0vxug81ENY42+fZpLSNikvGYhIdbRrz7wMPH85+RvGxpwUOPqO0GqQj5UGt5Y4C4fa
PaiO7it8Ok2wA+TESbYVRnS8Ou85tslyv7QwE3dDNLZdUtj99Da2SN8zUtyOmdCBvAxKkZ5QVJ1c
n2RzZSeRBYH0xvSi/SJDo1n4JkXiNM07tEQ5WZnEtOp8UmlHmEydLqAqzDmP6nZ6jAH2k1bbRMHl
er6OE9cenSBtx7yDz2aW5nvfl0V/KGu3MmnGSeI7aqK2Pq2qBKEbxiOFY43tR+3CwjH+pTRk4yB3
GrdbU9EawzTB/aJpN/5ggainV5ow43c5tiF3cs4lxylJhPClBe6AbHdhrJeQDxHc15EHay+yC0QZ
5WL0u29vjXvw17JsWNJCRx/n8DpgQunS5mdmc9gSQsa2flpPBQmrkJRrmKeIYYEirSaAOl0XkT45
fVG3F1HH/naHrWvGtadNf9S2zu5cl6V9s3tzvdbuc9bFFEQbkeowHbPa/4cFKHoMghhd3QShJPFW
MmeYN5YuxtHGO9EXG158b2qtU9bBttl7ZVAFWKtr9aCt5prgEVQEzsyx7ZcJvDD3a1RY8aMqQTHs
JUnPoHwrE48sw8q8trhrIRPUQf2IEpLcDataljscXtO4L+C07DsdtuoaEh+Uu6wT6M1Rl4drqrBj
ugf+LQEMgaQxvCO029QvYiSWmDpfyMuKKfIonDFvXwps101qVmJmXiGTzepRiK5djoPPxkQqrbR+
VCVn13OOe2dIN6P8MAXGPXyycuLYDvHQtjBnG3dU+LGmGlPM4tMlA0c23hBUsXVpvflwfH23kggk
OhWTP16EsR4eIbuRY+8VGxiMku7SLZLYyk4EmDxiRuxyPjYc9CdSloHKHvuy1MstmnWHf1lV80hX
jyiSA5K1qDx0pq+fW7bZJfHaYksCUlrbR5wuYFnLaLZqskMIdgeIyqPr6lnkdy3x7vBDzVo8YwEs
sOHPUbbeusoz/Ytl+lDvat5NfSZvynN2rtGbdVzxwEBqjmZCPvy1uvIeNpGBvF0iMk0nr1/ro3Er
opmwfC6JpqHf/KxAtBY7W9vSvzT9EjJM4c8PJyJLrx6zwoK75hYDiBCi2eC84U+t5r2mIWseePSw
lzeI/ABKy3o85NawkXcNZOPWUTA4TiT2DCzqnFo45ME/h7ekwn2Diz2RhRhvuZEQ4bhi6xkjERy3
LCriF+ysjnhkQVm2BOHpmoP9uY5iNFPQ11q7I7tXpFSS57Oo9ovDvnnXO6RF7PycUvbg+GMGl3oj
SAdBo699jMiqr4mKqh1yIf0tfiGuxHcubbMFL5Mq9I9gnDuWtw4R4R76lacOrq4beWpwRFXEAfme
2hE4Nn713b4O9pCGif9ZVO+0eIBhcuA3zSHMTGD0cTm75TynGgv6W6Xxn2m8N29+NbYDKIGAdA2i
tvLgBuBxc02s11GQ5lsLnqGaoRnt8VJDmPJEU37POltPqSFj/I30FOyxiDfIWa5Wy5hkgbAfHWuy
IWTq1PmEn44nZtrP5KJOT0LyQw+IXagYV5fckbQUK1DWuKr/KYl2adIphmOJ1AEi/5M99dNFY6dB
F+UbRzNtG1V4J/1SYjKrUPG4c8E6cY1/7QgnccYpHYKwPmE2FCR51TOvOp1sHSf5MtlQgupoerKH
efpk1IhlUS3VVN7FQ6kQ2NIvcD/FnvJ/cXWD9qbhgOWmiiLpzdowB+/ROplbrZX66Xmjot1slqhO
PTFN9tmyDARDQzJq+IwW1soSDELaPa4rr/5xpSJe0rJec7C+PYZH+OqtdwbMvZ6tsqznczUP3Yui
DwCjM5ya7W6FMDvzUMJMxhTr6GWXYxuu4BNNFGmRraCEk5Bp0oBeGv7WReIgoIc0iV0zRiuZcEEX
JFVlDSBSJxuoMDbjyE78NuIBlir3Lx5ugvZiUZ3ug7ghmGpqTT8dN5SwGmOJ7b5WqJOLFzKH2crn
WsfjBXeYmVDJVhMV2zS/9gRR3TB+hkVa8Y6Shlc6j5Vswi/LJLr1WNk2XPutU+uL8BSWINVgeX8A
u6FB2BrhlrtK+Syx0jchiPyBlHrmeUCjE4ybktrvygfam8FGmVESZH+Bcd5o9ujC/SznOYMGSKCK
d8NzoBDqBvX0rBeRmX0ohI52qPDqkUV/hdbqrF4P+cSZ1u6wOn38U5YR1yVyB1qUbmT3CjsjQTek
/jn8XwCi9ud1CdYbsyx6TqLr6rUbTc4uOFERQEreyBvY6aag+RbP9L43jaQuqfSw5YcS8glcav4R
Rt7FB2YSj6VzGd12wCWhZf229V4NOIK+93YeI1FDvHUb3eAUwSJYTDW1TlT7bXDOQoP6w7ripmNA
LtNOcFnvK8SFAHcbj1Ao3G3TzSY6jmpLCSokMbUBazHC9LiB3GEYfYLmWm+J3GM2a2o40j2pUzTI
VhrMF8LN2QhbJiFUBQUNL0+Z8BnZ0bTswwDM0mtTS23fN4zN5M2cz+F3tGtxz8jbneSOsOSWhLkh
HxtkzsP0Tg4gBulg9vg0TvkGSHsj+nRZYqLvos4oKFRGq2nveaYG/rQO2zP0XDOlZPWuP+ZV2O/C
qZ9y3ha+1wAcYc/qQoNp9urlSABMNe/szvaess1ghrh2uZH0MYFy7qzSBtyO5cS6c1uLfrmIgQXw
GbHdnIiDa5bD6newrAowAUkzLESeZVsUXSYB9uFUtjXXxnaa/FNB93VHf7OaT9pXMr8j+QPJgUtX
q9k7fUdqezmhajnTk1nPHSlV07NZ297aCTP4PwUOGedAzWfZT8YaRbfnfQ8z/BdyeiIjeNrSpVI8
qZQUVEetkZTDSmXllXhp8m4vhym+sK8SlIZMtWmR4zvOcmox1S0HVo1QpWO9YEARMfCAvQAXH50y
vUWI32fPfxrwSI07vj+pm4Ee5v3AQo5jW+srWqv3+yQL8OOdyQqHP4cBz2IgGJEmOI+Rmd5pfNp3
XagsNOoMLTGWRkZ1j3kTztkRSbtkrOl4EHpV4GAU8foCABD1T3wooLvBMayLiQaEUjI4Zr0fNqnF
WLQ88wPD7LkjCeCMAC0zd4PetHwAux6MyPocyz5Wm+v8ounk6cva17YFjwtO51L7jZuKaWVA2Sjy
1TDETuLUgvVreEcL773i1EHouoWGIJnW2oz32iJDBIKVnw8nvHkjaOXBEV3Cy97BsoeG0OQzROwG
ao4MZf2e42/6VMdRSyZBOIf2DhfY4D7G5BJl3Jdc5bvQWsVXMqfy6LHv23I8YPViHYJOIpdTMYDI
/mIzKstPgW7lwzQ37nDDCk4fBrr1eq+jJq4unvZ71G2MCCEUr9jzDxWI3ICEGjPr29LnRb0FOa+o
hXu/qM9FA/ondZk0PMphoMKQ/RhBECark7k2SVT6VsZkpN0MhdQlcmj0TcdOzVCKXFVYydBtrKmF
5zXPPPIoWgoksWiu8LhxCCsGvzuQ51LfOC4HzWQJtlCkpM+QR+VkHCLYg8l9yrW9ZHRfvOh9klfu
WLbZUOAyGLgUjU1/zlpnyJO6pIV+su0qeB68wSVIx0cwlnJgyUimgc1ENsVg5+Yaoe1dc3JgIeJF
DCuieZrSfLeLCluFLmR+QW9KDOval1xCa2DL1s0cTcBPvGWADtVaFtjdLkrxahXUO1M+/Mz9K0Zh
rS3t3QO38qArmea7t2pOpavuI4RSUwfdu7Wa4ec6Ur+du+LKQQsAGnLQH9Yl32mybvrUsrK8IRUG
s9uOUDrIRJEQwc5Xg/L3S5URR9a0k5kvlbnqYoPGH1+vb4PeDw32mH2p8/6NeeXw4vBEF0lg+rLG
/rdqj7U5Wm0oQRzFCMcsSgX4FsQKoD5vOk7dWpCHLVEGasfJf+lqLKqbYR4qks49z7tMtYANbvt9
X1ysMtbY2vEWkTgSoQDBVLm4CdS+FsXaZM2PucanesB60r47paqKY1/4dnnD2js9aY4SYUosb/Bj
aLVj5YlNRvoLydHNTTHl7Yk+d7unPnE6BpCeLd5j4MT3xUrlvWvqcT3kXamj13hC65dEpmdeoWyO
CikdfdX9CtdNteAcHUCghdXD/5gj37wu+dwvZyZK2W3Th2O4L11n9MnZ8Vx1cJyB8+yYF3WUhuUs
FrhORpSHIud5IFOvle8zIRIg551xjJPV5b/xKpcf3YgInlAWuf6PYrYKUgObJbyS/9YX+nbyeRw6
+x+eiqoCdBIAocfg05szpfwk7/OeKHVI6Ev9QzlSnfxN1B5EGYv6QJBXsiW+0Gp9yqgt7MR1uwmR
NC548qOcwXGPWB7g+FUUcOJW4jaLbgWw4WbXbYqohAKQTZyMgpnIPnQ1IexkDwj14DVwj/ZsB6Cb
S4aPQbLStnv20XStOLchLhMWN2Qg7siOyppHqqDqtvUja76VAkJPTB3n3uEIFjPVM1ieR4usZBe2
lwVywS1c/TzYBQ0Dz8/VduzYWsQnpjztmJL4V2HMyK14Sj1Ccr2HvtqC41rOUE5seLHFiTcm/uqh
A02JlovZBChazDl2K6CxHSGh5CFBb80/SQyyuyu0tqfEbMRFwhndgMN2ub8nQtDOQAe4Tnfx5VgI
+IwmZnlikHeKBPZV2sJ0geB4L/696kwH6rxAmbTvSs/og69ieWNv0n7Xk4is/Uylc0F5ZGvorh0k
dpoOxS02SpD7Dsm6WzpEbh0+xwT7pUDaNGqV3mXVD0SvppvABu5B+vyYMZEyud8lvnT0TQbZC15A
NzsgWdv62vZFRhkKzC+LFnv+IMHG6P2Kkf2wigDL1fSe4aaV21Cd+62Ka2xusU2fPG6h1nZFlj2N
+NWiwzUZ8TxqMU5JmWXLN2loMBwGJv4bbBKouw+yg2v0Gg+zFd97tYD4Sq9a0GxHgM02GemvY9yy
W1FkUTZAwRVJK+ecg01eL4Qx9iIjONaiYj6PZZu5Z7H5QNCtDYPtbnCUHE6rua6ZFu61lvKDA/M5
qmb8yDuyjuy3lbPslk6a0iddSK81hx46n96pvsrey5JY28PacJ5i5oDyPrGirISYCSn2xOzZBSxg
IHBhX6FtdmMFhWc/cJXFdwm5ISPxJyu3PYyJtXxw1muYT2OM808DYgn1ng1H+ynrs0LiHobudSrr
IjgKgGrl2az6ekhUU30p/bZydg6DE0VYrrN+KTQpOPsVhx/7YJ0jHYglT+ueVLZ4r+G8yWSG8kJq
mvDHzyaUxXadMgYEp6qBtaELiHA6zihr5WFEJMfeFKzzdD/NGMD3CGvAlLidVRBHsmhoUZGMhrMY
OQ4/tLVdva1dVb57S0XysjuUkmAMcrmXPU7kcDgvqiDAUyotvzCbgo7jhQsfH0fbq2nrnMECp+71
wklnZoIHFCJt1w6oP50qeSnifrGSYiaifN8OgPp3AJvJ+oVMWd5h1clugECJ/tZuRg7u2bD0/iVg
4/g6MTEtCG7X/veYjl+eNmXW9ne+R1fk4PZFvsFe4IgP8asi52OjPbneAL/1zVNfxcjSBbZfd6/o
yINqE+V4w4NJUpBjhYv46qmx+eJskolkyzvqk9hRmmCfTdusz07edXeVtJrobcQrjdIjlOOlbqse
giilLCzpRdELDMN8gZCISBTa4tLjfVlVV/9cRCjwRvlR+YuDfdce+74C+B6sGzPYFvD696VdbYgL
gRPdE65L35ev5kZH6JF8nyIncRSqZGA9IQH0xyOtoyJlQp1Rta21tu8cY0dbwk2hEPeE5T1BcBEO
5XEe/0QMB9gh101pn67ITaIHyCx7lH0AwHGlY1xzMtQzBa+ZSWUDAHgzNsal3yWkZEPb4mw6QHsc
4FrxiyBYdVemajYwVd8x+lYEmRSi+YnSxpyjena+0xxEx1JnER40fMiwHw2gvRJsxxeo3pXLsQks
6CMQBfdrOa6hTEIEjcTczwrw2Zw1ZGshhnUMxZal1EXayi+SPlS/6HVr8UToKmlDQaSt8dljdwrT
EX1IexiNiFYWycyrE5oSsX+xZwOMgFo3gmdoRY2881qCXxNdj7mVWAVHnB33Wp+DjA0MVEPUIzCf
DOXbymn9RW00NC7RNKzNpZeDfQfkuHjRoKmoA6KNUDCvuzKDCL07jgCHYbQWESXmFhCPcOv2y5ol
ZGBwjORYIx/zXhCM0RNUOO7oY4g7IieL4cJ8OgS25tmtvgevL8Z7W2wBEQvztnCmAZo9vc9WBVxh
i/R47CRS8bq3rW9NSEAZikudHykR24mWSN/fIU7d4nOGLrWkZLC24ACjkOQiVYP54tWfFv/atCBx
hu6eCY4DemvxACYQG85kOpKEG7Fu4WeamD1hFR7IN2A7zTCc+MVlD7AnclWaYbRaLkNtBdiqM882
l8l1ZmIn6iqMzwSAlbiaIzujB1GoyLot1DJWh0BrDaWQFc3cLJC0f3p9sFBqY1UdKCWa2T1aW+eS
KAlyoHYf+kHaZwpLcL0TnPcHTdnknHTjChTsTkwRTjhFpL4NCunMPVE1ur6sQdd/8atSfEcO7Mq9
bCdJYEI9OK+ZN+ZPCyR6vbdHW3FmGKtyu8HlObVHlXvBfhzZ1Ekc6VFvbUN3jQlp2nm7JUyj+2zs
kL1J517pJiroIsbLoeEXsqz5VeLTOPsKRzH6LNr1qpHPaEElDSdCyH+O2tKKcvh7VzXyu93N+bcM
cuR2iiydIcIJm+IHPb757OvZEQeQBhuPZjwQRybjcn7BLwSLg4ovLPaaO0PPV7qAvhgHQfLNclvt
/SEYz27piM9DZZsfVTFO41lBRyX8s8Jrf+B97sNjXtAiT5xlIh9rqCotbrr42v6kM6zlHVjIpSND
KJPRsV1G+yddVj/7IoayC78xvN2yW46PPuGBpTM7h6qF7vbcI0oiRm8V6/IzdAG4JkRuxF7iaB/l
asmT6D2agaJkX5GXvCRUc8o/lKGo71S1MABkPly9d7FEbxRssk3q1RdHUPbENEnjjR5k/cA5cjH4
mMHJOOO7wUgvYexjHApltiloStyc+l6KUHcHw1D627JirXjEKgQXzxJLJW6oJeckZM9JR8B4RBTS
aNPBzhuyLDwFcml+9K4KZGL5fTv9IAJrRuGjiU7ZQZte7D16KQ72xIGSlEIfoIrvJJ2rp6wlFoMh
GYKPfcwc5DOAumK7JYxsjk/EQhcJWxQ7gqbV5n9veGDfVObMfWrjtz/FJaiZSzFPzPe94oobzWt/
dhM89nb9aw1MWe3hsTT9IQja0NyURSyl2dMg9zPUSqM+FR3TskSje//Bcbrcks1xrV/sxhyoemtW
kOqQK9ov19SD4t7g8it5ieP+VBRgUG7b0UOztA507Peirjri5uvKchPZbsOzaoki2DVgBIlHkD1h
bB1UljgpCwK5iRJbgRuucCtQPEYeiT4W/MBl52SLxhaLXJo4wWbwLiT1QQUvAEFYOxbsMQnAG3lH
eAoIT21kkyIpO+bf8CJ5u77o0ZBjEjTEh31iANc9IBeZgp2cx6m6mZfeg92LoLs41qSIPeAbC7Md
aXCutSeEcpxT/oHaldiG/4nwMpG+Z1b/VDmD9VkPLFzAyUylE9boLOPc5bKo0VwmFwLgW/WcS4bO
ABgy72zVmpwBnKNeuJ+Vl98XUzOWh2VTkz5yldhutsxpCZ8DXhzygkXXXMUw79U5W1YozbW/0elU
YYXQRc/FjPbX38IwoXlolcyJ0MQnHYPgOTHhSHNucVaAlWNQFBw1xqZ7wu7oNAeYdIt4X51QvQ4s
fV/IQpqLFAvh4DIxmrw76ZLADt90NW+bHCLngiBYVswUFo8I2NGzrdTrhVTnaO5lk0yg2pxTQJz5
P/QZuFa9nK6vE5DvJqndotfHpqmjo5KM5vZQCuv4OCFk5jzVFddgUpWtb6oR3T+ZCjQDVaaWAiCn
yE4agfG4bznlkRoRiREap478G1iEhlGsRcNsB9FcU8gJcD5H3vYZknDQY7RTSxD+5Cg0rNechC7g
xFHr6IIDCw1J1pUM3MDHdjSlyxwtzOrMZcpYKbr2RV3noe555PfIN1koi1CiMqDLPN7Bm4Oo3muH
ULU67reDrLNF7lb+yFPTOEu9h15YybPuanlrC9jwxFvG488VjhixVUtt1Rcqt5q+BX78Q8VKPB+I
KInKU7PQwKG1xhw1kUbr9kEKG6FSx+8MjwINKwlqNUNAhgjFeMv8kEZhu2XurzKvyE7eiSubvx69
rCB8dEK/QBqwOTnFzDid+B8a2PvR2jI7gUXtweYkKHzYAeb2OFOBLUiHeeWKN2uQXdTa23mqhtD+
VrTLNaRt0+vyN+3aVTjzu6QF2zJRGHAUUDuCj/hdCJFXNmc2Z47TLqOppGiqJNMSzBfbKhYMhF3+
A+7Nyqjagc9M58M5rB3Ueeow77KFEbkh2riX2ZjwVHUjQSzLJD/1vLMU8Hn+1bHrIPVVR1QK2Ybq
078rUT4Kt9lscNnxxeFfoUkJP6g46marw4VxCfR33yd/yS3OUoiYuQ6xhbWqmaK0YqVxyvTuLxoS
8VGQiSP4KrUMfIfxMH//4bOZUpnIrzoYy4GrHuYAjVo2+Y4L7zi2iVhjx1qRhzP+Lo9kXuosGcNw
C4+N0J53wN0Aw6FwmxAWct/aAVL3iN4+p2w0choYN8sORXZxw0aXPynd6NdSuNrcO0UJr5h6VVcU
8T0K5tWB+sJAIyTdsBH06MAI9st4kAtRmzuX6Q8TFqY0QTpma9PfQ2SXn6FaX03aA1lZq7WgD9+G
SX8qcGd7hOlMPzz0THs6uu1nVLDzI5OOEZJRuZLRIBfCCXM1CQIU0JaSbSJtLjU3KSyeKFHM8C7L
LIwSG5qaJpTYLd/Natxu21FsW+0Xus5Yw68oSrGXQVf9aIgXfsqdzbMfZ3K8GIWjp1ueZT4u5uj4
6K5YobPuW7ASe7VXnba+IV1BXm7nEoA9GHPd0WWtLTraXpU5h2YZhq9lCNTib5L7j+8LjL3ARYXL
Qxe6Ec7C398XBsj26MNcOPak15wpvXteDT945iXJUsPI4s4DHnoaN9pXO91ed2wNY+3EOOCvhos/
REzXR5D8J/dKq7h6LH//Lj6NZ0YBBDwD1ZwOrPfRrsIbdXZ5FFJvqp1Ew/b5PsbV1yUciOPOGnFo
c3MHUpDZd+MvD7rg+v37S/mHPeX6ZgQ+A3nsTv/xqv/+tST9G5c+5npAEdPfs7Hab7Esp6MPKQY8
66COhGUw7CQjHTLbnHlvQajBe6Eg3ruuhD3v6sb7i3bvozKYL8VryjVyAZXZcE5+/1KT2w+zDTHg
YNV9fhlj2MGcWobyTOa02WkOwOcA+c/fLBHXVeC35RUaBI4SpHJYc6FFftAthmKiiCOa76B6OuzF
qKiCK3+8R9iPtgXzNeM8TvIv1lAXl8FfPvO/gdwateaUh8IGKevEj0Flq9SMFXXbv9+q//btYI2w
7gM144Z9eIAclNkVI1nnwGr/ABFXqV1RNcNd79bz8hdV/h+WTypPP0Rzh+GBJwP5ye93QDLxlt6c
s4FYk/99VoOfYwXeVDotNtj4jbpxKDo3Lfx+u2uv8VhR3QtG5ZlJ/68/W8BQwnuKhNMWMDN+/yZT
OfXat4mXygo9PVe0EWh9FXG8jwbyav/9s/7coiIXVSZxa+7VCf1xm6BROiP1kObgiZ4mgUCrSsYp
SRC7jnWGRbCSX+aI7sNMYfKXz/5DGIpdIL5ecVSaYATEh9ur1ihjBMYzPxf+lbnONCJylwZGoapV
CqjTkn95oFz34/OOsZ/2uov/CwuG/fE1c2YJ7693gBrPZc0dhLZEsOtid+nkNZwvvGJezoQw2gtK
xGoACt863ZFmGu0Gjmf2uY18qqPWnrv/6Mun4NG2qkrtAdLTMq0oTXhqGEt4aUbdmmR1zfGz8KdR
XdC01dbfrC0fryHrvcOAhHwfBOg8NB/EtVO18hQNkmYCuuvvnL1MC2wQLzdbUXsz5IH+OkQDks9m
Y01rhGyRr8V0VsarW5dSINjNHmmRasjtu3m2vG+ryMu/gC7/25e8FkGYJ/kL4fmHBxqxetMwcz/O
XSecw1YX8/bJ7ixBCNy0OuqCE2+e3v/9yWaJ+HCzYRwg+YfjQAHJyio+vNEdPLlGhVN+RCAkhqvO
xukesm6ofjWe1W+ph/YcxUyJCOdpJkHwLZ6jIrrMtGHyh21B93+s5jywv+XRzKlmDdB0PNHlkPdx
g3ppn8c5cOgK6YfztSNzfH0dZDHU6UAxsqZ9r0Y7DUgVIktW2xRVagM5c5d1dDXxC9SR3pOJF9n3
xs7yZT/HWVGmYtVwZ7NKW27OfxZUztsMC3Q7KeXX5pNwUNnu9OATEevDjXBOcRW3R9/COZRcp1Bf
YieLfsKe5qyaOwJeWE7vgy2rnTYrBYfVfHOb3DnaTpiFl9rZEDvihckIb6uwh+BnBhxBheWpB5Sy
Y8CUkl3jyNwBIqCS20wuNrUXEGjPWrJPitnoMaS7We+Dren+WT17aQ9IPUYSL2Q/vMaji+5/GKz5
V981YtcbMrP+4X3gXN2AVG6+0Ax3h/0kCwe0fVFmexZ6b/wfzs5st3FlS9Ov0qh7HnAegK66ICnJ
luRJnn1DONM253nm09fHPF1oi3ZbnRtnA3vnyUwHIxhcsWKtf3gsYs0/90lS03O11bqDkhc6H6zn
5bPBtze8KewZNm8OExkz7La9M5XM6s97ejSKSzOwfpo/Q8suAfIFWNn3aFznamAi82smyoeUyPjA
5GEzvmeA1W6VJK6Mtzg2Qf0KQamjjN5itRBBoMU9wg5rKaLUy2bZ4xKcxPhe9YNuGyYUvhWohqQE
5+K1a9VIM7pY1UD1hhI7uSIIixZzWTMUEamKU6wIRwUzJJ5CExUCBCsOTcCM/I3OtWByRKnNns2B
apttpJ1M1UAvvBc+/SmfD6RAiDb5gI0kCqq4OPtDNMoPcBQhdspTgy2QVIXnaHlP5gr4FB7pYB/p
o6JDXphnCaIyqasFZv0+RB3dnVTyydZLSPOCDc6I6i74oKbflWSZAfYAiBvZAreM/Izbn5Htgrbw
cefRxnJLJRPMoBkawWDnShD+aqIsKmB09khtSVKYpk5cSTk1YhyNJ4dGJ68hyDQVxCYuYbJLk8i/
lkMwxtyecadzBaWP6pWQamPhKHqd3qI0SrVMyoZwZ3axCkq71LX3KcLfkLKyiKtNn3vjFc6btNJy
gJnmFZVI8Ab+JFwPuVG9csfSrfn+P7ID0vqXGk+avOaAIIszIPY6haoOiTOqaWHQhgs6lGU6LLXl
LOVg6ANP9ldRhbO9LsVSvMqaDlSTkGZ3lh6N5xnd2jda9+W5HpshzTc5Rm24UJClOM8U3iA6EQnQ
NugIZuEK3BYmB3P40bTpxyj7UNYsUvEuA2/ZaHUBIAIaImkFFPZth6/gA0WvFt+zphgOopQYSAem
hbQHOSdgD94YZbanPIQsnzEZhnfo5SmwdlFXY4UFgIBNalaT/Iw0MHWLOoSnZVO2YLkz0GFQdyRf
HNyKA3pY6fEw0CJAEKyis+jF10KSBOPZOFBAAC8UydiQ+9wnYUoAB8cezmtYDW0KwXNYPlHImlET
hqfW+6wIxx7vLgNLEMzlshvA0eWTSinCsPNJ0w5hN+iVo2Dvu5tmkrItyime4EZMi94uh7jHbwQ/
xK1pdving7h+SjltM2fEl3BysyLyh/MuMpMnKgfi4HDHVX0cw9IsxY0EdwQYYZihjTIXr76QkfCQ
svA5ieEVnFlpGT7DFYOp4Fl+j91SMhUPfgT8Cm0sYyDy0bPJ2BUJe5sfb973IdYMlN296BE7FthQ
oGmHZDUBsFhPSIFjN53GmLNSMBQ9rNKicALUJkfjTaOmlbXyEl29zgqfQnKmBvmh9nRNdisxm7vw
E5BUZ66YN8giW1JIlVRWfxcxGcmqSyejOJfUZnrq9aB+0jDMwpsN0ST9EcfymK4+yJDIpVAK+Utu
cM4Lup42aT4Wo++g4yqvR4+CkyMNlrYS+D9yxygMcI+BqJW/9UCjgTlgBaG4YJONmz4eCD9Z0Hgv
aUpH1GlRgiH8IEp9BapIA8o/RtP9hIBSag9qJd8iGoMSsN5Buj5HkGmGDVvQQpxJq3J3COjVUCSQ
BRmiuSpkeLiIRrKjoj88RAM9KeL4MAQH/ITit6qfcB0T8zI40zOEDglYQouH3+BJ2qNE9Rot7wox
li00dwH6mu5zHNHDeJTiDDJ0B2wqX9FQ0l1xpKCOiPxQPFZFIHduZWaAfwlT9PRUpN+QURgtdbou
M9FfCxb4EGeaRAzMxwYBTBu8rCSuhUJJSbuptcqbpINN1SuDqa8DtQl0XDYlzHuDWs7fIRbVwA5w
AZeAGNJ5BtSQ6CbIL2MFU2SLafps5eu1EHAmORzmSmFe/jZpdYkU1mSld/RxwPuw03EzvytqUxmA
tbaddD3Ik6nfezpbz4FiyaGGYg4VBKvzUO7WaHO7UeT5BzmCMwHRths2FdlDTSCHETObqkWsSEOB
ySjwG7xO6K5cWjUwC5elbV+UMRa8xI59oTPWIVGCv9NLFlJjvpCsKmOAgicOslhzmpb4tXR4voS7
IFWle6kfrfSc4ig0G4qize8YOEwGxL30xBtTxNHIaNFPcYF8BEixc3ZmNlbHj40W4oYZZGCG1pIR
AKofTfSGgBHGM5DeSmlRJL5/iInKv4HYRiGLqKj6pq+ByoOSzML1GA7tgxGI3m9NmqzhzOOVroI4
LV5jUuBpXYZp/m74Jliqii8zdQp8WwSQ4XmKqQcUzozgFHPL7/vQEOmpc3YBd9eayengzyHC3JfD
zsCQgZ6bNHX9mYCTTOQ0pPXk+egmXcoJqij3qKJ6dMiEoTTWTZvrt00cpXiyYnuOdLiu1Px9XBDv
jWns8aaJrGnf5TEyiGiuZOeYtqq4D6KSuamazAc8mGv6vvCQ7HNEE1z52ptUqGlDaMKoMgcZhKkQ
NREKqEUzTjdwpgq03epKxYw0HFRsWuN0pJupWxG2D+jVvQ2VX5r2GBayuomG2KjY5zWl00k0gNA1
JvvA8otbKY1kH9RPW993xZhMZIya6qTyfPdFVjwIHX8saDqmUTMIK5WiQIbrVjmUa3YKX5CvJMMO
7fix21M0L1/REQLgLQ1ip10JtO56xwxH6XICt0TomaRicLNMCoN91mRtZeP66L1oGOi+l4QTze76
SMt32djJ13COKKPDMW1iHRMWJRvcqCiHaGuGKCq6cUqw3iM/UBSzkmRUrDgPQnUl95KKuz24CxN4
UjesrIagdSHQ6bwYlK5BaroONf1WzX1ccKQAzcStmfGS3LleRrM+MLvUUUTwO2s5qjQ8W8RpdK1Y
VEE7RLn5JPhDIBKcaDTbGfob5lngxwFEyzGcBNINNFfQsAdEmdkGRXHrMvC4R7hYq0+mM/RxOV3F
mj7kmG55rbkiq26mMxJ0D0fJIG+hV8Owl9xIpoe8ApaGg2s3JCSKvggn4AmjWZrsSZeXEseWIChu
LavNBcq9QrrFUCF8ncRWpsDVluFvT+ddO5AY2mafS6ARd2WqJPoVyjJ691FrXtetYtDS3XkWQRMR
olDVNmRUNVEfHNHQ2iMd9nRFamM9S4GanQ1BKJo2P0WFSlKjLXId1oFJobeTM3GF8SR/OhIESESq
FjX+PlR9Kzokeo/ppk706s57M/GDOwPO28w6KxR/FcaRmF6FE137ixRRzmQNCN/vn6TOL/AhrUcz
yICaorBiJIHXbWiV5P4hQYUYFHbZKVJLaV2vx7WOj2kEkGtITBpggTRbI9cWRrM65sU9eGmhv0YG
s+KynkT5DeRE0MJYKJe9o/R0CPAHphL0qAZqfgPGDErxFNCAJb0M0ydx9EPrlDGBtixz6aKC5DLF
p1ngaPZJOb4e+4Ic5iJAyY0niRDBcnhsO6ze5AsNEyVjX+jkR7uJ5mR8SbnEkzZoxUQGRnIQ+tzY
AG5nWxzFmCGGotXtoWaCtoPtVEm7rsBZxBnxkyPNqmpqfEJca5cgAZNprStmXZ73MrUuG2tzMTiT
6wJB+hCqga1PNelBMchhdZECxze2sUoRbBtJsezttQkkiFv3ABHsSe1R8guBkMgA4hT8auiUzt6x
fd8pe2ji5C6Ino7P/hSJ0VVeZSCPhnqcdgUmq/qObaQql3ID5QZTRFHf+9QhEkfl5U3rHCsu+AZt
p98TL0G3cEho/TW5fjA44Gzg8FdINm1+rh3MCuZHdVGdWqw4SwsgPkfvZlmCGzFQABgziJi7gbZE
Dc8qQhuADoIovmiQPCslKjVOSYbYIdERKALUtT83ei9sk504mD3slFKsuhN14i97ReJ5DFW3ZtFC
TV/qsiBIJCIT7o+bCZ9Ct2n8AgmlmFKOP2sqnaguLQsoVARlauSkZRKVQXwNjjdmQd4jovo9oh8F
vBgMrr8VwkJ8tCyp3pt62z1rZA0nqp9fuPTzqKw4+lE67SsuJMej+nC1ZNze0B4X4geq5uG267GW
kMEuhq4YgXr3I9PcRRJqCwk44ANaA+mJZZ7LZp/r4lTEOaaYNCJvVOWtRVnNNHvYo+CuNwEJc44R
ISpfO7Fvu95BEa+cdiVSQtkhKNXqLbV88QqNjaZe/7wL/xTvjp5CnuVq4LLTl9PZi4uVQKgjyyUJ
3PDYI4NLI6erfolV0U9vlVb23QEUg2w4FXUfbeZMNR8yV4ZwnSDe01w0US0lF4nay8J1nFl5/dE3
RQIpNNQNf6eKQ9lu9NGK6HFYDYogXTEl+IAXxsApEwBPUQOdk0GoxnYVl6AkHKGREnE3DSb4yqEM
8n5dqKLunUWIG6X3wPHV/AncsClfmlELEF8LvNY/oyNVIISgI1d0lhhtrzoxxnrtus0tNYFSDAMN
8yo1E3sIpFr+SB92lFZtK6dvUAlx+Owr0GROgZDUHRVQiXsZKhrJLsYMWPvrQiVFF4BbkmnoioVu
zPHWy/xQAw/jtxuwmfklsicvBZTV3gYkIbpFOJySo15uM7RyaEahnGMiUYPG3KL9YvERJ/04tpto
jLuHGo8Nh6Q8OvRB065piXmtY2X9E8pK7QWlh1NKCd8NTyBBTo8jiHL4YrqtqdPGwJ8S0/cevF6b
C4i61Kpa3fdqUD/wlfsfSZMDFczDei8owsfPG3w5/twWJM5CX2AhaALMUfiTaBA1+rGqoAduCPu5
acNZJJpzNT4H79es0K0pV5OZdzP8FBYJ1/zS/fkBvvQCcWqBpU+FWEEbRzP+2Fd9egIRDO1oxD3M
MmSd3QFgzNrL8aHUSjl8iMCB7DUMj7ctdlF2zrXvCjV5vBWLuXXejqGTi0V+duKZvnz29J7oeZko
X+JXyUm2WJZmKmajvlFaW7WJzlMP00zYNlkkCQ/NmKILYHodzEhglKXjK9aUrVqDlP2yopBLSMzQ
Cn0YcKiozkG1jeIG8I5U2mpHNe4NbnX9YEKb989Gj0rmqs8EHLSxeQDsOQzaU9Fqps6lyigfhbpK
cHOMAAAnCOWWaz8VJ+9MlaEW2G0pz77rcgY2A50MAC+pN3Jp8alHr5LQK4ANtnFn7KBr9NmWspym
3vRKNBTrREVd9tZsdL885z6EGblV5YGKb53SC3YjROY+Rv9QdWleao9yOVUJON9yqEhBWi97LiQD
e4yxUVtKMAh4VOscYzbYXlDhqN1g9sMFqGk0IBeS3ETXIzcoY8u9nB4zwtNTtBqHqGqvdLnKKG1n
ZXVQo0Ik0wOdM57rCAHpD62EbpYvRArYKeAZ+r3Pi3rou1x5rQWtLXb1QF1whbGmGoCAlb1gnU10
NABI18ByAzmfpnUCuiy87Juqp3JTT+ad2qmj5sSFPx1qAmnm5IiI6G5E0hqsU0+g3GtoaR9SaGgt
OMQRNAWwDPSfaM1Z3aXWRVbuItNAHoI+ZLXiLUyeC8dwjNe1ZravReJjZ94gubIdJB9MbBtE9bod
MCx2uF4whaANdABMPXqd9OTV2ra8VBJWNbLy4VUXIXGzzcWUbY7hr945hl/k/W/0TgHv22wAtJlR
W21mb/MB5Pfer6y5sCLVAmP5erIBvmqO10Vci4UdCkb9RK2AGxrIF4BwdSwHw5VfW6V+kNo82YJl
kgCOmzomxRhPtxswT7m09qTYDzaZMEjaDiYgkw4RiQtxlk29J6juaKBbsalWSDKgRpVWkveuBg18
qGTswYv1qDZu62Qw6u0oVCCZBD3rH9K4bg2bFoXYnkhalh0uBA65kGmz+c1snqIs2vconhdiEE4+
6lqI4/mDVd1MFS4vBPfpPGOj/WXrdB6PqDmLevE+JGORn3BLattOZjwlFZRb9It/o+MD7BTAya9A
q/pfP8ekL31TxkMq27QwjgAqgAbrcaQ2BKtIEImBDWdo8GaMargKfGtdwYN8jlKUZRC16vCWtLrc
tsJelezGkocN7W3zWdb919gQMyo3uur2k4HELNrRkelkXh96rgVQzuF0yPdx0WX7AFo0fNNQffx5
DstO9zwFZiDjomjw3+IiqlI48II2RnXPH5B9gWwgrQ14Ua5uTDQDfBlBNJH69L6FlbD5eeiF9Ryt
ZgxCwNQjv0YehxbbogGa5y2wyNbT11kI4wb0YoxAbt1nMMg8UWutS4oB8m2o1/K0rnUfdIXQR9PT
0JQa1quNiXAwJyjCTjW1H3h6SiufUfyA2YD61vRbT3TvxQfg0NwCZoV9DbnHCtam1oJk9jEXvyhC
w0I0h7LoKY/ZLzuf3hQrC0yDACQpyxxVyDrPz/KugJs8Rq5OGfLDj1BzlSRopsDQhejEma3Mao2f
s+LZ+2WWsAeCxvWA/OF4L+JNCy0m98tNP4o0Yzwfsxms2tGog3fJMaBWfbgzqJKlG9mvdNmOyKIV
F/qP0q7EJoxHfGNF2CVoc1i0G/UqfcjqRG1o+YcwBigTwEI2AgWG0QRQ6kFI2+Hel8vQPwe7Qw8p
zAMnoVgjYm6mpZRS1Kg5jwFN/C4oWqz6+UZO7K0f/myjvzIiuyres9umen9vLl6LpR/Z/JN+5wWO
Ujhf1//157f999x9bV6PfkGfir7mTftejYf3uk2a//rf/9YEn//k/+9v/q/3Pz/lbize//M/fudt
1sw/zQ/z7Mg2bM5u/t9OYw/v2fvUvif09v/9487f/vM/UDz+H6sxQbP+ZYrohqGZyHcjY/TxP15j
gqH8a/Y9UdD0NTTUyS1+K8urJsAYWPuXzjZBORmjGxEReT64Gr1Hfkv8l47a/qwDLPKXdPAIxt+4
jS3EFTVSR1AsM4aFaEw2qc3fx+cMEoUDxE5Hz324muzUfnsJ7evQvvLty8C+vH7f3G8/nt62t58W
6frfm/2zr656/A18HXWRuU+p56ExBGjzpbQfbnL7Duyz/cQvfr3vwcfPv37frJ4fXy93D5f71/uP
2/vd201vn3qOo0/x62Ms4pqYyghJ4BWNLNaDJP6qgpuf52kdR5evAyzOHXlQG1mb55nbTw839Ovt
l4enh92vd7TH7Cf+eUntyb77dXU4v3q5O/ft84N9fX44nO8vD4e9c7nabw7nm8NhO//Xartd7V5u
L/fO9nbrPN9eOre3u6sbZ/uxu73c3ri73ceJ5/8jrfl/Y9WX59cXsYp7F9pYLc9/8XLxdLM9u3i5
etk9PW02d7uLJ99e7Q/71Wa7Xx0OV4er9dX8iNub25vd7epye3ZiLee1+ulZFpfNPMzjolb+rOWv
eduwlr9+3b1f+/YdlxuW8fB+F7KWmNHzn9Ck7cPm/e6d5b0b5t38yJ98LOzr58D+eH2+/Hh7fr0J
7O3rDbvr+fqD3XVz+/Hw8QZJif893Hw8lHwQTzf7/fPr2+7jNrBv3k6s7wLi83V9F4e6GjeyTsD2
XHd94Z5duPO/17a9Ol+vN47t2CuHX9hn7tmpQ2herJ8Wc5HwFX7OZXGuRzJDtuHN28fu1xUgcvsX
MdI+XLJWmb1/3j68Xr9enniT81f109jEvc8hp+lh+Jkjkxb0s1J/DAEoxdchziVN0dq5+O9T598B
/5tYs3An+vcaA84js8OMA2GsxRqD7oQ9F0eeSx//Iuz3ba2QfPR2p36URrqCkPsyDa8hmhRZdwAi
qkLW6lS0Vl7H+L4f7vz2zlfCUxL5c+1ruQhAZEBqko9SR1js5hg4iWgA0CAy3P3KiX6H0P716/p1
f/36fH35divaD2+nPudFafL/LMWnQRdLMQVVaeodg9YiF1Xt0TBGhCZ2w3hrck/DP9jNaP2eqhJ9
mSrQNhNvTIk2AUeauQiCaBO3vkCl281Lv3YNKQSoid6bDwSkm37/HCWWY81QwhlRCEySwhRqwcd7
q+q4rOZA8qGXGN1F3Y/Ka6f28oHee3r9D4biGs/5PCunLmuseajM7YrIxJG8mW61yafJij4znZpk
Su9/Hmt+7M+7ZZ4WtXwWEit6rN/maX86pQ3Sl1atDMNVm1xDSFbzVqZuJSc25Xej6Hwn4NMVEosl
urSrKjoBGHG7ltYi5NgbxiYzJsv9eS5fduE8Gd0k9VFnkVBw7MeTKRAEiGm2GK5cDzMkQVEe+ymh
QJthY78NQQQVqOs2IGFiU4OMbFq/o0zDbu/n5/h2tnjRY8bBvZAc7fgxEMYqIZiMEOmECSleC7Hx
vp5OuUl8GcVE3mcWHgQlrAPWWmQ6sCMrJJVQCWvrKkSKepIxGiuCEze0r6NQhOVmS8tLw29mWXLz
+6jr0UIboKmIKH1ZGaCtwPJPvLkvHxc0H3pzBtVlruzKH4eKT7tQr3WgWZ1O/xucxTYoAZq1jRK4
kg+//eeXs7ixa2Slx2MtgoZlJVbKvW1wxwpCXhAfUky6y7o5Q+btPDLqVSKkj7nZ0Dw1HH8qzthn
K6EElzFgHqj3Z1DFVtowvSpc2qlXriMFARRFke6H6G8DwfyoCvSouRDLPXbxqKLkKVEv86hKFiHy
ZipPYOcEO4yqU5SU714zTi6qCGaE8uqyoRU3ZpoouTK4HjoxF7GGmwo+jYbz89ovk9Z56dmsXAiY
C9YO81N8es05XjHVUKqDG5qIEOtR2K+TvpMvoU51VLoC7fzn8b68a+oy3HGAEGOOa9CnW3yJYSOI
nB0oxEj76lq7ah+yC4DAb+rlQF3msdpFD+P1dBm8Th/htbVFiNntT6QkC81lblKLR1jMuR8AeyU9
j5A/KLfiwbhSL1Er2vhb5abH5/PabG3hXryOcFw5r8+UK+VOPRF8l6u+fIJFVOwCRQUzBpjIp7YC
Sues8lHp0PptDj7n5wVfbiM0chWFag69k7k+v1S0FiLYow3EIUjt6E5IqCvcomYrPp0Y5ZthgBjy
kcIDMYj0izX1CwXYG+ghFHXSc7MsehcJniegQJEN9sfOKolu/jYo7hWp3wwNQqPWvZECTCs8OvEm
ttfgX6zyCdGfFpqwFOwSyNupWrspcn45kpHYTZgWIL3o1QpG5IZ/Nf2zJD0PiLB4YA9H2szim8wL
FIVHQwErpjcrowdzGb7lTfHCCbrWKhoSJybO9/H5sGZ5dQgpkH4kGVGRpfdbDj8dTBDTTSHA/hpi
X33Bp2r114OQU0H1IR4DtdLmJPvTRxpJetvI8tgDCUzFdVd1NzR6h+0/GYTzmmqtPlcbjgcZUBBH
P6/uARYhGUXBOrMTypv/YCqs1x9nEwqb+iIVRi8WPrAc9dhi1coeZQsKXGNrnogy80G7eCvY5epE
GBAICgSa47koPQPjPtK7A2K+Ntxh69ZSIgzoyqnd5D5eA1jbyicIasurDlth5uiprJ/IN7CExiAY
lydpwlboajPfGlX1WmayAsI0EQS0EpG6RXQqiN3Ea6W/34UMTdZNG24uNC7enUZlPcNxj1XVEG1u
KhQLx16XTwTOb75xk1iigpOYfTmXRoOKOYbiVNE6iVPfWEda0m4lTt0TQA5pGRzndUSn0aASzVwo
4B+/PCHJ4bHXae9GdO+gABeYP+Ngdd31o7lFTMG0g3hIqT3PuHwwF6u6z9EWGZIzXP6wnx9hEEVJ
elf0BgQ46UTbfR7909bSqevNCQAmnFTqqCQvEoAM6aiMZnvqGpBmfodoLGxSdlVut1qgvP7VJzmP
BQRhrheym1S+meOV6Dj4PSWWkCRoQunGQzPzLpzS4kQK8Cdh/DQl+kBUGXVIdZgOUf03Fl+LL7cD
iglm50pK7cuoOlXZL22QiqsqzOfoGnsH6B7Z2cSNm1KB5Nc39ZBqlSPqsAgcYZKz3z9PfLHI8xNZ
kBuJreTrPNVi4lho6oUpYQ1v9K16lo6KgTq8EayTFoXLvx+KthT1Ap3yKyX64zUOJKtv/aZp3Vbw
0fgw83y4iVRoL2di7uFf9fNo84MfLzWRlY6OZLHDuYkswh+qq34hqV0LDNZEKN2DwNOEYwyiusgc
r8jCPaDHs2CQD4UIX+Dnwb+s6mwoNpP8sbeF7b+8WDaVV5mtiKiGlSIz6xhqwrlaGV0ib1Alrk6B
o758x8QJLJf5Vrj6MegiJYAEoivJKBbuGJVXsKqfCqUfbM8YX5DQP+VD8SX4SoRedAugGHJKgpA4
fo0CPJcBKeXY9SKjWYmj0F1k7dSe603dHWqEKzige8hqkW+uf17VL2fNn5HnjI7l5UtajJwIVttV
9dyxGo3CBuC7ryAeOVMRvFTIyGTQkk68xy9xmBG5ghjSLDUxtzmP5xpCrqBToBPoy0oEbOQn6D/l
ifvzvBavj+BDPCCp4ROkcQu27XgUZEylpDGmws0lQFP71AyT+qCn+qA4A0LnJlJbQ1ycOEMXU/sT
8aS5USJjxahSADkeFHGuRitQaHCRZYk3E7iG10pRghOjLD4EyhAirU0wNCrGVkSY+fc/5VMhWop6
PhHDtQKzKXTKZmkGcSySdVuV9Ylcf3njmUejFsCxyTsRmdLidc061ViuIqUbGjB+zw047DRXAcOE
cJ60RL0RxxCzDHDqVIg3sYSqgF30VfY8FaaAR5EGlQUxyywHVxgaRvCSVkn1S/DjLHo3M6G6QJsl
62EqhE0fIPcgQ7QZZn25XTfJten6UWzd/Lw3vrwmpgR1htqRSj9JWqY6ZW+FyFMzJWWKLCdPxAzE
fe6dyDe+7ECFz5mbL3RhuuBwvo9fE4C/sgMRkbiWVcpouarNgC0F1xjTacRSeEGyttb+LgvmZdH8
JjLDaqdF/GVmjWCicKeBoaYwV676yBptLURp5uf1W2C5gGAyzMwGkWXmR0VhccChr9l6neWnbokG
qp2ZgY86NFpWYldOW6k3i9syQY4RQoO/rtshWNFXh9IplcPGKGv/bLJG6fHnZ/r6TueMmdQfsghh
zFy0f3DyVsM0Qv/IQpTnLIyw24a6p5yY+bejkDuCH58PIlk5fqfDANEgRRrXhasQoiMaBNd9hCb7
38+FIDKXNHD646g9HkVAUw9eLmyTIpSnHXrA7UYOpewf7BVOUTAt5E6A4hcfdhzkGgoYVkKu3UVr
c+hldGaFU8IS360YUcOi3MRAgJSP5zIJ3ViSeSV801LykStiv6r9MjgpwsOP+ZSZ/NmRAE1U3gxV
IC6Zx8Nw1tRgZhkmqXMBZgUym1k4la7UBM2G6lx8boTxqRvF10AsEX9J8KgvSkxtsYJoL/t5yDnj
mqYHDScexDMV4xVniqr07m+3xB/RCPxBZ5EOdvnx/GJNqzXZwh6DmirXIymDkBpNSVy4P4/zdUrs
BZ1PmoRUBZa9OMH6esRmC3l5N/Nj/anoSZxLu0YTVl9ZWiMr7z8Pt8g+eG2IUZDxcMfVuPwtp5VI
KL1wgWC4vDO2qD0OGmYUo5XZReap6On38ZnIq9387bBzAINNT0eEkrc4h+5PJ2iEEpMijIng6GJW
9hDfaqHcaKWQo3pfjfCgiVkwW9K0OlF/XSTQzJeBqXmjuqhQb1r6Qw6V1DWDGAhEyt5DoxZzMJQj
o800jKPjI8q3EdDnuywlJXLFNOtPzPvrkUSdR5RIHiiUiBzpx/MG21ENCXAax4CE2WFChD3sGt5q
1NnIB1EWLmSzk05sqXlrHn+aDArsGIoBehTWUu3FhLmYqigpO55mCiusD0u7R+/mxChfNy6jzPtJ
QkYeBsUiMlvw9WrqdZ4zwP3u9xWSqardBABGXNQWzfrEQfBlOHIvyBpcoBmLJt4irPntoGqtOeHw
0E/ipk2jh0QR1TO5RMb45736ZfnYJ7NKDmVJ2mr4ZR6/M9x0WpDbnumITQDQbKIrA2KzP7F8Xz7E
eRR6XWxMElgOt+NRfOQfcgGvJqfry+wg4034gqRB9yyFKr6jvjVmNgAf/e7nuX1ZRUblhPtzneOL
WK4ifUlE4Ft5Vqsdsm2mQySrO2wx+6ry1z8PNU/gaBeyeHzo7D9uOnjbz8v86ZPXYa+ok5ojMyYb
1QPMuaG70dtEQFs7Ak/mX3ALNNQNikB+ilhnN2XDibT9mxfJHQ+ii8nFEibAIuiIGA13U4vHMVSU
+qk2K2tXNmYWntiZp4aZ3/SnicZhp8CMRG5T8LMeTyG18KEV1umJUPLNq6MQALKLmgtVnuVVp5nq
ATOKRnMGLg4fSqrhQhyM1mFQ4Wv//Oq+RC3qR5SOUSGaky7pTzb6aUZ+qyYBARowt1V5PsDoRHlp
cqW58cI60lETJnz9POJ3k5vLd3QCeOlfcI9JrVY0F7EmU3qyIgjq2YB4Xdo8oD2rvv481nfvi1ii
zfhiLo5LVNsIrzLNzVRzAtwLthi35Rcyxinuz6N8NyNCL1QHiZyPHOJ4V0SoTacChV8nzcW4XAkq
GswrnzI8ajSSb5yq6H59ZezzmdJGNEEbaClDVKoImJtZqTqJXq2kOmvXvQlWXC3UgzIg0/Hz5L4G
L0ab+VuEWG4lfwQaP20QNcVrb/IL1aE7p6KIrYz3fVKUB5ir07k+jcKjgn7o4edBv64og3IVwmYa
vXJrWXZMud132WioHOU44SKLMNW9bWBohxrMJCAg8/fDQeLhIsm60nxc3CYHtQK2QWoIGUbvdlEs
146XDdKVkarp6h8MNVf3AMBQwV4uJ/KlWYDDCntFKMXR7bRSfR5LQSvWZSsLJ27JX7c/x/anwebf
//TupBCfBrUZVcfvO1hucoYaeFb+fbQiCoFl5trG5mdPHo9CBjLKo9ypTpsaRuJETWWgBWyYe6Uy
teYfrB9KoDI0J5lC+x+k5acpTWECQKNl/QLF09Zqk4gryMbCXkYL5kQU/uY7U+Z25cyqolS57HpN
qGNHcsRQktHWN+hpm+5kxuK2DZMRs5Is/eszbG4eiDOBDIz7F5okpAOYODkmQqg5GXddilmUZaT5
iWD1zZ7gS4YSrEhomH05W4RAbtF8wR8FpRLJ2w+Bb6SbUBzE6MTJ8u1AaNeQFlBV/tI6qCULwk0U
qw5q2dFVhgHuedpG0d+WmzQWjc4asBf6T5TSjjffEDRybhlMB1HlAdvADM/QfhpP7Lrv5kJewYV+
7m59kTIUsecd6D2rjlrUdbcbDBNBV1D2wolxvgm2vBY2HbF2xgstMsVKwcC9mSLVydp2G2VIRuI7
hKbPDPnCkZhSmlS6fx2QGFLhCjH3rcSldKYVBQgKjAxZIOiwEjKPDpkq3IWZcAq1MseB4yxxzoJR
BjUtunMcJsevKgi8aAgpXzu+UKg4x1jaKLhNq87c+9oMn3+e13ev7PNoi40BLHCK+kFVHE0wc/pE
cXgYUVNb/4NRqLzMWZoo8u/jOYmVDmF5RBRHwt8Mp/uk3iXQfU+cT9/MZd4POpVpGn5weo9HkaIG
XbHGwyogGZNV0/U4u5i6dOKD/SbeMQo4EATbZPSWF9cuFA/KRkK93YGzP56rUtG6KExPD56SaxdB
3WVXf712VAnIYHTgJzNb+XhWmR7rfVTNsxJG4wo3ocDNzSH9+zOQ3Q1TQqMzbSj6POtPB0aLplsA
ep19MBjyOZSlGmtomI1/PxcwxRCj5urDl05PhKn26HXsA6SH6gvsEWV0LcLgxIp98wUhHU6TmcUi
JVvC8LHUNDyan4qTSFN0j/GP2W4q1BiD+wSlL+HErvtuP3webfF+iKdTDZ99Jsz7xhvnY7HCxhCk
cFkDyJKzujuxiF+vkcRxkggKGihDkG8dvyq5Nao8RxPSKcxYcPFUx2MhRW3bivp8ZcWlVa/KdMiR
wor6Rv770Iv5OP0Etj7tumV0ivtaMMuI2RpVb3jrSfP/m7rzWJIbybbtr9wfQBu0mLwBRKQmk2Qm
RU5gFElo5XA4xNe/BVZdu4xg3gyrsjd5o+42NokA4HBxzt5rA1MDpUIGpJMbznhJFUYPQs3riS/5
54MHldCOS8YqbXonD5oBhQ9VmJC1sGH9XKS5bKSPFv9QxeMyPdE3oyTI7EsH3TmZRbpMCSLqV5JA
VkOLkSqoePRT69/czG9XOXmJ5FjmlVtse3xJN11TyEkvC7/1zlzlpS9hRxzorJRsYpyTR9anmdAQ
tqAV1lqCqPVt9Gxku4P+jMQDkd7rL+iFZdlGtKvj88Qcy2R1PDALVXvOkHE1Z7GCyOVozpqs5oDs
y76MhRu8VbOenWkOMhXu/+7Rirl7PLHR4wGjnAlk4fi6knOPuRFhiPRgkA/wfof5UlqFvEVabo2x
2TsAOFtz1L5YbVffATmc0WisvZ802lZ6Bzzswgu9Thbvs9JaidsAYYvxgSj7aBIO5NbJypoPVU8o
VegSJDJG4GusGnp3BW9eDXb+IWVP6oSwpbobsjeg7mV+ppNCAZAAYYu2mI/m4IxfGqBzRWRkfQ8C
VnbmIfM2jKI7jPO7zV++q3qbSL/KIscrrH2P1Cg76yu0eJMn1SFPu/WhUcq4Evmu9u2crLvWS917
BsxoXLWNlcqLakhLMibWDF2NBbQLdJ1TAoACyRtlw0zEN+CHLJGD7n7rSGhV4QSRaiRmqOpux14M
QwjYViOSWXjmEJZlmX2B9MY6B7uPexr10rpZXX2tr2d4VnRllQLO2a9l96kC80/Ka5lOD7Rcqi+T
kkDnGk7+mG41w3hPKjsJMtVKJQMSpFF8hjs9biE1+m49GNsy/sgMrStDh9SBhwB0K9xNsnk/CW1r
36GuB0rZFJr9oID3f1rGWhY3U++SS1YqT4lwGJGdkP70i7JKDEtkpnKBzN8P2r0zbuXnzKCOCH+2
86dkcMlVibzSgdmnkQdGUlmjzXcbpMHhwpNZ2mNOsGaA7EtWEQOw9dDhzF4soZ/b1pxkxOJ9WQ03
/2Jpg0bo5riYzpVGlD3eeJS/zyM+hFuqzTw0IoS6O90BaxCm+pbdatksweKXnv+11G3KEVXGCSOS
dHhYt8bCq0Jp1/Kb18+gSRtAep+UWMXXeR2duzqV7hPhsC7hSorEOnDd3nBfmdNshk0AoZFUVDm+
z1JtziLTTocyMskaW5LN9YDYdT1k8dhbVeMnauytK5JacvaY1KhRkeoWhbus4mKAdn3rCmhG860y
l/o+gIfwY8rr4FNeT+USbYgNbrJeNE9Gb4+f0JBpj8Vg2N+p+nlemG6dv/Mi5wFqpqf0KwLsqTG5
BVSExCaMG6GpNVlL1OZKfyuDjVjzkfPYg4+73Am7NpD3oyp6L6J2BY2RFFXoX33u1jcWA+gnbFxs
SkumjXoIsr/jbZF68kFxAnpQa7B+1nx953OP0zqF9boQJFPbvpwj8NBmYq6l0xzYeWXloaOG1PMQ
8+1zzYo7H9ZNGy/Y3hG2ouzKaynCTT0Bura9fWxqNdxk9GuKRLN6+8fqqa6MPGPxqks3UEMiLAJT
IkERxaZqna5L6EJNeK/lAWm3Og1biKfa5hwAr2t3Q1e7T1oLZu+Kk1N7o6dFX8RsleW7wifC/DCm
MiP8aSBtDckY+b1LrU/VQUPXDlkNEFy9UzFIuvKU8wyLcnnvDi2uc79UwgwFj2AMbezSe+jqVj9o
g59/1JRtvzXnkRySbG2ArfiykW5EoLL/tEG/eQMj0O0o2RKrlKBt65wDzIXmWlnLAkR3hKiZFBbA
ytgilYv0cDcV4Lw68oZig3YdxhsKAjw7wte+URYjSjsvt+Uji5DrXUzjqkgxNLR2IRzRdCComgS7
Hha/Ku+Bjvl6PE+O8zAZatzi3lpzggSlmN4A/2gWXsjYVlFvehlsIZJwqtDmozeiud/Q1s3NYACW
H6S48fQ8+1FIB6A+FDn5ZRrH8X4jXO9d17bak0mr6+fmlgOzxlJP9LiNBrjiGpBvq9ejWKPCTtvn
gnxnKyR0tc7fDjrOLJRC6/qhbHY0iwRP+72fi+Znz9BaY+iitrok5rElRTl3A+5bqo+mnMbrzNHM
OizHpXywh9H9SiVtKA4gsec36F6Nn4ShtG+JI3aWxF/X7iuh48oLp2q0vgVN1y+XE32dPqwAjz3l
9TDryLoD7wK8ge2STT10zTUh7tN3uKLAOvpNW76h0l/0Q8DzvnPKLoAnbDeMWhdn38EF7KnDMhP8
mwa4WhX6WjBXF8Dn1DsCU7R36Om0r6AQ5zd71+cJ9rJijSCf4WNLQNyEBK4AMGe6W24dlmJBgZA7
C4ocextQiRF5ZF9bbTN9p9ggH+ZlYrC5fqs+6EVpf89zixVhmWexU66N4WvmqpWpsUxZSRyDrHK2
LXAmNH8E0Kv0yTEiujTpx2HTgxYsVVuwDl9IWTXvLF2mTUJQsNXG/VL3RE2WQXUv7FH+UFabXi2L
HL/npIjV0dTy4hhvDN6wF6Z8YGFzvwXkGU9M38byMQPd8KUHwi0OFitRCxCFzaa2CPcpqKtaHbKq
FyS2T3bPjhcq+pNRFYB0F013CWm3CVRAe1vfQsuGI557syHDtZsFT8ebR5/iX1U9VpvPfBNIEiJR
89l2GuoDM19kwoH5WOeLN0d9yi8NnS2t8oNDqBCvVGzZcD3n6+CE+tIDR14p9piHzc06UhC9zVbh
VhlcNSgUOG/b7QnTZn53Pqb+5qyXrjZNH0wNG0sCCbMjbw5vCXhcF7pCmM5pZsG5G9WTRfBEw8xB
SvnFsDZgUG21BB2Tru1/GkkPYhhkeSDiqVXcgI1fi8C3QjUSAmTW6UDFg+lxqTbvx4iiT8RaxmGM
xzIGxGSWs/+9nlvz0zAs3o2t1vKJ3q94q43Z9n0BxPZdy41MRHT+oIvgvoSAyLpf3g2tBiAL7mel
hWLN8zepXbAFInOvWAHZAxc8mIVb6hhX++qBKM9Fj5XQeic0jZmoZs3utG+TrM1vvTSg6Y4VwbU8
+MVn0qntTzoON3KAZJ2uF26lZsbhmKWYeepqofSSsq/044INX8ndzkoW382gsr0wWIZKO1Sq67ov
AYXQIuZbQPRXok3tg1AnkqC5cjpoP/dVVtMLTvG2lTdNbqyQft2OAWKvfurekBTQfUThuVVxRRFI
JKOs+GiMDf3YrUcQUXq5qM2d4nnt4Geh3rE8BH6t9alUjj4dtJ0ZHwsyfrP7GbCwHeF+q+eB9IEi
qC4UOgc7XmYsIOzQmEo9+i5j7VzTrh+58Rpc4800ZkVTUEmby3yKCm3qg/eEaAMMsmfZep+Jj8se
vGoRc4RIQVRZ3PXCza6opGrbR0KUB/etRNm2XfXtsNXXXlvjgqqKiR1GVFAXqG+02u3IJpg6mV/A
zV+rd7mVq+us1OCIZETJ6deK/bZ57TROJX/YORtNIv+EVtUA7B2dzFjYviu1P1muFzMhDvhfkKIF
aaLpBUEtuYI0eW0D998hlBtQ00vkTANQIrJ81+AaqXYz3gpjZfPHlGJPH2r2ONPNovLVfmdJ1kod
bnNtCiIGMasd1i6bg8etIW0vmh3lB5cz0wRtJLY9O1HEC8oPHXnIzaM/mxVvlaJRlX3yiIXVQ0lk
q/65bJcRqpPdTnXBAupwbOD/6fhXoz2QLE3emyQKNENdHlZ9Q6CrxVpqRK5ZCSdko9bo1BNo3B7I
3d3DYBvm6gdj4MVBsGly99orRqEuyk6SV7IOhaceDaPatnuwfq7RX8GL7LGjzHhEC/L1Wi9Xz6Qr
tFNIdNXcHgZYsgSdzDLXPnrmWNRvB9ugq+OJbHK22O2dVL+mYGwFBzVlY/Eke/SYYHNh19lG5NnQ
OMiEyMTHjvTONckmhPkPfmZpYGEVHWD4Zam9fChU0BPFumQkegLG6brP42TweSmKB9XBSjdA5BT9
90PZKJnWLNhrXJjXV1z1/aSxpQq8dCDLmh3G+KbXW8X3g+GYRAbVNWq7kSl19p/UICgBWgt8q69u
2wr/rnMbqd73fu1YF1IU9b5zHAf1EW+vt28B5qZeP62GVK0MPW9KxVtywBDGEJdQdiQO1rng2BcU
nfyhV37Fdk0iPaVq7+QAVvGtRG1n1Vfk5qmNmFTNMVm3jLFZ41wb2vpQ5HlV3gZjXlD4mktP3Rv6
0gn2Tvb0hfjQbn1rCeQpxCkKffqBsdhpE99R6tNSmkzTvjfbQ2z7ohmhf27Be6RYRktII4TxiHKF
nSeDXs6krgy5YWahLcHchuSHCf2wLWLxZGgU5EwQcJAOPdu6YVPez5SElvTNMmps8dS6WY/pQvQD
qCb2OIdJVkX2vjEbmPHS3BbtBukHll+9gQAZBhpwaEw5pTIfJC+xPcxsJo2YvPJW/2YEte1eekM2
WxKrvPRIjR8InH+3jj7RHKszyuauKv20uONoy3Zi4fAHU9zMrem9y7K/vl2qhmQbXkhjfpptwlvc
sMo5w4V1PgjjIsBiUFxlEznvYWHNMFnlLPqfqbOMnw1vA0mbamLyrtyVEFuy2UynvFTZnL0PgnyE
NW8jkYsGnUjfm0wbAOwXfQZVAb45iVx2bckoaCaOUrS1NON+bJFHhYa5cG7t/WJhymnn1I0nlx1S
uGrlFBykwPEBQZFPdimnqh+iblnVt2UFyHlfYQ1JvxXM11B1OVb6N6Na/erTUlHRuClKfQWGBUXc
eaP4xdsbzTbnGRbv6HD0DGoxtQkbWhtSbo5Z6bLXFwb+OPe2e583DnHjXHOxPDZ2W9Z8dKZc65+2
cliei2Um2fWSYHv6z14m1zTCJWE0CVws/dojNIIZiw2Qvz4Smt4NP9dMt6rskqTV0bh39br5SLm7
85Jl0tN7oms5qBdTS6gSyCf3wJMqf2Z8S0FSdqVPmGC79ERLwbRkJVwr/6amACtvAqFzdq/Jgr1O
KQMH8OSc6dZ1hMM3MLZ+mwxOvmdo6q35U84GanyqCywJIw/yO8Rw8HnW6C33pYcBgs8G9FvYuVXq
0M6CZ3zg38McYWoZVMNh67aLbVrqR8ja+ZY0q283kU8GLcR+R9q3a5l1VtKpzhwvxt14H3L6qCGB
anw1aLI9M0+Eqryfmygv1Gp2/cXk9uq2mwwiZfogn55YlZs53MgDH5OVMooWLlVZ3XhEcRawmYNq
Tgpy3hJjUPo3i0AO87Ijw8cPhT4INmwlCDfCkTSC1WEHPKC/oISAYzx9L/OaYl3uzKaIymFV393Z
cH+Q1NTWkaaW7T2wq5UCm24Md56wPEbqZjqfpCgnh7Myng1ydIwtkoVZfB1SmqVg8tXiX3CgbPs3
QtMJ1wn3ZmYWpnWx/vC8EZsXcVipW5IV7VRfna1xbs0gnbcoWKaAZCO9VB8oj0Aot0tDfKh9a7Pj
xtyKJZrpgXzcNKvGazbjaYtnfA9fhB94WeTOREdEa1GNJItavf5zWNqVOGAD5UC0zjok9FIz6Elq
ouyfeXG1FxL90UEixLH25JN0TlUAyJcKoT+Vn0maMckRNiWrZhb07VM3GpV16EkgJsPeVdqXud1K
LScopDKMS+nQxk1WK2P7UXJCJK+RRAQjVIsyeMQL+NOoa7v+mwfpvYlTLc2TYFqa59Es0FKobvps
gFD0IiRNGj/Y0tiV55wXHgFKgE/1Ryqh8djajNxgcYsHvQBmHEqJYiMyV/Uzb6nuRGtfbf0F9F37
h7AyknFqxs5bK10wnrhsiyld+rKCsRi0081qO8YPzSnJFZgDb3owZhwOS7VabCwovXuX9aQHW+RM
pMNcm/VMoHUwZ92PVlZex0lVFJ9heXlE3ZMePREjoBOnYlN0IXhbBOpL6gMIrTgmsNEg2DOtSF4J
JxIKbvYs7D5c0qwswswyKJwxsUhOv03QfVlMQ3SRndKVjOjtZxzOLDDCYdU07haLWWOWNRZfFzQC
Mt9kgp0dKplinUWEE79wo2Jb0x/LNDCRq9QmhLXKSyKrAse37tkF9RoVz5SiPrvC8XmAv2uFdtdk
DTEoLNj4MgSiYCmJCbyq7FmDWt4UpZuIPi1+Qm0zweb5pfN5qYJijNNmGvjYq2nWQN0aVIeHQRHm
pchnr5KUKW2+K3wy6znT+vVMelFvsuGq+v6WTeJAeFGjfCMq9XH7ZFsDYkBvFeQQFkx6nDDlNExx
BsvA30tL3nM2keUQoWNtzMvAQc53YwsBY6HIuvHrilKNQiN49iKSZIqwnZDWKMMKiQvZRvq8bFFO
mYVyjGPXH3q9Xps3mpb7VWLmQfHEYKwBAbLWAjDkRHRh5X05XanBlVriU+Un+pRlHSEcGYpm7HV9
k13MQddvIJ79VBzIQy846+he68SZXHrSq62hzVnbPLKK/RaOXzgtYFnZunbGm0A0ph4OmRR2iKOm
XuIJQUubEI1RyNgLpGsRQmznAh5fawdXoISd56mQGsf2nCpVHPjEesx0aD4ETXNNDWroY/55bDVQ
jkd4JYGojdCenNWMSWBqRNKbgVpjE4x9GpuDrdLYrzaClZWzFj8JUPWLaFk2K7+q4UpkbswxRS0f
RArjM1K73jGeR8t7g+KLo4mLufjZBy3NIZ994k3f6Mt4YW0ynUJPsmWMpWWq93LyrEc+DyEjgfrt
thKd4YSNVk9v4KtQxNCaSiEz0fSkc8o+i4254POh5PVYmp1pMhZ8/QscXKNIgm6lHpRbqP6jMSjr
+qIwFv72UhIjF5GyThnc6DxnCQV5ChqxTyl1XUol2gdRNkXG4t7p3420cP1QoyyTX20zyQAXBa0P
YnNV279dWkoAd0iv9ImjwrTC3TJVcFNuwIJumpmdeMTJV28ve0l6QLS2HXNV5o/+o98HGstfvx9O
NwwxMntPVyNv7gXHjDeFx7Y/9myNMlG6dt97zSNiqZFD/TMgkvfBoZu5hVM7WgaFtaK+LSqFvsJY
7J355OSfKedB2Kkm0V56KRHlLGg8ZApK6/h2mchmDpnz2RTpS17dCFkPQULTkv0uveZrZs7t8+CA
cCBivUfAweZuVhfUU7VLuVhTHnbwValaabPI/7Kf/L9DLP5OWPw/b9WzQHv//F+wGMf/Okztj68S
/uH/D1jG3Xr4v2MZP8zPP57bIybj/heev45yxzP+Z5cr00pHHI3acNcMz8/7nxj6fziwG2ik6LXj
Ut3dO38TGd3gP/ovD9gu0AGFunMU/yYyOs5/LNrlu0rIRwhgE/P63zzK+7+aeqAs/1dc2XEv3A32
H+CR42rwj6GEP/WKgMYWkzb7uyRRlm+s1jMf6sobYWhs5uXAcMrCcpDAloHKz2fancfN1b+ujcoJ
iSlRup57inMnWJFWe4W33hM4kcmI7O8KRWiB35/1Sb18KQKf0B6j9/xDP2PanOm21on8/RDYVKwX
xdAPsaboUPz26v9+wkewyaNm6l93xenY2hvseCZOjeNGRjKiRdEwIrPHvp6ZomN7sNczXdvjVvHf
VwF0ggzSBON/ynmamiwr075zon5zA5q1a8rxU0d7PLXDlWpWgzI77OjijHTixcuSp4FBjyY/Q/a4
UzxhgqzLEhn3oHHmCCdbtFdoubsDObRa1BERFaWzP51RDL309gJeHK4brvtHFz6oZ8yoBNJEhWQZ
J9RniYapYJ4W1Xj1+ts7Nvf8eq4meniIbhiPsaGctOB9aRC+1Lh2NNBIadgguflFuVXDO1dUS2yb
uLjJxEyTwBfLXdqPVvL69fcH+D+t+L+uT/GcuWDXCKMTOX7AbZGXHJB4r2qhxonmkLbSKCzpnLnO
sejmv68D9gpHBTCkU7M6S+ASZGWJOn6rqTVKS6dV4I63fZsLRKe5f0Ye9cIrBDCL6x9GHjqsXxKE
3+RRvrZUVLlRWldIYi5dhMKcUtz1kRyxc6C1Fy+1w2rgyLioDU/0J/VOmuvZjpAcNXyvRU+Px6/l
u9xhf/H6y3ppsCBytSHqUiHjhR2/rBS6/IiHlIcIMz/hBMT21CUu9g4R3/hgo2DYO92BpIhNjP0t
59jmn3+POE0MjBUIeTH9nQwXT2uNUjNzjAe9qT0E6VRE2LPXK7EN4OfXADOl6bX6me/xhUWDMYpj
KnDwj1BxOL5vijJUFU2ecFcYLttctr2Nbzmgwmftuuqxuk4icA79VIifrz/xl96tRUWRFA7knUhl
j6+82iXydcly5U7Vp9qYHIJ9KifuK9/9N/e4O7ABgeCrPR2wxohKBUw+fgQXmr7k7HOl5Lr+7Efl
3lE+L+4V3IUqLHqbRu0/vkumHwslFQBnwk5OxtUuZM70nlQ58jHrSw4vtK6NoEoKo8vPfJd/5Liz
AdiZK3CZUdXDzjqZ8EYytipKpWj3aVjFwVCzw3dK/A+rSVdtrW/rtADOMQ7uBwvfSWKU3g+NWNMz
8+4vD/HJxAfXh9UMvz1tldMIKXSbSm05vyOn+x+REPCovJYueU4/jn6rHpe5Q7ZqUD6VtKgP2qQ/
v/7QX5gR2Z8xM2Jlg830i1z92wwlJ4Ak1AftiHbrQAvKqWjYTfnBtanMVpbIzwywF4ayhUYOmde+
O7ROHQb0HwNlOzMDrCMbUC96K9adrEgyXfPPzBIvzFOIDflc0Xnsu739p/x2a5vShO6kDU6etCbq
1FNUF2xjnT+48ySu0sYBjMvh+hmtTP1WqMb55+MZLekOLeIVB4jbjq/vEsyYGzXieTfr05jTJkKv
zRXXToBD9/W3+MKtQkBjU4xqdS/xn0wQDRk0qtJyLkV2+tveGvQDWUzQ3ERgJmR9mBFOuCypbOmH
k7Sr5PXL7zPfySj+/fKnylnOl1rWrYTXjqSZxXzF1WEY13PeiuNd2K9tOqm3uJ9x1PG/Tu1muruC
9FytPmlrQnCbTDdunHFt9grEeqg5K9POdaszUKzj8fr3RaHHs8x4rDmnfmsL8Vk2G6xz/lQJkoDn
7LLKiyYi+vfc+nL8En9dyt/xHq6PKhG/8cmqpptZqpfeBESnR5pUmlV2wDL7FWlfehgVd2vj+Yjd
aaJXySb7zJT4wtOF2syRyOSTgVR/Mlq1ydDp35FvQF68ZDparbAy3fF60h2RFPVsJMIZrfvXB85L
F92PiAzdnbFvnNyyAbJ4NQ161rNRNld1O9eJPtplEuhb9dODy/HO26b5zCs9Xsd/PWeU/vqOGTHB
0ZyCMNOyLv0KOUaCMXOjydw5l0W/upE+bB4ozN3pEoDmOsA7tc485OPZ9q9L83lS9WLrRMbZ/tN+
m5KmlMSFZlEiaZBC4PnTslvZBwFGPM/YW2v61evP96VbJVRk3xHuet5T/w7dlLI0zRkjoz710VIQ
0Og584AbxXVv6w4zRSQtTbzvKdedmehfvFVgVxzW2JH+4Rkmgr7x0pxXu3pzSXsD+Uku5fJx4kcQ
vL2ce7S/CAD/Mwn9/Wx3OgAVhD1F5WQO1JVJxzazqQn2tJvbxnUSsoA3g+Lo1j92njv4u/wLUeVm
B/lz3vrBfZmypFuptSaGmr36zNs+2WX89ZNMTvqW57OyUvE4ft2VBv5920aReM38yPflH4KMKkNW
OpKeMCKNRZjubZlZVkIBfAnLebYOPoTSM8vDC5MYtgmsb7jFiAg8XYm8ghRWVdsjvTi74srrdl3N
4LsNtyvOfFzHS8Fft4zpmboOVDd2Ffuw+G2Ea6iscqAsMoFUGNzZs9ldqLSXn18f1y8NLgczk7UX
ifaDyPFVDJa6fHU7mQToC2OzADFa66vxqE/oXBa9Lf/Z3vTv28Id5DJP+Tuo5/iCMs0Hr9AHmSyi
bg/Tpi/XgW/NBH6X5yjTL92by+6IHCLfxPZwMo4HGj1riW8rqWsUsD3F98utlWtoZ1NAFLQcDq8/
y5cGx27JAGZAjQjy+fGtoVhs8GG4uD/guh8mz5GXvRv0yLzS6syc8NJ0xLZvh8aDOKOQcnwpe9Gp
n+S5TGS352Y7W/vQkYP2trYzlMxs2KPSIPM3lEt6jrLzq6R3Oj3gYMQ/DhqP4tHJtwjSy3NXtxgT
v3HRzwQb3cTCnCJ0uPJAPPL0UKxj+n0t8vEyRyihX8qMoB9Ndl5OxHudvpW5PkbNkgHMReVD1p+t
5SlOLikit/ZW/8yX9MJ24Ff8DHw7fBjeKaInNcd0MFFhEr5XGXeBv9wumFzug7bN3+JhzR9EV6Fc
Lca1PeDyD85NXvuQPn5geO6oeWHKgEvCYDx+WbVTrpQxUyavHOlcnZNMlaihdLK40Drscfk2ohch
4Cj42gvNjaF94Abw7dK/COpWPJbOZn18faj+OX7wz3Hw3vf07BdO3ZR23w9KelVPQ9LOv+hpWqDd
E1o4FzOdi8qs/XeNGNd3a1+4X/7FpfEIUl5hQ8/POH4asCgsOmMj9Q7HGyJnqIKIp2NdmOOkXQ8I
6y63esxCYxXtme/z5Iy4zz340Zi6d2ALpdVTj91GFQWhlMalMftd9vgRLlitdOti6LP+pwdX/2p0
5+xmCdI+Tyzlmm+NQp8fX38Af04TAcZZJnV4R45F8fX4AeQ4ALaupRlsaT1C7dokvW0xMIis3Xr1
by7F/BnskUnW6cjjE+4QpHGparPlNwERJElHgZGVT9E985W9NKRc6khA9WAheN6+nv22Xs0V4F6g
9T1KBRNDSZnOqCWcuXLDoCTY1C9E+5R6I1Hv5hCIs7PSPmxOPjJUfQCyeLnsPfyTdWUpm3Elha1P
RJWbN6mb+xFaRD0ac7klup71CGBQJmcryo52Ew6hbee4un+uNxBdOG/8YsOznp5s/NGWDB7N2j4p
J799k/VqZoeUuyZh4np3adTVP98Z7ikNdHN43lzu9LCqViUxS2vEv7sCvdCgKZwrC0pt6cE0LjKD
yPvXB9SfxwyuSBKchw+bcuEpCDK1eo8MQbAhigJTPLFm361l41GqG9ObsqcKrJDv/4vv1mRAUWfm
uhzrTlYchWXJN1HoJZ6U9N5rp7pb4PweFofgR9JBveshULURowodYySY1RtX5vOP12/9hc+WxW7H
8VFgwuZ28iNG32yDMZNdImxlfFth0V9gvmgOpiPE4+uXemEg7UA5gHwUKungnXxKm25QcEHKm6hq
ylDCBHCRds6uJXURO2O5nYMNvjQz7ttMjjZ7nQdAwfHHO9Zml63AWhLqwMqJtQFFf+yn1UPqaOka
6rWtngZm1D4pqANdjI6bytjKUu8cJ/6Fp2ztlSacdRQvnVOzNX+itNophoQZHLV6HQh6YIttxFaK
cSZ+/Tm/MJq5Vbhazg7FYUE6vuvNt9RAVuSQVKt07qamse43d3YuqyB4xxKQJUor9MvXr7m/u5N5
ykIZ7hBIwlfreiezv+NoiBhWbpBQSuN+Vg6JnL7VfH/9Ki9MxpR2uMZ+Mt+JEMd3Vnb8cmd1cEIH
8C9XaVXXxGSM0eaxI0M0zJ+F5TLV5Ej6efkvhu+OEeOozIkNkMLxxVvLFThRPLbcVjreNn2hIoUt
EZ+ZvRgXbt7hjnr9dl/4YNhL7J1M6u2M4NPblcrrhJVSW0LJGuZriaoI+YoIVe167xS+qIvXL/jC
MOWz3L3f1Jsd3T5ZbWqlb3qz5tyiVyxXTRX4b+S8te97kg8+v36pl+5tP/WyrDBGea7HT9PqR6PX
KrKHPWu3XQ2VEeIk1W6MAl8VEOD2zJ5h/9RPBijUYgPuI4APSuknqxjvySPTtB4Ts8z7qLT5KDiL
rijwrNyNpdsB1kOIxiIjUwyN6+qdKWW9/AN8DjVUCxlDJzfsKA8Jk8MPmLa0fRJpPd2aA8cYv52a
257049BZ2K5Prdd9LoX56Z8/bgBZ1D7oorJVObl6OWHDmHGqJWwxtlCm/pCHI3mukVLmcs1kfw5L
9Ge5ZW9s4nTfRQz8l9M8Hq+hwOY4dRD7W+VdFtW+S1kWI9a15aEFrnKlkKZFOCIRuGpABtdJK6Jy
Cfp4p/OdQTf8MT3xY2jqgi7CsI7W5GR3rlfY3gJbBnExzPJOLKUT442xD68/5JeuwimRKdBi08aR
+XhMp0HVrtXs7vbFejuAbdzIRRLnelP7qzoayaCJWUNpltI4AMR8cpWOeySz2TTjTiJM9vXlu2hS
78IQDsLl3MouX7+pP+YE4Es+RRQWEkQ3pD8c31SfeUxt4MFjVJLtl5mv49FfRy+aB6SX//hSO0iT
fi37bVg4J9NPgAieqhvavSHNtjXsNZyAxMpkLe7Uzoa1/frl/nyQvCbYUuxGACXRrD6+M0f4PgdD
24rF6n7TmlQloHj6g1Ao4/C4ncOB/TEBcCU6aGRT7VUUZqHjyxnVmiEAX9BRpnkeF607vCnLVr7V
8f7c6d2Il3MImjxOx3y7VEJo9pnZ/c9y436vvEYHZMOe/baP39/OMl7fkfpmT+aecdCMETJTd428
dLE/5cqfyqixhfXJLjdkel0zqAoxULmyKV6MBstMJTCZv/4G9gXseCjzgzhYkWaHBowK5PEPmtFl
V0bdWLFPwM2T35NJRPTxcG9m9ftVG7cPSEnkc74YzpmR9sKrZytKfBrwZv7jVI3UjC5M5YFeVN0V
6/VcW26MCVfelC5+D3B37pn556VHT12C4gStE3g7pzvRALXitEwImqmkUTJBQu9fFYY5dmGziZx2
UT2NhHk7PSfNJZ1NFXtZb9QXQZHSaFG6SYHv9Wf/wnfNL0IOghHJtNktHj97pFBm0zJLx+a6llfE
W4Fa0DFg85XLM5f6cx/OmsNFaF7RuKJAcvKeTbM1RKZjZLbo0CWln6tk7ip1syq7PTQBFT2lqTbZ
thnXgiLBEfjbOaztC6+c3Sm0EriNe7Da/nn+NviVpreeaq01njxjuOpAdseY9IqkHzhdz4STnpld
XvjcKSbStodwS8ziqZSo7z05bp2Dn5ojCOKBfLgzwDlcjyQDPBujZQ0JpMrhXUrcYh5hSnDPxce8
cMc71oYtD0VpCnQn1dQyLSiobgzy/8vZee3KbSxr+IkIMIfbIWdWUpa8ZemGsKVt5hy6yac/X+vi
bA2HGGIZsA0DhlXTzQ7VVX+gKlY8m/pogsEf1j9qaa7/FU3QHOmz7g2ZJweFCqoyxo05TAIGLsg5
AunYV37+qUis9BkDpALBVtfp+pBekA8psamgHg3o333IKLB+v7+sd34Dzw9uEex5kIoDBnr1meXK
8wvuHBzdoLIvermO62npS/ehdSc4u8w2JJPWjB8g1qJcUzjV0/0fsLOvSDTgUvBEAF6wPVrsMu9B
J/ZrJMSEa/xkFKfGSGDfW+mRsvFOjoUzDlUhwGOkldY2p4TuWBZB60O/neo+iYp2tc6C9f/GT/v4
hL2E921Abj/CCNF/LEq4c+RahvMOBRbc+5zxyL7j9jznWkNTBTgiWn1kQNeTv1DwM1BVdyIHdZm3
CTzqRzLbHgkMOLt1jYvPlEInpUR9NBW3qReFR4q+3Cc001AKuo5c4LziyEA6EdSbDNdJZ37W2JYH
vgK3O4o0SGGP1epCInJzjmXQC602s52IrWV+9pPOfMi71I5gPdgRhmZlcnBy3i4mwpG6IgBL9wX1
+uthaekA5NmClzCvRRXVsFjOFpwvyLxre3ntuiUU/TKKfahgke1dhxLl5GvwuNyIC9kIfRTAEZdJ
vdCHIHZwNO5OIxkIhxK6tuSW16HWpM80I42dqCmsN3LKk0sGyes8A7sO2yzPDsLtrUryO+DA9MxU
5eA6nG5qYsV1zuWm69ovgILLC1u3DUdzyD+haIEOjmHFD41bH4lw7g4UtWWuPyrVIAOvIyOdUNbW
LJjTzOjDubUK0Jep/rYeh/KRrslRT2Y3Hl0ZnEmVb8NWh9vwmxiWpeFGAR3OR88V1ZcgcXjflXH9
5GZt//P+mrk9bCmuqc0Ougf3hq0Wcl4lWWkUxBMuE2gqRFEKff+NWDl7k4AiOUx/FzOdoHgaYbQd
LNm94dL/pNTFeU+dZLMdIRxVVlEyvWa7BI9xDAV7sa0ktEbYoKtMjtrk6nNdp6uYKiC0jhu8Am5t
ewHcZEVZ+b0bWe0qnjQhki8IbiYvosSzG+IVLNlGqw6OgN2gPOkgOyATTunieg1ZK2hVx2/cCOSl
/RwkFrTsnASq9Zf4ETet7kG0o3kws3sf1uN5ydud15/pb98qENyDTsDqQqIOlvpkZP1lAJpi4/85
u/8UelLNoW7AeNO6rEaAoPfSL/fX1t7HBQhIuZRblLtc/cTf8rUxXcQ6pqYT6fHoPDfSms+rgT9I
q61jNAFSe3h9POpRvMy4RiiIb06JQELaqygvRpppLT/0KjcuoD6bbwYQe+uEhlnx9/2AO2c75S/g
AqpWgPyTmoDfBliUeovghGXBMENTckqX7OKQ9p4Tbzoom+5MJSUDi5o75R8uks15m6NmUxrN6kUt
cOt8qP9qVic7Z1lewQN2j5r4O9HAXitDHEwCcWrapJ1NUWpyzfAv15HbOE0WZQlvguPVIe8RDWM6
Hwg338bjBIImA2Bf1Q6CTby+i9PK1aC6ycUoLx4XdIgQlhZWeS5CGc/zQRLwCxd6fQy4gHbo9ZLf
85zZGrS35ezjBciDoa8X84e0M/+Hvw7Vx0rM+jt9tezvmI3OH9I0T56yduqKhxjBvYteZeINbwGd
ZkM9hHBS/a8ksLx5768r9TW3P48XDprMGGLiKbDZu4EFxR81gDhyzdJ9ZGeiCbKU4iDN3Zt1dgpu
OtRuVc5/vXqHZpaQMpY4ylCafGiHJnvyKu9L5QXD06iNByv49hCkLccFg/MkMvG0Uq6jWfT/yByH
OCrkMIcmEPMwiBsL+QXEvlLHQ/IurY/wpLcblLIQeQNfmQuO3XMd1LbyIU/dNTnbeomKCnooYY6N
8IU049UtG1I7smZSFABxqth2HaqZgxUM6cDbGJmmZwRfMRRwu+a8li3sbaF3Lyvc1oOFsjM+h/ch
xw8kCQUMvg6ay1TSeXMz0HYOEBe9msJEeNPnahzHA2/W2/sEUAB9IV6hVF8Bsl+HCvw5cSZEOM6z
O2ZhCbHz0mmi+mZUCEmeaOlal0XEI4J+6zi87R29PRjr3qZ1uLWBqfA65F82uwIja1cIUWdnr5bN
f1sXaSgh1qkMZ3pXD/wY56JPNmhA6Zv9D32qm/NQJw22ds0CkmHk+gmEPf2xJCJ9i95Dd5Ck/spC
N9vWoUgCvpadqzwkr6eoKUsrTqSWnuW8lPDtDSt7zsxWe59niCSEA7YPp0xW5odVmC3SKv3yFi2v
NGrht33tLHRegjxIQF8AV5V6H8PFrvvpvaml9TfT0SwTG0OLHmenyaO5VV9v89NVUwyiBGV2GmOb
3dna4H2qeEzPk16jWKSXTwgBpIpDlYa1BzgorQb0Q6fWPAmvGDGCqhAYTif/XVmbyRlESXswmzen
E+cfHEN6hHTY+ecmaVLwsVqkK/xN4aVPSV0M80nYVBaLYLA+OXpcXe4funsB2UJcCjS1VMHn+utB
TG60SWqoPiD3/mimg/XcTqaMvLJunto5LQ6ylZu9CxGOMEB3Kaph9KX++2/Jg4exse3EcKzsTIhL
B5UF2AI4hVX4Mnr10MiuiQJVAT9efTOXJMIaQmC1HaK46fQnxEjXfwJcTeHgawJ3s2A4CKjm6mo5
qe4jORjnPfAeMqPrsWk8y4aqxWFl9EbsAVFZeLLtafp0f1g3RxJ/OBuOeqCnGuXbdq6FLCk1KdgX
OhqUkUDQ62IsdXluKw9lVl8MUVktzafUxFbbT6ojkPltRZj4ngKdkNl7NI02KybVUP0dXZT/UTqk
YGJOyUuwjsgDOkistppmyTPbJh6oYU36x9opV8T/2u4xKWIR3p+KvQlXWFnoldQ26G5fT3gLGMLw
EogwiRlUYdcaXoSs8/D6PUm+wCrCqpyi85a+pXfpbMZeg6HHlMyXKahb/I1QEfXbOYiKxjp6He6O
iueaCduYxbQl5S5wRTwJoDm0aCw8iTqp30zdXB7M3U1moj4j7waFeOMA3GafhqD3VgpsQzhi459W
Q95lZW79d0HvREPPw7Q/LACPDnjOO8cNQFwe+RQXoKptbTRz8j/DXlCAyIzR/XMwawRMHbdFksvu
jPw8Wv1ReWg/IluF8h417S3mrje7GUMpKDzdvNJnLOBDLKmSJkH+IhzzeDyY19uvZ3EL8hyjlgwB
ZNvlrEyvwL2ceCbGPA9Q78Ynuo7OwbF9+/WIQqsRwAoWSzjnXq98O4iTlCq1HXprUrw3ez8/W32w
vBMtzsAIz2HAdWr0wTkAFd5OJnmXxQOJncDxs4XUuUUz+dSfMWeZ8vQZUbj80daFf878WH9Bb26N
7m9wtYGvT1Ti4Z1CsRBfZcfZ3BY04KugHQLg0yNyK7Yn66cpML1zYEgSopiyaeMgv9lU9hHH7faU
JTLsEpwZsH/wtxWiJbGRUagAbjtmEUdxk2dP0hfVU2LM/aWapIicypSXcuz1L6ipuAcDv70mcfQx
qGLQeWKDbg/ZcQbv5OacbJoxo87Tob+jG6P37Dqowt6f471vymKiHE8Gp/zBrpfSkCVCM+OAQ3Qa
nchrEaBOLJQV8Y0xQ2MYX2d4CeqXOxn1NHIA0GPqQbqJV1qGUF5GoY31JsqrlfUJdkP5ZuJTwpAd
loNn795UAhxhO6J6gxLA5pKYXIF+3IiAQ+Hr08nQc9x1U38+T4Z51Jjf2/uKt03JGyYoWIfroWWD
VrhWTajeSyasJ9A9t2r/1egqJhDcAoVD0laqwptNkYglSeMOUXIBx/cUp6V7Sm1U7Po4/9ubvSN/
l72jBgAS+CoaQ0yiWj+/ZWwxDU+z9QyymmHAd1bmxkNZ1Fqo6f3wPEDsDgejdh/uL8q9oFxOytcK
pgjdqOugRrvQ+PUw0YoTA3w0OtDTB4uaxHLiqHDearNbIypY6PLP+3H3Dhz4wqQT3I2Qtjfnapuu
ziAxHwj7rCnPSGZlD4YWBF942bY8UeoAeeBWfGwrlEzvR97bhpRmSWa4GnFu2HxVSw51g64dIrXY
5F0Ge+xOWdZkD0EyjqdpsOaDE+YXt357ttLlRb4B8zqKw5tstS4dvXD1hH04BCI9mUntwpFMJv+n
QH23i8yqRLKz02K3ilwrcXT8aLP6nS7n5k/U6tC6tKu2tU+WrI3k3MgWJ5k0G1GJk1Mzz6cgLYUI
fQB5X4fMNf4pEzcZ0Twb4w58sGfPYbEEAWrQRrciMaq5xSc/M+zkRM0f2IaDjhPq9uvcHkAadj6x
ogSBZeM8IMfarGdUVNdmXvnEnYQWNKQGgn2wc6CA8PRcArfDIwGpkHKsj2BCv462zZSD4qM4gzYP
++lm59b42JSLTy7idsU/aJQibFu5vf5DlMaA+G7eT59HAwwqooxF3WNzYJlfOmNxh9M6ZvafjW8n
dMXTvnMeinGKPziZEnUzqWSDRu7Lbg2L1kPdtnKQbkaxzk9PcV+g+Hd/re4cqbSCwTn9EjXgFXC9
O/MFNcS0J4vzNFtGOEiUn4VUKspcT/8ilEOHGCQCPT6wNtehrHJqW6PAAwJ37QJqTkNrxhhWboty
PKjH7pw5ihH0/6E2F2Ftq1MuU+pkzmS8zNhG/rmqV9CJt15aKgtE+SidZr3cn8zdsMqdi+aM8oHa
TKZtJ+ioZIzQ77AKONn2YCvC5NRk2HRM7Z9BkGnn2O79g7g7H5FuqWmg4QILi0TjemZTHwnXlN8T
6j36qUWTdad29Ls3san/uD/C3UgoZfFu4dS+8cEpqDwF64KlHyYZ1beyld4lsLvePDl2EXy9H2vn
CuZG/F+sTXYhMS2vk4nEOB1K/fOMCM73VvWh70fZHRGaUNRLSBGdLdPa1htflCbCjxx9OMLILsDI
xayfsyY+YknthTL4SCavT8W42KzKXMqM3UwVYzKS8X1S9eKMdiF0qbL+eX9QOwuRdIK+Bx07noRb
rOlceVKYKcZq5tKDc0LC4qL5aHoW7Zw8FHlnfFpk5Xy7H3TvewFnU+uCHhbv3etVSLUAXf0Ji0Q9
m33E2rMMuhsosvtR9iaRpzR5BOVcvtnmFKEyOrlLx9CGvje/JX3937Y2vU+cwv9iqTMUchNEpyhe
bb6W5c1gUmdphU06Z28bp+MmMZOkjdY11p5ePyiyaDh0HMU8VjaxWsus3DIQVjiCP40Aq4+Qw9cv
soytg+lTf9Lm3jJJoRFzsSB70525/kjpYginE5yMxpDLC6r66YM3xq/GNlKlU0Rd6NVMEkv+Okpb
o8GIXzW3ytj/vaCLeu49cH3o1tLEcOf28f707Q5KVT3J1tULczMoVwsWu/UnShEUQd/U08AbKy49
9OLvx9nbVtD2/z+OWpu/5c/qvjGRfbdCS8DMws6rPZl2N4H1CdZL0S7+89BX03/uB1VJzM0Xo6BL
YC5N+kDXQeGxJG5ZY6dmDTZC/3E8ZF/nbBkvXep5b8vRxx3o9RF5lVDYQXCUxF39ot+GmRvFkE86
K98YfSSMizzU2/HvuUjXEF6yefCou0VmQo63/V/UPp52kEivw9WaZ5bNtFRRKsoZUPIsMakxy3OQ
T3gwjbJ440jkGWTqQFjS5Bt79vsP90e8t4BU5RxIFTJD7hZg3tdzbkl9ZP+t8BGCLvcerTnWH+5H
2Vs+it+mU66jXnbTYTPyuspGXP7AUGXYXlAIxJeoj+olRXE49l9EEP9zP+TtwKjwmBSVgF+i4bRl
QOTGaLaGYCOWvFWiwGndT8Zs+V/uR7nNw1UdCRteCKKqtLM5k4cKU5YUti9EFq98SJJgfE4G4byv
u7gNK0E60qB8gYtAPp3vR76dUiIj0kkZm4MT4tr12kGvohWg2knD/br6YGlW9hVM9fTSjB3ySUk5
XBK0ew+yy9sriAKWqngqCC88MDXpv+0PqqpDmXISIFEyJxd/dtF/tnzEK8tsOjjZbje/CgWKlDP/
V63uOpSRJXikFoRaGhfTsiALwpiLPJL5+GPR4iOY2l44ju0AlqBLwXOrfDU6KAa7K2dNMU8dHium
iyhzgZgyMgN/4C2iHdSQ95anOtYUJZN8aAvKxgsYSlDCK8pLBuMUWFUQYYVjHtyue4sEGAh1sV91
o20FLu/R4oP9CMAlGLJ3PMDFgyZyTrVV8IrNOj+CtXfkdbwzNBpVyJkoriUAjc3KBL0ZjDDC+XL4
4b1wnqG+Pg9WeH/97yxF3r0+GAFanzQbNzmX3Xl4f5REmaoFfK+H8HVmu8N79MaKg1W/M4sseio4
/L9UcLftPkEdbHYrNrmZ63FEtpejoOivUbC2TYiE9hRKLJJefRXBvubjqCSMhG8bFKOdDFsGblzs
o74ZReI/00arv2qa0E5+XBUHK0V9lOu7VlF1AXjQFaONugUPew4K2dW6IEXmL+KDnQt5hu/shejS
JGHZtSLEJ6B6lklaffJT80gz8vZrwssgidHpC8GedTY3YZnOJeYuHqyAKhHffTfWu6iGm3demyU5
sjTdDaZqJ3xQF+b35nlViVXq01pDRu5QDeuyxX7Tr4v7wGPZeLi/Sm/3AkcJ3Sl1O6Aas8UVAJzR
XGtFBQcJXvmkZ0Z7TnBNuvyLKOqOI+skB7TVgH87lnmQsz5KTDuFOY2PGakuwAnLPthxt0ekShBg
0KgCH6Myr6NYYy+1oqaQZg1Uuq1snZ9wbEieM1eg82Y04/AvJo/zwyI9caBNbgHfiT2gjwxaIFo7
q/80GoX7dm794dUXDSMC8gE8xVTSlpvJq3IPbdsVv4WuKOzHVML8L9dGonImqxO+BEfxbk+T63hq
mn/7WPhOoRjiEM9btLclEKiv1GGXx8xpctia/vcxSIPXniWwiel1KcwcZTuQetchdSyhMA9A6FWa
iP/P+RTgeun1j7YCmxtZc4TUv9lgxPvlFwwXk8xy20Lw0nodxnxmpWhpdkn7lp6PBXqBXzlG95f+
r87O1cGlYlmqg8AigTa9ycAkR1ODiG8VYZWFf0qrJemXikPjs7dOM6J1WYXHTrxg11FNwblrA+sv
zApNvPAKPX8zrqn5x2paSIouOWq4QIwpJUmcCiy7rv5C8YPfX1XN16WyhkfD7ZeP6WT053Q2jOGU
mulBb3J35ngS0HvhdqM7ev2l6haJZ8l2irJKum+E7k1nZ+bF4w/DkcX5zTpUE0cY4BdKYHSLO5ik
Z0nB8zsq3eW7I/z6LxFXy0OdjylA+W7I59AusyPNu72oCgAGA5K/b7h/dZCSz1m4STSasZyDVbZQ
HhzthH1VcqlGTQeZ//pSL0OlYAL3GN1G8H2bk2st8inuXK2MSgcFsj43l2gQGJC2Y32E3d77gOBu
AUwaqAjyrrr+gGIdFi8BERCNAL4wTXG6sMhEjAGCsbz2PGZUaOmh6w4mQBWfrkOlfiJs4dtlNIrK
f/BoqEWzM85nrUjTixVU8X/ub7Xb56oKCFLRhnWAEsQWbaFJ1dEDqhIZMsn7k2E3wQVsc/k89Vrz
RiTr8KLJfECOt2h+ZkFv4n+RNwcP1p0FRBSgHtDVaEBsdVuw76rhjvlFhIuwF/WZ1USrtNuTgwLG
uyAOOvTR7fog6M5X5egkH6OyzsW3RbMM1QhH0beLCPXC7IyhqfiyGnhodhJkxP1Z3g2lDM9BhyLO
sKVhdzWPukUQKun15GEYyuQy+yY+uU5fvv6wAaGj9EQVw+mmP4/u4GxbtUaouQtOTbz6F63rJN5J
/VGp4ya9JPtRKnYgedF15vl0vVaTKlewpLhA/4WXjp4UzkOLTnnozEHww3U6eZ4NRFP7UXghilJH
T5K9SQWLrXS6SOMpCFyH78iIXJ1HcdSj+XuaJw3N1lYHGdDG00FR5yZLUiOlgqSkX/i3LeZi9fK0
q5ypjFZrxnwx7tvPZbx6TC9OKkaFA8399bK3Hyiekv25QFkoeVwPzZooTriFLKMiMdvnynO6c9Oa
NSbMPY00A2PcPM27g6NHXUObSxct8P8F3Vy62VKtuLASVMYW4lsTNouf4XK7Dw3uik+FZaWXoPCM
5iRts/h2f8C7sSkjAbsAOg0q8nrAviGXccb1OjLxksIzWMcDsXCdUB+sNOzr6S/8toznSbpHQL29
RUT5WAnhotUK1OQ6MBbzta9lWRnhb5Y8Lrw7/4BvixuaDtT0/hh3Q5Gt/bomlVrTdSgqSni66XUJ
i8D4uFa697mZ8Q9eMes7wIbvRbICYLG8TZRi/2ZQTJq0IegV2CBVWYjpuHYWEiBmLr3+cn9Qex8O
nihsd5I9EIjb3IZ6XO7qHDeIg9ZPS5XjnxyU1aeu67UHq4WozCWphanZyz/uR967uagBovJKeA+y
3CYBdjOBMqFwOOlWDTNL/IJD2Pbph2bWsePu5ZKecHT9Oncp5p1m4eJlpuFzdv9X7O1UmuaQqjgW
uLU341+wKFM1iyIa7Rx7LTNFqM/GNq4r678MXFUj2jlHam43709OIwUyoWNE3s/IrxdSm5k4wbcL
MTMYn9Iepo9I/vgHxay9LwsPBdUiVUOA5nkdZYRkL9MhKDheJ/m+tvme/iLjC7fldy922jXsRq99
t7ioWBxM6t7FAjEPGhddHe6wzQBFPaNg1OPxbs9m34b2mImzHHC6dJyi/5qPrf+XHySY0WIGtoTD
6mPTdf+z7h34vB7R7lWqHmQlm8FPRZciO1pELpdcyPN5BAA25ZHQqZzktX3E89/bseoGJXsHPk1F
/TpeVrr0UDXiOTlWtf4SrJGBe90F8+7yYMfuDQ3GD49+KjNs202ovJd4SDYWaU+QYTvb+C7s/Xh4
LN16OYthtQ/W0e3QOF+VgietMyp7226+a/fGGidJEc1SfEr6YXoedRLNEiTPh/sfbS8SUAw1KFSS
qMNeT2KptL0CeyiiKm+nB6Gz2cHEz5eqx9X4fqhbnQCF+OAvOtLqxtyeewFGkhRiKzJWLZPfzKGY
O1zyMjSn+kGsnxc6ez+FLGU4BFN2yVxnQl2sdk8mIh0XLOCag9Pw9hzixyiRVI5ECJdbLGGpYwU3
rgXnsJaVX5oaPc2wdAb70RWUq05x1Q5/JFNbJwdJw25cKixoDPvADbat3smk7z/OeREhgvpDalp2
Bn3gvZkcytC8tpeomhzr8/3J3/vOkDXwI1Dafzfg+oCek111TRHZ2JdCDxTFxcuF/naxsNL4F6G4
1ZDI4xTgnXS9pFYxJfyhfOYeYOPF8bOVHdO5eJj0R95Tt/vSBK7hKJgd5x7o9+tQA/qjzmQTSthm
c5oL6O0jOW7UJYn+COTsqI2wN4vq1gJkAyIU1OZ1vD5zJ7MuO3ZL7bxPfRxDucvriz+m69P9Sdwb
GQ8FVofCad7cV0tNOwlqWkFRIlOSRNAUVtzpTzLLhs9jKeoDHJ365deJrIKJkDVDwOBVuf1otrkk
mtd4eeQaHWbjnja87/ze/Hh/VHvzB/JFCf0r+vq2Sw9rHICr0eaRtHrrXQp/OoxxFA4HiY3L/VB7
A/o9lPopv1UX68we63QklA/k4H0xxvkD0t3zv9jKvKNoAILfh6S+ycElV6GR4HuDVlghX4J69N/G
PYqizizjv70aVnM7vr45T2sAhxEluMK5xXa+Hloy1BXO8FYW0cH6ic29ealWy8P9AnrZEutHDdad
mfwlrg2slEc/ijLX4WLEqPwGPROo/90AxNKVHxC6fJ3nGUBy8GS/CmFk+2ABtguwD8zKTjuiYPw7
92CE4ybsEBX+LlNNvkNN+qjhv7MW4SFQVyATZadta2GI7/lEtPJoGiRO1AOOWW6a4s+cHyqN7IXi
wqOwQD2T229zTLWyL5Ji5IOVcdVH2D0Ml6XmsgFDctQ/2rtkVR0TBhW5Ctnu5sW0DjZS50mQRfjL
N6dJK6Y/jFiz61OcKUGVUnnEYEsQpTLQHxJRmSGiJ+VDPdV1yOtg+uf+NtwbuoID6CxTnlZbZIcN
vVw4GOuixq5l7421jN9y6CFLpCdHEMida9WjPUmnkDYhDNDNthjwvcIevs3gorrlyfK6HkDOBN46
zfoZVSIjBn0UrI+vHSC3D415MEeIDSBkdr07UpMWmq8XkKz6LDibcurxfudAcPIsP3ii3t4JFsxh
IGLQ3enCbt0dQPN7rV5kWVRJUaKo381nQGu4tDQQ+QMDSd37Q7vd+CD4VGWVYh+D3L7TIAIDFRtR
0l8Rh/tKrbc6wxLUHu5HuV0hSn2PtxKbg/buFkoxFdItobKnkRyFFVVd3iGPNWCug+3L6X6ovQFB
VeVhhkzVrWK7qNGYqw0ticjYNZBvEJEFZf7ofhS1m6+vUiJQFYZpzipkNV+vCORGaQvOqYxqVKg+
6n2QX1wHqamet+FDwf928hKt/jh0i//6BcIlTnWRbAjx+217C2K5J4M6EBE3MCYuYzBdBmtY/otn
PD4RdbEcrP2dBUk2pBgOqoMC8eB6pNgtxYMzEi/uqwXoUlOGlT4lT4HZLQ9uCWX34APebnEeD2R6
9F8RbOQbXgcs2xFJoYoMeci7+KGFnYu+6WqGcYbmPM0q+9mCy3aQtOwFhZPKGcbLHl0xtYB/yyTm
wiIzl1JGEOPrs1lM3tkbcLcy3El745pJ8zGbD10cd3YF+OD/BVVT/1tQ3ezBJwA+oBPqxmHTrf4L
TSgRYjCdfLq/XnfHR5qOwD8744aCPBZlL+aW9Yon7vK3YQj8MvxMqy+ZuWjRULGU6sZ7NXGMdyDE
Q7Y8tWiUXTef0kZHqJEp5uuFA1OFrtsSSaTIn8lBA+p7jv/6Y4Z4pGh4CKiH/OYrttMaYJdVyyj3
li4k1RnPNsKTofBy73J/QncOAJ52v7T/6HtxF11/uzjWhrmZWhkN9G5eVuQUzn1swTbK89wwHpG/
0R5iQ6/fNpaID2LvHHG091Q3jDIMRZHNuilMmU9dsAruO/F5wEPpvezs/Mv9Ae4sTuyTYRojyUSu
sS2HkDUZNf6tIppSS6kqTtkD13sbFdnSHbxLdhYnPD96lupgQ2Vgk84EWVEsTcDp6dd05/tiXqlI
6vVz5dDvK9t8+I9WzeVB0J3xoWlACU+dowYX7vUHXHRtpTSTicgNZHBK61KPkFgfHnNPDKf7U6m+
x/VlAXMbWjiEdMovCClch3KdITYCAbmfFZl91wChhTYsqU9U8aoop/B/UFnajQdaEiQOwB+qH9fx
FhAXrejJh+zF8Z+rUmZv0zJp4RfLpPq7C6bqIODtgmSA9GaVNBuP5m3HafDTTkhjnSOjxyAlwRnn
JYOUd3AT7URBbE4BjJQKEDje62Gl6VpYZqdNEQu2fFQwiGecieqD197O5FG0gcUIFIdVuS0YrbM1
TAa3alSX2Bugk1uZl1gkxVetn7KX1ejjgyrAzrAUU0rpQlCf4p69HlbjiCajqTtFQWPrD603a+f0
mFR/u8dIW2lEoImj4mwRwqtvFl3grlM0OkP2IenH+FnrF14QjjAoJ0/eB5RL+oMvtjeX6E2QpqDf
pJ6W10PLMm0iX3EmME2V/zdyv2WYQI95TBfUtvNZHinb3O5pXmDUHZUuJxyBLUxyCDpoX201YwBV
yTPm691zb7NgqN4eQWh3vhr9FZBU1NugY25RP8uUB+sw1iz5eoYdmVvGQ5HyJLl/cuwMiF0MHIxN
TA1xe6GtTq71vsGAZFyWH8y8H8+53eArmB7pqd5GAi8CzhkGPTAZe3tm0KxKvTFvyEV8vX9vD7rz
Jaiq1TxlogvSg2Hd0ioVp+fXV0IfmSN4c3uisDVn2OXJaMrSZkYCvAYaDw4v+SCTbPhvnAoKVLqd
1D8dMhqkfZbMQTKqzvU6rKplKk7uMOHeUOGdDBpiWK2fQizLD80fsi9dbQ7fRxlY3cno0D57XKgw
W6dSmNaR2oE6Sa9PdliA1BdQxlASGVuQyDxXorCAnrPA2+RZimB6Lsy0gd8ZOM/+oNuwRQtzOqOx
DiErEAf761bZhdScKhGgfrRZWfqbSyzg5B2qtB2jGbLXVxmvGqLHs7Ma53aalvEhm4R7sdsi7S69
gH9uL7RfIyPV86e1SO3g4Ci73e+obvOGVFAOJNa3lt0yBYkv6DQgPT5kLwMv5vOSlGVozcX4UmRe
cnDv7MWjNw16hBY5a1dt0t8SaBu798LIR5KwyjHDClncc9DBxU3BUJ4mTLQO7obbTU+5G0tyXicc
NDcX6zDTXikb8svMyzowDz07sS6Osua9KOrIpHNL750j+3pUWIAClQaUGc11Hjw0mOBeaE310WuP
FiVGpPQMubjJSzZJwrz2RpNgMBslpp+dqb/1H+24K046e/HVKBEVilwVuWYawlssQb4AKC+DjmcA
FmMYT1fie+Vhx0pqLh/duEn+8/qhoVSB6BJSl0oY/XoCW72yoDWRH7e29MMeTfL8ZNYNMmWWW/54
fSyVkLD8KOJTurmONWjtxIJBnWoZ7PSFWzA+U4Qq3s7aUh+ZTN3e4UiL0E7nDUe+CvT5OlZPAZ2T
IOERp0/6oyYD7xSr06YFjPTULY4MTZ7r5/sD3IETEJUkGSlqLggIXNdRY6OTwairs1p2E6jFLP1c
FWIK05r95S/O9LggD/ZkYhYXDp2+XoZlNv68/yNUjM05CwKPOi7YLfRZt5AGSbFzXUu+6NRNCPYJ
JUTCpSD8v+/Hub0FFdKP6g2rVZG3NmP1S8+bMkEcZDfzqKK1eCpbv8U8tpUH87p3dqE1RByuW56r
m1D0FBahLTGyZuzDU46O3KXNS+53v39xCzF/uz8ytQ43M0h2iWqMSgAtIIXXX3GVRYZxrHqv1o6B
aSigzSkL2u40r6vxuIzIEabpFJxmaz0SWdtZtioX4yXCCcCIN1kggA3DrPqC1CJZC3zErRLxiAz4
gGWO2p90DeuT9Fr5cH/AO5/yKupmfq0yWdZVUHuw+sF7LPxyeTGSRIZtMB3Ju+wPUFWklXAoy+Z6
bhm01ukL55vUk+wibXcB3dJQ5pi4jjFQFy9+YRw5Xag/dPtBFTQVeDFddmcLnfTiRqLPYaD7V+gu
eLg+eReLtT/o8+6sUjrynKSkWTwatsKkXFJ27DrUjVITg/IsSP4cy9z7VK5efKnS+Gj//SLybUdF
2Y8aOIkV9ohqqn+70ZE0iNexATjjDn713knL6WlOYhtEcda8M6TUfo5LP0bm4A3PKEM3nzwajGGC
UmAeckoUn7J5TT+asfszSe04JO8Y/qEDS022dBZ84pJJP9jHexsLbhsPN9rhuH5t6qNxIhAobLlH
zXStoiVDI7zsgVw2QI8iBJ2bczLV65luv3Zwrd4uOwrPnIo6ZzP9kO2yE+7ojIXnoWult9ly6vyi
/ajXeidOlPGzD8a6+MbTBMc2OQh8u7Uo0ui86SiUYgmxxTbMswWQZKEkPC6ue1nHLnjhzV+e1jmO
D2b3dv0RSjHrUHemt7RVrnZHPXal5NjKF62GUevNbaT1wn3vaE03nIrBOtIx2h2cej0CGQEys9Uj
17WuR9Bl4pIdHRFlWeBeKvw0TpnZG4/3j6jbpcPg6Lai6QPQnMWzWezxZOZ2zdKpRs++jOZa/LfQ
av89Hr7DuZ2h3zkj1ExdL46A+7vTymFFy46SChWV68hWYnWdG2QyWtpVhkEh4zdNxWWXxgL5g7po
+8/3h7obEOclGtrUwQCyXgckke2WIFOZs+91Lx6kulPZ5E1Y9dK8pBmQ4fvx1HV2fY74CIjS16J1
od61m6lNbGOy45YjucIW/TnrLfEcGOjzLNhARSg3lZ8bIB4PzdyuJ3vt/3p1dNtTVXaLH0DfZPO8
Tcyym+gUjlHm2nSbk4xS7smq/ObdosfiUStF/wjxrH6rg/o4C9s60ojdWcRXP2B75YpOMyrhjdHY
0dqjaQKyZKzmN4Mjj+hPt/cQeQUNLX4vMFd60tdfVhqFF1RBPUVp7g0RopAIg/jjET5hb0CcdmxI
6osIxG4XrBCO287dFHUujfx44aBZ4glneGyAwvsfb2epqn4oDQsyFqW6fj2gjP/YGvY0RXqBf2ps
2MWpFqgVtkulh6l2qDG1NzQIhuQOjIy0b5OZzXUvW6fVp8gpkvrR1zhI07FZ37bgNw+GditNTdmF
NwiyHXQHcajargtL9UZ7cwIJCIk4TKXbFGFsd2t9otMVrCecgZ3L/3F2HjuSG2m7viIC9AxumczM
cl3tqp02hPRLCnofdFd/HvZijpJFFNE9mBEEaNSRwXCfeQ0ezHN5nU1Y9+cYVZ73QsVOQQNOoT0E
iMJQZwrP1edsjtwn086a7OBi3NtTVBHoGPOqUjRfP9l/ogAacZSH8l6haQwKU0XoSFWzL76+vdA7
1RMiROzCoN4DEKRufTvMNAjpNwZfQ6/q7tJ2FUZ1GvXduk3rc9PGn1PIU1e8bKZTFuviJFDNfYC/
1R4sy86O43cQO1B8IxXYPjnNjOSFytkBlcp9yXWxOAFKbu6J/NaCvCi9X05zeN5cPi55AEHrtsUa
m8lQF6kcwylO1L0nBoqXw4A4hRNpB3PbuYhhEQBG55Ygd9z2PvSiAqE3j0NYuhZOBBDG7pe0SEOs
RvoQnmECwUAf7polXkKrSI5gmDuHi6I3tTnGXvO5zYZXLrzapBK0XhKpP4jc+qvAfOfr0B6erZ09
SyIHIpLDRVl4i81uEG0p9SRCwbmsrbPqs/pliZrkgJ2/Ox9Q51Sc8U+iPXy7ZZ0mt4nEkRZsp2J5
SJdxPMd5YlBB1Y483XaikxWDhlQa9UUqeuuu/e8h9PyyoB0zhI4bF1/U0pUPeeRbnwwzM4Ohxpqq
TIwpKHr710tTIL6pp1CcMsDd+Zvj72nsKODnA0objRHCvyHEbar0PMe9dRAn7N4BEEJWrRawPVz4
t7NE2Vh1vUMbsO19Ss5GIa9FmVbnKYs/95WTfRgcs38yk74IB3fJAuWL6qpG/df5jVQx0eUji+Q/
rzRdDSVEI6p8DKsZtbwgX7oRzwkjn77FaBCuZkcIir19/+3kD0CjIRNDqaTRa23Ohj2bbr6kdHj9
pk9o/w8WxlSu9yhmbHYmHMhOWoSC1NuD7h2TdWHpiiO7Ssp8+71neIXKdBTfm7QpyN1J+2TNVfrh
7VH2jgkB9bqBiMCgld+O4qVW4tgtLnhWL51zFA1VgJxd8zyZ1RHdfPcrsm94RigZgXK4HcqXc6pw
9hpCnI4RVDQi+LaJGqozApH/oPM1fMl1+yj535sf7xWwCnaM4O26HdQuDEe5VTWGKGRMbErVVaGu
XPNZ5c6R58LeBKl26+zOtdWwbeLl7RKZYzxz5RhDLO5dp0+STw3y0c4Xa1pfKVmhmuuYY37UJtp7
F4GiUgzgSuP12ISW4zLbdo/qQljriNNLYvewHjp1UYkxngEYHkllHI23CdsjI5qsOmW8pO7TUG+G
+Jw3bXXRiT0ucrCOdMb2VhFqC7BC/rIu5+0qrsI+g5qrIdQAtH3Dcg+nbBXZ6ow7eHLQKjkaa7NN
rQktgMwEEwAehZRjdvyHcqYSVs3xEWB/dygKxvSZUYqin3g7LdlbDYqRoAGsunC+9Aoblngo9POk
ub9O6KPdC3yDJtyaSm8rEdnga2NlsjcrrfWv6N2Jq9kCCfA5Hpe3r5S9iwthGgwSVyAc3YXbWfEA
idIxhyGEVWUb55LvOayUhKNbeW8TkgSw29FJAom9ubriLKHcbguCUttNPtpa7tJacNKH2rNlh6zw
cnS+95ZrNW+FGEnKCvvpdmICs3iUYyToWSK0i+4q+9KU+LFFkzIP4vrdoVawA6atO6wR2ryyNJeI
QFefy3OGaegLG0NRCnDSg6H2lguoLn0SyqMkjJvP2EbCxAc4GUI/Grr7kpTus6YdWhXsTghgucsz
Sg94i1xCKmsRMXo+YQWl4pq6BQZY7qCqIKnq7OBN27uHgZz9b6zNOvVWZYnUA82A9EB+hdckHj1t
En/2OSxPTY+9MIVn9hu7nqYdkgtgzSlzrkHif4LAPK37RqVcUVQ0qn8Ko4XOJXsRHUQFu9/xJyd3
ZTmDvbkdxm70MSKyUqFSZjXcGbm0H4S0OcRZMeXnt0/y7mCQslbgxgpI3jwrLXivSs41OcEAkD6w
aid+mPtWI9UzuOWD3xgNeACKlQgWYct9OzUDJSl9yNKfmJTq2Y1GrEEm60HmhyJae/Pi2+FoAwBq
5QfcjhQZqWdoEO5CV+pUfsTs3eEH8iUeKu0Ag7yXGpB7kEKSoaNtvwk/3KVp3TLhC9bYWn3TJmQG
vMrMVjns5Dz0vR6Uk5aflin/9vbHNPZuxzVEdhBzWZ1HN4dAur6WFSNZFuLay6M7YvRdOXN1TdWA
7rvSnGte2NOHph6S74gpRY+tmSbLyYlEdq7iqru6qbT+0CNVuE+5G5f/KGuY/337R+7+xrUlwB1O
N3G7mRtV1qnh8/6R3kbQLcfkrnTd7oKfpXryh/TIv2RvPFo04C2AUK59iNt1d0qoqo3Hy1RGPrK1
XBIXt5uR+zdBQWDjdUSz3ttnK9qFcBeMAiDU2/H60kh4Tybe92xGvrN002/2oic/ql78TiYIx5AO
2pqAIj55OxTnN6ZTydTcJsWfAQeo9hs62wNKjDWGIqe3F25vYut7IRAIgvC1bajICvJHOxsDN6xZ
3lWuaO5KM0Har0AH4e2h9tYMXNyafIFfAYF6OzFX0zU3z6IeaJrsgGBgZA0WsQYd4aML10pp/LK/
86ovSbOBxJlPSbJ7O+JgN72wklQhaGZr9zI30Ykuh3jhqPbRwVO19/gi9orwAeWDNUG5HYuU3qtm
m7GqwR4+ZZnbayFJ4eAdLNjOOGvHFTYZrEYaUpvXyTO7uSwQsQ2d0YrvnWJuznnUFD/eXqvdUcAE
0Owk23rVaYXkUwzYDyvk+rquuizzED26wK9/Wd6Y1jzlyP+Ns9ns1HEAK+bMxp2jKZjFVIPiipOD
5t1rF4l1GMRU101OQ3ebdTi2nwwGdrBhbVrx/ODm1WQEVZ1zLw1Nnn3X+6T6c5yrVt1ZVW6QkqgY
Ar4NwORPrK1M66zPTndv6FKL0e3xzCxoTTH0AbSt/g9RAOKTUjXPfVLmZqhKhLe4lPJSPg9tVkI7
yGdrCIaotJaTglmbUWtI7XvRkU+c2ypbXto5b6ODeHDnwBE7QbVnO6I0si3PjU4HkXLAzzcqEasV
RTJ/bisp7vTRB3nYGd3l1zcNMSHL+RNgvu0iZFFp+zUKEWHnRP7H2WrtezAY1lHwvhMUUp6Daks4
TVFsW30wu6ZIh3p97tsWZpoJDYCITQ+bsu4vWk0005MaXd+e2849udIs6D1ThCTH2zwAAPJbqJZ8
S61U+oUOnPGpqwsjcMylOdite2dv1Y2m54NEApHo7U2iciormS17NmvmUAQrsm8WLeGDeGZvlLUN
sIpkrvS+dfP8J8qtNXMwNVnSr2t07Ttg0zENRirk4dvfba/YuIYudO1XlW/e0NtxHL/P7M4UPVLQ
idJD5UTFGLQG0VSYItuRPjTRiGZh03ZyfDe2Zf8ZC/f5r9R1NeNsGxnuJ2//or2JE8RR3MH7CGrC
pvppTG21RDHNu8hO52CRhnnXKVM/qD3snT3k4QBurVQLKHO3025GfdKjBY90QU3sh3SK6m6ampI7
rs+nQGTq4MLeCU/Zc5xxYtT1bzbLmU0yyztL60Kg7tTImsGa42tPWlpCE7XK6UTDK8k++akm8gBV
wOmvt7/q3vmgnMplQ3eFJ2MTpM5d3nYGjrehl4xahumO5j1YXuY8w1afD1ZwdyzePw90P9rKW82b
2NGErWkDCOCci1jzNA+pYyT/a9esD7bv7jISYlKVYHbcOrfLmGN9bWej04dVb/f3mZ21EPPc5Ty4
tbp3Vk3i3/iMgHpRhwM3QMfjdryW4jCxLdeM3fHixpVmYa/jGw9WbBz1OvamRnt59UinlgSY5nao
Af2ifkBNAFpx51zVMKenuPaSi9dF/VeN8Q8Cl92bANgW+tvEgHB9N1t0GLwR5VOYEQW9nlMxKOEH
/TQ91lO5yGAsuulLudjz/9WFreogbqV7Be8gP7pWVpa/8Z3/+1s2x5NaXWdLavLhwLdBqh5GJzr9
DjIpsfyNl4NrD7DLTz2FLQwkjq0ByxzINSi5qVNilwZYzrS7NO1kn9/ePXtXGxrB6/lbXcG2D76h
YxE1zWTD8axlq0PJ+EQZVv/+9ih7HXXw06tIA8WVFRS12TnCbrtJm7hB28pzz+lozBcrWVXi9RIO
sivGJ8dKq6e4BKXXNc7MNRupqb+0mfLmO0XZ5QoEvHopI8e578mgD2Lxn9INGyjMyhYEOIwYKHt8
81qbiCqWqI8pmGZt/0+1pN47W5/n6dqXfXFXO0m5hEXmdcPVNLP2BZi+/z22reyCE2/6Z1JbRoFs
7iSsgwXau7noYJJGGqwPyeTtlytrFIQMCuAgUlsvOTVjJO6Aajp/dBBvD7b43vleJQPIE3jpgEve
jtWmCiWIaVZhMozT5wzXklMpogjLMG0JmiSxP769LXbmBt8JEDEKBTDjXh1vntWFgI25ac08h6U/
jTKw3MY1z4Y1iezgOtl58JCOhu/NdUKrdktGHV27RL+QKl1pj14wNnX5TjOajgqA1wRo7OKX5jfV
nRjmI9Xq3YlyyPiyFNRe6QB5XQWDNIegRG1yDG0zTa8iA3SvD+JIhGEHiL5y0FfINDkSDiKbRSzh
Ls2W0XCiSyu5a2ZlBqVXq8BPsTbWeuGdjKgbP0qNu0QbE4T/rflIcWZ3voRKgD6gmWHFd7uRhgi0
U9zT71LKN1Ahc/9UqivPHRoYB1t2f7okaKA0Vk+IrfGuJ9IGND6LOiyG9t4ppfMJEph48EdsS/S4
zYJlmb2wQMc98KzZO4s0Onoa1jO4uTuIof73G7bgVgFzg/QDu5ba7Nrvk04j2sXs4zOCB+XDOCX+
xy4tfgP9QyRKQ5pzQ16zPaxd5MdaUQAZGbphDJDcMB8jaE53bx/RnSthpTTQpqJ0sJqn3K6kRKW1
z11GMbBUeJFxWqWnxu6952Wc9XMUD/Ql3h5x50WC/Lu2UillrT3+2xF1PelU1Ol8TDueF7hrrQ5T
LPbtf94eZ2+P/necTTADZzDGQZn6I12P+jJORXRuatA2YzE2B/Dw3SmZIHtwEiEZ3EafmG/mw+Ip
lqqpxrOBPN/FbpKjAufeLkSAFXkZtiIOH5tykms1rV6nLJWyCeqlGa2Brj2d1dw2Ycxde1fM7hEL
a/crIuWzipzx121rR7gVcp2Kr+jrVfmgzyha9w5+ZJgUxQfX9+5WXOsEQJxXf/bNC20sQCX6nl6V
WyGGXmKfbASL4HoDI5eHsuy6z7+xQ1aNIovIAHj/ZieOAiFpOREbWY0FAz1d6Jhqnvzidnl2/Z2h
iMPITkAbb7lYxrwIbV77cEaXZRB/5ypsRCrOXmUdMbf3VgwbK6TW+R+V6U1+YrdIyRvaelk1VfNV
NYv8A2l852ksjejl7Vnt7fs1bF9J4iiUbB9cMcneU+PaQtJT8QKHOv+qIV5wsC92J0TVixwWdTiy
9NsLo9c1iCU9Dx41O+2Ce1YTjFlb342lfvTa7G1BuCQAlhF7AIi02RESi5DJELzjda7wOsJg+i5v
0+xlsVR7QacrOrg49o400AAmtYrY8Blvp9bCRZfYFZAI2FMT1kr338dyWosBw3hOYivGtXeJ/np7
1fa+J+tF7RPkEQHL5py5qVbXEx5koSwy8QLPfwykoerHaERS/e2h9iKy/wy1zT5IlEHF1hRZdREX
0yWJE+05rzytDlysNU9e7xTvJq8EEsl154dvD747T5qA5orwpEC+2TdLnSZ2TW0u1OpOfoR75J51
c17eJWZ8ZLq+dxAAcUGEX+s6wNhv19HELhFJ2BH0t61Hl9Z2povW6b+u6YSzGSncyiLjltxGfn00
ELKPWh8qGRv3hqgxjMsONZ329iR7cdWlo94AdOx2LnGEgBOmW+zJRc1gcub5nOZpGfStY16szMLS
I0aX+u212v2AANXoiQBzAiR7O2hmFmYqO0qCQPWya93jQQHz46iPtjcK1y9bnvIjKI/NjohQ/7Dc
JKeFMRU1sAHMZeY+Ks5vz2Vv3xGqIlgCyJx0eBMcTwvEW2dg06cIdH5LUip8cHdmGXiZ+zvB1EpI
gxPKq2K8AsKivJ8rl6KFVwvnkjpVAYFGHJG79q5F4lBuRQvuMsHH7eqsbu5prHR4QFrfI7Nur0GA
U1zrIivuPa+SByd3ry5EBEApcgUnMObmDaNxpwO0gCuJbTKYzGTxr7mWuE+2tsTnMcLD3Fpq59Is
qRb0mVtiE2dH18Wcf9lDftWPga1JtQ99OJpFtzOfdV+6XjHTusF37Mmy8/RUAG3BdgwPinmpxg8p
1joHG2jvc6NotnqJYHMMAeB2UH2uo6hwBxLJvNLeEYFnpy7t6/uqj+JTNVrq4HPvHQu6oStoAgGF
14bqSTQLf4TIFk+tf5F+l30ZMVT9jRAILSpiLfQDCSc3szLyPLaMCe5THZlaUBqpDGdNEMNq/m+Q
1+DiQF5jD60aKJvbpGrHGMwddM3U7aMgdaIqaIxoeMnncT7omezclrQNaJYD2EHNc1tk77KOYpi/
KorFjnux0q4M5rweL4iltRAZPHGiFXukVrg3KLqIJFGI96/uBLcbZIhUkgujZ1daWvqHmQrrrmoH
dRKZ1P5yjaW7+pGyfh1zTx8PfCHdbDDL2855Dd5hRDR7DActMS8+WlunKq3rE8ncn29foK/2I/Wi
leq4cnOQVd5GRe6Ad3qSxDWqynl3mjtY/hVd1k9vj/LqlK2j8MixaiCS6P7cfsQ4a0qq9TmjDGp8
cAHUPJfYhVyIDz/Fg/bLOufrcIgxQDpns5DB3Q4nc2tshzqpwyoW4qrpqg21wU4xRjWs69sze/UA
QZ8hQkCIiiuEp2Ebjcw0LaOqr8PGn9SD7RdL2M1p8Yji1lFsvv5RN5WRVSeQLwKJirQUQdLbWem9
LLxC1g24hnH1k6idwGvdDM1Xzb+LAPYGKLc09zV17mD0p1/W81uHJy1ECBXqGDXG2+ELJL6qpAPu
UyB6dKZW1nyqi5VJSkQWtmVTnex2PopV9j6vQX90he3zImznXOst1mKFbMLV8+jUQUG/VBremlYS
ycuvryRlWjISRqNxuHl+3IWXt3OsOvQWb7l2qcnF4hKv1603HzwCr+4UPiUxBHqT1MdXY57bT7l6
WLmJOdYhT57eUkqLuh8mPdEpkLWtfays3vkIGyP+8vYMd846CIwVIbAmkgBib4dt+CntKI06nIwK
fYKZVy+RVf8b33GdFvkOrzgo6dtRRmeSZL/sk3Loy6vlaGYoEmEE/Sj9g8d7d0IrLIArjELt1lRW
zp7m2xETMnWv/mQVHFIKam59pLawtwspOQHd5KVDO307pR57szi3a0S+kuIsmvTfSflxWAz+UQtp
b6SVk4dwHxOinH/78dAa9jUqJVXIyyLuBDCVoEl9/WlInfpX3xg2Ia2q1bkNIBNY0duhJJtEGz2K
I06djNgoj/pVLBMPaWfn929vvJ3rn1YI9HY2BdSYLbmSLZBQxp7KUFauaoJuzvX0nemN4z2oAzGs
ghVZcZAO741JfwCM16oD/Kojj0uclTBDTEi7MTknNCuCtJuWwMC4+loKcdQV3zvT/x1vEydMecRq
DniEOsrgta577ZRO5nwvVGQhzxDH17rJjmSO1u2wfRIoZ7D7DZ68V14lJe+10+lNGZpaWZ6pi+un
nKrK4zQJd5XiLoIx1z3CTCFP1kQr6O11fT1nSKSrkQi5JMx3bzNnL3Fat265x0rExu5zuVjh2EP4
GGTef9azsbn3TA7M24O+PiIrc5VaA/kyJLqtDJ5vjjYdGUQZ+KtFQ6LUHiaSisBEFeKXrzL2LP+l
roHMEsPdHhFVEaCxo1f/7cn52g3THEwAaD4XrVcfHJHXPVOIFwbEEhp4QCvgIN+OlTpuri3MLERL
vE8wnehEGpRalf3Ip7KCDohd76npCtmf1GR078Ca8+Rm8M5MXiyZ/HCjDCEFYQOJPThKr69ZMmyC
w5XXtn6HdUX+g1VqhqopMtvlM2hW+jmlSnfSMV358va6vj6wtJxARCCHRL0AVanbURxX9XksCG9S
3dSDLNGcQHqD/6Ky+rs59uJXYV58bwYkaadsAGZ6M6lldlu7odQZCre3Ly3c7+a9Hgv3SOVwb1or
exaiJ8Ilr8qc02CXCxunAZrdID3WxznwHNeVQel38rlT2lFp/7WgDTMjo0etGzAQW3eza1Fz0p1W
Z9eKNJb3k5yqZ5+E8KXXYN3g3ljbL94cQRyMBq97BwlC/chcvwujzK++paVwH7teikd9KMnlLL8Z
7+smtrHTTeWnvDYS2lfNIfJm3d63Nxk/GgfdtTiLosOW9eFFJMuWnbRwb/vSCzQ/0z82i5k/WLhv
Pvterz+Vzmx9nw3NP0gr91YIqMKKRSPyQ+f1duPNqG1NYrCIq3v7XzVJ/9lfmvKcCPtrC9r3qLK4
Nxz4Iii3dBxXuPLtcFaZ+JHeJl04Y1X0d6k5053CBgPZB0sEqrCPCjw79+VPCTOPy5IIZlvST0pa
9f2gtWhymMNz3LdGQAXVvq/FeKQ6vPMeMNSa4hH+r9jv26mhPdnrGW45IFDbYbmIRtXnUidBeJBA
wR9yqxNhJ5PkoLL/uoSFyhfwT14itM0oHm3uzrbCe7bNoAIsWKuihJV2eLEZABuDNJfRl1ir50+V
rqowHaOowQDT76ZHx5pFHbS2zPWDAuvrV5mfg6702uNdH4hN6bPsolx0ldmG+qjU91TZ6KuLYnpq
jTG+pDTbfsTeVOWXyhyTT3OZqcvbN+nOWeKt4gbVKb7SbVt34H/ua79bIujXXQeof86+11hwBF6c
xPeNp8mTSNLlZa7VeFdX3lEPYmevrUbsZKesBU/0JsOARugY/aS6sBaaFzbuKD+YuowfwTDkH9+e
5O5QNN5oa691yy2Wp4cfTSelQv+lxNS4WKQdKNB7pyIB5P32UDsnlrrPKjYj1kLptllaKQOmPhoc
odJxqLkuWjv2PM2OlwVGPxfnzoyP8t63hwREdbuEIrUwaELtEzNlj36pK6KE5NBxtVOyaPPT0DnT
AWJ273v+/0mCT7gdsfHcOdW0qA2lWJZQui19on5enpzMOromdie3Hlb6wD9lr26HGrXOSCI7Q7M1
G6xvia/yp9hFZtfDbHw6abnvfnh7AfcOBF4jlLjJSbmbNnOrY7fWlwQ909hUSRBVZXXvD8k/iZm0
HyBCzw9e5/jPaCEc0Xt2IicqFwBJEQKBlWxtAmSUDrrOSto2jFTmXkly2hPKWr+eNMJNoyCzwoPW
5vrm2p2bQlkuWXco9frPChHxd5ZhRFCK5v789ofc2SQY+tE8peBlgu7bzKfr6mqRA0mVG2E6iSxf
E44j9hEo4B7hgHYuUcIgpkWHD2Lytotvz4YJf8IowtayVHeajLR5bBUkQESBtO5BIKP1NR7G8qG0
y+wpVSDt3p7razTU2rhifOpdJMgc/tttughv8MqfaAU1T7j8jn8PA0W9Rqvsa2tRtzFiV5wlEVFQ
9q5/JWw/8jbcOSmQKklgCUv4Da80xVJ9nvoEN3e7GPOLm9rj+7HxQSdP56Tw87u3Z7yzW38WMaGc
c1QASd5OGIX0booyrhskLOLHvHLjL4PqkoNRdg4jo/ysQekOaffmjciVEXsEIcwJV+Efg565gW8V
zTvfq+vHDC+ET0QxNXHgcnTv7G0pgjxY51wG6F5tA71JzPHY6pQEpOHcxW0twjKlwSSTdLzrkk6j
02aY4bRY1cUTU/717c+7t5gQjmlxrV026pm3n9dMszyqbSoEqWEtXDne94YQ+ZIr8a+uxeZB0rZ3
VGn9cN+BXiSw3Swm2B47LhMuhYVtMwVVV3YPZpklzwtNgIOj8npJ6cUzCt0Xk0BsS5GthN+mQ4MW
mz9G88fYdaJTgbtGAI7PuaLmXocyifBSjfghb3/T1+xcwmjgS5Q/kAwCibpZ0yaSnYpl3YWeI6Mh
yGInOZtKa7losQbPA3027TtvGZ1zLlohzrPX5ZeO1Ca7ZFVsB3rftGnQ9wpHjhIJ/4umsvky2GP/
58EvXT/4bYYDCphyBQbpVBGJkW6XX7gyrZIRJdF2kvOjuazPkcrwUuunEi0s0T8t7ie6/aEv7TEO
9Ml17hKrPaLSvo7R+RlQgdiClAhoj9z+DFQm3BqyHEpYleXe99rwQ3ZYfM2DnV8MdFDPabQc1U9f
73xY2ytjZJWqgpGz/vP/BKRwW6tERh1kJ5xq0rO2TIMR5Chp6lfA62hC+n07p9e3P/jrA0AAbNO3
A+1DK22b1oE186xckXiremxPdCPlaRrc6H2X5s5BLeEnmOF2bT1yVpKLVQGc7shmbdXMufALVKki
rbdxOGqiYgm6yPLNQKu89tPUp3V66s0WI0JrjMVyGkp3+mtptcE6+1aKzou+OOKdUG1bnDTgjT9G
s8WxQhOz+JpPYz1fMCWWfdCVeve+GnJxlCa+XiPWxuGDoSmxtjo3TzuA3yrKUzalSkmI7NH1ToCl
tH9lFeeQJofi5ZeXhxSFOIKS16p6uLkNcVTmj/eyNvRSW7ooYtb+xwXRw5fWGflsB4O9vqHAspEh
0tfh9uVvbndgnaWpM7ce7ue5XjXvMtOKnB9jNuJrj5pGIZ4BxDhjoOHTC8cw13CkdAqVRhePRnp6
ycdVrXpu8/qbSU+xC6rKNeNA6FX8ThYJVXM1xBFlFG15tlQxwPrya/9LU8PlDqiqORRbRuF9APYY
vyxqqc1A9xCkv0SpE7/3IqGeRqHpMqwqgqKgyeN2CbPcQjARYGFXnQEgObgaR0D+TqOmHAdXc+wA
7waIX/Npqsc5uSxxmdaBhEUrH4osV1aQVSiYn/x80vNgRhrOf8T3RaaYaCfpcOm1RqhHrZl6/d7L
E2V/8M1emsgQ+qjfWlKPPlhTZtR3CJbhlVEaeetRInPFH0uNHtIvJ1mgIqjAAMKmdkVP4naFwJ2a
selSypZe4gcSv/aTM8gCAWXfP+dz7J0PtgR/3u2RhYCElvBPhMTKZLgdDyMV1+hAfa9ok/h7Zzf1
uUeD6UM5IjT/9lCvjxYJKokqkkpkAaTFt0PhCyAbuJ5NaI5NcY2EET96swH+ysvmR0goR1n4z77X
7dxo7rGruPjWl2Zb8rH62QIWBbB3jhxcTmezXb6ZqUrUNeNfeCotK/qrQ4tXhoSxkfyQz5VdnCrq
NcvJcyM/+lKJafzCe51UQUZHOHq029b4u6qbtgl4XJpvqrfTD8lUUUKJE7mIZ0SfyfabQY73hZai
JEfKZU6nNnMbPehxJ4kRuPOdr15nye8O/tsvjdGWUeC4hVOfC5lPMljgzHxt40JVJ1Ay9f+VOJl+
1tNS+9EPgOdQlhjF17hD9CZoE9nd083NlzApVftRppr+DxB0dLxrP0qXwJtLovZ1Nb6ZylZf0YBz
H/IuM/+ZByxMQtdekr8I8tr6bEwLFsh1jqXv+yUWBb2StPE+xkPefYXPuVBV16KuONUdBPPHIjPE
lwWSnXwuu1h3goJ9Wn9eVDzGHxblNVjFaJ3d56Ep9dL5EBUIiZ98Yi8OHqIBD7nwp69WHzv9SbOa
4bvWFkkHRatNZkpCboMcJ0pCVLCwsMxg7FZFQWkjyj7m2WpHbRuReh6RbNIDmO5zFRgDpdNLRYHi
RWkpOWyJj0h/ciN7TgM1tPJxUT7oKTUt2llKGmMH+3v70q7K6YSzdM45u3A3Nvt75JgBEgYPNrlt
/WD0fv4EYST1Tu3MPzgYbJukrIN5PLUELxBiQE3eHqa+h0YxK8fAGFXPT1OuvIuI1BHq51VJce1z
rH5+vExrFc+xboehJW83kPn0k5GWsXYuhZweKTdFZ0dy7wat6U+fI+moR3doOuRzc2Ejgu77XXLq
OZVHERSyH+vE/nuo+UXrd15h2atK+Ba2iZigmUyzhwlFSVj34qlcG+jsOX6LUrmbON9Gifet3dkr
ExCCt7qTo1Mud+ippKidltzzwAtMDR/4um/rrxOW8BYAqjEGWCHLMQ5Nv828oKtVm95FeDdQ3qp7
3TwBMumjj7WTZta56swiDqIpiYxzVrjepev6Qp6NOFIf2qGT/L/zeL1y/LwLxCgqeQHDuAwnbCbn
MlDO4P076klTXn1rSPJzqvnGR24KrzznGCi9l300/tHWhr2S5CInuTaV7L/nOszU02BrHO846vjg
o3S76RS7lf1nUw9gPZOmU89RDqk+QP1+dO/TMk2ic2TW2o+sku6zh7iYHhiwYP0QnAzHLCUM5QxK
quFnuzGrxzSOp+HJ1pX4XrWNPeNM0xb3Xbx08pQtcaNf9FZMP2j/9fdzO6WAQ7LIeFG26J1AUxVq
j5ms3tNKqvAilwt2cY0QWYSehaiskzS99B0McHYVLbX5JatT7wHTAMI6lKVpqRRVpESAeRJF7B71
bHUlr0KEM8vn5VHmRQmCHF+Uk4fizh+cA36hCTDgQenKkdBoC+xR6lyrxksj7RmampjSz0gzOUY4
ZE5DQhZj4xi0XpvVYTQU8QdJzjN8UqJp/4hTHR1oiUPhF/p8pQimyBx/lKhNamFpTuXfut4t7l2F
evFyyrRCfJ8S2WpEOp3MTkAhnO9UaufPQ96L51jgC3uatd7/v4Uf/3lqa7NeFTjcH31lpMVJ12z/
iz4hBXDu3Diqw7lcDA8IUWSi1JtYNU4Go4z60+xF8r0yytg8TT2kogAnY5mCz7GmJCjc2e++VoXo
/h60XJ/PAOTrZ7Bm9CCsxHCeiqUxs9BXTWEFbQPnF4QiQjih31XppS00JKNapCCsCx1G7++yz+d/
lmwukzvRVxafIxcOxOwlN9S/JBNle47FtHxxILHMXzxLYmmKObvWnZKyHbWncW6d5uTFIk3DIfHc
j4i3JJ+Vmk3n0cn4egHJ88qia7uEP7t0k+LK+ZGfWmsQTh6U7dKnvIX98IQ8c+E/ONKuxtOQTO50
Xql3cTD2aV6ey4aOB3Y482Ddl91Ufscet5uCxvO0a5z2eAcgUhP/lUxl9FyNosmxQKr1705p9l5Q
WJb8qEbcl+E+mHboSI10UEOv5IOtObl5cuPZ+mdoc68PbAVxJ5iQank2Y9Gu3mJD/lnCQDavvj7m
j9kQCefJMyIQknK2a/0eiwzbOaVpljhpIEuvNE8OlrNPayfxj0KbTM7qlKWfymitrU3ZMr1EGn6V
4HylWwdFlI3DyZ/AYE2WWTfEH4aNO04FxezZJRGSd9GQ1O9h5Lv/j7PzWpIT6dr1FRGBN6dQVLVV
e7WkE0JSS3jITCAxV78f5mDHp5oOdcx/LM2ggjRrves130U3ByoeN7Jckj21Sh0xspl07CgW1ZVb
OfV9bpDpFhfOJILXqK7Cozb30Pl6WP3EzWpT302Z3ZQPNoG/Eu6v6hvcaRnkxrREVngwRr08Bo6t
wgP2M+GIq6tYngKmDl0yOkUGQScPm565qs+DraUqm6OhusJNqjArtuvBnVVz1W5u9dPIaFcvmyrv
15S0n8I8yhAL08TKqyA6ZLyyLQ6XJSc1ajXmR/JQ8z4d3bL+hDU5pBK7IFXtCgGqL8pTlYm+iPt8
i9pbnfv5b8YUQZDC7V+do+FOmAoEzWp+X2amvDGGJrN3UFbtvNFpUwP1a+WctgnMMdm9DO8xJGmz
RIpshJ8TzAGsb7tqgBldbzSvDKOPcrbi5sxJtaHaubVZdoI/DaNHUdjBnQ4s91teRjiPbULM/v2s
w6k5yj4q2mPXSPNhrb1t3e0ru7tgLvgmgP0FASlls7Gs7UZcVrbXfjd3d5mExNLpwe99szg1XNPz
1aqXbqKZbq3PW6tGjmZ7Ka40Lp8ewwq7/wJg52qcpbr5c73ibx7PWzCOhMERHD0rh+3SN56Sx9at
wwetLAK6FmsMvAOM4i1MjSErVOx0c8l8cOjC32qZPAUDQXaf2Zamjsl6MZrL2c7Mn5W7SXG1Ta31
QJ6GM6XV0PtXNSZ74iSaZgh5Sb16zHyfqtFUtr89zKrKrw1KUyqKjM+SD9hpXwa5aJ6N0jAHLsKh
/V4uurdjIYX5A7ltacdZto63KmOZH+YFd68rHK2GHjGA65VHr4iiC3/RG/ol0mtVPED2yY7FPOoo
EYrSeOqQlBzgyCn3OirUiKt8JRYJ20vWOzYWrd+k3onhkTWOr26/jndNYa1m7CuFxWM9Zaa46i2B
0zeJY+VXqkuXIHor6vsk0DCXr+ZSF2Xikg8uqAos44ry1ENVxarfmhNRfD3BiZLmkqzRtcdk3quE
SyT06HxWSnIWlttUvsHhzYFKpNvkl3IqVzveT9/uPpN8lst+07a8rUK8W142Su7ypmecUsSMVraI
IMyu2ikwhXVXb1Ybxb7TZlO6sq11kmurcegIxnDmUNgvnjFwtydCCu0+hZa2DaAcw7Be7G40xaEJ
+vaz2VRVFteyF3eDUQffJ7flr1V+7mEHtKj1TlQIJpI856Q6ijKqohhaQfVaGpV4EAwix1TXVrAc
sVSd7eM21mOVcDll+N4HAv1I789kB9GCq2Mj8hXwIbcLM9bhwupQgzffCktuGi7PYs03lrXQIe6K
FDfxhMweTZumKrZykT0ahjV1SQ6v5vuSV5GDKNbMsIIXJp9pNZX6ZMneDE5zqUp1JQiW9V/LsqSC
C6rJex0q0xgT0i6DL+EG6nGwvaZq48CeMkzayia/xe49C2MQ5Gm+9Qp3CuKN/yt0wR7cIhpto4mX
3nYAPLpsKPwYiHW+7TVhGXEozIrOnUjPMkZNu2ZJ3trLXTCtFcFfmenf01WFl4M9zUbS8cg3Ik1z
7I9z3DkGp3Gao1vZi4D0lI3rSWxRQEhz5XnfTQD0KM6Eyn7CLWjzA4k5ffnidLlbHIXviNfKCpo2
rlxt3US+3vhAreV8LoAYcAAyauMCZyIjPEy2dp0Tp7q8CXb3hFiulvkLyMD7bVAuUhTMYXaQS0MB
ZTpZkV0s4VyaSSW9QiXCm73qgI2F9YZowdi/S26xiC2nPtSZE05HnF26R6f3csWtYa8CNk0pt9hG
yv4NqSw3SD24cKathigE7ouuR3OSV+F87XBUVdehrpaeXT1AQsFJL7jaWvjZ8TpLlR3ZnEomrT9u
t2432NkhnPJmjUtIc9ywgauANiCczUmjJ1GcJvTLE9IMycgcfoQ+ZfkU6ovSNqzgaPWd/ep1AMEn
bH/YDnIxzQcapLJOA6sLo5uiJqUxNrNmvm0cr64vG4trKxZOiRVtxvDkyRyUNabFtJnfiV5T5jHL
baVOVTPL18BcmCjRReT33kwrlcgCP7jYi3C0o3JZmRyMJmFLud+FV9TYDir1UQCWAF0Z/kEyODVx
bnfYxR0hgMuRsY1RxP5u2kbID9g97Vzvk7Yo7SF26TrAqwhHgADioUtJyNkYnrPI4/0MGA19GXJ8
flihxYpvxFSElJad960e7FEmDUlBHEsscC51AJQbxViaw8YcIG3ZzKwMcIpArnFtj8NttzS1jmUb
bHD2EDNj9KZYvIm/NZ5zdHMwhDjzInjkfHtUXTw5h/A6i+nHUJV+xyHURp8rfwqxX4yUm5Ux2Tl+
dcr8GQIgAx4RUpCR0BnXkJ1fKKFdSjbX12Es59z5KTqMxGKbDKnhGBpSVM9ht0QMNshSD2LP04tG
3icA90mubdIpcOoh7eEaerSrNpqSFmUPB1sUkUWiNqMdTg3uJFebs1T8DAynrFPr1a2bOEhQtnhz
unpLkC0uVuJ0k773tmKGZwrt4pfMc7+hNyiDG9VLl4CyLuwCLkOzaO4zDvSvkzdyl1Ssyy2uN3+7
4XigwHZ6RZFC9q/9q6uL7EG1nfwybK3R3ji1Xg1s5rwlnQsHF5tdx5IlFTG8L6ZeV5nobLZ9hkth
dF3lq/fAF7GcRNEQHFFi2EFadnr5nFcrdJcaKpuVuDpzCG/z8uDaXkro4ihxxK03r1zzqgy7EqEb
A9JDhs1JQ9kljEOljGlNokH5v31v86JrT4zF54IUEr7+pJcvE+4chOKNhnrr3Qhgy9JucGn1rraT
cHCc+8Wx1g7MTzY3S20OkDvrQjy7fU7BqfOKzzyPBCglviSdPlaO3Y5Jt4js2pY40iUz6lPnUC5F
2yQ6l8WTxlRYwn9VMF/KqJyKa1FMc3awS3/uY5DNEbvBxcMsayjc/gqjee9XEZRufShHQUPuW3OO
XS/asP4wlP6ILVwdGS9bZ6s+8YAM+5Pdigl11dSGsdf5aGz5G+BirUlPMOi2n+It0EvFtotEeWB5
uj+4BLPvhVEFeawWMREszqHeEgOfjW+eHCf7Nmi3ZkidaPR/LcxJyBLdRENPTYkaD3VVVoc5qsDc
asKBBBd4y1/ZHKLJ3ixjs39OMmcZm1W1OxagDBiYkZTrrzUri6scczCBbwn2MIkGFXtVhgvdkpz4
lo1mdgYH4zC5L6ZThL8Da/UIubDGsDhUehmCm7l1x4du8ouvuLX5zaGkVahjoNthu9rI2/tFMMB4
GVJ7RUnTmM1Py6zNmZu4BFiYVDg92WIu84vRhG55EWbOzAY0l+53O9tzldaUaDVQaOd8WbpGf5+C
qjcS8k5MAQzTRsAwpHQtF7v8jYRpsbky9rSrZTKFU/BgKI85CfbRLsTYDF87+JtDMHHyhdYtsha4
nZ3MnSDGjqj83RAtUOzXJf7cHWz0t5Fwox9TNRQ1vVTdNQdoU1N9WC0HcSCjn/7HmJHpd8ispjoV
S6HlgfKsqQAWcdacg8zlY5CFBygUaJt5Am98PppSe19MoZkS+FGFI6dT9kEfVxwzXaoW0/stfZ/G
Qpf7zBMvBhrwqoTlzPKq57jthvkzapS8THIqqSdjEcZIcbAYF5IJTRijhFPczXqqYqPGzCJ2spmQ
24Fa/7NspUOm+6KnN6PL5adGlvnPtu6z12Uty28TZTNgNY7QL9LCujnJunx7WQk3t+PCNVC5Nm64
xk6+5XliN6s+BTRpZWyVuX2rVpqdA8KJwEzXxcpPmhDmR7X24+MaluAugxiqmq5acisqEGiU7wUX
RILLt3gOg3U2YjfvlweOa3CKajHm78Jw+99SzL1Aw1QGKtGbW3fxhnXfA4ZezlM2ZfUlbcH029tG
57FgA/1aRA99rwFD6en9TbDbqHB8NEPS9Oc4w0k3jE2aUQLv3TV8kbSIOi7AHb5b1tAXB7gtQZVK
QepWjO3xwGjF29Q9gM7aUGSPlU6YynTqwaMXLa+caEMqUNmt81UVfnc/2bb+HtWi1jdybcKZ2eQc
eLEp/VzclKoIu5Q+HG/sJZr7QznIqL+smR28lWD91xFxkN0V1pLBA15lu8scc0eRuOtmmSmSQHET
jsb4XM/G9hOrye4ZMW5QH7uuAzaeGODeBsPW58Q3+bgGw92qh3iYOu+1bZcpO2wyFGIHuYZHYsIy
O7Zco1MXHL/iOLptYcS+nXGAL9xhDMbM3jCTlnP6YbO4qpE6jyCSMP88/J1MqwcerfLu0fLVtF6B
bbhPG7Uysz5N25zCJ5VlnAO8E0rK8O1StyClSVOaA2tGGYD3bUv0XVyptbOSIjSiJl1HZ2kTNTWj
e7Lh1901ypHrRR5FdfjJZXD4GzOb7aXHpG1K5nWvo4u1Di9zXDoryjRTzg9sAaAh8nKmT0NedQof
an9ukybCIjepa+W84MPFzGIkLGKfuhiddSMLZ7wqgDGyeFaodk+ryjeZZmUXNCdm8AujznkTP+d1
KV9g6PbygAlfXh2ywiNKYFCTSzHA9Px3Ns/LzSr19tbUnKO3Zm/NbEvE4OOJ8ldfeVtvDxerbIwL
fzXziXGQP5HUCszanQZqlu/RstDJOmKzjyJzZHtoXVk9ECFr3LmBcJ8GJqhlPEk/eEC43H6VWFiW
aVcHnogHw+Z/uaykkye+pzsaw9nNAAKWletC0TV6icPhXR+KMduJx8O4p0l26/iNQrZ6LaaQyzDI
DJGz6UOmVyXObBcgI9uE2tVhV9R1Ra8VrKbAgNHscMuo5Z7s6pU/M0d7QzxquFmp1EveMIexhzZG
xN4vMWoN+4WSxH90myUYkqkJl6u8F1YUi8AzLhu9ju717EOg11M7lRfNahcv7QaMdFPg8CiPeTCK
kvpe05a4jvC+bjQrReoBcXMlVEPNXRKEWZSsDPxf8AbyqiM6tN47TM0qiyMMvfwBslRDsIoFNCV6
KzpBpJ++enIJbtVi1IzWatu8hOpf9cyVFBuhbqP6xmKKNca2rst7w7a4z9Wkhyrtxi77nkP9E7HU
itOQEGfUYWGzuW1sUkI9ZURtUzo2XT2mvs6G163poL8qwVER47OoXpAwGj8rFsDPET5DkTCpyL64
tV3dDSNVQ7LN0mEqjsPLadoUCF9Rim5KtZ8PpB3qtrlqusnIj5Y5GFchp52fYpfidodBB1l3UQ/N
1iY+6QltLEqf22YYPOvGdccpSLEroN6iB0bMbAdlcYyUnfdJoaR1uQHTM1Xo5XSqmId58UQYISVu
q+cQiF2OHeiZ73I5c8RSYeQQ+yKOn5URcVTdBqqPKIm8zX5rYWL86F08X5PaaizqgBGLiygvOakn
XOMThm5DEEd9pu7mdiutAzujDbD1WMn6c6NpdU++1Zg5jUOxvY6ON5tJvfq9cxgNEB8qCGuqkqBf
3Ne+gc59XZC/ZMcKesntaqyRlciote70treWHD5ecQ3NtH/OyAbZqSS29ehRPA8xgzSGuW1TXzHq
CIsEBzLjKZA4iyShVdl3DR1O95DZ7fbWQnUIL3u3m17CsszvfRkey1yYw8ViWGBjra9sUAF3rV1I
BlF0O0br/IWBRSgu0Em11zRB8s1ock4GIlb5L+rWsO+3eRsi6kk9QhOlBbgT3D9EVYUbyG1G5QCk
E7gNbWbtFOneZGOGL+rwwMGaR0A38yQvenheYEeiYQq0Egzf3KjGKTgs3bn6tLrZ8lVyVz86fJwy
bozR/t2HBZXu7px3MzpRv5z4jf2dW1WC0rVaMnByhz8zS9Kzdhdi/J63JmpoQQOWeUzWhYtCttXQ
AfmwD86cgewD7Hvf/CWgbLBVVv6EEYH304jdZxUHeHZEt4x1gfzCzgWeIuDGMw8rK9Tj+G4MRE2w
S9Rd0eWtGfc+BmKEvvtjnvadHJ/diNCw64mxxpCuDRI6WmAfna7wN0FkiLmG3+GQ1OK4GvTVKWaj
XDa2KvLtFAG5vyCUdnbQ2KNbWTUDp4sVzGqKx6FGT1YoK4dZlAetG4OChyBABncH14Ofd6m7dRgM
UulZzbHcaliQqRlOkSljR86rd9TO2BqfWpBnAm1F3YzilyiUKj4teThnF/NQ1lQ5BFk6K6doadd2
2jSLAe1E57A51aepZCi9Jv7gyOlFTlJuJ6oWkRtxlTkwmqIF3iYudXZhPNnj4oYY0ds1xKg4b33O
wTSQVlc9OrkvdRabuIs2OIiu0nl2Cd3tPsnOWEzAFy4d92IwfaRV5GraVNadaRivZtHO7WW1zJKo
A4xUyv66wLZievItvVFfGeEW9r+CvrSpZxj68YxRRIgY4qk3vJnWfptN68Jbanu+lS4QOvMCobvf
jqH11icMkWm+jkr4efY7i7aA3GhMZpvroSMW97UmemV8Cy3uzk9m2Gd+smA6v3xm2KLM51b7ta6S
LPJb62tvCM/0j03DhPAis7SWHjjnFm5vxtLvNB5quOJ7B2u2PvEYxSwxl6yKlSuRXIIvjmuYbG4r
wDU/Iqw6Gy0jDpU74PvUd0MF6sI8Bb+HmreDbmKYAu9Ce9tkPLWe3VNpTLPwgtch02qF3Tyaki3l
wbYIf/jS8YMfkx/WwXgqmZLmRewufiUGUKfSbb+IkFvmLaJdzdIlXJzyeinLZrzzVmnt7Nqiwe0b
7UsWXC8KtcapdLRub0y6cvcUkq4xpw3A+fbgC/79fWyGDAqw7yfC7y0v86V59gvTWL5l68K1waRk
jS4U65uf5lt1dAIUn/SlNWquzMK0GaQAqc3qajWmPUBhCGp9MbQzOSJj15QzV+U0VJ+gQRXy2M/B
1F+pzdyqVHutU38bVJ1JetshVCmYp2teKAgmW1x11K8Hx1jbgEkGAEuyem4XfqnZMY8YBFbLzbB6
tDCbyf2ajsuIQQJOz+vXCcf1X2rZLHXpcwjUh8Wts69Grnozzg09v2C5mdvHxYxIle9bZ4rR0Tek
LHH9uSmWZnX/LR/qLKDBcqLlIhf8pYR7Y80uc7bL2+TJilgPaM7rCTqm9YL2CFzJA7GP4ikCe4vR
0xj3zFHz5lCH1fZtlUH/iDDael7D3AzokoYyHWRRdowQqBHjQiK5jRmgFLcd/fZ9iI8HHGZ3aL04
87Pi20ieiJVoT406boVYv7T2ts4Usto0D9Zky59r45lf5qlergwsrhvIML1/OQ243dOZ+anhsC/I
YqovnaqSMAXG7YYhkG7SPtfudc/umePNnhjeiDVTF5NbzvVNE5CSObsj44fcEaKNdWGLkSFdCxND
APz8aDdreRa9CIBMg0Z3B9nAbD9sBXPfx4oT8dk01AAYjaEpwRBeUKxMNRyoB43lQ/UoeLvPpURY
cqh7rb7ANgofs7q16mPeZUHw2JP4/SpJtISm4y7eW9TregWA8Qb66NVru8SblzpVebTsLg91gD0z
LmJNMi/E4N4MozVj3NHI9lKbc3Exw2Pubz1UTORDlB7Xd6Q68Au85ZjW4DwJ3jPbZnGDet1rEjFl
VQ7ePBDgy8XfMfaUWYCXvxeobzLnbkqXtYXFUdGvcxvXEdG305atF0BZuXsYwqEtruFQGS3RhmXb
pGW2TS8bJIEhpXdcf7S+VfysjD4MYwrM4crJhWsdVynLb2qcISmHRVHdj8ItGVzaYQ9bcd1GFfuj
ra7pl+hZceGPyBz3rTyxWr8YE/g9KzWLYTHrHXVH7IFoCV6NSRwduKx04xqxzLbxqShoh2Oz7nHM
D6h01MFd1uV+rBwteCWLZ8YFJ9AW5ypoOPGsCJpVrgeO8yjCVP1kAWO+MtaH96BrPKkTliVgdbWV
4jqH9GilGtWO5nDbUwm9rZRfa+m4z2a0ZE3Msc+6sYd1tG8MoVQZm8yBvuT54Df0eANE7n5QzJNd
sKjlZQWQvQ3AkQwWTzQ8eEO+7Vw/z77tc+XfY6+D22vbc3zHxlaHa1qU63pfQsV9ckop22vFEKNI
M1dXeSIhG4xp5mV5yIyH8uIYKqbhO2IAiK+9KRcgl5Ynj5bdVu1xEm4E5EPrB+Q6LjqZVmv61nHr
uklj4YXziq4C021pwnUDZSuCPDWLCDIyQM1wLQZ4ZF+sagvLdHON8HvQD6GTSAITdMq2xkCharuW
RPdliNxLafbjrV4IuEqwQgJTD9u2u7J7A8C6sOjhjpQG9mfpafWL05OhVl2aOzYEjm3SeC5WmKiK
HOiXqlLbRQWFogFxNRjJQgeqX1ShvGdrwZ/42uKme9hay6cS+Dsp8188MtjheCuFOB+ZVHPnxkdd
M64T5RSoq6jUsV0K71JXHz7lnG2P1y+WR/h/Y1IX4Xt0xnynPZF+u3VhIgSIc9Dw9b3egutUw+VY
VidPSrzIP/hp/+Lj7Q/9h/6JDBP8cP/z/6HbT7nFHZRhTu0SMHyNXXL/1BMrcGoZ3f/3RxGYDDkX
Bynuk3+ptPw2mKxKBElQGtnJCcvxZE8iPBWkqHyg8j1n0e62yXs4+z9BEJjSnTHyill0bDgdJlkl
urjOSEiog7Y8sRdqCJvdj/+8PnZ+MGnU2JtBBDz7cvUqtgzmSARtYLUvm00vlyEn6Afv770fBYEZ
HauNCeq/1geS9jaolypKYOwRNTtD+HYyqz402mPaWynvA/bkO0vDIsHdpoJHHMGA/s+lYUMIHwaE
/knkyx+la9aHfIZSXk79R94g7+wvEs3QApHaRoSVd0YKRRYnhTTKKAH6UE/wAILbhnr3g/f3jwXH
H6xIVkWENo8F4WOucK7NFZ7yaAv5TMYIYp91k3drzxnYs00mXTAABmgZ6sRSXpDIzKSHk1Be2rpw
TtBp3H20OKU2dJmn/758Ig/at8sFiqjmjM5Onxeg1OBFDwr2fFJGsFYgbDnOR5El/5IpWqi89nWK
eaJLGLRz9iSBj5o/dnaUZKYznSQQSxyVyrjCsdfmw9peETtQiBPP6K2DgvcEVanrD3//uf9eV6Sz
2Ey7oOVypkZnm9MorIGhCo2+UdTLDyYrjD2x5pZfUOKVH0VRn4s59l+8i3l9Z3eq55f/uYirarAy
BiDAYoEV3oqg+y6ZXx8NC49ity8GhplwTOpczx/ofP59mvPg3cyD3brznc8e7C+hMqj72T2e9o6C
RK9ETm5wbCMhDkbur4lptdbx76/23V8bYH2GPwxhuedkfhgniytrRk4jmAdqd3jwEAHX40ImYTy6
tUxtS0I37aaPcoHf/ah7yMiuwA2QB/35njtX4sjZLqwsZ2s/N0bbPa5OA+I6L3N79/df+e/jApEv
Lsn7Zcnlde4xUzpDJbSMeFaXhydzXuXJ2pgx/P0p7/0ij8YX3RGnhXXuT0D3noG2Bhy3i6fQFPfM
tKauvV4hz39gr/XeWvFsZGHITYN9TvTny9vqaJABjk1JBKXr0zKu2ScXgtBXC8cGM906N4Mv7geV
l/79J773IjHMIymNzEWEtvsr+J/L36hMYNKJBnib7fZbY5N9dWii0Zk/2PHnYtp9E/oc7Ug+93xH
5+wmGQyLvITVj9AZoCPEOpYdV43WgcFFDam1omScJ+9NwZT8NDth8cHP/PfFCacGIQB2MS4uqucR
8ZO2mdwyd04yjLUTF4P3uCIM8DDOFWaI5viRZd97KweTR2pFbk8kjGfXWYFNR7UidE3CydRH4mIe
MgKFDl3phx9caR896ezF4je6lavkxeZ+j2q1tQiJqOrs0ErhXv59rbz7qD3G1cbYAnuysw0O6pXl
KnOjxDVK9wdWFiSmO6X4LMrioyzz974Xaor//6h92f7PsqQc8SfmUVGiiwiTa7vOCXIEJiIL3IO1
Sfrk33/a+alpQxncZd7ovHdnaO/seXRCmL9N9ZTOxmydkCYtsLbW6FjbEAodZ9HHIAfpcdZm+OAk
O3+p/zwZMyEEh/t1fC5srOwJwaNtT2k41OHvtu+jy5rJMGb61n+9dfdHYbFocjZjT+i5Z2eMj1l/
s47mhKJWh7/h3bsJmonnUSvjo57i/Pvtj0JLtrsJ4yrM1fvn92uaSdllDtXVcJZbBjPWZ9XOKmaG
4T82YfORZO789ORxu3IXLxmIjThknv0ya5wISwkjnS5GCZHSD0/eP8oKhBbMVvuefwdDvg++3PmR
tj+U44SKzd27wuhsj5eelmPQQ98MmYXe2IZXX2jMSl4UQuIjJYeXggX1V8Ukw+/FusxP/3nJUtPw
FemlHH7z2cbXObM2tbZj2q5qPI31se8fnTaf7tsi9FImsj1skv6jH/3OckW7zxbZ01kDJFV/flg9
UfrzkDGtVcU4x7eNLaF29X/nqoRn8Pef+M4q2i8NXKh2x1wW058Pi1SEr37DG85yQLSxdasHZQ3l
NRlZVsp8KfvglVrvPtDD0hWTQrJAzs3NmzLIzbwWI0x1ZX+yAXaZy4T++KMZ++hC6nl+DoqtvqrG
wX6QVlV+9hh/pBIlryQuh2FaFrUl2BVyjjTrMye2yB//yCv/3X8lvLXdZhDm6flqX2jmyZzG23w1
Ee7JMdxiFoh3oRpjuFC+1/z8+2f4p875365pX+kBWhiU6tAbzH9VdgM8RrUuU1ogH7sPsiV4GaNJ
P8395HwqbbBhO8/K52gA9G3k0l07G9ghgqfsui6b4UIH/Rwd/y//KHpSF0tJ7GXOzWXmci2zkteb
1jhSJyiVwtSv1uiwbf4Qa53pNMjL+iCGdUv6YfRuB3MTqdf0cMD5/KlyxuY/FnH7eyKxJqT0xmHC
PffvgfifZ73NcHqbi/Yavvl4FGOo74zC+1GLPGA6tcgPTqH3jj4sIiiHMZrlAju7uTDsNDdjzscU
RVEFV8bW+xBrDB6qNdR1zNgPOKLN3OCDgu7d55I7sPtcQmjwz49c5udbAUxH5LnjM3kYu918diK2
lDlMgczWMHEvq6X7wXd/97lYI+4HH8Lv88/ej8VSTl43EhjSOBdBVfs+JOSxus5QiR90v1qMUxCh
fXAU7a/xfAuw5bjVMNXG/vHMsmGGDDzZDgoR7Db1S1kuw8GefO/l74v6nSuFfCBk5mxs3CbPfQdg
njbeGG0Dh1tfpRFWRZfICaBfDPlvZM46GezFTqgWHOxaJ+eD+u6dV4u6E/spjhaIfuelCKXDqmqr
YCk1lX9d+RDtQ6KdThStQwpmAPFPDh+57LxzmPFQ4BgKhV31frZ+2VCY1UZcY9PE9DlYay7sFTi+
DrIyCbxZf9DTvfcjwR72e5uwZvP82gyH3bTZD8fUbVbjevAH9VDAA+6PJprKMjGbMT+uUbDe//3L
vv9YIDtWoWmT4PznVTaitPDg3o+pMW3jae2t9mL0hJmiyg3vbdjtCAvV+vB/eKgL5LGnGO3l9J8P
Fe1Qmo3HZe3XRX+9IDJHceEZP3MhlpPZ2Z8I413rD3bKOxUClQFL2OY92rj4//nQNasCv3GzMe2z
dgAkd6ancQ3R4DqRQrr691/4Tt1OMgZaZ1btniV0Xo6MEA4nPVODrWiRHWRnV968OU8GE9B4RO2d
OPh8H8d6U1/+/uR/QYkc9oxQCZzd3bb2mNw/f6fZbXburBFMJMAD5hur/CQZX/721FZ9hsiE/64j
lPczFJkgQNca9AYpVURXDXnhL0xz5mthz11xgA+FuuDv/7r3dhXXNRsLlJO+4uwjeHo2DU5uLscQ
mhvqVDj/sCFumambcZbr/2oH+M/LAPwGwqVMI2zjz5exFqEVSEkXU0CtjL0RtwMbJPNU2qP93y+A
3V0YmimBbSYpNH8+ilmTMxToyNIMRvqJKvhzxy4/ccDQzkTKu4vstk7/++skPxezPGz4ifI520hI
4XofyveUkgwOfGB1091cdmsaZVBSXCLjHv/+vPdOC4z5wsihyAsJlPrzN4aduaGK6nSq3cy8WIrJ
QnM/jC+oJi2cq9vsk9/39UdQwnuLBjtUgmDwydytFv98qi6LaM5RIKTA4k7iRxJOWlMaByiFxm5h
4HzwJd85KRwIxa7D9yRQ5Px5IuQEZmA9p96a17fk/KpXZbvrCYit/vr3F/rOTwNWxz+O3wcM7O9/
/j94grcBf25bNTPGhLgZhDJAfuwjXDQmuOLYzW8flGXvPNBFnc0lzqxwNwT884Fd76JXQVqR1jLP
jp0//2rd0r4gcQ1CM5zu/8femTXHbWXZ+q9U+LmPGvNwo6segEROZCbnQXxBUBSFeT4Yf/39oLJd
JZbbLvdT34jrcCikIJPJzATO2Wfvtb71Bxfob7yVMDjBAzMhhkHx8aTECL5nbqyMQceiFaAJzHYo
IgzE6NYfoce/o+A+lEJrHUSYGlgwGswfFj4rRnRmJdMUyDSe96YO7aBJRH9DhLG6sUbZcSJVyuuk
75RjV+PGMTt3uVLGPnpJ4Gh/wQ1uQEbQ2/2whrqQBBDeRWHbnx3OgUeuh3RfYnnZR1Em/whn9p0t
9y+//HpupQ9p/mte1qLqJHGinAvMtqsQF4XYtkxtMi9IuiufKjQgVLHzFD1z+GwPVZPAKUFkJN6l
XiVYSAAJdJvfvzZ/Yw9jQMCcTaXWsZmA/XipwBwGDjOY42rZVy/Qig8AXJCBQbXI9otwO/pRmvLY
p0n8P3hm2vX0thlPQDb6uMyYPRnycTQFqWJ/JbTCoGBf5BknuhmoUsufrG5IvLFz+z+oNH/jcmUq
wgyKcxuXq6b9+JIjvGKlrNUpAKkeI0yzMo+oQT0wm6H8gzvjN5ZSYN3r89Aeh4fy4TVyyIt0tsMJ
1kO4yvqNsdih8Zm8up+QRc5Lu7cbbfiDF/gbt/+60hBjQWGgaB/b6rNq9m1WYYivZ4goClpaVN5g
PvbLOJWsACBBav/3L6N/eU+5mgnaMddxBR2+jycUpAOVOjn9HJS4pC5BkY9+H1n9ERHmHw0Rf+up
uGDhG+vr+O7jFlyn+WClNvyMVa55xKmXeNngoFCiyf0HhcxvPRVkKp1P0LFMKosfr5RSrefUscQc
YCGmaV+0Ru+biF5iBE5j/gfXyrqN/7A4AB2kVwlsnZ4rkt0Pd6KDqwYNLbiFBKH1Ge12auGYqwC3
/OmPirWHA4/G+8d/H16UGgFLiBp9DvIBfoKBQwy7DHHBkVs1r7//VP9y+a8cRYvSmBWbo4e6vr//
tPFZmQu6YO2hY3Jt9rLv6qDDi7mRvZi3dMPnJ0XNx+3vP+lvfGgmHTt9ZdByEvgYqBXD1MPaqiJa
QvgGb0NLbsuZNp4tkdX+T55KJ8BgfXHUSh9fn1BU9I6rPkoSdmt2TPDh1SGmd+2/d3f+8236P9F7
df33C6H723/x77eqnkGCxfLDP/92Vb+Xd7J9f5en1/q/1of++q0/PvBvp+Strbrqm/z4XT88iJ//
8/NvXuXrD//APIGj6KZ/b+fb9w7Pz/cn4Dddv/Pf/eJf3r//FAjt73/96a3qS7n+tCipyp9+/tLh
619/Ajr/T+/6+vN//uL5teBxd2Mil/c2fy2//suj3l87+defVOXTmvbF4JfJHguQwXo4vq9fMT8R
A8JihCKGK1FDtvLTX8qqlfFffzLsTw6kLIWD6drHppP501+6qv/+JfMTZzngVZQzLGir8OSXV//D
5/SPz+0vkIeuq6SU3V9/omz+cGNzSiNldu1b06rnx304DulJFyEdxXGiGUv8nBluBsYgxR+pGikF
gNIone9yRuTakRHKUEDV6ijs66LJw0O8NEpQx67iGWrUnd1O1nf4eF5qaq6DDHv1qpgq9yLDy3Dp
UrSfIs5btERRT5/KhEDdZLGM0+C2AQnb2qGOXAtjxNANxylZHGRCEf0eAf4Af406EjQg+l0fWnSZ
Wym32PKWz5NNaTUN2FcPuErIlh1080JNp7vSrZLTxKN3ut2i4C6HEQ18F7XPEq4GVmbZbXFt3+Qm
R0x3KuFnAg9wfFHE0Q7bYRrkmI03mUFsodfiFPHaODF3jaZDPi+SfLpJgUN468bqszppKAjQXoOv
qI/gUsZdHpX6FtP08DbmEBBa3XgHVoQdoIJ7UGG99rXMTY9WXszeKHLaH3o7nGhnDUc1J38YTKRq
H8ZBswv82g69S1UnsmbKu/hZKWfxhfmC3Ki1m3k4fVj61WQ+Th3OW89WJ/F5aVWEu31q76XU8R9V
VuN+jlSZHcHj1XddrxNlaQw55Mss/zZBYNpn5bCdQhrnXdzP+wG/5CGuMBJuylLfyVYp9w6y5Iex
hY7VY6I9RfpiX3Sx2ZgeFPphj2Skw16Y5OYF5lXV7+t2OeSYoc96ogCjtIpq51ZKCjI3XS3EelHC
KiQjFVDnyuCZwQ/3pvmNBdm6GNoesXJYLTfLYJg3Wol83qoLnDVItndOI9odlLjuYlgSHEh6Zh1R
/0OBhm+zt0ec1hEf6oOWixGsAkMSZgbargHN4OO1SDcmpdym0YV6D+ch1zYGbCeNCYVnmUvo1ZON
1Q+HO5YBxu5FvetkZn9Bycp3seHy1uXKxp5AIWlFsx3ZHBHRhR3WrsY+wggyTqRXmD4HodjL7aTY
2GEOVRlGwKFwluIQF43c1y5kJ2t0d8UwKI+0U5x7wwrldnRVVfiuAtMrt3InkL01IKJOjecq72OU
+iLC0Rxp5UXolnHqKR2uR87fGCiMLlWf4zxednM6DG/Ivmc/ZFdtYMhp2qarJ/XgdCabq1Im8Q5x
c8gfpgzG0gb4DLE7h3kBd9qdQYTpaOGDvur568xnOXizpakI8Uf62mY+vWBuV3ycgtOXUovNe8wd
L5lQW6SyuX5GLnuRYzvHb6iqO12Y6hUOljDoONzuRtxiQVWDbioL3iI5WOqpaYidKJHH7q3JjQEP
gXCZvM6MY9ur57x/bEZ3ybyQ6SqS3v5Z0DZ80IZ2RbAZ47YjR1iZpmpfkouw0USrYM3PniunU4LR
sMMnbtX+Mk2d/KaIp0c7dO19bwo9sLT1akRXpl9NRnqbJ0jFZzklW5Fk2XXY45A1MulA0Bqn/oyK
3+gDt0qZIZRVkz1a2jTtIWr0V1If7PdmitWL2UFEhNq20/EAy8RHUD7Cp5oUeVkYyiSCMRLaSetl
gdQ/Grtmg7e2PJPvmWKoKUysOVm7q+ANeWG/fBFjO59iMgO+YjKgpjTgte3quov9ybCmbecI3PPY
rt7VEPiMy8/biWyWxzIvxgstkwZa6nlb59lDJgwTJvyYtljqRV+MR6dPBvcqqWbiPgTMzaeGW/1c
UbykfirK5aYS5cmJWmOjO5F2YCuLQ0+DOID6HnF7kNtGeT9VllEfFCUqd3GYdfUm1aaA/Sb2kkIc
NTsaN3jJpUd2+uzlDZkDQAG0PHAS8YhC27pYsiK9Z26ABGx0LqMRHh4+QW1DG5P3vYrT3WSFGwaH
UUeWqxsddCPuLyPQSWvUo7HDsQAZKRvedIR7vtunxUHvkSmoKpi0CeotxCEz89EN46HLSUTGvkqq
OkTHYAAeV9EQ3jJVeLOy9nPeAZRyh2c7z8+GEt9ZqC8xfkUpDIfSshIPQRTWxGiq9zKrX2FgzCcx
V9Glqa4XCeGQe4XhXtDrUkcXNUXqvl5YKdOlO9MW1Z9FqEZBlBvFEd83jl64RPdZYs8vVNdOAIQS
rkvW52jihg503FJ91vLm2R3mcza6V5gvQ68d2q+ybVqSsxk8szAGrBYjp1R7Oi/0eJFjJcMBCvOF
tLXYnw3nRs9VxBNi/FKOInySXR1v9KxMNlG5LGzbbukT8JduEscFypTFJBsBVcbSpYMmi0ItuspR
8m168txv8jxxvK7PLnscWY1vsgFXsF3HYm8krnJXD3b2WnA8SD342raPeSk8EDHR7LrEnFjt+vxp
JsfwCENg2TkW7BHM3yGB2Hb13GPUN0D79/C7bOwtqlbrXzig1lvVKhOk81K3SYXtzK8AtbUrNy+U
m7aObcAG/KpXmElnvKjdUXPS+TjaUfhYDZOZXiRVk19PYfimjmN+bEM2MQuuQGSrNMWZPO3Gaam2
9BIxGdq1fXCzBFuhNOPPzZyYII1qHQCmiOpDaYZTGYCkPdgNuwvrssMfprnjwlQ2aWWSiaRN1lU2
Kxw1o1ytb6JpsV9LLb8eIIYP0B4UFORx0ZUnPmLMURLK7vW4zP2jnilPXcUdNTm0jxJwCQ5uAdzw
QIm2VQthXiWl5EELRbWPmsGM/ZLS0wZMp6ygCYoIr0bNskHNaz3XCY6TqNZbZoBNeLKAw51jUJi3
2Gqng9plzSYWzeLPhYPfsNLB/cJjFW/8jrnhqQqnZr8YHPscNaF6EeHF34KxBJ5uSF8zWy0ASRJe
LrGlI1THfeSBn8smL3OL2O8xn2zdPt6Jri731VCc4PCoHgFGjCJAulS+GKAFgOhbLBglBoAkiccG
f1AWEpfeGy+SPnDmaY6YvDJVM4y2FmhJbSV7lO58rkJoTAspO8epVdv7FE4eW4gK82xQnckfVaW5
HhpRy32OrmkzcbMTVpFaeuMnUD1eMNpkoAocdfQ1KJw70PrR1g4dcZfFEwsX9kKC2kerflzatPnc
Mt5WLkE3hO+53vTqXQw0At5PbS/bilZK6C+J/dImw5JDL0wMbVtGiSBqF0SraaXOg1F131pdfKuk
pd+NbuhsHCyZGD10B4KTrItXV68lruM8beBLS/fcGnZPBVI4jxB+RLrhq+KIjnunOsQnse9Wd4bR
tTubI8O2GbLl1ky5VBoHG5EE/pj2st0qGOkcai0mTFWhkRZiwv6RfOBXprCeDGrJLRYgQAORHQfL
NKXvTrHYG4cgl0M/s5PSg8r2wJ3qgE+i2YPJWx7KiYHdULw0hkZ4cgii1KZRRgmRXZYulVix4Pwn
s0ItPttkZXh2klwa5nKHgwd3PWEJr6k0z2km2+suz6IDdcpNazTb3KrPeF7etcplcFXeNor7Tg7P
bTIZb3qm7QQQtv1YLdolzO770RkPeW5fhxypsWipB/jTHf0y2CpdA//EiK1DG+EOxuFIU9bWMr81
qelHZZMbMSCJfPkypeE6jR+BfNuuTCHJx1Z3O0+NivwxqUZoin1VkCVsSxN2TJa82VSwNxoNkXuG
DrR1YmnBINLm6AbADdRSJR/9ytbyzTLpxV1Y6Km3uBMMQfQoR0z3UTDi5b5yzXmmze62A2VuEloX
WJiFxa4XRStJdLwZYZHOWzdXxCa22vQ26vmWVezaqvNJGWux79wUwGq9cFqIc3bXguC4g4hycW0v
leX4HCmXs5GT0ATGLuLIBW2QqNHqHDPo8nViR6+N1QJt1wmsB6gUJNdyXtz1VDlTMgF26fDZ2Ihn
mF7R+PEGpneBbuSswkUd77PVIJCHKa3Qkg/YTFh/2Hv15iKVGjQ2J5pOhTTIjEieAQzzRnTlJA7l
nFNBFNauDfvJB/NP/hdOYPW6Br+M+tS5zRdZbsr+uQTHwWbS3xXJogR2vxR7Sw/brePAYIhM+1gW
cjzGug5DAwf5Tdxol7nRYLnvF3C4UfOEMVG/bTA4ewAmu00JOeJkNbAhjLEhKCvNix3JYNHB1LDd
VIq7BDMl+JWdONopVidt2xSWsUPi0MCRsJubtODyXuDZrbbLkcpiOg1mcgP6BHKCHMVhrJf8FBIl
BaK2dNMABmyBQisZittFTl/7tFL3Yw/AjABGnLk4l2Iq7l6Ulya3HSSarjP9BCnHg62N3LJR5N6q
85g99eC4tECGQ2QEZNp3961D+gBnKtdYf0BhX0aJwR9ZEt0koVZO/mSVdTC37rKJVVYEsaiWH8Wr
fcIonyNAR2cVpmsENEvAyS0TpwMYIJ7byoGdW+R8WmGuHHFbQ20aFg6syEoypy6vIVrYHCPT6Bqq
oYulvCxuTXOR27hVFr/BdOwXayxHO6jLBlAClx1UkOYr5tLqyZRmPnpyYh3yIloMRpVA6xvNUH+c
GkfdVamV3Q3NrGwA5JhbubT5AYhtdkpS456LgeKnl7NyXETXFEFbr8D9STQHsqWTgNZrxf6c8vnG
cKw9zh/G+lpiT4TTdFXM0rlrgXf3nFI753l1vl90oyPpd9T1qUc/6WMFn++dxWQY1k/iS7jMs0/m
T/JNlZbzTMM1PUAdm+7/ozKLBqCFo3mJqeLpTeC+xYBZ9tD4VD+xlVfVSceL/wBPtaQ0OqD96O6w
VxoCfWacrOc6tc5p0oe+bbkR1UJyw7EzPauT+rPG4k816O6rgv8/9tx+6NP9t525H75r916t3a/u
44/6X9i+Wxtn//lLf+xfune7/rX457bd+t0/d+0Mg+4c8lwkLzTnaN/90rVDTPaJ/An6twwxEHL8
2rNT9U+06hil4hSkS46w5NeeHV+iV4cgkU4s4hrmx3+mZ/e91/6PXryjKBYday4JfrnVyPKRqB+R
sqygwy6uRtB5907R9/uw1dMv6tC2VHuwj56wS8buHgk+nN1lbAIAKBBBXbJbpDfKuYVWeUrmuGLM
JLPotnBdcQsYI7liedOeZrTC9yok6ZeoGiHV19jA+yY7q5Uy0yGKcGPDLnmIxNRfsJWLW6E1K1Ev
nB7AV1NDQizILuPWbt5CZdo62SBvIFVnDZQNY7BxiQ3f7/jFORZaPXXbioaGl4xjc8mUWvt5eP+n
Lv5/78r+3R72/8LLGznc713fp6qU7+U71IN/vsq/P+jvl7mmfNK/T8WZVRFwijfq18vc+WQwnUcY
gCXEwQ/HV35pTuufmE8SkAjWghAqUqF+vdAN9RNMPRSxVOLo9Nbx1y8337/RnOb7f2xOa0hGmW3Z
TH6ZYIAn+tCcFqbQzF7PObaDLYTvVLUKod2DNKia42mCXCHr6cVgWqAF/TBrYNLTIbc8qIAy2sPI
SC3GjFNHpVprSoAhyroEbNUtQUo6cgKoZlbuDW3J1BXKY3/N6OJgNCxIBLw0NUDsY24Wxabh9I0F
2GjfbWPSpp0hXKxqszQ3jh2Cju1DXLrQy8fhyihpAFMVhNDsDDWdH8g7R1YErJZdC1hLvKMx5GyR
XHD8NMZafygKMTSUTz29LwUhRurNU/vCmNQ6GXoEXqaiBnvQsZBBh+YdED4EwVAl3KBC1ZrDgPRQ
JBSQvFQTiBskGGWf6kK/qRD6vVs0VoWvGm11NDCRptgKK5qR+NOdz/A0KlrfugTYhjTNJn1+FNCp
RhOenOsq2dFR6ro/44zQnB1D1Hivt3kxwXLC4LBHUBvd54seHSGYLPTpqMQ5BhB7eM6sxaLK4O3+
TGcbPHKna0Qz9HN1YS/TMLOcVNXkA4Oqm6B2SWUatRoLYDrX0q+VgmaqMWrDteLUtJYroxkeGmHh
eY2jeSaWgvM3Apywg9rQ29ASvBqY0resN43TBFrmik1f/2KWPTbOonBY85yqd61NRRJAe5qjQj1q
dJ/gY5KhuHcLNd/YRMncIPBx+qBc4IlrhC9T7o4xR8AEtsV1WU3bxu0ZAzRRnF06wkieGrrvdP+k
gqkAz+jR7nuLTlviCl5LLsVMoo17azP+eOQCpwbpiU2jLSboUwciJBGCCsus3Y0E89ueM/rV11Af
lgutXhyy3JJq6DcGF59zEHatPhY4X7j8TZpH+ThatJDMpkkDAuEi2kwielWssE83ohvVB8PijJWg
11o23YSXawsOeiKDaDCkBWYlgj1Yzy64Jc6v7WeU0pz3F8L7TlEmaCsyvGgBy1aZvM1IEjmN6Yp1
i1wDmknpAAHySaLLD1R5ECMSO7VcD2AxsFHh9Nl158LW9x17KgHHKHVl+M6yNmgk6z8H86jCVROL
jmcwBUuJBy3MOjulALCoNoaELjVUIqgh7rdAo5XkPdaWuDos8DFPruhQMrIC7W2NkB7PqmRZEIA7
t8WRI0Z96CqbjryJ3av03TLSS19VhtSENayf5pCjX+Q204090gX33HE9Js4gd8g7jjvlpkio2g90
eqZLzm3E3cWlYia+1jDju5eFDZODVRS/6Pd1+f9vUT8Ba1CR9fz3Rdh5HXn+5fT69v61KhNm+H+f
y67D158f+/NepX9ax+YGHn9Mp9RSv5Zk7GJsQquUZXUUIg3k+X7Zq7RPYA6cleGgrVaI1QPwyyBV
Ya/SMHormq1Tt5l/ZqtiX/ywVTGkxYzDSA48msZ49oNwQZmtRovllMP1rAZnDzlIvUxn7T2h4RbN
z2nEnZZ2s0844Yva1c9xLA6WNVqvC1iSXRm3X80ILggL0DXVqFl4nWVWex3W3Wy27B3uZ52JwZbM
rJ0TqjcqpG/dbK5x7DzXZm1cVaOMv5llw0m6bQ4Z0LjErBmHdOcq/4ZND6BQ3oVBrrjJncScRT7X
UckO3ZwVtLtMOggF90gKEFBUkeeynt5WDSktnQbdiP64lV6Betm4KuFHKqT67eyI5RTPiXtKitLN
PWPgZlG44WX5kFctUNnlJLPsRFR7tEPc5iWlgDZe+gWNbmhgpb5GiEJuIgHwyjRjeMYRrCV0/YU7
+IUMD32bP8iIWV9n4L9PaABJ3sCwbVXcIhEQxKp5d128I2tazxC2vlBlfSmb/rKwq69xon5tHLGv
TfbmVCme7EEJCidR79mG9W0fEbg2lsadrgrSlHrhzUUrtiREPrUNKKhouWcI+67HHI1FXt5nlf15
KeyjWUzRVk+1ryU80lTVY+Ya4qZMwouqdMm2ICkeYDrzhbDI3XOU0DGXYZlue7jOY/0etgozuG+V
0m4TaXfvhSqUTROCrVy65rTwYDUv4nt0k5anGwyu7N5ktNw2G3PSyq82dGcGhql9G2v5fdzewj1j
IJaHlSeTZrpLJmAludvdE8H+Khk45kaKv53pUNryqxaqpCWbJgWccIBUJk1fTyTtuWs1eUWcAy6R
WQ67pBhUNMRWza8aWb7WR2T85hYE6izQK2n7DF8bmvOF66OiV3fTyFY3cVShm2Xjokdg7YmSbVlp
ejJvxviFBnoB+YocIMgc16aIAuDtzoVwBMNNsEIRLzhQtQUZgq5I7oLC2BQV/J6qLr4kLP2junRI
RFtacs7Znpernh3YU7VhNxOZTVAV7LwUVr01QUlPLJirBa2FnkagolVfKrt0NoZkht6uCJmhaCHH
adDhP2tO99mORcVIbTY2IUyPydNduGBxhU+o657GXC+8UDU8vesv5lDfcZ1vWqXRfHDA9wilZm6Q
vPmSjkyx7WqxNpEpjM8Ccjf/NIKpEXcqpCXpuaKfNM/NEOPUGh+BEMW1ScYVcZegKVdA2dEpt+ny
1GfahvEnEurioKY9Q1thx2czXm46sI17Yg/Dq7Td4zxig+uXAylLgeK2RPkV1btojdxEUDAHNpNu
1GMvET0NhVtXNeF8Jslnk7Qw+IXVzL6Hd99SMiNAHwxxndgeEo7nPWCpeo8iY7zWmVfvqqmONkXX
5Dt9UO8IWwoAGnpTHCNGtZRAae1vxqKfYJFFZxCwr+Yc2ue4BrQQVmc0HIZX5PxoKwI8NUZbIC0I
4y6BQ+t7JVVKiEiFetsvjfCmFE3IKhC+7Ggteq3JPQacHQKFDk9zMCjI+rcmB61niGyLhWCHFLsi
84LPh0Abh7/Vb3T4dCIcGJzlBBm2ybGP4+uYXwMMJY0obXp1ZVwS+52TIzYoV5xBNoYqLhif+ZI+
qOsy26bOHslcArUk1J1wpxe1UUnM0hYGA7oj9yBZEKVgxfbSXM8ozMcnGHCX6Ujfj+AGGjyLfZxC
sB1TDKBRRP6SzrdAzfhYSc2wmGcgfIiSi7LS6LmCEcY/bfp5Ji6dnPmK2YwbThnLi5KJIwOvl7ko
LiYlSs4Q/dPANguiauT8WU3sjSmnS3q+A0O+6c2NoGMazLGoVB1jOQmmyessiAzBytxHskN9DIZR
JxPAr/vhXiHreWQCVFsvkGYAgVJxn2wLhLd4nmLwi/G07BsmMLHSvTqNs5PNcD+psNTm6YkwoyFQ
munz3A+nNGk2zsrCTqIGNJxwT5E9cnowSnEk7mmzJOlEJENZbmQDB8sETv0GEVoQ6DpE3K/jK5Gq
se+4y43dwX2zimSDZ8HsjK/qoMuLsCm1DX31t26adJigj2M0pyddyaYXYIXupq1oKLPfkaPB5teF
/ur+8R0AGH7r2A1BDopzw3jklTL+YlDkPoGu5oOSPNhUgTu96MbnNAd6UonIDUqDLdGymiuj7YHu
f0Ei0W/SiHGGy7nTtj+XZT3sjISJtbMEUiqD62udvRFKck7U+loVHRNHzL91A8zEGlSvdI1jgvHT
cznKgXgYDN+uhzdQ8aaXEKzjYwt8iGyp7iC9v80doxtGBMadokzNTUQyiderMyWCKp3okMmGeXxY
i4dcgjklnkjQp6nNTWoi42jXC84FTvlIA0me4BT116YiBuYMBdlfYUaQcpyKM7xo81AN1L3R6MTf
Qk3ml9JiEom4q4wvYuYZaGyk/UwnHBq01S8Ghrtu2RbxHD/VGmIWt6np+C6L/sXtwvAyZzuhtMiY
e80TFy2UHhU1Km9Y2T+RRVu9to0wjg1rbNCoaHC7eIKVQA7KrTNUklm0IidfQbew74jNus2WULty
hEjwBjmICsqZ6X1r7vtE1ltyQFqiYGLmaq5Tub7SU/IbTpi9WkY6cWzvzKNRFN2VLFrtYtHnV+GS
npC5WcRSUzT3bt/1G9YLVt+pPabWPG6aMh1vlIgBwagU4Vs/jST4dCgsD80sAUjKBtiwqTG4BTRY
X+hZ2wWG2ShXnKDITeDmZnlvW3ltFkmDv59RfgnHzexfTWaSYQTbmEg5mQccp68KLe6vptQxQRs2
hDttzLZtb8bJFdgD5OIRtMgIjViQwUstYzyv52WcUiEChyWJjiIyItdLsfZ4VRpyugsTswr6PLGe
JQOvK9Qkr9J1hw0n+PHLyIgDOKZW7WQ0E7aREAqbbnIUDbeQRxdEGmFzu/KrtnLMTAh+cH49Fkf8
aYlYdrTqkws7Viy/rM7A5S9Cp9vq4YboPdI8Xge0LTvkLG+0VHwxW5sxswjnbTmCafmhJO/hAc0c
vYQR5dX4khb5hZh1Nux8PGjtmF71PQFktowMSrOatQkXAm8snYlCATmMQAtVymVh9e4mNlGjZVQN
Y8tBvEuRYcnqxoZlcAF+Evdid4vywgc5roKO4LrN2SwWIj12Y5p/tSZV8/vJzh/mcHjsADX6eqZH
aHHjIugLehxlGUEMIOI5UsttU2vVlXCrE9mIe8cyHpos60mtcJu7acTDMlg3bnwxMk0IFrCBvmka
DLlK5WysKU7wjLaFM10j5ie+7KRWGfUo0SJNwo2ciJykCl1UDyY8/Qi9nKHNB8KFYc/biHXIpgtF
cjtGnQHvP5q20agciyR8XBZZbWymqMzOreJIwJLFZK5yb6aoL1AzhTsjUwLHjB91qyWRaWS9rGPi
KMi5nZ85XDyzV+NiJZy6l+Zec741yL6vGI9Gh6nquPT53ldROmsnjc0iGbtNO80bZrdvUaMux969
n7LoshrFttCtLnCnbtxLuMzANpkUTkrFKy8IG0kB5z4RaQa3i5ow71xC4txrbVrKjcLRBlz+VeiM
CCYZfJlNmLy7I+FRoZueGrnuMfJRjRtxqTvZqTSTJSCWpfbS6GTSEeucCj7XcFJkdjkby1FfSPBa
VnUUGoQ71xSx78ojVFYg1BXTRPT4iKDYJhU5q8N7jrpQBR/6krVNsjOU5ULNBRISXEgjlPagly7w
szbOtlkxgBg0y6MxUIOzhQGo8hh5yaBmfJ+QP8fGwI8QExlerbXmylpnDP+swMtVtzDct5G+Kq7c
RtBBn7Ik1S/buaFP+OebCP+vdbDXsDV6z7/XILhAKz780MH+9UE/dwbUT7Tn3NWmo+iYH1cP4t8l
1nQGlNUrzqQGJsfKtvtHZ4CZDABEXAZrd9tirvCPzsDaxbYx8DPf4TiPcfDPtAZoAXzsDag2XXJM
Boz4aGS5H/0neRqmxWJlpa8pTYtEg8VW9B0BfW0aApzlEIwoGlds5+G2VrYDS+6jbdZfCTR6GWb9
iEzwlULZxQ1YLDS0ayS+1aB7lUl3EmGRfjMNFCX996Ve616jZBq3s82usIYWOuQtArcdrwj1WbZ6
GT6ONmR4iyK17IoboerJPnZm4Y8camY02L4SqVdaP10XTIT8YahWaLF6cohRvGvHY+Woxylto2Mr
4ocpke/a910podZDBMGYuRwQ6vWd7WF0IsE7oYCCV/pFdcd9bDVnRDOXk509a7bKHVVEF5HB9EgW
/UGtCUAeyFQIafv7vVXfauDwd2Wa9xub8fd+XPIz52TtEIr8wrarS2dmT6JpdEoS86anWCqXkBgX
QM7+TLTitsnSq1TMeTDofRjgSrgu4M4dDbbivp336SDMHeAxMpTTInCybmdX5EJrDei/OuLoqlmP
slO8pXX9lgOgl9LWTF2q9UnX76JoOhOZzG1e3ZLXGzR9vecQTvXVHjAB+mWtHxwluhwUHZ1jfzmy
rTHhZkdD2AVsFixlfZ9nId/Z2A9uB+U4YQg+2wQY0RZAaGypEOnRMCND4FAl9vhFytNsAPlPFUHS
ZpsEZCNxwo7espYQZ6Je67VKyQj5PcRNTcXULYcyDu8KmiZlYS7otBnk08HelB3SFdNogzTmPFHY
hT/3+SaHHS0472tls28YQSQ52QVZuitp/28iI0MtmIG5baKLkUm3LwCHeYKzNgXe/+XuzJbbRtI2
fStzA/gDQCKxnBIgSGqXLcmyTxCyXYV933E+VzY3Ng88/c9IFIOMqsOJjnBHRVc7iUTiy295F3Rv
NcqMtOi6DSMNt9FMn4z4r9gGFm1UwXYZUlLpmnq6j61dkPS/BoMm2ZqNaS0O66luuVWe7oza5t/T
sp2qd7Dflmif1Mi6q+RvmD/+gIm7m+269ee+uFmy/EVp0wcSg3vySdxoh6cAZX7cajz66fQUSKP0
rtsCi97FFbPJOOHaGw37Zw30Y7JTA0ynrri4vBUuRTz4E9TLR0tFM777Mg0AXoV5I8rpYCrpuBlA
bQBWU7lQgbP4nJ+XoLDuSP4ofnrzi2bjMJiO5Y0S1+G2aOp9OoEBDShz5yUFz/cngyWJyTtJSajn
28oIv1YFQthVubXm4Ns4Y++DI95PCJbYw0S/DF15mYuiRjTawI/A+LVY1lvTdtehHv2yVJr1yiSf
4JRnv3oz/kq3ELiEdiPkfCNwjAThsMf6xXLnufZGfMATU7tvimqHXOqjo6zDkdm5gZD3HGEmE9b6
Ni7F1xo/lEpTvpAk0vVvNno9p0idFk96AsovSDUfivLOROPdNTLnm8D3po8ESU/wttQc70XUj41d
etjg3nZVtV+SkgIMeVZSnb0GMp1ySO5x3v1tddkhsX/rGZeq2pZfR6xPKVjUDalg6DW4qfh2QZBI
+86VnQmYb2wKvEaMX7bVDAfLsHK/ml6EGl4HqwEbNniubDhTEAae+AesfbAzmVtsgRb9O0c0oMrW
sWAw8m1SM17SCDi1olxRjfiB0LP7OtGKg9lI3yz7p3ppn3VEGgdsQl3Ky11aarXbqV2OwZcqd6ND
7rhU0TPoV3LhGOCu840b3sNG8XZgTOHZQ7zPr0fMs80Xp3iO7GcyQiCXovQrDd9eZRSPQ9wR/Bey
BMrxfNJfmAftOidAWnz+VZJFd0aIiPkMDzUG9LVvu0nfapnpdrDs5RTfqckEUhzLEVfE5jWD3duc
/lvZxxKYV42P2Lh4iEQ8S6t4sHDipkmR8JXo+DHOAegXvRUH2fffgf5jwoMtoZ7vYek9AHX/1kuq
pEDQK0LkzoFoSFjLjTu8rRO3WobfbYlbL0BQgcpE8thPw48cm/jdiJw6789+bsbi0anQOJuDUkIG
yN/GCJ8cI28eS5zg84Wmjy4JudY8fBt7/qnF8Qt+QhmTVDoULgUdn0lcjXCnCQXTijT+Zqba8nWY
opfWKH6aoXnjFOjjG/pDmGevhPNDE6g4Bzlo0Pcot2v9i9r0e3wKVDfomwMpIV9zzHbTpcc9FpN3
7g6yULNQN7UYSledpytqsp+KuRpkRlTwizV6Vdbdzrr9a6WZeLSj6Oc04qVAvhmQHiweNJXvp9Hg
Zlql1EPn7xF5Dn/W854orwFFL+Jwiw7IcFPW4Y9pVF/tJLtaDGBoJQwZLrd0EzrWL8ak1/Au7mMB
yQhbssqvhgmPLiLDxgqLb4WW1L4Zxg+xmF9yVflr0CK6i2N3MGbtS7cC6RrT2sNxeByt9NYou4c8
q99o+37RF83a2PZwx9Ad5+2497p2urZxLcPG3NqXIxM5hZx/i2Iptkn0fXvGsiNdDTwc9N9Woj/w
Op8JXM1Nmlb7VJBq415eoc3df7HGCsNdRV343AkZeLMAQ5z+AgT/tQuS0gUwct051R1XR7rJEIHi
WCA5laDp3rXk1Xrpx8r8mKG8vRlbu/aNMn0AkHOVV/ZjXKZwfZZe2zgDbUCM/WI3HsOf7WTjkOIo
98JIf7W6jWVXEG7mYkluyWjgaThwTGhOfxsNmbjd0uZ4fsKcjVCjr+LyS1zlrxrMAS53CFFDwZwc
r7YtU+ytrQ13+Zp2df2NnmXMNtq/FUfsywXCEDrECBNOW6Wxrwe0nQ55lfNtjerOMIbBE6FGE1rv
tdu4+m6CcUEYyo3N2pvT4dBJ9S7tnF3UjTWurUzQLW0hPLT+mM9+NluWGzndQYb0F7V0+RGb9s9Z
w8vSCnt700v1fraSnVMt38uA92QibxkDaKfDnvBK0rdWNzAzmqdr5k6RqzvDF8FcedMl+U5UgNaS
ueU4F+ImhjSGcCV+Pk7fw44q82FX4FvhOrl8E2LJvC4eb7MCBOaAddgmFe0ut+mxG8MI2HhJnqWd
H+a6+FXD4kGtJ75l1qxhUzB2btPFQDaL0de6CFS/THHpVm90GSQ7Alm/hbmzMrXiehuWJWJlakP/
JMQtsTEYKtkZgNpOGjd1DsIBm7GNkWhYmDeBC4T12zjVvb9gXrMTstNp+CB8n+Pt50eSWk6GIy5n
Ue2mCG3w3DYwvvKusPQ3rcJku+Eu8HEluCPOXQ9iuCGSz4TE+NayizdAr0CSFEPdMChW3BixBqVL
vF4Ng43SdRS+KSZVaTKhcddm9+YsjG0m7edOn7+Yffx9XOZb6GTATZI3q7e6Dbx2fo1Mh60eMaWT
XSs8HHfpi9cVqUCQ0SYs1gF4aP1Vid7cEhdjL0nn+5EbF6O3fW/Ut/jKqziGjveKLsAv1OKxWwV4
Ufe/G5sJDiKNUnvqrG2vKF8xaNnNU3ed6wI7tZn+UC9+VxBBry00F5fKfm4Ne9so9t8jns2uOUk6
0Dj+lVifm1XqLWi6+JDd+bQUCwFVrnBhl8Idi3RyhxIHoFaF+Ih71fe5C10EnIMNQik3c4N+NMG0
2XTV4MU4Yx2SLPgyzsAeapwzCZnJWzr1N5pGlx552tEDUXu3SuS6bZIYLgLY9BhDLMpUg/u77h85
fdTggf67q8vnICgOyUw7Nhfbitbw6oP4ZNt49CVZ/VSAhtims7hu9flVsWyKH5HiuDrNT3rQ3EyJ
eMoD894GLd8WdIJB0vFaxydE7Jl/aPJn6wy3nZrA3FCmK5Fk+1mO10YkDqHJiGtA24Mhr9zOCQmV
UfYPQ4YFQZMrgNbrW9wdIvIBvByGxLkPZZcjtjRcj0WZYpvBgZzbzAMvIz2FljK2g8FeKrREKueA
/cvfgYj6nbTEFn/Dl0ShIR+0pbyq8/FbaocJrNL8R6+kaHQ4BwWvnBvV7vJd3qX9VRqZd4aTZFt2
Dz+Rxccg5ZZuPkMWZyuq6LW0JqKOWvUHNcu7PZIig2/iXcoww8GRWcW4IZKEa4iz/X7umfNVhNWr
OepUYMfZeCWa4mqR0zNyGNezoCtVx87bAF8HSh+eb7PTepYlr6qeQVORtYoPrDkjTVFnrEEYRnYO
R7XtnKuJrr0PxjL21HF+hRCPcpsqH7BF38A4SJhmIfes0jrCLesGoMmLXRfXcWCj31IKi7ZL+gZT
ImH3Ldu11plS4yBg4zSkgYPE8rdo/ERhfqkk+WauG2g3S9yCqg4Ag4x1/NhEwCX1aLk2enmVSxG6
iNvrVHXKDh/hZqcmoHIDk3IU2cs7EeUPUSTfOonPF2CXuw433E3dlL4iawgrrDjKR8uC+7XgRkkW
u0k6/hKDY6HUW4yqXnUNK5ogDxmzR3TFEomno0kxYw7Cxdf9mc/1l25b90ytqS+aXCcrb35jBly5
ygIDrfiFYPg3UzQ5TOLcN8itqWCxQJ8nVII6Jcv9NF20HxEG5K4dVdHW1PSZg6gwy06r7AYp5jct
qsjh8EfY5LGp0neJvnbryAWABnbUme2ZKaRWc1YoIBza8wniXEbsVeYNw/7XJHrE5Ap7S+1a4qS5
aePiaelyhmgRbVzohIJRvKaHbhsPv+1yu2BHjVviPhCHwOgeKuiSecf4ImASFw3pF1PcOwUuRTX9
m41uNV4+t4eqmq+Msr4yVdrZii39GJ6WRyv12lGZyGl681qE8A/pEBAUe3OGH67H3OjGY6e+YksW
HPQKo16K3CUXmEP1sEDs+hsEtdjFR+eltlZz8/kWB08GT5CIWtH4gSXudSBAKCPsnCKnCTo+Fin0
Xaibd0tZXseteqtKcduRgkVm8QwO7ymv5FcnLV+0Udu3UdRtpNbumZBso2h+oo1gwMNqH6BWaGQm
sCFKHVWOTP8elJ226Vso9fimvSbJHaPV5ybH4S6M2nSvm/PvZmFE0lKaGmRgwbiW8bSx06rvN6qE
lBwspu7KanKzZowpjIurwUGKYwF3hTsrOtAiiK9gYAB6/yX0b9ghbYelfoyHOdrhh/d6nZvOLaP1
22HQrtQJtII6BPcRFjQHaNFXmPASz2bhSjP6C/7STaVina7mO7hUpHWSlnKfM/8GM2HGr0v+VjNe
qt6Qj3anLi08Sxl8XN/2BFHV7Vs41ZgDHvIOnEEP6zQov0x9D9E/Blspp+jrLCzlGhUkRMcBFkNk
Gsj1LfVutowntLxo9dJ2zfkXUDZptH26rCnlNhPlb2wKQ7qry10TW+6i0+Lvm2qP4NldBc9TC4a9
2bRPAAgav5jfZCLfrNqyDun0d4LxbEInIS/U+7rqlzu5WKBSlN8avwhWFKRq1X4tcF7a9136uwx4
CnuYh7sZ8NwGCDjjxWj0rBpv5S5OsOlbya6VE2i+leZIaOE+ij7LRkFq0UUNVtnBtvME/XS3LPlQ
nCLW/26iMWTLVvSM3gU73SgT2CS2ciVbK7k2OwGrCVo/rLo09YwAQeG2l1//edf4/090tGWQOoBT
tun8yhX7db7P/L/+5yrj8T8O7fpf7Xsc2sm/6P/2njUNwL2NxiKa1xA4/rv3rDn/BWFf5aoy4aMj
kYe80n9Qaaa6Iqht+AWmgR6uWOXd/oNKk85/2RD4cJFTEdtBbFn8k97zsdaSKm3a36wPBm7ViV7F
P95J3BhNirbHEFP6l5Oz6fp+pHNgXtUJJNHAgDj+ri//HwD3ezWRU8vR52anLXzIpDyCa3dmbdjS
QeE2odzaViU36oBb+qZhkkoDTrcuiAWtmLr/R4Sw1PXxVty6AKQuWO5ovbRFjLaWqw6Dwh/jqHW3
cs76BzVjWDW3bQZyp5y7gxNloe9Q9u7PP++xKNK6voMEk2HxC8hs1v14t70Y3sSaXeVcmVFlYuZV
K26RyGx3fpWj6cH6lLqK2KGBFOwK/TteBboSOCeIVHo1FozA29LvC7NyczWet+eXOrGh5Fk2R4YU
E8l9xiXvH6jBit0W1bygegLGpXOUZZvL2iEXKbO9FnPzICQjt9DcFsAHY3nhSbVTjwrAS9eZk6DX
daxAmzhMaXMoZGT2lQNzDqpa3WPr6iS28jABJHVpovpV1TgewjwAEsD1Hjggxb4tleyesxczzaSN
rQSBcji/N9qpzdEhgDl8n+CmVurF+80x7HIpaiRUvXqpF7i1ZqYxOLdxYE57IsEmknmzq5seBL9a
V8ltbkSA/jmAUAcLpY6+TuYoejJ+I31eRhQN8NiD1eBRNcKHG815ugtFnYLZG0aw0ud/PRHl+FPR
BcQM2OUCQpN6pPU2xXZX4Am/eDgQtwB+rGoXApGibTNgnEbyVcdW4DW1Pl1w+jkRE1gY/wHYIqsG
6tHpLQGMB7MlFi+orN63unk51MM4e8Uw/VaHS2ZRnw7Q+mzC1vksHYp6sW7Duy8yMBZw4NmEGxWP
4pNoxY/Uethb19UlUblPH/+6lKHB9MK1Rf/Dgnm/FNplpg3ZnJ6GPbyYgVPiQokD4PnX9mn3WIQz
x+hQtYhzxyK+S1AZZhMFhjd1HaI0bZvfOjnAVQsxFhdJif5CADi5HvLhBmHgz4of90/RsHHFrVyi
Fh6MD2OR1bforEYIazShZxda+3T++f7ItX4I4esDSoIbAlTI8TpHxyNPezyZTBaMoWLSDoRI3uRh
7KGsHnvdnH5vkdm47s26+5oTDvY5Y6utIov0Qig//UM4OBZ48RPCfdS9+TyBKfXkoix7mhT1bZhR
h49ZgNwTk0lGtgoT/DYrN9TA9aFJxwLSEVfq+S1ZY+zHHWEijhUX7QZbrmr5H1+BWVVVVOep9Koa
jIgZq9CSEYizDQgaAJ5wne/08FLg/RQeTBbFz36FyCOKfPzdmIVgvsMUG9UcxiypHUDeByCKEDZW
0xlsWjEaxS5U1t9gh1uMw4l68BN9ES0txkVJsR/GWvUADN6Jum6uaSgI+PSyu3BgTuwOSmrwKE3Y
aRi1rUH63Qfe10Zhom6ien2ffTHNbHlEeAHycZ6/zXMvAYfa0YUlP8V9mAUI1mLbwt7ohJaPSxpm
HAaIbKtwTOr6GrCcQglkxl5JQH1So+lXqXBOHLsO/NBArfz8cfh87fxZHt04zia0gj935rsnNnX8
Y4vWZm/VFi2vqtafbMhMbgKe/TDlBvazmej9OFO0bYyxohfoZe51iVHuZtVpwTAaciunVgeCnpte
M3KVp2XVb02HUQKN/Nw7/4tP7pcF64PYiIDq8Q9G8rmi2bMghAJbY5OPSkMJTXcWC27Mssv4UIe2
m7fZXySL6YV4eeIc40TA0eC+QfD32PLBQqdHG1veVde1/V0aNJFLLthcVS3dXLzpGbNyET5NshIX
nvrzzcMpebfy+r+/e02o+fZ6V5scTFBpW6wwKrcvhgR3nfmCbuWp/eWSA0iCVj4AlqOr3BlNpyus
XkWoR+Q7zaisfREUvxbVeIB4bzDDoS8JvN66XqLqwm1+6vN7vzagmfdPWUN5p33E2kC8um3dVBpu
Cxbu5poW7dA4jK8Cfbnknvf5UuI6F/B0cDyQawbzcdG+t1psu/jmywpBvprwckMtUBzSwhj8Qo3l
hUN06lVKYD8mWQsLHwurMhYxsxoWrWfkBX6saZDugtT8uerLXsjKTtw6PNpaH2qqiurycbBXFLSd
Gq5/r8jzzotxWkRrb2A+1DIQdGawibVZWsAU8NyeFBltE4dhdqFG+oUX+0mzn54IcpQUq6jUa+Qa
xsdNlobKwDjSVa+x22YjBmYSOPWAqC/SDPp4Zd9j/V65wHQMPPfo7zOMBq8yt9E9ZuqqTwNjuiqp
lQ/no8knWer1h5kmnrU4c4m13vv4w6IZk/IEqJY3SEbgEcCWxq4eARrpmyZYwHPM+XiI9BjwqAwC
F3PvhvkCIbDQxHghPTp1/E0LOQBaCiTTx/reCWe7BhukeXFTJ8hhAOIPCxwyK7OK98msWI/NMnf/
UC/9zwa8W/TozYisaSDEYpEX6lngIiYR+8ES4g0uIZVolZk8n9/xU/GF2G8aKA3YGCUcfW5mj8in
NWgYECaQeGs4sXszR+Csc1bbrCzeFhJAd9/0CmRN1NTPr/7nyB/lP2hDq2Tv1lqLHtsFI11EAYc8
theWhXnAxri60VTF9I0RIKUSZPTVmL1DQqXwgmDQwI4Ipjv+tQUytMNEEwt7f6gy82C2RsXQvUou
XMmn4hGpB3xDwgOetEdBEAtZs81SwUerpfKvAYEeZOUy7KZAyvlzY5sXTt3nSw2YmyRDgwhvUZ2v
p/Ld1TLS3ZpT00LmNIoArzDBAUtcTIcAvg/AHO0WXI6btVr4cv5VrAfr45tg3TU9kGAhMa44ykSN
QEcopww0T87IFIeOWroDqeOFF/75uLEK4E2MK9C5Rer949PpCHRJI5Ca1xP8H+zKtFxH9Kkb4W52
CFKIgyDlc2DTwW97su0Lsf7zu1xXJ+knxUOhYyWVvt/bfkjyEUkpzXOUCGS5JXUvYtD2nAHe88I6
uWSWdOpdYgFLl4R+jomd2sf1IIU3RppDqkRqCmGBGvFzuSB7PmV5QtEDmyuQKxBqhNL4z98mXci1
tKA5Z/65it6dIhHoTZ5ErKwWxngbkr95CL9eshv8fHfy0WoqJSQfiMSL6uPz9YzSbKaqPB8Fw1aT
JdCreu6Z/9qLd/6BTi9l6finrJnBcV4OOxuVo5oHiqpk9rQcOs60qJ3XY0jin1/q1CmhYyvxsyGx
1MXRU6HJ20eYIunegEKDP2bpzwiDBibbHc2wGfbS+eVOPhnWOChpAEDGev7jJi5mgJOWhO1UJ23i
omS27HUHMqSe8sf5pU5kIDq4ZF6XiRESDQbxcS1dqWosphDabJEb8wa7sl30RHJfdOrs2koxeV3I
geS2iF+xjdK8CklnV2suGqqfigMI6BD0aafAzDr+IUudNtgR6Kv/cuqPQTlsCeWjp6nN2zzmE5oV
jvUwy3r0u0hR8wup2OernS65Rp+O10swOG5ElIop0AFNNW/MbYSM8UEH47fJEvU2QZ5sn2fYNp3f
+lNvmXIOuzayLSLPGirefZAFUjtxHTgaxohA2pyKOec8xIVn14SC80uderhVS9xZjXNM6tiPS+EA
xRgpIJL3cxwfhDoFWx4Iace+eJQrYwmNhUtOCKciHdmzSZNM5Q/n6JuJkd4FeGyst8ccbpVSqa50
PRp2yJI0jwwmMFfXInVn1vY/NetBEx0DPGu9UlTignp0P9eR6A1ZJbqXVMAISoDe23zUCgCqqNUO
YXHpGzr5IuEeaHANUHeyju/nbkoMFFU1WuJgF0TeM7WWReRrFp/V+RepnXiTGioHaOLYqkEtdLSr
aZyrVRjpZMMQh25yB93nBXAY7TOzPkyAQD088vBWFIrhB2A2/aFFNjRJUkC2bV1vkhpNlKwDBzA0
Q3FdzxHGVMC2LgTME1vy4WeuAfXd2QZBp6fLxMuPxjz1zEpvH+lAlCwVLtvzW3IiNrMU9xlOB4zU
jKN0NVgZ8FVFfTDyhq5g7jwhppK+dIyMtpG9LPGFQHFyvdWRGG1HJiXHAVO1wiFQ13xlJRw/MpXu
9m3gSB9lVn23LPolS9OTW4mrNE4f3NvoX3zcSiUsbKczFc1rGy28TeYMRAjN1O0AwfLC6fozDzzK
+Bg9Mi2kDMRI+tibpW2Dhg1DIqXP53xwo0UoXyYJQsot0yh+SCfLenA69cuYToMHZzPei0Bx7uKs
rl4rDY5wrf+V9K1220w4nqLLgJMIknhZzmHsolZc4a7nuEpQRjSC8JJ1UrXxlMnpRne0tGnV4J4Y
SgRBNUrUC4MB6QMUqAu3rivrBWaoDtc0CuRVoNQQ/TVUW0H3L+34MDlxc+Xg/bowFBL919qiObCh
SYh0LdnnigjJovss0zF5y0LdfJOZmJBakkIbQMWXWb3TrKKQfmQhdwAHXANjiflWDlLPSrvvTpCl
f2tD2dOKh5+4q9E5/mbodJM8LH7n11xHwn2DNEjjV7Iv4R0rnf4tJ63PfGeUTU9wqBADj5Wk+zGC
O/+qzlLzodzwf2u1zLirkMz57swx4N2ePGYzLsGWrgegy0Kb5sLtTAEzNgcj8juUqycBvBbAkcjq
LPCRh7L9ZlsKmaTdtMPz+U/sVNChAlA5GswECekfj+DChWn1dUtXLTEaXALM1zrr463oa9Dt8Jo2
A6PYC5/ZqWNv0Iqm6uHGYqz4cU2ZIOJuG6ypFiTFonHAF7XRvO3ojl849ieXEhT1AAx5uHWE/z5Y
oaEU2PrQ0V/qiSBFpbY7yFjl67Lwhs7v5Mn4TRoJ+ofBPDfG0Vo6CilgbAdEQJzU8oTTyWs1j/Q9
tKsbhIt6qMrQgMDb1L4zh9q2wUfRBSgnr4BgFTjZixlsPlUD8Gnpj4vsIMf2zu78zzz1whEwNNa5
OgmZOKrJFruddODveDaHeQlYuclcur2mW3boHyVBOt4MiXUhE/3jbHUUfJgRgpSg8seu6bjNl8PS
qSstUL10iXtQZANYog1AZYebe9S015SqEE19XTBmj9B2+50hEv2Eqk39WgBs+xvkfo4EqgmlAcas
erdMSKNwW7ffI0M6j1BpEA8PzHD8WSut9TxVsfG7x9fVvPAgnzyhyT9WxAfFDw17qpOjdzz2hj5Z
A8LJBbjTBBJ3gf1Humo8oKlqlptKJCmQ6bCP4EBM4fOQ2NPLPOfB17EGE7qBG63cq4NWlRd+2Ymr
C5sZSmx99ZThP0cH3SYEFTkWR7liWb4Vzz/aCpuCyVbRvm+l/s9Pka4zNTEMNBuZlx/tA+9eCyAs
sg+tCjjamtBGxkSccVFkPqSpBVG34Is+f3RPfMw6BTZXGOGKYvco1W0We6gLRBQYn8UhXUk0WRfT
AVwLevrCUidakxQL1PGgfkg3gdh83E8An+j4xTwg0I8MyBcwu8DmxrBGEH5C0QMPS85g64wL1Utu
X8P2KHylnpMfVov83fkHX3fz+PMhEHPmJMhdmlAff0zSjk4TyIyUq3BqwguklSGPlqsKN070j8YC
ggJoS0BrIDpl0l1YHlLs5/UN1VLXnSDvPy6g4iGhBohK8rA01L1Rn2HTjyqYAkOWh54G7ZfQ1tsb
KAgFfY9k3oVqER0qe0ndqQjkl7Tsfud68tWhP3FFUSI9qU3WK2hJhGoKRd7x8Ag4ZCYNocQMQKaK
dqOPaXej1p0KRXXuv6SOCgELmIiBOsASdbWflCuzXKblbnIGrm09LG4C9skHHmT7kLjFjeRQXsle
r/0+w6YVS93xwt6c+u7WyR2bskIGjj+EZXLQyC5pLSl5re2wM7o1mmmnK3Z0lYXJfOHmPFXSgzvT
+NBpU4NMO/oEYIwK1Z7pVkxtUHnMpHSgo0u9i9W8xddhRfTSodlYnYCrq3vQkgzAhXhYnz+QxucD
AZQHvQOdTsZqK/nxQOoSNi/AfN0L1/gSj8g3xuOg78+vcuLYCwoirlNp0R9dJXzfX94mpk1am406
Gjem9ljO+gx9BDIX/nGTT3u58FJ1aA6FEYeHvh6zCw95anlNMOnm9MGfO0ZMMY2JsgFeircM9LuC
BZn3Qi3RCQkQ/cZdSXolKu5IFUWmr2XLJYPMz4gpjPJ4etomghEZTZyPjx9lqaViJ6p7MZhgjFUy
87pXEcOZbS33u8HGxolWOJ2+yd7a2YQQCZLnCJaG8H9GM0IzJgOVGssvdjVWF/bmD2rgKCThtLwe
e/w7BV7LH3+cCFQd7l5Mb6lVptuqQ6NbVdAeamL4r3XUIFlaQXQqDk6mORC1VOem0e1nVD8Vn752
chPWrbGvV3Vurm0DTS4VYS7NVFDRq3yxTMkev4lgp2al6Q0iflZxOtqvCOlnzLGi67jqUl92PGuh
2uMuQFAMlVIHZFsLuAFvZP7y3ooPub4013K0IWVa8NFCofUX8r71NXzaCQAdwFHVtb46+iRjZ1jg
FQjdmy0YMdGiaw8NOeIBGSY+TgE3Yl6WS32JU4uSSwG5JBQYjNE+bj/iMUCvzIgPcN72TZPeib5Y
/NiC75/12NHgD3T+WzyV+SAqy1R6rY35LI5OY2I4ESRFVnRGAdUXeL+vA+Snp4YMSWRFYh1nIr0O
oWK3IMWxcmSmp9Rp3rIVv67I6lL1fCL0CsaqtLzh/1jq8fQwQ6C0L9FwAXkdN18Vy+x3ylA9t1Vj
7vQ8ay7E3hPZB60I/FSp1NmBY7xWGtJmE1mBGLYmoRdXkiK1J6HHeMq+cKkciyMjA66jioe3MZFH
JYU5er2S2JOFTiY8xtXdNWqPjGeiLnHHScNgbYDSUY5IiiWNQk88X7pDBXPhwrk+GX/WMQbBZ1WC
PnZTLxsjblItYH9TERzqDNKk6AFcNE6JnF0N92GSNWJrtGzhv8DB8xfwbJuww28PoSlnqyaGuR3h
KMOp4nefP5CnvgCuXBy0ef+cg6OENw5l2xYqW7RADiZE422mLtZzAVMI+l+iuFVS/vwXSzKmhjQI
rhv2+cePLtHicpqMifuI/OOu0Ea8iIIGoE0IG54tnPE6GyFKnV/11DEnqnAH6Khd/FH4fn8LdtlC
rQyzyIP8m27NRvyKcTX1HBkr10hhOZc+dONEPKMRAP4KaT0A5kcby5ffArXET46ntA9aSl/GxKHH
D+yy2gWi+is2cXdKkem8r9KyPWCC4mDkYRe3qH+MSDdjJVkX4+H8Lpz6+rgCkQtn+rQ28T/uvazG
vqAxYXiL0fxGOAzEGl5zXmeJ4sJ+nzpYJNrUqytU4v+4ar7rb4ZOG8cx8ECvVkLrxjKylMbyYu06
Y2KqB7P3OhTxJYjRqUUBDq2m8IBO+eA+Ph59HkS/kCH3IP6N+Jcjq9o1qY9JgA5qo3wCEfX0zzcU
qB0KKjRXVwz6xxUnbciSokkAOIQWbm+1gfx0WyNP0WIncn6pVRT40xXJRF2TEEpXJOhRshCLKJRI
xQn6iqr4YYaoJjBVuO6TsHedqieuMS/ZRhTLO6QudHfi/r8piln1bdl3nHJkXkHgV4cqzRtEvBH1
LgZyjBmrgfM/dd3n48uc3BrIP36pxPnjTzxswzQF7OvZymwxgA/fil5rrqKmqSG8pelVL3FK1MoI
EVWdVuD51U/uE+W7YRH8GQEcrY46ZtGHJVIgoY0ZQ4af6gZNgwFKVVvtwHhCVMNJz7Sn+V98XQ64
S44g2RzP//EwRCNdRxlkLBwhrNaodgiNGNGLrtK6f7MUmnoWgDqwlMcTFaPEFCeoOeltUDSurWL7
nkX6vGU0dmkKp58KZSswndsBmyx15eK8D52RjXeUPtHXxf2svdPg2IGFxyHAUbSfuPPVt1OETSvU
7DcEgCQJjERfZHEwR1p0YIw9hq4KCnW2DL3OFplf0YLWsgZnJ/oqwJGy8TrkWtyFZq7CRg9GhF9r
40Ir4lRoQH96LfwJSgAZPj7E3CjZgvWBsQ73J1x4chC7hVFf1Vbd4HXeDmQFKACdP4mnMhCAsVQ9
Gl1aUOpHqwpl7tOiHdm6uo+vUyLXJg9Ap0xWiXQnA2RPZMZLn5vhriy77Hoo0bi78BtOtB2ITsAC
CcI2zYejoCiNfugRTTE8uCDIWWuhwB+htDeDHCE7tc7yYBqIqpbmbLhxpXa7IncCVPRCcSEVOnH5
vP8hx5lQxLAvSC3ObKUgnaEB3r6vbOt7PCECcOGZ15HWUQAyaIkTkoGFOZ/68S2uHLiW6YanhQPI
4w5MQiWnv9NitH2TPsoOsazeVfOZkaSpKO6El8eFL/RUk2Ht9jAHM5lNke18PHHYQ1qjmtM5mIIh
2NWDEbqjjiNGwe2/kcOA0hh50Hak233IhIDsioSb2zNL+OcIHlqtnHsG6StI6igstS1VXV7wQ0xj
0PzUCY1DSrr3AGwdJnUBE/z87p96z4zh1uEfJASs6j8+eB1PajMAhPcypj8oAivpARd5bsdGpP9m
KQab63wTpXrnqA3fhphCjlgmeOgpEDtkRMSViFijKX3pfZ6Ign+oiP+91NGnXIx48tJqg81SOtGG
KKlu9RZdkvN7d6pARE4NMT5G9BzdY0iZZQdWi84MOlbF3L2ZtMJc0ES49YG+P7RDSnDUEF9ScW3Y
2WiXIJpNbzzuwXS2Xbaap6DkcOE3nYogHBvYdYBwmegeRZBoatp6Wu81k2kdrUnwgpGo6JnoTe3r
Zt78ioPZQB+0WG7HsioPUdNGu2TEc+b8L1k/mePPesWtMxgC+q4dY9ESgZqQUkJe0gp48gGabF4j
gmWVIIgPiiAD+xfrmSY0E0YuSJce3XxyhoPXlHw5UVJBHs/r5LZrM+sKC5nCLaNUXqoa1kP06QFp
DkjqBrqhx/zQSshA1tNCiFQfDAHpTRbTj1AZ5a6HKs10aTWz+d/Undly3UiSpl+lre5Rhn1pm5qL
s3IXtVEl3cCkTAoI7AEEgACefr4gOVXiEZvs7Ls2qywZJZLAicXDw/1fZFDGe5EV8nru8+Qg9FDe
5f2c/2VULTVDOEcgn0yv5vTYR/QHX4B2YMGvI0o3abgeh0rioDpE7SHIo7F6Y529cESbiaUmCy3C
Br3/PG50+F1WSqJ0yAXY3jQzAk0Dzo3YLbRfqccWO5XjA/T6DL8Uq6jAQh2hBsuWO4lV1jK1HeKa
3s72suyirpp5B2G230ZCvpUMeC8dSpg1EYQZTCKjmfxfrkS4B2Qz1t+gJv012Nvwqej8D3qfV0G/
mRpsm8OWngT698kOLRp3W421swXYbx16C+taGhjZHtsdLBZUh8duI+ur2Ic7GSN6f0Du19rN9Dc2
k+82Z3MeLBs3mxG38Kv2KIM63zbaiw+5Fcl3FSzMQy4aFxxO9FZV84X8G0ieYZWbhjgs7uefc/VR
+BvRu8efAIFyBOGTnZvn4RHdt96og1HYL/PlvB9X9Ub0fCk+kPLTC4dvaLjhz58MISuJex8VpTGO
hiOyK8NtFlpGYKpIuQTZ9v9gi/gJxQSPRjB8k5Pjp5zCSLi+JD4M0bJ1hUYmrkVwOuiwn2qFF569
vlpfGtlfn3eygrzOXgO8V0knmxEpo6n39kiMXlG2VeeDP5c3Y4+cOJqm/c3rDzZb7zQumYod/0Xs
k+Rkm+RBQVvUBmID4Ln8GQdNfIG2DxePdUHmDE3v65rVtBUyyg5zkbyFV3sB8s580rZzA9RwaV2e
QJisvrfqkgvKbi3GZGOnrfiaku1ftFWiz/MmxpdgcNVZrf30MPvKPZNwRL4jSdVdRE1/lYyZYzSa
o+2MCerNJMrmjZl58Q0N84YrGW0WzsrnS69wCtb8Il0qK25xFk7Nn56W3MeiYDhSo0f5LYqxLl0Q
NUXszT3Eim4PpHH7anDDfjOjVHY9y867sTPkoifS+Y+vT+GL+SjtH4aPAwb0kllcv4QfZ7Ckg5Sk
aWdZSLto/Kz22B3/KZB9P8w9fvNgfOIvVVaGB8+i2ExaW73DM71/4xR/aTFBZU0AeZDi+Kfdt6BU
jtJGjcx3qA4gy1Zua6v0z7HuzS7CMcRdd/K/rsq2D2LRdItfH4iXQv6vjzeJ3i/jUOdBj7coPRet
B/9zSjEEug5VOlRw7M+vP+qlko3PejD+SSQQLN7nz4oyaw0sG6YI/gzzBtoUhng5/Y3aGcXHlWPg
ckjnEgnbwHtfqhj2DqWZz3Fcjh+7tYOVR+kA+f4Qe0nVIFxXgyqL+/jOXBqOr7/rS+gSPiFwDAoK
dCZOIS30pv3GGQFpcpKM7/McjjFcwQjYc5ZuIV14V1M3RhduvcjrYlq7A59kvlwFbml4+Kzv2qiY
9jTb2o2HgsxuRDLmTs6h+y4bu+bohUXDHiyW+7UM3X0wRW/1Vl6aVzDujklYOGbtkx1IPWp23Bo5
UZXy6kud90e6AuWRrkf/Rtx/KVOhVxICuwJkap9WX9Aon+JxoqeIcXF5cEAfgTYa65uOavkGsflm
t0ATvn59gl78fGxfB7UAVpR9sn+1HXOZHGnUBFE1HrwpqO/mOfruANl74/r80pPAwJg59bk9n3Yl
nTriNmXxpL5HLRNw/AUAbPe2jLy3DuwXn0SiS2PYZJjByWeC/yHhBxM1Z1V1527dIIo1OenejWbr
jVz+xUeF+Jg59BxITE7OzlVSsgPMyJz5LRBIbB8P0UB+IvJYvpHGv7A8SCnpOEO7IMCd9rjqJaDS
mdLy6YdMnWPQlR0Dp+23gJGhfJe0lxfrzW7XC58vQBGESg/4C+QkTG70S1hL/CGLmy5xd+EcJ/su
8ytQcRhIIz78Vnn3pYogMHlqWgQMU1Q7edaAskmSLjRTpqRvjksIsFUA5NnbuR1eW8LrMXXyAfJY
PT4WeSM3eWwkEmJEteHEDEdsHSgEJxmQUiRAdhypwQF3o/gK1Gb8vqdRTZvba+87V2WXK04rx3Jq
s6MYum+v76mX0IagO1D9oB+Fossp28jBZ+oReALHqT0TcCo2nTVkV32FfPuU4jzpYpmyiQb0NvFI
R9BZ2+UVokGoRc+Q7Oy5UDucebxrTNfrPR3+fp9VSF2//p4vTC43IkraXAkdwxt6PrkIJBez3bJ4
xza3LvIcPTKf8s1ZmSMk+PqjzPF3kuo9e9TJ3FIrdAyXGEgCDm97PzK2L7mdvhFiXqqMUiSH/R4H
pOuU6Z5/omrGWEdRtAIHglpYFpUT8r7jrVs74RFGOA4fXAKvSDuLD0mDZyXo6PqNbfrSoHLjoxVJ
SYNq/cl90x4X2tQLKgy67wUjKwpUhtUf1twPb5ytLz6J7BnJKrpv1CWff1hHeYBrDLwpb7P2IwKN
87Efc8roHlnBw/T9JZ/M/3UWF1wn/mv7y2N/f98YxbFfBcfMDeRRX4xy19+N9pObEIsCrmImsj+a
W1iR+3fuCqS6qB2Q8lFW+JfCWIxHM/udhRfTP4EUwT/9W2GMLQYsDPExjkCW5l+waH6e7BKLaX+C
7TJHKWeOE55km22oFnp6xXwt9Shh/Y2xLhGzUwj8dzt3yDyi3lILFDIwf5nj9HzGL0bepTGGzG9c
4k4Y7OZdgCEQ6rCRBvBBk/T5MiTKFoNJMK4B+YVugT6gnasL9Idn6zPOrV14DVF9IHmaVUF555gt
uAp8wZQoRjI2FrToVV2251aMfe8xmYQXvx+sRqznv0zv7WOs+Y9mrG9b0ajhH3/7bchiiK4hE2ru
BkYG7vlrTtqOUh141bXl2hXOB8kINgqLHG/+QmtPLGTPVL+Oc+/C8Z6cMO+BT9He/fLXX4PmITNn
mzV0OnPeIlv0bqrqus4QMv7Re9OUH1yvLsqNB908Ooyz0iFWh03WJZeFPVXqIlO6jX+8/h4noRIa
7INdKjwack3O99PELy1U4frYbl/UyM7kzkXYqlJtQoVXs33ZiWx1PylRzgiZyMUCydXkZXdeuCBA
ddrYy1+L3A+vQwZFE5oSNc3HU4y0ToIsnQuPKmjtRs37MfPyBYlXY3iGDVwyNP4hW4G4mtI0Gmp6
F0y+NdDuLdEmf98OaIuevT5CD+y8f59ZFITJhlGiAMLC1dZLThe28qy1B+0MNXhJ8ib9FmFFIowG
xpAEEEDwiOpwO7Al7hw30VhA2d7mftLlPvKcuESl6JPNsvhp+zqwt83SFsWynS3qju4WKyPcafeu
tpblMlORFX7HVz0e9j0Fakpsk4pk+b3Gv3Jwt0liteV3em38vxq7TMW71z+pWfrPPihnJgwMOP3o
OVB1OqmDVN4iZp160fkIwb5ddm0m++xYqCyoAe5lmK/ojV1Vi3mXMaiLn4HqLWRlX3+L0xUJw4US
NT006v3UMhGeeL5DraAAQivm9EARxoEzF9VAPNtzLxhKxqoenMaqtmsmJ/Nv1VR5+MdKJavoABgq
aayt2/dGruv11zoZHJI3+ARQN8m8CXG/YTG6wBMLxKLpUKsCWKPlwpa4sJw1q7Yqz8IbnbN7N36W
W/ERA5Ume2tnPD/m0TkwGl3oICGBBOqd+uPzYcG2bMY0ASVVh1KLutbxSo2nRg71T9+d7eoaXeNB
3WISxF/jLaLu8qzsECtvKkT6FDWB+SrjStIdbQLfgvOcrdev61DhhfH6SJkc7pdlRCuD6wmwJJ8N
zIXoFG4dIRoP7H5BrKuzwviA7qqbA9PIh+HaOO99hGg16Tc26W+LhjaoqXtz7kA8DaGvPB8dBZ3M
iuZ8PIztasc3EMVF+DktwLG/8/NhRs7cGdvsIzdrX55FfZNW17IPfOyS3Zp89I3FcqIaRTANCadA
k8xVKQCFdvI6qVvM5exVw2EN7eRd3I44+o6OwBYDih3WOpnOp/dht/ZIquXSAaBYjO/roh/CbR5H
61dom2l4jz98eO0OdmXtScipZLlh6YHDnTsPAXguNs3Wy4Sy/trZZF6eOkdMEQ3ZGZznThNKbE7m
pB36Q5mO8fS+nHURpXizau8YrFq5d+sSrvrd1K2i/TlPfYvGcxkH968vo4c78/N1BJkXiBc5FMjd
4BRpA9LKtiT7nB4Uwka69Jz348xlf1tkk8zw0s0gLeKo7QTdVSVUkV1ip5TBwNWp1sdaWqn/s8Jz
am7fiJMnqMuH2QXVaJP1UWIkXLnPF1ue+GOBQ3p3yN1gGlG3olSyzSpZjNw2867eYeuzeMdKwmPb
lmk+SpSVA/gwVeFX0Sffb1ONBVW2dB+rtiqDd5RfgvIdK7se3riGPLzLySgSsNB+Jt2MuOSdvCvs
a6wsVDweuiGqPyu8EPI93ihTD5J76MqL2nFwlyFbxRwFzwD8asLFwYCqG6XzJVo8dJHq1Ku3KGDP
yKsMQX6IZmfU+yx1EKH25drgDFBYw7lK1+g7giFCX2jUID7MkS2RMRc0jTdZMIUXgozNbzdTp60C
u+IoG4CB6kx+jGi9omHe+Twhalp+CsvmVX1/fUGZZXsyElwHKVA/1NCJ589nLSN/6bs4GA7aWRfx
3oa2UGwq1cvg1mPy5LlYA3EV2Vb9+X/w4NhoqqKZh9IAt4tfiycKKCjsVETiVFOXtACDQR4DFPry
g103crzwERmsSNAd9ZZ20Umya3YywrgsVcCSBp5hzpRfyjZRg6y1i6grhrGIJn7EYj76kui+vl/r
RiVfoyWCK4SoOroLNUcxAPy0h5Dwlz8+SRN1uPDBHfAUmdN6VeZb8awOlbCxDZOjdsatFTiY0XSB
k83vsT+Id1imZH8Ngf+wTxMjfWBOIjAcp0IejtTdHMedOoCJwChYTmmd/hzY02iu4uiJaXvsDO0e
aEz/1nn0HNXw+GgAVww6J6DNw5+PfItLaaNxZDhEwYhCMW0Xbe4/mGD23Yi2mG0V9JvQO8Qq2onS
6jhMFjJCHJbpcNnaNoPz12eBzhHgTipqJHonyV0xoDff5PNAHGib4KqMk+6+iuvkSrqW1d1PvQ4v
1lhTN3j9uad5U2xuqLAQXcNeBhZ8MhBr19hdH3ASBn6Fkv6im/hTjyDBp7nDxX5b0paqtn3mUjbN
xtAq9q8//vRayhag2Axo8oEJZXrjzycCeqDo3bUbDuWiqmREMExO+wn2Y7TzC/r/wF9sBOALtwNY
KOPAetcCebhsZ7XiuEEcejehpU9zrZT9sHGW4U2xht/jkhkeSJo+HAnD1Xz+hmMfj52V5ryhoCO1
K8swXv65asc6T5CzH/5pzaUndhhGvUXOeGlsuKo7tBgMmBrRgedP9mtwFqjcwZn3ZvlpzBR2aAWb
Kd2GTh0C4PUb/aVM0NXdQFuC2oTS1VXoZO57uw5XePqLAyrqKkCd4Ls7YkH1xuH1QlaHshBwZGqG
MC2w73z+gl0+ras/p/KgxFr+MXl50aMK0GC5sbg1VsgicIuvgv3/wVuc4ryiSD1tPade3yqR/h5I
CSSQlZ2QChAh/ORFMEKcuq6r+0OWhLnFWq5j0W+q1rXOG7d16AjNAUwbqJHD3F1kbopUoA+M6sMb
q9kcFc/PMDJKkGLczsxqOQ0rCVJLCIJbcCXDdgXqXo7eui8m+I2bOamx6I6GdPrRyrmONhamEl+b
kjzosFRVc418xFocWfPN57l2ovGtkGfG4OTdkEml5Am+iNrq6bvlbT1KLC4BbSHvg/jHFFdXlg1a
QNrGHHAO6s+jKprPVhsv3S6wVO9usiJojk471/e9kLidvjFcvwUfLkx0gqHAQWunHHcSfLQNAAe/
YHmI58GjD45vyOc0GTCnpEmJrNKqY/84VqH4Ec+VvobDV8MXCW0utU3dAnWvpGL4JoKz3LY6Etzw
mgIVhBLrMhxOavswjm6SvvXev50e2OhSyjUzDX+G69TzdY+6IjrQFtoV/hxCV99FNRXtzyNcphyi
5bBEH5TWnf5TeVlTfse+O85vqWPr/mtQOvhSuzXg4Kfi7x/6P7P79vZxJn+tnJ30+DnT6HxS7DRy
2GzK3zp3Pq5dlhfW4oDtVIv7iB6qkXu25cpYvHPTKg4vxnGwLE73hbzwrmrXaPqwzmMaBlictmuh
Dtr3m/bj69Psmjj1bOVRUH0APnHYw/46LVw0Yb5OtOXSfWA1PT5qHjc6Kp9eBqKx3CAGEPhnrbvk
K5aDET3/7w3MSKoH6IuEA7q8AX9V2B11laK04ellkw7OgNUH6qoT8+xfLD5Xi2CTWkj8nPnJUNh/
hsiP8yg5xNqq3zi0fjsRaJNTY+DApKIPy+fkRFhWAARDZid7lCBifcAPym4vLdWk/b6M517gJJai
urgdo7Vt3sDzAnl5PpqIkaHoRrxF/Jqlx+n9fPEhVKc9gklxXDqpMdHS5bAyWMlsaf5AgiRrwTRb
CR2qb8Kb/Gg6LzkOcLlc1qJ5F9KWV1/nh8pV4Q1UvnJ/mlknzpib0hFduFbHW8vWmV2c2Z3K9HhE
Dh3jyTPwZ/V6pxvdFj+9qLOqT5ndrsHXQnIepxuqpOFHzCmR/ecFbLnEW6fmKoa/7jqlKR7vXdas
d97CE2B7lZXP1AxrkaTJvi7a3mZzl4pfiyVdX1hqK+C08y1z3dqyO9jVKKvkaI9FyY8vSw9oAnxi
aR6dBmARYjTYZTrEuzrCZgM7JO5VY7IXSWWWTl431Ke6PDaVOTSpsHxDdSYbBnHMCqtjsVDBb0L9
oZ6icNa7DtrI8m2s8cD74rTZ4uBwHlJcIohPDV/vtR3K1Dumk2UVeptBBqvhGFeNj6NNjnBjta1l
gwoM0EWrHIpNUKaM3G6cEvNvXRkO4U0fiNz8Hdc7JziL6zrBkbj01QqWKmKwdfXOqsMQD1RMFTPX
PhZSISF93oV+mhZyYyHlFZj5EdzsLmfLZYfd2s5E9nzz9LaAGWkJHNZVR9TgCj0GAWaP3Lux9V2x
xF3v0oVSSwSeK3esYFM0wcDuTMG+8pFZRtXcXtp6oNIZwNTF7S8NXK6mh2wsnGy8cNrRY+Hl1GYZ
eu0VNmNuW37BwOZ42Y/c+HssuB7ol6BC1mxgh5dhV/xMsqJgnrqnvd/OOZNeDjUaeru0AWuMjPrj
V+0CNCA4Q5Sj5tOHrkzaOxfFV5jZg1etd1PX9OomCdPsZ0hrYPiMoOLcfRdTY+srtJfq0dpwlRzR
T5HOapzUxJzkzOVYWuahsFg4puAiQmTxZSCt984iTAUTHJeZrR4qRwncorGDz6FL+ffQiWWadyMS
HeNdiNYtr1w9vmvuU0X+HrVpg5FsX5SkHO87d7bK5KjAAw348I1r2yHKiDY0u0LBgWcJ+yqjcLSJ
40yGN0myisQ7d+fFVEzLGXJ0cmH7TaKqa7dNUm+TiqAflk1dV1ULV9kJW7GZ0mgebqegmEJIpcJW
sY1b6gQTTE6WwgCQyt8qi51MAms6Zn3gERVy2MpJsMW+IAo+zUvd49nVO2juCdUSgTAyU6XGfdNd
W+/b2lrmlQv2EkmvbsO1XLdFN831iH5dy2c8RFK0bC2b29f0wa66jBjfBLJc7zrExRlrbMqL9Q4w
sPk2X7J4qNQgg+F0t7EjVpZgBXaHv3RonHbeHh3JMrRuKoy/xYe1S80RIhpoeWdFmikWWxTAsxHH
IJ3MH+WkG4ZzwKK0+Pm4yzzQkvyQz+WZfeuuSTGBwPLwUk42FBu78vuI+CfvGeRiYa8QYsykCx9q
KmGt7VmrRV94xT8dK8W0Oll9f/o2Efq8Hg03gIhnha9F+qGZXOPCUHLizdg1xLF7b2tcWFhHWWb2
hQ46YmdGOwP1HlGqcHK3XT2Z027OYivejgU1xPcJHkTirnNHuzw6kqJxvMGlx8EDwvfapfhIBJyS
D87irfxLVHorQjo56W57lUruQHL7NE8IAdCO2fDdNqEdABkH/uMHFjmGBhPGg86cXI+LkvT/Kr8b
/4iUzsYvOEQLZF8Db6YxCEu00fYmli3qJHtn7sZu72esoT/b3pHWtdP3TdkcaBvG/Xs1JGATwk6H
4Lhza0TJZRhX67JUYzblu7gqvPpsymib3fSUXellpWmpin1fWdaMK2kn0uwO71yXF06LmkLt05bw
0oCJeuqsMH7Ykm+cxs30Z7FGLS4mK8Cbtty5S2/20azGdbmUiVR8kbaZ6YSMWWSOyniKneVSRXCz
v6NIYJYhqpoyOMe8PYA1iDtOnXxQ0h/4URpAmjmlSm/6GvOc4q+2qQMFQH6bNpSMRwLLqkJKyQje
XHnjJMQVC7bBAwNSmbNxnIrKzcAyieOLCMYGG9qfC7q+2zwUJsZ1g3I55jzOIsvaNaB5Kqqojwcb
yUWgp2PeeQMYcSwWnfy2gpAx/1jXwZzXT7mS76QmXD+d5WVVpCSYjTWbfZQvi8fvZ++bPtXT8VsY
OAJv8nikuQAx2Jq945t06THxClRozqsJ9wt+LFKhCeL12Jo9Ya+OOYsLKcyh2syDOT8bsHdMV4WR
sRkqPzJb/+nUA78ikNSkv5sK9/93sLCONnEzCjGoxC0PNk+0tRl1zH6DxyYRmPyH36xwo4QY3Wqz
HrJgMY2nJkbzy9oWlU0So+o541fhhc08bfuwYMviz5cP2YfFTteq/1xYqbTC7WyXrTxgBFl2RGd/
mNmVMrYyoq3/mJfSH0eNkaLHnDTLbmAPxt5FkfJ1e6mU7AkQ2vJbfiCiZcAZYquAptfWTgeTUziP
R18Z1WbdkNeYrScaP7T0fgL8biLQ4xOiEj4iwuwLRQd7X4vKHKABonqlfUw83WXcDEMwP4pEIgil
+ly6vdVVdz34EYYhSYVlF99yNzWjLteoJ1xuR12lbc09HHR279yMtRv3xMZJmWXutY45locGK8ju
0HpNzbcsU+kw6XaZmE9BRl0xkB1L2j/r7MlbnVtXVjWetBg8eb3zLmuCkqFoxRSACt9Ms8VvR1BI
2eR+AjPD6WGkmjwyz89BcKXfhBUOsrp7SgscUQr1oxuWePy8WJ7HZsRGR5lCdcWVdOvXyoRhkUfC
vHTnm5zQMwgJhUKT79HJFUXOsS9GWDH9GX7eJdPxlHsIt8fuaotuj/mQdZ6QEX+cexlOH/oYdw0P
O8i6SaHXVOYXAt0a+TjBOLZsItAElia12iQD2Gw66gSM1vehU8AqZCIDuzHNSyE982pPvyKqSXbb
875TLa8WeAOA9O2SDzVbBGurll/jtAJbOMOilf10jeGHWc/N0JqpQzvc7KInQEiX1yGv5dUeeYAn
pofHgYbgV5aUPmiXBLJtip/QrHrAk2T4UOvNCjEfs6h6hVLuXIyle1lV2SDgeNuitOu95VlRdkPe
j2FsNFl9888kT2N5HyU8bzvikeyrYxINXfNPv6ts+vqyQOvbOD3WfTedORrb3l1QVwH24L1P5rkr
aPWUX0CISdizMDlXMC65pMzZbsQwJONtW67r8kU2rVcjU9fnK856TV+6pGGTZGa861xBBxk2ZRK0
otysLbInuF6LOc6rzzpbXP6o176W4RYr12rUQChTHSUbOU613ktNkynZAO2scPUoKxbULb83oHSR
g3Zv/kRZY1LI9OfumsoNY1NGzhXCP23RfYgB5djoT9rVFKh3foII0HjssHZyCHaIY7x3HApW6qxM
BvN8sPmxLvbSas1XfuV0/hkC7GVt7WvXHet33TAJOz7TEiz3ehFHi2o8UAFrjk/lOvSlSLfSxyLB
OdAbTBfOyKZoizM9tDbvlsuGfr3YJHp16P7UXt5YPUqhjVkoM8vbRDz0uqYP6WPW/BSyO+EmwGLI
bayKSByGJsbTzkkcjG/jYim+D0MX5DiEpmgTOHvFdaj+WNToCeUE5yoLsGaDYPilcMuYmZ0RBQ3V
ZkxWB1sD5VRzuAmsCE9kBEW7oLO3cSRmFX+JV4d1E4q0H1wa644Irt1gNOlq3fbm2uY9HnKF5pyp
tm6xLHwE7/FbGjvzY4iN9Wqpakcr1lzKuIAMhIzHu2nQN+Z3+YMN9qJvAnZvAYdp1bdpqv3hwKJN
ONJZKCST68P1pEiKh3Oh4mcux84zZ723UBbx8LQ1N13Xz8zpDbFyGgG4L27a6gOF37QQN0/hAihI
w4kwdp2J+iR+ae/obUsXM++vBqTplfjAPTGdnE1Y+sg/bEtHmPtKH00mtC+DZXLMIq7NAYy9NjuV
eBUR2ZEIcFP1DdEhFGmge5UPOWkKpF5unvASdthyzUIk3gS8eB4jzoxhsvmEaDxMjKnbdAayUtRW
10yHcvSLvjwLEXVc4mMCqkzvUels5HtPedJlrkeGjajBqgnstHQ5V51OG87F4zHehIUmRi5B+DAu
j9cYaxgyR4KSDocGFHM85Vs6RIrIZq8Jq2y75snKT3ktIK4zeLAmigryVi5Ij4mzyhJKNr3lGZhK
g0wE31A/hjyVw9oB7vl4uKadJZiQMrasSmyarKaismnTeGUNd4+Zj1CpiXneYptUwY0zE1TVY7qe
pbW5DrZ0a8yFYsFGmn69Z0oNjtbmpItHMXJAxINjEi1bImXV7ithJfnl3C3p4n5brETP6zFggPW8
Y4XEyUfblwp9mAaFi+wefQCVfkymRZZnq8itdN1OhTV5KHSzfmp/4+fSX7YZJQqnx18xLuN7ygT2
J9mmUn/LZ6QR9S7PmMajX08CqPuUpctdl5b1jPri6q3HrFPe+ok5WaV1HNok0OJiofwoEQoo27W8
03gt2F/dtHaavTshF2hRXE5mLF8yZxz6biPncmw/iFquYbERlSfiM+reluAgW5el3CuYs9+dtNLu
udUoWfwoFDLZBQY70bHxdCKbC2RypvB8VZM1fazpyKXvpkyYfTk0WcGga0mC9zNdpyJLduEQN5ju
AlkJubOg4BCcLS0RS+2GurOReOKY9FNxba5mSJA5WjUNNTJGjuQRyvxw8Og3OtVVkMth/fF043rK
skkDTNbzWCR4vK9YeDazmPwx51aZJR0JfITiqYWdcjvCCIRN2UQsyuHxop7xedvd4/rXjzkUfHSz
q/SyUm6cqR6xPATgy/L745W7TFeTaj7luU9bAkK5SaulXZss3PKUtL9SNuh+yGkRER0W38z7YfUQ
iEP4IhrrzkV2MZ0ngrYbs8J2uZqe0hGTWotCmmgxlGtfXClKZMW71o3zEedzy27ri2hawzLcLZk2
IYOarrkHWVwQeHzid5rNX7Y1OiobahlcJTtZOpIUdHSSEnBkygy3KJp12I/uSjE62U/iUkXoWrvF
Sfal1EKLLbeyufrElgpzYyCy9DYEpQCkCF7kGAbdMIHdfJOVbYxsnrC9FVc3/GtRWwZ9qYd7bIXH
4Z5cYixQAUGv8g4TIptlOPSLKn6owkLZaaMisD0l50XY+yPiBra5T4llNrgn6OLN8g17NVP+0k3b
hfcFEBJRHNOhnvg+f7HNdNmZNvG7RRTYYZU/FI8ievltD3QKhGOxKa3ODEcjtU0g7ckYyI2kCPhi
GuI+vMEBx5wE2nFxuzk8xTB2XEx5Ih8m/OZt4UinRMk3SJNi4wTohdS3klYkExY+nkOj7dW8TvWY
zve2Z24bWHea8JU4K7loYLlsCrSAhtrHz/PpkDZFJ4a9Lc0aKJ2AMkg4u2PYH5fABtBH0TTu3Ksm
aM3iE9JumW808icm2h08U9CQIc6WPIzOHswJHXkTdOgw0CkLUz9BGCkCVwk1jxornF2Luk+SbNwx
KeEwLI81gBqNFv8MfXMu0ciDs39SZCHicJs4ChPgWE2T/WXtBBV34IddeBOJzmXYkEXM5k+Z74zT
p6cz1W66h+LpDNBz2adR2i0/Uj+Tzrj3AHOZQUNjkrGe6YvwsUm5zTClubaIzJbNLm83/OjQbTkC
zanZO+6iODU9n2LwNrLcmsGwRe8MaoM4YzU2e50gpj7wA6j0zZdPZQCasSbToABREhz6p1oedVgy
B6UiE0SeLovI0g9cKeoxrFdgJWiBaFw15aRZwGpawuUYSW+KSZOXBb3rbT8Es6kOZQMVsTOBuTDz
ApY/RIGY0miMamKJ2JIRT0TUC9KXoyUcOtZQXjN1PQAOPkJmhSbBr0XDvIvWM19YeRNwBRCRmGol
t8tjRU2UU+RdMe5td1Mp6n33q6gym9zL0euNn7vzVGy9JJ61++WhPfOXSAOf2pr//R/zM39QeeSi
mKsH3Pu/vzretzff6/vh1W/6L53Sn/3m4f8+/BLaWrvv6vuzL/aNEmp5P973y4f7Yawe3+LpO/+7
//gf9w+/5dPS3f/jb3+0Y6PMb8tE2/zKIkCR+5c+lnmTp58zH/Mff7u+1+KP9rcfeOIdxOHfIxdZ
FwA8LpAN0BP/4h1AHvg7vAEfuZ0ARz4q5//iHXhQEhzoBgbjBNiCxOdfvAPH/zsWBmASQdTho2Ns
Mv4C8eCksWosCnB5RAMxBOhp1Laf94hoxDgCKLi8zmeywp2ku+a8K31Zun9YPcZVmwrBDJ8SmBtY
h7TqSZ9+Gav/RjPSSO/Ae42AtUEWA1p00toVs6hyejnTVTtIbqnu1IfJRz8jrThfMKLuLvQCJuQ2
7Xs9WJui0BANq9pTOIRmTm+KluEAsO0t25UTiRVce+nZIYYDOBBGzu/v5dpeoDibnCsX1uGwi1v8
S7e9iOdpWxYYDG64TnBmDNrjjlHWOqFk6dWLAP8FD+sWH1hUWHwfIYWLoB1G543W4imkAjsWqCxY
c2KgB5gBrOzzmXNa0j5Lu87lautKn0+EESMcGVMSyyTgzn0e1s192+bj+xIjDwAhsxyCM+lrJd5o
NZpH/dK2BcQArh4GBjR1pvM3KkYj8lRXoTNfumk04d/m4Ep6Pc+rF2zWciy6r4KaVJ69NQLB88fC
KUS+DzwS9I8QKPdpcx25V9/tPECjgt7UuLNbm/qQ11nxraXtuvupUWtWl04J4PwwuSDRN9qPmvgH
kXfsd5Sl+w9J6cbTZeaimHKogikRt3MzieD29TV+Ajox42PAzJCN6cNCYj1pxDbU2EPQBgo8mBNM
u3Ht8YLnJmXbXHbWQH5ag76wEZH2hT62AGLQO7Oww34DdHIyXrwGCDroD+hbwnD9DYxQgwKahmaW
9OgK17rgFAvHc78u9LqRXSvaN4DuJ+1n8zh2j8PcGNQglrvPFyj36SrPZVdfUmUry2U7dq1PmiCT
JtfH1wf4pM8OJNE3K4DG6f9j7jyW5Ea2NP0qbbPHNQgH4FjMBgiEjkgtmBsYk0xCa42nnw/knWlW
3ttVXTab3lSVVZIZCMDhfs5/fsESXLfGP35UHYC4hILM9ZQwj35T/bqFWmQZp9ym1nlqCkqtwwwW
L/6CLfMvHy0wD0SXzP1Ee/MvZiKKJTLDYZBytBQtmXbSyukN00q3bsp44YsqCVRMvw575a8MEj4/
TjTDhBXyzeECa0TufVpVwJ/wbo2iOrYUVKpXdznr/Nd2hBUAK+nP7zEOSp9IS1DM4GegnadqXtMP
PhO527iaAvKnBhpPZS79UGnnH7Sj87A3QixZyRQJysJD9bF4jZNYfpIN4pRndmD6QVXPN4ZN7MWQ
CucwV3O2sWthUfGU8hQwuPJHvRi9BrEUos5uOGYiN15qxxr3tapY96Njxd7UFJpv9N11MoPoYR1i
VsLNnAAm1RZDsTgVR1WB2a58DFnWei0l9Q+nC5r3qm+Hbaho2SEyFvPKcnjPIevtTDXtLuCV0qtM
tfHo07U9HrC5ic5Bl6cGEs5OLo58VCZT3sSlU8D2LoU7VSi7VBji52Yq6w3wOs4QSYF9aajoBZT+
+An3x+Y+svXUnQc8zMveTI4WdIBdEeRPY5Uud8OoT75FcO1moIfedU5r7cO2jL5WfffD7lAcuKNI
a88Z08UNRmXZ5Aw4d44zCQ8Qd6DRNpnvFpGornSawtXgokZuVWn7DvTYHU21eg60ETDImlLpNoy+
vzZpr++C2bS3hRmUjyG8F39Rg2LD8azBnmLC7s41UV8zzIWLMNPbFv/aO1N2jK+sTruTCMfuh1Id
fjCunDyZYE99JBlSuulsjsWdgam1a3MlaLnCWW09s7AAEHtIcG9mQGfioaSoz3o5m8ep6hbPjIJu
h4mWs+utCryxMI5lZIFPiRpcrKxRYUX8saJvu9q3YDcoJ+b2yzlhovYYyDT6kgxFFmzYHpKbFIT/
QZOBcYMia3jOhYZ9czQwuQECONWWgO0US7JgZkdojVvjBLFjeh/5NHJd6TYpapANEE7yLZ3Mk44l
fmttMHkIE+bVSp2Y+UNNfHvWXidkYP2xDOZvIGVrylKrEXM3t6Am4XQaHGG/MvCICXMiL3IfwaYK
3S62u32pNjAS1Ow7RgMawQ3tuEuMOnUjKxuutY2/czUmW9VO6b7VmpHr1IU8VLN4msUSY8HMExrE
Ym8zPaYDZNa5TXqbiBYde8pmnJeLAG0CoNIGHw5kkLugug+MWM6JzihytsvvFoiTO1bhQavm/AHE
8gW7Y7B1CbELVdzoztqkftFiucM/wvC6sK/Oc9irnoj7G9Tv4w6a7+QbWQoqHU6DH+spDFwlmFl1
iBDBrenAaESWFaN1drqewAnKqxJy29w+WEuQX2NyRW4Z4c7nJDRqv0H5elIqC9JZaw8wLJaxwbSq
w3EUz0N9GELftPOgcW2SuwYviKLpwwDSNr2yTx1mSVN20bDtTk8yGrPsNUqDTPkSD8TB8EvkiOPV
7NhJdKkc0PTvWpBoP2qeHCKYwmjuixngeDMWddddJapI68VhShY8IzTQyUiMlziJj4Ol6vgalcMA
M06fW+sB7p/6vZEMvSgH+2a5HYQMca6KJYlLjGm1bPurLCkUqy8y16J7FocpElxVOyeGPzFlJGtD
mUYRe7Idmni7DjYiasyImqbtmdJtnaTUo8PYZgHmbgSKicNgKKvt/xynl0gLoeRgF9/Lc1iopIa3
UxGnRxyyoRERODaVzRmpkhiuNjuxEH5dku4G6alhX3nuo3Si7wywEsHJHzDfM7I8bH3BPkpQkV2O
4mxWmZleYNLUy61ggNVvdIVYrY9l5v245FUqvuoNZdOxmtvlqXBYYqGX0GtbV8sKOZVgegTm61Rr
3JtWsnd4rYIOdtFJIg/hVlmgZm61oI4scxfcLVuCraF1gNF5XocYAUdIrG7xtpHWY27JMvM1wxmd
3mN1DiaQJnGbLg82gORQc9IXH2tMGbRaHKDLk47KMzqo5JaECR5CMh6Zwas8oci3i9hpGrz8reJi
daNubIu2Nu6hzfG8z7VazMLyFDQlSX7RMtKK0Sb1eHDbXj1OA3sXuzxzjtkYVR5uX9TFFvM6pyAj
pBxa3v0BB2C/kEDSzLHStIKqGoFZgwKkqv0dcp6MchcrLptIhWnoZsW3k3awd2aI80gZR6GdbMQg
0n5HuPAoXcWIZHkmniYNj85kC/HsTDAJP/Ji5LEoUq2GdkPdlXBajvxj2tF+JrL2w7KLk7NODHn/
1o1jAeu5LtWM0co8BKX4ELm64hDGEpg4MqMvUQEENaOp7sAf1eXAJinae3B0qZFlToOxL6MqjJ+q
ToedNrTzwp2KtNqAqtzMBVtW0OcQXWpk5rg+tjipCNsdaapE4WZzxJAFvhn5y9BRcOFiFhSIuuw2
ZTuvYBI8kj55VGonerHDRPOVOJjcTDo14bRtWh/CJgtar68DAWpnTm8m4PGTNg/OsSoiZvexVsEg
0axnyvKXGrX6ga9XbMeCDsB1DEZV6LVOcOPGbFv36hzgmlR2t04/fa0H5ssZhvyYESeSvO48gKIw
s870qj1YU6A8qFC2dgsRPEiZReNZwi75yEm9I3cr2TitY9/E9sBML3asDXRJk2FnrbkNJrCQTwmB
82tM9LeIGp3j6gHkV064QCqb2FhkOaVY7Ktddk+2VYY5NsNSEj4YtkPHSrJjJGVmuD2z3YttYol8
gGSkHnSIk/s1eHVvaAOk9RzdbRyNzxq2AbZrOWHrOYVVu2ouzNMwNfNRwDY66YjBXJ4JpsIFq9rs
uNdRVVoSgXhlvuthle0MzDfcbOoXpnB9cegKWd+BHE6uhGJ0aJa49Ys2+RBL3tzXoVm4LaR0sEVY
HNpURvdlwq/DUdh+MrNek14hZHVu1KIw3Dmq7JtkbAi5KAwz5MBbNM9pOm3wTKUfnqDm4ZcCv2zi
zEM2MHsGaJjqN92o/XAC2IfJLIxnOMtIP7OizLy2UmrVdVTS3fu47QaX3qqpfRK/zecU8NDc2k6Y
yy+igVN4HcY5aV3J5kt/bLYJJWAbRZvClIXuVoVsKIb0nmHrQnkAZzbrq4eYw/oYhrH+boRlcEqN
UT/oU1YO3uCEw86osJ9ypanP+7QLZ2XTlGhC3WRo+uMUdrgTdE15Cz+HgopvL6EPMX9xK8tOHwtI
IBOQ/qC/xPC2n2I7mfBDb8v7jjyMQ7S2tRsxT+1BrSeghqZpY3+Bx5Z6cWyKrWpVleVDN+yY04s0
+N7hXvJsanEtPauvOtXtQS1jF4DHKdwGHnDh1jIq3axPuj2/WIZuPahxtmk7gPhpsjtt2zc9npck
j7uVYXBuDQnyeWwMm7j3RF/15zlumrdBxumDlsGIcJ26X16MlZaPZAhHHBu9v3GVUBrR3ah5PXqo
ORMGPrz2Rynn9qkDmrhjQ88i/kCW3DT4yO67niSdaULjvG2ZksQ+XqZA8ApKcQ/M3+q3Tj5Pl9Cw
wnafONE4cn8BeRmMp6aymuhlJ30OFV+LlukrXF3bn5pYexj61vFgqxQe1qzhtm0mc9cEYbltgzx+
TDEZgfLDuDJuzMFDPWu8cGtrczMjPtroZYzZGaMBC+V4RPhW1JL+St+EdVkfbmrDNhggNFk0XB3q
w9s6VscnK7bHgu04GJ8mo+iO5IfhDtSn+aUq8gtBZt23se6Ci4Wz3g1Du26rTrO5R10KWc0YbUYA
cXgknCMBY0oFqv00ac6LmrDEWh3xJbuFsq+w2L0xy0X5KmlUJi9TluUbL6ueb1TDKr5k8Vx9BXke
d6KX3/WCApOv08veVxZDEKwZjjRXsZPsRUw7ljdSqTdMcT5qmVhHZeS9aIpY2yVttuzmQWvor4r2
ondZ4yPdfe+7FN/sCQEsstlBe7DogjdDnkd7evLKL2bzw5yUaKO1+Sm0CXOqx8C5UwNdfezoAY4q
VaynN854BdUW3iJLnZjBpfOJRLNfzTZor0oC21QqXbQrRYo6XlT2wVTJI8tFa/paHqubTAKVK6I+
Y+WkU/1AcaynsYU7y0xbplZ2LMeAd6QutC+Q69RtxWDuABdbRRidxd4g230QWAbV2FA5xtYwqagW
Lmgr4zzYLGr6rTHsCDKZ4vgDk3YKnW7eF1aQbWarpx1lrO/nTtjVu0kzxm/zKJ4q0aTHtLXCo5mU
4UqZuLcyw/5Bj1U+DPSRV6bzauszXUgLf5TKeB8ICuSNbPvqBuF4YV/mnLcLjUYoT1E+qXEMIVWa
PWE/nUkAWTlbt3FhKo+Y5jpyJ4cgTvZJgdueC5s2eKP2IWS0cxZGkVZ+rxqq/jo3dbsr4woWhwxT
mjJNS5/lRM4LHrvNJl3j5NSUnJEldbJDXOpf+nGo7sdooo6qg+G2qOrxiMohZM+2tVNgzbCkqBMe
AlUOXlLC5YknjZLONORLbTXSg4Ot3MSJ/px0mr63ohm4Us0ii+F/dulRdG5l09mnGu7Wphuq/Btb
GaPrSJleSvI+UwiRdnZYVn8XZIDwE+CxKH4mh+k6NfZ85t3OXGMQznmqIwsyXvpOa5xgm2g7SA1q
/a7AVWdD8mG/nwrd2oZqSFHGOokAIOr0kMMcRJSWxQ+JUw1X/HnVaj/AGPBQReZvolaq16qu66tA
9OFpVV7vs7hWvgIbsokvWbFlRRN0LknO2gJZLwz8jUD70Yyi8xbbzvxKiJAUR1P4rdPEFo4njQHr
K7Vbujx2Rl+UiN+6OEKrnZYvUdekt3qaNffYZKVYajPCjJRZLSBtphcnpjZToVXuq2r4HouU0L6h
bq0S6l4MYdROq7fFToQL8Z8GteDcZv3BZ/Kphr/C6mlyLyYs101U7RYNbXmE6YJxea23J0PU8jIN
uriu7vl37aDjcbbktr4fouAEsVugpVoy26OriQwoeZqx62JlnHykfd1DlMjipmdS+9XJOl7AeFF/
RAAaVPYB7eoIbXEDUBc8CLVTr6U16ISRUBOeC6F32yauBtVjpG4dq0C1UX844w52yWFQMbsMYf9h
S9Gaudt22iJcWvTuowcpXrvJYVNMQ7nLSrG4i0istzZV9a8LWAz6x559jHqfGyZbe9tQsvrcgI9M
OC9VmEKhz4VzLxatgr9MtOYc5NleG7F20Oq03Y11kxxCQUJJGE7T7DatNp+VTIe+S4Vovqh63d2t
7GkgEdPkEuwTLa35pDTz9NUiRWkLApwLfzKahS7Krr7k4Tjfyno2B1dRIA/AJyQwdwPc2Ltzl2Zv
2ZKN7Rf8QRh0LpozbLUi5YsVTSm+OXk4fXBYDh762PCMvC2BuokeyTXHWTz0Al0P3CK1PGe4arBj
ou6sPEOG4yYuhzQ+ARkF4TmwJHxG4r+1d3UMK3tvsNn1BL1b5otucoJlqYF1uEbz4iiF4yaa1dVn
PH2CvnuZLG0Ya6b/YtCNOvY6TXZVjl9a3OKBQ2k4jZdZi7SXZNBx5a3ES8NJe1GbNP8AK6HkwCh9
ELdpp9VTGcDcYQZeeQg4leQ4/Oxhmghk4IoEkl4Sml4mdiAwa5odrtEcDTZl0qnWY36qo+4sLnUq
G6hSc8D/mdsoYMjLIG6pecNUuxkymPqqc13IrCNmsB7E8Bg6nbhkhGRbl2psVOutLww9vSzjOAd+
YGXS3tjIJIodVNCVIL7Ukr811xkgYhTDsDk70BnN+1k3JiZTBdkxPBMujB4hZnQtdtXP9pmNO5i+
KRH23YyHsXEPnoi0bY2txiCgRd4YyvwjdtpuubcXNBGCPQXhr4cKZm52CxSl6CSXcElO2IMP9q2h
dDqWkUaErAdsQI/4l9CQolDph7JmM5xyotYPco77ZL/qPa8ZYo7ldknMIEalkRtAmsFC89jPRmtj
zqS3tjxCzNCnG91oafxxazX0E6Sl1ZPMgHCT40nclsATVY3SyJOoTPLbcVEqdVvaogUFSamlD3Wf
zfkJxjTQt+qMkAp6dhpmG0MQTi9mmBRSeBpSjNJnTBCIndQ6vdtRmgIWhOmkaoc5xirGY37VOaEr
zDknQMbhWgWpVell/KkvU+KmogkaqNAPlUYK53bpVQToLhhzN/9YNNks+K2Gi7R+2KYBk9JbM36s
q6ZF68CoLLnxhtLwT4iC0OBMNdPpSztrYbJnBaKNzxnM1eSUa4SjQvaitH1lM070W2qhpKFC1uo7
vcy0r2nE3L92c7q1hh7eaCYs+GmNeXMqJiTBWsuo1oyZRjeswG5j9oFrOIr1o24VbXj8J30zG+RK
UYEfuy4WE9Wi5XaYg1I85XZAN1IRKO1GASXmY6sFIfDwNMvKtZcxOeptZIttEyRsUlrTLQbmW0tZ
buug0ostZfKc+ASrFaarhNZS3CZJwveM2jIFWFx0nDiPWRxqr0FidyRHtOFoRtRxzPM8i6Wx5wgc
nfNCqav46+BLXIqlFbXLwb/od5FocacfY/i7UQC9AphLOltcFPJuW6sL3xqwwzlpTT9JXEeHFTlL
Qx4mjhtQ1oKOimAbG9aYMxxLimAztloaeWNdUVux8U31sRgEf0vYgy2p+Zi5HWEWLvJoBoisDlQ8
pKagBVpnguLnY20M9BUPetY7uVej2asPQWOqMCpSZVjOSptZg1vmVTds5z6Xuu8sw1hcx7Zusw0y
OOXE4lIcbNNFeYDsajf3gpC26qvTasgwZhv7YIDspDrSaurziRlcj36ukVaxJwk3V+8jSCfFho3Q
XDYOcu7kCvvOdIAVtLa4TKJwNnClq2C7UOxTwxaO5ZxpjOrYlWo65YgRkQ5i6K/HgLvCaV5+EdN/
8eOAaTrHSydiGL6JJEUUrYmhfp/hBt2GOY9oD9+xab87jiFSitKSx92HTQ5hHpvYFzvLed9gFdFM
6UtYfTd41F/BiFJj3zlTOW+tyZEwKuMyMDYzG0Pgr28YW7Skqd9DkWFpdEk2v/96ObtGY41KtXHq
vYpAMUohW2HdtC8GDWJ4ZOkAg/BKl/aoJ7k5bjMKRWvbNSCJDIVgsvlp0iYn5AEF8jvD6IpNBL1r
Plqz3oQ3Bs7u9SlRigzd0JSskrg2KhP6yi7W5EBO9kgGKAnhduwnLFwiujsn7T3YxclpmJ06PNhw
xH7YrTpGP4zS1BaQZz2wEm6cANkhFgbjOoYief4qmp53PtbrVbPb5Cv7NSwzRnPeYvDlbnV9YOOo
1ui6nb7k4W7UkRVuWnJz5eJiClhnO7Ozy/lIx854eJV0w/RNwHbSI8eAlV5MAqUhJZkqy3TL+Bdk
XTErMiarxJmfayJezvqcMr5nENGwf/5iXU1pQd2dNGMdeqljW/nRXBIVhwURr5LxriJH6Tm2I7Pe
OYopFQ2gnEqbfToPxpsMI+D4xpniqNzKBCHRVu+62NhN2cA8KzInBOBe1qYK36HCdz138eXLsmOb
S8XejKpM9gt0cnOvRVmXHGg3nCfskEREOCXDvTWruON9RasbbfKlrd/VIabt7loCPbcakNhrU8tg
3Ah8jnXv1xnxa1Q65fDyfGxWtQcztsrwwk0yy7tSzAGQBcPU7rmao866/tox7Rqt8dPQQHHED0iN
TQ+Jo24sCF6NIdopbc+DI+aQwa+IkG2wA5OXvSdvYkkOOo/yUA2RSLy5N7r2O5LQoNvgKrKO5q2s
sbAt1vsnVMZyzQTL2i+VZqv4jsxywRLKLqtR77xo6i0qZR6ySs0WwsDdE53OstDmgJpYwbGsukXl
BHiSzd2k7NQinpwbBeQTgUgZ9vItI5Ypu4gptb4BM9TzuVU6QagKx+LwSEVkwmWl8l1uAx1C8aMd
9jWv71QOB5Eo1nDOilBd7qEI8kOmxlYPDMJKig+B0kTiW1JY86qTgZzfnQykFvUH50mWcqCoUFsz
F/x6Ua5Y6mjVbkQope7xVFsBYaXXSdLY0EIH0+hFA5rTb0HehIjt8Mgrz7Ix8zJatylt2SiqLJdo
U066gnBDcxgojKcC2miFgFCWI0qR3MgH30LOp781OeFimwADH14qhgMOI4LYgYXhasDm1MONHRXD
Q9tkQ3VHMzEj2UTLL884m4/CSxI9z/dVkCdf0gbXEJYossIVw56YcuyLvJbaFfwpr306vc44hgxN
AdsR2i7P/6yRTLU3qLrmEAlTS94DRxesDLvjLc7z5Rqq6fBdi2d2AMXSVpIgURZB9daYOhFPi4rk
+bJKwqcHWWGxuYnDnnVWyIKHpiYoVQ5AF1W1VxQlbLzMnNL+YVGpafZqRtezHxZbeWbQ1O7HUZ0r
T2CrkZyDwcQn0QutYZ4grijhh20z+/xKz6oUryFmZu8QH5P6mwpRlz5wnCLL7tyxjiZqAGaWEUlQ
Xa6H74iwx+h1dKY6+GrOAWsjAN50fjBgmer93EXBcGjmJN4Yi5IuYNjkzlMRFXg4XTAl16QfDFar
PszgWRV5ztzYPZ6ZSncuECMU1wAuBpxmGPvpi8mcn40+RSNTuhpJLm22JftLF4wPKbq+R1FsDRLO
fgmVtJhrRopZ0tJRtVoUcl/zWwO1Ma+vvTjDbuaSx9jtjTRZ7uAoc6yWZAi073nRNzPEqnCMYRcx
hepPuBBV5b6BY6etQ5Z4OS9Np+tXFPyycBWsJWesR0fas8BdlLKbX5Fk1jHoSGGOl7zuCnE/kKYp
9ojc2JtrOvT0kjijtRyHIStgLlUopO3JU9K5jQ9xG5TObRLYwr7KBWMuRi1ULBagSIVvOaU8ph0n
eoaeUEMNTOTFNpXY8YGB8771/8kM7kezASvMwjyoN30H9NKAnJZWmPk5nAqlujGUoSPPW4ENGq1U
fQrd3l/4WHI5/pzb8YkFuLbvJnoDG/cLhGEwWv7InzGpqRtraKbdUOaW8dAJDK9eikTAAJ4ik6Gd
ozFxv10yntCrkzkUzz8v4G9RS/9LSugfuKb/LXbpv2ep/g+kliJP/+1J/Qu19OErTnr/cRt/NM3H
f+Bt/R+XuO4/sj/SU3/+jn+yTU3rH3A4xWqTxRASE5//ZJvyI0wgSbwwVk7WmjaAx2gX/e//Jex/
rMJ9G/tpB994x4T205b9zx9BXoXSh+0lHFXoqORh/g2uKYNO1tFvREEMoHiDVYsPWdlD0LX+uM6E
0tOokia7ixaj3dtj/MJnbus2P9sx4xWBfMBNlhl4TOsiz47uMRQ4LUUgt3JIdlHGT3j7o72Z5MQ/
axBKRgA0WBK+KCR56HF+EvlyRIG7jt0f+jJ7I8nnh6iEB+Pl1FvKEZUAkkIgUjeeku94jhxGRzwz
A4GuEkydr/clcsfl2dEqx1v/IwkBtNskYneewvcch+t9bC8DQz85uYNhvy9a+5GnjgJMgAirHqTi
pyqDO1Q5d3zhqyGKt1jV9yWBvPjYBxSHYHFuRJYjzZLjZfADNxALlstCeP0eiQxiPgopppRcQZz8
kBgDYMwJShia9WtW5W9OmfuFFhw7Ti+XucJxHuwt59Pk5136rpqNs4MSG/qDVlS/LitudVCPGkRq
KCqPqMcnR7mZKuN2WSSZy7J8G2frGoWo99su/o7eEyY/VwK5tNwUFtOiuFOfc46BW1EHzKEFdP1p
RISlM+vr7eQ7TpgJePt7k4c56LBA1lL1V1FqL3mrIMYc3wZrfm5J18bOwJpcolfex8U+LDKpPLxq
Ktws48prAzi1C5nvUdP5eZHdKs7ysozcJ93kGeEv6pp9f9d31W2q1q2XzHyf1FlopiDLUoKv/iQa
tKy+OyKOn+ux3ua2fMWE1CuznqTfwcJXKe4xAVpUbxJfqOdcgkQYPbHVu0YZvwftNINbZJUf9rri
O7OgVC9pyElcCYGVxJ1FlktiMa2NNQXxXzsBj6NLpi80ui3iQ1TwpjEdswBhJCAubl6kT6Yrq2lm
SuoWE5eg5ANGO4gFKORnT3H6zqccaR+R/U2IVAzMo7sm8XiZYw+VbekWIjgmjYpTxyR2U4BRTCyo
LrPBcK28u842kJKJg5KXIbR2o4XFbjEgsCvNHw3NMxLnsA5mhVa8LRhxMOW0tlGtHTWR3gNj3Noq
Tz+qu9scqXeYbIHD/yJI4xNRGE9XB6756tluQlk0P6ePWIVairC3wx1hwcAbpbmbE2uPJQ11psj+
gn/6mSH969PwDVwPNbjynxnSQ6/RnkdBuLMlzrZW6BB43e+UsnjF1X4J0uto0jIiumJBtq+/7dP/
DVr7rw9nU7WgzZmUyJ+2ugKsCGBJJ7E3Td8NUy03lkL4G4AKRjbsNT8fRM5QPsjOssjPCoSuP7+E
T8zUn1egqSpb+iogYE7xabM1TIHWWwvxORkuQs/PYWQd6jpfo/78Mkj/4nbbn9ih6+eRnsB5gecw
UOdnu+/CUNsGSma4C6gw3K6BDjI/N+kNYHDkNoQFgGw7jxAaHS8yx+dEWJeuetdrLDOY/Kcd47kg
3ppdgf0vtJZS2eT9qU6GZ1nKba+ne6Oqr7lT75bvSIELr0Yba8/A9Av7UdEbd8UsJSWhfYDM/DUZ
YeKF7SmA28du5Ksy+rDqCY1in71NmQJfyNDOuPc3HheOF/PQ+Umt4aALsSqKxq+14TzmGAfREBgN
HOZF8YZRfLfr5jVB0ugSXdjuql4D8RItJFS8E7IQpwgMiJ71mu1T6s/pLB+jRX2ecbpx40ZeERwA
08roWMT9tqzWoa1qen+/lvr3BdAfCqn/v3Lrf2ItRdX6X+eDuB9ZvHz8rtJZF+j/FenY/4DQvFqM
Qs9HbLNWR/8MB5HOP3SSAyxn3bZIDvjPugn1zmpGSMKRjuPTWlT9v7pJM/9BNY0ogyw3xyZn8u+U
TXzC70UTxTm/gAAFCB/8LnQpf3yPex0w1mKN4gkVHWQkN3HR0Msuf2+7+PUxGhUjgV5oOH7qYX6z
GJ6XmnTrZSYQU1FOZaduwfMC47sxYSMj0r9QjHz2Vf/1aSZOoHzUauq4bia/fVrKV9JwNG53srGv
IdEspEKOr7FiE6qKt5nXiMqfOOBRd2qbBldEbBTftCDHdD6+VEt0mABhrSjd4sv2jlLksWuV59/W
x7/Zwj8Vqz8vEVYLt3wN5FE/x3YqazBMZk/tLtRFvqvyucUpKwhdAyJvWjr2XlganNmmgGM0qps/
//C14/qtUv714eRE4h4Jy5+m7I/3R+1lZaVB1e4y9hXIBTx45cuff8Sn2EH0ZuvCkoLzicKcifd6
Db89A200An3Cq4QNe2LQqWEZXkHjruhZN9AbHhiNPtZM6TH8ua9SnYGawqmNhd0t4suzqk8HZJSM
1EzSIqO6hIow5X+xKH8eUv9yH5AccKzgHSvN9ZD77RpXty+SAKEpGLagZKtnV+ub7ZDQEFO7H3HX
eUXQ5EomUd6SwAaKROcatb2bMI9qot70VKX/EjX121gUD0tY7EuYyy7RdX+VOv35NSUXFk3Wup7R
sCHL+PTE0E7EIiK6YZer8tTP7T42seQqrb84Zj9XNfRPfA5KQgM/fbJe5KenBgU/n5MianeN03yE
hawuLX7DPu7cBZ4rdraDxQ0SNWfhZomB6TAIu//zhWOxsf1hca6XQD6eyvanWiTorj//7aGYeWFn
Wao0O6QcEJlIHfPB7gfUA/O87TD1oPLsxvklrmLFHZRA+xKmJhzQDIqyaqZV5GHPGn8MFW4AYLOl
XHm802GZEXugqc6rrWUq7dvUBBekHdeqtvOLicfCTkuHw5Is1QYkd1X9oukeKm2HJ/hNXyn9jnRm
dTOG9s2QltspWYKnsuw0l0iBs6Pqxp7LwMm2GXwmP+Y20KbwUXSq8CaYVQxjyKqGOn+DzNr2RYwi
y0yTxBsb2AqQhc9jqmQ+2R2HDiwV0b6K84UdehjTKC84kqVb1QkLPxTTu8hJktEs+DuBqoB27g19
1H1j6Jwzkkb/zx/Hz8jN39+R9XEQ8OAgpEQKyGv9x8dR5r1kjtY2mNxiV8wAL8VoYYw8Xp17m7e6
GOP7LnLQh09yKjZVFfU78m7FIaoN9aOPzee+N8absYfiV7KyPZic9q7Ny3mdISvMa8NLO5hu2GBh
QN5rqLxMDT+smhAZPaTuN0a5M6md/Z5DxNxA58cDXJU//vx7/rsXjOhC5CPkG/G0PtWzc6hOJjEn
Dftxqzxl5GVcwqV9ZMr88bc/yNKRcnEsreGMxqc95/8wdx5LjiPpln6VsdnjGqQDWMyGIAmSoUWK
yA0sJbQWDuDp50P2dHcGgjd4q3ozZt1mbZWd5YTD4eL3c74jamewG7dq/IbTdW5ZNwJFHtn2f7Ho
9vu1sUNAacV/zXUzEr8KWXZd41dqlh6Kesb6gPhKmShosNZQ4+52Q5u9JAy3C02f68rlEaHH43Jl
Fnk9YlQDHF/V8YQtVIufWIBuOJpqLwG6qgstrQ4hy2yF4H2xArIaGm9aCubW6jI1qPy5sO+tvsae
lJlPIbsZczaxf1Q/3n9360om7YnFmktUhorOdtnI/Tk1acoQFDJVG1/tYgRWXOPhit/Elui2QaXd
mKnmddmlMMQz3Umj3AnZGscs3ubrRhXSqrIxlo2fh0a6dUVybUqoWLo5XirUnpv9BZyhZfa1cDwa
q9kf1AAaeAj2vm5XP8MJBJANk8a1AOZBL9tacjxK3GO12hZem6ff3+/dM29TYHVcclxc8PHrOrEL
YbsLgqLxy5kAJX0uPsZNRgp9hfkh055RX7j/OMxwEsGqf2YTtoYYLwNIcKhkC8RJ2hbW+oUCtZzH
Rql9vXOtT1THvUWFH8Uus++UPU7TGG2BWVdHIUN95+hN8uK01U52otxbQs7HaPpntfq//1HL97Ga
cRfXJScFS0dpsn7hAsSxU4RLdHCg7oligTLmTF8r9zsUrgwVxkjOj9rfW65OeQ7I14Vd0dnX4OLh
1X8f7qnKvhrkdmAkViM5CVsyeezQxYGGutZFcTtx58M9fLh9/7Uvg2r9uAbaIHYcTBZvck8moYSs
QFwkZ7N70uvyE6fyC+/53CMRycbixVGL2tBqDYME3WfBLGtYs5G5N7uh8HQ0c3upTZ+RaF71l4J+
35xAloH1R4v2ag4MiYDDTjrRYlkFuyRQhrsKitc2L4avrVVhzWzsAhBT6QBeRF9psZXrRfoCNe02
E9XBxf3oB3b7dcj1m3ABwDS2MR4SO/75fu+fm11MjTD2xeXOIXCVDj6Rk6YWQ1/7qZJ8tKHbS6O+
tZLo4T9rZjWo0h61n+iH2oe/qG6heBGEhBMlQCNxYU04s30Ufz7Qaross8aNZySofoxAHYHiLh+U
u6wXH7t8vDCszs6XvxcgKlKkzP3+8z+2qkQX6ZGZkdOTGGVGBRXZvSu4pdRuW8e6UZ3sqKTZQY3N
0sdM8/h+l577bgirwfe/xMfwn9ffqRzjWKoVQyzXC1xgwhm+tflYXSg1Xmpl+fM/HhFf16hH7Mz8
Cc01tQKgrH+1lPp7FnYIQWPK4ZLoTRRcIXr43JVd+QF5Jr5SjOFunh5hEc3H0WYeQmzuqaLVuFPN
jGOgmc/v9+Q6suAfPwBVDhMetA8+htcPmYxTMOpjTldW2peyzj4pqMaAwEtPC/MPY52+mFX8q9Oz
YtfBnt/kOGDf/wnume+QKgDhyrBSOI2u/fZlzJtOq6LyS6sJ/LnJfqK5fRyK0d40cA83A/RcwF7Z
Qy0b45STEOV3AxiO2MR4wpFxS10jfWinIPI1IGphy4Vx2Q7ZHnUV6FKBvWtM02MGIq4puG5qyvkW
NUS4h7OGCCJqr8hY+kj2FWRMvMnj6KZ+18F7qoli9m2wZ55mDOq2k8oxq4v5cx/HHK9CaJKF0oJ1
5I0JZZ4oRGtc5wCD5Wog5SLGSJ9klGWABs37qrGPAH8jpEloM0jE07xI5jeEl3bXpor+U5/jXd+F
z+OA6LhKjdPYjNehg3QoxeNGjJ3DNfiMoA7RkLo1qZogA5pb7nPibE/6xpOIJx2PayiOwWzcRSOQ
EOCmxS5KZfGiza6+wV13VeeN9NsZN0/rONcDF/b7CQyAJyoEk7qGiB15inZKMaksJZhfuWV/i1si
H4rpGCtJtg1bF4tr2VhXyzXAscTA8f54OLPTdFQCLqnMwa1hHnk9IkeoA3AyjcpHyXgzlPIFHuej
1ib3dhQ8qXVONAl9f2HqPLNMkkeIkAGmkMqCvPrWg6Qw3ByliN/JIsGWgpsjCqMHtY3vQzd55G/9
jQY5cHFvw2Zj2cS/fkpyoMh4i+rKh3U5eVXm4NGL1F2gpSdnHhA+dMWFfn1T8mFhdoCkoD002FuR
uvy6SbPhnhevTMkmEx5QbcEkpDCUPJVoqjZDEX/ta/5QDKmLbdJ6yPP8Z1V21/y04ibUUUwHVZQd
NTfRt1Y8TnfcKBTfTCR9+14T7SZxMkgw74+Fc9MTV+7MTUyN4KK01WCYnDydXDes/BYkhGNXp35U
8Dfn0Z1jVLDIHFJWgmTGG1rrvwbFeTIbeSmg68z85JBtxHmVs8Fyv77qN4kit+vtktUm96yM+3TZ
WV40286Fp10G2Wo7iIxgmYRhUFFxWO2cDBDecJDH0tfT/ItIrD1n5Ash1Mt2700Ti0yBSOyFbbLq
T6oVAAMbPByp1D+2smm9qCjIoYnwpiXxZtn9iNB4sFurvfBw5z5rsaxzqoUpyViHnhboESFqqyU2
t/iUEoaZVcEz4tz7KSrurZJssSIZbt4fPsuIfvO0FoN4OU5QM1q9OcwKzqx2Gk+bWg3RffNTbeU7
OyYjAYPyhcbOdS0XCdRLl9uON2WHfoL6PRIa52eWuFfAP2PizL3UEFeVTTiNaT8ZtXgC1Xzh7vdc
x3J7sQQnkjBOver18LSkAG9tIi8cAOJq7Q7BLXg9qPW4CDQcQ4s+IU0/vd+zv0+kq66lSAlZDPwa
JTJ1+Wj+2BylAyRei9XUH2Y3PZpKi8eN45rZWt+MdAzJHp3Exhnzb7HoDpSXtkWaXmmTGEBpznSL
7dY7iqr5PpTT7IWNYTnQKg1rp5SsMU3y3TQraoFKC/gFl2EhDIvsv+bJTq1veDxebKgGINK1D0ba
WxvYm7eznUJuhSu7cRbUi6Fj8UzakFqjc0UBZdhg3I22iZtGu6atCW2wG32/6Eu2Q1w/vd89+vId
vekeSmkYz10Sd83Vd2ZlpqiIWS0x1efs4GzF3OjLAaxq1Q2uCetkTkjZMWCdpmVLEhER9YWMhz0Q
yflJjcxt10ftzi7zozWXyU6zYeNIpUacGZsvwknybRLG7r5cIh7e/+lnVkJQVojWYOGhdzJXL5Ys
a4IpmopVQhDBSoLVvIH3qGEXGMNrp+Kt9thyL3w7Zw6N5HlRc2c9FILb/dVZLMtGi5tgq/QXO9++
xyDt6RkViIp1mRIIBph4znOPxItgX2WxhheHk0WSFFjSA+MDIt9vo+w+ErGHPEadH5IKmt1YZ/VO
LWEYvd9FZ1alZZNgGFBIbDBx60+OtIiwtnuz8AHugDRPno0i6BAcc+ddo6df/jE/E9qBBlKFe606
P0hdapc2zm/GmAYelBtMOo3r0PWMOiY4hwJHFr4ypVfZpN6qKniTlvC1CKn+5F7LmH2z0146Zr49
+xnsJFCvUX00lxj6ZUb649u3mjEm6SXGCNhXMQQF16+iGd5F5wCL/dZAkGKU4k3tMX5deOY3a/Gq
6VU5o0bmHuVqxhKJNxgO/XEquT+ohgtv+EIz65K4M+hZRLA8H4E73BQZ8U5dC5rnUr3pzYK/PA18
SJt5dGEhLn/+R0eGhET2BjkkvhzN5hhAD7rKNPNSWNr596U7KHVsbrtZJ143o88OMnrSZLmnSLEj
mE+RMG9FHH0bXPe+D1GRcKl1VROro/fO7sK38qaktzzjopskG5J9p7GaTyr8GpxAQhqvlNOiJumD
5MdEFs0G13zdQRwhR8Jzmmcim44X2l6lBLLReN326sETRYmjKKTtEFWI5Wa7Riw3mZw0J4zRw/Bc
m8nn0VGex7a6Bs/2V6fSpXlTs7m3pMLKdcTrfg8Le5wxnhX+4HyLJh0kbXgl6zsY7wey7C80tjzL
qxVn1diqJjLjBuTUbhd+DhF/cPQNKrqttHQuWrL/sKnVsA0ISyAKzSl8/PPov+GFMvtpw6NOtfz9
N3j+oSwiCxeOKqzX1z0IPaGqhcYH0kOy3lUC2xt3OCPn53m6JU56+DtPxlUzhSVHx7yyWoZybiSR
CvJkk9v0e+Bb4QZXa7UPmlzf9qORXRihZ5/vj/ZWI8SW6dDrOS+N3Jh7W5M3kPWOtUNOn94d/kZX
Ms+YhsWO+M0FB2wRXSOTiDBRhMKbyjFv3bb0miwHgJ1eukx/syddBuNvhR5SFBDWq/fWwuoLXHd5
rgkNlxCgZrCm9W63a+v5mGTIOxTjw/sPiELo7SdAKQ1F9RL+SuDl6nPH28s8k7LpErryJSYzHNlo
LvYsYTiuil0r1ehhqkaycY3p+1QlXANSGNumemxQIlKfUqX+5ZRIMWJHHxA3Js2x66lCZXX1hNFd
7O25wfLXXtWlcZOM+gMS2XKTxAJKrBYNe5wTCno36Ho9KUsem1KS+vTqA1Wc9hokBakJ1Gf3YVOY
VwF46kXyApFMEJZaeH3Ai+F2120Q0KUkBA2586sc1PAA9MS6Lof4MBTK/dAb+VVKS1uS35AxS/Wk
9YYD2MggQTbt9sOS+jIXyk4ObnoY4Hr7hc3Tp/n8o+pS8xa00+eQKtB25PYQ5064sfNu8B1T+WAk
WXbdatoXKxPjU8dxzisBKG10o5rh0RHwiUvHJjalLDYg7+qjHBQcPEpXejo23n4eD2WVZRs3RwaI
mah+iBLT8fvCDu5MM9fIeNDQ/QlEAabFNl9o3TaMLBKLAvWlavtnqQTKxij0OzvQjikQvYrLKN3a
N9iKuSDX7ZdoQe2Ratxe57ZBRk+oTDdTqsptlM7BAzCiwSMSrDlx7ep4JEUpYH5UGN5LiU1GafoT
JgtMUX2qbtWGvdJicpwwbWIi6Syo6Xpy7ViwFNXcPDZqZO1M0alHWYTXCJK5rMgzeYwXAmBhaE/G
FH4NcplsEvkUa4Y8wbDJN0PVlF7npN8LM6tuh7n5xrlw5rHdrUFxa+Oac+cbBmY8qZYHyS01ULgx
Z9ImXW5RphxI7AU7mGiHAYCmiyPBE+5kwOlJrC0XkMYB7C0ew5l3JwNU//HY2Zu5L63PU0W0MFF3
SX+FmmRsQEkF+yzpgPIkeimBz0Qn2cTtBw1VBirpmgwNO9d9LQ/F1p7N8mT27UiER4h3KKmbXRKW
n0sHyxFeoxQpuJQPoPYCjjNGf1Ta4KbCAPdJKqFFqHOY3jdBZShEoCT2pnXBqkxmcC0cxdwGpimh
iTWJX9Dx7Q4XqDT2AwzL+jCMmnIjgGM3FFkbQFdaMGGzi9DAh9EepFD70BfgNbEHpMwmIvUwQ40e
Vc+ClK2qusqpIx4JTN1ZbUuCc1kK/nr50cYKpuWy/GqRBn0MEuuRgx8kFpu1egN00D3Wg+i+RkaF
Ll6n0rspplb+tKJIhzdjyqE+uXpNKLsCNhhyYP8cT9rB5oSN2zTyumDcVYqEEuB2+wzr5GnUrRc7
GrWrWtUQUlUZZDbbnu9QeTWeDBUc7byT2eg50tUtsGSt54iBtDXIvGKxZ2Ua6UabRJHyWg/Dr50q
BdZtFoTcsBJji0t3RveLHsoPnQm9GPv0Wzsn0LIyCMjcVEQPhp6RzzopCyV1OidsZiiPLZqaMKx1
X7F7mXhVM9oqQLyyulOUYrixc3c4tRrfzF5LIP3nQmmf4knRjiasD5AiuRl/ByFxZ0dO681DK3bl
AFdxUAP1QRm4D9zIkplswpd+HSTyOMj2llgBCbSm+GH1QF69Koqxe9Xu3HhKbFFEC7JAHLXWCkHl
pI28tQrrMTVgs3Qc+VzKBldpGhH0VwXmtlZGT03NO6DX92jPHqRm7qOg+lQ1yY9mqpQNqX5XVpbd
OqFKRKk8mYRtbGxsrlvbjiKvb7RPUJuoI6hc5vdOQukT0+2EYMOf2/LKEdnDrGLTJ7S82M1AFLds
mD9zgd5uRSG6fapqn2yLFQO4ZuVNoXFPUhNpaWjh/THq7iky/cDhHmzGdpLbQUIAjUzpseR81DP+
sdvZv2ioh9AV3HT1cBVU8YeiN7fS+DR0M9K6pv/UivxTpHKIxOrCqU6tgPN2T6Qg3Sh5kW7SDldo
bO+kYqLSqR+HzvwGdS/eSCF3kCa4RY0PIT2jTe6D0gV8Yh/dvmk3ilB3eJ/2jtPfFLCSbAdGgeZK
khEpnmynmsqfaKLroLC8oMt/JgMd6H6MSterK/dDUcR7irNHTMi/giT0k7y9CbPoKrL63ej0P9Ws
+ICCm3QlTZ7mVF+qe2w7BSqnxHiyNeUKXKKncYqaYsun2kt+9Is2dhmfefRpqMi9TG1ij2VSezIt
7jEZH1zBXDCGWfGoaHzp6Zx/NIZpIwlZ0qzyjstNTwydtRg+vkdDMDC7hremlm/NWHtRzPbBBM95
ZJ7ZwMf9wjf1JR0mz7aJ4Rm14ptLhSqM8iu1aRw/dB9FAHZMG52veZnedLm4gZSXecnAcJSNcpgy
89QFFghA/sFoBOV9EkbZtjYt0tDAqKYWpFY2JMCWOrCSk+g805l9s24f02L8Kad2ONVcNuOcaWUo
Rj8SuLY/T9E4xA9WboKceQhKe4x2iPpAJ8XpfKLk9uv9DdKZzeZy3YdJgDsOw1jXWKIkVpe4u9If
2v4Epd3PIwUhVLNXa/3CPvrckZO2qB+p2lJotlfndLMUMunIDvRJNWfGDvZi+qoXH5dkSY9IFcrO
hrmdKF4B9bvQ9pmzO2oHIh50ShPc7a8OnKYa1Wg5Oe1KSxwdgIdh2t+QaXuhErE8weq89ecTrqVe
BDySPdrRzJRNV2FMIRTKHktCdZSwP3F/QdGM7BPc2r9+ZnjV8OqMQjii0uQYin0jcJ/BT+ytotr3
mIb1sTu9P2LOdSVnIQfNONtqxNqvj1/jbKVjVXB+VgqC7Qztga0rLov+7v1m3pQckdxamqbjXTIY
LutacqiXmpi5HPV72W+E+0nP8CH3xoHool2q2JeEvmeqAmi0EX0sYi+8lKuTssmmUO2C5ZDXxwva
R9m2QfStq0mxCaujYubXdQQgJFzC/Dr7KRuaC5cwZ7v1jx+wOj/32CalOlIXqGPk+Zk4mCiZMkc+
vt+ty7/mzQjFLkT1BafSG59SVouZiZdDGDv66EQNv97wKVw6wp771Bd/B4FTBKrQsavxGIwB9vmJ
gnGiN9dEXSGLRe7qvOjybtLVOzT+H0NTHnon3r3/fGdbRrm+GEuog/KYr4cnpEpbr7KOL31qT0Id
Tnk5KIfGSb/NTUVRi+8EWqXxIayjkwBP+37zZ94ijXKX6mDy5Vfor1tPoyzF1V3yHc45NepuAhdu
Yylses28MNecOdjihlkqSGRycxO6mk2niuSTsalLPxpm66qyCNXIc32gHC7jQ2ohK5pb4CZ45sWF
i4wzY+iPlnG9vX7ISilYS2we0m6d43KfFTim/34/nlmWlqoEr9F1UUCu32I4QzCGAl6Cqu+uCnFw
cPZyXgDLfKGhM9PMYsSmkoTGkmCc1WeXC7eJYB+UvpM2n/X6sZnSH0Q/7eo2vLJbcWGaPjc8MGVS
18W3wC3Z6rOYFWdsQAbRc2DLGtKpG7Cbi8H0/d4784KWA6CO3Ji8DK46X7+gJs5m4GTMnVySf2kW
sZxlPvyNJihSUz7GL8RU/bqJER+1WuGT9cd4uhGAwzd65zz/Z22sSjehPhYicllp4BZ5XIRtuvRS
GfzMCyEvhZXM4nqdPdDqe0WHISvqFYXfuSrWx/jHQHxspE6XLtDOt7M41DiJomJdddcwOlBEBe0U
9vxxyJNvg4H9GYHx7v0uu9TOqstsMxxqq2IVQTyiQBIdttJxnmtqzO+3c3aEUVf75/Msn9UflxSK
nAykaDwPprMHcq8elDy6VLw+2wbBOb8dPq61Vpf3k2iECyqY82mw6wP9UJMf/DceA6UN4UaOzWSz
WvUrZ3JGLsopSXbKKemK62G4FFlzZiajlojMAOOXxbOsJkt1cBHpuWwsgHf+MoMetGz0rQbCMLuX
LpjPdpjNjZHB8k4K2vLnf7wUrQlgq9VW4Y9LXutiSU8wI7/fY+ceB72GgSKbfrPXvmPNLVPyfUXh
o4y5dZWSNEdn2JuQKAHfX9gSnXue5bCAyQvMjm2vP06iwCy3VGmrUx/mhYd/aYY597mYOAlgsSza
sjf7da0BAWMNvJwpv16OjYtTO7fjC2qMc80ginBRZOjQP9ZXwxmSBickKBVfHWyJcqQGiZwSJMX7
7+a36Gi1uUN2i+JDtdj+IFx7PQBqQKwKB3NwtC1s9cg5wNj0UuWpzOStG4h74rqOgUrTLQkoqfhJ
OPRpauyHTrOv5varminb7pIoWD9zJmINtzlicsmgITl//aNmKvBOkDEqKX3flRM1zGivazb43Xpr
V9ZeSRBqufa2a6yjRRFJC3Vfti+pIHlYaJu4Lrz0ew5owbXmjVnnUBNdPy2rLaetUyHNJzC7OwUI
cGP0G824hTx0YdU+s0d49QSrLWUbtVyYu0bhZ51BTftbZ+p+opY3utnsTL25sHifbc1C8YXvkEGz
PqqGbq/GNkA6H+Y77PM7GPKEU8I5L3/FhHC8P2TOjUy2P/9qbLVe5CMuNyemMZXEWRapTdTbG1t8
er+V84+0hLKxW0VsuBqXZBh1rQOM3R+tacNX7I1qBF74GoGvVwr7wqR+/pn+3dpq2hgGKt1VSWuE
KO9tY/It5WOkX9gDn28EuQMQBpb0hSz051wbDHad5RVqD0eZdkrxoLoE+zb1hUc5N9tyjPhXK0vH
/jGjZwPhvLbQOZUm5DO7V/NvbsO408z/8HFWQ7xCPDtMBg0NRrl18u+Z/mLV+oXBdnYYIOgxHKw0
XDmsTiwswM6Q99qyOWl9Rf4yRO2XAA4psnmEj1w40p/tu3+3traccMUf962ktdBsdyPZ2CQbbybu
wKP+L2s0US66yxKPmoJj9XowiFqtDFVMDAZV91An73PHvtB3Z8fbH02sRkLbw3gclJGRYOtbatlO
2W8jiGbvf6hn+wxfKztiVlz096/HG7dIccCdSsHh+caKVAwO5a5SqblcMvGdb4iUM9ZDEAjrIlJo
TnYhbJb2jou+0SYiQOu8Tgf0kT//1UfCKE7gKzsWyh1vKn+FXi3xJOy/FgCPYdTHtuVepu7vEqoB
7zf1dqWjKVxVKKqN307T17036FWk9TjD/ECx90DGP6IS8CMtulXSyM+Nay6Ji6S70OjbgUGjlDaB
7qBnRVLyutF0djOiR2e2MOm8U+1Pbpnd5q28MPzefrq0ArWOwyubWU5Kr1txYYjONlnV4CrnHXYP
rh1zwFuf4kGn1CEuvLOzz8RZnrI/jtY3Au8a7xWRTHxPnZJuoWr5mcItJaj799/X2WYEjSBZW8QP
q0lPmqUShk7PDBEMnoQAP+eFp+BVf7+Zt4Uajf0YIY5YgEl6WPddmuqBG0A25JaDwIaYeCGFK6H5
cSCLXR0AeBKh836LZx5Mo87OTERlH1Hi6m1xqQtsNJlytrW6x/nmmle6qfviwgy7/Gtebze5vuAq
EiTp4h5YH9BIP1PAeDq5H7Yq+eYO3MZn0kuSSyrxc4+Dn8x2bcT2ArX968EXFkMWdy5YkLw0n0yr
2mrSusdR85ePG4u83sALQdUEfcpq8tPmNDMy28hRkKaN51hoJGPFurDQnvmQQGMCsEHWih58LZPs
nGSoxm7Ofd2ddpZeXueqez1M9U6HwUJm7Lf3R8Kl5lbPRCFDBlyD534tpz212DtHJ+eFI4BL3klT
ti9/ozkALvB7uEpCc/P6TRVRqepA3WmugvTkuH5gzX5E9FQWO6C42guz0pkJl1I2U7vAGUE1YjUw
4GZGxAfkuQ9meTNqRGzMNeFlwAytWziyEPDtw8KCff8h365dvxlj/2pVf/2QvSBOdCqL3Efc4VXx
jMoN0lwLLzcX/5ih/hKp83/E4Pyf8aXOg6r+P6RLWUw1/z1dCqMeqfCP8fevfxKmlr/zT8KU/l/U
jTA2Q0HA4Yx55t+EKfu/8JBBw0OnzVUPU83/A3Nq2n/xFxB54OVhpuE2+l+AKQv0FJtW+BSL38hm
nfgLXM7f7qQ/Z01qGVSCLBxXQAwoO6x2ckoOzj2b3HQvS1Y+WM6w0CQ23RPZd2PpEbOFyTDK9NsG
2e5OUUS0RW+BAoq4sm8poqcL3+wb4TqVKXBEFlfAkIngki7T7x+HjDlk7UoHx95No6M9R61jHBvR
uttIq+R90Q+xP4jYvS4XkVU9qcGngvjKBzIN5+c/3uL9P/rgfxV9fo/DsGv/z/9GvUlTr/qG+6Jl
3acaR+D6Gz+QwGvawkTUdx2QhQ3RwMrGIlzmWEyhRj6s+yNqspFg4gYXgiMmZBZj2ZJBOtg7VP7q
9WwV2r2FvsSbZsP4rAeK5dcNoKSZ0J2JTNB9H3Vdto1xh950djjuW5RKmC/Ux9rqvgd6G+7KbOiv
IaU7Nwg8o1siEtUTZ7SONCUjB6ncxM19i+Ps0Y5K7ldz27py+4p8EZRpeGywAf0yRlP4edoHV0R5
Fjfc+tnw4LOrUqIYx4lQerGS9740zO95h8pnKNMv/BAkXFY0/UD6UeCxUNDotKbhhXb4aGbZ1eiG
5sesEzWBDfn4NdXMaD9GtxkZXBgMjO+2kr6IRL2VUfVBDp29h8hNuaKIb9Iyyj4D/gSKXWnRA8Lc
aGOjxAcRqFlkA4Zk3ZBispNt097MNbEJhgzGfRpZ7YdCFimZI0V7hKyJeTTTjKNLagRAV3MiDlmv
UgQjxp0rCchBBBbvrGoUqMiS7yDBx4oTl6LeBb0i0eckKABLI4gQD6oTqaEhUrVcjbIN6Tg6eQJW
C+U9Eo35NZN1nJ0Aj1wrWhQHh8bVvFTObGTKA7k7qqcMHytL/SxsXl8VkvCeR61A1JJ/U6bmZLTR
L3QAeJejbseyDt816dRDCB0FJV7ZXCVqKw4Tot7tKLLvrrMESWpkibilPBLNMG2cwepuCtPo/N6K
q80wmcnGsuQVoPHoA4mzqZeanbJNZtwMAzGKUWl8S9xg346aekSPmG8pKWMKNPTs2Ua4tMGwex1l
EXjyavqRoKzbcfGAIUJCdiLgVfUaEf3USO4lvOJz2s4aWr+gI2gqlZs2JTAwSK2ncAT8ZWb1wVZU
dJe2k4Mfte8MZF3ZRnGcmuBNVd1xQf8Y9I0uN+xHPfgz6n2VAe/Y907gItoT5n0YhNNhmnv3A4sd
r7Qm3XGuVPKQ6zaIT0GsanelSMf7mECInNBVuyJGpBX3BQGi1wWKvGUkY8zZkXoFSLzXK/RRvSLm
lFRHGV2VzCYkOTiQT4sqxMrcT19jVU0flFr4irWMwTk1FRv0eWnATLVTEVwJYmOju3JAKOLFuVCo
AbYkVCyB3BPCwRH3iUOOYz1qD2ppjfOhKZup3NvWyM8xJfx5pD3pHWmcoxWmn2H9HqEXP6txZW27
ISQuKegDMguyYEO2BKo1a1b5v0bVyTCl9Tglc+cR31Ls9Rpi7EapG0DEpf41s13tKxMeUkYryspN
QBAK2Vi2GSEkmawvuRkoP9XI7h9II1GfFbI0bowgx88QBHb9QymD2Sv1tN4rIPCIO53A7atVdNNp
kmTYcdTBM7dwMciOOgZBHG3trJt9Q2Y5qbtjFB9I254/oaTrN3JU2w9TTIC34w4HXWvlQZex/Svt
WD62qkbplESz+ikqQAt7zZCLK9lUcUKMjUYVOEEZOrDVTjcAx4dtbFEUARRLaa5GPmVNDLRGb6S6
cUgxfywYYcxpDNf7fLS6j1GKCm4zD3Cl972lJEfVgkP/kbQw4TwnhpY7JJ6QKTdvnMhqqp+zU4+L
fjLRgtvYNJO967ZUgJOOvHrqnyp8GYJPCWZUXS9H/Cw+2qWqPQd2QQhHgLSPcsS9Y8mm2TRhQoRN
amqfJ53AmbpESdcUTf9dZhrRmJptHBOjkFtSBgGLaYiXy8qtDFasRJIrY8ld0rea50CfOBqVzW6t
6JOc0T4S1uMG46kPSKlcJIvaM6ZN0iNqcnbRydkhRUu1Gcf70Aq/GGNALH1DIgXzRBFc16mdfaCu
BQ+gj3vd8IoySb5PtvUUN5SMgBU6432BO+qeITPe25htr4uyiqpNXURENbVtpT0vN8XPAOfHe9fJ
rKMMKN/XAxOGGlIvMBFoPEVOIw9cYeRP4ZRnT7pQ7vne5TGi/296s+d2dA7U5ia07HAXE28ETRkV
KukSGUG1BFRkScH+uOxjf2wGBvgw549CDMPWqGFmE7ZqO9duYhwraYBbNkC9PTdzbbxM6HN6Lx9d
rXuKF7Nhp03hPiyHJMX01yG7jUqnUdEqmtWNHZniU8U8NG5ET+roQBd7SpiFyaawLfBhXR4O27on
qpj/VfuyIXcvLgj0kmWVPhDXiWqzUPV+SWsSD1z/av2GS4xGI7KicHZhXc13BOvaKOqhMWtCMbKd
SI3skWyzne5U6QerzK3wYE0l08Awds/5ZF+P5mDsGYTqEnFV8ukP+c7NIJBv1UESJavIvn+eiKq4
D5NmfiiG0ti4JM74pJLM17lWKR+xmmfEkKu+EsA8RLBpnTQ5SwB0af2SEVC2nYLSeNG7Unpqn7iH
MlCIrUuj4rltkvolrFVxg0utup/gx90mSuPuRWgif5xGklo0vrvQccR+YtmIkTgbg+7Bc7AhRaLP
DBKDWStOPnMjmj7CjqFqoMpmF85NcDWnTvekElqYeKJX1QX6pRBfW/YGSvakl9wE2W294URavbjt
6FwHsn5Wi6T6Gps943C03Q0fg/M1nXSWOiUpIzLF2KQiz27rPSFq2WGSUfhBaMWAZL3QxYPR1D1J
lUSOfUqAlOBXyHLrZBGctB0CI0AObJes/aJzmq3A2xuwoEbNyWrZGW6N1mh/dGMYbtNO7Gq7Sfcm
yXj3zWw6e1lZradpRvHgksh2o8KM+xFhyFW3v79Bfc4YLFEhoASaiMKJ1YDiznJ1lQR9snXCST3o
WZ15Rq0R7hsN2YmYk+rl9wQRxnF/nbhu8ELKn7PNOje4rTRSUtjBqXxpQVrEx0lTItNjZJW7AEa3
IEzYVMPTLI3evFHLTH9uuhyy8RDrz1nfEt9KOEs1uls3cYzuKYCU/CMeSOfzhJBMM0433gPgaeMP
EUbZlp1IRDjboAi+NQOf3TZ3Ggb8iHAcDGDArk4U+nj/e1mu9RZ+2tDW7i+CMYi9Q3X/o2hVty83
Rmhqz2mi0reaJOV94zaNVm4NWxuWVOCOOHoAfsm4z8Nwum/aztmiq5SfqeNgyRzC4P+ydybbdWrZ
mn6VHNnnDOqikR02bO2turIkq8OQbAtY1LCABU+fH4o4N23ZYd+4jRy3caPhxlFI1GvN+c+/uM4q
F5ISBGGMEi3ZfrYIibpIAmOCqdrZ6vr9P1Jp8EIKx+JfFx6/xdcyt59xLOmnqBkdP9+B1nEBZAax
vgUd1UKmWvdL5lTFGyGa9hGyCL9mu6gnfCIU03hWhrrGYKT9jLqhfRpQdG927wJFsSFdfuRO7edl
nfTricr/pFUdB89Lv9vJsQuMcBDsQ3cVaVNnfTPhd2LrLEzpMvJffXtMrwOBicH77U+DKbiyne4f
rcq/1Zj/upv+z9k+/zfsubfx+r/uuePyf929lNPL16b/vunefunvptv7C8UxiC0guwXraFNa/dPW
OdD/gshJW4eedUPGv2+77b/oOze3I8T6GyvK+o+227D+2l5ydH76podFyvzvtN0/gYjgoYydoN7Q
5FINcJzvu1yTufji5JOznzJMTlOSizqXxBhZnFa5eepu4WdFXaAT8Nk/Pazk2mJEeo8Etekeixq4
zPXX4fq7e/iLjhc3pQ8dL3b5NBakUzim7kAd3Dri75pvz17VAoDu7MWU3I/MGe8KpTUvhLatB+kU
SUnCrSPjMSCzMRzIGbR207RFLhhVfy1J1Nq5uV+aIYkLfCODqREdVJPd+LkxBmJxXOzgSZRI1VXq
e0m20/HwwK1Fqohw6Zrav8yfE9eqbwfXWqG3Ekl0g/qLljgwirO2IU/aS1PUTY6p3LBS2BJ4cA6j
qvG8114GIjKdLfqvXiZXxElPOvW4EaCZHOnWY5ZrlkfbVCxPtRgIKiOUQb/IkgGbhm6ttBvRL/Km
Mirna5vXnR0Fa2a24Th0OP0RBG/j/TyR8YpLw5CijlnL5mCVNFe7hOvwotLJveAgWE0kWVem24YG
AvjPfeOt58o0in0HgeU5l8A7O6mV+FeRJUciJSU7+bPETL8UlbOcJmW1RVnX8zNNSkLy+mA1/D0C
wXAlIHzTb78Sf7fC17IWrGaLdtOp8QAqRPWpvCpNq+fSlXVhMNcWMaYW+iny85N6lqfUNm60uv6b
njryPiWPToQSMgFNI9ErbL4mprewrasLo9TEZd1W1zZa4K+YOCgkZL0rVga/DUsyih6yPhyt1D+l
VAAJ5ImxeWnUoCMBmoLsIGvczvRFPqmiaynva+1QVkUbyhajfDnMfZQI83NlSyuNcHTQWNS1y8TZ
LK4IcUzfEst3sL0DxOiE8akwehLKpH7RJyPp0H1gP0999oz6hvhBEpY8qngc/z2ty9JwKnES72bk
sB2VtZW3p/Qz9X6mpL+goLlY3PEy3VwjvKIizK/y1cBNgbMBJQcL1korl5tkq5AIBfPCTRp5z7ip
+OJITJ2cZa7yE4fQR8kL5PuP62pYoFOCorBd7tesSfdI89uDtGRCgl7t47hlkVJFuMqg4rSX9P8i
c1AMluJuwunlhNz0HWGNwAK+3BKg6jd3RqqkKXOK00HTvjkGnhxqGF/6WohQH+XTbC43ZYPhCNlr
MFMMQKKMHrYRZJ+a2fjsqqqlTR3qqDasV+K3q52duSSYmFhNeAMAVUerHiaEA5I6My5H3EuxLc7a
YV8HQx/NaCiVDG6GpOD/L4z6vuiCbwA0NN+NWcVj01+3jiyihoolbAbeU83Q0hUjRJyHV8lcfVdp
nj2R8K1pcWsb6jAXaf5MQLH+1Nvmuk/NeaaqXNr6pHDNAiDBvGn0otm1RCISV27ksan0+UraIGZl
5T4QmFKS5a6sV+hZrhNOxmA90bw6vEBJP2Jj7hftrqtFoNPkufRwpnHdjw5fU6HZvKsLEZZOg/uK
hq+jxDSbXGfEmL27TETOa+Zpitt8XCR2GQoiR1GBmMGtB3QRel1jxP1iB0BlfRAudjrsm8RoUtRA
rpaEtLfBg6k2gMhvt5xY0k5jspl9K7JwZr63kZs60dqxnF/qJOfs7YVRhGbl1kD2rndrt2vNxMpL
5DX9P5K+rhsekXAld2ohRP4ajwd0XQZ6tkzLX4mAZkKoL8VpMM/quiyFewdL2CH/eaZQKvKMOMvU
QAe4DkNzl7ZBci8nbz3YhaRR7+UQFbaHi5feDpFg1dijjsl31QKMCFZXwMZS8LdxFREuAkz0KfVS
B9joCHU1US2dN6psF0I46BX4cY0XKZqysHVxZFodlZyC8KrrRQi08IKS6Jszbl8YDgZkXhGTswtU
nbyNAQ3SdUJS8WOPMyJfsNu6d3XnDcZ56UkMDX+/u72TAb+Hc51tBgmZgOwZOlhcKH/c3CwB9y5D
37UftczaKS0ht25+WJvZDdu8sxBIr/fGSnc91l8sHnvYlc2A+Fe7L3ISgy2XkrwRlJabOD1ogsh2
qiokHe7eQqJOeTu+wbVfQ/Sdp9tj+v3pv9scfjx9A044U0E8viAI/3j6bu8NbZrYnD7t9UmAYABN
wUWKdPQ9JGrzqnKD5roEQwhbMz8hydEGb1JkInYx7qUn6ZRUB3h6f+Bg/jTU47Zu2puN4u06HoEX
P9QMtuYGgYTUtffKVu4Q4zyUWWWF0qFZTuFSWHI6vN+K/2/l7g9F8b8aaP03rIk3UcW/rolPxhf5
rXopfxhDbb/yd0XsM1KitkBRRIEL7Z/i7u+K2NyCTmAnbZQUxsHbj/4eRHl/oa2CMbCJn5CwbCPi
fybEURFjCQxP2YEzw3gVH6Z/oyTG1pkX5bsXHEs5yGMmS40LKwF6zIfJTzFXBTrqukCUqPK4ft9Y
ti2Gbfua4Ezqm237KUT65m8bEmnu2uaPeYO65yDE0kfmtn1hvJ0SCWQux8Qp0qNZeOxzPjteAu1l
JlsrJaYVQxDc7l/NFU/8xW4p8pb5uRF5EaYbElw7IzJWm81e85wdw+Wbwp+eiAQmxyiZX5hEoVUu
KFI85U9xtyzZzpy7N4eSECqKSz6dRUYwDpsn5BwQWwKJA8t5NvhhXPAW9ocmHDOITeHwXiMYW7lQ
Q6ray1m/T7dSwso9Kyq38kIGnS6jMrVrQoZ6ZLC01MWXRWLKuRiLtefH7oU5qeWmFS1GCBaG5Idk
21j89+pmTliSsAO99FrjUm0lkL8VQzZV0fReHvk4LYqkB2PYaidrboczwFQqqppgjxOi6pznbiu6
+q38EtRhLfWYniAer4rCxdxdS98wvaJua4PgsklR5Y9o/FMQCJOOuhwiA5P0sNiKv3wrA+etICzS
GYsHIq2Hft3ble18Wqrlk4Ot+6Gb9fSizsbqONS++dL0NXkW3ULqas7m+FzOeDnUxmoyzyim4dRR
5Wc06MtXx+uG89wu3SM6cYI+O214NZvuRV+X2t7q5EyGntU5Oj5najphbD6yOHrBvDL3mb2dUH1+
nB0tuEImSUPmNN2pB3BGwlrd3UtTy3etO2hhDuQ6tGb5tNpJdfQLY4wmwo7P/GF2v1JCjGHdu8XX
nJKESrfDPuUmc2tLu5BzB7AmlUlgK+mGFdCX1ETsOFlxuk6OcHaTSqaeiSKOrPBkk92o0q4+TI2G
kDzxy0JAIjDr2yxlzw8RUzJSmT3AfAaC52vqWOd4ENzS3OEyMG0yt9oD2l8zEJbef3Tn8jIguHDR
rIW40vLRlDO909I+UL4NkdUvdyCq9h0TquLMa7KaBqYraEZGjGvHHQOFZXlsMTbpniatbC6czvIP
sqcycepxeFTanO9zI/e++EqINgIlW+/coUhoaXmAaeoujzol6V7NlbwTuIeeV5WT3OtNFZwIzavx
ylSOT9wWIbKjgMfvQfq8LZq+vFJDXj1ZC59sOTb6uaevworzcRHNlbnMGu9DZeX7eva1R1JM1fVY
mxqAH80a3z5a8YxnqIkTRnXNAUTvhpHtm55M+m6ZG2PnycALXX8so9UwDKJTrPE0B5onC6y6KpPk
qdBVpE2eftDmq64hvo0w3OKIICRHBVJ9G9WssL+w6n036ftKYJxEeuEYWbVWhGhSg51d2+qeAPQQ
7HQ3eL0Z11W6HwXpOkmeXppi+Jrolvwmsx6hbB6QrB0SRIsx+ZlNnq72qRhcP8vP+1Qry+GytYvc
WeJ0HlaxxAPjdIz2XCcxof0Oczs+wHo9W+mkv1j4Kn5lqOs+OU3tXhMBbJ92HbEovST+UWNSlkof
6T+xg5q/loeus6tDu/YM8DZvuRuRO1+kZPAgVODuTOxY6mwK4tI2mIKl2fQwZIl1WWu35PQs7i5x
vTbC6HG+GDvVhCXtynngF9lnEcjkimyQ6SLJq/RiZPgNyQhPun3Wa1si/CC7eNCsPbbS52rOz2Xi
nflj34RK1a/mwkxQp3Cfhhp7pXbcmbki3zrp7xDgG9EQ6DfOqnAsqAkopzXbWU5X7Aah1F4ruuK0
6T53KtvlW7J0ih7zDPN3/7ovkzwes3a6CkRVhBrd8ANzkRHIGhl6iIcU6LUhdC2UyAH2tFpF2OjK
U2HieRBujKbJY8xVorVfv5SI2lQ7gATr1jwd26o1QTUy623ycIwsR8bB47TcbGsmhCD3grDKCddJ
44znxWDcZdaWEw0eOl3HnA4d0L3LhA5/COPKL7X6UCtdfTWdotzPA4PPIF2MUyXzu8HGnNdj7nhv
uQzvG6JDdi0FZISUYsZps08PeKynMe9vuzNytJJhLfW7stea22kARslV96RrfnkmO+HF4CtfWaf2
qms0Bvl8cY0ia8cbg4q0yqxb78glfsB+xtvXdbanOigw9ikf0xZn3camF6NOXqDUL/01kjneR6Xk
rmRo2vfJuYPn5jN8M9Jx4DqGVlLqe3edT7DZrKNGyZPEmMs4qwLaPgNNoll8ssspPenqKSduplN7
3y78/cBeee/J9FNidz2PefCjpvDupnl9Wqe5uJsG0TEumMlGn5zqYE9DtmvUmO1HLF0iahBMB21M
SHB6wdGouUzVeDmQmY7jiemfBaLFJRT74CMU4OUsgzV8IJGl3zGAoPvGzxBHsY1tAEYc5ws4F8xH
+s5JRx6i3fj6CPwgl5rUzeSqSIzLYmu4m3GY9oUNc973JkIF3UQxx2Jh6ldWKlmAt6l1L0b7acV8
1MpxjuluSZcncjt0B9MR9imh9vZETGkGdBeai9FmMQM33XvQyrSgm/QnMzLBJOQLc7z6agmaq9ow
9yYwRFHWDyzdTmi7RFbLSRqxyjUM0/tMYDRrAtdM9qMhTedkHrKDCoIL0+tumlrgsj4tF1ZjQ6FL
M3ZA9wLR1R4r76jGqATEP6TZOSK770N80msSWOu9mPGJyh/ZVl/AcjCuUQwEgoJuktfCJ0y+X7qe
WgumtS7JfE2ACZOMgftyrLM8VpjjDFP/ZWzT7CKdAnWnzdk1pehtjovVPqNHOmhFo0fmUJAtZbHb
uVGJ0wmx8dBYLT8pvnRNZtzhJkVbstVpmSAjeE6cT87cZhGknCVKmzG4m01YNOYcfHOCsb4YCVAP
J2V/UUyJ9o3y+hutHyc2kUS2WOSIc7S0OoP00Z5mM4uCZclFPJYU3nE7Ij2XYdNk+XrR96k5RtJX
TXFpQ9VxLoqRcYoILUcJ76gFcp5DqCSLdrSXTEyPRTDnwZdlGRasWP6nXaplLpf7pf32f/73l2as
Zb/cfkvzH8OxCeT5Xb90CWOvf0nHH/ql99/5u2Ey6W+YDmD1CoOUBEh6qb+TIZkubHJDOKXg5MwQ
6Ir+bpicv2iFyR9C8wyg4G++In83TPpfHrZ9SPH/Sw3Tj+0SlnzuZiuAqQHHp236wNzzStKIIN8M
+75eu3DoHOcO/F7uraT+Y77rz4fCywW/WuSvtIgfKc+Na7WOyIN+vyWgdZXEu7Y4YV28txn4Sk/7
R3//LzN2fkIUtltumET3YtuM8fzHRrDV/QX7uH7vjta9nfixRWMV5oYgxWMpL1ZRpn8gxf8099iO
yBPe8oYgVX5sPad+cPpl5IgZYPpuHrpYTV2clPWfVMQ/O9xzJBNdhIsnAf72H0EoB7qXqP2l33dp
Mhy28gxbHjBwiGDpctoYWXHmeIO8h/vSssNOZBjNd/yl58lun6rFPakbdgNCq4OVgXZ/pdtJG7tm
cqypeG6dser+oK3+2cJi04jrJMpv7xh3iPf5+5mQMBG0lEFa7oUmL+BEni/VcO2lwYI0lRT0TJ+i
CVP1sCJxPIbGNMfffZW/mEr9DHxtJ4ArLB/bJtP66FGqUlrlpvTxrjAgRexq1tSzhj1rHygZ5Z5W
h8jyj4Gh7XyigsivO0ficKpS50XX57MmVdpO6usXLFz+5P2/Xfp3iAVfIGiFD78UQBOX5Y/k2dzP
APLJLN0nZoHTFBV3g2mTxVBLjrW+c5sWeYrV9gmJgQ72U0j0rD/M7Fz/IwGchQimLGsKmZBkQ340
DRArxtt5HuT7ah7TN01AAFuXxcng7m6Oc1AUmjDbyGJ1XlaftaS/T+Z1jRI4KjWMyXmKp5aA49X0
oZxt5DN9o6Fhg23vLW+6HzeO2rix1Xy+kChom/sGItuyMdpUsjcny7+3cafR4tSdbfZuXD9mJDLC
M2OxCGJIcLdex3M6cTbJxJ70V7eV3nSbWqXx6tclY6YEpm1oLFrwue9y+Tjwv0dYavrrAjrbUh/0
qxfVlrfSDiyduhZ1XpnADcmyH1oBMj32Fe2QO2xYg06INOytS29eiFvPiFkhrMUaMzzIxqTbEcde
vAx4j5FPTWAIy1BhxZDe1pNalsue2ap2guS1UY+ANYY4WRJ9cU8ddwpOlC2Ko+f21hxukthL/NWa
eCq09lvFwe4tLCndsPb98pxo9W1kq8s3Ur9FFxaGn1yWg2wA9Yf+HK893Q5t4oGcsFw6vud8Wkk8
oLktz63ek2+ZOS8HV2uCxzqAggdBVqueas9NLvHgmy8Mj3iHySjNYynzgmDW1p6iuiUbbCeheBS7
HpHMaZZJpHKT3SyHukyoBAeYIHCYqxG/shIDcJ2pMxFiGeXZeDLMvk2KWtpOOwTR7nmwDhhSitIc
Xts8067S0WmXY0YKzoLlIkB7DKqm23Gv3HXdkUtGUiL3coMUbOgrp1Wn90eUnC0X6fgFFRqtSbcc
u94ximPLdhIlucycHQWTt2cgVuymrqXlQg5e+Vdmni/pwcSfJ4kmq6CfxSBx3QGtGH0IE/aTnTpC
jxJrUC+m3VHeQVfFDbHoSYOPp1Uu6cU6pJqIdCFgthaFuEkKuw1ApyrtPm18VdBSbLPnjhlZPBYT
mL2z+vAUYeG6+Nfgotjgq+s5N0ojuufop+MMAzsv33pvsb/5MplTzpZRV5F4+WHVYVd3ji9JZS3F
Wz9NLdkG/nWyAA9YZfoJTf5FkVXe1zWo71rLdT55dVWcaWUwHnILSy4oc23JPLK3r5JWVSHsVrI1
146eb7IgWY2Je7MEU3ZkTGHGThGkkY3R4gGqrNrhACfOMs+cwnK0nRPfmnqyUqHmCFPQU61B82no
0uaFIJlHDbrTzrSW8lC2+AFVWKZGlLmvZH4yvVS5ikp3gTdlND5jfqnB0vYZKwh/bkMIoNzrxb5p
JnVKxIl3NtudcdCybIzKvO+PonFtICnsMaDSXqJqs2LNHK+gjp0bZtOeVgGsX1Gpo9B7I14zuR5W
w79DNE8lzsAqnDRq77rUrvTGkqFjpFmsBmmQbuhVR9kQe0vkYr23wDHR7wfjk+kSLFF35rU5izeI
debRyFNCeCDc32u60R7FGuRnShSvXbrOF3ptrW9KGPmninXzqfeq7IjhaBVNsr7BNc8FFaxYyas+
qGiZ6WkG7knUehIudyVcZIcj+ZnppPHh2nxiRLStwNBL30YtAsI8mqvy0XZ0C1JdfmXCU4iGtgmC
0HEzPw/1oqJqg5wX9a1xO+ekBYewJ4N7Wi47guPOnN4Ah3bStOStqvpLuvXstiCmwbPzz3Zh2pRG
TX3mOoVXY3WxOo8d4MRlQqTHWe5WU4zQozudMjlGTU7KhDY33tFa5nNoBmpfN2V+WVf5zZzDUAjd
lQqSEW3f80W38+VULuNbpvnkO8l8ONHNmdwLodrHscccNjTTVZy4rQHpIC2PlZzTnYN35D5th6+w
eL0dQYzdlUFAQx3Zja6d0ImNbxKwNwjLQACJrUtfQjGmrAhbMFe4Wg8KQlms+2o9t5Ub3NRVsJwa
ruywK7TFqSc86yFjsTjBKR2H0L41zw1JAIPX1V8KFFlXs4Hwj+HbSre13gYoKQ++Rjs4NpCUTUut
1m4N7Py8q6lUUs+yn6u1XZ5K6OSnZa2CV7eX6hn1wkoosQMTN9ca61xCNmfzzNlXfCjrBIFbznXX
UBUKkct77CPWvTEmMwhNiezBs0Q8ga5Bw0yX4wwpbZebOgYbZtJMhxQy0F6qoYkNsVphYmWf+ywl
O2sYV/CGfhku2ZJpPfOgIRGkh29blUPs5yZUN5Xw97NsPcnzitQWq3ud6vV0ataXovXwmExEiWWq
BHPzk9eB5Sn2q/o2GKz1RC+ta2s0d2WW9S8VFpYnuKzqO0wJhiMxvrEx5f31mrlXbTbf1YMyz7rW
/JJacCUnEwVbVm+WvkmBK7Rh7AZ8ZmEDM651RFkw4+9el3Lur/pEBbh5AKHi02oDAufGkpzUxTjH
bs6+XbpzveN2PldLll2DyCNWa6X2zfTEbYrXZxpAdm/9rIxbg72NQJX8m9u1xlH2ebbPgyy4GVHb
gMv4CotShsf079KGGYsza6i3LFSl7Y57seDPB2vwFfB3fMnMDM7A4gzqci3aYJ9hSAwyYfb2E9WG
e7nydWW7yeSTOahRlJ9yTXZg7/5030JXILxpsO6n0h87VCfjdSLdsSWtzO4RQbnBVZ+itxs56TvC
bKbnoNdyEJe+IJEVaDA/QwhhnM9LFnxei9W1MRO1kXxIiLsPfAn5kTEDXHLQve5b4fi8QkHmyKd1
QRZjaLM6ydsk9XAWwRMzbMfCIM3NsmFS5pMFYcZYJSxKhA0dtURuUdPlLdoC+B++Z2AOG6AbxR6+
q3bt0ptXTuY01xrcTwDAqm8eEldTetQ6yuwOK1Z/Xbh0eX7f5GKdQoj80KaG1hUPVlVjkA7je3gb
xhENzawptDdW4edN2DtDe192K7UeYigULvUYOWvJKtRqxnlldfZl3q2NfVpYqZecNpUgc96teueC
zHTx1S39Mo3J47SOgyutc7yf/UOb2vI2WCr8P3L250fBGrAbbFnfqbGJrcpWZ21m233o6rJmydKT
z0uBa1lVJfMZ06/5MMOou8iZGL2ChlFhhs5QB89LO/tvZdWpE97y9Wb20uRQ4xltRO3QWSdQyuBy
8t0be9xalyDsi9KD712vOTB5uaaxvxTLtTBTd7rNA3/JojHXK7ZAl9xrT1r82YFwVDV6Qcs4oCIn
kSqn3Y0mi0wjBXHpGLYTvdLW6smY0Xzp3ehkQZRIqVthLzKK2gwnruoTHj3qi0dr9Q1Uabkj+xwF
nCzbHrfQLWbbUWnRYrWs6685AKtg1KE3d11al5CloeWBAwfj4uxYN9iFlybgWSZLc9uVvBAnC9ju
pewUEGVXqRJ4bq5j08iGJy0zg6eBv53Fhu5WkSvL6cagRzjNm0ze1vmqnZRLKc+9GYLKAJUkp6Be
O2BRfVIP7YISgaJqxO0WMpByQJCDpjnaFhl81J2rte6qRE3uQ5k7FGLE6VyY78ILWHpu7L/LMXi0
Yk/OPSKNqcmWJPTexRus8JuSI3+XdVgto+p7fSiz8gH6lzgu7yKQQAUIQgjqkQ/Fu0rkXTDibdqR
ztxkJPamKJk3bUm1qUwAIXGzSZEdrEImRahyEz0K+qfLqd9EKlYZOGfpu3SFVry7Wzc9i3iXthib
ysUMivlQLOOh0xe6kE0LozZVjLfpY2Te5ohhNtGMu+lnTL/OoikNGuKKUde0m84m09Y+pHjILopN
hZNsepy07rt9sml0gk2tY/5DuLNpeHwfNc+aoev5H4DwPwUQbhyaf02ouH6pX6of0cHtF/6JDnre
X/B2Td+1GRFvvAjj/6GD1l8gFaACm5URNizf0SmCv1zbc8AFN58/38TY5D/QQf4eml5suWwLkbDu
Qr79N+gUJof/AZuA/bxhEvwDVYgliDP/HrapYeowGlJ23Mks2wege3emt8yHFTPLyPSVealVkzxO
dBLWLtmYbsGG7Tt6Kc4tTS8icxzI8pL6hI8H/YQkUGqAc4vMMGDdO3Ez/k5KwAaW1ao+fnejf4H5
vDtqfo+scPa+QSgZno7QUTj/H88e9ikWDElgxaXm+tdVluRnARMo8kXTJY9k7XxuBJzIZRHwjL2i
zk4XAQpqtXgrMobCxFv4Wb2f9HwPa82OlY31fCer4nSoW/K33PF5yJpbx3S7J5pYNuWcHSIpPT0y
hIVGy1QCa3G1qJPOyqazLNCXKGHDjaoAVzCJt8ClPlX5oWm0AVNVjdnO6Jt7pp7irK8q9QdIFDz5
w9OEeo5Tp257AMtsKT/eDwdfASS7IBU+XLn7ss0HBMljl54lQdaHS24VT52+mioc++n198/C+PlN
cmEAueYGd4F36du5fUcKpwmt8CUZjHic+WdFsfJJYukZNX6u9m1LeINHErw3bmjLND1otNqnDKe+
/P40PoLCsIM82EbQk2zugGF9YO81GbMcjCtRp0+WEWobSUCfyzfN8x9ss1qP3Ic/Ja5+RIU5pO/Y
G/aPfGDD+H68cMSfySg7T8b+rDP8dv2nqutvBx8/+99f289PlwMBPftk3BvYL36AWOuW1d1ZXRnb
JLijaCRQ7yRpHLmnp7UjplDIi3rfxEBROP8uvLtdJMgl3xjkfxzRPhw74cmmbTsiTE6wKa7aro19
ty4if0i9uNT7+7ZOMIiBxjMY68PWaPwXLn670RZTFAyRPt7lgTjgAtaLjBsnedKT5kV17pOwKJQ7
RtmzNIDB/2Tps+kYflxe+IzA4TEshlHpfHylc0RDeo00ANXz4BzzPEWfU/jtp98/1p/fH4psFnMD
6JQ8lI/eeaOyh6H2gj72oORGS4CwcVnkENYFRN7fH+onlJ65I7iWzc6CtQ9+mx+8Tjx3hlbFFGOj
L5/Be//UGc43jd5th8y5DVfRxxQpwAn07aYcHv9w+J+/TqxakM2wHWIz7Tsf1ojBXhmXWRxeWubX
vmjOddU/e7p8ttLxYCTgOXBXoRq4EXqzO10LnmcBb8FZEVjA6jrpUgjIiKVzYjc///7cfvEUfji1
Dy84ECjpCymn5jnBqVkH14EtX3k0h98f5hfLJLeA4Q7TP5Yn1ssfVwtXQ0cgzJU8GlvdeVgr+I31
UG4Nnj+OcFvEPtMzyHfQACnCCYpQTPF/fw4/v9acwqZP4sXGPsPbVvLvVuqc0lQ0o+Il8Lsm9gA7
YcNY3R+u9KeBAyMPkseYxDCkw9Ppw16kNwK6sz5xFOF9ShfvXpbyoWa37dUQ//6CfvVa8QExAmR5
JMjyw6Iv7DLQO2fsY2tt+8Oaek95AxnJHDP7BEsEZ4vBWv5wE391edZW2WGR68Jr/fAcgx5fJiUG
zDTb8T6FtRC6Wf8qbYISMuvr76/vV5+tiSmMZ3gOR8KX9Mcn1uFQYIIb9nG5EFwOmqKIw8SNO12A
jbJWzCetzCfogv5TQ1aNDjTzh6f5y/f23dcWyzHM4qwP38c4J5pOyGFP8qB9EbDFn+XdJPaIVyK1
jN8WHgvBuSKPFFau1K1wMHrtD/f8lyeB8I71H7smNqEPDxoku+nMrO5jRzVPBIPcLoZ5gQvffWu0
D5R2yJDcFUrmm42xs6Walz88h219+nFDwP+KnhGjF2jQvNU/PoepEtWYDmRsTcPEeGPSzoOCIOgi
EVksnXo/4No4FXmxd7tACxVsNmLULCeLNFOLpQRUrBc8QWwcdZNOQ7iHExqOVrUe/f5Ef3454ZfA
06Ei4SQN68PLqfu1l60M6Nm47E85qWqnIvBPPObl+CCgsP/90X5eOtlKmPrSdtq8ox+dgofZdEcp
SiMOnGH6WhT5nWM1MNq0P5W370ZjP95/PvLNY8f1sNY2PuZ/CkGqvCpsfWNgHbWyfVqR6u6WerhW
KXVlnkDrSXvSh7uqZrRrBhGew/MBGXw0Aqej50ckJzJMPurCe5auPx3kjGCvrSu4TQ7FBDTKm37a
HI+xPw6hyPZRKxdGSwh9PF19SQFpfn/3Pj4rWF9oIrgWPm3eqo+r8TzWmdvCmItHGihYvpV/o1KQ
Mx/eMKaZ9Z/W5Y+r/z+Oh40OnSeNpL79/LvVP6ukmPS2R4NFdX7WCN25GdLE/cMb+HFJ3o5ik0vi
62hXt5r1x6OUpBdVwF5rDK0MtLfNXleVP0u7PR8qPQ4g9/3hgB8/TQ5o0QdihmXouJx95Lmods58
JoZLbOI99NR2hRlnY/di9sYXowT7rSY076Kx6z8c9yfewXZgamKy7jk+dokfrtQRvhTS91VcdnDb
WnYhs7HuE+mhj5oH69Rkvicc8clf3zLXv6v1/Mr1CRejAlqb6sk0TBGihGz+sFZ+/Cg5LRoF1iiM
eLFwdz9s8sgb5FDzLcRBB+8xUal9BCYmZ5EowuPv3+CfHLA4lu9gevl/2Tuz3rixdMv+lUK/0+A8
AH0b6JgYgxSaZcsvhGzJnHkO5+HX96IrnSWFXNI1GhfoBm4lUEhDKTOCPDzD9+29NmMYt5fx07Lx
Ykilo9I2mRIPzIFhtqymIlyGBgpfBz1nyClhPUEpW9mT9mhBuUG8Vi85+SlQaswNw4OafP+RD+o3
wwEaGiodlgv2WdrJU2lLM+Ja6bBOqBhvKPcilixrOq3O9EhH80vSIlUI4yzafHAv5iXg5RSFQkgl
sJN/mILnQ8PrgU/Nhvl8SIjmrNMf9IfxS5JLmOYr3GxYFd1kOuuLVhzsDCE4PJLKwbVbNk/vfwzb
/M3H0KFjaBDbmDBPH0mbUb0MW6Vbm1lvPFkyeEi7+KJX9dYPnOY57Vv7Fku2RWda88LrKpHjNsum
Va570ZXiVjuq2u5Z26ViO1ROuDBR/KIDUTAwQFmoYF9M4spRqugCVYi1w2uo7bwCtoggRO3Byktr
K4xJ/drISfcDU3g+VhYEkVVRYnDO62U9qAtMBfkqIx/0KHoyhOi6LfWRRgRNIH2HjOIbxlpnTwiK
8UhjdwC/IviQZM3hGRGbQtfvy94YrscMBo6Ly2Or27V1LIWVoJTIxEUOxt2PELisUVrQ4e+Qcq9C
zJDnWUrLAa4lVREb08Nh6LX0LnVEYvn0b43pg5fx7RzPwogqCQ0OLwlZ468HBZVvBMlZ1a17RBVP
Ll7PO10Lim0+qfdW5X3EiH2zX6QWRekDs91cmOCaJ6NfGQEIWa0H6aUwbq3QvOMZfhOO/NrW2Dbj
uRc71Vs6ketwVL6/P/Te0AG4uO24KqlUiNfm6LLXXzaPp8KN7KwDshUG960midCLHWuFzij4DnvX
jhHhlspSz5Th2u6D/jPol+Q2yirnEDrC/tElHQMxGZRDk6NQXigZVoslDn7aaME8m6UkJ19TS9eX
9KPQKTv8RapVq740hEZrF17Q+9/p7Wxi8uIi5AQyhZjyFBGaWSMxyj0aKLMKi6Ujq/iy8mL3wpUD
Y8eOgp3bgQhpdAeqwfuXZiMwj47XUwrrCkY3HDn8C4v26xsaaUETou5p1kGEpGmTJugZsFrmO124
9P+lhEkiYrwfiy4cnB09CStf4GTJLwKiU58GN44/h2Q/cpaM411RW7BdAiuggpS25oEO7/jFtemt
6bL7kbWDdkwIxzzoqUYKZa9xcirJUzTR8Lnetmnzodso8Sguh9J6KDTtqDqZttV1YR6kKxCT9Pnd
5OWPRgHdCC6i2Bl1rX9GPuF8pcUkl1KI7LwYjGGXoZrBaKOXl02mO0t2LN410Dp57E29doncbMEV
yNw0UEJn1TZyE/1WzCFOq04x1hPr7RYPHlyXRtX8JLCLZUZbjdhdSRpszDLzJcpFf0fdxlun6CEg
HowCe1aZhMmSkA7FW0tD5UbkdDrP4jqrL2YJT4aBtxMH4j9pcTp1Nz0qaas8ss/WbuvesB6toaTV
q3gpq7ZWYwhIGk0+DDRrMW/3wxX5qtmGvNoJsh293ixwxysAN2LZSVzgSq071MkTOoqR7jh0n1sk
h4rRqV64cK3JWsuiEcaqLovySExqQ2hnWQTLaEyGc0sqYgXlPCw3sMCzeBkoim4jP2u4F3SMbnNM
KMmiD1X5gOFCbuoyF/FCMxTvqMWaPIcCCUeuiouvrlFGBxJiIYsL+sdeCG95ZoItOttpknUl0ELh
cSnyB/Yy5GBSOUWMjuxhC1bCWRfonMifxv02pkmy1eMyfVLDrr2ku2cvx9Qj9ELrYT3mQ7IfTazG
ThKTo1pMydIlT3NZqzlDbUQNEUkNwIaKEkMRabRqOs8GFVS7yh7Po/U8NOSGsZFQQ0yXnHhpsTaU
uXzMTS7QI3QkPkG+WLPHikPxRtgzxwitPcGbEkFVQlfaLbcqbb91kkbKMkzAg0LuM3ZuXsa+6cbt
EfVevI+SkPiRCmmIquhRRQPdw1AS9tm4n5wxvHJsNi2TJb2z1KA3NyXxjZak2llpQSdoZKXeV9i7
kNZIa433A7BipWr5Wo2Ldk+GVrkqC9uj5+h1m6Fyna9xa9NUx/RVLs0pjZZDCpoqbgusjuQUnuPr
QhSiK1iv1NzT9z1+hGU8OWttdFuM8rbCS6bF1/gm5N4Ujnc/driuwHwN15XC/mIxCbc8r8Ys2IgO
5Uc3OtyRRjs2RVgi5dTN88Ae10NZ93uRas5RiIqci9DVVrbXkNwNhK1ZVKgmbLR0lrJvxr48WnZS
3fCaPLROZaxsJC8rhTOF31S6s/Oa1NurbqxsJ6uJVxPW2Ns4bRzCDALvy6Alw/UQ6dN3mfEwu7B3
N5JJ8zqlvnzeqrJZFVnqHqHF2eeOE3TnVTs533RWge9eofDogjz5Iq1UR1fOM+3r1F5nQ20eg3hA
isVRTRw06UXD1gFQsKrziqPfGHfNOT4fulUxuPNb+uRsGgqXSGUUxUvy1cuDi676QiGqy0MpeNnm
+nANQiI+BEMiNh2F/Y3uBIRm6K6yznpMbgOK/0PJaXiP4OqxtwevXTRBoixVpTG2mW1d2XnNYiQr
b63HdnIZc0S9LMI0qBfUGkFf6ZMyXTRiMs77xklwI2uCzWKSEh+0sLU0zhdWa5zbsdURPJ/1d4VS
rtE2Tjdxn2hHJ2H8comKuin4HDtJQapUVQW06ucqiCiJdlcHYZYDSTwnZgestQ8ZlI5jAR3mQW+r
5FAbkf3UDwWim7IXB8ORsZ+jMVvnRQ4xJK5SsNs9N+KLUE0+ozZ0xREg37ZqApJgM7RBkRtedJ5b
bYAilnuTcuIxTjP3SkkQeRRjW163rjt9nao6/myP5nhVeNFN0Qvl2Z4ck7kH3QQ1NO1ojCpk0KQj
4BvG56WDC1HbKaHWjrAWabO3sp7pKTDgnAuZJBXciq5wrymmyP2UpzrJrC6/zPbEueucDnP4oHrg
XYo27IZtgQ3pKs7Mwdtg5GxX3OHe4oioFdqKKm0yrBApKou+HO3Ob+0QrWmKfGJR0t4ltrfsYCdO
mtxgHiyuZEpm1dItbbGskuouA0CyjKrKvhD4qJ8TTRk+Z5GncOm66zedNgSfSQKMSjxQIsKZ14kv
CdVxZ2mDVBPriIiZTe1VKerjqPHwSqhPhKDPfOBm06RECBkIxqC3BtY5bsXks6cWmR8HDuCNDIs8
nKC4v6Q43n11UiV9TNUchY4cwk1eGAhmvaHXGwSbeo1ZtVKmB8XsinIF58OVRP5O+dYKJ+YbNdv1
npFd0R8VP6bCSJcIBAtsoF7b39mDMV5KpaMqEqJUhdckcnCv0thrUVICVyzaQ2fTk0mlj7q+XwPV
NB97T29INzKGuyDw5LQhHz06BsI0nlU1/iadzrkIG6t6UmTGPrHFiHc3wOWUdGchs0ltYFeTSte5
myad7qGw1CNkoHTnJa1O4bHBLwttD+BqijMxSbKHdgLL2UH9WTRFTcYx+KFKhDdq2h0479RLY1A0
YK/hAZf8lU2M1sLriHFRBl7WDv7Tjqqja6ztgAOOr2G8PjMkNjXFGorrUc10H1pps4roQH4dEiyK
9whbHsbYjNQNizRQgRbo59IzOx5QLXg7o8jbjwPUGPbh25zwS44cnHl8VC2XWa8UKFcs4MmLSC9Z
5YzaYAo2jYql3SnoI3BPgHH2fQB98+cuyGtD1CeRtHaiq9MJNUpebrUh3rt8xnO2K/UlE2m2cBrn
PrfmfUyVeQfy6ghuSLqrXgvjDUt3coDof1DbHCyOXQJCZTdt5WrtOy1baiXr0DdF2RYxds4ESpQ7
xzwyqHXncxHk6z6iN9UqjsaCrP8IGFNbyyqmhVRzaw2hZp0rrb2RUQ5nMCiwDov+i520wJ3QVMEP
llzQSqN77lD6LS+jAo6Z6mxS1wmPpVeyu3a9HWHURIHmeg3cx7V37Vw0qspo+Gzbebyvs5AZqArG
e1XFqiscXhVSTNd9hrhN61WBIX1AxTcIBKCDm+5Uw/DLFumVUfckxIhtLIdxZYbJLS9ztkzD6Ui2
k7v0VJmu69G4bGwIxyl+hCs30GAlWgPu22GM200TR8VF2svxUp9knW+qSkbHEaLhwaJheIVGizR2
vD3HaUwuWNsgCHBn2MGinfPziu1ob3s1yDY7X3pMdFfW0NJLBUd5ltRxed0bcBNdLf8ewBI8ZBkF
rJXd2u7ZMP9ArZokXJogLhewhbR1pJjmLD911/WQVlvOQGiLunLYR/1gUQ8L2zv+nkPH27XHnt7M
VXuteQzzx9GBcwNOrl8JRu2+TUd2ZLCu/dLMTPbJQXKmt0TQ9LXkGYZBuY6D/DhYhXZUTMYm8Fr8
ynqxDWrY21HtFQvc5Sa/3n83SI5cQ2IYj3i/J+R+Wr9T+9S4U/BxnGVFOF53cAB2RpOqlyGeC7/T
VQ45ok0Ve6Wp/ZCvaJgOTJ/aeOZMOgENlTne2Ti3F4knkmu4Q8g6YJ7VS6fTBeoyUVjnRlikxgL9
PHwmoTDqJw5uaK2c8kCPJK4WuDEBvAFq4+VpJy0Zl1qhphsv6qJ1aCBrW/aY6VaJYkzPNrShfkXg
Kh6HicQV9ullY18i8zcYOm4lviYYR286JZU7xM9gecOgd4FamEZ3VUvOuctEnfojZEvUYkIfNjCa
oY+H+EW8paim/LbNEuUsM0zsD+1kswEQELK42V8k+ppVa+L7DfD4IfM1h2t8LNbj0OUYeErL3FDJ
MnjoKlCTWHUQtblwOVCljDLzezKMzihFKftwMpKNlhbJNRHNiPJLzXsAo1l8xvEN62IGfop5zdei
gu1LFnNTJ3TG9qJxhIu6l52gySq4UyALXah20bDFnuJtLfSCSq4l10OmlEBDvGXRWWCvGhWSbm25
4BoAbXb0gsZmGtf5WMqN5ilusKwxMq/72HC2HTC6tT1m8vvI8FqpoWNtApcoIotdI739ZsSyUWKA
vbTyEJW50sqzn2KaxsQVkE45ejgtECpMOWGv7MrV9kHSSDpj4CwkdW7oDA1W8KmALhejVCozZ1X3
Fps6Y4gwfQBqUdOw2mQ6DwfI0770xiOtPe1+ksqTUyThfdcb8beuUdXN1Ib591bJkXeAIENh3RTX
fdaG+9oS0dmodMztCPpXQFONhWX2kNT6wtNuPDOMh6WcLKga80cCXLgOu+zMbSpNLiyDMPLW64Jl
pXTlWeeSJWiwp2saqWxLmZbrQnfavUr12h8sL9hrk5H5odIQKlME6ip0JS9rRcdJD4v+0DJZAZmr
OL8oNepRIggJ1JkqdCIUXbdW42GzZsfg0A8RaJUXaRk2t/o4QaSxcb/1izSPynXaZ35FSeQcpK27
qAzYwXbf+JNRsb0NjZa7iN171w+Az0JjtLF1G91nU0+B0UuFHLagzhi/RWWtqbAVByX3WO8qfdVF
t5NlRnssFwJeXcSGEQQa7RvJekoyZ8XurjA4CCS3YR8Hu0BTw1VBSYIKxHgT1rG9H7uwWsUudIO5
htzuAkPrNoWR41FRCjRWKlOSl4kcOoM6ySU3jczf1iGogr37Okn6FFMTbEkJjqxljUpqzTmr0ubY
EsO3YNlZdp7RfQ/p1GNqCx48HWn4mNkUoxDsXYazuprKiLkQdmYvuyA48xwEZ3ZT95spSLy1oYjd
NFUs2abyBTICuuXoudDAMffmfIjrhb5qksleD9NM1zWxjVWNJJcaoF8flNNtV/DLRpTALZzh/CGY
u0SlecVZZVl3ROSKPiwpg4wTb6yXrGXkKBuhgmOTEBojWhWLCFedXw5pf+YmVPx0U1iEXhMakAV4
piujWKkOvlKQts65ZqTWksyAM6NI4zUgM2wlkYY9YFRpncTDORlgITNgdh1gHFtYMQzeQTbsdwcf
KMUdD+GxCZN7btT9aKXb3qz8cYDijtP0vGRFNtddFRKeGeMQClDMGR5blGn0rEXrIDB2TWW4NLKk
3ms6m6BpgiXBTNkvStMifyE2svHSnarhyoxLtOWygyViWljayjDRjy4n+ufYs+EcasXniR6lWJgp
eWJ1SPHEqxWibswmJMcqaH0QJeZ33ifcGfO0PzJYcMgQc7WQFIugX+t+UXgNuj1AKJldLiqtMz53
mnHrTrq57PNcHi1EfQtUXp8xGMYrxxtT9F7adECTizOBp7mN0fQvY8/gZOZ1NTshYncyLeQ8Hxve
V72e7jJcZ+uMUzurKLhGcjieKE6ky9KL7/RBaRFjRt0Spv5TGwBfqPCP9SaHa8qb+qWld/o6BmF4
DpfZvTLc1j3GESRlTbbJFm1cfgwVbTeTJxEpZ0G0KPo2Y33I4vtgHAXLd2odm6jRzzOCDo5qSW5n
U4YbtTe+uKEG9aJg74Ab0Dq3hyrn5ertrQ1e4oujDcNWa+tlR6P82LE1QN3XDN+8XpHXIgHVjQMP
jtakTXtq3PQPbINqmTU4EjtSWW/xpuZHpUyC8ybKvG+OqDRQsDHIR/ImFKppGYKCahmWhcJKEal2
fNdQ5LEp46BT/25NDgtUptlQTTkgk52qmmyIQ8jcUm2jR4eayKHknbhyeAaHsC+LQ6Eao7tyJ6d+
9uwx4nJRQltibJptkYzhheNgaLJYk59gEik3sjLSH4HMx7MhC+VDnRvpNeJ73GOOSkXLKWnYj72l
+eBnWhr+tb6aITxryBcMHhFaUJJKl1dRr76Eej3eagTP+IOXdnf1ZAp8gm2jgoWOo20QsPEJEzU5
c/BJrWnVywM0/iBbc94ZFmx97AOuwZDzeWMucWQCGDEiMa10Ln0OPTWmg1a1u6QcMuqOQL2mGiD5
CIMVWWDXHMFpGIuwG6PLNlDym7zqqm0VW+xq3JQYiHWJU4GeAOej4Rq6Ll5dYNUU2lOtsh7DKaZQ
gaLSW3f5wGNq2TIkB71hetFdJ/vmVaxTk9MDax0sy7stbZyapZHL5ZTl5n0xGuFnha2NI0Zv7aal
0BcU55SVW5Yzan1gmcgnxVvKButWXJN/2jhDeMMcf01Fb6maHIlp+bM1uUmpPrJRszalXfoDUBYE
x+4ujFnAXBf2pkb0o6YxTFov+9rkFB9qyBw0IZQfQEtJIo0kFW6Qg9PUmmvK2tuIZsMSi2CxUlzC
PtA4gklLm/uYSBJe3fZ71VKsqbK+XonIntFW4lqKkopggD2tjGJrDzZOLpzRIpFGU8CgOZ5YTwPx
KlmXNruIKvbKYpF9VgOW6MbK9Y05WdbzOEB7strBWLVs9GyALcuk97oDlBl5NgtAd9TrFUIIdGtV
YfmtF2aXgygnlnsZ8Xt7+GSG4NZR6aMEW9+0uOIXlK+6cxkyUeCG1W7TtvXWamtAT+msImKXG3Iw
ql1yROwaWhGiVZvBNLhXJWWts58H7jEq+rswKrQzwyD0AJJNs1BHEW3dJCN2uevdQ1zbe910Mwgz
+mbERQwQGG27rwu9vdFMLfc7c+w2FKszBTicSHyjy7yt2bcDKKdGPsD6dB4LKHpfKq2p76mrQUPq
sfEmq0SPxCHvBjhXdAkOBV2uHZZm7UgyUnZWTraEaJQmPoB1IgkKSKbFGN2/33B5w16YdRGzRd61
Hbgd6Ixet1t6mlFppOrlGrCpuYTyPptLvbsipSadyYuCzKQbi091R8/lmeWJTYueqw5SPSOzHu15
O92Hru07JUf9TM3uNExS+1pMUJjjglBNTjUffObfdOAt5nmEJAZEckgLJ5/ZpMIU9EaKelMkJkkr
IFejwYBkaMoUfjRCrXqecfRWPEUGL1JN0+CQ5LV5Ll0YVpOO6JPNUfWBMuBt38xyUGJrBhgAPpV2
0vc01AInrRPC8KLkXaM0oR91RdQCy1EZmSszSEksIZ3lI0HS3BF73TGzELjgkZi7kLAQTvqfjjUx
opu4XE9Cy/aeCHCt2UOXrILIuZWJ8Yg8/W5ET7x0q6TjiMBG3aJhsGhKt7jMJpmhWrQeKT2k5zQi
3WMfm2LnlKCBJ4VuWz7pAvmsOjepKo1mAjTvFc2OHxXi2wUVbYedGgAxzjP696AqjwTU5gtNausi
6j0/n5DtWbTncc8X+XdlxDXgZClEdw/bZtNOgmO3bd9Sjol2ajd1D1WqTasqIH9LSWpowZ6WsZvJ
H1ysB0BBEs3+PvHu4OKnAG5O4fj8/kvxRnnnwK/BIWJ6aBsIpT1V7nqjQDHaIxeVijWu+mr0Ia15
RyrxqY/JkWpQaTvRbesqMdMNWEPNJsQpsfr0g37oG2EDwgodzgciH1o4pC+/fjs7fiLjVhXrZjTs
KxswML0Ko7/8+X3/iB37n4sn/Hdg2Ff02N+nLvw/yI7lRfr3Tqf/jVsKENI/Hounfyweq2/tE/rJ
558Wqt3Tf/wPfvcv05OtfUKH5SBln/v/Fprcv01P/AhGEE1sAwElHoY5WPYXEsn5NBub3Fkcbtpz
mfVv05Nmf4LwY5A6wN+FppiYhj8xPZ1qdFx7tmPxfxoSHcL75unjhV6p1SnzyaQaWaVz5yYe2prO
ljuKJVRy9ZshPWJ1rS4NNr2qEWRDpN+4aPoRA23aRc5OH7ySil0VkMwzmZ9d16ghXDdDUyxiEDLf
yM7N/GBS2gIgR+F+kPj608TzcnLDRaah6ZmlexZ35Oer+uLTKyqZSaOw+lXUWuMjzRn9JrWtkaO0
h4M68rzqXuvY4wq4helizPWVTclyVHuEZsghzR3Zgl5MRpSrCY4UGtuzVqEuF0YUVFjIjo7mjpdt
Y/RfjEobrUU5Gcol/ZRpA+d0WttOVrWLhJP2l4mDuXoRZgXldhVe0ZWdJNFZoBcU6HHvx5yWzCFe
NGNa0kxUu4/EEacit/lWMJFgAeN+mMjcXj9IrWVblNliWBFVEbCJjJxFO6gKIjecOC+G+uU/7+/L
nMdTQeN8KawJDmoj2kGqd6Kni0VuahjDhpXtjOiwC6nuayVAxeLREXHqwPHDtrj6r5qFLrrnqmmr
53+cP8r6H5u2eHrkxFT8z1dTzP96/cf6n38On8XqsXl89Yf1z5f6qn2egWl1mzW/3rb5v/zP/vCv
qeH2A/waz/S9KSds4+w1rFrjN35NNPonkn84WBC0DNjoJ5H6L/aabXxCeoQEEJI7KkhjjjT9NdGA
uPYQ8XigAGeT5axl/8Vec4lv8cBHMdfASWJ++pOJ5s2qSTQMExpmPLQ7qGFPX9Up7+gAkpi1EsTG
rSwVHQ79tfUoxXfhNd/c2L1qSwD8kZ7Kfd21QKdNDrcv7thvRu4bNRh+Me6CYdqzdh0n04kkETQm
uzSwPavWUNVD63Z7t8if6yS5HZT6ECcK9RfK2AtRiDOAhv0H4qmf1qxXExbXd7jLsyYMMP2pE4SZ
QGo1ikyIP2wPVpz/6VETQXYhcyuCkqpOTb4wFLKs2aU5qqSyVyokRdZpv+mzAq5qDudtEdLglJxa
k2hlly3hjOQoIgeUUqz++7V7Sz18MYjmt/qvt/X4mANLnFd3UpPql8v7LKH967WzvE9EG+HqQbiO
38ad362/Xjt+hDnD1T2DgCDXskzm0V+vnfEJguXMb8eYiX5/Plj9eu2MTxgn6enxLhuWi8HiT167
nyyzlwOOD8WqjlyO+RpB/Uy3f7m+E+1Rk/FqKsvE0s6of4fNKqECv55SK2jXbLLNaq0EujLRC4qn
eFlzHFKWkWlVzSKn1LSPmrH+YU0wuUFjZP1zpxClMVXCRNEGMoeOuKH1T1rgWosK+sWdsIrkvCJ3
z/jnu/NfsA/9/3cFmIfIv18Blo9j/lj8Y1dnbDtfDcj593657D22jnMmFa5GNiws0H8PSFebxyqg
tH9tHf8ekPyWxSEfEzkQTNYCfuvXgPRYPZgsPQ0/oj27vP5oQJ7uU7Cr4kiYBfLzp+AEdTIgh64n
UDaipU5Xyy9CPb9I5X3aoceAABv5EXuqJWMKapNqPrn0jS4xm4xoBOqVWmqEKqddgEJPeFsVidPs
cUmMhcTWRl1uCi7TUIXu3JVbEia/Zy1lzjjQzA3tsfqDxeQNMGD+KsA9TeLI5gw0df6qL3afUZml
cWVU9MKM77g10zsHQ8FCL3sqdfYQtcdxHP0IDj+vDhQ47DZyMJaC7M1thOzwQtAx9zNtsM9KZTD2
qhrOQB+KzQuNDOubinCe62GSnwEMfLCDe7NxZj4AYOBpszgat+CpnVfHN1pSmDE2NRBJ0CVmdevW
4fAgTEhFSxx9sBgHSTzVaBbXsuzvojJWzwsUSMcYPRRpgEaRXHZqLu+TkhjJhV57QbOwbVg5oZf3
z5HeeZCJm4dRVMaOkOjuUTEqGhruSN2jcVuxVFTcSqtBRabrCYQrXhShNxVNQMeCTeVmjOLPqp0F
4YrTy8xHgbWIlQ3wybf/XuROF7k5ze+dmaX99ur8Ov/Xv+YT8xNiXtt28d/92jz+Yvqan9jNkYPC
+cthPzPXtP5a4HS2nGSTEGTDgWSmdDBB/Ws+AeNhsuaxgbGJGPqT6eS0BKLOUxOsVOppOpc55YmK
smnSuiEsuK7dcVMZWriK0VT+cxf0b/G6p3PWfBW2wSYFUNZ6ltPXLzo6Y5oiyPh9RXYGSba0u4H/
JCvi8bz1i/v+mx3qR5diHn45pySJ17OM553PJ/puQY5f0ackGxP14Qdmu3nlf7kz4EvNGwzMSnB1
54rC6yuBz8sIEMMEg4YghAJqKWc5LSzQm00k/c7zpJ/Xar1he1M/9F5lMIL+HmG/+aa/eXSwXvT5
rjo4NE4fnaZXgZcpfevbrW4vEKDT5wyMvzawf/LomKAZwHgyiVw63f/UMqq1IC1bn36/cpiSMt6H
ua4sqobwhT//QtBXGIcWZy0CA17fUPhUrjKhefLrocNhagR0/iLP+GDV+c1ts0nZpLfOxI0L4mQs
FgaId9r1jU9jw7vIzMa54YRX/Pl3YTcArxsXH9iHmeLzchi2DozFTJqNL93GPCA0D8Bo1sMHV5kL
lCdDkOfCcZX5AWeee7KAioZ4edHrjR/qRbVDXUbjuVRdEK2Zsw85sy5bB9oX7snwgyv/7i6ydM8n
359bkZMrq6Sn5E3RND7RYO1SEaZEg4P++/0R8fZlBv4C5YQDHx+W5v/ru+hMqojLXCcChOQ78hRK
5Qx1ok2I3lRd/Pml8MuYGAk5xrPJe32pwKPqVcsBlYOWO/tJb51dLuzqWDrWR6ih330rzrDQDChZ
QsU9uXfkHkQmak/JEFeBDNckJQpFTzbKxMnh/W/19jEhRntxqZPNogFOyGzyjEs1tbEVNOoPqFg/
+kIfXYW16uVgh/DbSkm6B3HheHs8GnfnsQjT7fvf5be3TVMpAXPooxZzchKL82TMyzDku9CT2FqR
3i88xYrnPIh49f6lfvuF/nWp05moC6ImQFIBEmekL+yEJCfasf78/kU++D6ni6LdGqUUMHJ9meSu
D/iHUPdeIVqm7poP5rz5Mb+eJxgGnIjhZ/C6eqcePmz9AYIEV/hJbVV+2OTWNlabfEPE2Xdmw+yD
J/Xb2wdTYT6imKgNjdfjIQoV4HauA13aiZWN0kTgimHt/vFDgkvAscFiAzW7tU8m8rIjwCnPHbI8
o+a+Hbp0LT2z3/zhQ5prD6wXHFQYtizVr78KDEU9Dho180mH7Ja2FjVPRtRAy5OVnX/wlN7ctp/X
gqpDV56CvHNy21itAsFOMfNlZw+PARLRBYcQkJfvf6U3NTRWc1AOyCzZeBLmMJ99X76ugmJLHoEe
91Vyko6EKcZnxQhEv0+t/AxaaXuhEb57rhh9ecYRTb9IqZB8JkAJt5WmuMTKGtF07pBpyYZjSA6s
APVNQTTwB6CoN6N2/pzcdM6IhovC+eR+BHobW3ETZ34btt5XXCIWYkpR+kpoOqgtuz/ef5CLNZNf
ZibVXGQ9mWCwlXUFCKrM1zXlnh4HcXiqM/zpqOUiLud3rmTyv7nc9fLmp1NBSKBaZoA+smrj5GW3
Dqyu/eDWvREe8IznJVM13Z/GWe9k4s9K6rMKrRi/5jE9SrCv48pWiJclHBtHBPYXoOuyr9RlMeUD
/JPI80uQZLfM5Njz9FreuFqog5ItHaCq3IhFqRB0BPugntZUJsSmlwJtnDp08ur9Afr2PdB12sL4
nYDPqbzgr28RQuRJsIikfpqN7gLbmNhWyuh+8Ga/2TsRYUCIiUcp24M5cLrgK6Gntm7Zpn5Q4Wgf
iRhc4rMLNwR5xweUTRVZeeOzAyz85v2vN/cYXs/G85Wx0vOmq3QHTveG8MsLxbWbxHeiiLBUYKrG
jTWN1qOQ1Uifq3XI0KO2MFyNCdLgVQm1P13KGlfBmXQ9Xrugqb2vKRjer2Fkj1iKMCzjgXv/c759
/ThbsL8zPe4S3dT5Br6ozrRWrvVDSFj0BF9g1WfJVysqyKBq8pEMXqP94HK/ex6Ua1U2eyqnjbmZ
+/Jy5H0IryJlz0/bwFjmBaHv1nz0WNpNHPh2Ks2v7Zz+KEe7uHv/m/5uwDEQ2IqxV7eZ5V9fOtKr
ZKyjNvEH4jTING9A75GF579/lZ+v9qtV2GDAAX9jJ/tTyXIy7xaxQM9DBLdfJhVM6EzVxoWNFu66
rgdz71AK24+AmO8m6jhLJD4IossuMFdd0Qw7BAzeny7T8+eZz3SUy5nBT9e2WEzkyUkbb2aupgx+
YD5VTGrF+1/7NzfXAJ9Ehg/FfBBhJxNeNY3D1BJUD7QB7SzlSgmNvE3+L69y8gg1cq1avOrIpUYn
X6es5ws6x8oHc8bvXl3eXJdayU9s6mlOEGaz0m1HNKJjl1+4SEFvojiscFdGFnkikVOiZZXlaJLv
rNjxbSbUFlW5jlHPTWwVJaAtCv7V0590XqofcnBid/Xn95uwJ+pKTKDgGk7udyNiRSM7IfKTlkCP
fHKnSzPDGP3+VX4zhxk2SB5OS5zVuR2vX5m0nLQwod/hx2ne7y3Sw3GUtdGanXv3waOdX4vT1wYA
KQQIuqxMDieXivqs1hGKI3brejIUnIs6NpNF1jh3Mwk0cfVv73+1N51WzFuU8Ond8n5QHXNOZqLI
1Trk4ajrILOnft4iJwQHReOn/D+kndeO3Miyrl9oE6A3t2QV2UbdamlkZnRDyIzovefTny/7XGwV
iyiiZ1+sBawloLMymRkZGfEbnvDvFQX3QKk1e9wdZKhsRlT6daXFL3xK4+vtn3K9ypwcDg41ZHqt
/9+I548QjHcFyhQoOZIR5usnExPiE8DlnhquWRwEg+tofznUJjhBHQbHPDKUSlrtW4DH7gzosgHe
ANE7sNb6/3E8cR38OTW9G+UmZDyK2GicVbX2K8myGSoaxqBCX/jg6F5V6whCqsjtsNoyWM1NgEjJ
dXpHruJAi0PlrslkKF0JYOjYC5dReZLKFq6WhYFEGPb2PznqYL9vf8u9bcUSA2TnOgU1tEUKxVom
NR0mG8IMofnQTkP1xQI74Q1hqD1OfOVzYxU5Yud69uBETXhG5h8pwHq8v/1D9jaVBmBKAZRKfWrr
rhVDYsRbq40DhGqo43Hs4KUI4o0Jx+Y/DIVGJxJ7AvO31RBGd71VIvyZg7aFOrwuYIgyJB0w54Qt
c3uovf2r0bMjteK8UEC83E+9YAsMuYVxpxzHD1o8T2c0/0MMoXCzXOI8PdhP19caJVfRCRSy0Qo3
wuV4GYqETpNoEabO4IzLdlR+y1ZZHlSlrmMfo5AzUGVWmdpWeqqZ07rvGjkK5Cocv9Y59i9DpCkI
COC1PPMuO9VtelTy3Z0aO5TkAK4KVczLqUXUGkk1yyjINbn+a8Xf9UOsaNNBANhJh0AYg5ixKLqR
zW4BLZJkz8C60yhYc734kK3Z8jNS9A5ZbS18VqfGeugWKz7rtN+pj6WlN5bW/IJicwEFAH7w7f3z
Cmu+vGb4OaR1KueTUuo2/0Q1jwCChH9AMbJ6j2+ChsLoKnGDdo3npJn2UbZLo3WNRWv+rVL8m+Ri
0e/Qa0yfaoix99Cd4qO7b+9TgPvhqQ40TdRbLz9FAUFcSqQmCtraETT3EhsBc0SZ8GDyorp5NflX
oTEBL+K6uRxnmTQ4mn0cBQP74Uel1hguQ0R+dKAFPNaQcO4RLYrx1uokRHTq+sMKWPgoU7wCF3Hx
ajz2BZYTrTnqLZe/gr3gDKElSb6G/ubf5dRCZUAK4AS3p/OaobcpAWP+269p+rwmVgmbzKn+vr0U
OytOyYGmLoURoXi1WQnEHqBRgi3yQS9mHySa1phEwIS+PYr4K5v1poFHaAX/yGS3kobi2MVmOUk+
kjxfJCx6npIYYlRjzMQv5+DBuTcYx8skMoor0NmcZy2ptTUbe8nHjmrweZLCZBlz48XIS/uRqJ99
vD25vSWk6wEi1tIN+UpCN3bQoxjygclpznpCDW3yYIhmT/9hFDqnwIJYQ8oEl5tlKCcSp6GVfAsL
OxfbGHLBcD4q1+wEYNRoeP4iRM/52OLdaHLAdm0YZWyN9CVabFRdOnH2ZQS8h6qZHlvs2Q6mJn76
dnf8OejmHET50iJQwOsl7Vf9qa+n/hHyMnYfXaX/sLQpvOtsewzCOrT8Ny8qsCl0XtHVpsq+7fZl
pUQ9J4kk34nQO5ZHov6KV2Nwe5SdDITNCLqepeULauLf/8j9ksxUJqNFPUUpzNyb2xUNucoBZYzh
qnd7qJ29yD1GBdfi0S1i++VQKNYo+RS3+DDFo/3Znpr1sa376SCleiWfbL4YaSXmG6jU8TTctnQw
VpPbFW0M32y12Z/NKsbZO0wrF391+ScArxJTCDn5ZaZ2vsIhHqOf0FyVZxUHv8Ay4eAu3Lkv3aDB
11dWq1VcyGaSh2BY/RSXBqZLwzC9u702V3KjxFvwnPAugTyLl9xmcWQeNaEVJo6Px3v9jLpjFwar
orUYxtkFeml3qTTEi0s1c4Huv+o4astx8jNDWesj9qPhS7xYWIX1irzCTuKTw1DVK630likaopfb
v3Zn04jUWVSjKPfTy7j8kk3mDKakDLYvjSXywDWw82WS8rPV4lXwfxpq23aUJ/TLcDazfbtL5vdc
E909jP7pqZnX8OAbHMxq28SABReGVoWqQJzZ3acya+U7i97JuyYejqxjd4fifsU/GrwCCnOXCzig
CJU6dIf9QW7b4aTVaTx4mdY6H0O7MM+3l3Dn3KEySE+ahiqX6bbqI1HxGWc01PweQRpPioXL3WQd
JW37o1hk4eLOprB+OaWc4Ze0ZU9QuR9cp+wkt47L4iCG7OUlTOZ/h9lsvQwhPXnOYeFqSCd9aeaG
tnco6e+UWv4Nl135roUGbCqosJ48mAV2cGaXvT0yw2ZBG1cETjDq4pL/I2ZOCCOGOiQxX2oLyYUW
s7i4fBoHU91dUEvwIDS4GhC1LkdZVydTEjSSfBuBv4D/FbOqRXT3HzYHuYED+8um/r653+wlXcKx
KG2fIvnveIYqrsAvPmiB7G53HtqiA8JDTd809AeKOLw32e5JM+jPcSzlXybJNoKuDo9KbkdDbeZT
tfinRiaHGMZv8ajAOgt6fVo9HCyPpKn3hgISJi5Pnk6crcsPpMLvFaAf2x/lqLpbelQOMFVLTs6E
Lt7bvxLdCfIApI95pm0WsKPpRm2TI1xhyEAGV2HWaR/SbnYSLAidaLCj+kK/ytxEpRCrs6wcUz7T
NBoPzZIkDzlotTsdI3M3Ue32cSzj+uvtqe0OSoYPrEkoW1ubwzQOCtIemWn56TjVZ9EBOzuI+j1W
fb++p2zc02rQkoNQL/7oNkdw4LIxVx50jHv56erWsUYbqUAfzTHzuZgmzUcBEBlpQLZPVqzlb48Y
SAOJ8j7VfWTMxVn/I2KMiLHVcs9Z7qu2xDgQ81ejmpqDu3JnKWlkYlwBehBwwfYs60ioL/LIKAq0
/zNaoejh86ZAPKIpPWRQms+NgxHW7e+3VzugX0PlGfsXKjDbvZlWRd2OrLRPwoB1KqTz7oMaQXlH
FqK0/xlyYqRea+VLBKTerxPRUZtMRX8sswi1f/KWg1+0cy4Bk+G/BiqT3HkbODV50JcF3w0fgnBy
KoTohCyHjY+z1H/5rpg2gSgH9QcHWL38rjogzTZDMcGvwUB/GCcjdvVotA9S2p2bgLoduTntDuTo
Bf70z92DEfgkdwQgv7fYo4OcFqdk6OK33zc4QVFmIqGjJLltwkbD2qVhyig12HlMzYbvazuWwe3d
sjcV3MTQqKKor9PxupxKZuFRkBeK5Sddup6xoEaCyIDR8R9GEewAkCjiDb1ZMNtZVdhnk+VrDnJJ
DnrK7mTHw8Fn2dtnoFEQohe2bPStL+eiKVLemnFn+V232HcTkpYPoRQXHzQH4a7bE9obijcg4CDR
veOIXw61Yu2p4SRr+a1VIocVmclZ4hXil7GsH3yhvaGE4gAehQA+2AiXQ2WxMlrrjE4miIX6tOZ9
cVcrVnGKpOkwmRM35CYM00Yim6PrCc5mWyjGVwacNTAPX2nx4ULi0lUr6UyR+m9LQpdIiqzPpWMP
HsIsxIxO/YaF/I+3ryxPGRpo4BtEx/lyuiFKVDibOOjAEq38yrCp6mV6eW4bZzr4iCI1vZot2TGl
C0I01L3LoQzs6+DhLqbf1ar0iBeIeqphiXhVqChPRqKWCCiWzbnt4/GD3XTRf7iDuF+h2fP8JkXf
5BAREr4SR8/0cd3VXUsve28kVh4E3+vWipCEIPaKaxWLCnWToFeSUyLM25i+VDk6MmlJWLpQUa1f
EuYuj8gF6qe6C010qNPq8zDpo4+Mcveip8K/8Pa3vQo2/BSCJlAZ0Es078S//3Hrro2iztmMYGVv
y8Wjbib5gznKX28PIkjvl5+V6hqqItQpeb5z22w+61TPaHyDa/d1sxqW89oMSuNObQH8Uh6H2bdL
ZfkVahnZVCNLaLjVFmJDi7PWlmtpyOO7E64q86mfqmIO0KNzxmDEsvh3NaHP7Tqzxa3ahvWIqmfe
IKmyIHT819yq8mero213HhGoxIHIUBA9lUCpHIQ5ESz/3LYwa2gJiCueXhk3xOaERIsz1XYzjoGF
rdhTx2vBK0s70dmtq3xXj6QVcqpK/95e1u2qvo5KkQhpgFc3m01wrY0oK1QFMoTZNh363jnMmX7E
vLrtjmzGxJ/aTJAoxGVEVZ9n0LapDeMiNBAhG8GCFI4/6ioO5atuoTGrSi9xrct+Fun29361swPa
wnZpqYqSM0G0BF1M7Nmi/5xYig21XEfwAfrym7rsr1Wu61PRRs1dZtrR3bx28/e3LezrmFSeSRHF
wNbmfMbIsrXqyOfUc0T7VrTwkFCqbA943XJwDYud/+fCUoHTEWKgW64AdsVHin//4/wZdipFWoms
U8g16ucKUxvQmz5RF+hdySydg+UUf287HqV8tqouYC6yWO4/xlNxhyvGcUBGqtS6oJrV9X6MUNBy
h+RVa2pCzYpQfz9zbz/SYkee6fbabgOOmLAosqhEG0LCtsLZOGluh2beBPg84hNkcMG5hTyjRHh7
nOt9I+jvNBDIPkQHe3M47AEhCSJvHTh2gnFFXarjz9kcBeWgKpN7Wxm0UwGONLg97PZMiumxXRFe
plhAWUO9XF9daMCatGSCbMy/5badem3dfFoV64ijtLOOlIsgXFEiozq2/ZBabU9SoyyIO5JS3xfo
cbtLJC13b56OASCasivXP0+XzYW4RpNs1mNbBdR6pq+TFkr35N7IJ5ZSdvQmuZ4RtDJHtNR4wcug
2y6XblWy1gmXtAxiCe6mbnWKSzEmP92e0fWBA7OHChEvDvKLKz6NXC1yQhEBRV2EoE+OgrQczTXU
ohD+Q9WiffN2ZzjRzeJTsee3231O2zoreekFUjU6iLTJkZ9n8xEUeGdSPFyRGnBw0wZfvv1MSoZ+
aGxUwWBmX01c5L000++6vsAOQ1LHgyXc+VB8ZMjGqoCWQei6/FB90lsGmVkVtLO8ftD6avEnR34r
rFY8sIRwAyw/GGNCjuIiUumhZIxKo1RBU+f6uwne7BetkpuD73N9XoXWBeU2hQvGIAZfjpIvJWIt
vQ7VYJVDHwYUZXplRGy20I74w3vLRpNRKNfQ/8Pj/HKoVDaaLJPwTBxrRGRk8H/06YfVv72/90Zh
dwNgUXkQo/d5OYpEIdvI5xyaxjQpnlqvPYQDRIVvj7K34YS4B91ZwJiAlC5HcWYIvGXtlAGeuvbf
8SK8rxfHPGfOmHmt1YQHCdberF55adwa1Oe3Fsj5oBRZo65lMKR0rWxLir0ilv7DYWUjgO1gT1NG
fE1j/7gc56Ge1BLZjQBtW/lcduglywh6vn3L0RCCMAF2gLtwK6ej6XKEcJqGZOI0Fnc8MorzyrIB
OO2dg6GuWgEcIh6OFmUX0I9UEzYxFR22pJBSbgkqtL1rpzYgZe0rvdofbZz/LnJ824fyLxQqH+uk
PWgL73wzcXWA2GVwQci83CNTG+K/5nB3INu/eKmCXGZslUdT3DnA/HnYIaA7IRZuLbdUwmKHyRqj
VKjetj0BNu3yD4ndHoW969SJ4j+yHryXLAXY9eZqd9bGlCBDVAEw9NjHoQmjyk7DVC7v0mdtjVSv
At9xB+wz+tjkh/bJe8tJT59uByRNKNri3//YnFB6rboZkiqwKnyhW0k1fJqh/cGO2TnYdCC4gsHi
ove0va9INArZGGEpxb3RvaSrBMgbpa+Gl0ymoZqdyePBiNeJmk1LEhaRSdJEA0S7nFemFKU0EoeD
vFuaR96HvP6iSn9qlXTF9Ai2sAvAoGkP8sPdo+EQvAj7SKWAm70c15ijDpXdmBA2rzSnhkT6HLVl
9mC3qv5zrvTERZFae+mTsn1QyRS/DKB8Dn7EztwNUHJcBySL9B/F1/jjmyZ6MSmD7BS4bTjSQzqn
+ZMuU/PujB7+aKqOTyAC3ooxICaA0RO3A55uhO9NTIDw3rdTTQbUghy7WzJEFiwp6g8yx53tik8t
qTcBmyThCjRBtLYRfS0CucE+ao3xN5KoLJxv30Pinrl8zqB8RSNV7FXxHTfPp9iyyqHMpyIImx6B
jbVW38NXLU9z18ensIZzmTax5FbNEJ1uj7wTd9Dc4m0hTAaZ6ObT9cWgpkgdF0FRqw32IjEKedpS
+eiJTgdvtiusn/hiFJwR/7Pgm5AMXW4T/l/AQ1NdBJJp/lTq8p0h9U994pzSvH1R+/HOnBAlhx90
3yzNKZPSc6NFd5hXfb09551vSlmanJlCJAXBbflbRdK07Lm0gmFoiYAIgyCQnK1v3zlwgHnti5cU
8OdNnNVSqEN5tOZBoysJ2bJm+BGqvQffbyfQsZi8OATGmQL4Zk1l3GiUrgDArA/V6pZlLt1LYM6Q
JIlcy5be2g/nEwoWHTuV7IIkZpOha+GsDH1tZUHS1vJJ+OX+o4/TeiCQuBNPxAsK1go3LlJQ4gP+
EU8KC9cATcmywHCy+Vs8q915WXFmqObUecibUXlIx0g5IoJeSfCKyTEzG9wE55Bs43LYeHXSMoa0
EYBHrfAJGbI8KKDr3Fm52QdpGuHAVSzqh1UplBOEBPrNUpv7U6fTqDXs3Itq5KOweLMOUpCrxhu/
TOjvArHm2S36HJe/bJFybuyY5KrSqtFNpdBCaB2nInA772w9fcZbMvFVGRn0uHiXltNz0dh4uxjz
rzefHCFXCS2UMo6oE17+jrQt9dFoIKdJZq88DJ3T+MsyjAfRcOd8ikemSV+PPcBdejkKdcZ5MEop
DfRm6oBDm+1D2Bs/b09lJ/DBZhSfGii0UIq5HKQrczw3FjNF5nOsT3Mcr3hKQZAanOFgpJ0jSj+H
jUyLksOzRVwjz63aa7qkgTmvGY7FxLfOivh6ZP7r1zXKjh6DV4V5tgtcKQX8hYATMsvt3KYsHxMo
b/aaRA+GNiPiVERS8tfUR9jjOjN+f3PSnrrcxgRiWeLHdqlSbzWT4mDn7n1KJHMEmdgQDa3NSRaZ
0qzg+Bco8tii5VwgiQ6y8gCvv/ctKcvbQF+FkOS2EWFbcZTHlZxCu60iH4X75uQApzmhAiUfhKbr
Cb1WbykbOK/1x00AlJdYn6ywKAIIWNK9Hs4/ukmX7w/2pnjdXuYDjILAnriV6WxvJ1Q2oebgKl8E
2OaZizctddJ80EnkljMks7DzcN/rw3MWzzb+NGPdNS73qfpewOkByIbT+oPabz56HbBxlYIQ3bBT
jOvzB7nLupngUdU/jMqKMKyATwzQvwj7R4xMhuXkkKuaXgHW/tfca8mnqWjn+6UqlvMoq+37LJ1a
zZUUrdN9OhplEUzWgjC6luRjdScRAb/IPfZcQWcsLWJZpnNaQkX71migTZAj0PCDNRv5exJO+b/S
ogvh7B4JXHS8HflH3EiLcu7zIbzTJWNFdryuitUdMwvopqpHaGyVrZUcBJydJJr15t1FKBA43G2V
dZGbNO1VLHmytF6/jq1j/tOkhuTZitR+qItYeVJQvuT+btUHq5TDk2Jnb+3GksbyGygagtsjk94+
IHh/5iqez1w55hr5szrislYbndvr1tFbZW8Ti41FN4sB1a3kwTBlg9xhChSouD2cqyXMTjzAuzcn
QA5VZJrmKBvAAFM3LyKn1oyycdo8iLNQuzOKaXzO4dUdnP29uZBMwqkVckx06C9jnR5lLOmK01Fe
V59kzKiCMCykg9T1OsCgGvPHIJupxOqSxNnCIFmS0uNM7SyocdjxaJwfMZx2h+IVKTTveZ9vL78y
EraRLd6DYyQLy9wm9EPQqqgiL/3BrK4vJmYFVOe1oEuHYpNVrEB1FpTq+EBtXT50da9Cpq0K2csH
3PDcvJyPGC/XiR0jcqdTzRHvqW36mIZt4rQpIxpNpz1ZlPw9Y5msE66/2DShzOKPqfb2QhWDUnwV
pCewLtu0Dg9kCplOnAfmmEwPY6UlNGOTmkt4OerW7GxG2CVseB5ztIe3VBp7nsYV66EsWJJiesoL
1fyeNZb09hIsLWjRgKJnStVS21xCVlcADsThJlgMdXpWu6r7Bz/g4uAW2vlYnCiyCB4X8Ca3WCRe
FeT/8EiCtMojL64b5R41RWX24FQrT9OYmKextewDvN7uqAaXOS8mUP3b3B9K5GAuzZIFEdQ0v9G1
xlP6OX02w0z2q0hPv5irYwS3L9y978Yc6f4gXE9Nc1NtNk1o3VSlsqCvlfEucXpMLazkrepkRHh8
NOj9km8KmscmirCUutJVfRZMaxO9m+swL9wKf8+DiCiO7SZ5uBhGTPaP19PSx6Y+o7wXGL2d3pvk
uZY798VPRGXwSMT8JchTB5bDUsT2g9aH+purQVjcc9RAQNLxAP91OT7CvZgrYjwZ4IstnGMX2Zt1
3KrnEcPXsdPbe6kooi+3v+DOE4kWIoVTykFIiZHQX46KV3yR1k2DkIUxYhvCReM8J3WLCXDYab8n
DIZ+jq1sPZJWYdwsp/NdjO96YEJxfJKLLDzYUTthnA4gyBjT1snGt7D/gtiJBVid4nKt4Bsmpfm5
XBT51MRafHBOdzYvgoRC1kS4LhAYLmde2OGC0RSPMrIKfDXjJjuX6XCUI+1NyBLFKZ2EVKAHL0fR
E7mVMXvhvZTF0LnXtfZLObWfNGM6agPuTkh0a4UgsCieXA5lVXgfNQZDxY3zLTLt8kFO4iO2106c
0UBFwCbmDgSotTmMAx7mQnYebyM7TMCMN/O5xpTonR4vCElHpnkP3vPoZbY3M0rEZFzU4GlDb5KV
NCyqwWHZUBYI8cKy1enjPFbN59tnYedepxfIJftaIcXy5XL90DULdbXgwWkZyfQ+i6L2pUxDxE0G
XPG8PtSMg4izNy3HYLnYgBZFzM0OTLEF7fFzpHCiVHZgSHrnC0ec8+1p7WXpvCRRNmPpgOJuqw+5
JBejno1p4OTj9CDjjXs/4XGOvfOQvUQRfG0SmfweOHnyvetW6m0xPj3e7V+xcw5YWgTWkMeiDLJV
WevSDqjzGhFn7FX/4kgp/rUyqhVtOB5xKXaWlcOGJ4ZQTkDxeHPkhmmYZoxLEgzp5PK7k+jsTgx6
T7cntDcK2RidM84DUkCbuy9VJwDcS4ZSjKR8awpQmVqDTMHtQfZWDZyH4CRxMVCr3GxJpBejrIyT
YM4iyaOsN3qlYi5uoWr9wXx2hyLfM/FsEKYSm+unWKfSbGsrDpRY+qeJ5vCUTOqLJKXhf9gJ1LN5
p7NootJyOSduv3pcLFRpKsuMvGrp5LM2J7jdhW8mhZA5wNt5Lb3RDL8SY9GRW0FVAZnxRW+o/7Xg
V3Upss+3P9JO4oDyFOVWi6a7wK5eTihtjbFQwfsFNAHRjIA6ESa+VWdmd+abzucJb4fFC0G/rO6U
w/DgMS4ZBwSiq+DF20dYC4h7HELs9m0q8KN91HG+UNCs3idjik0lyF2XTNE6FUUZvvWVKsYDaS9K
q4KAtQnJTq+06F2VaTBaVuE78jS4Nk6jB/v/6pCRQJKUIKoq0OOUTi+XVjeR1OXBnQSKM/1spGE8
yUobHiReV64JQn2Imh/vAuqMQI82W59mACXkBINyiVoC5ozY1+PgjNZdHnfaRztxsmdzSsOTqrdS
YKXKkLhFqxZPlorGYNR1GV7myjj4axd1bt4g+dpq03yeQRL6uSFJpzbBHDJuhlXyLK1ZXqQlMb/c
3oRXx1fMAaNX+jO812hKXa5Ugaxkq/aslB73XXdqmlInS7bNPHFnEtqDYKGKJblIlhV4yhwo+uEW
HeMtpUXHQzwF744si6oi8BAtTXq2Q0qkDzK1k/ChswTiNm9neAXh3Pxq1yV6dqoJ3yVrqSQXX3n7
AcZ2+Ss2NSmoFnUu3C4yqqektMbnOMNwYhjC5KlaJwtIK45SI+rSXqmt+n3fp3ZQjnJ7V0y6dt+E
0ncg1Udk+uu9xxTRdYBLCe+KKH+5ooki4xqdENKLKjeel6xL3Uyvk4NztGMrgMwaeYcwXGA9t+Ue
M9UiJU+HOAjVxMGWXfXlWv0YNz2od+dLN6iPuhW+IMOXu3qh+7yK7x2MbdywbL24XF7mcvwUjnQ2
JnmS3XZq/SYfNLzIE6/S5oPSx/WaiIqUIKaQYII63JwUqN+OpNNp9PVyxH+8rPQCg8FhkA7213U0
YxzxAAA9ArVzm7JEGXoZqBfYfhGu2l+JlZY/Ksr+BY36vPi4UsU9GHBvYoLTQWcTKBj/ufzYWWfN
7cDV4IfOKN07Ke8uXNLztyZ8gOYE1EEQ60TreLOlDCeBkkizA35DO+F53ScnIbP3X+YCUIQEXVQD
toRwU6v6tS6YS9ov8VMkNxMGz1ly8Hy6DjgkWQjQiGcjGfeWlRjbajVmE7SQvsHd2mxid7Srf0vQ
KQfT2dkLIpsDnYfCGeXKzYuj16K+ijvb9MsoWh6nJucJrlm8PUZj+tzgbvmfxuOuEeBD4N+bmy3R
jb5oyLL8AmrPt2lAZdMsUIDqUd08T5ViHETuna0nWHigUbm3wUZvztSalb2CqJfp22qvPoaxgad5
o8z+W++H1weogLPDXEM3/HKDw9x30C4Ts9KADsUAUu46bZkRCDKP2PR7H4y7iMApYG5glS6H0hYb
3UFthd9C9fdhXRvt/TjT71jfGW1aH2zD69UTtzcaQHTWCaJbWFafGFWlhYnmt+qCUXbbCsNCSTtI
8a43u2jD0VKlGMpl93od/lEbqlJjnRlG9e3G+bGameIZ1Gn9Fr7JQR1vbz5CeI3smEchEPnLxeub
EVPRSVX91pFyUPLGcCqiPHxzIGI+IF/pSfOZuN4uR8GcWp6iSNgYLziwJ9mgfJY6Zfj01j0HBoj2
DJA1iqGQQC9HcdCfjKtwUn2MckIfIZrET2tD/qtTjfBgqJ1l4+4UDFvwB4qyJfauOkrIlT2r5N3N
fTfqxuNQWEcqgLuD8HFA+OMFRF/jcj5zE8roEzOImZcL1X7Lfkgm6ajLdF2SE1kHO5rUQ8AqtlXV
cswReC0KxV/tsv3Uxj2YFIJ9H3+QdBL7FyWcus7N5DqDpBbix+jWEKuj+2rtVlSmVjQ/z6tpjEeB
8Xr6ZEGv2EDQnIJ8cDl9OSr6KYFY4euRmf2bg7ik/y83B53i6+hB2Vymki24r7T9N0URp1iKLjdK
mUWmv2bbCxrzUf5ujJvaM4q8PTjZu8PB5aQzjbAVrJ/NpFIVmksRyT4HZr0va131ExNhpmgsYneW
iyNR1qtFZOVEAkBuQ0AGrH853hgmequXuuHro4m9kaWUZ3nV3wxvYhQwotzKPM2gGm6iSC2vqM8N
tuF3S/JLH3vLa7tFRzug/ylJRnHw9tybE0UKngJ4cFN22QT8uU7SrmkxqJ9rPfeQoK/PEW6PB5H+
6kuJPccdySubZsMVgL6BppjUkq77TmxGwezQBdDHdbrvagvMqB4faXBeKc+/sm5tohcoFKEosdmJ
yUDbZkAs1U+bkE5ivY59iHlIl7fe2ujAAXS9rmNK0yri7t2aqxjGttH0BScOIz2hO1fVnjaq6uDZ
8dQr57xSJI2Lo6l6d5h6ENn5VC9HTS4Rui9eZrQOeLgAZIcNQnN+s6GHlEwqVRrdb6N8/loCujgv
pWSetBoeG6JJ9rsZ2MDBE/o6Zr2OikEIFRDBJN1cKMNsr7IV8T6ZzLn9ljmLdHZQ+ni0cxv7swbv
CDczq+lkRDWmm4KB51MIrJ71Kg1/jJo53N2+ena2JIUN8GiwpoWS8+aYRYg8jHoKS98pY/15QULI
lfOle+s1yqxRC0XhhLqqMC65PMyUy3q8ZXqkMXp9eadPtUkVy1LffryAWHAfKICy8e0TB+OP5KPV
1ATlj0z3cU9dPWNE/nrQ2WG3V2xv3yChAEiRpz3MqM2KqaWcWdpkaz6uDlXoFXaOsbsDS8ptzaW9
40mk31PRe3PrV5S+YZfBiBF+hFt2+ZxZi5Jr5G8SjUQXMAJs3d5pD5ZwZ3K2Sg+bCE80JPBeLuFU
6oPcDLLq60LWGw/5ujqjtKacwon73E0IipgKmv2X22sqwuzmLAp3ZmSgXym6W9U/c8l1xDYXEgZl
jtxhmfNP6TRbZ6VebEpaWHJWdih/CO3l9+2Bxce6Hlg0S6B+CEnOy/k2ioVoObGHrHjozv1YDM8Z
wvT3y2AqByftunpGAQhhAPGCIeYgXXE5VtYOST0Mi+KXiQzJuo3r3EN+rWPWcy1lp5CS289YT40T
cG37TJMaJ9LUSnVPX6v+jJ5c+wB2Yz2lS936CyH3IY9iPF+sHplfiYaZM1TJY8MBceNFLbwhUeru
oCi9Ey/ouQLQJWbQvN/SzRyUuWQ+jeI7RmveSXOWeiE9k4MztjsK8iEqIwgSyWapukKXKaD0ii+Z
7fsW6+yXPkyVg00n/sjm23M7isjPCFwDm7u/6qhlzvKg+Im0EnCT8YdTFypSY+P90vFMv73TdqdE
OmjREKQQsAWFl4kWD2FXK36PAYor95p1n60YU90e5dUebjspqutcxoRBSvmbSZV4ArX5XMu+XBql
4cGMbv/BUIyKIIUQ+4eUFfGXKlbTxJs1NNwoJc5T5+cjNUo3SgcZSqStdL8bbQ5rt0Xu81/N6tbv
U9iOmTvjj6mfoUK0iSe1upF7LRDrJEDEj3sr14e1RmjbMb8bRe04J11b0DPjvyDdVpoyJuTfoVa6
SaqX34optH85NPX+VXj+fhp1e/o891Kig9jR9H+wbMhmF3a38VWPOqgD0F96xZVh6wFsVW3Qa7ke
ybNXIHH70c5G2fawMqEzAq+z+itPpuyfqG3myNP0Qh29Ua7W1lNqey4FWSbvXX74Ypz/x64sK7a7
EufVME9N14zAB7tyZZc/Dj7N1XYDNktspd7EPQur+vL4O3Zer+CeZJ9XmXVW57x2ZympMYaaj9Sb
rpkQPCIpk4LYFyrD2G5cjiUbQ5t1a7P6Me+gxuPJt97zYi+5dosiae/nNh0lVALjdDjlQ2R+wXSk
/qFWU/E4JGU4eEs+USDVs7L6+eZVEOJO9F6QOGKjbvbnPDd1WkFZAqrZqJ4DGfJE71Bx1bo5qr1f
x3auaWEAAryG+L5VyiL2RU5rxKvfhsp0RiVX9yXZnoALjkcLfn1tMpR4u3OJCSzyJgMe5F7q7cpY
kNwMeXIqTVh/UFYdH15dj6QXRLuw34kWDf2q28t5HVUoSqAYR58QvQmwWpcf2uiNPA71efGXyVkf
sir87RiTfJAUXC8keAJaJcJIBcT89tkSFdZkKX25sHyz6RqKFPtJj57z2klHOg87Q6H5ImAtQgML
+MTlfExsiEZbzZkP5VhS4X5AfLSyO8qLxhEl8nrtRC4u+Po64JardHGgRjEpab34STW2XjTozvt4
ivNft78Q+k385suQzDeikY8qNJQWaNqXc6rXsm9nxen8sJoy565xepL+QsfM/qyFy/xNNxpw13IV
aZVr9o75ZUzsVGYTTSao5aYLw1NczblyGo0iVV3UgiXdTXqtSVxFmZT4PDu1oZ5JmmYd8/G5+TQ7
axV7U5jMKdhuxCzu8Fuk1tcUztz4Ud5B4jcQbz6Xebhod+sU15k3d5SpXW5LZGQwWkgjLwkpGD7X
RYF7zLLmVuoVhhr93SyjLXm1Pcb2ySlr+x3wvUi/M6MGFK7VVo5bZ5P6SR6GJnLHqZDI3sI0Gs+j
2RbZOYyK5IMJ+rqgUxXZvfeqhn8KBzmSXU2dbc1Fr6X9t26VMD9pymLWbhaqxd+N2eafoDjkH0Y7
Mn814SD9BZhPzhCKq5W/rEZRvg7aYMNjq0ut8DA/a0q36SrDBE+tTk96rqgArY3ZeV8ObRW6Tmal
hrcslTX7Hb7VCEBb0lq9K1BXoh29VnCAxkQaIpqVNu/Yprad5JlnayEj02aNf3HkVcXFK0D+3Ix2
nnhZrY0ZUiFrUbhrYhShm2jIkwSNWccFzDc1TE+0UZWP+tQm2nnK1a6+K+J2+KIZsfadHnKPqIkA
yyetOT6bkvT/2DuT5biNbV2/isPjCx30zYnjPQBQVexFqpcmCIqi0PeJTABPfz9Qkk2WvM2rwR2c
iB2eSKZIsIBE5lr/+pusCv2UHedtknfjeZ6t5rrr7UBlm5iutQ6CD9tEvl66ceHPtR/aTmp/DYbE
dTANchYoeXaWWiSrLcZLqTiewjJX+jvya+xhT/2WBjtWynBTtZpsySEwiJwyVlMAJ7lZIEJvKbST
sWdwG2KEqSWckOvysRzLnpvma+xx2aQtJJB1I22sDDr2vzxnCle1TtZF5A63IMHp+lmm/ZLR+ftU
uGotxwvgpNXad6O03kgZVBNVq54J9slUBZFrzqZLJNmUfW2s1r4wHZVfM2jF80Kr/Py6onZ/5ad9
RREdeI2MRe8z4tALo7sbVkXi0+RVig+kjUkbsQkoTNgnS561Wel8LuFQMAkEKeXz1MFq79IiXb52
Q+m8NpV0PUzoTYORnXAXFSuPtigiXhaIlrCgjG299af1BFLSWEeJSPVr6Woo+l34DZFZZ6A7s8qS
Oax9f4YnVOTdV7N1kk8YI/UfGx8xZjjSQ96MjAesyAxovJE/GMPl6L70ZHrR513yRnW99pX2ciyj
Xk5jE+FR690rZBYfi2IyjcMQVPayN6VV1+eVawsRqrwY7tByOQ2Zfpmf7c0pK4mQ92Vx1cBHLiLP
Xvzbru/lfQ4edcPdSRBXsHTmSMcm9r4NssmL0ONrTagIGr3Fpn96syxK7w4t3tL8Xy+QIrZqw2qj
CdPrJFy7sngD2JpXkc400AgbPAg+jwHI0I50ctOJpyVhXZSVk3zg23JYcJNywzJVRRblTu/toEm6
dDGO5r0S2oLBnlOUfmgZo7iurA4vM0JIPRbjmG0+93nAMxgbL+tCC/LueaDMpD9NcG6Xe16k4KWb
2j6BavMCk8A22iENR9dkBJvjE+iFAInqDdXjOoQ8QlVQchrWud+6yyurLvRIFRYaZqUv9lm/BgaL
1sh8dTaaqkMETMMoIjxo0zrkAypy9Tx3PNccN79JXDE3cdlUDtkzUrdfJ1lS37hZP7o8wtYg9swV
xonDiOS6DVx0Uh5jJSpSXH763WgTy6AFooEuOOUXK36xb3rbNNa963VOf9aQzNdHYy5xJF7GYA2i
XJbZxZZ0w9qwQZT2bVd7cr/Oom0Ociq6Buiv8ZuTshskJJu8hiE7t+OHipnHGGXMYA9+ktrss12D
9X09KufCnwbU65XZG1c6nDA3UnUxXRr9iP1ZTUbkgdRPNs+G8MH8jPjoVJDJkinj4LiSrbJHV/Nm
KIvqLjM1lR6c3J/TvZBFkx8qfL5oHWkFrEPuqICyvsvYkYo07z5xgRmQN6OiQ6kbGK8JCymZ3w8a
xdNA8drA89WWMsK63ny/1kSrHoZJevoJWbhmFjo8xZIHk6NImoN6dkJrSvw2RAkqPtR+ruPqUOhI
iRrPXj+Q5k0g3FoL88Y3y+rUmqBHhLnq2zm0LMwKdoWX5uNJwh6sx2Y6eRrmc633OsUs3Q0Dox8u
B14678zzOk3HTt2uqtAsmuq+yqcBTzMMlT7CDxjOW6xuE5hpxgDo23m0LsvaLddJsGqS5JymZuse
EmcOvaJAZV5odsNjxr77tJoTJ2xpoA5T7+nRmooLRFrjtVSao+9Xyt8iNMlGG/dO10luAeYYRKSl
W5wnI/Tp2s7ntAjhxqUfR0erp8gZJHIBBnjFmT453ZcWQJKe15mcIixsnaaE1kHr4qpoaBySZemN
MO3cNo+XxdMuphonVCAoJ/to2cK9XJde5Qd2SmuOO83kGMuMghsl7dqNxNAb5WnSF/O1MxXjx7pN
qjayWi9f2EydEmmZMrokXmG1lGGrlCNjXpgq2KW1FLcrw5oD7tuLf6ayvDzpB86OuPCo629Lp3TX
XV6q1DjNGi375OnS7mIrc8wiFkZKUttcGwcx5+1+zDuUarZV9kbULF19wb0saF3zdmyjfNXSLjKx
9btaK8S5n+1lBo6eSuG+6QbHus8CFz2wO1ZK31XCxz6/4cNOYWFwSoe6P7A9iNYdX5bD0N+LnpPu
gO8i/DZrTBb6Ybbd8T5Vk8+xpINiN4m+vDesub6Xq2FSFPTDYr8ppabuxPAlq/ZGUa9fyKz2P87V
2lDHdWDlcyLgspiQLvxQk57bxzw3h2ExGZo3/eSLOzFV8n2L/XcV9iic3+WzJ7/Q0lHUda7RqXAx
R4o6G0PF6vVWldxk06JlB1lluGUGBIXJEP0D6pXBEZOK8AuZs2idVxRJepDLN8Ngeu873xEfSj8f
pyvcEJo7dNKlG/mj4Q1hnWjDlTeP+VdHNOYH07I76mo7Sb6ysXE2j6YNUkXgbJ2G/Jzm1WQ3xttS
r73Xsl90aEO1hnk9PImqj2e2OS3mbayCU4ond96VrTGfuivLCc7xtnpKRBUYs2Toa/1UeDcEjZVV
OGddhtYUP7Ebva2sNFaaaD52Sencl6gXKZ0LGbzVHDOzMDxw6vsxCbSXzbA0l4Uy5l0ujXLZNcZQ
bzkP+XRb121/t/QCAVudJN36RqHfY0nkc/a6VQGlupeWhke2I7LKUCZ4L/IZygX5dNOWb7lhpTyT
mMi8y1otr5B/tFp3tfaDocVSB86NPfb7LgTl40AqytzxDp1hgPJiQZE6cZUKM6e3G+vipa7cpX07
5mwa0ThY9hqXsw4xlJ1A3OC5PnRRE3iLCGuW6lUzDPrNUmkuIRy6Ynuj9GqWsAM3rkMjI0429Kci
WMIywCMxZGTppCdmQAIeyXjzkIeMv7tpVwo/fUe2bvClZSIHx9CbszUUMAVfl71LYJBwde1TTVjL
SgFdZa+UySka5jng3TzYyRqaGZyicG7Ttg21hMfJ69ikzZkjjDkjUkNaVzW9p3kY3Sn/OotmAoww
yyQOirn2EMTNW8dRWIaICNTopmjAflQ7U0R15fhX+Nmbwqukzf63aPM7wo4XeRL4q1h2NY0zyZG6
2zO+J46VYyYwNQe81526vZuseXPSo364MAchlri0CsD1tQrKfZKb7YjnnuV83QKpqUVV4zun7dTO
X6Clet1ZbVvpEI6al4BmmWkdlYgyPlhWy5tUCo+DpB2meXxpEm9cn6TDVAXRoJy8jI15nd81lphu
EwibaVROMhsjU4nuNg/yIY3gc3p3TbGSEDs1zeqGfsXzi3ISv53Q1sTwXuiMEiGW1f5t1U44E6K8
BaKraye9wKG+13a6cI1iZ41dRgYeJ7MVzpDo07hyCz2NtTWV3J4136wM03KtD9Ks0XeYnixyIlxw
PTm4XoVzh3InMOq0aC11hcVGo67l6LlvNQ+Xnchc6nWIO1uZt/BzlPXG6wA8UgcPrwjjUtKcEPAH
WQj2mdqRnlvVa19TnLygby6zpsQHFsSUFydAtDcLXFyAxshJZa+f9GNlmR8rUlimK20cOz/C/6m5
zJa0b0+DcsmuaqoKN5zKxm5CelXxET8jcT0YZLuH89o6RRRolK4R+wBSwNUxpyRqXIFrTGUypA/9
fiko8ouqfI2VVWWFk2wC0kbHaVShi4N1w3wnGNVBsDj8Qx4QIRL5aSazc7OxguWcOoqICq8z/NOq
73SYfg1mtVFVeMPryiinr03J/hmrculfKaZvN/VU0iIUKT3keZGMFTsNig2yz7pWZBdapw1z6C9D
JwnerEvsxvOZ93POVDuE2BrZt8jsxywuXae7nmfCW040ioZDWTKd3bVSTz4tJc8lHigEy8gXvX7T
TT0lpqX0ttjJSWrDdmu86QaAvw1iUU5iDP016K2waCxunLDMtKP61NuJimdm2QGiQTGAWOgY52XO
NnWWyUG01Ctp997TdJGfloiiPvo6Dg7xuqbDGtdBQ9J5pRYMJKm3xEFMwMs4MieklorFm+9rfCDO
RunQ4cqVMLIQ3R2uRnrX1wmbm1/LENuA9HJED3vtZ517Y2o+G7zRp7W+W/w+MUPpUmuDUxelB5iS
ZwHXmsouCjI/6EJzVfqdLwd868xuFl/6gpneCeq7ZN/Oa5DEbjM2d9NoDXr8f6xMth25bGpfbl1z
W5qUmr0267+axgFvcYOBAGd1SJSQOJ7iQUYul9Zamnk/SPsSY06X03cEgv5laNDzIOdhnOyi8Adz
fXqZYpk02Rm62uvoU2ETI6Nq9OU5z/6fhygkH5PQiB6P2StL5ulV2GPHLMVVnmipqbisi6y+Huqg
OjMSx9r3rW89Y/jwNwP0TT0AuXYzY8Ct7QhqXfPeWh0nVXtlExno8CbWg+Q0s+Z3GmYqod/0dtTj
CB06K8V6XdwULlXz8Ktxig5CJGvTAlrbOAy64NMPPgjJCZ6aAiejQp2ojgCoBteEX36IXAX7HXjP
fGLj2KihNBHppJYSe0SfaLQHb6QcIIrmnzHKn1BXrDeZgsHr1zdGxDERFviryttUYlqeKHlZVOTR
AFg7W/lcRf98qZ9AV3+b6kHXQcKMBcvxpcQsunSVVb3vhTdGQ9bk1+Ocq2dA122K8BRyRZ0D8QpL
PXBXDBeePhx+ebseeS48nIpBkaS0c4u7OZHAatpH1GtwxZ8jqP90Ez0PctmmvAMpByY9et+qieBI
oTs8qqYoI6MutNiDWxcBGP+yzA8wnnVB6cErQAFz9A6Y6+isiSOWvU3sTZjTmhxWvL6fWRU/PaqH
qyAbQezBcPw47Kkq6kZNds9Qo9PWHfXyGq5G+90g7L/u5v9O79vrb09l/Nf/8Pe7tlsGsnfF0V//
dZnfkafXfhX/s33bn//s6Tf966W8H8Q03P92eduNv+2n5sutyNvm+Hue/Aiu9P03iW/F7ZO/7Ejh
FcvNdD8sr+6R/YiHy/E7b//y//WLv90//JQ3S3f/x+93CBzF9tNSfq3fv3/p9Msfv2/iz/96/OO/
f+3qtubb4rbOm/zu9vg77m9H8cfvmmu8gDm+0eBQA7IRbLwBdf/jS9hIYYm3+XNtDl1sQk1Ld/nH
74bzghEKa4N5zWZdsfFjx3b6/qWN4YFYnMHg5joZ/P7jd3vyuP56fL81U33d5o0Y//j9YaL8+F1D
yYVHNNRYBl8oCY89RzlhikzkRh+bAlh8LXzk2JVtamGioRqO6slizOx1mJ+GNv6FQYiZzhg7RuLG
fVl7XaiE7t+XTXFmy0XrQXO7a6OZzcM0ui7ZdECqYKca8QJ47sxdqE/CpqQYRBH3hkovcldb+iiD
dnMx+Gq6KHy5vO9IZzd3mS3rd+5kmG+bvp4OZKWtZ0Gfz+fJ3LV9OHQDg+ye3GEkSOtVZ4h+2j88
yf+s7serm53w+dXd/Pbqvps+V/ndk3XO9/5Y5/4LGPVYlLLC2d7Qf/y5zj3zBS8Aglzm55vN8fYK
/FjnwYtN7gmpDFcM2CJbNfVjnXsvYLaRhQ05eGOtolX5hXX+TT/xeKFj0oCbDZ4DlB4w6Y8ZWJ1W
mcViVWrH1NX3zgtg0mXfCly39mVZFW9Mpklqh88NoOeajIXcjzBz+nAa++p8NPTWjC2tTNuz0akW
/mGgy8NkANVG+ZTlt+tkMqZZq9b6wgCIiLESPkUddp09vW0K9ufIU5BgQlOkWgFykQ/NKZPf1o0r
b/Df5o3RAr9jy0QTJSyxhHnj22U4ekVPzIK3APuhtPTLy6aqxzQcpAp4pSYvKSIIGUt6GNvC0+BT
lNZVaQrnneEWoovIZsR03qhnvISHdfS6XdJ68j6YHA/YUGvmN4Oee/VJ6fsbBmi7trzqsxojyUSO
XR9pQYbtUhAkXzbzuylEdmfasaTXfQ1duXIvG2Psgqik27hUgQymM+JRzSVcutEHxhjmuuYoWE20
QIqdBp8xnBgiA0xk2AvDz+srdmOh4qaW1hTCiuqHHQCFhDPMkO9aOpizx4pw4Vtjbsom9Fy+M4Ja
PI87XBwxp7LcRDMjpeeNittZTNmnTDT6S3AKvQvz1W/Bxak15RW9jK0OY66G92PtSAaCAZIUudNy
1A4nfdeVbwBPSjuSeVBfWHkm55AZbH2ZeFK/VZ5fvCSGw/uM07k9hgldBlslOdxzaKSFbaAPW4qX
lR2Id10flH5kdb6eh82MuDTOEs36vHpzuoTjXKxvU+b8ilFMMjMpdqGW7Xs0BCDp2qrl0dKOcF6G
Dl9r4np7x7spPFAncNlVOodVa3vrzLazzKQzVYmMWiSs5G05xvgKJwmv32OamFx2jhRmDIjn3W/k
leoKcNF8JSQx9BeFLU33pJsss4xXe/UJ056Tso79eq7wbk8Qu563mAOp00YDGI2kuZgK0CEZRTyK
uUujSqT44xQGjqSRIfvA3mOBmmnxVDtVGXelVSUHrfftS9utCxGlYoTAM5D1Zx1mgzngvswXaJ5Z
O06vRiPzaFYTT90ZtZpl6Gr4ZoRA9Zm8aAQzN+jreH5mtLNzFID9d6FnDr4TaaVcTyd7HPEHcpWO
VZBrSQMIucG1gXlEH8T+ULavsTxLmAM1WhpEuDcaqF8rzPM/To6W+IwpMeQPnbnU3osRy+hwdGbt
3ZBLpeK89px3vlL6+4BheBLSWDYeT3xLdQFDZrXmjCItf+7vgrbHts8udA67psgXxiOD/Ow1pbzW
5nnGc10uFtNZRA9fgSdxyl9KqFy4OG3TElHfLwkE3sPsrsscrXmZGKEMfMzxcqJy2ECHOqqq2Smj
MkvHOwFnSkSqWv2LLoWJE7ZFz2vjZfn8JptK58qGngBs3AS9EcNrq/celj1Aq+niMaxqu/S0rvi0
sSEEauAJV8U6brtS62OK366NTWcI4Ksagoa8ZpMmhskeSPJBlslALiAlbNmB73qXzJuMLtI8hzFZ
MAO4R43M5xmiVq2sczN18DWpdf2uNpPpthlsoH9HkZiIkrqy7XBx18k4zKgf39pF0QCkkWDz2mER
duiRs5yhUupM73UX+DdMBc458NaWGR8qPBG6OJcs3VDZGeQK31ZAejmPwICCnaaf0ySzL3VROorC
w7Q09s0yqKN0dvU+9FsNP0BbEgu29yerLJ5h8x1X4JitQGXGYIPwdmytjj1RXBR96+oIbEHXztgl
ZhKEwNLPRWQ8KEWeHmzWph2ll/AgjbnHfh7moGfTOA9wpDC6EgzcBs2NdMHLME1rcZkV+sA4vkg+
qTJzzo2V+XVsI538Vis9aQQeV5LHDZTLp0Q3gxATP20Ai6OuJhutXvWu1e/ctjbOAKblR6crxrd9
3tgUFX+WIN+L2MeXOqbkbLgB1aqFbgjdFdT0p/1h0ySBMVZ5h9RgyutI2rMz7kpD8ZQD0fnGxdBX
EBiz2oQHClFIn6KxaPPvtsz/qQ4fVYebb/+fj2ZrrZ70Pofhvrn98qT12b7hR0lovMAzhBBrOIxU
d3DD/ywJ6YoYGYBYUIl5ECo3NeiPktB8gbWXjcXD9pCp/eiKfpSExguYyyS1brk+nFa69Ssl4fGC
BYVCygD0tQFSiLC2rz/SGyykXTWd1xexVWhFNNq9u9MMOZ44s/DiR3flbxbsTz4C27X4dc1v7lN8
4qfXMlpMImcc9OPeCbTLChg3TBLbjYNx+WSW2/CgrLLdprkjpbu7rgDaSexk/ugvHIdwgoqI1M6D
mlaga/DyjSY7wrLTpoOq230t24IzdwiYEjL9bfxyDEmuIvSlYnLoZh0nR9Cu1I7Cuvnnj3aM1fDJ
QBdoUlHEbAGIR9oQj1zRoEy4/KoZ1V5Q/UfGPLY7To8+tNAxhdUUuOFKXfDMhnO8vX67MjDitsTo
hbevP3p+FO4oKLDmwGu5SXeYk4Bd6/byDIzy4GP3eHvlMohcMV2nF+FPxxoDRoRGPgVBHiunkEM8
OHq3K6dsivUA1RFHvDXEZuEnFbk3aXIH0z39uGAT2qti8SKj1NzXsNLOPM76A2Q8RqgOTcLXTPn5
DUw/0YQGbLKJc6xNYQ9MU3E++0bxqRhmL0bLx+QAypp1bkHfOp2UM79/eID/2cUe7WIP9v//fhu7
vq1up8d97cO//7aLcYK/8IAgbcY79KkQTX9sYpzuLxACoHLcJgJ0tWxv3/cw/wXEL5TRNJwbNrtl
B33fwswXW0w4/3uLZdr8lH4JvXn68j2YN8NKZUc0Nxk6/fPTV0CaPZZhrbdcQA0SsVF4Y5jZPgMn
I29D2TFI7qxlZ+e46v7zW7/tV3+9FNuFafXpypFcMjjGWfnphYOgdIulVsNFY05FJN3CjSzNbE5G
0y+eeQGfvubfL4Xf+oaVMkTmhj15zWUFvXZSzXCBT0jFLijd/QxZ65kPdISDPVwGeSyQtoPDL2OX
o90kx1Ro0hmpX/gurbY+QL4bdad6C8NLnomcQYxTQkDdQQb2d8IsyF+cXTurIn5pdQuZwNgpG8gr
Xs1+OGirmYjINVqEFebqmS97i7TeCC/o/mObl5est4kmQSzLW0Mu43s47eqLzLGk8jSrYvbRB04I
/1depdAZ382TgDhCqL13nmbzZ2cs9JuBeUVsyhnO1pLoUGUTq54/Bauh/doU4+HWWJzeaBFQlCHN
40B+vNGaNCymoXRxUSpv2gekU0L3nZ/LgOU9Ol5ShALxWiB94P4fl7FMtVGKKH+8cNbsHRbd1nSV
9ao70N+P8T+vXu9v1hQcaHOjjlNE8h4+/UTjlM650yUj5Ds6bxwoGf/H0D/2xaZ3v0uLPfMTAMsx
6kracWfYT1IcxkUPfTHRUV6b022pF6d5396nGrRt5R/q4KUFpqDMK2cEEKmWKFNW7NTvfKeOp74O
1SojZV0YoBr5mS6ibnyVwJrJ9E92/r6QZ9CZqiZisB9lnr5LS3NH9EbkF9Nek7C71oORoTlx34/J
y6JdoMuIKEguihUj6OJmce8T8W5Zi3OVvwJIJmTxbAvo7IyrGlcu5e4tP92ZUvHHW8+qXvqdedJM
r4biuYRie6u+j/YGijMLaw0MZijVKAgfLxcUKI1sR2O8aLPcOPDXPR6N+r4om/u8bBeaXkz54Fnd
1n2Lz9QaDHEmZPaGRIerHJn/3knAEeoscc/boVbwksBIxPQB48S9tO+lYQxM6OHO1LIZbopRz6/L
vC3hCtivhWesscgsKzKYS0W+Mr5UnSNOS8+R50ErvUvXHvuwIVQwpkloXlul252WjLB4Us1yMJvu
Of/NI+Hgt9cHITc7NJJ47gmHweP7URam3hUTU0xn9EG+tywGdqHlbO1WJ7IbS34N1MzGDQUmLGRt
fSCyxzxtLKAhmNRuJBMX5iti59gZIEBojJbwSQA9aJxiihK2mJMZE1PGVWW9s+3yuQd61GB++wD0
drquUyVzdm1v7qNCS5syJ+PGiot6UXZUCEyD0Oa4B9GhtR99RaiRv5TnChJy2BnTe68wl2da6b85
b7ZBCNAUrd8mKnz6KyBsRQ5sltOFtinAYHwV51q5OgffSZ6zF/3bS3GgMrXBNRy139NLNXbW9+M6
TRdBP0B6sjGcr81S/5hB8nlmH3pI6z5+VRAdAXPjNcWg7uhauiH80Zm68aLqdHFV4wRFM1JbN0oK
dc7NQEuRrT7I8VBeZAaFZ28OkEW1djnxst55uUwtedWiGK9gVJnPWLQ8yDSf/nYe1Q3tNYYH+Aoe
y6JSD1Oy0Tf6i3RIzN2YuSp0XB14rNjIPJqyphgFCLQeYX1I4HLFFu5xJ06j1L4xVvfgwhc+0bRK
QcmS+lXqLGb0zxv5z/XP1lQxOMMB02UWdlSG2EmaueZidRcAv+2ruhnaXQaL68yFQ3bwlqw8LcbV
vTAsSNn/fOWfThA0W0zuGLpTLBCGTO33+J3oU92YvKxpzjFM83cU912cTv5zln0/X4XSjlKS/4hU
wbLv6VU65Biynwv7vNaHea/XOffea57z6vjp5N1G3uzVOrLTbcs+erncFGitWuR6Xi/GwWKqdjLB
8w4pYftYU9/btv8f/UZ337wWw/29YGT8v2BOvG2M/77JOEy3X+4BpLr7x53G9j1/wSU8AVSAmDno
D3aQPzqNbYgMGIJPF2wIulBWxJ+thuG+oCmFTcAsGG06Yss/ew2GyD7D481iBmrDQxvyCxO0p6sE
O4EtL5JBAgM0LkTd9HQtusyGgsWSUwwz+30ymGvYkiMac3Qh9GVe/Oje/A1iclSPf7scKlgCwTBD
/9lUiQkPTFwGWfEAThJi5uqLHeiD+pTWy3TGxoTdG0I7UtSd1Mu+ELjeNSfdYBmnerkKPXSNXM/C
3JvMj4NZQdttEu0VZsrwegtjsW/MBjw4biymFVHBRz6gWx4OMA91xh+9j1lCn5/h5ticVZVpvsnQ
RHfRTHZlHkgsTeZaP12WdR4j10moCReHsUvqLlmKM9GCzmRJZHmjssyHSR7I4uafb89RkfXt9rDj
4cnBqJWHcrT/aAlRW4zVuD1B1X9qhrp76ypQuJ2rIQI3e6Ct0J2lR15yo33iT3a6N+0KzrvGQIVZ
YpGhvFsLboE368zVaOga4Kg2fVt0NXs6KfVjhNEmRmNrsxqhCyeUMqSQE6K6VRo7o3WNL6OURbGf
QHhg8xYLLMrC6UPRuCezLpAIem7hn+s5Kjm1WNpFi0PDfvVWfpKnzArlTG2kN1aalR9QXoRrgo14
/M936iGm4q9T7OFO0bpgvoEw1QSQP+pe1nWoOgwdRoR7qx9KWRmhA9+8DrFB9CU5uEV3Qd6EdjCQ
NAljcsCq0p3ICLowc8M8b4x5fi2U7hzgoqKIHJFT6qX+Di1+eqjHudo98wtv2+3RL4xHw9aZAC2A
mx5t+lXqqa40KxGDc0PuXf3kRM7Bh3xIkJjYRL44mxaf8jCLm3wV+3oLPKjKQT7D1Xt6+DzcOE4F
Bunb4bAZQD994UXlMINyUhGvQlg7BmUWpszjc9DoT4xA9hV+vssj4B2GWHZ0+hRF3/tVWYgYJ/Jt
8jbMsY/EEqKcPUajsOYT8gTcHb8vgrI1Tc5wKDUjp8VU2aiS9rm7//M2ZwHcYClB0Ju1NaRPPzWa
z8YzWzy/0Ob1F2Zbdacoe00VZdvENslUfaNbCYLdpobuXZjr2cJg5Hwqh+alZ4qDJf212Rf89CxU
skku1TT0z3mnbWv26RLBuwYLXN9BocTU9mhNzwLO+5DoY7wq14yrIL9cjeZMMAE9m/yXYhXmt9vy
S4f2y386jp8Qv/73Ur044x69rT/NO85u69sjqtfDd3w/wT33BZYqJq8toULfj+nvXC8PegwDEIwj
CDCHZbVtUz8GHj4DDxpE1pvHC8+W/tcJ7r144I5uQ4/NJu7X0EIcXo7WDXijbhC1BMiCxwgWVk8X
tylQ5AedUexXQ8cp3FVmfuvnNnNVZdtkwXZt023vYGC8ag29RMIyNr2MSVKWS1jpqGgirF1I46rr
sYPrrRn2HE7Qy5ksZN4F/Emrhjq+KUlmi+n05FbaiZdX2BqrSS5vmyBYkzDBAslEAinL950g6m7n
GN5ZlmT1q6UqrC6CW4r3u5v6FYgZMd82R6qNJrdCENqEJtEr6W710POGeepY72qSwbaT3LYuqsRs
P/QVxy/MSpdf0LSSl37VNjD7S9wSCSacguLQO6NxPSq9Dk4yQLN3rq+hbEMtvfaIpPWpjupe2cgJ
x8Vj+qL5Vy06qRnaizHfp0YAjQ1F/vzWgC13MhtlVUf6ilaOv3K+mSR5vCe2z/yMAhEPNBq//HYy
3UGFvVmmeGqmjpnvxGTOxc5YJ/0dXG/7fTnmdX6Csjr47OV9f24jqPN2GARrXaQjqbIxBUZIsPda
N/msicBDEdO65YfAc21oGujDUfJOGQ9ntPziQ+eNGkrFTY4ZIgYYTVSwSbKEnoAEGsE40D6hFJIG
FJfEsfcpxg07RhnebauZPvaKWi4+oCjJ7rY5lR+2bpe8NLGFzUPyRAYrJg5TfEI4aFnM+U38sjrO
tPUCA6/ig4avRzS60pdxbpSAFFkrnJkJh5Z/GmytK0OtdkYb6XBg3ct+Aqmh9Z+BrPOh2I+jk3+Q
ZmJVOzeF2qPZKCjDOTEVtvZI+1GTaoFKwEWyLZ91kvaNOyLII8w5U2f2YhNjyAVw53mm53N+ens2
n0oQb95UhgHH5idFOyKUQnKzh0zb7HIeYsiLbe5FgFLl0bbyN+XvdsY/3uAhBWM7De8Tdzv2jWOa
fDXlVYoOBhzS6a81by1giSkC55xBoxHHe1j0ubzo+OO1Uejq28n/n93+iNj7kBHy7zu2yxbK7P0w
3IrHHdvDN/1o2cwXIADbuBp0imDvzY7+B7nXfGFa1CQPlY0NjffRhu++gCFBbaHj8YTpC53UjwG3
+4IOi52Z/8nEER7Urwy4f3J25BQCgAWisNB4mJAfn2730lejO5tsXJNrjW8LhNcfgUcOk13pKKNs
ZZwpUJybunfbeyRt7jVWWvNZwzz8DNHq9NEFhEYxVE7nJm5Np/+XvPPKkhxJsuxWegOoA05+ARh1
Fk6C/uBEZGSCc47Vz1XPqik3uJXZeH32dJ+sjAwnYkpEVFXkyXtzrGZPSMZn/yzxfGi//W8HkZP5
fRMC3t0snn+Cz/6fm7jr2v/5Wfz+n/s/h7h9u+1ef/7f2w6icAGNpXoB3EaUvv+97VCfUQRjkmCV
BRD073sGgFqyp1QsBdku2UOuvv/ad9wzeGrYdIGKsh4Jho/sO3V9h6ZbiSsOqQrKpWA/1pJTSRXP
SmyHsg9pZHJnlnr6pBUaUp40NqufEtp80b0qo6NRxkq40YxyaMkpIk4PInIuuIxIHTIJwaj8UQKt
3cocsV/ieUamVrA03UNu0nChUBeKKrmRSzcwpv2ww2H6BVGcCfwBjSuPpojmT8hce//NspyJzO/e
KwyOk0yQf+oCb2WJwb/JhjsmZfpinBY/pAr5k8yg8tekmNJtQuYmdh2JJyjAUuUgQeX97Ni5o9Cd
vcTflno46PA2dn8fFR9ynv8fruZAdN6s1DsHemnowvj98/er97yUv36G5Yn7iJ/+l/vI/9BxGyGJ
JmLsm5K+SLQJPLo4eWlzohEIz/rXNR00E+sOYgjngoBd3OD/5T7yP0AHwAqHVwkYHMfABxJtmDg5
+1FcZYuJX4SDC2750w3GtSCc6hC+rGgc+90wtBANTdM1JYjXstObKwaEyVC8i6wIJFowd3LUnOzj
ZowVyZxSCkpBErzEGlfHTUY/Z+PaYxN9TyNdktCIkWrTl+dkUjbLAGsKlbhpepiNIp63NDHFJNro
mwWLvUCisJ3jHoy3ZoIJbiNZnW4rTe8fEFyes80Cl84vHdYFDh2A9LtwyrsvS6tHFjdmct/+UKtz
5bWZ0n5fjKr5BK9CGN605oLoB2hr7RFiDhU8PvKjnccNcwZJo6AV6LVymBiHAHqH/pBY9fAp0VrI
PJqhmu4HsN3mxqlTR9pNKEc2Xh3oxW1ecEGnYbboM7cEGgwjiM7wPBketr9Ga6xDT6XL9yGVovhL
TN488VSa27/UHISjgJ/HDe+CYr5FjyjRIJxs9IOa0J8yj7G1uBAJDcuG+h5JyrzOaOwW/CWGV6LS
PnkGVVCBMu9pgFX04gUq80XyS0M37yM4T1q3Ho3osdKlMYWcKgu2WlHAxRVMemB7epfZC8+PNIcU
Q0rVe2lI1V9paGupl5uT/fuNE50Jd6vNaOILvDxpNeJFoPJ8E3fiN9EOIq1OteZG8rSldfbtBNuI
AxXm9rKVVYmRqpEwA9oPDCukNUBaTs3MRWB3Tt8iedEW4wFZlKd2UFS/hLXhxtagQY2hpr5RkrL3
cNvkdgrocr/8GVaH1utHIMllcAwiV8X/nn6EMKkCaGcqpIuMqL3Lpkbbx22suoseVZs+Js9y2d7q
NfFqjyDDwHFFgsrKHl1Q9BpAq+xVOS8VKDY6P+vgiioKS9ldNvWKnTjxdSKaTmOoACAyx+s+1LqK
gri1kTibuyKWdrUat9+keYBYAsg+vFO0wRuLL6H/kJLobT+VoSz/Cc4jTrcaT/JbaNsi20Mnfnio
Bz73LuD157i6NsReN3acaYEW1rFf4T62N5P03Uzwr91Uaps+RlBa0MBZNn8z6H/o4PvffmsUef3/
/EBxm59LnL095sT3//OUU+1/AJ7ldkjhFqEB0Sf4r0uipYGj5b1CDRN6Xjr//v02Mf4hks50JdIK
yxuUt+f/PeUkTfuHICalTkg0kEHoWh855tb7XxGXV+xT/Qa4RoHz1N806GcSNaS8UBtdpnlL1HXN
ru8LvTyGi5F0V9z7vTmdVmzRY4bPCY7WU3MVNB+wApGuUtJ2Nn5PWaosGWw+MaiRUHea5Y83K/H/
EDgF8oWoJp5gCF8S107t0Y6UNnMGsUctycVTB4/AC4ppV1sMXm8Db1xbAP7pHgViSHjm1r2Gx/FX
iqREyuPN4WH7sPe3W9fd3txtt76/vfP47zuf//V9z93zJ//uZntwD3zP3R3/efR9vrb3j3xtc+SP
fPf2cHjw93z1jh8+8K2ed+C3bXcuv5JfL75lW/Lzh5ftw+HAb3P5de5GfHl72Ho/+BY+guuJv+HP
/MfGdb29t8cu38tv/LR74Nff+D6/6gd/c9i4mw2/8Zt/5x4OL+5h4/Ezm83G23ieJ75tw8/z+8Qv
8275wx0j4RM9CfO7vXf8sjmKb90cD+7Gu/d8/syo97uSwXt8uu1mf+t528PdVnxQPtuOn3zyfvJb
93zr8f55v38W08REiZ/27+5yV5h99vjryxtjHYzXK7Zu/86TpiXuK49324cfh+0Lg9p4P7390Xu+
YmkF4KAucLo31i5GL1OG7IfyuPUfv/16CN0Hd/P93pPdK3Ze33MX9uC6UtTWkNRYwg5L9O3w9MQ6
e8w3S7K/ufNvPO8Ko+1rnvqSQe3UuQJafZMFg3f+jxd2C+t0eY2Ic/yGSxb0UwstRG/BEGPh8WZ7
Izb09u71//n3w48tvvHAXr37cbf9cfdQuzjO3Y8frKV7u2NjHZ52h91ut9ntbt17dtjRu9mznb/f
3r5ux1vXu9+z3ngebuF7jzeei39ujo/ezQ2777jfXxnOtdGsbnHk7IcgYb78b/4LfsOMXdvVr1J1
lyZMfIQ3F0VIY+bCwMTN9sdDuMEtcfcH4fBM2xP/d3B3/El4degywuNf+8ob3b/8/X7/1+g+Pl/b
Imsq9XebfxWAYdACSiU25cPh5WHr/bU/xO52txWTfrclxvnPdyJMsjAsxMYlBnriP/2H7Yv/cni6
87+VxLad++3m15ZfwFAedu7u5dPA9PlEkafDjn23ObLPK3dz/zNxj88ste+rrv/IhvjhuJ8390SS
re/u/c0jceh4JwLM5bV95R++NPGre2RaSpNGh+AjAfvO/UbMHVw+9/fd1n36OzIzPILojeffbPkQ
G+Lu5U+AANkVZxFff7v21jzOqEw8br8R3u+YhTsR1+6e/QffuzkciNb7H3gLwZqIzymx22xqwut2
y5xz9OzFKeB/Y3G2P/zDwwMBm33z8BS67ld20ZY14ZTYHPHCb0Tto/sayw67w8Ph6c9D6P75JH7p
r5eHH7H7sri/QvdAsCMOPTzxn3/+yW4k5u+9+2diLP9+3D9vnvd/eYT8/bP7wikyuW7o7nDVr7f3
91/vj/vN58Nx//v5kZPCe+Q48DabZ9/9ectBtH+88Z9xUXdzPN4Ss497pt5nVl+nmZH/xXRzuGKR
s2V/x7l8d+PtN/e4+us3fnnmr0VQePZvHr99YyN6v6+syGV/B8R4uiB2GJQSAq58sO0N/7B3d3c+
Rx6u73r+8e9DzruyDxCdubgPyP6dmk0Hy6IRiRjAOBnrA/6Pqwmr4vSuXbzI/SXOesIlfnFw+Uai
w/ZJnMosNAvPn574gYN7z4Vgy5/Ezx4Ou3v+vX9m0vyj9/h6sWFat+LUxKPu8dzD63VhfzzikGKr
b8UefNiKcBq5e7YQ00+03vrE4xuxjP7+2x03HX//4PMzlxdAnA7/9kkaE7nP2iqpTxP1YMBc4utv
HGJYFieUezKZtioN/txVA4K4ere5bOV0lf9pBfgj1VxA7PRcnlop0aMIbC2nF71InA182lBpFVP2
I5yW2o/JeFyRLHs/KsBYoICpIZNB5oFwai9TFstwJhsOyIZ279gep22UUUG8PKpzVmDGgZcKAjHx
Xj21AmEBJMhyAJWiHqlfZQqth64i3XrZyvu5E2QsdM3yCOF6vr42g/2Gq9pyIFNLyUBR+6WT300b
w+hdpD1hDoS/PXq5bPP0CSLWC6oV2kvAjfKOIg9/OjKn0OoqH0hb0SeuHmWpJufVpsmd3NvmleGd
MSXqAgI/p4mTcDWJapXLJVx1mMqGii7yYtlWcU92LcmzK1q5Z2aSXCrQdrBHyAyIt+TbvW5UZmFL
Rd5QvG2TQx8n5h5dsO5WLzXnYWxKa395Fs/sj7f21pLMc1eSahyw1wAyhn1dCSppkwzmxwihXlcL
0AUgCVFo4fW8msIgt5c5LkGzAbCLBi8w5BiCSVWaf2jhUF8Z1LlJBBcCaQjvclFgPp1EoOam3SYw
BqCilPr90Kj3kWkGHjR0s09WT78SoM7tD8MGb6LiZzQ9rVx50KFW7mKyqUrWw7vpJOomJtHnhjEE
y5fX65wpkl202UKBxptkdSgokmGk0PDB09jImd+pmXnfJiKNmIfNFQcTV7rTsCsoyf5tauVgw2JV
TaswKmMpH6LICnc2zI1f0G7Vb0c9rb80dv/t8ujO7ca3Jt9NZCxNYwrVvBLJuafDA72N2+6fLFv/
sbf+rBXAADA0gfSlqny6PVqnippFihrEu5z+U1pWCW0ghfYhmbe/dzz0AQ7ODHXKO9BBYAQImTpW
7cJVKwCG9BbQlGruLs/Yua1uQiNHUkqhK2b9/G0cK27impYWCXoJ6DidLD1mZh78lQNneHGIV90V
5zq7A2lcAfTEb6Qcfjp7CSIMTQwzgduRL9tlQw+vt/5LrdHxuTy0c8tEXRGgKXsd5KT4IG+OfbqH
o3A0CBnQvVjwrre2j2hFd8WhVq9fsU4kdWgnImtsioNkFXEjyY57pENhFNUaDR59DbbnJUJOuarC
HSSGGozRxi4I0nSnQT8hufUAyym90dGVKPJ+vFBcUC2mNEd7Apee0/HSdMrDcuCUUYouMx8Lijnt
gRJG3l5ZwZUi0t9DRjyPMxOeE2rKKzeb2tCmgZ5W6EhoLcuZOkCYU2kvSL/chaY0HZsWqTuYXhRy
2eC3JlSuYCTxOqVzDrAKX1NvfR9p4HOjVk4eFEwfFbTTkY8z9yNpQPmpQpJIc8fQySFu70YooEY5
hE4lbgbzqe27fLqy+u/nHMvQa1Aqdl7T+aeWZxWkU69wUkxaaXtNCVnhovXX2lvOju+NldUWm4fK
WcKaoM2zbvD7MINhCYL9XQ4LzOx8L5Ox9j/qO4yLBWbiTJgY1zkk2xoLjRtljeCY3UA7NVEh02mO
v2zlffDBCoAEwA+aQlZ8dc4WpRqk0HrVaFc45lNpz/VGA0+8Q+A6+dXFzbK9bO/cPLJlEXnCFgCh
VUQI0pIEvsGJZCYjBPdDbUs3aiCHnm3n7Z06zE7nTyG3wCvjvGZ3NU6TBte6RpfazWiKuknGsjxU
Ub/cJb3U3CCYC5dzmihXwt+5yRW3TarJXOCBRJ1uTSjvqXU2BZMbK8a3TuqnfgPlfbIbCwcuLoj+
u6+Xp1f8xtMDH9QKeqEC0MqxuL4L9lo4FkYb1tC2t4Vv1nWDsEkC+XIxffzayVWaGwzSvzJyUALO
9Ta2p/qypKOpQxw19tmGHpN+OyHf9eHLNCpdoIOpvSAKRNHm1Eoxt2WpUwZ3Jasad1qqIzCQWI9y
nRpu1shXdueZWHJiTeyiN+fVGKpmO5lEKznOApjUYrpAvEBtlvnKzhD3k9U60b9PcxK7A5H0da0T
P46zKFoquFzl9hjZUr4ri1w+lrlhbyrLHF6mUULGgAbTaPy4KyDtJvhkIAnhprsapJUikZF2nP4L
oNnnrDbUB3B3vUeHd30oG3NJ0IwMjCsjPrMzaRoSOo6gOdg3qwOCN4nZacrIVVQJelgYYLsCd01D
koxy32UnOOPrgoFB3K4BpnA8nq6iXbVzq4cVF6qoHG7Mvu4PMMEbxxhqqn0XWF2E/lV7jXT4zJKS
4iDvwEXEpjt4dfY3Ua3SF4JVrTdVFLbi2PZHNDkAddG5PyF47BZwr3vgVD+mpctlQBy6oKdUQDoc
Ga+Z3zfb1gjGoqprIkqY2LCEywXCxIp1rf3l3QpihewDUH5657iprm6NdNtozbiwZ5cYyLTb9sni
88TN9lplFVdabd85orDF1ZQXoEUu5xUe8WZEqR7r8BF0KKU5BeDyupeWH4OkZtaVrXJ2TIBRWTIy
AxApnW6VeEkqe0R5ll2Zzn5L//aNnPX5AdHx9kpsOWcKACLYU/BS9DysTHVjUJRlnmOqDtFhgBvW
rxAei0p5vnI5PDd53IVwAXqoofIWO/XN5NW5DeWdCiVgo8vxppG46yIEWG8ue9kZK+KY4Whk8gQ0
+9RKS5Mh3LMxIcxYaCwwW+gEUW+4skDnrLC12QOCPQFKpVMreJFih3Q1uUgOOB6leunXgMDAh9/k
dESQoQRgxhEjYD2nZiy0tCIpTBEtqftgS1dIi5roAMZJca7UYc4O6I0l8fU3i1OUcx0sc1K50AJ+
sa1C2xRqcI167t3Fg+GQmhSxj5hLef/UCJC0Okd0voRKs5RvUZipn3NtRGQiNHTaVEHP7S5vhhUI
9DUEARGC80pAArG62t1LnSXZWGNRDx0mEIExfyqK1AtoDs3cCAaLfYFcx2amxWFXyLX6lzRLMMcW
1TbSxvTp8sc5N8ksJCxcgh0BOMXp+EMoYek9Z9cg7QaMp5KSDemBPz9uBKwSbAUkjtg3qz1j1uNC
H6dRulPcqJCijBDz+63sVNcIGM6tJmwZ5HHohQZvKSLLmy2DHnUhazTUw6FZTF4S0fwhj9JWMYZ9
gbjcf+FxQHrZPOCe6XVcXQ8QeDEn6NMgFO2M4CYd5vpQEUH9j0+eTbJD5/7DHXKd1Lbg+NXmkGiY
tDlMRn2UbyZDi6/cHs/sg1c6AppGuA7g3Kczh9yvlDoxLDHzaEX32ejonhIb0UfTRGB/6DYnD6Xx
rrHXAhj2MkidJPZ+Cq/UXT5Pql8FKJ5fnrH3WQ5hBmyQIegDebWtIkcOotRAW6qEEi2Ib6XZ1rZK
nR3L0XBcUx7u7dF4Qrkt2NSRFYj+y6PpVNWVs+Xd3YoPAYYdun6DTAuI+tMZXWq5d7oQWbXFHFRl
001RW3yCblIebo1+HDV0Ip0sPjRwiF5L0Z5xA14C4LAEqSZXrNViSmVk0Inm0MCdJ2A7I9mc/bGK
bzUdJZ6+Rfbv457AwSM4VkTHL133p2PtVWvKF5koArMwSPxWa2CMXa55gvjYJ08BaALJAsMUSE8K
oNLVaU2+OZwai2U1oxgWYdsqD3OxWAc9cKIrW+j9DGIK/jU4ELAIU/7pgIiVptwYzGCZGoiRzSUy
sIhHRspnp9WM37TyjsEVPxdztB4dnieyjIQvmjpPTUZpbUxhjRJwVeSSrzu18aXux+VXjZqpD0+h
+osUyHRTRVq5zxu1/XHZad5vV/rbeb0IUkt6mNcc53lRy+Ew9qUrQ9GLUpT1O2usHwYShW4tZIp6
/dqN8n3IERZ5sFJJI8MqGqDeBusWxdJYVdB6LiSVB2vd93tcpbiykmJTrKZVNMRzwrE/OXtWm0ZN
OhBwJZJFTSI1i2cj7PatXuZc95sq0D/VsEDHbmpD/O1aWdZeOyPO7FkDwXOer5BsEFlXq9oslZUW
lLaRrg3qrRGms6DeUqKXsm1gVL68hmcCH2USnsm0CZND4T1wOqWaKqW0MMo4vtl+Ii6mL0rgpP6g
N4hI621kPKdazjN5QrK126oAoy0Xfa36cwQuvbryej4z89RiwWfCLkKr8/rFoGZt1yw1wjhpHeGu
Q9/9Gk3u8oU8OW42B+lda39B0in68FHGJFBCJ2sGVpM299NJoDU3M+qKnWzMOr25HbpTy84ZFEgp
Lk/3ubXl0QX+VOMpCZHyqaG8KJIA1Gnphm0ffB7mRLM2s+IEN12so1D6cWP0dPBYF3yRCHycGuvo
HQdvnaKVRVb9WCllfz8WFjqCZjm+XDZ1JvghW44Ziomoi6wrfEqgG7NVMC4rsSDv75T5s91Zww51
22yfgJ77etnemXkkPw/iGCJdxB/WkJNMl+K8n0viemnZvhRRvGyakGo6P/PxJaPLnrqlGBqZ4tXe
iM28CtsOiShn1hsI16e+Dyj5FdpBUVEE8y8P7ExMpcGOgRHlaKhbS2QlU2FmYY+cspLnCXRrUZu4
Uk3RzwvsVv3dzc0g72rOmisvp3N2STVikj4dgCSrvdJ3o5LRyY/dsSB7g6Swfq/OFBmbIo4+j6Ve
3qLhLl253J1ZRsAJXAHoFyBltyYqHiykXzspJNR1ZAiCAi+v0rr0LKs1r4SWMzsUXgNAA3RNaTKA
9FNnWLSxt6DUL92gXRZoFxd1B9emve8bVNbHIpSuJFnODY0ntSidkCvmsXhqrx6tsJ5sp6C8qZsH
FYpOPw+N8mmxPyiTJZ6HCnoZ9FUxhwxsnSzQzVpFHgGxbTmM0V1oSB0luhFtL+9Msc9XpyL3QsDf
qugifsfmIOdViqw20aROsnpTB7J9E0nRP5vB/2Pt+ey0oQ8kTMm0Oqun09ZGlN3MGR7TOjMmywOF
ns17PaGm5s9QeNdXQuS5XUF2SrxjuFToa7plWV6EHAZxi76U56FbHpFvhcKa+5QLV/c1Ka5z1sjv
CfgUKWLedaeDq4o2MbUK527mOjzS1aVt2zS0DvI0VTfLuPRXRndmyYjIZKGR5cLmmrk+tdRqnGgI
gBqmqqjJ0iQ3+OhRoOJyeW+cWTVMiKSY4J18JQx7ey+bKl2Juhg/nobBgpMD3IBvpaUdo+saNM+X
jZ2ZRSaRsiQABcT0BDvZW2NQUU1FF8IaYTqRUfh8nPoPdB4MqD4kkrhk/fXo49GRE1t0yEMwynV7
5cxLiVIJdOkFjJlx4KVS6OtqEJOlNaSNHqDCOU3KeOUkODenXKppyYTVgTyTmIY3iYmoQxYjR93b
tdrsqFJJ3GS5ho6xrl5Lrl+zJM6GN5ZoqextEEGFW/VdTNuwbHXZppjToUIgvWIpL6/fmaNGUMuR
7OZuwpmyGhic5HYWtUrhdhNKn8tsSJ8WM3Agq0fWXkLB9GjVcfD1vzBKu98r/IjX0sooMpMjTeJa
4bYjkxgDA/mcz+bnyCyarWzW2nZsI/2KzTPPMyEnRcSUedWTbz+d19ZeyhZSXehNihph9Kg4OtWU
fZ2DKPmjzLX8hwHRom9IcnNQx6sMx+/v0qIiRAjlRk3P1dr5ZR2lRi2LC7e3JuWxhyfGzaIm/CkF
dX+32FKwaYO6vZPgA7081e+jjtiueAr3aBIK6+Oo6HQn7shPugGdtg+UM0KohRP18bKV91GAVyfC
qCBehdrJ+nwdrKKPYzUiYRMgwhQuyOz6HbqBsLYEU/mj643w52WL7ydUvHNJqb3SIyELcbqcUYfg
uCyEvvMuhigYpRHjE7o0aIs3lFS2Bl2NLgIF8gDlUJBcQyycs/56i6dR2xL37FPrg1TKCPNwDZWr
Ksp8S8Ix3dEoo9FzxixWUPAKltGvJrlK9ySLlT8vj/59kNA4Q+jRoyQBl/Vr98/bIEE1gmsyQUKd
Uu3APz9ThJx3iHXb2w9bIkUq6NGFQRLspyPl7aA6S8YpifCKVfjFYo8z7NjU87fmYMzRlXD03kvh
6+MZwb2QNSWtcGquTaQ0mbqW40TN6t8cIH46JqhuI4i06bqi3EEBWX+vRqvaoeimf7k82PfOgnVS
6bbgvVVIiJ1a73rTTPsW66DGkhulMmXXSIpr5LrnrdgU+an0AC9dJRbxEBuE9sgNcZScYzLrdKpP
0uG/GIqNTitgbR4Qa0xNC85PApHGRI5L9QlAOvxPsSwP13BgZzyf5DY8lCpUnVyuV7coaqdGPhaQ
fIXQJPhOTZujo+ThAazfdLTtTrrCTHhm51ODE8UO+G14Ha3staE6l7VYIklKtE022Nk9kuPjJg8n
/dPlKTy3F0Fdyn8nLMGkn+6GPIll3lvQjlnW2B7kBHVikgm5r85jdqjaRj7W1NofjSapvtMDV11x
hTMxhmscU0rWCTD8GhcMOekA7IPLdzBBheXWZBQ/6XZmkcecrOZFVSVjcA09rl/0OJybK4N/fy/g
hkX7KsUeMuDmGi1VSkulGqRfXGUp5e8sRmy6hYozer1QAQXmmKZPoTQZ/0XAwTDYAkFwCh+j8J43
oa2De7RG0JgUmFK3nsQnPECrGH1T4Di/cnddOaLgugHNA5ELnogQ0TqZEAxRkTv6HPvy2Bq+Ymft
TimH5EoEXSf1/mkGXWGyiDj969ffjAgZ2lyONS32E2oUnZP1/hAu0qYUBAC12cr31BOLY6pJnwI0
7rY11c7HoO8+uJ3ffYxVcNMreUS/UY39uGlydzIsKG81edyVVq75qbNsUJqBsS4n4WcAZNxcdqaV
375aB9wHWgWJB/Cxq8DelHEZJ1Yf+3YY9kejNmek3fphW8bDtTLDuWV9a0r49Zv5RivOmo18iH0h
3bPptMz2VWSJrizrKvC9DggmGZaU2xwPH/H1N1akIUqNKE4iP4gbazzKIGADr51RYjpoc+LIz1bV
oTJxeRbPDA0UPTBJ+stFL/5qFrVZrxujdEJ/DKLwrpskmGLZwd5lK2eGZpHPU2mBoBfHWl+VexpF
AokEk+9Ms53f9EqmpftOyy11T6t+S/+PVRHxLxtdBRwxn7xZYY9CDhls0Vo6ogysIIpnPfbzSU4C
CsBVHy+etbSj0rjpZE2O19nRMO7Cvqbaftn4u3mlns/eBxcB0J5YuzqSm6GzdCkodM+ou3AvN8Hs
mYBer1hZRXQdGVoA4lyjWEC01NdQnz6LaV4pVcUL4zkcPBRpy4eknpwNZDxw+82c1nlRFVtNXcIr
4fyd+2HapvgMFg7pNVD+p7vVSUo5SJEX8BCzjZRPqgG5/BcYyVRJd8G3tN2VatQ5e/gFZz53OaDq
Kx+MFj1TA6mC6jPVBxcxANuH8iHzjH5p/Mtrd8YUuXu4EmFtAua/LhdUdHM1KXAaL+DVsQnqYvEn
zmVCGow/l02tbgRiAUFBUGLnH3Sf1k2OSWrWytSPgsBULm+ioKh2UrDknipZIeqq1PiDEU2kJJ+0
21EzxiuL+M4vhXlKI1zqQO6wU08XUZUchztwpMKSGtroDHWqq5sNiWlZ0rgflPKVV917rxA8UUwr
m4f74mvv75sQV4VQRCUBYU3NUn2fZsWwqeOouzKp70d1YmUtNZEi2yzVqRZ4VPQtL7RNtHAmUHdK
5DwOg2ZciTPnzAnWK4DZNFEwvtNJNApyp7Fthj5BTC5g2dSbOY6geM40NI7tQp/VYjPDfq5vL2+e
c7MJcIg0AFd/Et9rlyDVCH5fhU7JLk3IGCljlu0H4UAsEkwnHA1kdKgA4fGno8vKOYuEWoY3M5zv
jlwWPlWM6koG7v1QaH6ApUy0ZFjcxVdzmEApEI6Jk/gqdNmuYcclSsqxcvjohGFF5IgoiZKYWqem
2lIbo8qWEn8eF3kXlna3jeX22n54Hz5MQiJPXNozqbia4utvNjmp+mDWajvxpWEu3SiSOd5GJUFX
h2L95QG9O+IEook7lcbjhUah9RHXwKssy3Gc+jVtYn8saZ+/GEZYbyHOn/wWSdpjSBL1yn4/Nz6Q
ELDWkp7F/mp8zcIEhzWzmMRRTckYGHsrZIwnSRmvePI5U3gU5wvvFfIiq21hZBHy2RbbYly07qGK
ytwrB1v5rgMw/LAzic49MEhk1EVab7XP5aWO56q3UZuGa2rntNlfjWZegx68Xy/2A+UIMP/i2FzH
21ZTYA2iq9WvdGv+3JfLgtKlHt3S89reyVGV3RWL1Fyrjb13rlOrqzgRmHNJu1YQ+5oyLHu4qFET
Q5bhyl58fxehqEkGjWOT9nPqm6fb3pjmOK0lHiWS3cef8rSHMNqaBDVspd4oURLkbjwG2h7R9+BK
6u7cADnEeNmq3IEAWZ+anpa2khDF5j1kmpNv9mp6m3YoGlx2trNWSGpT3SfbS7PaqRX0sUA8wVLo
W+owbLWqTMGQKdeU695ved40BELoIkmBGOs0S2nJeaF0UeLL/RL0u3KsWnW7JE2a7+tc7borIVFs
6zdlP4aBOZpRIM/iFcVr8nRQQ1jodb3oiR8stb6Dx3B5LIw485NG5KqcfnD2l2fxjAuQ9XMEGoUb
x7u1ijpdlwZrTHzb4rbRdQo1K0sq7T23+W47gCm/Hay2/ZjGpFguQFt06cMMiPMxvafj7CRx+aqH
xA85fLZGkSyHIO5J6ZY85q81zJ+ZVKGsQ0kOx5PfpcqcQp4tJ0QMuO26sKT1jKufB/rANr0Y8ZBo
n+plnH84LJNoFGLWHHBQhNmru5xujWPb9n3uFxRDPXJLwYs5dtp+0crhj8treMYTKFzh5iSK6R9d
I6i63qIKEA25L3TIvEEZDC9bnN//jREy0eQ5aANbP4dlpQrB83W5DwB63ESFLPsFjIBXotY7dyN9
wjFG3Y+cjQC6nu6LiccbxcWk9Okrrx8z0u6+3DbjLpoV8+vlAb0LkOx36Fy5euDfOu+1U1NFUzQC
XF37SWloLwHIrOAQLzMNrn4ZNLKDyHw92pGnj1Wd/kjG3tGubBFKqCIUnvg77yegklyQBRKE7vbT
D8FzLqXhM603syGn9IBLi5ap2achW9ow9cxcb3MYR+N8yVAdsps2yVzZzmUzRYjZmYN640BgmivP
S67N0c84BYuhH8bMrqQvkVWQofgazGlSJHtLGlrpd5EnEjyjUiwHEhID6VCkyUYeQxn9l2guhlr2
u4Fyb7LrnKTRXoapcqTSM6NoFN8fLbX2vbaivPtL6eRq/Lqoi6ndN7nV5L/rVO96T+3nWNkkUhnX
6FoqXZIf+ypBE9NKzITiWDLM36ao6CiQ866TU2vL+Rf03qykw+i4VNjs5k7OBFNCokWZ/YX0jqrf
mPRRyr+dlr6nzyk/qCVuSUuUUnjMTG75QyYlfeFXTpA7N6jn8RKlcluMz8oMV3Ptll0SBH5OkRxF
qLlzms+TrjXJQ1MakrZHUD4gQchYSuN7nc29tvhaPU6WsW/qJVy0TTck5GK8TM5Qs903USuNuy4H
auWamT2olk9nShxbXu7UTu7OcxXIfhkF2oxeJ/ItCFUWphrvOlgCv9Ytz9nBz5qyku7By5bBfRej
nbGpe6WNeagMLR/VBFnyTelDmYZWbSmK5bkyKzCtTghtxGZqZfQ6esvIksdWcNDkPsS7vfPVCGar
/VH1TRb1Hkmmon9uy4SkqzsUSdZEPGUDR0EaQ+2mJzOeupRXRLj0NfXKRJb0xM3Upl++mpOVhZ9j
wx5qaQt7wDhkB6TN++jRivpqGFxaZmz9cRytEg3ALgvHOfFEVZY7djybU/m1gWlb5t1VVA5cwLM2
InEUD8YiPdqtFmZ/6JzYaujlkmSHQuymSVSbir9s9M+lGcnGnyoq52FKUrqtI9mLwsFKIi+2h0Zp
vbmvy6bzQ6ccQ8zjyM5LEsw5mPW+Mu1lN4dGUXy3DZRcUxe8RDRztmS9Nf4gVg6q7Ha9ni6f6t4G
BrmTWmduNVdNisYIvTTstL5BgQyh3z/bplANtnJgtrQtIBOlyN9sfV5a+tX1aWkGL0ykev5eRcjz
Hke10pfPetH04bPmBF3xQmfrlPmGE0ijR1vEYrm23AWFP5TxLN/l0DnR7E8yfvmSSaBHOr/sTYw3
Y23dznNi6l+6xO6XrR2URCAP2B3sy34blEoo7eFepvLqFrU+z98LPcdRt7k8Q9GA6Je8ABEpEqlo
5ButUfPK8WB17rJxV0SSYWWeHNmkAVEQSakF3PQSXZyOpyDjtfw2IpRBbT+IWlBArlLOcqlvgQgV
Nt1yirTMipvISzF+B2EpJaFLR3lQ3KpqKIFSheMHWLI7l3aY/jTqZqpizwrlRX4SavUtgiPjHDiJ
u3RAZHqXAGv0f+TJnESRK6mh0/SewEO07dFS0Ebp7tMStebm0HRZVPW7ZqItuPUGHgWW6VdoCBu3
6BqYyLPEdhwV0aEjWidgpBWnq1wN/hrDU2G8rlIv7kfEcQ+LlhO+PgeZMff9U5Giv+78H47Ooztu
XQnCvwjnMIBpS3JmFK1gWZa84ZF8ZQYwgBEgf/379HZ3cWVphmCju6q66jTjZWvcX1OBW3NEd0co
d/PNSYro3i6HtbcxoqHZO+nykCY1yb66p3nesQTKE2Ga6bFrxn28GvHyqBsUhcugmhQPeZP8F3ce
nMd5afbw36JrE92SwDM7f6Lam4eXLmIbH9UfYiWEhyyRDv95PjU5xWjaHzJj6227dUJcC192BuT1
1VmGqb20bRl6t3OMF1VG+XI+o6XD3KgmLe96Ko72YoLCxSACw2si3kpT3oeFVz0kbB6cvTZRD/Bq
Gr6ni5I5eInroFMn4KbJeimk91A9hHozLO5qf5TizfPBvv/ymWr/bQmbGVhgFSK58GdBObiVWvcM
HULrX5BbO+3tjO9zkIeGNj1ThPCNb/7qxcIhvaUb9Z0IVNI+e6puxzusn4PicZS13e+od/rtkO5e
vZZ9MhZ/o6OOu6dGiTh6WkbnSN7QAo3DeR5EHeWVq7f9Qq9KHPpme0Sjp1F0xdeQzGQxI1utu7Mt
a5t8cmQHzlzhInd5mkKv7/9LCtmELBVOfA+n4dgm/6uWG+h0KoYJi/CUM+LYp8DvoKcwBF/Cn/1+
jMdNJRrJWr+0RateizJenP5Kmjmco7MTTKV1ryyDQmGzw8TN9G+Ld+N8bUqOvUmrhdwCkc2LkN6n
N1m7+mzP9zYk8/hwtrnFx3koS5smSVUH7GoM1bcqdar88TuQcO/H/itaO8fB3DweZzZlq9Jbko9R
No5+jWrZ1VxKAwe9SlGGkd+TYUnuByhT3LUjK7UqiWC7EI/Xsn8O7zHe1yIwPqGGFXZB8WCp50gP
5vW9Qxc6pexQ1Sul0VVuptCBoLF0BwGRZEl4gONWtYxfbQlx+loY0f1X9rqJQStxRgcN1u6rK0DM
Mp+z6GfRWE7d33k94mcEXtzYSedU9ikkdOGq5P0q7lTlVyRlr9X4FrsQv+nsb+p9RtTz3O5D819Y
B0t3pQfrP2ljwieWTsvl/9fCexm7k2XPcQ5vejNW6086hRhIugqS7jIeGFtcMDMplpMTFdJm/pBM
wdUxO8hakPt2r4Mb8bD2Q1xP0+64Odho5aSVxu0gQ4iHFUEwtm1zboiFvGO62btUd+3xUQvu72u9
eKM86Wo2SLCXpTtNo6vOYby78iydvrwwfOAYonelHURtxVjluusHJ9sQjecT7MV6MVxv7z5azBYr
e+4Y7OQ3Hkq9t7gCbahal2yfzKqu53qL9lRuMdoxnOKSEvcga4hk2sVsb0osL/a0afroSnXTYrGr
MbGbO4JrKHW/f1W2Dp5C8+Guhcwm4h5F7lvPuojsyuqZcuf9nv3vaC1vT+ZfsonKX0Fpi38VzM6T
O2F9wjcihHOu6gEeyYkmEifZC09MmsQzzSqmMTq800Vn1dMwHP188eTc6Gs7sKNzXv3Fs78UW+Zj
LsdI1GkTzAYaaOBohnPSyVOxx86QNfzMw/dzAAnf1bBlS1F4XkaPMkS5POhF0CXuHZdIE3WEnhH8
+ZGYoLsl1++wOcrmms/g2MW/kH8zslF+1M2fgUdTZ7Vpxdln6zvgr+2RFAWB7pH9kUyaMex0BP21
/CcwLD14qeKe9IPGLV8n1RCFLMvCeGRgVgg+8URPhixxW/2g2jCuzpHX4GeTzGu4nP1hdqD0E8K/
iCOYCUmvNpS9qQjcSvLqd05wOtZOP5to7oKfnSobNzOhaJa0s5EmzrMarb0PolKzZl36SZn1pYnc
fOB56h/j4XhXQ9l0wfXgt7bgh4Sku4xW90h9NoO2dIkWitl81LI9990mHjykVcOnO6g9FTE1Mx1D
u5Z5VY78s76KEnXaEtI0r8OoDkqU4n10SzJQJC9xSw2ndU969aUO35qvENOVt45YNvXQVDVB0f2c
JNN5OUqHz0LGXEa3JHHjNsg9bgo7Ba9esM/xTV+wB5BV/lY+HwTFOalGeX9rt4LmcjOGJm87dOLl
RMyUNsN0imTTuLL14z563p9ZJtVd3Q6dTBfHLxeKYdLUWV9sFEZzuPLX5Dn7HzGoIknFJmv32VsX
7AoCJA7dm5rwuq9zNS9r/4PXcj8wWrTcfCExpeKRdI7o5SC5TefO4NW3gxusCQkPE//frAZV5mVZ
xf4VjyrYziSzmZmj2ifPG+smzamw9VKkJRx1dVUbUjbOCqmOSjfWmKJzsRTAwYcouiqtBuu+SSO+
BVFscxK3yhE5Jf6GGrSwVXE5vM3Bgygoy+4i6Kf176rxTarjSJHDUa7ULpiNSHWpYUWyu5rYd30E
e/PaHP5oc6/HaHHZEBPMLLxfYS22C+bmtrnqZTzpW3oVpjbFY2muABn4d5xmDeZ8tpJVeBZYqt/Q
+t2X5x7lf5UezH9Yv1QfplTtXR+gzSNEQOjHo1nVCym8rc0dDtTb6vfOfHGU379MSjjUzM49/HNk
w5amwCHkPQ9oKPxL6BIAdO233fwCzx6UR8a83y3ZsfT+88SO3X5iA0nnVdGE3AWCWytDxos3VtHK
uKYZ7BlQt9YPH2HlMaYgf7ZKzmj0neksoimyv5o+idX1IhXt8LI50eloN+6hdK57fzlpvOrqNBSi
em9KNudTRGtO99Ksu5nzrRsL/0IpHu4RURSs+PpHyNoNmbipPBp8AhBSJP+cybP/nEUk/2YZMNlu
TTHu2eqsAaRlPHOfIbBra+aQzjsVAeM5updvs0jrduOHMYZNl5K0QpXOyeH/hSxhBloSlxDfRUy/
4iIaPrt+F/6Nz3b6hSCkuM6As6cRHw5Q4DObK0pnTVCgPamq0X3dhmLjdRmO8k/Ya/MjPGTxkSy7
eFp9b31KCNlTF03Hg3xyCdgqjjpIp1PdNOPZyG6uT4lriTyv1nq/N2NrSU6Wxn5G2JGqNBD78rfx
8UjA5aX3w7ywXnRpnWlzAG7K42N25MaqvI57e7Wp2f80Rq4ROz378KEpHscpWuPm3ms855+3dubH
JjbNURrn8GMr24ZIZhwyWGls55s1LGmRAsgUAn3R+GxXLSLcPR9N3f2zoyM++9k2HvVt33+SyYgl
yzwcbfXQ1KOENu22/stt52nPzJ4oddqFbFuUm+16K0jnmBgQ9vFfGcriz+7r8mnlCn8M22p5r5Yg
JhCZb+1vNC7Tre1Gl16/55mn+K9YN2uVoA9s2+p7bVfOyBYcubfkEFTV+iOZGMNTErEIlqaf/R4T
4qB+dL3O9mft1AGIvIub0Xmb921Nm7EOogvMpfseLioI8SaZxYOcAl53j7XLCKCKGT63rLUTUBNZ
QiIblAQxbJPYk5PxLSscytrh5oDzlWfjMdifvHGB9lzkslyihu86TZZuCbNh9dYyXeeIQ1ZsUj6Q
i129orxoX4y3ggMx+K1z6utkdNICB4Yw7cLYPqu2DL62IWnvzVzP5Y2thC9PSUwTc55sRy6oWr8Z
Fadwy2t3jNrlbG2SvHCnD3W+BXV/27DhvVxPQxv+GTZf3NtGHMHZjavqd0nDut5E5ZQ8V0mxW3Yf
FTsGs28D8k2qcTzFro3U1Ui0TpOVUsv/4tG3iID6or2Vx3S8SrPqJZuCOeyxO9qFSXeezKWDijTn
bauOt6K0u72jWgTdOfGUd+pkvJhsRDJBO6tLhruCD8+3syf7G0O3/xIov/ypJhZ903oBXUpLQQ+Q
e2p3/rV1092y7vddwkGvwvO01TrK2KJZHqNl3zDuxduBL+AwYXawlvWAp5tv4XyOsE+3WITjqaRt
DzLRSuc62AwfM2EJAh/IzkRRyvss/8LwFb8cLeffEjn9H2iC/bZs18ZmS9Umv2OzDf+BBLaP06q7
zyY4/OuBjzllsOSMvxaWCLcMNP/o4ExSXPv93Mb83nXnRIliMafC8TcvdWUx8s1SM8BBvGB+bjH3
YNj3UEVQPaPxcWNKNSkmvo17q3cR/Nn2ObgnDHz6aGslf/sRFFo6y3b5JPY0UqltwT+zuRvCjrLX
tGR8rnP8AcNMk7xWSXlHlpKd0p0v8Z4gD6dmtcqud3otaVIcd3XzvYjagbWuUYTpztzxLpBmvcd1
KPm7Pc1KCMKN4SJ1U6h03ybLCMRaKcP/UQ/jpeiEuS/i71CQECp2ScfKi0pirIZ4PdE17X0m56N5
Q6ZfPHpraLa0Yz46sq787tpGuQ1XfYgfYbrpMBqykqiw/Sae9unD23b5Eh6JpHaLo38idjL+HZS+
u18nqlQvemmGvwsS63vsI4b9XId1YtMBF4w3xwKkph43MMv/9eg+t1vPFVBU2GZSYsPoyfZO9Hv1
NaMcKmL5Wm0bV4cZdrZ+wknZ9mZxGv+2nRmS6X39Yc393hVvdTxgS8fMUDCQxhIjp5mu5a47yMRM
tWzHLeUVDz+FMG15qkaD8VHDRJy1pVIPvc88AQ4Ep3xpx6K5mw6MEi6FSNzreFbRV9nJ/gb9Ol1M
u9FiuEtsX0CWozFHhlyYzMYirvI40AjoWwAxrDLZm7+vIZv+mnZJwvOyDN45CDc6+n5pDjJip2l+
d0aTPIaI+9Da91iSpCro2ilL8H68hcocghTirf5ZdmrRmV56r8WQdaP3ijGN8tPFL7ufayIik3VG
+0e2SNfeybjcE67CpX6OceGN0k4vdXT249U984z1QefGqnPnzeIdcRHr7iy9e3MetMF817IdZ64U
LNFLJIhOu8E1ksuxoq2uUmqRuEoqx24Xp9RRlE9BzJZ6UFJkJGDZTeG2x8O8tGNyOmylbvd+nwIG
MALPCBPc54fahNxqfVRCYxJ91l/VEUTR6UB5+BYU+vgYE+uMOc9Q3a2kdbl5YsjpSltVdL8XofRn
0pHemYV0KH8hGfb7JjJLlTMz9z8Wu4v20cGKYSmfEw0InNvBX0jlIY1xenf9vaPtqFe5/pCFV4Z5
3Mfj/qkO4cxEKi+8BSJeeAoOrTqT4ewr//ItAGDFuZ6Sv2FQT/1pnObDvJtidX/GEIdX++ZUvDjH
tr4NnUn+duvQVufY7ftXjNPl73UQzZQZX3TvTs2tmzpM3L8O0SSYLoXJcHankFOahKtpT2JeE+Km
1kLXVxNY95x6vXSPu7JN6FkOxuKfoZyBF13r4QzgA2C3ea1VbFOsSgd7iuNmIGgt8bufymKcgHX6
0YvUTpV9X2RDG+pFbh+dupY/Jh+2kV9t4zGac+fY7T3N88gsu7f7mHUgevWJ7fyuA1PT48d3yFZc
/m2Pb0hhd8bxKW5EHJ887HpoNsy4m+yogx5kKloXJxO7PQYuFT3pbIDT/uftkYPtL8+h9q6CxOg/
Y7HiclpE6+hnYMyMNXvkf8fYiXDQN7P0RItFp++DDmGsB0o86arL+uMIHtfGqLvNEabP7WIYhcoD
2V5W2QkT+WpatDl7Hj0GCpgSGXCnu0lB0Nj+uZlWz+F/34Yfrt/Qt+3N4XTEiH8n2YV9HT51LaqB
1O6rBnFTXfQDSzo/Shcdrv+xEG/XFDDE0XnIY9Z5N4kKwEon5eO2Y4yTApQo57Kh2jV5YHHnzIIu
iSeOjifv26KYnyFViLxb9qF3v8t3+1FbuVKm8W/jx2u66VQU7vbiHTJ5IFNtsRfk+s3j3JckyQV4
RDwtCeaN+HkvOL73ofGgq9xqpRNwZs8VZ6LRB/vaVU2JxqMpNzcbhr4+7pVUjGoB12CXxssaWJL9
BMadoj1Me1tPsXs1ab1sqYb/f6k4VQvKmjauwCokYdtmqHmharQyZWqRezGIhkF5WUs/PnKMiTVU
ZtEQWh1jOl5k4VrYD9m3i3OpmFKvwVT9hyEy4b/KT+RK3SqXPZs5QFEatO3hnNVRqiOfCm97MYHo
ROq69T7jjSHbCBKmjjpC5jSC7x1vLBsjuvAPA8yLHlb9MPinBRk8rRnp9k18D0k0/SqQyDkQ/kAh
eNmaA9TPXSACajMepPQVM/pRt+Zual3ZfpKSeABKykS9FDD0+tRFItkzwXzwSMo4nRPbRVOVOs58
gDPvrboufI+93sVCy6QBzgx9HtG5TtkKx9fxJI+BAcDKYMqCRsufyeQyV7ssXT5D+RB1Tp+90git
q0oXFcNJ7dGiH9ealjfHj1tddyRYVulWim3MN1Ntn16xOy39ntF3jepa99pbCvEyHdJ/Qvt7dGmw
FAkIq9NP06mD7bs/hgAArCqD5df/SYY02RL95a2TfRB9sbyKYhjbUzKNzVfgK65Tvdnj0+xievD3
vvoaByw8GA4Iodd7H1KCisF73VqJX+8G+nQVeYP3t1gpeXxUzhi86LHmq+2nP+S+A8wfx4bj1hpX
LSvJWLng19YEJ+45+QCDNj8zqh4688tgf0MkLf70MBNcZEll57RdXdHc41YKn1Qu4/ZT73G1o/c/
iD3QXjR9TQ6eLXTr4ZfAxNHJGEbjH55nGpDeyc6/hO3orKtlde7b5rvS2KoqnnquzyUzi7vdQo6w
fYuQORLkyM9ueG+DQ4ZQM137ZF3CHIFj9v7BsyLE1nDjvoujjWI1kYL9PMZ9M97OReRZCKZuC/Iy
aoEpsdCOvat1lFhlBTisBPni9vs/vqHvYkWrqTINnPrqmgqwVOGPZ9KAlMbfJdYkwRWXoAuu3RUQ
4d7RDU/q22ngnPTefkfZ83vGD9r7NIzF8K8QnZRZb6uRUXjzh+fGJrPJ4Mvr+ZzIHtMXz9bu00QL
4mQhKp/Hmfaf6FEeCuQT6yMrm/HWmWiyS4v7e9HpLVXUOtaTtjraryUbgV9x0DQy7dxVdhmHZH/b
1ka8lG4z1VDBZJD3qgCt3QiSU+lqN/0YYk36d+LmeQBpdh/x6x28xxEtfAFk1ymiN74ZYtv07vS7
APlzLo2/r4+d487dbREux5GOvF7hmWVE+L9GfBsef3sNn7p5ppf34zqpUfPMos6Q2FafvQKbZYly
YqAVk1LQRFpVjx7bsOtpWrbpVBYzFL9Fysf3u3s0FVPrhE/KVWrkqy7pFQbUoJ+Ogpg+9TOlOCM6
lhMbD070byEC+lnu6zbf6jjkytnZuXGzaAvsBzh4JLMZEfIlxPa2uq4l8vjvaw4/TK0Hn/aPVMqW
trz0CuIyo+OtsZv7vqs2dtPNU+KWpffhK4wMwDMmz5itNlDAv0lo3SKEBB0cflBG43U3C/7lbtpG
WloZtUE2qjj4B+8RwHagIvgmizt2rno5M2ZhGu/8BTsBFu8palumoA+9u33qnF+tkKN3EuQV1pmp
YfnBkQvI+KgC/83xkhuelfH3T4uS650PREILw0bbnyK2Q8JMjtu8XAze6TcAPo5JB47QT7qlvs1L
vxBONpAM6192d/HfHTJ3X1GpVn9WsNl3rDzd6gJP3b2OTR18TcdQ2ZSmxwHzh5v71MMo720Sj2Y6
BVvi/kU4ro/UKxpMAFChSHXtqNb87onuCm68qi+mfEENwkFmsfMf76MdQQ9HeOJ6a3daPJQ34ykk
Elef5qmWtzNuE9BNtpdfhd+BBLhDXOTVZEJzjuoDNWG9Bo5gYhjEXN6XQdPxmWEGRGY5r/t5WFe/
zTqe3U3vDg5cMguZX0qb5Un3B02tKOYiyHbgav8U9IFtMu20vnN7FO1UpBgTBe/CszBCfRl7y7lh
gH2OlHB1lgRC7Nf1VHkvyGFxBnDcit4gGvBwGRYXdKb87gPSsij0Q9v7uqW4m/6nmKDHuKUbbIEP
V0dPzhxu5ZlE8u5PpOmOsroHrE5bUQbcZ16rX5bRBv+xcwE+06t1iNJpYR9HvkmcDN17f9+9405N
shaprwrQpq0Moge0ulrlMffwkVdLPFKURLCyXrfhDnEuCW9pL0U7Rs2tR/kAea7GxT2RU1m/NKrc
gXsCI+rTgC5JAud5wMp6CY/M21fUw6461Ct7XSEB6fhZkB1MfkQe9t6xpFyRcBwrN83XjIGuzGF8
3JvQdIXCwzIJb0IVCwugb+zPiq/yVR8HS8a2SeohE4ral22VV2E33A+jPgMJlY9z9e3P0ZrQfRVO
tf5m34PXr18LBCh7p+2cVzKeZVYKjRSDGGPvem54/z7QCVAgZdRDdHk+xVbRZvFy9t6kU7cGYsDc
BLEUvokzQ2wdjgu5QJ3rX9oF3zdug6g4ScsQkUocU8/9tojmLthNEaaxdWydlhvORFnbA6hexXsY
fOlgrH73lJSKLyFarweXliiP0UDJ50O1690unaG+ozsL74x2ov4SbD05t0HQIaqhcwCtcd3NnfJu
8wQAzFFyeKogGN63feWDjH5dPnUMXb8tMwErPmLA4OCIdfFLxaXe2aY8ImRAXB3NCap3utWaNuXc
gamrrNX7tLI+608/3NUMf0UrgvrWemFwxfb1+jfc2uDkeNU6/gC6h/NaWIrcKUpj+C/Zuvq/HW71
qwV9fZU6RDpRaBx9Ml+VdG/LSGue15uWDwtyDxRicLD4KG27hXLYpMp2DwtyTDfN9BE1A0VwrUDL
uUmWaMoaVc88CkNCcrrEupdpX83yNUF69FG1rn11xihe087r7UePQbSbN9UmnugnDhQqI398FHe/
pFynV2UHJ0mp1W7DDhS6E5RjcqJp2UtdY3kU9gez2zEvaY0BDFAD7vHAXDqa4tRdrfwI3EX+8p1o
fZKCATWd423+6zllTz/CEKTzAlrzuuMD0tIVq39b05KGWVtv84BmBc9qzD59jGk3jciCV7/TF+7C
6jOSJliwlt4PH5+nsQ5ziRKmzgu+QDdDlhvxrhacg6z2/BrZMp5h8OcawVb6XZNZWuEBy3QiUuqu
j4E7YeSUfsVgqv1P2W0aUOEf7UPf0nme9q3U0FrQu12eNJu0Z9tAa4827MZsj5TkkxVsiZ6OggsG
bjy2f7Ry1AcDAXvcdSeOF8/dHbZWxGheZLk3z96+uYBGroGF4/oYdIZeA2a6jZfhYVuK8UcnPf/X
1DPpPwE7+TIbUV792dmsey+Hvfs5h4oWGwV4gyasLvzXKtgHNvD32v8hoLmrq6Evx49qG74ViMwg
KjXYuC2X1emVSLc14b4Q+9pAJ0EmvoQhopamwuYyNWO/fG0sXPwJGUFL+g2f99OnSaCbgONKTkNo
6iUb56P85S4uYiINo/OdqFFBVwSD4XuuO6yn03X13CfrG/vUEUymgS5l84GijiFkX7b/LMriLq3m
71M8z7Ierg6t+rcBQpgDnbS2zgTAgJPCHVRJCugEFHWEqrqvFt1H2SS9iXvY8EPnsZJrRbRHBTje
OmJvr76T7NmiKO3yVM4FEovmW2ifSmmqHT3aKt6YzdsHPwDq5ptvxIOelvKRdRrMcwu3Jy/eXcCA
p2+JEi9cEGAQqYY1ziNAtVdARf3ulMYLTpHTgstuU+3+QDPZhxl7JQBXzGshrHTjRntGnUW8QevV
P+0r8TC5GMnjpnOHSs55BdjyKFHsvYnK1zb3q925MgL6nRpe2o9YB8VLQBfD9xSK9dP1D1h+HDxr
ImbcYGdQF6Z6dYs6KG6wZDUP/YhjzJlXgcKGNI+7cgjIQYaB3caSzt2fwJs6HXJV7MN0JyS1JY2W
clH50srxSEW4Fw/sW2zPmxcvn5tc5HTl4hly27dQ8XRuQwEtKYMPcDxD+Yum8mrw2bAHi62Hi2NG
lD1WCn3LR52RNkReVWU7K1dfNeeH34B/+3l2uvCfllUbnsS09R/f5YEpDc4DH286ieuosB22hvCl
72NsXPYdKr/suaFEDDwDRvGjnVguQB4TFj+OqCXN7wCIQ4tQHcOWJ8VQaloiWd8cQQ+CrQt06gAY
qD/Oo9jVD5UMXJ7d2BmP4zP5NyqAc8LzxhlaZqhQPTuLbf6a4Yj+VOjBEWRWvvN7PkaGoqDFdUfa
CrVN6TnsGJarU9CWh5v/m1PY3CHF/2uLuR0zv9d0e1FNfx4dsYcjZN86V42n0TPZA5KTgt2M1amJ
adnTTTCJpg10HWKjxHjXiHKq+ITTHblMYS/8jx4xHNXK5xpu+s25quaRVwLgP3mcPe0/ahDoPi+M
b95Hj1uTwyfNp9cTNZQ2qglvtxntV9onQ/1qdugyMCkT3LODbTjhiCur04qwb8IbSkum+UjBYoST
69zw4Ca0GsqKF5XYEiHbtwBxCEgbumzjVlNwi/59Yon0zfjz8KN3autfNa12zr2wi7xQXEeVRcuw
VBLVBJAgUUDgCe12o3r4T/ebSURTF6cRG6XblU2CDr6hq8OZCuQB9hKSwqIDPvnQ25uveJ94CMWE
jmkJQoiPLb5XpibNbPaBx+9ZKgM96K0KI3JlJvS5wBKgFdwb1XLadNT6Z1KCgLSb1Z/ehsYzX6bn
DsKRC8Y5b5Z9/BklrmjvEPrWtw3Vossi8z1VwTHzRyCXqcs0ovd6w4dU3LK1CI0dHab5kJU0X3B8
/NZJzSrJwa3a+GGSHYAw6YYH8wD+t7CufRxMv9mD08FtFQz1L0QHy0LDtekVyUwt0IxYVllUNmkU
WFclkNp8xzrtfL8hNF+zGLjruCIdUdfVA1yr9V5QWByfNF4bengbyWJ+XUrFKshpwoIruhZQ+R+4
fJs3W/p2vcDJx0OeMBWjsVgF7pDM14DbZXSI9wRLNGy74jD5Ua0qqVCDVTHN9TD8nKHxEVY5tfMp
kEf0+VGroDghDkmQRjGadrmc0QjBdH+/AHLdMSv0+ngbs5g7JaTDjlCawfQlL8swxk/H6hsHsvLg
Y7KhPF5Q2pr7Y5sP4LeDypBDjKzPJaLpFX7IVSOYZqxea+wR/HwdhgnXH1SANJmq28GK54CSM7mK
oT9GGOIiGVuWBV2KqBQUg+DYwN9i46j0ERVXI9hyjUkRDW42OB6UIRRcH56xHdN4M2GlFp9B7hV3
k+9BzUlk5HjGTQfjcj9tHqSVL8qfNI9mO1U4qN5gJuOCsDi9EAzHM8fXWAdXhbHp9iJVO+UdHhHA
5xpXcIZpBCcR2q6jcT8C5Sn2h3tsNHFb3ZTNO3+T/1VHTw0UNUk0qfA7MNqkQQOcrhTr56kd218I
E319Yqq3r1tZddW1oPGG26i1/xSVHg5b1tWcyCXsFxfW0HXvDc3Nx9hs8U/sghPERyQVFac2OVjp
PHxv+THFtfenGrwoyJvGOtdHUA76YUqG6cnsfeCg3YhRsA/frX1X+GrKpLOiCqMjF2xe9+H8u69a
5twGW1CKPCLOIgcZl0+UAzgkdsyQ5Pp9KwTiN7E+UqaOLfMbhcZRNzgamfH/94Bcki0dnGG5pzTC
E6MjKt7YxGivdpxVbY7gAXoQmc/4vrMfN+cjgrfxhswU519p+9i/OP/j7LyW47a2df0qLt9jHeRw
aq91AaADKWaRtKQbFCVRyDnj6c8HyntvNrqrceiyy1UqWpyYecwx/iCQ43NIE0hcJaIejS6Hi2Bu
pF7h+YnwePMz9eW6J6CO/Wc0drv7Mag6bphC91/KZhx/+QYwu21cWfF3i0u62uhsLCoRZWSWSNBE
BrjQkZDTYcVT7FYDgX0Di4HAj6d3/IMcffaSF0bY2xLS8M9UccnR9HUzXud5b72g/QKah4qxVlIF
mCIgy4pg/kyidPoe8raiV1ICpq1NjU51ojDSmrmcp3WOGBrJtxBtV0x7pAm6vUqmjqpnOHM66s4C
LJrlUwr4RBSZfJ+y3WXdj3Jji4bca+wDVQhAGUV+tTELC9g1dwt2SqavTr5DQba8wXVMHF1D1MUr
zc8wGwilPsl3xI/xX2XOqUwQB/SolQuOfgCP6Q/gptEdvNYGnGEop8IGRLh313A+BQ5hvsQzLczb
zzJY8aeC2s2jplNHULkdr9I8UR6iRFGz+zLqW6R2rLAb97LZDZ/roK6RQZ0qBRmgImm83Zgr0UNb
KDWZp36EtDKKE9lGYhdEUyfZjM0NryRB34RqznNxqEu9cuWGXbPxm3DgfLT6KrvI1EFuoeP2qmmR
W9U4HzSl4ccBdJ4fRTgVgoPWWo6iQSSN0XczBzixQyKj86473jgAunCpfxjAzb2qPA2YamkWc8l8
cu2eGgAnG0HAAG9oxOR7Xw3eo0ek/xNRqDnNOg69ykFADLiBiqN8hQ8C0iOFHvS1DAcu8qqRrF2Z
9DFVVhhC6X4A3/nAW6XA1DiSa+DzGuSgXppKyakTmIh2LMtJAsKEJInredBkiCMN447cNNGmBivg
U1QBv3ND7CVNigct1xPgGuVZHsvw+2CC7HWSxCDKhf1XlU4pmt5dFqngjIj8CXIpuwbxNldS/bOQ
ygB5WkRD7mpBaianNL22t6G/gWYqDDF/jI1w/Ga2uvRZp6AlbiRvEgU3sCyKE/hC+aETVymhaSIo
2b1kNuYDzo351544S9hOSND+aqVw+N4F1J7IuETqTT0J8QMqHQxUz4J4Kai0Dzw++/KigoHVbSQE
4BuHDxMf1ckq9oMQeaBjyKT+rOPQ/zoWfvQtbUblKeUF/LMthzSkNsuis2UlFUbbB6RNZklD0MKu
AcX/lSSUaqQ49Ujopt1Edd4wix3A+1J2FCB3OdchRTliZpD6dqsgn7bxq8a4aSJNGDjBE0kjJRhF
X6oiDh8tL7buqCaSiOk9bxLmvNeQ26YuwHgZQpVXwMiB90IswQtEBnxpNzkcCBu+lfddD8hgbGur
jFR3BCJhAf9qxkt10lMkMMT54onEMgk3aheQrU0AeigbKTWN2/k5qnHWtNNFndd+5XhtR8oPWSf5
qu4m9cmPOdxsdC9DTIl4rWzNqiDKQdO5+tXDA7wKy7SR3a4SKaOHJmQDGyWjoXO0pvQTu5tG4Qu8
RKZ+GFFKN8NJelQGAwWXEjimzPwRuWGsk8vwceLMum9ib9Js3vABsYQnSewTURae+lCZnrywayVw
4nP6GY249kWNaqV0pp70jDNhTOHNcoMjdThSSXcpsyqAquW1bY+KIV3DIqtuTMsHh2xIKQG/rxoN
/lFW0Q9cAFTt5XqkAjwNce9twY+q/j6RauteyALENSyLQv4npespclAlr12P26CGeUEIcCFHqiXY
dYO9cpNVAk/Uhmr8hjdsFsFOjPL8Xh4l0AJAyWq4NR7LiZpJ127KIRgLtxIHSXXMCWa0M4ht+9Ip
vdBv+raSoq0VWDFbLbB0AjBwqROoOt+PXIlMYfhz8MnXbNpJkDonzeHFE6+NMUgMq5TDS2TJrPS6
70LzTgvjpHSVbkpgb+VA725hAlHrbqEvMBilkv6U4kyqt2MweYM7DmSytn5AvOxKjGLlTpzthBwR
xSsGNikEiWSR7D2EpUGIUeKIIYD/7IhNRrbwa5INeKyH0EEe8mZE+KXEHeAan4TmC1BaldpkXuvX
pUY52lGmsQBxbBYREo2qJwHI5UCzBeorN5IngYQZSLAC0OtBa7sJtKKfuVeMT3kiRbcqYHVxxhGS
UiZJa/A+zYtfptfxJiTdSwqRpCKBWKRRx2mMRPxGINg3Di+XjMi0q8xbqVBKaeep5vTNF3rxGuZp
J36CY6b87DVJmXM2CahNLIb8C/LFwUTZVMxu4RwoEtB+pQ2ovuN74IANYkcZQyTeB3ghxE6uikxY
J4raY1tXVJvLVqfqG4u1dTEKftPveub788TFPuxVkhwXEUmV+0bpSC0hfdZegZPg8swBpdwQNHCL
JGKdd/ZUk9vYmWFZkdeSIRl8JlWZEJnknQyMKovNez3NwchyC/m3ZQLA2O4Y5b8Arne38/sPhI6Y
QBMThLy+gz7p/YgLEstOpww8PNTBTECP4LTy1QpGNrNfBKMBbCshi5FG6O1uEMlTfyTk4BCMlYvg
MVCzhgexaJVfkR/SE3JvWfLDl8oKcIQXk2mC5J0UQNWz4lHKAQZw0gLLUDWkkO2wxqfcZReP36xR
nzrCewWISE8GVwOcQzQJfFpNHtQQioNDcUr/rpmVcc/VVCvb3PMpf7N0q43Y+BWRf1UohTOfzuNW
jsj5bKKhIbutmRN4ycBMb2do6ugGQzlcE9Bktb73KXSPm0CVzBLFuVK4rjsu032c58qFSapEtk10
53nZ50Mh3dZwBH9Wnjjd6qGZNHYP3qLdNxNpuTsoaR6Sp4KRMzaBquUbzL0a42pq9KR45rkgPAsW
+VKqQ4UIbF+PCH6bvpC+JtmkioSGvJp+WH7UCTavMqCLngSXaleUgMn/MjAStajEWJnGIaGQMQN+
65ObBxcUjk+ATjtsOCwYTVulgOJj5+2IPe15IvaSA42nAIqgqDiIliGTnFxwvhNp1KwSPBB1YlX+
JrS5Z7dx2e6MuB/uBCFBA1bwfKauad0kbqXd+eaXPPC5eexbYembqNv+pmi/04eB2lo1oFlSG0YW
r6QEhHO7FwEPKpA+i1tKF5Y9aar/qRoS0MLnG1+ajeE5R+uyKFKMVPRZVuWQAI59mK5R0cvs2OPK
3VSSx0ZKcQrcxDw2QtBOJNd8CNuU1UMeWlBHN3EGCIXYhjx4qTdfVr5oqSaw/KKF8go4aK+sUqbD
z1XOYSqbbuRbskME9VwSIXPwUCKvIKltkqbXkP0yx12WkRiQex/E+EgmApiJtTJSS2WAt8/C13AW
w5WUI8GxcuCEblVeylnqk4WFUueD90hIUsZ1rufu+VFYSkbMrc3CH8YsegpUZqGeUvRqhvM7ABFQ
wuZ3NTQUUHOwqAw7HLThO96/8oq2zqlliBKfpGvzGpS0hSIGuMk6j2vK87AE5Tsd9AnRrwREtxGH
C0B11q7IoHTniv4xV4jZ9VAHgKzPK5D2pcUKVGo1TqQG3WweQoEfz1nhsHhKVe6CC1OQqKKcH9rj
jh62t1hfoy7AVykK+IiZ2M9aq+P1SBnvEzANBQh52bilWZYPlpb42/MtH69sWkaTRkPr2MCmav6y
dzu9HrVcClVWNsZJ4qUP5JWLt8g/KOHyNp54B7JsIGqQ2zlshaZDxSrZ0UovNZfajIgzU+mSWn3/
2QCGvbJujvcFotwcHxSVqRMym4fNmarlWanASq0abrOGjLFDIvIvODfS/vzwHe8JFfkNA4NyqkDI
/i4EM2B4VdUQcjd4pVxeEMFA0YJVHDrgPiErV2R5b/5Biwr6TBDjYSwsRQ0lHt5l2rLni0Dof3gj
+S+rieYEYxXEd4g4rokmnVohOCqY8CNMVKGWouM9RhEqBV1O46rlvWJNRV24hVF32T9YijgTIRUv
qSqzthjLEIw5EQVjOZVGCQS6sYAiDeVKK6dmDBVzCUwV5ihA5Q/XRm8A340DWmkADugwDq1pHwVy
tRlIvVLYJ0V2fsJOLUZLtAAVEJZxmi12mJ5Xmj+a8xKROuu+z9ALcQbfN4RNmxDUrJwkS+2ieadZ
iiEyiipiEkv3ktxqE2JgCMmV5KcvIXU+YKMxiJapuDLrbHYpFpru+XwXTxxfXAxok0mclZg/y4dj
OnnmpGhgR22kBiB6Soa3q0fSsEoabcvEM0lOKOpOVcBBrnT3xGyiDUsRGqkmDhd1jqPeHV+dHOaB
WbLTa681v8rwsSPuYqnb42HWbn1o05vzXT2xG+aADMcWReJKWh4tdW81QO8SSlygRl0NwcttKyhr
RuUnZtGQEXrTJcSLUIRedAsVGz/K5j3nybE0AIaP62in1LUkbqVmfktINUypQGoja6V/J1vmIoDZ
hocgMuqHA+pBBxgaTMKooXTiF0hYMXWd2AtvRwwzvnO0A4HtIXh6KwfpiV1CcyLBBRLYoN7m73o3
kRVEeAPeKeMaF8NlnYndBn1Y4d4igbKip3Sii4gCKtiasFNmA/HDpspElKdeS+kijEBXqACcDVoF
HTekrHRfAF7+EkvWmorxiQ5as2I8rkIaCRRxMaXQqFFm7tgjIXPnihUgJQgv3s4X4S58eI1aIEEs
vDcww0Ea87CDEVR00kl00EMmyLUa0E19qa2pwB3vhNmHQcR6VUMHTl8KBYqdibdHiTuMgKzAbdzH
oPyCqFuJxE60Mivm8Q+HJ8L6i9OzhcWSZppFidoAOVpImQaGJ9BXVv2JVnA5RHEeZUVZRBPtcMQG
MegGonegF0BJ0tsKyZ3czSuhCVaW+amGCCjRuBe541gJhw1RZ1L9TMNZYurRKw1TuXKAMa7oEB8f
im9Go6hoYRpP9LPojUy80g8ZOU66G19ydobjJqxBhRQDWgAbeNfF+PWjSw6JXiwcAa5rs+HK4tgI
AXuTPiBgVpSCF1tgFttiHAb3fCsnOmaYHIuqyN2m88w7HL0eVVe/ikte4lZJITEJjCssZuqtabSB
Uwz+mmXP6fZ4AWBvSni31MrvZLE1DNI6ABOEmqogJqPUXD0f/k0kRvl9O1TKj/NdPLFA6CLmZlwy
OAEsdSI1VPPhsjCQY5CF8Hlzag55M318vaPUQ15MU+ZT11pIf1u1DvMdKoLdJqJ3Zw7QoOooHlc8
LY/DAjJRGjcJfpqYDliLvevpASJUs6imguEd+G20WuDS9J8B8ls7qzdh5sb+QGGvbtLd+WE8MXNE
W6gIajgYSqRSDldKF4phWWJjYue66n+BGKR9gbCn1tskR8zD1mOARtvzTR5fK9hVMJRzfYfLc3ln
B72cWT3e2ranZNNOA6v1LRGoU14JMq/zOw9er2TnZUA693zDJ5aMiXqkyQY02X9LBVrcMIlfUSG0
u6ARbiJNTe26KPoPh7F0z0INU4aGhRD44v7KiwGGvwkczErMbAfb0UP6TcgMtkKSpNrKAj21dLia
SQbOIwqU7nD+WgWjLNCrPEvNIdyh+AXiLgkFtOo9I7pGpXC81sjZ7RRi68ePD6fBMOJBYrJ8tHlp
vYtEjJDUta9rcAKAON1JKEFtcpQWV56opxaoIfMkJoTUeKkuQmaUoAoFHXrwynps2DUwhm/KgNYn
qNySGppe7/9Br3hJI3/Lq4ej+rBXEyIrOcRBVqeaF6EL973QAX8hnbWyGk92jEf+HHzwX3Px1Eev
CrAoug3oungwC/ALpl5S59aQ7ONUE+uHCT7QWiLsRKOzdQrPHgaTK3xxMUwy4OVign0z4uNGiQpi
1wg6Pkftxk9T9/xQHkdyLA4eqBrPVG4FZXG2pH0M9xaxHYhSDZQjJ5yGMvkCI8woB3jjYy+vPere
3FLeS2KyRjBS4WFlMq5ED4vZG1KyUDqVCdti26WbsGvE635AV8wKm2zvmVSOpLCsdwF4SZwBBapT
tj8a1ANTlPNWlu6J88ZCDoUjXdE525fhZdCD18QzKgdxU/kb7HUB9vnox58f5dN9ftfMPA3v9mGk
N0knenjieNM06HbVzpJbGEiqmpMqVnOrpYFwIfaU18wEHdsiQZEIOXMTr55IXLEgObW+mPHfdguc
DIvdmiMx5xkqXfZBlDsqGNZXpSpjgGKif9nVPNHOd/7UEJP75i7h5sTudNF3VZ9wrECs0TY0pUSN
DV6RMab9Sq9OLWQDe3EJyXyFuZx7/W6EwQurydDyTkBYr/zqRT5lxFL2X7DjXgsFTnaIN9esWw7i
V1wMIJrJoAUkAo4Ka3HXq8AJUqcJVgKOk61ANeHgIfXB+X3YIdhOXiFjpop5sB+aW8SL1NblpQUv
+vz8nBo5TH24Wsm7k3tYhPEVwb0J1ZWGhEbcCuDVXSPvjPsCHvHnf9IUctDWHFjjDH7Yp7Qe6sYS
mKRiaIpb02sCCpwm4F4wRn309A8awwOLDBwhtrR8hSNyE6AZTcDbUX/Ztm2DHSa4cbdrknR7vqlT
c0WIxgWISDM3/KJfIJtUvU7J3CiKlt4jcGHe6GZnrpxV829ZHpxIJxtzdogbYqnQnCWdPoYT6y6r
QVPaLQjSCw7H/jkgQbUtWjhA57t1amWQ6wO4CIaJEtbi+lMaqOSpTuUMla3MiSZIc1WEdRhxfbAy
Wcd9I1uisii4+MhkLPvWq5KV1CCtZ451tQu88j43q0sAdPperMJupWMnWjNRY8ZUASeYGYR2uA77
VhHwIKe6rvWCfumnlvCI4ROEHqmd7hDu81bizeP1QWJdwk6HOEKG/7rYy6GoA+MXcqjulNi/FtI0
knKT+4fz03WyFbwP2cakMih5HvZKEDp9mNBsAueGLqva+dUNwM41p6UTYzfHQtRZeByQc55//u6g
JVsPZ8oEbZ91Y3cnSd6MmIALfKmmvf6XXHrJrw93iyVIkklGw54Cz6Jbip5UoR/wJEB3jGA9lX+G
mfFB52oSC7wHVI4lDnQuj2VIKQtIUGRTx/MuV9DWrVGUIbmsZg5IDGhrInO2spuPZ4tzXcOUkzcl
IeayHlh2BbyczgLll5TtlTFF3rXY9kr/4dMdooVo4GducLrL5uJ0N1PgPuA/YvQymnyTxunrNCPN
Kj1aM8c66pCuSLzADZEnsoyn+WJTof9bCa0IPVEqx/BrmgvFJm6CD6fnaYWnKeHEbKFAhw6XH/BQ
MOAGIsQV5NzSjjMTgZx+7GPlumsLMHxRbYGhgz3P5kf/slwtk53q53xs8CLnBKHgePgFCS+dmQYM
eKlKgMqElRJcqaGWfvT+5zqZnbe4mLmZORoPmxERjW/VOY0HWcx0LaV/zYAe78/vrTnWPrhSyHjO
JiJzKdya/z1spAqzumpq/VsLc7jIhXs93Keisc0l2cYHhwAHKhguDitr8ii7MLcKBYm0rjrLCC3m
ECghGr6D/m1oL63AvEq7jZx7TqJH7jR9Od/BZVPkjkWKD1jnkHGFF704PELUJiYAo3CF9cG/QQPF
c9o+7T4JqLBvzNQDS8Zt6p5vdLlC3hqlxE9JUybEWKb2IrSItD4fAhtVj/ge1kCymczRXGlleTv/
bsUk5lWU2W5vsd+oQfuIBNO1APJTD6ZEmFOxaCs5sM3X8BInGpstRGCnUfDGOGNx6ld5jnmZNoMR
A4+2+sJ84ELjxhwa74MLn34dNLVY+JruecZU0hSMxR5qQ+rtkFz5aMg2t0LmB8cM8mqcJItzsW2l
ADw+mo0cMtqup2hMrW0yth9dCRRn4UZwTpFtIj9yuL/gIUyRpkNZ9MKi4BVbB+guJh89ean8HLSy
2MU8SFAKGHg8IhPq2ahpfRVj6ev5nhwvANIRCLZi2TFXm4zFrAyJ0Mj+hMBaXnf6T2lA5SGBtjur
TRhrBkpvS/f9sUSAQWOkCKiWUF9a+tb1KCeoY0cViyI62jLEjAIUbqO+qoS0vAF7m28bvW33SMLK
zhBG8gXaucnK2Xi0i3kj44QiAd4yZ2bnosdpie56GhhfrBBeQIn4ojPo8Vo0dbIRAB6MKRUbXVw2
ghgM4sL+13gsU2ujlIp2meFgZ+0+NHszIEblIUQJhYZwRVmcFW2SDFagD72NRV4AcLkwn1BTgViq
RsHKG2/Ro99NEeVi4EoJG5PDwyWveEYYZwS3tp5CCa/poNsmgvSxQ+KtFUo/b53BGHMJRJjyHHGp
LIB/E2DOUcGTvlLEaa1gt0Tv/W6G6sJsycdzVVuMG2o6HfUzARR9p1X7aCjHK7Tl2hut9bVdwIMZ
vtegQc+E1dXHWKtAn279Cw01F4cpXdvoi0349jk6pYB5CxIQH+UjzUxGWA8BCXgLiT0Duz4NiBxs
QxhvKzbdb7Cwd3vwrS1QcjILh9o9sfHhPKpqiiD0yDwGUfXYQvlBUEvZTV68R8h4r+XVtzbsv7US
pjqq9znT2i8DFeiRqK9s4gvU6tfyFPNZufggLnKTC92SQdEtwULQLODqmgjni1JlKa8pqrDxZVZT
5bxDUTOLt3E4pfIDSnHhjylEo3oFrHRi8GdzWxGkEngJJPkOB8SrJrlFFLSzQYah7KvnuQt8uHDL
IErc89v1xB46aGr+lHdvrFIa5WCcl13Q6MJFzIK4IhhtP75TacVijwJkm+/Cw1YqyK5elrCH2skP
trI1CNtCRoHqH/SFZ5VECZAihL5YRxbeCwmCbKyjPIq+wZWub4RO0B/Ot3JqcYD0YEuQH6F2uzh1
AFz4RZfCtY5DKdph5BoYEEIkf+OrfnMlFmg9yG1RXCpd1D19vGnuKEBlYD2ONwqE60zqUwiHCsm5
60HS+hfcEoQLCODaXYrWHIJqun7H2b8GDTxeJuDmeW+BViKY5kg4nEChp7QjVBGqHqZaXkdxlu8D
q16rthwPrUkFkKkTTZEH3jJfH4hlp4tFOtqQ9R5EXXvpVPPRm/TLDl0XlFybvaFWH4O1cPiQkZTR
ECDNKoPQXVyL0I96nt3ZCB8VCYMvVoFc+L6QlFB3EJ4tApQca58iDMKd0fP56ZxXyuExY0rcW+AZ
KL8AqVk0DXgGillM06YOHlsZvGiTF0G5wQEJrkNTrWUeTgwv7amUQoAkg11drNxRmjzVl1HJQRo5
doYs1/dW2gruUMTFHgroIxKAxR6V4jVnwOPzbC4JAlMCWcrqWWbMA1wIoUyjvIjUkeDEYi64sVpb
2wLlrZXz7GRTvNuhh6JyyK19uFARGOqNVEA9J0sozTsBqgfxbVh0KKc1swTI+Rk82haY8YGn0FVW
7VyuX1zawgCp2tTgYGgDoh5ChfBVEeOodr6Vo3UyY9VpggMUnCKPy8M+WR6QswlxKod7aOo3UYNU
gZvogfYTdpiJSFoRrRkQHw3josnFMCoJFEATqwMHDmjhSmr8GhlS46Zl0q107mgI34D4oBwIsChd
64urIZjGQEQrCZHRsWwvEDFJHdhB2cqyOG6F1AaFeGqd3KqIuh8OIXKjXWSU0JetuNY2ZdBNSDnp
00rsO/+W9xua8IWNxdZikcsmEqWHrcDNkjCDAuzSep74MFgdbkp+ezEqRmfjTDQ8dPlaheioSUaM
t8sM3J5x28tnXyIZyqDUUCnCupLcAWFzzbHyRriTkFy6tcxmFrIbm835FTlP/0FHeZsRqc3IQxoF
bnnY0WTo206McYjCZtlunX6T75Rr2Q1WmlkWMzkzDttZXDsEjK1eJrRTuN+eM5cdYP+8vHs535m3
J8m53iiHvRn0OoD7RyvyDkyBjcnHRrpB/8XFGMXRNlTf7E+VfYmuvj3+db7t5fvzqIfzwn0Xf/GC
TtRq9toS9qrTO8Dg7R/GtXH50at1OZLzhn/XzpBkCEVktKPee7sSvv0zkOZLb2XCljfMspXFDQNP
P0qEuTfTFtMQB0VBJ3OKlb189FRatjLviXd9UcJKUqN5vq7LzffYeXzVdi/Pn9csNd9cf88ti8Wx
C5Q5GaWQZsoNyFMHYQL7GRXO28kxnhD2vFhZCfNaPtfc4si1sLLk+KC53vmOGqz9I7Mvfzmfn1ea
OXFgvN+6y/d5Wme1gUbo3CuksRzyRQ5mQo7p6u7L7mvtPiEitDZhK8fFkgLVmEphBXObncvbjg0W
bv6a7B9PN4F9V7svPAtsVDhXLpa1+VvC6xXUO+Rknr/R+T5txR1WWZt6G9yEF56d7Fp7ZWDnu/7M
/MmLUyRWYVFCMJw7GTgp/6g2UqAOqm0rwzlv1XMNLY4MVcCjKKB4aUsZmt+dBxkir9rLLjbW+rS2
VhaHhmlEtZnNG83UvrTePkREucAOVctiNErWas5vqbZz/VocHpEpyBpKZL8HMLnFwME1tpjDOU+h
G7q/oN1zEIv2r7VevoWf5xpenCe9n2IyUNKw8lm+rJ/zm/JS+e7dkXFEj7t4GR+zy/BWudMeV1bM
2vAuDhi/GUI9n1eMwppBe4H12e0xE3M823CKTbbxXdMxnTXU9lG+ZXF+youTZpSzOKnnjUENchvu
JfcxdSb71bMLhjffyvbqPX7qAKAmCI5/5stBsTk8sevYTDNxXrK4E28k9ofiWkQOqmN9Sh28/e7r
O6Sud9VOvbIuVkb51Ln6vu3FKCM0MybUSIhV3H6jPyfbYNtvRzfe1hfyfi1tdmpKKSlQtwBXR118
8SCIULCOxqqo7QpZeFGCf4tulTq+tlnlRtP9+a4tDwLCflKf5DsUBZw/uIXDUdWbUPaCRJ0cQWmU
LcJJyC1LVYj52jitnDnzmfJ+i9AU4E5q/bCQTAPBrMOmElPWB7nDUsuDp/4pt7IMSLCSrJyhy9Gb
W1EpYvEamPmyy9SKin01RpHoIDXwcm9RozQuqy6pHXGU09uoSNMnyEzS3YdHkSQOzyqCduqg+rx+
3kUTOVIJVV1g4ogTZbFBsJUzVW3Se3Tsk7W1uHzJ0UHecORuwOJrELAW+wCbnmqyDGF0jKzLLAf1
i/oJVTjElSotV+LHROoalGBTA0HbIvMhRLZioN0k0eg9a03W5EgIdF13Uaa6fA+gpMR8qAoL0y5E
DJXOj8tR8E3ZlfKYLpFtAhpG+epwYFTcNbLGMHC3lLoOMxIh8UdOQ8RsA3eoMYBFH1rrhmiL9Wn3
UlF8/OHXlm+6EgXCaRsVir7GcV/Gl/MnKawPKlxowGJwdPhJAupNIfbxg4P3QowCsSLbuFSkX8n9
I0fQF515ORYy127YDSuh7fFmU5g0EGqkhEnSK4vbCYlXoR8hiDhVY34rwW88NagS3SLFuQYUPdHS
TKbRqcSTVQDOc9hJv5698Cx5Qmcv0kFTQHdy8zFCRpRS1ev5ST7e12QxSXshHABdQ1xW5X1DHNIc
jSvHQAxn01QDzk+lv1JBOXrkMG3wKhVQmdSQuQLmHr/bYj71CSWa2s7xhMCzB6xG7Sj1FZsFlV6G
7ZRvjMRLNrIYqdcU9JNXLR2llRPseOvxDUBvZsISSLNlsm2cut7PS3aXicizvvFzT/isxiKwQKtB
DecCXWPEXD48uvM5BscHtI9Esv6w36kWpEqeYEmf1zkaOKMab9PUUPYfbwV881wvAHYAV/awFb/v
KE+NUYfQC0afaCEhP4zL9ofHTxUVOiKRWKNc+TbH7+YwHpXYaMCGOGFfZNeJWktuKKA/0yMr6qbt
4G0/2qsZtgGokiIIK0ddrBl5FOsEk1qE46fQv4xyYbrwMGtZeSQcHyimrMHapFNU3Y5wh/B+qeqN
Zu1gHJu5oogCToJ6+140NQHQhtYjGTvU3YUn1H+jsv7Pj+H/+q/53e/bs/7Pf/HnHzlyTzNybPHH
/1yHPyrm/lfzX/Nf+5//7fAv/ee2e62atnr94/qlqP/YttnPlybMs+XfOfgVtPT3l7gvzcvBHzZZ
EzbjfftajQ+vdZs0b83xzfP/+f/7wz9e337L41i8/vvPH3mbNfNv8/msP//+0cXPf/9JXv3drM+/
/+8f3ryk/L3HFq3RP16yn384L+GPvP7jok74U330K15f6ubffwqG9C/uTp1lIUGoIVLgt/evv38k
/4v9RbaItC9ERO7YP//I8qoJ+AjpX+z6WeRTnYtqJBr//IP99vePZh4Xdfc5XQfgT/nzvwfjYAL/
d0L/yNr0Lg9xN/v3n4eLiSQ+lS2WEuzfmdfJlXm4EUdhFLwAt9qtTIH2GaklH3Eoand6ApW8bsJf
VHiLZ0XKVxJYhxfG3+0CqZqra+T3l3WvaTSyvhBEf8vIIXxWK9VDVOPKEIpZ233oSPvdFgAg7iZp
HuwloIqhbAlARn+bmGh6m2nob2tdXgs3mZF34ebvVmbMHeSNeUKXefW6RkhPl2gF+la6aeoUpwjE
hvZ1pGWXfTCkV0LubTABqeo+vXi3BP+e1fezeBiEvrUNVxIAynxXEYQuZlHrW38y0ZffDlRt4Oaq
QEGm61xsw62MuPamwj5k5RQ6MYHgDAl+KaxxSS7DGmW2dcpFREp6r+T1B8GZ4Y0mRyu1YIUYfGJk
ddBIJtsBXCGx3eEaxQm+qHpBEPBDK8I72RuwEp0yUiIIkX0S6vGbFiMyBtlonzS6tdLPNzja/z4j
fo/tW1WdA517WFUOW9fx4KRtjtaiy01sK41pJxIb2JgcmPu0xywBF1LDNrOx3YYRyvpy0wmuZIIm
meIvUD74S7idrozJqeGf2fN8GTltgAiHXzVJGurvuSJsVDWxtnqJRxWyFICownZNRuPUCMDVn5FN
sCyJYucz5N01CkgUfX41DLadb+Wf8s7TvmMdiQtnV2pPZSciFq73TiFG2UUbXwllKjpKS2EwLJH0
mPCfwkbHk9ao72+0gcXEoGZJYZAy70w3WS76uWzR1CpH16AgRF8lQPEHcUSGOSwsKcc+LTEfCdek
G8T6EEoq+pEkF95iN1au9Je93At/tfrA3xqlBNNAqDgIYGOlSC1c3o6ZYnhuk/puXZnqVegL31NE
w50gCAzeFUOY7CO91z5zwVvSyoElHe9nk4K5Ae4A3iAwyXlHvBvx2MgDMG3MbhUY8VbrpvaTYUXY
CtWoA4sOfsfir8HL0WgeBajXCgZbg4OBDxLGQ1Zg04Ia4jXWMlrjFF1h/ZWmtQ5Kiwp8sMH4MN+c
P37eCK+HU8HlJaIpDgIORO6Suj+UHiYKmNRuptzL3aaKEHfLswzFVa1KP0VBLj3UKLCSsk2z9npC
8/Quktu+Q9jTE2Ig0R6wfJWMAN8v4xbX40zuqNgW4GopW0LpDLLQibap+p+LfOrvQgCQ95Xno1Qo
oM79KQxi7S4crOQhxPPIT7CZCUXcKbwW0fQyqOXLmb78EOqeOThSjUNWLuGK2aPu+xTDMHqKiOp+
wJRst1JbrWV1Dx8s8wlCwZy3M2BegJKc0oezqSAqjCUqxpaeEnZPuKCIO6wmtZVg93QrvDGBvIJZ
Xt5yxRREeJSK3obnbO328viaF/pawvM4XJhr/3MeALk43IXmY+ndwhTyMpxKrfcQ+kS1WIsm40sl
wwD18brDfAVdxrboK6QcM3nlijvRMoIzBAPARbkDzMVbNoIaNYZybW06DZ4pOmsUynsUS0YspVBZ
f+oRBn5GQnENRfImQXe4tuczhuVNBAGHflk3rBAsxixBAX6Yi0oO5MH0npWuqpE5jWIVPKkmuKmE
qG4c9ijMi+gl7/MhLTSnxaNg9tM0iqsA17SfGK1elX1au7LHqQE4P6kePTkSPnWBoTxOgo/qsZ5l
wQN6VukPHQeuW4oQ0d3Qxt7u/I49vlJ/H5xzukSZF+fhPA6FUo5FIVqboLC6rdqb1udCKx8wcOSA
N4Z2y6vtBgp6sLOEYQ0bcHpI2XDQFN7eZ4u5jCdVFVSxgm0dF+2uAVPCKzurnEwojB1y5d3tXJFD
oaNHtCXKuWElLd4iXq/coYs8bsrMfI4NbB6wLkCeW8ZGAL4wEBiIZhs87nArrTClKMTi1Vc0HKHS
2Zy58G4aWRHWzur5mlmsD3YDZzVZiTcIx+FQ+sMgdUFnGJvSlw1slhQDyIgVfsLdGF3Ksa9kB6im
dREi1oqodGldDGmV33lV7T+fn9RF9uvtoAFFBsuOwJoJMhahypAlCpK/OXukQj2+ENvqpQO9ZutK
W1+giivcGsEEkluFRFzWFV5+o3ElKVXzsPIh84m2HBNCYJKimm4qR8vLYjaTvg74kLK6QojkAotW
8QI9qfCKCA1nTVUXHcQLr8ZaUPdKgUgEWANs6UNZW4nfTqx0UtuMDWA+4qUlUTRQZMhKBHabss6V
Jx+vg2udnfqplrLSxTzY2Bm+9AK5evz0/9j7suS4kSzbrfQGoId5+HWMgRgZwfkHRooi5nl07KjX
0Rvr4yGpRIJMhunjmb3XXWWZVlmpIh1wXL9+h3PP4bS2voDU+sQpo/AmwFsih5MxnPPeOMo66LSk
xuqTEQTboDV0RwK34E8b/Hda/jYtl3Ej/J/fme6HtPz0hPz2P27j4juS/HN63kU//sNtfhRPGHj7
0b5Lz9mv+pWeq0jPQRAHiA0zVIas/1d6jj+CGQLii2mtcwqOj/srPRekbxLmFGWcM2h8AFX5r+xc
EL8BhIu7EXwPmOlG1v832fmZzeDtQcJUH+uXAM8LjDXgVIvUJzCAz+LmFvpUA/QfQI0L9h2iAqRT
mpXR1qAGblPxBqqV0m1CDcgZiGOrHzDD297wEGvkQVAQErkUA0dWoOXqioGS3CeQmIKmCzS8qph2
kSlwYnitq7lq5aPUn2hX5tTuwSbjJa14YRD93E1avBFjLkFFFdOR+IudmDcRRAx9cg08pik039vW
CqmeH2QwzUOxAvT4Cm1bErStdt0anWzxtMy26HTIV71epe7MCGhbCfXQKREOTOLHz8BsDRYA4Qbi
loodzC31QBx+CYiyDMfxFWQ0FWAIGEQEEdaihK9Du0eB4lFqQc4td7pxnuxwzG8RPoKYO4dkehdA
WPWN+X6S0i8K0AgasSjznoh3ZDaxv7gk8ZEMqdTFBKIyiXiTJvQW4pEgf+hFwyw1eS+qDVR3JB66
k6oWY8C5MC44r0WT+ecjaOBOROLL5sOWXBtajZRJG/AIVQFpDlWKACWRheJ+EqTezJRI2/Kt3oD6
Gag0jBRydkpFlod0nK2qNFpHsSARqUq/V/kITRIJqp9fb9J5nnFhTSpzrahdofSBuvV7a5ohJZz3
BXSRDek2Hrb9UELnCMpGHdQrmHotdDuyZK9CQWjmJ1/M1Q2oyEGvC81YNHEDxaKiy4W5i3jDnCFQ
JmmFJRkPVE8IJ9+BCAf3JOfExqnp5QuBA/t+Hx6dEbSgqIDBseWjAxdfFLmIqb6Wg+j5PDW5VRZa
BLTfPELFaq4uBNAf0vgzXBgkYehBoY0nLvmmdGWQjd4QEgRMHHVGPVvztErcchhzO8vTYCv20nMP
glHCZ+Vo6+lcEW2E6FAr9Bx0mlTV7YLhUn/x4zYAxIwhMoVxU2DEeBGJgmgIql09nspooHcwy5Fo
llBq9eBjS8xLQCDgbDJ/dVfuqx/FqWt+/OhQnV6WpN8Vtf8/LmOzitw/35ekibu4jXBjNmFcfFrE
Zr/g9y0pf4ON4kJjDRu07xkz7K8itip/w00ImASI+zC7zy68f92S+jeUBFCeQesRThOlgT/XpP4N
tIX43rBGzIogo/uba3JpQ2hVocKOyxpVIKDxlykanZsGHQ/VQA2nqVA3APsYaOghm+H2GX19s02f
+GVmj2+PLVsLaAKAwzEphtxp4XFYhycb2gSlIQz1kBkCErZa85VtRO3t1yuda3gfltKRJ7GyAfoA
LMp+c1VOc2EYQYzXmsfILCRjPei3RT6NlnDuyjVgSZzQWFfTgINcXXVPtcmaA/4QxWH5mEuvQ3jk
gDq0FQ569wEFcSpqHhLU3M1BlnI7Sn4erXfNoa+q0Gxr0DNlyTJq7aAoe/+80N9D82kUDKunUgxh
hRp1wLFkTgT10UoIoBKFO8b+epfO1ZN3u4TCJCyMgfRRMUOf+/2qGeZIsp7mhlUlOmQa6/IqrIfX
TDSyK3VqtmMALuqcG8ttFEMyZpIgNUxVAyJDUMEGw5BVV4kVx/pVJHdoDvCSKbWYWw/rbTVAVCod
nVgAugNtWjB2zYx8OS+gvRYaj1RRSZZW5Wls1KtpaCcbamgQScHogNmremRDWtVNMRVsBbkGydEK
oigN+ISsHMKKbVlld23DmdIE3b+vt2QBNgUtI2sdAVgNEwXcBv95vyXNOIVjnHaGFen9ZDVarpgS
TV+KLI/BSSprVt+G93nXqaiFBRs+MPwMXSlSVaHqXngUtvuLr4PyNL4K4mEUwJZ9Hmg4aDKo+g2L
h8YywVXTWhQiNuil67hxazR/swxliFi00ghc/0LbQVYZOsyjUt+Ng3ppcuaDp2A78+dxtEUkZ8gQ
sU4HiD4YXJVCga4OrUFqDNSrb5tx/tvCH/sOsEu0aQ0enA8fYl1oysjSYOhWDd4PYozdYIeVOlw4
AfCVH/dYAXmehHEB9NSXxZxcriAKFA9QssiChAxTB365CYK6cb/NuQkahMkMGRpd8qsI5Y9AUHyq
VRDzIqoWKV6rZrwZlVrrgtHwWEkiuGyywSsK7UUqeiAbjW2fCcEWNKYhUFu9ExTiYIM71+VkTkUh
rmU6SztpjgezjoybRhH2fdDK60pFlx25CwhQwighRlyVNiPXANdftxOopQtxv6oZaVsQocaTcxrK
olFuy1PbmABXPIHE/SUtoNsLzqqNDsgoB3VTC9rXQDIbcClpfDPE5YxRpFogaoluN9aJoA+B3rgx
FJeq3Atw7s9jxZjBAChDEwrb/f5YRVNWj2qaGZaWZdSmQF8B0gOJL6X0OoW7hp5kuRb4SHUQ+3KQ
rbAoJGJRFU19scuevz5Yy3IoMy34O0zdMmYlIAHeP4tmVH2nBwEERxs9AuvmqIJ3qOQJ/90ADKsd
MX4QdZfC7U8XRTUD8/oS+qjLRfl5zOEjsGgRIsfsDCdUh47ITb2d4wYtsDTpYWwPX7/pp94MyiCg
NcHgGTzywpsVIxoPQ53gdlf6VYsWtq3TKXWHFNP2A2eYXNs/auUMbeZSe6R8Gq8xm+PpELy+kG0s
QKg/DQCYIARCKBVgHo3Vmt5cyEGnzGXVhxAibSAvR3Me6CBeAsUExL5Nvo4qc0aFwazDqfGDJpms
uu10W9S4XYWgxNdViyt7VC2nJvG+3qQzCm/pZ2GW6MayPAiCCO8fLY2zEOo2cDVG/iBpdbbP6I6m
QCKPqgOyGAFnh6/cUpZWkPIFcyLdyn0KZ6HEEPTJoX2YQrwEGjUDtNCAJiwr46HNJcXM2ig3E+kY
i01rRhBtcydjxm8DXBCAQChOQRQ9GJItJIZ1u8q5hymmVmg0FYhXn1R+wGAKhXVM2SYdE8+ALBuB
vGdh9mWcQHIGfDijGj1h/I4nGKty2lKYNxp0lrQC8m5gMyJF2K45vu6tMYcifYaNDsMpsVRaQylt
Rj9fqLOrOJUv9Fc/uyiAHgW8BvwJwJAu0hIlqqsC8nu6NSbGYEk9Z4Z6Z4tdfBOLUBA4f72/ykn+
x8NqGDPVP+cjN6cvUxH87J9UBCP+qISBdQ2uGHHfn1RE+caqrOAOl+ASUQfHR/tdsNO/yQBUo5SC
wBQsi6yD+QtPI2jfgD8DX8DPaElBmP27yvgrHfiJgPocT8PO2btzyPwUaAJR7IWP/EDIjQAXMkCF
GFhGOjhiTF2qXxpYYqb31RKLMBuuUgCmDUtMkbwVq8mNK9RbBuP0Zv9/vdnbaP7DCTi/CRuAZxBE
YDzee5SOG1KI7/CBFWSjU8r5poTgeqoYt/Bhl0oTn62F2XeG3GVd5CWbggG+hJqH8JylD8M6Ero1
UxZPBd6qAwpV1NSMpWFd0tCVo9SPc7rrqOzRUPLY7hojdXlOvfD6H+46vD7I9jALi+YBno0Ftm98
vZDIQlbOE2CsEYeoKPOiMbRToV9D3AygGv0mzKYLFAqXllz4cFkMKVA+6HnlfHhXUCzbxRh57s2i
T0wuCdnE7oVU4TNzffuWCzfX6amKujDessoSE+KcfiSnF66mD12pc3aO6iEOBhRdQfj0fidBkwHg
TNjh4wblYeaLRwioehzWQsd8q+bydlD7ddslELcpDwAzX1qfpcnL84KWNcOJMHqmJYC9kUHQnUKA
01KHx0pu9nOXW7TFeHxhbPQg9mkY+4liHEcj8+pcv4na7sJlcp6j+vAIaP8wKjHgJJZSLQakekJp
yEEAkgMfNicPYpNvKnTLwSpwU1SzVUIDne9HWwolHzSamF6C6KQeZRYYROyi7s1QwffBwYMpbDKj
X6fQScA4qzcAda/05eHrs88CmY/Pi2/Gwkscy8Unq5uqUOUIhCUg5t52Le5dLrRlsUc+b5y4tl2j
NrIt+PZCUPuZZ2MsCgA1Il38wJGXg9lqCiAfj3rz+Gw0+aEqB7tRo+PXb3cOhpavh6ox8lHAaHEt
LAJ5KdSFoOlQw0n5a7SgD4WsY7BoluyqKx0+UfxkkH2gZRw+5TbMxSTQKTYotxGpsRmL7ApkiC5a
moSLZ2vSwiuQzNt5B6YbDgqWEoU/opOrJyH4YjPPqOp9hcRFnamFCr7FT5LPC4ONxakSXUi4waj6
ybdDdoKqGkBbgDsuvt0c6XrKdZphFYJxHWn5QZyGdagYW7UNrCxQmex0SkRpcOa4W01qFZIufUJF
wDbyxE8kGZCa+GGaRnRpA7sChGic9iDYNydwsoNOxpEDxRw4MKsFyWhrTe5BJtHJGgkeUvXmOTnS
BnYJ0uw55Wwt7U1Mx7gQgvcwjWNP0myFbegWORQNdeSR2Ek+hka7CM/a4kC047PWjvZUK16DHQ3x
7yNj3Cl1vQ/yx1qbdpHUrhLAKTHV4fRTdKSj3LKE0AqgWkrSITHTMN8Y2mAHLQbL6+QBcsg2W1DO
ywNO+aanoam18i6cMii4Zw817da5pr9AIdxp28mtQaRBo8SfJ9HnAoirzLOFEX2PQfwUvnkS5diP
k+IwxGEOtoFmj4rYVg+pO6iRq4z5umwztJWD02zUT1yFiLtqpp044tjK+m0uxEct7fZxnSlWNafX
kBPFkEyRHRJD9gw5tLkwsvuw2+s6B0Rd/IKBRoLLyIUMqZ1Vgx1r4l2c4Iuq+m3C7gUFOBRq2J1m
qj3qfa4ibdNGhzRuYDNHUqqvEfaW+V221xWtHKmw5foRZdXKjCGvXkkKFHBlr2BILFx7nqZWRyHJ
NyCBs/JZO3HjuAYrv9MU3Ib9rhLF1XBu90Ya+RpEhtsu20xD6OcjBn40hbo9J18DXm4PYeS3NZhn
wAWRc1AflpStqsDwAI4HHGrbhb3JydmmMia3EI1NUqhezUHBGF4Huo9uKEhbPYtcUQ1tSM9CWxQN
zT46jgWqdIDHgIN0nJ5pzjmJPrC/ScUVuDbbfpVkxgm4gBtAzyD51aAtxMNARiHfJDXvVr1Ccg3n
VmhXEDE3+UBGryjyuW50ijTxVSW0R21YS+WAMhm1qqBbZYNCUCey2g4bq6mrOOyPgZyg6tjsAU6z
S5lakL6ywjq3ihE/E8IINWjkgir2e1vk0J/lR4JcatW3ss8+dQRSnhjYvFSHkunQrUZ5tIU6hQLn
YGZ16LYl58jh5AAipBNMKtnF0K+6MTwiOPZTzMwZc3C2gU7FTSaHrzSd3VoM7CyaLU0MTyogf3KG
2wUXqype6wImO4QEwnyjHWJbG/ZpWBbVxA8tgI2gqSU57GTIc08RgptcnC54qM+cPLDtKFuAiAGN
n4XznZtazXSg+ixJb/aa3gFzObm9Il649j80ms/VaEZ4BBJ90Fqoi9AmAT1CVYMm1RqN9DXCKW7U
EDKx5SFTqNUKsh/T3OtZP52W0I/mikNahPfsTuWV4C4aYEktCmKq3t1pSF8DXjGTiVpfX0Ufa0oI
MwGpBWWgjrkpUOq8D446CHqAwlFH7Q46sCiSQ1icGvP3UZG9RJT8Cf/NGYIvqP3zLIlbWZlcDd1z
qJNeKlZ+rLOwR4EG7TlQAhkei6PeRLyiko2ZlKHdQMfoGHf6tVzMz31K3Q4lOlVD9it162Ksn2Kt
M2sNzkLm7K+341PbePMIi92YBgivtigiW4o07UAGnYAWq3pKgAf4ep3PjAPjR2AwZER8sJGFEQ5Z
HXNiJ7HWSvZQ8fJWhUgf0jrIDhvnM1IMga1pFJXyxKyl6J42e0iTOxK8kBE0K44fnMYwNmUT+3mP
Yxtdki77LGzG/Y1WCpoaBhuYff851BAEulrDuilliCLKYEcNHA9Q8EkK9sBscIQmsHvOuOGgfYeZ
XYV8vUef5GRMoI0xPaG1ghr2+/W5RJOieuINgBsfJzBz6oH4HRJ8dlZcSv8+yXuYeghDWTKc1LKu
ylWyVkJT3bDEZJX3kq0mopWgyliJ1JUqGR758etXwzgGHn4RAWJJzLWCsAtvuETKZWozYWARS1Yy
AjFcHL2C3lGDEREEuo0gRkSrgfjHH7KsE3Ump5f0Chq4qccsgiIpk2vU0aXRpvLg5LPoKTTzVDXb
zIbit3OzguT3PQpfTlXyLhSy7XoE+7KaWxN+Jp8GW0MUBMGCLYA3mzzmblE8O01pZCd1uxdoYoKX
ehODt1mPFL9rmAK84qdt7Lc5QP9NcpUnI9FQ6KzVBFXP4pFO2i2f1ZsGD81+vpsGh6Ic3lWSB5i8
r5cKQbXOHmXccVN0z6KxHusVbb9WoL0MbePVUITbKUlMoe/2Mg3sAVEgnWUfUqSujjSbnZLewJ+3
zZ6HxzQy2WPB0jj2Zp+G96HMocSJjKVLfEDtXgc99STkynI/HWtjPvTFxJM0GRy1QogYtysBcTCL
tDRctt0w4HbLvCDi7IjnjnoauooQurjtfJlO32WxW8/htGP+mzayH4iPcR0c5yoDVoFbt0aKO7qa
MLUEbz3oGwki89m0VaPiUehDN+Bisy6DW75FCK7qG5QhTDoALY7vEMyd2VawAiO+ChF91oh6NSg8
A3S8oZoMxdzIH6XOZHs4dPWez8OjgQaAIBou+7l4RmCIG5WfFG+YpC1n4O+RO411/Dph/8qkX+f6
dTNQZHqKCRyG0/FgTcCFL4I+FbSRVyngj4CbHWeIEDUd4qcss0aeuiyQkRPjVpdRDFUDadtC488A
4Bl6sJsA4ihaQXdDPKzlFBd+gm8KWwvBt8en+UZRp52S72ctOSYNgu72EWMFJjDIB1Yz0gOEVcro
CpXkg/V5VdHIl3ALdfJsRXF6NVMwXJXjukByWirpVYGENTEaHUKK2Db8cDQkCJKr6MRqIcxG1Im6
YH20hhHuCTbIrtjcaFdUSwH1nF2Zz2Gvo23I3UqFd+0C2KcuE7GZ3SZSTPZtQJNuA4tmahF30kps
EIe0E9MWypR6QoNIbrzGkb752iN8vPwYeIB1KQGdR6vuQ2NQ4JMe747GYMidWD4gQoxyRlTJzKBI
ZC9Ow5OG2Z9Ypm4bIAyUjAtp6QeHy/g74e9RNQRhIYZa3jvckq/5hpcm9Dmy0B4KaG6JoGNRMo/m
nfn16yLTXTpAVozBrIDIA0rPQBjvFxMKgysKDoPv4D/yudmgaOR1DRi5oqPGz5Y0I4wHg+oVp0R2
DT+c1MJtDfnCuo6OFVjPgCkW/aDiNkM0QvgVqfA0PqsgX9OnEIi0EiknfIMAUB+hAyJ1TuU2SRr7
w5z1IIRlYQ7bXCRp6Ci5PThTBYqkAD1iXRzdEUpGrNg1QyeETPPkqhV1x1EOSJmnXhD0a4zN+KUm
bctU8hUJ9SMtPiL/OLY4OgB/7wxA0hrgx8EROpIZ/M9koPK2zEIwckUqaXNtBm4wvEv0GRpx6rwr
BLobO5aBZvBRkthNZCrgBed8Izfqduyi+0KKr7i0PHQNNFr0KbAbBUlFBX/Z5xp8LGwVHREqBkfo
2J/4VCXFyNnww+e370BMC0arE4fL1hTz6NiLoQgWzsyT5e6Za6IfdFIlCL5InlpUB13tVwOOL4dS
RBtyxzRJ0T4aghPYvk1BwhcIa26Tp+FdJyEjROYIeobKDurBhifwwzh3xzjxA704dAqSOszl+RGS
NbFADlwODkASk9mG4bGGrA08spTiruv0DScapxRromR2JQSdw8/ZpuYlH6OqWx35dMYZNjsXLaaT
pEL2JnRyYWY+RbIvqTiiyDN6ZXC6KvKrZHTSJjwyN6tV2o0wQuao682hQYtJrjjr/MuNxEN/CKJv
fWxqGP5R6szrRFyKc+OpoEIkfZuatd6dxEphV3Biorz/oqldaPW6sgJpHEc6qKd76PzrpChTtGpe
e4iskxZDMUQOIj/jUi9tp52kU0vpFLPli6c01U9x0++kjAFFUk/ryg1LvBM45RmJVMV3z1GT6YTL
uYak3Ex99Nmvuk67VcTo2Ir6sYZzto0+h8MCjDVsgxuWYoPwFkyVGngIG4wTwaOJExrnampXQWir
GW7KErMhIxB2FXLrkrMxsbXikScTo39UY6TxiLczwQDQFz6T8HOwLgXJR8nfzzT1um0RndTztEs1
cCuXmoZ+fQ1aE0lPHoxiiBwpya0eLZI1u+mbIrwQO3/iOTDmgJgZnVZET8tafYfyVk5bXrN0Axx6
FJuJixcTButWLjYpqhNfu6qPy4Eo8Kx6w/SDkKG8d1R8rEaT1BUM3NCvWXwSIWvWi+KJWXo1jReW
++QiAAE4YGls0JFRdizKZxRQN2DNRs0q4fQzJNhNrGFQYuZd1GzMWEgfeRqdRj3dxFHuxW1vTkZy
dX7n/wv9wOsyx19fQhj/sbHIHudf4/v/j8zes0D8n5uEJgZWvj+V77D87Cd+twb1b5iYBPAMUsgY
bDoPlf9GKRrfMPsNJBS78H5BEX+3BsVvbGgaNEH4MzYmgnv3d2sQU/gsQwCojWFm8f/4q9Ygy9je
Jh1A8KEByciPAH9nw0LvTRnKcjIXzapogR2Te5nrIdqlzdhV66FqeC8dRNUqVfCVV5WsmsXMP8yA
f68BLNMAUJrrYIZMR21hwFUAYKodpKuYUydzFqpmJPLYFpCrq9rmFApD40C004jIkJSaJ4D1OPMK
wQQicODjFVDrgWKXeokQK4/tIcHA3baL4nXaaCmpUdN+0OUaNBmKMbaazbeIK/UI7rUUACQD6h7O
ZhygaG8lyFEjBNHImyB00V+gYFnGQ/hYLCDDZoClFj3NRT1iBmwtmNpStIxMWUUzdGymFqMOIPcx
8vzfLfhPmC0Yzco/n67T0/PT+6OF//vvoyV9Y0NuaMsAZ/YL5fv7aOGPGPAXLWJ8JbTPUdT5fbTQ
WlcAbcdRBDD4Jzbz99HCH4EghWeAHjborGp/c7TOlLFvjxZ4MMBRBd4FxqMBgPvCawtJpWpzoIvW
DAU9l6aaJ9WFQfR+fBXnmbTjNfocLYAs4/c2FFaGEPMrQOx3UpHrVjk3m6wYxC1wpigASPJW6R7+
3qP/r0Cds/mpL0yMDWnZfduBDKZv3xsbfvC3sYnf0D9ESRQzMKBAxujTH4iH9A1kyDzU6YDNOSPR
3xobk8/E3X02LOjJ/fHjGia5mK1h7AHSioA7/Y2xfSAeYAEAUCQoKYPYCabN/PybQimKNTRNCkGw
qjrQTKoFpjw9hROo3gsDhFGtAkAxSkNNfAe4EouY1ZOohJYoA4adoHOFBFy+F0Y9cYJZew4zzJ80
WXsQRp50fclZulaexEDiXSkZr8pxNrskoea/DfIzNp+z8NMXBnkeGyRPgDf/139mP3L61ibPP/vH
JtGrQMkQ9XHMQiFl/mOT4jeEGwJM4ae1siPwxwEy5AzmG36ORjDf+McBwhLBl4CwgxHsAbX7F7Aj
Cb/oXWwBmwRHvggviIcA0noRWwRd2Ex6iqFnsK4D35/QjkwdBznP5Aae0OVD0a077YeRBNdqnGcE
1U+wSzSTr/WdYXZifB1s9EY3HJka92MC1ZjCkFYFTQSS9N1tB64NM83LLe5ionHpZMYdB/rLIejB
EQksbiNwg6tNGliak6mxgYl9oHytuA2v+eqg5P8230/JqFR0jhHRYgIVKAyMuMF7feVfd2XzWmbp
r3Get7b86S/6aduw528sxBUBjmMCSH/c7flPmJtTZAV5z9kR/7JscOXih1hGzfpW8KsMZPHLtFEi
+MZAHDIK7OCXEkAY8xem/T4MhLKqev5NUC2B3jdE8Vj34I23BWeTLoNjKLrrfdoQ6PrczxcCzcWo
5cclFjlmJ0hdI8xYwgKs62m4z/aDhpVGq7hEWvP+mH5YaZkCZBo6HVAji+5Ku/EO2c9T8Y8DOJ+/
yJkzBvMAaKcsbqaw6ItUjsbobjQxHNTv5rvA4a+rXey8sarDz8DqLTbwTEDzJ9769R5vFsLHf/tR
ZGHSk0qcortCNqXIhh635jQCMZ4jZwWpFx8tC79aBwd4BwIxAavZSajzE9XSnXSFNMfJDUfQ7K+f
aoHP/vhUbPffmkqC2uMMzb+7RvdQ0U89p/xh2Ki126PVPE23w+MkE1W4tOvv+1cfl2UW/GbZCDqG
cq1hWd4XrOZ6Ws2bBPOjd+3NsBb8gLSHdjATBdz1/qVG5qevDGYs8CCxjjoa6u/X5phAu5x00Z3w
vRiIDuT2Y2n2D5gJkK8bICX2qROLtoIm//PXm/2+LvPzpd8uvDiWhtiIDS8wU6M2A7I1ZL79Xnpf
L7KoxnxcZXEyWwm4B4zQRHegZcXsVfXA10SAKnbMFsQEF+BWMWcOl3j0JZZbLu0biQRudFypSNsX
uSfGShId+KnoTs7tpmg7JwQ/sT3qRkUqhKBItyUMt2nqVa4kmUmnlcQPgJA1arfWBC4z+xg3YTj0
jcmD9nybCfLO6DBAnk7aKeGaR44xmOR6YucBNAljgWFfuNeSapGnlZpBhIGLnUnCVFTR3s10bm1h
ri5y3LNT+tVbLtxFIUQanXgxusMQ9L47oPd3jE1hF5Lhlj4LDxIpL02Us9/41YoLv1GgYjAM4hzd
SSdZN0HSxRHZzu2Q6HuMa+j3uki+tqAF1u+3Bf35kgufENCsGZpaiO5qO3+qvcCmutnbk5NtMMAA
mmbDHg4zQSHWngjm/KTMYkg43RxSL47ICC4qL3KzVetlLv53uucscX0J0f2ZAwECCNO14A1l3Erv
D/GsD3xUdHjGZjOvjR0KKxca3ueJv+W+s5FVMCIr4CdcYjtA6VBLchPHdyA7M1UX1C/b9FgemxfG
0Etqk7O/YzKrvtEf5nVk0X13JwB0YMeP3Zr220531BU9iCfkL6Qy6V1oBfaUkCAk2opzhNN0qD0e
vDc/AOJ9ACD1pZGtVLCvAOA+9C/pIYAMybgGMT1BEzM8PEGY8IITXgTAP7/z2zdc2HIW1QLfRVx0
p5DejlaDVew5SHqAhywjQO/Z45GXSepHJ30lk5o6oAUnopU78rNKGjN65KF80Jj1Ccg7AszFhcc7
85p/9QEWn5hSOhdQ243u0ErbUJ+PzPYWWAJ38LrSQtlN79zJF3x+gxbswdiAPerrc6B8dtbf7s/i
HBQACvNDAAuAHsJG9qOHzAJPldmsxwPkSDQvsaa1bqXmXeO3lmEyo6j92uz8dhs5zXq6Kp4PT9+n
q8yOncxMzHu0cSzpQQcXMQggSLIt78Rju0YOW23H9SW9g8Us9K/Pi8Ys4lA2ds0G0N/dsWKK6V0x
iu86q7OKVSNaqmt8VxzBKpzE0Wz45MpWT7Pd7+OXzuxuQuv16x1cQLV+PQLCWox1MDH0JaBMjEKO
6moS38W34q34gzvKL2pEOr/IbbTeZbTYJBC0XPBfCxjQx1UXwcXchqmCKlV8lzjVXvE4qI9sOhdw
hPWlI3RxqUUs0VRaBeYmLJXuio7kW3iEwIlXhR3s4DgvjVOe2UM+HIk3+7mIIGrJwHBwWcR3shv4
k5VawS4wO2vaYG7O5HbTM2fTB36FgWGrIeOqPaUWRr7uLnxVFkF89RSLCEOjeYZKM14ah9Id3cqb
3ew52kfPxi70FRuY8C0UvpNtsOPhO92vV18MBvz6uoqGwRdo3AJ5sPBaRVZMAmS247venq3MSvZg
0VtnVgQhotisXseH2uotiFz44jq0ms7a6iYfXjAxCAd8tgcMfcDaIOC4WRQPaG+EoE7DHtyvnnMS
k/vT9vnWiaEnVViwuNbE8A15Xm2fNbJmWlOClZu2SGzfrSCCc1jJUI7ZiyZv5n5O7lX3sSWJk7vX
8CGRc7RT09tElgM2SPy+1cGW8X4Deb4NnVNO9sEKt7DprKG61FhMV2QbYomWPF5tNWdduo9XKdnP
+FmFOBpRLNnlydVkAW7sbPcD9DEgWGaZGTFdah1+OIeH43eb7kHgItoz9Dq2e95UCEhFyHqwVH+/
le3Ha4h5kNcUb7q9fbRqcn1b45+/NxY199uZyKuceCW5zgjWJ4IjkXsnWHF2ft4AwVHNyMJvhfYW
3OSP/aOGh7sqrZycdpS8bB9nvIK15iz7uIf6ywaT2FBespwr/7YkI9nifV6AtHBuvJfQ0fFwmVkR
76Y3A/PlPrBvH6EZC3Wjg8IUqcwTMMNmae6xl8w6pvUzvgew3CTHO5cmR1YKudqerMHarjpy7U7k
kbqPa/MFtKD4V48TXoo3Z3hN3OUGnrx194/I1BBzGaaTm+6MN0y3HTmC/smkBxW/BTpAFs6dg9/f
EVsm4Cpk//DdVmzb1Yk5+ZJpnmx/p5LUXR2ciTx4N3hUyXQHc9WSA2RSYLebu91pnZk7ctjMMOeN
52NY16wt29/49nGjE9+w7muy9npyauyVYm+wiIlIi5ggSiavT7rVmohIZ+yP+yATGRZ3AE7M1wnc
+7Ynu4LYnoJYosSn6M3dSSSeHZGX2VGwoZL/PbLc0eF8ySei80R2N8BZX4fkETSwroqNs4/4r4r4
Ift2Cbk1CMpe0D8CFQLZ/NBM26/cYG37gsme7EdpOtDUCqzBVPe7DRbCc5qVud3Hlv1qW777gwU6
9u5l25s+gAHkBg6NJ+MBsjjuj9lMvNre9v4VNbeDNTiDJTid5aXE24I02BT9W5xuCrPa7q8Hy6Em
tRvr5na7V8i9x0TeBkt3edf2Oksjt9v1FZ48tRCR2RU05ihZ9/b+NrVIab1K5HT/Aktmx0gjr7ll
eze3pn3wKQxw5z5g+3LyeuvdjwS7S61k97RpiE52D6H58N/MndmSpLqapV/lvABtzIjLBnwO9wiP
OeMGiyFTCIEmBgmevpZvq6qu2tXdx6qv2o7ZucncmZHuIP3DWt9atm5z3IxXOPSLdTNvvJ2sEHV1
qgvc7fjfThQo4rZ7fNjq2CB5C3/q7c+bSuh2K+/2A71sXvDTjZtjXT5d379scXLVgA8kK/DmbZE0
c3h+9fGNpTuCj/CaVd2LX3R7dTFHUf7THLm/EM3/5Yz/D+fb37ZDoYew0ljjfMtwvLx7p/e1+joP
eGpe8U3hhT005TkuQ3z0svx63iGS9vCNsYE+vJHi7la7Qr25jcqn/7eqEI5tNNJgaGd/zxhSLWAM
nodFgX8UB3+D7JR6pw4UWpindjtiAGXv0z0BqGQTlQIP3P/99vlLwvtfPpf/8Nf/7QbOG6Sex2K4
1YTh9UNe3CHDObhjm+hS79P7dKuO/F7/k57+f9fsACIbwloNgmz893+z33A2k8gy0E+Y2jRJ/ZCH
8LB4gf4U0OwWYlWyhIM++2dTvttd+vd/LTj7mJSjn4exLfzPJWTfE2kDD3+x3awH/w/5E/+y7+E7
OhJ1zh68539l5f63VBz/E7uuG1v0U/yjQBrC5/QP+ecfT7f1F9j538PfhRv/P0oyUHD+n/cnhezY
zP7z2hj/wb8uTRLs3TANuUG6MaHCdhaFx79tjfP/AVIQgG2YWt3AhrcJy7+NlvFLtygCzI6xHIZe
4sal+/fRMpYt2HGAMwSvxI029d9ya6O9vn3r/+upwNQbO2v/FgiaY58IpsPfGgtiZxNauM03GNY4
ukHAqoT4tA3NNJ8FZaF99iDR9Y9ZZwH38RuZQhIkg3j5SpYx/qJU1dkHSK8t1MK5541llKZLW3Rp
TKMJVquVQ1ArPfE4yrxhW18pjqHV2OYJvSkbXQO71SKCew1TDNoup+xaJCZK9J3vy5ioso+yxj6L
QCUoyK0W+3q+BS9tZp6sLi7XUesB2mm98NdOas0PsZYGfa3J7B/wOsaPlpow25IRJjK2ZOlGWN5W
dc4uDmrTZzP1ogSAJduwVt57UzxseD/BlLSw13Sa5Ldnw6Qa4OerMrp8+YxEp9V5R+rTumwyULmb
ESCJVXCkjzIlCtUH8W4F1RjWanXiPEFQCeXjNkhVfVjm/JQMSXcfwWyTVk0WlVgAX4dlZRU3Slds
gc167sb5ApJuB9cSoBkya651b0E7b80lgeXvMDaLeZpmlW7ITMkBvt+whH9m3EbJ+Fv0gasCnd0j
/9sc9OwdFZF/Am+5RglHQIGksLE59tJN87SzCAjbZksrr0EXfuVtG5cGqvYqrpV+UT0zGx72YtP6
/Atq2Q/hJIiGoS93qb9+R2nj3fvRpDYhazVAKCvaGIJ2IZRsfuL59L7gJXi8cZUqcDwn6D9p/cLD
hX8wPAF7plKFUAOIeEZDbBnQvtMFyezknjESbPwfu2r+GkK0g9mMzab0SQu2HNK8r6PjgICr6AdA
PpLhgZSeVw4R+FvhpWVRjJxqlozjrvVS/06Fa0w2eUc1/N0TgZnPjSJA/u7izV2LpGTNAltFc0Aw
6yFj3KQP2TLmRG4IKLkJgRSSjstyR7NpyMMHCPCQrY7B2OgHsCOYRIkqXrNZ73TSYxkQ03V6pL6S
y4lIH/kI1DPBk8Xc9DNbM1J6I/yFyLDR1wCD7etsB7MH9zcrA3AkF+jr66ZM2ZiCLI7HY/UmUki0
kbYY/X7cNxy4GVO36g+80iPwIELqEv6q9GgFXS4T5dkwIJO87rzhdWD1Ysus5XXJZxECHWLZJXDR
A81kVOk06suReDMr8j5tMLKqAZ8uiJ3UfOpxXpBjGHQLmNSD9ty6H4BNKmHG80426Pw9yaERhhk2
KmPPWwCAC9ENsVoPd4PS1OwHZVq/GoSr4YWVfMm/8kbX+y6ZFeKHm3oEOofSej/VHi0WPbw0RiYf
IJU1BUG4BPjX1kPq36Sah1imyy7zvGCTe0G+BR3B30KihQoBnVtJapIWYR93cEux91UlgDyNQh8C
CzS5afVacOwoilxA04+EivU4xLD4wUMWRy25H1jITqZW4qCowQt70zQT39gtobF5BwrWO8nRRpWF
OvhMVtt+IuMNdAaHxx5DcXwYEcVAPLn9lhWsNci0ux1W0WQ3DEFDC6jK2ImYGbWrNGRHQm9AXhHw
Me2UQJmDrIY7vubkIkUcVTJv/b0fs/ZkG+udsJKMX1jiw51BG6QfDKbbLAi+Ghqnn3y8J0D446/k
46Kf4FchhZ//9VPlrxRTX3Rbc87SCl8H/l42mve/vkE5KB+E9jWqSHj7E7zU/jbOiH3SN59ceuzk
bOwdjWzsgTbCPZMFHwnO3vp+HKOhDLKhKxujMBkBBGmL3Aj8+7S1W+vLfJdMgNJjkBIdmGF9Yd0S
gmYzQ+0LRXLJVNKUyqW/SL20n3/9/TJPsUTJ0m7HB/wOX9P88tdnKKl0z8g6Gw8EhHR3piCuvvl4
9X4Qt0bOImqiH9eO/nXosvZzyDqBqIq1/eRTZN6FqNcv18991Wd0CgsyLzj6AEn8xQPPHUbq5c/Z
4OYnswrvlalGg2UHyXELXmmhO0HubIBQ+D4k9g+zHj3zgWSnPFhzWEVFrsgbGChg+R5U3Tqf3z7j
NAzxqq+ym48RbOVtUwJ+F1BZoPYNG9S0QFYdYz8YTKGyhB88SLWfB5bA5Yg1BGw+6X0t/adR88cl
FXsnYBWXxKJEtLuwGw4im7bhtOynKPpSBPJFv6VxReggjj6IR0WjyL2NNB50EjwQur7NLJdlxDVQ
6ClizFY4fXerN3pVPINrhjtn2TID00NOB76NpwTqeUkibHNWUhCPUdTjuQ83bBOfhkgOOwzp0bLM
LCpTkQUAfCV0DzoBhbws7YNygewp00FYugnz9dour7C/Mnz+8pmH9cdk6m/Q32UVwAQQGKsvuEty
CMEXsYeyo9+0k8XTneEontYbOh2JPnssjdIXJxNXhc06vC8N4h6zOfNOhs0ezMEw9wqD7RHiwA9B
rhcc3DH54/xhi4SlPSgDRb90FlcWW2GNgG/CMw72lQgOnTSq1BLw+5B72VklrqmIHWkJIwU5LZ1A
8jBHI9SnGKyq5qUWMGN6FhRJq4ejHts3Pa47lYbu5kUEGZZEGBkH/JvFbClgaRRlJ0PzZwSnACjd
AZE9Qz2DShpgsx4s+3Xy9GZKkJTk505U8HzCBW7JlsbyEC9zWC0tvHS0QyoBhqoOaFzwpUTX4BhM
Mu84+2D++2Y64H1td55b0s0UqMOY385q2SCMcxGf7cJgcUCqyNWCzbGjdq7LpNb5A3hX+jEYEFoT
ZZ1fCQTFPEmThTsqlmjP+9phMdUxV9F+YNUAORqGc1ks9jOsmteaRgdUgwQqr9yGB4ShW4uHr2GX
dei7+xyJ2Fuc1XODfZLnXw2pzZtZ4lQjYBXEO8IyeJ/B6W1h4sU1ki7heMzy+gdt0XKpw8CefTF2
peRxUBGl+ivztQQrUVMQ9OdgU/cw5ePKQwBHHU/RDqpdPK8x1MS1L/TW+K157hWPMTT1kOQ1IRzo
Q+TC22VTYiqXAOS1rtQe5rlPIVOD94M57Z1YT/ghEUNwitI224MPnP24SSo8kq13jxSGGY8p5XdB
btYtzsUA9pT4ttN3CJhUjZf3FbIe17IBS2epwnEJNa7DLFyLdgRtkDLPuiJMG7gaV7Dx4AeZUCtK
dZYM9L+W824rgXQAmNw3TwL8ynKJUDGmBLAGxbPlYw49ZDB2IaMlNRl9RHdgqwzhOBvhbPO7TWSy
seCj7OBR6gAmRGbQZlqwJx57lRQ+KvWqXu3yoGyYX1U93Epotx1S7l2stPU3/mD+AEgjMiU1zv/Z
H9eXGYa2tI7HAiEg7WG1OWwYS1ylfFl+07BPf4jK/J2XAvqmKK/g14RTrK3Bo6hru3NBC8eLBZ67
AkwFOYcMdxJp6z8QMDNYQbIMqZ/8feR2OMOAL68xmDSlFfJVMwO/SANmtTC8ec5RMsLNn7BDKhMs
KUcUoOMypZt2wR9EMvEHN/rjGhqwKnCVFdDwXuYcbAI/xg4zbBe8RDac9sbgNoEwvL/GC2HQejuc
atplb10+Prco7Y80GX6yfPr2uxS1V+JFleAKYAQb4DKj4ZqOOC6F2YIK/pWCjVZNtP3MuhW334rI
jmDS9wbvGGxMcVwsyYSbViHeA6UGppYkhYWR+x1YCz4mS2N27oUI4WKEWUk44Ded3zWvPlKosOrP
O3KiIAsDBw1lJVNhmaP6xsZf2q0TOEcNeruCekJtmR9+krbDv6+FsWe8PREo4hGr2jSF18h8X8dM
XZ3IbDkFnT71DRf4moDQMl0+HyffYT7pL0+LIOk+1tovGNAxxTzYDvSr+CKS9JMAqd+KONz6GV83
yzjBhcVT+KB0Da6A33G89Kt69DLUlJAs3b7U3xEjGKjodHqAjRJ4WK5/28FDoasN0nMVbPwQOIin
sMmm6+zdonJDlobH1QtVmWjS4mGb6tdBK0/BpweSn0W1VCxq1QfOTLzLs8aUrsu/ZxCOSp5Oooxj
fE+DCevDjKtu30XeM5eA/iEs/FjH1t+PEUvvZ67PXhysO6/p6RGmBVp18qaXjhuM3mmOyY9nwrKb
4Nm0+BgLXNsghqBJpweaxHicUYFXyCD1H2swRd/sKDAkq90VxuhPKBW6F2Ghzxhj9Th4UftM4zDc
zbGJfqGvGraO+D8am4gjOGY4CzMYap13v/ry0mdiZwkqLUE9VSqFSDGe9sshkJEp8OB+ccfufHyu
bzV0awXKdXyPgS2GjuVHnkKDYeohKMeEwujVDd1mDju+S8Yw9Iu8U/GdjUfxaGMybqGc0eVS39Qk
Ife3c76Oe96t9SYWFKjlmqI88z4y0UznLJ8xTe+9+XcNyPFrxIK+QowgxJKeTfY4v6CN5AqxQEks
Lh3z7W5Nk/qMaROusJr4lXWkqxDNcvBqfJipb+mDzSJRrcuQ3MNUz1WZSjkAxTJaiM95U4ggSs7w
ifZlA77ABbhc5B15kSvWpdcXFi7QDCvniyJAF4+AufVHxEDgtK6Zr4jF9Xbu1oeiWEmLJR4TNN56
+oobREYHJlxgL4O3DF1PI4D1gc8NgpebnIWVC6R+u5Ql053Ei225Cn4lwH6WCWmDI0t0jOd/Qa0z
xu+L7WipW8eLBWf2m/Ays7NQRD93Q+Zf6TzGd22uMFxwgP/DZLOWM13oiQl+nTVwnXRMo60IuzcC
R+aexAo0nJlkZTfq+WBnIJlIoy2OjZTpbbq4+gH/OnbLcbnAlQms7BTZ5AlhYr9MGq+FS3kzIX4q
zh+EECsskeHwJcEXK0ULORQqtJoXiY9KZJqERn2WAt9tKYzFo+efRAocFJnQQ6HayK9x1M1PAwkp
evYWOAIlo+WxkTTYoBfmeykSEAJoO92hRR03MqPZYW6CoZqM5c8y7+VjJBZcAzHO2TPceeu+70YD
lkzCL1NN5h8QTHGO9zrcZ7yjTz22zkW3ErFxMvbexyh1ewS9Im7YCHXfe1xD+RQrBA97DUL+eOu2
gcbhMsZJ8zo07bXx5TlG808b/6NL1PBCMM4qObBLW6RrDDuR13q3uuTlRh3a8GTp33UIWgCnihRR
gKmoVhnISC2KgCBYP004q03bAb83mWS9ixPx28/n4ERts97VyM4rApj69xF3I6qJCYN98I+qvKXD
PhYBBXM87gsYHr+li4ZN3dZfsx6mXWf6s0H7NayDvDeZE9csXdI/dUpgYKR0uhtR8V09U7Md8MUr
K+CLVB9CJN0dPjoG8i6Jd9kCeozvN8M1QzH+MKHZwpC89k8KQ4cSsa9dABPpBLtsipfl9hnVRZbn
YYAfaBUZXog8qMDpTaq10Qv4L61uH20zOCAJRLazmOaVedLbXS4yr8yN9t5zBTqQn6xNhUif/gnU
EAfYMIWSAqTQo0I5tB3g2sqLNgTth8OmgIcwgj8zQJoV9JFLOO8kWC+baaz1BZzc+uJyPpQoaEEK
ciL+kAt+qGGm7YA5h073odL944qyeiOawHtJR7QnjXFjNYUZ34nblMCnk7/1Wty2C/cPufbHPX6u
5pA7DJMwa+jO8dyZHY0R49qtDDG2mQq2lo8dRGb9sJt1v/waFA4fH8TWrsDBF3+noQauSq7kkySS
b1pgUPdrMpJ9Ogh5A0rod+Q1LJuWxXCssmkMfvLJF68jUUNXAOmcPwaK+Pd6bf1vkQOUlMzElLDN
xr8njJMqJGtTmCuJK6alFdt8woQmrPFQ5o1TrxhB1V+TaOUF+aJjiTB3eUfVqEtqhf1m+fQW0Zhf
LGV6P40DCpskdxLwCxc/hg5wpdi17hdhCkyWOSZfM1ubE4Jm5z3Hxd2Xzi7p45B47dM81DiEpVal
7W+NNoCLR+kCMFZ0w+CkwyUkG3TNBe0RbgqxYUDO8Ayzk2on9hVx2yGMpmMUOQNh38IUvmKNNUct
yLcDA3trMNklSj2+nOwK9vWuSaOhYH26AXiGV7HKhqgIGoZLpw3mE0Au+kCXfP4T447YRVTn98hS
zx4xcePnQHH62YVasQJJJci6tKspkT86v/UBvbH9UQMYzN2eY5rWpzydvKpbvHAb5tQeJWOqnCKE
A2kEmf6elOyL0GcPg6bzQ9hn7ijrHjM0DqR3HWicj3w9A6VKdzNmjndtxusrcjgCFKZL/hC6PsCQ
E8mCy9Sps6r9+ojztb80PIg2faLd/S31qsgWOv7kKIaUpF8IUfryEv8pxoD1DuCBtxEGeRYhR2ec
ER/qJwixzG5MrSb86Xuk04Po8nFDmXUdIh5N1NMTBozd84ikGlRCYeXz7CW1CrgBIFiRuUe3QTBC
fgNycxXgjdhES1glKGYLTzW0bBCQXQAbvL0JEHeJnnHMK4sic1HHWdLxyXgEj87Az3NDQxx53bqd
W2HLBu7Eo47CuerG5RX66nepc6gakmkziHkr0ZEWQe3PZ4BMWFHX/R4v+QpBp1ef1TjCj4ZB9ynz
RQajfId8v9CiZIsIBSO5ycqwHdsDXKvjfnEDWLEG7DA/50dp6hHgEhynuN/jrzlr26qhuP3ZFF4j
qe1eA0YUzxErQxbRnTJr/Dv1lXlK+eBtVh5jPBuhmVoXcD0jE6R7JBDDyj62vEybJNygv4IYIJv4
2Yoc89d+BIhMJwKdZNu+T4CHVIgR9h/advTOTHsBNDDrFG9wreT3ELOAh8jm5551QRUMSDfwFkif
9DgGpU6ibqvTurnOIyYIvs28aoiG80pR1Q8dRrjTZOghH1J5FpgnbTNj0UtFaLSNxGcPp0xp0gBb
+7/+ZXgcnp1YHvNbnChY6nGB2hOVn9amuHVXYd5gO5v4WckSd6ynEJvmTKiLbeUhlO2bGuh5Vt6P
mluwaRigN/6SsYtPhyuiGiF1zcalpH6d7QHuSSufElSACfkiKSj0lIh3jHl0OYNlhkaKNIcloqRU
9a1278OtRLx7sU79BhFz0XVWER4A22MsHUEfgpaibFekl3be7BX8FudUOEvuG7zcZRwqBu8t7w+k
z+7GcdgOoXy3i4+YiS5DK6xJyWNsSVsmN2gh6iLFimir43XYJhw+4ECvfoUFxTlu5bNLWtxxBnNZ
EaV3IuemgP+sLUTTgGYTZQ7MBsc2LVFbJHtjwtcoLLtrFwK9wqPnzBt+QQSE/gOr6pJ6mcOt6Z9q
CXpjuxBb9Q0ZTjGxL8OSA643SX/bK/+9JRHF0cLnfTrlzzJF2aXHyJ0h1AOzAf3oLo8Al1HJ9Jil
ChsS180XYNkoBA+ph9AU6dg2Ecs2D+ePuQGur8ZYpJXtDqf9VPExvJmeFTlMDrRMlJDtjuXfKwAq
mOEJDH79/Bm15Btl7h7NBmI7Itk8MaTRL9jpXDgABtsJyZDn2At+shpm5lxVPoPkxYxql+tV7G00
QXJJ3A63JpTcEx6JLGB2t9xagRxJsl2sfuaxPzQyfKk1Mhwl9x/XOpbHlvbtnenR3d5SlcJcfCL1
AzOuHr0P8hiw3qrj4cCjBCUGOPEFRN/ibgUyB50SPdoMQPbQC767QD1Tzj5nxoIjVV6wByq9Azen
wzYJReuJjjTZRSjX7kDuNBAhE7sfZA5yUrrm90sU/kT93D1xP3QH6emlTBqlrhHRMASIRla0mZoS
Dby50jVcdkJMv5jDNXJnqQUN5RlHuj10vVVFhCSVHSLj8Fqkkn4opwLgxwQecR/UK9ReQA/C2oDQ
XsRWJfMOwsRDZ9df/RTcDXTargieKLSbjh2f7uWEB5AlNd8GXftrkfEVn/fBRfEmEbfHk2MsuWh/
g8nrbuDsyYFP6lqs//Qk6gfW4DfNU38yekBwzKAesW17jJzZTmFzUAmp+jCENkoji7af8RNqNZ7i
GuLQqXlAzNWrR/GqK3fgHAyaVUOG3DloDL3ga+j9Q4K3YcajsbNTe1Y+OcDw9BSkUYdsnP7oBmj/
Ir6B96BYcx4+uBYZXdixQRuMKWUFTPOxk0OOnlKnr40R70k7ogQW6pd23kPCYcUPhqdYN9DzrMHB
YhvZoGPcYNer3v21vTS1A1hkrHBFVa5TL36DCGtUsluRRpcoUBD8L0t4mIAOvtBa7uXI6tIQFm9Y
f3MMLNh3hfD3Weq+1jjKjggK5MfZA4hrHOv35FZdJB6qKABHqnSSCIWY6LDpFverb3zwVdf6HKJ1
SWbf3xhd42zAe9TlsC0omd9TLBG2RGdHSpr8pIeAocuLRPaGoRigI7RlhahHew96wkmvqOUA6oGZ
IR3ZFuMG9R6bZXxwCPo7ei1j5xxea0wTkNNGezg5uijdYdbCDkC3pNsx7G6BO9mkXmNEjX9BqaOB
XsTsBQ+56D5ZmqBjR20d1zjzVbR4YBIYtXEo55Di8pOmMwSIYI1iKeNPFfIJ6IwaDHvd3h+w08P4
qZnjbBPhm4G1s93A2YjbG6VJXAdVNphNMmGaTDHRQILxEyM3rHIGQls8TN8x55g+YFGFuUUxTeyA
b7BERSgxWJ9Epa1E2vGUJMfQ9o9Bn85Ya3jbZlpe41ocNZghxeT7D+m08k2YqQ4B5Pq1a6YHO4cv
WIfyIlXQAHgw8VQ6oOYgVoOk7oR8G6oDNOc+NOJtKp8nOWdHEreP45oeSJ1H20lHNeKDgqWY4vUa
qlVtejPLo5nBGu4WyN5F8GseEYZikXEEaA62bbHPrwm+0SwDnahnSDCakYC6YDlaEAxpI6Aiyr6r
eYWU4wsH5SxDrnM0gIDSjM1Y4PbZz00HrTytt3JKPgYSfEwzwmYM9oqbWbGgMO34SuX0nfsj8O05
1ilpspljyvAcRw/NZNVWdgPWQZ3/jSTWfu8BnlPEGXZ0GW8ylA7hZiYrhK9ddzLjXNHJpgeZtb88
iYUE70KUiuPFeDYCDl4H23XQj6QO0HYnj2OamXvqEIRlapfeGRlDPjtixA2e6Vjg+IyOBBHRmaWy
wh66OY4zi7droOU+5yjdsULHQL1GI5qlsi8NJa9B3g4XoXhybkZ2GoDL22SC7oPa3beIG0M5gYum
RpNhWr7p5bDB9pIVM48MpkDY4vKwvUeECSSdgx8WbbaI0jLGtxOW9psGaSMlJyD6YF3ODh3B4NpP
4b710BoUdTffJV38NK9zunGJveoIqhE/81+HofWLhKoY/yebA5vDz8hhlCF7AHUhSF9C0Z19GkPk
H+VdGcRoVrIlQoeDmB2BSS6au5u9pcXsM3qdI+W6/kFSFUS/11DVuqo1NvgF3HRyPkRyyvjJuTVd
CqWHDkzCOApMGSQzB+eQeEFwp5VpPIVxhcY2ylDPa7fJkFtTYZZuPlsFzi2+tmF9azCuc9cB4yRV
MAwk7Q6/aJPziB5UbjqC7JwH3O+1uTeeXP6s3BGzwbpdYWbfg3i9B+nSwNRWixn4LId1iSx7qiWs
KYnxgjsoQFAQpkvW/EJ8JY0uIxIj1GOIxRiqaTz3nN25hMnpcTZ1jsKVhroFL4kk4ihoAzJfjpU3
BvhJPqXgIuvZ38nUN9g381WCM0gxfwUqDKByU9W1xFgLmaHDWLWkRbeAKKQ5YK4wo3Xxu9B29Y/5
EqwRyhoXB4Copnje7xkEFHiOkWmSFoEHKpUNWjbD2kbyBygqyAVY2y8wsB+ISQDlnee07FLBdiMf
LNC/MfQgrdL7oa7rFo/TRD+Ag1QPHkdqA1DS4wo9qY+7tPRFQA4Qezyuc5Y895S/U5Nt07bBEDyo
y7CfgALj0QOx/U8EM7cHFU5ftOArXrE8l0fqEUVKnIbT+hqziZA/gHeFt79/Tk+5GF6sQoyY1c3W
o/V3E0/Bru+yXd6anZpRA5vubklYUNVtAF1xK9kt7wWo7pVh8piFWywwYK6a8YuiHddD0AODaHQO
6U82ule9JntlnDzVY4jmDWXvyfYLtM+5C0990jRVdvuQRCIijL/NzniRPAwuBywuUl/CI5cmzHv0
SPpoFWo8dEcOB9wKHBwPQbbzKM7RNFQ3mx7eEDtmwUs9ZDiPXZieO6TyVZhgLpAztBCAzyZ+W9wE
raJd39TIfySKjmp0ZtcOa73PlG5LOoJIzdakfRMq/wkRJHqY5HSRmeG3pM3nxjF3mjH9umpNOhgz
M7Ntmf8hRuB7WDPglok8zKQN7H7bFg2aKEBZlJ8ZQUObr+s2dtiVu2Y41GPjNgL6NTRVGssIvRyx
uIv2yCKbqnwJ1SYOgOzsaJeiSsjep6ZFpywGd6VBnRZp0tMyDfMWI+QawlNkmJ1JZh5jQdQz2F8c
vv81vULXl++tplmFBYv+ri14bJaBQ53rxGE/MwT7YYbOy5gBvUSLbW1jQopQLCwqcM96UEVqccDb
jtkrIScGQc2PxvIAA/51Ewlr13sSLn4peJ4AduiFha35L56i/xwYrjYZtk8AhrqyJ45ssIp9Wl3f
n3NeY7Wba1SDN4BBlfSte0W6UY9iBjqpI5be0wK1BT77AqNRQC1BBVk/IRELvzowDOR1zNEchpjs
B1vRBQ6KgUW2w3b0G/+YtL36WuccM0HEn+nkLu76FVr7Ln7jLGDYMkr1AnVbcoLwEfjyCEvOaTXH
9XZkFeNQ83NMlMBKTNx1kAyW2sfMReVqqOytuAkGb92j5mhfW66Qv+waewyH2h1xgKGwJjUAckbh
OdiI2iD70UwBqq5BWAWHMdBSbRGNkyM/aPoEzBlTkm+AIxR3BiQ2GWt7dFTGj16SDkcy9SGCYrz0
Ie8dXG9p0iI8pRGPjRLf/0LdeSy5jbTp+l7OejABj8TizIKuQJbKyUsbhFpSw3uTAK7+PKj+J6II
8hChf1bT3dGbNslEus+8Rq8D/YFDnCPtkCovRZK9IFhRHutaMT/QGplV+39bdTwrfsbvkHHgKpxM
86XstK7fRZqv7CY7iH1wQOHU3gs7+G6kxSe6j91ujOBiVapyjH1SZD1CnhFpw605UpviHfZEZSi/
8wqcQeE622Ys7mKkCbdDNckjN8TBsgD2CA7JHt+nsWOTJ+ZOs3yNl9lOHgJH/dC79PfUVLuj+1Vu
dFPel2arH3VDgRKCXtG2j+RhEgnfXsomekanqCecz+lJtiHOvphx7CxAAp/0snUeAztzGhLDpsXX
rYYcKvQWccEE38xQrz9NcfIZT3Ae7676RQLUvgeGB9KhkB9Crt0J7NUw/MZp6CMFoujQ0XOhW/8+
yKD6+bWLAWYnPxKCxvi0cU9UHc6SSVd+mdzMpUSbypPfqCyN1tIXl3Y+ZxeylogxbcbBbeN3gWVZ
kJ2l88lIbPMhlVZ6AMwQ3Q2uvo/BAo1uNuEvKDaMTX1LxChc5p1d7DMwtu07J6xy86Bryl+dKuw9
dSJx1IdIfRTdaHLq2GG+BlZF1gJ4mhGomya2bM8AIYDedDu2W21KtMepaL8nViUfukRL7tK4Gfdp
F5j3NCSbR2OoTFT28185+3FXdlFyX9VAVzdZHvy2wwi0ULWXLXL2lM5HnZPmVh8kfoyHgsaFl1X9
O0dxdprbh15mAOow2kkjGEfQvzAQzKXP2RD/uMAz7OJQ0WxoQP/Qfj+5neZ1tOX0sYXL28wak6Ai
mlj74Abto5OV7zId7OuUIH1ZZgEgW7O2kl1qOt0+mNwSxj5mnGMThxsLtNKuzis6qoHUdnboF5sq
Er7X1GbpdRTemC/gr8gdP2dai8O0g5BbzFdCnhkzjTiGCzHE75UGSf82GelxQRt3rcHftBJBQalZ
z0XWJ/dpbtHXomse+Vlzj9Uo0m926dGuG3Yhhu+boqBQaSTYzJWJ+JaGakwFRflpaOOHqez0bUsJ
fp/U/TspY+Wg9NjTIddMemgJ8/dcgD7ivPpbi9uZa41V3z4hVMAAYZqOOR/rwUcvggzkFQD+R7D3
/6/m4FvJwf/632uubN4ExW/DKP39Vnxl/tf/BYm3bYzIZg4ryHUouP9Cw+Oo/J9QSsFEGLNDkWbx
H/w3Gl4DRP/K0UD/xIa6oMJQpNHehv/3/3CD/+erDJWqAZV91WX795VW0A9CymWmRwCKd1C1eqWL
vNGxAAtlxIo2TPdaaDVUX0Rho3dai9T/pOdZoX0Kg7j46w1d4PkfoP1bJZEF6dRWea40JGJsy4H5
jgoNM39L7I0GK8j8IBUnZ/MUbN5/eff4AYLc7UHOOZ6XYyyIre7Ym6VtJeKUbL5+hwAGp+fPyCWX
QyyoNKNdZhWVInFq9i9fHz4+x7vnafsNsfOVqWgzF/MNX+Hiey34qmRT6WiNDHQ/8zA/hjsmQwtx
hS6+ENS7mM+SEurrIYrYBcuS+JLu952TdTBzwjlY3jh6vfWNbOcKz3U+aAjuqhkax4O19UHGtuBf
DfOUZC71rG73P1pJa8HkMsf//szT4enJ3d49gnX6Hw6hn2/Iigp876fMPJuJgh/bzSMmlCufdybb
v1lEdrwuDB0fMFQfsAtcstnxUCWKdZ32rnDwe1EoH+zsyDAwylWc59tfbN7by6FsCpfoJ2kQzcwF
779UfB2EUNXeKZZffAwsccoJPD0gvclJgnbbgEpSVzbpfGbfjonkGcboqFURLc6CqgtWc0KqPWEs
h9Z7o4FEVaFuWNBr5optfuIdjlZo1AvxB+4rBtR0PGnBhmFXMd+sby8RytEVejQ6A2aQa/TatEHx
1PYWzABm16WsdklS+XdtDK42bCvn3rLq0ms0SY/FDSoy4Fb+KEsV9/hWwyEHNLzYpVE0UJONhmmn
DD7vuZ0RUViZ++D4dH27LCq8oC7FXTnwtCLI6hwBFmT3CqgkWkiugW1oVR0svaFX6qjhnuoTyBkn
S/dln1mH2+s885TOvrkJj4qYdBb40AVqtuefoGgzWOz0cA4GsMGDm6bAKQtk+P9wFAvorgHbwkYL
E9Ds8ppTqMwk6lQdMHHWt9LysUFRunpllOXx0F0NfVxU9nTTBAamLk45aRTZ+ZiZh7Z168+lyJUT
Ka780GHmssJGvDIUiHZYRLzKPLNLNyI9wZs9pEZ8GAMnh4KkJJ+Q2+/2YjK797e/3bWhEKcEBOZa
PP/W4lTApBBFhGwx5cbA2lc1MpHmlIeHUA/dlfvlYjMgm8v7jcENywVia/EByaSm0gdVdXAdiq+T
KOWuTZU1/ujyakGdF9Nxzh5bAR1DsTx1TQfLUbqd5/ia/ndeahOpamoCNvHpkuwn6Awf3KZ305Ub
+pxByjYH2WuqaDVjFaqahrGYHYJFatWavX8XBOS5gNzS+mtqJTI55CoCJ63l1N8iYi0oDVoDVOj2
Mi4vNy4bBGZNbBpMA9KuujhoeBKHZW+iqKwlcDW2U1BolodOMeBSijzqe713A23lQl1+aZOrdD5y
RICYEKEhfX64RTYA3M0VG8hOEXncusHX0gaVR4gPG09MBVSFol05GstNZFqmxqPBH1wsHMnF8lqZ
P+EALQovy8eAKopVPACtjx5uf87lqXgdxSWKNXQbnyF7cSo0W6N4kNDhqtomu0cMo4BQAJOPSp2y
ciouviIvA0RULkkSXEcVi68YFyCdoQuVXjsUDq3AtneQtumywjlIrZBAiTKD4Skm58HK0Jez5OWF
7Ix0jUl0L+Zv/Sa07oCnDQmeEp5UgRgWlhHeCyOLcHaV6YqL7OWyOYjdkiy8ipkjV3o+FMSKtggt
e/RU368fLR8EGMXzYSXgvTYK2uiInsLRVVFePh9FQdokcLJm9DSq5YdWRrWnVPlft/fGlUEAbnCp
uwYK7ParEO+br9aAishcJZZeiS34PpYFpd84Cru/bw9zcaL5WthOoY5FEEEGtvhihRgoW2ip9BSO
4ZPTVf47nYL/QzmKicrUMP68Pd4iHWEXwFFhdVRIjRCdxXLLW2kZdGMx4PNhBniHtspeM0BsxFlW
7SpXJru2bPU9RAHEOIyoWFm6K3vRwWYZ8tFMydYQnj3biwm3mhPqPRgCCw1Yv4wUivJQDTb0svtP
t6d6ZQVnfzWOGxcXWt/LbGVUM5S1NekFEB3wfEmpyrmBGq0J9l2b0+x7DxUHsXFw0edzojlrxLHh
jt4wmlh7tIrTeAJlA+2uYLDieHtWy6TVJNbi6wl8A3j70Ddd7JgG2GPkGKni9YE0xAG6SSWeVSUo
PoNbVx6nKc+ab3Hmio/SF+J9XheG2Ff03TFS6lI3XrlDZ0L8WfDHlHX4drqKUTe2tksBuWCwYzOW
quoFfIeeauvQu3c0+kD/IrZn1ruqHa1mH+mEpqDtiLgOSWj3sFljHXorxfQWoAvEqmGDR2eMABGw
r89aEI3POjy8eHf7+10cAH6uM8vF2xpv6cXnG2wn7jJjGr3Y0Zxfua+oIO30rqWBr1v3Ug9imnCi
eegcibKXOsoVP+aLh2AeH4sPdgyrZy/TLyxoSsvMqtEbZ7qgnuMEpsk+ujPwFfjq92b0DghztLJp
LrYog1JfMRAmV7F4QoP87NhN3dQOeq6MXhTF/ffE7XGCCZKm8LFpzZvpTx+cebTZ+ZIgzdbQ4T0f
rZTJUPe2NeIKFPVHJ3aaaBM0FZDDUFdXtt+1zzkbexMPcfTEMjrh2PuSJszopa0CQYfEiGt6jDrP
LSIsYhx92A+OE5grQdFC+5Q4cJ4jrwNvOSIT2lL7NNSMcILDCpmwgMVZTWHa3emt4T/DD5EmduY5
Bi6Ue0sn+aIGsnwyB3sf5EaCZG0NtH7ooweN5CKlsxO0awak184kwRr2WiguImG8WG8lcpRUqtCZ
Z/7FNsyb8SOFckUCwpyZAGq6ll9cWwYUmR2KuxZLsfS09B0IXKrMVM9K7ZSOTu7CPGiKT6VZBfuu
Nsy7QtrKiqLn1UG5CF1VA1trY+NwtqvV1OixCNMnr8I9FMMrIBFgivTqgx7V4fvQUGnRxLAnnJXF
v3KaKDEY+D0QiVNKXUiWDRVIRdBGqhdJF35aAnBF2afY/v2yWdwvt++rK5NE04FAxzZxbsFZ93yS
yuDSkXOcEfEBVWEXtWm6sSK7e6RBmO/5HR3woK7500BufseIGPEot7BgcRdvp90bRWrU9gQfnrYA
Cusw07aqjJ1gf3t6F4/060DcxvOHxH99sYYiDA2DFigclZjWMWlP4uGBtibheG0U+skuk9J5MpeF
XhVm0EC3RMNitS76nYXRu7rTHCtblUycl+NtKWQOABydohfqILP0zOLk5XbqKn4CjlI36A7vDQ2n
+l0JyW3aGsH8+cJSLYALRaNAsqDFc66s9QaPrrB2oA7LVHU2agndxItEZNUrO/fadyBCdzA9IdLi
yJxvJjAneRllpebFqShdmBAopBxsM4RZf3tZrx2RtwMtlpWMEvqOwUAWBJMANFilIOA1VOl7ra4A
g90e7SIp54oDlELzVWgEYcsDWVVYV8iE3iqCVg7cGFiBdkw3thmGDHpT4zxFKEbv3MwwopWhr4QT
YP5prcIKwJ9m+Q6MuLICmeYuGDM3/2iJqVW3YEiG97wLAOHT1lXfBYoPPsK1UK/t0zJe+QVX1pT0
jrmjhE+eskxUHL3oKtduIHNncYpcl9o0Eq5Wg7bF7a98ZSB2NtUqMmZTWMtqbg4qOcmTFmo/NMxd
mpag3cc2W8n8rzxdZChESLytqC8tlU4bo5OtOwCJB5BhU2HPJK6UvYyyn1xEYQKk1Te/3p7Ylc0K
MAW0GyfDpM01//M3qZ6eFGEJbdvxCjrcuzpwGigcyC6RAvor+c+V2eErMzvBzDEzdcbzoYiMBOI3
Gs61Wdt+x0ExfzbQPe13bpWhX1SD1elWYj9tIbH5GquQxFKL43lG7XOZY1KhtjJwv7bXtx0GutDm
2voA0ax6UYDp2bin1kZ+J6yyBeLeuTWOg4Nu/WwDw1UPetLamA73eW/t7Ugkn+MgrIpdw8VdHOEx
44vQYlEr4BMY7ec8x9ZwG0W+Hu2C3kSfXM0nfCOB3nzRlCh7RJK8qb4aU1IboB614SmzHYmMTGNA
gOip+th3UNv88qCksYEehq4ArQiTqhXbyaxNuGX96AAoFZn2q6779m/ivqp4F+oWwItU6snnCl6x
wr5pHWSl0qZ4b3UgcDdxo6jTpmzAk+4LvTV/9q6QwHRUv4U8kmt8Ejkq7tfOhZW0tcwhqXeJ1Svi
MLAh5Vbp8RbZZonhP9E86Yv3sSEsH/tJyLsbfDULC/NDAIobk9xL22SV0P09usvDdw1p6PYpjrr6
oZcguzeQYOrvcUlcTPteU340SI+II2x6idqsa42fW1R6PpZtDrHZAML90Yhi5fcI9O1nSK5V32mp
Mr3YcIp1FjMuwYn7ujvu/ISEiuh3sIwXSLZ1sOsxBH2pI1UZwY4H9nu/tMBuaihB/UT0e3AwafPL
x1b1ezxE+6L/VHSd5T/ZXcClbdmxWu1TBL0eO3AUYNcoIw3b2pBKvZdWnn2XMLONO6MR6adBWlqC
A6jsfplqPwYQbQJ4KsiehBrCF6r1UwQaor5GVeb5fZi1ar51pqFCwxH/7ZRHqNMBnXb8oEOTBaI6
RDnJ4Is6SWBUWV4Bb7R7PC+3IjVUAHFZPPbbVleljtpCD50xyELdA0GI5fWgu4W/LfSsMXZBJdVk
M4CJ/VlAynI3iaZJZ5s4dZ+dhFKmP4asG34SuU2zVTAUkFzTkUqw9Ko2DjVYkr8CoRZ/mUabaYei
7lLgOb6q5PhPCuWrEqg2QO8mrV9KXm8e707lZ7DPcIpUWySp0TGQUMFUlFl2UCQzcx/wNv39HwhA
YCoX4x3K1p3/16Ndu5tgjABq377fLi8dKvFo2rlUrh38CRfBXAmJKC9QCTjmwkCfHC74Xmh6h5ul
dA+W6MOV8S5DVgIMunDkHpSZTGeOkd7cpz2wZhFBKPZEFCd3NNkFiL8pezDiUbuDnKPhPGs0u9uT
vLzEGVRooHCZIx3OxaCGOtDuxJzVY73TR45/AwHNBpTUqerK/C4fQsdxcI0jJrdV+6LKWQeh7bQg
jL3CKvWDYnbJqQW1erg9oStBzaxDaGkOaTuw2vmfv/mKsVG6leI3pmdKA+JNjb96sk+GIfxaB4PE
gtdCNgrQaUACgG7ZWp1k2eyfM1yXWpPORBE8tJdNPauokejRAtPL9KlyDkgW6Rg1V1nyXGthdT/J
vHwfVEH3t9lCOwOuHWkvYIbsYmVhL782HkCENSZVUoCgy9ZVZih+LtVS91p+5WNNN2iXpWm4Msrl
nsVrQ5s/NEk9LbLF1x7GrjUKI9M9vVF6gJREdcRrQu2wl1GJe7DVMFLnr9AZm+Lv2wt9eTwZmtYA
wFaa5MQ+5wttdkUwB3i6B1+yQqY6snD5NtTpvVUKBw92+9vt8S6nOsvRgkEUWCqCe1mM50MgBOEv
LW/yszYB4quAbnMrWaLQlEzQMpTGmoZDOCkkLbeHvtzTjknli+oQxajLXjkNPQ0+5xBj9x7ELp7P
jvFXECUqmERVimpDOyTv9h22VHKjh6G7VjG4Ujyl3E4bdE41yaiX6SboU3SD7Dg72nj7BmgqibDa
5hE6fkgAkB3tWw49PBIlagyPTk6pHHqkQ0ClN2r7yVQhgq58kiv31mslEiQGFybb4Hz1EyWqYE8g
z1HVDT1+t6nd+7HRrFNfR+LH7c9/udO4uLgD/7EqZCLnY2n+RLJQdkBnVDB7EH2VD00ocfCWqmS9
tXClirBwTpgjTyJ5kBF08PjoVOPPB4wRupMDWRu1Yb1IKX0JDhL1DKO6H2RlvBRVDr9GwizIIAlC
KLiDxxA+NbJ2niPFRO9SIGIXbGK/Vj76o9MEMH6NLH2IdTMHM4q0WHfXlFb7Eqtt7z86+Wh+a/3R
/TQFxGQrN/KVpaJdT7ZHGw8LxmXPORp1Ylyr9T18awaEXjScwfaGy5u0GQMLgt/t1bo63AxE4PrD
82+ZCSkNjj8T+ByvrDoxQqfMM1wJjKr+CCS8UP44jQQ0MzcnNV3T5xN6vlQVYlWKAy3DazPIx1nQ
2986O6tXEEGXl/k8CnZvAILoyyx7Mm7NCGk6+l5hKwDclcSIu0/qYGtiZaArN40AEk2nlRtnPlrn
00kcs69ss/S9yYlQUCNu1wlD4aPVTZdZKPXYcg8rI3wXAVpdKwpcW7m5HED6yrZXZ9Tk26c7pV6s
9I3ue6rSRh955Fv9axIb+SddAcb78c+3CaVBXmtyWGBdi2pk0IhAukOveErdKpu+it0YZmqlHnts
3FdOwJULhI1PfRf4A+/VBThmQGrXRFnOC1Ik19K+bSGt6/KAv+BfUEb7lbvx8qUC2OGCzqSSRsN3
2U5Ge7Md3ExTPBOcypOuVvXOnpDma5IUsnnZK8ca2uPKzpkX57yCNw/KqbXmcg5+K+eL1/ZhO/AK
KKigZLaKAocaouBaaY217+wGqUIbOWAXVcNc/lB0X9zpTTOaf1zadii0gNFj1tSWlmXEJB/szEJK
w6NwmWkeCm7At/rAQukTdaBR3U1uEDSor6JFfHs7XTuhDmjgf6pJIFzOp89RDPuuyRQvrSb7PkND
YBuQV6/M79oogrNJ/4vAh5Lp+SiNUk5WLQpWNhlDZyPpw6H21rmNszLQtR2L9RBPPa1vGhSL6di9
ayaWHzIdh2pS7LblFvGIX2ZAzbUOsjWI7LWTz7GYvSI55BepT+tGcVoawgW30iDkjHIn7acWHay4
/zcOBz30ufcKeIytsriwhQVaVO9SNHyTFhBXJ+LuRQ0zE7xhBvFmk5sl04sr1/3zS4D7FIV0oijM
Ay4ugYKt307MsUNG2KMsC9tXm+xPSHFSmEEAY397R175pnxL3luHHoF+ESFZKUX1OT/yUs2CzeND
UxpDYVB8bJo/fwRpsnCNquDgKXIuzj6t/NxApM/1ytiKHlM9D0+d3cd3fz4hQjCiIwCG7P3F5g+A
BsiC7rQXIAtwL5q43cO3Dn67gZXvbg/1aha4uM14G/B3m5XwMRVczEhPy1qTaex6sdugbkqh54Aq
MEyTWrVhaPqwdNPWRzA16MDSoeu9KW1XfKmNKbhDxlqs1D+vPMsuWQcX2nz6L8CyKRWWrB7m9x/t
JxqFoijvCiRr4fqjYhspARZftU3Ex4NWrXyLa/sIbVMO5XxeLlrFESAvp8sYm14LlDJpD8ChRG6C
nbWVYehX9tLV4ch2uHa4wC/SusiAAZgbFtGi4pbH0B4MsWNLyGdZjjCpb6/zlWvOtQTJHH83OSjz
j3lTLIBB5UpUEFzCHQDP2jCg+WLoxsYHfAF9TXVXxrtSHSAypTMIlFjnz2UsbCu9hELUul6TTi0O
Sa2OpgHqGCb6lL5aKwe78IP4njJ/k9xlQdPDN8+NqKIwi0TgyoF6TduWu5xWtyXwR6MMtEyiYmk2
ZixMaFKxRHTPJZ2vENHOivCpLmrqvmEao63jTwpiikqaJPc9pM3fyL91X5FuLlAX6FKkNMWAoiPv
gpZld2rbOaeR+ojcdD7agvs/X7E5unitscydyfMVy/0oGNQp9D3oyvVvZOSib2qSFN/Ay6XjLo97
lKZuj3h59kjF6JQTFbtUyZZXgcM5t0JY3oACJlndmTCfv/nopaq4wxtpu2+QiE12gHLMD1OD9NfK
lrl88oVq0CLj6VDn0tniveqsJnEnPxHEVUbtbocApd9DMgDwW3mfrg9kAnYEZsNlsxgoBJ/btYFw
vCoIBCqjaX7sWnNYmc7l8WY6vBIA1kjb2XPn69ekQY1qWcMoSZgetKk3d1kNohpc4rCyva9OiBQI
ihJwRICP50OFY9GFoIkdL/UB0big+L1S79cMga5OiDCCEhSFYqKy81GAwqpTM9qOFzo1au6uVm3r
XkVuWqn/PEri25FKU9bCAOUCDKsbgRVhNkLPgatii6HAuC9R4NtOY7FmkHx1VgIkzGxhDu56sUx5
RoANBdXxpnD4ogEWAi4tG0j1pVx52i6v4Blh5ahQToB/EHCef7/IAmU42YMDsKtoj5GWi4OaJXI7
uLkOI8mw/vgCYU4kRwBgDeBky9oK2rd6DrpIeDkSEadCRWG0SjHrzQ0cnzVbrl35V+bHbjc4VELn
ryVbIU/ykMABMUb6b+pzR6v7hbwNxwk/662fql/E+komdmXtYCoA3gSwN9OWFmsXyLZOOqUUXqh0
4yYqJMI3fPvdiHTeyt14bSgWjuCAUFO7gHM5bdGCHzOw7s4ncQqtttnRixp2uZn3K0NdOc00IjjI
cwg0h4Dn+yRxK8NueXQ8o6fe19YNgjcIymxvX/bXVuvNKK/v95uAwIB4W7ZjIzyOBuBLRLxpPo79
xxEvCm/IbPvf2I1semqrDlc7Qc/5rCTh20hbmbUqJkRD8sJ9Ge0Bc7ahyA+mGat/XmMRlFdgYbhs
DMpJi0tREb1Dja8QnoNc8t5pEE+xAeTRbhvWOB/zipxHF/SVYKjO/RAaS+5iqM6KGwKCnG9ZqxCf
cZ3YJSY7MskmhOZw4/ZKbDpwILA1OP21/uv2Ul6J4RkfeAJVEMB1VO7Pv21bTElo2Hxb6cSwwCOU
8H+jH9dhGhMJB1kn3W6K57FKanknMK6pCICM5kNm682ppERG21uGcbayj6+EE9wFIDxho4CpWsZc
eT3GXT0YDnUna0R9xy60h7j2nR9dVzVyS//bRUXZ6Lu/tcqiF337o1w7RfRLoKNQYoPvt9hv2QyN
rlwCXrtWZhUz5KMh+yrH26MsThEFbOCdgNVJYrkXiF3Ov7yeVIVBbpudorDUNk2pIVwmw+RRN3ob
/Z9h7Q1ezOqf8RwdWhGhPLXzxXi5jdpCU9GYxq/C+dApWkJznof49qwWl93rKPMbNZuPzTQA/XxW
kZnZjS3aFF2aqfmJKIiPGgQmL4aarKBzF3vkn5FoN4AFngHPS2BWYoJCGsMyO3FtlD8nd8zQ82lV
6074g0MImOD6YI3DZ8CjQb4SoF37loyJ/9ZcplC1xalpxmg0aBBkp8IqnBkKpr0j6PiX0R5aAcHv
4vmfW+Ath/zaDnkzyrL6avphiMBynp16q1WfA7wSDmU4jgdb674pk1GthILXhmNT0ngGym1ctCnj
roknYtEUXacShWKpOPFGowd8DyK0uWv4b15u75VrKzhnsIQY3EAXFnV2Y2i+hG5wqjWEi+zQMb6K
SXE9Ixz8D5AOsJBr+vhbXzbuWoS9xFi/7h4TIDn7h+0K3+18nw5Q4boBBZWTjMcWIx2nQ5Ki1Qq0
6fohzD+WVYKGXqi6kGf87oQrlPKumpCfarUy/NLAMvhhIMGPmMCQoYuhaH6/sr+XV/M/P9HVObEC
CgTo0vOfKPTEktSs0lOZW9b7ICmSg6x7/+NkZ/27MQrAJpdRuxlSRPuqTODow6Jug74RDynWcisH
+3VPv3mpXn8ODRzaATN0gL7b+c+xcCXqo7bPT4hyACejgePX2xhjkJPMpKgxsCBK3blBmo0HzL7K
YieoTmC7rBmpwPUlRTgdyxgElvGmQy4kALsUocNbN8627eOp3zjZlJcIdwol2A5tra9hKxZv7esM
3BleCFmVRryYD8CbuCWsBD5irp2dXN2HSI1a1KGTY7h1OlE/INWNciq6L/hQyBwh8Trybm/3K+cL
tLxF/dsAIkv75nz4uemBzDhMcdHXCtJ5Pd6BVmrd1Uikb8kw/LUVm2/0xYrBO6Q+pDJbqBmLG5/D
peTIsWUn+jbqcaxqMYsYfzEHF2s5a5wmJA+Q50O3uSz6xwqXu8/ZqA0rP+Piq8+JLAVdgm2HqueS
lFJQYW3GEcoXAv1fq9rMnhNlBFEfWZZXl3X2ZEz19FWoU7qZbZFWXtk5szz7BjAwQexQI9PgR3Jd
n390JmaLOh3so6sU4b5oAvHUBn3/QOI9HDK9tLblFPgrz8NSZcJGBoUbjcDOoJ1LKrrI1wY0uUSs
xu7RNfPKfQe/pKm2jUzM5N60BvezEsfiZEwp2qjEXtVz35UqupUZ7oG7pDODJxPKDQ0ad4R4QmEj
+JCzeR9Ve4hPk9lM90QP+loR5WJ/8qPdublgaYhtwd87/1QBRgFDWqCe1Ffhl9jAV8HE4PLQWLq5
bRuz+rOofv5GAJ0o8s38WMqKi+MQBSiDwRxzj/aUD+99pwEEWBm4YY+B8pegE3379F1uBEQiQKjS
86ZCxB1wPjvhBGpvDo17LIzcwPg78bt3Rq9/VVLffM5wB/S0omxXntSLaIg5WnOM4KLiAAt4cQKH
rKx6nbzwGAfpeBQm2tfmmIx7KWm6357fRUjCUDYHXVMJ4qn1Lj5n3xVD4DcDW84uyDBRtQODYo6q
/+v2OJe7ZKaoU1iBbcwHXVLyeovT5OuTc6xkKnaxmSpHpwvkBuXD6NCWlbayTS6vD7pA5gxUMLk+
qLudr1urg93JkJo4Wl1Qv7gJdHBU0XMvsMripA0uAi1OUTyKIWi3I142K7fX5bYxKWzCPALTxO29
ZHdUZuqqU6s5xwxk6FPt1+k3eo4do1q59R11Lx5lxIXXUpDLjcOwlFR5LGb6wTJY7+o2DxIoQsfQ
UaY7vDYQ/tJi96DagEj/eEGBdc+5H3hDIPiLjRMAiB1C2E4ce/WTb3X6UUaqc6B3nO969FM///Fw
YDQoh8zIJE7+IozAagbFJSZ+jO0aaJ869M03KRJcewvgf60c5UocdWXDMhzIEyQNoEUu0XdInxVS
x1nlKGQuPihVqWKvVGhfHa2zCU7qv2/P78qG0dmusHNoX8775ny/dmmo5HWmuUd/zuhkqoePY9Jp
T4aCBHXtat1xUo3ucHvQ+RCcv3J8UhD46HwAxidmXAw602XEVLvHNjPxt6CXj+YvLkgOQFUtcpJj
gerAd7qd2o8iq6Ht3R7+8u5heDApgCTnMuUy6QuLtJM2VcEjdqvaYRQQrdCF71aKoNdG4f8+k+Mg
SLL5zycpwOzTFRYuaLbK/FIJJ8QCJFjDpl4ZhU2i09YHGsLRXzzdtJOGwMXk8OREOdbXSqPvuxLd
89tf7Mr5PhtlsWAYn5qBtPEt1ka32VcuHlHAMECERMbas351QqwPEmTz6iwvbBzacoGzcXByWsSn
tW7Uj0Yn/N3tCV0dhaWhDg5p8ULSYAhLVypE9CenzpC7HRJ5soLJ+Dc+20xtAXWh88o58694E8Fr
gaZlVd1GJyPOP0+tn95ltRZtKwfLy9vzAcJxeabg/r5CrFCTIYQ8H0vPKomMZB6fGimcJwx1gq+9
odhP2qSG8aYzkjDfRXlE80cWGXbTQST09DNUlu458Xu0WosxDI9mb8rIA/ELZtw0u/IphHzyd6IH
Ylb2xChqCw0gTx4iWy8C6Omd+lMtQhtdUC3U3zutgwY5jltoWtO2Mx8Q20/HTWZmsY3xhlL0G0Ce
6t5pwwmcbYte9iGFfKN/JCjPZiXtZgKC2bnIdNtppsbYPOGXvZ3iKMs3o1PYzzYAZJWcR3HSvSJN
XjYkJ8UvUyRqidlOwHuT1IOJjGxHboT6PJSUUFZIRRPkWpie125PyizUH8Xgxn9D3XFecMUN/J1U
Yhd/sl4rfyPulr9Pkeua7nJu/yezRmF6h4Ek3gxqB1Jvi1Zm9SXGOvd7gzkCZpGWlSFV1Ze+BGvv
hB8T4U/TDvBUuTd8rKw9vxvsBzuXef9iT8L4UGKYRCKOCexXOglRg2CvYT2neZgoe9kZQ7CxARwp
hwSY8LtsQDh1KxMFx3K/yyMvt2vUrZ1Gq10QZ6ipbIWrYDSRRjTEwbsMKKd2ulU95UWoISM+tHgZ
gpWszOPUBNmvKWziL0VpORUaVWHADwE+ivJK0wo0iZOwV3YRBVVsRwr+wIbXKp9U3VQStORLt9/Z
xG4qK2UrlCFaXuHHscZTeSed0bh3oA3VD4qejc1LExjq77yYNJShK01D6L6qpupZ95PkDj39EQ10
ClcY001V/ZN+b9Bv5YQB+LZq8pE9KIbiZXIG6Wys2K1QN9H16u8JT97wWDMk66FnFqLGkYjdZzsu
dfWp723qM2QnzTsu3BaNeJmVw2ZwUucH/uFYILsxPe/3fhBGxQrM9+op5FohH6GrQVX2/BRikaep
I8pqp7EN5L1mNPhu2Xm9kiVeu44FbwuJD9EW6kvno4xcxUOdKCHcRhntALWg4Zx0MWL7q0pj14Yi
Cab6QNdJtZzFhEIMy1o8y4KTMqEr35F+7Ic2Su5IhZoVUuWVoeZO9VzOI3wmBjiflao3hbTiSjli
OWZs46rODmVlB++MFgX0P48iIXUAvuWBoe25vC1byy50QVP8RJuh29ujmuyhraU/lCxIsdw2sY65
fUFf2Ri8Z4QdVOOJtZZLluaECUWf+8dZKgFl3ByJGY7ZSvD4+jouIityVL6dJcCkgTg//4Yt1OnU
HsngKsKpXVp1LsZ5NY1lWVOylNDmLBR5PeRujV1mB8V9X41/0Z5Id8GE2bcsdYxL4IV7t2d/Jcqk
FKsBcQQBT4qwWFrH0VJIZYE4NnbZz/SC8Bs2aur/4+y8duU2sjX8RASYwy07997aSla8IWxLJos5
p6c/X2mAAzWbaGILMyMMbMPVrLBq1Vp/OLSOW3yHhWCdSMqKjSxzZT8xKHx6OCWgH9xF0hIQkOYU
08lLR+F0HwitOvZzWJ7Akjobx17+/ttpl+AfavtUhn81x26nfZpdEDYwoC5aGKZInYdjID7Xammc
hzxqxN/4GpevPi1sJwA+lL9pnVKuuh0yzM0UEf1euwi8rPZ1LepDoAPMjfPqlW1aSh9kYjSWAKlL
NbtlIRLpnBbo6KxeeLJY3/owaD+TL2+NgvzAchb5FF4h/EdOJco0t59UdmU1uRXNmNjs3epQidE+
6moY2Ls2miJki8bS+S/JW41bMW1j11fNzHGPRhHgq2LTJvqEd7QI91TNBB5GQ4hYKmyCkbupcHAA
MfSm2keYaCS7oSj0tyjAaEg8k8Dkez0d8KZXmsF659VejqR2PrXfkWJqEG5Oss+WN+FI51HW9i5q
OBrJs0FgxPBmLkwuIYwQfthtjYSA26TDV6fQxulcWlnjHAJKaN9y0w0RtsG9eD62BiTPGaUb2mh1
YTkXniNpecTgBCEEu6fH94TPH9d76Ay1ubdMTHV3KpZC7a5rIKgekDhHy10jrfqeefpYHPQoq2Jf
12mT7IWrtLpfm179sQHDOHA9u/hRjwhWaLsi6HiVTy5o713h9HDplLFF+kbx7En3zTRMtG9jVtjF
roS/2+JwasT/WKLG9IibM/k3pI1kHpHc9r4CRqjDF0yo06dG8wJMH8gOEOE27SY6ImXe/pNkEByO
nTW2H7Sk7GCTYtE74owG6s0vjM54HuZ5mJ9g90UhVgL0sXcBUmdfrUHYJICRk9LQ9ZL5KUJ7KN27
uWz09DC0Fd/sguJHGyQsfFlAM95rAqmJfaoa5bPrpUm/y1U0qDD7CLFSSbPse9K2xhNwymI46Gk4
Nr7jxGF1jhPkAnKaZhgEeRm+OUOu/NBtIXxXq63v0+Ap5wT34n+6uqm+1nnTetDEPvTtvugCYYJD
MryPU2JM8aHBbkccZMxFqB0FAiwj5rj/yaJXb2Kjm7V3ajqDNnABLKXvZxSB2mNfDSD5K12Z/urF
iJl1lvb9CaV9YRxMOGkWNQ3hvXXrCQxow8TQfLBn/HdcgKuohyOUt6NPX35P04RhTVGj2dd4M95J
DobpP4sR6uSe55aS+X3UmEitd3P2PhxBgh8rNcQXGAJ4J/b46YRsAVUZ6wlp8rH5gMBo0ONbUxjV
s4rbiuK3eWM5+0ENIG5jrlPH/ijNrRF+nD3Az5aXXMbOyd5COzc5DfaA8kPgvWkKU/04ASQBHBC2
qfCz3k4/0bxKJ1bTDGvM6lw3PDWO0XwHrOYiBJJXc/83PucIv2depZGyJ5NVnSLhFbgdNsCw5hYV
xF2E/cOwdxFyPY9CK+GpF5n+oUU5e37xsFX/Vhe29w/u0YXyNM692j5FUUheriDU+DRENmT9sJX+
hWJEe8VPOrd9iyNaOkKlQqXnNCkmnODGCrxPdmyNw0d4V0ylHkux/tDhKsFmE1HIj9pIDv9+1nPA
9F3Ko/DKquh/Be3cfgkiGgUnEzHQv8qirub948v17vIhbNIh53DDLQNXuLjzbQFRMEeg7oraVsKZ
VeP+4FqUNwVOA75HYryRy9xdrLJmg0IESAwqOI6xSD8HNZqtqM2TKy65CO0rqvGUZOaM2khQbxRR
Vr6Ngju1ALCPkvW6eNUCaAGKVKvJFW8hZIUR3TjUadueMBoqcbNPNlshxv0dBOPLoSrNp5E7LO4g
GpYWekZDcsWtF/BppZSDsk90I32P/8Vc/9Q1af0H4AwEFliU6V0+juH7Ppo0qNxTjPI/Mi/OuXPq
dj4+Xue7FJJpNyT4H+geAhbLyggGalkfmehFKymm3PasBe+boOs+/Mkori0XGO7GMmvyjHpWbLj/
16bTy70SVtELsaz/8XiUtS1EtcKl9MIj6a7+0neV1ZV5JK6mVWBkXU0/Uhy59rnA7e+1I/El8Inp
oUKGR23kNqlAj29u+shJrkaKHW6PGOFuzioFTm251cG8q/3LSeNjoHfCUrxrHba031VEvkAkFGp3
Drva+eYBMz6mmBp+KQrb/sQn95dShE7pKyAGNrLQX0CvmzRU/gCwJXRs6T2oy5ZYj7dUUZRByuvT
qcZTlgvJzqpw2zw4UJ0DjCVzzXmP4Vb5021LDYVLHIaiXZ4HzqcsTXD/LlsY/X6oKXj2vn4hKIPR
WmVj6cDVbhdi9BrPaCybkxXG2rWcbfNE7UQ5FfgubpyUu+cG80Dar1M/1+GuLNcc9fGJogILYQfF
eASPl77YuY1j0kC3zo8CCjZFM291z9aW/5cqN7EYjuoSZ9jGNk7dnZZeTUWxDvWEhi3gcvtkkAGe
UEAaPmGzO++SITpp0fz18ezeB0pUJ6VAAbg8lcrAYnYdY0ijqpzTa6VYxSfIQ4ofxkrrB5mRYM+p
RerG+2Ntjm1ZZ5SdQt61cjZ+q22qQ6TivpOn19Gygs/4NSu7ymaLJe2QvenKeJaZdrlR5rwPG3zl
/w9KW+920KIN6T3FIr2iXVacLAyin4YKJ8KycrTT4wm9j7YMJZEsuizd3t2qwLWgGlfSzHPUSb+p
WbwFV1xvSGDK6LM8sTxBoKrgCgD+UC7rb7NoRLDW7IAPopapfyhjah5Nb+W7TulNzS9Ap0IDH74q
WuNtxMW17+NhT3JID9ZCC+V25DIizCPumVxh5yUvcTq53x2Bg9XrZxEACVkCXVh5k9+Ogr2OEjjc
J9eeGv5BmHVHxPfS8+NR1vYia8RKUYO+r7q5me6awgHf1lS4IgdjetA1TLJTUQf7eW7sQ1+4fxBi
JOwMdrhNumAu8gSnAFYE/BHdnAwiaiu07FA2dbTXTL2+YCgq9kg+TRvbf23NCFx0tKmUcp8t7rK8
LKwBza8UfFcTfMZuy3xPSXhL/2PtkKHIivwH9xWdwcWa9RpSAnUSZtd0rLIdOCptZ1dK9aEzi37j
kK1tf1JXQO1wBSAaLjYh9QRa6A4XFg9rjNuHDgvAtE5acmtFwafJwTZbn4r0mBgi/PoHm+YX2oWs
ijt7MXYh6ABCgAfOh93prilbh9a8OR5SpyWrHUWi7HgKq98fj7oyuZrUnSVGE75oQi4ORBaNaJwT
p5VSuM+p0sG3cpT4Ow4EW1iAtaGAV7CAUpWVatHtUJHitqSiTO48m8mun5LmpBlZvu8QT9hI01c2
JjvShgUrL/c7tIrhIs4z4ld71XPtraDC+FRX+rxR3Fz9HgmfReAUesKyZmu1pcSmm8kVIS1o6GWA
LlcaRn/hwbcVlteGQliaTUlnFbD5Ym8ECcdM+lRfpeHlm2lMrfdBNg/YsaNUtQXfX5k8rhgipKSC
QWFenDfUjAwvHLL4qtuJiuVbJI6GVreHV288zjL3jMapRrJ1ETsmG9tUmqnxtUiV70mTZ3u8x/UL
fKph4wWxkgf9UkWgRwnJDfTE7b5zKuCU1TSF1yrR+39CkOszN1mt0dzXAe36U6Z61fsyd5x/jSlX
6ycUgOMtdPDapMKvo5sADxKoyGJStd6okgG7OyzQ7QnwZhQeTaUQ+8eTujIKiHuJLlIl+215mtu5
GHmb0x2J47598oYxsnZOXLpbec/qOJREoTd5iNAuFw9YxtjaahZeG6Slrq6dhm9Tr9U3rpeVaAzq
EYkQuiJQCZajaG5iY5+tKBe9y/IdjVrPz3Cpo/5V6S9uGesYeGOiHQIf20iDVs4bcR6VB9CPK8Kd
eMCq6GPTjhdhgGygpeAmz92w78I52shbV6aS8jL3DaJsGJgsi8yh0Q86z4LoGrma8q4eHO1vC7Dw
xigrGQn5CD+RoaS0+uIMzKISndIF4bVwbXyQtSrUf1qJDQ0kG9PaPaK5UY6XIqQ68/ooycj4ydAZ
BCe1BKAh818Xrg5Uox2o/HkR2o3oupT7MVeiy+Pdv7ZqiA2QtiLLBohoccYGrREpYLboGpa4I9RU
PHKAiqE4IlOm/8Fn8dSQbUiwX3e9gaRPED4InPBqYdoQ+Lx27PPUhzFtZdRHXsnKpN5EY1UCN1h6
HtLLq2aoLU/qXolrUvFsdCqX7n8VWHtXKFutsbX9KMtoAPZgb4Ezu42Wrq61bqrPVO/yIHxDqXQ6
oZL43+OVWnLU//dB9KSRbJJCVMsLrfBqa7CpB1yp55SHGJuL90OZZLu8HozDGLfVnjzdOyGuaR8C
MVinMZ9ejYZhUlHMwcyGw0fdZ5H6RMLpYjWg5jOoWXVJjUo7Gchm7vEPnTZ2y9qkcrrxYSBT5g5a
TOqgCGS98oz1S6P27I7xdML2VmwIqqzOKgYvQMjo/kE8XXwRTwN6xtAIrmqp6fuo0J1jMaOS5+RF
vOvULkXlEq2vIp5Dv5667H0VmK9mMMlZhRIiOb2y+rT4VDEhpByqpbhCwS6OgpItqMti8EG+pBuz
unbeqTwSO1XUVu62aqRYPfLqdXgFvVr/3XST49fjWH+fms1m4OpQ0tiDQ8jBWL6LK8eITKvuGUqo
8UGvaJcbozD9TBivxq6icgzSksNBuROCyiJU53lkG16qZVfT6+qPAGecz6NaOKPv2ZG9kRrJxVg8
9+VTmOFAHcATXCRhCqfbMfMho4Tb9kdVRd19Rqr6qtexclLz0v3n8blfmUbGYzhKgsABlsdeVbo4
1NU2u3blnEU+IOn2Gc245B2YreB1uwMMN/wkD/tQ0IiITyxJ31HI40koSJ06STW91F0eH+KejqY7
lv8+/qrluZNDcXXzzABOwTtgyb9u+UszClDuGXHm/u2QI8u509BWtXdjntrfzBwQrY87+nBRVdR4
PG1Al7ZVtvQKF1Hmfz+DcyflI3n03Mk4GMLAJ2vyzjnX7EuXAG3op/zV3j3yYyWhClg+9gNL6ndt
m4k+1Jp3DvJYBL/kk7BpmSAt+o+ndZGz/O9zbGxRCCKIkSxlHKIslArQYXCmtFcE+7RRjGpf8xz/
nFKkImzjPP/G0Fp1S91vcSr+N7B0VgBpAPBnyV+eajSC8yKFwJom2nPLbF9Hh5YwrUGIfZNrb1Qd
VvePNCTgYDCrSJze3rlOoSMikWjIKJlG/w2oXvmGrrWLiCI8h2gIxoMlELHAtdI7NUmcHQet3do8
ax8NypuQTbIGP2ZRPx3NlsqUQDm3wwD72xhjNH6ynYxmXZnD1jnwF+ZX9kJ+TTT0XWbZJcO/k60n
8R+MzIMJ77ZA+4ANCt8ovPIY11NxeLyZFpHn11C8iNB2kjxt0DG3U2xYU5d3VgQJnvb+JxAM5s8G
9rblR5kVVhs7d/FwuRtMHtTfqqiqOoy5NbnO2e4i1dwpyHR86+a0uYytZso2fKi9Q5badfwCC5Hx
/PhT18IAFGW2JbYvspZ6O7qO3rEJ88kFmzgUL8JMhmeshPSNEsvahNL8k4GGijtreDuKmiA4UHYT
4XWy6oNJPWw3TrZ5oOq/1QRd+yDqEOQzPMjubbVMOuSzmiLLAFqkuiRQZcBeGFsQvLVR8GiQ8jtS
PPpOf5a2u2rmiX2O0iw6zUlW7Hk2lRv7cMWTCx6dxBPqEldEl/x23lC4G+k1Zfa5qNISMz6t+TAZ
iudzwBH9MhN7VwZTdCoBT++bMlBhyqjOMzL3qJqanbIHeKOBFanqlywOC3hDsbWxsmtxF5wazXuk
WWS+evsLg57SqB3hXunFoO9U0Nk4Sh/UPFIPI7TQjbOyGvx+H25xWDBezIQahva57Hvt76A1jR8c
1T47dkU92LusNpNzXEbFXykccbTBaHWZ+7Fw43IjfV7b0TzkCGZSRZaG6e13F6aOXTd4p7MyxO1X
LwIZb+lV+Dax8mhjF6ztNTosvObojqKRsZhiVj6yc3dy8H1UgJY2KnzeCHeGx4FgLaSDuvRo/aLQ
d3eP4bMyCJcwc46iyblEjavvDQTK0UEq8ncVQJKNCVzZOAYbwIGs51A7X5p14IpXtqUX2Oh+zN1T
0OOqXM+Z8sIMjDvacjlK5c0fBHYKGxSHVDSfaA8s3jx64gWhqzCo0aZ0+/JS3w+DYp31zhIbRZSV
+aQ+g1j/L9UCQEq3GySK5h5X7IhVE6W3szWTpkpZhKeIttWO9nm7f7x+KxvyZjz593+7RlK1A68V
x845BP+1q4WuvzgwkZAQqeKNO2N1KEkOou7LXC73fgkYvcMZxD5nJXT8EHOOtwN100+FvcV0WZtE
Lntp30l1jez89qPofTQVGuLhZShE7/O2rw5147ZP8+DGu9ix9I3kalH9lXcxIBVpy0hRg2EXp7oX
mWLMRhtejNpx0ksb9PmnONe0YpcUxvDdRdcjPSAZ5YY+OsD6U5v08eXxOq6cdkQSKBUhWUIJYCnf
1Uajyv3rhpeubLSDVaIOwx209fBeSToIXdiVwnyUYtGL3WLpqUiryghJMtryGbvv/o3tzs4bp7bt
ZzCyhbdnhtrQd1ov/PD4C5eM7V+zTIGKp7hEOPCgvF3VFsGfTBnzCMIlTBQyAdhmyEVmrvncNaC4
d1pVICA2lsjN+FZPw+RqpT1SqL2SIXWgB515qkfbnI/Stnn2Kzd2utOguG6yt9yyhnOjSU8VZzAr
8+vjH782cZZsudE95X9LwdsOvxsD9gvKyei8Rb6jK84x6KLoXSrm9uqpqJm7oDIPDhIph8dDrx07
LgGkKGVpgfN3O22BUwSp247KWc3UYe91s34KMmsENTgOG5tw7RzQ0ufIyZ70/RuDQ6dm+SwAaUaJ
d6qQhAb7UZdp+90ODP272xtgbRUTiWoRme5zAh7Se11Z/dcuoSpE250/6VIvtqhBj6A2RRddXG0U
B8+tg8PkhP82U7SFQVy5imAb85Sh0w5Sb6nLFCdxqJqTQHnbK+GpRsh9eDtK4PW8i2CXGn5ve+1w
ENXQxa+/daUcC/Ub/KpQ4lwEHH1AOM3oG+VsIHDXvcl6N4a52he8+Qv+3ofGjLpq42Za2UdA4aWi
OS1P+lwL1uUYCb304kQ5Y8fxKa3a/JOaZp+y1u03VnBtXplNEkDExvEKXmzYFO62oulFcE7TeoyA
52a8ZjB7vFYD8G2/R3s4P4wOXOTX34UUa6VxJssJ+25xbUyq1nZtOqBOm7aRu09KBdodZn+x4UPu
mjdS4JWQQGWa1TO4NggLi/l04BVxlaBHW4+lHp48Gv9Uq6bebc9FbNXFqSDc/wQQjrKEQrl4Ywut
Dk8hCcQcNNc7db0E/izH1Q0AMevKJ83LcG4JnQaYekOaMT53LjDFs+nGRX2p5qFXPj8OSyuxAvU7
lyoyorycocXney6CYVMNoDvOeqf/gfMTrbCC/Qf+Wh+waCpdJ84xakKbyu9wuyl9zWvKP1D++4Wx
ZaohcoBOuI2OKOVXU1Kidw5wOnxKXSD7btphauaE2cYBWgoaydAERJH4T8LMzl4+Z4vcTZNZcZRz
XdkK6P/SCNUjRPsop4ZmmBcIGyUOhZ3SYJ4c0ftsvnhZGI87VQ9T54gwWB2f4KPSEBoVpXsaFGV6
GTsEIDe25tpRZ2UIbVQV718pVjaUqleHCg5OQ2f5kKvD70rf1+YONFixZaa7kq2ZbEI69QRTFmNx
7LIk0JMgwcEgym0eRlZVWHAgo9m4hEYZ/i04P9Px8eZbyZa4ESUJmrcnNaFFiCHHaUcdL/CLOWmg
z0qnOM6DrR8ej6LLX/5b6VsuOIkKDRnwnzQQlqYaiTsLHpEWGUvdRtmPCqqJeGosbRJ+rc/J6EMl
Dz2Qq14+njrVmRWwCYOFoxPq7vElBIIdf6lMEzLzVBv18BTkffcSQRVpd63Ro4wzzbEzIdRjd9NV
j52y/iB4rds/FbKw1pccULIa3Ha2jNxXnHQk7IUuL/ZQCN0vj+9gwh9HXkdcFA8ox0WzIaxSRkAL
2wcH4YVv6HsBbNIDLNd33dwww5llNvrRMJT0pfQSTPoez/bamlIrouxPb4hn2uLitzWlUQfDFhfA
VeVFVHa5i1L0/h+PsnI0yGswMEH/QkpULTZrVeluj0CWuGSOFV9V0uF3STuXJ6QItG+Ph1r9IDgA
/BeU0V02RZMEghvaEBc9DMfTiDLzTnObLfv6ldtW/rsl2RVpS97PtwEwVatEpWopLi1trp3i1FXq
Dwh+nYsSZ7vS1Ns3IEnK0598G5OIegPvz+VbMJ17I69aDqAeajCxvclUJPHdTTfmcOWWw/yBnIUO
OsDPJSo6GNymsMM0viRhxJOIb6RIKSDHln6W5MF48gJXlC9U/ftP2LLHr3dM4b3DByJVQe/rrk4a
VnM5msADCDQ1zzIPnSYEF8uXvFaDc9620fnxvK7EUj6VXiVCMRLysbjOMIUOSyqp0SWz2vgIFck4
m3NpAIeIpi/qGG85K6+MRz0ToB0ANWSUlhGuleqZ5VyFlyxpykMaxZY/xCI/BaUYz2qV/8HNBOIb
1Q8wQWCDlrqfQL7DlNZFeJn6GsHoFhj9RCg/YnS55V61ctIZihsQ2RTqlMtskNAN2LVKQvi7wkNJ
39afKnrel3IQr+S2y3viV7mWrSqVqpdJyDzGWlrovA77AV/MOW7Sp6AK3auSdcMGX2LluNP3lfg+
CTS9qxPMhZYNfZdEl3mypvypR4uh9ksehAaA8hkv1CmK4+CrlbVz9OXx3lyR6afLBlkD1VZyvrvN
qVkoolnI116KOU6qE51ZzAsRYit+NFGrPyUjieexm6vA2KOqO6W7FnF8++jYIkp3dtx1004xSvNL
3xi4xVZd5zx3Nn/hYFuxeAlVy4w+P/7Ja3sADjDo1f9xDBbRPhltG9nr3jsPlRXuQkjcZ6pA6ZWX
zxZyda1GTRkJpAG9I0B8y62tmOgl09T1pM+J/iLqyiQRhrnZ62GB7FoUHYasGQ9VIMS+qiN1V7Wi
23gBrYRLmaNiEkrXgPKO3D2/VQObBs58rNay71r2/xXF2F9RnDP3gQvtdzLF8MG1sp9BXPUbe2Pl
riNXoj4B34sn37KtPEdWIcRIwzfpg/aMd7j9DgGMLVvypV7nr4NGYss506SQ+bJ+NU5lZ4woAiLS
biY5dsCKGewn0XbRUc+M+hs62fGXNlP6L1bb8w+YcZTz1ozQAzkqqGjYJxR6vGgjG10JohTtMMuV
2hbM/yJop1raQPJkbzV1jcyME87/2V44nwqUL/1yCsqvj3f1yiqDLmGimQAU9+4MBQYnRPWPXtdQ
03fx7P8cTbyNavtNFdpfas34u8jRs3485krcAe5FvKHzQcN7mWY0A65BdTLiUBIaxbcmyKad6rb6
IRwdyrRz+UNNbHMj1q2cXo4uDwtK93zsMsmwjSxqSX1xY/Lib1Sa2l2T5fSa67neODdyhRaJPqmg
dHuhuU2rYJFE2TXaGlZi0tgWZi92sNFb5IGQZhn9quK0+YXdWv1e6tL8E9ZzE+y8rFbePZ7itc+l
9mah4Ul3nW++PbxFnSq9qCgoaCU6NL6TqPZL41gBcrk2xOHXJ8J0unnZkPujfrdMhK0GarFpUiwZ
RJeCRCnCz7UVxTth9NWffNhvQ8ng8VtU6gEghmPWB2fRxPmp6pRvRhkPx0lLhj84iRR0EC+DPAC6
bRH/Mlys9TjoMNXKRuVS6jDI5prg4E5Fu3PHxjz9wZKRc7M3AVTjVnL7ZaVhUExLq+CM9nYj/CKb
1O6gN23209BmfYvDvHYGeRtJQ1963He9M5Grldq0NmZQtiVJzKPI4hcPrEiy16cJXSEt1rUIRSpL
bLWk1/YmabgH8gRG1N3V7xmjPUT4q58RXe0PiO27L3mRqTuj2BQtXRuKCh5tZYnRvcNkKaOwJzfC
GK0qwhn14Jhjb4bqWevcrQrw2lDgcqmQSMQegeZ2+Vqg4eVI6/ycFEP6LlM1dJfKydn1c1ltWTyt
hRgSJylUSrv1LtMeHAQ6kDVzzqXZOe8qzHkvXWCq7/HuwZ9Wa4fmDc+s5oLz5PBtoDWz9b5euzUw
W0B5FuYSSdwivEA8V+Yhs3gYRkGgXvQqyLsjYhb2TzUNg//A2PbNPhxS4wvZQvpKxKK8udHhhwXA
zcS5XJ4Ujx4ebQfPOTvZlL1tM3s8lm5j+xR3rC+vP5SUH4HxIJEvdWZuVxUZuUhYNHzPRdcHxzo2
5n3Vi+SqNvofmLhgtkj9noFY02XINhC9NCgFuufGc+fn0jbwtAfktouqePT7pN7asCubiMmTYBpw
YPfNkdCK807MrnuW9iAN2C9r/lSBYqypRBXht8mCkbarc936l0dEcZ30Rvx8PLkriR6gBK5koizN
vGUXYQpRbjNQMMYGynJ2ddOm+z5ztrAPKwcTli59ShAWoE6X7TbDHVtUPfFz6UbXOQ6VGWEzpI+n
uE7sjcTmV2q6uPtJ21EO+KWreJ9NZW5XWJ3nnftOTfozeiWJkfstlcF/qigdvC9amQbo5HVdWv8M
ldZ6nkdTvGhlYJSfZ7OkRWT2pTO8DMagjMehrab0szL0Tn1J2gkBGwzJw+xNpkXZx6Kk7+LHdT2/
2H3TKbtpqJP5uS819SMN4LY+KKODJ/I8BdMPLy7R8RBBoxtHfZiqfQcmNN8NE6LulyLVQkuWnbVp
j2eIGV2nIUD8NPW+as4wje+RdPCanW4IUzvnokk/aojo2X6Dq2y/1xuv+K8xO4QOwTGiUBNnua6e
J1u0fytFpQf7OuzYSm7VRB9QVphGv7QTM78AAUaqCdhsKcD8eXW5U7u4BYCk0iY7aBnyVb5buuZL
jBB78qUAqaMeXr0D4QTwxCBrQbJgmW2LvEIGYQiUcxOa066pQRzqLeCox6OsPecgtNCv+CVLdnfZ
Fq4i3HGiMqIGtXPx0F0756Nhvu1tSgroIM7/0QxAUdzsPRt8sjVL6bLKfv/4Z6w8LWCTWr+OPKdt
Gcumup/jTgYYSnjKTtoCXBQj1vwst+ZLr+f267NCxpOoLjgPiLovLglBvh1YA2ad1qA67wsPiHlb
gjLrVW8jkKwdcQI+xD4YP3g9y7//W1LY9jinV3MUXiLLTIqj06Gjv9OS0G2OukAQbGM9V3InrnnJ
nYLfR2d5cdWjzE+Bz8GLuAMFdSQXCP/CuaRBpziykdg2zT1l8mFj0NVv5N8KxlLScpZhrLLrqgF8
Scu1H5oLixe86F5hv4VAv0WVXLsZpFQd/WSggzR+bqezcUZzGpqaJgzonJ72lx5SobFqYfu1Usfu
3kinwtyJVDWvaDk54y7GDKQ6P96uax8MyEr2lzFgvUtyMOrNsI2iNFpGQ/gJaHC+M+fa/ZwperOx
U39lDMu4zS6lUQA8GCD24oszUTtGG7d048h6p4+dh7ApzV+n9MtUmNExTedhOnZ6gNrXLJT4OWzp
Fvpxl9hfE7imL1laeu3FSC0l3zvzaNOqtoBvYcimmPF7EdpevhOjha6rEnX1pyrNE4w1mlZF9LVN
FIhINIL+BqgSfyYvz5Uj5B7tmnlOGvkDdu9PdRiIV7K8ZB4FeAdnNkyNpMbdYh+PFCAVCInK2VOz
T0lieKdysg0/VUdjYy1XbnrpSM44UtFYW7bx8QvRPeyrOTFJmx6CMuOiKUqxsYyrcZbKHoILjEVZ
c7GMRVki+5aZLKMwx2cMmzAJt5B36z2NKY5z0/ynxJn4MNrJ16GPxCHstJ+Pd+1KkKW0T8kMhLJO
1FvMqdZRtc09hWOKN/JZMZN08AtRzgdQUdpRS/JwAyGxckwIe3QzyGwgHC9jXzPbyYBjByptYPn9
POjTnekp4tQpJBqPv211FUn4CXu/ioKL6a3m0YitzlDOVujkZ2FH03mAWPd6VCeXJfKuUuGVGsZi
BkdvyNpUEZT1kzE6T5PNG6qr4wOp6Uz1ZuxOtA3jjU9bCek8veH8grIkwi6r7ijzGhkKNXS5o9A+
hKoSXA2tyd+kUVKd+zCvPuhd1W5UGFbiLEKDrBlnw2K3yh/127VVo9ZhjyPO5wjxlp81tJgRY0PE
OJgNATu9zp5GnGx30chlouV/wsCQeBMTkSuAQ3dVG1VMehlaFVuVJuebvC3zvYYwUuBSaZSunBtT
fL97qGsA7gCHLiV7l/XkWMOKScdE5BzNjv6XY+Dkgx/mtHEc7l6mknIBFEvKQMnigvwVv83ppFdt
1dLVOHtl476v+7p823l6s+/SznmpMnQf56EElAh+6dUPDYaGVMKrlPqi7PbfDp11XhAjQdedxz7q
VH+2o+p7gwr2BB/SCrZ04u+DHRkrJQ2PlhTtWtoSt8OFk2vO6BkMZ9AYbJqqK9CiDpFgC9/2zljZ
e62kELrDoymZ/IqHh+6n+pCTU1tWvMX3Xpl2HsgePUtOD7mD3Oq/TXscQ88P47zn23PkDhKA+9kh
ZDa+xFXnfnXVqjOPYWM4A00li8fE48i0MjwVZRlzyRi4YBaRqZsjox/o8J+5yY1d0VJY8tvZbvw8
Ef1zk4PqLNPUuULs3ygQrI2ME6p8WXK93TUrvM4tKLLUAzERf63ELdMnNTfR3zazfDhpaP4+1XXV
7YFWB5fHH/2LvXiTtUjhGOl5yF4jS1p6VwQu1oDYwg5njOD6a1K3yFtOeaDv9T6aT6PWKM9l3Bnf
vKnr6RqJ5hirRuCj6TrLHmbtN0iW/9sFubcR2O6iKT9M3hD8AXIIsvPtbsCyZ3ajWO/P3aDYn90c
Fba8nJ0THIT5r9qLjE+dmQ6fHk/H3c1L8Q1SLgUFRqQCt9gDlUIhFzR+dx7izukPSuDFl0md4r9G
GKfGodYRnd7Iye9Cmqz3YeQhOzbSSWO564eEAxiW/dnLefdaupgOKmXww+MPWx0F7BACUlwWd1Cx
xmk1UbgNZ4sX+T+GF+UvrT6HG2u2NgrPFm4h8AKyR3K7ZjjnuHktKFrUg2uhTDcWRxqQW52CtVFo
2CNTo0L+o/F7O0qDjCpqihOJcVkouzKP7d3k1s5GOLhHJLEwwHKkpzTdPcrWt8OUFZUKGzPiszk4
7qnDq6He54GtvUsNh//rxAN1Bgog1sssiuIdgnmFuydNM7AOTVtz2D9ewbutCTMdHAmOHiQ0dBRk
EPktOhb4PZSOVs3SvTjRfSOn6uK3KcLLvu0VSNWNlAd+PB7zbqblmJTXkOCQ/Oe7enRZRH0DAOys
kLG968y2eclwZ9jYm6tfBlkWJgz3OhfS7Ze5hbCsXpgzKUw47woo5Oe4E9UH2rf6SRORtyUWdBdv
6Ydz1OirSVm6O15lOLbg4zVrOs+pGR884GzPTl7HH0cjKv1RC52TjivkOWxF+NoOohyZXoKU0wGI
tdy6tqAZBApEPSuYEh3NzBDvUVNUz7antNFGYJH78yayy7G4z1g9CYpdvpdcA65mWyrzGWizeUCv
cnpuazv6OODHt8V2vE8kGAz/HHhGJL9kMHKNf9udIx1Cp7X1+TykSvXFGPToiXzUFcdsqHvP780G
Wei2sdp/h9AzX9zeG9/GMRXBDUzs/Y4li8HYGH4a2i3A6m5/h6LEEb51vXHOpaabGQFrMLtmiw90
P7VyFPmdVKYgXi5Cg6xsAMSqjHMbR9VOn9JhNxhj+VF0lCQfH8H7wyG1BV0DWDV4urv8PjZ1JMGE
apzxblQx00zUwzQ37qHNMoHdSqNu5CJ31y4lDPQb+IPmCDQP/XYCuRT6FAawySsp7U9DplbfC7Q3
9llYhuIQpx7EY/B9/8fZee3GjSxh+IkIMIdbkjOjkWXLsi2nG8KRodnNHJ/+fNTVihpo4AMc7AHW
C/eQ7K6qrvqDfuXCdumNbv1EtOr4etxDny9bwZv0IM/bN6Dbshj40hiVBhPESrP0fw6kmwA/KRcV
fjgP+7iuKG8bXRX2TVOK5pz1g3hMG3e9Wwtz+RMgenqtdbtl8OcHEQAOmYQjwnF093WtE0gjrzMo
cZOZtz/KXHjNLQxYUNpWLSuTnN9pzqlspReZdATPyjarX6/voguvdxtykTqIsaT/3fFMzKkr61x5
N2tiaCHeQBjZiMQ4+H4xn15f6sIJZAsBg+aRL0y7liWjdZ/CFV4rKzvBFHLjlXdzeH2VC8cCvgCH
AtQePbc9mA5enCNHGMuE8MZjXuGgL1A7Qwybrj5N5axdyxm7x3rSNiGUItDkA4fgVvh8g3qMRhWd
6PLMddO/cxJJ8rWza0XvhVWe9LSILWR6LmbPVynbwQqWriwhMQj1zkjzNl4r/xrzbXfGt2dBVot8
TmOWbveLZ7EbIWrwcGfbUENYDsI4wPT/6Y0G9rA2jooJsuzBtUJ3dwyeVgUlQKVLr4nh1i7ND31v
AD1vy/Pk5OpTQbP7dkysosAtoKiCsBLNxq0ccqC06JBY74VP3/1KTrz4G6CKsjc3YPe+f6BZ9jLb
qCyex0X3PzgWWWhOPC9sUtySXCQ732pa0ITuUsivpd3Wj6/v2ksvHswSbX9uGBTh25//J0vWJfOw
sWqrM7M3I2qXyfqWeG4T9vXYR6ZmqrcwZoh6/7wq+koM+UGFcJXbA9nXqcUDdWmq8woD5yHtdfPU
uHP3udNn/21Riz85g+mvr695YSOzvxhjejTDX15pjUqV/dqO6ozvsHXfVFoTZpp+TbP2wudkJksC
RqVaB4a8a18gXwNqqNHUGQFB/7vfFIU4TM0k6hsF4iyNpZlilD0W6WadVgVoPtRd0uYPrz/rLrhu
GxtwD2M5yh/a3fsW+IQ/4YCrc3VWSdJ9Tezx16IWBzewwfz0+kqX3uoTEguyAIF8nyUzo17XPpfV
uUmSHtOx1Dmu1iyuRPCLz0OMe0oV9Nt2QQivnay121Wdu4J6nFFFi9NI4lG+af+IAXl6dWg5cc+C
/YAe1u5AdI5TFSpr5NnzZvPzZJXQ5AaNs/vW1WanO+f4PbnntMiKOqY748h/PxrcVzdL263zDcbn
+YFEPAN4Yd7X53XA+aQbxuVc+vVwmCpbxoM0qXhmLE/++SsyyEToktYiuLA99GQqqlTh7Fedp1S3
jljNV2EwT+uVR7vwFaEK0Bje5n2AinaPZtWjxgUoUefMKO1Q5HV9qi1zDWtNGw+vP9D+qrx9Rtbi
lohMLnf/PTASn3cqLY3T3jVZO5+sNmm6MG8s+b6ckNY91qBx71K3HZd4RCRE3GG442uHdvGaKSr0
QJXx67/owkHZEPBI+MMZMtFgfv5dZ5mleMUsPPw4q1+NOfUwhF3j2nT64jLkT2AndCPoFz9fZpg7
0VDvVGfRdO1DOgnvnIy+duVhdtfVp7fLXw9Ma2sOv2AgN3lptnPQqLMzBsIKFR0eN7YwDjeOfZpN
t/aSzVpYjFpxwpBNXnNjvvCQgc11gCYhvAw27POHxOMT5l63tmf6wdYnlPGnWyMYrummXtpDaIFT
kG+MfHpHu2Vov+KsZsr2nKLw9hhobXJfoyN30lqji2ph0+npkXcex7U/lr0RRKaYm0+OJsWVK+SF
gwO9DhYpgxx8QvZXSByEWrPPUhTIpVLvRtdRX7g7N6Fvpdekuy+9WmbT3FaZOPK/7af8px4o6nyd
jcJtzgON/sOoYBSxh/5xLrWBGijGN3EckPhUfrtIAAc00bgpi7PuKRxXSnYaTzMFI2eU9Kkf6U92
71MzmdIrgeHF87Eylc42w4QZ+QJBXG6eUEUDW4omTvrB6iHDwtn7V5Pg7fkAGZBA6FBRV+6SSBLg
nO0booBY4w2hggsWqqW5dtZfbtBtGVqoUAIRT32xQWWZIkg7Jvk5HRvO+CJBZodOK4P63SjklDya
Wb/qt9NkdtZxRIsXhK90lHagLboKP0SloDDPr8e5vYbF07fdZkUbS5EZ/L62S2rVmR4+pGdVL9ZM
3tIpHxc7lQyMZjbcQZfJcq7bavXCDBejX9amMY4HNg5Hb9AR3br7PeYWemtwZZpdq/tmLDA2jmsi
s09dWwtEjFORX4PvvzhkvEyo8QBzYdFRYuy+mT2MuLggoXpGGmN+U7gqP89VmTy0pQyupNuLS1Fc
ADFFV+FF/NICJmcyWMUZioa4WbvMDOdKeDf5Wj6+/jUurUR83jjAwCJekBBTWQF1wQqLgybdsLfa
/lwmswXbvNQOry/1JLH8n6bC04eHA8g1bmtEETWfh46x7USKPqs4U2uavyub4QF8Hit41KC5LGHZ
l/J7wzf4XhS6KG5dqIh+aKSD/g3mT1tGTTvYFgM/oQ1vnXp0Hvqyd7SDh/ltFc2mr37qSWIb4djN
1ufKH5M1NEsJBG9KreXa01x8cU/tSlAIL2O/2QBvZgpZnL0JqVeAlUXY6G0TjXSbr5RFl0ISV3gL
OLcBWmVffKXzlCnAnMXZzg37Zh2W/A6Ixz8OQp6+DikbPAwKPgYto+dfB5RiH5SY453dIvDjIkML
psoXN359E1x6Fk4+uZnpPwpPu5TZIVmFHM2Qnx25ODE2LNYRMtY1z6ELqxDBGYhvoLiNyvD8WXJA
/Fm18MYmLKzfz37fxY47yCsSAZdXoY4EZQt0eT95WzR3UtaQsoq+tAfIGeJoJ9O/yieTKkxqmc3b
Zyun9j3xVgsqun+CWKCaxTt4qeiQo5t9X4VuPfjF8fUP9KJye1qOeTIVGTXUPr8LmaFL16/FmZn5
cjOMvgJZX0JVCsZg/TIbWXdAmtf6oZfFtZvVtsN28QHNnE3CfAt7LySkusxzt4ZKcUa22opbK8Wu
q5LGat3Mvl69NbJ5+qyAqf5F0tX73ejO79cf/dL6m47tJu0M7XV/AtzEEUq1uBmOSlbLkarPb6FU
loN/dgMEzt8WZtM+dEBnhwMRq1WxtfqiunKV3dLI/i2gyMkkF5W1l6VziW6ilTS9OKONL0/W3BGI
bfAsH3qjUB8zUeTmbWN311rMF+KZRauW6weVJLtsl920yp+QBHXk2Z0ca4kSXzVOmNP9BqMHtvvf
ExyXSALN1lLi3r6v7yyv8zJHqXPVTLoZGqvdfmgwZv49W4t7raS78EafLWY+jwbCThrHaRNu7IOQ
bzS/SGOn7/SwKx61Qv9aJc41C+Jdq3eLpXCmGbUgD0pI3R+iIe+nJqhtcXaQ0R1DURbTJ6w3wH/I
Odf9TV5Gzld0mPfEzqdFmXhiX7ihIkCSPX/MqkPjcKwzcZZ+sz5gYo/lWT4vNwiAWXGKBf1xLBsR
z4Vr3KRdNUb4oLYH6sf2Z7eoa5yASy+dxAh+1d+qJnvX52L35HNn+hQWDo69nT4Ot3Pg13dDmhVx
wr0JWKmoln9PlVugpKymZYv05y6JIW4jlKtV4pz0cn3oK1Axja75P18PFJc+L5MYeFWbagTWBM/f
NLol89T3FDJr5mtHpSXdEZp287FlJPtB5MM1auWls8kZ4VhyXjjquy/r9pTnXaDxLi36zeOK9a+T
Dv4JTIGMX3+0y0tRl9MHJens87M+uzMOv1Kc3dZ0QqeZf9a2sUYL9iTR6ytdyJ7gHKGoBPTXcX3e
hYCiyzVc5XPi3FCoO93TptuE3trN66tcSGebzCJV9Ea1eaE2G+htN3gTFy3MgtfxXiVdOodzkK/N
IUeqvD27eWqZcZDMjXeLXWz29/X194JH26lEzIBIgEoMtdX+1rDaned1K6W8UD4KdyBM9ZtUg4B9
1nDbmr5aRu6VX1RTKRHhzYhxc64tSHKHfeBVj0teoMJaYBDXRatT2OqgVrRzj0EdGOO/nx1+KX5q
NjngJU8C8KWyspaz03XcakSZyzc0N64cnQtfnSE3mxgwNAXNPjKOiU33F8jpOfcdzHYzU4TOulwz
Sb9wQLe7JZsY7slmJfb8gCKrosZNK/HsTK33wUiW/L5z5vzHUvvlY0Otfk1D/dKCm4AM/YKnieVu
M3vAvDRsWtOzVlVN3OcIDPZzurz1tfWbxfD78Pqueiotd0UClfrmoAZyYOvIPn/AOvFbRKfH7NzL
pnqw3DWzQ/hNmRMz81YfjSkZq7d+orsQqJh43kzDOtLet6fl1l1W0zlaA16vsdpGbj+KQloSXECR
LbHby9EK9UWkSdQXarajYTYNAJaGlaUHN8Cola62b9GHgQughUoWhhZVbSpQFd10SY6lLqtj4BVa
e9skvtWH7VwWViwLr2VqPQWVd2yN+aol04XARUOcgoL8x/1y/0Yqc7NadwqENRZ7OUy+mCBkW1ac
9N1yJUZe+thMVanFOdZbg+r5yy/5o4n2KqDpOVjOeN6oT31fld8hdOkR/nHm/7O76GWijoCQDol9
t50TOFG2TAftZjIGL04r611q2Nw37W7E5E27pgd36Ywy8KTXT/CiHb3bXKsU+jDq4N0TXe/i3HLS
uK5WdSUyX/pg9PiffJI2POf25/9pJOqIM6dN4Go3htnrUEAa400n2+4DKgni4+vH5dID/Xep7YP+
ZymIJEjW+mjLdFbZR/jVy5NXodDzf6wC/JqmAJAJlGWer+K665yNG9stLds2FPTFT0zxiiurXEho
DA1BYqGHtdE7d6+tzLO5RNw+PSeehUuCMLQDHNn8CNfQvJVum51Sv9TjtCTmvf58l7Z9sGlJEMAB
X+9P2KD3JpxBTtgwL3mEH4w4VSPm6YHgcadROlcKhG1X72IcrcsAsDcCCxTTu10fgEvkHuqh42Qv
2oPdGf5R0P47LqnRRAhLlBDslmvcoIuLbgr4TIX4v32PqmfYWhaOn50nw0wO+AGO0dBmzhmdDi8e
K6e/CeipXsm8F44Cmje4XCGSBZdt78nqdW6TaFqHCIivjHe1cHsuu97wWRsD6/j6R7y4FOQSIIuk
eY74801qMjsc/ZL8q/LcPw4utmtSk+k7v/lXq29iB9KejPG4sMK33rM8ChVIR9bIVPlO0wyRkZd2
zYCtkt/kkEzXAJl7NN9WZ8F6oMDj7JGDX5Cq5zSre5Fl564fhjvb18TRs0tpYX6Tuh+7CYmzgyPX
VUY2ppXf7cpq7ppVymvj2Qvnk9+xzb44K0wWd7s2xZK4qUoUmnOj4dq1TNmdharPGzk3I89vVH6E
fhChKBnaw+vf9sIB3UICiQkeETcv8/m3hd+gJmdGmboTA6JShfdbWmaHuI1w6KZg7/36cpe2Eo6c
NCZpVGxknufLlRXWxUmFZqW2NfXiah5y+MR99rMHKXpNou9CCGcLMdyidUyXej9qm6sVv4uq1m5y
fHcjOErt7SJ0/fx/PBK1w6ZTibb3PvMtsnEHp4QZONd5N8b4Xjk3i4DgEo59bn17fbGLn4vLD0ok
m+zTfsaVTfh1VSbcqwwiixOpvuLLJQajj6Iy4mnlMnDli11aETA20kN0t+wXlkK17c0kFAiuYLJR
DPdtOYBdKNLkXam5Sx87pfT0K1H80oejG8LcfkOCvsCdNrXG7awc0nORF5w9aePBzv39yiqXwja1
2GbLzGzyRfM6gWXBPI/6u1XaAPrCtfLm1ELdOaK33b/pGT2U4Wplzun1b3jhDGzzZZQG4T5B+9iV
gsFERylTOtvSwdw+y6r8IKzJCxOwAlc+3t7RZItweL6hk8H8Ccrj3vEN/eN1CYoxP2O6LvWTKRPs
+6QqkzUaJrPVPieT07hHS5oyv1GuozVRojrgMOaagIfRC93/qPsZw9NUWNWNGOT4WMqucI+Fkzj6
lWrh0pv576/dxcFWW4qy7yQqC6BFYnsZkfGaejPERHT894+/SQcShcjZ5LbdUmVXMLRjME3TZx0/
6fNaRZViXmxpXXNfDbUdd30/XPny25fdVScbXYSyEUD1Rut4Hv0QoW2bqqVQ8FRQPPSTsYSuZmTR
ICwzwqlViyHI29/4PHo8DoF8eH3jXTjKQHE21jYNxi33PV9+xMitn4o0O7umslSctiXTUt/ppXlK
ZywKwkX3hmsXnwu5jTsByCeqW64i+8u7RJoJ9CW68oFm5m+MoeqOzoQJ56qVBpuIvqqBGRr4wOwf
SQhPe5+KjNKIQQud8d3jzmldCBPg5VmrE/e+8vSaKV9mRGbRelc+7KU3C/0AjZ0Ngcfo5fmb9RYX
gJ7cBiBFstXxjWWcpCvMk1vTrkz1Zr1yUi69VZwkuAptvOkX6rPFIAsLWGBxztIx/TJ1ogZl1RSH
1jEW7zbvhqAKCZnBkSu7Jq8s/tRm2+1jb7tMIJdGycC3ff64zmAkjLIb3uyQFQMUOs1uYtxk9ezW
QhGhPaRFNTLkHNMstnruuYw+Mt0MW8tX91rWTY9pq4GFFanZqXvId60T1amR3HrW0IuHJMn7h6D1
27eok+pmVGOSvB5b36nUlRNxIdFAvIPQQYTEUG6/Oec2a+yioSXS1MV87yy1kYYDZjzH1w/epWVw
ptwuJUyJXrSWIIAItNjK7KxGbbnzB+RllO1dk0O8ED0R0YRPzxZEVXZfRbqdsw4uzq3n2rHHNbbS
OkAhWKuBxdn0gr+//kzmhS2I6bkBqoeJKbCpXRobsbupxTYhSazOT49JV89jCCzL/JhLexoiN6tV
GrJNe/O0mEtdhCgVBnBNu3kpv0vTKdYjz5GX8VIsw28L9as1smezLW+8yuMvmKWGFvcQYBh/qtZ0
fpjgY0z3tp6l08fedVMR2Qpng2hoklS7RduzIWONQ/nGTgf1gKHc2lz5kBdeMZwmFDbA29FZ2e8X
VBLk4A2WpFpWco2SZpxOVmpn9Xko+OeVHLUnrW4RDLdIED/QfGDm7ZdbS9WP+JzxivPR8CMUf0oj
GqTeylBhZz9EmdnL7z02cvWdDolWP9WpVkyhm3p0lQCTdn6oja0x0JS3UKibVlk38ev74NIrQeYX
gRdqeiQBdlFW6YZc5xGQvSp8vr9eD0dtXrrQKct/VP17eh3Q58B6biaaL0YavV1lGd4W5RnJSOOI
LFT/K5GJigZzVX///anQ0YXgsY1UGQo9j3DpNtKu0Yc4633lHxdhuXGPMFHkCvXp9ZUuHSPyE6g4
erKIi1rPV5oSMYi1k+WZFsz3Uub+IUCHL9RROXqwg2nEERidwcmoiytXiQtB6ckHZfPSBPm2L0aS
3kl16fA2q6qvD9ayeG8XEF//PrSl2tkmA6gAoZ+wixJlZ5eqazu2B8ZVN6vQ6kM243ykDcY1jest
6+yyEkvRhCQzgUval3R5ryfS0AseyE+xbJeTilqXG1k+LAYJSMuistarx9c/34XtHwB7YIeAQXgJ
ck76zQpihC+TL20HAqpL3hQG1lWVl19BjlzYKMjdQanYagzAo7uD1udm0BKNxXmatXE9BybCpbcZ
wbSOGmuG0rEW1Ty/G8GXuh/T1DeTa+HoQpWzjWAIyiSYl1iHfmmlnlY6rB3dzn8lGo16XHWz4pPh
lmUTdp4rP6HkQ3sWEbTC/aAtNeyalorXDQfHzu/NvnSr0wg3/Q3ALiw26ylN7bBMRnlNl+nCZuDS
wzSSjIiIxr6TlHv2OBSCEVpNSXaS5uyGlS7Wm8qx1qiU1PdJPo9XaK8XPxHITG6TNJUYLTw/y35d
TXrijeI8eKX1zQiq8nGp1MS93M5ORdeLO8n7Jb3pzvn1bXiplUWFwSkmHXNj3i+dGc2i8LQUZ9Nb
MgyNJaTUEHrKWkQlotRNTKYpS6QVqlpF4ygMC8MvCG4hwnLah9d/zKUzAe5/w4tTHDKdfP4aemVx
d/acEh0+t/FD7vfm1zy1m83EQu/nw+urXYhjUGNgxtCA3cqf3bngli2zqiYBgffz4DZ0qLQhPhW/
vsqlZ6Le3ezb4ay9UGRJqVfoFg6sUhreA8hZK8z0RR1S8uKVB7p0zChG6WLb8NZeVIv4sIlG611o
a04iTp2UXh5Zc+Z9mcWUWQwJBvX4rw8H9RbwECAqijkqm+cfDHlU6MtBIc9miYx16Nv4vKHLVvdO
WK2YYr++2oWmBJUwI0+6yS7hbM9GUTZtQC0hjvijj77yUBWo6irpiM/YK3OTsWXnN1EPK7B+CKop
S8MkCcCML62jLSeXRLzQFE7H5KAmt8gObmNP6tAos09CBPkb+58/CNqtiNRsVQeMtv3tzuxQeFBo
AJ4dIEeHPJidW0fUGMT6prjvg369sp7zIpGBJmckCTAHvtALWwNAdDV9l6o4J4ioRpQdbVT4CNwr
a/RurnyLLf8+T5pb62trkNKMgtuxy89oKOEcZfTlmaCydHE2jEhTu5tAbwifXv9UcW3/lpRdU51W
r82HaIGjMYcQU4sUgnRTi7DpZea+AYo+35ZzGvwGudQOSGLOOuSFdJrSGH6rO8VjMZGNr/x+8+Xv
ZwryJL4HNpQJ6vOt662ogXoNqKncM9r3Ce22n1NCXQe/01zdqE0c+w8XxwDqkwyIQMKzi49SCLnc
uapELTaDRJNfKXpenmAEO9jfoGFovL1QbeZ9DnhubanaqOpPRq65oTUFwWGUo/FYD/OX11/CheW2
zj0Blxrrpfp2runTVI55CV2O+0iGfvO7oVhBMQUuTR17La5RZV4mV44uVTEoAP8CQKawCfGacAD8
5H3+YcoAYs+6vsDYt31MEpfhBqhmcaX+eRnnATIjTY1BCwUrg/TnXxoKQAVxTYznWujNYfW7clPc
9a4k0m06/nJLMSflUkuVA2luP+5yZZ7ooyiDc5e2VnZ0oa6k79TiOYfAWLQslBM2z9GUzd43o5+q
7pA5c+fFaCWMSyh9bfyNHYUyNy6a+7WfnfS+TspMvnOaDlep1pBjcweVpO+iSc1LxWy5zVJwPGba
nZIlQfapSft5fN9NqnTDfMVxOZpFUuLDOuiyRfvbC360eql9tRtHvpdk2ZQ2npl89dM0W0O3pKyK
wRpqf1c0npZYrWP1zpBp/2NZ5lLeBes8/3KMcSzgQzijiiwBmSPiUbIyRHsM9TRQYt3n7Qhn4Uxb
1Dk2vZMt0Rp4i3iPZlP5SVdSfPUKs/pqzGvRnjKz7D5nPn3tg5Gv6xqW7TThizIkQvxBLCOrzgO9
IS30gzKbwtrB3fLjlKgeKwUIkcI+TZPL6CTQhqX+keYWPcJlaZwPml75P/MpaJxDTh0+nUw8qgTa
CaJv74TGfPROwpFK48GZS/FmkNqivwEpblk/xzLItRCZmWn9RUQT6A41pQlG3VhVEuXBUr6VpquR
8dq2RvBGJc1H6WhJOkIRmQP99zo3gcKrvZmst4VVMZDFFHXWTUKzp6myPeMuDBr1t+lngxsBvlIz
9a7l/GayoNw3XOCXk1jWpouGzTXkZqbjNN6U/lj+zhJz+MqUmEpFgmF4HHTEiG/mkv8gBFo5qbjo
F3MO0ZrzsFABaF/jCpZNTQRqKP3rq9qyI0iOxRoOSpbfqyWdYHTLdGJo0fj+B1RPjRIYmMy+NE5S
N/DK2vJbj9xjGZl+R02+kOwCgG2g9Q7YMMgmBMJjrKFcS/A5ZasCgFbQ5H8nKUJUkWGA8ACDny5p
DDgtKGPavfNnHNGNd5Qx/TeQQ706ZHUn2sNYplMbtrh+DaGL8HkZ+QE6oFHrrN1fzrgTj2AqHpYu
UHmYL717p6nBB1/nMXiUlSGMiJuIiIqkdodoDLL8QetaNEEdxFaH0LOb4Y0o/LLCdrBqP6eNKN8U
jqVOmpL1z8VyZXAyxWLUcYeDQBkFKJQ+5H3lFqGmzHGO2P6iwDDO1q2wXR3vjzFaydcVz7Dbqpjz
+QCVBpckpZdWGfc6eeYuaxoTRomo7duMfnUV6vXUvRlyNJpC4aXJg7Hq+deAFFoiMJ2nHyuRFJ90
p1m/Z1rRrZGTZ8YSFWaS/sITJtPC3BzLPBJQK9NQw5BpiRPhKf+mNvr5s2U21vugLq0hzKtUfJ7F
6jwGqT1M0dos7rtBAieNs9yfflW2tpjhMFb0L1vfrzJoW4MF37+rC9R9PVzc46walyEMqnXU+PdD
cCj8oU3Q3K+KexSVU4Mny72miIeucprYWrp8+QVXj6PcBbmTxRXzv/JG6xv7TjIyu1+TLIgltHTk
S7DfW0KwhvYaIWA6VnHFcE+GEhWzSJbd9EGz3LaLl34y7+3UKvmHo9pY1qsvo3mdnCySwaC+5qIt
/2IgasEVVrXB111Sr2cXKlzRF/y9I2fJhy9ZWnZp1MypXEOcIDggYzv3yMY6qvkpHOx/woRgJuMO
r87k2Geu+9nVi+lv5/rlZ0sNYj707tg7UdC52XsHpa30BIgc9s+imiGNs7J1BnBZNAJjCv7AoMpJ
ky6cUs082Z2Q6dGqGCKFY9q1b2dh6oJIJ6fHxDRpfimbujmsvML6let5mh2Wtlm6oxCLT2uH6cs3
a1VFFvu0yjCuRA7rsdOyZIhk7jpf6O+1/aHQ0rYKIWOufzXmvBt3bfbXcDW05QsWxKqNglSTN63N
pTqaGmGgMIFCpYhd9kwQGlqt3kNsK76CqgD4NXb9OIdBoPff0zRpsJFRlf4D5fz+SwnAAt2CzhTf
S2dxm0OKwJkbBlOPAp6Xs1ZU5PlGrIBi5oRFktd/pxzcUNw6biEP4zh7XtT4enlvwgF4MKAizFE/
Z1mP/VRmfYa+TQ9Szwe/fkx63e2BoY3qx7qhSjiOhtYe1lRhImd6eK7Zhuz1GM+rvo18L5s/11Bz
KE0x73TwvVGY9QpUBhFBQc/dCNfWREKQpi1qp65aV+/ga5MH8MbTgC8ATkVO0rbr5VzpiZOcuqre
aH6enfNSzJmOf+QIYWoReniGPBSTZn6mPVA1yF5OoPKGqrJ+dzII3kI5gmPoLRBbwkZWg8Llr1we
rHms7xyRdV5opy2IJlKkuF/Mdnm0K7E+VmXDXk2x1/jrJ9Rxh2qlnCZ2CPN2LgTql2Wb+s3RnjHw
CoN66BewlAgjhloh7fLOakb7nKdD9iOtCAv4xGWZiJZibB4728rEsRhhtoy0+atb9HfWhvGP3Z3n
ujN+YMNWYBRQ8zcMSEHnhPlBTw+q9aa/9bha6O3C5qGbLDvCoN5VwVuYDUkaL8PinQxTdU1kJY6r
ItQP+z+OSkonXGs9y47F0nuSU5YGf2Fut5hpEk20cK3IlhG+4WuGrWWOKSIzaPl3yN1xpbbIKnrR
VWkvoQGsoI+MtE3L0JhUcJ+lGUop+uLM0VJi8xPaVlN8Hcsh+1PV5jTGiSf9ha625j6kll5x/h3N
VkycSocCA31HUEkkVtHwnUN7UN396ptDFy2UzB8SDQ7csSP2nwd3ToJ4lgnFcU0mMukVLoMPhjpH
AxR+HlnXdZP2i2lX5gr7IhWf2mXFil5VoF5DfHX8+xqRgTH25oQ9WZn93N0IKGp/LKWp90JTWIs4
0pZTlPp+LaKpCMY5XsQWtZhiLA9zWuXuTWEW+Vv0qRDY6zAuA8/htON7gbz8cloqmP1HooT+3scb
e6YoMJZDNcg6eMcVvnhA6J+7b2s3noyVs4BvW7QNLkG+WYjIa1rWBz1Hoi+sU520g3dV5qGCU+r5
naaldRX2bVXW0QTDgvw4zjVHlGj/R6198X7tFm7/hp3hnok/w2rerL2afwfGkJ46VzkB56WfP1Xu
Ur3JFqv/pOuSNIgeN/MH1XRNElYmETZCbF5OobR1kr8mBNoovgfuwG0n91vpF5wwfW2t26SQfs8T
0PoMk5agHBnlVOMkpmVjFaZm5b7lLpfPoYeUZx3bhTXoh1VUphnNWUNcbK3ZcWJAOsCISiQZTI5I
4N8DAkK230uyRITatCSK7Zdpdx1KFDKsm27kD/MxuK9K5nbkGQ9/1WQKpuk09swMmZ+VFF4FkuJ/
atMZcuj4FLFgKCWWjWVnsleSZRC/cQKdE0RjM+OjlHX6qDlD8NXrdJJ8WhLThwLDm9OUZUl7bPEL
RI/INY2WDnWtVfh5zK7GhlcaIxRXVV/HQB9rOndiuMEBM1M35Zxbn2Q7lBb3DyO3wro1ATIGQ2uo
o95oNihuB4xGzFSjJ1dMKrm3/c1cNrOZFINFchD944ZVYlu4mNl0zBjV9AiPaQjiznDKhhBVUPFz
MNXa3ig70z5IqaNM1IFOfzQ2gEjktKimhYULZjwEHWHeKKnNzO/QwsSEaZ6Gj0FeN3okMDf/3ulG
epfhqrFgZW+VzQ33ZKOI4FGQSTQuO4LyUNrvWjtRzAb9zLidFs2YThKsXReW/jR8QhvF4VfrTonl
0eLq30VdFLeTm0wiUh6yjVHf1POXBqReH2ZG505YolrzHGVDO/Yh2i9JjffyJLKDMVCIR4HiZhOz
VQ0VMUpqf2XCHpEoCnKvCMkymv7W0ACCvOFy4JWhiVYaV6nRlB+aPK+6EL0f8xdcc4cSJFDI9npN
LQ9TodhkNi4OU4jKR/M+BcdYhcgNJD+tweg/r7Vs53im+FC8p+0m0MpZtvG4iJ7GuT+LNkwYWoK+
aZr8Y1eswT0sBfL/6i7tdOwok+ywaIL0V99YyQ/GnoaMHL/Rx8hN7JplEVR9VzFH+t3aDhV29j+O
zmQ5UlwLw09EBPOwBTLTc7lcdtnlDVFDG8QMEpLg6e+Xd9OLHqrTaZDO+Uc3fhlICVzz0Vm7p3p2
IWD3MbK/qVYhIzvzMD8X4TRLU+5MXn8odl/fr7Fiztkwj3w4h7d9EdU3dBhHt/R6SA+7yjuml99D
r/nxfLlr0GXE/08VfIw5+04v/rKi2a9+7hsJIdDziIbDvHZsE3oxeduEHMKVjfjAxngktfTsGIME
YqoC9YiiIQqLbpz7v9TorH/DOuPW6ENS3fKlkYcoVeuEH+HGblaENjEfLLQcZBxY6CRTjueHrh5C
Ueye0E3JmDdfv5+BHBF19PtnZONlzun2YLeM/CP4xB3K5OMIrWzZRVm/YlrS04eohPkXbQNSjnZg
dcoRpzjfmNgj1tdt6auLXgbP5NumLL/mPlrEicptiWMBnaXiVrT7r0GQPJerZHWdggu+vatoSuC0
Wbv9j2NqcT/5VrbfRw8p0OQM8c8Gd3h3ns2e4UCY5iy4JwpazGUqh/qSVqvqSubOGQGLt+v5Mmgy
GXK77kHNnF1NI7ITf2NzHkKf13qwfeFW8RUwHmqucWob1v+oD0273OyHYAcE++tP10v783BCq/IY
aVBXckZXT3YJxFccq7AtI+n0L9p3xVheH+r7iaIFBvcldpcCM4FPB0ubALRJhXrOMD3+SPd4Wwtp
jHULJCEO15/Tbf+66sCIljkHNeUsufZmbLPFyxmt1rc63VNbJC2xE7mzrs7vnkvjT2Xj6bML6iPL
TZ9tnP3RFLERx0xdXmi9lONvdrKi7Wf5vvdJRD24Y9fkzL2//2jdSfxGJrN8J3Rp+Fzjw0suVnuL
KjJisetcxvvMjTGM21Q0x5Bw/A9ogPOBDYfluGvC39u2qqdA8P/NBXUB/+zcDT1b92EqwgPagKuG
uzoq3MWa555/9tILJ3Mu8eDtv6phyF4qrdqsrByEV7wJy8rNHALg5//3BeUNsoZb3VZHUzj9FiAH
S4/IL40ZxVvH7HvJhjT7NEccco5nYxtx3hHYnc9zlf1H0M/S5QyD63rK1irsz4QhpG0RpA0H6l6Z
4Z2p0XswJElveThHHr3UiSfleXKX9Let2v0zNL66i7xrMB0llvs/jmuelVRF/A+zYRs5JVEM1rkH
BPBP7VH6bUuO5SiCuBV/mI+yMN9TZ7zDiaESUIoNxQF4wFLdNvMBjiQX9zCXNjMtkL3bcnvEx5pk
LLTBcGnZzO3NStuSgxM+crxTI3v5iG5l3wuhUjFxMS1AUKNT89tvl23tc+mPPddZsJv03pmN+7Y1
6/YNnzfD0BEOzQNDM+va3vT1iEpCaqp5tQ9gJw4nYC5E6dfnzUwS+WmI/Pq7S4PCzej704s5pHSI
9aeTIq+81E6lqZpkzo9Um5FUiDQVRdPsvB0bPgrgMu3vpzRs+j+H9rJP11FrSwNZ5kHILke25Trd
/TqfU0DyYtvm4DVw9fTZqsxS97imxgA+y9m9ZW/cDBOrWUVBz5frFQ3Acp1HKVmrdTizb8R6aZ5c
OuOXa+hy45xxI8J2YH6MXtom9say92kA5rFa6JYKvZiUkzax07+41xSW1To5uOuzVP7sWlu9GBtU
VQnJ4P8n+WmeuszHRJh4ffrdCmX5jEN7tSD7yWeFJGvIu5alLJcVoHYerln9W5HhWBfDtMzcMHWT
LqeZrf0/PzBpU6p5mrhWlA6OPJoDvKATwuKnKhi4UxcAGnn2rra6O3Us+pvTt0ODHlBlz3O8bhzQ
jnsAbCRroEoHtHU8HdHk8DDAeHu5Oxz+3bRNccgHruIPAlywsKW9Hr47odc8UpRgYxA9O70n+ybD
wo2FfTWtX/N91Xt856yTk9whP049iKWttiTb1kl8R6Oz/ZoJZCMAH/3c1xzuwDJ16BLsOyBHYV5R
/fZv1GnH+lYN8pHJbN8uw9Xfl2cCjKew42y/rYyxn2MWb4TTQMa/ZXRJNSzksp0IgdzSTxq8+ldN
yjxXhSUbFR1kyi7WHZN+zrKpbdi0J987hcMxxPioEvcHhKCz3o6K3TrPKj9+6qMquEt4cf081fX2
aeto+MME538Fww4X0NCoSnPVHJDeM1dJ1zCxHd56qUbh3mMcnVeE1dVky9TU828RbHsKhZbVkuSG
LJYnddTrTw3W5jO81918YhYAWky2Q8i8GZrlq3cXV8IBVcNfvdYcnz2YbVqadHJ48w47PMvOa75Q
6LBj+8umXw9P2m972JhfPB/BS0xD1R+qZvFzWok6lDzMavkcCIl4rOup9i9Hp+vfOxNjWqztDg+Y
JSxj+dH503tt9Pjr6Dz3Q4/e/GMlIOjDGeQaXwz6wW+Y9JPfQtTVTBbi3rXlAgI3lofj2Qu6NFSF
DJn+fwcq8F+S5KKPfrSDLcg3YnFlUvX/DTs4f0l8VMwzt/GSbGnQkZbnet1rHFZk5nV+hagk5P53
84w85izfhz5bi8i11l6yFYSFsWVSPyGu/e9tkk0/tqiZ7r1FJN2NGly3KTsCQcLCcJnYXDWBSx+E
T2Ncvpuwfq2cZa/h4fz23WSNw7FpjRucpmmN/hudZAdOhfL5OMRGzGbTizkE2u7c+QTnY+7m2NgE
1UOifnq13ywcanWQXEZyo9Oc5xLJMz8d+QL75j5wEHG8iWqqYF5nT38hJeRUcfeGJj3Ipck5831d
2T4e89d9Tiz7gmLLuQ1ma6J8n+AR8znrbJozeujPBdfAmGN2ScHiWmbZvIcVGPNlFiEVD4oTJh8Q
YAsok40HK6j9/j8JwACe7bmIMVcZjOcQbaFXhIr66XJvVjy42EQ4GhenZyU+ZqJU8gigcC8n0NMa
KUnfP2/dQnlvY4Z44s6dsqyo22W9Mz6ZbnzEVrflQJXzY78MWVxQW+P+rOwaf0noix9jrZkxVMfz
uaH0XcEJoynkeJJORplXP777ypCKa0Ui3vQW6OCNSovwZUFKNo/ndIb0foezlv9ti+9wxst0oyPy
IrnrogvJ6PNj52cb+8wyrA+eQM9xQ+qeHk67nqrPjbPjlsnQDud2RkNR9LGa/oWiao/TVPXpSmhr
DPRMD1bG6jzp7W2RpgFl5cxuLjpR22OmFAZw+rD1V7OY68bGgvg92rv5eRdeMhJvsAaG4b8dHs3s
+c+dtq44LbiyRJ5Ocv9qhzi4n5pkf41mr3sfeEoj4o0X87zbYP09tUv8c4RoB0ETMevmGLTbW4/c
enpIaBBZ2Yh6w1q5+AzPevBaICGtI3YJDlKxPM2gq6t3009poDtAmGiPAqB9d58U/exEAAwxYMEq
6xOswJgw5bQ7k7uLMLg7NatXsXN5gbibKQfjb490LOVOaj23XDlf31qnC55TkFPGDaQ4/xkiQN+3
TjofK5/Fy0c3q3Z4IenhSWRb/5eoIIReYUUOChQH7Z0C05rLRs5XHJBT5ok02X7CheWb5dRWfBxY
DRvfYY0Yw7Pb4F3/13tYlKk+XzdF1FylmWQyBkpiuNjoORyQoSmC26pYVE+RDV1b6H3IfoxmscuN
Tz7vftED0a5XcMGdb3zDEneK/MHqUx+M9fvooJMFvliBdOhYa+LCJeu1LZu9OdS9G9dtdbLBkWTl
OMapyoWcE1NOSDFSxhI1vuDY2FuI+X1Bip0YvoguW80PgIhJFm3Wu+m/xu0jWMG0Wd07uXlHlCfc
nk0h54DxTKVV3/EyMaZfIIaOG19uLA5LPC9DuQzDsoOfYt04Bd7osgCK2iWCK9sReJwpzrTeM70g
Gukmd9y7v1cp4P8YXaMc5zAY3BN1F/anTjaVlSZIFLblGCorp5PEHN/49S1+oWIYt1LpdL7n0h4+
9GqCm6ztl78dN1hzo1HmdufU7EN7jpcl+zZoOXQlLwsQQusnS8OaEXfZafKwiOZiixgQBQD7fL5e
j95tbcSUPLYsCn+rPqRtctHBr0k1+1S2vTeOuSWSZSqyHq8KUXOH9xWNIZNNDhym4ouXzL563iOx
HR+AHlY+HkDg8SlkjGnyqjf1f7j46v3iQd0N9wPlL6wEW5MMPyeCR/2zt5B/UQIKhsst0uK2Putk
baancJ8rm9fmSMZbA5y+somGdCbzXjAEg0aL/W4IQul9cGyx0WQzLgSRC7Nucd4L7uAn6/YienYy
0k6C3Ml2q044RvtXpqoqvvWB8etv8aJZ7Lo02v1ycKfj3ySAAn9vV8fmRfGgKV55F+KuEa53Cjjy
2pOo8fsVWlEezak7Dt55SeuN3ZTnByrVMyS3CfKCFf/mVIV3RFDF6j67Dt1vNCik9m/bO5vkDebw
yTvWR74vKaR9InB142ib3HYloLcPgsfE2ljcse0OXYE9omUSM6YhLrTixo//TnE0Zxeg/KEu+lTC
jzRRnekT3ET2s9kzBy3gcvh/gz2U9qWvYrmdJtN1GazqqOSjCTVhBU0WLu6lb3zfeyRV1vEuTisg
9Rx6JaYz59zyZQNndWnIrchqUHCh5/7wzL+5bsFBumq3huEl8740f7h+AIJbunMAiKneCBcb+7yj
hNY+NFGrg2LGnMBwS+xOUPBDL/qDTJ7twaP2dP3HRZKaAqZp9J6dakmDoknnzHkOGdhmEhmOTT9l
lUmhJHnfzXdv2lbzCDadhB8eqR/JSVK/DrMy7b65a/fUqEeeeU8VbJUzYZyKF6AMJ6zwudYycv96
8NprmQqg+NvA9P18C4xLhAB6ey4Nhf9Ack5xOdyskZqbMoqFkRd/Qz6U41TZ/dceOEjmQ2dcwBwX
6LxY9smOj2MiOft79lZZmnVEkG4JqBnynrjnPkcY4d67nm4BmUSw7oU/h5liFSIF9S4DaPt3zDuc
Mlp0qU4sqlVwrpeKuL+a80E/jNnCcwOlfdhSMepMP9qrWYK7SZB9Yze7OeVEmW7Hx9yqNjuhAYht
UU1Kf/rdocMiw/185DxgKr6p+6RVZ9kdMVtDRlP3yR/1qIo1pMiylHSz7aeKGDm/bFS47O9dOvgu
5GS4xa+RnL3kLoNLZSkkvLAInJEPTueXelsXW+FooaB3KjSmUltIil6PUvRa04SpdqXs3TW8ey/t
EYr2hIvG58eKD/wzjbOa6SkzY/TCH86FOPHD/ZTKSK881JaRYQGP/4/NSdJP79f7zcrL/jMWhILn
dCqn7oPbWNec58wwSUSG+RKGzmGsa+J6mO/aWnEPdo1zxCWKjwO2WyXBvBfApktwR3tL+CNknUVt
1ypS7HLAyW5kTai24+e0u8uQUzmXVtAJI0zvlG1VdXa1G85vEA+SX4xuh/oe4ALWXwqlwJThs+JT
bxuEh+jMJNR13Xv6J7B7U58PWxEpijMiXso5xSh810Spsk/jljiPEXKK9Bb4IJ5zZ3aFdx+Bdbxx
G1W6VOAKnO9gSD98vgWQuLALqYZJEBoW/R4Qfy/9YQaQ84aqOaukjoe8FSyPd/MRkftLHZr3AhDL
RuHvGd4WGTtYIvlNtJ9N6E1HOZlDVMUQHzOV4MsUirIdkev8moeBQTeAjWrzJOjH/madhHS/ZR2W
yfOgh9R9dMm048DWIARQmNAiDDk4AYLoRKBqSzQlZFd/Su2IiWxbJU6epu3BdD2Evs5TUKE2/x5d
UzfeO9U0Ddyvhpw9zW3FmhsitI5+zLFwdblpQoT/tapKF7gBjs2ecRy4BizW5TlfXHauS7iCUD4d
vteK0kHnGpxUZDJ1M9ah3M4ZcsDmx7balekBE9x4tg5p4XOv9+nG0Mz6OpA5fb9Sd7uWvlAHJCKy
jjJovGh8SIJ2mm+51AaEhVaAiAgl4QVXEWhquwMxfABvVXEhlrRqqH6Jti9CZJD7hJ2rl/u5Xgle
0jg//s2zJ78ZuK4PrOz2/zCJC+6v1B6cQYYd/1aAADWvaZ2lO51VYbKU/tw6FXlBTMCWoGM4LsQE
wXkciQd8JZ8GhXpCCdt/7SbtcTdyBpqTY0SK6IMTj6z7GZbG8Lb5L8gtpskthg60+7+pN317wWDa
DcUKbZ2U/pjE+ryEsPK4yKyzLVOeHG1HFbDraj0/1kSHayKJQWQekLgKfY7bafnkSWWiIyBQACRm
7khEBvGdlIp7NdXM0j/w4/f6WN9ZHgb9bY2y5gET8VpfmnXXwXkCEwYU0B00rcwOb0RVMwZVOftd
RwuxUSlinngFA5SLGyZ5hAltyK0TmEcBRZ9dhOEsKTwJQ1hEg/X3G39ZWd42R4rtPHbLfFFoq+oi
6IOjefDhyIay2jAI36SEYCG63cduL6ld3eZi8nfvKFUdTVsBpcAFza0uAmjs8Nq7HiX1o6VSiLD0
0aQAeVnXPCkUmwiHmi3iBxPecYqFp4LLno3rr3Zc6yeNSRnpi+Bze4T+DueDteln0yzx087nHous
ok0eCFNM78b2/m8yD7qXMOrnz7ryBoQW+giP56vQJn30Ag3GilRJElQDxj0XYFHTkRtSYj+Dzk+6
89pT7ta76Asvh3XG/zzBG33ubaXGM81vUXThLVTpyW8S3Z+JhUAMpaZ9ny++E3f2EqMckIUUdRKd
Mf7I6lVvLMXlGobXi2BU7jt/mLc+KAZT77eZVRZdpsnx/HJqzNGc5zSW2XlvaSp52Sot3sI25J0V
01r96tJMglTYMPiE1kGv1ZIJ9kPtAIMnW5voc62xiuQLixycMMMJ7zon0k8JttYUVbMuX4ai06EU
cEBPIH8d8plYJc9EAKyIGNJIt2dYdMsr5DeVm7vBJNAVTZs7kgRYxyDggzu+NZPN3to9nr9QB4f9
Y7i7ApHygMPB11M/FMnUgKVFrpjxri18sh8qWqbmBokWbW5Wg1C/bsmVnGCi3r7HZtn/eGhuBpIk
U3bT1JmWfxBxrXigBo6LvopjGd4Hu5Lyw6CLTM5V58vwsjYcLHf7OC3igjGPOtZFBhptjG8GrKYV
C0wLdGRvN5GoH+Tu8mw6Tjx/DnjW/hgU1t+djJjmYqxJkOFVpD/3prXEApRxYmbzFtSjRkcVbGK/
aXZHTxdHL/ZFWwPzA6hP4ouCic9KP93hiGqnV8ByjaAIYJ5ZYxFtmF3eIFjaTMl/6j5jJQIVm7As
EhrKXtucB9a+/yadWkioPYF0XpA9LPeH76upiCn3ehk2dfyrKm2XWwR+fBEMEXMu6QAZzmm3j63M
gcn24ec2KcOdvWmuIUo34a1z3B8TscezL5vTBszaPnZTK342puu7cqFw3j2NyZJOH30fNB8YD0Y0
bGuctWgFh80r9sqrONGpCFU3rqdCQ4LQ4P5RlUGrg/4+OlBRGf1HKucgQGERm7pBHEQ1QhJFtCun
htadMvG76JubNKv511PCGuZbACNXGFdiGu5Hp5kQda2xODdhS4ZsRrYeKXzBPP80PonW59Ws1Idy
LnXBib/2UCVsbSNXs8ejLZdBGSyo4vjwmrYaLyT5knGGUi9U1yJtNm4fcf1b29du8rjEVa2w3u9B
c+r7wVioWye+251tBh9qkqWHtlmvQyrhl1ERJREakRqvOXhq7VaIkOBcxtuxp/ql1GNaA6Uqf23K
xfPjgcQhea0OnVMAQW9KnJ/7OLA88XX9cp2Uf7TNOMcg82F8S6sbmCHklS66B05pWg5re/jlsfXJ
eiPg038fUoCYJcDFmlGu7hg2RLO8ai0yfWsb6/0XyyauTiuQ9/f2kOiKuC4bzBRzEl8ZyWE74cSO
cZHYJiyhEKPXBQVNfMLFUP1H5iBynGtYzvMR+0N72UQVJ7cNhZPIfgMZ+FwT88ISHB0usiFW+OZc
Mzmml4hf/JfL97Uw4qpEXHq0yf1vuZKInzN2QEPnIhn9G5iA+g4zvLPdYm/Luqv05ZiLeLCs9D6o
4/IyxQDouT+m4HqyTT17zxHamiLK5vSUXu1iuYJE8G4iAlqHC7tRg8Gv7pr+DrFyZ9FhRhIvegK4
duaRH7tHD03pwMsIsHHCo1/djeu+PjaKX//5iDf3B3yZfsnSIPtcEV2sV+avmVwgaZeHB22i+yXW
zOlyBZfZlHA/XnDuMgufAfDeIwKzYN/bItaXxISuKWnHsbg4t3FOc4VWzqBVlsY/AbR38Hye8JGM
A8uL+47ukhWHnKdquHugrI9kDCbnQQQMA2W2wPwWodsRS+c3vnN8R6YB2KaWKotL07vRY4/sq3nZ
Jz5xS4nvILcCIYp47JX1xm/BYVZ4Pbk32SVwhLgm5kvvxcV6SQifI3z7fcmmGr+wO6v/7KRac2+B
fadvjCX7NcYgrZiJR3dyL7CtjCRhrBb/GTBqUpTGxghxFpm275M0XZgHlR+trweQLyNVVwMHV0wT
zru3LI5+2HsPQu7ATxI9gXj1+kxrQBS+OVN/BCVKLgtaHIsgvS4qBrsGOqWmlAy3Iu9Mqxy+pjl7
btnRQKzhQt0bNMzZrwDBd3tWW8hzk2W9Rb0YBPvfTWc712G3wDbXiGd4qCpVfznzmumXOnCg5/Aa
DcFz2KQ7wlHwIfN8BJv+REPbrahYEevliz7i4RIq9E/UjWeOJL15l7KYbKKfj43aXobZavqlGIZq
LCeT84vWVgbGPvIxMmXBoM1rivVD/Y3BgVGPh0bhh5mO2f44KAhxnxUYESoJfwvD5UYYzV1VI4L7
7id7GAJ9RNn76PXu7yVbk58B4vztuuotv4a6b7MfftWiF/ePoc0ejDvX/bM9gitIlYp0ufgobZH1
BsiHi9mH3/1+CMCkh3VdluzBmxMohVDp7keEtTR+ctTmtxemoMo/+R3cCY1EmXaAtpxqZbmNa2Ef
2ggI6mS2WP/NuHV1IZt55qiWkzvSgrmw7VeeJ4H7yXn71iJDHPJYzBuKi5Fl+HkHM5pKMr3GKmfo
GNQ5nI9e5yhhV1IwqZ4DrrfXAAN2L80AMx+Uvq4qRa2nwqNSRbLuE+jX5G9BUfO9k1a1LWZi0IjT
uXA5cK9jLFbBctqhu8HykU3eVbyCWbELYMuiW4Z0YpSZl7Eg7phPmGazu34dtg385iqJ3vbTmvmR
X3gg4b9EZ3pq5T0u7dOWNEn4KNeJ32MoCWl+JMoC1fSc+bN87YFlj/NOF8n1aczA4TBjtH1xxHLs
zyHqlB315XXDIbwDGVQAesC5H0cf3gy2VDDtesOlc+S83hvdiVdvnQdZaNnuTrlZhLmQsAEy5RDI
+ttB04Zzpul5CE7jXNfznfGWtrkP01kztAYaWSZfDaPoKMz+NJKTQKrX0k+kqNp2alk85SgZv7P9
DgtI239gck5uSAbdXpagQTFkl3n+baKk/4J+TF9poQEF3/wKxf3hH4++G3XfeszOz2ac1HqykBOI
Orfdf+mZiaG5YbhfQs0lBI1J6hFjkllVUfU+imd3k/psRhlkDyCTXlJuaSM/eRsWWw6gALDhnqG9
YWIg/TWkWuOP2FcUcHsdpV+1zfz61ArZ2QItnJxvsmYJvgYHResp7tFRsEzSrUdE7tLOMRR0Z/9s
qP7freSOuNLYsTyHx9K537ydc76AufDX20Bs1XHpUKn/QhiF78Hfh/TVo/Z1/Tajy1OgVolngFrS
avq2pTuHtEw1cXXaptHvRnRtcgHtgCCbainugmTP8DGQVN/fcKkr1KZJ7Z7oD1yHEzJW9HIS2+X9
MR+QEi1Zkc3d4GXe90nJ6aYaJzRM/lLxQ+3CVAwykxvepcnAKRusk/ylB8d3z0nTcr6zu3PI8iFZ
lDrRx8tvjwvlzTaxXIuGRJzg5EZNkNL9zqx/wgAVzkw5Y0QcVFVPCVaXGTFZG5vhr+3T7X3fnWW7
cxLX3Haq1uHL7EXzHubVsPn/6iSBUAtHH/TfEB/2Sx8+wN9CRrNzPji+SpTl7Ygdd16y87FFbGKA
trYZzp5jPYF3wWzPjeOM/4j6YDPeXXf9nETfTmc0WgiVW63B9CcKsCMG9tF9pyhNNq8YcMwbKwtm
OpvuWbkf3J7IJQIXW83Kbbwzu/+h2NDY0pk2jjM6gtFluUGK7nlg2XxqEVu+kSYAzxYuzfI3QaSm
8rTL5vskmCgSTqsNWEcenbgHBOEpIt/WyiJt/OiT7uT25y5SkeQSpqTJ1x19B6Zrceg87BuBAOvK
Gj6kNM3Yk1dJRBmJ8pCI47ZGw2ECxwdLkTuxX4oIjdfwGGoICwQSf5MNm/Ntos2Bgdo94vWc+CjE
i8q1wXIJGNaqK6GfiULDYJwWp2EGI69++it4HZs7NeJXA1X0/b50TMAxuzlTCHDFD9Q+DANcBhL+
BVEJUkKU86PPnnDqZerI05zV9onIJBP/OfgmCVhhbnTv5yQcsEe1m6/Pjci24BSbYO9u+sSGC99X
xEnRH73C6qMbK0r2HNLqc8s4yePgQoKAzs/TJ6FbuL34VQSihBS9Ko1mN/vjzkiuciTjvXg6XNkv
JydOEXUxl4QhX244ckKPi66284pLRt6kDmg7HO6BXHZVHs+cRPQqS/pDpgypzY62l4Jy8LCspjTs
RH63j6alUU8d69xjkihZl0mj6uQhDnbvT2BJKoZS1Sa8ADHZ/SJFZubfnUykXwiNOP7uKhObSw/N
5XwB7Et1GTs19i4GjDS9kZ5p28dj8aa/bMv7C6daJy5YaMSjI+Ntvhhbi+gedXj2Si6V+DuqbSfd
DHlziB54XCn7mkbRsOET2J0PieaCRk41ipNt0JsWuAzwIcHb1sBNE3vjmag0yvsWEXBBo8CLjotp
tQqfcVR54lz5qn0gdPlQJ8nA2z1J9ozzuAUEbmXOsnJmUnj4RWVP2N6hONQfWViJp5B9g+257tR/
dewmH3OA3+opzcw63Ryrq74nvQ26Xy6QxPF21NoMN6naa8Uzin2kZIXUGYNCl8jbtk64YTgCvTfr
kXFb9GHPWcfIz+HLPbiRIsruJMme9cbw4pgtdEpMCuMLSLb4mhzt/J3R77HdbdCIaAa34bczjMyJ
NAFSEA9ZFItT1PQdQ1RrmxM9qleuKw0EyiRm2ocViGEsFxd9Lqb2oAtPnZc4EfD9kfwZbQNr52ks
QswwS3eUdsReeuoTgZBQk78W3MQO0pFLux3+r2RDSlV6KLL7ixsn1Z/Y8FHXrdqIOoKI+4ZdBI3V
ZtHDXGNwEPGoYdzVbQQIfu7i3S5IHXiWBpxw4/retNrxb9AvEj24BpGxlwUUdOFQGNLfmIeD7+gq
/D+c7Tq+iqi6+gzsuDQ/vMbdZkT93NTqe9OZCSoHeWl1age7Gy6hSHQ3nl/7TNvxzoqJvn2cSgec
/GNamnC7BDsLF2RWPQ2PjU9lCqa+atqe3SaaZamXXT90uhsRmqKKZIEKoAAfcVxMLnpYccD6D8FM
j2SoxGZvHA+gOwdr9W78uY9dBF4WWw9uDdmWJAGN91E7LuE3Giaa9Rw7V1xG6kw884HGTwTGfD/5
AUHG1LZ7DcACvcrzj6CysB/boRX6XgLsscOYaZd3bTJlwylzkaZ1GO0Q4RNNnl4441x94zQoV1FF
ZJLTEdj8FWX6zhQdLX79WK/bqJ5MdhwboEZyIFtw8UHAYSjMLnLDY38Z1v+Rdl47cuNsGr6hX4AC
RUqnldXZ7bbd9ongMFbOWVe/j2aBXbe6UAXvYg7mwLBZkkh+6Q2+r575UTmdXDg7/nbwdeuTXzDR
3ZZGRNGrwtD1QeHlXMZuCFZw0jv45j24gTvf1Gx1yGE73CYJm/6D0pFMOlGtg8yn0gI9JytD81/T
ZOzojObF8NsGgTB7FF/1eNSY71o34ORJN2WeWAcw7ikbKY6S+64wBmCpgONfoE0B+2KfFukzKaj7
E6xjAmFYBV21hctlUreiDBq+yCoMvgMwUtOhRMPTpp7AiQ+qllDmocr+LT6RyLM4d3Tff5pDWQ8b
gLTxPa2jOrrB1yHrt2OWNL9HM6TfnSj6mNzvCxhCq3K+dkT6Ph90uyvnm4KjHOxSEUVPUZDFUDMU
R/kz0TmHBAAkILgPgUk7NyDKI2vXJfBQQUkyv935U1vdZqkV+1taes6XCrWp5AhpkHymy5K49FRt
JOGNYUYFXpqkGDBzmDUhm4nRebQJfAbe2zoVTfllKBJOmWnGqFmik4bpgZ3rbbun7+2kjyB00daX
4wQtZTLL4BGjuIKo26fjnnGA8PdZPNDsLjXL+YSLegEUpZoG/55DBrZiKek+6oEwulM6O2QuvnK4
IqQNQ0nC8nV2jdEQ+l2rLORdNyr4BopmAJevMaj7IZHza1TbAOUa2vPuNrN8xm9uolPZmHE/PWWs
w1uBohBxgEvqEVrSebTVwQ3YewufjWGfWRAC97khNJ0blnbfpquBWG1lYIrkCA4ncQ5m5GTiOGpM
TRHjyuuj7kTgaqtmsqKTkH4kDn0UWgtwzI4f23bwC8BtiSwf56yO8g+c30J6vqENoweDgv5xKrrH
UEGh3RZl2IMU5SWSkaNbZeql0d0jDTQ6N25Z5w/BBJPdcyfkRsC9JDOVRDQ5wF78+PcMxbX2mHNS
RNGYciP9KdNsp9ygrZYIdls8p7usDe1iVzNP/dFkzPD3qtGKelspOkmkWHPwoYEQMH6vWgubi4iM
Ldn7oELkseyZe53KvlZkjpgh/LYIkZA7FG5MO12acX7sO9EPT61RJBJWXzp9VgOq/SwhMwemglXf
OsUY6Ee9BfC66eaAQQVaD1zseQBRkW5UReTJEjAwmzGRBj/Uj5mA0KJLwSnrmvzlhiqot4E5htHW
qafK2GcIWHujy/W5BWaJvqlNtlwTv8a6+dT0wSyZWOGlVJA0CbhZQTd9ahLf+RAw7DFIHcDy73TR
4uBtgEgC6FyE8J1zdJuhc6R2M2xsX1XfGYowv3dz16KSFSEYQ15OROeCvDA5gSI3kr1pqZmGjexE
xDwMNvEe3ZxAHYyaaYA3gaGhdZWDOyUFS/SGliC4ul2lhkjbxklDbPORfBTeOIMkP9lj5vxiCAEL
i6ZQHOytsRqt/Vxk0ydOMYNFWJjTxjGmwjhaOSK0KCn04qUCeFjcFe4wtTdBZfefOeCLH1/fBfvM
LYpfVmtNv8HpRlDHKm0CDOaQPNMLN2FZwzQ9EGazaK+7RcvoGzade9TGZq63Y+D78762LKootvtT
ATjqN9N0dwf4byEh0Z+uX+epn2N+nCQXHig34JT0QfXIuKoiPRwBu3hk7oNDXl7XzqbwZ249y0Xb
YQvnJi/2WHbYAF+Wgmc3hojAb0hqpy+9a7cfrcpovo6Zmk4p+kTRTUW3+lYhkbawVwdYNym2KQB4
FWr/dLb8+K4C/PZqhrWTk1oWRgn+moubLa+qcY+YlU9fE3MVdXIGzUl29K3hBLkDkhuhA+rhWILw
Q8tBqxygCU6QP2ELVn1F5zZ8jqZE+2p0OZOeTBFN7hDFSq097cre3oJ4d+5UPMIgwV9HgIDSsfCz
EgVSIvPN4bSMQxnygbanuw607r4RY/lDx+x42HejQIEAJQXI4sopAnkccetw6QuCNXpuJ+lS4BF7
NhRL7ucGEF4EYcbvJPpCvv1iA2OOj/QSxheVzdUXKRJMpiyjCL+33HrjPs109aPSgHptQBcH4xEN
ev07WwLJUMoUnbpIDeMjyhJikcqbbYFrSJ0k+8btmuYJV5caNLU1Gz9lNedUIwzm8l2hkNHeBbMq
P0bI/lj7quyCpwjtqF8EcyV3WpdOJuU0GpDoAqfpj5zRHROCrFLUNfMggNdZCTOuui/AEc0Wyfxc
QlYFFOsk9kmZFGfbEMA9LSQT8eWNrBGm2JpGyFxDjIGLOEWEjlEL8qs7JkHR+4T5Qb7iuz5AbLEy
+zFQAbWQEbvWa+8rEyBAocYPcZQG6a0EwfJbqj56bbSSs5xxtv5tlM7dDqm7TG3RRAo/q6KI+1MV
zRA1VKDck+Za5vAAMQxXr94dO4CUZmRNN44Ebkry2NMTKRIcSzdJO8qv0zACGBg7t/WPCQPqWwO2
XnQo8UrRSY2apXkME1IcZ22e7rqqHTrPhHvn7mRC0QrVcHDVLWPTJuMQVvwKrStoR0PQjBOGoohJ
7GyjjcuHPPDRtmD36p8Sbov8CFYLZyfNSqbmOZFd/JQ00/zTgObgjQZ0ymVijv182xdVgEf8ZM+w
khza1q4vXXMrSrIAL5eV0MGkaIjNiShMgqONKAPjeVsUwW4U5JdH+vKh8W1sxuGlEL3WHGAzyvu5
DbL6KNGC+Bp1VBY0WcvsGSRnPmwGmxfHNkCiYEvERGZj8OX8XKSdPW1oJEzAdmsNAbbAkMBaOm2i
5KHan4JTQKdyb+ojs/44ygxB4tJXv1rToUhoARm0m3aQo6Damf0PWZdZ2sGCOfBTZy4nPTGY1j/d
XNoZrRWpP/lzkoG1L5zudTGMbgCK1SWpgshd+2YGYYmxO3IhjzmiVQKGf8DWWtRQHisX7P5+Knt7
PkA4z0HLwqjZ2KiQfh8g0dNFd+zmuyuzUPM6+m0fKzgK8QZadPTQgiSOd4ZViieD3jgbbrIYDphT
Efn3cBAjuJ5J7T42RpqOR7iZuO+ay4gGWE31UTNaOlV6brrh3m7TipOk1W336A7BGOynIcVDrEH9
vThxU5F8uZmBky87M8UzaHSSlK2l0BOJcgAlYcC4jEupdaxjaQobUM+/zaJsYYfS5iBibSc43rd2
MfZsvgxkEzlUyGgGHZcOeKDBEOtHUofuY0ykQyGGmPJNQvGqb6LQD8y9NipaEfQmBmuv0BmJdtBv
1bPpzwawd6sMM3wqavXUhhUXftOR72lZBUMWWZySqxytRJcxgZsG1m5O/JKGm1mqg86gCtxTHlr2
tmMYQ0NS14tn8jVyuqHQDehuDTfWcbat6TE1uE43/cRcbbDjaMmmaxrQcy9jmmRFFG6jESzwpvdx
Ubq1Sj1tFkoKWeUPyhulUAWxzUfeM2HFtnWswhguTx8Emlxf/KJqEGAILbD4c8RlckC5q61vdIqZ
52BQCVR8u4zADUGq6jdFDCT9ng4EPbGgaMRn30n8pzaY/Xud0Y1/Kwo5qy26G9qwd93ByDbzZMgJ
II9AQ21s9ew3toPlVy3s/M8TANLZW1S5fjMNiXAyy4FHbJx27lEGr0LaZIbvZndIRHP/WqIPf6Bp
FKojwnK4JE5TOkkqIaQRPE2V1aMfVgYteUkNtrdrZn98hjCHy2RL3zopDSA9nHxIaDunrmqGEoVj
7ESegXnFZdA+MSdjdgFkJvZ3YlYOgDbQzvhvJGmXP8N76J6muOs/WFnRcGMDam9A5Ifjl1ospQoc
kv4GPQawZE6SqeGW687XP7IbIVPIycp7YGy2bewDn74JZFAwbRtq1EV8X2+HW98ZwU/amo1iJtO8
bCudwNCDTYK30j8VI/cFxwbbeEMXv//aGQ4ocEqW+jlsS2D7KOLcFq2M7L0/MZNDuymAk+ZbQfQr
qDpj3AEbR/5l0c0wNzNwEP9g04JpEQ2w3C+2b4afkWsvPiZjxMGJRN6eJlnoOnOZUNxC0gnMTcym
Qf6f1Cfe24mFssQU6e6xcGPrjjFtm2PDTd/7Me9SgDp0ru2X1nX6ZlN2Vs1BABPk01kICJ6CTLJ5
mP2ocjcBglX2tjHyhckdkOLstcCIX2UTV/OhYvLSPfFTx+eaOIU4v1a5NFOlbbX7GcoBGEvCmOR1
2Yw8MzE3n5F9YhyUpk75s3F7VW+MQDpEjbSDvQHAAzyJqFut3QSLQcI2tvwsOtb6WDI26GrsO2gM
Wc2DObvRC71/aT+wEVN0Q03Z+XujsglvTAOYpQcdiGv6l3YV7PVkQBWGv9pXeySQ0S6I1YwcHpxG
hP55t/Cu6CTRg0XeQcW7uh/a+NAgaxtSa4X9g2n2+iIk4IT382xpzsfAF9NLthxGOhUxBW9ZuPJF
r+lpAqcqk9ugdlILlR23ee2Zgo7HDJ79Q0ZswEctxw82YA5VECW64VuLPPQ/qCaIO6FlAnkj5fjO
NhAAqW9gs+moOJfF6KFQZN/UNV6LG8gtwCRmkiz2KyW//c2gN/rFALVJBgUeid4mUEv1UZqpVe77
upeo3RCbtw1EIw8xir468mdhsmmGkXlBaspS31mwi0CtiG76lqqBJvfch26wMymGs2/0Z509NN+l
u2MBQDhR6WnWCZRhd9NbPS0lzalsUhRlu98Zp5kpRHwjXOIDCtFwJtLBekGNTf84Nmb6U2OffG2y
sbgPRTAt1BGfG9T2p/wnZH19YSkbdM5chOz+CTMNFzsGMnLcTMSvW5edPt2mIkuftCRO7O0MVjje
2ArswSvqGAGMNwyIYagh0UwLf6ZoJM4wfd61Yzk8j3E8t88F8zu4U27dfs5oT4IXRYz+FcjF4ByB
llkVCKGcmxI3SGVvqooa9DTohdZ8Y1Ku51tziKryjhZHcVOQas3HGpyMuQ/1QIPWALwLoZ5sDD+Q
kpjfjMAnEc1ncCTguFuAcbMeVy2SOrg/bCoGTQUdZquMj/PsTrDK8pQ8upS6y54Lc0HGzAU4HjKq
OW6BojHKRzcXyQOEmjq+G8rU3idKzwBkJYGVgyCORbC3aSuXZJP9MhitUGL8gBIa9HXbiJzcAzYj
rS2YLf87KlxB/FR2dh0fsMMw831tugNITcesHnBurqqNEen8asg2pnljOkDCQW476TE1sjS8oVda
kMJhUQR4Pm8m/bV1Su0XhXnO2x0K9WGSmQCPOcW13CAd2UUfq2BuDlYwTt0+NUeK/9nsG1Cxll8c
QNzFTwZqR8hFFUU5P0RVZeE3C90G5zcguUH28B/gglJro3bwpNOHN0h0luq+NyPf3cxqGo3df0zf
qgVI2cyb/R6LLCPLyxzZHZGn+wFl4PEAMl0v+KdmUApFXE6nsp5ytU87ItbU8eEgTyTDFYXPM2Ki
kgQHiU0UXilXlj//w8eOaejEzKfsPESjdewNCwugCKBek5LzmkD0Ira5EhNFKIR2q0SOkv9WYqLx
ohgKq6fzOqQSdj7CR/tIms7DhEDMlmaR+qb5M6WFSx7IkBt0WkFiDhkwtq4ocJ4Ti1QWnvFMiBTW
TCtZUI0tTedM77xGze2hQxMTqeyoP14W3jyjgykVAnGOaS3ODtZKklIL6OhOVCRe59cf+YDBFyuk
bOQvaB6tBOqpKoWUfXlR4+xbRgTfAOSMgdDa1ySHBjn49B+9oe+NJ3ANzlGYhrYVzGYOZF2oFwG4
2WeNnHflAFcZV1N3Ww7FNTfec1sL6a7/+SGLLukfWwvFpVrVkpfcZxkKfOCuHMeIbqGM9neXn/ns
5wS/gSnUIu7+TuVVjjJVou48ySj5aDmW/SCRjruiW312FSUUb8uyQLqtPmcPYKUzGosKFltWGlXC
PhVDbe8vP8vZTfPHKit1bKsNJLCssfNKiNEeLhXB3mFQ9AU1rvwmrkFWkvP1V87DmU+F7Y+Oe6mh
KwyFV4+Gc7xLz1F0nkITcc8Iv33oksFHwA3q3+XnO/MWQYsCs5Hgl1CsX4mgdwguARCJOw+zOhMO
bSudA9hJ5uh/u47JbtAtHHAM5GjXl02Yc52DamH3xY31UMwm2NF5DK7siffauqxCGmnhuWa+V51F
sBGwuM3O85FcPDhFZX7y3VEbb+YoNj1agr55xZN9+f5vL1E8qXSBm4CuEJFf73UTuxOFJlHjkSJ0
n0ObMkOL02Q/5jJAVnnR+09kgQKcb5pXxG//9RBYra0wTnAluuPCwRpndaIZwEAOi2av7TVpeImf
Q61hyuBSAJe5WXi9Aojo1R352IkBgawoUwz7puugLBwS3a2oq3x4xYzr0W6xUzVlW3gSvn3KodSC
J8jQAmXo6rjBTaZsBvIl0O9NCi0/22MJ1aI+iu4J0MF0Fi+qnq3yyvX5fnuidE1gEEBoBP41KwdC
w02LKIrMCWhrIl8QiwLSMIf6h8ub8/15W1ZZ9gs3NAZJq/NWJ1oiGG9MTK2QGgi1od1qfWh6Qzk3
x8tLnX0g3OscVyCjiDTT22+mQ1ednUCxFEbZ+0TQpF2whFdO9bkHwugCFzlLCknP/e0qiEi5de0K
jAZBF22nxkb+YKaog89wzXHwzAGgyanTZqXqUQzo3i4F2DmHy+iMXkCBVGyAZqMR1Q2LrBEihmZ4
h9Rq+H1wO3C4ZqpN4ZWLZfn3V4fAYXlDKGirjAhWFxiN1TjrRDV6tEs0uokZo9tiALdHx+G2qvR4
J63imvv4mffr0Ay0cSvjmvlvUeo/Ymnpl1Gs2nryYi3C1kMO6V7V3bC3kL75+0/JUotXgsDFAzPJ
t+83kDFC8gl7MxbjqzDHDsoXY19piezKSmff5B8rrTZNW2nIyHTZ5LUkoc/AuORD7hYTtBmz9yqU
ThjPOvJw+TycXdRlsGhhpqOTcbx9PEhyFNAOZI8GHMcPTkzwMyspXpwcNm9mdOb3iSHsj8uLnvt8
gpgneKnC0dea4XDZAuY7yeAF8F9uqgzilSagQNCtrq+81HNLOdIUgPNcmATr+ID+NCXqUI7eIBAG
H0QFMSnq/+nGwb0Sic68SXAUus0EhFiAD9XbN1lNosh7Qw5e3PTtE0qi1mHCQOQTU97qzvED8IyR
/vPyizy7JnZBENGIgUA1364ZTXQUjWVS2oMTzhgAN+ltisz8LhoRT0InQEcCaAJeLk6XF34f6C3D
IB7gSavLxeTj7cLA4vIEbaSKoGeHUKqZu6f4YPwqsq74x0KoJLjyHd/f2ywodJs4i9mHXPv51By8
ITSbCj17raFmRE8uS6Lmyjc8vwopLcmzyd29Og1Gk6PwOLaVlxUjSBIXHP8HN5bmlYd5vyl5GPxo
HUKr+f6zGbRORe+3tVcPaJoB5Gnmo6SfOOxCFIx/X/5UZxaTS/TGmQtZX9tZfSoGXZOqorD1EN3R
blssCA/h6GcPk15eM11atvjbWGBJE1tftuJirLB253IH22ag4DdeWTZV+wvNZqoos5vSB0QKgVH3
zCH7mxxZzydcjFIqXYNQf/lxz3xChJA4fsR2DOHWZQkqkLOf0FL1bD/s7vS2A/kCAenz5VXOvVSy
FZdqDg8hex31nGgusJgqOi/MzPDgz9l36LzZXgngx5dXOnPSlrONy7eieDXXz8NwYQiNUdWejGf9
2I1OENPDRhCa8XPfHZFdbf/edpqaEDNfnRKI0LeOCWWBoYKFXIGn19r4RDRAWUjO7q0JW/dw+en+
TSBXW4YATtzhSC9Q1uWG+yOSwwIMgcQgjCTghWY3i2ldzfAcvs4GmoW4aey6+Ae+7PAdQwJzzz2o
v5hIfV+5z858TzaMaWJDYpG3rSMSIOfRrMwFwgC89wX9WiaWTtRopykDb3/5mc98UddCdJjrDGck
wuDbR1YqS2UXRZ0XAfS61YbS/uRXXQYDsKFRhBQkPjG7v11SgCjn6hRgVTATWt0BgHbyPI3ixsNm
AnUHW+4ZwzY7HenzbT5AY7+83PszyHIYMWKwojNGVKtMZh5od4WtU3uhEXYeIhgwQHnWK6u8/2as
Qtq7mJbp9OpW7zEFYiz8wa+9qHXnByR3nGMauOCsF7mXyw+0XoovpStJr47II3HOWsUFrRKo93ca
s/S6r26awmoArariENjR3yYs/y7FYbccdAfdd7aNDGAAlNWp7uEmkp9IWl5hEg4LTSu48v7WX2m9
0rJP/zh6BqoOSdIWmFSE5XAYOl/uhIakx+VXt44JyypwanTKdIOqa12f9PFkECk6wzPIRlBdteVn
y3KVR86u9n1rxHuUId17fFOa/YjO4ZXDduYhceuyONsGeQql2NuHTLBLxr8I2UgT/MVNrjndKVp4
B5cfcn2keUjSIWxKcMGhv6mvtiKCXlJE3Cxentjw1jOIqRFSnnjJRAC8sYT5S3efZb3/zlFM9iS8
nLdP1c0a2ZCv6R6DQb3fZnMSv9a1QpPu8nOd2fe8OfIgB8CM/i4S9AB/Ji2XJnQWfFzRf4xndJZa
GrmQbhA9uLLcmY8FCJUXSDvMhR+2CgZ2UQEhh4pA2WzDSqri+I6Pq7zLD2Utb+fPmMPb46Kn7DB1
hRne+uIwWxlTzALI48Q37ueoyEMaHKJoXqpSAw7m4PAW0VMJwkMumgkHjMo0CbczSplAWXtzqwWR
gQqK06noELh6fWJvG822dlzAztUcTjghcK1CWWee96Go81bbIbIjn2ZgO7RuUs0SBzkkkfsVceap
+RaWZg8UG2qByVAMs5Ob0deTbouqTB5ucerRgZED/pyuxN9zH9jBrc3QmXkoGhZvN9IYmGjRoFzq
hboTezMExE2spQXNBNhnl1/7mTNC25TXjp37mVZSHKNugab87Olj2H9RuNh48NOGXSe68p9x6q84
Li8xZvWRLUYHFgdl6Y+sCwanHrp81lkOqz60huYg+43ZpPMpwK1iiwCu+YjgB+7PGZ4llx/03+Tv
3dI2pQoVC23QdbTN0iBuqgrkFb3dwL4tcxG9godwn3vNsRe/VQddu7ALHudOq17NrKsOQPzlS+UX
5peh7bPHnpbh/vKvOvOl/+3/Albnpbxr12ejYQRRIrBCDRv7FNRtc4MYSPEJMF185QWcX4rRFtNX
ufT13m4qV8xoG2iSL93q6EYWNWgdO8rvCw2Ayf/hqZYuvUkTiPt9FZiz3qzwVidaom4CjQmh7HaX
amH4DAW9fbq81pkNbC31k6TFLTCbXj1WNZGCxI0ze+AD5uRzQG73aQRMcN+lKAX9NM1JuxK8zq4I
tXHpPFn8b7ViqGVRYCT57BlDqSDdIysJAA63ly6gD5sG19yp1+0ELkbipGUzJSBre1e/Nb1Wqipp
Jy8JA3M3mtAg+xIkFfCMDNBo8FN3LfmXmfe/a7InuYjJeBg/rjZLCKQzC2wu4FwVz4BDIHiCBj4W
Qxr9P5daws8fCU9bML8OemfyZtOJo32OAcGHLAEbtNFS3ZyubM2zL9PGXlZJC1/DdU6AXLB0QmAg
ntsMxu2AyP+xE2n6e8HRn4K5LD+jjVte2aPnjp4JoUsww2astA5tCyivHDq6lTb8o4cRkcFjW9YR
GkmQui8fh3MXLG17h8WEI9X6lMdNDfE7d0d4+yZDiqCoTjAWDZiTCXJgA9kP1lg4lYLFvdKlubby
cmz+/I4IoMbalPOQIBO3VaZAP7kTwqJj7p7EaHS/+rABU1DLIr+ytHFu7WWGy2HD3tZZh5XKLnsG
8Alfta/rgkje+j2Ixinqd0gFx84Wu5Fw3OWURcNWgjb2JiiuMTL8vnuDuJZjbHS4AOHWyUWAzDV0
aTQip9F3NrVdNRgWzeYAUXpAE2h/+YOd2xt0gUh+mEuId5l4Fma+MaGB5lWpkx4GV1M7tARSskfd
ubL3z11cJBS6SR7HvbWul/QemWcxzLPX19V0CIqwOWGZU+z0YJrv0AuZjpcf7dxZQz6QMSBJvk2r
9+2OABlsBQECsF7v+q55EJ3V3YNt8YOn3ipMx8v8RWbCSJr2+fLC1rmXCmIEJgKhnkx5tbIMiHM6
ihdeoY1midhEJL7XLk4wXotAUH0U4CCcA25dSbQf6iRE7qCCCQPOcrRfB3QU8kcIKImJvHwEs8kv
xODsSlzb8LhEbyA5NNDA9VNR9fGnDHm0RTzHL7sDKgooazDtxcIAUP78KUaKFKTSZEuApGDYxLc2
gJ+9haTU/pzbeUZGwgEotINOU71MQ6yQaXaqEZh+hxjeLWI6Fg5Cl1/PmX1Azxb5MJeYQq69utzH
OEcGcLkjODWLwllppNptnITDN0C3cXpoui6qDn+/pqFolNHtp/G/zr5K3CXCvtXowxc6ajJVmU9s
Pu6HPbBX34C92tP6+L+syRxa2K5FY3eVhtQBPeKxZs1JKJ+PYABrbrkhDrY2jh973b2y7ZZItcow
gV0QMHWLJjzTjbf7He1Cq/eRo/eCDBeHjd9iaLO1kfC+Bp85c7AEHWqbQklKsoPVB3TRioWJlo2e
QAQiRHhCNzSQ8Rm+pai2Jgj+h/N8FzdT/P3yGz1zrlBVQzRE8JB0QZYf9scdPw9xI3WbCZ+J4DhG
ETKa3D3mPVa/703bvDLEPLdP2aMG6nKo4NCVe7uayMZyqmBWeVU7d0getUiEikgzx51qZ2RMJFLm
V27jM4GEQYbNFqWEpdWz2jJOEQatFVYzuCQEN+/bZOELyzCRAB+z74hn3qtcWeM2d1r/SuRedsd6
9zA0XYoAw8YdeLU0emm53lCketws1YkQkO6zFphe7YjYw1tWnCQGVru8jrV5U/ZVfeVtn/u20qXE
xrLAooO32r00gjNSdINboc0/OJgKeVgf/JjxYzle3kTGuZUUauJLB8glC1v+/I9dlCC/MeRBxXcl
WTIfw9imtQr9QMt3iPcwF9m4c1beW6qDLIz7S/6taqr8BFTL+axnuQUWEarjD05BJW8i0Cuth8gy
3aTLv/PMcSZo4R8iTHIpmmRvfyZIlVa52Th7IoTMaXYtmuANtOQrqyyHdfXdIdBAt6e7SK97nbto
poGXIIqRnkHsT49+n3XlLeDr4KbDKQjmcj/UFkQbI75VWHIiAhXk81e6uQU+pWMCwQUYfX7UVQT0
X8Ew/tXo4LvRWDYt7E5mU7VbhMa0/IiMD0QTCk1Mv/xsgvQRu26sfkitQe4WcWjdvKVKTKeT01TY
L0uhkgGN00yhH1y2Ex8pSkqk+Fsu67t+muIfowjLDyIKgt9mKbN25w9GAJ3Xx4pti20pljVo5tc3
FmJ1wS7T5JTjlTOYN5beZPnXy2/yHaiQokXSwzeWepCJ5LoUTNGSRT0hsCmmu8j8SW5QDv90aAB9
gXAdNk+6aASVb9TL4bbqRsREcz5MuKWdNv1WQMWzKwHozEanr89RoktHarqeKTgGEphpZQjPKsC+
bwLb+EStL55wIRw/Xn74M3cllSFTL9zTLR59udj+OFO6W+dDUdq4bGrcLSi8tRUKO7HCbThoIZI+
M2wI/76soZlCJxIwDUuuL8tgjswIEwALeYhMyhNpgxsdBhM3mtdJGOrazG05b6uD4oANstHVW+r9
dQoRNhMjxtmwvMyC1G3BXTjWEjMANNizL4C4h0Omlx8uv9Yz8YD9RAtZCiYaxhoyRAGp+jYPBbNt
BQoV/aPFZNzJhqe6csmhq55mVTAnt3Cig2uw5zMXENb0QB4B8HAlu6tvOmQzJHycF8Gmot0N4QlV
LRTW//6aI5CDD2ReCp1kjZcbIlxUEN6UXtLZAy6VCsPt0IivRLczR8FZcEELcJNB/ro3Hre26wsS
Mm9ECH/nIvGF6Vqr7a2C+eHlb/Zuesk9QCVoo2DlugZvb3mvf5wF0PhQeTFr9upeQTeXmX0nnDba
R5o9n9SkJvrFWfsqut7ahZoT72YcUK681TPnccGd8OVo3/JLVr9BwkRAaipWng356Esa2y1y54Z/
KJzB/oJjeHBtPHzuqYEWi6W7ZwKRdZZf9MdTO00qSyg/csl2c6ztbUgzcw5n07XLHRMlHPwmjHKS
YUSnNYgGbBpndeXCO/vUDlk+KSI/Zn1ckkmfxjDVFYqdrjgk0HS3+OYgYAWwYFdYKr5W+J85Iq5O
69rkzl9Q3CskJEz4VMZ+pzyYT7GDYoiboGUr8l3rYHKiSrEYYDvRM/AHlKQcvcHgnq7/ZMf1pqfx
u0OZ3jlGiNJ8vrwJz/0wup8CRykT2Rh9lTwYBeL0g67ZnF1HPCtS3I3d9cGV5z9zJfKm/3eV1Q1h
o5iELXokPT0xgj1h7xsO9eaXcRDfeySCb5qhta4c5H/HPatrmEDD3Jr5LnQad7WzEa0nZXeIsmWd
ddqmVFpXH4p8LDFGwRt402LoAlsnRUXgMUfgAsZSieLQvRl3uXWX6G3/FQ3X6YTfjd9/jVJN4ARh
5ijyTEinoBoCXgvlRUi7wbYehuTZlwO+RonZyy1d0oU+r6XjZyY5Gl6IQdDY+PTZjdpF4FaOYdIi
ymZhAgzvEIF/zGPq2PB3eJTY/rPjj6CTCmvpLgYA8oNdMyD2gPauLa4Nct9/G/C5wPeYF4MDfdeT
ymc5OqoAgmlUVvNt0JcOMZS/jYLquiuR8ribChw1Lm+7s7eARZcRKizcCl2Yb28BhUQX8taNpAtX
TO4hjskYj3Wl9PBkJFjObppauNrGmCJ1MmQ3IQNhAryFCxb68nj5x5y585epEkcA9go48NXhdKPO
WExnpDcz5NjHMsCdLTbxFnMz/crFcyZOsxRN+QXlvgwr3z52YicwnByTUBlE4a8EehUayiX2iEE9
3cO5G08dagg3oAnsa/k7//L6OCyACjp33ETMfVcrZ8iQxtMsvWZGgi63zX4rxujamO7cq2T8SmlK
aofr2OrQIQU5JZGjbG+YR7waAyPjOo2tL4jmfvr7j8Z1CpvCAalF2vr2eTDvwKLGykgHXOymkyQq
voP2te6jFiTH5aXen5Dl+gAnSXVPIqWvIpaWo3NYluyPbFTWTWBr1YvMMvMuotK/M0dU4JWsryR0
516kS0lHU4jDwb379vGCGOm3GDNUT1lBp/YamV9Gq64v96i8xFcqkvOLUYwsFwC5+eowitqtMtyD
bC/CTJ3rqFhk1Y34hNCUuHIA3i9FrayTpcIFJCe3VttwiiI7ET2RwDXT+baqJ6SzfXv+WM7htTby
8ore7vilLLcwyaCXTH6zWgrViYSb3LQ9G4o/xGwyiwzpxSs3mXx/pI3lGgMevGDe3nUM3T70Q7OL
LW8I7Mo9jgxMzA92VwzhLb7T+A/hCtbdLvvqV45tBkrKxHIky5rkBQdF/cUVQBq3dRZXiGcZscnE
HtE4hQQtVm54PzStUe9iv3U+j0pCezdCM/89Q6v42JdQAw5+IQVt0dH3f8oUGuVGs8PgEyS1Irtz
0GRzNnFHw3MDv0Mztk7vy59pl9jWMUKq8KeykXlAsVuz/8Eo2PpZ4xv4iK2r86NF6bfYUjdj7ZL0
ZonvYqWaY+iWnXqB5kZfLZnnqn9uxjTObxMcIz7MuT0kB78v518YONbZyS/wFNhNA2gkRD0r82WA
mA/8qQJgvAVUlhsHGoEY0fwXZ+fV4zaSruFfRIA53JKSWux2tzs4zg3hMGbOxfjrz0NfLEYUIaLP
LhZr7A5cqmKFL7xBz4pBc0MUCn5laRD1x3JKBHolROmPaSWZePjltZDvsYFEmVCRc9ntrEXaPTO1
ztyLHZYa1mrroG1tEBiDUCaZcy5PX6thbhqPWu/3KSr4j7lag6ZAzZm6Gg3v5pkqCQYoGNKJRW0w
pAuCPIxxDI02wsC+QDf3NFQRYvNxnifKIUR+K/w4wj/7PMQzNdCllfdoZXWB1HUaVcqnKGRnusA1
F2fONB+THxp6/On3ikfwhyQipTynJEUtrX41tk5DlqIqmHMJhq+Z3eemG5X79J2NQgXQB8Ina0nW
qS6t7oVYyDKeFqnmk4Hgk4nmmBP+lOuISASbcEV/7CttAMmSJtiKRqaTIY6qWsMzP1r5OtuV0+xE
q3/TkdWHAbpECq/wZRRrncr3oh+Q7pRpDeXRm40nNporCepw2DmPzaM9WeKIyzbiIwnNw1LSnUOk
Rwn6T5pGl09CyYmK/qfbz4OyLMP6R9GkgBtHHkcLfPUUzXmJxmdWqr6eTV2KcAsuzR/iAkUUDp0T
frVmUETnsYiRx2nRok+83JFn6R52lMju84rPfdLjHKfQnR+2PEzrH0ZbnyQLmD1l4tUPI9gD6TuV
aIdFZdkjERdUyTGbhtp5nBy5+zFLTjq5fZvapYe2piw8HLPwHHN13Ny+qLkY5bOE8JZ20PArrhDm
EOIHAInpYxUr/e/bv3bjulZBVtkLrp0gbJ2JGlisYkzbaMAVcvktxTd29CYNVc2dVVnO7mpRaH5w
qgFfM5q5es37DiqcHcmaLw+F8z3rQzw1gNF+1EgTEBrCRShHdXtADWpsMxSoatwtlB1oxnVEwSML
7wL5F0q3oDUv7xcJ9j2aTTVPE39449fbSPfmKoIviPiH6AxPzjkDmLqThm0tMe8hHTXoCQoI9Mth
4wpJrVbMFB7nXsUIOU/uSdrUnUO68cSrugYgA9szDSTBaoGDDC0FWEG6TwcGyxZ0a5xfnVOFLzoY
9eT07l1DkkdETTMA9t/6iiKj6sflvvXLKjf8CauWl1kk4U7PYWPhSNwt6ut0v4GbrKZUD3aRIGes
+UTX4X0gIzIEna5+uj2X5W9Z7UywM+AlVYcHhMTo8vMUs7ACbagHv4iDwPnjDKqZHmB26EiRthzA
xwLUwM6YGzsR/VFiTJvyj8zol2NakaNZei2EnyTa9Bbg84J/CEqDgFqEehqpX+OYotTD67unurTm
wOzTn4N9u+yh/xSBoqJG0U0Hxa5ApXrOQkTRUQeyPIiv9gsHRuwc+mVnr5YWLyWYJWCJ+cMaR0wJ
rCOWBU4ej5HxMhRK+wslr8hDOwEl0kbMv4Db1B4aUMX7NyhpHufAIIpnpVehhFGpbRU09EA7HUly
HdWxOyM0xp0URdnYO4xAHr/sUJTDVsFuPdvJUFcmTLW4Q7hEGIHcns1EUX2zGsyQoKRMZxcrI0k6
ZIgRzQ9Gy55467AjTV28lQPxuwnxDThx2HrUztRGBf1TSsNnFWNqfef3bmw7Tix9tYXBdE0rwnUE
F+MmoYmH6APtYbN6nrIMTf5eaGnnxk2Q+eUoMudwe99tjcs1AZ4A4LOqrqElVaIhH4P2vy+VVnXO
OhG/6E2JO3CfKh+5qlsUWpv4y+1BN77N39o4lb+FJLnu7/f9iMT6wiLU7LlCMlHGBcru7ePYlV8C
XKj828NtXFZYANKc5Y6X6UqvjnRTpLLeY2rpt22HAIjVO7gz6FW2B8/YCg/pwS4RD1QDh4vi8hDP
Rk07EHtL3wARPR+GUIt/FBR7Fq3fYsIgOWp0X0HQtweqkcZvMgLs6l2v1wYW6Ko+/bg9741va/Gs
anwmAgggiJc/ZwwKCYFZufVjzDcx9s5i66ViH9+JTi0fUsTG1KOSReX7ax5LtMKx0JZve9XvmdNU
jmlJwCvsUQYPAowVszRszz1P0/H2FDdiF7SYKUWQZlLzWIe/kzORNsZV65dzpHhGaCpu3ciOJyex
OI1aFdwpgSxOMWfpFOGz9+n28BtVO4VNRTeJu5RywRrQkcwg3GO1Ej4CGnNwUK0OYaIC34LnGPVq
uOoWcljgldjtRy3OdKqsiRJ+lSOkgHdu9I0owyKOIYqCNQgaYXWvjiS8aD/C3xnTbjqYYHRMV5fG
rjm0fdns9dg3jjA3ODwGzhWAtPUzSeoJgEu0MLyGEtyeiLozoX7nOljrHNDML3Yy0K3ZWVyQ1BX4
2kRrl3s5wrCt0pxE+Cg3Q92uGw2LobGYwu+YdLTqx9vfdeN1pClLisBDxdZaj0ZDv0JLsRFwyjps
2iQFlX5DKf0uUaSTNSIZPCqW8VKjCbVzHxvq1cNM5WMJ3Zjm0qNdfUbgLUlQZtCI4PmlHNWecBHn
hy6fXSoKMi0wCCRPc2YPb04SYbVY6vb0FTVwaTiA5Auostt2YB7DebZtpKErGScpOxiQ0RtEi+vD
XI+xO2GqoBzQhKqaYztkSNi1IWCZOzstx0VWfUYiNNQC5U/uYEmDsmM4Wa4VVNabUrVS5s4omj0F
nWL8SS1Fik7GSNfA1yhffCrDAGngvik6gB5t9+YMyFCcHOgaiAEKQ9L4eBP2lb01OD3af2YKpBeP
soMBNxGNnSgY/pQRMnc+1D1hedjBGMWhQXEy8BTchMfINXJUmL2wjkxjZ5tdf3iOMohOKlcKecEa
4WImE3Q/BNl8xLQr/W2RY3D+4LrVRXcIpoMmifIGxknCfRu4hGzqHvRt+wcQF5E6y8oVxK8OI5ze
LIn32NRF8jq3YGuQLW7rx5Bo7o6eUfIEuKP9OMEr/XZ711+faeKlpftA/MGltu7JxS29tjnVZkSY
eRNkC7VRGX85d0BK5TQNhEW3x7s+0wQcBIEsNQ0XNGcuz3SWWlGNCRBsA70tjjGS5kejkf8VfTd4
t0e6fgkvR1oO3X+i61FVixgbC1iAnTEdZl3M+DL19Qkjv/SEYG3BBp7qu9uDXocdDMopthXiecoh
qwhUJBOs9IjpqQH1zCHW7Pt+TJud4IYW8fWNQRT9t3xM//bq4i/yaRDk8EvXPCmGL1qP6O0/Tl2m
2o/KglrxIOuROtzBOcNmXcQNguMBwtfoxmcoLR71VnVqn1AlpSwCeC1xK3MS8wGfXhU34DKfDVdT
RFW7GX5hi4xeVSUPiZNRnw7NtOpQ4QFhe+Ci6Wq/rfSsfya2mFUMAez+d6UH8GOjuBaIUUfBLOEH
oOCaWaej1R/qqOVuVVpFIAWeBdgPh5jc9XBpJq17liKLKBRodzR+AhIkfTbjBIXMMAu78MHobbzm
sJ8P/2AWmVoHvUKz9lB3MZ1H3Yxadx7QH/RmfLGTO0rw1RMd7Tg7LhWOGfGW2Pyo07aIEB8Rxa+S
IPGkG4HyYgOBf2748Q/q4CjRIYxCGRNLvMPawzyTDiPQnST1B2jNBjVgROC/KEKxUy/CmmxkekJ9
GoQyJ9/aGdc6lyK1oOgdEAvwPOZN9Y+ddHbzU2QlhTmEv5zowUA/cHqaZSn5IqYpCg513Q7lCeFT
565XC038wiUnfkM+NE/vTBO56LONn1f5LJccmV8FXcmG+UpViFuj2YLkErP6hrg/il7t0CXZsRqr
rnxOaghqnjwadvxDbSnR3bd2w9MisTCap+SNirahUfTOGSeAIPY5vGiIzPhvwCWvBGr0aaNM95jI
2rZXRBDxPmYCWBa46AJXCRsTkOC7WSXmvRAq9l7Uqam0a5Qcv0lG0/ZUp5V0/JTNleocbDgw2scg
TvTqCPchTz0LFWf7yxACIPww16AIv5iIcpc/wjSVFFe1GnHWGlTYqLzL1ujqCVqhHyQRhIM7jh3R
1UzLWn9o5lhPzmFeNuRTLXhyF2lgScEkezJj7Ljnuj0hm8irl9kN5Xg5MbTqa9/G1vC1NaRWdbNa
VX+EtRa1D2VcYAYSthGyRiP3r3yeMBEdsRdZwjlHaOVHwzC5JqFgWvIJjwoZWUcTmd4xB+R74EMU
zUFQDY6RoTUVPTmKBgt10Hhzdi+XuCN7c2Wo/+C4F6Cti68eaNlMTC/4amG5Z4e4VDmIN2v80Rwf
yzydagQ2i6jzUgAWP4OgMelOp3lSPRS2M/52WivmjRoqPjvFkhG39MgyJN8SEBbcDOvWGPNRYpxj
hlGE6ZJB4NLH06xmXtvbQsFr29Z+NgY4iCNNGDr82IqivJRHos0PodrI8aEYpTg/K9jz5sDVAvT7
48pJvpTYGz+Y2LzRn7aD7EU2hGkc7QSs+j3snn66rxwlbk/WbAU+d3A6fCSTiB8xH5HLu2wwRePh
6M3BsqKJPt8YTXn4QVbEoJ2zTB7eMvSXfkGBx2xXz5Ah9WbD7KLDMPQhbjqVlKD9aDZd6gUtUqF3
GBDMj1Nj1w+sGotOM5muUk03KHcnWy6U45w4eD8CRjG7L6MsGus3pI8OZ9q2w/+LdyHAzrpReXsn
o1i89ICEQObiyfpdYPeh/BpVuf8yxqJ4VjJV+WxAlgnv4iiL/WFsc+UwlXidgVusm+aOv0Lze5vM
yy0bg7YBckF7wetGT4B62dJMXPJr56oEaKeVESdZbPuBiMOaaC6yT3qu6j90ZOTeUn3S/qkMI3ts
Kq15jOPQPrWhag6u1RjRP2FfjMERo1BE6/EdUHZy0o0YA+EgZAag/qvXXXfJjFV77CQI60FQe2z7
6jQ6zvhQyM30IPeFsfPy/42XLwtdi07LUlRZsP20cy+ffgzBSxRbbNMfajuUPKw7jCdKwYbuUXpy
PoE3Tf7A+DBw4wIYWLkLJrfx2mYoTOTcQaK4VIus6oTQn1TemUE/KIe+CpP01NvoKx2w8WzsQ+iY
VfM85ELtDkA0FOu5wGxL+jjNMxx86COL2QoJM5LWSB8MHh0Q2+/nZqLCl6TaL9qGnfrr3fEH/Xmi
DxA/AJTXAIe67OcJsRPLF3WRnCPc2x5mueh2EpbrDBx6OewJwmY4KVfr6zhxXzmSZlFvHsrXbmrS
79iwYQ2uqULRsE+zovsiR/jaVZu6vMMXqP56e54bwR1Kj9ytFNmBwavLlvtPcCdCTAxFxXZPSP1f
GrxTRpdAJTsHXFeRW8Sm82kqg+7L7WE3wjsgwgo1B4Ny8RUIAl8ptJDTyfId1EcO1CH6DwHtwdPt
UTaWF0AH7AJuFRA56+3bsamFE/ARpUxzMpe8P8BIPBm0p0LT0y9NHRUPulH1H/CRHF7nZq53dtFG
kI6SmUlNS4X+o60r/Yg1JqpoWF0Mg8Sh1YCaViEo6BFHtPPtuW7dDRowU7KfpYSxhnjIcI/lsVOZ
K/VPN8Cqnaybdx8/AedJgeu2s3U3p0Z9ivowShNXAbqatC1WFWxdRY1+6KFZ38+ZY75mwSzvzGxr
r3Ab0zEGC7QcyMstCiBBTXkxgFeGEflvNihPRj9Mr7fX7/ogoAtCmwSXVvhzSABdjhJMplr3ymj7
RivJD0kSSjjMRhaLKKoz7ePSG1R2z+1BrxcRXYC/dyvcl4V9czmoOWN5n/bUbFWcslDexL2DPrUB
76BXjv+foWgNs0NoFa7PAkYtdSAPDZXMKY5OiH5qbqQb012eBNHOsbv+YFQVAYbReuVsX2GrMXKL
I2J3268jOBQ1nINHEpt6p8x0veEZhW4POkQAqiikXa7dnAFlSgbd8nmsA/kILjfMXC00LCzApLx3
US1Flv39i+hAsqAgTsOBQOFyTDlpOQ3Y9qFcqy5hM6dA8Yi1JM8U9bBTTrm+vUCmmwjJogOFPui6
89m2bSRwTjL8bvGmcNH9CaPzUGcJ6OYBxPphHDUbZ3mCd3yVAXoeaCyOzc45/yvqdRkDaGAkOOl0
YSkorNv+chsnTYC2n68NVqEewD6YxduQVk33YBeUSD2g1U7uZaRIn3r8TVt8pGRco+Hvx+J7hLLs
cBASHlVnCG0YiMmouNYPdTJY2nGSBlyLFAwm98jRG3uQZJ+YxYSFuzATL79UNltSRVSh+6JU5mOc
KDnWYthovHs/LOEO0k/UvdgTqz04YAHqNLFj+MVixCxSmgRuFRMCzXWm7qkXLffc6kNoKPVxpCgb
L7SCyykluLCIUIYYIZETe50zTt/6ebASLFei6VknSK29LrLkD7EmdsUtNtZTY4Y0ZmSqJSzp5eCa
3IdaaoKzry3KduFkpp6YjL2b4y9JYT1HBJtZTB3ZB9Dtl8OgjNJaTd3ZPpq14hE+HtOb8FF/aVUJ
ZTrykkmisCYLtSZLJ2qC/ZKSFaSFpA3Q/eVQwfPenH9A4gJjRuU1JIwqE6V0kVkQOW46c4GJCDX9
7GinSXNfCaDdHi6q8WMNXgpMcNo1382e5wizqcju+oPF0yAfIeM5v2xFoLmFWa725ORk+aR/qlR6
qPhg0K3NBXq3WEc4O2HE1uIbdGMNWEcQqtZHMO/zgP8xsX27a7MjbtbaWQMK8v7LDQlIeiDcOlRP
1dULWDpyYIYj2UUMO98bhZXiN1DgrlRPe1fb5oQA0ALR+KvysSpe9mrGFYvNJcFDKx+ogRuHiEhu
p7q38bouvKn/jbKaEAW9pNb1lGVT4xnkSJWfwjHoPyXYCu0MtRE9MBTiGgsimmdpFaMEQ5xVaRjZ
ficrA17ME46TBPfYXlIb+uDUNOshzFs74cPGEwiDieO4oM1tdU1iCmaBH5lC8VKPsKIxsnk4yQPm
kTQUxmODn9Lz7etu67PR1rEwE2N/XUHTcrkZe30YLD9lLZ9m7LY9AFD2zru3tZZLC46blXedfXx5
BzgZqJW4R5aNCqTzvcTx28HDk7rKOKv3VTtIPjZS/Z66+MZmgWKnL1Q7IparB8OmxJc1pJp+NmL4
EVdS6OP6hnmcE9k7odjGZ+P2phFHBgT9bB1qcruDFStkB82pqCAhSQ31l6RJ4xNdnuwRSmW+AxDb
6LQC1EIIGAg9LwdN38slHbF4CDEmDHyqv+EjKlvWb8B62lfqU86nEQzeoUgFF+KcOodUzc2XOimD
8XR792zEMxaxEwggxwQ0sX6/iHRKdOHK8L40Ka1jAp8MD3MyjaiVoFHwJSLjdnCuitLIc9QiJIJT
iireueQ21n7RwMFNivQezcvVSlhRDpUaPLQvFHmeXEeW8gkkojT9KeaAKzUyo3Ln9t54tynZqKh/
AShA/Gu1n3UDGdFodCScdObYH8FvPJc45nl9PDXnOKpHt3Ci2e0JN+9ur/jGeYXXviADYaJoV599
CHOjcmaKl4YlrOfBxE3NKZxs57z+vdxWjzZybcgmkcosUeLyM/5TQ0ggkoazU0v4HoyygvU6ulS9
gv2nmw5gDFyQ1fK/smSlzwm8aKytnCn+KOM++kNVZmP+lEdpErgmwWFESG3M41MZ52XugvZGYLZS
alPxHKkX+LOEUqychFCsANemRMZFqAsdCp24zc/HHjLrhxZuJaolXaYMEJwyXMIic7JxV5/iIf3Q
Z/QZ3B4IuXGuwlD5BKnAGc4KCF96G2GvvbZDG3xFrSd+FU2RqYcUr+72SCslEncTPNiXGRUsbJaG
xRJckK8CGp9qHR/adLEc7mN9fDNT+PteihDfiI96p3zEd8LEtMzIs9e+iHLzgI1q8aknWsPy0a6I
NEQg4VtlxEAbvWbMGyCBtbDaQ947Ve4JzOhMV4QKnnMG/aFXnpkeoH0VNZ0bdWNNL6ccixejjPBt
wpEBN3G7yEb1uUgQHgK2rOGgmqT2dF+QqfzJDaH+6UJAxtXEGh+HsMv/QZoyddyRcnbryTSuf8I1
1j41eZz/pKUZfO+asPllZzgw3CddMn+G5oQ1ns1UG6Q3OvsDVFo4VYklZSdMwygKBhQP8MlEWiqD
2pbY+udcssxo5+3duLmX6BsAFo3nhQZ+uf2mzm41pesk+Obx12lUTboDjWIfdb2Idx7AraFQk0Yk
gzicKGkVUdQ4HvMzCFTkohhfkF8pnwu8tu5jDF93HomNs7tAGlVUMQCoX721NPiSACs52xd0TM4p
Vp9PU4Jt1u0bYuM6tBdEvrGg/Ch1rtbOxF4KJ3vL9vEtkb7xAeuHKHbkGNKIZpMylXbZH24PuTUx
cCggf0BVyQQvq8+VtGFCg48K7oTshmT1/WOmwl29PcrWlyL2Y90cKquUPC5HsaNBqWMwy/7QKvMh
7fPxoHfDL+Bk6c7225wPNyyc9YWTqy3P3n9uP92UMtOMmI+FP/UZF0psTqtgrx++PZ//jaKv5iNB
BC2yAiAalbDMS1G/uKNxFHsCDuz59tJtTYj3iprwInaDzMHlhDC8t1Ms/ShyKNjWt9RCfreSlfx8
9yi8v4sp3sITuyqwY4hsZ1ITOX7Y9vlRQyfupJRl8f5TBJ1P5lECU0dIuVq2BPmHHKs7B2+A2FbI
0IbAOWMzPYidRdv4PmRMdCEW4dJFjuJy0YQ8B3neNhS0q677lA4JQAFVQ0ONLnod7gQxW4Pp7DTw
VWC6rjDxatBTfhEkNhACggMse1C4bT+6eIvtOcNtBC8OUGBc0qhfW2S6l/MKzYLIRaVQn1H+kDxc
PumPB6mdaO5USpUAENDbP4sITzyFvPvl9ibZuJ7QSebTkeIQOq3vikhDwSqfKcriZp270iThCzpE
lQ7htZo+oWsS7nzGremCRoQRS7+Af6/2/pxRiEsAZ/gIQqS/wP1ie9u3wXyg3Zc9SRkYTFgB8lPb
N6jk3Z7s1lcFqk+DFKEpysHrsVEni7sluwLeO98LszcIdYzGegT+oas79+PGIYdipOF4QkaAptZq
sJYLJJit0gKVF5rHRnPyJztXs51RrqeEKgUldarbSxNtvZy91mGx2LaB7wB3OINsaN2ujcqPo7Xr
ArLBm0LXGP0xA6aIQ9V0NSMApgpd6ijwi5pCz4EsfYoOS9kopoyh2Z9JKZrBwz7WHA6tyNvRK3Ns
0F290gvMcXWd+PBoja25B7O93lPLD6OLCN8O3tRaBERGYchsi3iJT+YwPFH3TH8iM6qf8CFWKsT2
WqF76hQ2sZuVmKMeb2+rzeEXIBVlay7b9Rka7RLbDVkJ/LjrjNzDNnvqkTcC/elKYVs+9IOsfQUX
mcVHMaBs9u4IQ5cJ8yiMoNzNdbW6QMoGa0wcNwLkwWGe6JLjHAq56o9F4GiveZju9XE2cl0eFPJq
G/UY8t11utU0dU3brQx8WcNQvdcF5E7UDsy7qcPxtFOEfDSUBC+Qyh6ecTHGZFIfqtfbi7618Um4
QJBQMLWumhP4LfRt6zSSH42D5k3OCI81E8VRLSxj54xdn+TlAaVkyp2xsMpXC2ylrRmWQyn56ohR
hZ6QT1tqrv0/dhENTHTSeHgWwfLLd8CaRVcVhb2sajKdZCXDzFEUyXFMkZLqMFA5ZOmgHWILEcfb
S7n8zZfZJe83XhGLpCaIqXWRK+oghwWzHvio/5pebWr6Y9jVhWfLUvFRogOx97puaGbrkLCXs8qY
161A/N907L6E48/AQ5a8LU/Vf1AIC+tXo5/N/FTkXfHVEkL73PaFnnkWvvaWVwR2XOJSXTZ/euhj
L1rZUt25vRhbtxx4SEDVi8QESO7ltP8n2jRSe87kpqJfnxlpfuqHNH2TzURFshV1vq/DJCvVCSZ3
8Y8sOaHuIpBfvGixpTaHobOS2aulSkl3tuB1ZQcIKuEIp85Y6kyrH9WmixpKY1l+EsuvU5d/KBEj
v4ud1rifQiU7Eh78xml7PoRZnX27vSLX1ULWgX+Rw6DdcOUKaBZqpJk51cJQMR+7Ij2kUeMBRMqe
sjIC9oba5vn2iBtnG3QQ7rc8mzbdEO3yE4Rhn0paXTu+E0QAwB25P0aZIv+ulOn9rW8quwSVPGdo
G/OCXA7VVRN8L6A1fmzlqqdJTXeA8iV2Pt/mhGCaLFAUdLfWgUcaawSplGB8YHpYmpL4kWFAJ3+b
B41k4/2rZ0C15q+hU0hYfjklNKhUPRhJoUMTUCHY0+KAJI6B23OwlwMu2251cwDG5sLi3aOBuW6b
yCXMaVvqHD83jC4+ix4KmRuMGGS4WE+NpSebMUh0tbfDNxnjx73DunFzMT5hFjkB/7VGf1D7sAmx
uEdkW5oPNsSA46yJ+lBafeZBWttT+d54CQCCM2GLhi10ltUdjcaAqkxLMt+1xvBIMqSjrR/v9Ty3
ZkWxBZIWATkP3Oq9mXqJPgCJiR9OjhnfG6FSvuWxxjUsV1bQHREbej/WnVvYppkLLX6j7T5gLNmq
IVmcNWj/qnLbfKjyOXikEpftUTu3zgL6soizUHjB1mS1hpOUd87AHvXHSh6Qd0X1uKEm6ckRwnvv
Pgl0B9HuBvex6IKuhpJn4BHaZGp+ZKlRdJwHOh+UzAzpTxW1ab7zgG+9HJRmoVktFxdCF6vh0lqZ
hxkRIR9kZ/1nyDXEwMAdy6mbZOTId9NcluOr1gwzmvthg1ZL7wxyf0hTtaEK28JmPY5yJWc77/vG
rrVBTVCCYi9RrVndcWiR1GkeQiPPdKn5Osvh19EopNfba70xiLOkdaRv6ERddcrkKNAUXJtNX6nU
0FOoFPrSBLr/9ijXR2MpaAHVAMfO+7wOPdugVjp9QbV1dlm9SGbnTDh3xSboyDn5EU+hvnOZXt9w
DLhoqFJIMdBfWJ3FFKVLq1XQ24PHF7wIU89PY+xUbyW4EXeeov4bXKPCcxKj3Sn6b051efCp4QHN
Xl/jrRIILZF7C5D7ON0BKapoJmmmp0K4pROpvZ+Zj4a7QZOTd4NG+NWtkzomHf4aWG7Qj3flGCjn
ph+sdz/toF2XYpSKIDEx4GovdipCm9SILB/yMjwvWQs/FM3801H78v3rh2ophaJl19NxXz2DutX1
qToA10M1W31SOwdYtGjRnW0k5TTLsbFTpbwOk+g0QqRBN4+OMYq7l89uY/VJZMK8AkKA+Hlixs1x
RO3A66VgvJcSffLQ0Hmvd7kObmhhZZu8RjzD644fwAxHnduKnmrjmIe4xCSEDVUdFwX4z7eP3vUB
B9IGfGHpsDnkKasqLGCfjvHH4DyacfTSt0Pj25Uy7JlrXT8PyzA8sYifsYhrVvCkCTQu4fadS1uX
Kk9SlPIAJREnXllN91oAm4NR9wJfuZzwtUYyEsk6V2MenCfZzO7arsKVyayDc6TUe0jvv33Pi1gJ
2Ura+sQkFMuNK/qaguWZnZtNdC9NNqC9CIkI6yh3KVI8zaSLX1NeDeOhRHnddOUmQw+nM0Txo5id
pDiGllGg4D+O9dfCKPN/h4Ki06mbu6mk0pCVPyPGjU9qPdSBpxudlXnJXAOGHTVbsj5qId9MdcMQ
11o3mxPdQmwn7jKvLEoUdnMVobLD3KVhcOAxnb5qdVD/O0xpAuAcYFeHmBOADm72CW3jhdHqaWhj
8X/OxVAci84SvVcNQf3RkGZKXPkcRjhWzlr+lX8Avaq5Kfo/cxI2Z3BFhnKICkfBr33oMggf8py+
jrMNDeadGxbVJ5pIxDNoZdBPWq72/yRygzJjEty1jm8UQXQ/RObsQZLMT7dHuXogllFo/JLLwsiE
OHA5Copec28EkuPrVoP6DDL9/V1mRNn3heJwlqThRzNYrQdWYS+QujqQy4ZarILoPFNJXeeEMCzz
IsDn6T4Y2/BAK6vwCxUAx+35XR0REKbcMNwxZJQgJVfXqBxJSDCIUfJbMG+fdbnSDtmsdE9RQMxy
e6jrCS1D/VXDYKQrrK4dIXNhGKBPrKaNj1rfqA9zke+BJDZH4Z2jXraUPdY5y5x1nYl+CcXCIXPu
YENIxwJ+3s5crl5vtgXyLIsQIUSSq6p+NTtN0ttG4NM8VY+BJTJPkdT4W+B0yb3ejPGed8PGd6KK
jy7wAuwjYFntQ1p9rTnjxHyPfTmSvK1s3QVgDd0o6veyvmvAKpPTYTMsUo6kKeudVyqTWgM7lfw5
CurPZM6aOCzFwg+KSObepXjT94c467IBKuc8cBVEprjHGDF8TdRkfFWLUX4bDU1E+O6NUueWpZrY
Ry6m4iet9Wavtbfxybl10ZFZ3hM+x2ptlNlMRgFVz7fyInmRmy7+B/KovCPNc+0Ow7IwBN0c2rzA
j1YRgBKmUlabDsQxW4oBGUTh4BBzaKRQUwMX8Jz2oz27bRAjQTvh7SWdQ0AJOKErwv6Rx44WvWhF
KPUo2vfGN/yOYIRFyDFp57RIm8mlvyqs4yDzODz0qM6lnhEZTfSiBGNqIIaTmwkyuaow7qQ4lloP
yH36oxj1fvLa3gCPiQhnwQ2OmKF2NKyurk+RZgQlpXwZLAk4qvkPVe4abl8QqHs+2FtfgVBa5T/k
fShpX96UkpEoBu4M1KkTPeIxqad7LaghzN6+RbYOwsIrQh0JMferW6Rv1cEouiLwa10qfnWGFj1W
SjbqrolA/7sxbXxyAHRL6IDsp7NO+ZQeERPaD4GfJX0KrXJWXUPN8g8gBfvj7XltPTS4W3CdkIUw
seXG+c9zhlB8F2gB3ZcpHnVvMNG1yNPMPk7y3H9oeZ3upALDoHo0zX9vj3xVfGSSi8gblwsF6qv6
dx+hiynZg+PXDhBMt5pS4xznlD2Qiaw9yUb9UTUz4IO5MR+hoZU7kfXWF6XjtFzXdDmIDS9nLpWA
t/DbDnxjmLW7qtHkuxGUE+jiqnhvxYD4nb3OzqGXRu1l2cP/WeRW71GZW75nYDfph0KVi4ei7qxT
U/V7meXGceBTgghZdIWvy3TTUqJDcyW8R1G8/VJr4cL4zPsdCbmNXQPnZslLaC+TK6zWzizDaBp1
RNC03k7/hGo/3BU9DNtj1QzOP7OSa5x7o4ju8rQKTrf3zdYMFxbHX7ju0im6XEwrlWxb0AW7r8rO
uIN/rw0HWYeOc7g9zjKHy8gaCDK1ABJ0elLUqi/HccScFrQNwvsZ6tcRnPl5zvujE4vxjKfJnrv2
xoouPCZoopQ6CNtWKzppU6yrURjfR1pVH7PMck5VN5mY6pjJZ61Wa1+18+abgECyszmvMsyFpAKF
kTiTa4Cm3+U8x7R0EEJs4vvMBOM3Kr1xJ7Is/QRjVnvI5uYP/Phgp+Dy9wZbLS5gTgS4MKmgMbW+
4abcBGZoZdk91IQqOFJblpAQssuwda3B7sajaMs8OYk4KbVzMCptf5+DaAO21kfh1wxX39GdUIn7
BZNfNdxej4vqSNkf5xDV6Qw3a8tWuFrPNnVbXQrvFGk0NbdxGsMmXjfkj2OkKdl905uium+jJhBu
aQms02MUGH/b+QSXQHJiv6+6RnWr0omfwNaG30zcd78FoTz8iUMZm66wBuvlRsJRf4G3yL4XmBWE
RxMxoOjJMHDlFamhv9KgnZ8sNixk/Vk2Jw/Z4/rT7f26+R059+S3IFav6ru1UyjdkKFZQI2cvlc+
K0Jxc9UZDLfNw8q8GybM27wRwqi2cyQ3rnKSagbGPZUaxV92yH/uN/RaYlTF8+g+sbpM3GV9GoJj
bEPdeC3Ttnlkww8/JfDSHwkbO/UD+qL0tW5P/7pOyj7+u6eWeJXLaRUIxIqWdYMWx/dTkor0JTN4
1sAz0rGHSMK15Haoes6ehIfyTxjq4/OIX5F8gADaRp5SW/3b3GuJtBOxX7e1+VmoG/4fZ+e1HLex
te0rQhVyOAVmhiRIUYGSbekEpeCNnBqxcfXfA/4Hv4hBDUo+2GWV5do9ALpXr/AGcPdI/0GR2YQr
e56iuOsJlXXVdeOZhbomGNsGZsvMEFLzvVJLrTtNG5s+6GRrFb7V2Wblu4WpHVRde98JSDGCUgaT
nCukijkAmKAdEIc6Rkqndcx5zhoZPRcFGKuotHFpVarqlM6w0XKGxj9vf6L1UbeHHsAicz/0Hq8T
/EiO9SS8Mg4rU7S+q0jrKSLpPDgHO/c6Wt8YmYBSY1Nu5+rSpUKCaMUqMZUYsCc0UVjlMrXLUejc
X2odnjLaBa29qQAo0zon8nKuiFz3zv0wmx+NTJtOaFi059vvbn8pmu08FgTNbX3ZxANZTBbHYVZO
Pc5Wqnkqq2Xxh3E4mgrvblnKPRy3MMJcwUZvbwQxFUlVY3/4UFS5/YjuTHVWIsP6bChV9zynNQph
alUEKgqhl37WYHoZUfHX7efdPc4g/sm0107kFcW+xVksTTQSmUGTzlfGnCk5Yiua951aZCiZYBxb
3s25mYDpzglv7/DTqJdTHRvT19rUFM/X7co4sqXeC7Ls4NUjAqelK3iqmpeLQxSJQ+628Qeq6DNQ
9iJWvzhR3z0iqYnkgj5hBHf7bbz2JzdHB9EoZPeownEkN423nwTPyZEJopKGTF2Qg28xTvlRg0v/
Xs9S/VrpQ/tplE5RfdKzsUa5pFUH1Yftl6GvUwiKNq/vnU8o4GRfFow8Cr90FuU73oBjFVTLoH02
Gk8mflq17eirxqSYASo22nBy7URSdSuNuIy1qUMI9rhY26npYOMNmfOCPUFhhQbcP6ymEoF7bbIk
3TfGF1XxWGJ6+Avj35HKuHCaM45wr1B1ZG4CFIASYOuyyD5lsm1/KVlaT0ENDwCAPHonaCOVSWac
86qOOiKjrL93rlZrPlryLbpsmVF+oHRS6n8616ofAYh2xku8zPm5NLule2y7OfvZJoX1bxon06+D
D3Idyt58j80RaWLpytxgd05W/l0fU+cshdMGlZkv93+8EoxsIOuwOBlwbmPMIKnBJvKgUJqA3qwR
365qGp1Tlc7Wh9tLrT96s8nWucbqlcl4yNmWKVXXYgGj9Gk41l792C/Q5u1a1Kfbq+xEMtQ/qYWY
eyGivL0QHUCwqP/PWUhLfPgbLbL0ufKi9FLhnnOQZl5rkwKUJMkE2QKYgD9tAjTdS/R8rTgLJ8Vr
v3eTunyTMAv/UtF+eRmafno/iab8rrVj2tynajLhszQZQ3OeTDf6dvu5d0IH9y5vlrIX3YXt5Cix
QBiPLfkJ2Dfx7PYLGkS4pFyY+Dpnq870fzyrsA8+6U4R47q0K4gaIFSv1B6EVyhVW2tJ2KK1dYaM
ALkDAeTneBB9gJ1I/OU/POQ6iKONt8MVQ5hrWGKeMszSlB7Mqpj9EmuVwx+LNPrK9H9efJMujXEQ
Iff2rot8JTMQQCNXiBtiIdJOzGzDhHI39Y3KXTClTtxPt5/vGmPGjqJeWXHpFj4w23tY4k7eO7pM
QpFEUJQBCI6fVbPAmKGPTGTPmrj4oMDB/NlW0fzQjU2B1FqHO+t5Kqc26Hs10y7tMrYHH3rvVK3c
RIgMbParOWGsQ5UQQ0L2r2v586Q4090Uud5TvuRHs7SdV70K7lEskoes3Zu3d1GRjHZVN20S6smo
fnOEblz6BRbk7Te9c1w8BGbhMRAs8AzbHF2srFtv8cw4bHUunNlYTukQBVLNZBDlUK4GJI7+PDIB
5+CapftGC3obaqe5QnWzx8q0soriZNqxemdrDORtVD4OovrOuQRbi7kIuv+suG0uICaWKWoxpWEj
O+VxzNzheUkzRQYFWX9/qZRaHw5OyE6HgaJwFShe0T8Mld9+tgZErxZrnBDVKMS7lsz7pXNc+Yis
qBomaTI8WnbnKkz4MmU43/6YO7tzPTTMe9ajczWfH/XFdkrVZl7WGOWd6aRfx1apP+ht++/thfb2
Js4GcFNArwMF2OxNmYMyGtfjWaM1/B640HcVuMFBGbW3CEk/aGXUn+hibt5khCuisdCICLUOy5sZ
BdHknBimOKKB7h0BLoMVAAMK7WqTKJZWpUnPwwz9+NLSpr1jdu1czL5IBURGtQlSAbf6YJ/sfStq
VZBizOWucdh2hVQXTn1EEsWMPohmKgNXw5vEruWRifNrtNxkHCv/nVYeNCwC66Zmh7FhdLHdFCEk
3jm66EPXZu+RyR/+J0wL5UfoIyi0zX1sngz6jY5Pj7//0KA2AXh2Sb5m2YiapJNGzfcOqNBPNY6H
l6ro0VwsK6tp/clrnKNk/PrzW8wt1mwCuWJgGfrbg8QRMjtZyiJsDBc7nCHSzmgNNweNg71V1rmS
unbIrucarjeQ7DoxHbKpSk8Zuihn2ebNHx9MtrFB14ZPDZH7KigMyZz0fYsk42IXFzZ8cSeE1jzk
ArbFnx5NhhnQSdYhKUON7XivFW6md9OUhY4Clr4puuYs6vJIXej6zMCdogPEcdFotm+nZaXshzLu
syxUe/Rffb1vlz5AH8N5H/VMLn29mTVxHoGcHEExXmuwt5uZiQ1pwTpHgSS5nZXaFFMoS6ZlCD7I
WBORTneDUR/EfGqwfkr8TFtMb6LIQt36jn6sbfuKOqvfm0IfvlTIg46nKRugVHKb2gxjxq782Za9
hpFRG6NpmDAzj5+8Ok0AvwIT/5c25PzeQj/VDiBFmO9NL0k/tZqNXkqre6L03bo05tPSawUOfH3v
2me0Sg0g5Umsyzu+VyWDtFhQbrei0S1gMHemgKGtlX3gilWapehKMw3qRjX/WowauvToWYScrJYU
gGYhXMSELP717b1yHYN4lRZ5O70zZO628wVg8eApDZ3rseqzuwKb77NeN3lQO7l3EMz3NszKtYf/
C1bnSiCniWQyKcachjMCpz6IVfuHmQtwvs4oXuCkYJY2d3+MxeUSZF5JjKULhxL0JoSMQ68ZbU6a
DLJCu+8khBe19nBnm3XlBJyzPTh7140/4BwUdDbFHZjmq45OJ3qUjqos1NzaKk5pnpg/M2FH2koG
zFGK5Qa6ONKrpjOIEOenHrfIlN/+ptf5x2q2QbqDadeeMmOW5EoXjeQfTVZFwRjJ+DO96OKxk1P5
ZPdq+2DqYkBWht9/sPbefqLcZMzBa79GlAuAWFKfWLsqCi9Y8Y+rhrKJKm5x1PDdi9ur25ZNHUIn
fvuqc6WlxCnZTxEiwufZrZr72iv7g7h9nT8ir00yheoJHSGUnd7eQYU0Fs6tnYe6UgZ1UZZ3Ef13
X22RdgGWcJCLazvvD6OstWjlka6lMOKsyBWrBmMS64OOMoCM7fsM9NtnN6m66LxGg/lkxR28Y3ek
m+OLNleexhLUjUjTIqgUXATv7QnZsCCCqP6YqfGRWMorrG4Tf+ksrxMsIKBcnJt3MsdEPHTNuMti
nAHuFuAhIEWYCGC91yMP/qQhPaee26EZ3sfRbPYBOKixPqdDU3xWcUP8H1bA5fJoq2n9YOlqv8pa
CxOT4jRzzjYUu+ykjqkLAbFQm/qhoP+lhPjkFGPguqvnX4QQy3wuI7vLwWZmY3ewjXf2FkAcFEGc
tfREvPDtV7fpZKRy4DNoqIF8NkvT8w10pA8E+pxVxWn7Ihmv4psJ0wHE5OZFLkbacI8DxPFcMcsw
xUNF82ub+ZiP4kolHgF0ork9pK2lfbSa2lQCI2d84XfWSmXTgeWVqHnJKQoyR61eongxEfWAkT77
86D2tHQ7c0D1bnRrX8f2oLx4A+DEIIurQgTxLN131CNAGKXdqEswqHn6M+/NgVHkYv8oh8X4ZNVy
MnwNCFnqq12SZudcn137FA+K1Z26AkrXWRtaWz9NI+NduizO/FctjNIMxknG93VtTb1fppr6rW3S
6N+yiexnzZa4ODiAYj+nU2H8gEKPhm5feY33GFWIN/sNjc/oIvNl/CqWpFR8gjhKC0WsZNO5HCDU
Pjkx3UG/niZFnDxcjb+QYSn5ZcFM8kHmhfrLjSpn8hVT9D/KdpScX7CbMVooqKL7dDZS7V1mtvNf
msB5/eJCgLfIC6RxVO7udMeoYoAw8RQ02a9uWWknOBGhBf4guhlpZnqlp8wUcRCr5fx+7RM+e11W
MzHrq3el0g+nnhlK4DiDfhDNXivr7Y4DDbQWVOCcrgH4sW6U+STdB0RLDPPsxWPSnNqsa8Xz4s0t
J0tP0vgx97wpuyt7sgMU7pU8ve+yWVh+33uTdweMKZIXw5jQoC8dpFVyRHIt36I17z4xNpHDv6om
0j5AKIm2d8l2+aIOVldgxrokSMbHAn7PrIxq/akZ3LG51H0+/SgLB3sAdM+1+p3rLt47e5G2eRKJ
LT5klpL94zZ4rULGMPOS/2zu+OV9KWWgdM6U+QpqAl/TelHzS+moPXBxmVKYLIlZTp8glXNgJMLo
VTjKoQ6nLh1w+CXAzKfCk9p71ViwBHU89tlBMNlJfCguVgwrx5zEYL1ifhvaji3iOctcew+6imFt
q5et5/fUWKdJYw8oedeeEjLdg1X3Nh3LIlABt5wB03Y8F9UrYFco7kOCPIGf2aA3prysT2kzMM0a
6iJwyy4K+o50VNWb6RHVLXFndPIIgrqTj3A9U47wW2D6XuFI0FjPGH3wQ6CWnaY2X54Vfe7PzKKs
535QZ1TtS+diWUeN4J3LVF+1LRCDVFeZ6k0Ud8ANeEazbnbVqy5Rl6lB1nrmZZVqvLudc+20K7mo
mBnSCeFTX7Uq5opRq4kPwIObz/1HhHVw4M1cMNh+ZyzMgO0yXz5m6YjkvtOqTDIhhA3p52FSlm+G
jnhCizgjbCc/TiO1OkBg7Vxn3GLwbsgHqaSvmjUzlivTKiXiKqI452m5hMY8lQer7O3zdXJGfIMk
coXz4i/KUkKyx9swUxhuASz9LHNPrLfH4IXzkDuYI1tJepQJajtZ98psYNZugQ69goqDzJ+cvk2U
hzgquvlsiHgVTSw9C+wKf2WC0O8bRIOtUf6YrXT+l1jUf2LfMFytcqlhHJsYvXe2tchq78k2c/0U
Oc34twRoxjDPyZSLOwvm9xk16aeDrbP769dqlnQbyPF2TkM7edL0GH56sxCpwFky07ayogMkoJXm
kzSwsYD8GV+aWlMf5yjWhU9dbAXwwcznCa+UoFNG5b1nzMplcQf1JZbddA8WRfnHMLv5LimUI02f
nbQYwTxuNGpnYJrb6n/wFqfzEiC5xJHiIVvK5G5qzPLfbJ7zz2mpaAcvaecoQ5BZlZjonly3G5O8
hVPSsx70qeJnAcOkDepxEB9iLv0j5sHuYjTEHbyYUWTYtqd7lN0xrrOVBzkP2YkWFC4tCPnfI8Vm
XW5//J2TCVed0LgitK6lHGv03xCJ4bkYJM+BtiDwX0vLON1eZe9rrRhgdjSPw3d7ewPxhKRTSUWN
UAA9adqlOJu0iO5iEqFTUutHGLu9F8htRxccStpOPxUqisAeJHqYS3s4WWRWZwVLcx81jT9vohLZ
VxEwpjEadtCbxqYZRc5cxOujpbJ/gpmqIr3sYvpVjOlBfNt9KhgptO9WntgVNKCfGLMOufJgNmP6
blC8+YGuZfet1BLHv/3BjpbafDDMZrRkjjOOF6IsF0d1aa3BJf4SR+kfy57TWedasPkf01KwDW/3
hgMGcILmGz1kWPIk/iANEWD2Mt3PDkHk9mPt3BC0RVBCWAtq5mdrJPwtE1JEr2dgSuCb50N87swl
e07KMTs51vKtHZJ/zU6bDi7mnTf5+5LuJgeYqsXKZ2vxHjQ7hR6Gu938UqOdOpKcdkcQgr3no10A
ZuUV7bxNudoVYqNiBvHQuHb1rOBQ85i3nflY2R3qs1M8cQkuzkFfbe8JV++EtetCX20LaOVfLn03
RC4eq2oe2slA77Ve9EtsTfXBttyJI3hhrsJaDLfQud1sS4l/q9b1pJT1qPSnBVnG02T0GOeZaRpQ
qtvn2/tlb71VlHXFsKEqv50Bww6OhrFC3SEfxuyS9tPya+qsr2bf62Fqj95BPb7zJqnO6PQwBiVd
3fLNUy2tlEKsWJMkQZPYwtKgxHjnDmnJIzOK3aX4Vq/35zWPdq5TeIug8UOC7/RkVJZ8putjfxhc
uDi3X+IOwMtCBw3BLpQ4GKlv5wGWXeB6Zker+qinXWZZKkEzV+ZpBpdxp2iOpBBZINZC4HoWRtP/
VU55FehaozzGMR3v2z9n78kZ+9rgFthLV5Moo2X92tMhH6F6epYQxO7J6ZRzTKf2AJWycxzRn2Hn
rNce15/+NtyMYowmZ4T7hheafGq6Or7XUkW9iCUuzqKzPsxKnR2AT9YjsCmwQQVwDzGup3/62vL5
LcSpXVkgbC+Vh6yr4rMnq/wjswhxoFe8+xJ/W2XzZI1a1jYGQcrDaGcp9Ti2ln7mtamPLjTgpdtf
bK+SBJ8P95Wvtbp5b66IISpWT0NajDApne+L0VgPE1IUpzGCIUAq6hkfWhzbHvto9v7S2tx0gnQx
gJK10R+z3KkuIFys0wrKjKta2hAU75lBatZItQh72ylCL/aOXId2Xy8Sd6t8DdT9bcWqqJkTZ2UT
h51hzaFbAKJxraR/9rzyPwzreKdQAkiTVr705t1OIAqztgVE684JEEzdq+6LsXy5/QV3D8Kq+kb7
gcb89opAiMATbgQ0OsKmyZeOxC7KznEazJDBHYu0C4Y8ObDi2nuHr4Eb+A7X01YnBHCSNjsI5Iam
jDt6g3qNOSxvM48gDd9+vN2lVlEJ4hv/2BYjNeGzQL8M/WgYaoGUOWYbnVo+RMi3HeTr6+fYHm9A
HYh0QyC5BnYzQRO12lKrIdBa3A2DqyK5MuQXRFSzUzlM2VcKMOtLH8//oSUNONEm+QTJsrI53gaz
aUZAB7FoonjSeHc1klsnJx3kwQBiL3xRYNEuIZ1eZ2dvV0GhX5ssl6MO8BgtEKGoD7mu5wd3gLa3
ISkcVyUCrJhgxb1dxhk0xq0ekmWKsJbYR6KqBUXbj1LzbfyLxH3kLMa/DMgYpIpFm5uT6OQo7spi
sda+1Tw2PpOA3js5ngOcdt0biV8XS/lLrRbRnWlv6kejoL1ttoooU9fQSSGFffujdX1JZgikykM1
qjJcXFH89CrdONvOrP2HA+sA3WeKhyjhFZoQnSwxqU1BQ6Mu3dMKo/JTWx3umr4aL3kuK7+s6+yA
a7b3UV6d/dBuo0vvbnYYyEYvESpwMyWaRrQfNSwwMYI455by0XYldAUoWf/h6K5kcZvylCbdtjPl
6fBodDzLQ0eLzZe8FmmAErf4KZ3l6+0gsXNyvdemN6tQlW53dpktWtNlwNyUCqUkxgmmeDTSWHvG
GM3DXtKKyxe7N5vlDmjpUeGzc6yoTQnwdCLp9GwjlJNhfoQDbBxaM+BbXxMqmE0UcNWD17m7Dj0w
OmErzmTbuTDryE7azoJFLvJm8kdrci4Ttu0//vxdrg6QYPdU8qvtu0xKlCQWc6SJiVJSyLAZUSsJ
GJR5bxQiO98HXgxNEMuPo3J/7wFpLZLPeuDcrlozOsMuu4tos4qhHD8x0Gqhm4ijS3kv46EeRr8c
ARqHM7gJgxG+KI5soawmySrJuqRt554gK6wau41caGNOVeOcy8wrIx9qyjTTvU0mhiWLMTiBISqj
OUhm954cCJwHhgG05lUzu3bn2Mpq2Omlqcrnju4DjID5KDvffXIKPIqFFQzK878NclaBQGIDWeUB
doR2P9OZDvHMqk+xDcXDKBQdPGgZP4O+mX0vGcYHtffa0zC57UG3ZfeXrLN3bBOAGF7R7CZrUEYO
rftQKCiZnMoECAO8aSttT5UtHfseCaIBEUe1xXFap1A5N4i0iIsB1MD1c8WesoOftHMBeKDpga6s
teiVYocFtFJIK48ecpkWFwFK58nIZu2yggf/w9cGk7aqQQDgv9IFLpc6QlwsZZ87anK2+jY7K3N7
REDaqa+RTkRPmXQCYcPtjTbLKjK6Fl8KOwdBlbRNfD+qWg4ESESnZsl+3g4be+8P5BuvTqdbf8XQ
8yim66JenXltKPCqQDqhqUYcZMa8+PO7bPXxW2FGK7l42zmgP9GiTRUriJil0V1ndJnim7ZonsZu
sQwy0UQz/NxKlr9uP+LOHUqaTVQkNUFpaYuzrBFT7zHIpVTCh+FODIoIXUfGj1HmYn0BRT+cO+Mo
MTF2cAQehBICAyGfcmtzcycN9HZcJsnvG6Uyz2mD+FKQJmiVMP+oKMcgcg7hgKe34WdGIn4OwsWq
y2kByUHFjLjo1dxUTpBQHHnfQ9XI/QEWdB20Qsjh7CbF9FEungL2ROQgRbV0mDMfK47sO+3Fmcl6
uZTppUf+6B+sGfM4gO8rvqo9zJMPnTeOuMwBgrrPGuE6wUgIiw9Syr3rnZCFggdiliCQNnHLUZIm
bZuGlrOS1IjKz07+1MrGu7RORue5TLr6IfFyj/lPk97d/uh7oRkIvQs/n/B8pbBaWJDIK61FxFvX
0/PQGv1dmUZHKIK9w+oZ9ELAVq1LrVvvt85CXTJfVyeuPqXNintLFSo4VUyfo8bC4qQ28oO+4iu6
elPrcMn+/wU3u0o02OpCPED11Klt+utdGawC3e/jGYAgf/J8U2KMVAB48/UInS8nZVJy+9XuPjQt
QKIU/UaK17cPjbM4OiPw0ggZTft+VjxxSZdYD5TWsPzYq48mpdchCv4OwwTyURfJwNdJ428vWWm7
bEzQVMG/ZMRAejRRxoGVcLaj4qgIug4Vb5bSN49WZwCMvGyVbXad6sdSLlPgoTYUMLsznjvm1Lzj
8khKZ+2wv/2mPNQq3czIbrWw2HzTlgyb6SbfdM503mfkgYcEhHJ206gY/cLu6o95TPfPUzoMqAr7
j01xV8YwiFKNIwp5fFv45Z3lLrM+JKFhlMn7ZF6qJ3dom+UhA9waHezgvY/JOUH+AH3Za6mobuwm
XcHJPszjuHg2oq7HTSWaPxR1nx3c13tLURWi2PtKvti2GmczlmYmCsCtttec+szFZAipgnOXo359
+0jsLUX/C6syF8bZFb1NFVWjxj3M2FSmyqPUlOJXZ4z9yZHG/Pn2Utenjx4YvQZSsFX4bts3KoZS
kVw7QKypPZWO28IypviSR1N+okmynG8vt5Pysd5qv7aaoJH7rb/nt9Mnukym8YRmLlKJ7udRVJE/
LxFoZKXUzuMwSBBotnHBkUGeMLrKnxpsrII514yDNsj1bUKrBeYBnRAA5rijvP0hdjElYzPyQ6Kp
zz54teUFhk1timyBE5iztPy0VcB+V6N1YOix061/u/R62fz2DhABKqxxkHnYLqragdTpmt46q1ae
v1tcNPr8Rizp6NN6hkBcasIIB0wFmnAoIvXScTH3vL3WOAocO7cBVjRoXiB+yBG+kjSYB4ZYI/V5
qFfYRlRVZ9/1ypJesnGm3CuL5tEYu+zUj6PLRxPJXVZP6n/Y+qv6Ig551LhXNXxnathVsEfCvLec
IKqE+lUbhj6wcTc7+A57W59ez2qdTFv2ClIyqnFLCwkiVd4sfyOlUKmBixrNSeka56Wik3AQQHbf
LwkMySqy08YVr9JITLQqLCUJo2woLnqi0eFKZWn4gxbZp9qIzLMliFu1riXvrZaeLRZE4qB/sPfU
ZDIrppf8lRr77eZDp96tuhi2nNZm7jdV9Pb7UebVBVmN7tEkgzsS4NpdkPeLQSf4oCsqh6NlWVR4
xE3NZWtZpVp8kkpWPjqTknws0IY+SNX2Ll0KHeQWUHgggm4iTJ0MudFgdBuWA0oVzjThMljNGNVV
QyYpbcfoJDLT+HQ7sO0+JeiOFf/52uZ/+1qTmMw/G9EcEt44f52bpPcrJcmeJytiWBunR13qvVue
Uc0rNwZq0/aW1VtRqn3lJqHT2rjvTUjFaOX4VdqRhSZ/uWAcmOSBpFr2q0L+uv2wezsZFSck5WGW
EM+3PT1rrGnTe9hYRsypcBeMNUQgNQ21oTult5dLiW1WqAvduWAUML2jXWZ8qkas5A/K9TVSbnId
jX4s7DpEwRB/3nxru7XmpJiHOCyYZ/sFAgsvzaSoB0nG7ipUmcC4DQ7NFr3l8obdwmVWJNPW+EVn
7kuLZN/fB+9050KiTsc5izE/fcTtvjXoe7TDapGjVspi+bSJaCOmS9q/G9QGH2dJhyBU3cT5h5Nb
5GBfERX1qxF0qV8MYH59JYkW4UuPzehjGzrEwWLjOY4bRGv1p6EaV2/JOs+Vo0t9vSu3n2Ft1RFE
94y/CvJsLy01SnHbbL1AmZLlKZuTzr1Lh9RU7zNynJrUU+//iUt1tE6OO6uPWpQ33+N+iJ7sunDL
E7lA/cf2A6v9OVkUgu8Ay67amBM8jKKyFEBlSjxd5rY3LglY+l96Uasf52r5c8VXWGurYy+i46/6
D2/DAFvFUUZEnkMdXnpo6RHiQwMc2g+3N8sOPw5tfhIoUEpUi1fzMPR+lIQuWByWRVa4PiS55HsS
2eaXbtFbdkIZofYHNSn+rg+ONr9TpFHeo1kkxmCB/do9G7LOnbNerjUJ9M75a+LYIAQaV1fce8cq
XIGo0Cj/AeXv/BBj1qt32syJP9lu1iJ8sJTlS+1GGIr6zHTc/n5CUcw710ON35sFDdX1F8wnpss0
I9FwL3tXLr406/oRdJ8X+9Oo5S+VbHT7nZpkQ0MbdojFnQ5W4pvD/0n+vz6Bnw60VsTOuWtIkc7w
Zdr45eBN7mxd8l8dL0Zgc1eRzNGXvF5kD0NXlUYIett+nrquur+9ys6dxNyQgEm0ojm2jVOjl9YI
ADB3abJafRTN1D7aVdqFxZKXz7APv3h1pP1ze82dIoKyiFACLoRx4nbC3Y9Np5c1Wx+dhSaYS7N8
aJkBn2CQpAcBYOfyAzoA6ZhZOpK629DFpZ8V7QJoSLb1z8ZzR75pLl8w+/DeR7FXDQdJ4s568Hbo
GawXIEPvNZT+lkDLyI0BlZRABCJDQqBcIQOXtlBoWMWKIeYAuqWafbn9PvcWZSixpkwUnFezQVx6
i1YOY/TQp4p2Xib9h5MsnW/LBmnGZjmyhNj5fPA3eJcwRwms2y5966QdBCXmE4OoJ/LteI3e/NeW
GdSpkR18wZ0rDjAnnVvuydfc8O0bjU2jidV2xX/ULQoRKqZ4YAaNg4t05xUi2QkOFnWRFcy96YcY
JiTsxma8KlSGKJdWpzvxYk9eAgTaE0t9bkQd26fb323nRb4ihKg1adeCjXj7aBjGWh1qgspDO5kt
moeLcsmbjPEgxe7BW9xZirkKUIiVC8GAZfN8RSezBNEyACvtWF8cytd3Y2MkZdAWh4FL3/lka5pL
8bKKi131v6GA2oq+GEXooEtcncdIg45pL6o1+pY1CttPKSN/isFJv6VlOZS+qY1zDk2rMP/N86x9
R8RtlpMhYC6fm1xHA3mOE/diSlf7Cy6PaweJ1+gexKsBjpAy9d0PbdTVX4Yb2xim1Nn04uKmdeRO
vvdcJFk6nX1aOletVnMe6BDMSh42qScQu5fNKcJK5CAi763y2luh64H16vZ4mdxE1hxTg1vmUtw3
ExI3niGPemF7q4BqhBVGgkr6sd4LvweqWItT1xiLECRg/5TCywq6uj8yVzxaZRMOh5ZlJr0rwtQC
SmDMdnLR7Vb9D5t7DUcr74AUZ3ufAM+HyQ65JGxKVQkmg34R87f6YgJOPYgT6w9+m0+CFSBIIIb7
/8St3r42UCNz1y1ZHmpRnIqAakKcI7t0P42aXcYnY7KcC8q/94aTJwdF+vURJsunbfraucRuZXOE
PfJCW53NPFwqs8LYKVV9wxxlmCiDPChe9p4S1CIDLGcF2m5xYQnicxVVdxEaCSS3u6TLuuEinNmN
g6KCQP9Td0b0CszSiMJ+lhBwbwfG3fWZM0N6JpOEvPb2Lacin5hE85b7xqoezWWKn+mfqr7bWcl9
mczZMzQ29QKjrDtYefclI2oFpp+i4YrX3etOn4ITZ+VF1ZYAj3j3hwXjM/ZdvTnat9enA1Ugjh8G
Myx5lQdVU1MMHUr3YQoZG495mTzBzBvubr/M6wwPxgAQJOIW/P4r75DMqCbmvBWEaST1KtT7Zqs8
oUPQ1f4YtcTWNumjdzaNl6Oh0U5LdSUroAeCeh3J5XYfCTWuhs7Iy7BGguJLVIv5XVFktnouUQv7
mfTW+LHvKueEAv3wmBtKnAd5VdSFb7u4iv2HT0vbDlY1GJprMn0MojpDU6Ogt9l8bpPSeUisRD/B
Ok4+//kbByyxokTXPHAr+wTKWO8HOylDkOkF2sKe+lFCWfe9ouk+C2+oLg4oyIOh807nA4EdlJ/W
QQAygtv40I0tvdsyLsNqrJuLtGM0JjRr/jDRaT4Njv5LtoN3l4seUcaiq870PI5mwXsbmi/NTqNv
stYtm3OrTBF6BU4eChrkd0PrGkEGrvcg3O8+KagEoKQgUa4nzorpxpoaWXk4e6L4iNHp6PmqPnuZ
X2hNsqLMJ/lU93Fydu20rP2qsacvCw6GR+Dk66xxBbSuNvYArt2raBHpE3R1bO5CPEfyxW8MZ/rR
5NA+kc6c43Ol5f/lMDM9IyhrQKGvaEBiQEt4IC9YKcRYNblcro9Tx9A/yKfIbv0hT8c8EPoorIPj
s/dtf195/fvfEgba3/gadVkRurWyPJtTa4eYF4uDzvfuKlS7tCiY04F+frvKTIM0LtuIT9t5VhVC
AozQOU3jwTvdPqO7nw7QCSJPgP+uRH0TdaLa8LjiIlNvL5bxCyWqHxh96UHlId18e7GdEEw0IA7S
g11LQ/3tUw29OsdObmRhPul69pk5Sf63jqOE/j63negOx5/6QVWH+f72sjvPCLWPkRZxAV7wthPb
m9JkSm2h+d4NIKDHheogiDJaYKmed496NYwH3Z/r3i/ipQhDomCLduCV4DuwzrFJBb1mu5rorvtT
O+ntk6v0CqhYtx4/Lao+Gpe2Sovkfx2KVP2lnOLe/PznDw5YdhUupL1/9XFRVNJzlk5DF0D0Oyit
9anRxQhMro6fEmc4EoXamZvx3ADp0aOG737FFRoJiIxGUJ5xjQGTrCRqTmMqzSfhLv2dcGysNZIc
ySWpdwFeMiLACvcxV2LtK2ndePDZ93bbeu+CrlrBW9tbF5H2wTRp7IR1ktPRLAZTKS9W58m/UOdK
T+Ngdg9eo8V/Lj0I3hm+FPiFFWi17X3EqLhFecnUKo6j8mQuVXES7kUrgfun49PYex+MzKkOrr2d
gEGSimHL2hu4HkgDFALBMHqMytQI+Zamd569pT7igu2khayCCuAqobCq5r09wImnlx6FEoKnlpIG
kDPEZdFkdJIlnrW39+7eUhD11l20YpO3Lf0KQEvtLIg4ecsE/6ntBa5Iee9FqDmPOEjeXm0vREBR
gmBDg39FtL99sFaBZdwlShaW6oxTWwq6pQdAcO8t6Y8FXNWfR13qM9pjgJHoDvwfZ+exGzfSruEr
IsActuwoyrLlHDaEx/ObOadiXf156LOx2EQTmo02M3B1sdIX3rCOUaJUVmbS6mmgd0XzQJvbPZaT
0T2QImanNLS6ndh362NShFvK0WTsN4i4EhGRQVcYb5y6OIinUJ56VHWOFfJCp/tfcnOoBZlJx36D
cpJrYlYSZNIDpSAoqWWpnzLRaV97fIp2vuLtnodQpi+1dVQ+ueVWu7HrIs9La5EFqNITX5J5nvQe
OuT9CW2EWQxjYi/DC7JRMwKCb7PxdYZBYPiAzWx2WdKZU+1FLrR+w31GPqy5OEia+oomzKNttu3O
y3n7oCy/wcERi8we1b1VRCnSHimhmYjSsgY2DLf4VYzK/CZlvQ9T7QnL5z6vfFyx0NaZ0z0u9PLv
v8z3GR+tQdRp2bE35XG1j2wUBl3iEb1rU9+228fM7dpTRH/vMID88cdazu97J0t2TubmInMwKaHh
3c5+fHkye60bkFkv+PpF3J8ksumXrjSNV+/aP4VxuqUL0AS2x8tRgJOWSZMhZCViJTxU/F+HqdWc
Y9S1ys7FtvUpNSQu6YcSud6AuxceveL1NUOFfXWdHKc/95aofUeVHrwpoZ5BUU5nq++sPY7WhkAK
0yTP1snKYPysM7KuMXtNoYwRNGPpvBeVmf4qRgv079KJGC+UJjHnyGMleaLzVjdXr3eSEw/BcLRF
l3zqZAzWBHHHV5d0+Fm0XQAcEVrf4DwiYxxLxbCICyO7mUFupeEHiSxkd1TaFtDw/QO9taNgFQAf
R4cBguFqR4mozh3sotMgRDzb8NHHcj81bt+9XgKQWXFYAcQuJKv1nkocGu8yqVKy/qEdzymSjp9d
xIFH9Dpc8Vj1Bbk95OQ8QpHQCHcyCF3bOLIoD6E3C2TzVkrfMce87r0iDaSUTfZBL3qBZpkRyeio
LcqDXwtRj0g5lVqCttiUTvp8NECyGb6uIf7mJ65Zx/gipGXlKwnIwKOwOre75lJ233qh11AyhnpE
z3EO7XNdzCK5qupohL6czdjYuQBvnxWU2RbOBekQe3dd27RQvS2qMkuDVtWLoMiEOPaulV97aezt
j80LH+w4xwQlHUpgq8tWDz2t6cYxDWLAVO+q0TRQKkOl6jSjz3ZKmkQ8udaEnBMEt/+5fQwiT8M2
6fW7FA0jJOng6NFnWt1IaZ8MkWUhIAvOsH8r5KgcnKJwdu69rbNAjIrpKl144sZVMRVJ4rjsXWAL
RdaMD5bTKlc0w9y9AsHW6jEGQpgsHnocqy8qR3esNBtt57rV7GOsJvah62Fsennk7LCybyM5ChAg
49D5AoZ+o7jFpT1BTJmIcmTdP2kIxGPZTslSjNp4lIY7H++v0+ZuAStJ14w6F1Wc1SccMoH24uLE
lEtD/Qc1oHk89U45mo+55pTasaUY3vg56oK575VZ5TwnQ+m+U7MeCtP937L1mUE3LGVOAqKbzIOa
baS4M5LuMSSho2u2YRCnnnNOcajbmfbmUOTw9Hg5JzeqiSYoEsigwHorsILjUcvVTnua0Pk6YN5C
3/f+xLYWlbyS0ikLegsSibFGUR0lI6XqrfIggDQ9RinYAy8JzV+AMPfgvZuLCj4EphH5DpLUqzdC
r1FUp+SG80046bmPxmH+aPSmWV/ROZbZYaqoHqBOFX2ayzhtTnXYRtdM1MZefWbjOyOuvBT/0TMz
ib9eBiYdX2Uy0OuiZCLFodAkjjLArdLrWE7NzpOxORaXK/kBrVgYDi/H0vOBpcaLJgDerF9tL21P
ngOfLtMgodxf0I17h1Yv9SZGoYW+/r7R1JoxNGK2D1qBl6Lo6nOohnt8lK03kFgH402qMTyFf5b5
r2KdMQtouxAoAhu1VtNHkFL8wldK+wGwyX1raGWFVccU6uXjUI01jyHeg+InWuupd0Ktvf7ce7M6
nEzk+69V20fqcarTKdN8Q5uxDdVMVKsPKZl362Nuki0AHtc5mXOde68/2kBgSIbJvdFFWUdueI7T
YUa9OFBsA8vaxtX8vIiya2bn1s7R3jhsDMXVybMDBnWdaxRjYoz6lORBhb74k6YMvXtooSN9TwZF
nA0znLWd47218aC4QBoiJAbzveyWv5Yp7iVqHQXRNy4V89PQme6lUaIe0cTB20knNqJvXDwAnRL/
gslcT66eKzlC66ML5EbJs1J66YNsM7u68PHNJyhzTkBfs8GOEp7hzhpubXqSGOIYUEbE/suH/2ua
aEkB3SgYO0HH4zQDxjz1VtLvzHDrYy7KWDzpXJe8ty9HqYxRC/ulm+Y1RWP7wJosNNqV9LctzXSn
rrC1VcCRgm0nZ7olXaGpmSJz3+f4tNnpKdHj+lEo0YdaH6tj6bjTjjbQ1nDAKJbQHVIAO+bl1CbE
h+oJOF1QVoV57HhtvkQD9GbFHLNLYVh7DaytT0nJmBgMzSga66uwxUoypzXNIg8kuvTHTJ/CI1uy
PJaG8vqWET4BlIMoHcLxv8HAkK+gpQJKK1DDMXzU6rE5pVGx11DenBBiDzRNAEndqBwCrx4G06XM
1c+RcxDUZt9WtWf6En3ez/dv+NvqKxOCigOBm5r7TakwGyvQUXWeBW7by7PCvUgPLHbfAZ0tLl3X
ZQ95E6qvroIyKHIWxMvckzcI3RIEX9NEGRdJQ6hsRdrIW1b/e39mW7sQUgp1SSIt2l7LzP8+xgWW
4jqU2cAAxQsFvfUrr5nP0Tw2R0Urd77j3mirPWg2ZcezgAr2WCXWmzovfqZNlj33HL1D3c3Z6f7k
tnYIYDZidco8aK2vhvP0GV5FGWXBPMIzGIAcHJQY9mlUcQLuD7U5M0DJQPVQiL0JIfHhlQgasxlN
RfHOiaHnV72L+kOSJuqpjcV4vj/e1vXLvofNDsr4lnZn6NJzSpfCi5dp+ZlQvg7CRVX5/ihbH5DY
CXELnunbHldtYuXrDRUicO7onSxouKeZSuU1GvT2P6wVHQYyVNotBImrtXIpGeeTzXUYpXpyrsIk
No6KkOKE+PNY7Ay2tVoOkro0dqiS3RRbq0g6bWRwFyqxCklRi6dD4iDkrEr6dU7V7SFQtu4PUDcg
UyENAqBbfs9fpwzUCcyTkmds9oryc1v0nY+AbnJO6k79jL6MPOmJsgdb3RiUIJEXhkyY1VtHWezD
os2WOjkfoAuqHNVkP+/t/jDbfXSwlQIz46Htvt3fMpujckcuylA83GuVJsXR4Zg6Mg26EqvDhAz6
ktMiOudt7Dwi01Oepay01+/TRbCT3qSlLbX6VYZTj54c67Rl0LnL3g6ljD+kWpIdC12YO2CxjSNB
3k8xDH4RucV6KXUnNr0xxJdQOLHmnkM7b95FGcjJh8omtdlJLTY2KvfJgv2AFbmoaLzcOAI3j9yI
Q/LxLHd+NHETXsah6S5WMimdT6912nl0tpaPJgQp2iKvfQM75iPKchyxeIQWpxySBC8R3YyjqxHr
47kEHn8wVayw7++Z5WyvCvJLOrC0df8ERKvl0xt3GG1s2oOm1OpnRxNvSWPtc+Lgy+nETXKZo1Jc
BGZdn+4PvLWYjEl6gPTdbV1KK9shA3hCIQ5hr/SAXw/Sv8UEi2m07fA/rOUCWqfsz719U56adUIG
1OGTwLCruD+gkV93h9qoY4phFZSqZ7fkod95lzbeCR5A3nUU20ErrKM+PGeLJeKFDrf0WmyvzJ9c
PLh2FnBrFHTESLCI+LjDVwuY2g20qJ6ad1NY9TGbl3JjPZY7t/YG9IzzRsvPgfhDYrWeTBrlU410
NkA+jSDiMJL3ffOaWnluOYbpIUO1ovS7silrX4MJdIwi04qPMgFoojpGv1Nh2P45Czh1IU0vVmgv
DyfkhKoAwUh4YYD1iMaqOJT4Z7zRZGl/xSW8/laiU453lFJcc/puxyFr+qdIoBp5fxtv/xIqq4ua
2wZlLPZEzsnVSKjzzGoPszCTN1aqJGxpO/eCLoz6t63Wmue5suZ3KDerT3GLpzwuOv3rea6ANFSP
7UD/Gc2j1VfBGtiWZUWtt83iXzmaM2RtaecjuqpfplRp/sPWI+ri5ufav8UJR3kHBMWyCSm1VH6w
nCZ7FwNV2Dm7GxeFQeSv4eqwiOWtC9iIb9hzhG56APhsOnWG+2vu4v5MqFzvvC8bdyGMfy4JjtHC
216O2t+hwhi6wilVyPhtVf804yoVD4Xb5W9V2Au138VFCealwfRicIWtXO7vpK3RKfwi74pWE4D1
VaASSbfucsoVgULtlQYwcJu06aqz1or4mjWmfWnxHTjpXGQ767j1hSlD0tPnIuZtXX7ZX/Meokib
57yg1K1m8yl1FPcYO2F2oVJV7dwjG/1nwAPAI6DicyWudyhKLtzC3RQFmez6QFX7FhuRojgUXSQ+
OWj4+yV2aRcnxivSp8n6epYgCfjyCPDicDGvW/3YRkyYd7PE85idYKjIs+wlPJu+S46s7M6H3XjR
uTH5mVAPKPOu0SB4nldoMLbhQ5l6qDEp1vjGdeL50KrtfMzo257iSY0+3d9HG4zBhQGJpjPoAdLK
dbGyI/KuopwXQcU1RJxk5NAVtqVdFCfZVDi8jKDFUK82skqDNzzZH1Krj6HgW3Y4HoRTa181LcK2
wHWn3+oU581Rz7BiOLRNobzJ6jDK4VnrCNS2uF85l1GK6H2iid7ETaivH8Mqk6qPLEeUnvu2q76Z
baXNF3KpLPdpwvc/aRc18ZlmV/sFi9rEZNFRTD3OuZe419Ky5+RYaFH1XEIPHI5D13v5L8rjJHdo
OciT7AczuoqmirSvut7Pn/Cf7faQEhvHEcVYqCm0d/mY665rhmQiBMckDqw8bC4FTg3ncUAHL1fq
9H9pTUNmDssYMk6iXu8v4MaugY5AAQfFOiLPddswDrWmLSeaXHodVwG+krA3RTy8p+qBPsYYtQii
ZnvY+Y2DSfwOjx5bEdDO69i6ybHMGTzYkcUQ1SdP5uoxQy77a6MbOSo9eX0RUTkeOgf82Siq4fv9
OW9EMVQLFtNCYEwLeOLlFVQ5Y5pBCyVAQ4j8oUuc5Kzmst1RAtkahUoLID7iGJwaVhd8XeCR5c3Z
0mIbq8jHx3c8VnkpdsqL28PQjljKETBO1yFZJ3keYtCL1iTLwi/mqPhZxtWes8VGgoK2ERc2F9qf
CPPlN4sWnRp2PnaPsWc91S5+REln6H6HYMKxmuReP3tzWgSz6MdA2mGTvBzPmHCK8kqC6LJX6iB1
+/yjyMe9Xsv2KB59UI+3mD8vR0HY3xoinnrqfaj8H6NZtQ5Rlif668MK/I6BdfLeEYWv0RtOCo0d
JBLiRZPZR/6oVeRbldNBW54UQO6v39+MRLUIWpUKOOXlrOJK09OiATOXl9iftTWI7LjdFRrcurNg
2cACJiwDlbIaxe6HoW5AIAVmZChvOU7OMUXc7Y10sw5lS+EcuVHKg6aJ14ts/7Gmgnejo8RxU0KS
igdXLAM2qkkamHOlYksnleE9rMFv97/kRrBCh3xBBcPJoJW52oVT7BqiLYokiOx6/F5ZZcPMku6T
ACi9s2hbB2xR2ocKTFPpxtk89UbDTXo8nfH/pA/RekGv5/nBLuWXPu6/3p/X5mCsGfXgZduvYwUI
965iZCZm30PUP3lWEvvFoLrnGnfuk+Bb7PTKNs7ZMi3EBSjhU+Re7ZVEmno+GRUSNUU6nwkk5gcJ
l/R4f1Ybq8UoxLPEbtDt1qFl0ueTmDWBGbeeyHeiww3Hphv4ZuimPRTnxua3wdgQWXLCboMtW8U7
CAOUOKDR4plBqmZ5erTl0F4rV/EsvAXt9NKySb94jbR3rvyteQIdhbRBT4m8dPV+lUaFbww+Q4GY
8jY7hlOhfQzTKa2PaqzP5/sfdSvnBE8AMoUuJ0XN9RlQ8igs7cYugxwNw5M2G+ExU0Xup06vnEdH
D6+J5n0iUcQD2So9SMlafHSHbOcobmzZxY0N/weeH1qFy3//K29Aa74J23QsglyvoocSJZyDAKt+
tgqPIG1M92KUjRVeSITLBbdgjNbT1tVKMZvEKYPJEGqLtEgSf1OFondHRwtnIpfEftdlcXKcIST+
e/+bbxwXQH5AR8Cq0F5bPxeNO/GYh2YRdAUQPxY4tJ4j1en3NJQ2gj/AacR9AP8xLllz2PVC9pYC
SzPIpzFCmXiEGst7fCo7QH4Nkt6Hru2K63+YHBVHMD8Ind4kvlFao4fWamVghmr3WJht8dBOabOT
Xm9NjZwEFixlOPA+y/L+tV3AoZp1psxlQGfI+tWNUr+GmpN99+rKgE0TIeWE9nC2h1nfWrmlpUxh
xAJ8vNbFBaYCfDGMS6ri2XDKWidBdFOfduBiGxcAnR5oBnSEkHBY18dCCt9Qj/IqUI26Un1gPMb3
Nu2qEVvKaNfUbOMkUJDm5FGb1jBeWV3eTU+ENiohJyG0veHqOlP3RLdl/NZ5WlweHQPo5AGf3UED
fzmLyrrc3zBbAGB+AEQoWpckDOscxQy1jF3j0sWRAnKKHMxM9cGJtT+72Esx4musWl5Hro3Yd7Ko
+NfAtf6LjDvxT9PrbkptuY80X4FrHe682hsrwYvNEdIAeW1ArvCPR0PQ5qdFaKmqkTufHSM3r2Q+
6s5n2LgACUHogP+5lW4IYQoQfpsaWE4s19RHS1bjG8wRB6zRFut1KNc7l9DmZ+em5RIC+nHrSK5Y
eQS7GOTH4IX92y61rWdi/8Y947Y6u+dEqIrEP1Bk6rFD8tkOjNxuP6K2ioq7Myip+iCLzLiCwUfO
8v6W2PrsZDtLORBaGgbbL0+3UsdTpQl2RJVaxS8lmeG2K0h8hJNlvh7mzRdfHoDFRvCm+Kvobi6I
N9AnMJLfVmh6b9x2GM8GxYfPr58UvS1oKJQgF+uql5MSMIbCRLfyIJuz6jirSUJ2hcBcoc/OTj7y
J8VddWLolC9gU5Lw2xAal01rjpOmCPo8TH9MZSvf91MuQ3/KvOxBmzzzYlOBsX0zLdDecSvrNPWU
b159fDwuFlpsLgnyLVYl1UrFSyujCBpDm8wDzMIhO4J1W0Bts97uyYTebhuPYj0RxJLuLWS/l1+4
yobRVWPQ5c5ybVbZnH+ZbfsnQq/Gqx85RqJDSTwKEfamOD7yqpch4vOBjoOWb6mhfGiqfA9/c/vI
MQo6TKha4pB7czFSJp+M0U1oTKC/+5l9ol4J4rJfBng7x1djeziNKhrzO6t2exMBB8PViYsPXN9N
zSjjzU6bVCBKKO38I0rAOozmqntrz2YTXUYj0fTz/aNx+6wyIsksNXl4ATdwZadqSdAsMwmmJMJp
e+qLo1I72s4Nu/U52RWwLBYcxE3YZVRcdh3t+qBr8ujaVpV2movBfZvgrXYmFeg/LnKerz+KtO0R
yv2T+PFnFanECYmKJslmk7TU/Szk6ElviA8UCuePLcq2vye6pQ/a0OZnRAgjv4YzXu4s6dYH5pYD
iLR0cwgKX56M2jUnvgnNHCrpxSWMvfCR4GWvDHJb96NpCC+SSpUNQnl9bYPvmDWsH9KgVpR5uMyJ
6V0VHu9PkY6W31nvR1WF/x7nHwDgJsOBTmr7/PqdBMKQSqvOTuLeeTlRZPuivtBjuAPhGD0YhqId
J8Ryd2p/WyeEowlmk/qVRXz0cpSBjzz0GNQEuhvJw1yI4TlrdfTQo+ifNAfscn9SW/cal7lNDQvg
8A1CrkTFBWce6AOqxuWmtIaBK03sPvTIju1slK0zgoujtiDklnRstVHGQjfYfg7Q7jivj4NnATFH
ixSGiWPHi8pyH11lOQ9f7s9wg6RNVQTy7sJR5tlf57zDrNSTWpFwR1YjwoML0OYgRKi+iYC8/raK
ru0PcOa1ixVls+eTK5rhqZHSfYfnlkJ7p4zcX/d/09aZWRZ3YeASFa8z0gIFRLedxzjopsT4J4vc
8tkc/4Oh6/JMU4UCYgmEep0LKq4CU6OlNeBafRg4EzIsnj7OT3ar7knm/2mIvYwKWFgk8LgAaVfd
4DnJhZGc8rjY0yzJMXNFzeFNU0zF7Euj6cBoZBE2aZGDrNc55Qn9hJtgEf3TRlUMe0Tvvo52PbxT
+75oj73djMbFddjylOh6afsyrkzNR8LRoAcjQMWe3d6zTjjm1N1FGdT6VHeumVNOaJJvveFN88Ho
RvoAmpCgtzwtqZyDBK9r+EJTunHn9t9YzkWyi3opSlS3QqmIThPrKSAoROV90obcfsoRZt9JSzdO
KoOwh/H54C5c34CRket91htJALmoP+IXTk9Al82jNU7qzpu5cQcBzgUTsizlbdakx1k9NwvmxZxU
DU15Ob2bej1+cqTUf5aqGHduhs3xll4n+3RDyGt0SiTzHd5oJUckMUnsb+hw5teR6uU7FHzdnXdz
a7nQ5SAvJJe6ZUkotTeijhGjU9eqA/05TZxgqPc7o2ytF/NBi5hK222Ru4mk1lUwLwMx5+mjNtj1
sVJ07QA1rN5J6pebc3X4FslwAoBFOpwX6uWbUaHHiAsJAIe4teZfGVqTh4H+/VUM+XCoFTd94+AU
9dynu6ZVG5NENZF8aunKU87XX46s9RrNRQNxMo8ykHVG1zN7mxRp+z1Plf7H/UtzY5cAUqKOAOOL
T7pWGbJbY0ZaeaETqHNyxsah6g+DSc+4zDql9dvS1HcSuI2NgjEvWRV9Fwh26ws0MwxZiqQuAhkr
1cEeS+OyeM6c7s9r6xtCJ6A8sVSebxyKbMWCkyiTImg7kwp3FCcBRr32AVDanlTH1lDEUMC4iS+o
la82CrpXg4fRaBGgwyV/4igYhQcacva3BI7ev/entfHcIwgD6MaiW8qDvxpr5HI2UwvD1Eqf8idN
THN7CItO/5iEelL6Qtcq1FKrfOcu3h6WIhpWcRo9nmVN/6reDQs7uZ7B0bauKAd/4Fqp/THOrVMs
TMU6tKiWBbM6eXt2e1vfli4MqE9w5ESpq/nOnJL/pxFNYrCPCf6Cn0oD59NCqPqH+592a6il6Epd
fWEjriMpJbN0kRUOT0FfWijOIDDvO7WZn4rJAO5wf7Cty4X3BhQu2Jtb1YkJi+S5sPHjUCfL/trl
QkPf1uicBztvrYdU1sZVgz30lJapuUcK3pooJWboWXxU09GNl4tpgpydzZ6ownKhvVSNKU9qkzTn
JHGjnbO+dbv8PdRq3+TDlEe10Ogau0V6LlO3O0+8Hr+lkeA51MTh61utIKBxFfxT/FvIFS/nZihd
UyclLgSDNv1OzDF8k3fJHliLd4Z/ZvU2LA8d24XSELW41Q2NEEpCmwHQVFjHlvmpIL2RlQ9bXoGX
O+jqOZdJ5/hhqGf9ATEdaziMg6cFURPmKdYrZVkcHG1Q5ovduHZ9mCNLfY/LjfHV6YrI8WHWpC1+
AoWwjqqZd/bzLLP2dwZFKfVdt/U+RZlVllfPRm7iYriNFp26uKw6X0GgO8g1DVd3r8hC9RCXYvpt
q6WLA0vlqt80u/T0YwRK8v04TuGHbLRld5oKvayPti4QcPfSaHyjCK/rz42XGt/cUhHj0cyGqDmU
uSGLY06bxjt2VjMOPia6ioLRqJRvhW7U9kM9DWDdJwXI/cGD5vrL6kgsP4RU2rgzQjvTLnrddtAf
Z0mddkRy7jAnVZYf+lBxhD9bPS15CWwRT8S5KLu3EI5wGm5yN6+JLirxT4HgIArX1JZAppSR+CIi
kX3mlnLku85z6Ev5YP1z61/EJgVSEJ0Wf+/SJpkeitr0LsUIZ+RB0acuOhHNa+nByFQ3P4Vqntkn
tYhMXCTMSDe41xJDOVRGmryV4AXyI15P3f+4PYT9qOci0U+RorTgoqa0HD+nM0nOUbpmUT7Lquk+
1mljPyGvFxW+tCfRPs92Hdd+3trym2tl3q/JlvPZE3hY+UOC0M9V0ezWuZRqU6BwOI3j2yEr9exp
6qZx8uGfRu6RvHIivC+sLDrKYoQ7mnmTKa8q3niRH6m8eidk+p38qM2D2R7qycbZsKY21V0zddQK
P8rrxjy2vZc8lvPUDRh/Z943NMgm99CL0vrceFZX+g5gHfdJV6YpsGptylEWhvN7UHloxHWMq7lB
9sEtzAR7k67Q/N6DOQXRp576Yw4+qnnQstjGe4vHovHdMer/bUxk/vwwV+wGuzo6zocOF3n1se6l
9WVQwhgAmJWWh3woEVW0M3rU/gzKLXoeSSY7v3DtRvlSila3DxH06kCpO/nRSBG5fy6x2ZU+MVs6
sim9eXwQSdN+HufO6n2z7o2vdaNL7YzQql39xpJSLw46Zhq7BaTljnlxOSzoInYzdUCsJW9CD91W
7ArVRHpOaZ5Ox6Wm8Ti3XvePNEv3f3ZssqXUws10v2jb8imz29h9ms3aUI59rLj5ORR58l0NS5Wu
ykTs+cqnZ/l5OCIBFqZ9cdOswlVvNnEULII4bMsDtscsdScn45jX3s8xcoyT64r8EIblHsdh4+EB
SoeMCXUt/q4htiIVncynBsnnxqvei1jMmCuGExlXm53vT3J7KGQvQGXzGqwBDulYlpGnwuELJ6iW
RRlJmAW1ddaVcM9h6ma56YERiPEhEZ+5pRcksQSn6Ja0apup+Xcx2vqlDTS5Xj+hRdaWx22R+1kX
BKMEWTZw+CQ+xsiJa6VIvYPrptbPRflVvj48Qc2Rpj7xCcXQ9TNq9rUxeyW5TwbJ/o2XGNNlpLcr
LrYhiDgbLxEP5lhqp0rVxN4B2lo7TKupaNEoBj+yKtaVDbg5qjtpYHW4Pha92aq+zrgPpdL3rxey
Bf9CSx9JXVBnN0iY0k7UPpaUQHUNun6mc7u4vbh0+IjsfNONGJp6EX0BOvxcCuuKWZ2JCCYwBC1r
KIxnAPrhJ6/x3F8FNbuPTaf924p63hnz5lMuxCyk4QicuYluHBS6zJ2cBmYRNltzcugWDG6dKOlp
Vqx/7u/Pm1Iytwoq7pSqOA2MtQrUBe0+1ZqcIrA7Pf/uCq94Hxm9DRbRS/tvNbq9lyHrKl7kWXzp
DDetT/d/wE2oyQ8gUwBdvkBIkel8GflVWhJPUTMUpCGhOClGWZzyuh4vVubIN3pizXv1lY1vS80c
EWRApWQN6xkjPdyETcyAJa7GQTWrgrNZf4CSku8Uqf7cVusXBRYtiQmNSEqCqyIvrjczCF2HTqQu
w9HXpwjEttAnKzqaRt/yLoaNW/lELAursikbJG3ntP2hZ2n1XsXE6ZNuJeZ8lDOM+Os4IJbtl4nV
xVfDa5zPRdfZE0YQdfYDuED+PddDsEuzYHqnUa80eZoaQ/4qhYLYZz2GgBsQXNVyrPPaVv/CwRl6
P+2kGN+3MZW6k9NBKqXLBsPeJ+yxKaqB0vveRJElfNIBJzngMJp6Plt+7P2owv3lLXdf9rFFBir0
tdmdvt7fHje3NNsD3iA1axTw4EfqL7dHWca2iEtk7RPmerJl2H+2EiV7La5uGYUqGO1MGDg3t4nq
pLhfqXkRqHmvc1kmylNbNHuqlrcQMIahP8UlSBJy2x1K0jS3czClgXTC5JLn4XQi3lGPIkkH1l8L
D3Gum+/ipE9wmbPkj7h1jHcTfevj/a96c6ctP4Q2IJEfJEJYUC+/qj2FKpUs+v5JZs4nzIh4MZSO
3rRqiGPmKuxJbtid43CTfDEow3EUTPxHb6h1nDRPLsATaiBR+b/IKsaHVIlcxye/dM6hWZk/4Iel
TyGi3HuEu61Dj57PguwGf0AE/HLCbK2aQ1aXgT3M02Or5iN4sxBrtNHbk//dHAqRY0qqjHajbpMq
NeneAl1CjNqlwKlEMFUQCxCZdHeipY1ldFUarKiyUpSj3v9yVmQRkTGj1xPMnVddZjOrgzpz7JNG
q+FQN3H1qDphuTPoxvwoKKEOA26SDtI6ommNxiYyl0WA1Hb/w8CR8pK0Qz/4iS6dPWSdtvE8UC9D
Kohy+IbpJYUzMoiRTdOSNvrtaGkPdtsWftXliBMms+oD109PbTa4vydahcc6AXOX2Wp3TSHRXJRS
Wg9UwfpFrVL6YaPuqRltvKC0e6kGIdSkgjVcPWCLcpAmBO9JYjnApxB4LLgsEak7Y+1QfcIMqPsm
wQ+fRYZGFGob+Xy9f5o3v9HSJuXILh2n1R3ZuMBdWlLtQOqZ/agO1jMGFShzTgVMKRxOdoKTreHo
61AMpm15K21Y200p6TgVQe1qyme36hAesAqUR+sxP0ln7sXOgLcoG8qQ0FswmwSjdNu07Ma69PKi
B7Ma2vVbcETRqejrGN0lK0u/4000nfOmr52DUXrzp7BPxwe4TtVOAra18Sm5Q9EnWrr1B9WFkreF
CcimsLvksYD9hG7v2Pi9UiQ79/PmJ8Y5i3iMlAHw2MuDXeSqbNxsKgI3t/uTEyXeBb2U/OrVkfPY
y9b5fn8HbU2N2r4JMA5ECnN8OZ4ei3qa7AE+bBR3PxjJkgeUl83P1ji25s5ybk2O7cOho+OE3urq
wAyYTUdYWGVoLeGunWmZvGiN3lwqhEkOgyPi/zA5omkcMSlpsmuXyf9VBM+1MnNCiVNCzUm5yLD8
MHpCnBIsUb+8/jP+PdIy879GAlWiRZJwKOhpMh+BhWXUvai74R+7VzDdWjGKFVgjLYRIa33m9Q4X
GE8jr5y7uvIrcHxPedfjKgX77fN/mNWCGaUaCr9tHSzM8F4x4wUdlaplHyQOh/1YudxvEzZsyk6+
vOy0Vci8QLYNugZ/9M5WnzCjVKZSJUqDIY6Gw+Qa82Ncu3InFNn6eouwJqG5tZE9Tp2dmD1wWHSq
pfE5lXF2Er0lz7Xs9lK5rQmR4JBuULZZeoMv98SYe+SNDY26LspRJYqdJgC8s4dg24it2AgErzwD
dLvXTRAMuO1UNLiNQdhEF1XtYt905+7BGu34FLuUZ5Nm7C4EhHtX1danJEKHwgEO8JZPXtg5qAIe
NWS50gS+hjpfyTazQy6y6nx/I25+Sl44UCI0bG+oC50tMJmK7TwgvIbtPPdoao7OHrhx87UhmoLx
RcGN/uDqOUVfOxads6QcoTec0i6VFErV+ONsyPRMcEknAH2k/mRkkox8GjoMi51qh5tyixrmzVtY
KdAXePhuItZwQM+T5CfHS7zXo1Oqh7aglp6a5zFFigBQiVvAClYg2vtV6bXDpaoKFI2zDMdWsu2i
8IESDA/E3HuVs63Nxp3DL6PwcgvWbscoLUOdJkAJXPpxshuaGLajPBdJ9c8UCvWnh1jbj5GWw87L
sbUBuBpIHsjTbum9eujaiuHVeSDU0X5y+in5ilTJnjTVVlTNKw94B74aRh6r9ceMQi+zuigCJ3Gi
X8Ugom+e0s++JiC5AyESvieyPXf3rWPElBZNngUQur5kexMLHbdHzskqLPWp0Oai9kPP6U0fSJb+
z/2DtLWAiwIcziAuda01QtpuO1eqBYPxY6DUGslUX9CLCImP29i8oAkUvxWNOh2pQnU7qfZyga8u
+AWrTH4JyZ2Kz6Jc/dcbGdd5hCgn9yENJfNDoyn/ZiL3/o+z8+qV21iC8C8iwDQMryQ3HenoKEvW
CyFZEnMexl9/P/pJu0ssoQsDhmEbmp3hhO7q6qrfWHHF5MD90O6UMjf2zNV4N1+zjUN9cNcSuMy1
IfdKXc4/3EVPg8dLujkMvdD0kRDS3MXgXP+0N8ZGRv9+pTwrDf3KFHF3IpmtqwkBhrWTEuqHeaeV
ztdUqVtiYzbE+jCcERoCSsKu3QqsJLe0QLGsRPNE2Vu6F7eyLT1cdpI8KPAb++tyNIJVyLdC8CX9
5KDcvNSqnbVcfsSMTVV8M0SGi7DTWz6s0+rvX2usTbBA4E7GFeS2/qCGZmukEqHJvi+qz7JyQK3K
iu7AfLb+j8hg/YgIWq7VjjsC70Bx3+hzgDgHnYkPtZ2Jlzitw8CeBnsnbduCg1ZQkKsGUIKTfxMa
YANSKlaHqprozJ7ek1nvfxdZXf1o1aZ+PaVaeNTyrqGJHw+1Ay2Uw0U3yl7z8LIzdvbvxv3DjsKt
F+YZKhSue30s566tHUUjSNatOPrSt7Pmi7Fqn/I8mg+Pj8rjoSBKXQ9VYXM8LC40qXgOE7/q+yZA
tKp4oxgkzo+H2rjK6RtAyRAcxl35N9dDdQZmwN0akMeZBmfJpj9hitPk4k4yOzUoo5/neI87cX8T
wFyCLsh+JYHjBb8ec9KTRqZlS51uCnFgCyPxkbxR3dMEvr9HGYbNCAC0xuW3KZsRR7ZYXLDEYXDm
QxIlxnM3KmUQKqX1Oum6PSGBu6X8LxNdyeacj/tDOJiIr07WOq3CitJA6MQ9REFuSXCUFfwLM0tP
FLHtD48/4d1bxbjE6avxCEkBM75eTlVURk2BGBlWvVoOrV4nh9RQ8xdj6FTq2Gl3HJpefSnzYk9w
9m6fcgVQIFwRQ1DLu1dyKgoFoVH6iEo5ToGI4jig/zE/THiR7DxS9xc7Y62AMJwinHPusoTOmkHr
cpRD1Co2G89OrOlQ69p0TEvL4oU28GfrrcpGZk7RSb+mprdeNa7Rf/nr1cZ0Aq4YufKGd1mtiCTK
dQUKY9i3z7GSYdWVOU5gZeGvTKdjX4WdHkxTtte2f3dqWACQWSKuldsErnj9mVGfMebawmMmLnT3
mefAfJZ1uueEvvVJCWRIm5Fdg4a3bvI/go8yyptUDVEg07El+qip/XjUo3mNl3eroZsT+mOodV//
MRT9wIM9hQQEcqqtwEXRMrDVfk8jb+N0rOoDmCDR9kUwtU74j1Fqd4zrThIQZONYfE/iOvqkW61z
qnN9uZhpiSuR1ETZBo3V/7U47fpE/jH2zeWqG/PQqiqiGGZWlAegN9u3oIb53B6al7C2O5f5/Xu5
DogvItwthJnYL9eTrVAAnDsF4MiZ+yj2dD3KL6nMnC+iquj0G3sgK6+TcRuoM4qTEFty47WIquWZ
ykAxBI+PytZeWsMSct9VQu6W0pmaC1+ftrundl5lqO3JSZ4t021rzzTG/uPjwe5ue6bOM8Y7hlDC
itJdTz1X9MlwpwW4R6u/lViUHeMUBsbotEmA69Zepr05N4TFBDgnnUa3Xd8uKAVKIDPciMStn2LT
ROjeNpUgjiyx0+KztYNR64AusDoA3Ulo6Eh0jrFBx7zRGrXrRXR9vxuVCl5U3GsTGUgEQ69NrHAK
oHNkn/56XWnPYFutwrbc5jdbCgnreRKUDPAFXqxjlje/1Jl0Vuh1/y61078WbYMaARKJCRuygzCc
b4bTRixIchNoYWgH+RZkyPzdRGPzTz0o/d6NuvENuUZ5UwgO8Da+m5pYEGeySJalLabXZWiJC0qw
4tILmCCPV3FrKBreSOfQiKNSezOtMlSRlNa4Vmlzjt8syrgcragYPqJeqJ8eD7VxrSJMws0NDgQy
clsPzlA+U6uQ4DGfRPp2EmiPRbRH7Fw1GxNyVwYSfwMCuv9OaKtC8FTRx+2b+J+5k40vEdt6HvrO
2JmQvnEAUEjnuYWDRFX29mgrwMRpSCT3hMm9rcDirO32gO6J6R6nIh8S32iLtPcFykCTp5e29SPE
/xbdkNZQv8kF8YUgriq0wOGeZx+7AmF3P5ajBQFaGTpq9XnEP0sxCwupVg1YoygcgKsefBCNmjkd
fDd2FaT05pgNH1WF8QvNijE9qiKEZIgjULhXM9taX9rAKQeDAqyCNtfX2dDGvTsV+DtSKsU/Zcrn
g0tR6SXuxreP98vW6tIUiuYW0TKGI+t//+OBVJws7Fp4T+RYOuwFVC5O6HxlJ3iYFX1YqBgafTTR
b0eb2+OR1zlcAR3AoZDmVjtOC2Gn2zn2tmzDQscBzBzS4pAC+nhot4+nVEbSK0p1r+68cTJg+MP6
MnmRgCBuZhrFWKcrlYJqj2VGh6oKl6+LPbk74fjWl1s9WzB+oOZJjft6PWn5jJeQwOwpxJTqkkLy
f6+MgI8U1/ci/62hVrUjQVqKzN1tzV4xhSKiCOmysbWqoEnwG0X/K/cyumt2vtUa991+qzXPIOAH
znBuEQaaaMdZ1VfZaDNVxpMljearjjNt7rsoqx+LKS3eDaKt93TTNqcI1wvMjwDurmOoGTV7iVJ6
5fI4xS3WMqd/inB604d28/7xbtwciVcHlJ4I4g6tqXIFsRiBDbKtRClocmT6VBRNf9aqvSB7a+Ov
WxBZVCCbu8tTjr1D8XJOyO/nwrecpvieh7nqCzeaX9tNsYcK/9f4cPv1VgsuJLHQV7p76egXsqIy
J8vH+Ut8NeZS/9Jg8vdOrUXxRdRF/HHKGwj4id3GA2yrUP9dKenywVniUvXV3lZm1KWRSwzsoSkv
k1v1s+d09MRhy1zIY5/aw/dBdE4dSLeZLC+bRFMErV6JVzj8mnvNcivWcjcfvL8B+Kh13FV/eSsG
0wnRFC97Z3jiGBQ/a/LeH5WdtoNvLqYzelGrT8FCCeGTMTrdsvMobd0ltElgF4u9OjHL+t//uDU7
gaZu29irfaCovhhWpPlVFk07uN7WqYM6sXqCw4aC5XE9ih5mchCZs3Zaz6Wnp0l3mpLik+tOmE/q
U+u7SCKc//4cOHgmUMfcKscthExdaE7Z02ArP1K30Z7rLI3Pei77HWX4rWPggIuuIdiqkXnzxi0R
AAUBFzXGRVW+OYqpfTdw+EUfqlyq12NX7uGJW08dKvTAFVz+KODdLGfsQuy1xKrKEbf1C0di9t2E
fhJ6Hk1PrUf52eiU+ZDn7N3Hi3r/IdE1gjWP7j61uTs9AhoYqrGquKmlO+YHVBbQsDac6eDQPu5P
PT2r6JzHO7vnfroMSh4PDQW09u4lWhoimBS5WnpYZHnWFfPHaGWmny+RTjNDLl66sBKBTnvrX5fm
aGQFhTdXQgoA3O3pcGZhtMkI99jE1fOrMpi58MYEp00vhjp4QH8jOtEHhBuulK4ycu8I93PYddWb
hr6NVetTrXS/G/J47+q9b+9ff9oqhI0rMmTa2yMFx0nXSQrJZ0Rqf7Ybumw8AVUqDIQ2lL9oIqqE
lxlK+tLNsvxRRAsBkSl145/MrKCjQ+4u9vz01n13fZ3xm/CFhzhDEnvX+6hVU6XkPcG0WvTybAyU
MK2W1prHe/D+gQNWQDyE2GSrAGOXKa0hFeGWGxbiaVAyJ/brPFF0rzfdYo9+vrX5SOFWpgK0Epb7
+urqtSJxMEQjgI0T5VWRC9Vz1Xw6kEziaKca87GPKvOV6cR7Ytyb8ySZgnJGcfKOZd9gW9t3PS4l
42iq53Jow6BteMYwH9rjmGxNcuXMQF5gK93hLY3RpcVQrLFeFBeXuKVP3C9DVzEDJ1dKOr7m0Pnc
hF39Kl0oy+4klff3pwFngvrtal7AhG/uzyiNrNTkC6JpNHf+nCfZOzuyY29BK/9k6lm88+bZW7eY
SeVnPdJQ7m/7gRPLnZOmWnUoBiN9TnQ5Vj7t6aXE56mF4kXrZdHycduy85fKqWkIC+3ou525nXNA
xHKqLmnWze17NSp74zV2o0ruxWMyvhmMRTpfBjxI5AHMLC2eF2xfuBX7sDAC8juB86qFtvgJdYEk
8zpc9twgNmlxO06N2xmHYlDjhXJtWHYeUEVveIscmufRGlJJU0lotR6vXviqwHor9itnsb5Y/KwI
8aIGNRwzr8znsO5j1S9MrF+8KJHV+9xOqByOk2JUB7dqiuTQLvnienbegplFvIuwVs18ECdpGovu
D/hGKkw6qSq/rruW3px+NiZfzNbwQyhAdsEoJns+Ke2Qc8gTB8GtsltoF9eFbJHh75RyDBbETTKI
SkNmefUiBj3Iu9ByjnqfxBgb4u85cX5js35SUhRfjj2Et+ZMHGd8Kspa7Z8LOjProJkG9a3ajnbi
9aE14FshR83467AZojIY2GqpSm/C7Z7opePycjXx05xGRgCsQ+ch4eGpGaXceUS3DrZYqcncJ/8J
0F9fKZJCfZNYqJFG7lIcucBaJJRF+KpDH+TxVbl1staB6PqDSnEXd4lltpciQepadWthoO5upe9J
QqyTnBz5QzTqX5O6eJVWzSkwPlCOu+qGtJdhrJomeZoLuxSeEuLScwgVjtLOI7A1M9RiwIiRxAS+
WW+0P+JW1eotyghoZyxq2vpjaDZBrzXSA5EbCO7nPWeCrW9GaWoVdVyZIreI9BSacIVW3WtDXeoT
LRNNUGVD976HI3N4/NE2h4KgSVa1Sj/d8iYiHho0yBBcstR+eBVBAXrSaqM7zLNl/h87kQCZ+B9l
slU053oVy1mLl3zVJVvK0jwoXWZ6TRS3h9iEWv33s1pBILQ6rDX7vmGDSHrTjLiGLIG2k+X4yjil
50bXw5D8CzLT48E2LngNQJukBtLp2sJ/Pa/ExLe1UNfuOMPJfGNxnd4rGgXHGenUJwlJ5A0p/p55
+X02RzkNuMRYRUbhLt1U1uscf69QJVQocJn5QcWmOWSm1jheKybkMwD2Q0oV1mCm3gpTf4rwPd2N
C9d1vInB6JVDKgeeAXI5t9oBttpyJfO0IKRl2qA1ZaO8UdwxKr06bvLXNnbUxfsIRZ8WbhvUTB8W
e/2pUNWCpzepxj2dtI2DqqORRtS+Yp/Ud68/xaQV+mAlSMQ5U2VdAAYWr00r3RNxmx0sGS7Hx59+
o3a0siLRS2GTAUuoxvWAbjMiwGcTTcR6qntydqdz0+PBndaxHWSiyc6WXdUIjizRIVuWFBy2D58W
h76/x79kIxpGuAVcEBctopvbH6INQk0KVBWe0jzvz3YoknduYYb/z3xBWKmrUFFGxvvmYLVUAiE+
wA9G8n84qk7hHtFtMBE4WcSrbnDKi+3WvS9JEfxWNMAinaYHJtjzTli1cW8hWAHiRHGAn3I735y+
nsoeBf5v8xQFWCdymYhs8RHR2AOCtjYVhCTYn2D2BHC3m6qmaUmvWdqMRmWvUGXhz3z3NylBxk8r
soedd3TjPqErQaz1SHSYUWy63lN4jSxSaZL0Ka96XfGRNC2gmOReqEbGTwxruvfFgM/k4/2zuZNh
+rKHqIKsNd+bUbskTNCDxS8gbIzBU6vOQcpR1dufxIj1y1A56acq6cVZxPNr7K0HUr1Sv3Rxt0fl
25w/jHCePpIR/n79SybdYr5LzacVnXImBMuHV1S3+rdWn/QnkvH2M6jDtPc8bQwrKNdhnUa3DR0h
6wn745GPpAShA1G9aOVE02G1OLHm47dXHlua+0psifCD8rra6bqdlGRjZNTqqRau2Bh/1g34XdtR
Zw0ycy/0E9lHvS7Lizva00kxk+pV2oUGBPIy3hl048KAAbxSq1eWzx0aiNWOtOOSQRO4mkc4MvnB
GsA4Hm+rjWNKRw8lGdAJ0KNbZZQwax3qhJV9STW7DpQmjYLWNI7dqIY7G3hjPnTireJmyBjcSwNF
yxJbRcmtX8O68Caj1d9KPEx3Rtlg1EAUZjbkJCB9dxk6Gg5CQpy2Lg0NSaM/ykbB49LBcmgco0Tx
lr62zGcVG7jkaGh1U3t23FXR6wZgJz389eLy6biGkTncaBFTZiu0Q1VGTyHJ4rEqKuvTmNnCi+1l
T6thY95ocxFQ8cQAcCJncX06CO1zmmYV5WKVNFCXbrjMPOaa9qNDpr7xU81t5KGul/BDEuEm5Zdp
N7y4sjV+Pp7z9g8hJObVhRR/V9d0miEeep6hp8qqQhpGqsRHNsNIPIAyrA/0Tjt2cT37eqLPQZFM
uqeHpvXr8a+439asBn37oL3kBHeHZ24qQTN5rVx6tV6CiN/jTVwrfiPEnuXd5oTZaNwQq7z7HVOt
xpY8RvdNuaBkrnEjRU2Kfmhl0Pmdw544x0Lq8lTFqpJ6djiI+FiIqH1q0OStg8fT3ngkkOtnvgCj
q6rm7SPBcG4mhYionaEv5GVVbX1IYyV/U0T18G+qGAldGov5fs7b+dJXdrEcaAA2DQ8r2GjYuVvu
I+DrH6Nfb8laU3mPlzl60ku1fB8LW2TeqM326yatRz+fNedgzQ7NHE70Fv/p+e+vAuI9tCg5gfTH
3AlnNV1t9MMcx08peWgAfoi4U9mOxg8ImsS3eVa7b+ahCo8RPWTvseNwn1gLZc+O8/7i42dgsQkx
lAzuLgRNTTZjZPXY6AlbngthzYq/5EnX79w292EQfzZYxcpbpLRy++0rabuxMmrRU2dOihfZKbxM
UfXHRVixh6Ce8u7xZts6YytnGGgZB2P0Va8/b2ysO8mduN2KWgm6qZ5O7TL03pwZ7o6249ZQNIAS
3sHI5KjdRBwlYkSlM3KnpEJJvIiiXhCh4PWtK1Vzz2R3cyw4mTAFV472f459f4QZdirKoiyz6Emm
ceeJHFKk6NQJbpnYK7dtDoWNN8Aj0RQJ6vUKlhkEgim2lMuQq/G72M7NT4U1Dm9o6HG/Pv5YW5uQ
Z5FC6ZqDAMdfD9WFCjItVho9NeYwHsw6VI52lhc76YezNQwRONAZsh73av9GEYkqHOfw4mJllRzt
xFTl8xzPKEJJNJ2/JG2Wa36B12JyGOpGfk8iCgOnAY+czI8rtxI+D8ScwOFz04/FPHXpMRrAir1G
zurPCXPsxavDqeqw/2qTDG63zM0TZpvlEgzLDHLZxVaElFwKIY+3CKZ5bCRT6ldtbg9IiymK9BYb
5VMfypbzu2yHkPxHiOktLQhT6AGD5dNLE1ZsZxX1RKTR0KInMU5b2z5HjtqY/hDHVsmTmhvH3iTN
PwgAqDYY5DS5B4CNbPCcCS7Rs6ovzqdUy6biNa368kLhXzaHGUnIIujogznndolJQGPXcXpecMf+
ZuWmFnph2UfhIZuGYjnZ+ah0B01Wff1So5nlvCbcn89RNJWZp6CY/MZQKjjR86j0n1snL8JLbLTt
T3J4Nz4oap09641sRk+ORTt7tprK/iBVpbcPYZj0DdJrUVN5ndpFH8gKixK2H33lHtaUY+KVpTbX
0GRawMFEMavvYP/Y5T7enBvnADbQWjSli5Gk6iZ2CRPKwVilwisxx/wV7zod+3kE5WMBbd5T31//
sGtIhIR/VYznqaYNw11/zB/nO2zbyojKNnlyrSg5UE+YvCVJlqBYVHmwYLSXRZ4Emh3vDXyfRcCc
AWZZAUPktG4vll6veqO1HTyvELr6nA6t8mXUxtTxSbLkBeUA3mJZR3uK4xuvMB1XAiRKg7VKB+D1
fB1s0ftm9Sqb46p7cViUc2kgKWw6y6vUNf+lrKmc2mkAiK/6Zufivm9nBDSCtktL3UorQDXgenRX
LJpZyB7fQwReXbxDh/pE7wXgWy+15dy15lA9GV2odx5qb8U3eEb9295wSSatAfOOSWuNE9qefy1U
yu+C4AcORScwqOrNLrCLqFgSJMCf+opOWZ5O8se0n4KJotjO7t767nQucumSBfCs3AyV0O+jL2mL
AnmRWE9puvR+7ha/VCOqvLR3XXSX273K/MaJApmgrXeVJV5NwK+XPU7nIh+dkLfZrXVsDzrtEraG
8jpVtH7nzt8aykQpi0CA5I78+HqoTEI/I8BiW2uUWwW1n2BotQHZi3I+Pb4nNiIc8mEqyYxHHn67
kuHoOpBTTB6xdA4Nr8rd6PXYV4Ok7J7KU1IWibqDHW8MSTlyrUeuvaeg4tezi6rEpavOiegkquND
Ssn/I/Wn6OjGTQt+OCk7B2Zjs6xFXio0dBLd43dVij0AHVnYWrs6T3Q/fUAEqfoGL9vyF65JT4zz
/H/cTJCTWVn4KiANtyhxDh3ctiaX3DFper8ddOsF6y+S56nL0Tp1sIqr679u0OQr4tYLYYUqG4CO
cb2yVusS1lnEdJOoUseLwF2xNeZA2P/HJ1yjEWLUtc/NuDl/WtRVlrQW5WIgPOFRtYl9FCidQJna
+VQluXJ4vEs3YiCQ/9XnFSbxaghyPbEww6TRlpNyabO2/mY7Ze87mdjbKBvHjjCf8gKNCKBit8dO
SYYltZFsuuRdiWH83Jd+tZSO31XtnoHY1hmA8wLCyqYkpb854fM0u33uMpSpR9XzqNDwURju1zRt
nAP9u3/d4cbG+GO4W+G9FA6zRX2Y3D12Ey+OhXaajRK1f0SyDrDT9moSWysJGY3HUfAo3HkKSCPu
Zjuc3MtsLqOna331FOPX6/eDIndYyVtDQUqmI5HzRl56kxHPNW0cWmu6l241Cm2bqj6b9cQq9vFw
eLwL/6vW3cQ5rONKQKOIfY/DdC1nC6MR+8L+KM/WhHAspIJ0vDgU758nNSSuG7PWzQ5IVaQ/W7Nv
R28Eeoao1M+cSNOYneUsS5SvvZzk2fqgJu4iP9rdZMqDibql6uvUuJqgqBYVczNcFE4Ia4ovqSmr
0Rdwc17FeWl9sKtFfJGofS2eZS258QZQzg6PPPPVzzo3isEPB0c+h+RC0Q+HwHP26Puo6WKeIJah
nKfhE2nDYUf1SQkd16tNKPII7irS+dEtg1QPMZzhb0nf0q+fi1E1L05bqqOP4ffwNdPTsT/Rtik+
g8fxSJGhYDdqxDGZkKJFGYoJ3Qz3YLbT3wXQOeWxxx9jI+YEhuCvNX/lIVn3xR8x52JZKV7JjXKJ
V6WmfMzCYNYm9bBWwUg+SJoVSCK/ctWqdp7MjR0H6ErnEBqPqzfJzdntNAIolW77SxuK6jjyfwR5
3IH3zGJ6/3iSW0DYypUgxKX9dVXSvZ6lrBUJz8xQLvhYWOeZ3JYWMSXD/SRhB6J/pXg8XqPfxpb5
YpbG917Lm3ePf8T9fFFzXmXKbMgUEP9vUurCSNCQXn2vEYpyfQsarx+29vLRkNmy81Tf3/OwxtfQ
gBI2qe7t0haFWdqRRT1+pPp1JrpVznnW9L8fT2hrFAdxAYchNlAWscDhqUvC9wnZrdfVPJoXU8n0
Pc7XveAaLD1gKgAzHmOCxptAR04N9m7wrGDrOf07jarZ92yYFssXJcbhPhRrIHT0V+QL2az8lMfR
ggEVbbHJolnfaV5N/k3H1oWsrMYf525SzyPb+dPjxfiPx3h9qa22wTTnEiIBc9+GY8A1ue6UY/w0
LFG3uheWeCb1cfF7UJzoTFpRmh4OMc7ruYwG8t5i+Vgs2XioU8UOxGCrx8HurZchtpbL45+2sfGo
1iDAS7mGGoe4OWhxvySTkxoR/tNY6+Rm0Z5FKIVfWloe/P1QdA1A+dXJl7GxuD5nmOxQBstl/CRx
/QlUPP9OadmEh9zIkp2Ly9zYftDR6cTgGYHLeVvrLAkLYMQRj0Y0fX8fgFDR4ANmzE6h0Y/fLRHL
2u9JXiOvEWH/AsdnGDwoTfK7BawhX8tInU+T2Q3YE3agPcG0uPqPGooXCgsOzTJYJM7LdIxRQgfa
U6om83A+6j5GeZF8cdpixMuQWvZ51qc0D9Io1FbopZq+Ybs99oEq+v5tvXKxA8NaavAfRWsKvyim
LPa1SNSC5inV+C6pwQD/5pVoUbV33N/TWMWOJxsrsihIzGnj68OE6r5LxeJDEy/uHklpY4eslEoy
7FWtCYr/9WdTqHhlXYyJd+Ekg69PS3nQoW2/m4xqj5+0brabY7IyDRC0WMV9Ueu4Hqp3c2GELukf
GonftN6IT4sipO8URhvoTqe+demGCFCcUb2klPPO/rzPYegHBHCg3KdSrr1N0zRoFU6fAwy36PQH
RevKgDbkxo9cN3zW6QuB1tikO7fx1pTxpNTg7BEQg3ReTzlCyzhTzJx0Qk2dQ0v9Bfu2bi3P97gm
lGE4w7wJi/AU1xW4QtO3UIQfn8utO3RtWlrjZOoNYKDXv6Ft5Ti7IT51ZS8z9h3ihRfKQKH7ex7c
SvvXBWjqvYHCx0XCmkzOyhDzKC6U0ZXDat3zdsxS57O+lOK3OVZjEUw2Ql7eMip79Iyt5aIYAXUf
bGgDl2lMqGp2G14Ka8EFoHYgzQVOnRAD1qsivCeTRLfp3Vmm9lxbUax+0pLOdHaWbON6gUvNToUT
BK9avQkZykQlM8Kr6dIa7uyPupW/NUtZ/3VLBgkS25GOgbVT9TYjk1lmd4mVKJe5TlA3Eoobv58i
BDb8aq5a/RjJtP74eC/c50wWmx8BeNC+lZd+cwIjNH7nrJPhxcgspw1apbZOXTHM7gEykvvBobi/
8zZuXC8wYNj/K8WItqibzddpIdTzLgovLRdiQ1B9kKjzeFOe7TmQ/4fH3lwvqyMaJ5vUkyz05qyJ
rAmzZJbKZZws5dmM3dzGzj5bVD+pp+kHG27RwI9THQZyXRbzJUu15McIdlMGSlm33w3cRRDQNBr3
V2jpc+WZiqU9i2wUb7ELmkav05pU8xdNRTlVKRS1O7aDUoqnWa9BzewOBP2X1qkY2unROBEDhHXk
nmsxte/7MekTT0cOG25fptfoRneAqiRJceGnDankYRiaAQoCWms/KLeMBmQ8xfw4aAvFpbZ2y7cK
ldKLC55FwiIV031PVKK+KglJtMAcTKt65vqe5DsqVbCsnT4tliDUcnjfg9ks71DAbxTfKd2MNtyi
VNpzkpV1yb9ptDhQ9NZUEVqOspNLO2r+jtAfQo9e4a8StI47CV81alv6Sa+rvY/4d//SqBLx27Ky
KZ7Gufqpp5fkA57h8L+VWBmek7ypMWFBmx6YaILCWRWu88EwSKggbg/2GwPC22cHMzYH4sxkhwFm
gI15jKmawnNf0mkJSlSaGzwuBopdblZFrS9Zl8FboplaSlOGsRM4seVwHxVh3geGHNI+oBtCRV4L
B1YaTFAjp+9EjxQVI/G6/IdOiTjjgR/Tz4+P1/0Tg60CLe4OnW6rtOd6r/yRUA2tFA61P3FRAZMP
UtGTr3mrZke1GMK1TW86zomxF3dtJDiMCoDLE0OJ6+6NiSXJjBCtdZkdas5eazamFjRmNQtqkhD8
MWZpo195a+ApDjrp8En0uJ3zVzQsZd3OEtyf9+sfc7MESHbycRSb7v6siIIylMAIVqMfJtUJg79e
bYjctGuDa61myetl98dq21bBwRp186Jxc/rQ+9WnXlRx4aXZ4h4XDsqzNMY92GljgpBnCWK4ZNaC
yc2odObJpC8G4zJwbZ5CS20CpA3ozRijneLoxkgk5lAFVp9Qssab+lMiLZEk6aBdsEzKg0aK9L1U
Y/VV04t4Z6j1R19dndQcWMTVF2Cljt8GgdTyknrQI/dS68r7hWV90sbuo9slbodJaLT3KGwNh90V
m2GFHu7KvlppVihXp+6FuNk6LLE00fdVNN9NQ8M3i0X4j3fK3UqulbU1MyHuhPZ5Kyc2Nm0sQnWB
oxfaxadwkCH8KqXSvtblouzJT9zFMOtgAHZIIvAa3QGtZg/rJqdj/SKyJAnPJTwi4eelXhwa3ep6
f5mbKfKGwm0ibsk4f+n6pdxRcNpaYOK9/7ogBQ/vuiB/HA0EBc0IgwT74lC2fo5m085PA5Tahtg+
LzFK0qedyOK/0tTtFiKcwUQYiFm/S8lMbu8CYo97iTPH6s6N1uVLYFBDozGYXowBUlXs0I2ZCHrg
3L40Ak0O4c+uHPWLtHual2Mniz7VGHDAb6i7rKO1Ppd7mNd6/9z+TAAYyrrQgIF0b46v4iw8P0rr
XhpojB/1asp/2YOxJ4C7teHQa6WkugpoEnVfr7+r063W67AkW6TPv9XFbMGxmqnxRygkfXq8ubdm
tLaJQekDfrg7TBWWuuFCPeOC2sl0ICbuXyV1ou9ctlszQujEpalolRm6PUJEd0VBssKuTsfMz/ql
OIGvrqqgYKqPJ7R1gEjq4YXQm8NLehPHWWO3ODks/UunlRij22Iwvta82+8QXAy/5LASYp9Wt5bQ
NZxg8FmUTfZ0krcOEEQ9lMfWNn4mff0BtXw0c5nOzmWGHxj5SwpsQDNYN6QAuaWiXvQq2pv3xocE
SuPUkhKYXMU3Y855qRGa69aFlMYJMPdrzkYexZfHq/sf5fLmBJBhEadwOXEh3pbVzFZzlFSNnEtE
F1ndBdXSje2B+CL9UCAoIA8piawTaF3TycAprbg+LPi2tW8RB4ZCsySiavwOhyrxrY07820fZthj
QxGPIl/VFjm/cZHFid+Edlx9lZWQyiuckWTmz64d/RxMs1hF6svlGC2x2/mqiPSTiWef5uNShy5C
2WlGjv9fFX6WpZ3+dPos+4CxseHg1Sdm56ybfS78sW2Gb6o9wzGZzHH8d5RmtUfh39j0gm4ZqB+r
oAOYwfUuUMfBsbOxci+207YnHPi6YzkYyrGS2Z6PxV3oCB5CaW6lhSK9d0dbK/M5bi1Fp9xDrO1D
BnG9zozTgM6X5ST0gpQJGbHD471wD1yuo4JYUuukHn/HwgDCzWqBbOIFiR7lSF5ekg5Qv/lQaZr2
lBBKRn5JTe95GhrxsnRZ8awAaLxIK0svFkq2iydRxv7mtnKJz49/3MZxQA0dfh1NDQCXt/uUh0ss
aQ0WoOOE92+oiOXdHE3N8fEom+tOOkEjjk5CfAvQpLilyqRx3IuCYzd0c6xv/TCPzfa1TUNDjydM
V/3bpJm25wGzccsRiqwPBAnB2jx9vbdaPW/rNh3CC8RkSj2udINlckN/ttLyMKaV+iRRIj5ILZre
52X81yxYvjzwA8ElGxxp0JutvXTRnEWp4hJciv5S4+LoK2lenPO2r1Gz0vLXrVv0h64f9WOdC/1v
cTGGh5BHPQYzYGDz27sOgfgcQ3giQHxIP69yDi/CqFSW3katT+vKoEFs1iOBHP3JVnfZ0Rv3+2qC
B/MFURh+wXry/wiQmO/shGUeXsy1exe5vK58mzp5qgWyX/S306IrJRli2/xKlzFm42X2P42IzVf/
4+y8liNHsjT9KmV1jx5oMTY9F0BEkKAmU+cNjKkgHdId6un3Q3bPbjEYxtgaK6sqS2MyEABcHP/P
L2B0TMaFZq3WfClpZH5NEpsipbbz9GFGHX0ucubUEkQUFGwlDPeYCUfvaelLj0YHpWud993X2Sw8
yALFwjl8stLpzCZ/YsrBdUPcTtdxO8Me7bxeOs9an3IMMGG10imVzi931tWXt6fciWfP+QmCADRd
wJrjZ19nRqVrWsMGVK7uJc5bxgfc8+UBZ2VNj2T3tzVumP7QD9sYHcRLvar+S0v27dRnQTyVdXIx
GENe7D2henHx9n29trvgQnBMLRPyFq0J82hQryZWHElB4VIbkkziylhcHwxCWV81X2rNuyBZxm+D
aYssZCOQz2aV2xp4rA327NV5e1V4bf63A+aOvpT5cqRjxeuZc9P5caX65bDmXfJo5lW67zBYP1O4
vUYitmvBVmAngw1FcfHyWp1VE6zb6n4824m6mDJ4T0TyjqHXBO2lYLWJEFpYBBrbeSSzGZBK1VV5
ZhCfmDEsbDYo/4aKsLG9/BKk5a4lga5U+Gy3t7aroUfrm+QK195ziVenLrWpzehQ4kP8qsyv1dov
jmBkNbZMfw1yVPtkmOVHz23evz22TsxMBu5m4gwHixX7aBkwHJC0HO5cPODOvRdJ2jytQ+ad8ZI5
MTO5xkaIhLv8Gh5efRqXTk/VixXV+lHPZHE5Ben0kPOoUwKClfvt7dvavvZRLbpJkDYzA7ZCIOmX
70oWQnopqdJxM0BTDr2py78SqFTMnzNDQLmymyB7XvtKPc0VOuRoxEP13AQ5NWo35a+DGpqy+BXl
C9Nmb+jqyYtx/py+0ptLLvq+dQbChq26CBOOAFmImK9eaUj0/TUcgfVq8bXJPjN/NkDn+Gls0BL7
8dalOl5+lzXB+0rpThxkwJ+p8q3QcKZyXxi4HIu2ko+LWrXIwUrozHb8e789vvQW1EqbiDoQBOjl
iyAqrPIIvnRj32vJMLHnwT50VgIua46mNWIcbrd9aKEvvWwCK3mfSS95XwTeekc8Q3JuCp8oynDy
3xjJLCKbuPHlt0k4YmXkETqxKYilzBLeTzghfCBXwA0ORtu3e1/06/Pbg/HEHMMi0cNJEGLwaxU4
Czok+U64sVDu127t6mu0CNkZZObEkoGjNJxnhN/m64Y8x8oKFTu3JompuxI6wRawXtTybSWWqdu/
fUcnLwZJg+4LBG8iVY+eY5EivysW8OhCNHGNdctVSzDuLhgm++9X6yDQ8DRpaW/9nqNX1uvCTSp3
dmJQHNgZopWHRXfKMzPk5DilaEUyz7aISeFR1TzrwpqSpXDi1Z67cu/rNS79sIqLp6QzChl1q1Hc
qLwpyoh07exOtVCbQsLrqyqqdYEj899/wlvq1QYVYCdyXJ4FXjMM1VIyUs0mux4BlppwQndX7vTR
t9WZre3UCMW2BHoFhLfX0CJYpT2v/uDGGu09QtaTNhp1uzpzJDo1ahDdQrhFWMxWevQq7dnwx7rh
KrTxEetZzhSVdrccYN+o/8XjQ4XPfrbxorC6fDlAsTJsnbbmUugByrAKpjkOijnYJWlvnLnUqWfH
0GQF/U2aPq46s7zX1haBaKx7GjEFXA+m49yeeXYnNhNMZejRQlvCDQv28ss7CoBKfPTgTLlcBD/k
vNhJlKxSTuHqLlgdG1BTf1AjuXgcibUK3aypy51lT4Babw/N15s532Qj9202slTbR892SOmY+7nh
xB4kqtuxLEeYldJNx7CtPXFjLtI8d344dcmN/rTNhA1fOrp5F8ZqnlIixkQWpZfoljbbGyRXh7SZ
xdVsqXNo7uuhCjwALZ2X+juW4ah+AEQfheXnXoyAYNwVok8P4EnOvu5hFL79OE9eCkAC47gNPD7u
LluzbsGQdNy40lyBalqvrsmtZZccCv2MRHR7TC83Y+6Kng/VtEcNe+yWQQVGo5lwydhqe29PEPV4
WOT4bOSzvS8LD0g08xOsszoCGpbiPOluMw54dX3Of5u+H77AcR2iF5aWQf/x4tkJejgQaf9OH3Pj
Wh+TgXBEY7pYrb5RYZnUZh5adTbd4c1zjqtw6oGz1oGGQVl5fUwkV6wtHDv1Yn0wxMFEXBHZ1lJd
Gib9+rff7QkcbCMX8nbZWzaN6vZd/gIHYOLme2i+3RjSNQaqGICZ36siWzi0+Nr7CgbDBTmDwbu+
n914nmtijRQyzZu10snv9a3uQuVj8eSpcv719lezPfP122B4YyKCnSDGw8fz2C58bh3OZ5yUaTA+
U3619uPkVIYWWZrldQd7dXEw8zAtM29Q9UiY0ou2LOHmsGYc5kz1BOHWTocDSF7CBnQf21arh/bG
KW2nfKDiH/J9J/j4cOznJg9Hr+x+wWXzm59L7cr00BkwWG+kXhfmTRfQ3X3v5JwIQuXMk39lNmMK
XWjRm/VLVgVDHbmDjW+c5gRLsQcBS4tnSD/dtButRVkXmmcJ41L6hrSioE1cO8LfWyW/vAorBhgH
M2ZsEZ3stLgdxqnHohR5+rwb8YxnO7Ib9Vy5WVEeYOTD4coExnRRquEvEtW+EnJHfUtPgsy8bCEt
yRwB7rVgqMKhL7orteRTEuZoEgghdDcDOzyfzAc/b+ig9EOHw05ZLoaITIvYmjCDHu3DNJrHb73T
jG6Um5nKdnqn+M0+T7IHrPM6dVXm5GVfpgT6mvvJILeRgMVgGj6WyhKmu/MAx73ndeqN9FDbg5fs
Wwti937284VoCDi0a/UJeoa/BS3lRn09Fc7SHPqKI8G3qRGzHkFvd8eonk272ee1wgWrwfazf9Sr
VqvwGV2Xr33n1PYOpUf1TuJCr30zLNHcpU1p6TtU9bUzxcM6GK0MlZvq9m21kFUTdbY132zaKNgU
o3S+ecp0kgfDHUC7cbjrPjluN5Y77IUhjxkyg4WFstrUibtNcP3Fd0QfLwDZaNstwZB+kPjnOSSb
zfON6FBrXrgt4+cJBa54psfhdSFwfZmF+MMYn5fE1IZ71FozccpGLa0bGj3WnTO664Qnll38UPiX
th+ztKqWCwDn6QZ3rEY8rOwJGUFDjlmExVguQygdd74iJWdMDtPajB/xgjEDcrW16clIHOda10vt
Y7DwD6bFy8ImnHsiUkuWfGk41zmh3ifluJvksmKJEBi1F4Qq97I1QmfSPAuauWlk26310INyjNcu
lj44Gi7cY2gJZZFxbXVrGmYsMB+8qZbPcvCVuQtEQetCh7CjrsukF9ZFqeWWusxHVf9Ea9VOu1rW
5TcRqLILy8DprbDlPHpYpZs/5/iGfBWeoTmhq1cYhaXaFHzIh4xUExdYWoXpqOZHrdUoBouizYcw
cOjOhaojfO1gw+wMDvgcEvqicQ7fzUlCkzUbPYNDXi7qWBZAwZelJYgV06Wd3xb9kvyQk290O8No
5w8qXdxsR0SP/+DiklePO7efLe9xNhJhR1aeKOdAex29Qm+3meR4pgz9kzVgHxhXlZs21z2SiESL
eld6y85CNw2zL3OgWtXtRkjsbY8D9jRkQYInxuRQ+inL0p48uxXeNYCb/CAkjb5nfym3tMtBJdmt
0ReG+3EulvKSahU+fd5kA1TdrponeT2XqZXce2ae97eF03pNhMVkcE2rXBb7VAuW2zbQ529jsQKC
oRwgdaAwOvuxzUqpP6yYUQWshZjDsJRW9neDHkgZIVgN5ivLH+zxgk7kcDODBLhhpdcwahqMX7CR
hMstH/JihkqZjF23I9vPyMLEMkaoZ31Rf5ryLkfxYKt1Ql8OOPeg2qG60zB2Ty7HpC3HvQJSShl0
YnEwucubp7apDYjHC0+M1PDu3dCVzfTRyFRS7VPWl/tVycJD76LpX93W7+5x1CWq0RoG3UDc3Uhk
reBSS4i99eqFvpTeg4f9m43gB/+1G6PFZuMRCZ/8vPYa88NK/f62dxnbh4wNAbZoX/qR7iLUibAD
75bItYjf2tWYNy6fyL8ql0NqwWe7blYjJwgmnfPmU6YN0riwkai/y9RSewferR/csdsvKnIzd7xv
kyadI0iB03TbLh5cNGxhPLmz8n4t8YrA5zCs8mUQod3pWRV5TTV2h6o03fTQ1tTT7HGGqvaWiSM+
FYnRHBxh9kWUpyP0r7E0ne/KnqUR1sqscIDnGBeC5DF4F3LDQm+pmqcZ6ss3Q1P5T8/rrYdKYB6D
nrEufuRDP/3QibAvdu2YDl44IS3Qd5Na7HdA5QXUVGPVUckw/j6xIw9iF6hm+RIYXfJudOfhupnr
5dfsuzNt42pRH0YO3qwT9SxlmJNH8mkiuLS60ipt7Q+VMOoPnjW0X9rEyN8BJmck3pRVu8ffk6Rc
Kx/9r04JaBzyuXm5q/Hu+eX6NAauEj0bm9hQdZPtpjHT7xtfK7sYg+f8blX+5EYllPIklGPgZhGO
UtkHnLdbj1MJozoqdE+0sYT/WexofLvLjWxc51MGJyghHUJ5OgGO7fxr8mnZYKVFcpSPmvC2xwHZ
Dp3ewWa4cp30xq7qtgyRtWQYtS+y3yXjwHrmlN4KFiwlgcYJ/MBHQcOFNqdM5zXS6iL/vrbJau85
VRAmZEt7+DqmjdF+mmdffKS5OGlokRpceWonY6UlWknzYrW0WewTNdGwbljB12lc2u82MTb2nqVI
6F+Wce6cQ9InBmEN2aLbe9m19Z3pif6Lhccgu/xkylul9eZnAAW5Ro41qDm0Rg4wYWPyeRdts+Tu
rhtmeC+hrNbWv/IQS1uIw4aRzPe+yvGFwNwOV3O3qR8n4sQdsG9RqSgZ9CSmlvQ+u5z2SCH2puS9
X+NkG/lLN/QP1JAm+0uVt8h2gyJoiM/U1u+1N+pO2ChSVnY9HAUOj567WFezNP1ih1h/Mfbkv8/6
hTk6/eVgSM/ZaU0xZjeV6a1P/dh09gWJ1oxxeE/zx76CUBkpaXoqyvygrHgjHSfusoebCxfJIS2P
gqElZ1Wty6WDRyqH/jRZP8g04y4DiLVPosknI7LdCYfIebGEliHKTVb3Ry2Hrv/0dt27nU6PziD0
nzZMgP/Bkj6CrmQqZL7mSo8Nq9UftbxAI1M5+WFk27Ujo6QjGjZBQeD929d9jcFCctmAOUxUN/fb
o1PzODILbfIZY+EJOy61Qk07qZewKK2Fs1eY6kl6PeBFfVMoz+jOnPxOnHnwp8KZi/IWatwxeoBM
Xa/YSY04qIKtOkzzB2TIImzd4pwpyolLwZoEZMaanTbc8SGTjUBUmmQPwDF72qVzmURekgyXi2zP
WQ1xjHr9NgGstiAAHDUgXx09VUG5uI6+aWJVl2nPLUZ5CRkAOXbw7tpbVdT3ipBuWY/jGJGqra9h
OQzDTZdYOvyemjS5/ZIi3yQNI8jKmO3OfzYHsnTCAqy8CO1UH7tdr7M0s+JYDZE2nR48L1a/4vO1
WR3tKq9MU2oNU36y01GbP011Z5ZRa9fO51Evbca7lpcQZNfWxeU4Ye/XcacuDrYmUGasvWzZfkfM
Sagp21zbl2Ygkys+JVmvW3tbMCgQjX6XtSD8JY6xk3+fwF9YnobO8/O9NorWv5i7KnvoW32xv/aG
NVsEIpn4bVOXGGnUAhzhLJKxTqa7qg00EeoInZILN+2n8WJOjOEpCIZmM2PeUpfuCmGo+ZKWvYlR
RF7PwPWd0NxI12WidnZuYczoF7pmXABHzuVu1FLHPeTBbNQ79tJaYfjhds1lN3tUbqlpFu3d6BoY
QsCK74oPHn5lWuhjSJpfo3/t2r3X2i3mNRqsnz2lWel+sDkK3q8zXO2ocKWlolYV6xqlFk7koTvQ
Jwc7WPSHWfhjdQst2Hm3OkHRRFmA+nE/Zqkh9kaQNu1uxkAccjIgs33Zjs36PM+r8THBIYYVXbRt
eqMZ3lCH9ElYwmzRCPw5cpH3F/DBugcVbBQgnC1EwHZrzttfxNFvbxKpglYQ0DQLl0RbfbpJaavt
5djnMvKwHuLMq5xiiOo2GB41yxdMdJZDedBkxzOIymax3tetW6k0FIE7yVCW5PLeiSTv+l/F2tef
XD13qUIde/Gvc8NPb7CjJH6QkrxUEQyQ5KrrS+JCg1rzcTLUq2a4EZM5EPqqudS/SH7Fx6CuOhc5
gOkwD2gmfxon5V617WwGF8NiFIh0RboQHu30TdjmTjJeTKIw1p10/eqzylGPYWg32llI4L31Tjlt
8IVquXg3B515ndLQ0iKVOaK6aX3YlmHf1FpwidJa3Vb2gmxvKlevuMR2fUiioQRwPsiqYP8RkFqb
HdmNqg2Zqjq+PZ3p35UZ3jiQW2s8qYYurdvIHUXzbNukrjEFq+C7nYpsYt6srb1nz9bpa6UpMgf0
7cYamQgqHNz3mvFJ6bVd3ugVUn/0cEvyyRZiFbi5+/lnSg2vitzKWd8HwKu/xrXT132XVvP7cp1b
daEhW5Z4eFvbZxZzXh7KfnSf0lVuzH/dkwAKtVPftWPVNTTQHOsHleSq3S5ToN5NNQ6h4YhUVt9X
ft6VyEEWz7tIfJUDGwgiDg4NPf+fWuW2C0oJCGfhaAlLYE7vLE9Yp3V1lIFVmaSXr0rEQVv3F/kg
giCS2Fc3kb4EqR5RCYr6es4hPOHfpOe8LCURsK6Bspow06xkn5dtEoS65nblgYOBxSHBp42+opQ7
WFOmQMmNZL5W5qiKCAB7FihLW1qjXiOn92Pe+7TKAnN4X/SNZ+5oT7tuZDgU8XQwKhWuhA99TofU
Ni+cLp13STG22FjRDcgimQ56XPbWPO5F32sqKhdYMvFsprjaG2NSPHB0c78KU2X9324fAfERz4Q/
oEHn8xhdbSw9bbKpc+J6sJx9Qu7HIWWoP769uZ/ApzezT5qKJh0U9qKXMF8jhdJVMzkx+haN9d1R
7ceZcvmdlUz9wcUp9/vbFzy1ySK6AFrExASzj2N82u4bMVUBYgEgj70xSvNmqj1cJqvynLH3icJl
CxtBa0isDgmLR/c2j4jYicS1qYobo9uv5B3sk3ZJ6kuZaMMFTrE+GXxyqjm2tUZ2LiXq9aPdWudb
0QJqja/Q0Z2KcmA3bxrECjK1D56eJ9dmhe7DDkZ9h9Hr8rcHDG6CiPqpEOGQvXqVlYG8HUcYK143
6IYe9LAzxzQ4BwxvT+1lGcplYIpxR4D+rzxoDK/mMNQVdgwlVxXh5AzDfVATqM0GMNU/8Rqt75eh
di7KDFfTMHCL1t3EqyaejVbx5e3R9PoVw9rFRVXHa5DS9Hj4+ivJ1h7YS0y2UnMTJJyLNdNUVwCO
3iPYYoGBY6BC3xblxdtXPjGOt44gBii8XQfvpqOJE9Sz4ayrFTtJI/fGVINyTuBeATZVZx75iUtx
JbhulOHepgR9eaktNj1PqsHCT9lJwHsnVV3gX+Au+1IhXY3evjH71ftlWiLGYI7iYI1S4uXVcPol
mkjzzXgdYXhymHVvV2k7Z+gVJ8pfDnL0+yEzGHhuHZW/BTFxXdWlOkYben7bO+yWuSncG2dB4Dbq
ehstVmU8//1bQ4ICq4UYmdf+4zibJZ6d63pMZJW4HuyujJtAnbMxOnVrNJthzbCublSDlw/Qh9ht
2uSYxdDa/XuTxhuorxweyjK133ddoCfhksGdOnNMO7XcQB79zb060aOWVTeY3sAoGXrTf5zVbHDY
XsTBVn59NxnJubz5k1NvS0OHsIif7vFt2hk+n1PbWfG2sXDwlM3O76z8UCXN1yQQ7mewAgFq34+H
t9/i6+lAUgLbxya5QHR2fCLUihF5ruWasVulK2ZwjtrNZukD7+rLmUu9fpVcChwXK0CmOsGdL18l
GF9ZFE5qxRB/1l0lhvRWUo7d48VfHEqL5v/oeu7fnoBQW8k+3+bfpgTbHvxfOm+juwyNWgs9lnbX
xYFKvjuLfi6t5MRoQZDF4yOQlByyY0ZDO2ZNTp6GHs+GdLvIV5P4FniWvCXaIej2g587Z7TdJ14b
owURG//Cpjue8bmryDtIrTVeSmpA3clyDMXq/KA0X5xZXF53i7cIczhLAQsZXY+j10YIqTk2jjJi
ooDW/dq75rfNZO8Cdad91eNNEgE49NhwKOAujITPrNcnni2GaS4+MPifgNgcXT7PysqraFzGI36I
+36EzF66RcLBei0iNdn/iwkBQ2sDEn5bzxwz1URJT1hIfY1Hs9ejdi0bDFHzMXacsTpDh3xtE8nK
xuDcSGg8YOqMl4Ozd9ypdpSrxyJpmNm65g3PW1pFFxpT1n8PKlKjsIiz6jYsikArIgrMWaKZ7o07
JbsS0a+njwSGz0H9+Pa6cOKx8xToj3PIhmxy/Bhs1lhXcXrEpDd3nnrLWr4Z41yUu8lv7e+tAYJ4
ZqaeWB4oPWAIYgFIoNFxj7yr0Lu6Xok8Cd5RPOrDvFtWi2hSp1VXWwxopBBwv32XJ+g0qFLYv1iQ
cCdjjXj5Bti3TXtEyBQDX3ubBqanNVv1/voJS31INd3UO8luoBQ8tPmML5ghhdiV9eCdC605MaNt
B3UODXpczF+tjppEgGKIjkpwWctDAqAdm/rg7I1uOEciOnEpnEo4Cm0L4usZXXtS5mJrz9hde5fk
vrwrDYllSa2Z+7ef7+vy5/dMcqFgkR7IjHr5eNGbDc1AXEts0hfodlri0A9zGmGcWaNOXQfvQXQ8
3Ba13VGVYM5ZlQvia2JnLpobyP71bhlN/cxoObFJswaihETVBoX1+G44MNaa09p67M6Mf+Q06GsO
81IU5sEvunaMHKmKbwvHFFrJQ12eq4V+8ymPTgsECG1HMJOy69UYQZ1hq9RdDDYzznrhgF8y8pWy
Bqyh81i1QBHLpIdw0s0nHCwC/B86y/6OSVzwOXBb67teztPnhFx0Aojotd6pDsg+mrPNT3yie/m1
tCZzfDYNBRDY078PdQWPNrZwOLi3OJg8l5nvfGnNPOt2JK1rQ+QNnvraO8V6bQ2l1DCvQ+Sxaxeg
tr9fk8Ha3c4Hm5Pxq5Afp/CboYTtF1skGwCSzriTayl9XzCSCKGZunx78B5PEzRh/gbU67z0jf+1
/fwvpcMgLLP2XdR5asx6Gmd06m2taiNNZG185lLH1/otsIUbDIMQmjqLzstr4SgmfNDkmXWooOM3
gMTeVZo3m3drCZM+CvpZXmO5QFqBlubZF044WhM6Y2Dfs0j7N/MK6SVETIa9nqQFbkbF1PTN58JO
Fu+ugxMc9ZCTn+eEdPgfvVMFN/okB30O/S5zXRC/ycHRcHSMcoeThZPdD9ns0DXvW9VE85YkFqWV
m6TozT39y7oEK3GG2IjKw1zpWKWabdfPO21wqyHSFuRXIalqaKz1te/SSzXr8ydHMzNos8LlBqXw
/XSXFVNbP0zTNBycWY7LnZ0IEKgBr9fg0p6C3HrozLTgNJOOJaYn7M1tDDabpxcNwJZ7CVFnIaPQ
B6//8PYbOd6NeCHsCwY9EuJqX+sl8VipNOaFinO/9XGAwG7twkoSVV2PdN/HS+Bi83PQZHN6Thr8
ak/i0hs1fdO6c0CFLfZyLJCeYtqa5o6x5fdpGflZS3ZUNjXpV70pvTHKiBDRrlyJxXRsSM34yGzF
4lxUK3T5v/0UOCcz1XR6RnBbtyrhL1PAUwW0eNom8TAk467BUyEsjML9HtgwGtxWtJHtDemZxfz3
Df51meMBgKFBlYM0B9n7mEpLcgCIbduoeIIoN3IycYN7QwCo4vo24XJW2DMwfrYkjX4r5hQlRZd2
0t1pRTvA2THS4pxP4OvpiYCD/QUQkTMo/335HLI6L3LsK5fYrpvgPlVaEfv6ZO3WbijPrHLHW5mH
rAnDJgYAhZD5iuBbISOl5p9WcDZVXNpSVFct/LuLt1/sqatgIAPPHcMu/MCPjkWiDNZEM0c9Xisl
dtlaIj/uq3OCkxND2QJP+h3Ow8N7xdp3cH2a/JIlOycRfbMa1zEK9Ie91yljZ5ZbVj16mybvrgOt
c++Mup7OLOKv5zHfACwLFA/DDDqvL99cMw3wduxFj9VUJZdQ7vLLDkXuIfcSLy6tfokaN13PFAqv
CvvtJXLcZAZjf0oVfVT3WCOOd9WE2yLhnfBzzMQjp1ZD5JwdVD3r8diWnU2zCZzeMJcBbz5b764h
3GUS2z+aapmXah5ESYxTzny3V/r8398NqwVUDuw1r7a1Kg0w78jkGldGZV43xeRuXUC/++atxNZA
ahnFjF0cHbfdsHWb4AQFax3rY29nEZzrtI6gheIRtbRTnYeDNwjzspdUG5EmCQgNXVy/+siSwEJR
kk3uJ8sa3DnsW7xodsrshgeXs8Uc6ZA4vhAyPLQYbXcjnS9aMs8Ts/9+FlnRh8lWzoS97EQd6qk+
/SLXIgeTlF6Rh46kzxNWEO0fbGztv+hKtueSrI4Lvu1RIRzAQobX9Nod1HbbJA/ksMa9YyR3ulN7
N6JIidWw1zL4UcPK+0WoseoPXtO779+eoSdWQeBgjqL4A4BAvaqdkZSZA/NnjWHv5s3eW0znV5li
VhHapfDmjWyV3HeFKqpoYHGsd1sR8amSM2EOhi1Brd/+Qsc4AA/DxLICiGoriMDFX84k4pWwrOuk
HrNgTxrdsaUY8ccioM2wcJIOZVbS1DNgfIndYls5FaWuWWdAxxMLMYb0FOAsXuDlx1vDbGt1miz9
FLdNX0At0Je9rpXJOwrB9swSeWLlwAKUegyQnWL5WOdpD0lCsb/O8Upz7b6TJRwB0bXRlLb6Vc3K
vxNlUf3rIf/H9/k/05/Nw792ueG//4s/f2/apc+ZaUd//O/78WcvVf/zj9vndviDBeHHs8yb+r+2
D/m/v/TyI/77Nv8Olab5JY//1otf4kr//ia7Z/n84g/7WuZyeVQ/++Xp56Aq+fsCfOftb/7//vCP
n78/5f3S/vznn98bVcvt01K+/J///lH8459/blXEf/z14//9s7tnwa8d+p/19+wPCO3PNYPjX5/4
P7/283mQ//xTc4x/bPIk5Ldg3dBoNv/W6ee/fmT/A2EucJFv0YmzsJ3484+66WX2zz+df3gcQpEC
cb5Gfodk7c8/AP+2H5n/wG8L3h3HCiqO3yY3//MFX7yz//cO/6iVeGjotAz8tvMSPWGx8KheUOgA
xm/G55b5cq500jBLKLYOhUkywifRVlNGi+238BuHcrTDBXBpoE3nzBUKlm76YvWZjaRZlgC/eGeu
UTPDrdvJtcO1oG1ICQ9TK00voPAY9gE0ozzkhZRiL511umyk2dl7qkBcwvPS1SZIEin+xGQbl6Hs
s/S+H7SG6D/fTrswbbHQjRKzzWAdGevKqgwnOW5IT/sVkET8cWwFveMiaaVzuXqJPUdjL5puT6c6
0S/sZdDai75Qa4mSIUvmd8Dj7tU0jMMc8fD7Lww1GoBG4buPXTNbj27KpnIplqb4UWpL91TqQQmL
MR0n2MUZ/WJTgv4O81hod149zZeTbnVwb7Ju+SnMRjd3td9431VjZp/xT/CfHKsSSFYbbzVv7MTQ
rAjG/ZpEDTvWB2gBsGnx4MbNHWaw+GGYiSs+6ikkho+4RkE8TjSb/BPfGK33kHuxHkw9D/ckfXWQ
ECViJK1JujNNewV5grB59vr8QRcpJOQyKMWEJNBSvMVshGHjF0rrbjG5FYJnXa79hSJoh+ZVlnZX
gGzdDwAvPadHbxXdofcWn+5eUVk0n5LeXPZtsDZ3QiEiD9EKD4p4bQuUT7XVKq5yI5k2FpPqoEQI
xOYXSeCU93U7DrxO0xVEwwsYfxGSavkjC2azv1FlqmFrgu3t50XX/OfanOwfblbTzwNgXz7ahZZ+
QllScDc+NkB7s7VdFc4giilUc5o4UIWmgX25RQF2a2OZ+DOtu1rcl91gGwdC1TgtQOubiw8Srpq9
k3PtVByMrXUOTcWzDWs3L2+NDLORMOeYAyOlapX75HmIazf6gR5z8EqNXT17FBqwdVsBhYrg7fc9
uRjsLHB6pjnsWuZZNNJI/4yzvbDDtE/nb2ghsSyGfZkPuyRf+s+im43d3PVovHvh+o9NljfawRrZ
ER8N0oV6LMGaiSiHyp5+9TIJ8qtqKLLsmQVM+kyCxPKuxaAjBhEL5go7atqhCFG3usmhhvRPXtRA
0RaJda5dao+qUKFRZRIat4cJYdQNHchAWaRpcbESn/JZx9joZ1d7HpmTrtcaoYlxKkitZU2Cd2U1
l7OT1o9y7e35YEGVZTSVjPdd7tmr3MHUsv19O9e+tcsLKAQ7jbP+L61M25ZRIjX49oVvDjfumNXP
HmZKnNVtq39XThaeD0RhmZzNtMpfoxraUnerskbOexMWvrHTUh0Xw7HZWrsIctpQQFY+GGar55cz
ZOOLGU47RLNKHx/Xpks+t1nabziL9O+EPiT9jpVPvq96kcFINq3yPZ4eJSYz5ux9SoUePLU0dh70
RYMdj5NJBFKkmh1fJ1M7qpkGKp0QcIa7TDXq/7B3HsuRY1mafpfZIw1abAG4Jp3KKTewYEQQGhfq
Qj1b7+bF5oNndk9GtHX21G4WvSmrsgrSnQ4H7jm/5KZF9METMn1l1pq+RUhy3IPrybgIeFI3pW9M
KXM6vpPqbnQJD97Yo869GVfZeD8XtWb4yNQiMyjnPGdSbAHdA/QsXsRXFJ9B6Oo542aaVc4+XmyS
+Ykf7qZjEclpCF2sQXzraWIoyE8enL/W+X/pRP8vT+dfTvT/x3P//8MTHUPmPx3pOzn/dpZff+Df
D3P7D1ZqcGg2JQsiZz1M/zrMbe2PVSLL8oaghm3qb4e5+wdgL3QlBe8qfdSE1/zHYa79wQ+AQkFa
cfbyj9z/9S8c5sSrclj/XziCwxxxksY8YbP486Qyf8NjLB7hdl4NSZDQTEd6EAJbjAS5MOsAux5q
qirOlo+Byq/npSZ8xq9cL0sDnBRscyO41tMIKNr4s5YbH13icpLobQRokVTKZc4X48e41J4ednF1
JDWlfhyLmEdzryAd8oXSTCejJqmO83+IHwlKALEl3ix/kLK3bjQzcrCBTK31MuVpG/l0MovRd4t6
tJAezmbhF4RL8YaXWH0aY5UEIT3K4reOhemcJmlqhN0YacTjIKyp0ejm3RsARTSGuE/Ws2FSnW/U
pMQPTR0Rcp9II/8Zd8maWSFgIPkL81ZuAIosX2m77hv1Ygw1M/16JOLbnWvulKpyTo0eWXFY6kof
h3VR2r2PLweRp6YLblGbBs93VKnydujjIveJqp9Nf4jL+SHBHWPubGIbiTNwFRmW5aDcIbzFmN45
/SrobLxqgAqTwNql9KwhrLCPROt1Ka1Dvag6vYE8hM9jnJiLH1uT865Z/Wq3ctBphlGXe8lBgYvD
1uQMmcVnP6IdjtMhtYKuoVR21wMQ49NzsOKT+fqUiyF6VFikmdk6Q7o+6RnaI8hwTJKq4zq3Ju8v
xuzlWBKpqrM8xy1yCd9WE/eg2iUCgsxpXFBSJcJmopiJngHZoo32i1LxPlcLVBLUpPh8auT6ggrk
Wj3sdRV1q9WnVEW6SjFcRsjRwdfMbt7WsWwif0po1tOldUwrtK/jmEYzOn+vvuVJaCFS7jlKgokw
vC9XMZD/gg4jY5WkaXZ82kWU++oI0cjJp5tN0GetPYfOMBg1meGKepdJc/5hdEL8HBZb/ZpowLmz
23lpdlh1jdrv1WgomR2KpNnkeeExDZhKzyVr5vQzQdfKOq8vpLoV1EV8DBB9Hw6WkjiYpcVgWtFF
BKZrc84v1ni7qJOSbtSu4vAZ3cyF+Vza9iMbCUj2iXEMdCwU6VajnsHcNEQaHDGzFV7ozJGzEOCc
6ETZNGVb+TZ4Yvs5K1FxhpEvJJmwTneQ6So8RDVcmpsZ8661c/ShQLcH87mE4OonLTPKaMOZW19M
oiFcwuqSPvEz3UaQOaW03lMUlpOgxzY6PLTeXGYHx1QJdberwtACFzHwJyGwmo1KPNV03xs0YZ8n
RZcSg84y3mlag5pcjWXxo1/7ujGzOckNSmBj8k11woKh2fWcAuov+BLqhWvB4CPqL7Wskp+5XkRv
aYeSWRFc+oAoO/u9KqTKtVPN+r1IMO75Is4GJVRHhkFfpYQz85vFS8tgjpLp4uqDlQVjrg/ngeRL
yigWTX7AoxnfxtycFUD6JEPvPlZMnchEvzmShSckxIH4gXqyUDLjRLp4ieb2B0S3RbKZkak8ZcQJ
PfAdM7BtdnquBu2SDNUGVH1VSMyeAupj2OmLG6lpBbHNF9dvsbfGW+kkZbyphF7LU2/WnnaUaj1O
58FMJ8fvR8TuAZ512R8hZ1Y4pGmbIigtjYgDqStFGSgFMoWLwIFiJD66ekav0MwyHnKRLMUUAvzL
EwI/kZ9Jgk2dDUGTahoOBK7Nt9mYxCZ4c6x+Khn+eZ+4vsjdFcUCq7KkqpaFlk3n6V1juSLbN0at
5jcCwTSco11b97JQ5v6B1EsVvqir0iiMZgSKj6amJPqxTWai98i5maJjK6lFjugJsjVJZjy+N2Ay
p6zoa/daQjo3HZLpZ6wytKzOC86doDKdUQ0okuT7nSRGJc+6S075CwhsX/zMi3xKfHZmd9zaXNc6
cBvXnXd5LGkI0XAavrpJ6d53fBexcer8fFhOuvaJ9lrBH6pkGbRgTXdIbqSjGmpu2V9INutQ65hN
5W2zpnOmrWKm9hR2VEyfLTUfj10VLW9pVka47hYvuyW/3tMQNw8oE4g4VRo66EX9Pe7j5bvV5e0d
ZSfZR40n4JQktvYacUN/1+oRfm3svdWyYM9OG65S8R/OOMpnw4oFKZzpgA3TqCJ0knJAdO7XdF5Q
MtBFbufruem+GsPkiZPdoqMI+gVT56bp227DCoZhFeBx+JAjs7cf2YKnDUFFxhJSwyI0gp9U/AVo
A7Ob1Enlk25X5rynlNB6EeNYjEE2yflZp4eWkKi8wOmBHN0cfGMcqwTjGcrGbV62BOIL1eUDbNqF
5U+jdD5neSPBdKsNOtglvavOGMiokS/YHU0jUHCuU7+ryRQL3+JqyN9HI3tOnbFzg9nxmrUwwEPW
njksF9hRovxm8VCu+zyP7Q3ULl4ITJz6B3tXnfoEazb08BZ5MWwzgvE/7Ngqv5zYi2jKQ17ebhWJ
cLQSYnrB22xJeoVV+xPTc38BBNM5Qc2poPpM7xBDzlPffXcEMY5DT64IbvL83muk4IGBbKIKW6vz
yg1m2+JhhiMR047T1qsoDWDReJFZhJWzi/sGXTg941+5KOcveiS9L82sVZ5OpXlOjcUWfpm33R3B
t+W+jmZx25VT/1a5eFlCgw7gS9phESECIFMbX5qafkhTrXb2LAMGXUOR294UvRFTY5BS8rpx1EqX
IZb3fh9FjiE32sIyjDFtJnSxTwz1hz1OyxxOdWKK/Ww5bDQGxW4HUmA93IU0OFxc9vtLJbLY2+pz
JpDmqlmkQr7WzFxT5l76Lqqw63vo2X2cpYoI2OzUde8b3jwVp/kmtluaiRCckyEMnrmc0WRoMuyk
7A70crimn9ZFdpZmXAznssxGLbSyMn7mRFHzQ+bl2ovjNDo+9amLtklnkzEwKXiowzlx9XhjOFTa
bbGh0OVYVa393BuV2u0WJqe31kmKiXjsJL8gfqvvM3tMY8J86JTwpzgvbnios/165vADxjX+wTQ7
fxYyEx+ogFninX69dJgNdN6lw6UOuOed1tfqmohx245wITtR8txNBVEhsWQc80dnVknYVPL8MlJr
mYcoDu13WKzlVMWp1WwtY/S8Y+30mu23Y9Rrhy6NasGZFGsvTTmI+9ibRbkXdTEB2mhJF6JMrE90
fIxJ2JqVNgQt3D9WhqhxDogtBiyTWqYdx2WhJQnXnE33Dx23gcSatJZid0AZfIdzDk3YLsOXMelr
rjHwbFxg3zaLCq69jeuJjE1CZAgMUCLiE6VgSESB6XWvSW8rAziXRIoFkICoo+s90DgjTZVsj0ia
XmjFxDEUVu3iPc7VMsc+nNB4MbMmeSVot14lA1XU+qLSk9dKmcefrpMVtBfkjE4EOFqS4EKhpKec
6MYH2XTADfE4OpeypvLJ54yPzxgvcG5paj0DIVYTTlX8mfy0WyfeGX1samwybrPKkMqbURGBsafM
Y9ECIcfqSHFVk4CikNSFzsl8zgaCb8OxnfkFgri3u8HQeQ9jFVH/NFBbrvujMRo5JvGEGI7r7vc/
C/HfsGrYtX9aiJ8kDyLQ7r/D29cf+feV2PgDfJr80lWkrrr4Lv5jJbbcP+DieVLwzSd98rr3/oVv
23+Qi4TLxl11ZCQk/Q3f1v6g8Yh/D3NCPY+OeeNf2IjJJ/99I4aPotqagLQ1jp915ld4Gx9faxOP
4PpLjRXNr/XF6beunokWXxxVKVtXK+o7W6iRCFAsjq+lXU0nK45GsmMQAUd7EzviC0n+HJ5d2lX4
MU1s94E2EcVTluX6X9cZe5Ox7GzxHZcWCohC2VZto6XMemP2kSlLA3RVONLYuTQdDT7MEyUu0WiV
pxnB+jdzkuyFpMSU0jcWJyFRSMe1FMLs6HqA31YMayVEgus7pWaeyF5VBDNVO1jJxNTuKqmM3LUU
6SB70Je+wQbHMgS2VDpOULit+cmQM/XhKBaScKRt5/UBH79U/EGdC2bwat3TzShdPL+PrbncQH4X
xHmIzGNHp7kNF3iRON/ZaJKXShnHZau2fTkFWjJ5D2Y8RV+mlPFzZI3dc2sI/hzPjY3XVsbJoz7p
pJo0vSw30tCZjYYrOAYdVt1llQtk1rXg9uQxlGQb6FMauYc6dqZvrZdlrwCM9keaVrUMhiyZIG9R
iDVoPLJUhsARgwjzFbvTVhTPW0YdoiSOHscV4xOsK7lPRk5xYeYBBFS7VF44fNaDVDfcc3MFDI3e
9d7SFUUs4Cfa0IuHclfXqpbuqxVxhEkFzQTVl8cWmSkjGuZFjYCZRk48mTW7uTVdGhWC9Apndl4M
tMnQ1D65V8CzUYbqW3SFQfUrJBpju6x5dIKUZlfQtLkCqM0VTM2uwOr6cGWlhcEwfXkFX+cVhwUB
FnvcwVMZGFegNhvGhsiYK4DrGnX6EwMZbTtXgHeeU5Qvix0r6J6uILB9BYSjohK2312B4gUYtvHV
K4DMfQSYHLWAlGF1BZmXfrGYfomUcDmONY5iYnyV9AiVNn2VrkmNcq1QQeBn7lKVD3GBTRZreuE9
zFeQm0EN0sZU2repwIJ41MxCJTCdJIInQmIFZiUTxZX+DN1jNZ8dNprsNOvL8MSYPbivlWkZU+ik
th3j3VPqad+0SvQk6TPExa+AnvjE/jlizccu6kf8o6XDBKQwkQWqnUI4JYjEzkPUsNDjuIt73+wK
J9lVLMzZzaiTt6EJwgBCliwYKEbAEv+UpIJu49W4Ju8jFZFAWFt6z2SrdoPCEMuAQQOuSMw8SLss
q7ZENYMsVHOmySP+UDBzVREAR3lZmaQraRaNAEMeDzedwEwL7GBZTUCzraw203XlXLAHg2vM1vAw
o916yjw0B5uEv6Y/jG3RXbrrAktdKmz+SJtHyNSlfCvWXddLVdZewTSs8GGyDa8pLh/jnyvyFI9n
sAIW52ndoevrOq02gtVaBXtQmBTWlZtwE9bvWm/q9xaija5FwhXfo+uq3ljW/K1Y93fC8+OfjWaK
LzJPJOE8mbWYgX5d+wWVwuquucIB3YoMWEVNRKxrRPkPzAgVn94VRdAzAIUpxhN8bq5Ag7iCDs6K
P1hXKIKWHReZZFcU2SFmun1oPDtfdl5Gv3BgWCmABg0qgBuix/ISKALMo56WItqUpnHKSSXHSjQ4
ONinK1TSLWlB3sUVQplXNMW7AiuUO5dn6wq3FFfoZb7CMF7sOr2fOJS4bBozd45jLsmeSxIxKBse
bgE6IUAdbcV3GD34t67Z0iY2XyGgGTAov8JChAmp++lPsMiNAI7kiiHlK5okBcqa1e8/IQtZ8aZo
8CRNmZkFDCWukBRhH8BT3hWqovpybnbk7c4EC4msedWvsJZdLT+qFeoykH/WQXdFwOYrGqZOHcgY
tAQomRyQEvneFT0DmaM6uUg77csaLQkIccXaIi7XAznw1kdaRDNLqHEsHKrKvSYHpk2yct6OM450
vxvm4WJeQT0Kzswn/Qr1qVfYr1eF/EyljXs2X3HB9AoRRle40EsJ5fIV1+LeXK6Q4kzTwEEfIg3o
FKLjZbjCj8YViqxXVJLZFoBybEs2XAXdCWEpK4RpGlH5Rvd0pxy6FefMtblPdkpyhT+vUGh/hUU1
2KYLXnf1dbCJACK5hTEA6tVO3AcTcReldXP9GFeliscWPAa6brAtzjhR1oSqeKhm/meY/E96iav0
5L8WTFz+97+xR86/DJPXH/lzmDTNP9BLr4nl6CXQN+hIav6kV3TrD9tZy2dg0SD+HRvi5a9R0kQQ
gXSBCjJchaBhK+fxl1TCsPh9FkIKDE+YezAs/Cuz5K9CCSgftDW2sb46Ohtecp00/y4w9fjG13Au
QV5n7zIZb4bCO6Gy8ctp/Pa3EfsvlcbfVRkkS/4ytv75YuSOr38PoSQrL/TLi+Wy0/uqIfqgF7Se
PJVZrdWgV1rKwteLpvJ1ghC024T0iK+WzAV3VybGOGy0Trp7tSvBy5PStkzf5SSvHxS3kSxUUL7d
vQ4YWO2rVPTJ1lrySjk0XWlPJ72J+mZvO6Nza3CYirs8waNtdWkfn6skS+dwRNrdnBJrjpvtYjJO
hEMJphfqjAjdFuFxydadtcsmb2hIDSfygPghi3HONyPLyHcUxrGMM5lq28HIK+Mo67IhC6hqyhIR
tRkVQa0Pd3Ms+U0Q9UN2Ve6+e/RoNb6Af1Kgr+H4/XZI+Cgy2Rn3mYjdLKjzEQ24zV5Ldh+/IBj1
Yoi3+MBUDV9ppg5+76qJcjsCVB8INhUybHtYByhu1cw5u22hlTcDSRIEBwJLk7eVLYAHByY9PFwl
sL/nj3UqkTl3mtfuyDJIe9xPijoBHHERfZceN8e3Ohm/jMSTVwey98zXDO4FxDRWPuF4NpqmPNSD
ZSNd5512ZT8HeUcAB/QHxHu3NH5hKthvx/U3MR6HtcIrUr6zS0e5QVOmBYVGG5FEzu3bvXX2aucx
ppko1KL+xVOIW+knBCMAuG+JdC72nD3igbg1AXx9S+coVjz0kDIfDlSjhcS8EOviqIdmdglbLy0C
IWM2mG7xSLnnpf0sbY54+I7ejC5kmHSEOWoOSNTvBIRFoFhpkDnK3TCNDKXLGKbkaRfwIGGejw+k
pJ0WtUxB5pVthy4H5UwVEs4RQcbTrMSx64+4K321+6mNerYZ1WGm97PbAxvqdHhaj2al5yAi8bek
04+zE9/WEIZh3tlD2CxRudOqbms21j3cSAjyWYeZppwHTW5xwz+CD5xRudD7runHFe0gx4IXczr2
q6y9tc1sb6hUC5FNtnPGeb/M1R2RlfuyFvaNsId7S09+kjoVxEnbXlo5PBlS3VANcMalnPhojJ6N
fjipZrRXzGzZSI8ps1uohjIydNeFiqDWSUPqMGCr7GV9T2lAOkUa6P3sk6r3XGKLKBAZEfFGZE2F
yCKglMpehZNV0HJ7hDTevJotsaKKJ+8GdxaB0yvkUKlq6CWoVxTvh4bf0Y+96eykTbZLrO5nN+kM
xvSKEtRGpoOuhwRobqNFm/w6725rrbzYuUh8q/FOBK/dVEt6L/R4Rl/iBMOinqcIVpHYvZEXys0t
up0qAACbtpEh2NN07UWvvSLEkTX53tLtXAI14BreeKM3usuf4vXqd0/JN6TVifslTb6WWD7JUZl9
zRt2bWOfIH/e7LU7xkgJwqwUwGmr+0xaD9/AHMktGclmMItICefWuFU8/bSiduGC3jcokaNuEvbz
WziTBTYjuzcQouxAsO4XpdP9Mml+yDFXfNiuzCfgZC/pWfGNxPmpGfa2FK44UfvzWGv9BFtujxtI
tQWCBmBAtq0bMJXemLHRBqi6loB4ny/MxxW/yftc8jkYeoW/NbrNJ5CqyBuiTVRZ6E7qnyL1ND/W
0UR7BJVYptzAULFmlymKH0rQC5hspMj63UBxDpLh9ESCZb1LFXtrMNaCpFPgOpbDdskIZExKsvqM
QxzlJ5Lr0WF5/Ybw4YculzCPDbcqEW4PGfHSIMrEkw9W0Qe5Yb3ELlFNugOH2o8YEtXFRIU22U+R
cO51BLn3eDecDSyuDoLgXEyt9fYJcTyOMr10zTgRgdLss6TduGNzmBdezYDswNhCYYlCYM1jzjEN
c9ndSnfxdoS1wEJPZYEwsPoi3PRF2A6bysyipSb0HiZGAKxhBEaUKCFPje9LoYV15cImeVONKUr2
m7jRt/ibphu1a6zANIfsUA3KcXJn3inq1C6Im1x9Scoo2UtHbqO43phGlwZmFj0UTny2y/Y7uZDb
SAwFaEhibVCLb8rOSn0H9g5dW3pB9ANhOjrQsj2xbRa1CnoXn7vG3ZBK7mzsku5ADonqzJdebDSV
OInbiRygQBs75U412A8BGxHiFFnjG3XDtR3ybWF3R8dTpk2LGBfyYziJpjg2tdFhZ3K+jJG9xNdQ
/YRTrBeblMxfl4+lObiVcmwyiAjL7VljzSjfS9auvV6lbNPtOy6/W2yIl554Sx8d4a7FdTEGy+K8
Vl5j/OyyUjlXJJD7y1jcOoW4rRKiiYRBdyh2s63bNZ9enVz0UZg/6QdQ4QSbO8eW80PezMWOONEt
h9/n4oj3vuYR7UGBU/al7iMdYN6K6n0i6afJqpra9pHyBJv24MiJPucp3hNU8zUILi4cnrvPzKS+
H+AHTlDBxibXXNo7tKq8xMC1OwmBFMiiMPiguEiVOj3TakfEKTopehgmH9LnUbdmg7gu7XYRxVdZ
Ld3WkyAlpOyd05ybqjRB9a20Yn2GNiNghAIE0co76XVgwTCMVRiX1WvFrBbAALjnNiMguPXkS7QS
S3buoHpJLMWvKHE8Om19kjHR3iqDa+CV6Snju4EcQyXm0YF86isqwVTrzZ1rb0Os80dclw8Kz6kI
qzSeM6+91UtLJ5EyN29UIyd0aaLdmpZpJSw5XpYkP7oifbBEe+s61ZPlAn9rc4woTnfGjQXx/wgN
EiFmVIsgXtTiybWXd2uSOuS5uYsEDBeZQFTRxwoxtEPJOtzV2cnUldu6q73QtdX3mDsClEGVN7aX
zTzWbWfjjaXyYzSK73KaxFmb0kcrJRw7chh5PBcvFq7RLcLfdGfWQgnEYr8D4NRbQmCcbZ+Qpa6V
XPZGmY07o+13HX3aPiDhuBmIcsxhjdwyOZi6vKP289toTrd8w01UfiWxuFGxlUWMAcLyzqS3cp/M
rgjynlOizDVGZgd6PI/D2FxOWu5VEA7DD6EWG/T0J2zcFKx4+Tc7N+6W1rvL+vRSD2aoqcVtm+Ds
iuvie+41vhLFBWSIreIoUPf0Md7buoFSsdzNuvkGJMCfy4jBIMdjEIaZsnX1G9meYk2UfOGvFZgK
p89h1J9Vp2/hj8ZT2WoX8MXHUlfboylJmnYpBQ5lG6d34L18Fb12WJWA73WmTCBzkX4WvJnpkCH4
hFCp50KyrUPZPaRuBkKauNgjgwEH/c90xBN4SJJm0ImUKsrHWNXzCWsYqqIgzYm7DduFhOY6LVWb
LK+oQhOR0U+0R16uVt9y0mBfoawEaY+zbXBUmrFn3HbSJNcaulALsrbjl5hOVXV3amug+frn3eRX
r8G6mXjYTFRebVWm879/3UziSufjKxI1EEQx81QYdBGSPjnfIDtDpjSn89QGmRV1/00Cwbr8/U3b
tr4w4UaeCdmAms7VjN/sUXULXOgYtgxMDQKKBQhy3x+zHp9DQYKb4SuN56BMIiAeS6ldct0rhkeV
z9mDnVOd/Il8mGGnNIXxlkd6QvTwqlVzSmReS04mVAjrCnufZ4t1SlSO69LIASyUuTJ0tJqWepHo
yGpyp4fp/l/9VNlsbST9hBig6rd+V+FXTuIUA5GkfdkWLwRmFC/E9u6VUucUVmaF2NQGQ/Hmn1/1
N+PO9WJiMsB9YOnUHYHi/3oxc2WBi1bRadgZqDYyutp4NsD3um1LnFqEAmqYM19Y+HVQ3k5sGRMq
CWt9vhSUYBGA/998u34VMP757SIzkwAUD/EH+V2/viFiq6xBWdMsJN/mUwkIRYB1p9zCAaf3CtDy
bSOcCGfxCL71zx/Gf9rvr6ADgYoQ3C7azt+YIi1RXOkZdb9G08afZM3VPC6qpY0DMpW56q2z2G74
z6/5+3ca9gt6jCwWSpZIBXJ+e00YihacEfWdLJZj6exRjGykePtvXuT3W9ayjWsxz1qkBaVh/Xbn
WKOxdKUjylB78rZFuBzuSjvcdf7nx3CstuLN9LUHDg3MBqoeBO6eh/72n98CMtNfPVkQeYAc9Ciu
BmWeweiufr2yeVamJFOKiLY7LJS5uCQR4xeJkAMKdhE9TcnYhoViHackv6tXMWTPo7d0026PcHrx
GfPWczmpoJF4zAnH645EdX7ZijxEK8kTlPh/ebAb+YOOgCukdTtjZk1e+5q4DLcx651pFyF5z8HS
2dsO0IBigSdRWEfohfs6G0ObzFLM6mdg5T0ZBWR2Ku1BNAQS1hQqRVU5+/3gcl6vOomMEfEGua2+
WbBfM7GP99KI3lo12nhW+YQF6vtilCd3cEkAENG5sMfX1pqOVsGnbM3DK1KBd72b3tWhfo0M/Uh4
yknh6RpmJLM7NfvlpDWHYVX0T4p3iUc9LGOuUaRu89TeCXM6qFpz5w2mc+pc93umKwTlt7h0YlCp
ZY2AH4rsSUvKM6aJLW0Pu85xj2gDQ3sakTyoH2PUPKEa+EYV4s1IT808Go/UPwRgxi03efdeagyH
RvvKp3IRA8A9HPAWbcgum9MjvcdvTGi3nRKfE0wuhO5tKyVGLlvLV8wGPElpTWJB28KG7Yi7/Z5z
vuoa9JlZDz+FKS48pz0/75fdmI7HiI7SgLuT/ObouYI8RDLQo3/sgjx1HhNDf7PyJBhl+bJ44ihL
BMM2AZx+PXVbB74nIXAui8j2avVwqL33arIO8cJjJGvOKGNexzhdZ+N9PozbNBq+laM3+MRNPhrp
+FRkkd+UBhpO7UOxEex0HvMrFxaZ5R3NVhfCWY8UzRRhP3TBYmII4pMUgu7mil0mq97tVJmCOAOC
sBnTAkdNnhgon8kuaEIQuSaA+OrJMlW1B6kAL4z9HTKYSyzncds0E9EBUVt8r4ThbFtVu4kysVv0
inIFuRHqWPFyaokdKL0hZOw4ecuA/YdrTFwWAaCAFkvi7pR2Fn6V90RYLzezlRqBNLoHdFT9uSIm
G4AhOxPbf2IhvlOajq/8XLpbJTGPmV2fWE+P3sJ9Jmcn29YeWiJtWJydbAtjo8R6uk/KfL7LRX0z
ZPkOnopoBfz1qEJHolKHZOvINYnPWLCft8qzCTpGcotUHkBpvjLKW9e9+bUv+g/KWRzY6XkJ1LLs
D5K7bZOK9L33+gsEQUmQw6rc47NQnWXH8wBT2iyg1nloVKW4UVA09VF+x+dK+LugnoREO0R9MCr6
LHB7CnjitGXuU/VZBRJsN2aR3jpdtC/Eor8QN5fxG+XFQ6bC/x2FpTWIV7fmMGyA2W7akQZiwZjo
W1hEVjmySwdhL0/d1HxFunUk0QQZsCKSTaNBjjuteesl3uPYyVelGx9JRQpW7TkydSMLHAOsrOZu
91HFv5n0myCsTPaLW41gElagl95tnc0bzXAvqC02BTL/0BFUHEa8e3uw7lR7OFtT/N7lVIVqza7V
p71WWrs6YpLuLOrnwRoXMZ9Tqd1hvNrqfFNakX4TdX8sWmWjo0cfwChQ6W9rLO7VnN9RAfNZVtom
Eeoejux+shG/usupm2MKTopiq3pi17jau1y+aYn2Kpc6O3pZb7Y7k8zs5LVraTzpR6fzndUIhjEs
7NAibDDooSWqiUv16ZTeSMfbaaX9E7ufR1qxV6tbKmEddMWYhiOrMrqNLWsEuxUdJlFLVIxNQ8RT
4RDoJImSAxLmQ/d4NsaryAoy/aHp0/qsKum0I+AjBxbOX0x2Q778c/4CnzX6dTdNQUWQ80Xz8uYe
EPkHERTEGyqEUXko2EblS5G2BSg4TFZoG2k/HpY8ijZj2987tXAReRhIxxdAkmPSS5DOqACIm1z1
VuRsCi4kkUgtcnXjwfWtZFlu61R9tvRBe1TVrKMwIHWeZapgOujMLigKtAlVphVeoPNHnlxYdZqc
nP4zplbuSEDyfKtEKkrvIiaEnHhUPYzd/m4ET9k1RXewvfRU0XOHfT2C8XURVC4R29U82rfpMDQb
hCc37uje9yOteBHrUejYIBBJxPkey+xYxRBuzAI0poyMtknevmCLeyM8t1gNgblvOZ0etHajHA23
OXfT+DAP/Y05V4r0HacX3ylL+2EQnrqjpBExaqOABpcNTQa+lkb9u0fIVzA5CP0+qQ530X72gKAD
KgJ/Fs27Otb1cUjNRfMTl/X8sdSWFKijLNI7sCrzpwbrsO1WzQQiMVODcrTJHQMKT5rlRCFVhgdk
mbFoEZdZvOhpdNeyNCjUOvYJGlck2GXYFa5F5UUVTWkQYwn9SBPzu4xVq9x7zqidEcXJ7eQmVUj/
XbSNFQCLMCMIodumMKedn+d1cgt+QqMJ/4nq2XggQaDdiogmE/SAtUCp203pRgwLIGrh6uJuXjr5
FpNtiT9Si6OwcZUuzMicAjQX7mcnS2eTD0gUprqMDnGa/R/izmy3cSTr1k/EBqfgcCuKGi1bHtOZ
N4TtzOQUnIJTkE//f8rq/tHVOMA5fXWARqMqK21JFBmxY++1vnUnEooZx9T3AdNL4zgJZ+qw6ejw
aaK+eBmMVJ3IRl/HKASC9ViOCzcysdykumTboEVdy804bFqld26fXfEY+vvAaN6IC7vowAFWvtrJ
1jbrPC7oUka3CIcgM8qoyY35WybUk0VGR5TNLID5NGOA7SoM+pMfvhtIT2lw5Yn7u6bT+rKCHV/i
xUH6oIuHyk4QI/mx23ZmrAqP39gFb4zTrY3B7Rj5Cvp1pzSaQ7v2acEOjXymFJEbv1uDY0Y+yFOI
J+DVXMZleSEjEP9NMKVH4Zv6gsfY/VaPWRdxEE12duWmkMJDJjQoHrbCUXMU2Im+FtYMa3YN54NL
XNBwAADh7Dk+EMzClsSCbrnEUTg8z4cpbLs4wSKC7mC6I+9qfmcu5m31Oj4zS1zPakBuiwaMcXlS
hsEL6/6D8ufuFAizRWdAgRepspvdHSV2sQ8a+n2OeS5F+8Gl+a4RNhajvWP2dVRruy9WvbdQV+Gv
mYtdh2r15l5W/gFDVvBrEll9l6TrrvCh5d1y2fVRjSrZp9yXt91zWrFN25M8a5tFtMZJuYGkrc7M
iLpN1pM5kRdontx5gtoRiMek9HquvMSlCKH92vjLPkjy/rEWKp5XAsb8KYwBILVHZiMm5kvZnFGX
X3hClgidr4qNbobRpcoPdv/qMJpzvGRdsCOx+uMPu2IIpdii7732mHizwLqNBnBTzOOv1BNPHsFV
HF3Uya7/UtREdL2vZRB+dUW4wroZNwu9me0ECGPDOGZhxmQdgOpvlUPr1yi5AY10vpi1kptiDk+F
QTPZyIYLnoBrWhrM7fvy4E5hF+lJ78nrmWKdMtJjqMFumKtDSmb4xhjX9TWwklc3xf/A2G5EFTW/
yKTuYkc07Lu1rC3mD9QQ5E4E6J9G+8dMEYZgm4rSmYv1AGOFASHJY3PcdoAbMdGJ/DrOzFz7FbWR
wDK0KUVwVTJxLgjoMI1NwnynXTmckl5CV698hDShJGGF+nXDfJIjdCfrkYGA7iJ/VcI/chVq/A83
0Tlez1kjHZPjan4plWXwRRgk/cyLXu4N2hUPQ+08Sunq+xKT7bM5G+Wm08EVKHpFyo9b//Dm/oIg
bCJ2LNvPjrE+djWVairK1y4s3gaRk3iUFCM9U/fBT0wV1RYu7dJZTqmi/5vO6kfgDX1cmUOYs8H5
/UMzLtPvuuxa+HT6e1FM/qkIUPX15vRel+C1gP/ld1XKc5SYHUkp9AN2nVpa8LOUrDOGpW1v56To
kJ28w4SOXn9Kr0sSMtYw/PvGbOTPvq30o22X/pb0r9j5021ImuMqun3JmkeVzRi6GnZ1Ybyttf/Y
TIrL3e7SEGl3umBxrDEfoEdvn/IeAzHO2N7UA26xJBv22hiDzxuwgi5mElLN3YoSMryOmZyKfCvY
9fJIem76jARbPi+umN+8aajbfUoffrxOXtMgpR5qY6sH5EVrTTmPucIE4MNmju0kJb0jZ7O05+Te
mot4nMI99XV7WJ38kTnmJmv6B2/tHgDwxWSxP40us2raOnuzcUYc9oxUVB/+VmXQghqrh2/ujIZ7
1j6klMw8K50Yu8XKCTRDnxWNS4qTsKgT/GT477LVjltYf/t0MPKDx7yIpeVjspDwlaZ9aWz3bI3N
ic7SF6MMN2ZBJCfOd+PAY7+eaU7ism+njTF3mHS0uqKIPI89d0AzFc9IBO8cxp5VgNUCTzriI1FH
dss8Db3fPTw+ddVueA59VT65Esm/XVM7JL48Tt18Je+s39yOXh2jCLwQpR6jqjW/5QtAH5U6Rz2Z
pFAktbVVtv3RSftVQF18YvJOQeUO83ffWuyNnysiEghR5VuuviWVLRhpDt8bIwvItJBAKPMVoU/Y
PIYpkIgOdGY8Y3faDEud7Hh8jhg/GsIK03bnFLQEvCTrGMZqc0uf0brHMqIj/PXvZkO5CE6cUZEo
7pwF+RehjgdrHi9sfDY2P4zrXp14Z9ubMDMwFN+Euf2Y9uFTYnDZO/+3si0wg0X46GsvjfNOUAs1
I+ZNgyM6oQthvdh7GQxlDNMgWurhmq23LLamOubUNpss5EBUOOl6km2+xMWUFieeXVyBagh/Oblx
rajEx1WoSFj1B7Cic1cV6lo29AYm/21gC+ZI4RwVI+kj6PATnCrjZJFixsOr3rrFxvnI7ObJDYpr
yZzpgnE1oIk830wh491kjGKfloqxPG1UOxrDFT/srOh3Z+1p8dgg3aVd2ZWXHs1uLQ/paC+HZEqf
mW4YG3egD08RsksggZFAWxiPuRJQRabqnWBTApYKlMyL4fB562SrMiaZ7UxqlDk9D51CW5FCE5R9
8IJikSl5uabofKs8biUpfwVphnzD/ZvuyXoZAwJBQmxKm6Zf6oMSk4iyOjnYTf7prrX+2cwuEdS1
CE+6XD9NtIKnsFkimRXfu86lDeS33yFPXFeTnJ8BROTRJ6IgLmfcHFXZvqC6+ZXk5DOurLFxXTkf
Ii/rqA0GK9LMyPts9uOgQNGg+y5CYH7K+s7e2Dq9yrwuooBwGjEYxs5zvXt/Icrz1nmw3ek50COB
OB4+Pq864A884LSxN5nwzoRPLJFIunIP1jam8fxQTAmmo64NH2jU/jCXVW1WN3hdRus380Yi15rm
CKXxmlmTe7BLlL/0Afecf404H1XHNMzDAAoWZI877ErGJlMX7FuHsMrYp3IGoY7ZfbY9XfNhYGBO
qX/fu+6VTnVHCkz50HctvEaX6y8M8YmEj5cgcfK4emsadW37VE7YTW/626013vxU056w+JGYNF2c
stmqf0pZ2/uBH5m84n20eTjT2b9reFQvstXPZUavvQs4tY99e0+kCO9kzfU2s9vXrjNfl9C/pvhY
SNJzeCMkbSbCANvl2i+WyB/GlgfaMOUjY+8fYqAWCkVxbh29RLPTIbMY87OlB9x6XikVDwwKRaGt
B9GWP1OXJycX6F9LjMNZTYlIXBLio9yhyTwhx1zU7ZgTCASe8+RSnycxNryaPydx1eXPNkgm7/ql
fc06+UxkTB11hfHSTxLdenbgKhKnKfiHRV51W79T/B7DjhMuZw/aiYooogU9B/dIqLfdjUxNG40Z
x4DYtGufp1m9yoU2j9F3jxhVKVNbdS669OKY8wFbkTokEogg/Mdrkljn0A4uQdg/1QWMVdWLNxeN
UaSMDBahWX2rTUGnVT4Ua/bqu4yv2nzaAes86kR+uIF+LQpzD8kCXbODzlLJ4s10PW8zT+Yu48Lc
MS0gX7StwLiya2/SobjDuoCogzYj37hbHHF7fJEmXkTZUOycob7mo8/rTu+CArVHiM/OVoAIKJvI
7rwmMmyXHhodJS32jM0fvBQNxNijpcFESNHzMSmcbwZ+/r5oyYsEmcO/0pwlOvwZH/Bbl62/eLhd
oKOy2DKFIgoywdRNchUdsuARf+Gzz50bYr/C+WVNu2AaDtZYPHhkAaFgQuMqtME5kJkC9RfzfA72
u0zlVw6GOScivAWI+6+LW3W0mGSzY2IaV4NXvoe3RKDOkc12ZgnKNFP4QBlO7HjwCBYDfA4igg+Z
9neI9yaSAfNda6OHqGpsYrWerp0HNUT24p4WwtMciPcuRMsn3ZsXM90OdbhFL7uTmv5ek/ODBbY0
vmOH0tkLD40sKR5dpXBBqy+ZhWLPCWtlVdRG5BK/N3CCtRN7m9ViOM0sxVvbwedJ2+YacPTeOGhf
maImD4uQd4s53THyuqQd7SkHyy9SKR08+WJ5nfWsYkeO3ysMf8zJnL3pJSc0fajIyU28eTkPRUKk
glkF2X22TiHiPO8jGC2ohT0vWyVtEgfj/GgJgRPOR4YlZEfklGxOZTi/mU360vQcWqGo3Hmmk29z
s3wBCpFwQ9QHKAxqi0lTRExfaYvOl9Ts7ts5uG8T52w2hgMDJpeI8qYvaKvUXaN8zmpzL13mgASu
UTB103F211NX9tRQUHc2ZHi7G8Kn6u3amG+Dy66OW5GK3SYLa146WuW23E5z7m+MoDS2acuJApmh
wyk43dxi4sywB0OD1gQVyKO9Nhq2fDtcULs/L92MnNhNgwOhXqyxOc4hc7VRGwf6zTDqqCj1B7po
FGJ9oh/Mju6Z2+DpcB28heiRyVIxn8iqoKdV2rlxWnTyc8IvjDt4rT51ZRkXf2hlNJphbM3JGV2e
Qxe0Xsj4XellhyOURrjKEwfzSPdmeAb06OzrFv/BrPKHviC6qiUOOOLjGvHijy99Qj9BytFATNha
OwOYAUPe9iHhlt1gpfa2S+9P1J0B+r4ew/4bctn+xUua/rpIM7nOhtXErapHfZd46Cgsqxwdiq1x
Btnkl9k5NdkxWT73A11RDucTCWw5CxC1XNN9Cm90I5AlwZ2TheFONQ5Jkkqs1daflLpbVPaUa7zq
XeV+yCJYDtMaJAfqPs765nutky/QYd6xE+J17VCdIsuCTx/In2WVktSm6DqV3vx9LZF/rJl3LbW5
bC17fEPb8C0PEbgXVBGImm7PTUtCGXOzn1XaWrE1dg8kD+YEMTMbclo33VuG9rdDr+kHLvYPmVoG
jywf3xuGw5zpJ0W08RFkrB17jv0Li2wRTbbFMTuTZ2NaWcQDtFcmcpGNb3XfIABQ+flNbKbBecHd
fGqN9NXlIL9DhBh35VoDOFHYVyzK9tHWxR6aFjoXmmN9ggoZ+zBHCeNSr5LAZG/iJIoLfSNDAhwz
vqnSZ4V0ijweaeug2aOoU54ZbEeTjLTaF59jlty77pyCH8r9LcIpcT9ApLqYAgdYoRa16UXGNbNO
BOtm9wa9sK2TKtrczoLjdClrvHC+UGwQjkFyWZ2C27La7qGb61evETOrr5QGCK1JynKnblxCz0lJ
IfO8nCGPNVh2tRcTUcyx6m8RhZa6TZNw6iM5XF3hnXrhE3BudUi/bm3szOo5tpbtobPb+3rF0iLw
y8crlvYN3X4HMhpY5paxFavOcSJ3F/93fe8ArduFOIRAYuWi2jkthZBFW2WyON/6nAq3I4nkdjWf
mEF+mwzvsyLJb8O3Q1xzE77iz+e2Cp8NWugyfaUJ8UBGsbxfUNtuxyXsDiz0pL6H7kEjf0OYZVDL
4uC+fZgyU8BBqAULK6EDZdiY6bvjELa0NKrvIgn39MPpOQl5qTFO4tbwxcY3hmO1IlULE43qe96r
JnxRDoeVcrW/G/P0Fs71ZYK+G3uclehaLATTLlwvUuaW9FuSTe/TvHKWo/9O/KC5s9bw1Xf655n7
1m8Ji6T/Tgs3jHXN05lRU6b9jyojO2F1azdOZr/eDggJCxdvTpc0byhW4mGqj0uRXMbJ/CI7/klp
6651Eps+Q4/EdxnSSDrTfY3IKPTX7ew68dgCjxNN+USqiorLAakl7/g38tl7s8j6vUymx3KebVhk
JWLPCkBP4cq4Cx2IWME5USjUREGJVpbTh1OtrEaTtXV0fUw6h6mbniPRTlcn+1E5OIlp0JyMOoxh
0Gx5Z98YOr8k/a954dTLwSkzqshVX2kxsHWF9hIZeXZofPd9brKnxu+YvKXOlj36nNJB7e3+xKny
MGr1Axhh3PRr3K7gAPuByWvwNHZFhh99wAFkIvHMHogYv901R84te9HmP/y1h2mEoOQotX8YhIVU
Ux8zyz1Wfpbtw8x/XjXip95uzkOy1Dvi4inemxVtRl78wl39u4WRYHTrNRHuA0X5tzKX55urh162
85aaMGWkD/s7Sl1K9xXnzMYvrfkO5AxSXkHF59rzK46eR4owKDWYQTlxnMNKbolYyNBGN423g7Qb
cGFo/UaluT7Ybj5erGGhx1ZN0/fO9jgVjGP3JPCoP7NGMaIu57yEG2mdylYxnsfrvskdSHkQ/Oj1
a+gXWL0JqCZp1fvdSzt9DQHk7coVK7jCWxfVo1nNx8Sso1U0Tmwv9auNbQjhrIVWjpmvGhFHzKbf
bp2qAJwEAwswc1bvJ681t7cjfB4QMwlH4StJ5+65qemSbsbMSyJHipmuk+WP8bSKGPMAH7doHbK3
1+OgJrIihfCBuyCR0ZGf0pWRczvtHdf8QbcUZy0VfMDe+gC8niWiNa09hd0XTsLwIXBaIpMZ6ZhJ
fj9kt1BOAxYFfeQCUtUYQ3Iyn/KUxHln8e5AqFyRQsQLo5/BxUbotKp9zjuvQGRe8eS588YsEUM7
rfHTbvNgC9iPaX2PVk2LtrknVNWjHgn3CKX3oECm2LfXDF2t+FKcmO6n1H2Bd/CY+FRyav2ikyli
q+mMeHUzn0+c0v27nYEcP/2JOVeBwvfT45LZD16RvvmLe5Rh+wxP5DTjuC1Fc1smzeqjrvCLsU6v
ue0wRGXEAuGgPFWqfecovuy07ukE0JfdO2AmP4uVdRwDW7cjLCqgY9kZOVo6j6BShNQ0+4L+0ZUL
L58O9Xkus4OEjwuBJrvD/QBWAFE0Qc4dI32vPGQDFpOG02A0FsG7YRivq9c+mAuIErzFfCCyqmfl
CSI7tMWF8mN/ZQLrFmG/aedSbYXNEWMNH6kQtoxWYBplznMlQyTToPVSo/6W1v1XV1bUaw2zQfjJ
q7tJUoyTRCwfpTtcIQDasS99rAxwmaBzFhGdd+h+xR/wJrNOCtFz0WLzcNKFEICgYjt31Wk1Zqyc
9Q5co44Hm5kvNsx113fjcQmcimj7+VQshD6phg55kRj3aipOhut8q2qUor0Rmru8T6+rM04XYym+
q3x4bWZ/OQ49TIs2KNIoG8WyacXw5Jf1LpRZE0lyEaKxLnlKTHen2tKPBe0Shn4u2ykWOoS33dm0
xneU5txm/JoGgpBvbPHEK7ApFcSHpPDPGJZ37QhMEt1q8mwF/ngz2ryjphkjiu5rIa3dXHoJsh5X
/zRH49vSj7zjEYqkxZyFpFnH53CYZ3uuhio2QVC8a9f8lSlneHZJ8Iv8umdBLkkAvzmWN4umuMeh
G5ltdRYFpyoHS2EEge6aZ6nzZOMGwFzbA9yEV2FFCvF+lGULJFNhvMIBuhPrrQIhqN5pgre+UsBj
FOdVkKiM0Tt2xY4WBkOnBcpJmB9lk9movbqTZ6zecYGXsdVm9cKx97GsvGqbh9ImdpaBnV8Lw4oQ
F91CR8dacrrvs0TR+YVAGnmG5fIXR9cGP8dnSs9892u4y1sfSXOCfLP+DnAAaR2e7WU5T2DdaKwG
0IHPMrs1usyxHLcOYneMQWWl7AdbmqK8LF7Di9SrxjVjgPOJ2m408xdt05uMdYkL5cSgP/RjgmnJ
3p3M0OFxcRiPlzihsi1F0PLh2/7SxENjtV5seRyYYjFPBffB4sEZC9KmfJhKo/o1jVQ0RteyaHcD
v/QuF/7Sx76gpMNsU/Io9iHFBSeoovjl5bqo32rN843tAlnRdrDycfxVyf7GiUUMdgAEvKpvik6r
ZBb4Rl+U656Ow+3/0wHNZQ3iYKH1LKiW6s4ynIMG8tREtP1+uiADGOAU1ONNz+Q3mZqqutNZMKkT
MyEURla6hN9TVfO+tDet/FJk7p+dNRTL12xPU/Cl0Z28ZTMAL2I4gbkDojO9A+CjuX6aZqtxt/Za
lRfHmogktQrZ7DUui+VijqF0twFFer335tTpYsTA2EAQYqHWCDgllRFpBKX5LKxp2NuJD2J9GrOA
PIR81Fz31ZwTInjhRF3BYYThuVzNYPxOrZc3UY+0s4kSIkuCzRwGs/Fe9HkLQAobu+JBHTyTPkNG
/83o18ahZmYcvM0R18cukrESsUabUJMpZ92ni0TNn/Sz9QKtMITDxhO07idZk9y8mfoxvwAFNDKS
5eYe2RAOwOon7ZhM7zPaMgiMCg+gC/CKsYWnEsCRTE5M1Uuc42RZqAeBd6p67uG2UVIxKtaPTcVQ
+tSTQlZvZUe+wCmFIGFfZh+LHG0RZh1JWyC7hjxkQCRacArH2pqnLxpY5Cc0ftCal2zyqeVNsyxo
WZulbT5Z3iLeh1TNS+yAcLIQ/zH7fbSVIWt0dMW8CyAWMQvNegslRWfZ2/EmGz2ZY58B7U0ITeZg
N7bNLQJ0sn0sHpww7AcLMfv05MFHcw99mvPNMCnmYRzboPHvfA5xR3B7LH5cSizHhm6XaWsgfgsY
b8nCeCBYfDXuStv3+F3KX86NWa/2URhe49+vnmT7YEFHFx1azTQfyrVHOWpOPX1VPMoaf0cDFAx/
sZM9u+VKB8Ysvfa1VmkmmJbJtbl0ZhucC6Q9P42lHdkxQYodmCnMd4j1L4XN7HHD/ofgZDKm4bFq
qz4DwV1jW+7FMryuRuNSJJRo2ejyGWj5037FhUHb+jS1Few8K0mLXdXXkgnobWIZ3PDROL/hVukM
ksEWaURNGSTSAlSJ9qzqE7GI9ZkXbCkbEiNQiLHwIYp3iU5w31oxmWrH+Qx4o10WOXkJyyQVKn2u
zrViKbt1INvfTt2v9b7OkXhHs6lRqRVoeZ0jpAH7G3gwvoh89bF3ZLNGo5PecmaPCEo5thd2JRH1
FcMkDm2QY2oYPUM/CS97KXONLlfbWMtmeKGz3Z5qr5p/p7xueV/TLKHTlklOK8oFhclhmEkVxkz3
pafL0SHSKsUQ2+0C2AGFEYwsOpjZl687XP51AR17rK3goyplewW61V+Fa9DQgYLJQI72Fe0lknVe
/ULzKINMH+wHXfB24D858iggxnlb8geHr8a2kZsrPUr7MqHyO7iywqOzEpmICU5Uw4mCoWQYA+/0
F3iYtDyRLl0C1fIdtFuUzGRYIZFn9ErQPNcX7QhLp4WkCovDH8G7l6PDXyoLiQKoO8Ye6qZnXxI9
bulHdffYmlkimaq8DpCm6GbYvRf3QO66Q75YfC1hq29fbjAYLwK/ULotHMc5JE6V3Q30e6/Q3QF2
cDjwIwv9Qbcb/Mp6sZdwnHizZo5DxZDHPpmXZ+BX1pVGBr3ytqNRGSmzrraBzNv02FgOjyYJ5AP2
/44O294ba1a2DhLrA5qs5h2dLUsI/SRSa8LVpbJ0zDUbtust02DD6Slpo6panF8YTxzQayp3oyEv
rWlbJIsR0phAyT3mTPLo9tRq15pec6fyNRg2IeSuYwUg4N2bAhTshPuwDylNX7lpGjbcJuB70o03
/1BeU1SR51ZBwxlEiBl4iNVfssUzP5E4UfO3RkPnwgVbj7SGH3NZJTC6aLNBhxnKMNt0yWT+rpAc
R3A6XKhjs4VJNyjyAObASjszZnnRapfXOMc2C9ZK8HpjOHlxC16xOJlBZaAe4WkAydeD/FiL6XtP
stMWeKK+4nIOgi31vXxjWiiXeLZ6hJ6mgVKUEW/q3pejxxpumdpNtm3fBL/Nvh3upxC3GKVvixyq
Z+N0ACnU+Cmq4PvU6PYF9dN4ycl2+VRAaaCX+CP3UmVLjKt52nvPfe2h9UT7h4OP7JWPBHbDO+I6
/m5tU0FcA05Z2dZkYWfokhgZMW1tgw6BqJCXJOvv3EH2Q8wJnDq9H/RLPSzZewjDFjmpX4Fq4fPK
+qM37foRmJz5KSSCAzmN1ScYStCBhcCxbZQWh6hhben5EBD0xOAEoZ1ptNDIp9lsNmXrEgo1Ku93
3rYUUotJVTJUs72j9ybfUKVmWJAEgI5kXlHlVCb0te0My/Z5JFvXOLhMWe7pvUyxPbcdn8jJ5idO
uS+DFDaLlTujYR7EUrwsKql/jZP8GNHDxx79N1JIpycK/vRqsxs9BowMy3PhK3ThOg9xcGchZlxF
CE3HUBRxSVLEjt9l1y5rxjunacIt3NzCR0NlDPdwTEaU5pmVfeVgEpGMuH3zmsucY+WKrCdiyldi
Ap4C9hUAJY8oJIKffOz0EW4G2qIhbYw7OKLmqxr9/KtBbGLgqBvDYDcxEWbC5wugfXh8R9LE6JhT
DRj5Lkvp6KIkhGkTFdJlS7Odmy9XqsWrELCs6r7gQKHiFQm03pPozoLzl19iDcZp3DsOpblrVdbV
9lbuS6o97ntLL7WHNrQqIieQTBuWPkyJCx9q8ZvZvPFgpbKgn29iY/7r56Y8ZG6LF6QDKQSsD2FX
+GPMB+vLXHGjgQEN26csG2HDeYOjaJ0gNzqWhsmakeuKFUbWDrfxDXhCRhqUato0aPn7omPzadih
kRsJ/pp5e55kWjdIMW0cvrbJYH/ucf/CITGQXHUcY9JEU3BnoKD57XQIELw3ZINHdVGUnwo9zVZY
hTibcOx6rq8MwbnTDjvVnRFQtSLW+tLL5PS7YRQSpg12gV8cLJJLg/kY5pFedmbql9sCekNE2cAU
kOAjvkZtlgGGHAPmMCpXYXV0R+tiX4HC6jc9vtw6xpIpP+eaM/uWaQKWoiXp/Z0FGnmIQ1rdv9Eo
297GSS3vbeZBZimzZDfj1vVvaG3bz/RzT8Q90zunVkhJO+wh4WxO9s/hz8UahjVb3+ihyDceYIEO
kaNIuvFJ9aHlmuDHAutDKkVN/eypGz0tl1yRwaKlxT8GyQWZ+A31C6a0DkN9VWZOPuUGSTQGBN4b
qIGyarCUkWNUh69eQKQITnOgMw0zUz1q8ZZ5DsVlRdVlbgrOcu+upWs8jaSXYAkfsses1+s94ir7
cYaBRRgAAXGsLhhH80fI/OBMCVUkjiQ0ID1tFJzYR38MLefkDNW6GztaGyQDyrcs9HEU5OpVNQiU
VdCVP2EkpezGCKjp6xKVbjVU7LmJXBXDGOTo3ejh0iUTcJHEMjDRR5IzcbvUC+QvVLuc7YDNMAzc
NGszPlnVok4ttNt7BpxfFtCPMTJTCHpxOgHceGvscvFi/Bp8obIq2UdKgqzcgxlmhor/2v3nfERm
jRuTRytH275t3UVf1zHLwOsmijt8osMynd2Uu3QTasGJ0v9jeQtvW82l7o3e2VXcKcDx6ozm8p9f
QP+bJ6LBmIvaoGh6ffW6lJLLCW8nN28UbFKz3fAnLoGaI+CHkPsS77xlRhpIFugxJFnmZ3m7VxDY
424UJpHdg7cW9sUjOae8DEugk91queIsxiEEjy0nLlCZdPwSHJ9sUPOw6PLgKNmFMfAQgSJjHTkZ
28M8lYc20/z9v1YBRjGJdyLJuk85IJUduADlllg9/yxgOAz8RdCDmvIgSoYZsdyYgaaPhcxtXgx1
LFqYBtjkzvNFuYINWxncjFFQj41rHpBvIqVHqmAM6M9m+mnlaRUlZ4kJZZ2JGdGrFpfgjJKefhT8
KQh7Fh/ztRrWsj3THHCqK9K0kJDkETFihDXWLncpXJzwEGbeQMCdd5NCkioZ7tekZvFaVp4LRM6y
fDOqvOsjOr4ec1yEPdzVxIv9ChX76UYj4wAOMg2eH40DhdRm6ZLVjOqMcxVg1JxvcjFbWd+1i7aK
wyh57Y0yyprYDqNR37iHPNqZDZEfsZZ6pCcFqq3ZwHhEdm67Yfo89CqhmBmG9NTmdY4rwutNLNZ5
iZGjs+1FMihCEr1ZV3ol+8zKsaFv0ATaw6vgBBLElEX4B8cOqFsMb4A7p/An+fbXdwj2kOVS9mk5
Hqa6NCEU87cbeOZN+MVscnL29IAYB5tO31/tXMiRVSUYYBxkJtjwZdR4ggBhi2BXOKHYgsOt20fO
C4m/JynHvOHXqurL8WhtsuYvC2Hg60KjVcyD+ZLWyu2eNcKc5MTJntvPVZrpC3qo8q13Qm75nM5L
va38Mjmyd832AxKLRHJOzIBz0FaUPXNB+NaHcNR1eOi15fygyg/eyy6JC0DriMdw1tyEvEaaPhkt
996c1m9pbmu2EHk/zRD/LIdjD60I0F1V+pQWDLAxmQ0IlYbftgq/4xy8hSwJNuvdQGbpH8fef4U+
3f9qbkFX/X8Gdf0tCuT/LTDkpan433/+otu7+fq3bLF/vrtbjtf/r8QvMr3/zdp4eyd/i/y6fqiP
dPxY/o5D5Uf+hUN1/2ELjNGhS0WA4/FmYP0LYWV49j8I6IMhFXr8F/Id8fj+k2FFBtE/iEp2OX5h
ev3zH/8XYmXYPjFhHnG7NyRqEMKx+m8oVn93nHrQEl2XnD5HuKSXBBzJ/27DBCQa2DMhV3So5XPN
7HvjOQCn2yT1/ytv679eieXbtABSQGD9+yu5U+lZTPXKGFL9ct+OprjOJATHje7/y8zTPx/KMU3b
9riCAurl31/Kdt1xsAc+lJlZ10wCBDEs8dSp5P/iQf+7RfivjwQBzLStwIJHJv7D+46Ht+ux+qPk
1TZ9k57woQ2gZOtMbwWfWJGWfz2F3Pb/53i2vzt3//mCIsC/65EWLv7kvfwbc2wqUrLPi7wEOaTk
Q9gEPwrcUBcjcNxdmXF2FRlQlP+h7ky2G0fSLP0qdXqdyAMzzIvakARnUqPLJW1wJB8wAwbDjKev
j5HVXRFeWRkVy45luLsokgDM7L/3fvd3F/Q/gY8xr7+9j/+qkeFlGUSafGe+Zwr/H+De36POorJt
jKC1ktAGT3ZvDHPxg/FSFOJ+TPZWkvhPw6TGKyNbL7Q63M6gdYvjpAbvygDU2TjaKjbY68qvAd0A
24xJ3nEAq3a/JDHzjVI752Tu9SHgmLYX9J08ZQNKXw2kAi2VHfB6KYMUTAQj7ZMaCv/oTnX+Vkin
ROxKoL1TWce5W+eq25iDjlAMCojY0TIwacLp8AaiotwllsF8ob1RW3yON98iM7Lfbb662z6aMWGp
c3w8HWPoM7DH7sPDkJ7kQMdMy7sOrZedUglhoVG3tNhikcqlCtjDhohuS1R0Ir+liz1iiUuENTW+
Mgbwr47XjKEoh27rMk5Ncd540wv2inZH+1d6l48+gj/WTwKSAaEVdDXOGnIfMYmOV83Qxi9MKsSH
7nPxpDrqDvBg5R3YjHn+Zvqi5mg/+sV2ccZ+B8wbr3SBJsvi08M/Cxiu+OtCZv0dGjmWIreZis/O
DRg7dG5zTgoHID7iTL6B0ahfh6LNHyGyjs8esuLBnzMMYiggLcEJ+eku8Nay1CT5ABWdCuEoNc6T
jFEgUpZlPfr9N6RSY0Wznng2LAVN2K8jiGBzV2Znt9b5fiiL6KAZ+YWSDfMm0sS2UXDyu6zQ8X1X
NNFB0NBK5wP/c9+XJuJKVhbFRtezQ845s13yeVOEv1QORzW03dNcOo0LjqDCUEKTnXfsMid5i8E6
CU4PcJyXAach+y/ayhbTOgaeVX3IuKUxre4y+Q3oJI6QvGz7/Rj5HKqSTpP0ktrfizTlCNK0eg5h
GYuNXdZorHV6l7ZI9+tm6b93PAKO5RT0Db4mWhdWlqXFY2d2+kdvmu0pi2L3wEZTvy4OXXKkEnAh
0D1BOq1qoIcqCf49K7rmtXGJPNE9b61SCQGnD4zE26DwUWExVJCmynRBMWaKHEzCeWGXW99L5TYh
p/F8HdUq+up3hFiFzNxXwy7NIyfg/MUxMUUhthbv2A+9EFzCLY/k/+hwgm+7KvVeRe0SfnS7+TkN
2FlUg+NCbbGDLxEw65GOFH8HujQ+EpOpLiZ330T9ijC/WEti3vWWIukgAJswc6mmJ7ZZ5iavx+h7
msYYHhx8z8vs5acgnfIbKKd9RR/3uge7U00RGvwa7TfyxipB4Q/KbN9Vs4mrk3OZueF0u3SEWBJ2
nI86b61mFw+yafb+5E7lw2DKLNkQJ27M78zWxoLavKGPdjSc+tWO/V5KZi1g635J4Dvvc6sNsi95
brGR4hRmfm+hrHrb2RzjOYyh5RBSI8kVX1hS+LxxfTF8jebOfl8ag6PqBCscQk5e9t3GiHI0WhcZ
DyhA7N+bXclM3hTODt4qHiUdKHvcAPIBtF85/LIfvke4OB1qm8waAVW2eLa0L76/MDQrcJKOR2w8
UX2sgnn4CoYUMolwremjHEAp3EzuAIIbQobfekz0Cz2NrfVC/1vgHXMv6X6Wqp2fxAz18TnLo45q
CRoX+7VX4gU4aMPIbTaopZpOSWaJbsOOoHjUcYx0kEZfUoTInaluJlPbJmLcdmfH1MFmjpla6taL
Nn2nOc8MnL6BV9HbWI/HGFh6cxMvRDVHL5yeNHmOLPtpJ2QW8OEWHDUC/IhcThN/Ufneyjbqbhc7
1hFAZbTO+8A8MdzlecHncTAG40fmeMOZuLW678Czr82iR26vHbmvjRFnxDw85VxedYdeEIt8b/J6
OzERXO2S4Lnt2zvtunu4DL7itTA1lU27U7F7lEzvN5zXKgRsW+BfmV/622e0JDtWoNBv9MnrxpOb
GIdSeaeCOeA4Nq9O3aS7KZq/OY34sIh6Zp29E3o4I7h9gR45fGEd2tF9szfduDi4mubiorl1b463
yJEcQaDF/aGubsl9PIaDu7zkM7cNPgKqxLzlo0j1uc5zcmMOPV36Z1uLHS7HO9tWm7JQT4ydHioL
TTMw7d3octQBmvbe82xAWr2xsj334A00WORVa18J8P1k/Pic6u7OQ+vrg+pByf6qPKmZAAUorlKt
A2pKiOFG5TZu2wdfcR0Ny96jxTspaMOaGzDxWfJtMoM1PjA4gj96NferxgloWy9eakWIrXAGHplF
huieAlWKgK031dlxprcUVoJlky6lUdWqee7mIixwKNpd96EHfuNFnBOgASU+CPp5cOrPgv0mRA+7
a7atHkPGm3ddO5YrMCnXuJas+1Z/cWxfPtmeDh0M0c0wPZcI5dATNAoZpk9g7lxHstw7vdjC5qLZ
pJjfyAWQlHKL4zh2pJ0YkknELh6WhlyPQ4BLuyav109NvYknKIszKO21GPUuq/2GfDPnVBkQdvEL
A3ae3NHLBGV01vdGAnZZwPJYK8vWd33q3VuDDWYtmqz6jCiLjbeh5W3o0yPpxGBDoUaH86p4Th22
hmZeXVzMjAQjqm2/pAcGFSenTT6KOv9ekb94TEi5zl4yr2wJCQTY+aCsVcyBHYaEf5qb2LoDJIpB
aTSCPS/Am8+q0EPmVNoyt94tQmBM/leEzx+409mgML9fUw6S8DjFDra0JBXcTngP0svUFWI4JaZF
Pa1MU1+Vwig6ESZ5MDsVHILaeYUfzUfW4gzzsmjrFhBCl9Lcoap0j4Puo21dN+O2NLDf4sb+kCRk
L40HmAKaxX2UVvvZpGTJZhB2yQ3nQBq63qfjLfjVTpvJM95JOpiY8OE1lL64wIB+qKYx32sZA5Sk
AestN/01FuMrrvb2NeGEhGu5MJm7yN0cjY9V2eYbMvmvTItuuKLklXQS2FdeYD3500M7pC+1GB9B
1J+CEcRoQBUrF3e0U6OUV+GBgqWzaM28ZWRfkDxNs3kV1nCwSvUQEIzs0/Y8CPLYFMTqCdZmNZKq
8S+U9Syhb5bvRROfXFvv62mkJ8qptnNPxa8zPatZ/MzTce9ZzWOTRC8UTTxajnUlV4XGjIUWtWyL
TSEU88KkwoSKCDXrm0uv1zwboZ37h6DT+3akoLWxz7g7uVn8eVu3+YUGumuR5dnW99NrPYhPayo3
S5/uho5WsnTmESQM/13YzSPD/5IkrneHyB96oB2hdVOujBKHvLIRCUK2a1bPJLY+K4FhsSqGTWJM
6aYuatrX2LIcW2subxnaXezTNjRPE9T7osKZMAKlZXgP0w9MZoPrE1Gq3bQan01fE6NIU8d69Jru
KvhDNPhe7MkWdesJxMhKKTx0nSItECj5xWjFoap9FZp6Ae9nDvMhGIkAGVp+N32+xJyuqMCg2Vnk
xjdV2ObWiXsXXM6IHpW0X4rafgLrghibEk2UY1Xin3RQ3jSq4IOjG2KR0oOwKrEX5XWWrnp/+Dbc
WETVoC69OxrHlJr4hVubSyV4bYvqfYIj6LXZgh8TmVxZGh2VXCBC1YKhbQzEtiPh43QDNp16fENz
vZQF642HWo7puYSzIVuxt5cWu9nUZt/l4H3KrtjNrXGadf0RVf4cTjK64zEV2i4fbxEX3Va5MCUa
V5AOT+idwN9xa+YenpiKsbgoFyPaDRbrVtcsVT+KqT35Juy/wSXtZOL3oY8gClYyxms/BTb7t9+Q
xGVrrDpZtKdoaO1t3VHasBT9relB1BXB0bzawf/LzE1lquxmNUPHJYuEeYpW6wWiDRkaTOIWZMO5
Iiwni6bBwt871Ub2GTW/rTm9LMU8HdvYcL7FQZw/o/Bc2zab1x0Fm08E2C06WIxqMyaRPJd5x0HE
7Nz+xazwdOc4jVdoy+NnRUwvhoeSiLDEu/XETJYdQMyZ73YvctXFVCkwY6l/AOdZzgbAZoRPJ6A4
LLmhSCwsri7Jvc0MkhR+KlPYEJbPso6HInkk3+F+5GYx7bVtXRZgpNvR9PNrQejqBzXhXsdYu3Uh
AAWkbW3DYXlgWw0MNcqx7jfBofKTiahea84HSCsNvXGT9HdLhRq6ikUpz7SMZ0cQVYS4xgY4Tdph
1vXdYeuOznTVed09Ib47d/SilxedB2/1YtFZ1Zn2j6gQgswShOwVpSPumowUDBrG7GfNU3Bnd3V+
xsbmPum5ykLT6nHogwdY1YA6t0hSzUZRGbKOTGe4o4nUfZkHYMRrO8GDF82qvbjjQBA1hRKOXtJG
DyqIy00OTw/7aMrtNDQ9+dxEnig3EQ8MB1RGN7jFkH0p02cjztn+MuMeG2yhEQyEuPC+2cIg88EC
+pWh6fTTwwEVDkxFP6fAKs5mvqh1787qlJRMiIkQZ+wtApzeKOPxTTl1uPePOL7jnYwHb9/YUXdx
IoLcRWr+6NvG29IES9QuSvznbJqsuyYQzdO4SLjALRgSXYpD4pB4yQefgIygBJMHybFdAr7oSVIO
bSI7U+mz9I/aKW9TDbwaza7NZENy8/ZNHSlANUYCB3HCrkneFybX7Xw2S2nZ/s+qnQE9hT6+D+fe
SyTKysW0G3y1mwY7f7bxys40iw4goz9aYTODlsY+HLklE3Qm10y8DHEhBBXZ927ui6+djUBA5Cwj
3jLYdfxY2vNZODYP13JsD2YSD7jEgS/sOtlQgTI7FoctStHsiME1jxhCJvz2bEQTawt3QW4F2t1Z
+eREKGtrNz7R6rCeG9DDPo4Agbi568HBb0XggunucUs3+Ia1NTdrfsamHlWF2FZ5jGAyew1apdsw
JySGI6Ak2H1034zslsSEmZZT27SrWfgJKmeSnLDH15XjleatTkeqDRXxtegJZgDBuHj0D9GcEkLq
mjDrxviSATyz/eU30yC9gDdOi0X6aDAS65hQeGbr5dGndCOXlnmMVTmugzoezjhsug2OWweXsU7C
ATvjsaNE+KI6f9xBzytOCQXCxzSjCgeTl/UaBe63ift5B/dFbmwm9ltKBfswjfo5rCv7OZJsgmdU
HvoMA04UkkIZNUGHo1DOPeHS9deOYwwXXXqKOHOlD12N34igDZodRkwDsGnojr7YTkD6N56aoec4
y2egE648Sm3WJW5ywvsNN9YsCXaWifvg2PZJO0h5vrWc+X0wLM8UKoP1xOlcB3W9Ub55WFLsaNzK
EwsmsR48DrfayMS+A2BwJQYbHBLX7MCqTcGxCUYx0woA4Kyty8FatSABDiC7PsHUuBu3uGVCfDGE
rZ9ja5yRO+02dtaxaeFrHduPdMaaTKSrBgzjG1sonukhWXxyO+iStAi5G0/HL4NJvZo3j3mom/l9
6oDwKyySIXjsYM/9TmH55BKaaaAHBKRF65IxxFAJ63Uuq2YbDbg8JuYEeFKsK6POmeYlhBJOleWG
I0Z/cnJqLS2ccmyJHLjFkj4/IvnzuhRcmLGZg6NsIkZ3sRHBVk4/IKf+1G51SnwezeNC/gbMjX9J
g+gO/g/HCeiVb1Zg4CGbE/hG9WD9xJ2LEtuIvkKK4imI6+BBdWZ69g2IwhQMBFvKAvD6owu/CR7M
B5Wbmhxm4114xIMMbPx2zzGmCFkICF/7CFlTlspw1p5zMFsHY7gU0+vCeDVsXX8+Mwcv77IJL6NH
U9AnYcvxAQeVQ1EXOeU3B7ZBqKCWHCLefNhSZBM2siMFwAg/OvR0Vh0lPvetqTvzMVBOdmushiYX
l4b5BWcAi6VhuSGpqf6JsL914iyuwlp7zdcYqspaGE1zycYqOMDAwFsE04TBZqZ6DkcZYOgVilx0
NdxJ0B/dvFANsBxm9Pv1YHlcnZZWGyllSWS7+JCpYB2uDa63snlZbOsqsGPdxXVr8lwK2JV5TZVN
9H+P4EQBr3ovMiN5ky4y3mF1gioVuMVqofmWIUT9JVeM2RfcS1FNNAHinc1mkfLYkerwzTxZPuas
5ZXLIdu3eqHDZ8wkBvkawjoWoxxwu/ZWzsCVQk7yDLmvtOt6b3WCobNFKIX76d6dMEUkPpi7Pmde
nwmCdoGv3PuhKcqrra2rVlXRrhbo8hssWu7BqNMvXSG+COCTjD6xyAy1c/PRNbDCMEOoiUvC1wFQ
nyFfW5370hiUN1W2YgsD5J9T4khkIKDcyZ7Um5cBxo6sexDI7+U0fLKVomphzIZdMwL3SvDM2wrk
T0ZUO4xsj2NH234m8bjpcjUfmtTgkNeY3UHo0bnnntOwsfPurFni92Um2o1Ki3mfNPEUulh3t3Hq
GeZ9Luv8OI/pBYDEV3LwH0ZGbq5ksPJULWb7aI8MOBrwPmRddOmGEuOiglIFwXgacVWMArdbOp56
2Y9b5Pbga9TO01cHzj4mUN+41D2b5yK1icOQl4x9F5aKPT1hqnvxAvdEg1axxaqwKXKHFU7HNGlO
zVvlzs0Gm+ZODdPR85I9m4YNA93z7Nn+O0ByRgyJueE8tcdy9kRSNezwupX58uiqQq2ZwG+djFFI
atYXH2WevW+1sRzQipVO04dRt1glQQvxj2qHazFDwx6r9OBNDtao4DXQ5imjcV5h1F/ga8SNvfeX
8plAgr+l2m1tpv0ewHJILoC0SP88JOoLkda1xgXMTHWL0wC3P5uYcjjGbbopEndLLf2PDoGgBds3
u+19ZSzOu5TEtKlKLQSL7aKoFSOEU8cax+W8fM28cr8QpnUSOO3DHCoaP4hHnnTD3VsFJ4uWlDIa
oF0N/nbCOs+Vce9j64cu+qKo701S/TbH9E0wjaHDgadXfIyrZF06apsLc2tT7vw2lO5W5/LJxdmt
NKEJy5TBcQ7cLxHhHieQYWH3XEXLBkbeds5JGWVJtPKY/LuS9Y32wJHx+yomCGup5ootv93j9tiw
auD6GNXraFnH0qEPZRgPdjJx9oumQ0xqLqntlbRztgjVcO7I/HIw5VqNrHMFaO+G1JpIEw38pnlc
A9PWmzjL1qwfpOPVPWroq2fwGPRjFm3TPZdO9Vi1DJCoGGa0Ak6piLotKDtUAcGX0a8zzz1PXrtL
AMcy87i3LBJecZZA/EA36uBcBnl15qO8BE703HWaXcY3a5TnNk23U5rf26N9arI+hyB3SzVDy/Ap
iqNuguaWh4HDTiCHbR/H5zioEZrS8gny0aX4ja3mooTJzdJAP4eiqFZQWB7ipIcLErzPpbEuuPli
Fg/mo8Z+ourEAipD8nU657q9tL7ieeFfjF6dCnihhcO9bMDajzj299xjwYTwR5KpJxxYlw+qiM/W
kL2PbQ/SA6dOKrEPAwBKhOM/MljHcKGKDWbzLnQd99L31NBhGmeAiW++qofpwcolY+1bRn3pMjg0
/gP+LPDq1nYxcwYIktEa7z4fJjb7QXcaquSxSaEUaW84qaINk55BbEHnW5oEW2WL01T21bodA+qb
4+S+csozTpcCTtP4iIfpKSmijZfJE/aJYQ3ycQx73DyrLuBpGhk3nNENidSloCiTiLMn1xVn29DN
7HfLj3wmEv1bbfcvQCageINEoAXGg4M/ewBN9Hdz7Fld+p9TAk5tzA423smpSt+GxHtAMfoincpn
8t6/Y8E7LdDJDmgRzzZPLYU2iMZ56YLkcx7mYzIE2yhz7+cg28d+xOMSsYdoLGz2KNh6Qj+ODkMF
iT9nLdLp1Nji4OTlDurmF38x7jzJPrk2FsyFsf3Ug6haR7oDslNcxqH8kUExmRq5U5NxF7jJR9AO
xpq5yyGyOfjdjnI1b3006jvOJhvLzE9OkZyiYHrM3eaRuD8mJac9Vqq9sv690zdir13hfyliohyl
7Ng/edjGUAWxFFZ30JnOWvbgWo3lKwo2JpLpVAb9XZGAJOiWyDz7i5k+iZhzuNFn03VZUOVGv47Z
aQyyf4IJ95xnVIIkEWOS3DTimW4CzbHLjsTBg3q6EmY+n0cBkq0IlqsinwZAl/uC+wM7+Nx4u3iy
/WvBM2SP8VF8oYgiImKMZxJzPZZiT3YBoVib4sG+YuDj6wqSGdvZVyObs4WLLlhOqWmJCzZsGk66
tmgIOBlJKDSIbmn47hYhGRG5KfI9RQPJU7lE2Wduyey+mBumPnkAKdMiA0QBUSofh5m6AMtLTN4M
Vtx9GeXmj2EImMQYQJ94EEX0JcfRorZ02HySk4n0Pkpt24LIH/eErhsCB/ZYj/ei6RU5xMDvWaxk
Lvf87M++IAcdlZV+aFAP9zWhkScrDZavruH4EK4H/2oEjaB2tuDEHKTxsmkH2wwTXUz3jA6tNzzT
IJqZJO/pBARF4xSR2rqNGa0zZDg6ROKgQeXpyi2lDuNjwzcTzmxvwki1bKoka1hFyuUjaDzIEC3W
L3fqMMPVymI/PvP0yTq6bvvJ2iIn0GNbR8GjExUFGnPLubFgcwGayZDWVjAl4cE+jBfiNOnFnx33
FiGS40sBZnMdcXI/Ds7ofyRlwPosmYLi36J+DPvvBmfy9MXs4VuN1EfGVCBu6pkCwFUHaQkSn6n2
raz6o99zJhrT9jtZ3nevc7o76qlUKKiEfu5L2+xXdt0O52DK61sjTf6kHQar4KMYyjBX3SxaiLVX
Aykjq/FkUpXJJ1HEiJIMUB1v+cT7W48rImrjYTKA66kWy1xnLt4NH61OTa0rbiAebU0MHawW15qZ
+3Zi7PYYmEt+SjsHk236gDRkPSYl+OJVo/nrJq6ezeRXVTiw2/464To9FHgUgYR2VbthDzuETlww
UE/nIewYoYJhYdQ0WAwbGspuL7TyGNe5Tihl9YgJUdWVTkwuqLG5k8BdaSux4xNGtJG1Y4xuqwmO
i9Wo4v6athaUZ5zGpyixswez9t4bTeqW+U+7jXO32LF3CtaG55QpAVUW9j7uuium6jrlCmgRm/LA
IWvi5MFT0OUwsUnZtd8XceMExr0ut2As+zuiWiXHNRenIPHAfjeMwcKmn+0bR3zP3hHS0B3bggwx
XScxDxpocvYl0pN9bP24O9q5KiDLNYvLoIOA0rAtJxihPQLorXA3i9j7S20/k2aXCjgftFEUQyYA
XbwEVG/0lNqR0oH6gXZ9naCXrej36l5FK0qY3mmyCRyoOlPXOZcUoY6fabjwYeBwYlFlSkmrMS3k
GYbHvy1EXBzVC0YJpP4pZPIp4oh4XoPGACMUidfAzdzkleYNA9RLgrKF/30yrcPfugQLc4MUiTMX
gxXyhh/DFUHRN69u47Xd7m95mWetC3ueuViAnpWkvBZcJ1z060zNyUscWZyJ/7pj739nxrsbfuiu
1z/+7fKh2n/b9tX3jxsE8f8Ldx4Oqf+5X/L+h+7/6Mzjr/+nM8/1/+46+KUd4XJ491gp/p8zzxd/
t0AmBTRh+JI/kJjm/q8zz/w7njwPzzTlDAHsHdfkD9u675J//z+G8P9uYVWWePPEzdEngr9izfvF
dYVIasKNtMkoePxQ3/2lAyRxIs7rOovDhqTTStXOssNzGl1+94n8E3vXHxs23H+8CuZDFH/fxg3x
i4dNo36R94pRG7V6NDJ/p4L0I5m8i83okz7A4d6w6p//+jV/sbH99prerYiTAgjKHeUvpsPKV1WF
9mtsxmh2wls06TH2+4hyyeVjGgbrMoHp/hMb2y9Gx99ek9g037Yl+M/65TVH2oVmVguDkXj6VQQJ
EPQ2xvXuWMU/brz/0aT3zz5RJnmuactbgPfWTfp7t5yoHWJSJOYYWLTjS12ZBukzs7iOMecScCGC
6NrYbRmDFYd//bn+t/fI60mSMJ50LbZ95i/fZbBklpPbhKMH0g+oJHYnnsrauTly6Lfp/+QT/W/X
560VBS+nwGFpobr88j4dkllxK2wyAwjla5W2PMAFB/h//Z7+6avwSh5mNmyP5i9ezm72ZnqfXQL1
xRRd/Ip1nS5LFf61V4HmIamZ5U6jNJaT9C+vAn/Cam36FsIC/9F9MFCdITHd/8kn9uv3c3sVn3vN
d212pWiof7wyFLXCpGxjWHbdwq6xFONTbRFNUI2Idn/5DXm8jLBNh5EZ1s0/vlRuYTMAhdDSYRdg
zo/pLGH37P1JR86vXw5vyEc6lXzBDs01zi9vSM9T0fspVQ1qZNBhsKcDxrrEf/3LwXVq4qBmhyCc
2xP39zdUoTHZStW04ciunuAADrmyR4H5a58YDwae9TwCAx7sbDJ/eUDMTmZTP5pNYQMimQGdmsQu
6ozG/pPHw+22+J2Z1nKx7/r+7eEgTRvMDuvO798NX4Ie+gBSume2U0iut91LoPlv8Y3ttfJzu7r/
129M3H7iH14x4CpgWsbKxDUX+L8uJGVd9cOA5ZJu+npVNBYnHmHkWyIc2dF21UdslwRL2MiEMyfJ
k4SVdab0aP6Tdy7M30q5fv+r0LzM9cLqSGaaXbD/y4dMFm0ZPBrhwEFL21tTijPoFfQzj8F6ViqF
OU6JwLrRjWwJREQH5cttz+4/oC7HM8f8Mf4xm3ZbHNGcp/bSTOO4vNLaDo+FabFfHoPWSJhaWSV1
qhixRo+ahlHqR2Miir6RGmwDRx570fsiG9V9K/JxICOm9NmsB2A0xIdvdaVS5c8W91e5T9wW608a
3wofJnIht5pjV3boV73rbeDBJxwQSCKKTTuO8/c20jS/Dl202K+gydpJQeGjSNBksJgzKTAw0UAz
m0595owB0dauHNbM6ag7SkDpzleRM841TtLKO//s2XPuAMUw+nOd0v/BeRpQGcl+s/5Cu1JK/bzZ
Krg6DlVRGd7wU1bNOtvkcZ4/q4DTywqQUgs6jCPiw7Ioyg8rvySwzuGUG9elSidj3hhpwF69qNst
wwUy1tDLqZfsJteQoTX23teWQpPb5B9AV4g4QMCnFgkDeQdn4n1uF5A7PW2AlGO9o1eV41i2MQmP
bmujJUtbxZBsNyWkUzoOUkmFQ4sb0NkQOVgmzkWT92hS74WmPt1+iplDiAoN3v1PY9FMWkw7RfUZ
4BN8y7oGeFNaJn0cOsTi3xMBchlXqfVuJGDJ6JyeBzgFdk67YGaP5riDIiEUlHwxYgRSanwDwzD9
JCTJ+tzb8Wvf2PojNc2a2hcoEBYOsbgHaBxN7qudzZiqm+iWNFV2651dfZsJMGGg/BMz5Lcca1ay
z6gwX7adq+diXSNjNKHMshacekItTOe5XJJRzcWNCYxeCWumJwT+H3ZuI/bMq25c/dJWwGF31uDG
eIN1qojLZeDf0G9cIARSRc0mYr1wVmoa0nwzdPChjDzz3rs4Va/gY92vo6WmoqT82M18CNhm1C4X
Aow1qKzOk9UuRdanWDCRwSNfmbQZlBPoDXM2R8T8gyl4cXNmF2FpQDldpSODyZNvYG3Zac9FFsw1
6fFVSnci5O/cacQm6luU0ZG02p2dRwxDCkKLgJ/nmRrhOIkzzFxa5F30lvuLvovjaez5bmL3+yIL
9ay6CZ86QIrJXPkBnAdOts3wboy9Y4SVwp821xnU/Uh7TD0ZOFRPychMZ5VEkbojnt+xNe4EWqTE
B40ZVSTDs9dnjCO0nwXPeTIWzmGy+vya6BJOTlTaVrOFQNyAdxl9+81YhiZaiW4S5gnL9ZThNHKl
FQLtytw1DH4eRwkNofR6luKHlyrYSD1ElePoSlmsia7N89YRBLLXY4CkjDqr3Ta+NJkQxtonYbes
RCQ8SM+1H2GVlyAk3KqCEtolBgMPE2/UyQPxpZBksaCFRDiJx2YGUxX8TxWifA+z5edoT2RjsWem
eD2gWA84hrHLDgMC7JH+PND0QC+go9eUyXyfATaOBD+1aV8cpZLPmgVtpvAJv8pqdibnR08e/cXS
iL873Uv7bfbt5B1/bfqyiM56K5aJMR2VuqQbZqDR2UYl8fQEbhchCKRxgWnxZlclJMAOw6QEsgpJ
ptIGOHue/QYWZ/4Emlo/4rnJMuaW1Mmvakj2A7aKhVBAAxPZDq1aRs+mBTn9XBsc/dcqyQMILLZn
fqttFMgQygw3D/h4KrbgbzlA6tPW/ckxrcDCq5Ht9pE94xcqndhrDjhTrf1QeGx2BlqfvxYEN6Dw
eYw517Oy6x867Q0GvoUvcBQH4g001PJ6y34EMFilUqvckJjiengwiB/2zN3oWTm0al9RwMq17Nlr
qiemjwX2MfXrkpkOs4R+aE+9Zc6PfpX7P4OqUTYPZPYCyA0pyWb8RurT4Rnw3chyAyambbgPsumc
GLRWDuExDtCmVwMrUSgBcaBy1ENyHwipIchNJFRovK8zSucHK/nsuxaGpO2DS+Xe6PsxNLJA4PKN
RP4Ucc3TbZ5JY9ilmnzxilazvjwpYed3OQM7zMaWW/uYPQoQfFGim58iSa1h49hxjXnUS7HPTGkj
702PQhHLId1TVGb5rQMQcZ8ZpGhR+WZ/Xi2z1h9jZWrgEj2c63Fa5tcp6QH4NZG8dTxIZX2PxxQ4
WWHOZEeyqFQDgxvKxLezrQT0OctEvREMBNtjHi+2Xnldkt0PBWlPLOW9eDAXNOwVQTmj2Vq+7Mab
b089UouMjAWM1qHcqJqKn0GD5X5VtLVd3VpW4XD31uBtCV3XD7IbciRuNG+QZyNEob1LO/FXP8WF
sJq0KGGOG//B3XnuRpJkWfpV5gW84G5mrv4ssCGpGZSZxT+OTArXWvvT7+eZ1duMIIcxOcACu4up
aaCRnWXhysS953ynCR+TnIT5pWvntLqCUY5v1LHIoGtx+1YXhHl44kSzElgNxWRKFy+7DhQH3E9c
ntecX26dJODTBhNunxloiosFKt7s2mhicBopZW7EpC0ysrRJpHVJ9qg969/1yFsOjdGdp0i7cQAH
gPAHljgCjZtWv8TbSU5TGXv1A3MOXnqWdyJmel2SYU3J7bXURb9Niqp+teQE7QBeUTRukTS2dx1q
GPA0CeSmS2rzYN5y7BQucIVee6qAun1viVQrYDW29a0nQ8Tn5RCb64le+hOzRUJttWOdyixDoDpn
pnuCa6rPxWPVeNzQRn2zRC6eJ93LMRArmj5FLMRjjiA0XE5VqF0juEIOZ4cyQIxc1tdsA/Sfio5T
CUDSnPvHgteBXqDSfxq1MnZF2JSv7PAUjWTfbB40j8CUReuxkxF+ASi0cRxvWpUd2b6LEuHBDSw9
7V5LYUqcurQhL9rKnvAU47P5OaVODyBC9HxkKFhjyKCNA9ANXPKujh2F2AcTOIJLdCCnGQ4Tj9XW
i285ZuJCs6JC3dFegsnheVM+kQamx2yfLMLqFoowz2xVFNiaFi5Ysp4cLTc6rUklJoukpsqxcAaE
TqS+EV0DS88dl+yy4HVNcMfuI0rBmNdwXP1MhTGLrr0axyLxG9osPqHJFVT9RNk8inAICzlmIFD7
un5oytS5rMAllttSKyGcq7Q2qIoTPlwvoxSt9YnGviFc86hqROQ0jolliWshWUO1JGA7W2TDWnUk
ErIMOVgS/LgO05WZo41c4wJpzXXVWshBzAyN8cJtsEGz8dAcRLtgFB59aRcN/mRrRhAsYxGTNpO7
WEkXqGTMvxun0a+bKafz5fQRGzH8fXwA3H3tp64XqIW0oU8fqCa7N0ljwIAYSqxAK90S3c5OfWR7
hCuwjcPynW+qsZ0qktTDJNpkwRDkG3SEMBtlGRekx+u0t3HHdwgAFJyIlXQMct9pXTJnCAIx2C6P
EDQRJdFi1So35JzF3viltOHSoKxX6iWn30JeUkm7dJEj22MttnrMfRDSgIZiEoyNjWokUrlxqokV
lT6F201clvYt+7kWP12ZhQ8dZwQYsU4taTem3oDwFqbJnJKdPVd1V11oJgl6K2wuNDpNWAivVj9k
111e1d91WQ0P3LX0la5qKegx02paKIx4PycoZrdI1bHZe0HAPhjuv/tE7wJTfT1C9V9ko3SvOAPp
zRIpLCX5PowErLBxAIYj1AClyZMN7cNIr7OHDsjZvW5TfaN5XtqPUPGTlwH3hIVa2y9P3c5hEgYi
aCanPuI0ps0Env0iZG66FG2F2U8FsX0H/SYwFmhM0W+bWpig1wq97MmoVI9pDVtFgeLftMCKEXH3
M9FRqC7dZJbn5FE7PPB9ERYXadnwRgAPW9/Yneoflkx6Zyk5wzHFkpAWEobZE8BS2bPDIx5GHAz0
AH8Ube906Lyi9m/8XtV3GzYWuU2TGF/8QYf2FECEvcyMGJORFOO9GRXY6GEnzizdRiOvLAOV9AIP
Ij2TappqViPRPoHNzExmNd+70Oo4uYbzK++VW/TXAQZO5L92VO4COiYNtCxNsq/mNHoSKDC89BeG
eql1c9CAWeXDtyB3Pdx82YRsATgz+rCiq+Vzy5vAaSQkDG5h68L/EZJpda3lSfeCVhArR9NmbGg7
iLycKf3IXMMnoYOf9VV/P2atfd9F85eZRlrwRkxGejcYbRKckdLYBmzFe6IFaxcnI0kSeYpwCmgw
4ddghm8ipace4v988JeD3/fRMu1RD2all/2MnRGdqWNZSCYjiIwxhJKRcC4D+0iHwcjLxiX8uOzZ
jDGjLoVVOeyYrEanhdj67ENMfJI/PDvHMkkPxP0utRDxDY6AUa1R2tq0a2KheIhhgeSkt9lERKT1
nFvESMEA8jznuU9oMi3KxKg4tRuJfmYWyNxW+Fpy8iJ6yMRR4ShcH5hTBPl55PMsqg4jzsIilila
FI5jPBREn91EeQR4IuI3xasc3ODfhd3Xry4qdjaDeUzeSpkMxYaJOr0Oymr8e6rdFAJ2jsNBpEP4
5lXgXtbdkDXPErYFHCeSp7kNU9asHF8L4ZBZffk2ckvR23eWjVTTs1gyK6GgaHOsWVZZ7p+IVBrB
0rHH7sm23OBbq8MEW8A6ptZeZ26Azc1pLMGsQ4N5Y7XAd1de5MqLJlPULiy22/Thx3JCwiGl2581
hVEMKNl9m+UhNNkjuADusOg2uSrWFov7uEZjGHAUyxFd8e22drUSdQafvhrr7o5qJ8EFUDVZnnsy
hREVlIDA5vwDaPcmLwO+Gwd/1cYe6gTLGlSKes6d0MFI9zGw1Fw49qvNCeeGcMrhVdOKCMiWOZDc
k8TGRHRtBq6XkdUAsDlMy2RZdhb4R7Oaoiev1O0fKqpLuVBWa8x4ayeyVjobf/Q5dMKTdS4DbLIt
Jxh+lt0k6UqCiByLi9Ct5aWVFoS6RV6fyXsAQp4lHmyfvu2qbzuXeJdFS5qjcz+Rc1bdUINA0uxG
RN2ubf70G6GD+mkQB1jwNL0qfwIhGGaktF77F11YsyA6aVKaOIxRLehooTEoBZgLCEx0KHDCK1fD
GbRoK1xbFhiuOYWa4KrUHqJnCzcvgPIUoSchdVHmghXO+E+3swdMfKQVXGoIsR81vdRZ0IsxfwTZ
rO6iOnXMZWPNH6o+eOG3ASy8S3UwRzAaVcObcLWZtDTT4wGqcAZSzgCWp6g56i+CCBAM+xkTw0li
oCRcCrR97jK14n7XyGDXgKFlzw2YCe0DoBOyP1s32OK0Ut+HVjMhJQzQLnlhqBlDQATgxDl+DKAz
QOZinQ3bJDv17cQqvxtR6+gXLiwX+Kso15kBa3pYuNWApUIQrxJ8QPP6OjF3KKGHKM9qu2dqSSwt
kpwJPSe6SAkto807OegeTjuslDiFTCf11NZpg1nlW5t9InAp+AjuE1a9ZZ5LePkQ1R041L1b3Q9h
0OZXEU18UC1YNqltIkWpSd2bHLO9r6BGIiIa5IC1bYqpAy4Kt1EtvjJ38s4LwsLRTI5pV4W45TOn
vqZsVKNYGcuGgvMyH5WMdlWD0ftGwk7tn+BSWsmVX/RN5216AcR4qwK89Cuj5fatW6+vKGzy0WL+
HKDuOxrfARFewMeSbApvkBc4+tZIGtvdtLY0OF42o+vSk2q8YGCZ1FShE3diFFNXYd+xgPt3q44m
MoeaJqvyjvzSALouplz64wN+Kcmp7WVo+a+4oEJ2FWKhBz3UJkdNRcIxWoIkW5ixVmHWneYjiI77
7DUQenUpu95kWiuzbCLPosenE4hITVvSVNk4DmhwyVDvJdVJM1Q2h2+uIqNYE5ZEthFjCnbLfGA6
jGx/zhEcG/wJcRt0xE4UzKVQt2Vspi9O34U21c8RuRVNiTx9TbtpnlAoo2XmOWJuNznXRRlx12o/
p4EU1dyI59CuMYYSFBSCcx2YZsqLwfHL/p5cZryMVNNoBOzaTOk2NTORmFhjDKgBqAaQabTxotdU
Ft6xbhEF3OChEcs4sAiCV5lZRg9AIUW+9QCGledxZZrhLZROAE6GNUjw0pgcnPMBXSYWt6Rt6xSn
EdAztcoyPReESAkoX5KwDDfPCFcpcVKeIAogyCym10Kge0rt9XsKK+mWnk8uxXoAFpSEW9+sSHo5
HQ0wQBOBCdbgO1ucQ402w+dCX1I8jiWOSorKHJiQk0u9bvRfmb5MtouhKJLqorcr2MQQX1HKxpjX
g5boAQv2puX+7ln9Efjn/3sZAX2r/1xF8D9TSkLPP7L/uPuR5j/29AT8vX/kBPSV/6J5xJZNFy6I
lBnN8g/ox7CNv3QHeIoSAMJsx3gP+uGPlO3oLo1N+k9UU96pCdRfmJoBvUihLEXXxPoTNcF+28m0
bcQKs5jBZCRbIifabzuRF1h2yuzsOzHxPeEFtRYmwYlrHMj6qRc19ZFe9EGrh+ukAw7/yxZSWsq1
XLk/IHtjopumvLtn9pIe8M0GtU9lMH1Pbt2uHDydFybKg41eKnmSu0To1MR6ZStD+cFZ5AHmG2Zg
K9ryTp3KUI5AZwicgn8Mgs0w1G2lxuTJ12S89T2DDTTQMG0tWcBPx6iLftAA8HVEbJyZZ1Mv1leV
nVFs2Bjeo906TJ96OQdmDmX697v34xNNxX6f9/elI9kwlatorru/GnLvMD2G8FKPhaW5R+OnliE+
rFU7yu/o0czV1yPtKynmkWwi4Em5mSUsszJl/ya7jZ5UGA7S+4xV5yqcgdXQQqnKU8PD2gFx+byl
1Xa0kbfXUfw9rKlsoYOP0iVF6f1hQf4AmEb3fl+VksAQEt1WCfgC+M+czmixs+X+5c5vgovMHp4p
/gz3X1/4TMd619T8/RMs9BxzFxH5gXvQ1MR9NFaKkvy9LDNx5ZcVpAancTEUpld4Y8UGfgyRvRxE
NoE+3egc0jFZ8CLqcQyDqjbFGgdyv7WSKv47VmCbR1buUwAd1Zno3lSVFhuyFatL9kHiiKbh8P2g
YY5Sg4astBWd5ll69L4FjPMQ/IYbaneRTunMX+YExtLl+/oOHX7w8yAINBhgxjd9+OA7H2jTfLC8
s2gTWeFrkxZbZoHtED3+Guj/xApRvGZ3gG9eG5Rm/w/Iy8SX68LitUrbl70FYf4L/9KXKfBus/IC
WRW0LmsWkf2zIFjqL4fVAGaYwwSxpy+T4i/pGjrrBNoAHJXzWvGPuow/oiXOYqF4rDqLifij5eBg
5jAl/UjDthCCw0GyzF/f17s5qmxTatNDU20GI8YvG28LhzA7D3cwvSfRrwbzVtjWqovHK9+JT5jN
tvwo9OEdLS/jMrLjLeyMRTk+dhOZBwSesq9ecoSjsl2feLWzwrh1VvgJrJkX1Ty5NjTKsj3h3Pqt
iKuHts2wKCPSDqITmlTLjBpplG+GYlo1nEvRhJGj0myDJvjmq3pF+ZVUPhD/UUr9IFlosFCiQV7E
p5F0T2jqp1QuMIeGI0GCpLstyB6/l7qJ77O7nchS6kOk6tgWLDqsFNAbjEgt/x6DtvsffXcfbuzB
uufoVgcrsq42TZmfzSbQ3tqBjF53pXlkGlb7U+CHkeY/f/cIC0BkwVDwCFENa+Lvzjj/+krUwRTC
AEgIdAu5nK2QszkHA5S2hgw86iviFS4hhGBgvZtivEQeCHSKQ/e+gHBfYMkp46siOJd5uonFTLe/
bjC2VA25NwUW77k0pZkrq/vWSiq8xuPAixNQJKvpH3CcAquTL+d/V1OOFy6dK6KCabndkA9BPTJa
RhxbKACtR1I26zmeBDYK5TRsg/FJRtdzzmvPzbMS2/rXN8D4eIe5AegT+UZcacMT3L/DOtQ/r+i7
alNR14YEux2eI/YUbvsNQ9hJbGRLDi3KHrhGjwaJWiTC23j8vK9/x6fP4d3POFjlU92SFs6uahPR
GUV4CqwWiwWNVJbaI+/UwdL0+5G/G+pAN5YXtARo8zIt4MMUVBs8dmCdfuyK5onx/fL9zzgI1NBH
2vOedP/OusRyYETmztbiPijM00j38A5ROGSV0oJvlXsB84JArLNKb28n7SqfDXjTN4HFZgLTPDNw
c2/teT8hWCy+vtvz5uXfGiXzw087WJ0VWdJdHZHboiNrRAm7osC/iGF6Z6W/ZlXddpa25rR2+/Ww
nz/kf9+Rgw2Nqw2jV3Q85NIClgh4C7T0si66TeIdQzp+/lr/e6iDKYrKDVzAlqFGilKkduPme/r6
Yo6NcDBzBPQI4H0wQj8+VTZoriNT0+c3C/W2yVUA7Z3//N3URyAsKAqbSbY1rpvxubV5O3yTNMTn
r6/j088BOiooT2mx5h58DqHduPROGKdMoCl22wI+yXT39RhKffrGOWzjTQOSqDQOvu/a9HVdT3nj
UCEww/WbAmdSEDqnYiI8idhDcGkLh15km/ab0CI6ngxJwliYJB8JDmIOtd8Eydch0hqngtHRasPc
i4JNRwUeqxr/Uyekae51J1piXqTkOsc6eSP4/AksyoLgWsN7n7bk0BfmVi9e/Kbf6DjCyXu/auxn
vXzBermM7eJMK/QzI7jqsJs4NG5NDlYK58m01uRLrR7wL0HYJ5wN5US8oh1PzCa/3+brxuyqEZGR
Q17wJwpolAAhwJx6A0Yy3V6BOQF7gHXaOMPJSPhbe9LgCi4gV9TJlche9bPQyH+Glf1mqu7RMqc7
xxtuGxsqxlUfDjdtYr9FLZAyjQw3pBBepN8FHTcuCs7JdyDj1z6fcg4pMLwgo9MU1ddOYa+sfodG
YqER7xGb1ODk1uzNbQ6RrKDqE/tXMAzWvCIk18RXtFAv4vKlZQsBLuKmKZ/jaeuxNs6X0GfmxiPD
Z9Ru2/xHZj3701OrvgF1YXH6YYbpzoM7YEFiB9SwimmSEVMBbSNaNy4F1AHfcB1dToNz3g5i2wcP
fVluyjg/s9ytSHE8tuVSn6LLaERMBAVmfl208KUM082gR1sSzIBH6yvqXzhlPNQGKAdz8wKAy4vT
DhsEpnf9gIsv1OG2ANC7kEJc5kqRH+j3xKD2dPQIEccyO5R3XjCjps9TgUe3JCWWBBuhW+cpYjgF
Y8axTvTUXPTz8hDytAdUG7lJT8ykTV+tBsjbZvNTS6PVCC4HqmBYvsDqWMAlgCA1rpyfjaut8YKu
UU6eEvxyavvnOV+ZaQenUfRDkgeMy2zDPZ8z77rmUum/dwRIrKjvndg+gWsgfQSUx7SQ6zRPV03n
3qfdNbXjFfsQIslWNdu+pv0JCaXCL+uKq7yF8LPTCXuD6riM6uAWSMaGZMvVQDqlJrvvQHZZ/WbY
BF9ZDI2CbOrKzzYi6hZe6zIfi0s36FZlIjYmdO7KVj9iPXoK1XSdWflVPvW3de9cpGxldfUMcO4M
+TQykGDbtM+tcskArx4lGATPfugIWcrh8fv5z2Z87dEY6kW3VPigKpSMGJvoV9fUbLI1p9hlwhk7
2LUhLZPoxcCbJBvWQ8NYh/x8u1mycdqq3uI+FFvDYifthlcD/AQD2j1hptY0riJDWyeAkgpskZVo
zlPydmnEXg5+9lTwb2uFWDv5dS40fsEMHMcK1VznMR49REZzJKAFuyjUgtUYPSYmZ4cyPcGKxQsJ
n7V4giu081q5Diykn/24qkg3wAkP6fKOdvUaFtFSo2Lb4SEfOYPXGtVxNpPIFkAo3lSpedpjtgzH
uZA6rMMq29A2WJo6iEnYapiwVg5v/yzzyYJ1OoZr1CoX7mhfJ0REBdDYzSIt0ObwWqb1KSmz4F8w
1kMirOhPz1cYO80dBYltJ5663l9H2R3UmZiHg8ipzsmnp4AUZOmTU2k3IabwofYuxAiG1u+3g3ah
UUiec13r6Smi0CF5CibTNVSrNY5HghXuGmLpDQYyimID2PNUecmmqtUJkSunQ+jyCXcbMlbWHRS6
OHeBx+3YaNKEmzgroLoETjhCQvW11eT3F9IhZE6prRfb50Hlf3OZoDRwD6l40wd3Ueu7wG3Pxy5Y
ahZVYv/CDP0bW3RXsnwyhX9btcNp110WuCyRu601RFA4zzbV7OrMTjNRoPWNt5LprsfrizHukdQa
mq/BeWV114adXk4xJF6iFSH5rgW6v7C+q/zuSE3EmJfSvW0Xh1qbf5CGOwYoqYMlHTUNIexorOhj
5Gcz1oMQ6IUJr5LGKHqcZJNmHAkhOQwj4hFM+Ujd18oJzuNOv0SnuqwcvErBI52eIz/tw/J88MsO
lmc7xnXChqzaWCkpF1DEdYQTmOtpeD8mPEu3TjdNk6y+3hZ82HocjHqw9ZBt1NCtLWaMI3I09di0
0VYh5/56lF9l2A+33UCHKEzhWC6Wtb2dVECXBcB5zMXZqGVa68TU2G23za7VURNq9iof5jz5/nre
AIDpWo/IN9ypPe9K57vPo0jkuhAlzdGYcOVz0RRgkoJfZ/SgRycygz1b9aBKwnUVYFxzXJEGvgLZ
C+iCr8Y67a3H5rYJ7xsDH7zrL+MaYaax7k7IClt2To9ZfmkG8ULP4zX9ysJbS8XuZLbRFECHnH6D
a2FbW+MVpdAdDoONI1/D2N8FWr2bvznL6B5Jk/uOnmNlTv4uqV0iJ9JLryMZ1e+JjTHWaI9Rhoun
Ph2XdnBn+ejKhmog/WQi4pAKcteezJzbsbe+J41/O3E00UW11TCqJZzGCjt6G5Alt61D2mS5BM22
qlM2GiwkEnQmWK1jh9N5l/7Fk/t1xHq3B2YK9KqR+i+v5ZXOnBhUd4pgVso4zuRcdNzj6bE9a+t8
y9zruUd2xh/qR4agvjUXo7BRKv5j/72pS2cwEaBVgD+3ddhuitPgKkxNVAvt71f0j+qLhEXwz2HJ
8H1cxP/4rzWp/rMMi/nX/F8WPSG/rD7eQd3EuPMfp3XyI3up37el5r/4uwqJa+4vA+UCGRLY9N7V
IA3T/AsrjoROwFmJMjGz7b8sribdKnu2D87FYzx3PPn/bXClPDnP0vyRTdHQFPaf1CDnYua7NxgT
FEVQXiGTbabhqg/2MZE0qkrsNNzlYMhOMGXBnqyMcaW7SXSX64BvUjcxUL+DxKr6QS37Ysp32ZBF
RBR7r1/PhL9mun9/T79/jWPMBR93bi/Md/H9mRLR4dAot4t2cVPY3z38/gq565DcSwzgr/2Y1P2q
i1JIxANiQqxx/k06NuLFaj3Zr2pvpkl5Tqs/VIVM8ThgdIA2NM581EKFJXFmQ0QMc5Zk/ZFvUexP
Bb9/OhkjfJI4E1AdH0ziMi7J9BNjCKkQfMoqR0R+X3U5uUAhmtOdMwYFDPgRlm8Wpt3tMJq5v5S+
9dNEDX6lD4Z46ApnuJ9N9thL8qR6JTHa25LF492Mwo3fhNeFz+RgTg9jHRd3sRhuEW1oj18/g/2y
wb+ug3oQJjFb2u7BpGJA3mdnXoU7S0BscXwUQ2ydjc3Xo+yvrL9GAZcNbUknm4V/DooTiKadsGyG
cJcSdLTqlNGD8CrL8ypix/H1UPOm5eCdcmnswntgWyZce/7zd3N0F4du4VhckBa2b0lnIrbl9FBr
xoyINx++Huyz66LvOfcDaSTjYN8fzGljUzq4b3ad06hzP29Hep4QzwbJCvH1UJ88KOztVIXpLGEd
VwffCn3fMJ2mKtpFWRBueiX79USi6JEt0KejmESOKPoUPK2DCyLYQSfMVQfY4qfRhv9FtR4cYhH/
9FqYzCi90I4T5Okwp+09IzyTvTcQ3r5jgsLo1QJmQqEkjlzLLwvx/qtgMuFR7+Rfo1NMmifDd69C
M6gQNVDMqzBZVEQg2p5otN3JIUQF6qfcQLKyICo6A9L7HNo9NO4/8vrPLz5AAwNXOpk/9lzO2v8J
EWEMttXF0a4PxFsLYWsrBX2dYGbLqSlsl3iJwlWTQxr7+hZ//AxMR3KXKa4K2lqHkAEjTk3lIfJj
ftIfB8yDyyy2H8h2+AFUpDzyPD8bjEKaTW+VnQnCh/2rzI0EHHsTRrt0LL7pJZrCOJgdWtqrTit8
+fWV7Z9aft9Slk8q4RhbJb34/cEw2gdjrYpo15ANtq66BuMEDshF6RSk0A5ueTEppHdJauXHXqj9
HdivoedWocGswt6dJ3owdNA6WU9e884ZnuK6u1SjXPcUQ5xIBxOp3UdkSAofX0nmrVyb4PDpLhij
HzhdFsOIJSimst2+fH07Pk5BCBKUS9+SfQM7j4N7b3VlgKdxCnZuooWPYw7thxTbcRORLbj9eqgD
W/N8/dDmWKptk4AiWqLz7PHug0LPLpy8xSjE8havsnHwVxhOpg0w7nBZB4F9Yg9a9Dd560Qmpyn6
vsqrNzjAhj9+BywbtATvN/stXvKD1bc3VOV4XQQ0jWrqCTRzVDWNPsBL0gOIV5niSDuFtFOr4MjI
H191Rjb5rLFaE3x9OOOjLKZfMvD2DcgM0WpSBgotOiVu6poQnyP92D2f5/X9SQy1BTsNac33HfDv
/j33HdRuje6Fu8oLjBeCh6zb3NWcC+xUsPpQC5pYP4XEiAkdMz3VUO/TCQiiI5/4Z8+ePSoqY8Hy
r1gf9n9HMSIHUoQK7Wzs4uey4UQHsFQsihZuVddB26QI2dyhkcSXZlrDepCjt8piirVfv4VynjP3
7wjqrVn5Jc15RjUPukVtQU4ydopmF4LsnpuExayPJp2vBQqJd28daQC9Zmuof64RzWmNHdESZdXn
VDaQz5IilGrdjhpR5uHeS9GYZ20026t9SxRQ0wYLSWoNKYxQKc+5wEUj/sbhQY7r6LtwORGof7c7
NdzilHPaJaeybCbwa7f2AJkuTSwPKENbjxaFvKJ6K9oRB+/XN+Hja8i+ef4c+T8+/kMSSOg2EASC
uN7lWieWdcIWlCx1DyzdRK+yDOXd1+PNX/bBPRfQN9GWUSZiI3dwzz04B4RiDfWuVGV8MumJuxlh
pW++HuXjXMbGgznM0anEIMI7eNeNtijRuRpcVWu8WcFcDinBVkOLD4+8RAfd0Hkqm/c4+rxquZKd
78FUNpJ/65dzuYI9/MmAtMIafo7oO+GPLyHUr6JMfKfMtTS85MRw/m60fq14f0xMSfTHNoGV3ZBb
uwV6+VI7AfAp48hE8+m9oDYHucGaNYTzV/Burg3KDogm+usdsfL0AqgpLvi2KeG6U7j6+rZ/8nBn
waA0kcgYzG0HQ/FAItaNutnFRZ+tkwGKmpNXf761dDCKGpxjlaS4bx6s287YBE1dhO0u9QKYXTn1
4iI7Ojt83B0wisu8MDf35jb3/m1r2DDM6bItAhDLXUQpvRed1/lsivrpnFQXfz0R8ryceuvYmvTZ
XZyP8BRoeF7urD56/8DgD5jSHmW7qzI7XfYmxjBMXsfm4U9eC5M5D1WrmFFAh59ImhmV6Q5VtYtD
gi9cXOErIhL0xWDiivz6tTjQYvz6RhBTziUnzgKQgA5WWZlidZCYUncRodVLN/N8Wo6Nvp14M9ex
UWDPFI17IWDOLrXILGk0QkLq/VLeJWUerS0sGA+ib+TZ1z/sk3tAHqfB4Rs1H1WMgzdpJG2dzkHW
sAME0ioNGB1BkYxzIlN3ZJ41PhmLowrlcTSXnF+Ng2WvKWCG6pXJtwFy8pFcaWi6MEXRTsVVvw3y
DPSiPmXMDp1ulAh8e8JsPRxkYuHT64jQ4NQNRjcn+4YJnlZd6eZptv76hnzy6rE1kOav2g5C6IMb
ko5Yf4Yq59OyTW/hxqBszSFsj9x2Y55+DxaBvWEO3gfbLkRKkaLdGVXgbEzCxq8V2dcba4b+eZpo
Tv3exklsuhBYdY+upd9r2wigPM0Nf1jaU2AfufIDUeqvd9SlvQ/ahwrSPKnvf3VZMwbeaJj9rsi1
4iIiN3MBL91uAZ11/bNlhCZ9/SmrYUyUM6GURJZqR80J1EfdNQ2REdSp6xWY4cJfBnZAqylA5yow
t7aNvYQUSbuoxCO2CUyNbD4zS+jfU4cpdlbOtuzIrH+g4f59PWwuLbK1ABVxXfvX48A69v3cbXdh
Kes1lqRo043SQKyHW8VOcYXDhXiNbEpcXl13Z15z1uMCaXuxiBKYXSO0q81EQ3lVEYmK+1dQnEoS
Qa1XdC8k8zjkOmaobGquNDTNt6Bp1c5Rnb/JMbBewBLNTvuod7dO6DhExdT1qQYqak3m27jC69X/
8ZrPpAnfD1+SYJU7PDsWug2eN9D7na7V2jJA0/zNsvCgxbqMbv70MyEJl3vqoumEtHSIHCuHtlPW
ZPc7rRrlNqiT1zLujJP/xiCg0+Sv/7cPv0VNlk0VZM2wo5LXr3ISJZdUEMWReenj/o96GlpSZiVq
wlSN918TnD/5xM5h2AVW9N0mM8IqxjMCfSbYDCBXvr6kj3Mgg7H149TnQiw8VI55vYKtnHsDeyVM
1OSWjJuUTIbZhpwc+Z5/zaf7c4yrs+ZQV51Hk+7B+o2aNIJQGI+7yjcJzvOdEPx+LDaC3v+qy7Ty
zB3j+ocRWgLeRdxZ5w50dBjuNTZ6kPkpae5hVIGJUJOfim1jx/1bRKJwdeSmfJxzKQWYeMY4h/LX
D89DfY3YV2cp3smxL5Y65r6lVfnpkVE+OXYxDIduwFdz/eiwclqmQsNjxP1ggdPv3Rp7NtoChYKs
tyqSUytbr04iP+9A89a1QXQ2ZMnN4Pn13YzvMo7sCT557yj6YVKknsXie1iFNH1fVhIgD0HSofED
D6m90CjGXGf2DP0fsmOVpU+v//2ABy964GDKr9Ny2lEO1+FiuHCRlCDnADrN2YgogpieNjvR7Nq8
DWmtb5okkRtS1awj89Rnz5uOLc6g2W1ErWv/i8P7S+JPOky73GybE9sYJbE17bHK6Cc1S5e9FhLg
uS8yn/n3h0lCRwpiqiZKTI7cdpScV8qHPBzHhONqQafWwgb4XuWxcRaRtXjvVUZ05KWb1/GDb5Cy
Gtse6sDwWnW5/xu0onKyMW6n3ch3unBp0F7mQDoWY1TEJzSJxiUIknHNdTxXVacd2WZ8dqOhvOHC
Am/C9zW/gu8OPgY19SZCerMTU/Jdlnm+sWIlj8wzv/bJh9f4fpSD+zxGOSaWXjN2qQV3HjkZeXKG
qIto5RpNcz0pixJK4iUttHZZG7vOrwT1hSK1tlPjoAKR1Nfu/SYhnmnUTdGhVQS+TJHezTdaJqpn
J+wQ1NkgTvSLSZsE6U06NtyszKW7LCE7lUe+zY9z5y9vkuRggBGK6sjB3ImMa8gMU5M7YEHk/YSF
tnWDOt2RbGlo2L+K0V25AAZw/g8CVlld6N+Io8eAWxDoGaOQAXhLQIf9Rjqtpm/0ptfuYq0zHr9e
Tw6fMKoHKIxS4MEzmeMP6ZJh6FjjFOX1Dg+ZydZQTtveJRL8T0exOd4DBhaMB830YOborRScRlO1
O1lFtx1BLxXah8TIjgxzOCNSEeO4RwtI8a1I5R4Mk6K5J8y26nc4o+wLn8MlzJbYfdCg551qKA/v
jlzWvKN9/+YiVmXvQseUHS9dDedgwCIBFcbeRd95pbSfmzghlqk0yGRCq9p1/jKJ7BKFEbtdbMSU
seH5JISzzCw+/6WWMa2AqvYrD4JCEH6zy7YmZRvfPBmccLyJBjJnl0bKHiZdQoWyro00TFjsSyt8
qvnbcIlIdY8AqrX1z6oy/Mu6JcE36DVYWnlg6u3CmtCvL60ME/kqNKqagIe8MtUiquG3LwoR1xO7
dLPbpW1BsGfQq9EBzuIiNW/QqOSrwJTFZag5FbyKaCiev76FzuEEx6IN6tkxMQMRn8bZbn+KaVvC
ErKsbndE3EMe59g6nbi9o1+pkmRsqT2Y8QSeQkXWqZNBydetNslX9CQisgJU5J7p+VS8ZAaduEU8
IcVbpVEokwXRgtq3sbONegFsQz8LZjnRhUHA0mnoGQHixkY1P4PAKcqtjdD5hMfLk0l7N9jplVXd
B4lDC8FPnBmDV8U60TlNIS9bKMPDwmvS5owobHwYmBN0qosj+WsLRJ0+yDbZqUcS03HV+XWkQZw3
fVIzXah75HeI/jKYSonuMB/rR6R6KP3nfCpzSXndjpd11rbFgjR584ZuX+GuTcsIzkZADiVgFm9a
T31DVEXojhMpGo1dTecajCGBb081DyLOKLN0bd06S/9/cXZevW0j7d/+RARYh+SpuuzYlpxNcU6I
VPbe59P/L/oBXkSUICLvHuwG2MWOhtPu8isVSL1HBz7Ok+LL7pznDlpYia9+Y4e1KVz5FvkJ9AVU
dT1CnERW0A5Qn4mNOG/3lt6TNhalj++K3uX/hXFcIgHaDw7EeLeIUW/1Mwueu4nHXZaOwYHGE4pP
FR58n3WTTAL6SjCJ+En854SGFgaXc+UsVA/nF9i0fwSsMaDwAHDVedO8HtNQb7F5PqmtaLZaZlTb
gg7kP0YcjEIJiyasPZFO4cpe7tIiSRFZzRBHrkx0WzImc3QrWS48t1cRx/+GEUxoAgLCvbkcxsub
tPWUdgSkVRcHVTSw4RV0hJog1PdI958QhWlZ+nzcOViArWo3rhdypumxvbzSOIu8frQp6alQhpz9
BESgEh9r+JN0ixSsdPEF8omKm5ChIeKntHsh8m/374B3hP/VmCYPxMTMJrCbjZk3HQ5LTtmd/KYF
7jh0hviT8gko3Suu+ydrig55IcHhiGyJiYHQoFpJ6Z6EogCLSZPPWtZnJnoPbYfnx1g1yG75CNM1
2LwucC+mpP/qt9Js4s4iDQNIcfl96qwDg96a3WnoOmTDzCLco2TtIlhGdhljAAeS2m3Igexiff8z
zVO/aXPgaPX+YtPvm2MVW5866+CJ7pS4PCSDgquJUtSoyKSLpbYbk6SmBxET6Wz8eeYtjboxMDrK
KQRUbgZ0r3Y7fI8Q8+ywN8Or4S30FfQk0eYM/jQhol//PlMO2QSyMlQELOZ1CKMb61wFkXOqA7U8
+rjRnq2sO/YGhI6FkOHG9YE9rka1nb6D7sy7lzlKV/XYaOPJxVFyzUOEEKwXhwvXx1W5jrVjGFrk
8E7f28OXu6Ypq4ab1Mf7Fs+ZoxPoSAVz2UxVruZh0PEYG9URq5pGBxxgjTZwJYQQ+0kHI810bQ3I
ZinsvvWbSB7ZSNNlQ143KyEmlQWjBMVJ9HJpaNg5alpIG58wB8oPcdH8iShXdXWxNvoKJ53Oj7/D
6W6OKWqgu8BFKvz+9r5x8bC5gWhMK8ENPbsEUDIBzGpk/BzaKit1yPBkiod+S7GMbp+RDxvZjurm
/qDv/9fZcZ4iRWJgyusOm/5yYYSVRIVRjGQ4QHr2odr+jsU4bEQR1/teKh4W7UJ/MhVUt6oIc5uR
OjwcmsbBOR4FHMB5GEUGcfnBjKxxBeW8eQQYpOwq3JOPmF02P0c37I8GNs/ca06y0TvNfOhU8/Mo
Md8NCC4RX0IYmScW1euGbn0ne2ghWZZSQKw43qq9TR1sSxH8TjYaWndPZthlH+5/iBsnnqbT1Kvh
Y1hX+Upaqm3MosiTX1lyq1Pq2Dioz+FJXqUbbIywPdNL/xAryKffH3ketHM0UGingyA0qPrvWMy/
c8yyQbg2bj15Kpqyf9KAQG6zBvFABPlgYARVvr8/3o0TT6g5+Q+g30BddxZw2oFEJU+N1BOy4t1G
rb18C7Sg//crzKVwTDdYByeGgMnlvrJxqsDms2OU1MaRDdQa6BQdOEqkOgtDXdVlpi84GXtMMNdJ
xX+WhWTSIDCvA+3kJTylMEkC4OaGX/YP/jB0XzB/55LxegnZxx+0dF0mll3ulNhUy3WSV3BQ/v0L
U3Od4NFsKWdOnO7yANKJAq8DH18U+WRHgFvqS923G1HD1OIjSKEChozEvAqEAH6uqlmsnypLk8es
0fTyoNaUGldGHgVfKJBCNfN8vzxFndGSeiH2TmAt6/CbEjulv/baklYCYL56I5ygfjYwqEanVfSa
u9ZaXEwWdvr1zuMHu3SGpjzVpEF0uSeizqVoNVoUMFRUrfOm4phDFlrYDtfnico6CDtg6RYqG/OA
mDTekaLN9ZMtuExa1Eqecz91H0O9CY4m9qNLJIqbA1J9nd5qECDzA8W758uxlvpJeLgDOKFXw6WB
leWx6dedlyyZe1zhBSZ/ClrX/2/A6Tv/VZWiAKBlZWvop8wYV74dRhvso3Ettz9EBd6VKIs5hzY1
wr2N1zdJq3C2aR2ae2oyyB60eflKySPb+L2lPVDUfhtiJ9qWNAaOmZDKbrAWVuQ6cOP3wmx1JqA3
9irzkFEXtdFKfq9Wk2xXjmLu+gZay1DAhrt/9G6uxV9DGZefxiXEkQP1+JNrps2GCoPcq4lEfaAf
gx10RHVhare2NGccDQ16/CjwzKY21n6LTl6qnwoUtY+NopAPDu2SdcZ1aPB+vlkBHGRUMWdbeAgF
Dj2iyidhlWKNE4B9ykQc8acsW6e4pGHrnLpf7n/K6xeR7gdHSEXBaRKumt3gmaohD+zExgm3GrHu
m+SPWljOfy0H/D9tEl2gcym/e6Fi7+4PfGsNbYSjhDthCMEmXq6hIfSRY4a622AV4YG7e8RUN5fP
JiaRcFL1dmG8W1/X4VbiPFHvduYlQCsg8nXJuWiiOh/12Mk345j3xxwZR4KPyW/Wtprz/TneOBJs
GTILZHoEyebsySplwvtgJPIUjqUKW7Uyt2jVcpqF0y8k1Te2KMBEcMdAjBhwXhT0wg5hTpQ3T5FR
qvsssJ9AsxYLWeGN+QDtxd0IKbMJXDxbs8wYTEdxNHlq26Q8EK3hv6jTEPHyyv//GMpFS20C3NIJ
fIfk/XX7uWgLVkqhyJPSOPqLU2vtZzvU0w9NFPv/vkrA2yF3Y6lF5WM+q7hPaGDpmXpK+/rZC7zu
a1GbX/I4NE73t8ONwgeuQ3RQAXPiGnJVxcGbTCusUKgnUahyXyNweTaCVEVF31N3nNNg5zslYsuJ
0+2spsoe6j5Wjvd/xI015DfYumlMcQv8oMtzl2lNO6a84CeciIpd2OUoAonI2BuUUP/92iRow4yI
HGHSmJm9YOhPNEKAlz11xISPYHexVq0qdeEGuwIN8VBOPTKSQxcMH+HY5YzyMkdgdAo4RtspfhpK
W6wHA0sbK/P0h1rFR1dt/P5Bt6WJVnxUH8ImUp/TyNdflMLQDv1YZLssBlFy/0tfkY3efxg3uUF4
DD1rHh07VeSMtZqqp9FtofraffDBQrj1ENa8xtCx9sCtwockSb/ofpZ9sEd0GVBfTzdo91pflBGs
d8M7CvYDZHfZo+CqZFW1abKYktHCk3prW7BYyBcalKdohV1+RAerFKjalnqyGwfGI6bwr51t4ttg
eUsEoBtPztRvpP4GeIaG+2woHW0XgXeFdkoaCNQW/YSnAUHZ5wZj0jXEJ21iYKk8CXrz6/6K3Jok
TwBKOpY94ZtncQOpSR1EndSgZ6BKhGPHtxoZCDyitG57f6Qb2QqJJn9R89fBjKuzY+Z4DXbTY62f
pFM851T395qfNj8EWtMfEyMRSO8mOIrQW/mmDbn+ycJ892DY4cKzcOPV42Ij4VV1NEdAXF4u6xCE
GEpVnX7y9QoNJmk+Z70jNi0Vk42MaFB5vvbx/tTf78vLYgMBGIQFkCiAt4Q6/aa/ru4ChcZ48Czj
VGhhNbEkguSDOUCQWtGSTOIVl9pDGgrYak4ONQ3Vksqy0RFIsDS3xBifstL6Q8+wCjY6jZKtO6ru
F2xBxA9FaUNlF9g+glBY0lG5ae04+xNF/dADfayLeI1UUIoclWIb0daxFQfz19LVv2ptOj7jiNPv
5dgo4sm06uDBLieFE7Z5iV5Amj56cQ+C05BRiSWHaxX1Jsw9E0EBpe8eIRZ1tKBkPcIkUwPUqjGi
lRjMagrtacSjxYvh0Q570mz8mOlsQFxYRTnahGthtfWwTkZvUA7YGOl7TDOzR1XJsp9QvQR2d8RX
LzXxAcq+ZZHv5eCG+RoDi/yLofSqvsmQO8YZNyi6LwXO3OhDGdEvD/354ti0vtWsMAV3i1XqF5Og
kpujE+J5/hIE/NamBoyDVNhUP0H0eHbTIvZcg9ytjRPIlxdbFtqHOrTlJ5kN7R9zVJEth364weEr
fctUTxkArmNYrsk8OdzfYzeiHdIfEFy81xpA8NnpwktHUXSvN054RflHeoNwCG3H3//zKNMRxm0T
BJKm67P3K7Nr3YsUzzglZejsHLWLtmbg//jHQSaBTQ2wjTrZiFKdvTwtetNHdm404oSEOUbgeSA3
FVyThaf46uZjFNtwQb3Zlg6NZBaJjm1UUHTT7FPnen9snr7nuLC1Q9lSBLg/n6vbnf4UB3+iFxNm
EyxezqfvgU40YaycchsPxzYpXnEYQFF90NWHLossiL/BsHHMfAm4dGNgAiuXhIKbF27pLDhNaLFi
82cop7HCsCIOUSi0KyzakzIluJfpL8XJHcwCtPjT/Rn/L/e/uPEAmU+4FUh/+oQxmN14JbhOqRhh
fHZwETxNtZxgV+cyeWoxcJKbyJAKPV+t6p5o70UHq7aKbRFKEL04DT2ZvoqyoUgV98VEI+hnmkf2
ZyzFypcOHVNz7Xp1nv9HNSVErSjGXHan+T0+3wQ9+bbMZOqRImKShF4epkZ2XQ/5Q4lvWYl9U562
G25X+yXW7KZdua3IyzU6UODFqzjoDpUs/ALFDTmcXMv1Q7Qgk/AsFLc7Jynnbz3mXXaiwOA+I4+T
fI9g3nFv1y6yJkkatqdYEfGXKHgnMqR9/1tUkxeaaGr9t2ZT37TGnupE07uPASJEOPvAodL2+NiM
Xxqr9421C37B39W1NWkCRvWA0rll/MLYUf2Tw90VH1ADRL9kwmq6qLmGEJYDkrnjiHWMtYEqWv+O
0+SI0nfE7e97EG+MxorkQYnj/gO+ZebHxpIKkwwTccBVkMIh8ky23LZu7G/tFNzBqg6sMdhUjdH+
6gLYNeuw79CB63Sjw4XGxWKVjlR40JRE95GobCmeOCWteDtDJd7LkVpRfeVbayTxl3QSrGVtoEy9
zyp6oKZnnuJqjL6YTlkj4eIFFuJNXVB/bd7Nz1zCrZPTymiHB4l/LN04fkuq1lBXXdEaz4EFR2UV
NAkWdgOIc3/hxF5l4jSEwD2h9EDCDbl8ds3p+NZVMR6DZ8P4AQqhWckgtdfuMIQ7GVgLgdHNwWgQ
0QSF1oU66eX1oPuiY23D6Mwmb7aGOuDhMro/UH8b92MaLBzN62uPg0lBhY4X25cSx+VoiAhkIrON
8Mz+CjdaWOPLE5bpfsTLaLVwC0wX9eUlAA8VNiQvhsldPqdqqgjHZ6J14jNgE9wpcA/7DnVxXJc4
Zxxqt8f3w+usY5wDFggiqR8MNAKkjLVHuxbhQvp8/ZlpcKj8CNhTpCHz1KNVSum0VHbOhkDUnyoE
Jl6mZ2yioccfp27SpdR2ekAuZw8ETIWsScEXNvW8lxppPemmXefnvKM6huGZ3Ecx7Pc4h5QpO2fE
7lOoW7VB1EdRvE9hmoyvqWii3/eX4Soy0Cm4mJQmWAvClCvJaEcJHCeL9LPte/mjMybdo8B3bGGx
b4wyKW4QAU2Uchotl/vKx8qiFHVgnkJqxYRzltiA/YoXDubNUXirqQIjgqjPeceAIiUx7WieqhRE
Aggi/AMHz1k4kdfvpiBeJ8oB2PW+epdzsYKhk2oVmydZwx0JaIuO2RjtM5VebN/lNjVjqvfY3rj/
yFQHVsrGFJStJsY6l8HlwNkYhGkf1kxPd6u1AFD73R+wYnZ7d3yIRd/D96VtZUupLAR270WOy91K
vX4CwVOy1gkip3vjrxSl1kd8SMrUOnnp+HmMG4GdKOaX+FMFD9okE5aX45ErJdgIM3efBy06uiLZ
N0rw4/52vT6n/JDJyp2IHVDI/BuIArcRt7WsU+117YslKQTgH1XphyiF0rMuTMv/dH/EKf6aT526
68R4pAoF1udy6jzyUZGGhnWCmCDXGASnH0J78I/pmPQveeVgvpRAa47wg8PGdWFHT9/1cnAODEw8
Df2V6TqeDZ6Qi6aadMIzPV9n1eLf9CFXg3SNL129cANeHx6G4j1zKTyRg89zlSAEUKyHVXT2DW+k
H92J/RDitXX/a16v3+Uos2i36VuocXodndvIDQ9Q9EKM4LAJyRLQDUGRLWyX6wyMM0PVBFb2BGUF
BXq5epid2kOKzwlxfFWc1CwsDp0/1i9dkXntSo4plmJ2/SUwaxwPWdvyDPwq2SKdtlQ1vf6+l79k
doSo0CihEyvWKbMIKWnVw2buzeh4//u+v5qXOwYlIgF/ExUAAu85HGiAlNG3qNicKjVVgA1igvTV
EFH63eINfbUKcMfrRnUSf90UjfGV2FHDBq+JK0gZ+hg0WM16mIH7yFwnu7avUaYUgI6/EjwCeQyT
UeA3BAy5wKasjg+kKhY+hiS/0E6aUPlaRxWOmDW9+0OiaX29joEo/xwq4tv7M72xtGRMgAPgkDI0
YNvLpS3zgbC7csRpHMBD5LWiHN26cp+5CdodoG8IYuMQrEy9++nnzaexqOW61nTcVu//kOstze8g
f5sK7ypSB7MtVut53/V5KU7AHKszxla/uQz7gx2kzmOvD+nCcNdXAsOxnenLEK+QpF5OO3ejCF/f
XpzKFCcnS7XrDzFm1CtwiOn2/sxm8oOwG3T0BIDGI49C2x5JgcuxrAljz21vn8xSsX5AZqCGMwZn
LdTdFz1HH9ZXGuWrMSr1f10yDk/YSj02kav8gnhH9qSnvrX1dc+JN6qeeifXc/2NmhhxuM60blzA
qtz6MFxbE7zC4rqex5N2ooZF64zi1Nu+BM/qI6QJ3hSyZb0kCD4F3bNDxpUyFR/eAWLzQxaLohdh
YdinuM/lHo9iba9QcH/E8SjY6iXKV0nU9QsX9HXcYcNtIVhz2e1UP6b5//UGZ4nRyMgO/LMVlOEB
1BEjY0GNap/Soieb0SZTo3QLvCFbeIWu+zDI4xByAMlGrgfM2ix8q4UXc4+K4NzXwVlH4nabdmX5
QIZfbMJSN1eD7OUqHj33jEzxm4HyxsJWvD5k0y9AjZG4h9qsOd/1ZsOTlVvBuUsmCQA0FdZFFWKQ
LAF9tsC+Fz72zfFITQAhcb3Q7Lr82LGa2v6YOME5Ag2yN5w6Pfhlisd15aAdJcFo3D9q1ztqQljB
UxPENDz3s/EC8N8JdZjwrNoRGhipgkpNdCwGN1uNAG9XSYDG//0hr5EypHmUuaGoT3AkyJ2Xc2xB
qNdKq4VnHbnpj4iV5PWqDNLEfPJxhm1xj8aLHjoqEO1YbzA087scL7WgxMcHfz+8GqfLte9XhonS
dCOF8TsNel/dYK+bvkRGlS1hSm68bvxkwj8woNxMtMkuf7KjjbQ5jSI6B6OtbLIw8Hd+jKeYTAJl
r2aKvykaRzsUWsWvdbziGBulDZnCUD5SQnG26NEZB+HEziEEyrMdW7RpNK9oz3adhQ+NMY5bGPEn
dDRjXAojo36wa6c+CAC8DwDPsIqdzN4y6h7/vt/IjCaZV/pf9P5ma6EOfWc7nRqd7dEyP5ZtgQXv
ONrIbiruA4bNSwXhG/uNormwDbQYqNbOOztJbw0Z8XV0xk3R2kLHbDZ5IXAE0QkBLFT3UTL2luhP
0ya+vDYnuLwNE5MRYc/NDrFNtNXCVYjOFYzBR6fSvqJEIba2g+/s/b194/iSIwGMBi1vGpBwLvcJ
Fais0ymtnh1vdCm/pd/0UvvhJM0R47yv98e6Duymng05rT6ZTYEfvBwrqLvW0rCzP1uTtjFqfWJb
pGO3uT/KjbeYe3dSniTp5BXQ55Ezln1eoJqcViuCcQHwvvmSwXTB5DlmQ67ATlhHlXd3QxeZWibm
hTiGeF1QgPFCOBwAlKn+bgfIZlL2Oebbsra2+FDLHQrhkmA46+Nh4Y65sQ6wMHiV4Y1Popqz8zrE
niU9bGHP3WTInIZmu5N6oKx0F+n1ERblwni31gK6EJwP2pV4+Exv6F9vZIDOT1U6cUxpTqCiP4ks
oXQV7e6vxY1RQIZD3p4gQMQb06z/GiX2WKYST60zckQmrTAe3JFo+t/3MMa8NAUhr1HLsGZPgkhH
zcxbMz27alQ/hErOERVuvM1Vifh15SyK8d24E6bBeAsgrrN/Zh8vHaoRJoefnXuNfgqoyOllHTAB
6AZ174AO2FdB3p/TwXQPZo5SWpS41vcCHfYNubEF2YkybT0mww5kpfahap3y2ZSeu7//9W/cIg4R
0NTLokoJq+/y6/ctLry+mHybkzZ+dFTpPo5VmW2aJl3avjcWmlWmLEbLiRLdHJDROGYayYah0irC
JzhD4r8WhX+4P6ErpitRHRRIcATc/e+V5csZRYE30d3i/KyqaPYHmmE9eGyvr7Ls3k8zvuFpXj90
CA5jg1nmOyyjyydUQUlmLavcFbKxd7ZS/K6KPNwBd8qwhWcZMKEKj6JL3vTIalBXLORPHwLc2lRk
sBB83/pSIA3ocaL6Rto5ixCtFueEFJDYWco6W5nxKDc1HYiF4/0OAJu9IJOaDDnJxLIBv3X5pXzI
eWDz3OKcNWbMdoy6cI+0PQJrCtDOZNMaRfgjiGHxbkq9MT7L0S/sVW+a3nc6DNq5G/Thk6f7xcdM
CvED9+663rk2VY/c0r2fkN30jMpaCwGuihqtWMWOt5RV3fpUU+13Kri+yxRezkFit12GeVycDTOf
lALwuV3JOnXf7u+qW8PQ35vEjKEvEl1eDqM1mREknhsSkVfFymwTkjd8lxdSg+n/Ml+QiRdGtYHC
CMSny1GMZExZrSw6C1yS1ui3DcfIMrq1Ebn13pX9nzGzd63XVJ+MIUsWwBrXXJUJh/Ze3EHwC53f
2TOvxRhGw4TLzpXR2VA3teGzEaBaBbFH7CNM5uJVYeBDYql58NQj9bktROfs4YpGa4Gf8zYzjXxB
BfbGQ83dhCyYCVUJ1I47e/Nav/GDwKCSZBuD/72qOQsrA3zV2yg6JV0ppU5bVR0xg8ddMXyMyso4
mAZEthWHSPW2If/Vj8TWiGWHMIIH0pTDHyxK4I3iD42vOiGIulSgf4+9LhcSVDjpLE1o4IoIl1wu
ZOSlQwKpkzi+NqtXowzEp8Sfqj8+9XZUkxBwzDeOjoUKlnR2eQS9WeyRfw6VdR9C0VmXltfGuzJr
zR+5p2pPDZPb6dnA5osHpQNDI9oIHp6nYElWgxoPVpFodXdtjnp86hQTGo1dKPWbFqb8Oyh6To8T
ROdtsSKPXpwxHJ1NYZR9sdWgI8ebxo3GJ6sNfGuTBWKAhOM7IPtrYj/w5YUidkY56hAsHByE121l
JMVGqqXdrwIARUfFbwP1gZuw3pPc6ukqQQHqLLTKhD9byQp3GB85OXNEv4se4LqJ7Gc0fSCk9OAo
pCXFzxyNlHLlmUr1X9vobbzW8Zn+rla2Ga8BY2LWUtRx9tPzuvytSaTAKkRzskPjoEWCor+HfcRA
SzfhQu480D7DoODn08eipYCWI96lcXmjiOvZQEPKNLPOTWyVOsU5f/wVQxQq16Nb0+WMEBESKNwF
YGPaunb+jGZB4/T+heJe3SjTUZsgaBTbBAWI2cY2FNMKo9ySZ1HGoHy4D9BfLPNCxTEwdBKIv9IW
67GVbrZX3KRXP0WWmuw6HZ/vDWAOLX6kzTUUqzqvjN/6MHj/WV3jtbQRIn9dYUfC6RgbFaeTLtG/
FZ30mjWEt/4RuruarROW4DVsK2ltYT3qb6HTBOkKP1II2qZRoQg4asOjPjRyoEFdlQyd6MbkC6d+
R3hEfs7VhINTdmVhbLxETU4a+lL0T5oxTnAqDxPcsnFiKrYxtjc/cAbq9E2uO42+6Tnx+Da4Yw93
InHIzuyuMN6GMKuPDSCKeoW2ZTruragbu1VlmiSXQ9LoFV4NqD3Z9QjUKjc619o5bdFpKwUqQwNf
fDIbs4NM3Wb5mG4iPXLxti6RQCh9K/jlFX4egmn0g2SdJpoIHqDhKUT1kRH8UWXjf0EsM/qoBS32
SGUlqoNSUMtdm8ZkE0hPwt32qQRCBmR3hIdmpBJfb9PJtrx+5hs6sR6XZev7373Sh/veQ01aVT1k
KOyaektZK0rpPQW87Pmz38R6jwWxpXZ7ZwQatpNVnn+8v8emEPPiFqLHNYFCuD0mAI46DyNSYSr2
2NRE1gnmxEVhP5h6dfbqMN+ZyB7sPDn+VPNCW2it3djaFNdsWrFUzCc15svbDxXmsopEX51FgHdJ
bqnFRstB+92f3a1R4IkDG+BhJjmZzc6uaN8iiEOR2OuMBzYQzbpCLqHOrkfBjmACawLpoZAwj5Fq
mXI61LTD+8sa16Gh/0xyo9jcn8pVED5JKpHHUzVyQIfO2QFegwiMr7ftOUdbaEMyAI+RYvAuLqt0
IduaXp7LPUFJDIgSq0NxF+DF5dr0Wl2kxGXDOUM+d81xlFuYh86jPSY2ZBmA4fendl3tpNz394Cz
PCgycjA97TCcpTloWxcO3dod/WZtxDpyDzxEe7wi7c+WxYtYBFG1om6aLyR/N76vheoFiQ6deReV
n8tJmxh51ZXjDmfXyP7krhU/ZaPUeIBVZ2FTXvdRmK5O0kwsyn4hXb8cSlRRXFqVMpwHXcv3Siq6
xwqm3rYy+/ERG1BnXfp99JrlXnXw+dFrsFvtRimtpV9yY+NO7G7kXicGA6i7yx8SuJoyhqianjtP
klFHsXaYkDULO/fWKBPWDhtX+sf6HD+YddHYWV02nFWp+A+xon+ldWsvpEM3lo+PCa6PnhA1gnnw
jepU6EhanWdXDMleyDxNVg3Orhh4qM7r/f16ayxOBbkjpurUvGZbBd231kb1bTxP3MLJKMt4Sf3g
Z0AivgBauS6/UjYRNILwboByBQDicoVE7KVK4JvauQeuSoqk2pm6M4lgslXnum24CfuoQId0SAkc
00kd75OqaMqHsB5ws434YvpK2lZ+Knl++tXYelgyEJVGkx4nOP7GS40teDfxQ3qe9ZKEPGHrauj/
DDKPf3J3t3jv9Yo8Qm3lgbMHaYZP0sNicOFQTHfK7M5B5YBCLLJxk3Tl9M3/qvCYQ94Z/ijGc+vj
5qMEwsfHEAajV9gfkSzPn9SqEAtlgFvrSJftf0AcKn2z7a90baeMsTKe3bEbN3YHY5Vurth6TrdE
Pbx+ZqntUoGF407SBJ7kcnp0jKyBQHI81wkoc+SjVOINH+VKRfJHhMTfEjXPVsRM6T+D56bONJRk
C4W2SdV5dpvTNZBW0CbybBGjI1JBT6USfUmkj23VOPyrRvP0TIHkZ8tO0A2AVpczxTa26mx7VM8u
ZBIIUeUnIzWa49BDeL5/DG/coyC2JkYNkQSplDF73VssUWWRJNZZ0pT+5Lm0RyMXn811WUIgWnVI
sh5zhb4upsgJqiCudAd94xcxqJKytj/f/znX1xxlffJy3mha0nyDy4mbpd9xKdjdOc6zGPJq5a7d
Xv/n3jeK1BPtlqLMVGSwZxdCprthWeqlda7MIN71XcWcdUANWoNBX9w12kJyfWNWDom+NQU36M/N
G6+O7iclTo/mmQ7ReMgd9XOSIIN2/9NdBxxTdQmMEWx8WgjvedBfh78t6krNo1qcs8rKHmKoF4fW
N4K9jTHQ3kYM5OVfxyMmpN4KBntaqLlYsleXiRzNUZyp/GvrVHOA2qp9tO78xD00JR5y98e7Pv1Q
TQCJUKVGiJt/Xm6NIfSRzO0C+2y3yGBFMW2/3mmUY6npPxALHDZ164b7IMl/3x/3mt/FncPygSJD
OtQE+3k5sAgalCsqPiyGSv0f0yzts68k1dZqlU984fq1oO+4CWtHfwpGjwqiQbILOMrcwsMfn7XA
StZuZPyoCbhQiguys4Mu7c5rbHMFGzVbuJCvy0v8XoCpyChwYQH4nV2TdYwj1NAa9rlMlGwr4Kas
7baO3rwc3S+1p7ngen24wevKfbbG2NnYtR9utaZQ4JxVOma2IB3uf0Nn6iZdvkywjrkkEOPgEJhz
RBgQFNxlzcnUlsLX2S1LhURvaOkTa0XTf88HzzzbJdnpWlKTd3aRj7bMOgw1LUfQrepxVo3t/CXR
pYCLg5/yD+yEWv3BwfDmkEW+uw+iCEiP41XhuBqKEDPa0a9LuRkttzmPpYUzlMjI41aqFVX4fFpW
+hkNZ/koRFalqK0FLoD4kubv1K+SWzuI4kPkul36ZqPhUk4CCxi8JrZIttQE8i9uC327q4L4ldJv
+sv2Q7M5qEqffSor0422WRHqr5607R1Re/pdLfOgQrDBG9KNYDK/gc6pcoUWjHzTjRjrpboZjXeB
GnxKi7bytr1Wakc629GvsNAilccGCuvaSc2qRJhMFI91W0V/SmI15KN1X34pc128RGWbxptcxsZz
qiMnt7dtLEsQXB46f9UipjasK68Ikn3SZ906CfDgjfuSOh6okKHZ6thGf1B8LwCHUpj4t9aRiLWF
QOWq/krSSijLbgAXQn3GuDxSyCW2pZ004WugWxVW0o71ZKR287U2FbQ8jK55qGzF2OYlrRKZa8NC
Bfbm8O9lIboj9MNmrzmyNzaqGmr4Kkb9UwAilS0Vi7Xdh2J6brRDAGh7bfZ+unHrZskV4SpKQ0OT
4AUwLsBttG5nkxchFiMtveZX+gLV05DbGOsEAtVVSi87y4v8J0jBysIJvJqyRdzKq8rxo5FNanb5
xZWEs8mZ0l/TKvD/Ew6fOMQ2autXiYr1ceztCtykVllc5L8gbJYLj8V7GHFxATA+6YtBf27iyM/T
+6bStZ5fYL6i8Q/oZmgdS9lGutW/DM6oPWtRQEHRQyjLwEPYb8EydNabUZtODX2w7NApr/L6sfNT
3DG7LDOfK7dH0SdLpdpvCsIWRASRqqdy5XrZro/8GrxgGAwrxNRaf2sNwow2Zm66x5honyBRImq+
0bSsADJP2RWbXKysA8CUJdrrvt1U9cIKXL3PfHouQf6GxxNJzSxQpohS9RVBxytaexagFBc8LIB9
1GTUcovfwtI2u3ovp3LNe9GG9hw6a9Pv+Sse8BUknrEyMl5rUZGHA2ucVNv75r9Szf+LK1V/K/Pe
esPNrv7XstQ0MoJyU5+TB3Pe30hsv4KMMRqvFiJXG73GJzrx+j/3n5TrwJVRQFehv8q3pLY7+56p
mw69XpTGazj6+YPqNv1nxejhjfpoCSYycdZ5YhkfNNb2G8/cV6cxwyMCxEtx11UCNP0OYO2kl0Qm
9Pcuv3NSmG0U+q3x2kld+5qZXbhzC9pIQaP4n+/P+SqOnA01C4EItFLTjBrjNXUwfRwKJV0TryyB
uq6vCnJX4mKKVkijAkm4nFBoaypCO614DUZD28VqmB7BxRqnMZN0K7Km3Pu6AXW28LqXPCua3f1J
XheywL9QTaV9DSL4GuAVmj3vvfDM18IcnG3kpPswiJKV2ZSP4PXeukx9rmV3zM3qpbOX/HtubSuU
w+jSw2oWdGVn37jrbUVtssB6lXKQT22sGWf0UoOnLm7kBg2C/jFOiuw5NtT0G8bbn7I8nCRKq+if
wzhAVRPADWQDMBRa+ZfLULutLW0oIa9qRVS/0uy+b1YocjQvFf8O9x40BVdlNhTG2qnN/2Pvu5ob
ObIu/4pinnYfoC1vInY2YjOzHDwI+hcEbXnv8ev3JHrmE1XdH2s1kkZSTAtikwRAVFaaa8+9R3/v
/dZtIGNRWNjXIz03RSiCN9iMnmfWh8/AR1Gu8LgbymKgSyTAlKagrzr2gTEFrOggtaPvDIK6NvxR
dnUll3Nwk6TjEk1a670aA3pRRunCkhdx9lT7cjh3HKZHj3MV8/gRtIoC83IKLkJBWxhoCKoeskIq
A1aPiyK2pAAmtRmXcUYzGPOQ/eiDcV6bxSJASXdaViP1FbO5N/C3Jzag8/YI5FMryuwsGwlPsfRK
aFVn9OQhglJrMA7grgcUDBrZ+qQnvU7QJH3hVomivpTAGq8Rn+8rlAaG9YMBLdqSRu6LnqAddfes
tGflzhSKcF3mkFFERgsSk+YZ6qVoWvFwUuTHw60hjw2Qi1G6AuebypCxyiQCs62QWAXHYuHkWnEe
EMNMsghBDyQUiYgKgdk2ZNp0bTEjsBN420LsPURxf77pBL/JxL4o46OvxJXkDWdANkgT+Gj4F3ZG
LRGI+/iti6XkGrwsNYJZ57g5Sk0ruzC8k+dQjBTgLkMQ2ZA0Mv2AChqIQ4gIepP3mX3I/a6f7UOg
16BiLhXPgLtMfQp0gsrrNMJY2wGRUWAekoZ2XSk6qSy0jiIFuReIeepIURUfR97HEOn9jol9HFOE
BOdaa3zld4EsA8kFQBc48Bzqb2JioY9qCETPQjouwNaAdtguMgCWqD2CagANqjWbN/XItadUjLbq
GTOXd64yzNUnTrU+BgG4Nbgy0SUFkPLpAsJAWixMJFKOPRLjdMhBZdjB2l6mNcg587rSjrExDESK
xZnY8VcgFxi0iAKavOgIGhnS8+dbp2kb9aRrqX48S/sw2dTiLkfOz5BbppwWTEAkVUHH1Si60hoT
XFn3Yww6daWgvrpJda+sDEvJRGJKd1EWOUJaWZft8ouox///eMV3xVt2bKq3t2bzVEx5yv+E5OK8
E87/+j//G6zn/lvOnpqnH96yJmzG7VP69ve/0fwlr3/4H6u3tyTM/P/5LZJx/gFfSMZN7UfAKBBe
MYEcA8Ka5/r6t7r5+9/wigGcFNxixLgBvMbq/pNkXBR/RN4TfwMYACCMvEoSXW2a4O9/W4jSj5fa
BtR8AEMLbotfRDJ+4QX7cOIB/JXAD8K7YwO9CLTf5IShb3qUDPAnHVQXE7VbRb4bVis0jkpTr6mY
hnbpaLuSIRasgCNKcIfG1eQVOh6RMZMBEl9mUOEJBdkdugAVIZqTugIIRbVlZYCjwNIQsVFoXbCy
PnaRIy+cxcmtYivTqVquUzR9FA0WaLYeLavMk/v1SfP6wDq1VE2Y1jjpsCrQkD23T2j+M16nFQAR
m2Cl39bX6evwpL4PT4AYKNsxPYTRw6h46WkGj61M5PdXMzQxitGMBA34A0VyjIVVP45v+l3+WD5K
GlXvhLcuIPqzWDD9OX/MH9u3DPSCMTk/Dyg7P8IbOdnt+DaGAA/g2JK8ZWru9tGqjV60GEjd0onO
m1pGisse0R4vRqsbV20fksX7iABB2gdkiPb9yD7s1v2X1f0ha9M9IApN/fe/TVk5p7d0CS198GP0
BG2hTz4Wvdfvi+pgJK5grNTFTSHtFY1sz++Lg3HfrtPr8238IFuLhMQPaDhUdhSN5c2SCilFlVdx
1aMtMboBVcDVExl/+CuHObEb/6Bhzm2QaYb2L7BB5qTCFJ//nycVviEU0C8FGpnndmG3T8JdqYje
KFqqyU6YlQZBKVJCwfsAG0hj8djMFZrPXW0ipH/l1aZmBxcP6IaIXjcIr6C8esolWSnn3IfPrTgt
1ZyRgi+RRixiOPTUtCDi6RkPlYYMNTfMZ+qMeIKh+XMzdDqAqcWVJvG5OKWB4ihOb6GBG4hOWkDx
SJ2gOwRR70farIE1a1CFdW08Da8nMF/c8EoHWGElWTQAVZF4WRxREoE2vv7ZQcm0/Bwu0ZNePjGe
47xJ3/xDgxyLRv2cxjeLrayTZhXeCChi0hHSJzDJ3UT4xy9KQQadgC6mj4BuQfk10a04Jwgox7UV
NaQ5Ue3aXzfvQcoWN4tNdNWHALcReenv/YfzUzGwFo3btz3rrnyFnhK6PpF2Xd1qCS0SstYrot2L
t/Vr58S78a5f+Sy9KomWkPAKZbpIcggquZbtAd5gSc8JzUFOGdE+sM8PyLEFDK0kw/cAr74XL9lL
8VKh3MHn/8sF0bavwlaG2uXcBxgwlYsbRKiBtEtiBxDMCs1gwI1gkOxRWoWsNkiPWjPE7Y6Nc0JZ
X0LRBzAgyUzwbn6ZJ/L9+zL/FZd5TppMGYt/a2kySQ18kSW8mSA66kmInnLZ+sHWKbtBNICAUZxC
8t96SUGReBmSRq9BI1TJEl3IypzDOHfJiXL4LS45jbF9uU2UhSG+BiAektU/v81YleISCDHFQTyR
InFLr++AjtvSdibNNHuhiTn8L19I+pbSA70InBLEpEBDMZnFUMoDyahLxelOIEuXjRzMGzpInYAq
cKVwGOy6GHxXN2uNyujyZy8Q2iGVFqukqkbD4t0FmZSNqTfKQbEMwNBAFQB70YgwKG1thOSttmWB
9KhmQCRHpzhjp/h6kJQEjauaX1qwelmgj7czWaCsjkFOEkaKY8o0pUFPhIGe4TWdSYkWLgZNOupn
LAkZlFmHpl1EuB9Ap1TuoThOHUHwRx822VOSEh0oSzqndL95TD+Ob7KufpoIaD+P8Y2w7D10XUPV
XELAcBUdq51xr7mGK90X8A2MXf/cbQan2oQzGa25JZ/2dPmLL7k60W//7iXnO27i+sO2+68DNoUL
5kGaCdICZl75VKKBAypknuqWBJu5yqC5rTUNu/8eW2vuXicJmH/5XqctlS/HnLdll4Ay4/9NpFbd
BUl0RidH5/5eoLudTxry8HBzPM5EJS6LM128j9eZiBPfyLTO5NcZl/5V4wFbRoTlyfHdxnsuvMpD
CZalURjIXk0G4iwcmZ5IQWDbrYttRp6elsxaONZSw5PIBG8LcqcQjWRkC1ohYs4a9VPy768mZipf
qsEIQTSvODmC2VeQfyeU4hxMO9ijU0ZMy5wKXnWmGTqCHIpluasECvZDHVU1N7r3eWBhbiyXdNkH
m8D/Hccyt2Eu+vbDWP7VDfNNvf1hw0y7l6uBj1Bkig3T2ejgrC3rRw9KJndAMVGgzdFcv6rZOZ7k
2vqorAWk2RSnYcNLOjBzl1yjWl2VmBywIGTQdwAmNDqJXDmkpnwddwge0pKhiimBuzSHFZg7MZeF
+DDRf/iJmV2xSfT/167YtLXb9IROEbK11ppdHGKHZCnNHQFuMT25isLEd5kGMWga2eJX75KJuPzd
d8nsJEzk6m8xCd8KIAJmir5VvNbJ/KruQkZ9w7kHMsxh7DEnj4XdO5tHtH5l93bEyJtvkZrVzNg9
0ENtycQ9HrdIUJORuauR3rvMvYmI+7mIBGL3G9bBh0FN2cOTtjHQiBeDEhxkZxkUDdUOKhns4Fpz
2pF0LOjwW73MV/USB/le2yBhe8jfwWhGtYIu3BFHv7FlcruwX0tXflBZS033REs3JuhbcHOCc3I4
WYdb1D7vNWtcIl7ieig1owbTPATS6OAaLHQaolN8WQ1x9kj72cMqsN/QFcVCFy9WWG/VSgEL2vUe
oamFBdv5Ld+cmLJvyNuCOl7s6FaHCdQItR4aEuPjY2q8GuwtgbazaEWWaHtmB89Q1c++U9shPhXY
ACekL3t1Q9L1HnBOS7U8ExpKpwXGobGEWLXdEMHrqI6nFbwD5eM0dE7r7A7EQpbG1Ct9y8NloiN4
d9F7s2ztu44OS9zPS0xfNLZ+6Nnd1iB3CG/Ru/1VSh0Fl8tI7qGBI5Sxc4eX0CicqMulZRC8XV4m
PPYm2OBcJcvt8XAAzJIA4kY0a1Vb/HGP3shk9Trs0MvdbmnFaqthq5a+3koQ/SlBK2MW0VcVf4fW
yVbFsnVKOvt+1ZJN4gFNy6AgWE/vN6vIq1hpITq0C9arbM0/rGCVHXj9srsv0WieFDnp6biM1pHX
AolJkfkh7TKiIEnaSwgfRutxKe/4ZfkIT/SEr9uYyHjE5HX7oDqnnUGe3PeW3N4KhxBdVolASLlG
DznMcWHVTLi3HmKvsTTSWbn3ULOW9ey87G19g2le0IF4PnFGMhI3o26P+5s5Cdw0/MrS+ul0TjuW
Fi3gdag8UxyV1FaCO8UNbGwvd0Ky24B00M7WvcX2uoPi1+VD7VniEkO0R9uibMbqm5MU05Klf4uk
mJufiaKvmrJsUNvN54dvqtNG3/XWBp3/SEkfRXZmJknp8mlcU0t2cAYyItj+fr1cHg8z0zMvtCZm
/neh9V1o/WcKrYnt+Hseyjn5MAnA/p7yE43SvyHMkdYCSw9vIfgVTH2hNKdzgAYl0E0Vq5jgcP1Y
W53d2a3VWmf7jO/p7WAPNnJPlL82LktoSZDl4WeekeKvAQto50+ZJ9qibSzPTKIiU23JCmhqxVZo
RWxhda5+1bmdu6Aag0HDTHwPYVGrB2R8pJbqlZ3dtmygGlm3zOosddlZTz4zmWFxTYq+JV5vLY4j
tCggVnaPZwuaMuRp4LPDYkhg1UCabiMSkJsnmT4VeJ67+DAanLeUGvsc2vEqdvZXCmtgGHXkKqdr
qSXx2tyWL7Jzpmto2oys9+u7Bw1BgYC4CcyH25yY5HzR2lDTr6tbdOwiiGfoBBbgSFVyaMkrn493
PqDjO9Q3Xu/xOjcqXl9fkQ1d0siKbd9OnBTGq0JGu7ULi08LUIU3JRttzU5Z4XCjANU0LHE+19tY
z5m1npjyoTEEmV/liPxj9VrMXksNfPGVl6HK+UquOsYznHwZlWVvFV7mGU7hDWy0ZBs91y0JQZQC
VnhogezI9q3AjvBbhvh6agUsxoLLTLcDLD9/rnRAoohgRmSHVk0TvI532zkNrbObOjFeHdx4A58X
XC/CLs1h0gj2GSYo2qWsx3sQreJ/ZSc6ldXbtXe2RgZL/2RJRLIHCwh3WNMFbDDcDB4iRhVaJ9wG
GjTbowXrjemwuEurpemqtOSd5oi2gEBQ4nV2wUB2AQtcxbY3sDK53VDJLSjNgKexApeU14J33sqH
fF160rpxaGD5DIBPGpEzhiMuMzckBOa5VTqZnVp27zXbZivYAsuW+KTNgaFYiAZLsHBRNJDHFuam
Z8MEmsCQhGFIw9sOvydWzgZ8YodsMjDPVME+bqwGU7FC3AkGqOTklmFp+NJxQzDa+eFBYMDV1+Y6
tF2TdkS7HnetTULP9yj6xzjB3PaZFRWTgNV3UfGXFRUok/pcVEyd3VOrLOLQgKjo7BqCorY0p4PA
H+zTYfiHYjjhLEmQEfwV9f7kcPkgMsEacQJPjkBHoCQyFtmps6AvHRxWbFrLC2Wa39dwB1p2tlIW
Yj/rOIQJTZwlyzbNpve0+wH7WSEnxGHPy3EH2AHDqfCtzAZ+mvsXOL0jRfIfH6nsBLKV7oOrhiZL
02ucxsHhs2UH6CsPRL4ekvrUuJwcSDvrc5GKfgUz8zTJaFRdhDrLvlIcGSEBfqJbCk9+01OuHltL
fTnbHSugFs+2ep94Z0glBRJSZlxO8odGRaLR1kkYcLyQmIqVsNqJ7ADz5uNnH5LSt04MKHJ8963c
8Zehldi1UzriM5e9MSRrBvkasdwJjvzvUqBT+HvDQwjlC0gdKzf4O8he8Zl/guhGdom/DxjWxkrp
iS0w4d0qdfi7vryzfuPvyPEIbP6vv0zscAmaJwffccXQKmntpBh3iHVJbBBj498YI4ut1CpsjAn3
mEELoFc6RsCl/okFuI/Uwdcmdfj98MiFv4zY2c35eGz+HePEneR4F7/y5WvH9QT/OwjbbeemELlc
7OowIHQEFEK6j70UNsMaxGawHxJiHtRl7SVX0ZVyn3sQ39Ctzba+Fpc9G2y0OXPai5EzwLPnxgzQ
8ExkrZNhFRQa0BharrWgMSC/0UbayS8yOmfN9mxBulOuXSSsl+/y/ThgDQSckpNV0IZWVGDoO3Wl
UhEJhZgF1mIf2rEN7nqLoT0vjJMFW0C9c9VVQiFU9ska3cTxodJGe2QpXmtsRBK+GFg4XzZX1YHD
4xRoOQIlgMrPq5GJdG3YxbsKw+JEgw3aj7GRqHvkdpc+O+ZA/ThgB6SZY1xFTsig5k/QaycKo2TE
2bLATURVzCRSMiaiQDldbHRHpaZTevW6XuvOcVNCVVZQY5seOlTCwCsas3vRVnHTNSaotgpse36+
0J0N4KfYlqkPINTKXZleT275HRqYGAwZw2du6yKfC5Xb4oBgtKyyWpYjtFVY+gElC7i2aRGovo4Q
HVGDM71xT9DzsMtchMK92pOX9Vp0pHvlRXup2fjiY2fWLF4b68714Ffn9MwdbSJRmF8pWSGUwzZn
+97urMUGSwvL03eAUtsvloOTWPQdzbPo+3tCD69Ip9PjzfYpIjc3PXmF1XfCgtHWjW60LVtxa08k
Z3LFQyw1ueZXKfFDjmuZMA/RTBEXfH29Nd2KIQzC+DYrrd419z5W2MBMlbCnR2wtvqQqM/D2yka8
yendfJVjYbgs5LN1wtKU2AcjQU0twe5gawCvEN7rbXkZuEusJDfHc0x/T/lmQrYcW+hEIwpjGdsB
BMgQrmerhJ1JdSf3dEfExMlL7X6B0FDm4LboVmIqHTExaxq4PLxHLNOxZCvd+bv33IphRJyw9zM8
gGvDLXBBLeNZE0uoM80K8DGLmZCFeoG/TMNLHzySaUhHKUDH2A018iSXaF1pSRefhB9YbqHyQ4EM
ysU/Ge6578EPdL6F8rF9F1StNljvrlVbZCC5XosQsO3WX+n4vfEESw6J7yqUn12NbriZqq4L+1kk
7Q2kGMt2F0sVUo3LMVisdmbHy9YBKwVkcXwYb1qnOqKZ5qZ2QAyH57g0hCRegWnR5ZI5ggTOoau4
rIPli9hmzFGCeMDNMNE0bzccpKN0DNftg7hVN/Ha99Rtd5c7A1ngr0yLh0gRWd2b8A24LORyWCQY
G5ey0AyxE+PcapCFXz57gd/8tUIqeEwKbFhsG9e3DRwyvko8wAjbeiVaAw1uexvvQji3w9/0+45q
3rCCZHaSo2/xMTYuArYMgbvGggWb3fgsgY2NuPRdf1c5LSthd4aQbzE+H7vAihwD4iXCIR6htM/Y
TU8VpTCrK2xPrBNWMHDq5wROTcGkA/w4nH/uAkWO6CEail2IcCm3bvG9s/lKVwi1ctXJRTOPrvOf
EGaEyi8B5KkQjIV3io0Im8EJdyNinAt8YuagshefcnlYaGEJ2cTDqpBdmIwAu1pEfLyFWS1AwppO
D3ereN8CC2nrax6k1S9izIftjpeYRMDpjfMz2twSbxFiHTBr/M8H6wxfwYTPIRN+hPlxNSGwTbip
PmYkwZyjT90+vYOY8040hTuDtcJOSCHauMMLxxOIUZ7AaPD53N1pPYFQSHAcJ/2iii4z4y7wkfpD
v1p4AQ7z5WEny85pqOllWwFgyey2W6obLBcPupPgaXGAIrdORw3JAWyl7YkZHr4uW9EAXPWLQh1I
cRdjCNyJULcGk/HFlWt8c/IWV1DMq/Smc4cVV8x8w/FPQOcifCI3KmCU2BkLXe4MnnGInuF5116N
8oeQQA/hwVcjgtCW7LVk69YL38ghjILeCeACwujAFKRr1D3uCscN7YzS5K1FoNrA6rZIhJRYP5OF
2MqNg47yJaGv2MeYID7byhW6jWCeuYdc3vHZhlaEs4O9fs3V0OKav5c/a1CwNuJn1Ysc6YprTu4N
Bg7cKHiDeDfFtpsxCGd97Gnh/Xcf+7uP/VMdijjnTkzC9SiWRPVlj2hcBOOXK44aRt4TF5PSZg6U
Oe+88NF8AAB8d16+Oy/fnZfvzst35+VS9fqNOkIeAf3MdZlkdsRFmvomF9+AGiAm7Tk6bOKZIsC5
a0wAQv/SNeadsEmq4LsT9t0J++6Ewe767oT98U7YrBU9SVT9Kitan5HH0xINQSjj1ByQKUEzt0ve
o/B44jxbyzueWOXIMeQfCYIVyO6qlxxiAd9UR9z4zBRLQh5DRazpjDgMj29/iRoBp2ewlzcel43p
W24S4fXuvER4G/WSlur0CBuAG4AOAD3mzAf8jQdkeMzjS5x1xf3jOdzX7J1Och1/3TudTX9dMukf
PKP/0PQXukV+y+BBwz/eigndBqcQ8r7q0Kema/jmR7QO8Toec7u9fb0d6TOCqjnAD7d4omCIpq8A
E+zxr8xD6zzehziUd2bPV2eyK/HWmiKofr0gO0AJltku29WOsW/upL28lTfDQbkurAIB7RLIER3p
qhqhJbLf71/QtYvsEdVMyB6hqPPyvBQ8YFKXZ6dkKkL9rZ0jOhrYIs29EWDWknFIyADnOrAJ/roj
5+VDQvTD+/sxIEekATDWBXsN2eEdOQAZ9xAjsQc6DXrLYZsLe3W7QuB73ZITfX2NKLAfyPwh+n9b
sVukNhAXVPkNA8IJVEjLv/NX+N0fbjEXlznCJ4MS4PIODio4vH6emfx2FP3Dykx8+ySMzdiIWwVY
Zf5YIeVDH3trYDm514l9jUKcO7CFkquBXF9q2R2Al4m1JsC/rIGguUGNjAU6DQbyFcLTdh2SK3aG
5FVkhUhM4F4ixFxvXwG1GS+z9g7sS2S9z9HvXOCkXxnVH+5kYlQP4NBVBwn5AO2xuD+9AWbt9Ev9
GD5pB7QHOwx7kONkZAgYJ1fWqGAStMpenIm+MY4oDlRAvxDxaprhOX/RkORjC2CxwcZ2QoUXReGg
dNCsrifdw+crIHOY52fjnhjqZluj1ewJZwPteUPkad94CjSlLyJyRswn4QbUOzepndqJtWDxMT4G
GzCIInMXIiPEY9ocH/z5mC4Fdp+NaWLWgy5FkeOC51aQoVIoMlFIhch2szaA4+L5PABiSO1esCa0
QRm/aOVAAol3vb0EdgkVU8hsIgtYX5IyMvZ8hKECE4McUY8UZrJBzghWU+aoDyhRnUEeoxfQzJzy
1z/I5Qg9jfVwgfHzbIGB8fIkLfIGGw75GZGy5dkBnh/KAFzqLf+Kw5c6ZOJOt8j9AI/W7Dgarb5J
8J2nt3mS+YT0M0+nczgTT39zkD3f7yFNkX13qsLyFSYf/OvKXJUKK9GlHIHn0Y0Av66RwaxZuB4Q
pXvSdmfL5ZAfgxZQ90j8YhUNJE5r5P06+5JOQxCajzjxhgssyWQx8GvKjuMVOkteCjARMiSK3wun
X72+nqz395v1W+pc7bOYZBnB+YOMChn+CXAGj+8mq4FQ49FxHvPmep//C45t5OfQEtprXf47zwLx
WDnSiwiuV5d8MlK2v3J7SZPObq2ShadRxpZPiXDBIKBe1+XT29/Ibkl49iwkAQ0hSiB4l0tIjGNB
R1LQG4HcpOzm5piz1L7cIWTi4fU1Q+0dl6Kfn4NvW4g/yZRLgeaHfSQMWdjJLQZaXiU7RYPVBaSZ
0zk5R4E5FRbpvJbuZi46py0vFWIfrvpdW/67tOXsfphA9n+T/TAnjKVJsP+POy1zYveCDPywcb+L
3T+X2J1YSH8yrT5nKEl/gKE0Z3RKE0Ppz2J0zpn90261f16zX+fRhK9MVTT65B3FVBQmTKSjmpc+
mo7A1DMOjx2QO7t8cL1ddqw3oguQN3sDksJKyFu88WHJAXvA2hvA6Gm4hHnhpktgewjAPnDvXgaq
OjWwZOhZ5Wj2eZMjEhMRAPW6TXzBVWSUVxkENyYs7zCmwaFwwPETHaqSHBJ4eijWnDFlZ29v4p/9
xW7vwv/x1eqhQ7sooncyCLF4KcIHjWGkdRqiWyuKZUeaXbeAyCh3OrvnpjnHwg4MxjitruF+wAGJ
3XilXbCiJW03HAca2bxMBHSRGshMCBgjE47b48UDLNoBZGWnGxMuP4cctciQc8AloDxUxpqiZ7kD
ykySi6TXHFW0zdb63JCbvbmJtfCXujn5m8jvDys3OXejEPuZhC66DsIEKlkdbhHXuL2HHw3snYAo
iOPsFURcOnqJTu6d/aFAuYxI4Y/MuBNcbX22hyZHpDyhk1GiYiQ721seP1/D2duc6Mzf8TZVPqOf
3edE/6lyHmpthVBNaXEsabw9I0hjh5Bezzz48uxtJfL0sHZ81I+GS2+LkA260+CV3TPAjnhbThFD
42GF0XqUndpT7HQvrTVXWxluevQbkrufzx4f0WcjnmhHENfruTFgxOhta68Q0Pv84y8cgJ99/sTN
b8B4lks6pEcFFl0UA400vn3mxWTiWqECvmdAYKouR2hyJHrCRNcWVxw2zj34wA7YVY322O8VqvIR
sejXMhUhHE5EpsnV2aoIwGmk663T1ecDn5kXc+r/DpqwCM6Yl/TwgNKxw5yD/W2t8dPhnBIHFOUQ
NHKJC6waVBGDgoKhWxbNEdtDCHVBrvnOOMP3fkZc1faIg0q2DE+o9jPoUMgb/n/bo9fNTUUeCti0
FcEoUdDGI4QBvPBlRa6gC1HgdEQc7x1MToDlvc+srsxn4ZPVnXJdLYrzIhIC3ASkyojB35vkvkQA
mEeLHzf8mY6BfAjynRdBrR/44i2cirDPF2vu3JkTMf7nP3dT1oxfeu7mtu9E4La/+fadCN2/5vad
iOvfa/vOaMcpNd4v0o5zAvgSyfpgvv1pBLD07VlBIkoHVw5neIHs+TDwLF6Itar1ivMcoDypdnI0
7kGw8Q6yjh5hotxA3jHUUvAk1UzlgihwgfG1YPvp4pMEaXJupHwhD6ivTWm5jVBRdEYt7GhtLp29
dqkluxnA9hzOb6KYakCzKeA8jyoKoZ5X1dEHXXJJQJ0H5kFWoqaLS3j01JDdjp0eAEm3t1twkFOJ
vUe4C3CNrwSkfyOSoionZzI9Cvhx9AaHlxpFCNiHtuCCYISAohUVP0ceaI0syY3h/6R2ZKWAWONF
VH9IMKAlJjCJPXE7usQLnwtb9N2cmZyJRzCWIbpQnrAyTEcl9YhiGi7xVzlUzwizkv8qQPRvHoVL
NQ2vrUG1MZ7Ryf0/s1i8CntAbblscx2RE14b8GjiL0s8za0mXonD6xH5pz2WBK99eQR7/h70D4ZT
eI0SMID4Ocy/QDIDKUNLQnLQIKg2pAPKu3iWHS23+O+A+6MiCWXhOioGukuBBZjA8IqVEdP5gt4X
lyIU1IB+NJ9P2X+jn37aThP9lPpi2uYxtpMAL6kkzz7xSnp1DaITbhrWJGM2f4LvkdTKvMfHu5Hd
yRSd6woYPU9Pr+hgAx0ekdfD+zLEri9ogM2Qsrm1nd343ML9cOr+kzb+N9tGGcZPqzhRqmV1yroi
xSpezHkeqeAPvmjcfIvsa+8aNUSoJUIB+cXoD7G+18/P4P0lh/fbW7QeeHsz0Psphj988riFh3ra
9fL9/R21hEeXvi+QjuWLu5QIP8/0iBK9ECU6BerwMgcFbjxfGy2PgTWSGZk3e3cTjf7Xurt5oTXR
9d+F1qzQmriGf5jQmrUUJj7mb2opfNPQNkVBBKGNKIGH++fy8nTSwmQcoAuhpWocdx8uPLRVDpGw
fNJs0NYuZ2T0N1vOGh8uObndUFo0WiThkoEuvg6Cga4URgUCluZZCVB+2omdk0ZixeI4TW2Q8JFB
EdFqVIkJOKDu+x6N9ss0q+lCKPZpJz0XQUm7bKwcVY9rYvadMDfibxoMP41YmZhyaRTH6qmG4EQn
kg51uIDkBLTwZDJuEB9sUNjrFmgDcvPEQQnLrY/+/DMa+BLl/8qg+zCEiUGXVjq4pxUMAY41F9FX
vsUL5Xg7u4TwtjC8btAHTugA6+r4ngAL8bkNIHGr6LMRTKymdGjrOCgxgg33jl8PG94QcWejp1/D
u9rcLCNymLnk3LxPzY7fft4vncw/u+uJPVEXbdMvFrhr0S5hyQEXVlLEvhDqKAErKJ0zzgtvjIBO
Ph3p2RZ1fNw0TMkhA5ogZABIjC6WhFu/KsL+iHIApPR++/lMfVvWfdgeE9U+GN1iIWUY5i209TO3
MGGVwexESIObtPfM6Sj6ERVkz5ssvihoLMTbNjrbivshvLDbda+5JcCH3vN4DEUh+u3t+/H985HO
bmS+5h8MtN9+I88u6UST/kFLOicmOWvZx4n648Xk3GmdyPXUj+U+LrAHU7LZr93P983Mh0+xzb/s
wy9EE5+c8gs+4sOmjAZZFU49VBJOS40DLKJNCRqT0HgT3TVkzavgQ5psc0CqWrQcQ38NtPsqyBbN
GTji6ZVnHB6sz+947kxPkb9/3JkWZ4yIaRP538KImNFGl8n7sGK/gTaa3SQTGZueQ00vKr5JBIpW
Yj6AvLCWoAFqylvfcp2wII8Dg8/vqADRjQiAxPZpCyyiAyzjEbX5dMYymR3TVJr+GcY0ka+/5WH6
RXSY/7etm+opCZ+yH0hbvT21P+TvPxybpyYEqf1L/RegvuQi4L+nvtzmVRO8VdkPm6cKN/n0Le5L
/glfuC9FRfsRhNOwGQwQL+vgqf8n96WoKD/iKRDWgBoTBLcqNtU/yC8l4UdVBe23IIiguNTAmPlf
5Jei8qMoShKYycD4rmiKofztnySd+y+itp78/pEGcSJR8PkgcQdZjiiCyQ0smBNdIoJCOR9O6rCP
F5XMhIX4qMclmGAyQQcJdHamQYW02ofZ+scYPl6Tm3IflACuqUsa6JUNSRVVTZzK26I29EwGH/D+
3LWdHQpgzwxKUG1+fpUp3ze/jKwYUCgGaJxNfP1cr4tFlPSpJHb7SgyydRCl7jmIBpacFYlFi6Ej
QS35m7iPvSEzjlpS+M7MCL6aXEk1RE4kLMqc1fqSFfsgO3Oja8fzeaz2Rt6AlLeITbsvVNUWzA6t
LWs1XqapgDhs4AN3XHaSt4hBqCbnZuLGYoVWwlo1rtpAjjdiI/orvyv8Z1nrgpmZmpqKgiBxymNJ
1nVOggoqv5/PlHAOlEgTlWwfyVlga1kEEzrzF06fpap7ls4dvL1zrYCgoNyGC8DuhXPxIAZBRFPl
/NqEfvCSSY28jYSqXKanZNgEp8h0E0lvbVCHy07hG5ENbuPCVYR232tjfy/K4FgzVHPEMogdjRsh
e9Si4TizBJPEI27NEDH9F2ZxEHlrE48yS8fF2MlKslfNWFmWmThQ/ayGa6H3a2pWiUBbpeq3Cnib
rSAbBTszQbzw+SC4Afmz/Y4mq+hor4BKWpJMMNr+fHrzWutBTR/F+z5rpFWSqHcR2Lotuddae9R3
5tlHplqr5ro3fn0AVMOE9DAFcO4qnPH959dtBLPutCz1970+BvRsiHdJ0KIlUKQu2CmqTTdsgqN+
UpFN8OOaLapuQT6/86kviwIhE7KPE3JBzpmGMjmDmWjmWaRl5g6kVbWj+wtg6cuzfuVnYW8ZYD13
xPGo+NGulkbkK8CsWofVyRZbCaF9UKX8P/a+ozdubOv2r3y4cxrkieTgTUgWK0ilVJZkeULIiZmH
Of36tyh3o1UsXxGNN3v4AAMG3C2dwH12XHvtq4SWoWd26XifVOYujDB2O9dAMNcYX5qUOA04kORk
rfRbXygojoGWKCcRNo//5vrCsCYNK/pBI9ZtFVnyNPK+2zRj6a/4ncZ8/2dygd9uUtyPybihy6Vr
RQalAiXN6TaKs/0QtNp2MCCkwBrZbcJjz2iq4ZUW7FvUgmBoEqOdtaZcUcbL8EfXhYGlTTl/HzqP
TTuXEi2pwrxTE7nNqa/f8KK71qchfekaC61YfoGJkyXFVG+CsVjCjvXuG+elCN22kCYEp0zUC+fH
sLZ65TSJDuSVyTHhPedVbfsyZqC6bcrZlrDq69RW9OfHErZ0ieftm5JhvLxhwpDpcuGYBYoJXiWW
fhtm/LrSouClppCtGPPUQR1ljB3ggK0VHzGKRR1lxKRvD0Pn72XHdeqxMMHs+TE0vvJe1EfAMHxw
NdExOOa+Pq3Zg0Vshb0Syg2pc3TPYZD6kuaMWEOS1XnX3NI4Kx8I5822L30JtzYxPE0LQHzb5fIq
H4vhMVMFLjAzFJIbnQlVW8Zd7SQsL2K7yOLmVpO09MI8t7rfj/ZfuXD/f040N3SEEv/dr9v9fK1+
/OXM/c9r/uN/jt9dhWlyf/9bDZfubQL6/sf/+c/b7/rt4Un6Sc76XccXpSYMDny/39PNJfnETQyR
FRRfXmdiflx/jzfn5JM1WyZTQhpmRwg/9fd8c04/GRazdBN6Wzff9ObCp/vIx5vtyzs9wzHbnACR
SS0uGRTx8okIFvR+l2XaXuNt5rXKrI+Toe6iWB2CQvVe76dq2/LxsVft47sLvPu9yJmrt9BxnEGV
GpQRhuuB22fiA7xPrljNZBbK8uNDl9TVXaHXlrLz3lfPXFjZa5qH2oMyCrXp8PCafcOGEYzIcJlR
+RJgls5VpzasANCrFRxNz8wwrqIwTw0Pplt9oYYMQldSs/hJ25YVTlsM8XFso+5XKHr984gxh7+0
uN2ydBpaxzfacRMbSXsUhRF8z6vssWJGgUbPydRMe0Iq6Muo5dFdakXbPG9zOxU0a+2O9GiM43qJ
yRyh5uu3Mo3i3zf1v6/uP/MYzv/+6Bylkj8GUPip389LM7j8RImBmZ7C5Pz3K/r9vjR4Fp9MhgjJ
hO+Kgqv+TwilmZ8soqN/meJZEqHLWd3+/cCI8ckC/T1eLCMGRVhG/k0Qdf7AuITHLDh8fE51uHfQ
8edCLvnAW1H59KHWCKoGSVA5LFRy23DbBzoZRsUe+8E2pmnFvT13VN4WlhLXAxVDEWUYC9udoVLB
66BiDxj+qVwlQ8BH5LQWH8y/5R/9gVUQnyLihCaCDqPQVufH43kXt1nb6PeTRo+aLH/6hoaOPm04
JP2PgMX5QRr65p0Q/EFxnJvKyzUXjqOq0wpPWdfv69C3szAAmWmdgb9RD+7MolpZ7DxO+70YMyQc
PjS0wyFbXKPSMh/uDhYL8153LbRQY9x2MroR+sRPmd6H3seHW3h+bwtyOCwIfSljuN/F6bq2ppXf
SHJfBckD8Vl9XfnlPk+SfaD1nys2avuIIAHKdn57w5sp/G3iv/830qJF89vbBiTnhiExEtiCsztf
//vIlBZjZTWK3GMpet0ychNZqtiWWi93sAKAk4gahKSdIq4I8+aUeB2BOiyKPH6Oonyv7Zu6a44f
X8vFN8eoCoaImZs6UhGIHM43FcA3NYo0kncTa9EsXY+jjW4QsOwWctqZQ7kmY5e3gAW5aUq4+CaS
EcvvXnWiFmY5ibucW4EzmtGpMrQrIytKr4hH0Ow2ZPqc5gO0fqk5vAdXZ99jwFYxFnsCD9fVM3UK
Wrnmk1/oE+wLjCWzwSZSYmbz+UXoZEj6zJrkndLROJzyPSZ2fM3ittwg3DO2odCv22qKd2NqVCvo
jj/eicWELuCzwF4vySyrNJB122FtGdTXmYx/WYifH41g8LDb4Vla7W3YgE144hXbwOoHewt1ZCUp
EhfdOF5bg0/cfy8XcF+g+qHqLPMNivROWDUC/RqUBJ+pqJI7+Eul0wTtz0RjL3ltkhUpXF7+PLbU
NOms65AYw/WfX34f+T5DzoI/mFb7apVkXxWa12nl52EgX8OpeRwiDHDIp9VwcKnMLZg3OCzIwSET
gyndi6/eR2EB7oDJeGDWKZLKTszAZRm1g0MAtmB0JIEiu4UbAq5wn9lxFLl0jcDgzWC8V/Vve4Cz
RmBLmAXROz+8CirKpp4YDx162o8SMw/pN0a8VtzwyoEs/JLCG6Kd0DCn2SmUE+79yY7Zv1VPy20s
1FNaRWMaaNhG8Eswr/putDsD/dqdo8mDyB2/tWOQz7+KypXGga1V4BcxJWRs/hLvbmEhAo0KMl8f
sXwPtkhjF5BdF7lThNHbt722Cx6ZYYeVU02PKVhxv+TpXY0W/Z8fC/0ie3O5iYU4tHGWI5+iGw+t
yBxevnQE9CImIsThe67fFxCQykIRbWRrCYGlNXw7PZ2T0ohOBJNL46RXUTBGKXlgmOMTOkyfR3S3
gSOGbTc9+AH45ukOpsFO+mNcD3bVf53UTc4OI0KJ9LPEEGUG/Co9ha2bFYeI7bPECcSRkN3HV/Tm
V11IK94LheWGGWNLMeFaW6mEGg9J5Q2AbHb2rRhcc3AUaJtRdseIFUx8STb5CaFz+b37Ve95DoL+
AX5Z6hX5tmxvSsMmlp2D3cTVPf5UK7cNnVbazHCsdkemFdFepFt+f1Zm6FAy8BZNa+lMFaHpZxrt
yEMC+oxkN75W5DrobC1/kZgDkTlRYMtdxLD5TRlvQF4yBfdT/zhgaFDuIrG6ou3eIDXLO3y/n8XX
HgyFIEtrsR/MWMqcMXDkjdkdA9BTRZ6QmwElt+RYB3tau+HgZeVjTHfGCDqf9jb4mkERpfeZfsX1
nR7ZGmit9Oeotyu1IeVBYupkxUCgsS2irUDW7kti3qf+TlS2/oBRqh+Lw/wgPjrJQndZetO0WoOb
jaavjbWzpJcCuWO+tuMTpXcfr3XhwVkMClLATCK+QI5wmdhkWsgtK2fGg9VgJCj1Mkyx8HfW0foq
Mbf548UWBWrIzGKxxcl6zOqSoYSct0AiU/yxm2oTCUBI5EaqA89sKz8k4ZYlV13nUN/R4D8N00ME
lBdmT8a3XXsDWhe9wNCrEsTiyub3+vWUYOKxXYOWKbVbQJ9P0Qnjh0tgb74wD62UiTjGYYTxlppN
+8813U3dMYw3MXOz8ZoGLn44+i6UixCe5IePj3zhhvw+ssXnBDJCvqXNh7fJNJaPxsO4RcZAL50M
9P7f6ZdeODXx/GiLqlQn3Si8LhOnKlde6RvK4UyW5huHEcZfsAZwkM/toNanzIoL3LgVbGPMPwD/
+uTOGpjn4EeSxmaMb3K+VUg0egPfhakz/EB6tDfdxrBzdeyRmvO9PoptEj/N5EOp7QOzlt3nncvw
1tLrqX4ylc1OZIfuY5psqp8l6PKzL5Z6CDTHUF4IKJ75eTKu9AKMhKZy89XBw+fJmb/kCh4VIuA5
QfSG33/nWNVFbckpwCWnYOyfnAQ4+1cd2vNJoOaOZIpxLAOPDIccKIybtrMbYVPg5WsvFq5eb5F8
//iry/NqzeWGFobXbzojq4fBeDBHJ0KVnzzF7LrHPJVbsDd16bFsbrvothOHNr4yxAGFw1azyYlX
dohuSGEnsc2gPwO39t08R+jiDvgouR3cmqETKqf9Vj/J74U7PoT3/FX4tjxBuvxp7wn0BqS2Mu3q
wfT8L4LY9MlI7EDY7BdMi8nt/im7gQ9g3Vp3MTrwMq/vHKI5FD9F3OKg/fj4Lhboqb/uAlUTRGgS
Zd6LZLEuUBvWeuNBO1m3/Hv8w6IO/5aRq4btdcMTmtdCXV9XB/6zmuwgtstbnD17hSNufUFHiXrV
DDe7aR7opnjKPpd7/qu6gcjpmZ1/aU2ngdH5Hj3k1/4Vyi7aPca/7NVaNLEM6d6esaUbBH6tyUx9
drbfSRiRqWoGC4fA5VaYN4SGzMrObjRMi6i2BbeNZIfPJn82mIacI6oA8//H1/jGfrB8yXOQx5DB
QMz9JnLvdtDXlpaJMCQP4Y8cbTaPIWZnbJPWtcDc2NvIyqS9l1oelCaPHf0Lsc2r+nP+gA/a7rPC
zZmdMkQ2x+axD20TzT3a9uMdztnhc7sFJcPFW5EYAReiqPM7sjJZFcLEHWF0NFD9qT18hv3n95s4
cuq7BgwF/48LLpRblWatJmbJyiuEErb4mWOenm6PGMQx2tORYQADvLp8xa9cPedCFvIk981slgX/
cfreELu/aX+an437+LV7tZ7SFf/5Iow7v9Vl4VcT2V+rBU8+CPwwK/yV/OCh001OtAoaXltsUWkN
pkaENUfoNmIu9bCnrROMt0qhX2dEm5L6EsoM4OrUhj+l0Pmhe0xzCtOLYIH9z63cKXJnTbvCv9F5
YPPqieVHBnHrEHnxW788qWFtEsAfHZh3UjdXH96/zDDWtJZGULUlxqCE7viYq53CIJbIpqg4fUdR
OI/XBG/2Uy7e4j+SLhaJxLxvUhGEWNPHdzDscdxolpfXJ/iYmr+hj5p084c4sHF0fucXaw/tT+YO
eRWdAFODyGlJlKIFfc7aKSMP/i/9NRgP/otlbPJvxZXBbK25jbIV3/otjXdx3n8WXOI/SNDlqHeU
5EFYG2K6Q+Jwy8vGzznOzku7w3OPMLuOXEn4WYkuPKJWrnzWHR/tYCGYXWXVjEocuftcYaZ664aY
PB3ZY/L5Y51y4XvP7gNsli7NOaO5RI2GQdUPo+/rp35AzFjZaXsYS6/LfLsIiR1ZLx8vd5mnWKy3
PFfS5rKKsF4yblJz12abptumGKgqnAmjNjO3yVxS3qfSTRA8P3b3NWbJb6Jk5QuvHXvxiHoU9v2+
wzZM42BiLBCmgdUHI3iJcicz/72WWRx68Xx4rCbTD7EaalUmSE1B7Fl7YWfr3A4w/45tOnGbHU2A
Zs1NMOz1lzy1aXAUFNUIN/Ft/AkwCilyNeVUwikNpDSRxncK4n38ed6ShGdit9gpO1cuPPE7lP2w
0xQjmxonKK5DjDLrtjEyhTdhvQ/UFdBWI8YJTjatUGoz7KEjNh+/l+yGFfCx/QgRcObSAsmE6thj
vnB5k4AfAFOnNOIMGJ+aXoN2AciVbauHDofhEs6gpY4oMScKs9C0nTKUoyNQLeUp6358fEJjvuuL
E86VTYpkNco+i9QD18K4jQhO2OW3XwsLRNDgPRT7CsOc6AtN9hZC++kuHZxGrNnRCyd5vtx3Sy/9
BTOy9FDH0iHbSGsb97gEpwU5BNqf8RTArrPGQXFpLBZLLjyGHGidv75neq30ve4M3aGzPF38kAAW
6UdqbWS9oq7FhbrGoqia6zP6keuA45wLUajpkdDj0TghC9eUe6ZvS4DFKJIzHg9tCwjx1B6fNGhO
yyXRIU48GW4NZOJ6j4CspoHV3GcYQ4ZBXoUbg8RWc3y5IbHLeps/9C/WUceoLPZd+zq+BJDFAL+6
ccPURnwMBtnuoQI+BFNNM8c6mpGNNGNtwGGdHdUIpLjmtVW0dsOezXLbBAezcvoMAcTKU3qziUtB
I1SgvkcoMFxLbF5qxS0JGk0/RZON9SqARa67X6BOmjzp31rgRsldSAFzuvBbC5B05OL5VM/DATO1
Ldv8rD0AUpiauIAjHDwWbnRzR2uvNXfRS/A5OWZ4l/bAN5Hppt02BN6w9gbTFoUdYJDb8Ghpm5b9
arUDoHJUOX3rTbEdmTbZIlU04TKfQ4F0/E8ftKuI0ZAVjldc+Avn6k0O/rmBhZJtrNqq2xjyXpP7
pkAYsY20ndi/lhn6t7X9xw97MfEYJmyx2kLJhpoJBIDAfSPJsq++S3xqE3PMSviPCn3yhWNilufP
NLVLtN7mWwKn+YAYE3HV9+prnNgwNP63ZC0D9Adtg3z0zAKD8gf6B8+fAhCmepRMsXECRpfWdhc4
iEs+PvilszIfnOtC4tdjoWXGJS+T1MiqwThJNCVh7Ce66JXd/Ei/BcSOfafp3QkMW4WdB7vg+eO1
FzDBvy793doLe0EHaoUsw9pRbbMn+az/NItZBPlz99wDZRbPlGAS4fgLsj214QTPPnIquwR3Hdj6
CvrvT0b9/UUssm2Bpas+Gnrj1GTOhOmi9xl3dJD+BhjI9fG5L0OixZ0vrEhuTaOWVZNxqsd8ZyZI
5uE1ujqmFhvXElZdQ+DiaToQLStqZXXlhRFJsjHUQc0AiSpdJLhK9JhjnDrGMCJCASIOc0tNm2Ne
62oUOH/KC3327lMvTEmWxIwCUWmcxNf2qXqBjInXybTj3NaetJ+h7pSlmw42PJOVu/6TxX7/WWc1
8y4RwOssNmWCu+b0gWJSaOcG5Va/gQNJb8dX9rMdtgXFl55WxGmBrv5buOdyOzCeKOoufFUrlQ3t
et1APcSJMTGaOtroVf6WW407fhVmZ7fh50p9yeVks/h7FJzGx6k4VPSlNAw7M+76BBUY1GJRCvRB
TU8cQUabRpVDSY0Ky+bji/qz+P+z3YWuCf3C6BqsfPKRBGBOATtT733jCeXHtlxL8/7Rxs/JLSBP
AZBedkU3qTaPviuMU95sSgH6vmJwDNC+z1CD67DQbD/yivCwmvqks3xfiOG7hRfSUGrKLFqucEq4
7akNG4iyUZm4KdmYIJRndtu5WedOzyiEJMRrNEe0aJR20Q5tgW2LblpM7m4BUHPDZD8OVwTF8GbL
Yo+KayHvO3YKQADf7bv+wNvjNGz9ekVh/9Es/nOCZa+0mUeGVmclxIo5DTLTFeQD2dAxfmkGdDrA
30ncjyXjMiU5qysBzAh62CUBPvH8CaXGxFTfwCML5Z5O3K7i69poEX/kLkv3pHVrjFbF5Fzdqdhu
rDNvQAxoUEeA8L7y0vyJZ8c0PSLpRjA6IrodpqNJnE5zKbGrYl/2R4moSarnSn+JMG+320zpl5Tt
q3xPzF0Kppxkui6y1C7ScpPHyJcT5FSMh9C/jurTymEv3gEKABRQFIH0OMCdS9TkGPEoFAMcAas4
Krh2zMRM2AZpZnObPVXWXjb3cXGL15plV0G2l7E3pSjL3vPaLoTtJ05eOH3kWj8bC7R0xrgJMzch
bgtfDU4YnIcbTdtUSLTniNuumm2RgoMnHTdD5dVy338hYPqB6cWFNGDCzO8/Pt5bFffsASyOtzAA
Gp/GpqtxPAa+mxYRolODVe7VdLSDte9A/A82InAKVffIIkuCi98E8opxJKQ8hunl3C5wNuaYGKJO
NiA7svpfMUaFk02La6JbJZzYcGptWxSA+G+yDKzwLD9Vus1Sp693jbQt09FDl99k0jFiB1dTmS4w
ntnkieQ1azcNOSLFXkduS1xUbKvMbkEEUNrRYAO03XwdSrv4ivC1Il5aTLbwHWZ6FX8urOuP7+rS
NZrvCi1cTNdN5I2WDUuVERlA2gRwjdhmJJ4eJvbU3OVBYTeABIHSgTl1exeUh2n2vYeDaFaSmRfa
arGBhVNazQBUUcL/M+OdWT4WzY0UjiRXvb/yxC/j2sVKS0+s4BSYKDjbur9pEFqO4xdD3BO5Lwu7
VQfL3yXVlYxcpdx6jWLSuFBpi8UXnpee0XLwZ5kswf44OiJ1LQjDcNDnVqTrutvz0OPDxvcPUbU1
4pug2orKsTAJBGZxLXV2CcBY7GbhnE0Vyw0/Do1Tll81cmeiOtFu2En9AG6vBHygXvPJLjyUxYKL
JwlED6smguMD4JiPP8pun5mBLeiznj3ko1vW9232BbcO18Uf6v3HQn4Z+AD3QXQAmywpgJi9AH7V
JB3yiSWnDD0gcL7N3GZNFm0aa3rxpQLtJDrnEFy2X4PSCq+SOfyqOe3dWiIayjnn27Hyb/oqyx02
jr9MgtYFw9B+Vo34Cp9v3NJs/B4GXjf18giL9Xmqq2rF2brwLnEIinAZXZYcDY1Lnsm5VC9pZCSn
Kp9BFaIcNgPM1vbju7rMhyAcNwQyp8BvoDz39t/f+ZKNHKgWBzI8laZ4GVQ2Ych8A4CvalBiSnxj
A6jytQWtBngaKqctiuq0WzvrpVp62wXgoyC9Q2ebuTDHQ2WqIPDH8CQGlDKTOnDNUsRO3tZizypX
mYBNWYyisU04mdpp2nUdk5Msjce2j6YV6Z1fwzt7YqLTDqgpAkAEUENoOVv49eUwlE3o+8FpwCJu
GaWncKilrTfBr76qVhvLFm9lXo6zubVgbqcBWHSxXGLmXJ8shbN39FqQyPAM2oRO2ZBHPw3stGDR
riG02hR59lomiKSorrSrWp++qA5WvOikZjNRlJsgzb6jABq0Ld+VHUW0OTDqRFAsBkdvaCh4uuL1
LjFA8+bnKgR6UwFcovqSBWEcFRoxgXx4IANKH1OJ9GFl5Myz/GTvN+mRa9LY58HQ2KWWha4ZZJoX
VKghFWVS2lKop1GViR3pZE8KM9hS80qEo+bGEmOPeIuROJyufd8FeRIcIf0NZkWAa9GR6ucLj7kf
/dYnMtBPgzBuwky3+5LFbm9G9dUU+5+1KNHuSTYFqLoPcpeGRb7Ja6JvY7O/4XHRXA0DkoWAl16P
UTbuW2o4hc+PEXDd9qjr4Z2PczptO8ELELy7CfW2R7epHjsqiyfn4xe81HY4jQAAyxLAFAuB3reF
rm1EG1sR1+tTF1sYeB/i9gOtjuBc5HLDqwhArPiLFEbrYQxV6PgBgDQyS4CCU/DZqrwdDprWIxuF
ynKe1P5NHCEFF0zCw5QZBw3k5X1DpIITNIJysSswtE+rfBc9f2QlDljWQgCVBlgUbZZ4f5ac0czn
XrneD1ZnZYX1EBeVutKi/pHA1cyEvOEQJEeJonbSqN3xCblSOvD+JgsBaKGGmRxSI9m0vRYfaBrb
CFSVC7hT7BIKc/924//b3/IfCd3z3/tbvCiO3veNzf/3330t0vyE54+Glhln+7ujBTiJTwLAS2h1
tC397iX7u2PMIJ/QkIqGXvigaFYAbv+soQUuKowAEFNzZEbov2louUgPwc1FnwcM3AybmHuWz2Wq
NNOo4ZD8p5GW4wFNCfWXLmTat7yu+G1I8+k2Edno+ojXbjRI/D4ZwsHpS5LejU2Paua7K7v7bUbe
t5FdGFzsh4MzwNAB9hRoQlk8VxjbMNB7TT4xElO0ianGrtNYXbFJWnZnmY2taSpHapqYmzRKA0AR
C+L4TZKtZGKXDgY2MrcKSHwcVH3km01+Z/n9iVA/t1rjyc+rdBMGYe0m41TvPj7v2/yTd9ZUAq6C
A4OzAJ8SweeynjqmQvMb0vlPGqyZwzjFyLBMB29pKIFy8htzO4jmCophckg99T+HosLAPp/LvYiT
GHiyKvUyo2y3QxYAB5VPwd7sfX+XdxbZNnWUun7WDVci1QYvKUrmGXpYP2ZNkeU2EmXWhuUVTCMl
a5wIS8X7drK58WVu5iLswnXiY0OyDiXkJy3Pr4pWQx6gulFGdF3miPFkvgMPgS1G7hYKBHlh5NAR
kLkWlfKh3IUBPHDd96CfbJJL0CcoL47lblDdqeGISTV/qxFEDtpKpvbys4O+wwARhwmWDuB2Fzk8
Av1P0QNoPoVElDvNTCx7LMq1ktcfVwEECC3LUsKXWsQ/2eArYUa5+TTyljsyBvp4rOWw4qldYCvf
sFDw9OEmI9WPFrHzxx3QUoUkJeEz2uqj+9YAKAMT7wZAR5Mgre+rmpW6R804ehqrooVJIH11DE29
ko5AA3K5aSrST2iRKoPWLiaRqU1mjVO8ss8/3AaZe2pBTQH2AnOJ4EnSKq2BXfCf4qLQNpYGRDcZ
a76iWv701CCHDBeuMzgWyxfdF5UehI3mP6EpxNh1KiquSqIXqKvxBuabw02p43oTx0W9nfLBdMam
JCerTPIXTqLR1eCJOn0VRt6o8h8ROuF3PQKpu7gRiS3CrnHGVlAUC2sg9qZucuNCGN7YZrmrEjTV
ZeM0HEhM1L/NWsyfmSEOImglBuB8eX95FhECuAvGIPppf6hGnAR8It9ggZKtKfLcaVXaee0AOHFc
JtUxl6q0lUrZgxYDXNnqwKHyKFnT5bPpOFNtAIqg14qgqAsPGF7lufTxIUAmLW6C54Cw4GqIDDiF
mk6vTB90D2OFGiPUWnWss7p1P9aqixBFmvPKAGwjdYmUHjr9zldu6NSKKIyD58zMrkFNIU5Si8Hz
46ObLRb1ios5m6TlORGBolJPADvEeuer8R6dCcD5h89WmiBJoSTAqj3FPE2V1W5RFkiCRiVdMRzL
DAqOOPMhzEwus+/wRmP1zjwFYEMwLWWZTz46Vm/CqJBOTlnuEJarL2gPlZuR5c+0naYt7/pu5cXO
R1ocGa2EaDbHe6UWrOT5kWNjSsAAVUB/BR0HpUn6NdRV7qRjslbNuUhFzwdFp5ZAcxyxQLG0WKoE
3xJPeWQ9aV3VYlptWYttAE6hb13ZhruS9teyN+XO6MtvJqps935r7KZq4K4VyF+dnmGkMBXqjkbk
azv4004r2Qv8KulNGmntkSQd8MC55qUs+ZUwK7qhDG1nRp5wJwajEshJ/OqKt/R50kd9U1hxg1QZ
igBGq8mrqFbRZjSr4moykEcjk9gw2d6VqVXtVaah10RF2euouOU0Om/2quoDb6gLzbWquEYBZKLA
mI/6iqr7g0TKuemEUTiRBNwD55+nlnygXTHIJ7QuWh7pkETPMh9TgssMI5QFsMFgCVgDGv5BIgEL
M+fwEdklNHaeLxrzQC9oISz0YChxPXSCuobMtV0GXbpX48idYALyHRBZCaRj3648iD+IpAlVAxcK
kREyE4tX2HB9pE2aQE5CqtttRpq7ggb3RqbUimd4kS/E7zfB/yD4DAmCIZkV37u3V0VJLKwxtJ5E
NOV3Zqu3Lo2o7taiBkt9yHsvkVXv9OZInaQDOFQ0/biSWrh0lLEJCtoruMoAHsplamHI6r7XuNKe
UpUxt2qkus4Ko9wmVTaAj4VWBzKl9JqM0bhDgsHy2lCFu1ovw5VM3B+ULT46kNcw4GBgWmbioqRj
A1eFfBpqI90yuKa2FSt1E4/8oZl0Y/Oxbv+DbAPjDVpleJYosS5zYejWZV2eU/OpigD5L9AP78Wm
0q81OoptGo/kprfEj4/XvHBQcCyGKAzGDLAJtC6ff/A+7auJGb35VOuh2IxR/loNiblitC4y8gjo
0ScGIwKqNH2mGThfpZEI7pOmj56VhrysmkqQESV03Pe9EA++rOqdQa3hEGQl7FlVR9vQINqhiKzm
JsPYoE2HNMWaqC/LttgTenFhIefm9Zk17HxPqZ6DyUrVcC3aPEeT2thdx10/uUbip7uGj/o2pHTc
+FEZIRVo9oe6N/otEoTjymf/g7yDRA5GYCaBgO+2dJmVMtIsUCp6BqUcUMxp2OzQyN7dImz1v0pO
uk00yHyrkEzc8TBLDnkH5HGZh832Y2G4dGuQeUZjPdJj2AuC9PMrARmjTga/jJ65FpfKHZvE+Fwa
AULhOg0HjGuCw9egiBWEz43ZKrribVz0OYAECQEpmx0+YJsRO56vzwYMT+ysrnv2k3JyVEHopge/
lGMy1PXgnfa7XvO7ZyRmUfBOJvQ++lYJ3GpuPsc+G67boau/gpSluE0YCU7tqKMk3qTVoZ5gCwFk
zu6i2qzdXISa3Qpf2t04VLsyJWgcyrixjS0QBORggHLjtOpcUFmJFft1qVIAFIBGga+OQhzyzOdH
NFQajsrQs+dS+YNbVCnZmjERriqtblsPZFi508v3jcAajirILySC8GWWn1fpVBeAZj/zrIuQ85vq
LdVCtmKhLsMxtPcgpWDhfc+RpVw8JlGmeTpZVD2PYjTtoOQHklloj1DTsKHxSN0S3DWoGOfabcb7
YFtG9Y8+Ivr3OEmjvdlkqZebdfREOPVX9jZrsHOHDhE62uCgxBH9XHhZKku1JiN58kyigLp5oBJX
VYre6wV62v7t+/m/pJ1Zc9tadoX/Slfe0YX5AFVJHkCQ1EzJA2X7BeVBxjzP+PX5IHclIqgi4qRv
33vbZbcOzrzP2mutTY6VOJk4gdYQ3Z1ObqVh3aPmavY8jVn22Fd58aMdoxLyXdHvg9oKnxS1aXch
tghrJ+z5aQZjHWAC5jqSKowXTpvu4TvUk1onz/jOqh99gwNCEwhu5cYcVWfo8x+RB4uByDH/1eDB
6wpLwtalhp1zeQzOF/j8WEN1CMtCw29kXpBvIoiyNwKqMBrZs4Qv50bpvNQxEViKzC6cWi7WuFjn
WAwHoGEC9c3cQkh/iwSSoaZJlKlp9hxq0/DcGFOErFJubhutxgHSEt1TqfRs9LSiAJ8aga0MaenI
UaneiSGhEKCHK4Ad8DrOglS6CYuByCbqNcdIQv+e3FdLHsU09kZqjW6Ept6xx3a41cyieipKnDQu
D995DMApztBRAmoGwpcveT9PZA/9YPBcD33yqY4Egirdt9yurOx9p9aVOxmRtRZxzYN0ukdADQzs
MhhH/rkkxaS5ZYWBl0TPXJbxo5co4ib3OvIexjfL/FHJWbVNpWi8jaa0e4gysaZwOz+lkI4BEmIT
9or9LlZv3ahyb0dp8sz92Lj6iG1cHxTdytienwS0ApeNxUkqiLvmdGmOqSwmsxTxsy7XEFWCobuN
o0LssVBcc+N5tykiV9meCc8kyk6bqgJTDH2bJM9JnqdOLbzS1SLtc2Sgnrq8YN6JrUze5jr2i5y/
M5H/tCk7RAdnjHH63Pu+2ClgAzupLesr0Wu9Y8WSuW/r9osk0GqNzdg8tvFATrvtg21l6uHWzux+
5Ql9Pps4xQEYzKJcgqul8DiMB6nSo5Qv8mp7n4LhbSZbWnuon+8UJOsCZpM5e8Jhj3Xab6F4ylgo
ffqMTCO860RnIkcbsl2dB+mVrbeGSyWGfuV0O5tXDIvJW9gY26CLoczzaaMU1tCSKbDGZ5wLX1qj
CnZdHasYDNTNh5V5PduTNIXxL0EzOVZy/ounmCz7ViPH+fTcpkm4HUy724KmAn/7ZXbj47fqSBOU
vkAb2rusJWfZ9vqa//DZTOIhw0nOpsRZE2rF4hvUOS61PF197gWag0x00JbwQl3Zl2czOROS5n5S
kkVRSY+cDiowUJnJklY8d2oVXku1YtzJw9i7MCGmnR9Z3lVTFtHKvjm9p4gwSTQxrjLMB/BjPENP
G40Vva9ay64/+4Z5p7TRU93PKpRAOYZZ+vvyXKqn4/inMQzWqJsjmFC++7SxUR+bVCn89nOK5VDi
iMYoIHZU8R7FgNg0uT3uE6sxISxzPtiVoh98TDa3sZCMay6Z7nYyYUbIkWc6bdaMGyXo6n2cNhUS
LQSYVTt2HxSR2BveTtHeykZrXxq1sSnreli5KxZmG/TFwoyOqZJBRCCTLcuPhmw5afKm9jgWUnqT
SjHu9qyRey8pUwoBhurWHuG8aVKZbnMflASuS435DCkR3UjEsRFquJV1vdhmVtTBVOUOjdMsPsoi
yfZt2VcPLGnrJhkMa9vUffxRIoDdWiUiz0lHeh2JULolh/F7iOxhX2ae9qxGAnGDDPPYgoQP034o
c4AuEd/o2E7dWj757ikwlG2YyAWMzl64pgKueHmaz2aZkYHGMi+tOQpeqt2TplfG0hLtsa8jChma
jeYUPU1dbmURa88TQJTHouU9LZPIOVNkekFqN7onH8fOUun/iLvYkOlu2+Xdl2mMO4fqA8aurCTj
yguthCfQGBL2JKGj8v64q9Mq3VWtCXNbE8XK152PgQ5MTBzBwp19PxfbyvKkakzNno+zM2RvyqBs
SHjZK5t3WZXxdQxmv0SYOlx75JlON1QWYbgdtoZ8tHofOR1nGGT4tkJOpScHUtX0VfECa6tpTbFh
XMpvsoricJJGxHyGTMUq3A43XmEp+IYY8QNphn5lJE5Bw3magM9miMHADE4hGD79RD0IOzm0JOUY
R4bh8jKDlhr26BIUo4Pgkg1XXmkE+1byf1k12+TyKjm9qP60TjBFYozE95x7Om298PJAyk1fPSbW
EN20Ah5O6INRprh/rUzG2UkKXkXMio8M2CgVTBfHt9cUU1UkmXbkMZHu9FbxXMLYbKMVWNOnhOUr
A7tI7L/2jSc0QRx2ajYAzqJBjazvwE2vAdF7+tcx1bVrudKKgz3TcAxQBDcaceYhsa9dS9Kkb9Qq
9XZTG8ePcVwNKyHBe90HU4BHgzeE4KI8HelAjqWQwdGOYV+MLgC44Qw8gBwtbnQ3a0W20t47M8uK
B/7GCJe/lsWU1azBcLEU2pED3rslLmQN5YPyoAs5XRvpebf+z7vgz0jPKTj5VdcA9HzaN8NrrbRr
WcNtnYvDBDDsdr30ZPa+uZ30XkBwKuRnWURipyWJclXalbrhlToC1FSfVEiFbvSD0u5UEdhKhpIi
xlPWLqR3v5E9RvUH6B7QTk6/0UzSoJg8XTn2nap/0LVsuO/rPNmORevvLHK9uzTKhZt3U/R4eY+d
n3UGpzDW40gJDPI48++/eepKvJh8PbMVzjpV3fWx2u8qa6qu/7oVAAyIa5CZ+Jc1r4c3rRgCPusU
SvrRagLFiSwA1DpIVnUR/JTFTLN8Z7IGeWQMWxZ7SgxBZAd+gnkYWOVWz7NPld6t4cDvLF2deJ0a
ItDwZlz9tCuKVOWK1Y/GUTED89qXJf9Kb/Ps1qRUx9PfjxrWcpQXUTiYKKJx2tQYQwnSJppqssCD
QEmqMsMGeeXGf2ftgdnOJqiKQrJymang6RWYbTXox5BAZz/5QuzTPDKe+rGPb8e8GFAak6nWKlte
25qv58pixkxs94nKARRhdizWfZSbTdTB+D8q7WCjxvCk0dtGaeN/TxJWPSUpMhxDJEqI3IZhF32u
Gsn6AHJV3phpaP0kJC7vi8S0nxWcD7LN1CnedymrpSdfM4pDUyRWjaOb2DW6TE49KkXobbIkmn4g
u4vQmBly/H1qxkzZmpAhrY0am+ACZGuLO3tS/Z1WdhGXQK/ElCsurOo71sNAkFJoWLdZZxlbXKvQ
pVoGz9Gx9YrAbaZiqBy7aoyfXuiJH3bZUeqxnjScgHyjGbW7IAipopwBZbqJ0WK5rYjaLG+rBAh9
E1qV/F3XOvFL0pvC2A7T0F9RlkBqNrGSl4nrB3H9cdSb8KOmt4VODi/3Hj2tvg/yOE82jTZm8nXV
6OLn7DaLOKSo+y0BYx/uo8kHMo6UOi5wIcijW9uIe9vx7BAvFjNTmru49BBOlIDl1WaQM/F17FmW
1BZSLRzuQwXyz6gRK3tJV0/bOhnwoitzLXkoicT2c6koATtenxqnFUb13MQWGFRJBjzY9WXPdWoM
XvZ9SmEHNaTH/OusVxk/Txu1X93QAHYR1nH41pn5UJLCCxGUtFm1adMe45XcjqKZEJyjQDGmQA6v
VLn1PnYMP+qjOOuOfieZv+0Wz4FQi/LD/ERBWM6Nft35WfVL82Yev5YWeYxFQafKTm167Wc1iYbM
5V3SfC7KqY/3jdK0X6zBMq4idTAUbBYr8SsOkulOG2rcb4tCNMRmedRRwrrJYsL2cAxwMISJg/TL
KJNNoWNmpXdTQToa+7THKm32Yhx09WqMeGw7eutpKQznavzSlZIqNjLVW28SX8sHfGoMOOxq5FMa
J1G98qvKeuSNrDS4SqeKUW6EVFUhatyi/t3nA3iagk1k48jypD1beLPi6zJNNrKwUL9rfFmmYPkY
idjVzcE6qE3hbfCID74oaao1DmXXzJ3fZFG7Ab6ujet8mvLfl0+y09fx6x3MTQ8VgOyZPCcOTk8y
aeqkDhgTGh13y+chH6G32eUgUQOCxY+MyPO3baaHu8vNvhNiQ5DWwPLJkM25ssWNkIi6GALP8I74
Ohn3ZeiVz3YmIdLrjOp3WRkeLJA22vok8tyib0u3S3Tvyk9V/ckywgyzGKT+Y8nbjy1p3cS5Fq7c
jMuRIZfIKS7IXOomt+/yrdFWnqrlWdwcY6MLH2K/TrZWF4mNPtVoueLZ2LBS1wDn9xo1uJCBD8AR
QfdOpwOzdkhYbdoR7YpoE6mC6u++Om1lylTbO9Flvy7PwzK8nDsJKkiOcp4EY0k16gq1HQep7I7e
VO4ri5f9EOFa0OZKdQUVaOVCU09RJ4jkc6TBVUb+D9gTYPG0e6WemaPWGd2xn7p+p5tT4yawWQ9B
HnZXETfDpkaFvNXssMKfJvKuAt54GKJp6iYqotJtSF1vRJDYWz4cgSOpxo0E+X0bhFF9b3tidKd2
HFduw3cmBdLCHL28JtWWtAU9qWs7MML+GKujiWWPbj0qgaqw2TPlSi1bbxv02hq3752Z0eZIBtSV
NDIc6NOhAnnpk6bM+qNdVuXVaEnSVQfDz4F12rtR06Urgf877c0cQiLOmf0i5EX01MVJU2tBPRx9
3/wQRmpJDtQ3NnFh3/j6WK20Nn/92/CChYCPmwUANb/ieeIteodhew9CNRzrSkIjHATIBuxq7YXx
Tp/oD2AS0Tvg31IA3GnQsuOhHI5ZU/abzhjTm6Y3P3AdNLc80dc277vNCeYKQ04FWttidROuycIP
1eE4RVWKzxFOTwYk6OtRKn4BPOUru+mdMQQkg09DlAbwt2Qv5kPX996Ujcfe0oMdFOV8lwtf+fzX
JwS3g7Bn2w9lTqCfzhRGH5ZHkbPxKDfGdyNpH221e/HH4UUMXba93NZr/mmxLKD2ahxHZJUpPrF4
jfiBJYYCzsgxFWPrqnFEPWshTdsuqvX9KIrgqificiSrC6+7LsQvNNMGVwSZv6mTUNsUshG4GTHC
5e9aviwA3NDB8EAFnmetvh5rbx5JdphIFU6r7VHyu25XWJHm4jdjXck5V/7lps7gh7ktrEVmKiYK
HLj0p+NNSs4IQ89qjy0huANVW/pUUivuri/MYqvVOVQFbYABamNxItvKeDPodbH3piK5bojE9/+X
z+FcAKknDUQO9PRzEsyP5VwPOvAAqbyeVK5eCBqzQEYfnHECe6q7XIN6D1NP9Qacb9updFslq6/C
NutXKFNnUPfr6FD3cV7xc/CwGJ2iy1NfNBLwMPzqW7lDYWEMhLI2NATXVHEf1YM028tjYlEDKuwe
htCz96WFeYY39qjuEY6KqUn3NhncjSXF6qGeEmtrFIb00NZZcjMlKlp8pGkbiH8DVtdImZsk71cI
QvOHnq50ylOCK2jMtkGqZ/G+au206yRIoEc1mdBv5bb2EOs8sYKgkR0rsL1NQgrhVo/04+UZXViC
z3ewBsGXsUNWBxHnFQB+s5jlTqu4ofPuyNGB97c0Tp8gpRIeDwJLH8Rebl2hYu+NctzX1FnYj6n9
NYw89amdiuI5NyKxlQgJN7ovh7gpGZJjx4qxrXpS3ZYmSWgRbFauodduWwX6ziw7D40VHsyTHeSf
raS18OzQyGuZYeUoQdXeKjAOHU0E07Yw9X7TVGPyKKlqvS8pcbES150fmzqELJWEPvkvTVuSSeKg
gS7bh+PRsEYcCbS85+EZGivze35kzGVzAEhnoQIx1oKyMla53KehOR19I283FA4UDuSj7Lpsemnl
yHinQwjuYUSQxptD+DnoejuhJvwCo5HlYwuPE5fiDpMEK13Tvb/XIawh1ZmszfE8V2J924pPUpaX
eKwcIbxgfIPqyZkK+9FKlXZ7eYWeX6Pwo2HfUruVOITY9LSlWBMV+Y8S9L1TruRYKTemkj4Vo3GD
8caal//5PiS1rUAIg4YJwHd2tIPsKpVXa8fYjIUj+aO8oWZQdS8r4HteE8lXYy7nz4k8rWEs73QT
Oh4cauiRJNaXAzpJVcsbPtCOdu+LT7Wvf1cCWf4lhTbWu0L0Kyf5O/NHUALRmEwrwL21CE5qPbOa
wh+1o5zKiksFA7EPLSzCVclcK2nGijg73XTCLjR2OqsClGwxhYo5+NUYeeIYWP5tXRaZtQ2rxr9r
csAq9CC6+DRETR1v9FiyPuYNrBG3V7rY2ky9md3YqgenPB8JQttGJ+jlDWRo4AMWFmv2kGcB73o5
+gpc63+uBAKNq1pXKsXVdN6vm8gusCVuU0yxysrq8KDIBlzx/DDHGz00sz7a6hJhBZcoqnvHqlr9
RvSx+AD9kbtLLWynJtN4bJoQmuLo56C9hKpQ0qWrohb5B+GlTYs4ITCQqpTdh6JPcPPwewbeUcGl
atecAvWLmSvacC2GUfkS6OWH3hjiyjHUJkogDEnJ10iPKbxmITVoHJ+rNMGtcoRDX4R8mz/U0vUs
I8e5O2lClxI/PIdbuXkyIqj4YC5jp17pXGGfWgL1X6Sjpcd+SCessUThfR7H2LZ5v8sdmm8IWzdy
mRNOBUGHByf0foGLbgUnv4Lcb28CMC2FKydpdKfMbXynh9BogVJiINdNbPbD01jKAHPGFBYzhuPH
ty0lRqEz5vFXisZJPzgdAOCQgRWcp4l5pcQT575amH3tGHkcDI6tRuk3+EFgMTPuaWzycZK+ZlBA
P1WljlWZaYYqFeW4OWEEVVP9Gfi2h/kOdeqjLA/+bSP5yb4a/eZjLVvTN0VIfbWvg0wpGCS9AnTT
+8ncW1A9I2w1x2bYmjWyzM/ZFJbewehtCnUA3wQPUtSZazZ875wlaGfgU5Cn5ZZd5jMUsOcCBc10
zMJ60wizuKJelbVrAk3ajewzh8QVVjFytLK1zy8AA/R+ZtWiYpJ5yZ8emGVo5MkQSPYRi4HqapRj
kxhxVRtxfl7NcleA1zkjCrVtsacLffKkLm+kI+FZc4PzQL1X+1zC32YumGDoa5Hw+YFFe8S/yDzn
B9yydEmfe4EIrU46Fha8ZS/H1KartYcakeHu8oXzTsxNU6S7EDzZ81Uwd/3NDap4iEOHSkjHsBbB
bWAr01YB0XRl0ZDaKTXJ9SPb/xA1YXNo9Cb77Rd+6tpGr7mRWUhrsrRTtuUcoc2fQ7kW6HLkV5eZ
HzJ9LWGCKh0rKtq6TVCGj3XljTdoAigTq3nljq0fOJPuGzcVBg0bi9W9aaZwDRN4b2FB/OQW5pVJ
3mYRxCiZFIe+6vvPvSTFbqtPAJV4HKxgAe9MNHcwjx4YQCghljIwUOoq7EVjHtUgQN+jJcG2HlV1
bxbYdF2e6Xc6hJEBNRBxP5nl0otQyTPMUcq91j5GSatfq34WuwXF21Y6tNC5vE6gOcMo1AumYB4Y
zul6wsI9troYRY+uUptPbjGAGNK03nEEj1vVJnFhZoG6nfxecep8MjCEGKWV9OGC9//6ETNjhKIC
RLvkxRYvt6is4ljzq+DZCzq4/LXIvDteOZgtpKGe+5AX5mtSpdYOWZG2+DwhpMVTT0jWZ9WWkIhc
Hvr5EDp98MxCF2QnCPSpALkMu7HlkH0vyBE1Cix8Nuir/HKnToUxl0fxQkowJG0j39Slb/t/3TRJ
Ou5yCyiRl89SGu+r1jBknJtHimW2lKsqog1UdXtTx+nXuNZehlyXtpd7O6Mip73FaMCe7QEgEHMV
LJ53kdTK5jSr08th1F4SqMCzsqEuj4GeSDAYPHxUSCFQYHBjGqEab/IMlthfPwyQL8NdhPkKgRHC
5OkyNPPWDsNGRR4sY2+tN1FNJTDUB5e7+g5oc9rMAiGaTIgnUUozpV2QqTJF4QiOjltRqsqjkNLk
EA9W9TlN4MGqOMu4OOQIJ4nD4KGoTIR/7VgexjKyVp5gC+7qvAM4SbkaSTpTQxjR12n/29pTpjaU
cc1UzXzHH0vudSxxoOEFxV1iTvY2RpLkhmFabTK/TQB0p+GbpJYDWuQochW/91cen+8NFrD3fM7B
8sSQaPFNVWl7k98Ns8RF6/cxkpStN8e5UjLihTR2pFwyqgU2Vv8Cg9g+FHpvusSJnPkDpju6VSdO
Y1v9Xx+MvN9es0DcuTaH1+lQ5Z6vmmSYSAN1Wu8Al6ZugRRvZVe84vuLbcHLcQ5WeBhAMllcKEGK
unEIC3QEUhp9kspJ+q2GajFuw1JJZDjyGEIFpJJdv9WmDFPdrN1rckStpiLQIttR9dp+tEn3Pkmw
RYRbFyEVUqJBxoTLG8QK2vTe52I0wMCgbwGtNhbnuBJ4wsxiK3rWxth6mCbSc9IY+w+c7jgpTBBk
NCHVHyjAGt4YIwFDMHbpjS7jwxuber3LS7nYyyYaZqOtImwxQ4oGDhAVVjb6e6sKzBnXD7Jp2DEu
LbBHAdQVqIN1LEYsiKUkpQZUopYYxdfSD3/wul/BUOlfcz9psOhuiN2NmjIEwFLV7JWBWNfIwXHA
i/6Oqj7vQQ5ciFSkrYC7xJnoaopaSY8G+9jESCmNrM9cX5eolpTbwcoaXog1/rRFEPeK1GL7uQwk
QkkrA7udvGMhW+l1rOJHXOh1v0FHYW7LFrPiKKfeQhWM0772jXTfJp5/gDfQo1g2rb0mcFEdFKy4
5A6VYJ0FwU0KGvGhbLGTTYhgPnel1WBL28swImR+sm9FW1u0FHv00+R4+WA9D1ZIlWkW7C6I7mRn
F+dq0QW5jH1K/BxDnrjqRWDdKHn+/XIj8xI+3ZEz0YtYU8A7h1q6WOK67imD1MvxczBQ5C/wU8MF
92zdSrHGtTD7/FKE/ENahGXAIQAJ9/SQUaMwGyXfi58LJTCdspVVV4qy6q5K82YrszeuJGKqu7yo
KlfSBvlGeEMHpNhSTJLja+tPqXlAaqlsrdSsXeFH/rbWbHyCSY999OVpVUM/B/6L0QHvh55GmTU8
A5amJkC3iV9kU/RM2GhCePbC5EuKj5vq2H3XxzPdpDzArSiejZar2JHtOLnuqnqAIKOPLeIevdgV
Qx7c9d7ofTJ64VE6yIjSD5wjAwioMcXHLvDspz4t4ntp4BxyphHQYpupRfABXYWMdD8u8aVSW827
i2yvTKl91uB549d1+B18Mw0gX4YskwbQXWGMTddOw2Ej+BE3VpylDc/tLv1Y6VZJETvcaauN2QzU
BrBrFd0Um1eRYDx0zSFTkvarXPoUmQoTPLlWzqn3hpMQjPMf0ugciJ8ugBq3rYRrMXo2MiWgWm5a
uQWo1I8+zoMtbf8tC38mz0GKxw0K5GWmlZ+2J81ubIouRQh/TNPVSgxZLZyRNrpe2Vt1HIaVh/g7
gT8pzTkBiLKCE2jJXs8HSUyFEjU4d9QqwM1o2c9BK8ZPXd8F5VaQ8L9H0I/wN00SCcqPHOLd02WJ
t2b/t3AKnQ9DG3AbUxPS+mQY7MXG5ifinl1K3TPASnWd6bL+Kbd6e1f0xY2JeOiG+MN4RDYgO7nl
/ywDuNuUzSh2cltV15Ni+Ft5ZKvZg9ITM+f1HliU2ob99I1Xz1ohoLNjCIIj1wNsBN5mirEsFmJB
LB+SqMEDISV6pLhXHk9On/4rIv4ri7VD8ZJ9bKqXl+b+e/Hv8//1Z04t7xALm/88/WX959f+S+5+
b76f/GKb8dYfn9qXavzwUoN0/ee//yktPv/J/+1v/uPl9ad8GouX//i3n3kLt5afBgyZvbVDm4X6
F8zTXn69VN+bl1//+Njwr/of+e9/3Ic/qzx7Yfcvf84fWzXF1P4JHIjUglBvptIzG//yVtPEP7lz
YLzPBglUFSFA+5e3miL/c37LkjsCruZ/zCBKnbdN8B//pvA7/GEs9uDkv1JX/sZZbfFQ5AcQf7Ic
Yd+g+jVfb/k3YMzMD0vtIovv5TrcKFaz9WPJ6WRwwVR1fPvTm9F6/HOWv/VNW1yyf1rD22h2jeOk
l+cj601rUzgq0hh18X0udVdVq2GetQLnnLVAYkZhD5oC2SUv4MUhNHRlCVUu1e81T1Y3QdpTLSVM
1grQnI0adyoJjJmpzHmHy8NpP1JLSJ1hJc19YSQUMW0NfVtWabvv2yLYlhOgrFUq+lqAPMfrb+5H
8CYwFBoEEJxzmUu6UhNmYZEjc7qviYHuFC/7XYgxcWP8dbAk70fCCMqfo9mN3HFiExLGYyKfdeZq
5ae5f2dfwvLTwMxIgdmLUaZgeC+R063umyy0dvlEdVZPq5QvUiz8K69v/K2dqPpODzXPRS5INi6l
Fk5vdblbyp1yPQxxvB0TLb4VxqzcD4k3KE1XYAHSfckznaLHeY+2v2ytvZLCCHNCU+9uTZJHHzxK
HQUknvOGCMEy72RMyp4uL9Plcf5npInUZhUtG2PJ00usiNAJff09IW6104z+OWcDOwTDIJR+4+8i
XKqe2hx9fOqJ4AFBMdTFDtDbg1flKvhwbYU6foJzn38BbR8fPTwzXHxxSQ/g93p9+XsXNz2fy1uE
9yTLfrYaWVqhptmImwNn/j3OFOa+F1QkGriwwKV7G/NQkod/2x5COx6UHE1cwKRcT5f/VKYinSQt
vJeibyXVOpQmJKfhkuFeaWj5JqRnpy0tNlovj2IYTFrSbyBAo/remBuqvO/sLaGqQ/2wyKlucrfY
/Pr7HpK6I6U2u2fgZXHaw0KWTH+YjPA+bHZiCu7CjAyONd6O+ho36zVPcbqXsG0hb8eRTuDEe/K0
KbUJ4ioe1fC+2Zn78EP0yT5kd+YNa175Et2ljrzP7oaDuhe7YofC8cW+t58eiof8Wj1QhEZvN8bv
vnO8Q+heHoJ5D1/6rsUej6EPhiVqhXutvx2xZS0ycytVDVVKp10UCieAJ04Rp8uNnh3fyP6RnGFj
zdmCRfcCMtYnqVS9NhzuIeP91uNxbyB+WllUZ7vltQ3eF1DV2DfafMy+uYSUti7kTEuGexzsHYU6
WQbl1Tv9cYhfLndmCQoDcs69+Z+WuMTfthRFAWzqipY0Z3Kpi30VuT+NTbWpD2ux/tlk0RLhJxpC
bnNU6gugy0cPn5geLUVkhjSPwvdY1ivj9256DilbkcwldcQK4nd2Cby2iWpphjxRxy9iXj2ZNK9D
jHFvJ4BHkIkRaW1FcG/ZH+uEWn7lytW+1t4yeJAaze4U2sPWm7K0+X03ZTtf+W023rVPUQw1Xmnw
vcWIUZ7O44KQi3+dTp+sdmIozXy4V/pguO6Z7Y1IrGllOZ5NnU0SlqU40xiBUezFYeoneZv0Rl0+
iK4kYYySgNJnNqcd2ndcwHHMyYNrzHBWXodno/naLNHfKzVYXqrfJ0R++hCV5YNkh0+yFO8aL9xM
ot6Wav4Ni0DHpyTu5f3wTk/h9GKHNSdroNsttkMpJAXfLXpaIjQBG7omMberDTzu5GrjqelTa2Q3
tX19udWz7c4bFyYNwi5YfqCLi/M1DSu7gc43PoS656Le3nrVXlALJCqyn5dbWtLs2X+zege/BIWL
lr8WU2nlSaUH2qTd6/fSQb/pH+IbcAz1k5dBvNooe2TSW104LZXrjJXpXEakf5qeG1V0Gz3lPPZv
DrUh10bVrg2N0j7mxiQWNABwR552darDOpD/L83NOA0OyOR6lqGo3fWhNviSdu9b8ibqH/ET2if9
eEtmKVbL75fHdbkPX/v2prHFDJohVnph8drYrSV9U7wPf/vzZ6Xc/B82OVydxbSpomi0UMajt+y9
dtvmk4l3Igrjy60sHt0sDnLdBO38jYP1mSpvZsyEapr7Dxn2ULusrL/lSZxcRWOo7S63dD5epJHx
u+QOxb4IoPR0LeTk+dMpmMIHlEThfQAXye0CbQ2uW+4rTn1YwxquIOqsn3gN3d6sOF8ZZzbimB0C
ScPSLrC0T1NXKD/CgPr0pZx8u9yp5XlFc7PFJnZ6rG4MsOZOv2lOr7oomDCsPABvw1EJDn2qOWAm
7lirH/tCoUDWynZ+p4M8VV+nC0CLCO20xaIMpjIqu/qgaQmVB5X+2vAnmeKm4rbsxMoaPFsddI84
k1ythqkT6NlpY3WeU1/Bq+pDw3Gsa/3oRDp+0rZxe3kYz9YGlw1ELQPKH//l6j5tx4sL6JdaXR/a
JL8N29tUtvf/vxYWuwmjuSimak59KAUEM/lgZfHK4fPOWM1KBpaxCnjFaJ32ocg7oXZ+Ux8EwZsk
36j1tRSumR8s85kzyPK2laU1Q6rUk2fHtKJ/Lg5CdqbnON9ItWM/hTidOckLxY7ytSTy2TG+aHQR
m+JiNebg8/UBri7aOknZeuS54LGt3RfvbCf2LsZJsEv5x/JWrG2prK15veUUozWH/FH3pJ4SbYHT
YxAlNUrp9N2vyytjef/PI0qSy+a4JupQX/Nqb7Zw4CsJJkJTdbDGjUrdkActuqrx1fApOLipV0tK
vtccBAisNWaXZXwTTpeJOXmQ8gyjYgKNq+LRnxx7p91Ot/G9v5/28bV2Y99M36RfPeT1l/z5cl/f
22dvG18cHnqVIqzoaFxGyKnlj1itupdbeG8GYb9Bs5gNh+0zDMrL+65LaYH7xA0MHGYwWNV8I+Tk
mB68MfuWZ+HKIfzOpkAmT5oMYzw8G87eToB6ltppUn8YFMVNpu4RShU192pXoeZYp/bAh/quir8N
crw1c9vpewPVyPXlnp/vfwOsHWQGIyM8o5ZiLdQh3Ui19emgKNlGUMWkGa4Ne2WxvtdVbhyEgVDC
sLE8i1YrawgZ+vGgqA4VGW1lo2uO+tP6Mjz0TvmjO1afs7U8wvmVQ8/etLlYNbUSY4HT+/QMjU2F
20GKODbr2P5rfKV58b993ZMAQF4CuEKkyuJZZgfLKQTVLJTpkHLQUF6rdFLLVX+Jbx21s1K3vtM+
T2v2Zud74rTNeV7f7H8PexM/lseJgh1woofnolkzd359517q1uJ60xQy8wm0k4O2qzfabXk/OBJQ
Ee/FW+lacsPrwQn3Y++EuRNeV/v0d7C3P1nZytZc6+jiCqzrwueRMEwHOwhv1OEKcurK0/Q1wD7r
6AyRzHQzNA+Li2JSRdyiwp4O442M6nufH4NfXXUd5BCsnX6ffLQ+Pihb6Un+6bWO9CQ9RQ/VMf5U
uvaWYpC37UpYcQZ1vK4nZKbw/CCsnvlaTyCxojRS+RAfQR0UDGO2sx3PR01yxNe1J927e5Niav/d
2mKa4wLfbCxSaO1398vQro1yb9eQ+xzd5w5zIFeMV3m481YeIku7JmICVvCbdhcTqwWW3mo97aa/
ww/GLtjp7n9R9x1LcivZkr8yP4A2aLEFkKpEZpZksTYwSgCBgAioAOLrx6Nu92NlZL6EcXo1i2u8
tDLWQegj/LgXO/fo3WZP+V12K1iof5kWjur5PS9tBujQgOuLrnHF2wF2PJtTDTb137Z3V4zbcket
JzzW1oKhs2SrHB2Q4EBsYlfJDo3T8zkwp8ar5c6H6a1f59+8Z/EjuK0fizTMb/WXuY3RwADGMxeY
97clXvRLR0a2aKFsgzQIqF1PbTtaEgT5nMwHYbrhpEWmWPIaz5L6/wzvjwll8TybNh4AafNBv3Fi
EAKv59/NXXVnbrqbakd29qbYMntl7SuyyyEuueC0Lg1QcfBnnpVm2WbiQAXVwmbS1mygS+x7F42A
HVc6x8h6qIIHPgULaQX9gYNm4zhAp7ljC37NpbdXskn/x4IyDK0ETUNDce907avIi1s6e1tW6tvr
L/yFdxCZIjDtwLtBllHl887zAWwk8hofgn0wrwf+pa1WaDu4bkUuuHKHSngynkGEQ0CjK/td+IzU
ZE7EPk3t/ZyuB/ICHu6HWdwFmr26buvcGZXeEnBZqBeCXUqNu3xBZoMElbM3SQAm3exlCnZ6fhsk
CYqUELbuq1iMSymHC/ckEEBAJ0jGZAvlLGW12Fz0LWHDAGISY9sIsZuhKJH42u9B281evyp7d0Wr
aj2230fTj8FQg0hnidzzfDFRRgMwFxoPwJqetUC6mQUIYaFPezTazrfm7K2R+2dRzrrnzteWyhZq
ewGkyKA4gEKK1B2QJTHlZWxADKPxyUwPCULRcOrtVQ2GlZ5WO58mmwz5qjkhoJDLdn76OLYDxDKW
INBnhwQVHaAuAWaUxOdnjHbJSFASTe1gnzMfZ9BuUDlxWLq2izRfKApfNAUMjA/sO6B4Kg2TVbGJ
53DW94kjnBWl4L3UuwT69XVX/O0WRqT90cLpobAOFjzluNCp1/Mh1ecDF1AcRyVoyn7l0ws4jO/0
coRi5CHrF0oMZ6dGmpRxvkT4oEKmXNk2s8wWYIL50DFw6TjVdgqMOLetIzIo0Wz2u7kTG8GXhHnk
sTi5GGTWX3YqyswWWvGVyBGSSx6dAt4eRpOZ0ayN421AE7GasswMCdH3IMYwdqM71+vrt8SFzQvL
SDuggUDKTKkACVS8AHKkrIPlYlPn3taBCplmICxPnew7CjurlOjrEfyhjrkZE98IXYCYr3/EhdFj
TvF8BNg3oHFQ17lrpznzWHsohKaDeqe0ixXtggZgzaD7CRlL6E32jXEcjXYpK6EokWIPQypI9raC
JBdcw4gyFTdgzPShoEN7aB0tz8LA1eim9org4Hh1dW8AGXrrBZmALtNcRg1gviHvBToRAwNJCy+A
5N+cAT4IcLBoIWsChQEbwpKgns1rkkYC7Xe7onWn0GtKtrk+bWdvr/x0ecWBvdyUafHTTwc3hMha
mrSHnAfDCmiqPJ40N1g4ESro7WOGkLhD2IsiA6woM2SzRkxVgAwRIQHcpN5oVq4zvBUFMW5HHwLv
thAPaUXbiBPLXxG/ZX9Zo5VrBBZhgGSBZ8Ifiqsm8gqspYneHdyxGXaipdV64j5dmM7zo4+EqDwE
aByXiUp1nAFgCz4IvQ5d59or9B+W33hSBZE7z/ypoMUAZpoh3/oj5fua2fTx+mpeOgQ4hwA04tqR
RYHT1WxtzvoBuNcDJ7a9cSuG5rN6tDYNinFGw8naHYES1Wxtjq4blr9YuXtwncseEpjGaivbyNcS
MDUV3N0XPSo4Q2CxjdnxIUqw7yON6Na2LYIff2kTnRHgNQHyFA+mi/N3OtgSVS0j81ILp+67pt3n
PInQ+hgb9JWnf8e6jROu2FLGN/Gq1IYmMQ8BNG0L374NRHdbe0tF/rNp/DAjK40gQQIrubJJa5H6
xgDlkIPthO6vFNnGOTTuhy/XJ+7s9VWsKLsEPN59rxN4TSObtnXtRfl4k6ViIbg+24uwEuBGBD4E
pChIoZ4uD2KjItEFyDN4u3bFdrZuphYnf2XUx35JY+TMWUPSEgh4hJxo57Hx+p3a0vqZ6tSbMKI3
tDU4dAWKImt3fdbOjra0ASZyFGSBYgQs8tSGAba9rsfEHTI7mMOkK14KKGD7wJQIu4sSowYh3Wzu
qjaNrxs+f15PLavwEiSHBkMETEd8hC6Xoc638JMiTfxoy/yx1j3wOXSx6WqrHrjbQY/RZbJAuS3n
7+R4yy8AABqIH0nFqno0eN39Ip0a4xB4dO1p6SoLvsxokR/Khz61Fl7yc/9fWpO3tKQ+Qcutspot
nFPoxTDjQCcj5p67aQhddZkZ85682tNbQs23rH5y0PbNtSIUA+iTarrg1FzaUnDgQJeBspPxoRL8
Oe1XlUZdEDB4HSD4HHfdu1Xmodf91Lslao5L+wo4DXhQuLDQiqm4baIIfNK2rXGwngiEJNt3lt/W
P2nyyOwDID7X99KlUQEuayCewSuM0uTpJs51Y+6KwrAO4L989IR+C2rG+74t39rCWzgvF24Z0Lf9
MaWs4kTyKQ8m00KtxnwENch66Ceoly+RXF/amjJoAVAZngzm8HRErAQzAyQTcTODKiFCD/ZbMoKU
oLeHV6vgWwYZuYU5PE/JIDaFl6dj+mRDuBqfQt13AMkJ6w86WEff6Gz04dhC/M8yszlKy7Ld4Tr8
RfXCW3mFXa94BS35bLwDgVAdJjqeqiQvY1Hn7H6GlsN9U3Q/QB+ab3KnG79cX/Dz5B+o0wDu0PGo
fIASlRUHSahpJD3t8UpCUt32q68s6JtV3UNbMm1xJdtwRW9HtPOGmd7rK+o142pmYgAXDTg0BtDW
heUAQq2aBub6+sedr51k+cMzARIqeA2uUvJv8TzwpqTwlkYfzRY9uSMgA4pHZxIry9UgZkqahXDw
AwR7epUhYSdVDNEBB1i72kUQZCZU4CTmFd023nvqD9lPXvT0aebgQQ+RiefvU2kFdSREWX6th9xy
w55oBdLCqN88TczP975mV11YOyjshzOIt14KSrT3hulGibDHAzZYm4P83coN0YQcmyQI08Q0H0jW
64BGZqa44aR3HuzG1LqohVywD+ILmhGwdRXJsw/GE/ziyRTgXHWdbl9pDdKZhpEXX5E9n0lY+Jr3
bhOTPxTGXIB8qhn497lzUdkdS1I+60hrA7NL3fEV4JHyO+dDO4YVK9PDxFHOWDgRZ7cKOOZQj0EH
NcDecP6U5AUIRoy+Msh4oCXZpxkIW/OAgEYXOh1lgVzR9V0jfa2TFQwM4PawZ8CiD8IxtXOeVABk
NXQcD3mGPMWsN13U+UCwX7dydi0jWYh0AaIF9LyBaEQ5N6PrTqOh5YAcZOOq7XgWjr332DMOAj0r
nEeB4ppfRaA72lw3fHZvfhgGXTt4RWWrpuLW+tyd+pqVCJVsN6zbKvRYHo7+wvAuWkFpG8E6phOP
wem1iegEkCyrQsiujbE5HHwjD2vgUa6P5XypMImfrMiv+FQ7I3mCTjK3RtBFKEjhguQLMulLYj9q
ZyuKnbAiAx5YQkCgZkQHR3A98wminj6JKfEOrBZh3/9CVTIqRAMdDHvbBBwnUWS4f+fQsqYJP+Hb
RqsXnLXzbYOXHLVQFJPwXSh+nI54Limo8O0kO04ajarABetsE4sCgB+zjxLHXrP+AR11C0fi7CJF
OwekXUHnDHw7uAfNU6s25CdmFELyI8SynWCdTzcO2IHsXbnwmpyvJy5qBNIS4yzTlcp62mXbGWal
5Udq9Npah2h5WDrmUiLrLFuAeAHOvNRWQkZSwvVOh5O61Msp2uMO6NycQrswDWBW+LweZfskB98t
bmEbyYruWzfD/87rZgkmpg4UX/CRxof/oiOfo4qSVjxn0OQ0+sMIIDE4iEoOruiyXnCRlqwodwzk
6YDWrfX+MAXoMS4BV0ffwFIF6ZIRx5bElCD1g3up7I2Jo41wQkbyYKUuHoFCr5oXDYrKC2+5+gbI
GUO7GOjyQICL9nLFjIcn3K/BsItD6FVrtFO3UPrQ2hgd5/madYwtXGBnw4LDAEIvPOAgb5A1itM9
YjU2cSrLYIfUHXE1/2bOy/W7S+7lz88McEYwAOwtNoKkRlFOMjxNt9ZH9O5SLw2DHK8yCh7Z639n
RNnpU1thB4AU/JCjrZywL1w8MW+p9f/yVP0ZibI0UNtuQcPosoNRv4OFLMzFHF4fhnrrqXOlvFkl
y1xQdVvsAOrRaVd2oY2DSlBzDZN+9ZcC6UgrKCsjx/vpVYFsqU8BGWKH0nqW3P41v0U4/pdXqmpE
ueqMBlz8RC5/8wPjETtmg+0c8eaCmaW1Ua4AKW7So8EG5CbjdwvwuXzJ4V3axvLp+DRZVo6OTMjQ
sQP0FUOtPHrOs+H/vr78SzaUs4g25TInFDbSGehW/5tVvjrDQv52yYbcgp/Gkdeu8MSILUZKKJAb
ABpB2nCxuLqwHCp8kouOdE2AkYx+jhbwLGT2EsH52UV5unvVRh7aYRANM9nBM8iWeRwg+wM3wdvb
fL++KqpT8LGD8XpKSVJ0PKrARb0HqZPT4tj3GkTOUHlw+Ls3WysveEz+ksr0nyP5yZZyWvwcDYVV
DVtDG0SDd2eML26ZxdcHdHELfDKinJVW03PKTXmPga+RWlvd1yLjr4MZddqUA9PzImi7DytmFjUg
b+40M4TpaKj+fksDDohkPdJqKP1aynhczWyDTtNx+btNZEOrANFfCPGg67N24W5GagTYGAMPJcIl
5R1jQ0eSpu3YwQpQ/0SoCNJjyLCF3EKNMPKnhafgwiLBHDxyILwQYp8VlMA9h+oyx/ZmX8GsFBZW
AT2R9fUxnaUIsUgnVtT9NjmUIrXBDpD4k5HLvjkWD2QOdUj8jiH7Ie6zB3Mp8Lw4NPDbSE8K+Xm1
v7boc1MzswHrFdA4Sfgvdxhjm1YLydaLZoCNgw3A0lBGOr3pPB/5XuTV4XiQbxOQS1TbF8PP6xN4
4RLC9/+xoTzYpm0UvaPBBkko5H0fWuOl68HUXNKF7bBkSF64n65tvUk7NJXAELK6cTqtZhMkzlkf
Qcj++oiWZk3ZEVzTeWcxGBp8HczraLSlhyBZ2t0X3oeTeVOObGWBnm+sYMXR0V4LUsu6W4ogL+/t
T2ujXEBQjeZj3+GB4CA3MFHOC4U/3bfcfKtpGlu1jyresEFB+tGBsgwNyM3oWZvRTBdck6WlU151
ry6QVuVyRkkPXVAztnp0sOvmxl/U0D4L4T/O86cxK6+74Re1gRYVdugy0P7FVRL2z92jty1eEhpZ
ZYw6WF1G9Tr5S/pK+XB9XlBVd7owNFqAWxlvCqFxT5NwnB+ub8zzaFYxofr4AyRIkOlhBxAeBG+D
CI3vBQuLHj1ncZCuS+e/O3KqBnxqGPUcAApxsCYnLuZ7My8AL63WvbZ0GhbOnAq9zJ0C700OS7nJ
VnZ+w4pxbRSv1+dvyYhyg5TlkLbdxwpBsNIZbiFAstOXlFQu+Eon20C5PRKtM+3awhrpJd8YYxsK
N12ZAw+1Yt8a6cJddfFJ/rPb1Ry00bS55sh5G0FcPhUJMMCbRtRxYL9AmwoaCQlgQ0tR4MJxVjt2
R/Efo8Cx41o5ZPzFn76IbqHZQi37/nOgUDOTvEKyHnt64UP8tqqGHgFNX9XrwtFDpKJDFyBnL4Du
bV/vB/Hl+ga5bBFyfsg84D91v9eo07GSCngcTRAnhNw11RxVFTgkHf8RBNcR65fARmfA8X9G+cem
8n72aR5wN0P2obK1iFtvYAaOfWsENXm+rmsQL5g7I4AUx4212MR6to7o9gQyEUS4qDwhGae4B1nt
ubQzNWffN18tCr0jdOWCmi8Gtn71lxOrWFIGGQTEt3mZuvtWPyZM31kdBkgQ3Pf5Sw8tDZQX1tct
qqTwuItPB6ccdmt2uWskMGlvYvOmezVFhJrZBCaVLgSQJPS26aqMUJF5dW5m99FH29BtHi/VM84q
fB+fAc8LLTSQBQI32OkmZlol6CjwGflr943/buN21z22T+mD99is6LdhNzzVRxhHCS1eLH9fXOBP
xpX3Yp64SFwTxt17jiJD6KyN0CIRtEjG2y4uj9OGvtRVOP1aIsg539Vy9iX2Vop8mkAwnQ67sErL
h4yVu5/aeBzDIIvnPm61Vd6vkj50YvPeXdhiZ/euYlF593U6Q5KwhkU2Bw9m9WwICM2nY9wmrwKi
Ktd319lLcmpMLTfqQZWxrJP7GV1gYLH0PRZPgb5wuS9ZUZaPaqJK2gJDqjtIx4NpE6W72vhxfShn
d54yFOUS4EAmW6UrN2hWbkwwBA9VsLXaaQWpwthlbQilvgUM38VtCcQ5NgZIX1A7Pd0cPhMtnN/E
2VM/CUs6RU4Ra/QmW2ryujx/f+woV0BOqTkK4Tv7PEXbk7Vv9I3JFkKspbHIb/gUlfCaCqOrA9yh
9TMthxgUraGPBqvKWbjQzh3bj4X6Mxr5JZ8siUS36g4Vxj1kHfSH4Ef/VOlhfmfu6PfhB4d8ZOiX
4bDk1S7NoTx2n6xCRWLSW9TB91W3yloeQmYBIh4v1/fgkhHltrCYkRKQhTt7WwtWfp6vSfmrI+bq
upX/5VL6M4PKFaHpgOFA7MPZd9VqtA9aEwXf/J+IfNwvmh4P+dptFk7w9d1h6srtX3dAcCMUcPas
3ljBLYXyChoOQDZ4fWRLZpSLQsyNndEUi+SkTQQWSqCA36opNoMlft0zd/NkD55VB3W0YRFrxkKB
2zJPQ9xHsjF8A84SXYuyOvrvhqXcE72u6XXhY/Z6+0fi2jcN+458ScRbK75u6DxQBorJh78HTlr0
DZ11Zpd25VVdNzn7Cf17ZIzKxwk8ZWH+MxhjN3yim6VOOnn1nJSEpEHZv49+EEAD1HYvewaMvEU1
fR9YkHsBBTDO7vUxXThTsCArq3iBQbuobPYAWHGoY8GCnrEEOU7arecaxHxe4Sw9vQumVB9HK93R
ztBktC9dElVsRcw2svLf/9V4VGSIDzGenAHDstfNOiygdet2TVR6Szt8aSzKc2gS4JqsEWPxPB7Z
KNXo+bd6XGqQubzhkDZDEVw2GqoJQDcQJWjPdWdvPJV7ydsPpghE83bsQFu5CVsWQscXVDn/L3P4
x6pyz9Zi1mswHTv7WkKTnnvnzV2i4rvkd2Pf/bGh7DvZACU8qEzsgVS7c6BwvKqevH0Wt0907cdd
PP4m35yNFZVr87veh8HX+nu9/a+GqaJc7QSAFIPNzn42BsSnQYzQlNYv141cPsH/M05Vcq02WFJU
CcbJtdc5g3r417/7/Q6Oro8YFJBnSd6vUmVDwCLp85QNx44IGqNZ8Jc26Ut9hmf9JvJykLhDcMEB
hngG3vEBGDRoZ4zHQqv0KfanRHv3/XZ8K2YxfLXNihGoRQ/tF0JLJJCHzM4ROCTlGBdDOr3m3AC0
fKYmfzfcxpkigFZSGjboZv1iNTlkkSak9+ewBMFWFZZa12votmf9gg+r+v5yFED6mh6OE6AyKplH
MFhNn0JN6phB3/B5rNgYkpaVyGR6WVRB9ltSeS6cJdVv/rAJ4hC8F1I1R33aLTqUNQus/oi7fPxl
cMIjIGDzsOIgnnSgzPS10MeXyXJ21/fFhbFKmmmpngAZG5Bznjpkcxe0gT3q/BjMfbWqUs7BREiA
bh5QhgGHWQaM8xIXxCWbmFpsQ9AzIqRT/IuZAlTJhcOPiQ/q0SwZf2k4VZBveu4tcZ8MdPzLlx+T
K9fyfwwqtzBxwMbLLI8fUXLKVpxqz0Hp8tCc0Y/VdclfxiOwhkGB6FRKIelgPDqdUsNvXJLqE6Y0
ycyomFvy6Cb8taZe8rNrxyXiEtVbk+ZAcgSINuwBeKLcwnhhTJemFT86HqiBrHno4xRMcFFZF0ms
1cxfcELP/F700QF9CKgqgICodakIvdRxuibTfOtIvd+5lT46IPEsGntb6HDeEjOeHP/W5OU9Yc2d
Dbmg6xv27KAAeIhaIWhEAOsBAbR8cT9FEEHrOxpBq93Rmsn7ZHfpbtbTPuJV/xo0FpRAm8wLSbNE
w3TW64BRn9iVy/DJLk9cTufJwqiJ8WWa7XXmWLdcM9GU2oSi7sMOeNy2S3aEG8DBTha6caqFS0J9
JCDvBd4HQH+gjQQSVRVa1FJf13LhuUen0P24tpwq5N28VE28aAWbBjlLG/7rx0x8GqmB1W1ln9oR
Yj9sU5UWtGUKNHFcX8czdj/JrotyLNpBQb7tQCrzdEI9v7aGetDyBzDSDi9m6fskSniiHyBzV9Uh
Kyv3W0U6dDfQvIYAH6U91Pwar2qeU9BkPkAFctqQud+lXV2sRaqzG0E08s9b8Fek6x+U5F39uz9l
WP9gTf9Dv/7/HTU7bsEr1Oztr+pH9n+OiDLOydjxL/8hY9cg7vEviHRJPiip+vZxl//Dxo5YwP6X
LCUgDtIh7fcBVP43Hbvm/QsUWWA6RM+Sh7weNKb+h49dM71/SdFzNDMhzMCfSPb9h59efk1aV6C2
/4ev/t9//0yR/tEB9Cc0kgBpxENAEn/sZyBcFAeyJxPolIHRvOf5kKwZPJTbnhPgikccz6Ll4/0w
9XxlGBCGBduWuBmqulqZekFj3vosJE4zxQh3wHljZ/pac+08HAQtb5irs3DK8uE5L10tJpV4bafh
hc35N06m4RlCJPZGdxD3aRr6FT4txoVhKbU7DAv3AB5sdFK6UqFLbajkUBqrcRame9oIfwcKRP29
Qc4GLFna5uNDdQQcaZdnR9vNZ8S69VJrm8K0jE/AF9gQYMFVhEAXnNmnB9jN3YBYjaHfi2xcv/ls
ro5onyf1diy0VeW309qYEj2DZI6ZvhkJyZpo9JP+iy6M+oHwqgZAzp1tHvZ1ILZlAeR5CM7R6m2A
TPMPsPSUB2IVww23Og9anbpDdpPFAXnJBNmh+8C+a1tW1yGtIQUS9gOZupB1FCTEJg2grNRrxMMl
vJQdUTJnH+PGLYw+O9AdS/41xX1pWTbMBmun+9IJrEea9kxAMyzQhrC2O/bbyDNwroyU8jWuPiC1
Jp7YN5ODfn6TBaEBKBdge3NJvkJM0xoXngglFJRfh/OE4whqR+gdgOD+dFVIkZOAcsO8J2Cn+VbR
jFK0hxXQmWGz/RWdR868KlorPZC0mW7oCOa6yDZRgUUADGl2DZExLl9eJAton9NXRX6XBzU37BK0
KsLLVaOoLu8Ct2g7ft/m5L2X1a/RX4YUywzYyWnHfYLWOIz/H6VP3FSfX+kxcVK0ujNxryP+iNqW
wxmCYlOoO9lTwVh/A7dC/DIyU1tlQgdAt6Rauy6bvnwuaZ3mkQt1GhdzMZJQ6HMyxiDCAxVzaWkb
qxcjPNSKASgSeGTvgg40toy5B0tz5T+UkMaqIjAsfpudGhwYUzYDadoZuf1kT3757pXte+6geLPK
crDXo1FTytpVbcwh4F2E6EggZtx5HIYLl/3ExitiPMN0yYG6sH9xbeDqRQ8c/H4UkU7nqBXcrEk2
6fd4f/s3s5htKYldOS0+1tIirc67dYIKmt2Rxo08MXhPbsZKMG9AqSuI+XMVWS2hPxduNLkxT5cO
1PfYHWj6R3yKxrDTz+q6ri94E8z3VQN2Zi0R5n0xu2WcmNawK7kuIk3jfCfqkb8KUUNTjjjedqZF
+bbwJfLiUr5E9tWA4AggbiDTFBfTgDYpqRpNh6RRjTJmQp0UNAAWFol0NvSt4emtSVoTKHzU+vyO
cK41w7rDBBaTUzerwsVZCod5cuPrX3bq6qPyhq0N9w+UUsDGAmKu3Li9RXuIoCXjg1dU3xoT0+Q7
WRGBxhze5mQuhIZKh96HOXB2SgrkDyp0lT1DG/w2hfT4+FCa7A2vgL5p2/uMtKBCr8YiJizI4wwI
MH2wm62lv7HgO7JdqMdZAkwxbQexQs1fAv+o94gkvUFKFVmuQDZ1qf6/NjkQg+Ou/tBNFvtqTzRb
l6Stttdn+ux9RR4Bjgt4JxDmwDdV0YKaZjrFwFLjYdbBqTl2VFt1rAQnWQLPex5RbNZL673xkiLs
QLX1TkpeLQVacp993of4BukiAfPmO2g3ViM7EcAb6qoBSj5TMG28rmrW3Na7lWfibGSevx8D797v
XLL10MSH/poxuff8Yl/i94Z1EgDfoFujiBI7WeJ6UoJAuTcQgHwoKWM5wGClRJ2otjuDSRP6EFQG
j4o+8aPcn9DFYXd5yLNcJg9Q92+y3nksIEcfgVXUuevgRy3FEeqV//El2As+HEnwj6p9tnZaTVOp
W/TBKA26cVLw96EX0Yj9eD86KHOWTkNundJGXRAiNktrpN5aqnUlLERKa7BMotMHtLO0odV0+mrS
LWi3lxV7SRiIh/MK3WvgSwH3rMbB02RVax+CzEsb9uxuAI0oNioIuOAzg2hHubSmwrCnatKyB69p
0UwGZz1upqrfJoNVP1SkquM0Qy9CpSVVVA1fa6f/2qGqOLVu/8I74R0JOkrvXTGJNc/oUpLi/DxJ
llO5m1GcAN3Jx376FFQOGnJbiUfyBysdsnhKvPaBW2LrTG56axCOt6fVhz0hfXALECGQBVCpXrg9
5ZY8OU74BPQVIlfiIbhAQICff/oEP69IZtUc9Px2grK+oz/a6VyvEPYnu643jLAekmzvM685Xr9M
Li0NgDFICknaLsRCp4bBGuCkpUhgmDnd2hqwPbKyyCMo+WRr5G7owl4w1QfMlCMFqzfcEFD1Aotz
anCmpOztlpAHJ6AAZySE75ibOGHKSneX92wOm641V+VA01B2dUat8PMN1ysRDhrTbiadQ4iGDOu5
ZdXKGXkV2cjMxjqp7Zg3yfzeZaUbO1P/6raNsU5dK10g4ro4Z/BikdqS6r+O6sjlaFFu8yF/MIch
X2mFJeKckjcCbd7QKG07ur5EckbO9oYLwnDk0eQzq8yYP+nJoAlKHljmPaNnZ9w0pZ+hkTD7XpPg
rg6sJYji+esKvk1dBx864rcArclKYOoUuaCZDnpy4rTIbiTmmy7TRxzdMIDGgz0i93pw/9aPgb8P
nHqf87y/q/th0yLzuDLDTsPMX5+F80lH1y1CFR0IOdl/K3/+6YRUqTdmWo07xOgmP7Jr79U0xwfR
Z0YsknpJqkfJAOENwQz4qEagoxdRFHyMU3Ogty/6Ye7zh0oTDo1acAOBY8pJTT1sJ9H+tCvjiOT1
WmgSKEpNtBznSDx2kd5lYjPmGgo+prMd09l5QV2XfsN0O0sEQh9fcbo1JD8+2lclqyH4lxWnC/FA
yXIuCGD7pXUYJ0O89CPPdllABxZVSM2XoU1raoUDiooE4V5erGoPZy02XGI9cWcc9kZA6Q8f9Rdk
7AxoERWdO9ix2VXWfQVM4l3qavNDRR3z7fqKfrByK1+PHg4fi4l0C8o+ypJ6flIjBKnSB1rNIkyY
z1YUVY1tFQgzygfDihFhmFE55GacFsUmmbl1O3fz/OYmRrCduWmD2KXYtmxCEXEgWawbPdpPUN1x
M88LTb/gN6Z82Catj7rOEFGO+zSYkiS2WzcI69GxI0Tkv5Ci1m6c9tGHKvETyIub2LaLKWYU6qdV
1d/PbYE6bzE1W85Kf80ql0ZzH5g7E9qKG39AYLQwN2dnHu0gUBMCTRM6tHVHepqfdjtETPXUm4R2
nJt0CM2ya+LKEfkCoufjWVFXAHEWqmGgBoDjrgTkQdoZtTGV6UPnsTm2ncbbmVUNnTm8RXGLhrGw
KVi/6jRDPIGPygLJaD4c0Dn8nCWVuEcTaH1DAwp0tt18M73yZSggHo139tmdp68JL7OVSMuV3jG+
YWafbBITOSd7xJJARI8tPKJn7jegh2ApQwgPGVTPUuuUvj7MLXaUdrQ6KBuK1qTHQGT/zrr+r1m7
C+4C7iGZ4Qd9A2px6uWYaA2SX7pbHvMcBysZPXi16YSg3aoOdtejOyTz1iAwa2K/1O+d1ikX3h/j
/EXAF2CAEIAChAMu7unu0HuAMKfZKY8Qp3jOmw1q+Foyh953YkOTsPdWnVfcGmIVoP27nac7iwUb
Pg33TfY7NfNoIsFCAkXBfsrrEl+EuiTIzKQojRqOCQZZVNSVyqNIe2troSwdGnNurgWxgWKBVO4t
+pz155GxEpdOV22q3hWRnkAlUPf7eWVNxRjzWpCfGopeN3OpQRApdcDYCbwUHK7C/+u9Ih8TRC/o
SwL+Wb05AXmwmVHY5XEEpHM1c6hZ5wHgZteP8VmUhGlBhhnpOJgBMYZ0+z4dY6qDHQaqtOXRz8Zu
Uww8jahhdXEyD/6CqfP3Efp80r1GW4SF/1X2RDbmrl7zgBxFXqaxOQO+nSbglM89k0SFpS+t+IWh
/bEHTLfyQJo2Ie3o5sWRUH+X+yPuAKu/7Ypgm9nGqrGy+8pvbqjVRADNhLm2ZWO14dYc+iO7Saf1
9YmWozu9yJDfl68IsvzQYVMb6dOy70Fl2dJjU0AIunGQ7LIJZCjrMduabgEfMff7EG6+ExFtWozz
LplHYR1VTplERDh8us5OC6Vh5kzkmNu22Lhe2z4lM/PuPYvfZGDyA32gad1zWxuAEjEGoE5nvi8r
Lb2rxg4YOQ3i0jdz0RrbVEdqokrAJK81c3of9CS/643k+fp0nYcbIGIC6wcoYdDliFLG6ffWjZtY
FnJ7x06g+RgrCHj4SJy4Ak1clNJKrDtPO9R+vdQgfuHyRO4CmRvJIoTkgSXv8E8nwqMVx/4A1Qfy
ivOag4tt9G3xMo7mT91PxZfegHC21epWRII8gRqDUy640+cbF18gdwpUkVHjU70Ok01owRhFdgy6
7rFqWvOIzlUwDlVVtTDLZ/lu0PrgYUVUh9HKrg7lTM6EcNYMNUxN9ZZ4INzQ/MK6H7S6u/XKbt+A
62SfjUPcgGASTIlx2gL0hzrCfpjBMPjXa27ooJhAJGEg9vpAM32aeZN7rhisOT9akGkFxUDR7X23
cB5MX7zlbbdt3ap80ktKFnpb5IoqR9OAdrEEyMPFA1T+dMXBRMGYZ3bkaCSOs9FcdF4E5hjE10d3
fv1hNWV6AWkx4Ik+IppPowP8NBGFVWVH0k7jLiApj5B+bFbCtZ86Y17QZLiwh3Cz26jxIw2LDJP8
+SdrNnMLjlYdctRY8EyrtljPAmlVJBL47vq4zp96hMk+SutANoJxSC1NtCbjUwemrOPIjZ91j050
IzHbVzAH/6Bzr/8E4mlJu+PS4GAUtJ8GyKLAgvJ/OTuv3caVZgs/EQHmcEtFy7Ipe/LcEBPJZs7p
6c9H/zcjyhCxD2DAGHiAZqfqCqvWup5cXopU7SP4apRIk86mVn8OIOc9Jqb85/7c3tkzEv3UWSEK
IYBZdj2F+dBNNW+zVwq12xdJYx5NQYeG2hePIzCqlQvwTrQ058w5G7goM1hhcR2VIvHJNamKN4WZ
9WSoSrW3QzE9U/Qi4WEI+jWj7hjG1nSmeGefSkpYX5222FaitB6q0FePVWBMlFgqK/jVNs1waIvh
rxYO8SuAknqTTrFYAey8s/+YqvmQ4UI47Mr1ZqghzLgmXXZeVVn6tuiK6EXK9XNj4WxmlVTTiwGt
5f19eXehQEBQOydnSf50cWVHXxRZ05aqZ8TZAQjLqak/xu1fTVL/4FAdmxCq6NF39TRFCdlp3CiA
5jE/6f6hzlI3NrpP9iQ52Bhzo/vKMerbFZtyuyoYEzIiM7DIgg1gsSqpD7MVlGbBRc3lS9s6r3Uv
a8+lap91uUpf+6wMV9yrWys2x6lchzm4IKO7ODtFUaNXW/rBhURa5OZOZsPArrSH+yt/m7qGd+Kf
YZZphwyPv89NK7iY5V6tmm3sJKfOcKINRcyvZjJ9nezmkAbSudKHn8iIrFVxVj9gsbLGKAJNdE5w
4XTspR7ckCEc2SUo3LeFuu+c+ElKnK+pf/Jp9kydaU0849Yo4JZw2uHfwHaRg7k+8L1fxnqn5Vif
UoN9DGrKdGz/KgFC4Wn95f5yvyUbr9+mOdHzpiJA0eamrpc0WiSEKgcXrYxeZQUnLCngPB+zVKX3
Q8v3+hhVf4lcgsc5Gf1NkUv7sdHN7KjXmOIYcUI4CHXnXI+B/DdqChNJpUQyI7ewyz9F7ZNjb6fy
M/mFvobfMDhIVgzToa4P6aPkhGG89eGO3MJ+GO1EoEL9NyTjU2SHzl41xvhZtZNi73ep+VOTymTT
FKP/FXY4/2yzSSum5r2950YhIUF9EWLzpbvia2XrxIUQlxZU1MlMpz/g2cqTr0p7rVPbk2F1JOAn
QWbLCvId9WzlU6EVKxniW9+UIithNSE2SjjInF4fgEbWSfhWSngxOIYwm8d/nakUh67q4zNRTrlV
mvZ3mjTy3/uH4Z1xcSCABFmz0iVP3/W4KvyZQVZ3wSVAQdaNcPRf8hbdCH9ULzJO3MMAR/gxixpr
hfP5nWwrdTzSjcRtuBSUdq9HzqW2LUtqChdZpXYHuPFv46fRNtXUpNiUAU1CRdL7J6eQPstD47yM
6qgeAGWDk2jCcGfUAnhQoXuRbb3cX5N3PFjyithXUqEw38Lqdf1pQoKZmRyR40WO+qMgF7Ipvqig
A0DTozodD/EHs4nPrUm02avpqbXiPzUsr09jHKy1D79jgeeMC6lOhMzAis/794/PldPPXplI3aKX
GA8/nJw6rmxN8copuHV+KBzytOD8kPtWlrWgPBEkfZG48tK89bokHM515FSHvqtMsfKkvPOIIWlJ
tEoKF0O3xOKq2aQJU+19LyXdtoudLtoHZZC5pWV221LLu01SqGvkku/kjrjgrN4sPofsxHJHs1IV
ZkVzGE37sCy6eqUbmzqHAjHXxTcAwZabdmZ4SNoR8xtlqr+ls/ZFm+zwCMVTCW1qZTmbuimkkyJb
6EMVtvy3bvXPKydvtvML0wxyj9wMNxFCQ3nx4E69VHaTnNpe0JvpMVdLE7jyFG2aSm2/YEB+ZIpW
nIdmlE98lf1glyhLR234a+U75nGuv2MWxtAphuA7UgqY36t/jp0T01nUlH5xaaes+GJCofNAABnh
ilX9dqTAuzUJ1o6q6X+S9LHfdfjx224cNoU0ZNu0GHfqEBnnXoKBtpkSsR8KlNuycZAekyRcY0ab
v+bqa8k+4C0CW4Xa2Ybp9fprFYOseY4xucjl0G7koSLz30SfnGlyNsPk/OcjzHAw7mOnccZwrBeL
ExMqAIvVAkLoNgLFOKX7QbLLrV1lyd4Ms3rLo5us2MsbQzAPCroaI0BPgrX0ECqOsAXRZnDpycRs
yE0niJSk48oz9FabXyzlfCvnRAF0/MjEXC8lcStUhnLheHEdHUiTkNbOXGgT3LZ9cATMBYG2TYND
3/5Jusdcehhi2eu6T2qeU2cpHqUh3gaQKg2iP+RltDeKT2jMurro+K2vfOwNbgrXhTuN14vxMoEo
LRI6VYbcWZnmktdQONhZaQdPeRUd5jjoIzC6+JiIVtqOlfNqjbVx6lKombPEp3YlD3JGql+2jgJc
+8PK7bmxccgVsV3sFvEyROOL7yIij/thHINLSzV9H1S+OAYESQ+0GkDpbMZHvaAaTMgQPNtyFB0Q
d+m3eh+2hwYYVeA2tt3CicyiNaP4E1CNfAENNh3uf+bNrdF532ZeChK1c8JmPnH/3HE9KKpGCRX1
daQ0v0+znwF8s9qUge7u0+39sW6f1LkZnGHYLLx5EkSLweIpxlskjisk2/SqXPcsMSAzGnW4jUFh
nUKzVh9nf1fP7egRwgyZdmf5p9YKiLKpN+7vf9BttAddFg8dilKKCmJ2CQGwp9bBBVGdS6vXzmFo
6wkKAzkgSQl46LWFneOp6pxv6L6rh56OqZ2Vl6q0pRuTPSyH9ACHrg9Nb1l/tIEE/SpKiWwwPV1V
udPawHdHx/4LaBnG9/tffrNtfDgpRGowePHKTZiqx8icKbKvX6aw302DsDaSmr9QoOO5oAD03wcD
uUlBDidkHvB628Bj0XZVGfoljePxbBpZtvEzqo0NwhpH+B/UlfFurByTI/miI2vGLeWsXI/XZBzA
tG+ZHEJ1bqHCnmZ18pqVe3cUTiGa55xEYHvXo6SpWZR2ZeoXeOmGTVeUAHAcrVxJKLxlqa5sKRaA
DCDPqIwoI5ml62GAS0fwXQ7WJVXU7ixLTfspj4N+29a98WprmTzzVRFhRNYEoz5p9p0StZOxtdTc
DpFhr4wfug8SaFOHSvya46EE7hSO/l+rGa2v9lj7H/q2gjgvyGSzcWevdZOE5HAI5eQ+c7uhsneq
lQfPVpzGnwB9A/QRQ11XLjx/9T7zMzpJ5DGP0cd1jPQhQhLYDST+vQHJWfxwwu5YyKRxN45f0fM7
BWpYuKUJ2/km6hJ1S4HE5wEEghkjAWflitTsinhQ9r6egH0vAjEEbmcltD3xbAUrd/jmJvBS0Q0I
IpCwHE3WhW9M1DKFbeHIF11kYleDA4aysNb5qiTeahQaVg7nW0v11YaCq0e5bIZf4ixD9Xu9oU1q
xF2TIHurdPLJtr4pnfa9ae2zCBNgypUbRKfS/p6H42ufxK4CzruMkqMGJ43vbEiY7lStOapoHUnW
n7r9m+h/KApTK1apCwu3KJN9Q1VZ+NI2UV80ahTwGTwWFJIyknap9Mnuxgaaf+UF6sx9rmQ7OZG2
Tb9SH78JBuZZzpQuQNVJHC77M1qc917uC7Qpx45IX63q8xCUyW8xdR/vW5d3R6JV4n+FEUq71+vZ
B1rY2aE+eV1kjV8ocj9yqLOHqWmS3f2RbqNNJkVCeRa7okXipoUKRKDim045ebkxvIpa/1UnyYtt
AgTMu/ooulxz9bH5KyoUFI3aTaLk0vMox2G/LWwS+HK5cphusTbzF/Eo4kfCz0RIdD35WFWFPMro
pYa11WziVtUfcrULXavR/cAFLlfsKnUwD2mi2OeoS6nVmKc6pWtBG6RsaylkSzqzsJ8trVC3eZ9U
KwX3Gys5k3LSLIlrzTdil68/MJcJ/qzcUjxpcqIHwy7xAOP6srIx8zSv7xQoPC4yO0OdhNbI61G6
3mlowlBROibu2ytq38c8nYnx0OOLuk3o29/a3LlouaMezUQMG3+SwcjRoHIwRUi3alO01lMX+r/7
cEZECRGylbESu52kpyvH6A2BsvhaKod0QPEkgke2F25MHOmFoodS61kmr2DnROJg6cLYp/AflkQe
dXJyDGl8Egh1uIVeywcieBj+M+jA/UCrLgkMUodUq0ysFFg6Zcjg2Kgq1EGUqh03YQHVxqS06aaj
wO4ikBgcutaSLFcLMqaU66TN5ARaYz1PD4427Z0srX/Fao0wNFAQ/6E0/GCbNWNzyJwko+7a0w40
WmJPGkF94Jz3u7CJqu0wquJE8fFPOor20BVa80GMvb1HlfDFHhWHg1go4ns/yI7XFHm+p6A/7PzO
eObVPtda5BxaCa77+8fhrbt5scA0pUDz8BZ84qFdH4ciroQca83gmbnKy+YYTfASIHPaB/4E8L+U
t6iafK6VyH+m+m55QteRXJVNcamm0va0gqizTS1xKMOhPkyoszw2bUhLRx0MzwX4ksfRj60/KJ1o
WxL+sovab310yL6uHOybCBq9mtn55wfkD+mO64l05hAbYxj2iOn0yi5EMmbL8e0OVabIfzhdv8pG
QFHZjF2zj4dKWUMqzPdmuZCg8mHVRfJuJsC9Hj8tqXHUyJZ6ahRZnxWpBvdsDfZp6PFIcUDGgxKJ
8lNrBPX3WiJKaWHyqhW/d4PWXtOsfSutL76GxiwgV1DLz8DbhbEbA03t2qKxPLr4ogfZLMG52pNh
nc1hfJ3sVu74ugZ6tqjTSLVH9Y+UVtRfSpuMrxQc6o9a55tuinP4FFWy81LGZf44apn1LNVpOuus
xXs6xFLXLuSUxnUz2jdT1O3MISC0cUZ6Vos6pKqe6pXxoIrG/D6ie/MhK4rCWTnDN27JjNYEhY53
Ti7tpvSbawEpz8puPQ32RpiO6sgDcxMdQAArm6rsq5XMwG0Y7Mw1ZtKQYIzB3SxFTXoA9gVaG7an
QE65t4ps+k4AETwJp0CTJq7kbVQp7Z7T3x30YSrhQ9e7321o5T9A4VU7LKq6URFyWlmImweEBAIF
cOrS4IBuI5Wx0yI9Q2bLK6BVpAcxNx8KtV+jWpmfoaujRdVkDrapFROm6EtMk6ZkkayKyfEctXnq
clX63Kj9iV5G5ed92/T+QESKJBBBUiwLqVEaGkkXIngKEX/2BFdlvrH8sD4UtRqthOa30eksk0T2
hWr7W5J8Xtp/YnOEeLTRVhPbk7ox/Z1lkfZCDCp/MyvUfpxoCs/JKL5qEqSOQ5nPDmLqfAjk0XAh
nqm/S5IUgcwtzOOYjilPixR9NXOpO9KcHnSuRkqRTiDD+XN/hW7e8rcGYUrbqsPBxwBef/XYJjYa
oo3tIRwC66Cs1K4pkDoDgdv159genSfJyMZPUxmvaTDdpFwYeoZsz51VNBcvKee63AgJ9NDRtdsp
2sn9qzVY8raHf65qzNCNR38t+/TeZC2u+pzkAdu/NGmVEQgtjiXb43bG26mTzG1XZMEz24r0It15
4dmmttS4ZjisZZhuQ0umSw4dRgBQNjJfcb3SQxU5YZzXtteIUfkgZxC3aSE8E1Nl509x1yp7UfvO
frQrSNwD2562RqLkm0yrAyR/StyGoOzOvVFRqitH+TvdQ7TJCHOC7GVqUyLIMmTpJjoi27iRz5OB
zJgRhR2aqbxaoT+i12IQs+4mGjmPTRNabx0JwY5D0NBuNCb7rq5GT0LAMyCZg/BWJDUdwlEI3Xep
pLsFchOTC0pSHCtZiFM4TcXGmOge1m3/wc/K4iEKuuYpQudsk5e9rrkkOMQmtYdxY7ay9vH+4VVu
N5Se+BkpRNRPP8pSSxI9OUUkbYwKoaQZKEB19DIirvUk0gkZL6NR403D0j7i038qm0TZRI0ptpDi
dA/4ih9Eo0a7kD48+lhbcAJ+2tdPlq+Lnayoa2CFW1vEt4JRAPtIYk1Z0kspndlKtUiofkHu88O3
s5020dMdTOL1/qrcPmYUIWAOmoV6cHmXzDvDJApwP43mKdMFZxWQam9Zx0YtPo6msuIy3b4XDDAD
R3kzAastDayVD3moJQaKk33YPSt1Y2zSbpC2/3lGPM5sEql0IDhLoI85qDpVBEnzylHF/+pahAzT
8GeooxRh+SAP7g/3zqTAslPax5SDwFlSDpdK2qJARZ1yknrqnFbrU1Lz+3Zln24hhiRpmRdUY+gk
gg5Z+JtjXvWtSXzgyUHw3WhDAPSjj95BLTeRK5vFoxiHaD8NSbWDwkN/UcP4w/2ZvvkZ1y8xNb0Z
JoIHD65pKa2bDM3UK+Wkec0UxzstTfrjlAn70hj+C3CK8RsdeTwJRpUnn5XCLDcmWfvBofO7jUbt
qVLDL8IY+yc6GNrHcuyHvdTI9kGD8X3vFH59CZQ8cMNJ7x78pCdx19WPY6K7TVDRp12rxcbu0sco
pjUnAbCd7yxwNG5FB/O2CkR4ijIlX/O9ZkO7mDOcLNQheKeJlpdBchWOZeU4re6JtIV937KGc5Lj
YmlxonqBZZdfKsm5kJHC4lEpANagWN23+wt/E2rgDdC/h6tFEE136iKdaYSwC1Wppnk2zUkPrWEg
pk175WOe2u0WGrofjdFke9DKnlmO2oqr8o4lQn9trrsRxwNcWXj2uaJGorcKzUtC46x2jZq4eYYQ
tV4BSb4/z3euEpG3Y4LRov4FmPP60VMsMaJ8n9te3o/iZ+Bk38sulFdO8XsXiW3Ej5wJjTjEs0X8
x/WSzEKWJKQTPBimabBJegmEI6/fzLVICamOzpbU5dBUZdbBSP0/ZUzfzv2JvvMSkRSinwLOKlxN
YxG7xZGk2a2WOh5yA2dVH5/VMU1fTLLWm7HM07MT8SSmiK/eH/ad9aWJYc734E/PBDHXM5+aWuhk
Gx0vT2NlXziBsgsKlE7/H6MgSoKt57CCEb4eJVXSLqxa3/EkGk8viZDPmjIkL/cHeScmoj2M+z23
58/1ksUSGm3g1O1g2l6RaBeqhGii0sBz0sKiOBemXr5quT4+6Vb3OQoG+cUIU2Pv11a9T/Ssf4it
oDm1RrPywN1eVJWU6izgg1gLKjvzXfrnaJXKSM0IXBZSgeN3qaubx6ikfdB38i7aRHIDWZjZ0x4e
YYJOkq/bK2/R7bnidXUYXqN9nvVfHO3KlgMlVogqdMQ2T33W59u6QTJUi1/KGvbuLNuStFyDNt26
5vQI4FjN9RZIEpYvUxIK2R5LxfKsKf+axB1wM/gs8j56pXT7Q5O6bsUkLZjB6MshSz/326pMca4L
LDY/7mIlqCtp8vDN2sNYGeJQOBO0VaNfPSlmsLfsSnnUI5Fv6VVIdzYiOtseHMOGwv2aGtkt9mQG
JuCp06IyE7UuoyJZKnoCVMxzW2TGTo54pNCCj9LvMZWVxzobC6/JbOW37AQoAwMuGad46wwDUCMa
yLXPugzFjupP6a7U5fBSaBqpJI13/T9fTJVmdb4PRwXDt2zwjURayaWKT6nowryYTvaUtG24cgXe
EnjXD6aKI4kBnx8t8M+LvQF03EYK1TIvyFOEccMQGZdINMM+HZvHME6zrdFM4y5rZXXvaO2HekLt
qtB95++KhXjnWPJcoijNwZzdQe36MvoSvHxqISlePyrxQxBN+UOhGwRApJAiGO2lQv/uhyP8wFkb
H5LaGi9CKx9a2ge/1UFhPzkFRDbEfBVhzYhg8kOgpunJadei6lurgWsBzT6JHaDwt1SyFHxrKVJM
b1Kl6U9Qw5+UdwrCN7o7atYxHKJPiVJP33Oor1aOxFvy5Hq3GHtmGIbWg4LzElkjtZMW9c5geig8
uOREzk2pFW7swKglnabpV5X+LrvhVx7ZLgC1h8xsTzYJCTeb8PNoZ0HHZoierKZ2O/sxMiEVQBio
NuCXdNZ4M2/Yr0g60LFMUMyXztiVhXWVMDP5qDWmF/jPVKeLCunyMfwV6l+lVNkKCIC62HzssuyM
HPewgRjGjdWfjTG9mEH9WEtH04Z756NE96tUDK4jP1fqk7BfzA7oZ5gQEWrbyuk3Mx3RABx0qI9N
fugka23V33FBmAnuHPK5Km/XkgKUKHPKTH7I9ISfw2pmz58q9NiitngJfDve1pBGfG1Npd7AkFQc
6kJaafW4vRy4tEiakrl+C1oWrhZsVKoTRKbqmb1QzkUivSB0vmt7/UnpSmBnov90/zq+OanLk4YT
DQIX1BmN7ou3KVAaswqHgLDMSE+6Ue06MuYhYiVxXe/i9tUGdq5LYKNlsZ/GDLV5MHpm/pCW+edA
Njfl9DrYxUY2TqF/znXfjaTCG4ddE4cbu1GPiYZ8DmJiWfN6/8vfsWisFQ08nGcV0N5SF6qUcysL
Y031iO+G5xCWz9egGyI0Zmplg1HlpbG6YGfoknyoa93Y+UIV23oCEX3/S/R3LAWZBq4BKC2CsKVt
HVSRoQiX6vCaTRTA9ccI2cMiVS+x6HdO/KpEL2kbbW0pPJbQNHKJKFmPO8kodyQvLk64V0Pp0hWf
B+kEhM+oPkfSoTLgTrN/CfnZgN+tuCDC8dEMymPpZMfeUj+L7MGUJf5L4FlRvev9Z7+D4wtuYzcI
qcg38S9fNQ6lOr3Q3P0hyZCcMBoS8pNkfc5a52luYceHXmsmfyOtXZwoArI3chFCfbperw28mc9R
U9HJXgVLkC5hfybfNeMv0tBvWt5gYV3G6COZp5qqF1ILmkBk6RwOfyfty4DwUdB5pHWGPtwXAe3b
tPTmmfzQ2tp3uOJM18qSF4gFvAm5rOZTDsmNbBzvb+g7XiwsB0D0iXUwbdpSkBECE9jNqnby9NCY
zqGk0ntP2HJJCz/di0lNDlGd909t7kcHWap8UNFxOro09rZbyZCTR6tL2ocw6Ow11PxtrEAlHZcG
SwsXlbmkhO+7WBsLoKne0IhThCCgK8zeOCp2YrsTGhlkGdPmOx7RuMeb6H412ST2xhTJruPkH3M/
Hb52Vb1iRN4znFQfafKknE4G/e2C/ONg94Pq61FCbxWPsnKqdfUbflYIAWzuvHRpKA6miUaNVqmA
pUh5nqxQW6P7m1+Zxamj6RFCG1piWRpz4VZ0khMZuQbQINDio0K/OsVqWocepzBce/Fu+8/neJ/s
Es411L83rQuGb+RO1/ijV9tjd4L36TzpZXIy6J96CmKY2sqefg2Eo8NvAajOBjhKyoHtwumx6mDD
yKKEV7HQRPvkdKryw5EC66hWgfkij5P1pAlfXnlXbuu7xLQcaUA0mHkVUrnrS9kqsbDL0hm8Vk5P
4PsHTzRUYN1QVklMCcNNsNCuOVj6Sy2P4aMsqOD6DjL1TRcHJ4j6hKva4fhcV+ngKWlkP/eGtWsL
qzkjpVPucOUPQVDTSJ+V8aVtpJ+BCUPIiqm93WUcZaZAvw6EnxRprqcRhjmNCEGoP4e2/jfrRPGc
JkGxhbg7fLhvA+Z37/o8zalK6Hbm3AokD4uXWA6iWkqLHnEbBYrjEt2lfZ9Y+a4G3bmbqwSb++Pd
ImUYCxpNnhBSWg5titdTM+QG9EWTaM9V79tgClL9ICUCAhGRmL/UzDFOZpmFbj8nF414Vrbywx31
F/1jYobS98COrD2nS2zyyFzLULy3GLBdQNoEPsAGMHL9bWk76eDXWu05qtItJAn+FhiP101au3EK
fWWPb00cC0GcTB0LyJO19CeB7tmhUZba8yC1yqaUNGtb1tWf+8t9e5Do+qFcjCkn6sGPuJ5RHI1R
ARQ18Xw9zLzSrl9H4RhPU1z859h/HogSKXktFAHkRZ6Ozne/09U68axAyo5O2f2uEucU9SLa9Ep8
zvD93SpO/zONE3B1g2IgzStAZbkx1/Prcj92IjnNPWE5wWdtMr6pY/hRL2LALI7dHuMw9/f3l/R2
3+Yh6QPQZrWXm146n65sK52a3JMC2zxD+6OeG2MNHHXrIM8IQOJXDAD9otbyWvZal8LygYsJ9GMX
NaNNzjWPdpaZqu6gqoMrJV28Yj1v/buZnR+GHNrVCAaXgEfLzgIftvHCy0ajP+D5SK91obfPVWT/
cCr9THlcIQetjefcJ8Wxch9uewPYy3+Hnz/vn9dVWJE0RXFdeJNcuV364idPEqisvkO+sEcZSzY+
Ihxx1IG75+3P3O5IpsEdVGUfSmRhC+NTScgUN4epPHeoaJFW/24X1cUJBKJkymvorPE1vncSMIGw
uVG0p4Fq/vs/H+zIWVbYoyhJGMMg3fiOurOdfE0r7r2jQMWFsBPPgzdtcbNkmRZpI5QLaHDi4CER
IYsTZ59HO83cMWqrizXpa+7XO2NCXUT3OK+ozeQWW6GWo1lPppF6c3nfBP2qG/WrIaVboY27qPQ3
FdzObfcTconnqPiQOvZr3kkbfKYTQgAXXQsPWb92J26tM7iEGW3E0QTIt8zsDlM+tkWsZF6U918a
08rJiMjmw6SnsGqUxepLdbsIIPCwznih1GAwbNfbW6hVKZhz6yWdnn2JkyTYV6U9fRajCuRKFfSm
J3rUP8e16j80uvOacaE/ZaLECbXgGax8MGauYwbaa9pk4iEqrOlH6hjhx/sG6Z0IcQbQY3hxSyFP
MhfGIhcGQLCqgOKcF/dYW6p/bnrNrDe6GX8dnObiZ/W+yknxuYpkZp/KCS35nDBv5Q243SDyCbyc
BBJg0shFXi9YZCtBn9SgF+UKdlJN6qV9WzvlIS8MqoVKvsbUdptvZjx8vdlUUqNeFqZAHJZRTkuW
J7oghs+rLHZGY0dPaaXvG3tQznkPr0Arhmi7suKz/3XtNYFBoSAKBm+uoOiLO6lakybZndV6sZCN
nchq9dCNhnTyazo80qaXXsJgoGWoaKBIo6X3m+CvYCSE4U1A47d96qzR5bxzWvGpAEIBiuIQLDVW
YiQX5ZSijZc2qnkkgPBPhlFmW6p0+TfAts6uS4Zv99fh1gDyVoCJmRPPBpRZi9e3GYO+zMXQkQgn
E2ArsbWZFDjP7o9y68OAVHprEoHulPrj/Pd/zGxUov9RJVXpQZZRgx9M64OtFPLLFDpipd763oTm
/iG6cwEIsMfXQxVNUo627RfeIPAbfDAtpOKqaeWdfStJXB+fufUXeAXGlXVbMljRD0oUmcn+c1RT
hTbHJHvAgTpnqWFuVJRrdkVu/CxGfXjs4JH74zS0tGsWiY2kirNdSxVhJyVpvTGN6ceAZ7TvVV+4
tNBrcAkksFQXZrobpU7/9V93gnNFNEjDMNhP3Pjr5anMxhoBUPjPXdiSHovp28vNrD70Fenb+0O9
E2vjhMwOpczeY/IXW1GnUPoChyk9Wj1+NATXr6Lq/F0fBwiVC9txEyz3UZMlivf2NHMxNvXKwZuH
+HebNJT1cL1MkqWwYivL6TZDa1WZ0TTPhCDSvrdFsBPOaH/u7EQc+zgXx86oa68LtXPeoZ+4tgTL
K63B5DRbGEiOuVv6EoUlRmGJwu6t5xbO58feVssHUQb7wZ+p3uRol0Xc6lDTJ1Ii8TfRmv6D1NH+
1xBvvBZShxZRUob7MVS/Dn7WH3OhtLv723TziSwN8TYRKseYR3m+UP/cTScI6BkZdXHpnPJ32PcG
qS67epCNOPe0CsCsJrL26/0xb+pvs6IZ+Wt8VBxOfi0GDTK42Okpjy6ppgcf+sChv8iIYJBJKHna
A73X0KmGR0lTm81QS9kZCvV0E5tTYdAHVawFBMtn7+1z0Ob8n3dCtHW9Bi1QAiB5trj0kvMzUpuv
qWYckKZFy6vMu5UzOc/t6kzOc/9nsMUVJFUhiKAtcdFbYT/68HCDFIAr9/4S306JxsW5lItzi1N+
87IqXaCOQycuauOkH+3EJwZhlzcV0j1HhYhy5agvTTzZJQXgIm4MNw1mnoWJV0mjCT9jVn1g/JwM
PX4w4qbYhKO09ky+O9KcUiFE5eVaWvhcl4jf2kFcEA+xDTeDu8tNhk6bXILHaHN/GW8M/du88HpB
9c5PiryYVx/TyYmJp3tAaTaFFu01e65eCSgE+2GYNpPfvhYxqCOqEHTiWDsjGI9yOu2LNH4ap5H+
CmoRyCFtcGxcaFX2gRacYZM5iSBecfqX3tT8rXPDuT4D8njPF98KjZ7lR6YjLmExqjSAZPbr1KjZ
rujgochl0W/z0fB3ejGsxZ3v7Qm5JwMqR6JZ6oDXFyiL7apC9k5cRGrortJG2qNIfN8NZD37j01H
8ySpDM/zBInCE389lDSZo1EJaLhCYaXI3A7mRnL6fmXfby/pfEuB5HHM8BKXZU0/jKUm6oLoUtDX
SI0mxg2jk3B//3S9d0l5GgjPOFoQmMx//8f2mpAc0qLYi4vv+M9J4HdeRSr8VEr98CzgUXv4/ww3
9+nCdIGwy+JBBriD6EnBHaXNAyJS8y8uZrlzJPunmqjD7v5gt+8KK0hZgvKkAVp2mf+AblUtokHG
zA2d4Q5R+KeUS6i62qg/JKl9idT61/0Rbw+hBtUCC/mW2Af1er2a3aQWYav3lMF1E1xxMlR7qD9b
t9PKfsW63mQ6cNBQ7dFJdmBgZ5j19VhxZ9BQlakGkA1tr9b+fiD5vB3smnbkvjlJfSNt7dD+aeQf
1EA9DuIp0S/58ClML3UF5FA/KWCY1ZAsdDLthTSom8rKPqG64CM31OztRINJKl/57Js4k88mv0eu
cqbpA+AzH/t/DlxfCHNwCC+9GKEcN0q1fgtPOb5rGNnbuDSKLxGMga7ZNOazInfdqVNgeYksp1k5
+e/sFUEObbmEHgauwGKvjKqpzCiGnLsRjfI4Z8uPgyToaQW8vTLpeU7X7601KwgAU8A4EYYs0tXQ
+Bulk0qDl4UBjE2wBu4Hucq+3D98t1f5epTFhPKgKMzKD0bSmDbYdE1FwMFWDrFGLdEP1lTF3wq1
y0nNMmy0piMqCCr9eiMVCeIdu6pHL8iUvVT7Hwtb9TdxTVNhiCbAqfw/ys6zt24sW9N/pVDf2Zc5
DG43MAwnKB3Jkm3ZXwjZlplz5q+fh+qeuT48hjhGoVAwVNbmzmuv9YbhixAHN510k8f3+nAVVx+i
+NMUnzT/Rh6/B+ZJi+/lxZF1crqqd0r9HpjcKS1fmuRbU19lw4+gDbAkRoBnJ8s/zPnb3CFlj8cA
/uymaXf+lwF58cm6skz0XFrEv5/b8j4YbyLr22ApmBTUMK4P2Ps5lvSoaA/C/CSKHi9bYXhoLfTC
4r1W/bT64yB9Qja/Jx2J+YZthD8Fyym0zO7jg77oDH3Lg8+DkNh5/B0YQxJCYWlejOg1z39mMORN
XyXMuJqaK0n+XFp3ZgcCSnZzpIQF8NtGesT3ZCPauXjbLD6aAE1RMSYvT/pgPf6mFo0hbynQgx2V
4c6SPiHDr31vrTG4ruQwQB4+k47QJdSbAlifje6useXo8hYmr1YBz4oFLUjkjsL3sst+2c5ZMpqQ
ufzh1NYYWkbiVVweJq19wUKCRFGYvlJ7Td051b5LODWK0ks8kenL7Q4gToWVnnLVR/NN2jyb449Z
erWkQ2rC5xDuOvVFANBSzOVtUlyP7S4ujM9qIT9o2YsxUrRHGcMhbbdxKlxgPPDupWq2MCwoUgMC
Ww1r2ZLAjjHlOjXhcOhUzTbjUrKAWnU+TJAsEZ0iG5THMA8st7BET2wHvJ3FrvuMa80Cm1etgkxn
MdhWCOnXQrrshr9r2knW9l48oCZm1zh6fTWzuLPR5Zme+tYSj00R1Y6YtvVsh0pEyTfNlG/vHxAX
T1GewkB2FwgSCScyzudzVXbjjFTSJJ7Ehty/Gs4ROiqFddVJkCyzzIyOPQiCp0Iqo2MkCvNGQHOh
r8JTi/MCzx3YT1z+64jGTMPamuNUOqVjljz5pnUo43k8+KmyAx1A9a5v/D1aCV/zMk4creh110AL
V57xGpnmId/IoFxcAHzOAvckR4mO64UEeCDpLS/zTDqR+UyvUjkIbyaw0y9V5m9t1osLYGmKZA2I
ZdYX3OHzkfe7ELFxq5A4mov5XtCMBk9qEozvz+9F8E0rFGCXXBqVX2B4561QKk1DtEHF08KscFK5
zQ5KIQ2INUzjaeik+rHStN6rUKvcOIwuWpYB1pPRoUTItF4Q5DUxDI1BT5WTHKFaoIRPAvUGJ4La
tlNzLb/G6cJWrErb6PAF9kR5wxSAol4sFUFkrXosVTnCgNo4nTqVoy02mmo/zkjGpprf7tUYHCuK
3b30HCn+vs3y9DHpFO02KtLyPil69bbtOt/RAZT/cZhLMhOTTVR6YQJcwImLJNHCFDvnU4OMc4Hk
+07tc9Mh02xXC3zz/Xm/WF0kzKnLIkKMSMWCmz6fd9HMAnGKClpDKHo3lV0ObXzcQm5dIDkYbGJb
AqZFeHbZNufNGJDaZamUEYPIhKNPHNMeIQDgsPvYZxkndx9SgNacQBICJw7ANM/St9jPv+tFqdh5
3Tyi0Luvk9TpR5QqlNmovffH4TLeX/ioxMJk+0g3rHMoUcyP2wlRkEZrhwf449E9L0bd6U3jg8+x
9EhxUvn5fpsXhwiDQo2VBDZpPujUq52NWk2lU1QST7KApkFrhc2uD4rRU/StV+dv9hj6FoR4GiX4
hRh2Pvxzps6hEICzMhAKdIMIQDCE+c72w/kmCPeko/3vg9Z9fL9/F8jwZda5CAFaQFMAsaqfN6tk
BWDIMJ1PA7oKnzLgvdcUjQusKqTplFMKOoV5NWAXRXZMFYTvRSug+hZNpdMqAdgvMiT7Hi73UUc7
whbTusdtbUi+vv+Zv5l6IlFOA7KICyNmFWFH+OLEU6OjeqP4BZTIRnrIq0a/K9U5coZIiz2l77Zw
A7+Ze9KHYPdhLJAHWKuy5ogg1v4gMSPkmuZRMqkT4aQCdqnfWGUXgBdmAY2GJTAxl8TDWgJ1EiZw
paYFyE6OdVfqRXy26/ljWiYzWGWrVV+nBnU7q0wfqJ3ZelWPX0pLG/cqiqRf6jF5UoK+3vWtorjv
j/xvDp/l+amCyl/yfGvypZxmddiMZX2iKBigKqYJdjmW2cYR97tluNTI3+6XZZ5XyzCtSpB+WlWf
omYGBpmG07WJ9KUtVeB9W0VQd/FYeaLcRjtCeN2NjAER/bw+obKieKBI813RiV8gbM5OungXTck4
bn3kct2cB8Nox5H1os7OSJDRPt8rZtvBXtC74tR2zxFSeVeyX9dXaqoNz3kOxo+YEfqwP2k3MzZW
9y2+RZ6YleFzJw5XQ/bHnq3EGm/YUvJx1J7Ji51/j9HKiOxrdXkKIXR+VLWhvJvN+DkbI+tZaGLj
sZ9gvAiReSPUYXoy9VB/kVHaxbpz+BxHNdXGSkz//LpapLDAUFNpJLO1vq66FtuorgGLkAZh+RQ1
Rbjr82T2/nRdUlDkCobJgWIK4d153zvYD20FQeVkmFl4080Retn6ZG6s/mXZrWcc52QgNuTOEN1Z
nTtpCj5IrIoKCQsyCdCQK68ytdnVhRB6yhj/YWlxmVDaoorDk0sBeX/eqUEzy3ks5eKEL197LXYi
T6fB2KjAXx5rnDPAI4hdFhOj9VaTWzEgZ6WXyNsEAZIMzUMxSul3C+3S96fo8kHAWwtSKAEr1zYh
+Cp8k6U5NFLBak5cZMjfdJJ/kI14r8fNtC9QU/lR1vIhatvpaz9OkQMuv3M6WUnQWFeeYiPfUva7
oGfwQiGxyyuW3BoMjXX6Gpx+1ZtW25xwdcZaLkuaZwGnEHfMBvm6aqXpYITa51wEAxoXAbBV7P5O
Uxeaj5OBrywF5R77kMB/TBEcP5Q9lr9FXX2FLnDPS120pcRqryZrzE5C2HAikZr5qaYL5wSRRPlQ
Ip21U0asWYdS2JWgJNw014QvlE7k3dRbW8YjF7cm3SUTC2GVfymYrEKKtIisHuNrqo9VjTQqOSzX
mPH8jCcJswDF6tC2MpL9+7NuLov0bM8srS5lGuCEOANdOGoas5lkvdqcEPnbg+wwmk8aWUCh7EGn
ex1RQqUmjlzss/oJbRx7GK5aeDBC/hzEwPKzh6Bp3GXBlKpKvvPBHxCNkMtFA+0gxPhZWS/lIO+S
NnbT4q4NBVwQdkg4hx0VECk7lL6CnSViO1HrmGriBTLDH6J9eAvvPEg0R2gLN+yHXWzEO9h4ByMd
PLi4Lop4GRCFsEb2Mw8Po5p7TZy6y5WXJoOT8td8zUvGQ6sGgD6BrADtNj1Fq3e5iSc2/w0GESdo
c6emkesLR4Dz+9SQnCT4JvI1o7rvZHnf+NM+I0+CiFTdhzFbHHr8+5NwGczzXKNGZhAlL7njdVk6
1xuRelUtnvxutkthxoMXo0H026wbQZmC08Ro7UduFVfW0xraERKPOC9WV5Nu/BSUqjimWm64PmUK
B8/qwBMge7hNbSq3BKJbwsIXuhcA+ZH+It3FmiGDsTbbsBLTl4RUJs2ktcUhL6PqBqVWicThIFyr
cyDdhWIa2SFoemkwVU+sW99rUkW6xv76CzCHU25QJl8EZSpnTuJh5ytWfq9k89YZchEPKeAMKPOT
6qXyQC3y/IjWZ7VVmgm8VMnbx52yMdhNslE9vD9/v2tl4YtQsOEKpXx93opViloPObCD7mdiJ1Yg
hquLqLS938rlAU1nTFBryCMtD/z19VZ3eeiLStPdY4VkXFEN+yLjh2DXmfw6inD6FDXD+7Hfk5tz
krpBxMaIZwy8gyS6Znyljdv2snhAmA1KgLIygSD87NUTtMhqrQ6EpLyvrVxxlCIZTmaOcnceBdou
qsIXfIp7bwDk5+QFl4iA/LITJe3j++NyOfoLlIPx4PUIBX09LFoUjDHeL/n9bBkvlopJcxmIxe4P
G1FhIeCAgZQTdeaLQkluNQGGH7FwmhHevIGTSC6jGYuN0/giJ7i0grQhix9uGKHM+UKKI5apIk3C
SVCL2WvTvvQ6vegPVgkWwjTDeNdFg34UJtPYgxEUNmKNNz2Es8sA3zLAoYtE+fKSXpvTK/KcK7E2
aHfaECHIjkWrLY041lRFGLjE0CrkOLIethWRxTcnFNSi7Mdk9YodJSl2ksiVNXIyOYjifI77HjBR
IPRYLNaGfD9asXEwKT1fJ00/2BOu7xtB5sUFShwLnQ5xL3xnFi3g89Erxixr21ZLTklWSS7v6Bwq
W8zTd2j3tRQd9agTt/bkxfWJ6Ax39aIny5Qxc+dt1upYM4yUeTKclJwWS5P7IUY+xBgL9bsRKdFx
LMi0SfOs3eKJgdelr5fHZo7M/YTEo/P+Kr0IFsm0sAn4GJKb1JBX7zILnX2/jOYSmgt6wFg1KZ8r
RIV/CpOgbuz+i11HfwiAYZqAkgY8tlqq4aipfiIAWaiEPNkZ/QJZQkpxo5WLNMvSikqN7m1WKa2c
D28Hx2Hi1ROffKPLd3GIF2qChNkOqfPgU5UN0eek8MNdTelro+XL0w1RMMxDcd6CYrrEw+dNJ+Pg
q53elqduaDV3DMXuFheGGA/CeFeoY7ILoNTadRoWRwOfgx7BRifO1f7b+1N6eSQsAkdcuIBoSCmu
EWO+MajUa5rspGlgRZAVafetZjhSPA0PZTxNSKFT5CnUAZllv5E3RuFyS1EbQCYfAOWb0McqJh1k
nCJmcchO0GtCO4ertlc7rXfZgR/iPjG9XIq3fNUuswsAIDh/TJHkPK/FdW4NSdQZoS9TvuPiUj0C
1NIj0iszt03U4EsgiNkhFGdI/gWypzYP2NAuxg5J9kBPbvMykZ2inUsKkIr4VSs7Nn1SJsq1korW
n+63hfCELAakJ4quQMvP10g8571ZjqN4pwryRyrlPW9nFf0ev9+4fi7mAYwGjyAgLiScoFotu/GX
wp6QgZkoCxqahZORZV8MrCfzAvmJuk4++Zm/VU9eft/ZRbC0Rw51eUovCvyrxT/Xal5T7hfvYP22
dmiMkaMHabrRq4vjamkF2WjeOiTSyCOd9ypPUh/BuEG8E4QMLWz84Y4yJ7ZNwnDeeKtfBk+0pUJn
eaMRcpCsjsZyjKQsmxvxLtTlR2UB12LwkjgqqKhXtRv7fd+It34pP0Z6Y8tg7Ss7qQNrH2RUTPPR
/PH+tn5Tql6PMC4CCxqWNCmh43nflc6so9GqxDszKCc310PfQw4kvpIKpbNT0bf2sRgmh9kX45+l
jjumDR08/GrJs4Jwe5tZHqZazb4OjNbGfjzf+SRd97qZVgfUJn+MehoegFAKezHRXv0kKd2qlieO
KUG51oYku4vmInypdH96rtFvP6SFrF13kaqfqryVHM5zLFjVvrrhIrOepLzbdNhZzu7zEaAkA0CH
eAMWGx7y5yNgGEUcd3IJsVPqdFcfYO0PvfSQxLJjFYPm0qbuNkONdp9iBk5VC9VGwHBZLyetgF8T
URfooCVxdP4Jvm7EcpDDB5Fz4UrRhJtOCRqvqo3xOkOv76oJ05dh7uPrXERHEJPJEu5BrOC3kWTR
TZoyoEowS3vcafufepuqrt/UmDSnKB/EZXCoCXL2MVe2VxH9eIM0ijeNmZVXVaS0jiigvO/ME2TW
eVL029yPVNssMuFGUqQKz8Wcs95AtynKt3I9l+cJ4iBk/BZNH4Tb1+dJNQpl3FUJLJtJEXYqavS+
rjSIbURSxXEZtd1NJli1WyfzIR3mx7ZK3VTB/lbsG+2YxVSUCAJb/5FKjuWS1Dh15qBsnK6//Uh4
IDyriDG4CM5nxwzAUtVmI4AXV6urZgqRTUxhL8UmOJWojke76RVx48a7PPnIt5E+p3JrcfGt1ffi
UhjLhZNxqoJgfkQ3rL4Vw3irWLGs7bO1vxCQFHCZC00XEbTVvYqGc0Un0K4QWf/ypA5eMQ6J1w5x
Bah004fg8vQjqYBIF2EUmUoKtEuvf7k/TJ2TVksn6RQnJRrfZaOTE+nG5rkYVMGr/Bp3AiW6mxpJ
PsZKqDlJgXa8LIyNK8fp+Aj0bSu0u5jd5ZMQ9CK24GAjNXz+SXmD/IoxoaaDBN0z/2ZOmpXZ96wA
qhKoYvRx8rfE2C/m9q1JUO0I+PDOedPQ/WUUMIke9anwpdMUaYHTIn3qxmMx/CmSASUkqi+L0Cvp
brAd5x0TRaSrE0o7J7WWgp05p+Zzh3z7IRMK5fH9W+QiOCQyoxly6gwgbLHVDonLIUZ6GCk9sU66
uyi57qwaM0DLElIHgSFFdCgWejKK71cQhTcav6z3Y/T1JiBJNojE8brCOydmaUZ6m50GJPD2yC/6
h0QzahISkgR5E4sr0Rsq8Uk0w9Lrm1TCqaDovQxsh10Omu8EgT5tHOmXYfvyUUshGeoyscVaLsBM
eoGLPcxOkaI2R7AZolsUhbVPMEexE9Lfx16UP4Ta6CRijHJTlBx8Od1Kq17iwfgMsiOLshDPCB4S
54tAAVaJyc+QnvJKup3EKLhFb1PxiLKBZUhV4abwOlyrExN3zDH4TpN8I7i63F9EFTwdeDyQTbiw
ysjmIOFq6eGJd+qjqgrBsY1RzhLCsnXR8/JSpdra0r/pNagTQNLwdESMctQl4Ptlg6VIdrZNVqSn
qcxrpFhL62sdCjjStQmpy8EUKVSTOYjJmLFIm8prRoskwfub4nKXn3/EKq7IyBEldd2lJyGJhF2l
C7GXFnHw8Y9bgeAPVIlSE0T8Ndglay1JSLI4PMlDCM5OlAR3yCEyvd/KGyP1/KIgDQPyDeo2QoDk
XM9HNJpEtWqnPDwF1uBymdtZ8ilVIhe+0m7Uni35PtauWuWTOuSOEas2QFrbSjt3ErAb7u4Mf0KT
OcKrULTb6EWekzslv9LU1y5QMY1/lMOP/oizRAL8shscs6FoXqUHIvOdmQ8fIUPdmEH/qay/Fvik
eXX5DcXjP58vSIDcgVRpuQjWzGSIP13QRXJwwlfl2swEGb+IZjPiWV4s64E0gUQhJ7gQBdbxNjqz
IxFKFZ4SxOsPpTYZjg9L7zBZxS4UjMDDpqN2BjO2HANk0CFPZcmmgtxszOhvVufC/ALjDH6Wx9zq
dmjQU7E6pF1OQx8rFDcwHBSXDOn76+Zy88MvY90sJwCStetTsOysPoiMPDjlc/00iLP1WDVG+yRw
UOGEEhk8cVjAH/64UcJp6u3E9cBQ1gF92AAHCU1UnWaxSY8zZhHXgMvxYPHHXZoIvUskuuV2etlR
nsQMJE9VLLUhuJ/vj0YdQ8CNbY6gDWgnTY+1T6I5t66Zj5LLMgquoypL9+939M2K43wx0SowC0rm
YH9Qqjhv1cqoo1VTnZ9a6zQXviOFeBxqKWJvmV3AMpiHXQdPO38aweGKw1Mq8JpTPX84lv6hJFel
J3dtd0QzxzbMhz76qlaWo0/TIZkOkoJDDRQw+FlZsVOG0I6VRym7VcI7wyINHGjNgz5Lu0kEt96k
6Dw2dsS1akXZzm+zfYNcZi+1botkptEkLxngZ29KQQCatRA5YYtj0FAPh/eHZHkp/ToipCTIu+I4
aywYAuBe5yNizOxtcYiGDzmXw6ES8UarMIQ8CIWoUJtDR6E1esPLOnXriHyL2s6aRu8WsRWC9sXT
gVTCedOmlYUzl1L6AbFM2W4RoX3sUu2+ltvgiIcLJbSAsfbNzPeUmO2td4N6iFvQ5Jk+oVTWZzLO
vHp0VYB9dfIks3YVR6aBgevjnGG9Nfqf3h+si3of8hK8/M1FDYhVdGH3OI5BEqq1Ljzw9D4gpFJe
FQA/TmWYNp5QavVB6Bo31cTSFQYCmGkUTc9XBek+NiPrMLa4HHek1PVJxnK8l5THyexrty2C5D6T
Y3ljuV8Eegv2AFI+BiWcoBQ/VpusEKyqM/paefClgIeCrDY7yATFMyjzr4LfIQCHkIEjyn5xG8ym
Zle61TkoEPu7Cqsqh/uKNMQ4qhvlivVRCgCJyt7yjF1YHGSKzyc+KWahsIpRfvCLIPRiXWjcLgj9
jczRb1uBJoPFGTx8qrTnrYxlGubDvNhpTFG5w4KPbVdV7fH9JfGmxPLrKibJBoQEoKry9nJY3wt9
JqVSmwraQyxZ1U6v1ckpUXuFEy2+oA5wNSRK4iVm+qQvOh1T03l5H5feNCL8a5lt7RXZmBys3JKu
EFz5XOPkY3fhYxhGIXLJ5sdYE0e3V/LiChUYndOBFxDqKpUjB1Lo5apR3Vh+ph3CsMwdaRaSHclZ
zVHFzEC9s0VwD69qJ69U9clM9NRRE6PyYtFMN26ui+3MQDAKVBQ4XIlD3xbjLzFkVA6z1WIV+ECs
42k7NN+dyemPkUea/3p0itvQheZ3Kr+2r9Gjv3GFLUtmNQsLVhiA0pKO5JV4PtmILbdyWLfyA9C1
A0xOtTZcXd1LPBfen+8LwthbN0FdIEoFGR3M6nlLOC+aGbtffihvzL2+T+7GXXmUdrCt7cCTbHGX
Ocq+/NR7xoO2N65EN98HbmgLu/e/Y31/rj9DPv+MUe+6qBcr+QGlYFtDhS/VvirlvpZ18HEba3y9
k4iVwbUssReRCXIiqy6rypJNCRG6G6VcuzXM4FOTW9bG6/v3jYACJa3Hxbz2uSCgqmo/zYCBRjgq
FlEceeDxoo2uLBf82TpBmwQIBLX+RTWQ6+d82LQhRGFtLvOT3gU4OMO3RhK6CBZ2vu8imPGV0kB2
X0H9cIRk3lo8l31cKDH/zuaQ1l6z9kgOT3BRab0SEx0G5VQsL6wt88pVK3AWFpQBHrxLeZ0UnnLe
xywl85MhPnEig5t19gxg8ZDyoH54fwW+SWP8Mpb/boccODog5MLY8+ftGDXyGFBUMnQxwR+lrdnt
h6J8kHPthzhrEoKgejTZ4YRgFHw6350Gvb/Vyqj0MFTSD8hENm4lhYMt9lLEEdm6qDcCTRuUcKeK
6Z7H3y6LI1fEY9mxAuNJMpLbWEws16ra3aSQai8sQdt41awCon/3itoQdawFZrqWUZhgj/ttTq8q
K3iYVFK+NXOlQQi1UfOJbDVAIrSURPPPNvRbuypVosUJCp+hN1DdL8fnBKfHQMucpEwjaR/TLI2u
yo5nXatmgZ1Wxuem3LKF/s1CAZUC3pKkGt1doxYSlctkqKL01BpqePCn2eTKh+zxtk7+6/v4v4LX
4v7fK6L513/z5+9FOVHADdvVH/91Kl/zx7Z+fW1vX8r/Xv7q//tf/3X+R/7mf36z+9K+nP3By+GQ
Tg/daz19eG0wF3prk29Y/s//3x/+9fr2W56m8vWff38vurxdfhu6Y/nf//nR8cc//17MPf7r11//
n5/dvWT8tV39mn8P/3osujZ8rfO/XvIff/1vzDXq7230/a8b/tisf9nrS9P+82/D+AeVI8JdYkhG
HmDT338Nr8tPFOsfSx5wOWEXQvdboTAv6jb859+87f5BvoKtzN/j8H0zlmmWtvmZav0D3ADsGKr5
lOP+/r/ffDYt/zNNf+Vddl9EedvwMWdH46IvxsW58GygpXBGrVFBMa4xbTEHoaNoYfOUKEaCu4uk
v/Si6u9SpQfeh/m698vA/ecjfm30DSH3P4cIrVK8IdXFtU3znCSrWJBEtZ/yzIidNOncqruTtJvU
+FZbN3P8QY1zp68fGvlD1cZettjuWqkrxU9V/qhGidsPXzptsAtDPGb1N6o8O+yK7aQ/IAKWGuMx
o/Cgdw9AsXe9j/ihGjhRfCNbT5VEAbxJbIJh2wIzrTajM3X5vg8luxQJj8q9jI9vS070/e6uEHiX
3V3dP0rNyYcSRuwYj+ZtdFfZnZ3ZsyvsCqc+lZ7ykH6qU1tyZNvauPnOz7XLllevrWGcBdEHy0PB
qOtsILMnv34OpNir8uhnN2pHtfm50dll7t6b2+Uy/uVIKzQdZI9CkwBnvF3l7VqX4qyd7rS9fyiO
uDzuHt9v8mINn6+mNblqKoqBUgIthsSd6Wl21N2w8az4bRME7gt6nCTC+k0ldf0stTLJ0NH4PpsE
Kdp9UKHhVnzK4i/v92YF6/rPnP3S1mq1pFptVP2SeA3ucoo/P8x99bE+jNfFHirEXfAaXMknlSvp
On8I90FrK09jbA+f3/+KVWb+7SsW8zE4GWRHlvjsfBrVtOnqOE4Tp0FQWXIRXQqRnrT7ySt1Owzs
SLLlLczkb5bOWZur1ZpJtS5iw0abvJ56bGvzFp+BYKTaVCTzbqOHl60RcJL30kjUEp2t3alJQQmZ
gByxYxSC6gRyOj4EFqzLZAp1Ny8U5cDDrd3lc5ndZsaEBO2kTx/xg+oOTaVUGHc33YmnuHyCBZK8
Tomu/tmq43gkFKH8x2GJlDJKtedzIGmCxPkXIaWphUtBW6QGYUX+tSJMAPp8ARw0dZKNI+M8PkDW
cXE7BCgMQ4J/gLGcNypKmZVKcqajwK81dmYG9Y64Jzq8P/rLKfDLKQF2nT6RViVTsdyM62xAOpFQ
jcxmAh2NPQeIdb0jBa7n2lMtQm8Zi8m4pjIF7j+pdSMi66pvvR7XSxwYAQEftWpiL1DHGLic97St
qHGgEycdZJBjXqyO8nXT94XXyTO6BBgj7AB6JdeVJsbuFMgGi3CMPzRt7G8o/6xOF7II1N1BZgNd
A8BGevT8Q+bCavMAz5Fdq+gzkLW5uo7LqjqqtfmqwMY6AGCNN+7glYjXkrqgPXF5EcGN459V7wul
iFshD2l0GrPHMuvEXdRZyUdDjpNDqCh1hivGNLsqjhSEwji4jXYE6mByTAhYqo3U9xZNc1WRWr4J
aDJLkNcgGDZprTDay2JYDNVc7UIUktDtmZJr3+gVkpO1vxN980cykD8pkGOSApxbWqvSN943l8MC
lo0SvwkbDz9jEpTnc6HNfoWCQYUqYGxJoUOlRhJtPe3FAmBVEX7I9VgedrMGM+pQljOYirCuXgwk
kHW8uoeZw3Gs/G/v75YVh5GBeaMUwf1Ao4t/1i9YNRgaoa/kHvtuBcXCMpLKR00p+71SJuoHQ2uj
yhbVviSLHkzjd11t8VXshwGVgnrUgpu8WcwgBtkQcM2r5vljJCtB5G585epEXW5HxBvNRcKKtAGc
6vOxQ6iuNQYj1w9sff8GK8LsWRoS30ZDEZmnfpJ2iYJBoGkEZC8QijhShUbp3GwtB03XzlGxxHLm
VkMcqkwACLbdRg7yYnaXLyRtB3OD2BnQ9OqVnExKY3QUCw65PxmpnVlltEtrv3GkupRtqk7DVSH5
Ckp9cG1x5M28ODAlJ1QRoQD/MGzcQauz9m3AmFyIaWTFUaxaLbayUtoW+Lt+wHfGoBqI1lg5Slvg
3+X4+OWsXVpZ0Kgc5zz6SIquMjliq3VR1iL9j6DGq1hTbxmUmuw+KYWtSHcZv/Om4AuSaYRrh7TK
hbCm1FTVWGmJf5jq+PtkRTHSAVJIKQlz+yjN1ScSt9VLpzSFrbdJjR94XTuoyJrOMGLkYiBnurGh
VxnKRS6LMgeiHQvuAs38NZFzUDi/YJ75B79t4x9jqqgPVqcdxSAVnBizk30cRsV1GrbWLhdq+aNE
6sIe4rndjUOECr0vdNeN3i/8jN5svXpo86tkbrJ9CyLuQ8UF7En9XB/f30uXc8ZXg/3hecdLSVyX
BFMuLBMlUv/Q9cZ8E0XIvoxdJR5SX5y2tu0y/6tJI+uBoONi9AgOYFmlv0TsWhJY+hhp1kGvBKqO
5WTlbqnr8XdDtErN7qwWx1Eza15DRFJ3ciwlh2Iinbar81jbUn1eOUi8zRcvYhLrS415kWk9/5pJ
75KkKWT/kDdD9bkY/ORBHamileGoJG5SWAjFTKNfI5U0GYIFXsbIEYDvhR85Gwxqmlqq3myKWKVj
EY9zi1Zq5rEfBAQu4iocUTVUUuzk+7ZXbrq+jl8yLdaKg5FRwdkXhobIjISA0cYj5eJuYx1y1y4A
ORKMC/HovF8tVH9UkumXDzFwl3VLSXvw2wPIvs7TsjTfZaURew3FOQ8lm9Ql4uj2f7yqeG0DJoQJ
BEhhvRd0eMuz2bAXrNHod1GZznu/T/XrTE624IBLbLpaVIuaCZmt5bhFWuO8u7HY64iTi8IhTH3N
7ZQ+dMkzNMhYjqY7IouA5CLeKW1hlM77nVwOzYuW0ZGjYVCToIjPW06BQkxxUgmHfMqbgyBGLwUe
SQ6eLZInJWXuClkuelkFWQC36mLjCPzNxl1iOAj35EdV4HLnrUd1mSbmHAfHsgi0G7+bxPuctWcL
8EA2OroOG1lRZ00tn/LLvh3bMBNN5HiP7F6TKi4GNJ2op7uJ2M7tNb9zCylNNk6L3/YPnsVCz3vz
DztvNFN6bpIOIfw2MHuvbYTPBqcAhmxDudHSb7sHunMhvFu8geTzlvpQlluzkOgeTxIXAovNPRd9
Mebev1IyX33UxPnr+0vnMoDhFKSghJkUsEOy3OdNJupkDn5F50K5HPaM7RMaHoZTQ4vcJZ1abUzg
5UqluWUfYizAO2MtgCIoVPaVlrUyzkn3woylni91j3CCEA4YNCX3zBoXscyEF1gAJ3+/s5fji8Tj
4re74Kk1mj/v7DinsQX1KjgqoZkfBROoUCr3411tLGFkVPquOM7ZVgR2edmwL5DcWWJ8YLsXCcfY
TCVpMoMjSHpUJEK568gxCpoCF7bwx59mrqcfxp5M3BFNPOkqnSyhIv2XB18wQNxKAqxY68ttQ94V
NzpifqB3IHzOB4GDesznxLIOlYle46A2sFVqQlE9rJDv5xxxmrzWXJla79Fq4ukqCXmn6YGArash
VuARUv8hS5A2a0OpgHvedFdVPEzPmRGjoJeLjZeNin4d+XF5j/N9dzTyJDmm+TTCsI7bIxru2b00
+sptOynplahEQEmGvroaJ6q1kdkaG5HF5bRzKEIAWp5XVAG01Rof1KioQWAATOhCt5bv5hoYhvac
V3dRv0Xo/U1bS/RCgMubgCri6hIY4bbWWU1pMoqM8LbqrGeqHeI18uhIvJXpUzNv0gp/c88C0wI3
jUmXTvC0TppEaHfNAbgSLD8RQZCU4KC34YiJOP7YaM01B2R2ES+3rMQ1W8W48YvJ3xjiy2OET+D8
59EGC4ig6nxRFRF+KLMMhjMxMZKWdOtF6KrA1adZ9vQh2VI5vjySUZRicCmFg5MG0nPeXJ7DAy1x
qzqa+dRdSUJU3c6j3N+k09RuZCouT6ylYKBT+SOYttDNOm9qaqduGsI8PI6mfhUUfo1wWGa4qgpl
v2E0Ceh9/xFske5W6hBvPJfWGZv/w92ZLNeNK+v6Ve4LsIJ9M+Vq1ctLtiTXhGHZLgLs++7p70fV
2WdrUQoxqmb3VoRrYIcEkgASicy/YbfOlSmiFjgc7m/W4sPCfzKUblIkhytcjGyU7kUZGmKXe0a1
Yb1Px3pMlZe6S7Sdi9/GXZYrT2jyOt7KKf9+hoGwELq5u8GpRqvs/DvglENTB3OsC3ps1VZLlel7
m/TGTZcWMiI9LdYUV+ddeZ7UzAMiTWcDRaQuMU/Mm7M+qKIeQxgHWqyRSE6JSNyQtfYrC/f9SkLu
V6OHDDaLJ19C7lsUWZSs5LX6DDmJRC/1o1Gh7Q+rsFmpbX6wTxmLJQtdBD9y4sP5G3mV0Zu9k0QX
SV6jVBtYXxN1rrbVBfGVk8cvhJri2aLaflvowxapzjVex4evS5Kocz2k6vlaiX/zUQstb+PALaIL
yOHJbqyCYKeFQ7aZOqde2TgLbcz5oOF1WaBwp0zGW4YlgkxJwwlRaGUyxLa3nWGHrneAzHDFbaDO
gtu26KJLIcZsz2EVbzS3EUfRNJ1fthUelGqL5G8r5YvaViOUptw5jo0VbMlrcWWQXnGRKyQLkyjd
Q6NG4QE+/3ATTArOVVRgf1hd8wUIfvXt8yzi43kkzNKpfJW9WWyFMNZE3WZ1dEHjM/JbF+cLF/8i
XwRZiPZwdQWqTL3sh6bdugP/OICS3n7+DAtQwt8fF5cIjjVujuhHLcJSrfStBuArvhgCrdwN1Le3
LBnD9fNaewSMGt0pJcxkSnO5eQQ301yDV3CfNa1DLaSq8oOTa8Jv+3Ta1YL7ZW3bPRRKyzq6igEk
0cT7zyHLvsw00flOJdsvQeci0q4oZgYtof9h8NtTx8gOCKmtmSq+P0Xpl4KeU+eQQ+a9iO/lHFME
NtBI7ZrRvim0bDeVo8CCJDS2qFfjS1Jk44/Pv+lHewOoDKENviNc+fnf3+wNU4uUDuuN6KK0W8tX
8yGn7tsbW6+y8pU0+INgShV+JudS9nWALp4PJcO61aKmYgUpuYbiphpetSF4Wd0YhgN6I2ugtQ9i
KTIYbEFOXsS9ljR1L69mZR1WrFZr9tYwK8RPkEdbWZTvL8AmQ3BQIWhCSXkZXJQJ8yElnKKLAATM
kUKJ2ADy7Td1wtW7UTPvVtH7fMvuCVZy7A/fbybEsWRsevuL79mEUVdEuhtd1JoLDV5T8kcMUqsV
VuJHs0ZP6lU9c45oi9xuRL6ROocSXUSDp+3yUA1uxrFTjoqjxF/soF6TS/54POAC3FiopFiLOIOi
SVr1Ld+zk9EOZE6+14FzbWiQQcNs1lqRH80emQaNT/Kq2ZDvfE3GwD9Dz2E0p9bSK9QC4i203ek4
xNOm0sYbuxyeQyXMd5/vug9fkm4YuxxcBjfR82E9GkBVkFnRhSh0uKiRU+5DLWn9MBiVG0eq1pd/
MR58sHk4jKuWbbimzEwv7QR2H4UGOH1KsusgYup6jwJnl/drFPwP8kcgajMCeD52SZLP38/IktyV
JRcgqp/Kpsdq4jjU5I4NVJMLRTXznYdPGZVXTxx7VRErSccHQY2kfGblz4VgbZmYoypkI7hkxxcF
7+YHrTXcDlH150D/7/j5h/14JJbOrDhCZr7YHYIOtheXIrnQuijYhdKrjpWkZ46+R7yy3T86gV8N
AWZdD8RGl+cD6MJBq6lGXwi1ES+xMZUX41g64OIjDIvstrggqXFv+nwKNmCN6merq9fUXD7orIBg
QkaY7JG6LUzl85kt4F5kgTZGF6oCV1C1URAiWQfEn3rTXjgdFDYn1Y6sfRRuM5FvQtsQLIOgOCLv
3x0+//zomjDeecIM25L+LmoI8OkAOp4/j6nACtbLSTnKqNQ0v3FE/lfamNqdkztiOgBvGs1jQ/fs
V1IlQXmwzaC/Hsre+l43xUDJ2dYe7GyobpqhgvihtYP+FClOd2n1nfEIBzhW/RG/svvJHbBCV2Mx
Cl/vwu7Cjb93TXbS9arFX2Jq3T0dz/R3ILN+2MGgt74PoVG7hJFoy+0RpfdiOumtltxmDYwCEPrK
KTXN4l4xRBT5WZ82ox9b6pgg7jbkxrYM7Fj4MsTXFSngrNl2OERG16YIcV/oFXg0+4p+beIHGAoc
2qgsyHws6G9+HNUug2L/+zNHAfQxTSUnbjq0/YtbjMmNiwr2k4lJi0CLR9CFtnsj8NvWoUWPqFmq
b3Fdtq/VSituhlJHJc6IhvRZr4mGVRUO9oHuI8+GqFkb+6Mp6h1GGd6Pcszrx5Qqj7PVrBRDEVk3
ykPDY6PAGoeptp1kqn1P1Sx8aIdcov3f2LHjl2ojHxQrL2AkOKM7+FMLDjPRIuu6dwsgF+Fz5LXg
ubqi8Wp/SDLtuWxkNhz1kVbsLRX3/qUE9r6LVSjzPtXiSNuGkWMc56/u3CHnWY9+j+b3lUuJJ9uk
LZnYRg6mU+8MpHifoKjGL47Qu2Znc958N3OnD3FMsMfvntbYziV9cBMhu046t8U0ih9WLKldVYqj
XShVZWT4dHTtLX61NUpMaZ+lPraWVXDIrNz9KWceAJKsOXAfxW6DG2+wq4cg7jWLxm0+artBCSbX
l23mcOApqAtuFelND6kp6aS2Qe7CM4CsgzKr6LJvqVEgcwX6szmaIs9PPTDWiwn+7BalRPUG5+Di
hHMsVe+gLelAOF3XfSmyqYw2Ve3FjZ9MrfZVDYgpxyppo+tJrdR7ZFlT04+DASa/rSjx4I92r4pD
IdXw2NqlMW6CdGzdbd47d6aduuahMZ2g88O+bMptrqsJmohWqv4SUxADXZom1d3q6Iw+633RvYR1
HHlg8KDy+XWlFt8NS+a/PTNpHgxran9MqtQGVvNgbE1EqnmIsI/uoiYcrU09WtaL1fSVugmGUi3w
73OVnnUowAAOVvWAcAIm1m4AHHGTtZb9o67FmEK4FvmPOIr7aKeATH/WY9Qz5dSnhm+4skg3oZx/
TxIlWCWAEjIv1D7XXvKkTZKDh73ZFxpNoe5ncW5Gm5ibzRbehfkokV+7zMoxQtRQakikKyH+4b7U
zexPr6fAimaExNGikGMod4aOU4zg/MjBU5SjwdqIDWtnciw/O2MqhC+8gq1kStpVm1YVVbhvs3Yc
d4mQLTYd45R0vozsBC+2rL6HOTtmvjE44ZY4UP3M6yF9UozIvEhzT498VQDunHXd6wuvH4zHKc66
X0hggTaWMuzCjSZjuuF1rLkScyxFAVkmkvZ71atevMFbof4zjFBe9PV+css9CgYIZ0dt89iPiT1u
YJqVph8aCW4mPLdItwLUqUk12RzLC3ZqA4lApLdJXwap75bVALozbaxTpE5G6Q8FXBK/zKrhXiCR
hL5t0TOhLat2387CeaKagJkH3H6QrwrH+yqCsAyyIGoy9BM7i1UuC3lPBA+7zWQZSDOa0xj+6Cm6
TRuWXkdPpGvi6y6Kh5cuyMSLM2q9Dhgd1ImPsIKHWlI8eaexxgVlW+c0k65m9bevSYusjj/2IWXy
3q5VbcemGyDnjW28iUwn+ZKqZfPTKqKrZpJPYOHNdl+gGgHfL4C/exE7VaFuCwVJ1BT4ab8NgLv1
ftINRQW8SObivhAmTBKtdLJjrk9deFkrwnG2dK+UL+1k2NFORlN1qmUrTp7b4dTCx/yKH+d1anlP
3B2jaGu3nDbohxM04i5rr9GzmLAMZgF/L9qukOiosrbUJMSjwg4Rs9ikWRpMOzdudblrYym/RokR
fo+1Ujzy67E7oizFPE3xGFxOIUqqvlTYLD6lnfyv3Az01tcaJf2WAoz81tZJWfNSyWD72ohwydZT
lCz0g4xkxBe1NWITOBnWyR0RyUwQ5L1OythkbQ8KpjFZ2yjVzu29KkTtPwhYTCJGnBKVGxwuvRzb
Nrw4Y2o1WdHAgCHBmtK6c/yhFI3YtMCYcghQPZoFqjt4F02da9+7LsQiM+w717e1ItU2eaj0Vyxm
uJuOUTgdbjN9UWztvBkcPzHyBronW9wfMzv/npZlfVeQIUKSM7wBq0NB2XmjwycHUVPgO7jTy057
VoTl3qAx7P2P7dP/11B6GA1vErYZqn+Gpb+SlXz50ci3gPnXH/kbMa8AHfoDkYxX2Q/w8W8g81zZ
/+DqPrN5+D+dG24Y/wOZN/8AEM9PwvBB4o67N3e2/yDmQdNz05//GqI1TR3L/ieg+UWyyxAQilF4
A+XEDR8W9aIiY8kYBFTYdPfkgfouzO2YzTb+6hLZ/yrL2LnQSlTosGYFvqia9TbSalhwLQBRvWy1
lTvj0uRwBl3NLQ9OCepDsxj0eaqrDTJJRTDF931STH6lGJdQgJLHwRK6z+arjqmWZdsWSa194U3N
rhCa3ErNOypT9qcR9bbf1G66LVO3/joYSXXoKrO8IPVTSX6D4TrrvOdBKmsFkqVy3Otzc7ueAQJU
D3HSO39udECb1umU6F4tajpi6iHLGigBWq1uVc+Mv+RVR5twcpvLRu+8+wx7632gx8mhL6z+CppM
9bNNu/qxSIJba7hMNe33m0V5//dt4S1PYUn7m59wNmKc5c5meNayzN/liYl2IE8I31M9mbg7/4VN
JoZVlW3taI9YV9DX8W5SS+q1ba1sy8lBZpNaIn3XZCvqGvvc1Oy/ZGFe3yIDlx9iT3JsKz1ORmqa
7QfZJcfcxe6kbNrw2hvUkRbRDLgcvDVu7KuF3n/vRJxSNIdmjUQojDoM/CXkU7aUY2MFv4HYsHsc
utTKMP2xtcy9C98aXwyB3ZklplNtKYF21TXqC4ggG98ArWg2shs5PhqMKZykiLahUmPM20Bl84O8
rTblVCg/UxojSGDZHssdGr0yWAi9OqL9nY016Ycgjf1aWA9G5/lcCdzrspTNYcKKSvXLpsKjM8BJ
d6MUCbZVo0F/1S2M5Ml2Spfor3S3RjTpTxN9ih/WGKUgcg2FzLEuRPZnQL9nq+nNb+ar1Pyk4VoO
p9b1bmcr5YzsTBbP4CL7XRB2QXtJdlatrJfzwht1Z7CFNPPJctj+9OQWYQHttrIOa5k/TNqo+Rmp
1r5xC3PFQnMZfd4Ns6gtmAYZk5uL/IFEozgo0SQOyVR5XKVy/AeBkd8UmgCx5YkN+WD6mAVq9tUz
2q/pqDx/vkNeEblvlpQDdpra7YyrA6qOlsyi8m46/RAZo12cphR4TYuSzm0+cc2z3dzFv05LNwTx
6tAP5GlW12t/oeChXHPtSq7iapr8DPjHpVniNGORiWES13dbOTrNXUJOV2+U0vg1oMh20M3+mOJu
f8wru77S0lg7AnIFtm+4OS6yFcJnEJWehNoNN+EwFneVy3XREWiDWEWt3ntJr534A6i5jMpH0i13
peKzaE4y+7Qe6MyApABNR110UXYdRtsA2jUEJyQcfAByNxHfAZFzbPjAt/b2pV10m7CJ9rLPH0oA
9p9PxZL3z/jMAxaRFGBg17+jvhe6bOzGBA4cTAiwWYHi8HX7SzuxU8RGx4SCWiAfpDKrPEvb9c14
QIEG/MmWv0dMRYuT6zge+5XO17tNMT8WnWIYuPQUafWdR3nZWDp4z8E45dr4ZDe6dmtJYf6jxuX8
7RmEg3jmFeiAyDn633YrRhEHgSSvPHFrMw623vuDnVcXbdWsbL7zAu08kIWAAbwR2vszBGoxkI4t
Vm2CGj1NURpulDwXtQ9XVGxrEB2PGP6s+V/Ov/Bsg8EZxCAJh8AZkg6k7vzNYGB3baIZzSk0653a
jXfYsm+a1P7VwYWrAKjSMk63K0tp3rWLQemkvaZKgHWoYJ4PStM1pgLfFafB47YzVQ9iBJhdtQdM
4V8cSiiId+/a0tiqkfhL19OV6t37d0Y1dVbcoTkDEGspsC/t1Ky5AA6nXkHJusvs8UtMBYRqRdPf
1Y3+wiPpl4BpuuPKiy8WKyK2NDEBhyMeTmsaHPP5i5tZW3PdNqo7cP/TrVrITapo+WXv6Fbk0y3E
squW064I8nw/xWnwRNGt21tjXB7L1m1/cBzl91FQrop6nBfOZz8NNPFZe2QhyMljsXH+YHEn2dlk
xHd2M41fWrezLtOy1zdpWgcPU1/79pAEKNHExj4pvCunxt0TUeRflK+4STmZPLYkLXuR072bAOtt
U5V1VFo2xwM0hv3Kd5wXyJsFBPhb98hEeVoDjSHK7eePq+gJ8P4Y+dss7zY1RTCla68168Yzxq2e
5fuw0fe9oiBqNa1M4WLtgIDBIxBfaVqXAL8Ruz8fOQizLAKjPd6NWUNfaLSPOh0cP+mVwS8Szdrn
lMWPXrnG8p+T1bM3ZlxoPDT7HEoabNXzcbWEjpspxHRn9FJu6zpHGwZBn42D3MfK151f4e1QgLNI
MAgGOqrpc4n7fCgQOFrjIId7Pyaqcuv0ynU2KbD0gOFucvwXxWgO31cm9Pz1ZtgC7HhrRp1zvIBj
Xqw/fMFNiZ/HdFIdD6v2NHepk9RT6itGpeHyMaU7ykfphVG2zgVuYj8DlVJV7mTapTpVmj/0SrcP
0sg9IAgNRObzx1sCAObHI0PXVY4ZUKnmOwj7IKKM82s8pRmIbw12b9hWEgbH6IHxNix0U/CZVymg
PUN57q+DUNa3EujhNpZJf+Xg8L6bBjNCNr+wd649Jhub7mnli6wW382uRut4yjZuJEFtS7u4Rbhn
uqliE72DwXxuXSSeYqMdLo26i9ai8XlQev32s8Y/6C4EdFjgi6Aka1Q61LCbThQj7Y1nyPbKoKK1
KyZMSf1SmOiApFp9GbkvbZpgTloM6PW16RcW0Td9DGpjI9Kp/fn5Nz/faDzVfP+FCTsLQRgsi8VG
A/DQxW0woizexMYvy22zIxB3Z1MCZtkJPLG/u/Rm91qgrmU6774HIwPXIc3yZhjpMhaqzmDmVpZr
Jxk4yZ4KYLgZRk9bOenfrXhiCHZx8KI00NxICp3vsqAJ7V4r3epEiOsOlWE9lXXpbOHQr0l3nO/n
+UuijcTHRDR+BjsvxSdo+c4Ygrw6WWCBny100ndW5l3pGn2lfqB+KLw2W9kxi2xxHhTi0QzOJGUk
d1+SH92yGDpOg/YEMiHf47ml39tlhtJcrjQPEcFnJ8axf2z12ae37rD7EbNdnm2mICaG8Eg3KwLt
59Rrkeb8pPvPg817GEguJsLz7L8Bnkz9kBl1gZoP8HoSEKlrf1I8b6+CwJgu8rEIroIYS1TONBrW
apFdcrRElA5iTKMpVghuYfvEtMKDNUX6ZVI3L3no/jYzJd402bgm9f5qFf3fYPz3487wDhRRkF5h
RZ4/rp5B7FKMojpVem/tp7IfEJWz1fDglN3erQqAvFObHkwHy1rgdcOp61xENHt9En/aAnAWv7O+
0LDzug6MOrzlltW8WCXScNZM9U3DIv+tZzK9DCuIkHEZyiv0OMddZzb6Ji4s71robrYzW1ncVrn6
pxrH5SOBAVQEGhPOLXZ/HHdTX92KPvBOXVO4exFBq241q74sSrOkRp/ZG9lisvd5hHhNhhffhvCA
0N8cm1lii0PDtYc2tTtRnozARnMBMV/0Rkrz0oILeGnL3LquVeEeu769t/JpegpS1/uOJ85zDPNu
T+RtdrENSUS3YJ2OXjze4owhLhF8zl4+f9TztP51FjlBwMBzeQdAu0Q7RS2y4liEFqdkNJujNyYF
zQ69wKkgsbbNZK057L3f8mTztOH4OGT24CHOV03UJBbwsoBmnK6rz5BEfCCs8aaSHmWYsbEvPAtY
9ufv+D6gcQ0jTtOuABvkLsHYqeNSrKnC8oQlne1XutS3okG4jO28Bsj74HMCUkWOGz4zC+BdZU/p
OtusGcpNXdzHECC/zWm1baSIs8ukDdZIKe/H81Dw9QjV1BJpRyxOSCe1MVFOpvzk1p7ytS/ArYSB
GP1RLbqdpkTFzeef8t3ZN6MMMa1BIhOuGjfb8+mr66apZCepevRIRU+QR31Xig6Dndr2CzsAqVmk
+UWldu3KLf/VFudsT81VBhNA4OuVkNvK+dBIgNlFZPOq0lP670Mph5dCK6bHJrNu9dIyDpRt1X0s
Vf1WKaW1j6G/XeAe3u8KDXdTJdNRM6Y+9ZRExwkTO5Ckki6Z0g9IxB9sfvN2GP5UNM6dwK2rY2Ya
yqY02+qpTbrwqXVGP8nQ2mA3y71RNhm9zW7s0Z1v2qt8ylcEwt4t2vl1Her9c7Ix2zaev25RBWPa
d6ykELVFOoaB3KdEUHLcZDx+Pqnv9uRiqEUGD1Urm3BKK05uoQ4bJamfaYxLbg7eUyPKZ5yo1zy5
Xmsfi8mcMTPUY7k4vLe5MDstyjHWTE6sVvVyMF0F7/HEy3GOxBOpbyVGXY7IIJ3q92U1dVuiRH4L
11xsqioVuzZ1OQoVd1IvzGTcKWmRHBSlqfZeNMl9gS/GKa8lEFxjyPzRmuHBSvN7vlns7A6xT3+o
piL3p3yKrkp32paDm19i9r32okuIEukaLRcOgFlqAFnkd1UMZZwR+218wi1v1xAQr2kOIhQIvGCf
pcqw9QbzQXRGQx88odNnDo+fT+67CDE/ADbDUAdUDqNlSSHpO8rzcRWfwFMICtGKbf5Oe7Pfk683
38Y+XdUUP6+hcKQwIhoXNGY0ekXchs9XrprRAwK2m5wMWdqXbhfsDS671gxXzHqtOoZKbt5mXRVu
MVq2fVniyWSJYa0y9j7R4zlQvdNmqym0hb1FrGorYIyVHianKhrlofU8cYhN3DyARAST39a/dYwI
j3o4IFra1cGWY5mCesc0BRiwd0Hl/hDR2nS839Y08rjF0q+iyAL48PzjtDVWuUgAZydNWu4TDK1k
O/W23Fmxon35fOYX7bHXiaAgz91wpiG5BOzzsWCqU87iynAqcDvzc1fg9YePqDpr8+JD2sk0vGwN
M9trCFtsy1zR9yCV20uILiA5tCLa4OWCjYubRfFBQ61txuuAiqp1CnEwdS+cOd/btDFw8SDwcrFy
br+77tBkBEg4H9m4W4HvO39+U1OCwhSUHE03BbsxZHJPqdPdfv6ZFqYTr5/pFVw76wQQkpbEPKKB
5ep9l586JfwtO+fYS/cpn7E9FuqjR5w6Gz8XMvhiQDDyEZLVDkAsx28xdZ5NomIEuvJAH2wgPMkR
VAcUDlx0GTOAPYUqvPf8pGTcutMYm5Z41KNLWdhfSQGnm2y8q6NauULQ4que9u2xW7uLnJexWJZs
GfiRpIaUX7kDLvKKUNFaHUfT/otG6WDXNlO7NWP1r9SCqJ06WLCGYGr3Rta1u5RqVpp2K8XzxWWI
BwAeY6BeRVmf/t3SCcSIwpiGnlqdiqazN8XUJ7u8jh6zSP0R1oWyqSNhbiO7pDpraN1KrrFYeH8P
PqP/kWiDoLOs+ahJY0W2XdSncJC/dGzUr6mHp18/n2br3Tee09/5G/OSs7XUotZsW1U3Fb3dnqiu
ugfD7MP9RGPaZzrQfhtRsSaZsvMrTQ/zfSOBRJmy73eKEMFXu5jiU5y70w87yuPbzI2Gg6HFwfPo
FXiP1ao8mBrCkroY2n1mjO3ebRoLN1t92ssU65K5ZnNsepceOfLrQdBTOm0Rth9m715HE8+dnaQH
8FTeTh1FdWvHY801s1d2YzR6V9M0oHA7lKhEhk70tRscw1drPdkLHbRfUHamL0T+Z1nu8/GqG2V9
6ByzvF4V1V6kLuxbkP6A1JkqCiOcNuchIu20uDYGYzqVnvxpQGLe6J6iXiaph9tyPhu1cq13gSJK
vT8gy1n8GYr6e9xSMq6SWL4UedrcdEVVfHEF5q8hXlV7pRC530WufVVkQPusNO/vLDF6G6+zMoCr
eN35bT7qN5hN66CvwuQ4lZO6/3x5vFuDqPtSyqUWAI+Szs5idRip4qS9K9QT14fGr6NB+QJoNLj/
fBT9gw/46rYD+YQL9jshFluqvYemhHZqk2GbD3IXjs4O4Ck84Grvas2DcO2jgsewJOzFfeZ3WXav
pYcsfAzxx81S6RvjjdtjQuBlu7A5JlXzNZa9j4zUZnRan83mF0b/aHHirwTKDx6ewiyOLgbeJWyj
pfNSDygNQffGPbVOnm6dHOXnys3RjjP1AXyUgV9zlYyoimpdbgFSplPoV2GU35hlbYLuorjTjdBT
iqifNmXXX07C/QnOqzhYreVdlnS0v3QqPQZXUZNfsVeJPacQsEPgzlsrtOh06np/zCMvWTm7lxUE
Fvacr3GNBMDtole/SF60yOwTITTlNMTGiO9w3tAdDu+TqRvup6krbipFeI+1PTZbo29xS3BG67Yv
gcPmINtCacp9qapj6ZeTHho+ISWigTTYWzChycoJushpeFZo/BzUc6OGit6rjPybwpUDIw/QYKuf
ckXRqDXnoICLSW5iRVdWriofDkXJkJYnlWH2xvl+DwE3JyEwj5OeRgH3rxJIalnbu5jldfp8ayzz
x79fi/cC3MZ/75gMg9Vo/dQUxgnsRXvE01HbpmPYUTVSr7gC+6LK5UWCVsJh1LzHxhv1I6jQEs3y
cNrqGrtDjfJ/ls2/PhN8TZfCLDAx4sL5+5u5R/9uqoyTFP1f5NJFph86O/iSGL2zMquLi8PfQ3EI
M6HUhuhqnQ8F7h64HzCE06Cl3xRPBYqfSQzwFDX0nTzs1sgcczb35ko4j4fU36vyokN7Z9kuD82c
FY+28slrjfzFVjwPrTM33mbS7BLfBfjwPKDjVW+lyPAbdJVfrtW5kw/ofYoRVYqAkY7hzgTN9aSo
TnAxSYlUOfVPOm95NK7s0PeBk/IHjSUXt0si6LL82XdDSklxih5gtaKsMun9T0MrjCMwIYN+m95e
VJm0VrKiBdSCVIxmOKnhbNdEVk+r+HxSuqKbPK1Ly4e6Rfo8yuk+pZld7CF/j3dVAxAkawfjB2G5
mBWDqrsJKPXOBPz293T9I2zmjfxZ5XX+V3OuaXyujfz/nBgy3glvAsU7BOft7/7/bH4kv3/lmfxx
BuOcf+5vGKfm6H/M7VhgZzZXCiSH/iN8zM34D64y4CcRAKbKP0si/6/wsfsHFSoOM8qxM75yro3+
B8ap63845JjchYh5cLbpWvwD7eNlFDUpg3IFBThJhXL2fjtfRbnrNCHM3uCUFi80M2z1SayVr5bb
43UI3pMnpuoAefd8CAVjq1GYYIIMqSIw/Nx4kmX4Qwu/NuSGbybg/u8Y8Rat+G5XzIOBDpjVnWiA
A/E7HyyQXj+LGiqnHvb1Zrz1oEKXBxfSGTAG85gddGdlyI9eT58ZdbN+3Xz+nY+oRo1WmLmpnNq/
8j/zb5RwKNavDbKMwPNrzfo/sLmw7kKo83wQEPW9a2QWuKrI9Tsn9NOw2phWtJ9C+c/fB/gQjSVI
1lSKlriXAK2ekD5dcIKfu1HMb0XybBeFT4fGt+WapeoyteW9uGaDFKDnh/qPurjXO/B7ihy2Erll
t7OrO6NaI1YvF/gMVOZmhaXcfIsEo3f+5fomFtkgxvChCNRrHJrV0Noqbb/7fN0tT6zlKItgbJa6
243hFD4E3S5QfNt4Cu7sfUfz3Mn+4Y10HgrZIERC2blzLe/8hbQ6bAPXC8UDBapqE8f70tLjlTFe
v8rbE/h1kBngPSuTWyj/nw8y9IaRUb4XDxXoGdx8NmOB0t3F8JJf6C8CEkO+EYOvP+H1hIpZ7+0/
/5zL5f46PAAa2JwGPrfOIirpGIpmjZ6Lhy75Nprlg+jzI4iGn31ZrEzcsipLA3huA/93qEXAqBuJ
+0BfigevQzfCd06wT+7KvX493KQrzNvlYl8OtZi5mZzjpJKhNLu7qMQEEHKtv7UMRgwB4ho1ZzpA
IIBeYbNv8m/VxpnYSyrehtTMHa0rcIa7CBfcRtOAJqyFpfeba56fGQpDAASHsLhz1zX6q1QnwodB
6LvYI7g2WyhDny+GjwaZqcqolVI0p5V8vhaxcwecVxEjchH/pejHyYq+Uf1YWfLvJ4ciEoqoyJAC
anzXp43cjA6F0MUDrIXoq6kJ2J5OoPzDQibLjWEQ3CIjoC/47jBUh7EyCtcSDy7X5XGiaKU5+T/D
YaE4MA+C2gqpBXQPvBjPv1jtJRHNx5Co2le7NrkVibzvRHT4fF4++GIIC1IpAN6GKoe6OJPScrIn
y+rlg5ZstC7WNpWprLkCvipCngci8NRvBlm8SoPwB76kDLK9uftqHHXT9566OziQm/D4crqfNuMW
u9RtcWleVYOfP+hXo//lX7wnmRZZtg224TXleLOn0N7OhVBq+WAgdjCLztyGWbMShj78lm/GWMRb
USd0vdWSGTOTozsOdLtWLlVrIyzucJTqlEY0hXzoG7faCavdNlW1BtP6eBAQ4DT2gYI7iwjX10gK
uGkrH7K4OkawJ7mf/ZvJ+O8Ii4O2QU4tHcaOEQhwNS0Hka18qAXh5XX3zApb//sSy5zEab2ol4N8
qPb6AQ3sw7SV/td0427l76DghJDf7n86h357S3P9pVf94ORu1ggOH35JtO8pb8yw7iU0yRJ911Tq
JB/auL0IpxiqyZpK58oQS7WCUNLmEXKUD96d68pDna05dS0RiXMcmlFbaEnTVp55aedxyCwRcw16
g837Ajv8kB6LfX3Ib+Ib6zb46ux+fr88Olvm0T4lN/FeP+b76iB2o//rX6yZN4+xWJUijepQxpp8
cO0HwM2ksWs2wsv+2rs3XSxL5BynPosd+QAL/BBcjr/reFfa6HhjjeZsbH/cZrtkVxzwuYU/niLK
dBfu1zTwPpxQnL0owb1mbov3nJpIkUNvyYfQLg99W6Y/FL0Mfn/+Medf8i4gI8uMyAbotHeaEg2M
ZvJ4GxJFfhsYUNWUq7E1Nvmwpj7z4du8GWixeLRM8fq845MiarUx3AKJhrUhPlygkCiRe+YP8MZF
UBxElkyo8kYPNy/pZbLXrrSncPC7o7Mrt9PG2KTbbIMNwq69CrfJpsWz5kt/FJfq1fFfnDEk9PT6
qL7zNP+XvfNojhtb+/tXmbprQ0YOi3dhAB2YU3dT0gYlSiJyzvj0/oEz8mWj9bItV3l3q2YjicOD
A5zwhH9YTLbNQmKCKY2eVDhySpTeDtI5WZ03wNHxl6N9J82e6wRtCLAtzjU9b0OctuL6CTK+8bOe
hO5JioamsrH5QJNJg2zwpSu16bUY+uTzOGnNtzpWkn2hdtGNrgzyY+jH4WWljD7EvVEA0Z5Hnffd
HMqS03Ga9RHSqClvWi8SXwdfGr93eiqGto4h5U0vIsZLxCMpiAeZnAsUTTsBULpcq7uklHPscRIh
e8D+QryRdY8/a8juWU6dDjk4/qQwY7QwgHWD661B5lihlN161YCsAkxv9XEq0+DGrAVdsqfBHJTV
0GhxbptJZTQ2TV3I9iH4xJDuZUCzymoHDbKA6oHfBrqXfx5NEfNKOIOGiFwF7iK2OdTm68e75yQ+
p0NBKQgQGtuHduJii6aZWmRhGHVPmAPcjsVjrmqvk8zpoD5xF5xB757sINSJZ7z6XI7nLl4yNyl6
xkE/+CKDibYhNbZwluw3xyVHawq6BauWdUVkrqLvd3zCi4Uq+2muhjszUfg+Y5MUX3Rcq3+g9dfU
jqlm4iPoeKGztQGQPCYSmnFZRUH0moaxf99aJSGV3MR0zinOJtW+9bs6etMeOXiNR6aJXV3+wzPl
9F4YhuK1aXXxh1xP7dcxlXv6i16nQMjUBoys0tYsypU4tVkBiU6LH/XSQpJOyhVptGtp8K98TU4f
zNga9mZgKmjtRyXuEBrgz2SFVKCMUwTi2Dd+hQqNDZ481jYDOhjI4hGgiWcKLQsOI4EGJw8VfA36
78yiWnYsDaEE3Vl24U5AeOZGhCVpixIsUgwa89wO+6T5qhu1cGl6OdK6ng+zK/O/oyfSrwJLz8+E
829GC8ffklgeSxoSEw3k4snjFLnVlmUe72IxLtZlKvnu4HnmVgBBuMobyb9CxBKOL/Tap6ooDLsd
lXyviDPTdFDbelWXZndbad5wifKZ6Ex5IjzRgw7A/MYZZbjeePK8ZC30Y36jIJmwFodSWiejNl5y
IuVujbTZTZcYlhv0Kni8qFFWH2+/k0Y7tQQcXwjuaJpQNF8KbvaN6FdWI4k7y0jmQyBXm9fORJPe
LnJJvgpxQfoCw3m6UKRKwGAtadSHXnlTghGx7PZJdneZOVbfWn0a71EOCQ7cK9KuHgsltUdfQgBk
zPvivklTbsWRkEDpHJS2pB1qKOUDrHniOCNt4xsdBaHQnkrPE53WAp4NTGj4HFR1ZdiUP8KfXY7M
sqObQSs6gVCWyZ2gx13phKIwAPuuMbKAg2U9CwjH3KM/CQFfjDq5sbvUiD/LXVh+R3zC622pKMQD
sEjxqRei5kaO21a1O90SXC+JDfVcAfHk2AFlBQMAhQIqK0jsL2IhAdwBDLMu3qkJst4cyxqd8tA/
c2Oe9OS02V9DfsM0kbKf5BqiL4WCFqbZzvMKyS5RFkC2Dct2vES2cSsmTmqtaNLpGw9SKNdTM9z1
qZc5iB1hZhn02n3Nil9/vMB+M3dwMrPmINy5OW89Pg/zxg+0VOmzXYat0rpqcm01wQo+c3Kcxi10
B9By4NyghMAhv8iK07iWAmQ88l2SVvVVoIverSn4+tack9NijJ+avEyvJd9QV1DQIxCPobJKfS11
Wrj8q7FtBrtENssZ0Le1e09Mt5IoKO6UxsCHIam3QPi3uu5p2xaxmm0ndMVVo+H2ZkZx7UyU4Ffc
qKFTe8o5Zco51Dk6hua5cT9Kb6Cfk26ab/paadRlvutL33drHY28WhUppMZacObIWyKLWPJ4wlDQ
NuTZ0s5clK+AMqmdWk75zqRneGV5kb4yCtGyoXNTvE0yEFddEu8sCUvEAgPQiz9cLPPwwBIhTkIP
oHlwvFh0HQjdqDfFjgBMcAZ98G5FFI3OoIflkzuaYSjjz3EADCq6UMfDFChU1YgKlbtiagMH7RgM
QuKpmVZxqQcbOQ2btUqC8+inns59Kt1USiQ5naQKWzlJxktsOlK7GGJ06JtBRgMnNF5DAfhzPJWD
nREtBtyVaeiYoi+vhyI7R/89CZrIIFno1LJmFxtp2enEoi4D/taVO2toJ0fSKsQuRct3tFp7aooZ
zYGY7cef5qSe/zYk5OZ5WBNFg+N3FihewC05lbsYVX5bDiVvazaTssIdiXckgLLwipC0Lk4k5+OR
fzdZgyG5g/Ey5oo6HrmRrU72y6naWXEqgU9tTM+upylZqcj9uCiptE+5KZ/zCzk5t5gvCFN6MAAN
iecW+YdYpSpcWKXaRXXeOOMQeo46Bucchk+3NmkjaRadcrr6NMuP5yYhAQWIIpJ2/oBKkzEELw2W
ME6LP5b7p28R2hpzAi/D/joR+G/9uiv0QFN2fsbWsiz0J7lZp80ooDmAhIXsaoLin1k0S/gos2KJ
UvCgywsUCSjf8fxk38R7pM+FXRQO+UrFLqHuUBy0vNrVm/6yscwrKWh3s19r45lofXXaY+Ophe3F
57QoTz8oWeSs9TNvHWK6+VB4V7SslFoNEaIQdkFDA0eKjNchbP9RZTryN37fbZ3X4vFRPUNCWTOI
xALMXbZpEkVM6yaI/H1llNZKl/PWzmUs1ZTcTFdofvpnzuvTiJmCw1vrmywKGugSCmqOsANErTF2
dah/BZe78b0qtiM1eBi8J62PEVLMQJa3IEFiCb1HeQ0T7MwGPZ307GRsGqBhwN4gqHT8Zim/kOAp
urFToL05mTxOlyPhCdXvfNxg9iCeuSVOWtrkB0g80V3mxgeWt9SnTTOuL25LcxeEItKHwSTLXzIw
A/e1PEWdXdG6eFTHyWqR7Rq0yRHkvA/WXpioPxru/XNlw98+D3ATNFQIpFWAOscvYDT0sPS63tq1
teVbbgPstL6pLQ5Eu07abteO8Ri6KJ4XBB4t7VenLWvkEOEJxa3jjV57+Hizn/bweEM0VaiTAjNg
9y1OLxD7CT4qkbWLAcGt8V+rVyURoGILpSXctJWh3lEIE65SSH83gESxMa9T6/njpzjdcfRL3zwK
/wZKLTZ/WiZDh3GWtUMj3bJFXxBmzcTXjwdZyBeRM8KQBZ05l9/oABOzLF5+JVZJ6KnpPvSKDtXO
LmW/mVGzLapJmhwt6ZoLULrSrD7Zqj1kSWOMbejIOb3UMILzlprdi1gAo3Sg6g++a6q9lThFKNPr
IoG+E5NcW5Ozx5+n1DByW2sLatyBpPmC7eueeU+KmD0XsKmG2Ze0stxeHmp31Ib4PiI1uoMkXolu
k4wtabgQdhdyG6EQksSecCCRlzMnCmvrC063HRIlbQnMAMPkInUFDKseVYxZ9rk1ocZYWZko2DUi
+jyZV7S+C4xOq9d1FCqjXeBYczeiZDM4nE2C7gRF/piIpfjj41f+m/UONXkW40A1CgDmknsQKJ1e
d2VT7H1La9elhb6mNSlCYs+8YkdFONLBtQjztCi61DrYtX5UxPvSa8619U5XGKI6oILmPiUSBDPI
6P2ZnpdFasBzi/aikfhXo+4XNiiO6twhO/+a41N91u4BzkKsNXMz5wPw3dUharUoVbEX7Xvw3Nsy
FM0r30A/x5BwAsKCKt56ZlivwlYIHqUWz0YWWu1+/NJPD1nUe4A6Q1eiNmItCdC5l+jqlOvhXrQq
64Zm9rDvh0q8RcFzp4xDdQ4//JvxqJnDRgVqzYW5DMUL8KxxPg3hHmyh4KK40m0neb6hNXFYa35w
rht3CrAgPpkJSSQAdINJGY9fMoUGDOBDviXGzs12rGdl01r1V+x/HbulsqRU2rP5rFxHxsdK1rln
Kq7gdbKtonvlDEaYPWEoUV8EuN64EcnUmT7YaQg8PyH3Gxkm+ezylWQqkmXU56K9KfEJNLS1nJHh
0UgaEI2Op8EZurbcZ+HZsvxv1jldVlCNcxEB5NxyAZaYYULuifYUzpBAJ/heU9881/D/TTABqXJm
p5EZEY8uu1N6IA5qZ+qACQyKabrYSGu6pONa40bb+PAO10VnKHYc69X1qLXxpYZospsFouL2IDfO
rPj5gy92HZcq4A3K/2BujMXBXkpDWQkw+Pdhat0N8fiKethO9/wvnhHd1nn38vEGOw3FiY8RBYdt
Qkn7pHlvclMaYZ7H+37Siitd8LVHKJSfKaRKZyZ2mmQDfySlnyUsqVYsZUka39MQ6JGzvTZZX2Nf
bO7xeU1uox7adSXV/Qqv2f4ibSTgvGaor/54nmRS1EggXGL0pi/WktmiNBzT6dwbkyFephWFyELU
yxVOl+ewh2j4n3xDOEKzWfxsrDvLYx1var0AXDxZXrUv2KLFVuxC1KFM1ICB3NfpqlCFuHDyTOm/
ThrKfhtPoDBql22Uf8vyJGqvDC+BatNjQobp6lSkMUSFXHuSzNK/HyVh8le6MslrRc+hvMphX+16
/EJWndgGygobluQWFoeKrHSli9+krldfI5wnt51UVOqljlvFtyH2msIOAUXrlCEJl9BHazOPvUxE
4PqVGX6x8nZsN0jqqPueasGLKbcqzZA2VO+HdlRfMh/9Rmdkg65SXcG7tkmM/lopMqufA43x0YNp
NNodpY9HK4uQDSb9am0Lhfl97QMez9iO6EKCY7tEuwJKHeoRiDGUqta1tqIVje50fWI81blW3hjw
L2a1hhrTmaGV8YhDoiMVbCTUk+1Y8BnsudFBRY8Q78JoW/nSp966y0vBe6UwMDPuh1Y0bIKL7vMk
tfScJi1OVm3eihP4OWNInTDL+RsRyEyPBPcMLRCRQhA3sVQgvuznTdA6Ip64yFw2Y0Dgjcj3xhJo
NvEVaFJgBztOd5UfC19KsxEbJ1MlaO+BUSqWTaNpNN0+j2T6PZpSai79NmRJiRhV0aU0F6/0zCue
J83T5dXYkXg7A99NvxfKnK5NUUMtsTNLbNHNtpBTdmslwDUpDvQERfCuyp45qZvcbaG6GLbZSUKz
yqnRmXbTl+MVHkTWS0hZ+cXr1BSDEj8Q+UVVrq80hLlLW8TzB2nzTPZCt1W18CK0WgGYKfrqe+4I
GZXMxIQsaxmdcmsRXGa2keTk7CyM7Atq6Rjy5NTMxWGoVxwBGjodQrgDnt44vhYOrjyhReIM6LOC
v++H2zeb2Tu9jivFhgCgZhBujbhyprQKHy1aek+yGESNm+mTfwkRIL0B6jR+i6ZY1R15GlJzG2nt
JNq1YCiR7be4atdSlv40tdSL7IEq/66yPIvPaPrBQ8PG+4LLlYH6s1neC82Y/GyRML+uVD0EJgzf
4GoQS9lyBb32X8qm9p9pWQq6axaZeD8Bas7tug73aq/Cfk3KPHErBSifQz6aHowcZZZSH4MNgjJB
a6sypFlqNmKYOjh5jYd8pMrBK4on3akCFVFlX870y9FC3BxRqKF6juoCSYpYFr+WdWXB+JvC6rGs
KqO2q5og3Z68TrtBvbNqnMicgnWh6kK2ihp1VY1NvB9ltbstpLAXEDfwMXUNpQkjKg1oGSPoffg1
E0z9zp8y/wXmRsveFzBRu4T3Nn9o667LTP2zRze8IuQRMGUwhGn4SheVWgbmDpih6L4SuVWS6BYl
PikvXU+IO932Eej/UZpWc9UNkbw1657XMJaBE+Np4PZdKF7Hvaj/CCoTMlaQt8qzqEz9HZ+DledT
jNSQ98eLw879XDlA6u1r1xJzjGLDRG9300CYv4v7ScI1qLGmH4MUS3ctyrI/fBkZTTvRi+LJ8hMD
xf56ejG0QaXvh0IWSjddshl9w1/5qpJRui6L6bXTdLtOhdsusi4sMR0h83j1D53uiaumkKJl0ADP
vhrrpcPClnNbgal/I/hkNuDHvfIyjdVGJL1D3dluTGnM7cGHs+/I5ii+yl3p3ROt9U++J4wHZMzH
SysjWreF3tMJJ6lbUl4LyvFnZFow3v2yxdN10Dj1C3QTBcdAhpdP5iUhst95WYo28Uvku+rE2uOM
C2Xf5pyMHjIzDq/FPsoll2+XYY9gNupzJWneeKastQzH6FJTKJ8xeEgso6+8uNU8KG21rArdoUuv
Ve17GO0+vqLfCgbvQ5/lAItiqyz15I6D1x2uLLu0UeNw21XnXryoDmQfW3IeA2czOL0rrzFMdkX7
DCx3GQhyZ8/Ws7PEBnNEs2AZi0eQ1zNZGfZxmYkSEvk5viHiiH+OU8RyfYlhMkCCIosacRXnSOIA
IRgN9I0HMVFX3BTaXSLWU3YmdFkS/96ei8YAJyBlexT1FrGLWEHyFPJy3HtpOHxupabFQIIAxhCC
6aItVc/JcsV7NHIkMsDY46OKZbiNJnGP8F+hr1urqu7KsnvopTq5bsaqccdS9F1kFOPHj7/hYo28
PSpeTXO9VZqVPBavcCKqYC/rw96aDMFtx5LO5kBA8fEoiyztTcFBhvREKAfHA0b6cXxVq50ipF1r
oFURmA9hKoioP9WtE5NsbT29P2e3dYo+JdWmYUIuytog9V9MS1XjSLZaqdrLcoHaQTTqD32jfkux
2rzVrFJc5VWeOUqZhZtI6Ru3SlMWamokKyJBTiDdaFAjlL1rr/a6Gz1BgJa/h4kZUtKYfG/AYCTM
NwW8hQ0KXvKqVyfzYhS64TGtFP1Cpe1x5h2eBv5zCREMMsQL1EWX+tcRQQZCcVggdhMuDvGYo8sb
ILmCSpV2plK6WBTUqt4PdZJjWHKOQLxgVPuxDfyVEvaaa03TORvS30wI6jeEFZkyNF2u+SnelSsG
UcUuUtSyvScU3/rOau980ywdRRC014+X32/mw9qDRELreTYhXayGAlZC64d6vq8aPBIGug62hu/N
5o9HIYGY81FyiVlN+3g+mCSbpd75xT4YiDCaBMGaWJfOsUhOs3torOR/Fj2muZ60aMU0USNIZTyW
e0+v0VWrNdnJTRO5dgtUVJQIltv23bhtfe1cqeWt9fD+uGdZoHNAgRrwi47b0KKMVQ26Evtj0u5j
KqaR45FLbQM181e4b2i9K+aGmdKHbJLYHsaRPKXoo7F3BCUtnCSr67vaE+MbWY1kdHlxvbkUY2P6
RgJTX4xGjbEg0jK+atNIxNQySbXmziL2NlxeSAtWrK/CfeIjg+fIMkWFWjLYB3R4k2ATYM4pELTU
SezIAy1TxGQl/6FFPvpPdSUgJtO+R2GEAjp6LEuK6ygKHpCRrjzEBEpO3qqhUzSgoD5eS281jPfv
er5aZ64B9WJOT9qJx4tpyhutGWWu1tz+6pZ2bU927hhOYb8Gq8w5i2ha7sXlcIu1i1BG6A06w4mO
ZmM15NZOuBJWhDKMFa0uRTtcfzzDxZVAwf84OFmsY+JgwG2q3x/0wrprFBJTpYhekrj9KdT5352Y
/xBd/yXNFJH/+YtGekp0Ddufx/xWfvyXTQlmJFSRTBT8ICRTUOOb9z/r5r/+JQAN/MQ9M4sbAc9h
DEpD7xiuFsZuUGPnC11iO/yb4SpZn6jIgemZXRJVytDGnzBcF9hsjjiSQ2pPsxqyQSylzQWqdxfE
pCWGn1hCsReFuaLSBWIVrAZFuUwmUgLbm4zytsHSgoxcHqnHtJ2O41wlSxsaAlNvj+EQgbpKJ/+6
ryy/I0dI+x8jAlK6HUSc02LZV2Bai/oGlf3gBcBP/LfW3n9W3r8Q8v5w5X1rq/Zo6c0//w+1Wtc/
EbXPjHsJExw+8K+Vh4DJJ/6W3j/19ZlZzeL6tfDET8g3gIex+D9gN5LXcCb+4lbzj3PQwu2uwnzF
X/3PPHIWS49VRyFwJiHTr6F5S9h6vPQ4+rEoK3PvHsSH6soB7dq6fhnLatwWJr7isSyAXZ3tVE2f
gs7PSih3gogCl6pNrpVg3uH3VfCsYfWVWNNFiFe3I3oGQlvdd3QGXt5e7X9WGauMe+O/P9/uw+b7
t7DK/rqok2/Zj/p4wfG//jrrZJWz7k0EhNgMlfP/s+IEBEg+AflDifkfUj7B468lJyufWItz7RvH
ZTD4c93414qTtU8gbSWAGtxUVKnlPznqji9D6AOz9Sm4IZxl6d2dIC9JAcuiaxHt14ZcWKVtayNA
7iOXhk0C/ehzfJNF4jyPRwSnQBImGkYrYckoqFQ8TCQrQGUzI4YS4a6tZDzcnLrTb6de/ipKSU7j
qonwYb9P08+CX87ufvJ4JmR+A9b8O8yZeRMzsGhGnNI3wsGX/f7+iEf7AnxNnee3BXZmyNxMeK0h
0CalQ3BV1t/qNPM2Cjopdq4GxraqtFe/7p/wXYFIOLTabWbUD2jVZBuwmzsDuUh7SFXpUVa9bROJ
SPXnaemWlVKt8ANS3Mbvwovpi4z0lp3hZHKmIPF36+loPqiSz4rYJoqYHA3LELnQyiDVhlK+SQPH
x9KtAmttK98xcbfDeq3Kl624VZNLNb7wG1Cm26R+QCe7ureKi6ilpLrVBEf/mVOssqtqUxffanM1
yauKylLsMF/ch+36Jr8Z8+soXJuQXNCVEmgF2L7qaiv/Qi9dxXB89TG1kEmy8aTUs7X8Q8PjS1jr
5K63fURFZBs8S18TIM/GJqROMt7gL9mXF3nijHdWdtCptSv5d/TvdX2LJr4xIOrtetu8dYwCrIKL
06AlbtCQalE9q9Zp4LY4TRou3gwDCtYA7EI7xWqKHDV0i8f2Hj19XFuSh2JvfFG+YPczokBDQwnF
MceP1mn9HJu2Fbm5B+bJFq6Ro928+CsqwTjBSM/5g/BsmTYeAaK+HtK1h4ZZ/X1oVp3s5sHNhGng
97DCKcbpVDe9KlzvayluNQv6CdKhdpxuxopuhS3fRDfGheYaTxB4ldb2ftbGGv4Ddjv5lf/CV9Oe
MI/G2XmcxeBtwEI2QOSNusHQGvb8Tfg8+a43ohaGcott3fWHNb6n1yh8346Gre3yq2adXA+fLclW
b7LMabAA8V3/hXDEdMbLaq1deI+JClLVjukWFDcoW2EUr9x3gi31tuXSr4/vrC9IoV5PX9KXDNvT
TVq4gCXwD3PkTf8KAwexoOvesa6ti2AlujVepU7xdbww18MB+SzHc+gQuMYFZrYlEM8Vkt0Bwt6p
U7xGr9ZgR6/ZaEfiRWc62iUmluv8qqeCOtnTfXSj5i4v9Eu20ZzwomxcJCTbteTEP+ILuDbRxno0
r6eNdYMRz4X1s7tNbq0HKNEwiJPb6Rvbtlr5il1CHKns8F5aZQ/Zgxo7Vuvi2BPOdpO20ju66BT/
lC3+cw3+izvho2vw6VuYNX9tfyY/s2//46//VX//mSFrlv3FlfjXrsKO+Fv2149vfzltFnx7f0W+
/dp/rkj1E1KrBE5zoZhyMSCOX0GZIKmfuJZIRGnrI23zJirx64o0PulgDMgVEDSCnyHPfdpfV6RK
VGbqyLm8eRZCjfuVp9z/fWTWiz+/RywuoGIkwxRvZuK9ZM4lHGXJq6V3NIRIB1MzCLpkXRu5KCcu
msdltq0y5JT2qqYV+YsfqwMVvwAcVPeioICZryghBIFiv3vB/zzf0fPMN9O/T3rqHzOCTpsnDemP
IIGI4v3NRfVxxGYIm5YkMABTm2VbcfggvVFR01XQl/5Oc8RsgnVOw7NVaCtpVo1f/AxAckMj9zJh
NeiTDCq5sowzlf9FBZpYgo9IEAzRYg6U5WXBVVZKJRN0OH+ZluTjahKhD1wLsdXqIOxgFpiGXeny
JKp2K8ZZeUA3RO0uYskKDYQNQIDqHI+9ME4GHr4Zcs6qPtbRDidB4xnJAOo/blxFWGE5VafBzC1w
T4e5ceYds8iP3jEfHIcGCvuklDOWaPGOfStN5tYl4NQmkocJW++2lC9j7NDpDzVjhyR4FlRqQC0K
pzd1chotoU8YZclgrTVDEYwHyfdN8e+3+//hnNnlKf99KK313wpwzY/zPYecEPpBw1b55/HmHP/o
D6usCRtck35W4+PPuk2aX7tq/sn/23/8x+B0NxY//+tf3/M2a+bfhpFcdnRezCJY/300vssz//h8
mX/+VwhuKJ8gH1O6hlKOJubMoPxVbjCsT3Nde5YjAX/7Von4db5I2qf5p6k2ILnBun6f9BHUS+hf
EcQCN0NolzPh19z/b06Y4yoxSEFygNkjiC0NludEnN6Iw0gLwkHboyNuXat4nl9Y8EndLNL9R40l
v5VjvAiBZ3Nn57GVb9VMHi7GSsA/UuwqF4ldyQdwWZ0zXFikB8TFkN4Q0SUrJWXGAeH4rEmHQvT9
UGj2Hh7arteAtij1Urqn3ByvK0FN1u8+228Ot5M3MY83i52TIaAJOWfu78+2oFP7Dufpbu/XWbtK
+qKDH1yfk5BaHOn8XoaR5gybGXFQLaU/A6+IJSCi3b4wcEWGNp6TZASmsPECq38028l0gshsrlMq
UW5j1B2OilV7//Fc53f373Och5hzL2QAxVmPEWzm4owJ40itPcvMD4ImjNtaloXPYzkmLuYP7fNY
iSAyEMa4l8tcfKhUT3E/Hv70JaDZhVgSXj06ghGwfY7ftaBq9STl0nDAJLp3vDyF6iUP5r0CrO02
1/B3brVIvlLKeriNZrcmzt0zd9nJ56ZBRv6F7gz8ZpLc+d/f1dmyJgbFQ2X9UMmz9Xkq10iMUCP7
eKbzRI5fNKOwf5GqM9hhhANHowDz7kspGJpDCfboQg5jYv+g1TZVdFarZ8HnmD8qrUbqQexiWJxv
DszvZzQVXS/l6jgeRqnWXAyxxM0Qm8HD7Ax42ckaOsw5RsKfrUb4rPeVvklAM21xlwyfPd+TwRUp
iX4GljlX7I/n/9aCIt1G12yWXTqev2qkZZS2FQVvRfjaUmNdVV62jQbtYUgEOwgL5cz1efrCiZRQ
XdLw+QCbuGztyuakdjD4gbEMUbNqoSq4vgzqN0jDczqjJ0PNmE8gmbQN6YnQtzieW1NqY02g0R2S
NkXvIVQNTBY7irVqLZ+Z1XH/i0/LUMrchGI82HdLUcKsKKMi8Pr20ApZuh4MS7j0Wp2cp9K0x3zU
xZVkQMQV8vQsB3n5AeeRafhQ/KM0iNvV8SSjpg0KNa4wysRUdktTX3D1Ok/WqjaeIwGdHPgMhXgb
8HUCIKpVi/c5+EEWWpM8HDzVu8aI77PU+QmNS9yXg1p5+XhjnixMBuP+hF6NXjEWoXOk+277G4Vs
JB2mwod4KGAYAj3NnNkba1uMaXE9hUJ61WbmOQrSb0bFZhbKOmfvrDs8v4J3o2KfG4+ZEYiH2Yny
BVXq7wrIHIo96A0Lba24BkIVrx/P9OSgI8AAEUNrFjDOLIt7PCZPoXYd3f9D5/udY/Ve7OAgkmz/
eBQSIQISSsMG3LzF7ZnBsDG1xpsOeh1gRKbVuC8og3fmjl4A0d82Au+NRgzRisYrnIPndy/QG3Ol
K7ROP0SFeZO2VHV80RGb4j6BidpVK0n50hgaNZVtgJ266K8icdwOzWgDJ7XLP/PE+PU0JHozeEAl
hjt+mlIJCiHJU/1gAg2swxhblhk+mP2/zBrhaK5KWQFrviRQw8vvpw6PqUMQuHJ40Se2chXemE+9
ulIeeAnyRfl9Gm3/h5XZkH8//rK/OeboSP178MVOySUjseBt64fMulHba8O49YMzJcTTIcihZ+lY
2l2wEt84we++aoeAgAjxu3lWwCjNztjpOo2Njs6+Fv/xOmWRsvGJKyVIcUs+nNCnKs4crXUoe71f
xTJprF7m5wiqc8h/fO/RSQH0M7tbgYrQluY1khFVIWBU62CaHdowQZI3P/HCBrrsRUaUu14u15Wt
51N52c8g6gJq6WuZJSISTNIQYZNequoXEADW3O3Xg9hF6yH7kWoZvLWskZCB8dSgBKYKsK7ZBHQN
PdQZ4qR3TKUZr9Si7O6rVqfkBVscBXb4fm7fYhmyRUmLtVKrjSfaqAlZr2DO03MH3emhw/xhFsK3
o4MgLmEumoTt3YS09yGrk3xVpJ7iVAXo+Y+X5kkYy1vm7J7jdhIZyJbH+y+ju1HJZm0dZsdMN/Yk
JO69JjfkS9kK+4ugVMfmuu1FKnwe1MoVwLL0jGrNfGIfBThwKsnQqALxGKh2LbKUiaJCPYSCf9B6
2boYhrZ2ZQz9tkKfZ6s4iP84S6HSPqP+ZhAg7UJ1fp53WyVXUaiQqiY+0CuJXWNSRUdP43PubKcv
llH49RCaZnHGud39fhR5kDzwsXV8CLipfdtXCm0djaW3jftOu8/8rrrCtde7UEoo9ggsFWcOhN+O
P6elENlIgZecmmrU1GQysvgAmTe8xUnli1Bms+AJQY6eAvfphwFIo5ILn8tA8s+ceAsO3XyuM/1Z
Uk+ELgyebjH9IelNzEr06JAEqt2LwobrtboyfBF5ZmUsdlGAjrE+etF1qxA36OWUbMtR+jNVvbfH
mI2jZzVgrlZMkhdfARMhrRD4Ckg0TUj7NHh9tnm9+XgTnW5V9O6UN8EFSGXkEMej9JNvlaXBikLZ
OF3VyTBcFmIknynO/XYUzlt61ArEtWWPKAFmmGlmHB90oFx23wdU9/HjOfPlFuDcv18ZhUmANkhU
zEW048m0Xtd4XSdGh1HAkdKO4foKGkpONZgxpw3T+ykoehljS9V6ztHRvcFwJd3raS9+F606BP7o
DSsl814NY+heDbEVgEH3hlXYGNyMrxLOEBsV2xbkvigmrZIw1r7WHmqiXieBzvj4y/xmFxCY0o6f
ZzOn68eTkQefVqLXRod0wi6iRcfFGUB40fuScC0BRe8IXv6SZvJD0Y2t+/Hgy3bpvAlMSuMEjIAW
iLaU49HzFBGpgrz7kCWVtuLdRXYjFBIWiVKzjgsp2ozKgOcU3OV1qfXabd554+PgieHaj73gzDn7
u/UDyGG2dqICjRjZ8dPoVH6sPs2ig5WIxgU2Qfm6B4Z3Zi+cnubMmdjgbZxZe+54FBxUhqoBanqY
zD4GWj0E69DCIztM0+liyrXhzHi/eclYFr8ZCSJLyx5fhM3gqCuWa1UfrL77Uhh0j/JA1uxe0seL
aVD0z1LTfe4w5nTRKo0upFbEAVDE7gjp8fjMbXpSlaEOIxKBEWbCtqN2vJh9EAIFjjBhP/j41pe2
iCbaJYkSPuFWHWxY9fUzLy5b674K37kI/ANwkbOovOWXnp+Cu5zeB9UZ8t3Fly4RUkxjxWjmkoHp
tEnZPBOe+he9mLerXmxLG+MnYaNWabYeoUb9b/a+ZDdyJcvyV4TaVBXQjOQ8AN0JBOmT5HLJQ64Y
NwQlZ3CeZxYa6E1/RK9rlYva9bJ370/6S/qYuzyek+4hKYLM96IT5Zl4CE1Gow3Xrt17zrkPecE1
9zrFmqESrMFeuWtA/3whYCaR1X50zuMsIPEVArFBgAX+Rm83MFCKDQNZLz9JOO2vrSJ2P4lZlleq
LqAQi5oCBQq0TApej9pUjbCyZD/5JCaoTasyboscdONz/k0SFvoXm8npDDdOX1iJks1lagkMJ8QI
gdsEY8sqmfuAr0F1oxo7us3FFuQ5uOD0J9aCCiAoXdBrSpSIoVHIXfDXWZUx7xBuC6BDxzn8PZvF
XA1eWkJTWhpZyRfL8e3HCCcq5JciF0nKNgvBOsI1rVFp1AGB3KCgJ3dlRYVfwiBlPjSyUgsg0qN0
nMpDWsbVGNG1DZbOWxc1pT1lGdViuEqj1HosA45UoBbY6IFrG/DYGJvb5hLFcarrBewDV8pOqrFi
zT8wipW841saEo5xKFi0Gsc0nNkWa+nayTn7MVakICB6GMoHDnypUk0UJb0HMLKpEYmNFegF2C1l
ayArup/pMND3V4O/Q4bjNjbDTZ6aZr4y4n6i45dMYWATPZPCKErDL7o5D/zBtxwGcJEgEwCaRtJ+
R5BJuPdvgAnGVRzOUq8miIAUKVJwCnKYkP1HlgLb/JAiZQA+QloVfgCgljinuR/JYOxCqEc7EyRk
QLNhOaEeDh8cIb+uzc4kPs6FWMjfozYaZNSaQlzWnF5vhKDgF06RyZdhVgdz0UqjNVty0N6O9Rg6
fmK7hrhGuSw8z9d8O5yDmW5rcpR41wrRn2KYOryWQvh8IsQYFzwEeZYgqtH+JBYy/TqxFx6bC3r6
ggvTvQuTKz78XSCiEBhHeB6eWfd1aD4VRB0sw43gQULCCkIZivjyI7hT1OXRJK/3Q3SczSW+0O8D
9/QkkilFEgARt35JpiLIoBwdF8KGDXxhCnUNGUdO6cxDIQ6WiWKLq7iIYYcUn3lJEu7MS+KJuDfB
uQakVum5abYcR7Uc0FDBcZRyGraZtfR1nr+2BLF54VQ7eRQWGYRqd4rOxM/tjaeLdVMqKDx0T1Vi
PrMb0UDpaVqjanDunh/PE6oArrrAxkGrFkp3wLX1Ty5k50ULJGXIcEkoy2Bll4gbzyDldx2Ce5MA
wIMaGarAXYKSDMTOR1jod0zEaq67tHQjkEzE1rSUyhZ2lV81wRrA30lZ8pcBj3CIvxEK+30NTTwu
kBZ+nC3dwFmmpbXOQbNTC5Z54cTrukJYHSBIYbjgeKLiDi5iPc9ErhtXtFnoyTFeRc0kOovgfBLU
cZNHmsNTLwW5TlYjJwH2jOy9wCFbgpXRXfdxVUueizDFPZL7EDHX63ahQDlySVQQL6HaprzzKEnQ
2PTFFdJ1OMibAjmHyyZ23q4kY2+FQAilFhUUnrsvJISErDjUJxmrBy/sthNyw+4Wh0FFwg0iFdAa
774gAxqqCxkN9r7QmWiB/I+34JGDmnuBpDUMyCys4KGCN2RbVCtFYd0EWhBqpaBaCni9/julRQ12
t16wRWI8v25PRh7SjChDBFwMIpig2PQMaIximEUE+SuI9FiRpvt5cSsxFK9BsidVGa5mpyVj31ES
gAXPP7h3W8PIkwshSCWglkAMCdGT3pDkrUjbIthdYAa3aZhNkKNCUZMqfJdkzceUK+9dv2k0yVJo
4j89gCk9qbh0IoHbqlpxsbYruE9NwxhRHs9ByDEthstVxGofIrGd8OTWDI1dOMyz53vec5XRc4IJ
gtIeEC9I0wO83e05FSPBayEm+z4R2JXeivPKjyeRrNxkSrV0Q14T8lB1KP4jU+zX0X96Kf8ERfGj
WTihdWyMIMLKNnfIj8vtf9v//jcnhXmDZB9w8rBXCAOQi9Y3oAX7RqaR5pUQT8JexwHxDWfBvYEK
NI4G5CaB2QJI+shJ4eHbIEGNCBPx+qFM/SNeyi7g+/thix7BrCFOidwWOgGXp3fiWQmUHAK5Ze7Z
0IHEVRqmrq9JehtvQUKyp3YuCCplMVat4Uz2I01mWqi/Ng7rSZdhCc7GzImgPqEFkpJNrQoaCJAv
E8U1D59Y0kKaAy/L8hoQx1y2iTZuS31Jy4wGNYStogeQ2D0oWURQTp/qAGPdIZ6K8kEIIZfQE/fL
Jp4WtGBvAzGWcfsMAaBSXTtt5VkAjey1w+EISvIKcr4VW9bFNHaShPpM2YJyC0EdePQBwi6Xnl8i
gW6FoB8nTd2+cCB1zTQZQQCikAFFngW0mBOUcYqZdRAHYe59GnqPGQvp6SDgXyKcdo+9/VMgigi5
qh1/d3fGH8VX/RTmL4kd3MFCPpuGdpTOai4rZhSLcoRcGbxUdeLMwsCrwNMDQB9yXdDt6lqSgg3C
lkuF5l6k4wZR1aj8XHMyxc0qXUnAJgT0AfLJjKvMEwuFLS9DRqoCNePiRCvrCAmgOIeIhMuH/GMQ
0rmpQ40AWgoKaptquVTlgWo1Eb/hHRkLjo355n0hNQIkVDjg9aZOHOLK1VRpNkWuQSxQpQ0y9JO2
ZRpR9QqUEYVQmRSKKh/wqMPKZEoy4bm4YREd0G8opS2YicjH8RLFhZM70dbrLzbUDTyNygrOEBwx
/QqhAhCSXD6WApVHxjV4IUp2MmMkEQidM1RBAXMQo9gdwKrOkJWGHO19boVf9RaIZgpj07LKgvL0
JwLff1rffxKA0UDeFp4QUCQ7TgbCP9+/M2oI/sUmJKEPNJRjy3y2rYOlpsGXw40QCI0niOzvlho/
gg0WMYlAjRAZr2+mGldGhOKxKZFb3nFS4KQ8XSfxI2ATgHoBo4OkEHn5Rwz1jkt4dC066Xo/BqhY
mVM40BC6LIKlDSkhiTEDWEkeqTTKDlWmufGkCVtBnACqQu8Ta0aHUyWduMIUBZkF/QrhGpTh5rH7
+GnkLaRHD7uHvlTEuyRZi/pNq8yB1UXhJKn9KBfXrrR1ykgLG0YF7yfh3zH8tW7dlzqk0iaWpDHQ
sBcMByW4vBuquJHiq4RdZuI6kq95d41IoIf/Lil92Tq3WT2XCT1CXzIMoi7OTUrk25sWlV1uJH5u
AXNEew9SuND1u0r5IDi3EWV6KUiE/E1KkoIQcwnLWeyvAncNaKzIzEp9KURQ/LlHSMjjNDaZUO6C
TS/tyoB8iJpGNvKTmeYWd0Gzsbn7lr6kvI9M+6X0LiV7pWeLIL8UYdiqeYp2qpkYL1x/LijXIoOM
pf9BESZwcaHwHXm3dTMXHUBLbm3lmqmmrr/M4kVtX3HVqinXDRR09IltX7VIB0UzPwtVOHacu5Yo
VecWUrlI20+obo2q31fk/9Gs5T/a9bvCuyeakJS7DIJVKNyk/CbJNrq/cu0FJWiuN7XlKQorQOHF
ayeg/zTiVUotJFSR9FYxM2PjeWLv6+H+kB05j5P9BcNHhCT7fUswNxHo61aUJX+w3+68+EYCMgql
FkB5AjpbhnXe+2XAyUOA9AjGip88+WU8Bwg9xB5QtxOhfsKG/bbZeeYN3DXElJBdhxcAG/Ijmx1d
weHwu1uGeyYcQlw2caUkrrzY11QHOk2RgLVOp62cJ97cb1wsqUqKxQ+OgBT5zC50cHUSq4TEusin
9XsW4lIGelxf6hCZYtUSsV3ovNgFT6kskO3FFQJlZOF6nPIJNWTANMvzQMElzlFQnwNX/wqcnLYs
b2sWuvGqZbExSixZmfwl90WgvjOFboRZqyT6KpQVwGhSqJq1qi1FVKQBFRFD44+u6us8ZzhdlQH2
1ywJ6PRbKNy7C6eklesc0h03FsCbBmquJl/hN1YT3Ddpo20bZHOBTPA+gz4GxVmp8Ssij2XTN1Al
qz/nSSm9V8KgcuY2Ar+RWrq2EqhiYzmOqlc8FJ4qn8hv1VaQGaKXMFs7DBge2TEn+MjmAF5Aisbi
EBbP2yBUawYSQxPZziAdxeQQaRVssV2GjieKlxRyDHOH8W9ZPoUCRlEp6RVrw1uYQ5aNukl9AYqS
0EJwt7brUUDw8DyoRCDOQ8+ozCVxaldN5msYVYjDCmxe+RqP0i3lBFgdUOJyPUSpFZ4CcA+GhOP0
qR4WMZIXIRevotgBMzqmCvYLn4XgXkWin77DAWlRUy6jo09ujpjUhIZehqAmbC7fph4nUppvySiE
mQRZDeUpPqDZKUXx6UcuEpQHYKU9Wk2gFgE7FVSMUSJNl4IQh7QB1M8Q0ykhKyUudEizAXkRu+Bd
MWwImRw/4ROZlNlo12IG2iVi4E0VL2SXdzPVkryQRxWSkF3A36vYiUhXvqxFTCu/x80UbCvUgeQo
qM0JOShdOQM141AKHWpe1ArUbXiekpKrBMpeeJBAQ3ouCVFuQYsjBVo08MdidpEnfjKreSWqVYIG
LFGwxUZjqQOiL7BUKbuRq1y6C+vchv/Zysjy1RANc9iQa8D7wBoDUrvJNCnLyve1l7alJklugzlX
INRyhbp6bqG5CIkYvtXQDogLorRM5EJPpw2EIwONlfXMV5GElIKpEMScoyHSL68kiKp6Gl9JcqNC
0oZhVN2nwKjzJGjML9yk0SEv5QADuYjkVLS0JuQgLWUHnu1MG56pv4R5rXyOKZZKND6XIdEhZ3wG
8onSlPi3XzUzukmVh7RFvRooGxaKajdxCmZdiOigw7j0Iic1FaYQrsK2hUI5yR2LtmRPEZtqvno1
43yWihb6QVKZ58h5uPDkL21RcQRNoWEh1JZO0q8oB+9zmgsID8TNBQ+lasoI4RgoYFMgHxaOLnyU
gij0NI6H1LyaK3yCweT59EMGqupXH7mZL9AuTzi1SmPdzONYjFTswOpGKKGqPfFjpG+hyBoFoKyl
Lih8npL6IPo5jP0RBYTYSqu4RGQ0iNijCCGwRiAueg5jtQjuuj7qVrQ8BIB8Rm5pxKLCqFU9sni0
UHAz6Srk8wRCrrnN2xrnlSjnEvPI0eEQp9o1AoWVoyWCHQRQj8wDGhybuEABDJlCIC20M0iMi5lc
uXPowbm6FvsAEM6iNmKrWQNBv2oiIj/GLRrFAykU6TuYQ87iU3+aIiTEI9QYQ0mljSsqndmoCFbO
9KT2lRldevynSEgTXpPl2vkg55GyjXS6+IQAAg9dFNrJSuikCqjyEBV5jnIMjehorl96YHfGORtO
uabIGLAqXamawf+yYlgemnMf0Z26uHRE6FjNaDHjv9QKX1QqXry4syXPsqdBTJXVIo2KFqLufsvk
d3yK6qUqRTWCuK5kEXKsEFa0cecGNsqbVVVWxQhbZf6WckW4S1Cgn7mBCN3M2HqnuFwNKwxlTUaz
I4moPnjxIkQ2XBV0WtDS1sG8AuyE+RPAIrUEsCFFIZhDt5+/bqNw5VYsryaBfilg7mUnXMpRs0bE
H1TSBvJN4FgyQXHjWRyU/SUUTy9v+YR+zGLnHS14pYoiB1deWsy5wnYmOmrw2CJkfkuvmnByuIRM
CowA0v+c0t5C+g/OEgA/WSp8gsj5tsnCTQ3PkK/iWcmwKJS+LvNkFXiNrzrNAtqRl1nuXsaWArFI
iFlCP5ux/NvaaaZBYn9KS5ma5KjVspDS6h7anqgyhHoEC070Cy0M73DjtjQlEVRfl1ehzbGanwhT
OoGFKR7lwAm1sgSyTcHTfNqauylUPStdvlI49yNUS+1Z7tMAEroIr+rBjIKIXeVx/KT1fOhSNldO
G3tXfMahbFVQ3INHF6gC5KHjCCWcK2/BRgG2KkqpQAIIJJdQXqRWMPPl8i5DYA9Fia4UJobxcS2N
rx/akmhpVlJzib//qKfWx8zlEdJFuTRIF16Vkr2UPe7ag+o2pB4hLUXTzbxMavimNJqNLf6d7deP
AuWG06C0M0WrBKZEygD4AKLyGQbYqWk+pXhoy6EYvVe3Szemr/yQWVYMxWhByKixwN8WdoVVA5MD
mtulpWfIK0Nk6hNuA5PA9cxIVKYJ7S8g4bWAcNyHOCMoyNZOtSaQvQ8gyIFwHN9mrDNlHGRyWzlY
wRiBFAyNp6mNoqZTuwU+wg4ZyEki0Ak1XHgyPtjIEXuXJgHS9tiNGjQvoczoz5IouS9Z9xPsqYZc
on1JAbJSVqiSk+cRjIAj4KBOgNmcwffZJFK0RPkog/XtjzUKijymEcPc16E9K4TAV0HjVNTAZgqV
kutVBkDAxIXYcyFE9TsilqIizuBNoyKpQM+lWH4J+sGjzENOIJJKZlUxqK6W15/42A+xqkUTj5u4
uFvZUFyQJnkpKJMAWT1VCJiVyyC+YuvJXIa/MWFjattSwiSMq2nrt/oVG6fxJuMl+CZsi2gMdUV5
a95FgZmQu3PpGBE6pXBQZEKE7iJd8p+LtGyvWyhNeglwmn4Chbywecfy1Sxw7QkTQlEplDGHCCCv
gzCep+lNapXgt/PcTdh6Wkzll6kfKhh556F1wFgOcoht4tyorRtKFC7zRlxLuavBw3DAs6YnYcCh
nh7Uo+wKioSiNbV5qZjaUOsFdBrF7EDnxJ0wgT40D+U3lAsOFnkBFUfKWzWptYSa9JplgrsQ6NJM
8qYCTKpFK2sWB42Ay6LHMJlWQGNdSbDYlGRuNRMbzHLO/2J77IxKs/fwMj45IdwI+zGMcWf13zkN
LrKg6UPkv2i4K5RtAv6+NOAFUpqjZPhjZ8FZbbUurA++72gSk870NJ8VypaK8utGdKdFrusrwJKW
dO7OKJTz0eQGinesWTEcVLd4ZprYHgSkbGiB4pCJ5xlRWQjTYsFY2dRFQHVSkkdlTvhFV6I1Dxg5
M9e51lIB9ZtYHnRDy8q7FUoc0oqIu6YOy8y2j16C8p6xB70TRKNQIDKFN0K3+TbMwHkFZWzitiCG
ViG/UMTgphKyZVin4cSD4H6VOZ+CClQ2vFqkRpUHnr6QGPCty4USGTVLwlYi3YCNIOaB/UXKMUEo
pktLW87Pb5lKT2zcC/JcntoUzWaAcMh0OIu8AvosKUCgXxTagxCpK/qyO0sjpZ6CJE3bEzsSUX88
1wsKqGoXZ0EWF84NX1ZZoJWOw0PTWQz4x1RwA4Phg6acInWrx1MRqsspKgcRlUBdECALyqPQWzop
C59ZCGJJi5pSizgSc/CoVWTVs2UsBxCfhVY8d4UbTGFibD1UVBB1yZmIjl65WJSy+M61guCrLzBK
qwYlzW8kSvaJSUxAyK9rK/xA+5JdXqOEIuPcirqTryUQa2yAE0t+E7MWI4PJpPDQf4PwBau6TR1v
sbXoVq1TP0XutZRaMMpC1PZQaxkvNomlHOAABkfDu6pis0xj8ry59am4zKfA0yIIUedBXaEKdE3L
k6a2ADOqUCwBHQzhIUH5WeRxLMos8SwVnxWvIojRfqzaiLqBZ9IkS68RvWmQNdKWAWYHgdu4QOy1
ptz2YXe7/qHQwXf5s8f02b/+vWAqT109S7X9Rm8nP11HTpjfRyd83Ff90oHVer6hV3J3CWa2E7rY
dWnHG36uBd8AvbjYghYsQA2HBwEKfMX9B7EIH5Tfpx9TLDSYCE4aoLX9Z//AoyH63iA8/36nrObT
dp57g9/TZFw/q/ajQyDiHQECBxzl6R3xisdDoIhvkL9A5SqEZXafX24IToQkfnQIKI5/g5g1eFuA
/u0+CI4fj4GIn0M9AlQgYHXJByACrLtfaBmQyNugnYBQHkl2I9fdfXf2DaiWiO4BOvD0+dVenRlq
BCjoXpGqxFANROpi9+lMP5IOb4BAYxDlRBoCH2Qnfq3ZZ0khi0HTzylEik6AJCG4vOSDFX68AxQF
8VzAZImmwe6zf+AvtAMIBHHQEAgIPkMVD6CAs0aA5KjAkwOfHKhG8vmBVfCKYfp2aGq24293Z6pj
ZkcSGC/+wuHEOW3gGFVBcuvfguq7XyUCGfvG96cK+fqvHb2MnaE7+uF/hR9y9GXnd7OTX356+eNn
HX+r86pn3+HwzYVjpkb6aDe7P2me3urGCHCQa0ZobDv4EXIw/t7JEwWQb0vluVbnAAGHRIXv0BQB
pgDQOrjhlVk7j9GhHdIqZCIPX55VLHlVf/eiSWuMU2rulJJWDtxw7OND0ztgDUm8Dh0ZlFLKze3F
JjdyMzs0t2udmKKhrWtoIDX8i7eBmTqPnWlF0THoEn7/CejMq4ZKM1Ln4cE0OkPDwO6BIAGg2nff
YN/+uQX8zR843YBdd+/Hf/7Unf06AYXrsCOO99Qze/JkSz7zu3/S/n0b5tjaeW+yoRfwzFQcn8Kd
Mf1jZgKa3f+QM/HVso0QsYPu1hjB6L1tzfTBcNxuwwDsfXezvXIvv00DM+zmqOHEDm1VNULLN7Zm
Zh/a2tm3EQZi1RhhYKSdZsfosF30J20EW6ymRWg6x33lRuirZgQP0bY7Z/xzdveVS2GTOhfXRuh1
zgwSJhi6GmBgwm6jIyzcBUINF0vyn83bu0Mfd1aeHmHmLsNtFJpZd5BRUfLwoJ/3M9Byv9URtsWV
EXdNA1T+hvd1iUh20/bNGSSShzd9E6W5jflLzc7KYHYScTsg888P8QZZy7Ntj7AwlkZrePbpkIyw
r6+NCB7SfrPtFjKBQg/deyvj0YhOtogwwkJeYe9Ffm8tE2mi4V32AezrusY7Qc0RGjaa/p4WR5i5
GzM2/MOL76aOqEEN7e7aSI1H0z8vZj5K+96JqwL6zQgdxzUcGFgHBvTQ2O74J9f+oYOyQUbMiGE2
Dk3tWiaUoqEt39uG07+vonLMCA0bLupW9k0GS7B7g/tsOFXX7gMnP0KzReoRt/Ckz2NYpPftg3lm
OIj61tDh+OCYeWgEh4Z2S2MMU3eb5WlUXlzmKGIRX/zlYpqjHlhePO3M48ehMAA9wos8PRBCakaG
9Doeefinc+6hEDsdwYfYxKmBau7n7A1qN4/h+6yc7dY3L6ZGlh8PGrhuz7YOK/KquMTTqG1sx4uI
xvVfLr79c18Q4vihwAhJyN0cvvXz3sbK8I3GwASljv9//8f/yjzy1TxtEFNDDxbGQxQYh1nr2EPC
gwWmf3gP7qFClVLXZpZ3rCIwvcqO1Tt0W21MXAq8w3LP/jJxjKjBfcm5eFeEW6MTi0OVIOS0R1iN
k8jbRhjAe8PDNdIJOm6iAsg0YNDDh25pFJAR9A4N7c5ugK8hcjSCI7M2KN+hHm3HoLKsOPOMEeZ+
g5v2mZZHsEHXRpzbPbdmPzQvHlx/XohvH+IcGuM77j8xDAjxH39rSu4nhwxD51mHnxy++VyAXDV9
p+1sWMICHrpXtQiH9sVdPxg4QstT/2Jj+KWxjTrRF0LLG9rpeYFQeAA7emiK7EMitzW0YQQJtkVq
dMwudvfwhm8wwKlhFZ0eo2rq8JbXyMZ0jR2KpL7U7LnV+cyaHTGmvj+7D+tdIwm4px3zTKD8JKh+
3P+/34Yz7BSVMQ5jubP1I9hJDbj3orPCxjiY5ogzIEWUOnGnv0RvcOimuEy7VwaGiAgObjRLDbN7
B2ZGGFz0NTl0bjdhpDTb0L5eRem2NwRENW1os8uiMpyOY4vyBcObvTYfjLCbhoSW+fB2b4PeGBDF
16Fj8A7YtvTQzG7CSKnSoa1ujGLrXLxNjYduuAk6nCM0jpIaHTMOtebhrT4leUmfL6aBg5tVLxgy
xmH/ES7/BXItHf8VpL3h3f9s4v5/aIbMI1SID1/+/FXpJrrAovvn7KIfZxHGsGvzCM1ebIqHLQIX
yH13tiIUEsYwy+BZPJy7IMOpgEgMkdkdutbfPhQXqyLrrMin1kdYlv92N91M7z5MJ//9giweE7US
N/31D9onhGc4FCUA85MUvORftDbH5/f0yTv+Y/wP6FdJ9KuS+uhWiMk58T26fkr0CFzDC7/zK4B2
3n7tozsgS9lffU+v/MrwyXkcAYr/nkz/D7bbC7nvkv+9ffJjLU6LNIo7Vyfox/Anm+/HGt1npM7B
Zna4r0EdflvAIhm9ZAm5qw4c2n2m60yfUcyTlMLoGqMfG49bshO6JyMYRFBAZaHxRJTBYCJOD/cf
e8Ya7oIV9Z9CYjvQ8ydatiitIUEaqP8mxe8FqeB5vyo4iDVj9BYiCgdDcQh1jSCQQuRUIfU8woNU
wwcW5wy8C3KM2EwyKtHg/VhgQZ89qF/7Xiszi2KEO4PuVBHuPrQnIbgH8C0KWYmALvaWw08M4sqw
7NR8OLREHAOiX0D+RwShJIVIr4/xoG8Qs4sbM7fNlDgMnTsW9KqgyIJRJNUKaFQDIyrM3eV+8n5/
3im1N09Db8ndk+qXOIV83E26C+/E6hxNwyu36luAL9K04wG9GHLE2Fhm9Fy8bWeDu30lxRe+u2Ze
2VmE8Syn6OacntsBr202AoHd2AFRF2bamlZU9kA0RO51hM4bveAFEQIZ3GzhW8CIdmaQG6G7E5Ng
vzq3nTGuJZep2b+QEHn8oaMwzaAB1R0EuKqDm9Vak6QUDg3tbPAIYztzTtDapALf0EGYGWlknrsx
PXsevXKTzBDJejQPnSQjQbg8Q7s8dx7gq/XiGGPgIuYoyhlmZnPoIunwy7Hdly3b3Exxre42O8Y4
AMHfHV2iRjx0dCGtDgphZ/mCIDe83UUBYEjaGQQw0oa3ewkITo/FgDpTI7SbG363t6RI1tDRvTLT
3gJjiHr14GYRWFkZTTckxIxxAl0bedlbDWNgWaGLbxd91wQK1MOHYoO6hYbX7/IIY3ztwK7nKNWd
m70kBSl0PHQGr4vaBGwY6gGHtoj1gWTo4cufj+qtIn+LMTk0tGuXVA0c2mUADI0e0UcYYYsAr5F3
OzsGeOY71xQUAhg+EIhMVEbXVoxxNEMIv2/YxghgroHsLawecGAM4tcdgDQ9fwq06uHDS3Z0nwOB
GNUIDe+sZuqEHYQM5PlGaDruZTJxCx6hVVS7eDDS7aElspVZdowhrsxt9/CAqPrhKT9veTaVk4MY
01/G7BhH3nuPJIs7ziXiRMP7/JQYWgLHuo2618bTAG7xe5zrlS7xBzhXj1h3GorAHzq7m8Zn4yOv
bBwWGQeUiXognabHuNVswG/qHqqsNMJoA/dnXkRf4bx0slkonzRGxncfMgbE3gRbpNt7UptvhMNq
GWVR2RltaBDzOzXOocfrb/+T7JtzVzMw2cFXR7VoFB5FZg66wS/60X9eaI2kPf4RA2sW6LsdN2WE
U+MtYWx0Gn1xYl++fapRngGE3mmWGaNdnMmdTTsGYF4FghsErGPzNQamXbONzqE5xkFxZ8bFg49M
AswXQuAXGuHbHHecCOYPNQITM4geAU7AY15+3ggrENxFM426aJaX08svL0ItAgS6S58SRvBbvpHp
d9nW8NsYHQaenKzPZnFeebBqRmxefDDTbcffeDbv9cqWJ66DW1/eWfGkauvQhTO1mjg/NEOGYQwe
1TQBEDSC3fMv5gWcr45NEUewKdPUQXG6TrNjeBnT3EaNka65HgMDf49tPwfbt9syqZ41dPrmoCV0
jCsR8x/cKMjvnbF92W94eWefLgQoTQzvq/bb/87Ni+0/X5aR0yWTMWMcXkszbDpDQQQPBg/wtfPQ
9wpQU22EdpFDzu3O4QInc4R2nYfeKKAExeBRWIFZYxkZANiHtoj9YcY4RhDjjPIui4YZ5eIEbHvV
scEMKeM2dMMhlNVrdIRdvMJB+tiPu42weFcGGFI5ykoe3ns3a+IIe3nfcj82xIxxzK2ilthfKAF1
ez3CMr5x4OJ3Wh3jyNi12j0vGFLYa+hS25thSnWyzCgOze1m8BRnVPxw1OLut78VodM9kSAndnjO
z0eI7nAz6WpbsWPIQ2zM5tE2fb+H6R0jj/UE6TqB96FY7PDhAJPP7IVm2TGSWRsim2VcXJsQzTj0
kiwOlhnhjrJB3LcPnRuDsrApeiwAoIgOnf/5FXcfdW9pLCmUNnT3bX779+gCVXF++9sOEbJOf/uP
8NHpQiBZboSxBr7Z6aHkEP8Z/gL3Rtj2DTSEY4c3/N462eBj5A8RJ/CAt7mYGVnHLWLHyMVBds/p
+fQotzN8LKaIwwDk7Bxa2u3AMQ7YLyd3EHaMnNkXJ3gwHqquxRiDhbK3oaf7e4xknAo6/j2cuQ7X
CVDYw6D/vOV4+9B0xaJQeRYhWBQIh4As0PiASby4Yf68OOw3/b+hwdjjVyCD+Xch375Ni4fu/WyE
+QP2GYzQnYVWjfQBx8uh0d1OPHwxYIWEFspidSO4Y0ifkN6C19v1zEfwvkj8QjVs8Fk7TY/Br9KM
Btngc9mLMSANWm91jHFZm0SoudLjZY9hRQ/tno9OimP4/qnZV4gdAygA1vcWAqtF140Z4zqxAA+z
cwqinN7w3XeFddybP5SyGN7uykjJqd2/Y44RvyYJ24y45p1QLTNGyHoNMGMeEaWBroM0BpNvr8W7
dPI821nTG7N0uhZkDJGd/VOui8fudZkdI297D9SHszW2u+7fRw9guRwWyu4sGAM6dw8fdT8+GtZl
lJ0zhuwYYcf9QH1wgLUN890bkXwUBJ5hFU5EvsaI8KF+Xu5k9sUHB/Uzzxp5UBQP4/nzx+n7zbNP
GOHepgLC1gsvs2MIZmggM0HX7zAEuyU1RvRoY3S9IlYawb5Bsi2/mIIBh8tJN/rHjhGZ2q9OuDC5
/dvffDNojkdFGCe6gRdYGXhCF8ME13yMrNf+BfanwMW/7DHt/3r8EhwYTi/eL47d5ik8USJQ88dQ
cPc8xqFuPzJBv0dJuhr6f5au9jnS5hi4QMCGvka+92Svj2daBC4JIuqKKALlI6Pi+MtpuT9v3s9R
8IauguO3efnyd/zbhzV/VPah05kf+vlTwI7Y1T2TttPUU8eeWbH/PxDIU4vst27C9lkZvlciDlSI
wvYg/WNg7dTUaLtBlzECq0SwqBN/GiPtqUV+1E/ajyFDOX3EjamrvjVG5YsZHLlHmyAueun7McJl
M8P3voszfDGc9Rp4AAThO3EW5lkC8isX8Qa5SuhwdZYGMwZljYj6IkjUcVIYeYRL+tpMi+OjhHn5
6Hh5dN+nRb+z7Bg75APyUC2qq3QmDmTuwwt8z6c/Z/D/GCfnnPTBP+ChsC8aA1EYI4g6kzOGH62C
p9gPio5wjdsQcxudvSaOoVSvReRu/S9LE3qNofWv527ZY9x5d1hyoseDiwAxxOeeMwarSouig+fZ
CamMQa2aOa5z2MLEdxpDBX0G5ghRzzoUTNqh+R2UNj4pz/Bs7aFX2v2nsxDUqOa0/RECAk/t7xJU
ZLIJAv+b7g6pvtFTuRjhYECYtUMzOdVsKX4Yr7EwwRJ6WqG7d1g9ThDq8A/f66wsiF8cFsX37PrL
J9ESMr0PCCAcWiLLixkj463ZKeTCkKE4cx1jxhAtuDGrC83wz1BExuDN3Dg9aNIYeNYPRgggbted
GCMSdAMIWLfVMfYsGeAvJhB23VpzoLAcFsvPL7u1kz8ignf2cIFi0AgPMGKkDMkrnAG6jiNC7fcB
WyNsRxxSGcShzxenOBUM+3ELsw+KLUwfQeb/cvE2Q+g5A0BsH08nOxbJPwiso1S13fFTIOQ0fFLu
Iw++aWelsmO4EvegcHR7O0a5m/sCtM1eZ0dYmR8xvc4+vzArclQiOIzrLto8Rkb0xMlkx5Bo1Ejt
EZKbOmza434LCKVKEpSjBPDoaAiNjUGkfqJ0bnYFHS9W4PumF7cFSinAXzzrxklEvp6GyKKMWB+0
1F6mNvyJF58zamxDLz7Hb/MUTDv+VidU9wdd785Iwf2xb7l3gXYC2of3P3TgOVWruRkhR9bZm/II
yI27IuvDAMdIod//9n+Aq2vM4y0Job/Dl987p88tjj9mXZzT7DtMyx8jdn7u3ceOcZ8TC/wHfMsz
SoW/2Fu+MNlPCb1HH9evv/4/AAAA//8=</cx:binary>
              </cx:geoCache>
            </cx:geography>
          </cx:layoutPr>
        </cx:series>
        <cx:series layoutId="regionMap" hidden="1" uniqueId="{9A1477C2-21C9-41DB-9D65-1DF95AC665A6}" formatIdx="1">
          <cx:tx>
            <cx:txData>
              <cx:f>_xlchart.v5.7</cx:f>
              <cx:v>Average of Gross Salary (US Dollar) per month</cx:v>
            </cx:txData>
          </cx:tx>
          <cx:dataLabels>
            <cx:visibility seriesName="0" categoryName="0" value="1"/>
          </cx:dataLabels>
          <cx:dataId val="1"/>
          <cx:layoutPr>
            <cx:geography cultureLanguage="en-US" cultureRegion="ID" attribution="Powered by Bing">
              <cx:geoCache provider="{E9337A44-BEBE-4D9F-B70C-5C5E7DAFC167}">
                <cx:binary>7Hxbc9w2tu5fceX50MGVAKb27Koh2d2SrG75knEcv7AUWyYJEuAFIAny15/VdpyRWhr1+MxU7f1w
/BCVmk0tAOv+fQv5r0/hL5+au9vhRTCNdX/5FP76U+l995eff3afyjtz616a6tPQuvaLf/mpNT+3
X75Un+5+/jzczpUtfiYIs58/lbeDvws//fd/wV8r7trr9tOtr1r7Zrwblrd3bmy8e+bZk49efGpH
64+vF/CX/vpTemtvP9/+9OLO+sovvyzd3V9/evCVn178fPqHHgl90cC6/PgZ3o3JSy6okjHi6Os/
8tOLprXFH48jFb+MkcRIcvLn82+yD7cG3j+/nq+ruf38ebhz7sUfP//x3oO1/+PjyrXpt42n7XGZ
6d++7uvnhwf73/918gHs9OSTe2d/eiznHp0e/d9t5e8+v3gF+v7cmv+cCjh9qRiVlFD17Z98qALQ
EEc8Zt81hEBF91Xwr6/raVWcvn+iktPHp6rZJf9rVPPO3/o79/10/n3noOolR5QLRsU346cPNaPU
S4Qljali3zTHvsv+5hx/HN35ZT2rmO+vP62X709P1fL3d//zatkOt/bT3fcz+ff1wSAYESaRIuKB
IshLxiUVsRR/eJD6LvObHs6v42kFfH/v5OS/f3x65Nu3//NH/sDkXtx8efE3czdUn/6DGeP/O8XD
JPSjaeRvQ3GM3vY/qJKIspdKxUxBov7mAQ/9I4rheSyI5Dj+M5DdTyH/0pqe9pF7r564yb0np57y
t/8FnrK7G8ytXb5Hin8/OnH8EimspIifVAJGL6lEEgkpv+kAfxf9LUj9C+t5WgN/vnhy/n9+fnr6
2eZ/Pk79bXR+uG2q/6QXEP4SbBwxSfEfeeBBlsDgJUwhLChlXzVwooB/aUlPq+DeqydKuPfkVA1/
+/t/Qg3/vN79s+zPbv3t5mu/cC9WPf/06zahhTl59bm241s8ufz8158whvDzZxdy/BMP6tVLN9ze
Nd+N/88X7m6d/+tPlL+MJSNKsVjCfzADJc13X5+wlyQWEOMQjo81GYEy2LaDL+El+pIoxAjilBAS
8xgeuXY8PiIKdE6ZBJvAIhZcyD/bs9dtsxSt/fMg/vj9hR3N67ay3sFOVPzTi+7b944LFSQGD+cQ
S+FPwVJ4jOD5p9u30BMcv/5/WGlcJYQf0jYErbOVN+uHITfDGxnI+iFvx5xuaT65u0XQ7r0l0dJs
i5nM4o0oy6FPaRvjcrPUJtBsNXG17cvI1WmcG37AXlUZqpX5ZdIV6pLC8bXbhEbb96gedmKOC5v5
iXKZcZajJpmod2STt1Hfbk0k+zhhYhnnzNM2oOtC03nNin5kOgt1FeFtJWXziuHWXTZCk/1qh9Fe
cIN0lM3M6DKd8qXPN0PU9nfMUecTbkJnX3nGojIxZGBqF3nfkqzHhrXvCM1JcTm3ZddsFqf8Ho1l
3l7mTll8gYkfhy2lo1/SolLjmhQWS596K6IiiQsU5Ulbx3i8oFE71pdh1FJmZtb97yEem5BUwfIy
4W2DQ9oV0qJs4k18VceTry7V4uo+rRjKUSK7o+vlRo5mgw2vaUK7ZnrTD31epkWo5p2Om3bJVpur
MQ3j6KpUa9SwBM0W7/vc2feus8LsukUtH5G1Yk4dDWM6VStaEyINv6Y+zHar0EzbfU7HW10KP1+g
XJd5EgwfZBIxKcos1pXqUoes0qkeaK2TWdCmeuMtaT6rSKxvDW1WnVSdzi+Koic80bSS1y3uGr1h
bZtP6Rh81yZ0yeWrafA2TrwpiE66vFJD1pfarUlUxQtJ2pbnYxLqyawZmcHuUiIG2BdGw7KAeNhq
0tmxjdJ1qNTd2sq2S5ehIGtqdNF+nqaWy41f6uijwKTXWSPaZSfA6XTSCFnvjaJTmVKLo0/Kl27Y
lG5Ew4VShrGdW7n80E2su5r1pKekXOaCJlpoa1+PRacPTqMZLHOsfJ7SSNs+QTmOviwLa69HH/Cy
Y325hKSWNu92bPDa06RyPWWJHtsSySRY7D/ZuMrNPiZqflUxXxQmsfmw2A816keZyYn2+VWv6tUl
MbcK7bpV5PHO1vMYMh2XRZ0QvHZjaoo1XE28QvqtpqEddaIWG4Hn+HK5GpFtygtCWrG4pOiY1Rc4
qqlOh1kWARxIKJ5qXqm3pqfWXMyWLGubjivp7DWtZeE+O7RWGcRhflH1xN7yuW+LDPlFkizuerym
tcb9Ly1YwsFWobruAaQpk1LMw64eO7Vde0pSNSlzcy+8PhG1+KOYRTiLsYLgiTBB7CRmmVZRHE00
pK1ybhPmskqcWtYEPBC/up+j/pD1LWJ+artlqIryD0zrz1//e/8dKPuKxfzj8yMq9o/fbro7+84P
d3d+f9udfvOY1P78Koj7I8kdU8mDXx5ltX+St76Bb//k4b+Y1BQ09/88qb2+7cbbF4e7+cVurOzd
n2XN1/R2fPVbesP8mI+wwkQyLFQsAev5lt4wQy/lMelRihGo6/jkj/QWwRPBeXwsagi8JQWCtPRH
goswfhkzARgew6BaRBX+kQwHK7uX36CBpoJCskTwQwmJ1YmtzDSgKCglrp0kQiee+uiLxYxc3Duc
J0wSGvJTMZxKjAlUaijmAhL2/TRq8rWNGtfJ68h3zd8p0msG7t8ehs7aX4sIs19bH5FLig36tS/j
+Op58Y93qWKuJIkRo0QqAbjOffFRqwbHLS/2Fq1+h2tpMhPmb03Lt+7viT0+JeQrNEQwBrXK4xnc
KxVKJHzT4qLcE8XzNFr6IW3IoNPnt/LQuY8Kg2oEQ2enOD7+PK7inpRoXYpcLVW5R2EOSWSt2axy
NVkkDcqeF/XUhgSDDlLQb13MQ1H12INZD2O514seP6lWRltkBtokPy5GQfEXY8YRUeREOb6UfFEj
7ChMxm/K2aCk4bW/fl4KhkLyxASVQAT0D9qRMeDfD3dTTa6N8ITKfaHabu9ouyYtRc22zcnd7EKT
DS6WGzqOcjsvZZtNYW03g4nVj9uigNaECEI5BqQR/P6+AieFWR7NstyXToxXJdQa2biK5uPz231Y
t341E0EBZY6hcOXQIR2f3zMTSHQmD5SU+75Gn2eokxMVd294J6tkISH+cUsRlIOdQKiimIuTKDLC
mUO9EZf7amTjbtTUJcaFfvf8np4wfaEQYoqB6YMnn5xcPlRTTMyg93QN+S6ops96s9zNKJ/PONkj
y2dISsVjjIQC/JGdmKSpB9zEnTZ7b+t8SkCwu8iVw2cixiMlMTAELrn8ivVDi/NQSbmXppaig4ix
miqLC1N/jovOJ/Fo5Jt21dOPqgnkSS6OCsJge6fyFkzdPLiy2udrVWelbn0SUWk2z6vp8eGROJYI
dE4FnOMxd903vb4Z515qZvaBcHy5ajqlbVfTM1Ie+zM7ihFIUnBp8agzaznscBBQKHYxs8kQGMo0
6cPnyrZqW/qC3Czr9IbK3n3ppqG9yclk03Ztl+2PbpdzAKgJQYC4QfQ6sZWKN0uLS1vuWcmWTTlG
n/OoCj+sOdggIhLKOche0PU+PNPGkXbsK3Awlftxk9uhyhYR9/+mlJOttK7IXUOXcu9JrdKSsJAU
sxzOSHls9cAwgnNB3cGQovxEyhIhJqayNXsx8/4iguZ5G0cRtHhttGS1odP+eQU9ChuQwiC9IMEk
hsKJHJ/fC4WolbNsBTL7xeD4HaXllCekn/37Gtp+9qPJDFACyP2CYQwVuOQnwqJ6WFcTde0+dmV4
5X3OEzQ1zZkK/7GLgRQOZwc8FfC4HPCX+1ui9RImX4R2L3ERJdRUeeKWuj6jqMcHB1KAYgGQDYIg
mPhDKbK0uoswb/e9wrJLJxKN5lW/urxIF++r4vJ5PR3D9z+gFkhZQKrhGNyWM8oJpidHJzRd3bTW
3V44iuUm79fmfVPGY741cpWHQqzy8xKN8T50UeXO6O2xUUIBAnU20H9SEUjND/daDIK1NIh+33qP
bVaHRhRJYwf9W1k29GPZII3T5/f76Hih2mFQ+EMqA8iKy5PjJfUaXF8Yty8Cd0mDmuL1qrROeY75
GXt5SlSsIGACrwyB5LTmoKKoOMACHmofPN9x4P73faDzLkxR/aPedmRQIUzBGYIbxPGxDLvnbfMy
Liu2zbRfg2CXzIl5Z0ZXXBZRnn94/gAf6QwqDuhKYFPg1kKe2mer6oFFfBj3gzQua0BRV3PoAfuQ
kb9g2MszldsTpygAV0SAUgKxQujRK+9trWh9x0vlxn1EYEOuUz6zg53T0AVx8fzWHvnCcWuUwb7Y
sZdHJ6LA/IaA6nHcQxWEb2fU6DQqJnMduJgPdh3aKmnVFG+EKfgZBT6KLUfRUBACt4ExKPNEgetK
asAA8Lifa4u2PaP4o6Xlenh+g8cI9cDZT6ScGH/cV30xKjLuqUG/jcyGDWGVujBRm/+idTOna67n
H60fv8qE+prDeAtY50nioZZ2K8lB5ixrkbEq+tDrcthE+VKcqQmetBRJOPBzXEFxctIKxmQtAKsV
4151Zk1bWtHEcUNTgD/PlR9PioIYDSQUgTIfnajLzm2YFhmP+3We2kvcIvQBMNL1qnLMntEZPirl
RGkSkALo4aWEOQh8YpWOxNNcVGTay6jPq6SLpT6sUVxfYRoXAAYHYi9CJ3iV1JXKWdIVhtyJfrA3
/VDjN0PJG3ImiD5hrRL8nwolOIaq9mRJHQo9gmQ47Ze5HcBoZnbFpio/k5qekkIhqB3DjBSP9LlW
a+RXD1LWqcmTqB/Dtobyc/O8TzwRz6CfB3AEYB1IRvKki6rK4MeF8HlPZki3FaTBHRp0fylw038Y
ndM/HM8AI4RpMBQDbIGhD3kYz+ZFlS7yaN3PmpNUg6JS4aI+XTHpsh/dGhgNg0oCWBmG4MdDUYsT
tl0bhvYaDRC2jHMEJx0FHCOL+lnkaaODqc/YxuMgymDSDYoJCdGacXJiG4UweU9wofZsDGrZa8xd
BXyGbYbLlcq827jJ2+l1o2jd7hsAXMSZBTwOctDdAUEFGSPmmOKjwu8ljLEkqMdjFe1jOcirWXT4
ZjGR2xmHJ5NoFwWWaZdX7Izcx+YKpRS0rkJAaYiAu3ool5c8Z4q0+X4FK9vYenDJ0OblmRz1WMox
OwCSAawZYGun0QCRfAlxK/N9Xvt1uzBSbkTVngOhACaE1T6IOgLKaEIRzDrEAKGe9j68i1gDiiY3
/QQH9iaIELGNkzOXbwplh7A9gqQkCf2K1+tCDYRdmcG2LUp0p4LZ6r4zU2qwcfNmzVcU+4QMjWxR
avJuBNZipACIUDaj6BIKmoFmfNBlmxhaBJ3xccrfR7GNAKZZKGsu6i7vSDZMUQuKxMVgk7zvepeN
ocIhY2iWVapUq/nHQa9mSbvcrL82llT163qswMdI1bn4lc1dpZukCHXXvsPVqOoEdcD1bYfJjPq2
qqfZb+lEWP66BOZT3dSauy/cDRiIF9VE5bVtZccuiVWjfzM2RdcDO1kYn7A+btAF9QbVmWaj+1CY
VYjMwLBCcS1l3qgkBGp0EjtamqRsYjldV7jprhEKzXvvxUA3GhCq6pd44RXkFKiabwNdGnIoa9dV
N6VrwrKp7Co/OoCVfo0IAFi7VdW+3Lp4bovdWs/5+GtT93V0HXTQ4jLIvIjazbLkOX6jZ8z7pDVS
yJuVTdG8RRCqbilbsMxKY2V9CURu22d5GOV60YtuXpO+qYBfqfRERDK1ivnLiekKyKFh1nKbkyi8
i6aAm6xDvf4weNOViRqFaTeOQapK6UiZyQqVV7ddiUaT9IjbMvWA5F5Gvqh1hp1DQKAFE+nE1Ln7
PZ9J/NbPAYBBKCen6hp51pabrmPqbvKNXFO5NlOVVh66hl1e5ovJ1jjq2D6yE5+39SpmDKtwUCdu
SgAqxI2hUezTPmpG8TvkQ6aTqBZjoRPb8F5uOrHSKm0j1f4er9L9Hg9tR9LI1824ZW4u6jf1UJFQ
J6VB5GMAOK68W4WayUVUcdnuGuCJgfOZyk4kZRGX43YNrOZbwXWDLnMCyPXW8XrGqVS1AL4VwLp6
3UhU9uGKcOLiy9pTHtGEN3JkSaUmPwPJ1VOU+RpFTebWuV9SV/vav4oboXwyNcMwflwW3Lutmmda
bauaDtUGJmC7+cqpqHcuWSgP9pXkcwwHH3Ewdz05U70anG3qPY8jjz/PuVttt9FSl91+DA2f09bJ
qYB80efk0nMUVzuu8y66jSfT2qQTqpmylqC22U2uUj4VRRO/ARahlGVaAeCLkjjvC34Zq5IUW9F0
7bBbx9x3lxUwfE2yaFk1m3XwY5F2fi7RFWRKFmfx1PRlAlhFlW/mEXWvgYuf4wQ4eS5u3DD4OomD
tN1HHfoSIDugHQb7fsVTnH9esbfFhwW6pHlIQlOELrMImXK87NY6poDay0Ddbdf03L+twduX66iD
LmdXCwO4t+8o4AaJLkPeDZlde/d5JMGBWVjdIohZW2CsXVxerZwuF7SevxR59HsoAWerceNJ4sfu
arAE35WY/+YHcVOosgFKkr9b5gD2lvMidQNHG8Gd+eLGYLfAUY6ZAhw+sRM9mKjAS1LRYdw57w4r
Ib9ax8CUqqJKO01ufBUxkfC11n9foERJKsDUr8ax25m4dBuVA8qMxtUkNC+6Q97jeatWBiRvv7Rb
3bIRCNrFJDiU/RudRz7r1lUmTdXfVB3z6TiL6EKOrT3kFcB10cK/hGKYE17Fez0UYzrmPAJatmWX
DVE31OZ2M82huFgx/X0ppzmrRXRNuXcbaW235YBk7fyIi4wuQDktNNikAdzpQ0z9hZC620pf0V/G
ub1Wk143AYYiLqtV6wsoaKfUYvJ6ZaXORm/xbpnqV4jn4vixTaxbh510i7tpLALGPi7KDYttt2fY
fKSG47TQy5teoCKNJu62ocr7VwB0FB/yWdeZDcsHhwnAbATNyQpd9VVcNnY39Hq7SnMXM75t5jy/
YD7Ol1KlXR+wA1aCUnWBR9rzdIjNAt0gEHdz+67zRR9lo/Zj+3o2Wq0XvqlZ84bFA1dp1Fc4uoI4
qcaruCmm6mIoDOVpPJSyvWmXfLafwmrX8HoZrOAZioZWhlSjys53y7C005e6Wsj0VtVt4Q9asxXQ
d0BK6K4bopLcGYLM4iGP8XX9ZbFrPh1J58JNVz3cOBg+NTCmMrxGrbEw9wIerTeuGxt1ZZaRQpQk
qHkbgZ2LXTOvdNlhPRpzgTWGlm0C2IhvvWuK9ovpTT7itIRcq2GCZAGkbEzZHOh1Xgj2Ca+iUrc5
BOliEzuYGdjEVsNQQGslnnUy1JWnFxrGiwFtBI/iXdqVnDRpyMUUw/BHiD9MTTTO15C9RJ7IUpd1
FpGiPrQuqGEDQJVkmXCTem9KIyHhRq79rJTtSCJ9tIZXyrg1TkIbmzlpwyz5BmAJwy5KPCmUeJjy
UakqjQC1EQTsPDTa7Iv1+bAms+E9TkaoSJvN3OjqI6R0OiRK8d6mXTSWV+WABErqnlZVRhbZmG0/
N+h1GD1VqYTpH9gpTICwX5gvy0+9mes1RRNkleseKwtpUEKizuTsR3Tw3DZNKm1lXQbnAsXbIgPr
oA0ous9+djnOWjOuXRKKBXixEJUsfm2DWWEkpFoqbNMQ9bXf5k2plt2Qr6q8HkKJ5iJpB0zDtfai
AFC8FSbOYJ4IR5cyFPGcooFSl9opHupk9X3jWWKaoFwGABguQjL2GhJYbDiHsZ6gi7TAo33bKYB8
IDOjerkpDZRtWdtzx96OVhbD66Fv9JCtFUyVZTAKtVQJhHXXHlRH5zrxw6yg6ed93F9UeMb5bhbt
TK7EUE7RG0O70CSmR91HqAri12UDPGtiyexUooswVpsGivyPUOUjc9WDS0JDT6j2n8cS9dcsFJPo
k6psyLqDZMF16se6nkJC62r0ab7m3O5CT3yctlOZs109QQmawjgOIjAOVI8NRETIJgkNDur0SOqh
3DKB5xgmdKbGlonrfYxeATU2L4mKAOnbDhC5viwT0dUlfL16VzDn37uhC8OUTOFYS5RD6OpUdnWU
pyy0gWR1xcFqOBtM9NbSvlcbsSyQF/oinxqZOOwgTEBq6dyrYJvuMz8WmpfTZIVNdFVqIFpC0fE5
I+Cm865vMV32GIWi3XarpesuB/Z23BEzaXALq72BuSNTm2yY466+VD4q31fCDCyhbSve2RVVMunb
vm93cszV56rCMPfkBjKD8nwOVPPQrcUtwCa9vVigprfbRtfEJbTwejgDAT/qZwBwA0KbwJRGTCkV
J+3wQmYd1QUqD5UR+CCwrwXYWui+PN8KP2oKj2KAKYLYTYC54iddPtAClcTVVB5sGRcH3XYthDBs
byBf5htD/LIkbJzpmc09gom+SlWAEDGgzABzftgSQu9QD+0ylgcB2fJy4Lba6CqIrG+jc+f4CMY4
ioLrTYBjAIAJ8OVDUYDTY9z5tTwo8M1kiFC9XyQDUMisOUkH0lbfhpD+9cELEAjYDCVg9gBj4BO0
TRQYIL+WlIdgqPhQwOzEb7Vi7Rl05inzIEAIxwjYAdjgSVON+jB2gYrygFfSu4uId3F+A2NVqNw+
byBPCTqizIgyaDeBgXl4flPMpqHufHXoOe0vSePWDV30sHteymODIDBzS0BH0ByDMZ4gMs0EqDVS
k9iPbYPSHOYIUsgRfQLwCPnhk3so6gTrRa6ZZLcsAgi/EcYvkZU3gN3bMxb+xLEd2Q2YtQKkCVAt
+vDYZNGZntlZ7Tsdict+nIoE5if9GSTw8bEB+woUkYKhChKTU+ZtUg1juBmKQzeVc7q0hkBHxPoo
JE2v9PvndfTElihcBAQgB3oOQDePnnYPPxKTIPVoVHGImgINNxZGqMweGDB2xuKeCEkP5JxY3Bqv
RpWRKQ+eTDKZbLTB7i4S7ZiInK9bJwv/w9ZHKbDmQCwqiBFgfg93Vgcvq2N9cpALa8aU1LO5okCA
VxczX8pPzx/jEzoDlgLwfrALxAk5iQ+dd2W0tK46wBRYcaFgsAd6N233oonPQY5HjTzAqiAUQeSD
22nHwQ5g9h7uqxkWaH/nuTpwNLz1jYLEa+s6gebpNxiY+PD/sC84vvhrGgFG46Ew3ZZigNmp6mBd
w25QMfefVheGlC7kHPX1hCUecVQgUPAxMp0OT9nGNi31DcD9mBZQtg5T7t5HSpTTL8/v6UlBQGcA
dwhWAeTXwz01rKos9aw65Ln10LxHIn5P0az8D8ckYNcAvAQnBoJGHic277tWA3UWs5HWB9PW469i
iYPP2rVr7I+CpBIGDwEfBf+FHzDU+VDO2tucrCMYhCj5mBUlJttFyPLdj57a8YaCgDQHk0SgpRMp
DgaaoT7t64McQrhu+gldm7huzozQPfYjgIthpIzGcLUCy+Otj/tnBuAnUgNUqwdXNPq3tZr6LR9b
6PWbaJ3S53d0TtYRFL4X+rRsZCTjtT5MFVnfwEwpy1qH5k3T1MWZWPTY5I6wMocDJHDzHTL7Q1Ej
oH15EUJ18Ibm7wEYwFvgV8WPki0SpEDxADQVpNtHZISJO8qGyujDVFdObHA8q/HtANNsUwqj7JKe
yVNPbgpUBaO9HEZRTmMDzN0Xgo8UYt48AyIQgks9HuMzOfcYOR+GOxj0goAAfnSc+EInFkGOeD8f
ISzkE9zeSAOMkfSQdfl0MSAJM/9y1tc6KqMDY20A9AMbmZ9ZwhOGAnfsYKgNLgR/vY73UHvcacCB
ll4fhAPIHFq2Na/SsdXtr7iAq2PZ82Z5tIVHG1ZwnMB6QDo5Xs2/b5asYN1cRoM+sJG6LXRBQHLG
nU8Zq/VVrEf/qrCOXAwKGN/nJT+hULgIfaR0oPQ8/nsouZqqSjWm1Ae9NE2melxtxpksZ6z0KSkY
UZhlg/Gl+NEMDpehRqb3+lDBzOOvMdKlyeDDqjjj3o/zZAzceBwfjxEoz1PDyQHqyHmAc4zgztK7
2LPunRZFDveioB3qAP9VZwQ+ZSYQ7sH3FDQJMHbz8PiMWOa1mKPq0DkYuF1kNG0bF6krLxQ+E4yP
mji1ERh9hFoUykS4ontSbli76l6zvDrUhRu34BMFzI7uu4mg960WU6bX6Rzh9+TujgqDHADX6U7T
8wxofFNFlT7wCbOtgRbvSkQhSgYq3Jlo+ZQHAJsJV+9iiLriePXuvgcMlYe5jQBxDG75NO/ism9e
9T4yV7M/XtjCXPNkyDt15WoxbZ53gSd3KUAwbBTgEHHSsgSAxRlXuT4EHLuPVHkNNwbc6jsgF3J/
jh1/0kSlwgj+bxwglJ2khbI0/SJBxkGOEqd5R7usXOt6YydsX8VoZb89v7snzeaevBOzMd0AwBbg
XgczLwzY+OauGKM6MXDt8AqIK3ON68acmeh46kQJaFNRAgwugaskD5RJ4QrUrKIjspnnyyu42ybn
ZCpH+1teUkTOxE58xBhOHeO+tBPTAdgJ2C1N9AEPrmNZsP2YAPmXv9ajDjurbQmcIgDBi5ejSJyg
9le4NnKussD0qWXAjZfjIAtMUJ4CMCovVzVXAjLxPAPiaRthP/d1CXiSFxQQ26ktpia1MZCGQGG1
85uBk/z1WHXFhemovgwDWjdlbHl3JsQ/ZQGEQhUCI0qYsK93Ue/VPFK6Oc410ocF/1/OzmzHjZvb
wk9EoObhtjR1u92SPLXt3BRix655nuvp/48d4ByrJKjQQS6SwEgossjNzbXXWrsLd0kRD80+VxMA
YngMXXIYcvsHl325Ap/c3AQGGRT/rWRGLTYe1ATf7zoK4Z1JrafI9Zc59pVdlVpiJXbcul0AHF79
hV5ZlpfbrXJE7TstsUMfKQ71fh5vralX9vcP0q0IBepE2fY1NVnyBdqiSfKmm+JjAXHmqIRW8ykN
++a9ZgzZx9lu3SfdN9oHtfKDt9IsyYKABBy+HZpm9FuX8zPqRCmbXI2PiZuYO7eZq12g9fo7OCfV
yl6R/6vlWYJQoumWKd1orkjUjugi0vDkOI/1r8xlq7ZNNf9CS6l9B5SbDmHoTN/Rf2a/qHk2KxzB
m2cIVb2GdAwityn9Wf68BVIlqPgTPznWvAkOQmQtUpY5dsONNpb1p6SM2q92hljaqwb1H/Sy36e8
N/al0+mfakVQ/Q3NYf7+9g+PCgW5tgZPy1ryM5NpqoGOSZGUQgfVrFV13vvl3P6tDVMPhpbmf1FV
aD4KVbNWFuTWnkPKo3D3WrBVltnZoCe9WyjQ4ezCH+xNiCiWEkhMnWxbZ6iOt0I3KfyqSmIX2zRz
3W7laN2KHbprajC5dEijy6RD6H7IY6CJj9qcqKcKasUX9EXxszqKYNsooXlww16fVrKqW3ckHH4U
YgAeUjJzuQ3cKh7BClD+prlRBmi3jUIWr0Jx6oGwH6WOeOVw3wpWBiAvbynSfktb3MrBFI4JFa34
WOtqFWyGrCvcbToK0/fsKE3Xsp1by4rzAI82SYIn87icYD/7SuakLldWWDuMM1Q/miSAt+OGUbgf
hsH9HfLSerm/kW8uK2pJgB0Ae0tbgPWoZTorQiR57PqReuocpBklc2quBymQ7PZ6pzZf7g95a10l
bVtiVqSsy3Ud27iYYhSgx27U85MdBuO0LesAMThcsuTDfxjMlJYK1CKoVi62TRQ4czvlLY97s05f
zA524L4Yo/RHbScU0O8Pds1aJSozmGKB17rw8RarObp5U+EyAdGr4B0j4mSgFj8EOyqy88ZSg02f
GuqHSGnyLS4J4XaabeoyQWMXnhjDterIrcANKY8bAtYUYMNiR0kctrOjLKH22iXf/axtj0kRgr6T
7zhHPRmrU9clvuXp1F3fmw6Q5crVca2ckgsirWkkDMGnXpyhCvlQZQp+Qp00xsZVG2V8P/fmtI2r
aD6VjiuizRwO51ZtjfcislVPCdUOYcIwrL0Db8VNGNIUaHiSUYmQJ+GPlKcP4rDSgzo5xkbo7Cm5
FeHGmIPqqSudad91ofvTwMHxuSwKa21f3EpHpSoYroSmQ9Je7Ium7qYgFUl6zDPYqR5Ry/jWOnH3
TbRmXG+sqWkOet+FjjcPZVtu0rwaTci/KKlXgtqtKMNrChQDNQgbdbEn4iFLk2TukqPaTdD7oprC
z8aIGkrQ8wQ+uW+TwP8tRKrMK7nfrZFtKmcUtkwi6hIGbZlXLohnkuOj2vgg5Eq460RrfEw7qAle
HQ54HpjttFYTuhVv8EWStUiTiGPIVPGPD2+MbjEZg+DmwPDjvTpWw8ZQ8upjr0X2yrvj1hzRcLLF
SMyY6uLZIaw5jKByAI5Cbt/7Y5tvpOfMI7xf8dRk4Uuc98rKut6e3v+PKd8gf0yvMR1ogWWeHBWQ
sadhCj7CJcif/KLMHu+Ht1t3BaglxWSbigPi28uRCih+lQLb4OgXlT16g5ZM86HKu87d2FoedN7Q
iXol27k5JmJEFwAHQvcygPiujkRpKpPjkFOO94x27oTHCUc9lejurujttWv/VpwgoZTJlcOOWWK0
o4i6KtG15DhG8Nb8rDSijZb7FQYeifU02FHYeg235Fa49Vqp4Ob+IaMCVpHZti7//I9vGfawt3qN
/SOC+l2h+EcrHhF1WN0HEfnNdsrWcI6bD2X8Iv5vxEWAzl07VZ0xTo65Bn/WIPXaNiVGPRDK63d2
0/bb2c6/Z9roHrS2nw9R2GkrIenWU82hvkl2j9EJsfly0mC2kGFLtpWW5eYhcrEnciy/X4Ebb35W
KUx7pQuAOl6Oks6hPldZkxzD3E72Jti+1ySWsw1EH77voazve+xUSk9McG/vn5ubJ/SPoRdf1Qod
HlC+SjGDWpbwXCsNv1QOnEdPsSWJ+P5oN5dTug7IQ0Nlf/FFg6jpa6NJ0+MkZt/2nL4nsyqrYVxD
N25NC6KcZMpDH7CXNRqtBZBXI/kwc0q18GLLHFvIv2oGoFArcOLvz+vmcGTj1IQMC3B6EX1KrZyj
OHDYqRYVBy/K0+orJNjmt7D8Lv0Pe5K3nSykyUqNvkgb0zEORT4LQl2XltsGvv5mLsZwZU/enJJD
dGPXUz5ZiuRRBjRF4EbpsaWmoWyMEG7sQc/D9tPQ2E6z8oJaBBdyMMqQXE7EFe5/Y+lMgsq0iEVq
jac0K8st96TwQlUM205xi5NaVenDENTZz/tfbRG//x1U+jUgDqFoYy+OnQ0vLir6YDrl6eR+jPo5
eELf4D60RdS/b7IkEW/bJv8OiCnb68Y0sHS9POcqKgSrSnMGJBY8BzhGPYBUxF98v40O9+e2OGmv
QwFPs5KIvaXny+VQVu6r+mxn06lRnPBJixM4sFlkPdwf5dYK2hgBw3ECQ4RzcjlKYeiBOvjTdDL8
cHpB8dZsA9VMD0oX+9sOVdUKsnRjVrDFKLEZFsMCvF+O17jwd+0oV068DJtPta1lXmBH1cv9Wd0c
haeufC+5CP3kn/9x0+kdtiE4wimntMsMKMVRuXdb2HZvHoUCmsTx0fT8a3x0MUqWpmHeRerJHFrj
MRmQZmn5Wy1J5D6gEmKh6MZdEPbHYsWGvGmGLq3VEyhIu0vSdvRmNGbb+3N55SP8gcP9OwzvdLAw
MD8SosslI/MIhGP7ygktyqRvKRPMKZxfW222NmznH2LErQ7Kr5V+mOqwcvdk400ANuSUwn2YakVL
Nprvji+TPU4zSBVw9C5X7M7cUGccnFOt5Uq6Uaw41N4lfl3/tP3Iat8VVdQ7X/A8KJVNqUZi9nQz
DOM99PdVxHwREV/nCCRtYwUgl/PqkVDnbdrnlXoyssg+DlQ5oSyX0fROHVX16/0Fleu1WE/p0sPp
JdeDnLGIFGOdoYiOFfWUForde6opYMi2aqmfcTurob6nsWatJOvX295EisL1xc7nCbYECJzW0sJx
zAcIVol20Jyo3gWz0axsFfnLL2dmAuWgV8fogHktEZZEU/s8aa355FpF/yM1m37PxtU/5vMwHKax
tr4abV4/qpNivC3V4fuZvCsZHaUs5hRLTg0WlX6HbaFyyny1fA9HSX3pEifD5ihZm+SNpWQoimbk
OCjzl+957poWMjxDwd0dnnW2yrtI6+yVN8/1pQnwjZgUCJAAcoWz2+3kz91Y6qdcK1DImIO5z8bc
wXCmDj4lkYXxYmv6+/s783pqwMospUphl7Lu8hkZW+hGi1zTTzghuWgmkujFcUPzbdkH34o9Ii1E
ELzxLF5y1aYyNqbCz41TqjjR+7E3OOrOYD1ble2u3GHXxxo8DFUrQRLomn++DF3ZaLtIK2fj5Crh
j3qGKql05bQfQuwy7y/djSgpi+GI7vkLFNVZREmgaehWlW6eMABJgObJvfJ4l8RQox5VI6fUGBlD
2UP30iIVCcw8N1uI+sVJcSun3mnRWE5fo2h0XW/qjWLe2qOhxA+B3UfnakqCaTvVovrHJhpHH+y+
NYMHLVX0DOWHEoXo0BEfbtUui1yvDdCSbRF9NdNaliMX7PKE8/HwuMNthj2gLmfZzSiRsJrRT3UT
/S6QzG1sA82XVENpUfP31IePE76uUyB+3F/fG1vT4nRTziQbwSNo8SUtKMKoXybtpLuF9X42hPg7
NWt15QAscUO5N7HP4RLgYco4y/y7j3qjnp3aPHV55GwqIzaPKc4D2yBu2w+q3TQnJTTSwwQpbDNO
Q3k2/SHaFlYrVkLp9c4lcXW506Ubkgzbi52LXBZ+SuWc7MRGMpMKsanHqtjk2Zzs3rq0mLVBvZXW
xOBk7uI+aq0iyHw98k+GcFA05nnnoUlb4y7fmJCklkufaoo3pHiXE5oCpXVC1C4n4YbtZkZLhjg2
UnYtt9bKWby+hlDfo4aXLGk2zTKTFGGduF3ZmCfKFmI7BV37xVKTfhNAJe081QnNwhvVCQthPS1X
cKPrfcrYknNJuEGT/1pV/CO/dLOalC9n7FIUqG2tMjg4wzStfLKbi4npHaYQAMsI0y8X0+lE5PDe
Nk9DGVgbFEj+qbPial8V7hpH5PrEMyFMolEEgB2Chl0OVdVibJpRMU9TlUWBN3FHfHSjrPkasm23
ia5n/6Q1iLIPfBd4QWC543+YLEkF/th0LcGXc3H0jcgI+7IULGk4Bp8QaPXPae8GX9lMxUqadOP8
c+VSSKFqA50VD6bL2Ra1Mbmqr1mnIFB7+8Gfe2EjRLPcxlPtOLbxmw2HF4jWdUbyOqb9QXGbqHq2
atWZt6imUDbeP5231p+EmVtMgRanWItzYySTXbRTbZ2MoJk8hTqZp2rT57KpcFa2TA+A50fjBnu1
SJOVV8ytXUb1m3qZCnMC/crlYsxhkg+kWtYJfrGDcbTiS6ljfYjqdq22e2sojGAt7lCWH9e0y6Ea
6iZ154f2qc9HzYMEbJ1Ea+WbKfGNj/cXdFksYw1lhEe1gy2IKi2EL8dCRFrNVTDY7Ke2hzg698Ov
OK3iZJOJbP4wqA36JHvu0tM0JNjcWW7hJ/u2aLuPTZxZ40FPtDBciVk34gZ7m8QLAAHbpSUC2+cB
5IYidE6DUhvHos/657Ep/c/3535jFN44QLyU74lRSwswKwpKERide0KmgkJYGhD81ZvW9PaNI8ng
EKh5ZfOxFmUnC9Z+N4vM4UbJEJFr0/RxMFFIq6FlrMzo+jEFpMTLVAebI7NasjRsBLp21yvOKXXa
/ktvhv5Tr/bBQbVTxVMMv3t58wrikg8J0cBTBjb6IvLm+MhrwFnOybL91CvRHn/VnNb9+/4oN46D
CScP71sHiz3Qs8st2vWNHrhOgiNGluOF6HTdRkVguusSpV5JeW5sCb4RRCLgOfjby8JcMEfYwQap
e7JStd/20hWfek7+9u1t0s4A2pfKqoFVXE4oQGct5tBi4yVWtUGh6W50xehWwveNuVgAIehFUD6g
vlmMMuJRSf6RYDJXduYhL4bOU3Tf2d3/ODdH4fKV+434sUzNLFf4kepgZVcOerrpIjt5TIiQK3CY
eZXFcE4VqcGSjBvyXu1yyRwMROystIOzQReAeTsRtOYvaoKXhOdrNvJ937Zq3Fj83PzZZ+psnQf6
HqBlL7S8/AAtVhs/YrLfa1syLJS45ObVWHitmLD+MIly3yOlMFOvCqrM3WZpjFVElXS5eEh9sKpn
xxmKdFMqdq4/lZFpZl9qR/HPLaEl2rSphXTF7YYSJw+zn9IfReda9XNh14iS1SBIP+Zd0k2fh1yU
WHloVmwYG2agN09l7fvZXg9EZCALjxLXSzQz/okXWxN+jGKzLR5QUGrmzgiREDyN0hfPU7Chyb4P
tRLND/msTtaTMCLVPsEYLyqcDPTW3yrd4GBaoE2u9pTOzTx5I84rlFaK0U/qbdC3wvihtsJ1f71x
R8BGol0iiB8xj7LE4rhiy1E5STk5p477f2vpWbBFaLFmtXQV6uQolAawD5L5yTITawSkLqHMzsnB
5/9sdYHqZX1gPKX6OO78IW2+vXVWEkih4gGuApd0GcVdo3IL/lQ9xV1U7CsNp46wNsyVyHA9KxAg
6ZoF7ACofWXklHS+Mk2DdqoDu94WtrSqCCbxZJajeDS1al6Jd7fGM6j50VWHV9VVhpfFCurCutFP
fR0YZwUqCP0K0rF+CXydJh6Y5lQr8eIKypEGy8wMRQXA4pU5q+wigjdwTwZXZ5m9Ne2SViT4b5cH
CLaBfYCoMpp7ePajtYK06HLjXTzXycFxeQAjlfuGLXoZQ4a6Loasct0TVtXddCwxlP6Z2HnyrbaH
BK+YROv+KmijEm3SZKQlBO/iBpsn1+9+lW3WiEcMqNXI061UuFvJdDI9eCYi/xJaTqMdeC/W8zaK
DDvfDBUdPr7ruDXm2BDFk7kpkxpTAZQrAFhdZBbtJxcN7m9Miu2vVd/psEAmaFKeEvfW39K6vFv5
1MsiM18YCpKJws6S4h1en5fTV4U6dbAJjRNc3NLDPCs4xe5g4tKCocYPvZ9ecqffTkmY0Se1b74b
tVWuhfHlF5D4HSkdcI8k7C5ttutQxxdELdwTpKzoMLS1Wns4IgQJ/rJJsoKCXl0ZVE90YDtYHlJf
uCzZ+IPO07Nu3JMbaIk38GbyjDj4yxopdeSiOuS59iFwuATeGCh4GFLvxSNaVVjrZa2t1+shNUGn
TpqWtRiY8CTNAnpzvHUU0BD4kMChvO1hUl1+zLq2M8VMovg8REX3bRBFSncWU3u5P8pV5kXRlccO
KZeuM5MlumtWc1v0eKacG3xjD3amKu/zcU72IFxrz6urSMS7nYFACkAMQNMWb83MHWDmdDO4S+pG
XmWN38cksDe+oH1N169xBK8nhn23xLa4pyTbczFaEOZjEZRlcK6HHqNjhnxfpqV+VLMuffOX0tDo
gKCRgsHxWJaXs3EMc5Fr4TkeC2o8VZ3t+3R4ow01aZHkrNI5hEoDqsOl4a8AqyPTqbgJaz/dkHeE
j0UcuCvP7xvLJh9MXFGSXkX563LXVaFd2MkQJixbogfbsnDLv5x5ri28DfNwzQnw6qqgZsJNy4xs
iIsUNC5HM/0I77CB210xg5lOVRCO3Ur8rMv+ScR9cejjaU3OfWOCMk667Hq86nkZXg7ZEZHQoLbJ
OQqy8tE3cb1GnSJSTlfr99/vn66r1PnVeoRLCW0ThOqlwURoj4Gh4GJwxlkweHbnVv8cG7jXvX0U
aq+S2QO3+GoVe20CkUqd7JzEbuZNTevuenda+1a35iKrr4ggOFZA0pcLFwaxmkN/y85a5/j7ksTw
7yA047/eOhc8AaQVB+91cjF3MYoFb9jUBz87W/4IfUhzAy9p6zUz3+uLg1EwJMebFYoG5eTLucy2
MmtFQ4+rIsXhBq1FvXOnBFuEqW8fDYF7V5X26lNbZdYaVfd6y/PQk/IzxK18sSUu7A9qGZdKSP86
1e6HjxrtSJBmlqE2nmsaeOWfJ63sfliljynem+8t5CVck6SdEt1a7samTBsVAVJxxoJ9cOjg4Oqe
nYT2248YxXNqQqRGfEGcOi9XN40mH2P3oDhjFoaNm25mGzNry4ObWvbbp0RlmfuLm0syQRenWY+z
wg6rtjjn5dztAUescxG3xUpeeQ2TQmaTrQbADcheYNhczihqYr2Dq1uce6jmD1ZiJPvQFv6Bt1i0
04YSJ6xMN3bA4w6eY2q/653BgEBlaivh+foO1WmOiDkESS5AyXL3cLYh2CE4OZfaVB6GisZy2RDm
O8Qx/lZNKKO9+TjircUnBIym+ccSxyiqyazMIC7PfhHFm8itJq8L8rXE9daspNk73R/haF3VYWmr
ZxC+uvJcJ1qAZw1993I0fZtEw9E3m5Xm4f6sbpxBjaDMjYPdLRjNIjfg6TLXU22XZ46KvpEKnF1E
dXvvpl3iObMS7IaqDVYwruv4iQMV+Q9PMXgsgHiXe4i47U9lblbn0dfcja+ZqbnRyGDX9Ow3FhNk
CwQbcqvJY2gxOTV2jNGclOpMlzrld2TlxccssfIXvGmdnVZGazzI6wuVeUkCr4UpLz0CFuM5Wj0Q
sZ3ynOeT/k6fKkgQo0GVRje+3f9sV6UBacHCm0IaW0uK3eJ1V9eV0UUBMwOG0XdI5ap+w2vHnryK
5iaaF6WZ8sWacGRz+7B9rOOyWPkFNzaO5AtLRSWYPffT5TdsOq3q5zluzsS4Qt8Rr2ttp6tDl71z
6f5YPVrtiA0bhM1iJcd8JX1fPG0ldYYCKZeHTAGXavcwjGI4QZ15Tqsx6m0uKLPMa89xKbm9m/W6
ottKCTHqfYgMv/5d2uNsHxQcI5tPuY13L/doYc3Wb3TWRfUkRh13v3bUquYJVzslf7z/qZabUHvd
Cnwjya+QT7TLheqGWCP4q+m5t/EhpAXIO5pFnHMj+Ert+K0vJTkYBBywIvkaRFNzOZimFp2KCjk/
h0WjevAA+q1Fq4WVq+bGlKDkE6QklYm30mJKTVpqbZa39dlqZ2tjmsI9sNW+mG5ZbGBKtCt3znKz
MykuNYV3vGQ04xp2OanSgLTpOFNzjkphH3BTwDfQ7dWdGJR+MzhjemimwdnVtRVstKkK3xj4GR7t
MEkS6RH3+NKnKm3LBjfguj3rYoaIlqrBXlhRu7KrlzGRTpb4qOOtSd2ER9qyFG81oqxxTu3OuJI7
z9WgxNnDmFXDWob8Whb58/S8DgQiIhV/8kG9yBOsJhWYancDFqqVgiOoHo/OoXFnBbPIYMaC0Jnj
74YpKvVDWGtdP2/L1kLJBjOg1SrPUbqmAsHQEIKmZRB9jntdmQ8YSsbjxumHyoTEomB2ATAex14H
4X0+BH5m/UjoUvQ58sEmvKwO6bBaOYH7bXLL9oQTsfiiW40Vr+zUG6sKbMC7V7p+SJDicuvoSW7o
Y5WP58IVf2m9ER7CIrZWTvirF/xiSXnREIiBe3jPL1kHehXQVDcqJ5DZXlV39Wji+FlBeqNLr8id
euOOI6iYGFsMVqNgDPJzSuvk9hCbgdPsoWLHllfVgIne6NC1YEuhSR/e+DTSIEGxkzm2FHZBURbf
vaycAdBvLs+965BsZ6p9FFlH4f5N4U7CbnCh2FYqlUwKPosVFw1FQber02NX6Mmn1min77Xuht/o
xGk4mwbV+H8wFqBADr7GV4bbay7uQj9XgWnov3A0bWEj68zKQ++2NsZNuJFvinAyzjRFnh7uz3Nx
18t5ggtAMpGeK1wti6AEAy919Bx9nTHr/uA5tEXem9D2yJpEo324P9gy6/53NK56SRtF57XEIhDp
+FatIfiv0xyr/t5q3kVGmj5WUz4drKDW9q3mZ+9jzEZLz6yVaitoTvQtVZt8JRgvYv+/vwSNgmy1
h7JlafllNb5IEc2kx7g3xvKxq+mP7fmZUmo0Epz1z7A8m5WH8CLVeB2S+0yStiki4tR2eYgh6KIk
mQdkfGrd/FCLgDYFNfyhTOn1E10+/D2e59Bp76/5InT8Oyolc25TxKT0LLkctQlLt+hGhQ+cz5PY
1qFNO+dm0Jw1EtYtuwFELQBnlLNgnrkLeJO+M7Yo8jo7jvVkJDu1JiRuLK1Iv4BIopDGxT1+iPtq
E/dmvEMplm3DKqCpFo02n/20qR6sfBTn+9O/9Z2lUZLMm0ENl8WZuXb9CtF0dgTJVHdt1UepJ9Si
OtA7QXkkDS6/3x9wCdm/LjgPV/wekDbIu+lywTV/aOn8jTQF0ZtPY/XW3cy87TC3VwZppK9sErPT
O0qPGCErrNhnRST5yrRv7TUQHd7RAC/ofhYJFLVT/OtcjrXduvPnqJr/dkQ6PQijtz+VWLTv2W5r
cOYiv3md+GsaBcTtSnr45cTHJDXEgNHY0cn06WMXKNb8VOLYwr2BjHxLT9qvCS5EE+6lXUBlE0Rv
frm/+Le+No8kSacgsbvqs1QO9BIwR0415DgAznLIDXNrogj+Zdd53z65c7eax99aagALmkiTSdI9
Z7Ht61oPgQ+s9NiItP+ixbN4zJTYeLanvty2qSIeQqha+/sTvTko2Y+EfxT6rC5S15H3oF63QXa0
tb7Y0bNDHJQporVUqlQPeNW334dEtCubapkgvH5hrDl5PaOAh0S72Noibf20FWZ21OOo+KrJMrpC
He6lnovhoOhBtXGiaYdb++wJAzIvvKNyg4tP+ajObbhz6sI4FCX9Wu4vxs3IY1K3YcdIrHEZefxC
RMRsJTvmDq7xvWgp9eViiDYO8oyNUGn14es0hugp120NrcH3Kp88mv74G/AQmM5KGK/cq7d2IuIZ
qKKkENSVFrtiiqdy0MIqO+IsZg8eHHHVYnU62XcmUmpumX7K1ZWFuHUCpdOMFFDz9yUTRm2L0Ldc
LTuKqVT3Zl1pjy4uiY90bav2o4lNnOsIa9Nnox94tGuZ1jbIrW1JmdCB90s6caXCTSOQqxyjsaNl
0F9wO3RYM3m9rpNHYmE+H9wpNJ/ZXJuKpj60LcXrxKLfjsfbrN7UIqnexU09/YYliax9rJ3iH78N
kOYo2pD+c3/TyL36R7LLXubU8Q7DoUwaay1vY3rB1kbs42HalcrQbTDIV7/oaW2sVeuvEyxJg8bC
igcmQNjSdCaJR1BraafUVhg1TPyrySVYdsU7NUUt8+vNswLRxPhYbjsGW2y7au5cHOot3GZTwwq2
VQhT8GAEUTW8Oa1g3eQjgShA8rgEL/Qyz4w8wgjNSfCj1v0i29JPb63ruLymFh/plZXCjqbLEFbE
l1eK0PSG2aIox/OsiHD8dEpnS3016rw80sOXTOQZTVMa/Am9SnGTfgXhuz5QSC8pwUg1K+nx0rIP
apuJG2iUHMGw7LNLs4p5l2u8C7+Voi6xn6Db1M9G2BFXS9s2zY6i7rTGmrk+VFL/SaGQv6RHrfyR
fxCyqxATmkgMydGOpnSXJlY74LsWFQknRp0wuawcDkuVat/v76XrECahEY7G63Fm+16OSzvSoCBV
Qclbj5q/oQX2HOzGxsmmg5kx/DbsjfLtLtcMins3/HpI6ACDl4PCO6dDx8gXr410/gda77yxe7M/
GKlevUeLHX2r3H6NrHhjpgDweDLBgaIetrR7ESKwyq7D58IyBhdSB+k7bSCRwrqePrqUzWeEPpv7
q3sjLsh8lExR5UqFHH450ThMwyyZUdXPCh24tl3W28lDWumV7jmZ6D7fH+3WDKl1SOUcAQ/m5+Vo
FQLwwncyHpfWoNMdCjWPNzuj+OI07XDEYKVd09ncmB9kScnwp7jBGZW/6I9dW1B6sUrXT4+q1irW
49wq1bBrcdwpX2jxV7/5uoXOiniOLnQMSEy4HG024s6cND0/6ulcbBXa6h37rKYjCcWVg4ExzZc3
ryc+LFROaT4tySqLszGNTpI7Tkrzo9hKH6gC617matOv3EJqsGlpX7QWCm9EAYgP+EYj75QciGUo
TEM1juYuP8JR1cS2HP2TT69GL7Om9MHsO/fJTeF6ruzSG7ck8AAgPYgEV+aSQQdWEcJcmPMjAUj7
IuiR8qOqwunx/mreHAVUErY13QFQr15+PRUeWxfTcuBYjEWxC/Wm3zhiWEsTb5wBKY2l+INCAgfW
xY5UbTWvDAikuPHxHt4bERaT3hCZsbafNSfU9o02qW/EmFkzqsJU2lxq0sxtWSPSw6COusbNj2Eb
mR/tcDY+6fSZ+zWHvvkpLTrL3L51LdF88eKjMimt+5dakzifAh8Eojh2liV2XUlHMB/a6ApP+Xot
GYUEikKRTraxNJjNA8OIQ8thlMymGY2W0vgrK3waLtW4g8yavv8Ps5I8Ylz/ZMKx+HYx9efWoTHc
0RKD/gyvI3zQi2nltr8+Yq9cH24f3lUQYRdBshUCY6U6qY5wYON3uT+nOz/oe+7ZTMNhuYnGbz4i
RXUllbqOlHJYoBNWFLnXkrBV+tjzUrwpj/TM7E/UZtV3uKHRAw5RbbKmyrs+ag4ETrkrgVDxAlws
ZNTxhtOCsDrWVv+zK7MOpePbW5sCIrPz5EmDYn61Oyq6gU1uP9THuKtyHbagWX2bGpC/3f1dcWMX
klpTUqHtL7tiGTcmJLhBCqB11DT6HfRQzd8hNfutpWV+HEW55u59PRwRGDUj9XqoPwDRl2FqKgz6
LCbzcAyL4PtYwdQWSvPBMnsHNvkqrek6932N9685GLjwssV31la5QjvD8agWwsKi1FfKja/EbbLj
+nbf530WuohmK9i+Q+4Oa85r14eBYElLGEn7lYzIxY3q5Li550k1ccIzxQP9/9qq80uAheamMlHh
l0q1f+PX5FKTFSpoGQAMPMwul7czdRz2K1c8h7VNp7PR2CE0pu1b7nC/zepbM4bX0aAj8YKhKrYU
J6hKQ1+dUhXPUaopuI/ELW11onZ+4MK3Ss8nPqyMeHXO4R6T8L0+BCn3LpHYaOyUIq14caL0nq3t
WAjRegFKiH9qJRzNlbNxddAZjXtbPpqYHLn05Wriu6VjnCcbJvRT4RljJz4Y3bTmMXtrTuQGjgvO
SCVuaTI2DnUAvcWOjsM409HRmdStkzninUjz4a1JAhMiqsB25vAhzVokQCnMNOQV2KdXxVi+QwCZ
7iZ10FbUr3JbX7w4GQWauXzPSbXP8sVHtPd7k/a7R8Qg6ucCj2Dh6VEMmIgSxc9/DMg9lNRraL4Z
PHW6DxXZTmrNXWtmfmthyWMl6Vq+hJYAbigUP0hGbNSBHP1iB02haLZ09jP759i1uv+wWXDkJZ8l
jgIryl/zR7LuNr3Z2WbPaz7HW1tTlCLatkXetivJya1ZcSNIz9RXz5fFNxzqKZuoO+KhmNrx7OHu
5fwTOdq8UX2alf6nwSQbVaL/4LOXk/JbX517g8Hw/YU/oLpxsKNzW/1xzrJpzS/n6m54nRWXKrCS
jNaL3GGguWprDQJDKtQKtNcwcW+iH6Ae/6SrUXTSrCx+83lgHbmIqGCBTSA8vZxeVtK/EuQqO1JH
kE0ZBjsX+zYraMj81riMfSDg1aswCAeDRSTp49wPzRpUsU7bvvKUUs2ERw/dYtrafYmiuqokAnF/
0Kvrh/Vk90tiDlRAHM8vZ2fNvB+jKguOQWGIY6QIZS9oeIynTZ09zGXzXWtCfSX/u/ENqQJhWoLa
5EYBK6Z4EUfYMB+NeIx2bV0a3wu3Gj4S0+Ot8DGMWpnk9XGAeEIqRrWCcgUXw+UkS6egoj5QOkhG
UImtW9jNT6EE0+daTJB57q/o9eyoUlAbQTRLtslr7nKwqlAMSKJAANkoRLHRtFopt0M5CcgQrR3S
H9jMqnjl/Xj9Gel8JcVX1Hx5AS3bDMaukVpW1qZHdzb9d8lMH2YvnYz2I9QR3WvjMaAzNTZTK1H8
xlwRSWMXS9pEpctZwKBWjmvpbFP1w3riV6uH0e8UU4gXx8grPHspO3+6v7aLD0ldlWcQWmwKfvhP
8IS9XNsZ09hGaMX4TBzyN6qseTk0oN2Gra2urKg8bX9cUHIoyVmi5IObAdKoRQhV8JhE8mVNzznK
2091VFigkHO0kqvcGoXiBZJ9fjEQ1eL4tTPtdPN2Gp8VowFjIGbvYkNPV7akIaPiYjLyqEnJgOSc
OIt7B+uRsS5Cc3qmjqkmG12NK22XuzUd76OKXbx1+8YeN3ZlT7+DVvsfZ+fVJDeSZOu/MtbvmIUW
13bmAUhRVWQhKVvwBcZmV0NrjV9/v+D03mUCaYlbbfsw20ayoiIQwv348XOq0oVtar4NSag0f8S+
/jclLK0PpdzV07Etcg3KoJYFOOfGbcby49kruSHCmYPb5qgGP44yTsxPOv3P3XM7sHc90V6WnajY
6uNZnbUyOskZNJ9L34z1cFD1yHlxrFyfKVmMpEvurFth+DYxrTZ6Tiu7LY5ONTejF8qNzErpJDwP
MuqE82Ph1PnnFDb24gZNpU2n+3tutcfFRgAUhrjGnUUfwlqub1GVCi9bW36u+6J9DLLKOSr0wJ4W
J6mPTV6rr+0Do0EKpQ4uOyGjQYvy9R5X8lSiGX5UnrWx1j1Fq4yj0IB1UdRJ9vbFdlvQjUCIwHtK
YXUN+4PmDybqUcqznHYd9GSYAksb7r1rYg+vNp+NtjYVOrYgtLjVHtctTLzTZtKeOwBXjOibKTiN
VqscQyWVYOD1f3aJYpanecBp5P63u3G8WEgRlNDnDdgtrs0f4i1NGoc8nrLpuTaK/ECrUfheVjNr
Z4esLl92CFAgPCXALtE4tebicRBkc8LN7tnRx09mjNfwZMtuXUQvIV6B7hzsZQPbaSEbiVcUcTqk
A8qe19OSin40m0JSntHhqh7apPg869Wec8jNQb4bewIsiIDrehCnbPsuMWsUKjuUzukhjk7cF3s0
+e2NDp5MFxN0cjR46Fe+HqXLqk6jzVp7hjgQlKehWlrDRYMaTFnr8l3TlRufShfSkZSZaPjZTMqy
ujqYg0F/niJH+a3H4P2Rtsv4iSp/+Fy3mn6a0jnZeSVvzBHZYIal7xVi0tpuWDLQCcHPXH8mkZT+
0O0m+LyMMT4YGZzv1/Gt2ItoX3PaEAKgMKmvS9PGOCtxA5H9GZPjxlskIz3oVYQJB07ph4BC1s4J
296OjEdL2HfLObCE1W2V5uYYBoAYz0mQjocpoGPFmlpkRsuhR/QinN7fP9HbDyhiVQp0IgMAxlhF
VzE9yFJO88EzUao1eMGsVd2jJdlCLNBprfpNi50BmuZZnho7UeT2HjOg8/IMEN6h9L2mKnYywde4
KMZzXM+lF0xy8DuaqBCM4BadpyacP+iYvniTMuyZIN9YZCG+Swc9WTM6eNr1IUmoAoezjWcwNcjx
UCVBd7SAal2YoLZbIMHw6o8K0iAIzID34nVYFQfpQq0r/IJAiKywcHHaSs/pEkeeFmcpPNxhHv68
/1W3dw3jqfCIuNKwqlnrB83OglZa3EnPrD5aq12BfaJd70H2a1okh4NhhMAfE6NWsPErRuQhRVZE
ejYkwy/0dDm0Q/V1NOQ/jU4L4b93H+PIRqxUni+jYjzYyTTtbCKxP68fQ34FqL8cUmbLvXf9KZHX
hiRJZOP3utlHsO0Dc/yYlpyx0C0cu0vcCvu1/Nw7aRS89IoS0Gkm4zl/uL/i23MEcZDiBdmQEHVZ
ZymLrtZRGqeh79QBOoJNXynUttvqq1nhU1QlGLzo0VTvARPb6ZNCi7RI9JAKpdjr6Q8W0gWmlcd+
ac7mAxrq7XzUq7yS3TZSzdkbBtn8qqmzYbgVSh2fC6XWX+7PfLvXRGsdB1kUb3isVy+OZTWyFY9Q
upAYsp7bVEmORlGPOzt6e2TBXwRcbgiYghvyeqLJZAVpBsfWLyRVdsdkfKLeYrvOID1Re9/L4m/M
SUga0SRHnZRcYnVguay6Ogm73B9n/OpSrdCPtpOMD/dX7ns2cr15mRScQ/r4FESx1lh11I6hvqhS
6dMQtZiqW7N6qds0gInnvlfil7LQ5eXgFGNVRC5yLvn4FGIcOB7soo98s5IHyzNzvdQ+0l7q/BFS
WVBcxYGy6yWtXJeHWXFC7ZEbh3ac+7/8rSUCoeX1BWoXcPv1B8mT3iqL3sn9ROlpcwoyybPKcK8M
uX3qIQWhjgRUC7pJD8H1KM5Uh/3sBIVvSaruSbNtHsYgM70KQcXTKycEmg7jCeorISep3So+64PF
rAorKP1OcWJvHCLJs8sh2ilAbu4JRuGssKfIgaiZrSZUBklfKNlYcWDz+FQ3aNVEzWxKbhAEyehC
IB9OPZLBO1tt87VowhCCBxBPSFrZbtfrqGljZmL4WPsdPUNeK/WYE+nKdHz1EpJfkQ8jnAWeuAYT
s3yK0zmsKETSeep1bYdqoV7Fh/ujbPYEcxG3LNUz3lNzrcs3mIER1/HIXMZAe1hmM3nOCG0OYDJ7
hbrtUChFf4810eZFEmy1bNMyq8bgLJW/jK15bnvdOgyhibuLFL36ASEAol2DlgZwNcEau/5CIDGp
FkdJ7ffKpP7Ct0kxi2zV8pjU84RIxdgHuIMu6mvjWzEsTV2qUDoGn1nNUO4S5CKqpvYTVcN3pJuT
4zAGy28B0iwnJ8+kV5o6IMrCgBT6CaXJtQggrucZd7VAIoral+2serBhNp+jNO0QWLNeWSr7PhSL
KfiSVFnB866Hmgyl1xFpZ6hYqR7kBP/1Ntb7Ywo29CbJzPT9/Y25PWQKJV2+lBA8pjl0NTXdqhIU
yrTah9JrHsvcKE65Ir2SmPmfWYEQcgSgyQOhXM/KqHudvkKn9q3ZlA+hreRuNpoLCgVztRO33pwQ
MOR3MTSAQvHnP6T7lpKaY7fYtb8YSvAVdtL4ru3mZSeE216JLNsPo6w+E2WiMJBwqPVprTC82LRo
y9QStYlcYrrwD8kYv/XmkHz+Gx/LoXuWu4pPtk7satQdFPyvGn8J7fBpnPTK08whf/0Kst0hfoj+
ReFleL2Cht4FiOKajd93mcNRTupDEMXzq29EIhJBByaj4U1ZJ8RBTjG9sdnobYCWpq4uvW/X4fRk
Kb327v6y3bgREaGm6CTsmXgiVnscsl9Is9dS+yFCsB+zZpEfZyV6E87xsPNk3RwJTEEIVMBXXUO5
MbCdUXRW7duz3B/sFqFrJUpsb45B/u9P6sY+p1QEu1BoMAvK8/VXIozptCFPGr+bQsnLK7U4qaH2
4W8MAhIp0AQqlusINpfN3myjovEVkdl3+TK63azsHaZNnPx9JxD6ig4LQMjVfd4M2phW/cCG46Q+
1pU5evWMfhzBWv0Y5oX5N7Ye3c6oXhHFGqhEXS+dFYNqOf3MrOJgSogD5146FVLcXfrBKPudPXHr
Q8G2g8ElvBYB7K5H03DkCfJ5aXDJ0qozHfiF2xjDnqL8rZ33wyhrPlXg0M7VJFrjt3GM8p4xF16d
9CG9jOHL6/cEFQQhlU1tmbr59Xzo2+sWgMnGb6R4eEzGRffCdgqOf2MUMkQ+EttvQxMO1aLEr91p
/AoH8EOjzN8UzBp2NsKtT0MKSPMWVE8QQbGoP7wVcVOPUjimrR+okX4Ix248IxL2+iCd4JmXjy0A
q27Dl8Wg3XZ6u2x9SAb2F0UbDOdRn7JmT93k5mxoGhV9Ybzl66RW6kLMNIK89Ye0oevcSSfZdJui
qF+thMN5hT/HTUofllAaul62zjE6mqBili2f5wOpgeX2McXGV+8AyA+O6Fylh5U373qUrDdQatBx
4M70RDsGVTt7rQV94W+Mwg3KLSAkhdZU32yAT2w0Jj7fSBZ5SRJLB63qX3/DCWVWxMgFn4b/Va/n
Eg6JWS2qAdO+LIt3ahzL3+ge096HS5c+TlxCX+/PSsRTV0k6sBLzoc4H3AWqvnrC7WIorcmGwLxY
ldw/lFFXSx/HaO6X52Ccy/q5mILAPMXWaDcPlIi78NUhOsghSDA+GqQg0I2vJzzmLPmEmqqfNi0Q
bYRA+kuVISrj0VEl/Yq0T793A25fEbIeRkSWmJ/BdXs9pO4kspzPOseMCKb3ikLS8xMMg+WsGRmt
vlhE5Xtw8HZMUkZ2J68IgNaGwST3NFcmUMv8cJbHCEHMrDZ/yRZtCD9LeiNpX6s0CXdADHG6rr/t
9Zjid/rh0grbcZjAfDu/62X1bQo4djCjvPt1Tl8tDUJWLGqepKt0UaP+sPqKtr20uhT0vU+Xk3SY
GpjHWR1WOw/krUVkq2JbAVYG5rOaUDwo3SC3de/PWvpzrrc9vlTJ235RH/uk3Atub60erYLEZgot
u+o63S9LZUmBdHtfa+L2CUHR32EDz2d7CfacfDcjiduLHQ1vn7IWT8z1d5I0kL+qmzrfLivpkGRW
QROP1rrxMjevvcS4t3iRYRgj0kDEvvpO+VyXsSmFgx8UmCOjY9cfkg6t5fuXyo0JEQVCmoYAJRjH
qwu5radBidViwCAyrlU37OI/pjTIi0NqIG/9+rFA6CEscJYpdK72hN5VRj3a6gA9yCzp7K7o7/TK
wVEqr1YLsK77w23uy+8sdJV7SuTBQMPX34q4yWjaXB991R55BnroebgJmJPZIB9NPetQzG2NUi3y
TD/XpHz9TiCyXVoCURBxLi+IwGTi1+NjOij6jnXZN7MsPg5ALV6rBP15XIw9jYJN5gpCzMakuY2z
Td11FWxDO1qiesw1mLH57CGZV5Kd2MnJlmrdV7PG+j3Tgvi11U8KZtzNvElAU4irrM6CHU41ldzG
8nubfoIzFaDQOKPWqUQHaZDmPYPaTSQEn0Eo4rN3qJZRA71ezmnshzTsSpuG4EH2OoTBXVndvR23
H83E94oiPH1lnL112iJpvdE5WrL4WUQ79qGxO3an1bV2cRx7/JV39qg4Xlf3PgJW1K0oxkHDFw2u
15OqlMTCDnzWfDVQ9UNUQnkyZ7s5qcYkn1KjVr22j6knAwLjJanuyURt9g3e7CjYi7xJ3DJr0Ucz
gsOR99bi44WNoqQ9NgzRakjqvaHM1RhulOd9clgQc01OrzydDA1pBG4K2DNplHY9c12JxkgOSsWH
/V9VJ9SDIuXkVFGkHjmpw3Tg2TVsz4imbDlWUqvveZJuXijKkbTEAogIXcYNhaQ2iaJKZdD9BEV6
z0gd+52CFu9zNLbKRyPT94osm08N7QxODrkC/0cldHXTdn3uxMtiGvQVSc2DKgWp+Wigvk+Zkjfy
iAx+Jr8bawtqhN6pauLqZMra8f6qbw6R+CVAV/FwZLcRGl+vugRLIp+z1ABgQKyGKyl7WgpD3akt
bA4RtHmFaFWoZHHDrUOMvK0We8ApwB8jpXwaZys9VOD+hx5DNP/+hG4OJcqt0M25ZJ3VAaJSQtKi
2IFvOJ0+nzpLTXMvXJxo8fQ+71+tc40GPrwI7jsRBgMhX6+fpdVWPg2d5U9OFbpmWJnHOo6r8/1J
bbcmTSMke3A+ycpo570epULitZ9T2/IHcLqLZTfqNwsiy2M1puWzkxfyjrDOdhHZFGTL8C5ZSD7c
9XjZIGlL19uOH82YGLgBEgIeBd3svYk79WtvPF4nQHdRrRf979pqbg0ij1WftYFP/zlifciZNAck
z6qj3OpG58qtPUCVlOxcPSpSZGZeYunLzvremC/FJyqeVA2JT9e9AUll2NRT2DTlWMoPpdL3hzgv
7eNg9fP7+5/ye7/11Q2vEf3S68frTNl5o8RnapnoUBjTSxModedGErX4c8KH1y6pXPfN0Yy5cA9R
ok+F1xApdCe5aRr9XA3zLD1wI2bkAkaIKD86d1HsJlqUzJ/RRSmak5TEY+CqRWembxoUDwd4m47x
Z9PW+JthyqHMI63X+YDnYF0loRuljtb/jD+HziiWkjWHpM/67jBnSYmoEWKcJYYcYUMrIp1RRfAp
1fVgfJDT0g7dhgtFckfFbM8zAHXgIcWja+dU76aLkkPefx84ZhA8Jj10ubfKKNXNsxLWTXNonQoN
iqmIde2xUI0y8exC79BlpgE3/4WesHk5NXoTTN6cLFP+qUeBTj83oRyGx0Tt2uUgG+RFro2F9Fc0
UYrEkzUOxDHOc3zUq4Rm16Odh5Ptjvai1e/TVh2MR7MxDekBybpg8DhnY3hiXWX9uKRI3LzH3m+s
8fTCecI5ybHVNr9EmOvYiZuRjWnIbtQITlwaaax/6/lew+dkaOz8y6T2PerVcQMOHFZhGnyaaisy
Bi8Ppih4srW46N8FkyrPHxytbGc4KbESPi5jo1RuhaRTdYbgZBD/Enma7yHO2uVO8rV91qnIkKfg
98oVThfA9XkONB3VZklcimamHuRAKT81clbUxwLXOM3V28IxAGKT4df7m337uoAnQ/9HukmgSesG
LbQG4gYbhuQi1cmIDc2M4ntk12axE1lv70fQeBWQigMMKLC+9Osy1eWem/4yph0bExH47M+MxtOf
2TFwb5pMMarj/altrwyGZEZMD7gPRvf1kmqRWkvEu+lFSpdSPanYa2bHgtbT4S36A4u98wW3K0lq
IPTYRfOSkD65Hi4uATZsmSb8vGnDYzbMyinIX9tbDYhEbRxmiQjD+H/WyuLFNOL9NPWBn2p6d67g
E34o8UJ7wK0iPKbwBnr3/irempZo0hXKFAI9Fxv3B5hD1RM9yes58GnPUs9OUiSHEbf71y8ebXsw
G7jhv0s8XY+SA9sUphknF2fU9YuG6ZRnSaG1M8p2E1JAATCnOYLqPwnD9SgQvNsBU5H0Qk6nfRnr
evk50iodpBHTYUmuip10y+bnXT8kQERUkdkXFECVdV2+mJQFhbChupRYbbxRCIuHQ6DI6S9UeKIn
Zio/cykML+2kTDvo1K2hBWzPXhE87zXqkWZhPjWDXl8Kuj6Hh6rINJlCWLfIh2HWrPI8I47RPY3K
tDjnherSDnN+u21Q8CdHEBwIqi1ra+7BignLSq26RGFG9y6awG6lhu3OEd+OgtoGHbtgmxw7Us3r
D5obbV5lfTZeABb791WuD0fsyPeq5jdGEZMAB4HuB+VK/PkPRyAL1QXUwBwvuloIb3GA/BxgZmdz
3hoFG0GRXolB1pTWIAXEN41sunynd9a5FL9MVYVp+/3zvL0VwRy4FgkZOc44FFxPpoAyRkfQMF2S
pngTBZLlpV2YuJ1FU839kb6r615vf0HtJiMndYEdvEZzKtOYeHySGct02lhg4ofRh9qc+86zskUt
DoM6Lva7qg0b+Uj8YdTvptTsFHekVWX8GuYS+Fk9LkXoJkaPv4oRWONbYwwl449F7dN8ZzPdWBnR
Y0TMR6stv+/qApesLFSIeuYLAZBAIjP5YVK6/mJbRDP3l+bGt8bBgKdJkLlEIeL6I4SaPPQLDW8X
mjCsxg1CvJiOkjk27en+QLfmRKBDVofaDs/gKvnRcFAbUyNZLkPaD0/0D+beDKx4sBdL2Vm+G3PC
xU8E6HjjcPTFr/LDKQmaFJPKLs0v8iwrD124RF6YZunOym3jJGIkXglciQFAybiuR7FiWVukcMov
fT30D2qiVz/TwmgcJeBA10H48ZD1/bxTRbk1NZjXXODIpfPorqYWYxgSTk7HoBU961Vc5J4KNLp3
Xm58LAgYAFlojBCurGOxsBn6REqK4hJXoAgO9YszFCRMumQtfafPS/Wlp2c+d+kVG89BMz5Nsj5+
wSsqe8rKqX1D0bw5hiXsNlPP94QgNmsARkmjGUAefcw4sK0WPnTiWZ2tXrkMeQE2YNitK0uW+nh/
v25HEcg5jFBIPUCV64NBMY6+srCwL9EMVXeJU+WIr5y9s1XXoo6cOJBzAm3RhiQIqKvJJKS6Zap2
vZ+p+Wy6jk7s/YIaQt++DRejlp+Lnkz2gUr0TCfeYtnVOZPsxX6qwyJUvaBPku7YYOs3uZM5DqAm
y5zvaaBttoMQICISYJeDNUL6vN7qpkJtsG+a3lcltXaTWINeh/6NK6mpurP1tssuugtA1qD8AxGv
MRLIA+RdNFb7FFAab7Ci8qwlqXN47ccVR1YYgTGI0H25nlCGLq9GAjf4k95CLXHU6Axomu88cNu5
EDMJOg4EY1DC76/SD/eQrKetAoVe9hfJVJ6wBcsPcj9LO1toE0qKxmKgCKE3hK/9msKMq/YEPb5h
FNI0t0+M33tteSjrqHHNIDR35rTdCmBXbATKEqI2t0bnjDEh58w0BYjbCXD2S+kCMdoah48+0365
/5VujiVK5Bp9UhbZxvVXKoOWzk2UIX2pSBDibiLdKyXeDccE570/1K1PRTaIRBs1W/QOVy/urIBk
oFeg+GOH+5yC9PwhXuq94vDmyeBTQfmlbxixDi7x1WO7pNnYqQuLJ0dmeRj7YgaW6aWPnUbHTqOV
1Ukx473er5tTA7CVRa67zecnEzF4EEPFX+a5PWkFUGCEaearz63ANHkOIe8R568TGqXvwjYqdcWP
NDP3+rao32h9OPydzySaU9DxBiNYtxqY3TRPNTROvx86wwuSpH6UpHavsermigl/MYG6wWpZhSqp
EaFmOdvsu8aSPT3hXq47aY8BcnMz0LYlOl4ABdYcxHxOC3MgX/JzfVk8NY8vphx8ykoszcrqeSiC
14LdYvP973hr9D6SE0NGgk3xk6r7UoR5j09nWB2Mot8jgW+KFWIk8i1K3eS2lCuuz22L0nCvz5Li
a6MWuYNqP8Rh8WBFKHNoeBDXS/kl6IP3gYL8wP1jfOvGYDVpgAUBESbOq5GzxuiSmP2BOHhwxndi
hlrsFA8ZWe9r41kmKVhVcGrIKsC9r4dKO7bFsrBJot5RvV6c4NLBtHIe8cu5P6tb+5ELF/43zwgR
yeoelMGZW6q0qk8fTOM2Ti49mTRPn++PcnPtAAcE+w1AYs1Iiie9x4SzVv0msOxjqjkvAayIgx2m
e7X175fBVTrGB9LBsynnwiShVnG9dvRwYE3fl4tfaCmuVNkE5WiuVC8rreI84vxw6Zdoeu4HZThV
ShecgDmrh6ILR9BPa090aLu8cMOJI9HHIBqjN+v6t8kLbTb0RV/8yQhnr8gcdKmXQnv1RyT/hHol
qDqUbTVxHfwQDFDyaUIUOVW/YFkPYTd8MaZ6T5VgOxWuRfYjKjjUDTaCkVR6U3AlbfZDqZJOSjjU
b3q703d2yibiQEsECgZVbtFnzuN8PZUgiHolciLLj2vz7WwbzwO0QDdC6Yqq895m2UzJoMiCgjON
kVCBYGJcD+ZMKG8OSWv4qE/phzHXI6/KtT11yluj0E0pmIUUdfhG16PA9x0SZxoM32iM2jXVwTnp
ab/XFn1zFHBn2lVhIUDsuB7Fths4OLQH+HS3x/QKS9rb3g6Dj/cP8o1RhCSFeCRRA6BOdj0KTpKy
vtAb6oca/nXYcyvHoZOmw/1RNteFMCiDwgFICk17E0JPs9O1k5TYiEm13cc6o1gUa2n3DTmUfufo
3BqK1m76Mvk8gpl5PSEbN8el4Rfx834o3HJRh7OlU1uMnaR5bfGZWcFjonmOexZoe3XVgvxmSDvl
FBilNDqUSYrkiIyUd5sve2ywG58J50/RDEpZnW23Giouyy6XWmqZoYwLUh8o/bNid/NrX30xIZqG
KAOQ6FCgvV67JgLmi7WYCTn6b7HSR49a76A2YE+vBQ2FXgOEJHw4iTXRNbgeqOiQb8ECNrxoktIf
7Ur9VqLftvO+wzbkx1w9HWQC1BrI3YDxto1XckEspZq97Y9NM5eHSrXDd7WlFpPXUyLTYTerpXXh
Ma2zQzRj0/YzznKT/d4K8UJ8CimWjL9ksZwWx7mo0SEzCR8rj9qi6ldNOgS/KONYLW6kddQ9S0Ua
cCxPBlN7rAzJblw09elQcTuzncwj0kZOce6SMm0PuTPPmVvacigdVOxkJqyriIhPQZe1pquoyagf
S3katRO+zV19cpR2zM9hNJbTUz/YZn12rCA/xeh74b9HhWhSP8x5uYy/wnGjrmrWk/0UppFeP6BX
6kSPo5OWf2acwRcCWE05LWNih2+dItLjk9Bi7zt30hc5PowVNJYP00Tc/j5I9Sg6z6PSgNFI8dy8
VUfbwBkAMLZzMQ3IJldrA+dLmfdseAJUR6bTH7MEjLuK/KMZwfv0pkrHHrxEV7d4y1M+NadaT5YP
ctZav6XKmJX8tlkVHaZF0r/YOuDB0Z6LRf1oDprRPcS5nakeHV+S6iIKUaMDbAWVqR5NiAvVH23e
p+8hiCgK6h+EXqeiM+LolDdF1F0SBeGxp7mpxvE8tTgTndKEbvCHgOwQ3QeUyob3Y6wMv0mAu1Bk
eAuNzHMiKdBfgB9D2TOXKZv/rO3YUr0E147OK6a8ar3MTALrw0KI5ZzqQa8Gr8iHZTgbSmEkD51p
TXTh5+U8Ss88ibQx6o0evitZovh3xxqD9CiDmkWn2k61XyMDyzCPnr6sOjpjmlvv5XTOaPIeguhD
OEpO5lVmW0moLcl1fRisZJTZGP2gHsYpikpXo2VbF06CqfKUj8EckyjOTvKuozl5ftCbIl1cPoZE
9b21atvL6eufPWr8SfQnLmqd7Tlhk38Lwrb4YIYWEJlBrNV6VTgmH/pZm+RP2dJrz7M8ZUbgstMU
B4EwU068uTCk8pDoUbk8dp2cdyj8A5C8NxY9Sw5dpEvxRdEzKTkn5JbhGXKIGR0XqbTV4xx1PWQM
8Rl+qSulVU8ABKrhyUkyVqepTCr5DDWkVz0lxWfWpc7tTGfKQsnsRnG2fEFVzxyEOwbnydXrQM8O
MfIyXwYFY59DCxWicunVn9SDrdWKcahqWzKOTdfK5oui1LnsRVqjptAyHPVdrcmx+U6Ry7ZMXRqx
2l9Tzq3imUYaqpDGMqU7la0uf7v/Mm7DIxijRCxELcRHG3MrYom6Hk3J8Zs+SN47qZWcFL2Sfuki
qk60+C6f74+3fUi4zpDwolhPk94GD+3rMAbMVagljsUHCTrBZwlRzA+vHISoAdBeEVAT1a0184aK
fR8P6VJcBpnifNMigm6p0ujdH2Xz0kMnBGYE2zOh1mHpc/2IKKM8jplUNpcQyOzUOVX8YMSS+nPT
obZ7f6jNqongCHcJuFJCemNtqowpiBGpbdtcjKozH6JhzD1tULTD/VE2e0GMIkppEOd5sdYFu6Kj
upbLfXOpybueIM43NDaSVcFwP6FJ/sf90bZzghsFZsrKEf8TYV4vXy05gZyNSX9xynFG9swsXRl/
1+P9UbaYtUCTENmkqVHoSqz1s+hVs/qQT4XjYl6MriLhVOvWVUgPb5Aoau+mtmZHxzbN+/wPxZmF
eGUqBbCV0rFs3xZZWk6nrKYn9zm1MqN3LdxN9yol263ELwlUye0jCuzr9jel4gdHgTNe2HEyL0OT
HBLCDTfqp1c79pLNkTVQLqFjASmeVcAdhnVnRpPcX3JjHg5IfqWfESTU3lSl1O/Uf27MyqKaLQhh
VGXoor7+wlJUz84Y6f2lwQHS8ujfJm02whCf5VJuavO086lF1HYVbjE1UQARvhUEeBsJnirrZHW2
xkvHV8wvdMVJuPUsmYHYno3TlNf2/LPHwmgs1S21Qa4/25gKtxDHqsRCjViJw4dMXkClRyWK9/Ld
TTTIrwcfFrEBtiEOe6vlsEep66A8DxdLUmJPGxNiA0oVb2PVAdY3ajrfJmkPxb1xygB9aLCgmxfw
4rs36g+ZfKQhoDBT3LpQnusjFwMO413Amuys/fZTi7PMjhIdYtusZ87kRk7zZbqoPWU3T5PK5YIr
pBMf+nnR9xw3b4z2n4YCSzA5N5DMnMeLAj6xXOg9mx/iuIcfGMTxW9osfr+/p7bfTDShAWWJjAS9
n9Ud75T4bOZzMF24raT3yOCFxiO4pHooclvLTyht1LOXpWMT7Twum+/GvKD20MYObCdo89dnB6WX
gFLw0F1SZ7CNQz6O8htjcqZ2Bx7ZTFCIelCh5MGE5EO57HoctdWmuaK1F8VeuterNBpyF0568pll
148TBMxTaPZFeLi/rhueDULE9BRpMMSF49m65SeLoynoRlCZ2hqCR8v6PVFGjBbDFs2DtIBvFnUY
9Ta99Oq2TCjhqG9AzULPHfm11XxDGZW8pTJNv6iU6awLZ0mk5j6+dnZk5ICS3+EZA2L49aLiaqzl
QqTR1+xAOpmSrr1JoF8cjMrWT1mqvslitLqcdtRendeCBQALIgFMckiOez2w1tdkFVrn+FjYm24I
yfZNi2/kf3CH//o2/Z/wpXz3nyu1/fd/89/fShRJ4zDqVv/570v1UnzsmpeX7vlr9d/in/6/v3r9
D//9HH9rCFr/7NZ/6+of8fP/Gv/wtft69R/HAjH9+X3/0swfXlpcJ74PwG8q/ub/7x/+4+X7T/k0
Vy//+ulb2ePVzU8LSQR/+uuPHv/410/CuOq/fvzxf/2Z/zXnnx3DuerWf/3la9v96yfN/CeJPhQ8
hOWINzmxP/1jfBF/our/FE5cFNEgs2lwFLjMipIYkH+k/FNwHgEheBtpjxEATlv24o9U5Z9wSwW4
h2QLoCK/2P/8Wlff53+/1z8KuLhlXHTtv366Pm1QI/gZ32sbQuIQ1StxCfzwCNjoiisNwh5Yh+uu
PWkPeZk9VbQ8J3Xl6ll7quNPPyzMX7/BjyNeX19/jSh4LVRUCPLXVakqj+yoWazQSy37jSaX5zzY
w1q/15z+97n/nzFAi3hKgY3W9jWmunRD4NihVx2SR3A8CMDmn8FT/BC7l8l9YaZub35r3KfKc3b4
Ft9ZZauxqQqgJsXXA0Za0zrmjJANtc/QC5pvUXvJkLiLzOpNhR1ECKhCK1yull4+/3l/WbfjiiuT
TUQTk2jMWHeVx5B0ohS9f6/otEMalGepUfwytN+Y2tHQ8FxLqvdqZpxtc6dx4vqdYLEJXEgPKFNR
ERaJz/UW6mypDOdZTb0SMBOPyqZwNauCrzt8KpG6OiBmbXj3J7vZtQwJD05liZGGIGC9HjIeDIju
PUO21fx7O03Dk5XY9BX00rtBtj43cLM/tHmyp392Y1iHMUnrhKIwiOf1sPI01FYZJxF1Ffx16AJQ
f0+Dvj0GU/qIjvRBc5700ZK+3Z/s5sDY2PqArAKvCmh//WFrxZZqhLwSLyP117xe6bJf5szO94JQ
kVVdbVzGgXnB24DorijuX8/ODDOTngnaCoI2c+tSOWGgRzRevBnn10VpYsuQSMIgICKkakyivB5q
IDuv1cQrrI62YX9SuWz2CtPbdRODEFDDSkLQw1nNB6JnBvApJWgyx6e4s+jVwDr7eP/jXMebf82E
gEw4coOVrBctnxCq6Qct8ZqoDE7SMFXutFRftUSODq8fSaeNjDoFUjJwua7XLEychKaLmW0QyRib
zV5XZh6Hb2dCt1YNISueKpRYeYF4eH58EGiIoPZe0Z0SqtEny2goiey1EawS7/8sGv3PnF3B5SaC
vh5DGhXYRBRdvKFVGi8NNPVdhsH2w9CUHxc5P2BY5KSHWemHA/LJ6UPj0FiuFr38QW0GRfWmzuiO
UzCXO3O/8THJDdkwYPMC/V+d71xStLAN7cRbjNjF3wqDlszVm8a9/yW3z5MteucFp4AglyLqapwO
cLxr4w6p+mn8vXGs6RR2ySfZyYyDnBrSUZVL5OJL8zcjD2s3Ks3/y9yXLMetY9v+yvsBVrBvJm/A
JjulpFRnyZ4g3LIBCIAkSID8+ruoc+JdK+WrDMeb3KiqQYV9DpIksLGb1dR96gJKd6gDmx67sqt3
MJcI9h1kssZo9H6p0UNPn3lVvtij/ePjn7t+jbdxAaWfh9JtpX2gXj/bEWFU+gxzH7yV+YGZHxG5
YZl7N3tPHy9z5r/8uivQe8CcZ8X1ozVzFhScZJmg7OLRLJjCwygnvdFdayAyQBor4/0Az/d+AG4n
nV3YXaQepu0jdUegBstyO1tUhAXosheq1/chHzkb0EZrNgbA+nnIR0cdvd1xwOVmlVncz+XJJNNX
qnZjsFettna8c6wLt9sftuEqrIA9iPoSr/3sRYToRiHcw8mg86NC6Jihp8wPRKgLTZg/HHXcKYgm
K9gf88+zY2hqCe8XG3Ru9EOjEtZERG/AACT3H3/Y82UwRcMdjRCJmxNtpfOEqHEs14HBX5PJubRu
k8oj+ahhn/3xKue31/kq66/4LZFdqCBeyys8jOjcHLz1CDCMJbxyJ68rWNuPFzbG+Uc6X2/989/W
q+ykLicMPLKgv/adq6X75Fx6cX9cAv3JVWrjVfr27RKhQMNVJVgiYceQL+hU1anwL6E7X6Gov59v
PAl4MYCI/dPGOG8+uZSOGD7ZOHdBqY+DZ4VbRqT5DNDqdGPb/fB1GAZ7AxxhalpzGuBmnC6gSF0y
PzqPM6+/Y202rMcNAKGzbY9xlsOHGA54mDduJ7Ti0piMCH92UCjXBg8lERf2zOsOf/foSEQQjKEt
AiHTt284DjR66xzejH40ouSXLblrR8NTAsYqsNJT80AGsARnSvy882D/5FkuNPSrE0WTCdOgm4V3
Oy/CmC/sHkEr/6uhd4RaHV8GYt5o9iD8QO/h7c/DpAq1ka/x84iGp0/s0Y1IIHzvEmIuAWLPzw/k
cOKVxYWGlo3a7Dz61n1SliBJ9hlAxdBzGTr72RBXZ5wykRPwR/Yfn9c/bO43z7b+nt/OTxd7InAb
RPu5q7PZ9n6Ec7IxtbjwCtdN8+4L//YKz74wjFp0pRdUCrpM4mPJ5YHWJNOhfzsn9f3sVm6qxPg1
6sWlbvofwh5gOGuljtwQtcLZykDaK1hN9ThWoTXChn5lJ7vxpRj+/vTitkRz7lVSdQUMnr1H3Pm2
KmsY39O2Mim4wLsZZWYaCDsLZLjpm/JJ6HIH1eYDxrpbllQXAuG7whOlAnYqeEcA5q42SWeRt7Ta
3iyx32emLH9Eyr9hHnuwhV2nY1vdOr16tEc3H8C5dfu/M7jDCTlb++yEwIchsQEV67Pe+64nlroW
KNZxfClhW7tyb3bR2TJnL9mRWkC0p+qzTs9FFI27yKq/KrR0ALGSh7AFUXSCviMb915k+enEeZU7
w7T9+MisO+bdr8AQAxwGQJWgUPf2yNCoG+x6wKdWtDl11XSAW0RhOc0DPFoKItq/Dsh46jXurIYi
q+vw2cuNIzJTzwR9VoVgAvnR1hieh9hTYbAx0yVViTM05T/fEj6lK0MDvTIUbm8fr7KmaRhKfMtO
J7tK1ocqmO4wJzhwv7tzmuRahr1MnSU6ypq4qZxjF9L+l+6E84Rv3VEgIoDtAEQZUM1nuTmFctyo
ldNl0Hvxx0c1uIhRizVEID13fv+Je6OWD8z3RLcxYKIGf5ktrXEYsqdAU0MSYW3znb0FT7s9m1Hv
JBQkwnixh3T0/45ZFgFSvC4CkWnMfkKIQ51dtYHdRgM8WvosckSdqo4GuVf584Vj8y4CrgQBtClX
a6kVkHhWOMB92FqUQtoOt9sjNgxI6mH1l82ntU+Buxu4MPSC0Ek9+1yigWaFa+w+k4Z9DoIxK2V1
ilVyDz7SiyLzhdT8j4/023JroPjt1tK0ApO6bPqssWqoudHuYKbx4eNjvgaTs2P+5pHOXpuJ4RYW
Owsm7NEYpKAw5ppHxUQQWBDeLjzQeUzBTkAfBl1SFE7gr54DRktlqapi2AmVH2Yed7KydbsN+Fkb
3obTXk0Qdf348c4v/tcV17CC4wWi2PkXU8DXekLjmPP21pqvksHPwurSbPP8Ha6LIGaBKIIrce0R
vv1Ok99y1PBr16Det7TOA/BhJ3iNQBT346f500Jg9YCKuxIZ37GyJXN9KEIiJ/NNV5QW2TZwA7uh
I+/ua3LJrPMPi61gWIQnaPxBMOXs2DbG8t2YKSw22Rs0lbPI2wyiz1rvEjfxXVqBFwge+DowwivE
vX72Am048EDMHOdqekluOdmE/RNpC1mNKe+vmKk3MaRFHHHhbUJya43yb3Y/OlyAmiCRQUMZ+e/Z
pUMAT6xYW1lQWunszAwg1+YBuIP9r3EJAU10QBu0gKCyKCkSRcSDQA8pAJJxDDy4qhAJRXQ2NEGY
xXEjbwFLHqvnqowDBl8Ph0cHOU9NI1I1B8uDu0TmhmnHepm5HV15i73QLwNkLeBdo3xxqwW6D2kt
iajSuWkaLD/E4472XX+Ko7mVP3lcu7fEnnr6lDhL6eA+HpejNsl91DRxMURW9ATtuPZOu5WOMdAf
dLwLp6meICvGomo36EHc9SD2Z44zhCQNl8l8srULG13QMuZb327bvYFccWF3LvkFzmj1UrJSXrvC
iW6aKJCpRZXc+ZT+CoJh8fcDNYlO5eQ4c1ZWCwTcjAirTEH2hRYzK8twO7voKWUclXm3JdxDS6VP
6FdGIbpWgyl84Jgb6WIK7ApjjKGaXmyZuCodCD8SNyzjNIjl0h8mVXsnMEg2zFXVlQ4IOXQOnTDH
9Ac0rPrw2YZSSL8LZsc+2g737xLTejn0bR5CKtRNh5nVXi/V4Oa0jzcDYIekg1Hs3hmSKCOuqAqt
Me/dWYII/W0I2NxmahR6M42+yluvjm77SbknRagcizZovc2IT5o7s7WMD3Badp8CZQaN5nIt4UkB
+ad2P8V8uXKoBCK0c1u8uLZQQLjUqdV3K2zUrk4a9o7ab1S28DHtYrvbtpJGL6Fgw6/eVl4xT5D1
GUBcjeSSV/bcnVoj2xRbk6Vw5PsVw08kFRVYhakN3TiSdu1WBvPBtbUFTIkf/pDtXDVZCCo+bRaW
WzW818GLBYLT9UvvpmtdenIiy77D91K3BsK6cODrlm+BDQVkGx+tTOuS4T37HPAoitrYS/gvbzIz
6tL4JNYOsbBUVjawwdTCdzPe2f4zHZZvkVeHnxvm8SPAu7IgEJTFJqdyP4lQ7iG7sgBbWFp7V7q/
pOf3QUY1QI6Io4UsTTpGSWox+gTbVZaGUuxjCB1i9uLfk+pnMkMlEGit2XoxgbiFIm/NcU86aTd7
jxBnEhmIvTDelu2U4S9Zuzaa9aFfU2lrIfGVxF8NiBzd2zoZZvQZxJwtYyUKbmxn0zjTLfjeEAQM
Z2enWzQDmUY46gpoCzwyr5uGFMeuBJRobWBPsPPyTP2FDygLhqAdM0O6757dNxAsY/IaJJTlgKKE
3jKcsB/ajPaSeRAEPJD+y8KaK7TYHZ0lipfJS2TmVJP2lqnlqQ1eJAFV1NFPAtuD37lxZUQRgwq5
4awedxWgphwHk9MHbWH0mtpO5z6M9i84DLHcjkco2yZ5zKrPi+t+LeF5mBpE2zSyBjvHp1ePFF27
q6EZ2NNA/Dp3uiYsMO2q6EEhtnVTDUMGq9uMVuh+H2qgDOtuSPZtiahQgM2f2tS57qVflEylc6VZ
WibBz2iqrwYWHHhVbvQsi0UNOEDUL6o4NG0xsQAmMba7TDBRhUBtrMSncmIyB9vITZ1ZpY5uVsGp
AeRVFuOf18sWSOydHw8FX5J91fopAH1fgtHdzA3LFfIVttSbyefZ1IzPBiJ4dlNjuSZnDlM/xrYc
INNp7wYHOHRfFqEZd3LcNZ5JHch3AZ2XDhPJcRNA4UhotZtk6D13UFnJOR9eEMfyJGT2dLDn8oC2
VY9+0fIrjFXm1xJSUyz6pKSZbmC1CrZSGDRpt1ADgiq68t8cwDSRk7q3FvbFAUDoBV6hXtht6gZp
OJJvtCSmchy+D033PS6DO6gcMfimhWWbKvg83Eo4ShST1TjABPL4wSvxpYfAr26bEUDiNNbLshl7
0t0bqhZ8b08CWw8e/sl1GMv82affliUi+2kmP+LBATC7nMJPNi/ZbvGqa5+To6qsTzzwXxoxZTIG
vriM41PocVNEg7cr56U7BXTq7jsr8tIkMQiv3NJ1Vnamw34qx8TZB53Tt4d+Nv5dm2CiAB48/DzA
Y/TTOcL9sDDyrLgADT8eG1a0MAwzB4KWwTaZyi34PQBhLtb4y2/laBfNXM/VI1d8Pnk2NVtYFlrH
MmQk3C5DG10pTisrn0Huz2pIz14z3z3gyJXHOBZW3sP7Ug6YXFWNSTVMUwHXd74Po3m2JxPKQzkB
XDTC9eZ7EoEkm8KJcNkuQXBiXgvoNSJqDvD0Te2JeYuCMbeMyVGJ5zGdD0jRQK+Wxeqw59atn01z
lY1yMDug5G0FmQcSYF4AyfpsVed7hgeN8A8QBev9+6H0vJ+9A650KPVYoDoEED689uzqGs3O7UCG
Yol0tpQp6W7q6aYeMAMAJSFrWCX2jPn9kGl0UN0UtqL3PTznDlDj0kFqe3WLcxM3L3FZzewwVGZ2
Uj/ooETXmibtAR1nONA4ogHp3H7fB/um9PpPiaHBAbIgXjra3O0gFwdO35UpgVbs0GtMsZkBcwdk
nKZ8Rk8Wg5UwraplV0HR6jGeRoEHlJ16Wno9oXvcY7VsiEN4DZfRsiMlCLPIfb4D+MS/D2KZhkw4
8gWR6iumVhLzAOUPeWKS+a4ERHq3hG13w6wJeMiB2KbOBvhT3lgeg06eU5q5R4ihmuX9TEGIaCAO
nc5w10BDxhLXJprtXARe82TRXui0nRqzY8kYZbDe0jQ1dtDXO7eLxiHry6SEIGkXf+lAkNiaJAC1
wi4DU+buEOsBg3fuAHtcJ12QsUA8wyICAvfhyxDJMPeYFenUncxRudY+kN2DiR3xpY4CtWX+0m1k
aDkR3p7Whaq1vmlh5nyqeAS3aDt59hrVXcvI2hkuIHxuqqDdRhL6EPhb5a1jhKizCJHa8qwmdSbS
LqkrFrmxefs0BA3mlp2Wdj53SXOt2lqkTVmWL6UrkKCQOkYMbbudVBxW6YDQf/bn+YabIW52Yent
qlhmllfWDFCcSZyUjtWRUNN8b2eP5zZPdIzmr7kjPtlGk7hyAtXdwwijzme0wVZSA921Y1Udeaz3
qoL0AYYGZbEs7ed+9a3moJcUHb1rSfzIJR9uExI9QxepTEvubZZADujxGzDSe4wZLJ9O7QvE0ezk
ig0T3UrcDxliGrkZqB/tQM67TdrqIaaByFvwVBCp6WSnkoftvecgx00pzlIqkANbacL8+6ZzWWqF
ln3w4fVzFbvV8MJmc18y584j5tmava2OmALUliHkMFUEHkeDAgah4VeqoT5fkN7z2pTaTnPyalw2
iuz7xZ9OtRIDgaqRBb9HCr/Ub7ri3bMicX8vkfjedgNc+PSwyMdxkVezNbV9LrS8r+sE/txKbcH5
i3IhJP21VPZ2JL15kTJqWRrVGLt0zP9UBSC8QpLvazTWP1sgWo+Va0oQY2qY0vfReF03rt46Bg8h
uIsCjdafPE+IvKdjm2tj0ZRMrExHza5KiN7elqxxt0EAbp4/IR0f5hocOvuoerdIFkgKJWjSPHQQ
tc6b2hgKy8Eob0T9NQSkNJxk9AtkQrThlCxv2zE+hDUt4Om+Qa8kC4FK8UdhgdWFfIB1njhqx+O7
SSTTZlVS2EHLiuMejvs8sSKoYmqEAWiQwnUMugeiCk+zSdKJut11xCBAusy0a1Joi6htQlEWaslw
cbsAcUxXXjCJKjM92YYmBPvZUb9MIzC6gfQMxCWFsdst9dRcZhGKku9jGZFUB9rN/K7SX3qCTCio
y2+ha6Z0JGWJxHm4TxLxBcy2qpjscmmPUNDUKWLIrHAAKrrvR/AMO3gDpZWC9CZMFss8DqQRmyYJ
TRqO9kTzmtolJuroxKcJRAoL6YSgeGFu7NeIp5Hp+y4zC+G/XK+y9r2B+fkEVygf12ZUqaLxEFXb
pEfLt6tFAVFdG+AO1RROPXzjM2YlitTPNCFT2mhkVHPdIYgDJys3rB/9nRuVNMdIErWeoOYT9xMK
PWPrpjT0l3DH/q4JFWcbTyfstq5xTULjyeDGqgGUXjJHocGZh7oTZY6Dw78uOkm6A8pmUl7Bek7y
o+HuvAgk9h5vd6AsJ/cJWcFWqDFLk49ODMvxmqiW7hI99vDxijreRbD0NUZd01ZFmGsTyDDliaT4
beCM0fC+R1/U22B2Ojl5PdvJHsd+rq5MxPv2BIICJ5lV8UHv0GSJg7RvlJVX4O4VI5u9+Rnil/CG
LAONH9BYyZBiElumUoGyQBVP2rQEJ4M8u6Kd6q3tV8D2OqBG96k3RvJrF5Ie4mQUQN8MzFb2NA9T
xApt5vkJkzrqbTs5Jz9Ll04qn/xIHqfGq07RwNRDAt7d59ENCC/KZa7MUTaTPuBvOtYXDVuxdttU
ffwJNKxpzmbBjPcNqsXJCWWHQFSWjefdIiGJ9KdqdHlBQEdyU1LD5vLTZEEH9raS0xBD7tRE9bEZ
h7C8Ed5sg7zFS4mQ1MoUV5I6SlE5O9Pre81BPbN4B+ae3//sFTUZCHVqSGWLQisFiqX3Di3lXfIs
+DSOVxj0MJ5Z0ku2lAbJtkY+pnZmqVWOfiNPXRmUtMDlTULsxuQG/ib6Gmiar9ppruCYrnLCOxdy
rhYwrikiG/2u+7J/qh1dHWU/M5Rcq/oVrBOB9xfKN081qIx62kryaCUPMFg61PCqH0bI1yEUyJBk
uEk2uPjkVN2ICrBQ/2dddg99s/HIAURa94jSvDzgNgVjBJQ6bW8d+y6gKItNaTNTtDDVbHfVkgdB
VtYaBZs1OLBdcyHrAz3bfHDr+Ehm+NqBIAmGd+wtPMeLvmE1ufJqiIPZ85XXP/vRl3lJsqV36g3x
ZnFT1r3H7lZ7VrJr2kyPGeRHSnDSq0DcSQ5t1+WEBcWLdh250VPzhTZI98sFVsDO9UKeYQJsoYfm
m6t5GAnEhwM0jJu+20CG+BsaHlamp9mv0fDiRznUR6ipqGuFqi6MU2nhLYVajalD+jqzjNIpre0t
xDDtnwPmcWNaBwuJMjTi+0dQwdKA4uCBf0qm/gp8dO8e7Pruk3a7J3mFsWx/jEbBcFtK/Nv7JmtQ
b0OP/uh6SjI7E3zIy9YuqOvchDDD5QjnYWJtJIG6+IbZlNzWYQjCbQ3pV1TsTToi2ausb25YpSE3
Kl2dRm0EWb6McKCXGWRbUuU4hZ54iOjOQB6GdRdEQ9e7J408BnlJgA32QbJ0rKj7sIUku6wTBLiy
7tC9Dau72W49a+P3cOG5bgPrULnul2SZzfcIEpW5cC1J01KDQ5VhQ6K4iXj4lVMLTRcu0JTpMeni
x5jWCiQNw6rCxZnLp8SFbLPN5tVWqiNo6HgE0L0K4P8UiRsrxi7yHyEjdkXHsorTiMvPhtr7qCca
KZw/Gl2IEjv+xpod8LnG6rEDXFQWOvJ/DtBqxuzjGb6Xrr1rW1VFaFlVYR4BeHDjcO6lHHdzQXFO
HpGTlvcg720CFvplQSoS7F0HLahF295tPIN1t2FW2cWQg2kn8+iHq3C0P3TZKsau8yEaCrtUjybk
Mvw2OjY5NhA0RwekDjIPN3PmLiCg+2k7IN7xTRVxYu3HwLqmUNzaiKo/aDHdTP28dt6Sw2hJeTNC
u5kL28nnMR5oHqhlkmU+WoEDu18BoZoRGyegRzR4F5Wr0sKWgrr9tez6EYM8OIKDgtpA3wWZ9iHi
rYt+AgV2Fs0EY2XVBLnMiVNExbheUIdFIGezijV3HKOoh4Rg4po5wzLUqc2sZ0Gb6misyOa3lNsz
sjxI6u/HuOtdkvbu2FmgRPfjcpiCwT56AEvGBSFi4MgWKuwyVi45uMGm2VB0L0SaLJQ/Qp9b76FX
Wz2Lymv4Ed7ZAu6/lHVuUYYuBV+PTGWzXUDognioLB+RPkGOLLH0olLfGP8XWMqtBnEP9eFkuU0+
omG6BzlcfSdQHX0ccOn/AC+JWlsmCE2DpEP3z5+dHFFP3bKm4XtuS3XTWMrZQPl1OZLOijFDcJpy
R5YpUhmhSnhhygCa2wNY4RQzmDRBvGmGyHR8g7a1bIN7qaKKGKRLEOPXXSpGiTr0s67hX8K/W74Z
JGqnIUJ0T+2xXHU0NxVZ8K8AFoJa1rhdQgJkSiUlWgIBr6sTsif/Ce3wkzcsfEfR+r+a7SG4NS1K
Imf0YMhDqW4OpWLssZmwp9CRcMSQtfYU+6jM2iYoXNhWR+HOMFuC8Z3S3l0666vWANpZtk8YiD5G
B4ymOPvz7u8nJiv4EVxfOC++mzhBjWUBMxwTp0H1OWTC0VhvszB5JObCJHUdUfw+SVhnQBiUh5hw
gvMCvtTbGZALf/fEnzBHw0ABAqmNK7PWaZ5pFT6jXNWroYcC1tC/NMQ4nxG+rhuA84HpLWTzgrPR
SQVSR2kxzJ6mtmVbuy/pTTsLeQG79IdZEAh1QF0AJgiO8TlxY8SEECQh5KCQdmyne65/+NV9zz59
/LFeB2VnLxHL4OWBiPLq2PH2JdohaalsTJe5DL31hn4aav2VYf/rkB28pjkBX7PxbGglsJGkUR/v
aBMe3WjMUKs+uRwzbNiWzFkiklOk/86+5HWOjcEbIKkY/0ZAGZ5NfyvVDt2IMIOC1WkhyYwe3wT9
/n0PwAxolOUlReFzNNE6koL+IViyEGwA/eAMouDoyIPwLsqfeGi2CVSWWBzfNH2C5HXe6Vlt5qr/
pih7+fgrvP/Wq3sCCMDYUpjwnbum1AgaHY16DPpku8WGy42qsmAI74m6JOT5x6V8MOOhHQjN3nNF
ScM76kJoHUuhj0TRRgb0w+mRl1/Yvu8PJwbAAIXifEAZGF/v7b7i6I8ng8Tc1IMJJuY6OQQXMJBa
CvAl8xmSxbhSLwye3wGMIXQGeYFX+AxojQBAvF0z1qHXWxECwgit2HQ2zhYGSnTNmTBbs58Gh34e
xLAr0QjtbCS4FGW+p+6bBsOPjz/ou6f3YfcDmDmw73D+eTc1nixnmGFi2WdQBMln705oO8NsIfV6
5HVsxy/xZd7t23W94JXHieINYentkwdojNs9DAIyQGFP6mpJuxzAu2e1/fix3oEJsMwKXVmh7RC7
jM6OIw9RcYRINDL0z3gKhkeUAUN0LwPrEXdXncH2LP//W9F9+2AJZHRaF13/LGQ/egZCAbPQcEXX
0lKb5qJi7znUDUi+V99HoHFxrwA8c7aDgBrqVBlj4i7FeHBCcuMNbS6R1KKeEuXOXZJNCcGyCgI+
r8/5L6/x9E/EPSNSnv3f//soWvz3nCr5hl65/SlWPuJw/pf+F/IpndXF9X8mVN58Hfvxd0Ll69//
h1EJsb3/wOQNhHLIdCag9AMj8A+j8vVPIAIOXu2q6gA20/9jVFr2f1bvCrB08E+g6gKyHtv3X07l
+oeBh5CDKw7049WwLvwbVuUrSuy/r00w02CfBuATgCGQjYTG5xlSA3KLrKo7QU7YSH7uVs2UDsO3
uevnnYzdnUddK0XevWQ9AAo5/dlb3SPEj6fcD5Y8YV6AuqmvngNMQFmyYCY70swmIE2O03drcb/9
/e76H7m4bzbYh9ze/4W7bI10//MmexBMtIL/n/3AvvIfw+/bbf0H/91tkf0fqOzY2FurxL/735st
CP4DMzOocyIBA4Z8dYz6l75rBf9ZBRKhwbvqe4Mb+dtWc9z/eEjX1j+CPzzMCf6Kv3uGmlwVH1eE
E7BHgCqC1niekrhM+T2L2vokzAwsugOV0LB35hxsouZB2J0s2oTB+JFzWvTa+OjcLuLEDW9elob8
/O31/Rulfuf2njGb/vk1uFrhUADoFRKzs4smgv2Q8pOpASpERi/EFw6q28CwR08w8lPPcBXKp6a9
DnwD/j461eVdOyv3RzgSMEUHQpsgRdPLfuql12ImbvRo0mbGhC6Vfo2R2WyaCh1PxvX3j3/6K73/
9yO7vsgVrg07ExdEvuTsyHq0G0PqzvWJ2SrBrGrS8rGfRDdkNYusUzxXMgaKQSZ7XiPhNnMgyswr
w28Yv7o3tnHcp0nG5jEw3hKgd8L6n5gMkq1lQnI3uwn95ZKp/o7p8IKuJpUP1DX3djVZF1L2t+XH
P59gdWfFToUs3ztfIKdSPdqqfX0KXd3s49JvMmAnnc3Hrwu7/rfi6nWVVaoE+RsAYitG7O3Fi0gb
150y9antLYpOLGAS0nTdVd8AmPDxUm9T0n+XglIJ8lGkTBABfLvUROsEYw08ECCXv9iEnrwi7vWA
dmfaJ8HTx4v96bmQ3EPuKlrlSmLv7WLxSJHd9H59mqA3elWKcc4CX4iTgRz0BWrCHz4UbiokpaD3
Qi3KPzsrsCes22Xpm1PDq3qjfU8Xy9zpCxnSH1dZCVivJG345rx9oLkN7BqmIc0J/jUQ8AL4pTCx
dQkv+H4VBLO1AgNuGsPhcy0Z1EyamAVDOQSoEj23btyQuHEvPMtZ/rVuhQD/AzYD/xoon5zrainj
1/U6UDlZkHjLudtWO6tBQ702NmY2aPksnetiTBSbYjFiTj24OPytAxF+AtAuuNb91QLx3E+hCXiD
qRsA+Lpyf42y6beeO6ltVZU6B8pszKapr3Mloksn7v0xQG6Nt4xEBf6ZuHbefkiHtoFP3Bgf0rY/
GRhVgJoTPUHoAA09+1KB8qfFoEwYRRCEBt/4HLotHDbWkapR3s/y2e4SL6PVvAkc66etgXr7+My9
rYb++aq4PpG1IWNaibFvn2xq4moefAlVQJiWFQD0BcXCbQvAO4gveibpjovvTylrITb/8cqvJJy3
QT8AJxGRBVI6YFWc79upGmOuwXc/xeYLeCTX/uwVGuPwuLH3Y2s9AiGSuSXJDCcYx9pFuzxUc/MV
3YYU4jjpSKOcjj8+/lHvQxDIpq9U/FWOC442b19HOHUV7AGX6pQwq/40C7Cge0LmTROQ/kLBdgbz
XV89mhm4qsEoB54Mgrpv1yKecmMxVs16vWFWOQNiwcN62egEOlRDVUW7CDztz7YmOvPadoDHERk2
0heXTHjf7wEYQq19HGw6nPDzFod2/D4mAOaeKpTkOyk9VVBlGzA37SojNvc3Qb3U9250UU7p/VbH
yigW8PSr5tB5xG89x2qlwe4zVTIXAraQOWZgU5G0SXDL68a+9M7XuP52z4UoHnGXoSZHMDlfEPUj
J8om9QmTb+cH6L3hvUis+BjOQdNkLSiJVgpuPoQY6Ny1e4vVGyhoAS/y8Tb707dHjroqHeH6x1D2
7F6Vc+1hgNg2p0g6yZWnhgToO+D85Di4iGKU74GCUA8Nxp0Y14emgAgpyTmll5xIPVRlZ28EzUVc
usi71oh67tw9SkALp7lVp7pWuD4qISELIRpXjJhAOG4PK9SWjZlORHllWcDazVPcpV2vhYToSDsP
Gcy9phMa15wUAh3LIeVjY/uoycHP2sUQuZ3SefBqYEMACTn2irufBa+qvJxBC0xbw9VLNPnmvm3G
GCjRACO/zjjWfWSc/r5lIVGQzB1goBCXsv8lx3n8O/7lehKRN6/HEf/B4T/XPMTguPRbyJ6fhDUB
38qQgsIonWBiDPATOJLew8effz3Zb3chUgIb9oMgR6wWi2e9GoI+px3C4+jU+R3dAdiYbOBEeunS
eh/L1p4l5I+gD4mh5nksg85DN0M7Ek81Or/CCsmHAHatoDarLxyrV9+Hdw8EzgcCyNp7Or8f55rF
ZVdZwwk5/A5A021ovs3OlJaoF0BPzxvuvgCelDmE7Zz4s4Jbqo/9E1BnA2o06BT8LgDQO2nHH0Nc
QS34kmr6H99FBGEgVJJQ1jjXbau6CeM3T6hT2LZ1gfaHAYy6hmhtstQX7rU/fNyVQO2BEoULHKJm
b8M6PkiDe2NQJyox0GWG8wJdq79PLdGUdjHVQisTHqTn3TBg2SAOJuvx1JIqvKZiaYDUuhgd3t8M
WAXCr9DyXuNleJYmA9vpJSqax5M/hknatCXLbGznwwKPpStAcVd4m7fOZMNLd9Kf3uJawoNWi++F
dt/btxhGHfReZm889QAH/hdn57UrJ9K27SNCIodd6LCCl007e3aQI1Bkinz038X6pV9uutUtvyPN
1oxdDVQ99YQ7AO5UO/SJ83tx+Mq2gOm3DjDgya1k4fNVihL6igcUKQQnxJykEcpO4S34k2Xds4zV
rjwRmlir4tjK82Yrnq9lFBhLG8vUhqKalcBDpWqvGJ16ZNo67DONPmqkd94b3UymQBFWE1QApfZj
3Bgf8qYSe3twpk/62Bl3pgFX3gEMYtwEdGMlhW0783Oe2h07tSMDtKa9oS2Kn9RAALNSDveuvStr
UarAXaKLS/26dbPqajNm9GtxNioRf8Z5O2t9GZvlGGTteEwqsKSRupREhwEorA9MlIl/FAtL9+Nh
jMXOHmQnD7Nbfkl7Rbf8xquKcv/P0ZnUANfstbeDu+omJQZqqtYT9jNhgQGM72VujQZ4ek+FdTMR
eb10zpbZ7AfHqfWCJkUfam3iHqzZiN+ZidIegPMku0jRu8d4dLSwtjzlnYO2mG8i+n0UMlMCwQwV
I7fEufPkr/4smzi++lfojNcgRlGDn+/RspuTaNasMUR2tn4jmPAxFqmdfjdGw/jT1lILTYillCJQ
mMnbB88s25CeU60Gcug62A5WXEjw50kdB4mTgEhM4rnV/dHrOyfo7Lzy9g0AyUNiKfqIoHiO1Ap9
mDpEceOuFt2rPM72eUgumd1TL65X4fnzQDaCF195fZg2htxnCdApGJBaUI4gfZwCkkNhi98CeB2e
83J4Wj1ks2OHRIovUORC3z+PD0vvyF1bg9MwAK7sqjzXmRXow68RtdFdWzExSiRPmlrWH7TLzdA1
h/iAVpn+poym8nEUo3d0U9fFaljKRwUK9n6C4wfaph0Pt/fu5QEjaCJYYer0hmgFbAJarYKPLRN1
DFVFgijpvPaLbbdwlFRDnG4vdRnPGOTyTj04ikz5X/sFf9Fxm6kfTBtYfqi0oG4Tmf9ugPs9/A+L
OAxgX/+F0Xz+ARVmPi1QgSmkkzfucG4DXqsb+p24dFmG0E9zyAwYZ1g4xGzysbnj/iRzmMLEFl8d
F23Qen7qKgG8XDWH4PYjXftEOIKxDOx+fDE3d2o0mlZWVNFErtSi9QYg8lCA6gXWBtbr9lKv8fR8
/8OXVte+6rraBa0fl0sRzVY2h21sIbcYu+ljk2a4hzeoMg6l0jx5cya/a6mtdwGfz352RxcNFotZ
rOcXY+F1QSpaw6O9Ajn52DnZ+Ecw4GnvvJQrmwn5RMaj1KH88W09NEqHDcZVHBrziLhL74GybuPi
zipXyi46DhTdTKLX/tG2cwqxT3FwMZ9DLjj1owdIKcdFACsEf7TbLvXxamsfRFwNwMKl1L6jiR3H
hwkLhA9RD35zd/v7XNl3NP0QlaOfxeW77UKiuW20RlovIag07TvcJmcFbNTvSqeVOzLHe52lq8//
94KbjZ64sYiwAVtC2uHqI5jO/AhkGJ5YbsdPc8pYgIF8+aA40nqflnp9AMhkHGy1vCcKfu17r8Nq
2j5EEHpd5+c6iR1bimJawsoCZetoMwCXtL/XGb3Ss1z9zhCxX+cia81/vkyeMjG3R2uhxeQax4GW
886MzRhTDMAySjKYcI1AzbYVFhnwF+qPYFnusdTXe3xzBmmrkfbQB9YoLjchWalbt5yzfglnzqnv
QW99qcqYmljUeEyoCFXrUTfveY6fbTsod7K7ay8a4ArGb+jgcL42jQaNnnonoOWF+pJ/NZqqOtiZ
adyJM6958vYZ/15l855xX29KfVS0sIAm/hKpwtMOmi5rsfO0rnu3mDYtlDzK4SWMhtTCIQaguO/r
Atpa50J2MOivfQQ2Z7p4JVn64HtDCzQ+LbzqoJR6+9NNBxXpl7yBzbwwhcUPR3XFm7KpDC9o6gQm
3e2zeRk7XVqBYESo4agR0KI63zuWk0ylhopQ2LpZc4jSWjniyVOEiRlrys4dwcLvPFgWGJhOenUC
UaN+mbNKHfy6caPsYPaY4jip5/zBtlpRD2o3Kh8yZdA+3/6h2y+sg03CIwRTXQaaaHav981f93Ca
uva8iEqGkaZYpIbGchw9MKL/uopDec+QDpEYlI+38JLRLmCRdG0fGq14PyDI08Liz7V7AhXbiEhH
jHKPERDWcETpre9Y0XYFANZ2DHEKcHAvhm9UT5n3CQS+86jgtv7hzmOtGe3fO9dAwWlNY7j2YfMR
J87fXg1hxiB3UVHfN5yfwMcy+OKag4pTXwxDHOTCQYy5ItsdAv4OiPgxCAHho2cQ/5JGxiigxfI9
8ochSb84CEVqO1NAFsP4SWoImVk9jLKCHKYInC6x32lFmnPZN3b6n+RPV35pKOCz7bKXP9pWi19k
XzvPyYh4KlwcS+1XVQI1hq0e0TNLcV1KQcC0lukLZCwZdurQysnSrSEs+rqddslozogE0AVNg84C
kL9LLKN+SbGeyiBoT/XP26/wVQP3/BUyAlddUJeEgLW2O3+FPeDqDD5wH3op9gw+ZesC58VV35rN
TyUxlE9gLeZviynsR7dMG2BtPbJmzCQEUsym8J5UOHy/So1JnJ8tvVLsCuyhc7/NKuXLPDia9OfR
UZ+Sdpb1G80xwGREWoKhdmd2PxJ4e83RcTrvgc/LlylGLwmhj7Yfk9xlhBDnrh30S5upvui72njp
4RZNPtSc7qnoOwPFZHtW6S7OWcqm9gCV73tjMD/3fVzBq5RCORbYPkE8gCHS7G2YZi/JAq0rSKpZ
fq4XocHcaulYBLTXHYSRy76v/dHtrRPTPohNiL8kT7PVmbgVRdECdbtDUjD15gWqdOe0y7Myilx/
0gez+6RnUJCDoZe9G8RtI5JnBA2iFyVehlNVYXXv57H6HzusByGIi2Lrl3mkqoDKmwS1SgepiyAz
Mnizlj5SNtZNXD2W+lB9TLMMvbdpnNwsKKAdQRCJSwtKhlkfixJNhAcGT5CTUdBuP+tYcJR+XyWz
5ReL8TWytWlZg3Pr3ukebgMYSR8QV4+uHFWLrW6tICW+ETrY7D5Ue7vba5gLwztRjcPtbXplFVpY
jMyRSbMZuaz//a8wWeeFpVeYzISt6ULa5WEevXa5Z5R8kXHwMCwD25cODwnrK2Tkr2UQCi36SOnn
MJeyflBhfuwzpamhXKf6MZJOiCk8/BSvmg+ubBdfepm8UzOtl+3mPALQWmW8aOaA1dpcxlHTaHk8
UPQuXl0EqVp/qSp6r4LIu4sHcO22Xf13++VezPLWxyYKrDr2BiJe20Sr6gbHUNxmCOOudz2EyA37
T8EroHWveN6fsquHP15scziEs9hva1srDtmyeKGtKMBiivyzVo6l6fdGP+yhjrQdBP4Y8l7X6fkd
f8a1Zrx4PwybiFmUYQApzneCLAe8ZHp4q9MAYzaGWHMstNFDKYvqchWX3EFG7KiBnDq4/Zq2pd/r
W6ITv97YzPu2yLQ+Xj0TI3sI81XRZVLkAutTGr5Z3G21XXlIenoqAw2PVhsZ8OYhOyMbpopGQIud
nxFID/eQAFrJAMHSKJtvKdKBU1DOTfKnS/u0+fcn5ZCtICsDF6mLGbYxzLJSQeSEcIeax3jW05NV
Do+jscop336pVw72KuNMt525wyVAG0OWSAJankNPxwiYi2j0S5jvd8LHRbuOb8cyjMhx3APbuNXN
7pq2I5LGSxhN3fToJrr5DF7dWbtc3dOkJ8wS1DnbRx0MzNKaHeBKKMCMPdoFRalrASCbe2n3td9E
8chGWoMNdd2mhYhTdapVGb8JwYHJd6rkj6vQxWhEWj1kdfdH0K4aZA0av1WQzYmz76ardo+FkZmH
xBPTnTLgSuBhcwPRWL8EEXoTeEqTLz4aJT+HsYqvTmX/Ls9WRlihM+0zqmm39CgR3P78r3/r5jiv
mSI58Go5waY/3+m2lYvaQHkqRHViOaZq/zuz52ln15k8josCR51B5IupmCrcvlzuEckB6pl07ol6
yTkCztOYtmfNG1MA+YSPD0a7FcoB6pTzCKa6+4la6fhoJOgeToOb7/RBM58G1fw8oxOyT0gud55e
a8geVMqz3jGtHxb0DdKyLGggthxv1dkXbpftm0nmO62cjRczHco3t1/ElRPP0Gmd1fAyrIt6pWjU
PuOjQLxsrWWv0+rYwUFOfUyji11SeLiJ6k38kCnGvU+wTdo5Gh6yaPCPIVkx89rEmgYbvDjroyWs
u2Z80YBAYg8TkWLphePD+62Ot5/0yokn1aStq2KuS193k3A6ybIsuirUELHVYafKqNoDLfhXH8H1
qWgcMw1Gk9K+UODEp8hMF31gFaSO2L6uBTpFB44iVPdOtLzoy7yuxaBrhbnCW3r9739lDeUCm2eS
iRZGOVcpAlBJg1tX3IxPMQYbXywvIchEqHW9r+JJK4Imt5zmoGSm2qC03Sr/Q0zljZEprVqnjEA2
ZwpJAWUuIN2F7UJMHZeBBBfLiDuR+0rWsI74SFLogHnEi03AyBtuKIjletha2vIIBVlvHlRJq9E3
KpF8oUE69ztECZpQDEZP6YVCKIk1DMj/lMxt0EfrG0YJgPnkbhVWeGtMuSN9xx41L9B6J3bvBJvL
nccPBqIOOJEQx4DoPNaIwaNpNVs0MJAdC6qu5ZhH/T2b98vzRGcdhB1u8pCASOHOV6GMdxe7r/TQ
sQkmvZFA/44L7zlF6e3RzDMrv/Mhri5I93W9q0GAbA8U9168zHLRQztyk52bRsi8CPjJEZs+GKI8
unOAL/ACQKFXCPb/X3Czv2gAaGXTG3pYGogqOalAnml5Sk3njajT9KCh/ffQIzF3dPBjpWi13X0h
U/NITybb9X3VvKflUe7i0dKeaGrDQXaRFWMw8Fjai3JAReV2xLlM3Pi9Lm28FehtQC44/yJSt6UB
F1oPNUmx3bqKeRi7KQtwMb7nKXr1W/y11Ca44XbnLhP9+NAzsc2lw7Ac1XyxEKOYk4NSCPXOo13b
0pxxmJrM+FUa0eePNksMkxN0NMPasKvHTlGoB6d+Ptx+gevBOL+kX883X8ABjwL/9HwVlCGracx0
dpjV2EEdNU5Y2hm2BAjgBYXemgFIMO/L7UUvb0SmHxwhmF4kowDNzhctVW3wCqyUw24x7GDs8j9q
bbkfew74RwRZEATxhuU7KhPOnae99g0dTOzwvXkdkG1ah4atzxwzYYSThfsssXveMeld3ppFzkB5
1u/5IVx7u9iyMzsBysX4ZPOgmNBmiUfNxRDV/aBnbrWb52p8rAqmnKYa9/tVgOnO+O/KkWDLUFlA
gsXXbothwquS+8HIlzCdG3Wn2y3UeCYrSIy44z/2sIkWABNXatAqdM4jnn/HKIUQnVrtEgqjUY9l
4ryAZq3vVIVXngdoL8xhb+X12lsx3tKYTFeB2Bv2fd48kK3h56IzEImqNv4flsJ+nhGgAdaUcvn8
eTyv0FqlVpZQ6Vz9Hdpz/Wcn1Ys3ncjif/9KwNtXvXL4nojHbHYikmAMsPRShSos3yKiMHytpYl0
QGqEt8/alcYHvnIrUxmuI2jc7aU1IwVbW6mthnaNaJwcvfZkJHhpN1GkHjinySF2G3Qtcnc4WF1b
Pskx+zdfAyY8BGcYwjp2XeQt8IPOX2ypdf1ccIOHLu36QzpUPXM9YRwNWqj/HjZJ2qBlUyOggW1v
brC0jjvbBi8bDuSEz2B30bxsW/VOBLsADa1PxIyM4nBlgpOOnT9R1VRuMawJx+y49U9Dgag74YOx
t8pIf5JqnjzjQIDQjrOYQT8K+ZB2ApM7EaOrWBvIdMLIPpRIiO7ufO7tVOv1hxHJYfWt9KytVLDb
CjQ4sKUOZ68XD7GDyI01iuEhldzGMP+OwK3SpzwvvuhxWb5x5to61hO93bIWFmJjYL077lGwHyC7
m9HK9krZtjv0C2kZ+bd/7JWjjcXjKtrMOIcp4KZMduFVz/Tu1dDp3Pao1H3xfnBM2PtWdI8AdOXK
WeeN9N8AzzBw3yylL2Zk51ashXnXpYHFPOFlavPybWcLGUB80lYGlsqVoHe//v0huQIwb8HaGXzz
Jm+gNJEwHRcNekYXYVq0/Cet0XrIhXbPdu1KtUKhyT/0/CFawvc835Ru1C0ZX19Hp6R+W9HdP2px
0f2wh6n8gP8EwhxtLn2L2cp/aPbpnyyJkIXhpHeuhSu3HoGNglfVtTWQbp54StK0WtpBD2O9HX2x
mG/L0bWR3jLV3SIYUEWx9uH2S36Nl5s8hok11wPa+riCq+tv+qtQq51ByabIMsJaS9uVJZHkb8wJ
gpTPSBLNDoLaU5HasNXcCmqa76at5RyqMS9TRjJzFqJI9YeZIUR7nUHJ3kPk6wtiQvYPBEdS2MtO
XGX8KVQHdr2TlX+EGKcR6KOskQsbJJrG0OgNsXcdxV18t/H0rxg8zW9naxqPy9wp9otpyeTJaWhV
+GxzHADconiOshEEp7GIBtM/D7HBXVpFJjJTyjg8QywaGEEtcoZJpiIBjv8bdrw+nBPG01Oi2e+M
iHHYi+bMWsJkA+KCLyoFsV/b6uUU5HgxKw8dW+VoOXb5rGLn/hOql22jnpMq70igAYFBiKyOy+Sl
FSKabvXFUEYVy+ZocZegR+DrS70g12l7hvgVWW1VP3Z9bOEsObVejTprzZil8ypxdKIovgcBv7ap
AeNo/Cj6J7anbiLtwnAJ5K40QpAv75yl1t7I1Fk+LeWE9uqsjk8d9MOdwxzvW6lGygRwvZZvtaXK
H27vsSsJOeUPCC7ua+wbtqdrNDNF0aPRCIexjB+ZDcIhdNz4+M+rrEcYzzcQSJqub+6v0pE61m6R
EeZN6h5cdRB7M4l//OMiMMGBCJs4j3mgq7a1hd6NwqmMzg47M1H3SYUSWQvX5M5VfBHeWcVBx2El
wemrD+v5mZx7UdN005xw8KI/yCnqb7Pa0R6anibA7ee5iO7Mpzj4K72YNJtk8XylcQQ60aWZElaO
QBk2r99niCIyodbVp6EUOAh6ybRzTeSb/3lhEiuPgoLIC7d0k8bljFi1bDSUcF6lmxDtkg9OW49B
3hQk90vxS3ErFwVOLft0e+H/V/ufRTxA5ituBdKfvmIMNhGvAde5KEaanVzpUJTSy0nwPVjylx5h
72UnjAX9pEprhxfGe+LBkla9r9MFRG8BU9SMVYTB0C/z3pmd5/0sKuF8Tpe+eTeoWWYGXiSr6iPd
lHTx62zG7ECLR1seSHqqfVMuRUSJmDRy3xr4SDlSTtVTg91d4zt1VfQ7oqvzLtMcxOC83q6aQMkl
ePEWIciHdqnRBoz1ZQoRW1nVzbI8PdmKN5zygvOHDuFQhjQYvLdtXObfBcw74rb0ZAzfLe3DTLGz
LyJ5JTLg9P7bbpd+QcxN6r81h/6mNWOS6Hej95xUpilfCKJCO0qtQd3DGmMj8MAvxAcpkSb2SQCm
X1NvGb+KNlb/VHB37TdojOu1v2I1vX2HOdZRSSjmHlEUxhUGqqj8nRX5o0JgIvrHEcQbo7PE8qAg
M/VmFp75obMWhYdMc/uhGRcah749O4iH4WCzdwpwB75MrDnZtZ3R/xoS2DVBOg7xPh50YziomVdi
oWsP6YOm5Hq8Q26Z5onbMIp3yiE6RJVeHtRY+a838uxLYQLL4NtAmXp9KvFET88Ms3YWX0y3kWjN
RSi1Bv2QyK8dYmwNwmB1H7r9Ig6mV8ePjZdl3xDoNFR/qHvjbWLBUUFGNEdTeQJxHt85OBeVOAMh
cE/YMlNwQy7fhDk90hyUxjJxMowfoBA6f0kKJ/AmTDSWxNrfPixXF2NAxBAUWhfyWufhQY9tlG3j
VJzY5N3eUKcuSGbvB3oX83EukjtH8zLscTBpqCBJxPalxXG+GiICpV1iJ3Bif6FRn8oKqVqsDlCA
vue9/Fo4nQcBeKiwIbkxkJD3tlRNVWlwOujd7ATYBGux3Iu/Q12cg0ZR6gfpjenBjgbrMasACyRi
QWQDjYAF64FnR9rpnfL58jUz4EBoZGVPUYZsSw/E8ha3p7NzMuxhxPZBjXzdjIydmEbTV2VX3Ctt
1wvk/OmBgKmQNWn4wqbezlKFNlJuOrI6VYgH+biMLUeRwX7PsP16twzu/KxmtrpXuz7bKUr0KS3y
+X1hd+L37f11kRlgFApVcAWR0DGnVXH+xVVXSVy3FPrJiaPq2Z3z4dnWi39zjqKIxtuGko4MaKWU
M2g5XyVOhraxZWKGKb1i0jnL3oH9yu4czCvPQqtlleWjL8e1vUm3AEUu5LSzGbYFiAQQRIkfT9E9
Ra3LC9umYUqWA7Dr9eudP4uVTMOC1KAZLhLuSMJYdC5ncSyxId6PQ+XQM6Z7X0e2949M9fUlomZD
22plrBMMzhcu5yQtxlTyeLqHQBKA2u/x1JgHb/Tmp8weR/i+jK2cZVHuJHZXzir9+hUET8taJ4lc
48ZfJYrUZxQ3m8IKo2L+PGed/dHpbbFDazZ50rLk2FXN/EhIwWbHrLy3kyYecXE4dkpyJ/u7PKf8
EPpOZC3wnS4GknZt24jM4x4go6F/Zy00AnDGaXUUY6H0BLVpxXdC4kVTgrdO33VlPNKFAutz/uhc
8qIuUsMKISYsgdunxZvUmeLHYs7Hd1XrPosaVdxcJGiuU1XdPp2X8ZgDAxOPZiVZGj3e88URbW4L
DeXOEzNf1+9FJd5UalIEcSblnQh4eXhYivsM5ysgbSgsni+FIzFBPm3FKTaimXn0YB+nFFnS2w90
+f3OV9lku93YQ43TpTj1wksfoOghx7tozkOZg25I6vLOdrmswNavB/OIkStAC1Cg5081FIkzFSnV
AryYOlTLtH4Y4lm+G+oywu9tLvCwc+SXxJQmErtp0ZyAX+X7SRf3uqaX7/f8l2yOEB0aJXUzxQpL
i5SSUT1sZiyJHm+/39db8/xeQYnIhr+JCgCJ9xYONEHKGHtUbMJWLRRggyLPvhq2KL5b3KHvrRrc
cdCpbh4HXd0ZX8kdNbmLuqyFlKHPSRfUSTTGQYzgW37oR1mUaK9by1eSRyCPaT7bnd8AQ659kcrs
gVLFQvGT4hfaSZcqX6VokcKSzO4fck1DIDIDovxzaslvbz/plU9LxQQ4AA4pSwO2Pf+0TTWRdrfu
KmwPHqKSivKIb5v3lkjQHwB9QxCbp8Q39eFnXHWfZsyxA4mB2b/Cixk/raqnqwU8ABUGrOe/Q+qY
341VY4fAHNtTWXq/CYbjg5MU7vOo49xz+7kvQwLLsZ2Zy5CvUKSeL1d5QszJMNphU9SQalRHvsmU
DkX6FRpye6mNWOh6baMnADQeeRTG9kgKnK+FX7GdEO2d0GwU6wdkBno4c3LSUt17p1dYH8RKp3w1
ZkV+RFN+ejEmLJaEp/yCeEf1pBextY/1yMUkSC+i0Is85PtzdBhRhhzmO1iVay+GsLXCKyzC9Taf
dHI1rXt3tsPRibGMY0Sxl+BNIVtK/XD7xaxJ9+aQEVLW5sMrQGx7yDK7Hu20NpwwG6vlGHuedlyd
/J6bTkP0ukH5Kkeq/k6Avsw7sA3nuUhUoZxfDEPK3OgW4STxyUqa9AHUESvHhb3PPaXfzUnJmEwV
xR54Q3nnFrqcwyCPQ8oBGBO5HjBrm/QNG7uMOIpA+CiTk64W1r4YmuaJCr/epY1u4qIwLn42R97J
GMQ3A+WNO1vxyr3BL7B0l7yH3qy53fVmx5VVWclpyFcJADQVgrrFsVNbAH32wL7vvOyr61GarE7d
Fj6Q62b7K+FB/N+J59xNTgI0yNFwZfEQN6sBUeuiHbWA0fjXHbUirOCpYfwHJ2I76UrAf6MwnKQn
jBrRwCgUVGrEYz15pY/DH1o5iZB3AsklUoYyjzY3FPUVjgS58/wZexDqUum19IQDzfQBsZJK+g0m
huYLRm5JH0RlXn+EjgpEO9M7tArjocp1P2miuUBVPRYMgvUBCX7DTKdTt9jG7wKrInVnz7J4J4y2
vIcpuXK78ZNJ/8CAEpkYk53/ZBexdq01anFKZkfZIZ8dH+Ks0L8ueaIc1VKJdxhTaA+1hilV7Eb1
Y2agWdpKQ/lACwWt8kwYD7abuQ8pUJ793KNNo+FOd3JkmT51xjzvYcSHaiwzDzqGgaK6dFdvlbh+
AnimITphJX5J3+Pf9xuVEejuFRu2etefP5g6jYPjDqo4ObNlfmh6zBqGeUZuNVHQiR+Tew3hywgG
pNzGWwQtBrq128lOPloTNpHwdwtO1R46Zrerajs54mqJhvaELgwsz3v0p8sIveLYHZiYrAh7bnOI
HbKtHq6COLUwBp/dVvuKEgUuia64Rzq/cnypkYCPg5ZH4XVLH6EDVQ46rdWTG80e7bfiP73RfmC1
+phq+tfbR/cysVtnNtS0eJ+iDbrl3iZy6C0NddCTpdX1AbU+e48X5D1h3Ct3MXF3VZ6k6OQW0LeZ
cxnJKFFNTqslYFwAvO++lDBdVH/M2JDoiirWo8q9u2OKTC+zHxW8/6IhqcF4GQZScaOp/u4nyGbL
MlYI+S7SwuFQLIdu8DCRQCIhm+7EmCvfARYGtzK88VVUc3NepyzCNEOh0Tu0EspHavaHRccLVvf6
6TDDoryz3rVvAV0IzgfjSgSvt0UMOj9t42YZrTmcL7m1BBaPozj88xcHGQ55e4UAkW+sT/335RDx
mZrWKk7IEZmMwrhwZ7LpO1fClXeHzQBDQchr9DKszRWEPZlmVr1ZnDxVSKzhK46o7WX7Sl2avdvi
JXT7qa7dB+ti3AUQ19k/m5dXTO0MkyMuT6PGPAVU5HqzTrGvDJN6xNkjOrbo/J+KyfQezAqlNJF7
1vdax9+F2tiC7ESbVs75dABZqb1psY14ay6Rd7z9O69EEZcMaJ1l0aWE1Xf+9sfeLbBQncuTyPvs
2VUX7xlbqnLXdcW97XtlO/GVaYsxcqJFtwVkdK5ZiKVjqaLFJK8tcfySdh0/3H6gC6YrWR0USHAE
xP7XzvL5E4kkWuluWXVS1doA/G1Y+JVaxdelwRSJ07zssOSTeG7Y1p4LrTpgX9e8oApKMWtZGOAt
nXNwlPp3W1fpAbhTuW8jPsOwZOmjPeTfdGF1qCvWy88YAlxgKktyJ/m+9qZAGjDjRPWNsnOTIVp9
jJ4hILHTssjSN7N52UkmEHeO9ysA7DzxJiFDqB8WFAkL+K3zNxVDzgOb59WnsjMztqPAc6ou0CP3
FaCd+a436vRHksHi3TV6Z3xe5rh2/NE0o+9MGLTTMOnTp0iP6w/lYts/ohLPl4Pn0PWoLD36CdlN
L+ms9RDg8MHScIFyccm+/bmvvaq197s2XF9lCs+fYfEaA/exrD4ZZrUqBXRR4uOz6X3792WY761i
xtAXyS7Pl9G60kjyyEvJyNvaN/uc4i1N7pUG69+y/SArL4xuA40RiE/nqxgYOPO1SnGyqxrOVVVP
j8IysJsVnjx6y/hnLp1DH3XtJ2Mq8ztgjUuuyopDe23uIPiFzu8modAyZP1hwpWn1hgcqJva9NlI
UK2C2GMfhaExtKgNPDUttUpeRqQ+97U9uEe4ojg1J621L02juqMCe+WiJjatdD2oSqB2vM2d18dd
nCQGnSTHmOLvreQs+Ab4qm+zPSi4MDY6Y1V1dmNk4Mz0WTSt8WAaENl8DpEa7VP+rx+5o5HLTqmA
B9I1059xWnmjWGmrDONUVb3XoH/Nvc4/JKhwylmG0PTQES45/5AiKqYcUid5vDTb90aT2J/yeO3+
xPTbUU1CwLHauXrvRTivOM0j6M36iPxziqtWCkUnaKyozw5N2Zs/qkjVXjoe7qCXE5svm5QBDI3d
C3h4kYL5jwQ1jveY3eteYM44Yw+KCY3GqRX5TcPoNfGh6LlYcFVDtM/MSeDOlM7urjYaDK416MjZ
rvPE/GL1SWzhyWdPkHBibJgjSe4HvrzGQdloZh2ChStTdNYxF6t3i9rgJZoAKHpU4j5Rn4iE8khx
qxd+jgLUydZaE/5su7S/XKi6uInN6HcxAww64bxF0wdCygiOYrEW+2eFRgqGtqbSfuw7HUV3XU3G
72rrmFkAGNNAPg0jqJ9RNFTfunyxxz1JcfnQuWiRBJmMLB3ibGzgJqcMEWifacJJMx0zu6eBViHe
pRG8UcSNHKAhTVFapy6zGp3mXDz/yiAKNcHsYW7vC0SEbBTuErAxvZTun9msGZzeDiivViFnW2Q9
aisEjWabTQNis7ENxbRSUVnLyW4yUD7EA/QXm6pWc19LXWyG48Wxg7lfvPKoePmofhI4/h0GvUQP
DzCHlj0z5ppqX1at8VufpuijNXQRxq+GiIN2wajSV+ZO7emO5vp/9bBEXQDhbXyG7q6WQc4neJ/2
7WLtYT3q31K3Swp/XlZ3NNNoUQSctelZn7plYkDdNiyd6/iCgK37jvDI8hkTMg5OMzS1sYtyNQ81
9KWYn3RzhgtZlOZRgBtsWe8xlC5+mOiX6pieuZ2+GznxFtDueYQ7gVH2EjhDbXyb0lI+doAoJJ6x
IKaOlhjmwW9Nk+JyyjsdzyBarQdHzkCtKmPwrIPb14PmK1AZOvjiM8I4TlKqWIDNxU7owssDo0EC
oYmt5FdUx1UKpjFO8qDINTt5goankNULI/mjLl38BbFM8UFL+onmU2u3D0pNLzcwDWVWfWYS3n4s
FiBkQHZneGhGsTxncJXLPbef+Q2d2Ihg2cfx96iJ4b6PUJP8doQM5c/KaGEepTTRy+p6jz1fl+nj
k4gsdTi6M9Cww9JW1Yfbe2xNMTdbDBspeo4UOABw1G0aUdim4sydJLPOx8DCsPXJ1NtTJNPqYCJ7
cIiW+ada1dqd0drFnUynE9oXo1g65qsa83n0Q4W5aYU9tic7WYZDZan1TqtA+91+umurwBMHNsDF
THGyeTqnZXyLIA5N4mgwnthADOvq5R7q7HIV7AhWsCaQHhoJ2xxJLgWnQy2GU59bc5Aa+s+8Murd
7Ue5SMJXSSXqeLpGLujQLTsg6hCBifW+P1VoC+0oBuAx0gzG9q0tDreXuqiD6L6pQJT4OjR3X10+
/q62Rk3WBXnZdCqRzw04jsse5qH77My5A1kGYPjt9S67nZsFN3WQMCowPf00nRZz0vYeHLrAm+Mu
wOQDuQcuoqMGnPOzZXEj1oloffqm1Z0k8cr7tVC9oNBhMu+h8nO+IU0nFrJ1venkGeWfyrOyl3Je
MEXn5NzZlJdzFB5Xp2gmF2W/UK6fL2W3ImusVplOk65VR6Wwh+cWpt6+Ncf5mXG7GzTxKN6XVdQ+
xP/H3pntxo1la/pVGnXPBIdNbhLo0xckY1RIcmiwJd0Q8sR52JzJp+8vnNWn03IeC3l7cIBCVZad
UkQwyL3W+tc/8KYDuFtDqCn7vXfyNzfuRd2N3etFwQDr7uc3kniGtqS4mp7HaGWiznJjf2HWvHPn
/t2rXLh2OqS7ywd/c2WrMVtGe6zms75q8ZHwyidWt/Kdcehvvj4uJrw+dkJgBG+bb1ynUndl1Xkm
u7jYOWtN7nTf9REBHrp79/v79e9ei6eC2dGDvMPu4+fLhu/bIHF9W84XbaGfaqZ1W8bJl4RB/B3S
yq/wK7CJwyKI7AYkVxAgfn4pJ49KLYmFcZ6gqzIi6bLSt4IOpvJHzxvSMJ2yBh/SuaRxLC/ueI+6
ZmintJv7Osi4Yqa/Srv+oCg/k78MEZEMdKXZxY8THn8fldYGvpvzeY0i+7ZIKWFBO0/f57XOv3B2
D8tVOWnrAWkrBU7Oq0hJfp2q93CkSyvzcx0C2uGjwgn6YV15ueZ/QXjEXI9WvDjLeYgLskwTJw4n
ADg/auQ9luX1td42zjswwN99j2zZ/iTigPS9uf21cRi1JdeWs7eMSyhHFKtsc51N5I7vSQ9/LbNg
uyCwaNwZmuCT/Pzx2BjZM43kcu4KWObYR+n0G8Sk+trKP2Ik/lzodeXTM5X/mDx32UwjSSZJiY/4
C4LP1mC1k6FYzzY9OiYV7FRaMrHp9AUvPP9Tj+ZLmYLJzy17oW5AtPr5kyqnaEcpF/3sISZBEKUe
LSLgDvOE4Pn3j+HfnKMwti6KGjoJRinrTXUfSmScTVHY55Wl9GPksR7NPJcbWCkERP6IJeuh1tjr
+pVT4Arird5shnFDaBQ0R/nx92/n12MOWJ+5nBrNSppr8PMHFyoeORTkeM7rKke82noEOJKu/vtX
+bU2o0qBEwQocwEZ5JsDoTK9VClT2edWJDmZzJesbxNSg9G7mIKPvfHOcP03n8pl0LcvzQ3+c28X
r64ZF2ogkfzMhmjZ167+sSiwQfvHH4ryA8cINT4rhLeRiUPTtXqddc65au3qmCO92A+xlewkwUA7
iRnI7T99PXpC8FY42Jcv6q1ZctSpYl3E4pxB/g0iTV2otvpE9l1cePteLe/R5H59+pGaQBIBpcaI
m//9+daY0xjL3DGRZzlgg5XlrP0mt9cOyjA/YxY4h93gpbukqL/9/nP++HZ+PlWpiD9YZFiHCrif
P7+wk/Q4V7RcWAKVpu9CKHkmWLXd2IP2yBXu7hr2jmHaueZ1skQgiBbDLuQosUGHv9wYCcHrXmZ9
7mi4cIpLqrOLL+026qXwUaNW7xzIv8JLnJEQU7Fs4MCC8PvmmOxyEqHmwZJnVWjVxkGbEsihy56j
Gt8vfWK54EVTGpJ15d3YS+6GkqTwjdE3Gpqz1gzzCabD76/hJVTvTWVCdcwhgRkHD4F4ywiDgjLZ
mSAaVgP4OntKaQx688Ce2Gj66bWeI3GWiuk0WMHkiS+O8ZYJ0tQwagzd2olM6VzWt4W5klhvJ6n7
mTihwTy6BN7sqyz2dkmWQelxiUFf/LlJ4wlgpVNruNhef16UTTKUU8FV9HU7awWZX3b5EQ/n9cpx
qrbEbS3xIMQrlr+XfdW6kUmW7zPPG8tniYcL2a6DUrlfSKfYgAnUn7wB+fbYJvkd0G/5Vcap6Pe6
NlWPqhVetqma1LyLVim3jAnlq64I0sawIZrL0OHDfIM6p68+XjDrs2nlRC91/WL9MKhpj3MztNFm
MpRxYLOdfU0bI9MpNkhYA7cUrcKYzGmuuqHNvit6NeyjzXj9pGrTuc3UUJJ6vubWTWliJ7eTksgS
DJfnMfYHzNTmoI2apNgVUzUGhGo7QT4pcDxYIXO/MYvGPmlxlMBDaQRx9l3m5MY7B/Av+CtDK60s
dwO8EPAZ6+dHCrvEQcmiT+8S0243muba11Yp+6dOaHh5WGN/bKVmbWrFqmStjfkdBPZvX/4HLMR2
hH3YG0gI2xuJq4ae3jmL+ZjASOWWyp1ATqlzKTfGPoG0HYgpLkOv699LRfilS8NDk+YFMi7Ebbxu
33x4JyViZGDXfMdeoL2ea0mwTuLgugr0srWjLL5GFKy98wT+8pFt+laqKo8fi2xGs5+vuFbwbPJM
mXdlm8QPjsslTomN2sRtoW/tOo+2DWlSfpU39VcEm+qdYvGjjfjpEOX1GV8u4tOLRv7teN+3pjHx
DsQdHv+QbubBtbVNZtrT7ewuxo2RJQCKEUZZlk/I/QCXYbSfrU64HfJBNeJT3tbd1RiXy7Qdq0rc
tN6Eo09VrvoUNrQtmAhiVQ9y5UXVdsriDr5gmsw+ZmpDvLFnR2ShqIV3yOn2aRJXTM1Dw6gaKPPA
rlWQtVCVIVMqvNdj2bf/LCSamYpLzyHIf5HxxFDzplEGRGmnlqbjDq89G1KKBx8Wwj5uMjraEBCy
dybGX+rlBa75AdqwnsNn7U0PGWtYPBNlZN11TsscDq3x4to+9Q9Krx/yVjefVT3Zz6TZdf8Ulrq8
MoZylz0nBfPtfqOQcYsYY7HubEyuQrPT7aCIpu+/Lym/Nq68Cvwu/Fe5lmC7b65n6ZXzZDbKukuX
uD7qXj991KwJ3WiMl2CxFm5QF7Z1MvhuXyhzT24v0gMGxO/1Xb8MQJf3Aa2d8ZLOhP3ez09W0Ygh
S+PBuhtX03iqxJhuvYY1UtJr8cfff+Zf+sg3L/WmBaLRKoXIeuuudAl9nButDOhX3iN1/XpUMLvS
FwNaYY0KJeHnD5RKQ8doZ3DuksUytrmelgd4sdaHpVrZVlS92sWmhXS2icbbumr6d/rYX4Es+C+g
qayvYQT/SvBKxUS9dyJx14jZ3WRuuUuTrPBFr67g6z2PlX7TreOhFu3tKN/L7/m72wrnMLb0qJod
trJvrvE4SU3vq8S+W9d5vR5ywzrjl5pcj3m/hngQTFd50VQ3uaWXL21RPFZ1erEobbN/3MZBqroQ
3GA2QENhlf/z19B5g1wlkpA7vaWr9w05Tb2PI0d/2/J3pPfgKeiram4sYuCF/D7Fw77njEVYOHVL
sPZNaoRq9bLPv78Jf7lC4oK7IYvhQDOhKb0lfXV5DMcUWtHZHJZ4N+v2yY0Xay9FbdVkk5TLEZPW
7oOdQ71QWaltLC2vXrvYSt97HN4+eshKECMxkYNX0V6+JRchaEsTB1D1XDWmSsJu0Zp8Yya01F6u
8iqoaOY5+/HBWE9eoyVIukuyj4NYeP2Ty89G4Yzz9gLzaTCscLXc4rJimUS6aVc8eXxddA7NAeN6
EpCgUZ0iWUzSxyRd27eFsL8ouMYn8PmpRRqYds8uVXTwe2tqJh876vGzGFbxydOb9KRqzijfwoLE
C+oKvVRQthc4KYvz+aNrLT3Mxay8IvPNDtlYVaZP29aYYctgoe1qp1lnMMyiygA9WCj6BgqBd23I
HG6qv5bpy3hDn3CxLeTeA8X9+abT474ypkbl97HIW/Mwr1A2/D6JMfxLR7czfY77/NuYm8UDuSwd
YNaa9/dmP1h7Gu/ic2pkAt5lSpCNX2ZenAS6Q3CIbxBv8v2d+/Ayd715ryQ5sKtG8Qzd5e1MgRNU
3ZUZ73WYQUbhPBR9MI7K2JWWPuyEmdSHxKjLnZm1+f1y8TFkvT+GxpTnAZDge9Yav8xdhGWwXIC6
cCGeU/7etFj4qKYwejTzXiOtATvsPRuAjeG8EDWAQbWzvZh61M5raWQ39sqVq8e9mN/TJ76t+rwJ
6NZkZeKSAqX87RdIg6RpHouU+4nFeDDXRBmOdNvHsiOcs+5a5z5359k3c+Md7PgXkgsNLSjgD9ER
FflHGvpfwcd+6O1IOqW8X80PaXHdGbc1Oz/XGkIRaaEOkipwXM2yO6f3yMp6WnIBBbcJYvu6lAfV
uhtRGb5nfsqqbKeX7ebH7fKPouv/e4aLX4h8/3W4+EPy7X/tXsvP6etfc8UvP/NnrrhmWH/ISwwk
/yGWF3iVv/ozxl4znD+gSTAxMKXxd3jR/2e0OD8Fp/8ihQczJPfmAsfgZdMn//Ev/oo9Iacx8JCN
ThMK4P/538S3x9/qD38+v92b//9TlvcPucb/f855uiH2QdFhucLzhQXjG/yl6WZjmYvibM7p1LBq
z9yXqmztMxMjE4Cys6hqboWR9t6DHL0OW8pOeQ9ka01fQTaXDoGBmx3XxuWR7/BB/2QtujtjN5x5
h6KrrU+wGEx9h6GWCD3cYu5qZ83LQGf6ZXONx4h2UrLUMxyEhvRx6HX10hqTO+5Wc56Y2IgiVXjK
JzoOymURq6Clsvd+pY9nVg+DGRJI7b54KYGb/ggwgYxKwkvx3aFmpY5RjUMbl04UBKekQcc8dUJ2
nyeR2DheWvWBi6ulBUNh5LxfXK+INs1atf2WXwnaTguMOAj+qGBS0qMv3VrI2Z/MXHr+muFksYkr
o46wJxg8HNdcI/a9WSwIpIj1HLed00dMXvGE5sTOuxHfAHPC7rkfx6zaYPEyPjR6L2562hHhK7Xa
0icLVnjBKryE7Gu7tXK/NNS8hEavtOxgiWTZaDq5fL7Ve+WnPOvlHE6lUJ+mJi+swPCUlm6ceQZ/
aEjqNjZrYxZVaFmjin3ptvIm1VZs7xnMXDwBpkif94vMcnwKpouoPsa/f95rBY7sOMF4xISK1fxq
G+RRbD3RzEUYp+1Cd8RONEEpx6wfLM2kdRu7gA7gu6WOLkDlEDRCd9bWh35hMWN87MwkxcyiyUd+
arXzfg+vxsTl0Bkzw5/kUJyKKZv7rSTcMw7yxiPr2TRLcaO7eXck49oowkKP55GYA291N13dm0nA
Kd/RL2vRnP6Jo/zPofYvOEi/O9WOdfv1tfrrifbjB/480izvD9PDpgPxJIAeAyITzp8nmiX+wNOO
qYJQO0RvmFf/54FmWX8wvnEMQl2+kPwv8+S/DzTT+4M/wMHqQpXnnKQVf3OA/e5A45T8qXGRF3Wa
8+P10bEABfzYV/5lTTfOpKx25tAHXkJKmG2WwylbaxPbGdV6cg/4QyeDIiU7iC5P1i1BTWFhExEY
dNC8ruArTYfOsD5OpakOU+rOZ1P1z0OdhhYeRjfVmC6PWimtB1PD8jzAx2LaQeuat/1KIzwj0k79
ruk/QMhQ151dOt3RwiY2JqGz412YmlO2zLCsnI4yzXtzi3Fk2WAo4JjMOo7edtcDyRX9ELhORXIo
NSXKvxV2YdevEbNI54YgNx4atjhxNT/VkyXeLHNECo7fZ6XTumEtcPP1Fym6Alv+qvGtScirSY2O
umpk4nIiLCCeZQaJz4JxVvl6W5ZRWLPvuynaaTpwmprg516e+ka/Vtcpv7cMktlKh02Vp0Y/ByDL
GOzjBpGYgT63ytxVAzjQXaS1DTF3mBfX5zha0kNHont8vCRP0SStSdFPbqhkGh8Q7XgPVjdE+sXE
xelEBUU0UVfElo0+K+LyWZXzLE+FYiRUanbDPGY2vZ0xvwqypZ8eXZ1+7xo8eB5uCq/h9+KWKgn5
qSChW0MMFJ2msyoedLjh5RHL1sGKfCLsY+xSkq6NMs9Phqpstt08IovYQFeGXdmac/SIXCixD03m
RqQQ0s072tHLPdZ5vj5TJbYjcNSX2Ml1E4JYZssrfcT/KjC5iXrgLgcBODHDlQvx1BhxcOVF2W0S
jFVv7S4btk3Vt/olEGstX9dhJA6qNaJx9G1VLNa3qoBv5SQNu9Z1WowWQqWNAGxi80QUS8pJG3C0
fulpv5dwnlfDDqpI6M/zZKfxppR5qt+bEADinSNF9LF3x/i1ECu00wXC2epj/OIhNs4SGnzcbUkh
wOZBsDWQtR4gbR0IHdEzl8/W1APBIGiRoFMP8tYWJFyEzKjWbRdL0kWEZqPzNUbVqVBLyvQQTa74
DjBbOr65RO5VtMiaPUNdR2NAGG8OeK9hwIujh2n7qZLeHuolBN0kn9a7cgUh8JlwuFgLooLrC2/7
B+JUHXIyzNTWpOy2Pir45YHqCN0RcuTwGSezPgv5wuXXRLKrYpUw608tRP1Hq6lx026spa6CZMhy
EUY4Y0eBUHWZn0xSGuprrGktb2fXBP8xkOEVewUpnrKitFp9G6JFRZsR3n8S9EpPtRC3nb7aE4Vn
XBPB2B0y1y2uDA0SyxYbGrDQ2hTjGs75MuoncMh+CqO2UpcL4jQ1jjBta24goMOS7EYCfslj96A6
dG6zM3Kz/KjhrN5sVvb9jb/mXvmg995lp+SKGzLSujwYnTXdYvw+4UaCF2aywSKyVezF9EGe10bO
xXaWVvNRtnH3jUWQZ23x75mf0rbM79x6pRtpZ2wbaVtlSRb3SCa8yy+SWyXlfGu3WYWMQE+M0FiM
aN6YgxNl7c6OMDXbsmXp8q1lnszZyX17qP227B13u3QFSTGjFPH/TBdpvxy+/se/WCj/rhC//DJa
/PiBfxdiRgsISzjhs5D8MUH8v0Jsmn9A977kNDCmSswVqPZV3V7GB839A0I36V0//gXytS6Bzv+u
xJrhXmYLrOBQgLLtZqX+T0oxsvufwU6mCdSyFHQQP6zZSMB6A3j07G4HTQy5vw5gDaFtZWNy9MxS
+YXZpWwDjcS16bKlo+lfTaMZ66dyHqrlZkqx59KgDsnp62xx1u8yt4pJkSx1HT5IP6buNxtaeepw
78VlctOXTkEeRptH7mPqUScLioU3H1Y8vY0X05vz4kNpa327NTJD00kogf+xRrkVHzytykefuKSk
uo5TzWpDwtLXYVMO05NoSPLZUjYWvOvigkRDfynzcglaM8OKDNXnbDnwNTy9vTILmKphg78B+v4S
uaw6R2VX5THNqaaVG105sbsZ6npwMAKQFeHlq277hqXil3o1MTfDt+I67cfkYdWM8Sqx9e5+bl2o
5006P6muaI6LV+FQTmTTfUsl2qZR/SyasvfLofpayCIPzcWYriYuLrtw0YeDJtWr1C+X2NbXQ+SV
xT5VE08y4MW1rg+3WgqYVAA2ElNbNkwPySW/dhb7apyGqw6uepjq1vPSp2MQNbp7VZWd/GCWiBIy
oX+GtgK/XlfDvpqlveEY/eTJdbwC3hyPidCr71iBESkAvXqXt6QDNR5nluqa2mdddBEOs5i0Szfy
mx5Pp6yOJkXUgOgbi1I41aK/7QsnR4GTEYvSQwZ3Myt/nJ2GONNcdnxRftvodXsm5Gb1nqeEWeEK
eT8/4ld4GOGI1g7SI/qPD095CEySuLIhsNp4vEUqxMybxSSsOOa0b/NSFWzta9wzCULeuM7QRBv8
w1l81QOIig3p0vQvVlEktlbKdB5NXON8mGwPucPu3M1I5dOZKCnOgn0XiVubrGRKilq1qbxR9QCS
gp8QbDI0BHuj692lqVk4W3wrhmsiwMaQVm6CZlpVMlhGV1n3HO0mRi/2MD6PbeSKvdX0aUQ2emJl
112s6vTIF57Lk1HIz4nOgv2gWQgvjjYem8QYWO1LV3DL1E6FR2i8oC/YFVDsmn1Urs2+QOJgrpet
d9L031a7x18LheNH+PwwQZrFwJ2ErmlYAH5RUBLvWhnlVYmJNdqGlshiuyboJyymdNkOsSZ52tH1
dF86unQyC/OE/qmYo50xyWwNtFGuhDMibM/DZc4d74Act8GvPWkY61Hi4lphOuuJunpnmc2NGtZi
x1rmm9U1jKJ4okGrV9YnjV9XP3XuquqrpsuR4mno5Y4Y/kbV55g0sxb7MNFMoVxE4VCKK1tdwS/o
2jCVBdqJqMdH+MtY5LkXUDVvNIo/Eo1pJL6LTcBUBaIaaS+grbwsGayIsF7kl7Q2D/lIPBwHlCEJ
LOv4ThNXOV7QxCrtDpeUx09iLo+Cz8muNB/0z+NSWeg3prFNNZ5La/7KWYAGrV1l4YZu3y5gmLiT
ONu4nHEmjdEplxuG9BGNJ2yqjHuCCKdkqpL281hcdCGRRajuZhyjzAw9bc1t3xE6EXxUjMjba2pM
sk3baurifif8GB+cE+CzcebhnTf2UtbX4NPDrsFFbkcM3Pq8iBYSc+9MWiDHTg91K/4qEHMSCzFA
U1BCPyTo6bDGmdbHRS9utbrt/NRquh1w57pdhuJb1cjlqubQ35qRJq9clmlXfZmIo1Cp9gWbJLjn
LeoFv7MdpR8MMSxq2xqrsLZSdfZWemTqxLkXGnm6vKi++tRpo71NS7kciaavt6rz5JXBdLEw0YUe
kaNBZdlfp1lLr8ceU8V1IjiPW0N8mnSivSrsHo9OmrRIHsa59cd6xhvKEmN+Qge/hsiTun1R6d+w
ik3uOG+jk+euDV7iM9QYyJ44PKID3YG8Oge7rHu/b5z1Jetj0kJ1ub7AiQXlyNCvn7KiKg7sVNCX
t6KCb1DeouH9Pqsy74FdIvfouFF9Knu1Hqd56Lc1k9ddjsXck3LqacdJ6x7SfIyP7thESOMKlisc
gwr/BTEdjKWbblNKDKF1EzG2QWXar/loe8/WUnkbz0ynD6PKsvMi1A6ZSrmVhrL2c5FW+1xX2qnB
y9Fvkgpz3snhIo6B3vFOpHOax/4qTQukTFP3UEHntUNLeZ3YoK747ibznW1X4pA1iDwQ6Z8SdOxD
NHIt6npfN+ZrYwyokroPWjk4JK0TM62qy/RRbdi5IA1W8HmtQMoOeQhqmSsztdZt1jSMGFa/z9pB
be0FXXpVwErSU3vbmzVkGr62bSuWO3PhjF9yJ2yFGphK5EEY7Eq5/uKjJyZ+1dQ3YFcCmlIq42vc
3fQtVZ/TArHj0ZnLnp2UFn8WxjAcL5E+OzbWeYgjeH1tFMZe1qVNTuGU+ogjvsRjPJ3daT2w/npo
u0X4lWbe2ih8l6aeHoZ0NAsqOjEZQZysu8gavtdjfc6bhmh3Ivd666VjFxFnybGr0bmhw/EzZtd5
TT4RtBOOg36btsZRmhlFmrbZStP4Oissw0dvcpdIdfKy6Zi4a7bR29jwraH+aOKwnTh1YHcaGyBb
ZUci7pAJesthzhuT/VFXLTsISY8ZbCagyqXcstP74Ewun2XeejVhTPbiUHnb9tmxOsJOZvR3dr9M
C5ZXdrJJnSTnXBL6XZJH3kPuETO5AnY8FZqKP7qqQtVniW5Zt0YTm54PaV50yBFlawFnpCTGrKgU
VYEtCWQTGH3Fq2mtt02FT6uTlHNoOa1FUlTXBv2w8hhWWZt8Mae4OKjewKPg2sitwVfD0Jj+aBVF
kJRLvk0huHNY5/pVskblJ2LDl5CNIyloLaIWfwU8Tp0dT1CzxQjEOgCMCkr6UN5265B0dBnNcDQ9
eGBtZULGaRevCNu0k1tM6bSzVnG6+J0xrYYvLvDJDj7C/IrPhltq4LwajSS5m6YCcKjAT1FPW9ex
ZY7y0xg7yoPZd0Fy07GLP+jmJYK4M519H6fW7YAGLWGdiMW1Py0qd/AyG7PD5An+WBSyPnQWMRAo
FsVNk6gZ21gr36wzZlwkqA2wePjSzdLw/LhylrCLCrHpp1S/JRJAvzYTYeEem7XhJMbhIxK14jwt
+bltTO02j/U1WCzuXVgT+m40m+XKHu32erGHu1SbnxFqcGPQgjOR57e0gPNJDMpFZxZfDGGLvtoW
TXlPJik3dG80gZu1H3VnbkOAvJOpr8luFkkJBIsHeoW50i1di45lZXUzdfp0G/NAA4voez21uPrR
+i12tFcErMkxkbjCJjLdL6126JxserVRWoU27iqbCf3aYcYqK4xMCqc/zVP1wNc6PpfJ0EGc877M
YlXbUV0irTv7E9rQ9oYRyDpMw4Wq7lT3BgN6IBe5JJu86dqNqDldA63pWWcgDSg3PLXJybWpJ8Fo
N9m+uASaoAxc7wnwzo9WYlnhYrrXhbFgS+lg6zda1BI7XZaHck6qT5jDRLvJwf5XZEYTjk3qbeds
sTceRNkNjMiv02Cd03punko9LwLWGy9Wb7iBM+nlOYo01KrlHH/xMtM7EbSqP9lJv0tIgw9nR9VP
6brqQVzF7t2K0b2eVuUT0YlftVk/FBfuuNdmy7PejVgqTOm+iEvUtXlXH8kVH+56dOqbqo3iz00v
5efasofbNhHi0cvZdftGhLCiiSP7vpp4xGKn7u8HfS2uNKxqkUwS5/ndXrRla2vluMsNvdtpvaSm
mZ22w0JEvhCxSNyemlABO/pEG58qSAiieFjYuwZuUc/3+jgdUEuZO7Y8xpdCJ9IY9xLtWRA1Txix
SjY1mxIUlUOG6Z7uBZ0pytvCXfTntCzNrQ5DPzTd6tNozcZutkDF8J3e1VMiLzueZZNBLzsMwhuC
RppgnNEK0wuPy2OhS5zfOyPdqTFlIaAPpuRE8troao6Mcdf0A94ZQx/ilTEEZtGWrY8v2fohd+oF
6fWQHrVUyx9JIxsDONH2jgf1LiHi77joNvnATYTNkG6FddIb4ZwBbA1WO+1ahKv7elw3Y6qhg5b5
JsMtHLhFN859Wz/AZ1FXsxVfY86FgtkZEt9l1txbvZuzybXsTdM2c6BZsfeKqz7Pmzs8u2JOPpRG
7Fw1q2HeG52VnASlI8Ad3AydNG43dbQ8RrV3JH9l2md1Yt1ltEjbWNM9PzNY1UC/bfy5aCtsT20w
JJyvlweWT4nY5DC9R59pW2wNwcC3UGi+ZlWdb2ht0w91qZI7xnSmy0h63Y2Tqy9ZPpsBscbNAF6Y
xFeq1rxTFV0UyqrrfEaY0vdWwcwBWYQTRJDag/j1SrOn9DQY6m5kGxr0k8HsE9vAAFpp3+SqiK/d
rIauy5BFfTSSIAKcQ6Sbenu1kCvpTm0ckkrWbbO8se+qS/+TTnON11TzRZcRT6gyQiBNy1fozC0/
4vE8oMkmLLFR+tZqu4/ZrBYQ1Zg5tJ8aZu8Gk9ZCkD1cpbOHv5H4puLqKdMT8xGAbvArJQY/Zzv6
me/LPmr9j0E5feoY+p+4nQ9RHeO5g83UNiuFs9PGsVF8fKc8iCZD+gxQ0IYZMsGZcTDKwqL19DSw
9K6GETsXGy+araPIM1BQi9Rn3clO8ei6u8iOrtnZ3pkYTiKQ0tKbIXEf6xR2hV57h8Zzr61lHIJZ
uQuIcM6VqryzF9mXLDq08atKX8FJSqp+0e8IgxBXxkjmcgWQmqn1oMfFy1iKCa5L32F7qXsftSI1
g9VI5O1CG3sVeQRpBZiMFlPxJTGreJ/Y/XCNM7uzNwELXiKJ8XpaaHU4k4WpLd5VM7TNveZk6WdS
byO6IOBvCEP3XbycCkc2J1Lj820sZPmgZP4AcNR9BKedbgfqQMj61frKfPDqNtpNbVRfqi6pXqe5
a08FWfeFb2WTvq/jxgkMHWWXpuVdaJmre5RNs9FATz8lepvuUKo7r5nh2E/zJPSdZqpTgRk5YROe
YOO5WiwmI6vdTz27IYbwF6s2Bn8Q/ZMj5q/cIjgLDFZ923SwguZo0k9pVZ8As+MN/Ktsa/eF+C4i
MT04gDq+l41uMHj4TNRL3IJyIQeLU7anvWZ9GUtyB9mGdmloKh1DAmMsH2eYbpzbSfshY0l0YGTD
BEG5WtgMiEYbIPFAGLF7LEBRNpq31IFnQ1x2StsIMHLSQlsomzq24CPgGepRoaQPNDRvflFN69kU
ojjiBMMErH9fZ5lsPUOPt+TzOjJsMq27J8D0axaZCFQXdtpdpbfXlVZSK10s5glRwSYGIZhPpF63
q3XVhu4yIqBfPX0Xq/WGqK7TtMhPtEc05eQJ3zR1Ux76ohWnwiWqvMa1dfJlH8kXMtgrWsPk+7xQ
ywtXqrAbnYr4qbnZyMiTJ0SsReA2y0ZP7I9FEuFQ1a6J35SsA7zBkxRdq9zlXTW/Fhh53HSKFAy7
NspQlevTsKp1ay2DPKVrVvLSpvgGt14LcDkVZ0jwM0+PFYVG3JfXddI54PadPFZ9at6nlV5vO1OH
1KRf5jprneZgcJkJVaO1O7IqoCtonPGsI+QGEeVZNYQb1TB7fWSQ5R4tijrgv6Cha/KMoE3N7yBQ
LiNEdt+ZOSuLyWapp8zoouWfz2PeQhjso+/mmHlX1Wg5+9KU/d68aA9Uq1jaeO0Hx8wkSIup/1/2
zmQ3bmVL169yUXNukMF+SjJbpXpZkjUhJFtm3wWbCPLp68uzD1CnDlAXqHkNtgfeli1lJiPW+tuY
MEmXO3Bszor56S4kcQBz5FiKCKasYowEaEwcEM3YVNNAEr7txiNNuI90CXT7uoGaTHsZAo/WY1Lr
gOkoVWGKDG/16erVS+y79Q8u6A5D/7rtWhwzkZP2Yxx6rRnL3PjgxjN2olfmTUBbzCkTyt43pXsP
lXbq86C8sTLdHyQ6AdBTn9mR84HdfiJoZ3VUuyNSj0xKqEG64QILCciok0r01m5KKVpo3PEHVprX
lfZtorIK8YGt8qvuvHtiQWXSYAd6naaQLIVajidhFfMBEPyenEUzqTznGwa6iqcur3ZKetW+N3wE
nASOxtJTwxkK0Izz0agSmwQqHCh1CfSaLYcx0+q0ZXqNl2kFQnTyT6i/1D6ztE/pDXG3mY4gs/Lu
UHlNtVzE5OnnIW9dd1/N1UwvMwJdB/I0NdvEX0RmRyOk73o/UnpzKWyTl9ZLbXONq3IYU4CzcMlf
B3L1oipN84xg3LJs36FQSM2dTG3rqPea4J22UTKAe1DctxqV4Eux8IFDgtob+kRCHg+PzODi8A9q
lsIgt0w9RqM9LtyWtZGxWAZqXfZ+03Pm0djFmqLIgejNMbO+jQm87pG+UmWcS9kJg1vPJvkh4p+f
xOMEBwYENdA9mVhhOve3Nmp6cR6sIWRvDIkwvelX1152rkVYVMKpaW1no/TEkigyMeXZUTxMsLte
oy+Nh8Q5ohFZ3JPOsf5ZcFLVoF8mgVwaw3OO2lHND0D/4dEfi/XotdlLs83lflk95rTmNp39H7WV
ks1bg8BlqpZPbeaeB8f6SgWhplVtTbulqUa4WP83lsLtlU+C+gGAWx48U6+Cqa5e3yySx6KqBOug
GETvR70JZyeqBgq1DfrbsBzNDAq/2NrrXB4MU2LUS/mq00FOj2KcWz4PUvvHsAFJjs10aZ8KECSM
HUtbN8+tVP2NCSJEcAu45Sgz9DhzkKmoUf18q/rtrs5z6ygMa7hWP2MIEptBGLvqXvWyvNVd89IM
fvopg8p5opbJfeqttY1FviIkYEb0Bq/9OTklw8XkPuusZy/glMw5lURzGOa+fWimnETL0PDBO8HM
X7cx9U92H7h7TA/yXWz5+sdO2+Hgi6JcI7v32tjt0ve6nNZdNhGGbC+ZRRMIZLey0vJPKGdjjXOO
jADSgLa924C8HnS6+GN/ayKXOEO23l0/G29txLG55rLsmMUH92jPCKIOfOjD8rUoxrCJiqnT46nI
rwmdUdYP0r4hRttFn+RaKXxlMUg2CCEtzY7sUWeRtI7g240WPF5hwYkQtXoZu33V+U2JNKqb25fK
gbwEVKsKrtV1t1bNjDwKU+S2Dccsb9qRuShD0X0JBnXVTKRNJHhvUGiEeVxs6bajX+VN590D2PQ5
WwmAEbntR/7ayaNFJW6EIC04tTktWOSPw8Gq1TxDUhQOhWdUUjluqw5e67l7G54YYAWlsVCYducs
uA2J7LyD8IgU+8pPyvrua9IA4mHRqGUVIqqqHr2j2WnjXkKeJrBeOl7KgBQnjneIfA8y/ZT2Pe6c
fmzETWtu/cdGavl7tqT+ZbBQUFubrT5yasHOGoy0AyMElsVLCszbbN0+m8PgGAw6O8/ETs171U+y
5/0pxi2aBdd9n2eVkdR8ZGLCX+wGR54p0DnQZRq5afWEA+Vjy1LrGWbg0ljWiVbYft67Old/Nin1
wZLM5WaKDoEZvN0twkvjepxGP26KVcRcoP394vLoRhsttlEPVLX3F7Tbie+s6MAEmM/bNtIQRmA0
OK5mvv3pDeP32AEy13LyLr1NQA6fpjJhTMlADEV3O+lt+lr64B4VSZiUc0G8iLWGp9LU+ozovK+R
CYrHvLPvvFAaBzmth2Ap7oZqPMreC28sL50lF1I53IeIIm4d6IFYUS0SyyqUFhnRvRV3ywjvM634
4LmjXww/vYPu4FZkm37EWyehuUX9ZDvlrTcUZOq55wI+T+Jub+A0259X3QDos//pIj5IHAeaKQ/L
7ImkbO8IDJA/1n5Jm/jiiIOnqWcTOd90GHa7VYTVV7+VpzFcPts+u94XQJREuyjCoLils8emN/Uv
ztvmbZG+4mkc0r1nrveOMboJ5qqgiQ0gggTpIDASXWTqOPfSfaY/wbEiM23Kk1CWfUS0pJIVEfoL
sOy38rIfaOzgv3juLm6z6qOfKSyewTZFId1FXupnD1nPexgV12Ghdmd5Wkg0Pw0askmO3Nr1MG3k
i9IV0k22cTdb7tUG1jc32hjULnc4n3mgA+O5DrrheVmqpwJxIyuss+wDyM0otyoL8ajYTlntSnwZ
TXdqZ/+tLWnyISCtjw2lmtvGEGyBqTzUwhm/MknnPZFFd/71RZWW9HdscGViovhMyNYhDtB4l5iQ
jwuK0Yg/9Ep+ETH0gVWyJqtPSqgx3BuM7oRml0HkcYTctHbb3GZT7yVO5v1qfReWxrfNlzbgLrCr
5dZzc5YtqyF6Ikv3/IDg0R5JzWBld61ZAR63K0JMZXz4TmtEPYfWWS9uk1jz1rTJUOX5C6oS+MpK
LYu8W0fmpCxyx9S7aYD70w8pl9TdIVtLrZtqGspoWSyHe9ce41SpTB8Mbd+Yqmf3CHvG3cFR3tlL
G1H8gPnIy7jCjOwdq1URFMpKmA9fKQGKN2Lamunl/yTgf4s0rkHf/7MEnKGSxL7/LgC/fsXfIg0R
/OWZV+EjLhpcqXjd/0WkQX4RqTYW4ghyAa/lGv8UaTjOXwLHBXoJZBMWRiD+un9qNBzrLwF3zlch
/SAICPXl/0ItiZr839SSDqbxq8HDJKUCh8G/J984qkgVZI5CEZkBxhFnlLiGS5JbIDvz4A/4muOV
kd6IN4riqYTjwU1jgPoGvMUcyzcP7tPaLb1b3UmHQvcYEI3GdLrikFiVfNDeLcco7JieRUQJFl2V
Yxzw235caZjWeBJagmnU6fC02S0iEU4fhAtp0AskYbkVPM6G6xsYcoRHyJnsVpAZUWdrTDyi9Xuw
eHfKxtWv9Kellynd+GeXjJBhZAG9b57YcnwGxvRbQCpGBFT1PMVAkHupwBdpGTN9917YzT0Ix7sB
cqFVcGu4+aUqNcfemKil2tMrE7vAnCLTu1Q0u7zXx5RebzFaR/5ckRAhviDwdM3TEGSQ3MSBTA86
NO0vV7zKsHORBeTilrLQpA0LioDkjjjK42j2n8Pk36UGPT0sVNySP8xKP66BB5hdTpwufOVMPKGR
9bvxKpjRAWpLqCqWhfX6y27IfCmhoE0UevicdpuzJWluoP0OI3+23zO/2183tikIe+RpzCVTsB11
4ZD95q2xGCzjeyUTNcby9Fpk5X6q5GPhdVcIwY88yv+4xNtTH0CF1yx+Fgrv6uWKwheMe3XS5I/j
Zu6nuj65/fLoEG/Ay8tx+1oWZtQZPyH/9iXwtLmJpLaRek7erZFKXiQdbSFsMMbS7D0YUokwchwA
Rs3nnFC/fP0BDx6LIj9kLQl6OKoTROllEsyoJ6HtATfnfccgiKNgV7j9mQG9pnJE3HRrSReP8+Ck
4S61ujhgYuqgsWt26K7wnthHbnxlxSWDiIJ15pUDB2xwfA5dgD5AXUh5H11rR4fwfitfzbreW96y
043PTy0IpiAeYHJoeajtp8n48Dr/FmVjfgAjlYG6R5EVZSmmad61wh8fRqBaLd2nUrd/ZgqBNz2+
OgDTzgi9BMDCPF/vLKe/58JPxg51K9mTuvROThOSSC/sU63vkIlEtgieCDtDiumSZ/mUwtaDjmQX
5dcPzJ3Vj1yxbus1xxNcH71qOboNzJZv9jthGlwNxfBTDgiMV7ZW+mXhs+SrwR8Thp9HazrfN10e
63q9kEr0UjcLQoCgvGdFPxAOQQBglsh2NY+LY/YUEAyQxI1CXWR5bYL6b28VxY07pLGa2fBTugug
3NvEq/2Tm7dHq1hucR0kVqCBO4vgTtEau2TFbZVaR7OvIT0nzBU08/hkxnKpJ5250uqYmhN3fwia
Ajqhqrt0zU9iMY7ac//ockzwnrA6LpEwmpOp8HTU8k6AAtxTghI+2EQ/duN8WZqztkQWCSGSZc2f
K2/zSTLtHws4aXtOGVWvIKOBBBTf/reHnrJc01hgV5hqSMfVRBJgVD9XE1mxnJkcnBXuH0FmNJLz
Oa8pyQa8ojUZnX0TdbJA/dGjriDcZ6b9I3TuWarjKRdU8vImMUUSawr6OHpG5OO0A7d8biY+f6n4
gb8zTivmm5QfPcjOvtUcSwgI6IUmsiE4bqhSeNBNdrdipLW7/GLOeqeNMEGWFOM8xp3Xx6PjHEU4
IK0lRlPZy22TcTDMUJ15/Uf3NS1yBQJznBgTR/sGjd88uoW8Gl6QiDpd/r7W6sZJ13sxDme4BET1
KTplEKE1SzqXygeCfYiO4e2pvKOkE6+I14Fyy2lN2tokmXq5TqBoZILO/SIEqeak4kcigSbyPHlr
0h2hy+LsG9ataQHbSIz7fvUtK69/621Jbkaa7cU4EhVhX1Kz/HBMnTRFfmpcl3Fne8ZUeYszJabW
QEcSqN1W53Xp+Di17JezS+uPF+tVPoKI/NkCxNcrExjXGqYXDw0zLks9BrvA1W8+0GzYdAururrQ
ZXayCc5X+TbGnaJ1weJnG0PgecM/T/782DnD5Xoc6TRP3GrAzwn8mIaQimkAE/obo1RCuVTiFw8u
oNB+3VrqI8ZI+gOzYEmulvFHp7cklJ+dzT/OARoSG9HY0sFtocg2bX3HpkBWalNBr64fcDG0TxNv
Oo7Fg9I2qoZZ7brtqYBoHHr9y881IezPgXT3KiyoYjZvh+mqK06xDEeh1azg5brTHIi6I0KoUAPH
nj+pJSQdIu1+T9qb3nPkFG9C+nN7VPCIW0S2RPho16WykHyMXC3EtsrfMrTlq97C+s2EW0X8sLju
g14GZ4w2UqE+urwZ3+TauF+wE1YT9SsCo6Qtx/aCDpRld8D8kLFpD+49+pnVjXurDX/ZjWLtGnMR
/ljDhmiKBiMaO0Wdj19jts0BVZeZKnZlKkW3y4csLPa1V17pOqSFF6eaSrXT2qy+sW1TNSXIrbiM
Cq016+nMj76YK2dK3fNcX7raab59S6hfvi3N/I70Ps/46NYBT0PYTsthIHNp21XkqM+HPHDqYU/Q
Wxoc/SGzHKr1qslJ+C+VN3pc7ffJY2e8zkVE2g2pO1wl7GTEFl7V6sRXS9Nd6oZAg1Nltt546mBW
g1urRX7SQj1bYNYSbjKtcFXEwjMA6BGzK6wcU7VCFhpZZl1oHEfwoPTUjLC5EpNWPoVmereNE1xC
I03D2WnUJ2mSZuxpiSjZzyMno2Mhmq2FrmJFkG8VaSQTYZIZszXF+Klsj8VMZfldZjFQEPekB0LS
x9E+lgC39dmxevPn4hCXuxsCvNFnfxUAsHNRLMNxXKf8edDeaMW56McxNjrPzBLqwfo8bgAge3Y/
E6aGrZ2QkMaX6f0w5TAeqckgciQxfNUJY57HTuxI0z4GWwE0YmHngDdtg/CXtU1y4dsi9zNy1tQm
JnlqR57P2sK6zSkMkO2q2hcXY/aM7dgTMG7FIY7ufN/p0H8PuzDcjvkCq5hIhatjPwz1Yp1IKt9M
zHA5+UNGiFoFahPy+2yvmx2eDTNt1YWOkrbepe7cHrJ5DOYHXY/23dqt49X6JifMPUORdWz2ylSR
xjRl7OUAz0G4c9qLnVjsFADcB02L2nDLzTj1dF7u8Q7BjPGN5d/b4KGng9bq13vf6xrvArZMc9QW
9OXJXPhEx/BHvpv4WR84O2KDQZ/cVoe4fmWlppPSbvsZynq5pINa0KeGV2NyVns2p61dOhFfuFj7
dRlJZtz0tNygwHJIWWR+50gxpwIHvGwGlxpgc65jo9qI0Go8zdo7GZXzIdsSZX+ZLWadmOYqw6Ru
iVtC0+3dzMRldJEyKu+iRrdm9U4pMIhYLZyrlWdGbrUt2tG0JMuNMYZuVSplij7nQmf45Xcau+2T
QfuT3tuBEn6sckmTlLPZoFtjaI8fED1kLIU9my9zRulj3SxTGie4gkgDSx2yUKMFsV+YaDvvrmMD
2U0YwQdf7lA4dr+bcVi+Zlu7RYzKyEMISNz2pQjn/nscMhvQkSJE0nHpI8ZWncFWwboPIX+51VzT
Hs0yN58r10Yrndd1c5ypurBBWZiWtkypN8dpoHHFpJPNGssuGUslvgCATBSdZIKRpKOs4rxgYrqp
Fya/nddSp3RouqYoDsSXGY+raPB1LFmX/XT918ytckRQzvwb+cfi3qFBnR+rRaJPIfOO2SrwEMQ4
qQ8s6eF0uV8JxsalNSvxiv5NpqQ9+9zRRj1nacQL7D37vWP/srupK2IkZdOctKAHv4I2QCgD6N3Z
hybFWxQpM7UZSqwA1eegKclrUNG9r6bR+zHjkofXdbIIO+8D+4+bKvu34wM8EQCr7Q9oIrfcTahy
ZiSzHrZ0p8oVp6BpOVjt8LP9yUhwwJ/eL2Ldh65bMbST9A0REk6wOGhz2obJtPOfSBLW2Na3avyl
xxZ5oY/Op8CF46E/LDuTN4moBS4mM2RbsgVtBnGAdHPya+A5OQwIOOuaWNJuCGFXcn9L+TT5KGii
gTBZJCCN6mrwRT1wMW+AKyQwrwEqRmpcYlpj1H7t/aCIvSUlBE/Z3fCYp4UxRdlc5h88s+Fvy+g7
noXSJ+zIXQOp4vLabRvZnlrKfS8QUNam0z6yRc+fxkq3exT02Aix6UvGLo1id0X2tQznrgbwiXSb
WwZ1Xz0evrQrJZ9hWsrllevZnN1mdoMT4UMTeJ6C6mviV/SNxMH7cd2gWYyoXC2cvwOu/s8K+x/i
6lL9n9GdZ1IPv9v/ju7840v+hnfw8OO/oaoa97yP3csijuxvMyw+fRtYnxIXGx+DY/+LB8fx/mK5
99ig+IWRwv8XeMf9yyFfwvLJCmCXs0B+/hfwDvn710Cd/7L3+6ZAUBOQU2hb3Ac4f/4t54ZId39B
vcJU3pvNK66A4MvGn7Dg3obnxUNqOCpeyQUNdkUblmzYlg2VTssjeHNWtOrXuAwo59xQdsd8nYW1
s1tf3JnOCjYyuU72a8zanEJ2fzPueov79WjWUKTJ3I94QgNbMKesVkH5mjMRLNvYGcJYur7gIeyD
Q5YTxtG8Kn5kAYzADj56yveqQaURDU6ffgqCBJiJOWW7qN8cv8c7vugu2Vqt7aQgsfd6heETIX3A
5sirdKPGpLLT6n7ORgODncu6hHiWezyyySi8o5lEeInl4jMJ8Q/UZ7tz5U2VUc8RqUGFH7IKPCZO
t0QeSbtduKGxhfWLiRZdf0tr1FhO0tH6RP1V3JbppC4DGsKLb3Xk6U+kFWkaj1pYjGnLAZilhTNw
1694I26o/DDDgz/T3x6ZvTsKYIF2ei8Z7AxSBr0lOw5hT2bdsJUa8s4ZnuxWj5yPs2kyB67V8p7O
toPyMgjlO12azk9aQdxXH1r7oxrC4T71ChqCLO2pBtDNzo1933V0vAy6vMNwS4/CfG0mwPHEONSj
ipkQFIHDdcFryM3ERhPZhs1mZxG1hRcTPcS9n+LLepAOyiBMGCm7Xx46R74LPI1sYXh8S1kwuSVr
IfZFrT+DvH00rUu3YEAItreNBfSIOnm620hiC7MhEq4B9Nf4O9NuvjZD/IBcY29tUPRZwz0GhXhY
51vLRb/UbPd6nl/MNDznhvVaj99lrx7QJNde8e0wR5SZ+V7M7aVZrsXBwf2MAReHRwVNcbIWzF7K
sQ9pPr4PVY1lq7wb1HpATP7I4xd5VIFENu0UA64ui5VC+ecODS4HvEb5XRwchYUoSOmzrvrLFjTy
IOwqKf3mMpG7vhb+szkFp5JWHa75SbzQk2E/e8wbv0pzPNmajyAKbJ3kuE5gMG3rJV38mqkF1FSZ
PgNF0ZPUMOUEqxHV6OwWazWQIyGlQO/+R1Ty1gvKBwS7/U2LczgmwEK9jGsQS7+iRmc+5xnkgY9I
0skANOAOp/AiRZEEzvzgjeYeuX1CnMRbaH2a693qBNACCWhTrMw3VoGdla5vdQWSI3lPWVdE+rCC
NW01gt4g3HYI75496BLsH4ySlPwChEzbh+csj+k2Pdu+2iMFQFUq+bDYiYHWW5V3NfNpEA4xYRD3
Y4gk13USBxIeHmNfBN5NQEqrVsj+jfImo7Vzaw0oa+KuaFAPiden3ePo2tW8c/henF4emVqeCYXN
619iTm9sdKzZ+i48RG3h8MtHF2sWN0VKwQcNSqGmzDH7lXs+31a+oz4CxUMxLj9zh8Ewo68mf1ah
9TLotjvkTvhFrs8nn7qbK3UluvxqwxZNYlSPyLXpHpHDi8+2gNZGi2hscDOAGzXa36ceysrBUzYj
w7s3TZfFqZBWYQeqdLlvpl6cJg+NcLsdHIPJMF2GZOEn8/DC562FmFKgFlHfLg5keOVZiMeCbJVE
2PQadFn1UDg0VKr6opvheP1MI8lLUQhWdcKn9Aq4udWNrmf9hCUuweL/0zc65CHlcruW3p29VW/4
PA9El8+xj6ZtrOaTuwXPzYYAZlR7gQdv2+7NojiT8rjvaiYPRNIRW8KdWRdfYR5Eo4UBo68Kgg3s
oW4h6ZY13A++d2YY9bAD8xSP7/ZifQwNpGHblIiLMaGsYeI09mPvF/dmc3ELrNBVcOiX+kV3/+jN
cVz6Ya+xtP0gn/1yeRKGOjnBtLMwk6xMnUX2pLzlIocK1dbnsrQgR8SyPtf+drsYfwIbkMCWT0Kd
QzLCYEN/TH2V9I2OmhSDzHTQqoKt7JUm1+FCUkkkDc5lqyzut3JglTYvWD6OxP5FxLrtV4a7HrDQ
M+A/t11Y39UIHGx5wVUIX8GcHo9MpljT/MRHiWWWk7/rsFdW0arCEIiF1vl9ORBEYPfgkWhEpngr
7T36nT+jdvGJV0c8rekNjdDys8EslJAacPT74Z5rGuMcTq64WpYfjiIdHHr/iie6Gf1+AHjxqA4a
EzbZcxdkiAdizFinkm26Lyb3Mqa/CBu9WEqSpdbtp6XZVeTsuOygcm7iIheHrZq/hsK9mKv3YNEc
hT1j72AOcSHNBeicOIVbe4/9GyY02sYHs6HkxrxxgiXCMZJYfX4MuyatIs9ANWVvE9E0hpJdPFfj
fZVqmDKJ8t5Un0U/XuRqfDll/6cprJsZdDCyISZWzwHMKPbDNHHaaolc6YSUfDdn3otyaoG/w8pi
QTpAi6y76u+bWYJbdHbzAzvFz2CTgqft10DRa2lOAIpIG0aj+6JmuDiTCxqRpR2NaUA4DLJmuw7/
QRm954ZUyViYD+uWeVDeD6F1aggJGM2Sh6tLDEDvnhsMa94RVRSnYPFZePJTpA7v8ni/BeKWve44
cJgTmrwlkwdy7WeXLDQS8hPCY+abOwMYzTWLd0KNeJOqC2FE1iM5OomxvprmNOIKpTLtbpPgHqBe
5Y5uFFeGMXepPraADofRrRhvaqTY72OaBTdy0ydPubeYbP4APlww2lWJHkRE2mbsUijeXa/VimCo
4N6SbyTn4zTrf2xa3GRswBuU+uOUPgSZ/6bL6jSE4b5J60jrr8AqRgBefTNADZTuHBtZfhjs4lyG
2UtJdm0kYP7QYe4RxxbxnOeAWa3aydJ8I5j0VyM7zrH1KOV4N7PFFAaPTzedqjW4+j8RxoTz78zz
gth1i1sgk3M3ZQ9l7wJ+Omh3ybR4wQ4N+pwvmDfwJMfNcG1ldS+ZnZ5s/2YsEN9z0lqbNCDO7i3P
TKYqPIBhmQ8w/jGRS/hFd1v5u0trdMEMddgZ8GQ0nLsaeZIXsWYDFj3XZbYfKvDi6sMuAyrL2p9Y
mNAYrU+BN8T2ij2jIBBQs0Yvj8VYYm3u4rb66basY5uIoPjuhoBpML/UBLMUaKjM4IiG6ffsZUfB
IV8t1gVy6jw2CNXLktvOheYkG3wkeaFo925j7azei0pDP4Szu5uMFA0BzELgcTd3rx7xVWXxc+vf
8nJc8eIWzX1hWNxTVNZ7Dq5d9IQovetr5NZmdHeqmf2AaKZJ8LZ5RHVn4GJAbUf6DE6lMBNAcKil
myLw3+XgPithpm9uz52cl0cmk6N0rSgVVlx7xi7f0IKlv2bsXUnTLvs++70IJ9ngWiXDpFmP8fWC
1fa6V3wjNG+gF4XS9Dw+oizsq7n9YDfaoa929oF8VIzij8jNvGQpWDWQi0WqZ4yaBvsWdfLrMnwb
TnZYO8TnNw0tqcQKJ2FN5nzpYBv4IkQPzxgI2KdGERMGNLiBHxiED3qsH9+pu5wqDF59fqZv5wax
Y/YO5pY9rsrevucJIKmedp1b2rx7tYuvINvhrMijam6BOZcCx1f9jmWASbd9KEqF1l9Mr8Dhwwme
Pg5FmUj+5girByivRcKFP9nPLYkmG5NbNRwV6FOjjTgf2vxA+sunPx5c41oPHbdIS0Pl/yYYOFkN
88WdubQ22Ag0WhOXct1zvmFYJHaGd9IfSXUMYy3s39O8qMcWyZkNErmmzn7NUlzE306AF1aCRzJ5
kzHfLDdlkN+ulnss1tl9bPUcm9sNHS/fDY1LY2ckWhIekzLltCGLgil4fnkwSDg4Cph9n0RknIa7
6ygjPERn3rafc7FXQ/lSaF5/tznl+kvV+liX9i1O6oPfh4exdg+L/M7MdocqO/HSX2mu7idb7TNI
XezLcQlqmHVEp/j1HmAkKvN2by1Po39sGnKEOW+ZgMGa3Ve647ks/EcRNomY0VuJ9rZsRIQA++hk
1X5b/hD1EgEPvWAkvF0y8xJwDt45zXxw8b7MSj5YJe0xJFQSglju8BzawHUgaF7+ac1GBHBvJ64k
TQV9YzGh3LIQUhlo9FPjmaqBqPfdi6/dD70u1LiX/lEPfXqqvGxK7M24D/2ZSYYcSat8xwFUB0tS
A9tauON8CtDIua/lJ5BlNPjBQ4sPpKnOVikf0hS5+LKhE8Kcl7XnFidTkLW3dg8Glc+w7N5KBIX8
syHipVGJSzhpXNT8eWXepdnr2nI2FrvChlEZh/I223Bd6mY3wKscFiJ5okL45NrNqP8CjmrRyuPG
5NewAGfmZ1WVPN02zJsUyBiNmXHGbl8ED3DDarFKK0wU0hJkjMu5Fux6LC4XIXm0pqI4Fi5+6NDF
FiTd+rm51n3vPIPnMmAVJWnNSrZGQoVfrwQzXH/75CxEHWqGMwbK6UagN4jrrDO+jTCQu8IyLhWM
OBK+gy0Ml7dfH4h/IK0myNdkGLKb0k6BBx0DwWZfcX4gWbwY1IT4sm4PywzpjqphRuTkbubJmcOk
GoNbGPS3dl2PTdWS2IeAYBvyjAvMiEU4fjaIvP1B4KhYEdapEv1KCSkYbszt26nM7OVpsEuieIgO
LHAq+EecjkkrvcMaoB8Br/Y9cEFGT6c1vVPRP2Jxn/Pe2y1gh2F38tb5z1acru8fzdVBz19SYsvi
YUJ0h7wy8/QrUj6kMDjSx5+UoSzE1UJH/EmFk4rjqlSJ047IkBR3hhtA6kG9BgnMOKyooWeDiWoL
+SJkW2RioG907ueuYVWqxdTwGpC/kIQOQta71jFNkMbB0nRrejzMBvaic58FmYgbRtL3NEVaS0WX
Ts2D13nWFTsdUGY2APbUGNTWBW0wd8zEw1tECq2esdPW6j8QAcfU75QzTB1pauKjtPzMI8zLDvHR
j8QQHtKuY++x7dJ6ZB5ixV23ha2yguB4L5uCvy/IOtgzrw/l33mo/4dH/oe4ooH/HzyyaKf/t5vH
6RPMf/zXiL5/fOHfqKThib+Q+tI75IaCFpl/RIv+M3XUIz/URPPp05DgUgNkktnzT9mZ5f/l8pvU
t3kI0kwr/C9ckv9FtY5pokYTLpU+4Iz/C1xSkD/0L6ik65KXT4gtKhj32tWN8JL//y8ZfU1BqVVJ
HMV/sndmu3Ej65Z+lY1zT4PBmUB3XyRz0jxYsmXfELItcx6Dwenp+6PsqlKmvaXjBg5wDtAoVGF7
2xYzyWAM/7/Wt9Z1E0I5cYFxjY/RGHX7EjFOIO10nZxysks+5gPN0Vxz3gNyWRtWoa9TyAoBWssH
KKEp2Y/ulwgL7K7N5bUY9FWnWAA9t3pv4MHYYRu7qYaZoNZ0+n8oiV/VT+X7rn166i4e6/+1jF5a
HlObRHH3fHv++dVV/9R2qn36F39Q/msLjocHWJXHf+fgR8A9/PlCrB+7x4NfID6GIHWjntrp9kmC
Jf/raSx/8j/7m/96ev4pd1P99L//4yvK+W75aREf6+W4WmrQrwzI08eS7zQ9/fp3fo5F9x1pOQwq
ONKmSzKg8bcCUvPBTbliUR17JlVy58VYdMU7NvT8RVKkXN3Vl8iLnxJIVweOS+4B4seldP7XN/9P
0G/dZZz9Ux23mRxNJJmCrSnDnbfiKKokgTInG02b14Uzl04gcfGdpEhs4ba62R56hOtRUEuqHlNc
qy7JX1XJmT7rawokURrliIUSEnGikBeNza1tRqu4I111xQGZWrTr+snH3tacHI+JO3zOBYCKbdyF
I8YbElI4iQn2rqvUiDDImQTfrlRFM7o2avPaIYPnuzhbiFOjYAkGY4cnDocVZFzhoC6HTfVIEj1K
Sj1M1fvOxgPhThryu0Tq94Nl81b0iV+cDZo+Y9yPcXXLuTFw3ZbZYFLuk/Hp4NjpVwPaBWxgWaA7
wzJQ06hl1XRq9cFhW41aJmqancRwu7Uh1+e70u/ufMAJ+ZZtDeYyNZ/wK85fY+501H3KGMSdJh7x
dfgTbCqOhFMjjcexTrvPJXiTfYXya2V3RbF/Hnv/f134D8EApVvEy/PvF4fzR8rEj/nB2/v3X/vx
Onr6O8M2KPn5yxpgux7v1Y+VwfXfESiCpNijlPxDWfzXwmDyxnmg133DIZ5gefP+fhn5Ldt1HdYK
fkPQbfqjF1I854z980Zqz2x1iErHCTqSmkLWE1y1MwReKVhPCFQ8qn5ZclLWw7Cqx/hTKQHPT+LT
aFA4VAVtl7E+sXu4pyHgrgDf7ichojNZjJ+cKnqYSNLFl+AZn2OU9btU3SBq4lAhiu9wr+40Y3qI
5+GuEykHe58SuS7RyaD3DyKZyAC3/WUVRidLAb9qUZH4nX+pBuDRvpvtSKnoEeeUVBsnuR206dFi
Mx2XlbvOWud8ZrvPuZHArfy7j8Eb6NF52E+fcbHSc+F0Nos7Q1IlBkSZBY6n753OZpXqb8u2v41E
+4Bd9evYWagNkyflx2eToRr2/gDc+3mv8ECqzvuSN4CsTLbpq3B0d1CsrlKPbnbTB1Udv+dEQ9fY
c1a08NjBpwPUguSxysVdFA1iPdntkzSH27wKxQU3q4y7xcIPCbxUa2/OdHrQ1cXk99i44k5BIUEQ
ZMQOZdL+UhcxuLNCoHFNom+1B57b0kFUWWLX1KhqmVQRFM7aOmy0lZFjsOVn0Aq7tcc6DOwca2Pv
dDfeXPngEC59LRMnTmbucNvG9+wgAz/xP7WhPaC3xpTj4qhIdG8z1rQuZnYPm2maOspf3T6aMvz1
enfnzt1A2cnoO2r+KBkad5a7RCXjOdLuZN/IbKf3hVpPbDGu5qi1v40eRJfU/BrjpN/LeNI20Whq
ex876BqLYpDX+rUvobnVRkdNPI+orU5NuUkh7Z1WodHsLXIRKOJkzvc4qzbEyPo/wg3/Cya0O8yC
VfE/YUOx7Cv//SR2/Zg/qoMpbPnzP9vtIKZdg2Ai3WKOWKwRf81ewmTDYIB+hotv42VY8ip+bmuB
WvoWu1lSI4jetZcW+M+dBLtkIub5v5fd8DLt/ZmZ4mAzQbQHuRBk7tJm90H3m8dTWG80YVFV7nRO
J5AGbErwWUzthjU+qcCwAWxHWrKxcLRvXtyfn9ualxB/bseLXcxyYeIOiYG0fbbUfBnWiJe7ad/P
nHQqhva8NBTtQYdeHH3mci+JMP+BRD/ID3h5qcOMpJ+X8gkbQ0Fs+T+Any827n3eoAEYyva8IhQM
JX/vECPqJG98oSX54PgbLUuJ47CqkE2gH4ckRZINEameVH00PL6tF28lFZd7FznRaZfow5YGmDA2
XTt6GxjIFMxAT8f0/Syf7sMYi81gSYfSqtG0O202wg5XJShjEBCucYXPWU/pCuvNpyrJLhhvClMJ
dvB70U/yIwvR8K1PYo1eGpx8e258qo9j2l9GQ+98GFWneasO/N9ZRJ2Mlqx+04LiXRv9qLDrhfic
4fMV42d/FqjiXn/Yv3kCBC67picsk+Rz92jLaggcoZxzuvMMYv7WH6piHSpORK9f5fCA9vycTd4Z
BhX/WjiDDoeUk+pWJOmMn9tzTLV2barLuIGaYjqhXL9+Kfd33whgDUdCDoPLWeHwWlJFI+aNUJ4D
C982kx4YJAOi/9hyZMvVVxwpCygapCclInQsdrtVfbeTZD17CNi89tpQjxk496SpnpCzbOLB2xX+
lSmXnIZLW9KKzRHJLvXA4oOH+FshoR/mPhjMc9Fe98kpFIha3qIuX8X6ZythiQXdFuSANeYIzZi+
iTJjk5rM/nC7tZ6i2bxb1r/R+SjDq7SabrIM3nwIaH7Z2FOEfAq7D9Ocng3JLbEe21ycYooManEJ
yhD9LRLHCFEorivn0TXzK8xO+1Ld0hh64+Zah9GgPx8kJdElM05QE1j0QS9eWAUjukd1KlGqJ2LH
L7fOEtKWZuVTklVTMGUiOXei+bGA5bNzZ79dxwuBVmTZZVLWANPwEuHxwZJYtUR8FKG+Ep16EIax
7a2nXoAmz0klWhd92d7gp0+uswQDi69Z7ztX0CmjMhugmUmA+IhvxF/SI3Lt/syvevfCsfD7ALIU
a/hb5XuTUtFJRlWOJ7Xg7Mo6Pnl9sBksA8czCydNlxnaAqEDGOzwfmR0RupUOd25DZ507YZJsmUW
mggwITbQKs3+uw91hp0dSpG0L8yHSJbGSWmOxI8MPpGkIUcvcpgExWUVBki0zZXQafyVNlDZkClm
D6uTn6yyAsJ39tYDPcpv+/FA2cBTiqEQw9q1vLkvHqimYmBhrujOyWqk5N5FkAXAe+66erIQBQ3l
Do5WdjYsOUSAGT/Sp552r9/E36w3uAaZoFlqdM7gR2NqgF2rZ/DZqNSOzHQ+Ag7EwvbOs0PnjXno
t5diQcWaaJhLQMThty2tuGng+Klzv6HASrCK2BRGpn+KVR+/8aqI310LULVLOh2QVvd5nnpxZ3Xy
qaWNau2cbV93WXgFXfwU/cLQd/iDdMCzxEXQ0Rva7Bz6Rr1pjFZuba2awDljYphU5WyNLpWXbV4Y
bwRALXLBo4GLmI/1EKwJ/yWy7vBO4OKbB+mJ5jxqQ8JjY4dUWsDveJZk7WGKJgnKjTx6V535EDY0
aMwhDfdwCoZtCdJg5+TDTLmCMNt87vXLyKad9Pqw+HXRpkzDck1phqKK/hzM8eL+WWEUO8Zkomcf
u+q2IFJ0E2djTupCW+7A8WUnqZydc2F25RtX/mUFodYJllEsOwUUl/by0r+4chPpQgHZKc8m2gOI
fbJ6HSmQ0q9/v1+vwtaOrST/CIfdyQI7f3GVuvfrHhGddVbo7bjVKXCvUhfR0utX+eU5Ew5HSgoM
dvZ0TNlHL5cT6c6cT/2MAxzHQN22ezXDZGALS7zCYP+42n/B8eLVUudyvb9rnf89ypbLxPjvDxk7
9fjtKa9Q9r88aSx/568KuqBMLgyiT3+WHxlTf1XQxTsSdpeCpm4YFkVLBspfFXTkwOwWCQEmHQe+
6ouqpbDfoXWlco6+l6G6HEP+oHJ5OEps28c0zi7Q4TjLhdg3HY5FpyaFeMJbB35NfMQJNcM5JUqZ
pWtcxYb2xsg/2o//uBziZp8qKRl0nDYOLwcaKSQrw+jWbWihwedgQJQ1W+3PJAaD1B1kQ4fLSwG1
2pEbf6vUVJf7mp7riZ7Nnb6i70QbKXGV8ak1chD0MANvexzMHL/pbt0YJWLgNShncCIpX3lnU/zf
uZGtbzGGe+Btm+QUj3J5mueGcRfbBRjysUPM6vdGtxoL/WSaMNUC6w7ZE06oTLaRA8oJQPdU++zJ
e5R8MWx4pJ59evNi6Fz/qE4dHIoON1k/bg8znkkyoYGy2zyaf7QQXHQ5L7fHz5vPBJ7X9w6FVUHv
VDdxWHv0iZ0R3DASGszCYw8ExrAWa6dWdsjGMowlqGZSbgGpJTjyONChh5BVdJ/WBXN6Bk2HbmLS
wuotsbk4doNCNUl7FJn93CMtobX3TcJ1RK+jfOeUXv50kiOnJF+ydPaUR/CBIJX2zvRE1mStmRri
XMAwMxGTDa4KEsJWWPajG+TZ2UOK03wOE/3N3ctRIMQybjm6uB6lfYqFwjw6veB4yGsaAnKtj7DS
+j6HNuOBZ8Pf7iEzm0Ran9sNqFExOKtOKORv5Et3ccGpIBGgcMQ4vu8GkNyA3mGRSyBJeqZjYS6i
XSGBKr7+aI/iWJ8fLfl7y8mE0oINv+Vw5OdghBCs5N26LMMUNYkX7vvRB+yJ3A1DAFgkgeqY7WG8
LpO52xazb+/yrO3/KPX55+eg7QGswWWk+UdDrMvtOclsxAlz15kbWwsBgAvprt/4usuP+af8+tdl
HB4B77BLY+Tw66ZpAwSYSDnCM6JFOt+ORLgBrssji4pohzzON21nww/C4gof6DQDWQRPykHYkIfV
W3f/12mOKjWrraAuTYdIP/o4dhHiNagqAHbW1JwbVV6fRGYFFCC2qQmjPyluAPzZxqZEafuYGvMp
shjjTGUtOkbknybi83Kb8tNj+GNleDGoluLo6zdtGbOH98yk4GxQ80GUbRNAdnjPxq5xjTbU5Xoe
HAgHfnIxi/IUkr5+quAUzZ3x47b80aL96nL8cjX+P/9zO48u8+y/X8I3+FmPjDnLX/ixfoNdYZnV
OTE4Nm092lR/Ld+GeMfWnnWd32anyMj6e/W2/XfkaVKGYOTzumPC+btSaNMaJ++O3zKW8Ds2uX+y
ej+vl/8MGZc9vGFSEn9umpiW6x9t5mcUg3hhOESWSjfOqFM/1JEjd5qY4XfNk3+aiKI882Ft7zxC
PXYmPuqMdiJJaKt4dknSqdD9l2WU3r+4hb9Zyg5fuOcPthyM+WC8ddRijj6YG6ZaOuQwvWmtNGcl
tGR4CZJmQZm1lO01/PuvX/BoU82dMPmXVi+7Cttmxjx8eSx9gMU+5sYa9xw6ttZrT1tT6z68fpWj
owmdXbxPuo5xl7RoDv9Hs+fcyHFMPJLxZm804brOZge8IiGeRDON+9Q0mo/Q1QHj6bV6//qlj4KL
2QOyV3Tpm3FitpZvevQNQ89s+sodUSASes2GqcpPJYlo9JXxS6/a3Cx3pGcNW9BRLIPSQ+M+x8rY
FWTSXOaudNDYld6nNz7VctWXI3D5VLhTlzK1LhyYeof3HR9o5JtIBNcwiLWtzaPZN6KSRGZo8BVr
JDzASgicaJSE/EimSzyJeO84vf4xK+nBUIi+wQ8C+qA1XcxMb3y85YH88vEcEwE/b4p4Nty9PGt5
s0v4aluSIB75HkQa38R9a7XIQRUOA4pWaJ01lF9OAqVIiJTqW2ujSMLUflbLqDt7/fMcvxbcLVt4
zBm8qzYS8qO75cwOSBXZxhs79XgR07hQm7qNOWvWuvYQ2/509foFfzdqbLoJDuWVpet6/F4YuE3S
JG4wVYG83c6jQtqZQZ9937YTy1+JzzXibP+94RGskAx3lxMIpg2IpvpUo2R3rw+IDF7/UIcL3fNI
ZigbZATbzAzmogt5+VBGKe2GqKJkE7qOe9MiY9i0OgRQKwrRrxOBELht4b9x648nCLBZbBgNtPsc
tnT6AYcXNVRtKj9MUnwWYYSdUJIMbOfVG/f7N1exlnkPuR0nN7obh1cpHbI8kyzMNoTJckOdjh5K
rszi9g/vIGIa6MBIstyl82QfbRXKhGkChaYDwHbKL+ZUdSeQLjDKZ6oLd7MC7JBqhXP9+lWdw133
cgw1mM91vpolTPZRR98OcLlvk1torasCKutei23tuyWIMtguqIttMQgZEReR2/p60NoJK3hZ4fdq
54GtludpaP011sZ+Jfy2e59pTYzo2YSJ4k1on5FrGbRzW2uqb1u3pMXuWvN4m6Z2dM5QMq9S8Ho3
iGMklPuOgCKs11T7o9kUgBuUDaK1Jk7sAjBMNe4UX2aHL8OooPlBCeeQEI+brjTrLenvPYyX0cDH
E+EDwskVi+4Dlh3nUteKodz2sVGdMk7SaIXVAvoHeF+zQRCTVQA6lZu/l16CrY06Gs6ZclB1f5Ib
MKlvxh7IeQ001tuZ5D4gopn7/HNn23O48c0p/zCSsBMGXqaR0CXSWCSknnUmUfTa4H7RjJTIFw1q
6MpRzYms/fA9ZLXmQ26lGOaLFlXv68/0l3fx+ZEutmLeDvp/RwWAXKY0tQDHrV2jQMiZ5OGOyoSz
cRoFkmHO+8uYXK/N6xf9ZdFYLkrJg9oDPwvN1uFbMoRhpMyottd4opzNbBT+Bj5xvQYn7PzpXMPc
pzP18Q35B0HT4aWkpOVC9YNL8VacianVt2EcZ0Ft1tYp43yibK/lwevf7zc31RHCXHRnDn3hhcj3
coLLI/iq40zSkKj87iKbxquQRsDaArOyJmVABQ6RrX9+TzneLLIayqaC09PhNSsLXVY0WXzRJLG2
Pg88qBOv3JIK6O5f/3q/rGIcvg2UaFyJK/5yUGH3pvqxrxgzc5SAwKrwMUDU3+gp0vp8bOUb1zuu
WT8XRASHfZZwi321fTReMBizdUzQhUHLqeO1VcrpRKtrmxB3SDcPnopmeLzxnNzRLTEeLA9O1o4s
P9pGBQSqWz10AYzrIDfcYK5JAHGGDFcLL5v+xhT5m5HtMS/SQOegybq7rA8varuh9Akw7xDvlE3p
nyuVIDGtQQY5Nczy15/C7y7FXhQJLax8ltGjkd33vfSbEgehgFS8GjwtOUk1svRyZuQ3HsBvxjMK
yeVtRaK1nJ8Pv9UUGxIjKFBlOdvhuZox3c/sVxHuyMSBs5anZ2iH+zeu+psvSKEQ/Trho+jMjns2
0GxowGuzu1ZuVpIliVWtNeSEMH40dq/fy19HNKcHwAtAg3xhLvqNg8cWj7OLH4ocqxKZ8Tq1wm7T
zKolLzDXCZHr8j+qwiwLKfUIpBamQwGX/308oGMzK3yy4NaV09hbqU3duc/q+sYI+d23oscPFXSZ
2Z1FMPtyMDZJp9W+Bcs3cSY/0BbyvUn+0SX83ioghsV743r8SH7iwXabSdZxHKY+npfBTvfwinnm
+5zBSgx2Tq8tkcIjEL1SkAa0Fd0IlresTIBSEgb0qRwbgH8KSh8eIymwueJMT2/dECABDUgHOtDo
OGiVEoKxcEBBYgiGnHe+kiNbCDIwzb2PbPWOHfsilJjq/Cs5phPhbebwXRZJdRWpLjcwGCtW7dyM
ByiPA+sqWjY7ijbQO5PLESPKZzS0bFk01yquq7r1SZCzZf6pScfRQY0WIcZI9VY9xXAa8CzU0eJw
MI3hC8YFgxilsAI2E2MEPuOApn+1WogrAY++uJdKNfcZT/s76ZXhZWiM5K33PXmxK6/tsG6TeVQW
cC5daFSeFPiHQbxVX2yq8OGp7+ZwgdIknK5tLXHJ2HJg0GwloYYIYYuYxCqtBU2UaspFNpzNxCZr
XeICIcyqbAXff3wyqCpx1o+c4tGpu6bYjKo27jgoQI3PKH2iacApe65yE3K6PxFSE+LFpmRXexY0
cIiY1qoHhfgx7t2yhnxucoYj3gPNLth0rNUihvy8S0bXZts0mp1JkHfLhDTSvPw6T1K7RWqXkmSN
Qh+UuZ1xC1WLf3cbUhQlydzvbVygYfzdQcjA98qSSG3bZIhu8ykPMbmhF7lqHa3+wLato9QdJqSm
Jv1MJLosGloWTaGhphwyUo9W5GqmI0A70XNfZtlpq74bQTI5ZqmTAD+PoTpRkArvYeY7UJHANwHt
bCYKbUa5RCvMJKn65JD6OzhkwxkyZYzqhbDgo9VYs7mtCdg8auZleMYTJESYnSfxVdP8bCOKNCCr
PFv+oFuLZA5Sgv0ulVdh98Q25t6leqnVa6QNnncxeFCpNbuMvxkVuO5dWmFZRX3oTBsyH8qTxCyB
D5J1FN0Q1G3ccSE9D0bZVh+GsZxvGddIwkLi4J6aqvXVLqtGPq1RsExSDw+bK6clpHTz+mT56ymA
l9ynYY98zvHokx6+5MloE3YohLFuYurnTelUa1Zc4wJc2rBhywFXUh/As4dDS1nCOnn96r+eaJlj
qF3T2aRl9atqoDREA1IBGnpdanG5AptNogV5CGtvglRZdHaN1XjBnzpaua5l61/5VuVeGTzwtWer
4bwW2vTGLvPXpYrX2eFIyw6FXZh9tOzDRvQGrRBsUDxOFpYlsmvcZz5OTT9/o0n0S81v6XZQhOLL
+6i2EBoc3n4/q0xlYSNdU3ocCLnrp/WUViXhQo51NjmjfIxtt1z3aW+tRJtoGw4fVTB5bsjrHMaB
S1jqWe9Z5fb1B/PrsKB7jsSCo+/ihnhWzLzY+iS5M0gk0O5ab6sOiujgw8lxam1beTXTI7m5ZK6F
IkiaXARa1w9vDMuFt3S0+FisPFye2ctYBGCHN2ZOazI/4wF2YdhHl3XC1E8xsAb7jikbiBtNKuKu
gA5k7rWbdO5JPitImJAD5WetnouH1++H+ayJOlgNKRvTZMETYmJv8I5P6aIdR83siXxq5l6dIiuc
iX5xOBwCTQprnI8jmJsdgEx1CTSbQ4lRM5BWIXur04jR/I2832XamEsXchBKkaDI4c3TMMGRgvWW
nWYAwaNFvG4MzHolQWCnUP18tW5Fgz+4jkz7QwbxZ2842WCwEje9vyqkaPdGGkc1YJsKHJJKBQtq
aDBdBsNkOx9jm6TIAL6lIJQ5I0eD10olQCyMWK56Q5DxUniZLgOKZ87XuhyZbrqiGcYTk8Q9Grt2
O9yDNTWxEWs1TpLaGqITwXN4MGsz77BRRjRj2qZA1uraiSy+NlFlEXVGwBOZVRPgYKg7mofeK3Bx
rVQwGBIEl7ZZy3tnxiO6JbiigdCjN2YQdo6ItlaKe3ydjE57J10KChtl0NTeD56BL6ez9Yuiap3y
umd2odM7QroKqljPPzQqMgOCyj20T2NJ2SsGPAlV/1mSVSVdE4F9BT8amKqBxV119re08kptxwqZ
F08g1dCMJzObvvvZj22DpDmQpYT+gjjAZF676pQlXJ7MQ9hcjrKGQ9K4qW8BPw+hMEz5WBGKS/ZS
u5viLku2qNpacWNkHhrB2DKbtWo9HZ44hWdgDapu6qDKZXwFMNN3VjWc0js9Gm3SBmLaDjzNyGkI
QmuBy1VJLZo1jn3d2LY4Or/GYTjcsGRHX10GEY5XaCxf2P4ucEe/nAza/1r9YAuXJbOMdfmJU6Wi
hJW2YRrERDSGBKMOCahsOfRU7IqMeoHfQRBJMiJlNwPe9DspnWURGKd8102VJzdDWbh3VTO49Vq2
+bitk6RKCVo0kcuSlZxlYAxGpW/xTmUIAGRWm0iee1wIU+IZQUbw0gQqq4sx2BPe94H9g9Th/fhg
EsEjFxP1eKqg2zZPivvOrLQCGsdAz5pIk/ppmPwq3tdWrWBDlMJYuAsZfG+OjjkJXXlso7ek4w5J
mjDzc3itXAcDlNyXZJOSUFhNxsSkLp1dHXaA8bp5QDHBIBzr81GG+n0sSgYgdXLtizOkrgubs6Cn
2s5wOPYV1MIHjLPDXit85JpJ6I/62hW5+TCXk/NJdWoizVuFjhUYGS2F9SRbNojdmCT6clzVmmAi
WgaS1FSOnweNcuLaHPPxAcoLebKRz0hbLdzSXUPGEHucyHvQKo3USiUzv1wjPGkU21bMXPhBIxkk
DKpTot7SJ9uV2k0k9Z5SfZ70X4QTt2Cu3Fz/BANMu+vHBHwU+0vtpuhMTLoJxZr3vOrwYAHq5J+y
1HMeesNXd7ZIs+/ImvsL4qVg2mgS3/SqsOR8b/h19CUnRVRbKV0BkUlB3Y5AxWK4vbxnqtiABKly
4KeC7HbqcA3oA8/uCJdzRlC7YTiBkxrcMfdXS7sJzUgECdQIc3zIpsrFFVTfMCcspqkKKHCJSS5h
nAEyzJrp1OuHmtfCjlLjBMt9DyWmKzP6UV7ifYWmEw2bIeuy8czNXeJDZs6Y1+HYDA9jUToWaIPS
u88UsVGyaQTIzLwfoT7Gc3QhiE1Htpm5YgqafMAyUw/SsHD3F25zKsvJtPcsLG0cDNVglESRjHpy
UiuXCICsL5JLxG0AS9qOsyCpZzlZpi0aWlzkpMvc1PDWPog4xsydLC7tjWH08pupLT5DL0q1q55Z
MqKwX2J17bixKgDHQBg0eCf9w9DhnV+ZvJXtzp8pcwaJYcUf9NAgVdlHSucHBMtOuyoBBAmeJ6OJ
FXlVll25FlKPted347SbfT/6DkIK7NpQKe0jT7pt6A6YBcQCpNCkjECG7YO4FwnIGXRoD8j6cSg0
UUp2qZdSJCBc2Ik3fqac+z4sWbMiVeXfEjHrJVVPN/vYgd+8aXTaDWuhyvK8IXPEJNtgxp4llTWG
QWdZcbLWrU5rN4NZFnAFvGr8EjkLfw4iQPkQimb+Qthc2O/jqmQV7cigKNHtA2wfCQGl00SCA7be
SptcvEDkjbmtibO8W/ZpqlLioWg76GBxaS6IVqPoQ/LYE7SxWq6F1IELWgg/6oR/1IC/SL62lay+
d8eOm8Pm+2sG4f+GqjmKuy92S4uZ+KdJ+PKxwCR836pIPU4vNXPPf+OnaM7GWw7Yhu4PbXLEqkud
4adozvbeIaJBPParaA4kwTsdwwwNERqlnm3TXP/LoUNb4R1/hzrZXz/U+ZPG++F+nwokvV/6STZU
O9rvdLIOt5rYxXrLGjRjQ/6O/gmiidwSRd7cdfoYt28Uk5ef9c8u8ue1hG6ZfGN30dMcXmvSib5O
mszc0BIBSAmW8bpHH7g1M0vtYEGq91laESuysFpePJPrH9c40KP97spcEzkaVWzalYdXpsXdFL2R
mJssIkUXSv+SqGm+cZHf3kqac/j48WdTvT68CFRi8F8VF0lsj64KrMSwv8jmt0pTy2f95S6+uMzR
ExOYFxDwcZmhJcVLEYoNo7PV7mpLI84F14jaVaNLlkmcQ+lBP/gxmaebGCPOGx3C52PIr58EffFi
HbA5NB5+YTjjUODAyW2GQA+AzQTVhRYkuz6wd4L/4oMASx0YK/wQAfnSN3TOguJLGshTc+WeeG+M
ruW0+NqnOTpNlqWeOJaWm5ueLfm6se1zArytP3zGnFapibsLSALVCyGnh1/ZskCVhKo0N44BOEpD
ucnxTLLHM8dq/2djlvo0+lKUCItIA2ff0d21TElsWwdrn7OgIBqAnVvcdW/p28xnM9HL+8Z1lu4r
0UoITiiYHhVBdKXNtZYuTP92xDZraVMMFQnBKqCwOA7LndXDOtthYbW+UCqEGkOwnVl/7iI6Y9SG
dK/rT3xdR/6HBA1R6+jFIT2KsBgz2Nwwbdh54GO4snMti4LEpJgUtH5MtUq3JOF+E/YDecaOd5Qp
sCba6auSo+WNMlMcwBY7RuzGab/Exmu54V0QBBYVJ0vsNW3Marr0Yvem8Nn6GnOUImKB3Ag1vnED
6Uej2A6l21vrwVPTvTsQCBC0fWN56xH4JLLb5b87XFTS38ctbvz3Jh6bgBjLpgOd1yzLrVaX/oew
UWF4pUwVwVujcmAg/7B7jLyEo6dfi3K2dCrAtfhEjFio8e7VegZAzBaU+Ypa+4BxhOpS7NM8aaNS
pjs2AkkbsL5HcjvPNvEKOrTRndRcuGdjSgsMs0ohtuYoPXiacWg+YOIbkrXpJd3JWJCasAeFpF3k
s4u7KKs67xv0ulpc+XmkAPl2oFdXI4QeAkbYXaqNrXTtIsFo3uzwsfXTZnBy75uvp6Pp7Vx/9M4i
beL7+u4kCW8zvYa0krHLH83UtNWmLfp52pIMbgC0ySUUhrrF+QtbuMQOHEbi2gCxGq4cZ/Kum1KW
191gIooQmfOFgzFByHne5bdEv4p+NcR+h4MwMykehJMz92sTvOX3eDRbtYaP54NZGwvgfVjDh7vM
tmxQv84ApYrQRw9Yk2ha2Pa1kX9dBGxkqZIQ+SkhsBYoZGzEd8S6eCV1eN36yp4nuYw44IdkF+YR
lNE6ZudUu4ugs+ui/JPll8hu4eBrUTBoXv09c9rpogmT8GsED+M6LkgUXA0EnbaQyvBKD6i5P065
zgRLelZ0lZgmGTl4370bSRTIDGFKAvF0E61/P/Zd822QdVKfTOGS0A5fg7gcIHPxx7kZyXIsdMnm
z0uGFmCdaPPLrk46atON150rWF150DuyvzGUSUBOZU7DpRmZ2MesPlHvWyND5h4ZurxHp+qftMpp
YWjlLtlgAwIw1gUd53kyFVYWaEmv30xodVARpy228yQq0QvjSqeGkDHQrwytTahD566217Wc5CRL
JVAFZSbMby7tD/2s8gv9QrO8+TNMjkbsGGbe1cBhJOVmdkMXICrQPzt+SXldVwmF8aqsrVs/7Hkv
Q2jW38n5dB4R9YXJCoZ2qkMFFelVScD6PUMq/wa4T+RLii45H/GU1g2SeF9cppHgNtHSEreSOYTI
HpTsUJyJBHeCuYKKFtoF0ZVwxLuHqfeKi7qbOnpGjBjMNyNMYbKdiqfSjL161aZmxrgl8htm4qTX
rFsg75y91aTFGXr/GW8jTTN7nxm83Byd6yZbCyrrmNgyF+z81A7gQZShVE6oKzbgtZinhZ8f19Vn
c1gS2mJh99ejiK1xnXte86TrGnUC1PIJplhNjOcQLHPyFjJS51d5PCQEgibIz7eEL/iUIMidpDrm
hLYFoo9ouJVW8yLc1GlN0hppIJPcxwXAINKTpO2dhhJzDHTUpqUG5oy6tbPmpp2xdGruB38uFIH2
5Fa9j6Wlx7tSmjpByUmPHITToJ1vYtD680Udpf31rMWGsRITZ/uVUcorG7h/vbHRV4/7IsResZlr
tE8BSp0m3VNf4/BnUhAxSduB3boCRQoyIXIs0rNn5j5Gsx/77203kdGCIuSPlzowsZ3TDinTIF0R
bVUVYiRVy49IobI6MyRnbaqgDAyREXeb0VNZvSqamRVIojLTVxNVsAVvVBf11stcd9hkia6afdZ5
w52V2S7p4HE+3DptTf0hRhVtns0G93ntUJhDzdOjCNmXlmKTRiQWWT3G0FJrdEfT3uA/KIZgJrG9
WcQPMZxQuzK0M6EMuyXruuoJRneZUVPR1vdsMCNr48X9woHQNQd/bJp7G8S4Vr2uEPXpm5yDLQm9
IiFxN+o6mB6OTlz0uZ1VkOGqyMZdW+mxmW/qKjW6O4c66UCsiGV+tEdiQPbWOIz+reaE3DCNdsq4
jQ18VyA4CQBZ8X5RHOfNUXNQs273JwTRmBoR35w2Vrb6v+ydSW/kyJal/0qj90xwHha9cdIHzQoN
ISk2hBQRonEmjTN/fX9UvM6Su/TkyCrUooDeZAIvXgbd6aTZtXvP+Y5WEI7jtckFy2oCVlRWZKlN
+hILFc23mlMtOQlka4IGTU24FKRKUzROxN3TqKM7Ry6yhbhf0zOZnONMGF6rJkUKIgEO0s5lP8eS
NZM/s3ViaTanmeYJM1iWnWqFUR3Y44Ry/UHwPa8mlCyPbVtU07kiFIzFZq9UsDcT0zivjUawDMZO
m25oHpk/3qqq/46D6v9YPhWeiHel5ocjq9/J55/P5d6Rdfkv/p/Pi3xOAzQErj6Xsynl7t9HVtsD
QcXBhhVqOS1ixvtbKa7pf2HBcFAK8me4MW3K738xJTTtL/TjDHkWM4DOxOsf+bwWOMW7On/5q/k7
OLPyz8VaeSjInmLVVMSMr0DTdeXXXPfiMpVDW531lVR3pGkuWgSn2FQVMWcEGT2BKk7O+gb5m2+Q
QTWv3rrKbql5a/jnxrdYsUd/1io5rMhsL4TPoiVvI62XG1xeS9RCUjo7jdot28EnN177nt7XTCaO
tS7JCXBEHgM6IW7iohXxWQqEnl5gPD+5Zs0GaqG6W3Dgc+C4YlkfNTrwmTnAUaD5muVBQoNd+FMv
o83YImJ/99t+cvRdTp3/Ud4vtwt9IyKpxcPLOeLQJjM7uRWODUNGL7NOxGyc4Yi7ZwcbfS/P5Z/J
1f9/u/7V8zn59X/+9wJo+vcejOB3kT/L9P3LtfwHf94tHI9I+nFaQIdycE8sqIo/3SCILHSIDA+/
LrPQpUfx95uF0YLXhj/jF4Sjwr/+frMs8y/+uuUgarv8g5SU/0IrCBMH3SimnajyUefztOyfbcsi
VQgenEEwlETTe7WHoLOt6vVEL/rI2XZ/wsoZ04XWYTHGdVQN/a17cLZNY4eWaMdITF/qZi5HRsbU
pOej0xfnQo2q7SDzDKufhI4f98eYB8ZBr+Dt+khlQWwAbMGAetAr6AaScfNobhkgpJG41nSE6/pI
F31Dai1blRLnzJy9muhrPwIt5/hCRNqtY/QO9A0nvMbqKRmLZBNJVklq0XidNVBamzBleL7R5yTH
4K0lqNEHRmRBYYtaEJ7ELZVKlgs/6fFsrQQHKAIPgY6ucj1B+RIxdbrj+XEjX5p1+BI5U//QU/rd
q41SXHg9cVbMoDJx/+4Z/WSRgGGyt0z8+UXwmqC4xNWK1OqwN1epobQnXAND7HGG78hFfqbmZGaC
ip5zGHEW5gPZlNpz1qAdYC3ToLxWZaVGIMKN+tecD1SMhOzRFhEZTPkmjqqfjTZWDnVFRfqAVSQu
GelRZCVbTq/GT23ULc4PVtrehS2C6UAkWfZidaLONkrvynHntlX5OHYuh8fYDqcbq85lSsecbhao
ESXJAg+Fys+km8Y7qpEmXyt8i+FSmzpx2Y/E7Zw2ZiWsK6LXkhSHupM3J4Dm6T0oQDPnVe5VNpZh
G/PROoVmwXBOAioMWNJHB5cpGQtqpmJwKOxJK0+ajibjBZmZ0PabxnB/0KwnwKB0xECeH8POeRMz
uULJSPgJ0sm5IyeERKDo2iiSEVp17YpnR9I8pMOiW+OWSVDe+7Z0GgbMTTHX67SlubKiuCbJT51j
oPpCxirxKlZM+CFRxpYNPrxf+DwGaFCTjWNU64BJXmqc96RtwokPw6b28SVnN7G9HCGcUSk0sNLR
QIqbm0mHKBDU2z/5wrZ1NoVwKH2HvLL4Wxq6znARRooXbuYYku8GS62WbTKeCtRdKjnTJ6FhZBmx
HSlZPW2le8VVoiUEPpQ5ZWuAbiEzyP7S5BXzprkMjMwZSFi0GhTRVtg34Us3MwPZUOE7kc+PNM3M
5WomvfPgmSJwsLZMK5XOyBB4KafUtdll5KkQpxBvyLtX++Drh/+zxWhpCzMKtinOD4EwTWKRIURt
Dqnb8bYI6E0UNw1RuZpOaCCyvnE990q56dUEnWjWha9fX39/h3579eBHoUBSqZBshDD7626rKVGc
uUSpVElUAHAqzTNmPfEpbFdtS5WSHANnHDSql9UP4y4WEnTI7BzWUmG907fYtQD8pBHiMjCrXLWm
DQx8LORZLEv3uatHuUNBYQatNSYBZDsV23RlvJQDdJzNOBHknCeEysyWYpDelJCw8/X9OHAYLzcE
tgn1J8iRJYLdOBTpukoBN4WgkA748qr0JgsPRGKua83uQI5I4hiiUewKwh+9VTnq1GStSVJLrrTb
rz/Kx32CXZpyFj3QUrceyt8LpSlUzehUv8lNQoT7ZIiIEJ+SY3CpT5bfxexHyQ2JB9usdbD8alVq
DSqhASgThv7aylqlWddhr/xm7Oz8VsimjWkKgjcB/SXofM1TzB5t2oLuntYNyQRjcRoeawsLyYYO
UM1cXjFJUlRIug1AZVuN//Wt+fjUIsSlslz08wbF/cEWikrBcvpw+cT9XL1oRtngNQvzDepOcRvP
innkpzjE/HDQxWcG5QWrFYcP3tT9p5bxasmMSFf9XsnM73WIo3UVS3vofPLloe8TmiK2uZZFV4mX
pt+HQRLgOuCc33z9xfefCQoWShZkUIgGNUtd4Hr7n0PMVqVVWkKUsqsM3+jrkIfSp9Pd11f5II5b
LqMxI7MWXwneqINqDJUeW2IqaoJjOfVPdY7WLK9z+ybusuknusBw0zZyvs+rJd80KnTiX8lxAzqZ
2Cl5AXGe5lvbsdx13Y76EdX3/pK53INFzI4/QNeBVrvewQpSuYnemOTD+nLIw5PackGkg/LdFml/
H3VpsnbNXgN0mYozlXjV26/vzWdXx6TpqhxuIMAeelcByzeR2dn0V+dWg4WQIYou05guJ3wLTOdj
qVxwDhzyQKtUGtfOPPzpIvxb6N/yG//HoerP92eei9AefeBC/tt/BjjtCqo7ngG6ngUs7SrUBoDx
9YjqmmZ0mGTxTkeGv/76i38QBrI7LQdy9DfL8Zw3bP+6Rl3auqyGikgXo8R1yFzlno42NRHivPSC
Is1Z00/RrqzcxoZWjAJCMSlVSzaWlc3VxlYtccy+sTyJ+zeD+TbWJHfxNyzmg/0PhdjcbZPFqxy3
msFv4Jpk4yEupfVUfgvNoaygnYEIX+kS3c3Xd4Rh2Mera1AveR4XRoN6OJFD74DKxSOzpqmG66g2
XM7zaNNWhZp1K8pAGTgZqk19bnsKiUsLiY6X5oGVKFtXpCOo2SRJIbmh9FtFHFWgTuMtB2AxL1wz
LWvtn7leku7QCFMpA7qjhhOIVBOPNi5XcjYayjjEmdmW32G+xkT8QPpedO6wgoXrVOHMTzUdO9ci
Y1lfUX51r5bwxKOpjKidkGihh1EtLLrEQquy2NConn4qIqzFukXydzJ0FvFxjJV6stJSPQxkAaF6
7bpT9WTWg3pF64zEBPJ4+wVtwsXPUiAPuQ+0qUfD2oYxXf0hIdak0vQTlYzr5oTabUE/YrRF480k
7XYovSH0Oygp2kqSyRD55Ekw30KFgMyIKtWQ2yLW2uYUZT1Qj7ikRU8Z57664MKnlTvaNWzsDqls
zQFiDKImhRpnIQb8TZK0gyrIyq05qDIlPiXynKouUoo5yPquvRsto3zMwrj57UZGPfsjsDsrsBqZ
/BYapegJ+4GJBKiZeouu7zi8UD6gvp/Zn+9UM8rHjU3sutwZmTG4NJ/DNNokrs4gTiu16apAWPW7
c8eRkCchLjmk9cadJ+z4IXYcEItm3JgXnaIRTS/xQaCJjwlyoChCHeTnSucxuGjzFFkr2Jh0bTOi
01YQdS1aOCRwEo5r27V7mVVG/JhncIgCXWNIiZRJ0LKmpyPrYNSFt51pTMWQiIkZh48zzX6oWcZJ
IUlvW8mpQ8o3cJ74NdGR/m6GvN44FqzwhCheUjOVYSK/O63oFPk10Tr8fpgev7vl1D0nfYsOkxB5
9UkfY+0X5eyE3BJJ+audOtGjSEVbBKk6auPJlE0WE2ulMO4kc9KnshvUb9iksa9nqPIDdTKS07xM
UNWmBfecDJHBGznDzuNl2zNo8ZXKmJwTvpfzk54TUjYvd1LeMax7pxZRoeGW2plTpETgLddMyqP+
LDJ7jimK3biYWRm0RZueirwJULfZYdC3aQrsxopLDkDpOJILJ4hIyjDL8DU6V41PDTuVKRBiBGx+
EdYmOXKh4Hik2WX9bOdp2/iWE1aIDDDYAZ0kZVrzexR4r2Y2ime3NCrpW+Pcuf4Up26/zhnfVUAH
aIVwJzuZrlMgq+4pYwWmSHWaKif9pAvFT0VGHE3LtvMSKiaZWA7R5NUp37waL7vJirRtKqZFsAp1
ga5AhQsnaEMtZEI5o91qEdZlSbOlr0jAEXVgpQKKtc0m6EJ1KrbA6UW6SrF+GJtML0kTmdtSf+Tg
OCS+G4fGZcqbh89Xbe0cAXSvwlXCj12tEViHOi5Cl8e5W+JQnCj1Lkt+IzfgPIdkreflxnnixe15
rZTEjEXYRAiSTUwEKjKP9MeIzOR4VVteVVPTJ/b3ocEAHNhtR8sig/HzaJI0i7oZeaNyklqe86Mq
CesKEq/Ufo52W31T+pomfocezd4yD8f1pE9hQRBWJPI1bQBSq7FvEKDuFrxKGYEpTzrz5deWTJjH
3CrmuzInsJH7Oi6vneE1d8CrmDPriEaLtTYq4GatGL7sBkG08qRZEbs/ahukrqGwjOsIf0q+qRNh
tTuMDfpFG5mVu7Znbs2aMD/HHyDVcZiteiaRVjbi+JQuLdlyrGvSXNJuuK0mtpdV2bNXrc2JlJeV
zqSHB2Tu8/M41nBj9G4L45TvrUI/rOdrRKXZraoOCx8iM4iRS1tp0U7IRFTuiN8mZQmaiUHmvVUp
Oyh/vfCb0dYumfAY44ZuRLQjv44nH0VA9IupY4QpJh3VU+BgICXyTGrmBTgwqnyPnBsCKzkTKBu3
tdn3m4yo2iht5m8Kkszf6mwkD/wN5mujhN0QJGNdPBHOOhAyhTg6DmLwVQV7HBnzAZt0GahEuBP5
LlTUg0Mm4xtmU/Z8BvWJPClol8WVq1dt6Jc1ZjtIJJ59M4b19D0pIHf5HC/Hhz5DcnA6NTwsO7Mh
1HCN5NvqfbflABognAVtNmqzTV/ANMtupQ3D/MrKqV16SchJsobPiXWuF9hvoX2hk+0qIoa6YXQ6
BEQ1kLWVWmJv2AxNmVaLSBP41FU3mNhfhLCb60yEDVRjcF+kpCQZI1kpxzpZVUWV/yjm2RlYvFWa
Ib4sU48VQcOWv43rKDcuNKytGtmXWPaDKDYdZW3ocz/6k7Dc0SeVIQw3pQpbl5GAJlg3NNGc8ubY
JFR5dv8tLS0CmdLY/l7rk3Izl9rcnuBdSy/0sWEnRIjAiJVUvq4DuZyus6FUzocOx8TODNMaJZS8
iUMMXau6j3IfKMtF7hXN7zzLqgetHq4lRnwsFi75RTkB9V/XTvsnuKWIXXSJS7MZXh6kh4NjNrW9
yn6pdKyjoF0dM2pPOnXsvpuZOZ/1QroPX1/vkzoRuAFOn7emq3HYdDWIDZwVpH6+VhhENimKtU5Z
GFeKdNvbvHJcmG1i2oSlZx+pmz8e2Tg6WmCF3q4Mtmy/Qp1xvmVuSt4rK4QMIguqBT7qY175Q1zq
ckOJ7jEpRjzuK5qt/csMHkKUZfjuZ5UgQS2LwwtDGqlfM3y9I9xNbptOeekaljFyCZEHxE50j05H
vYDi6hGUWAIEhSz4bPUoCL+++drHQ9Mi8TRUzVs8uxyO9z9cVrIWxzIbfEtPtYy6s6wQu0yyItrc
kunPGFqv7esIwa6IPNFycBFLFciBgam1UbR1DZqZ7REwh+nyrDqi+yGrrGpIeVEw/CKZIxy8USdk
27SHsi74+gt8/PzWQsTGPA/xBL/xwc1ljO2BdChbP9WabB1pbF+I46ixKkc5o3tWrPUWizMsEfXS
Llr9yKn/k5cFuqQF49RkEoOEdf/2acQ/o2hTEA0Ib7qcF4WbMkkzsDvcHrYdJ0cmJB9PmFj4UQ1j
VDcQey4cr/c9ugqu3pA2bCDFWEePLihjPE/duHHZku49mZACwWv77et7fNB5e1sSIAwtTF1Mefi5
Dx4SOtASt50N2M6Lq/PMG5WHBE/F6eSRdDxKys8hJIxaEV3IcAbAu6e4NmmtlfwT8vAPDtiWicQe
Jhi9cLIKljf6XYtSKWKX10fwQcpEofvW2mtvGPpdb1oTA1fskeqUqidff/03dOHBSZYeHCJoFkRE
vIed4BSjTuYUUHuMrOl/FTwNOCB66ZEQGFdFu2mVNk0QUcky3Bb2iIKN8fD0LFqStVhb2hiZfqXL
Yj22M/mqmhVbfph13YWnFyQe6Y6kBDUHd2g3Kd7NJ9VoKIL0KrtDyZQGkUhMcu5SPLOlZ1x4Vl+C
GWudFtuuIxE5WU2PAgr21VjhmsZlNhd6EQUuc7LRb2DIkPfKuKLZekrZ0PtXyUIZCE0K12XrhEfP
3vwGB3drGfa/SdQRdB/SjelROrkmU6xIea6/qprAfWY0iRkdOeN/0vWg7bcsWgyVMGQuCNn3DwPO
5CrPRob0Xq2S+kS65baacn6VrtLaX6pT35qxhRRPaKk8oYet/qwsc7yLjZHhVK+CKj+yc3LVD9/9
jR5hWlAUUD0cLvWtYKMrUtReeM1c47RX5VLoDKXxbGP00X2vir0qyFCHfkcgSxhmJaEU+Og3k++5
anSxP7ha/80rSnVG36QynqFes11CxZnzXDWGJn4DSBGkGmZtL1eEjkM6DRO9x0+EvY2uhqKIXyAH
kn4N9RFSm97plD2RUWUvtfRC7XQuPGRWMUK0XaeyUpPzo+Ck6/spvO1ydOQMeqfoLqSqeW6Q7xpB
C8zmlaGQ+oT1Ck9d6sHO4RAI/MhXB9Sl5M05RH5X8zSmq3Bgr9nNg6PFZ3aU2/coeDuM6KEhCZXX
zFsD95CFUa1HRFTM8cJhj3SO8W3r1GuTWZ5yZpQLKR91GUZ428bKlI1T+krecI0fMObIh0aCeV1g
GmaOlT9U7XMggs4Pt5fzM+EySbaWUPhJo208VQmKyAIsmw9Kn/puViRhYE1xS/ZPN5Qbq8hzc5Wr
ZbheFLIPnSe1KOgspzJwhTIC8ovGy37gQ4goGS1cXIpu9drWdZr01eY4bu6yrjc3Lb0BKs7ZqMTK
4NqVHyNGDokNntorb3Zi0LY1+fScVNzGr9WqaoIxFWiTKcKqC9oQlgYXX0mV1eAJ0n6+XsU+7lQL
JY64Kjrmrm0fsugxSOmWPQqmirrQth52vXVkJi6ef3c6xWk4HNmYP7kerB4dozKvgmoezkjUXpaz
KZnWhJE3X/L8gWgbijG8AlaLSDVndHGMvvyxnmNQ5tF0NBgRoQc6qOegYPC/Vy3DapsICtG6jOxZ
guFsfX0rP9YcVHPo48EQLXqIt5rq3S5EynHTSJOaA0V0fM02BUs44kAaoah87HI6MBYHhRPKwX5t
5Epy/fXlP7Y2OeJTLtPuZdXg3Lq/7iGpF7Pao1Lox9bddJ3hXROgNfq5qpaPX1/qkx+R0DIIbAt1
iVL5YONX3SZC14d413Hm6VZ0kR6uSgj7a8xzcmWJtPn+zy/oMn3kyzHUQcWy/93YPFQgaloLP8xK
Ni5zhB3m5/yuduzpvMZ7euR6+lIw7e9WkFyQji3xDMuM7aBLXWJQbWyVZwakB8fAtC4gXrJz4Y8G
T7fVGs2bt+nQTXeVbRGxk9We+V1JE+zbsLMJx7FhUlcbL7MJfqHhrAROEpmIhK2xu0lahYBOtZo4
ziChr6DGRY12rP3/yeNoecuMmOY5uXeHj33eiUabDBpfER3qU9mN6VWex/QpakuVKwcSzOk4KMa6
KRIDiNuIWv7rH+1jUUqff7H6EHkKB+CtF//ufUC66XUFSCHfAQnoSzeHHKpO1Wsb4qo02oi0eBXZ
wtcX/eRlZ7iAqBAtIrO/wzKjwo7QNdJrSQTnoZwZ9JwaIpmPTLQ+uwqKJGaavOvLEW7/eWT03yJt
5Sp26czfJPW9j5SiOoJuXP6Wg4cQpAOUQ7hmHCUOn3rJsaXDJt77I67PjTblVYDvlnYMWSl0LAAO
fH3vPllBHCpaVJeA40BnHjz0uVWp1iBdOiN6YZ15rRI/lEObbzSzpO3y9bU+4Ey0JY0RLxHzSiT2
H0x2rBkODS1E07SOftDGl3BHawYQFAAnMcQe39AU55reO8OKtp7W0Dz1y77Ip02q2vhSoz6T6rEP
9clr78IzWTILGFdydNz/XXvs8HWcEgjfRkp4BSuk2rlARr63WjVBr1MHe+1WYU7CaBInTzzgxcpC
0n+sYFwuc/DD0xpgcgdDD02Ns/RG3r05RRsZ5Ivn1ItdbTqrisnqfQPh7Rbgf+PQAmmI1kpjEjrU
chx/u7L3pussFtpPTrU6EjkgO9GRrsgnb7PLdBnMyHLm4QHZ/0xN37i5YzTIQJTwuTCj6cRobONU
7cd57cWUa4hh1SM34mMPaNGbMKajd0o35k3c++4+uBm85DESHcFCc3IShVEWaGbqrejL177DPree
k149R0ff/Pz68fzk24LaX9SwHKr5BAcbTjSy3ySeR8ZVmarX8H4YnOmkzUd0NXaTJdsX6sXy+euL
vpHO9393NNQOiOOFhQ7p62BZwb0QLf1JlhW7lITSWJ3eXlKzxfAjqB1CjDUtgn1RewzL4LeM3TpB
Kqyd1zqkKmfUCWsv8UAV/qQKHUFyhBcTDVeXjTjiiyGhlUyGFtIzopFT1/wtWuKpeNOgr69ANVib
ucb5tJo4gNpbHCb6yL7eTBc56LsjNcTHxQatAwULKSEGr/rhmUjJMrcqXfq2StdbW2mm2ZqiscGZ
EJcnX9/XD5d6awShVyRzBNXropZ9/zqlYZInonRnH4fk3Uzk5zaUg7X4Hqx/+sBSoXC+W5qhjKxg
8exfKXbzKSd5AXhLpMbBoIENKTiA+aqiVcHYaGFQQ3K5wTXYbL7+jh8VIDysrrYowqBSQ/pftqx3
7wobg2HBFyX4087U20Ij2ciYmEVInIS7eZrt66xABaiQfxEwxDIum6QpQaLU5qprI+cE8FZziZ+S
5ePrT/Zhr1wcAEv61MI+pSA5eKhVLzdKvjpEsNFeILWdfWZFqXFEuP6HaLr38nB6QRK9aJKxi6P1
378BVtrpZLDpZJmW6P42seYpwm+dKtPXDqPxx9bJykd1tBZ9lgWlLQiLZGBMbZTRgAwBQjWhdkoD
JEKwJ69kK+QPb0zdlzIpR20tiqFwL3T6aAXYDFW9XZAaV7nbtPXGilWIuVR/9RyEelKGnOXhkvha
rdjixBxqvVvRUm1x4iBlZtrHcVCsRyhucqP1nXvhJXVY0CVlwkAch+CUP5mYk1bNIOkVpXPDCT5O
u6dG05B+6rlE2MTZugMUUk7z766GfAzVJxPqmRSdWZ5GdcosZJBdg7kLHUZzMqR2b69sLyPYpPKU
kHEpa70SVIPRNbuOkbRzA5ZIhsEMPhD4RT1Y91499r8st5wLrGNvRiAHD+apDkSb3JB4rAwCB0OG
lRJdchHkfd++hFmo/2CK13irXolyyuYOU6Nv9Xl93WJ3ZWijk0uxBYsSAWIB7kIfuMbjZtm1+TOu
TZxrU1t3T2kZmq8M+/WzedRRjCoyrby1XXpF4edTVlwwfNOS05ksPkjGyLAQ8xhRe8vQ1RKU1x7N
Rn3KsEn2SF0g7sCMNpCKNpz8nBj8bTBiOeXqZiVvCyuS6rYqER8HVo+lcjO0xfy9qAr1vmxNgkC9
cRF6zDwMQDZsJrGYHTPcdF0Dpy/CbvXT1YtRXReenH60pL/oq7qu8nulq20MYtjMFF8Q0VuvUo6r
OU4P+ETo4YaCng4qX7FzZlIDt50eFTsVLZLc0ctz4Q3WlaYGZqLWLWPV0UNQUgvEIDWA3ZK6utVf
zbiVjR8CfO84/rHErUa0JJJtQCNHubBS3FqDXl6gz8u9lU1xo3GaSQfSGSED0b3PS6U6qduqitZo
2YYJyVDXmUEoChWaWhg5xhZv3PhSMWk3zkFuexu1sxtz3U2yTs5Lxe6dVRKb8lGyyl2XtsDqkom6
u0B7VDwkotbvOpQR5brJQBEGnbK0bwZdAh3MMeAm3kg44EBj5EVllPvSzD3cLoHW+DGnVrPJP9dm
xPMITBkBxaCNVrWLaz9wGfdiIm9CJZAavRjUpop+D8GiWks51z853HQneWoY+arJpz4NhOi8n5TS
SrxqYGluCnOmCdRaJjemb1qk4nJw3HoDuI1OqjkpZYb5kDn2yoO3C4iJIAf0EHnt/SK2pX4Ercih
j5RGnGsw+ipYy633exr6iLXAFnDH1MYWaVB27kIjigvBaN+EDxcYDNmKoHWtXt00EYrtMyIV0kuO
NgQbSaVEo8ehIDoWM/dxN3T4uJDMlxwHJAYHswLyMFInZUn2KfKbk6xwFEREuU0qgLj9euV/o77v
L8lE4Oi8ZxZFFPC+5aO835O8CZAXHUmfU0UcEzYFqG3VSdN+GgbP6c4c0UPaAswTQZy16ATZuPHP
Z+KgXAA1wrypRNQ9YJnXb1slQhmB+nvutr1Vafe2ooU1cDDrEitC+E1lAJUvrA68BAZMyIKdrlJf
5sIAn2ujs9pmHOfvi8oTz1DBIhQq1KtnQ194F3PcE5Crm72FqKRN8ms3TBZg3thA9asA7GxHy8vi
IMmMCIGkTIrnydFEvM4Vo3ohIJUnMBsHk8IJ7FPQwkcAMQfNXPcHFVj81jGi/pX+1jCt9GaWjKEG
T0YXPSqG+hvEJiZkhJ3G5cY1EB74NcaeY+X7Z/UB0EQYikv6CpLhg4q2odHfox1Qfe4rfrdIL5z7
wnbpkybM9c4YKyfzygE7dcPSGt7gJhcnRZ3G34YiSruzRVVnr8AFyQe6r0l3pEj4+FBiUyFPdMkh
xPp2mMdGlY3n00kGX88T46VF+OGX4K6fylIcKbI/liNLA15HqQ1fx3QO8wGxyudZPHDINaO6DwBy
4RmCgnisHPtwdKGjigsLVyRCff51UI20IYNpBBPoUzqY24hxOvtHphE9JkIF0h+2ums9c/uzyoRF
lYmyfkLmxJIJQN/PMH77M4yz3Tih1dNR/m0RsTxVpaLcl6xCR+NCPpx7+bQcc9CtY/pbJr/7Lyq6
pRLYU0MwBgIL+GLYNThruMlv+nz2VTd69RbEh+vTuI8uRDyWZ/1gdv+03cGHYHbHJI0CFjj0QQPT
qkqDUomZMwMiZTtMoQ5SY3wyrNa87LtKW3+9Oi1158HiRHeKuSVX4oc6/M5jj9TUdRhI9aI3LiM1
z19Gc05PsKFgavPi8Ngj8dlNprfCg06VjuXrYOGN+wxp/EhH1h4Hd4cku7orNZNJQAh4i3293YVe
6OyGcHZvGiYD6wpzxbGm3Gffmr4GRbIOspQm2f4vXbrRNMykHOLFl/2TIWfn2UqS3+j+rUd9DrWH
f3yT8ZLqQGM0nT3g8FTCILAlYKpeaJbZU55jYAcu5wRKP6CCQ1xTHFlHPvl6PDz0bDnnMRJ+m9m+
23GwssQzsjDqF0+DfjqZoYImzqlyX+ERD0ZhqkfWk486Do4dOGNoYfG3Y5I5eGyxblmKxj1FxzHP
lyMvNJQPo7xEpNQ8l61IN4IA6QDcFLwGz5DoVpCdE1H4WHnqtEMy6OIHVgFeK3nyL4vtv52Mf1xX
+XAsdLB5OWx/ALwr9eB6hcmhqNbG+MEQHuE7be/QwLLt+cgx+0PPhBsBApf6hGWV5/tgESHrahCK
gVW49pIewnddn1dkr54h8F2A3yXxQih2jrzF+me/OAdtEGfLQOKDwbsrExErFt+whznc+/Vk2+FZ
kdrC3FSmDtq+ayC6bJwhAycAdfx19MJqyeBGgxqIOO6ncwoB1rspoZ+1klGe/qzcELDCiET/AXVc
e2vRgZt92ZhQFOa8dq/4O01nTVuuW/dWktbbqkpKEAcRE/tO6dtjtKqPQ23O9TpgeZxfpk1y0MFr
21MvjCENPt+1O/k9piG1oTcND7DSCg9ykMyx5BmKH5H24ovMoEGcKq25BDo157L25O7r9/qTXZTP
Q3IKGWom3v6D7U1qVeihW0cgV4BDoohl9LRiKhYdOdbjST5cpRdTF4UBAy3szofzSYkF1auaAWZY
NMW7TlPLdj2hUf42OcVAkGeBfpbBXiKeZxpAbaCxuAKPIHftORlpXK+y0BAnxE1aINdLO79R2WSc
09qk+uZM3gDW6Jxp/EbjaHyIM0WV/hwPMOHNRgDwtXQRRn7I/PQsjdIZKCLY718cfLXfqT46nMVV
q7jBxZucO5MnrlO4HcQfKS1MJFdVkccn4G8ftLlCRQUvsy58Rvv2K6ms2byZRB3xauiJdWzm+cao
29vdEFQyZWWdp59vYhbfX+ej1nGhOAK9QkiulQEY+fJRmUNjYEw994g+He2B3px+4ypwbIMR6XF+
GhaR/ZpkenSd9mYRfYPT28CrZ4BIVnk45s/FhBk6qFKHPoXHp+/WTlN75a3jJLWzppCP5R/74X8H
I+B/HCqS7uC/RwPcF3H7+9f/OouL6FeZvycE8LP+jQj4i1aXy5hvibvmpLVsTv8CRsLloFFP7cnG
Qk+MuJS/GQG2+hfbFKxEi5qPCKh3vEjT448MTtT00chr5MT2D0KWDxYJk8GYx2vE1cl/c9jn95/B
nAAR1YRRvcpkUKrqzpbRP1uG/lzBYILErM9EanewLDZNWssu5Qo1yP3Z2anRMWXdp9/h3RWWDfZd
QeFV3QDzlSvktR/zHZz2WMrPp1fAwsp5gVf2g0tLm6PGThQLohh1kWXu6uTYYn2g5mS2RkOYvR8R
Nb/24ojc/xJRxQ5sJGB/srY0xwvRVert3OTuQxyZinamypq4aQcEHCBmt7gozDjEh+FkF27YpCbz
hllLzsYa2YPfROo0P0qtV/NdjQ1Y24Z0P8dzVVETHHRZWh3rV+xv8Hx4HhzstBwN2f5cOvj7H74u
U6RONa4Lj0GH2v5yvfTULNV1CaL23Qt2/Wd1fM/93C+W/lyJnssyOnZ4AQ4H1oqpNYDRFfwdU3UX
ujI565nuFvDcgv/MhQx64ZRlTD8OHqo5K+ycRpBOBxFqP2A/Yyi/x97w+PVlPt45cv+QoEJrXEr+
w/dvtLMSmj5wc9XOAqNXOV4ShDmSZ60M6ZFr7Rd/y72j+IMKufyDXMxDxWtMNWUi6cW9hsSlSHBX
lJhqZl9vzoSz+fp7HQhP3y7GlyLFmXYG/z4UnqZ20WBIESZ9SwMh1XeK58g5Q8ZIU/DZ6W9kdOrm
50Zz7HQBOWj/bX27NIUm00j2Vp6Qw6dxoFccMXrHE6Nb3Z2j9Qm9SSDqjr8czK8KvE+GX06Z80vP
lOw0ool8Ywx9uW6bsWYWJ0Vc7khjjq+SkjAJn1wEGEKiJJxtZVud8lgNebZ0uAAoQCwqzhJEPPeT
p/O0WF0C+2KKtadwbrwfVCWopxnL1tVKt+APUvxkHTiSvIMMgBxumIiWrKRCJLxqnCcVdgMA/vy/
Ucz0L1k1FPbGifTh3q5c+BUSx/wapK97g+1xaG6oIRAKRjUeptP/S9mZ9biNa137D30CNA+3nl12
Ta4xuREqEyVqFkVJ1K9/H/fNd7pykOAADTTQSEe2JVKbe6/1LPIFbe8k2sn+RpM4fyiLVC2EvwK6
pPqylhubhr+/8vIkv0C9/MmrQZgVFmOdrMSctDEQ96GF343m5mlSYU7IdNy64Q1hPd1Tt0x9c5zb
oN+Z1lI/ciOGB+JhmiO94fpQRYLh4FA5wBilyRqcIqPb70cderdUc4qqHzIH3vIobsgmHBsLHAEF
tb2bG6f9JnOL4KJFL63cDKao5vt26dSmTd2uuq16M36ksW5OlGIenfXOfkwQ2j44vdtsGsJFzjHO
sbU1hrm/FpUm0gedWXPvJuS/7xh42PpJzOUVF991DGfCQjXzrcKeNZ1EqBiBrJ0UG89aqqHQe+Vm
4BQr+HNm48kGI1EdCXw+2Kq+JEtyI9nvDkEzpzs0nN7j6KvkCat65+0dke6AwURrGKxApniLv1qh
k54tNAvDukq1OLc5Q94bbqYLEzCaN3Ocjje6EQyu7V5ci9pW1s8Tq2ZrgTafdzUzO/+sE1LhVoRc
RKQni6ncL3FovbbUie0q0Vptx1CCDmlM2FPhGjtad0gu412IqQynW970txqr31ZZlqQV7vX50W3T
rLlgK7Tb3ZyaRJ8qfsp7hKndcWIgVR3q2kzmueDZ8ZAOoOAUKHIrcjzRUuEhfx78vNwyC1lO/QCW
HZPuZA4BAm9sV7nbxDtof9jDIpp5OzXYUXnTTWMm90E3ctQjAQI2wP1UCCW/j4TIOVt4A4PF7D4p
pyd8CvJDYRJoTt6ckohSL3WxmRNwsmu0wgE4vbrPzwQHq4bgI1IwNl3Yy6/dgnd52PhaJbgQeaHv
/cjQ3RjkUDJhcPrIwp9pA4lpGjqlBP32/i4nAHrjpd511mCSp4zwiF1g/FGhf3KHD7f0s51vaXIS
zNQ/zDQuEcT67S/XmfyDtCtoR9KKDyRk6g8oq9M2oLPA4prpH24cv0z6TU7OMAESGgq8MrH1otD+
uqt6qmymMkJnPxqdxBfaerm1thg4vfWeN5UkNZXLR5KRFboOUrvmkDxC+3db8slmdt0d+JXhPQSA
+QGy0alX0ay9vRUOw8Oo8RQEVgD90+276iYPmb58RCrzHFCRhO8AX0iKDfKvmXAAdxbWFnRxRoOR
TW7cE9mlzv5i3oB9Zh8VIruzQ//5u4TbE++nCrHklvqVOAS/yuxpPxMQioSsTfMXUBbCI8sFvH9Q
pRbBkmzi+RYhe/WLMJF4U7TelFzGmtSTvZ20ZXCydT2791mUK2frML8Ef4GCYzkTBGIzpCM+0l5X
AU3OA2L9xSYzp54f8W5O3W3vyFK/QkCdUqR/dul3HHbz1t/Ydc5gUbNF71KZ2fMa0u38zOeuN8gY
pg84uWP7ZYiqZK0rn62jDqcs3A2okNExy6j2DySM0IiAiDju686Z9i4S6Y6xqGx+hITC4KGUbn/D
jNia1kRlLNuoTHJSyYA7XTIb8dTOTur8ZaF191LrOdgaWbc3Cd4zwbRJQM6MB/Mat14I1FPlYFjN
MuvnrrcLd41iB+SuJbO9ZnTzbdJOTG5G0mbuLiyW1tvaTRZ7L2WMl72eRXsqewEJ6DoKdY4dAAMI
SIyer1QN3AjTU00Cw3JTMr9pdtGwuP5DNPiqeh/SbuqwTLs6f0TwUm3tSts3WlaN87XUBIhs4jzo
/IeJ+vHcOeX4KOS0+Aenm9z04E4i24jRFXeOX4eXutWkTCxha9x17KSkUMBSZTC07cwcio+w577e
Rb5mNgv2YobPpRdHoLTvjPs6FDip9yBACLzoR3FoVJuIWzM6HkE3hL8djWs1OMvGhEHeNOTlSQQ6
GDex3SQPpZjcZDsjAcK/CE5ZrOmBYfN1EMGDdU171aHIsRKZQyENy51k3tKzvuOlOFnBUtJ2a5v0
MiaslsNYgE088G7oDwGwvequT+Ch5LYI3rDYkqEjQzNPu9QZBwTzTvUmrGl5B8HbRzuE9vVOWajS
Nuy247Er6SsSkBeobFVcJdzC7vXDwEgrOldtNjvQMo1wdoWaoQs2JvEu/sA4353mad8qVp8YcoR0
KXzdJ1IzbE4DKcBy6aZbzM/kz4DwKfdRRSQN3seZcmTVB0C3gyxgB2Nk3eyzZclnbKORd+zt0XHO
RRJOMGqdJq0vfuNH7bbQo/1UkZtc71HNAxFWGESju8Az4mJxPql3V2v8y5JlF7ZpR24ye8Qk2qWz
lu9FIZLprrJKiZS07u66FqDwOSe/pd40fdnrE6jVAJAaCfAkygDdNavFRvQqu+vouGoxBaVGzjej
DRa8WSitZrItq6/WXJasuzGefOCvExKkGr8rjJxi9rdep+vhGyoPB2r1YmOW8Vr74AelLs5VOsng
kMeeBeW3lw5gJBi8VruyoMD1D5B81bRK0cm5xNeUDs7s12lwcl5jfZnEdzCfwQb3M71Z4qGxza5m
Wi9Hmdr8Ff24BO9LYk9yFYuh2Y9MszDKon5wDkLVeXAUiy7qG1UUchN305ChJleFuDjposeNqpui
W0N06DeVVYsdavGFCqo1z7ECM/0Ev2jt5Lm8icXVaKGMQH3sHTpQH3cZ8499is1gJ0AUgxsIxU6w
+qtVB+KNOzzPB0DB3rbEWIYdWoTxGXugrX51FvN/d1QkqnR5sFelZdW8awuJZCFV1ciUc+rwUY5u
kRwwUQx3WUKCRNXNLUb6RrdbaxnNqVLtDEgdOgFg5oicsN2EyKB8n1oZgTVvKlfBfDfOmTSknqo3
98ezbbC/3yaF706rWSflNwhduFEiKxFH+sCFRA45hSfmPeGDTJfqYTYR5CqmckK8MoEnflktieSV
FkZfUlqpu8xrly2YmIliwrK/WDON9TUdFvU4o9wqUE6o8ORWTky/IZbNNkmmyrq6RWN3F6cWqVpA
8edji0uX5M2mnesbn9zwb5UL0d6p3Nr6wjEKIZ+ft8Z6AoEE6Q7LC8YUfnvzMci0MD/cCG7BNwfZ
e77TEVyJjU17rXpCzMEWMnRYMTVgfGqtuYo2SD4dOCU5ChnXg/GAuGHOEEEr71mbinNC1doGGoeV
HglERRsEd8WKz7wxMKBmCXaTyO+6X7VfUEGjOoEfVRxNUZw0np7aMEZH2BJmamOWHl8/yTi7qMnE
QeLMvp9zu3xu1W6glFc0hcjtGVkA9uwN1f0SDIiQnCKB3EYduVzpySLluFEs0ePkys5Dd6Xiu7iT
9ZZTRnCnYUow/q30rzIPyheWHMT5tohPpAy7O2wy1i9HsLLWbM3mONlJOt2gY+xshELErKFJqcX3
0G/1vltIK3jRXuHNK8LLUnfdSDKrrjWqTZJabuaNcWQwvrbwMjmFJRLHKhD7bY+oX5JIh/CqBzZx
BnJgx1vUzCBdB1RmKAjndDkybDLiWKJyyKHWVPaeEPUOuUM5TvJohVPkHnvZifocl2HjrWCUtO95
H9XlGklmO22HRZNgWOhlOjWZ65kj22J2vKYHlOsS4na+hQppvvM2kDUysArr/ZzZLvKu67mL/Diu
ChNmF5ZjdJBimGBCt6E6wIbLpks8+xF9sdCVD1ifum9dpMZbBK/BPgWbt2FCDUXB7Yq0OWs0Ne/2
eDWPRfU8acLddTiwbYphjrbTUsru3LhJFt0MaSurZ4RJC6U/9zPaImks3j0OxQXe8Gq8zGPpPVpz
qr7GyrHnbTaDCRCZPZzGoPQ/CBQCjA9h365vFyIgCpbx0GeXEFlGyGvSJ9rTgw5xskZmldvOt+e7
AiXUQfljP13PJsW8EmiqVvAZelL4cn1vWX2tjjQci29oXtFJEWI0BHXS7hbjpMVtQGzVl8ChPt/A
biTu1MvR/yxGyTeJkn9EhJ5VgPP7DNlkNy4ANgbePwMBvS6RDiHh9CFiH14BsMTPnpym8CgT6vhB
BdQMiS7Js4OjBaJi3OXFOOzMLMtL68xia9u0xjUmLMKqazveE2kgvspABM+taVG31yn0gG4o88em
V/Zr73BkBURc3Af0orY4GZWN97tJv8ByiujNOd0pdvP+LlsaLju3ooOOk03jWxK2+S8EBBM1+ZzM
e/CI5i4cDefyIeznPZTk3gBmyYd70/juvmBsqIgrDMxNpoiZWpzYXWA3BoGAOAwCoZrC76Fyr3is
TstVhfHwkZK0+aJHx1eUXoqT7KIogHyPZHu2CdEacmcDTpqtFbpHRrXBPhxndS6ASp15op3N1Phy
x0fvHj23cZ4nv3xKa8qEgO7GSnq5nfBslAQwzjAzfrHRODe40BLGEGE2HQ31e01YbV2/qV632Z6/
zb+7Jg23RJ5HasVJ1vse21GxnfquOU5L5ACPZ4LEJIbM4E0a+cmXuKusAygKelTQn3AhesrilQGU
Y5m3kZ+1LYUdQY0MMuNXyyqSHXA1AcJp8Jujq6wOsWcX1je528ZYLtMe6ZgIi0crj+cvFiPES9g5
Yh1YYj6VlinPyDgbHjpcMndNDJVlNF5xIdgP0nMXQ95Cmno/qDw5hEUyEs7F4X2lOO9VgFXC6asG
6rQZIleFBzlzvzY8BLAkiEgrUAnYVrIHReVgEJz5AOu8q9OXLpzj/eK41ibsU+cXLxTq7w60dZar
5SCyWR77OdH4thJv2NTTqG4qgw02CYx8zNAAoh4N5jTc5nnVQrAPCF8j+8l7gq4Z7hcA2fV6DseK
RAVSmQ8NmhHm3AB2ulSrf4RCpPlMFi+eyDREN/CfEd9VpAyt/d42IFZMQlpeoyTfl0SH+dFy44xj
cteffT0SANReLayZyffBxL4WOIZwRKYN/E8KFvUrkB23wIJlF2blBKXYea1JNhM/RLzGJDeeaydB
EzkOffATulSz5U1ff9WQDYc8lpdUOd542y4atyjF80vMUPGpAn0IdaSJdPGdPOT2zfQWyXjWEtvl
Az8Hy4dcCBOtnBkf56BjskaHpbLuYZaEEmoMvUHqgDm296hYI3PI5WCbcy2c4KPJfbSYiCWbTU9A
SrDLc6uHREeE7/bqTidJxUEBBb81LXYduXI4Fbvx+0h+6xai84PvSHHFlnGSWjnWNJ4xl5ZPkYXI
DCWL/6DqIP4ZGjpTpnInbz242fKe1Kn/niozXWiCcZZMZFCDP3AUGaCxAs+AwosjdKZdr98szGq2
U77kT2myyB0pcdE2ceo037UMk+RqLnkItr1RYDXjKOsCvO1OdA5GgnbWsdeLx7A3pb9qmTBR/fLk
AfEnU+YpXfpV+2qdAxHJam8jbT2qhuHVrig4qKmzXbb5NqmsH4PRANd7zuM/U1KVna2VVg4kgynb
BWm/nKb+GnczQPvLDlPdq4/Ir/y9HTX+ptNNbg4gr7j0pDzDysZr+uiCO7ufS25cUgD3K5KKkIQq
h/JSOUN65zd50iHTxaq6Rhi8BLfkMz03rf6IMNWA7nXNhRB3NInGX9hl4Wr1N8E+eyx4/A4mHch0
7X3q8X3UB/od13IU3dhDNbPbNl1zS0/eUB42HJpmV2RHXKN+zfmpC185G043U1xPW7eY5vEgdDn8
aCkqB5TBcbUZWx4NCDi23sR0pzZoc/DyISAeXwfq4G9lc8Wb9kTaKyBYXlZukNyS8BrZnMlu67ip
k0Pfy1yvyJXUI8jourvNJlJKdpRsvreWi6lfksrJnE2OcOoeEzAW1V57bBydP5B1K5NujO7g9yJM
HIeIxC6oOt2qbgOQanrK832pIn10s1Il+5Ra/6PQEt9IOxYfBNPF7SaaXOcmXeRs76462QmSTnLP
snwsMjoHaGbx8pCrnR6TXvvBLlF5Sf4qdXKyi6iHbttiICpTpG2yka3o36F7++gwFNCrMqnSt54j
T7J2dTxhVOGWvYY0YVHqLlJ5F68BrZyO0j+GFZ9/ZxNVDQ9PxpRN3ugqQ9ZLOkEkKX0ag94U9qCM
TfyDhubPxq0e04yQ2JWaY/f+ihpzdks2pcBEorR88gZf70FL5r884uRb6oSrYiS2sIzXUdMSSG9M
Up2NLCTYBysTpOSooGZOETbmQ7RxBdSr0TPctgg7choX8uR4EJ9WBMQ43hGUla33esEcs44n1RMj
U4W6WGli4yADiaqXO2llEJR6p2I0OdjWmD7PpeoHnAJAqHYk8qYGd5qd3sYiIWRA5W2h9kVdemcr
H1yY7ZUw5FhV9PfvMmRrZiX6YCY8Njb5d4fm+EjIT5WfpV/jqU+xfEUHzxhQiIyiw49pEWAsWyqn
cJOIUiOer5fiUcC4xhRb2eNa82SfdaT5HFEr7OKYkFVvrfuAJgtC7awN5QOWHSva0LPXtP75yVYc
Urvpo8oU+u/O67qPkTbd8mPgoFU+jNS9x5o9cD4QDwKeQLWu++iIJiygHdbOs3Wtdg8CKoQ6JKTK
r4ehrre+ZVX3fRqqJ+0Q9PJqdbbzc8m9bDfX6MdXCWb/K2vLa/XaDjN5Lvndd6RLhXSgHXtHbZLf
+uOQLvvSEv2jEq4+TA3xvCSjJMv9gBfrgbJuuoOAhwAngmNOQ8GO+FPhnP5ANoGuxJJB4a0Z0wq1
6msJCNJuqsk/eUFtbbJQpa+1F9ukeNd9fI5HTnGchOnCXzSUN+DzPMSvFUESuNCWzKI0cET12kPR
ggDS6TK7cqcnHiBB/3SlLSFf8552AHszifCrssTZEfrqLIaUjTkqiDaEc8QEqJk/uFiRbm2y25+s
xepfyqoNmKzxxvrpV1I+EGUab2r2imE/hnG8LcOQyCnML1l1amgXPg1m8SfUq4XnnqFrJL/KgZPr
yk61s2zwtKlp79lgiHdJBF5glUFqG1diSMBg1IUq1mQQIjeuCjTUfT02e8Q23ZcqMMFtqnEm2Mkw
PdkevupOljgA0p9J25LNa6l+J5MfOdk9SdA7GwaddA5mCtByTdpPYzGOceyfypkS6Ksz5gXcEFil
TkVWZW8yzdp+CyGXo5nd8zwzU05e6AreE/XzDGyxgEcewtaEuaFa7mKzbAccAhw0WnmqMjMcFOEh
t36kjD6ZmkbIGXZYQiZ3QhTOTTtMQ3vUsq4ZGXCr7/yhq8dtrUek1klajIQduoslTnbkMyEkFm44
A46gwccdz+mfcaQo7+0aymhbMxjaaNLSobNMmaBBb5harbKmb8nkmapLd33piuEKewmTtsBqzur+
yqDPARxWuwBVeVL9bd4jBOSEv7jPqpL1/RjVVIIFfUd+Kk5vu5neaLGXUcl7oe5ijmdT3ht54zhj
9O4Ubn6ypkqZe8LutYMT04N0XWfOjUgkcXPV1HTuCn5c961A7JTvMGGU01sL1JEaMJmyfN+3Hi/b
PgcXAIB+YlRH1+axncbllCWSFMCa8RzfLCZr7cEZAhCtuTvUNxiXGmuDetR6WVRr39tCELNmk0N+
CoquwnhjL2T5LmiiKHSScL6t2iV68+xrK1xYQ+huvbqECJIM6Y46yt4lZtD1zTw4/jcqTn6hIHBI
wmXW9dIojd2EPKshwjeiomXvVnE8kL5CmvJzRylGVCXYZzKazaK5nrYgLbC0Q6YEIenuYWyxXRMR
bL02hCofZMQrdVXlpfnGjXNu80jJ4mvB18bOlbvWE0PRkuHKWGQLjbvIe5owDF2bjinhp8415TmQ
pF9dZ0/jcagSURwW0bb9XqhgecY9MpYbZOXzy2C8fNMa4Z0N7epHpujyK0Cu/pCTD9wfo2poi0PW
1943Zw7cbVHyrK4qkqb7rQ8hFOug6QgJbYtm2dCYSJ4qm3LgFgbDVF6GJgXDX8XlwtkYJKfZXdHK
EP974hM3WAVKUgCHKPxloXcpj8PUDgxrKvbHtZeU6pgByWi+tQxxzIsV4lK8oDwuJh5ZQTyzQa8r
VwF8h5dxlBWJInNev6iJ9IGtrQisw4TlWdaKWEHV7JYR48XjQOoIo6+8wEkiSHps7SU7+FnjNbCt
y+U1Vx4uMjUXT1nQ0lfy0wlNsOuFIIDoc9ikj3X53K9px7T2eZiAQ94VgZXZlywzPOGoO6sIx2Ib
H6vKOPmNZMrMmZQcbPb42NUfQPOHO6eYQNF65Pk95i778HrqBowkIlJPHsd+H03giHMOakX7KIQz
6zMBGPWuLBrxJaQQUqtxTuk1Sjv3OOAo89EVcRuttVD5uBY9L5e1y3t7PlmkskHF88WsAFLq/MET
pbccyyDtmrdukdNdmYd4B7FtlG+1jQJhZTtqeB6CsH82IV6UlY/9iGZ/3tzERL5lmyWx3GqVeLoA
mLtwhoAdXrg0k1pdnWnolY98dsvZ+L4z+N8Lo/vTWAf9gxNSmLh+t7y2hJ/cNoEbY77B6uos5XgT
0jaxuZ1MDshy6C0j9iYMunplvDJG+d2VMpovUg5MPiO7dx9lrd0fvo1FB2GuN+7IjYzdLzk1IL1P
gy5ixegxOijWy7EHQHdm5hZ9dVodnwAvBbTVe6CxSd2lxX7q7RxNbJh7GHuk/UiCCmFxedgRnpIb
/yVVJTssWaX5Pho6nR00Z2KmlpVyDq5G2LvK62TotgsM/23AcOIXrywH52bbx5s0kOWH0n1/WxJy
/tDMUElWPFZ1gyC1G5tNbckIq1gwtPrSuZ37oHINT7Qa5zuo2O67AxztHM5OsO1a/qqO6X26rnMV
AEDtGCGW7tTujGoMT4mPu3Gc7Cs0Bh9jfMPoZ36jU1TvqJxxilamHU69l4nbKGijV4wmkjGDq+/a
SSeHXBTMO0tm0JxXHEEDn8FYTU3K4P8Hayndjq1KHmSv6VSVZFR1IvR2onLsey/XuFrbcog3FdvJ
myaAbm/zaG5R016BemnmVr9ScjG5E1Oc4jqNXZVt0pL9+ECRXhbrbJIEQkxp9SQdNX31aiIkVzRG
FVW9SHrvIcvTVh2Q8NU3cvDDw5xQ55JDPDc80bZVXQz6BsaZspM/bdy3X1wVMBmxmbT1B9qV5qVb
7MG+zZgA8lv4VZsecbT66RYLh/fTYxnuU9tP+403yH5Y1VZRXoSI6TogZHEuVyYWlRRdNwwv7ljv
kON7HIvgKKxF7sUvWN+bYBuOGgqVgvrAyayq9Aab0lIfEUFb2abSUWvtqChQf5fMCA91KZbymTT3
GetpNZ1d6rpkZQp2uR0Um+CE5E87+3Kp6ocgpsgxqePFdF4dMNDcWkjU4fXG7chobOp7+pyx+Dou
nctC6YPrcIspwkZUo7jVOVE/G8/Uw/gaNpRZiTBqXqWdFcxHTTAHXeeYRhpLvOMQaS04EdgmoeQR
zEOkUHRYMOhtQ9Pu2S+Kh3QGLHFTiKG4ZNdMelor8ykIouWFabtQdzmcckn/0BMH5p/iGR8l62rS
8k44IU1qhHoCRQl1utxFtcURlkM962LhB8PrT/W8mRerI591zvrv/VhMFRCVYfwayIBNC4559aCa
AYJ0wXyrXNP4BivEVKK+aK568U1dnciAje44wmBNGub+0clNLlFi10wsxkrtktTivBID6VovuoWD
ey0Ld7JRaPZBsVUHHbMPr+Hy2xcGZzR+O/4uwlkDPz0aXjbjzRCG+n7qRvSNZdd7YtcHMbk+M52F
agWEtSBQztfNgyd993aurcw7oa1r5qMX5rS44t5uHqyhLhjujCwVJv05Z42uvxe9H7A2pnovqW9O
DtCmjxQs3lM/IKRc6SWYzn2iF7VtK5EmQKopsHY4ReJ45RDecKRz7b6GVN5vlpsbOvSBx9jB75wP
3aREQ7Hs0uYBm1Gx9QPQ7pRoxr+ZirxP3srZ7s91sIBjy7gt3q73CYlY94NFCGekSXUu7bK4l1jS
yYtoCyemt1QrrOV03etHphCZeUJJUPbvlD29QmrWZYegz4pfyrZja18l3pg9cJSPx72mntl4qgyr
tT0SZLKCjRVXeCZLjsTA62a69MhwLmwDBcolu+H9Ydpq3y+D+xLhlmRaOOEX9oz9BWlfyy4Y8P5z
N5xkKPh5c08cYhcQbpj1x5JtuRplynxIMdNNGsY13jxYIa11CoCCRt9Z5q5/Lmy2knWFMO7Fa4X/
ij0s2hSRm/2IXT7KoffnFmygbmLJadGhM8UnnrOTidX8loBGDnd5Evb2lh03QYjFy1C8kSsV/xBA
qIsjITm0kVAnAnakgCcyAGObc2uSntLmaq1+H2pffsvn2vvo4hGwa1XU8dcMZdOw9jCMw3wMRfwj
Y3yRsMUzf6GFOkVEeyCnZuuyesZEmazu5WBEs3XQZZDnGZl2ORQyTh5pYSIDcUWcP41Vb7d3RWpP
5E0YiQXC+FMLtcDPlpvMGefvNu/Vn17TZWY9Fi77TpO41+dcxvO7S+rPk+ks0P1Nn+fp4VqeRUwL
aS3B3UWkgIG7xvmAFq12V2kVY1PP3WR4h52cnuScAVhs1JhGG81GbVZyZJi8mSr3ulOLke4BEPLE
3rR+J6Dl+15QbJcF1u6qEJZ69fTsf8tqCnwIm1nKy4RX63CTp0MTHpmdz49DYelm//+Geak1LFK2
cDKiG9xl/vgr1gpkV0YH+lLoOt6TBiTPZhbThyuHjh6sbX/5syz1d/kwWdIEXyXOlUSBwfrfQuVm
ckaVaUMErrqY3L2tWLhJ9L+5rP4RoDKLtGMGoWSp+P4nLbfdytTCpMw03oWybV0IiF0lzR2z3NZ/
+PMX+i9a1wRe5TW55cp4jT99IfRZLYRsOrpLxonNTp8hMjz++RL/5TeDtRTS5fH4PvY/cfP/Ia8P
vNaadcElvPaxjZ7rZUsT/8+X+F0FjeGZoBH0ZQG+hs9OmCJr0MJkYE4QWG86yyNHfG8jk12I2vjz
lWJu8P/33FxvTWzjXOVtjg/NIaLp3w8ABmbvSq9BS9KmK0lbbwK3ZuJDOH+v4pscT/qfr/cPI+fz
BWEjQZ+NUZGHn73MTUtCNTpbf6XKZY3zi0L/pu73eXIr81shtiPj3vAv4uvf79hV9oyGzQ1AZWHM
+veXdAVDzQRtHOz7i9vowwjp1tPbP3+z35+8a0ALx21U1lEIDenfF2mJPcn7kBLaSe5hjA/x30LN
rtaTf/1y3CCeOJwFKJHD31zgiv5pNPc42sHQ440kJqp5kwHUd0Oeh+uj922tlTd+uOpVcTCmt3jM
ZfQXitxvzwsuA9wYbBaAvrDJfjLROU2FrBujLwei4L7J2o22h4uRAJUny3mAz0ocS/UXVPI/2vhP
35ybZ19d3gGhVJ/p5mGZoL3MHJrkMrnru7d2ohpQ/vSorOZsanerp/COgRw9ygBiNQaehzn21sor
znW3HJQQZH7Plz/f7080OJbO9afAncJmwI+Bf+DfN7xXhqkVDh6SU75BsDrZ1GCB9LvV2NzGoV4L
iBBWrV8St7y3guuMwPvm+s5fTAz/9YaAxgiJ+eRzxJ9uSOQyrQP9Fa26CsllYG0SIiOmTmzodBwK
WjCof77/+Zv/5pu4fvH/uOT1I/3HBuj2hgF+zSX7dNcGdDywD04M23Q/HZrsL2v3t2X16WKfGBBz
IFA4T1xsRB3DC5tBZsRx4s/f6LcNgouwsqIA26GH9fvT2kUQSRxG7UUr2wTE9pg9EQyc9b3/dVv/
hx6IQ40NglDWz7ZrEVkDgG0vpWqPH0xt/wIlR2+kUi+kODSv/+t3SkBqwQTkQvhv/U/fqa28zhrI
i1lZub13KJaEN77yFP/lhfv788dlEu9Ky/LAukXXV9l/PAzNINxxWJJ0FTmvg9wBAPRrFAKok/V7
hJfzz1/q90ePQsLBRHO17ODe+fSlwB5nQ9IJ2mlclQx1fRzTcVvM1WORLNuRpLI/X+/66f+983A9
zIsuWw///ry6cniFFUk/KT7cbyOxJuU8XGpTrnCa/k8kCXYT/uGZ4EsRjwxP99Oisq5TqlqG0SpT
0SN/sjkICNCrTnrxJhvsvzyJ11Xzr+/FK9gl240CAz8lFrV/3zW7n3uNEo8lrGFJPTnBrwkfSG0z
/Yu21fhej9P2z7/k9c78dkUf4L+T4N4MPi8x3cFuEoCtV/Cw10Heb3XwM4VC9D9fhfIy4HlnKeNV
+/S9aDMZN6mvnvgZrMGXADRYUfzlFfjbM4FJ+R9vIuC2mDrt077PIKuNfehS4HLOMYd4v7+Jyjej
/7J+P/nn/3ki+CJMiJD3wGgIPlXN4+AZwEcudaaynLNno3npom4+lrMnT0YHv3BGD2h46TW1Y30o
DHarnunN1pXp/Jen87d1BynCCemVEoHHcgivu/R/rPJJdUQlRE6wkv9H2nn1xo0tW/gXEWAOr80O
agVLsmxZ9gvhcWDOmb/+flsHd9zN5m3C5z4MMANhurhT7dpVq9ZS9R7gAPV2O9W1T5reJcepgf7M
19tsJeK5nGiN7nkCbKgZeKbMewH1lmwOlQ6K7o2DKOoPVZ6Qn773zE/XN83l4DQdxgnNoCEQJOG8
h9IfDahcG4B8OZPdFR3tQcZdCt6igAje+X3d2NKg2JuI4cKLgN3Z7km1rofmj2RAnBRP9G4eaXkE
99ffd6p0c93UhWvmEYQnUWUGZtJHK8Z9smixr0Xd5GfWJk3g8vJe67Lc8maHUrLeZc0PioLX7V0e
cTjKWC24O4R66LzFEXECrdCiwNog3lzdISaSbKka5reDlP4dUbQ4G5iCyxsND27rC2WfsDZ93UAP
m/e5HR8V8n8bWDHS7TCaeYA8Xmje+iiL31EZf7UojK+4GbHdz52ZBsPte4cyrDgXO2boxhiQQmsR
bkNNJ9GqVq6QSFy+kxjhqQmxj04Wr4BH2VIqEOppqGQ3eSeNW2PM22MF6MstR2qvmpL9hGsY1Zos
edRaufzbu098AaTKPHFVLr93FpOTL0gTD/W5ji9QSBO7aafc52bO7T6+JVa5ch8tnAoa5AzN5NFr
8KqYPdtBCY+k8ojykibYKtKt7DykKbds/f+0o57PaiV19CkiRoNPBXinPHhUtcPadstk5ZJY2iGw
8RqCpQm3OWdqKr0k9luFSmyZK89l4f+IEFT/6+NGsx3XnKClhiF2HgvB9ueFCa+iCjDaptY611Dh
2A2MNZGAy95l6K5PLc324kBbqx3kzFqr03UTPk1svOBXI0GzaMBSVJGnaL/XYE/NNU4QZcGHYRpe
SXi2BAXabJBRSw8usBrem8qn0H+k/KfLN2X91KsHmeKaHt7n3a2MPil9atXHoLqn2N86eyOGR/37
9fl+z4XMTv3Zt8ymQUf+xgvF5uFbxvzgNx9y+ZsHRYFm3NOEaBqHcHhJvDsv6iiS7sx4P44rV+LC
tiIiMFUhb8Xmml+JSmdqCA0yHUUlK2R8Cy4sMBTXB7pwGCFf4saAcINsw/yN3wISpR+aHC79L7/V
3NiD3/1F49yuNNeIdhdMCdoOSKhICZk8K8/PY+n3pV7EyFhTJPrSheNzURt34L1+eHHxd3x94s4g
MjQJZOD3J/U0z3UiIViWUHqwizXpUJb2Dy1W6TR2vv7t7GGGhxBsufgxYGXnQxo7gEIj6h0bq+nu
gyGlAg0iOR93vD5XEiPvN/j5jhSuBaoPmTK19Z/O/xMX7ehSXRZdQJ4h6i37uSDrf/RVTeq/JE1R
RnstooayIztuf9G1Zogo+E3cVlIYQ5cq2ImONGqarwmN2daDVxX9LzTAnOme1gPw8BbFuXSLsjpB
bjNRUNhTTUt+jx6tTVtzCo1XlUbJJ5SBnFu2zNAQh/bdpyKoaGMZNDMjVVVkyUHXogFgShBWny1z
8j8h+hV9pZjRHNFZbH95VtQc6VkYohUHeek73hObsLkQ2nFLz84rqpijVoYAQ9Lyn9CJ3Mj+WYa1
O5UfouhoqSse/zKKFC9FqBMhDWUvz8nBCWA1MBMNa2FPN5rmPVO7Q7m+e9C5ydBa/uvbGTZUWSXh
iGoLcbnwFCdLL5u0Ayu1Y/NehKCx3Rlav7cm+vazFUOXLodfFzyLCLXQMCbP9rNqVF0NX5izyfKv
mn4XmSurtPT7vHpJo3EAiOZmAXHh0Gvo5zQxjVP+T0ONG72l178+krCx/DExmyspkjoaHDAh02ND
bRKCK9Q9220Dcv66pYXBAKEiD6eJCxnSs/NVmUCsR1ad2/iYmrotLCnamolLl0k94MTEbFc3sAz3
tGzBNutLyTaNB9+Ncrm/mWjU39W5PHy6PqSFa496IhsNPSK2NvWI8zHlGRDZFl3bDQC1jakVt0Uc
b8jJwS8BdgQuHhAsn6Az+KhHSIoGdIHk2R1ijFuL/gJFjVbKL5fnzKS0Q8s2vHnkgOYSdk41oT1v
Sd5GyfSPuu7TD1rR+V3fRFPwZk/KyqPmckUZN+0UlA8g+cTRno/ejwtTUltZovwbevdRbf3up2Za
ceTiR879uKCG4elJNkHkuWcvNeoRXu4DDdvo3fcwl4GaW3tJy1dW8nLmsIJGEN25ggbvPaF94jLi
gk7hIQx8t6iVH02RHTw6bAfJohOo6jPa8uzD9a2zNCxYNC3SWrIswonzuZvabOwkhQZSK/+UFfTP
hhZi1msO6vJACHEP+OIsYLyaflHdQeTer3yH+ofVRW7YZuEhUwrIGPz4o2X0ykoIJlJI52slzNk4
KoQTLl/ViSdZjV1CrxIgbqF5b4AukdXm/LXDDXrNMOIkcPwFxvb6XF4u3rnZ2SkEdwW3BtALN2qH
W6Boe1r0bm3oHgbE6nEIKwmfy6XD42twLwPS4DmvzsxBWpDRpBiELkjX27pEVjke+7tClVbSxwt2
uCqJ/+Anog6tzbaI7hl1iV4xw7KRoaKjp5Xv4+Tt+tyJj50t2ZmR2RVGM9g4JgSv7hD2sav4AJzR
TICFx50IBRPvdzBUL9dNLryZHArr+Ax2JszA80i9C4se0CHycIYaPge9utdplBoq+Yei+M9D3IEK
lr8AxiWBV25DPV65tS+2i8OTXYZdj/OgCJbX86PX0lSedKLFt5e7ctP01g8ns4zvpdYqrkI1apuU
2fj5+pgv1lLYBETAMw31J0Rozm0OPY0ekYmKcxWp5c40YAXCL4c7v+dYXDeliuTn2ZJii5AOa/BY
UrUQ33Liy4IIUuiuVkJ39PfwZWwg/d+hfYDO800dv7bJAOz5ni6vuyARU+2mYNuGg5lG+wJVVan9
UHm/LOto9CvXhXpxX4gPgy2ZmougrJ872aka+7jUzdCdMlL+JMAiIjIkr8H2gjZLH+IxR/cCnClw
91Ay2+Ymz1XjKUBJcyeHVevdpKHtB7cVTmjcEEdqW6CJ6nMPDrLbVt1Y0AUuDSgCQ12GeCvsnZJL
3z/xepmW2ltrhSD2KENGa/rEF37WkTX8Ac81FHsJBcWWO5lyJDK6Aa7RCHHMVLvnATUhxIGKmDx1
8o0S+ubN9TVetEeiHe9Alo+yyLm9uJoQyzABPjlBcqs2X/1QhdlhL+srgfvCtqWkTmWCEJcDM3/u
hglNDbATMa6x/MDJ/AH/y8GX7JXbd2k4IonObYisDJCb8+Gw3lPAbRS5SfRNMX523d7UfhbBiqtb
tmIo7EFBST+v+oWhrAQt7KyuLx+b6ecEE4I/PIXdz+trszRnOi8CKn/ELDjv88FEScM1CI20G3FL
HKTQSCH90cMQ4qkoXwmOZrywoi5GUpDgk5uI587FWY/Iz+dIyUSuGvTyK8wRTrfJgkh5HkYZmOYI
ShS+QEmV/6mz3tpnwARRavWn+xQkr/VECzVc2t1E5HOgwgd63kKh7mcNHcKnKfCTH5ZVGzfQJABk
HTvb+qpHufL97+eLLAei06RSyZDPajlly3nsZS90W31EoQQ4u5PfON5f44aYqVMzsyOTqV5MThcz
AN5o57/xG9k14phGzNfr41naZqZO6tuk2k5FduYLHL2EcUuHbLhF6oQGpUHXvyh2XH7koav9mMwA
B3jd4sKFhh1CLnI47G15drnUTqSxkEPk8hqhH0nupAcW758hqxv6HWQEjsglrYR6C6P8z6OXxw9v
n/c7/sTjSZ4tlTz5gV72cBEiNZzyDkDe4Mbr05U4aM3ULESxJ3IkZUySIs5fC1q+QNuCMX4L9JUw
cuHgng1pNo3QwTaGlmEH4OrWr+ud1UBRDUn09dVaMgPzKUG546jEH7P9IYdypVegrpk5e9sq1QeP
5nPox/bXzSxctjoM6rDFk9sTCYpzN6ShzBtFrejFi770JjKu2st1AwvjEDUmJO5Eno16zLkB9A7i
wMzb2IXI4XeIrmQOEQeI3ZUraGFzi1IvzE54N161s3MrQ2AZSCaAUkgV7kmsUZOAcCz7SYmLNqFx
ZXEuY1PgcKJsoKAkLTJVs01QQZwXj4h7u9D2RvBbKAEEZUc5w0nuLRXSuBYSxQr5sL/ffNjVSXgS
QejQoZ7P5lQGmScVtFjQVO9qsbHNawkW1DWVjKULA/CnQg6GvIVC6uLcjlkPjpFWWex2CVEXItZS
+OzYn3X43yADoDbQhLvSu9X8Q5e/QgQw2C8VVJzd96K40wV0fze0j2Rur++lhc1Ksg6udhEdg5WZ
zTpd8KUR0qPGET/QcUmffL2ysEvbiF3EktIwCGnEzIk4UzmUSY4Fm2t/pF2rfmwoacMKUq+BIJYO
hs3lL+5mcS3Pohkf0WofHgLoc/zihibjrR8bR6hMV0a0bEYkfMTTwpjHZmi015qNY3T9fHJN6rhG
bG5s7fH6yixZwU9xuYAc5t0yG4zqBQ7ACWDvfX1vCI6uKYYnYmUoC8tPVYW4WaGOBe/3bPOXSKLJ
Wsb702rbG4OOQNZvJWJeGAdDQLlQZJIQ45ztsBYVPC2pGMfkda8wrexrIEtyYv1tbgCgq0BLsP62
Rfl9PpKhydpIswC3N85WaW+nhlqBPa4cl4Ub8czKbDOPUGdPXYSVboSDhAxBC2fpKAH/W5PQXZo2
iJHBt1CCAsg5W35oi5XRLsKE1rv4KNHGo0Ml4jXh4fouu8hCiGnj4HNAiZwuIhitUj29aYLE9fSK
fklIIKiE344OdMMGE1mUzbZtf/83NgGoArQmizP3uCgXeqNvYRNC2F3YEREfC+W5yslcpU/Qpl23
tuB/4LUX6Rxq+aJAee53yXwbZq7BV6jZ5p3MOzvtrK3ZcnECirW6lct/adnI95HgsEnRoidwbq30
bNoyDDqh/Mm+lQ0SwraxU+uV18fSNhQJHOjVFZGgmo2pNeB/cCQYCeTcPIjcW5QWmx6uBwg3V6KA
xQGdmBKfchJuhjqdtI6JKa1yPiX0nCebwpjGbWWO1bfrK7XkjKiD4usINlix2ajCLg8ZNKZgCzza
o/UISdXKZlgzMRvNaASdX3iYQO3E+Tj5qD/Go+9/vD6Q5eX5MxCxJU/mLBhBqU8OVuxe2ky8CXSq
YB816b+4WilPi7co8CaK4zMfAYuPPGX0lsBUpb8IUEzneDeTGkDjGj9okr2Wv1tyFif2rNmDcbRh
x/E9dBxRkhG8WkHu5p1vbXy1/Op5MEmH/iHI4/312Vy0KrQ3yG2T6JmHKH3iG7Uflok75ckttcUi
+aUqw4YunVRT3NZeMXcJcsIlUhb4157YQyerp/aZBTMZ9uDLdUfIsyTo2RRdhpD2pTdQqvU2BmRE
0e76MC+hlTO7s+2vK1C7oC+RUC6dDlCq6OXzqMHrdmgYLdCOvB6R1IHToj7Cwn3d+KKTPBnz7FyY
nuC6T7FN1YSdAyegPEhPY+I/KEZPb2D698HN2RzPTog+wPSJVh9jVe99dFPLGu5F2pGvj2rxHJ6M
Suysk5WEp95vK7FzRgfOYaP51tct7TZ+BIhyTYriHUg4S/6aSO5ZdPIQUYMRPTeWNInf1Top/MaA
fDZooeoqrR+ZyPGG3qfoJm83OhRmsGNo8lGG+yr67pmm2/lvXb7if8ROufgU29EFwADM4/yB2Klg
vNqi4Q0R1r9SG6qFlj7xxPZX7obF+T2xM9s1GvR65PQZsqTCRziprtTAYTJ9gxPyv4hTBQ6d8g/B
HdiJ88n1S1IesG+xPyUUa7UcsjEowleMLE0bERBYcCCqCzgmRAVTqNXhFIXKyPaLeyPx7tvGfv37
XUngg+AXjTXE07OxWEUnBUAwEjeOzOyTKY/JsYL1ETFgR3s10vjLdXNLD2tT6LoB+yECQsfkfO6C
ThAPhiNEqJAsd82RPGzefTUJ+cbbVoKm03pI+i06W9ftip+db0LeYiL2Ys1oTDw3myOK0bW+zOUk
hffwL+mHuB7ljZwb9ZPd3AbJ69DmsKSuIuLED58bBhyqkERQyWkS980Ml840NqGGOIQPzS0UZo11
LwXDm1RrkLRQ0kBH2/4C5ff0pemLcdtEo+7WcfjR17RvveK/anYVf5DMcUJYEdoNnw6ZlbfKZRTC
9zEzQBi4TuX5AxJxtFoSvUybUvvUFF/67O361F/emOe/P/N7WVqjjRAoPLIRh5ReLRVCs+ckPRj2
tvDbvz4158Zm20uPEH4uyMdvvGQr+wj40uSvQx10fUgLtyMbGG/GSwidLoQ/z7eTWjcdlUUSB8DY
Ech7NeJvmvZZyoZNadzH6ueyv6u7PSRtarxWy1cW1ksUmYDnIQwm6jHntjOry5NSa4yNqnxV4m3i
CW5b+E1/W4YLyqlC79Uw+p3Tf/bieu85D6vJAP3yNIlzBG6B0jfZgPmWkWDNtYeOTU1/+g5imBgy
rTK8bXQAPTQESI8tVLtdxDE2XQSm3CzfD+puaqED3/b6k1q4dXBTEvKOHvT2PUIbh4424eGlh9BD
Fg3QsVsawb63dXf0YDONXvTqZszgSbZRPq+/01y0jaWHpviW6r/q6sWxH3XnEI3ywQdKQYUjSV9a
6zbL1rKdC/HY+dBnuzkMLW/KEoZOczv0bjBqk4tEFCfQaWndAjfdjtFHA96X6ztu4RCdzfhs0aNh
kKSkx2w37tueKjnz+MJLnc3m3/MQX4lVVhZYm8XWEDjHdu1jLofrs6HJX05u4wFymM5VFSSNxp8y
PJDXh3h54Z3N7BznEBZNB6NdZ0BtYbp+Ad0xOMwQ0ZLrZlT10iOLS4AXCukf0fRxfn68cYToo8XO
KNRd4SasvJcs+eUYt0r7bFnSBhLtKYZr60tfxZDI7FXtJ/n7TW+YkHr1G4nEZKE99MOhhkZNkoqV
6Pf9yp1dGWcfOAv5vZTGDbhFmQhYdRr7NoJoNdNTzHHmYXZpfyWjshEMs5b/NIXf8gI8cLpp0E3I
BscdQ6ihnGfgdfRcPNpwMlbWB7U2v1+fx0vQGwwCPDQMoZCLCKcx84FkK+RxrJlHf1K3kuU68ecw
OJaBq4IxiuAN062PNilySnlO+YV8eTv8hCtkZbYWd83JV8zOo4qWhBV7fIVMJ4Hu/SzBemZwV68M
dnHTnJiZnT/Zhqso8Xpj01eO9jGbFFmgfYy7wZgqOqBgaG3ziSDKU8leQju5a1uv3URCT6fWQnvl
wbIQ3jP3pkKTI8BmuqTmcy87UwHHpbFJymeUhILqqOkJfOLpxnK2rfNm5V9l1p+XMf98NwZ4kp2v
fQVu6NP1iXl39Reb9eRLZvNPv4umaTVfUncTnGs3LZDeLBZk5rcOxPzQECtQwEnqo1x/lOW9j5by
+FmXvC2aji1Z6ygaN2p7W1HuqO1dajRuBFXaoDe0ZL1B9MVbszhc/+aFGFTMnuj4NdEJv8CfwxXV
W04/GgCD3zwVbZ6vkhZsqlo/DOBFvG5yG3AkoOCVZsX5LO5WlkyQY8AlMb84Iagy8y6cDIRsEBdp
mzqHFbD7CVNtsrJjL19DYox/LM3Wxbc92IArLIGA4J0ilLL3DeRRZmuujGnN0uxoqCmL5sVY8jV5
63FzTxm50+RJb1di+HdE3eVe+3dM81sJwlrbGgO8YFh6WxsCE5V/TW6Ro0Zu8bmVop2Kq0S+eJI+
KPJB1W798E53iIpeE+dNK14te+I/vvXjA+VwGnsfMyd1o3KXoyNUfBmd55WNtrjcIoNIIxwl2Pdj
fPLkN7XEAznBB5uS92EIIPGtLKh0LZ7lg7aPVX0/yBOZHGsLteW32PtRVQjLoYd1mJxuC3/WirNc
3vknHzTzG1OA1jXdbMYmM6d9PhauIsOm49zXgeoidENG566Wn/rG3Fjh31/vlKhEXwnzASX+bJuk
air1YYqjQNmCfJX04HXJrkmKFUDC0hCxY1GnEGWkCwivVMcglS0uhMGQIldCMWODuiA6AiPcttBu
Snv+X+/g0XsJASM3bBqPgGU6O1kZ8FKgLrhORPaF/Ls972NFd2CMghQ3E8FpPvjaNneUV60xt+qQ
u05uvHh+f4SK9d6BVRnypmezVx5DXd8bXbySol+elZNvmcUUbezAu2cw+61IihgHhLFk8yGHmgNe
XK13Kzm9RSewTVeOwMIJOJsD8feTE+CVdBFmwJOQlYiOidXvwynb5c3fF45tg9YIBojLo3Q829cJ
EAQlFMOLo1sIlF2nWakGLE/giYWZP1U6xD3ljIGkzgff+jJoxzq9ifsv2vCc5regFnX1vs/XtpCI
s2ce72xcs0MDVskP0EQlFLQ+K9MXT/IOiXwrZU8VmiANqDKwfmvZrcUl0wQMy6SnnLrR+ZIZDY9o
c2Skusm58PSbFEbuPHNW3tBiwi6GdmJmNqEVkjijJcwgROUW/SFARyqD3O1jTq8bxMsrrlhE9dfM
zWaSoF+FD49bKs6flHQvRQ8AxEP/FypJJD5gaeZmdPPsp6IjCt2vRBzXpxQCwvMpTaI0UZoEt6vV
AQyW8iPM3A9dYv83h+3fKbVk5dwMenSk3BLGWBgf6+YxMt8m7+P1eRR+4v+eRrqrzk3koRzI7cCq
xZO0kXvot6UVC2tzNXuexXkjw0mBhTYIDtrAW3fwb4UcwvWBiF08HwgYG3AgNAYKDPr5QPySlntb
ZknqSoOdFVUo+0EpG3Awd5K5htFYipKJAUR5lJyNBsnWzBqqCUYdsTLo3nTjbyNQb7LmpswH14zg
TXce5QnCqoGYxEpo9DzIVn2whxenRVXtp6N/kLWfufVT0lChfHKabFvn+Vbv7yTru21WbtyoKzHd
krs7+2AR9J34baGnlSAjyt0Vq/WjGo0kZPLmh+bQc8ofYkD5afgKbXZ2F4xT6Eq9/GgHbbLyHQur
dPYZs1Ui0cUrE+bFTVCSiFDNRuaN0XbHGKYvuFhQsvWbaK0DXriC2dY4MzrzTH6q2uhPYjSddhmJ
rD4bN1WY7YCJui0UfbL22bZWWd/E4bywSoj4nlNT4e45n3E9H7TMHNiQRl9t6tsogaVTAti9tT8k
1mM2Vr91M/1YmdLx+kFYymXi5v81bM+ck99pScIsi7fkp7b/qqi/39kb7U95dWwiYD4THH53JaJi
rbFyB7xD/S8HTVgocjHyRQ7BanPFQ3/F2DRDke4C2ym3aNbI94oHR0UHsdUmyfre1Z3oJUhSOGX7
KXDR71CJ5ABwKdaaf1vwPkzGnw+arX2gtjWJTSbDpG0/7b724Jy6bMXFLaDv7DMr87U2zbLzRqxE
3HUd+h3h+Er3ONfeVrO/V3DCBtmG3KmVQ20su1MMmXeG4uH4UkTNFgbhvHlTHTKoyWaa3lb2w/JG
FJV10TbtzPNwdZYVaTGyJnn7eRjvEu2oJfuOvqMBhakRUPhdqrsw5103u5SWY07+mFXP93880Wjk
oFy96R2SjEI+MuBxF+4acGBVvbVhrc29710EUVdFbyVVIssF1r6BfzyRPkKcrFouXG4R6cnGvqvX
vk8s/MVOpc+LmEgW98bcE4HmKgOJWTH1fitUU+OmQ0b7CZnpOv46Titb5JLVgd4o0Vf2v/ZmG1HK
/QSxCKYjCocbkilK2G8CZV8U6BLehsXnzn4xjAdI1oOhJSX5gPQHmtC/omEbKs9msUpwIab/2vhn
W9aczFTpIrE8xlvWTscqmfZopG7a8LMquXH7OuoqWY1P5cgXrdzVS0n308mYQz0gHzMGhVZisq0N
wc194hV703vwKIilPJeKn04Ae8hKuuH/sOrIJNkEdur9jjy5AyWu58pqNGMzJV+dRN4Y2Rtk2hur
/Gzax3KoXct6kXRpZbDzjUZDIXQ99A0QKqgEJ7P4p5N7WhYlGxyLfIRk3+3BJBj3mvJadR/zfMUB
z3M3GHhnDgG/rcrwnM3iEq1C2rtDd9DtWiCELdy/qtNunNjYackaDml+l4vBCDOUYcH4XhDFGXCC
Z+QFoATOZK9y8zHOIeJHHqkm8oEp6DBZU3j0qyxZCYsXBmnSXgirBc0+1gU+De3WUujYxO4AR8CG
I9duSda+IUMT3SIIr2yue7JFc5BKwaEBQEx/d/4n26Zqc4SoIePm+v6mlyCr0W6F/E9Zy3y/Z49O
jyQTSm8JVVtxcTqkE889pg8PrZA2pF2zAhJkIsyESmAWbCYqQhqM92++97nOICj/oloHaiqj+oL0
pG0ero/3Is8x/w4xIScDbuLBkVuP7zAjb2Or3j5B5yt9wk/qxQPcEl52b4VuquyQydnY4b0jrWQ3
Lo7MbCJmvrmeQMyPKh+gI5Lu9ra/ASuNTgOSo5kc72Bc31WqsXJOF7bz2ezPHLSHqpQRwbJKKi/Y
RcVtBYFHEuyl7kYavl6f4UVT3I0Uk+ntumD4qT2nVUuHkwNhOhmtQ6Hukircqt3W81YcgtgzF3uK
JiywbUBhzfnmtePc0v2KIsbgPE4N6NQv01oqZdkEcFuYFQEezF+pkax3WSnw4wFav+9Svb8T/+36
jF0Ete97EiTx/xqZRRNBFSBPaPJqkWta2SgMyfVO0vz2Le2cZGfakX7jx5P8kg1JtE+Kor9vAEh1
dDVI4TFGLXUt/zB/OM8/aObWywDtt1CXGbW6tWS3CoAo2FvDu7NQUgyenfBYwgvfOluUp0LDrZS1
D5gnQP7zARbXJNU6APyz5IDaxPpkpXyAFSGWqbiptNPQ0JMf0M7M0ShAhcmpqJ1TsP+hGyvR3cVd
Orc+Ww9p1EcD0VfakORD0HyYIF1Vw39AxPf9F9neJ9W+rlZGvLzP/gx4NuOo0pVdVjFgzfuWxB/H
4iHVf1/fZosH0/ljYpZVzUt5QloKE1Rh5eoH2LbUfuwmwAxruPG1wYi/n/hYPUX5IMmZPy0aP+Tt
N8mR9+pq99GiIz0Zz8yTO7GmxRDuY6Xh5YkKqn7o0V3lKQRbtuWsuG0RMl76mj+zN3PbuZPFhiFm
b5iekDLQnQ+meT9khxBASXNLGef6Yi1NIa24tDvBoycYec+n0NTKBL1eJ3aL4jnsv/sRVYi1vMmK
jfdjcLJMSCMqad9hA/ltKtKIYKMVSMb7+kiWIoyTkcwDU5U6Xm+WWEkT7ZPaa7u22cpdH28UbeUM
LW0IEoogfHREeOmYOp8zABA6YvTU9MAY+NU+pT4xvrWoj7bGXe8drg9rcfJOjM1Ok5IY5tApGOu9
fmf6zxGNwFX3z3Uji3N3YkR8xMkKeTgigjOMWNw+aveQmntUsZE0XPN4i6OhuAyvhSEa+WbbzW4y
HyVybtIC3Ej+Y+j6zYjes6HsqlLd2cFLQrlUQY91yty22o7aYzB8r9YIRxeH++cr3kkiToYLiKoL
pYKvyCI6W74Pxq2GMvcaz+KSFZiSCeuhXOABM9smjsNVasZA8aH90eOtY3+Qhq29lkVdmlGiXPH6
pm5vOLMZNaFxqxEpTNzaR4HJ+VoDF+2jFWjFeyp27pVg/4F9gEeDUBM43yAj/AOyI6woMvXDNimF
jEWS2zcxVG5oX6JXRzlkSqqdH9vtg21PxU6O+jF/GEyrhs7KTuzyVy/RrQcELvcd1Z2iALlfP1F/
yXWCphgAW+BwuZHJ5R6K/Byldzttmvuu0wb5kKTGQIBQ6YW+1bXMXyO2XpxGCBJpFhSAz3ljehkg
Yj3W4LGl0vnQh6qr0Lrd+PHu7w8aCaR/zczi46RGSKkxmcfR07qN1iOkaOUbmDceoza5+f/Zmu0M
PSblLnXY6rKvdnKXxQ9J8aFdA7IuBjFETvBDkRzTLlK0PhJztcYSuqYR/WqhwyjldoOkJg9nHeHb
6glaxm0Ok161BvpcOmCQpQkqcovdP+esSDJVkdqQNSsVdZt5u1QBIgOF2t+SZ4owjaQTg6R5kUfS
7EouCgVKfIsRlpXf7ovI+p0Uhr7yQF4KhWEFt0mpYAkQ/fkJ81o9kMCi817M67sQkK6fBSv31uJ8
ofYgOMNgX5jnMM0uaMtpol8RSeR4OwzfKqXamAMN/UO51oW5NByEugB50NFHvmY2Z8gw5eU4cqPE
iIjZ+XOXPF3f3YsGBFu0Dt0UvA6zyN12OkNKEgZjCNBve4yaH/+NAernqBTiv+ctkI4fDb6j0wIJ
r+BPMl0InQVr+hEXFSWxtRAlINHP2kNuP1v1vFLTsorQfhtq76CEO0clGZBuEUPVjFc/EiI+90IT
F4q3/2Z0fwzPwoqu8GmPTWi5tMrsO31pru6rK6CTpe12OrbZnaHUCcrfAWPz1a/w9Gy1YSfZxn40
ViIk4cfmdxNoc8qI0BnzRp/tBEollh1NAFcqS/EQzvoxVOQ7+i9VFz05g29CPZ3cy7AGXJ/BxeEB
YIIaD0IpZ97NnJqO3ngdZscOhjCl1LZxZCFVr71m0s/rppa3CXc7nagmHXbzuiyU6Glmil6srtBc
07u38sfRhBbvqGq/8vLGMJ4l9ZPVrVwg4oxeTKxgliDtChn1HJenQz5LIMcITYQ/VdA52c8SfK8d
H/R+f32Ei6cZKTFcBclB0Crn3i/Xu8AqVUyVDa+sWqluPD9aq5uuGZk9t+H0ybjkMQKb22vvyZ8s
mKCvj2NxyvB7UG2K+HIuIyaNloPkI15plNpfpR8eCwhzwUbf2P23slrrZF56iECR+K+12YA0mbd2
n3PCUB4nkJbbHZnPDbJvsIJ88Trng2J8uT6+xbQmTV4AxYHB0FUiJuAkdEaiUUpDCZNoOD33U+qi
GvgZleDXTEYij/4SI0M5NiuQ3NHeNGfcqq2+be1iZyGRfv1bluf6z6fMYimvi8YkKXFhjtG7pUQU
9QER29ZodsmwYmphogGO0KonwAq8lGfbs0a6HN1adg7aTNuiRjJ8Gxg3ppVuffsbAsjXB7Zmbbas
YWs3HXKpnDvey+b0ufTfBl+lAMGTybk1s5vr5hYcGR2RJgODrIhLaBYn1kVlTGpP4x54kAPpt1b6
aTQfUUtecZgLfhpRDpoLiH9piJ+zx+hDJYVVKprqKJZVn8weNovbTL9REvS3VF7PxUradmkeFVK2
quhFgoB2NjA7bUGEe3jNZHoaSjfIhjt1h0b9rmvqlTbLhb0IMSqJaLSFIASZs/fJkln5smjnrBFo
HrijNkj9sUdSf+PF1pP513g0AgcMCi0jiLsoxs3GNvn54MXIf7oRjPatZG8aKgs95+zv98aJGWcG
g6hqtTAaYcYjxI7qh6J2vUKlb2nF/y/dcMjAOFTD6B8HTjY7YaVjtE0x0dg5FRWoWyiKYdvJ1PJu
TPRnaajDZzsctR9eaTb7MaOBPYjMNtjoASLUK8dvaZ8ysxTlWErOxOxTEGJWECFVuSaGb6H8DQrO
ZBK46FuD/nKn3oRrObjFfXpicHbep9orw9zEYA5NSZsgbP4Z/eGNmkdun35TgpXzvvRiA2v8Z4Cz
oFMKbDVtkAjiCX5f2DXYmgbmFxHnwhu5l2QcNmUbp/x+fS+tDVNczydXBziodOgChknb1nOZ42gC
8zUP7IPkTE8lOnB9tgoVFUOZhTBnQ53FoIY3eFqdaYlbqL+GYjeg36wffefeco6W/ug0n9t0XxoJ
wu3H3lt5bi36BBvqFiAjQld0dlW2fTPlfs40N7IPQcFNY2n7znZleo/6NbaRC8zQuz/gfYo6EB3u
NNeeT27sD14nhUyuZhYyKeqw3vX9CFAk1VNaNrwfuh8V9Nb26i1Mgy8SItzb3kIZmgSwwyUepMfr
q700eqrnCCRRW+aZNnNQTo+OgJHpzLxnI2EAQVZ0iOq9LcWHMp0O141d4GTE8E+szTN6eaT5TREa
5Keyx1ZBdr2sSlDdzzgvN8j1bZ9G26xSH8pgXyhb1bWOZvipiO5x0uiuI7oQPQ1baatEKx+2EHLy
XaIcLQQkIKE8XxYJCS5SaszCQHkyLotHroaViV66vsFq0lfLW9WGZeTchBN7QSU14jTHoRVvxy4G
CjRa/RGNyTJEVdlpXq7P9qIDOTUpPunkJOttE6uEnsSdghCw/N61n81p1yuU178MiAEjGih9vW5z
cSI5Q0wW+0mfE4dCoOjHUcUok95BzbG+77013N3iRKK/Sj6J17gzBzMpnhJPQDHQYa/v5eTOGj5K
6sHpn68PZPFc8OY3KCMrSPbNlsvOtao0c3Eu/Owp1qTbMihfRhu247b9ECAZf93c4ryh8GHCD6Tx
spqZkxu/b1Lwz67WlvVdbebOvTmt0SWIH5l7WXbgv0Zm+6GISAwGHUYMY9g6cYmsSLwt1ZX7Y3nb
wQxJdZzTzkY433YJcVcWxbAidHr6XPUK/ZTFMeyDGwk24SnWb9rCueuNX5azFhL8H6Z59xCgkHCa
t8eaKBkhd+wQI7fatgm/KhLqcpW67wLPHdr0kBrf+nw4+Mpa+WdpUwpmLHBvcFUZ8wJ1V1IktjMg
fFNYRY+tX5PflKf4oewUBFT9pl556SwtJUlc8E/AgugFnDkscraGBNKKZAoUi157nP6HtO9qkhTH
wv1FRAAS7hXSlnddPVUvRFsJYYWT4Nffj75xYzJJbhI9u7E7DxOxdVJC5uicz+B24L+ur8nFZO80
yLRoT88PPTam4gjSG0EQ6goC58zYZg6mVkxmy3o/ogJWiOBZewGMPZKf/+MPmO2KEt09I8vxA5iR
72ix98YPFj/QYd82bNvVz7b55pPf6CZfj7u0GU/HPdsnTd0SPyf4mI4o4dOw9129uR5hKceapDxw
RAKSiZfP+czWzGKkaQZsd+jAEmtr9V+EsafGoYMMcgYO6fVwS6sTxSGY0k5YQNRuzsM5YwyZW44j
07LurEBFooVOh/gsjWR7PdDSzJ0GmqXITeUUDJgViO9XxWs3Fm+kGFfGsrTy0ZGcMMi4qy9k9hIa
Z8TvkUHx9h8f9WT5VPyXh/1piGmUJ+veMdtM5n9eFuoLbksPnHS8KaOORa18kmva0Ysf52RAs0Ue
pIEpkxgfZ0hvrLqHzQUE6HwR6rUkZy3QbFlrQ9hdn2LmRHxj+V/67L5uXjy+kucsfR+UidEDATHl
UrxJi9Ef3djHns38MuyNj6qSB8WKlft5aaW5gGPCTNfG/+YP0Zibzkg9HA1+KuDNHVsd2BSW+HJ9
PS/V0f4YVE9a6xAQnTdUzVZ4RQcDRviOGJ+dJHvbIKDZmNEAmVmlOTRYvxNoIMuh3gUd2zJsKb9i
Udb5K+t+8TSG8QDU8qEy78CP+XxVkspVaO7lOPLHFjT1pNdhqtGPpSWw9SX82YOoTCQo80kItk5U
jmtc6elQmqcPpz9gti3cQGa5V0z1LqQNRbdLvdsCTnhACLDc3HZlifdSdH3+l5bsacjZ3nBiJVjF
0JsPar1L2u9Nsi8V2Yzt9+txliB3+M7/Tu5sbzhFMCTeJJg4ODqB3nkRVgrall59w1qInIEatfHa
72RM90oVW2EnEOf5axbN9Do6/RGzxInCqMBX0wQ3eRxmNsr38Mj0f43OD+l+H/g9vFqilO6b7j8U
4GDT98cPdGrSzmbZJwNP0azHkWqJA/PgBFXGd7Z4bf2NcL+LfnN9spdS69Nws7mWJbIyA82eiPHx
azHIbU9d8OBRXZzqcNbfOvL+mdXJERDHBDzV5m+7pE1E4DeQdoTL1WaQm7J6GE3I7axJwCwOCw87
gt7z5JAy2588GcuOJogj89dpU/Ryry228eW9v1ZGWAwFUbpJbBqYsPl9XtU5d2shcRSYFnz+DsTY
5DAEiL8lf2v/Pk3e1M4CkddF9XneH04GX7dA1yNzaLetA0GZ5z59NF0VedZd067s9qWr4zTYlDWd
3LtWklaMewhW9E2x74VlwmyPQmatgzf29TW4FmqWgKXpKGluIRRRD97wIzOekK2vxFg6vKCchgzP
hjA0wCqz4TToq5YCC6LqZJh2ZQS8SQiLpTD4T6M5iTRLu8CyCcagRCTWggRKwC2LH/r+4/qULR3/
p8OZrW8he2qWBYI4NAHr+KWRSWg5e8t6ywcZNvpRyu31iIsTCPNDuO2g1nyh1IXLhsFiDNV6zR9o
uavMY5K9QXPvf4syW3UDQNWdlohSFTDBs5jxOWbjTWLZjxmP1y7x6UvM7tBJtB4vNowHB9LsqOXA
SFjCR/0cIqHbGrQ4BWE9V2ZhBwm0zDhSmJbi+nFuGIiisW1Fjl+v/IaFtwd+AlQmoGeBMtZ8S+sK
gI9q+glQXbO9bV9vKufYQz/Q9H70q+i6haNqaj8C+o/CGuSNZxvNbnTZjNOLIHd6qDsZO9jXvVFX
H0AHuM2Zu0ZgmZKQ+QRjYsGWmTquQH6eb7rRqnVHCL4mQH1b5fpbVOivr5eFo2OC2E0G5ZDGh4ru
eYSiabKhJuiPceOzYg/5oEORrdSk12LM1iTNEtPLJWKMCvJZ/mfqGXeWr3fXR7Kwv85GMvs2Kkkd
wiqshFqUYPdHmTwm5NWCFtX/Egfa9eczNkL914LYOzS2aR+W5iMAEZ2oonWQ9NK0oSaA6jr+MSn9
nwey0WWUpMazeqwBrAq7eqhSiNtZwcYw8gZF9LJw7G3eyWAboyZ+5EqrowaMAVo7pDhQUBgAhHK9
qXzJYavjS7UfORc7ROt+gY5jJmHNZQHVzSCGLWAtUIBM9Ajh5nxIAfxtseu8Q4dOBnBIZUO2aVbZ
oWOM+musRvNDsIbdBUk1fGqWefFz2tnkg3bQ0Cm5gXqwMj229zPL/Rkn6fjkZTa4oYbfF/uqqgoF
FBhTIho1fMT2ddx6/V1Qp4bckSa1+N5ijH+tnV59NWpJCJQLS/5RDb6VhAaL4ZLmt3Z/QGOw2ClR
i2Dlvls6WACNAtQPL3PgvWb33VjhGswtlEzjot20zr5G+lrRg5Z3Fd3m/sv1RbX0rU+j2effmoku
GYSNaJ5U6EmDqtby0Edx43qYpT1yGma2pJp0xPIZEMaCkF7+nMYvffdDrjbAprmZH1uQ9gFCDjkq
ZDmn0Z6kPnXs8IBAkTFq5I+KbOx8T+hjymGjUt0aYg8gUSCfXHflEb30pgRh/N+w0+hPwqoW/lh4
D6DCR372kB0q85cMnjRuv3WcPjTpY2NsWwgkrCG7L/T3kFdOwr02jk+0ngDbPA/sy7E1AMzKI/jZ
/aDl59jrHeBRrP/Spc2Ny4atjwfBZDqiQbhJnWdcpceRlzcD8fbXv/DCDXX2U2Zz0NZ+hr4MfgpV
lgtBZGdjOBXAyy2LujI92uWa3s9CIoWB44aaIKSmNxdLiN24SGiu8igr3dcygyGNX6WRk8cPnVH+
Rn/h0AzNa0X9n9cHuoQOPw08F0twcitVhtXDLK0cj7GZIdnxcy9qDdrem24PuZKqSMWtGBuvvEm5
Ed+aXpaAX1s1/Hc8ENOI2tS1UFzP+yfTHsRB5D4sLilE6Wzw/+P2g6eOfu8Z+vKhoFzecNU7N4Np
Zk+mwIVcsHIFX7q0hJGVouEDIJcDM8zZShJsbFreayCcjL6PYqDaTb9xcCrQD7i0pNu6Tt9QkXly
sv0oUxJaes2EY+EkApYE6LsJewSMx+yIAK5xNEhi5kgI8q+E8H3QeO+utYZZWziJYKM6FX9QbUBK
PD9eldCuI/H1BjWGLnoa4L51fJ8DXnF9nVzQ96fNiWaGZQOPY04gsvPN2VgKHTF/yCNpf2g8MCl0
1Te1tcnHm978Amk8qENyfiBShxnYDCZ5zJIjZweTRDb+3fVfczm7U8Ear3dIceFucWepkJmJ0cD6
mXDrOdBsh24ookz/9SkPUWIHZkdAjWM1zSVuOt57RANgAK8R1HqTjXY+bftdr7FHL5PT8zCzowZJ
C5FNiTA5dA8UfRiCdGW2Lg+zKQKybRdSPRA4niWnTjYkVu4gQkm67WB+KcYNcP37bIQ+1fH6h1ka
DJmcwyk0JWCJPsseXXeM8WWgVgpbu/apLRI0e9s8XxnQwmJER5QAkYYgwL3NTY885njw+0IYd/ji
wByVW/l7oArQU7LXoAH+HlSdzOhhb11DeWTywmRh6ySvrf1KO3EfW2/aqyKDrLJCL6/siR7loo0D
sx/oz88OHnT7CK1NmUesCGDOSqBNl3jjIwq3IQRgttUIuZ/hu+7zXdYAEOW8Xp/+hV7nefzZYhLM
cHq3rXM0JYJdL/tQDgYcZS3+MMa/6ybZDQYFQQvpvV4rqS2tMrSTcHtN3pDYN+cHRFkCljIWDb4J
XrBJf2/nmylXifXtmK71ey6PPQzz31hzyEiiwAjmCWKRsQWAFkIq+pYkt/4aumtxTKC7oXcxCZPP
y4QQ4UOp2UUaADJTaJkluDG7bnjI2s/C2K98usWlcxJr2lonaZfuadOlHmLhLYkU+ZdpIUU+uHEZ
Ue/7iHpzQnclUEj67XrghTHiZQREGc4HyI7Muxl24CeNR8sCeLXfrDBCu8BFCf6guPFWTVgWY+HV
j+WBCiL+cz5GQ9V5IboK5sh2g/bZ3rb3ZgWR96YL27/vbwLnDEwnojhAkc6zyaodpM0GiVjN3rXu
R/hRN9oKx25l/hbaQeeBZnuuIkPtZhqBuvw25fdjtdfkp+1vNWqWXhf2xS1aIKb9XpZHv9l26fP1
73eZOSI8RWsNtzMEDuelm8IJMobcsIhiRwEQBSo8vKbV1J70XoumiiD2na7RNhb231nM2f1LcMzb
OUXMkWa7QOysPD545MZp1xpca4ObHSrwR3NEpcE+I/DghLQjBjWEXfrDcuJNS/soMXeJ/3F9Qi+f
rGcTSmeVCeQcA2xFMLjCQwnspm02I/0cG4o3d6RFffz7aLjI4J+GNAY87mnLnGz7QZs9yC4W3uFl
siWg8Kb1nYHCWyr1TnYKCItu5fZc2oSnEWcfz3G6BJbJcP40rGrf6G9GDoKy7+4SnofGaha1GM3G
gxLdj0mSbbblgXoTPK0xvlaXm6HwIFcDuP9QbmwGss3qm/kPZ/b80YzSOrwQkffj3WzNjf3GtOWj
1cHdNLBBiIayf1l7/k4NWQPtzwq2bvshzYJbyBJDqjqtufVu5YDa+UZFj5kZe8nDqJj/O05L67du
ivLGSFx2HLLB28GFOnnzmQIWtSmz+nUcR733Clk9mQbM79zBpv8UStb7MqhoCoO/Ko4jeO6an4lu
k0/XElCNUZXhfkUtspgEnwvbDG2tZb+RWQorLJn4Pdm7yqCvKhVd8JgGRSlwj07VZ0b6qj8GLIeC
f54K/x+7840Cosp2X2+7bBg7SEjlwa+qjIHPb5nDym0cG5Rsg8G09L5OTeFFQ4PyH9Q4YDa8LXpZ
yR2TEDE+Gh7t/Rc74E0Sxoml9ZHGuedFSd/k6Y2JrjomrmMScEyi94LToH2Mk4y1RzeT7NAG7oAQ
gc4/OLjEj0qiTBoOyod8TOFnTTTa/hBvKt9AmxRqbOCpOz68gtXI4A2b5Zn29jmh8Ta2a86jQjHv
TpTSKyMsKtTeAJHF88bBJQnRmIwOP9txsv/LKhectKqHQtETV7HVHgdhttDpKbygDhNjyF5LFbiP
tl3pZKsBPr+3ByPWocMzDSMEGRh96Ca0+OiJk0DzJqiUEw3jaO0AxSHfUQJw/ecM2ur1ruUCP9hp
mnZLR+B3diIzkXO2Ka8evZEW3dtY6rKL8qAq5Dbw8qA5tlVrfjetbtibMYfbhzMIhhpcLTx1W4va
/+CUwe5SQDh5b47NgLYdyBdfULFOZCTysn3uVQWluq4E5jVoPWg7ebZR/FCVo3723JX/lIMy7yme
5AfpMO+2M9IcQHTWe94GunN+HnLTHY9BVhlvadDkL4HuZbcBvNjbkJzLW9oxwaBL59mvVZbXu1ja
w7hthxK07kax9L20avlUlyRzwzhQzcEXPUiNDQiOEKwc+/ibkyf6RymNxo/QUx33aPqb0Ev3wBfZ
CB244PUISM2hBQqKHwymim/5KNKDKwzyLq0ucDaZH5e/UO5qaASGLkR6eZmPYIwr7xvjjj0CDRWX
z0ntVPvad2y5tbjnPUqI68HHIzVHEfZJgJpDZzKPbeEJplCmIbH45huW3e3rDksTqxu3U+p2hdop
h08gCSsp7rO8jRU8bjLVhqPJ0PVw8Ra7N3Q6mLsCm/W7O1gpC9O8t6qVB+bFRQPNGuL4BHBIvNzx
kj0/+mNlq77rLANQjQjmhZNEInftSJj3vnhGtef6RXPxNJuiwccQ4EC8mS9yWZ44RZPFiGYE35oc
LEv6eT3AxV2NAGBcQAAJXrR4A9rnw+nLxoMZHOxGCmDm0Wzp24emfBcDPCBhtJI3h0qticishZzN
YJYr1JJsXChs+MwAU4AGfolVmQEo/q33nShYE8G4KDzMxjhL0u1ubPsCjZdQ6wff3hG7RGVgf30e
L5KrWYzZGzIe2Zh7HDE4kriY7QIFPUS9kXQl81haECgbodSKTgWWxCzzACQfIvkJ4tTVW0byqK5W
FsTyZP0bYJZouGk7jHk5BdCvKCla1vOqkOLaGKYFcpI9tc5ARNoihM/ZDiZF4UjX1thKiDmNqrQE
yrLTNDXcDSl7N4OV77A8TaB+2FPBBEzo8zHE2nZ7WLZjDKIJIShf1y+2+3J9TV1imaZF5QNxADoL
SM/zj01bSK4CPDkZ76UbJqHHVW/G4LbvIkG90PUeuVGHsoMKaLMx5cqKXpxCME4BNIVyDMQnz0do
sdRNYRRhhF58L/NHv1npjC7umJO/P1torO970eX4+8YAxjjpt4MfmuN9tkYbXxvHbLVJlzBnmHZ/
WWdhbh1icw3tclnAwXeaENzeRBYHlWG2+UGG16PS+E4aitSuA8JqyMRDTSIyHCtnI+IH+ded2Ckk
MAYUiEkcBmS2/txGtrJHggebqIfWDAfrjQLHKJ3D9SW4NHmnYWaLIE+QxiU2wpj2hwdpJ7f/dT3A
wioA+QPtXIr2CYAhswC2rji8i0DDk80XCw0UuRnoUQfv16Ms7FZEwSqe8AuQ7Zm9Z4iYGBn1aIQZ
3RboaPA6RU+Zr6QGC5OF0oULywIUbQENma00yIl6pCvgkymCL4H3bPIVpbKLUaA+CwsPEFkcyHOj
dXC+I/mkBw4EK4+o8ZCq29TdkvhvvzdCYH4maTKocAR/LPdOjuaegUJTq4IjpQMl54WSlb8/fc6z
h97091FnheGZ43rAXZwPwehNluSq5FFLflv1q2pvFEfGtuHJSqCLdTULNJsrFsRYc6yCDVg5giZ/
k3ifNNua9d9+criqQMwNSEEA+PBOni1fkhdmXhcKchT27zbZdP0aCmZhHGcB/PMJy1thuQMoN5Hj
PY7xDqzBCqjHtd74wmdBywuf20ETAA/x2cpNY2T5TjtFkfdZDMd0+9D2ZQQzGr12HC8s4tNQ7rxQ
o4OSWBqhILdHy33X3PT+ys2yNBpkzQTVtYn3Pj+Os5JT1bUEH4X+oFXoF7dxA4oUOgvpyiq72PH4
/KeRpq93sl0K28WD1kWkEpaIokCndE2laGG6UCPERwG8C132eT+rVapPaePwKMdzI/1C3a2oVxqv
C0sMIcDAgKjrpGc2W8PgZsR+G0NSJSO/fBriORVK8VLCHfn6IbwYB2z9CS+AW8ub7X3fV0HpVQGP
DGMjSCTYxvUfxzU+1cInQbMMIEP4otoExJzzT9IlxE7csUsieLhZxluSf7k+irW/P/vkvd0VPLfw
96t01+RPbfX7+t+/nCX0v1FapH/eYxcncMJVQJqaAfkk7PYQxO2DT0fUJEqAuaTmaxCGxXATxAeY
PmhSzD8+jmo9BgL6KXLYuk0Jhc1dgl3PjJWD8nJPovkHDiGGhg1pz1PZJhvhRNjFKTj+jxZvgI7Z
qeqps5tdpb5dn8HpsDq/YxAKPmcuWvkAMc37jKl0AFigCAW3xOA5LUz9rLLmdhzS+lD2TRLZg/pO
mkHfpqiBXI99uTosyKNhGiEZBNeCOSpUMaKN2sd0Qisrir1i26yRjKYDfz46irsLqQCQn2ionq9v
JqSbFe6kB+N0W89wwsBrb9Mq+dp6Q9Sjs+ahYvUfBoW3JnppOCAwtPOQgnQJh9QGqDPySfhV2K4B
d5a+GG5PCFGgZ49KxCxA79m5+MPZcCT8ngTsTjY6eAJ0yBSolCqUsDbXR3R5qqKGM6GWcAqBd0xn
+WCfizrwJRDQcfE0orEun7u1F+jl421qPeKsgxYBhZDL/P1U2WVX+QODaGny1YsjE9LK/UEzGE4z
qBw/9WDCS/hquLDwbPbXh3e5qc9Dz5KGqtUW3L4R2vb0UVsgirtQYngZ/xqtfj5Eb1Y8srJW6dbi
EB72s9BNv/Ki2rVrPdbLxXE2mPm1UceJElNNMxotAKqBJYNEyksT6BAWTe/MgkNnrVD0DFYOrMsl
grBTSgSxOOCP5/dIpRrUKCnGFmdQBhH7unyP/7ojN80fqge4c6HDdQmplqw3+imGDNz+oJzgFwjx
j60xVAfkHbvri2JxQP8Gm7tX9AFJkasgGCe/HHM74phgdGXhXb6Ez0c0Bxx53METmSAINe5iuund
OwE58yInu9q+aaztWP2wjX+uD2xxtZ8MbLYKuRiDwYoRM0jsYlNn4t7pB4qHcWlsQTxeIz2tzePs
AM7NuNBeCUcikzzz+En2ABeu0LjWQky3zElayQPBR48l+FT+d2RkQGiEHltJXS99G6ZPNWnfAxY2
4amnH3ESBKRLhyoH43CCewNmpfK+pGHbhZoc4uzoJG8eTECZGcK6XjqPNAODLLTblSftJehv9ium
j3vyK4KCVJDOwK/QsIIkoc11aEPkO/3G9WMO82kVb1wYdfZrx/PiojkZ/Szp5TW8qKoGcQfxartw
+jlAGH+Dfs31tbm4IRAmABplaqXO4cDN2EGUJUYcg6JORzEOy4XWXoxWagy+AZ+weaa1MRpyA+XW
68Evcy4wiQAdA+TO93ENzV514CI7g2Ujdir9G+oZmwylL6XJp1t6R9atLajp0jzPTE7D0Tk5QHu+
LAcb7mQZ8jvvV6WtDYtD2rxU4EDXRb3h5S4v1FHxldt86Vv+O07M9vkachOzGWyGwAVM2CRxjyyp
d54NgDdUXa9P6eKtTuGIg9cl8suLWz3rGt0VCWL5aMeEPRlDvxth8pFtBrTAnEpvp39fN+QhtbID
fiu4ByvSZ4t75vQ3zK53AAzaIlP4DYYn4jeUaNVt7hZ4VI1lHxUm9HaUwcY9pPOGmyqx68dc1/sW
768VvdH/z2SAPvN/m1Tzx6kFMzQURvBDTBeYsXbTdwfh/TDaXersGA1LqC0oTBKKbXrt+JqOwIvF
RlBxhRDoBCqcfXNJRAKZthJHJBseiCHBz4hXMoDFZQWOi4P3JJ3UYs+XlT0EQQ6Be0xz8gkJzpT8
DCbNjJUoS2c96FuwI0ILH3iL2XUiDE2MsqqnPMO56dzywDtwyYbvK+t2ab7AEcMh5AFtdGF34mVV
YvliSgl7HLE69t8Lz8gnuIMZxV1mf4mhRCbaPAbwWn3XVflP03jPksbQqsrJl7ilZOV0WjwaodkK
4hrqZqg+zI7gPjNwMdXAsaRNvo1J/ALQ5aEdJVwc4S4XJ8+0y7eOzrcsW8kY/pTl5qsHjzQUhLF0
J5zt7NOmsEcgULyL0uqpdvU+qen3bEjDvH0ZrXZjMf4LHjRTHbdHH6+vPlqBW0jV9rFxUiRqdugG
H9e/0LRp5z8J38VHXdfFf+ecm8FrpEQDf3ogww+qf87JsIdASxjH+qEEOz9O1zR2ltb3acRZ3lTB
gmYYRkSsxCjhZEg3jZl9JKibOKsQn6VVfhprtsotox21rRArRTYdqCT0qvdKrdxAS/fdaZBpD5zk
ErVj8MYKEGTAESyEDBMGqbubmOPxs73+tZYeJaehZguozNqOQ5A1jRqAhZtiCwtEL/mMU7ax4YA3
sC6supVjfzkkDDAA6cdpNMdICVUlae9idGYsEUlEdWofh8AMOzd4iF2oCuaPqTGuGBEsnRse/cMa
h7IM9DbP59TIa2fgFg5BQsEP8PyHhK3lSEufbRoP+FJTDWqOqCgrM4EEe4vr2/WG6ikfegUUMg4M
Z5NkFTRuWAsj4QZooZXLfGlRws0KfhGo4OOlPjuA6irHTWr2MDAZHlOya2Fapv7LJQIpQlwhAaVo
Dc1yMLPVqkgcBcvW7psxPjD+JQm+uP7u+nJcHAlEsmx0BX10i2e34ejpIcNNgrXhJ69d17+LGhQ6
Na6s+sULH0gUD2JVqEVf8EnAlYyZqQekeMG9w7duequK3VADrPNkOtvS2hK8Edw7q3/7D+M7iTs7
qri2Oq74OB0fxS5IxZHIlzI3VmZx6Qg+Hd1srQuWjCyfvNS4R6uoJt6vKeghANIssqvC2yVVZ21k
UaxALpbjAuSD5h70b+Y721GFJA16/ZAcy6Mk9297z90Mo/EYG0VYWMbOdX9fn8+lXY3N/P8iztGy
cZsnPQELFjxaFvniIejWgNyLt/tpiNmSxOOGSpchhO/H0E3Aztpy9sTU18qN0F6y4bcYtysbeumI
/MP8sdBOhqbGbLPFTuU0o3CwTHq0kp0P6JtGOlUbAlRTUuubluZ3phqO1ydzJep8MoHS0Ckolxip
fhwr+Io82fy9Np4aeqhlJNcQW0t7/WSQ89plQIIuBQkG8F8BzuEtJ6BH8/+wE05jzPYbHEdLl9mI
QdMGtq6hQ3loo6JdD5uhhVvmSri1Ic023pD76SBNhPP4twxElEJvVy2I/lwjswTLxYKfuv8TXmfe
FiApa2WDOzTqoGKe7Cy7Zx/wJXV/JGAZ7ILSKl516acPnm7rMRpqZjyiu4u2mEqZuuMyy25bx4e6
/PXVszD2SZ3bhhUppJhRLT6/YP0CJPIWr1cUYI4xu2k8Hfr9qlrF1FWdD356nePBCv2XYM7zgU0u
wKA9amRKSefO8KX9xHLnNtMKT7Y62A+9rTZIX+41RN5DLspxZZgLJ86kpwPWKnQxQNmfHQfAZ4Ia
5CHZHwkIptDKw2VxfSKXThyEgNsiNDEcgONm1zkbZdw6DDlZ6d4G7UE3W7+MMu+DchOUw71WeAyv
dJqXPh56jBBJnTTPL8Q+M5fkLS2njNO4y9y9gbwTjPnr41o4XtzTGO75AqktE4iltsBZLTfQ0dFs
M+b3cfIFGrpQGOn+QyoBBwq0IMGDmzLN2SwCQM3cjuA9mlg3lN9U+tNPVnLKxVkDqhVPP6x8cGDP
R5RLmnA+IoRvYcn/UPn90K48LqEet7Dipzx5UmxHH3iu2dMKXQ8pjBNAKUzkl8m99rtjpv07PK4q
6JbG9mfWFMExToTx4BWivRG5lW8FGGyHuDT5kYm6/aA6Nr9JUcYH02LjThgOw6vCLcm+7Fm8g0lA
dwOkdk/D0SvGj3SAHKPLdJaEvaZmBVVkv97kg+ju2yQzN0PjVlHSdPZ9M3jGYy1j3cLKaxj30pLs
my2s7N7Nu+o5rhp9R0XSPmVG3eG1ySvIcqZ5AO20rmEbZtrf/TGFsn5Bm9iGiWXVvnVdkmxp2ycP
jlc7zSZxEqjHVeiQQnmEexAyHeG49d66UB7DxKmXvhrZ0XKktQ1iJDph1/n0wCtdVig5y/ouIWT6
ZbE49jAd2tiyK2B0TjmUnYNS7aTr1DuzUEG+B8WgO6DKqI4gMyQsMkdOvrBs9G+U22gI0uiCJNuY
ZkMV0tykd3ZlxgemAiC6q8ZsmrDDJO4UnAQ3DnBaICu7uXHouyyBroDTBzvh9sk+HwP3n7zl+Q2q
j8abAL77c4z9+LGpFN0aFicdyEWUZGGCbijdwD2aAldoptZXMtoB2travc3yzvrWZbX9i5aJ+aS8
TGxLwMqRMIMflW2Mosy+5qmrJMTny+xnETv6RsCF411YfX8sC2sEyH3I7/F/7+6574Mlk3nkPjYG
C40Vwo++tsW9nThyU5djUoUS5d6vgbTdZ1WwQMCvvSYV2IJ+pnZxzli2h+qFfSztpn1OBZE7UGiD
NhKEDDcAfKlPr+cmer01isU+LNn3CkzeOqSQ337ywSN7yGIpKlhVTGc4DHheWZoXL2UxuuVGVLw6
dqWUH4y6PAilVatvtBcAjmbWMDo3Ns/afwTwkTsxZtVN3JnkregqEh/hVZ1AxtQeny1FCrBXBicy
YsN7djwZH1urccx9T2PCtrKTsRW6BequERXp0O+zptHPWdUPfaizIL5TjpGDFml0hzipDPAhtCy/
g1XI3wjmhYcSktqvzHKaYlN4ffZWCqpfbehAfgYVJK9ZFphtKCpRvBWkl9+cDBUFkB5dsAN4yuXX
UmXBcxywxgVfiBAYNND81leabccOghRZ2ag3Ww52HTKjLn/rXumthYbim+0mYN9lPppFYW6XkKzP
k4C/kjSGU2HicBUyJOdv9mAbuzLuCA/N0syA+Y+1eic1U8cYBIwgLJTr3qrKjh8YabGBS9PR2EUA
M/K86m+VSs2PAcin0E4lxU8HjyaHdHjpPeQ1HtjQ+XL0UcaJgaPDrdMB9qNjfUNrI30axNiVIZyx
5FH6brornBb1MmfkNaoPjgbxTKQ/getSXyov6I65nwVobKMI+FjgjVaATsk3VV3W35gf8wecht3G
qPPhu5fbcjdSSM6RvtA8bLwK6kHjMLDbpE+QugaDG+8lFfmrxnG9M0Vj9yECsSO4UnIHoEd6T6tS
vBjxwA8uJw62QwoBF9/l7ZYR2H+A4NTvIGCZfoBYY4R04N0WAjveAfo4kL10mdNv6nrwUPSzbGBC
oPbMdnTw4F9LpdomoqDbsk8dta9ctw4iP6fOGELzoAlCBZHMdmPzJuN4lNXoDjsV9KTDHgqIW6iR
tCTywNPZulaavfmCoERSNNoYcYQ59RCBHDhWUWA26W94WoD4rUvZvssyiLcDqasPj8btoedZuoNo
TPNBmNGCrQNyVW107bb26mpDpknnhTF+pVZn/lY09UPPS8tnAAO8O9YGzS08fcajhYUI4wODrzny
LLUCIGj67y03yx45yFJwHQTDqScvY7Iz0YuwvA87+Gqinzy6kVGF6bCjaz5Ii9ncBBecdE9QTJ6F
rYGBKq2pl2w0ewnriqxeA1YuZj0nEaZfcFLLY11lM+jooKnbDZ+V9XNyBAnAUHIJCkLJjyDLnmi7
plCxmEJSE6oRAWrlAJBNL/WTqLLxRKcNJA3pBH1Mjk6/6/IkhIlawg86+RrTn0KuvMWXEhVU9Twg
FVFTQcp1HjNpOHTWp/Z1GT8kSajcXVvtVXMfrz3qltKu00CzKYX93BD0U1fZqN+6+h/Cjt2aN+rS
ujgNMf2Ek/kTMq55Mn210Tvq3IE8O/n71riLAhdecsB4TRrt5xFKANmoPfXfAnWrhv3/Ie3KeivV
me0vQgIMGF6BPWSe0+l+QenTpwEzz8Ovv8stfSdsx9pW50p5i7SLssvlcg1rUW/n2YqaNA+oxbcS
CD0w8Q6EFudTG7fRFZ1ujLxku7rXk5tf9mkGitwUpNdmeD62l23JRpTYk9FS2tVFDm0i98m17kHv
aqhaez/DbgDueCtDeHlh/nQtvQQyAJ8aAC4TISLwfVc9pFELSCjt2kRnYTI6oNnBHDMBbloBwKjS
8DM2HxdQic54sfX6D4omgfPaKxZabB9yadZEHe+kaOOdR16nAZmFy1jVDCWzSRtNPHhegh4OT8NT
i3HGvAMqDV6eZvs7a5+T9uULWvDMKxBNwJchkvYhCuqipcNrpvB2TeP3mDIBNq1bqjoopbYCF4Hu
fxfoCCKb12QyJC8yPG9JdGlq/zYj4OUUJQaVCMFD6PbSsGmGiMF98sYUIxKhruJ2Vcng/9+4iCpr
R9dy8WR2q99Ntsuqu7l+/MqOfKzUpxczEMfqCWrUCNca+5tb/YiKYGpV9QOpZW12RHgqp4aZxI4N
OSWoqsgLGxV5YdVSCbeR1uCBFFlYqqbYNeBF7exX46+ZRLh32Ogg+FOWmQDArKFD312y4VvrPWXR
w/ntUCzTn0t3s+NeVKIbvIUITNonOViC2i/cCZyhBp2pyNchBDs1qUUfMPdboEZVGJcpOE9xY+t/
zS3F1wlhG8bwAD7tiWV6HSPwjdfjlC8Fmlmme1d7GOybGA3sjsIryuKBrSThEDaIm5MSA0rBoh+s
5Bi3rm85D8Arr/6+C5br5IBoFODTPOVzum6mUUdNySBpNABrcLta+3H6yt5jJgp9+Mi9os/8VEQ7
g2XNiFBo7+sb26v8vvjKWf8QYAs65GVfOW7Cvfv4giFxJ7mqooOjGluSnkR0UGFAGr3XWK5TNaie
lk038BwcPUzxXmsyn6kuatltCHhkzGGgDARIcCEOrOoV47ATamsJRsqLeJ85iw9IQYPtzh9HWRHP
2QoSDAx88q1V9FxQ19fXSCpllyWSGjvad909Jj6joB2Bcz06zo9ZN7rQWe197qQkACi6KuKWGTvu
5T92iOqxKQQneU/WajVxdGm2180Z4/SPsX7Vg/9wNhRZR5kb2ooSahplbTbIq0AUb+hNycMEJqHz
KyuXAKQ9Pg2GCTfBD5EcrAqMp0777lBXt2RUHCaphSCD/7/fF+4DrwSkYDvj95vyFxtYGJfIlnh0
R1IVAv4fLC4xBsbTDkNHCB3R8y8YIwwRNS0ALgbu6IBV08bjR9vbMWBgkbPqV4pWL+qbMUi0suoa
Dcu3C3J/azcgMzb6DLjlBKBp6eQdB+N2iDwkvhRrIXsfbj9QMGJMpw3rwNdi0L65zn3iXBbJLqlA
Z3zZ1Eeiar6QLv1mPQQHgJyj7QG7DJVFFMS6tPedesFo4TFGgui8EclczVYxIXgpPYbRkQWKMTRM
kpdeu9V1hQeQ2inniEBfAuoWop1OWmkDEQINF8y8TjID4beq+is91h8SxPH7tMy9Cj0d6BMAwUre
PXd0X+ZveXetAV7k/HoplPGEYx15Tjs1JpRJ0vpYsfQa5H/H8yLkW/Lfeokv9I6Yy8wijmHjDIeK
TMirlX5Oc8W2qBZNMOlmzFrLiLDzC0aIAYpBSyABZqE1Pk0sV6yaSiX+/01MttQAfQXmIK7N3gqd
6qVwMNvtKtZNfkY/1k3wh5FupNTrsG4xO+poAm27m2W6aRwEUCAbMw4e2Z/fKPnV5mGYHFwNQF8Q
33o1W7LJsgZcJ+l1WlxG812O3mPT+AZspQGoY5ZvGQEqwT5eil85t7wzC7l3gvE9YUXLec2Qn4bo
pLsshyTQkehPVMRP0m3bCBFWdLTKRXP4yfXcA6OHtujQkq8onUkP1EaGcMs0Zbraqw0ZM/BmSg5q
MCiMTyVBCAqBxVWnmgYJWEs/0qpgVDXVSi0PhT+Md9E/XDGn5l2BzsqpCnRdlS57ZnCpflGAZBKw
005AgdcGpJvlEZWTd3R/XXzBBjkFLqZpTQzpfeq6z6aOuf2MAqodPxQuwXDP89Q1yGXX12NHg3LW
H9r559q/oi9+Z2l/jS6MlwrA1BCo8qlh+ilPoIHwrDWge8GMDID3dNGP1qjZvwAnlV27bmW8nNdY
ZpRYajB+Y8BBRz/26WLP6WRw3GYYZeIbGUgwyrs1XhTHS+Yct0KEaxGy57S2ICQh/6QUBZ1jbtd4
Sj53w+t5dfgviaHPVpJwxgDstsTjgPC4ngFTCqwwDBgFJopEpP9+XpJq4YSThpvEyVGIQbzovcfx
kWZPlO7Oi5AdBD4BD2BbYITgBXO6N6bZNF06obWsjN5pCqIv1J9rVCR1f/LeibZv4p/nBcp1+k+g
2Azl5gO6iTsINCuyc2b0K4A/vEAR9LwY+SZ9iDFP9aor22jNkm9StnfKnWWFZf5ErC84qs3qiY9+
uwRk/NBACmnfCnYYa0WmWeYIt7/P/7+5hSkG1WcwruFJMoPJESzVTHUrSfef34bApsDIq/g8HlmX
A7/SQJ8yfWr7JWDza6tbKCaiDnqRLigTqYaFpQcV/a4YacAIPiZsT3WK+4oiZwWJnnGdRphHYfsy
nvxpMBA3789bgXT9NrIEKzCB92/bLdYvwQio5qBnXuELPsPEcme6kSC8g0p3Ka12hoQGHZnssm6f
qvixtYKyOQwoECN2ZpdGvAcYP+a6grJUvCilAQ21//A6oIflU0ATTcCNHCJYoJYYgO4r6Li8WKmG
gnPL3ArD0VGJ0t/cPObUKe4cDEFVAe9BuDEw3wcYbStuFWsuPeAY18CkAoBuPqH0UzOemi4i+KLx
iZm7brrsPYXTUongh39zLEjhLU2aW+hmZvQ2G4CnVrLbslUBkkvPxkYTwdHD+45uukJMN+b9lU2n
CsGIccnm1Ak7m126Xp5gGj2+sppK9cqTnpKNbMEvT/2Q2iPwRoOOVMBW2rfZU5UcgIuD8ZcvnJEP
SSLqNmPd6MYtJCW97beW7vfm/88ixBNPSUVpW0FCbiEcrfcmGn6sQlGakB71jRrCUfdmo0b7Csxu
NF4BDWvOT+eXSbohLgFqE+aj0D3IbXJjcyVj4OpqUIsCOqqv28D1DxkQJaN7FMHOS/pTHBcDDES2
eCfAsWDsQFAlyw2WEz7IAXgAPyJX4/g7jwCBeKuBxa6vdhM50uL7Et3U9j1Kcuely/REbIjJJwsc
Xhi3ONUzcrSSgb0b68i69zZBb/n8A81ld7P9TLJOcZBlJwzTp5hpwmyC9YmOEpCiGL7gjX6mpQPv
56pgP2fi+nYVJOXVmIVd/+957aQCAf2CgQ7gc9oi8o8G1mKzjnqkadzqaum+d0CrcOfbxJ2CNYqf
12IJwWqvWFKZu8Il6urYVHSCiiVpimcfLQ2MkWQWEOzAMzNeLUocKKkQQH+h3QI9zMBIP903z50H
pBbxlm6tbt9F60WT6IcudhQ7Jm0oAdI7uNswlIc8pnB9t5PJYf/46yHNb5b2bgW4ddJ2t0BV26HX
dZ80yT0Ylx8X1gHS9/389skOOcaVgT+FYSAXSeFTJR1vLZ3GQ5DfgLZVm6/H6td5AdJVBFw3ihGo
BCOPeiogM61m1gmuUxqtB165qzV9H8euwiL4BfXphG/ECBeYTkCYTHlcYlKMZ5no0i32A3uyvjD4
DLTBD3WEw2xUBrBo0QcaRIjpUvThZMV7Y2B+T1WTkp6rjSDhpZK6kTPUANAJKhNcGN67hTbO/Km3
7gYallV67NwvlPRctHE5cB4oq4tQevU0eHrbIFkfZ5fL+qY7R6P9QnUVFOoo2SPAsk3x2tIIkHSY
hoSNx1hAZ4BU4IpUJUJlFr0VIvh6J1uBRVRCCBCp73VnePDKx/MmrZIgOAZCyqIC8yXODHi+jPnO
zhVbIY1BUbuz+QSbAd8jxCqZvqTx1OJUdu43vcKs0NViPmnDC0segBCf3Gg3SKatX3nhbaSKL5cE
sWdu8wf/lK1oj3ntW+rXbqik8OCmK57VrRzB4cWtPs2AiMoCo3HKQ2ouD+P8rV29e2f9p8A8n0+z
n+d3TOaEthJFmygzUmUVDlNmYzCB86EMj9lfM67i4bIVIphFYXZm3EZQa/QOQJH1wSEODFKigqSU
ebqtGG6dm7Cpot1EZgoxNV5g+bz4hfOzn461rhi0kHbmbQUJnttaDICd89k8MEsH8fK+Rtiwm6h+
BEso2OXAmGGbCKi+UNLDmC8A+JBUxqS4mAHwWMw6k1+H+ahf9iW9HZVMJHy7BQOECI8DbgKK6hPR
U2RX04z+e4igzW3Dn8n16qfJ4BeMYFKmQbLmkpIynOy3OX4zaxWSgmQLUVF0XAcTLBhRFUEcnHEw
itTEJaIDEWiqDgxdGvoPWwWQLbH6EzHCnYjh39jKKMT0PZrA+/mut5rffamH5w+X5DifiBGuxH5Y
mzHls5R5x25AG4WxbD97mKl301aRj14UxVUvuRkp3sGoomHy9nMtjRma3rAOVz1zmlfLrHbJ8DuJ
MHc+PcGk0FP800unwxd03MgUbmPN0ia76U3ussJ2fWqzB98ndeqzXlEyl+4Z3gmIa0HKgbG509Nd
d20Rp1zQtACp003241pcNmuswBFRiRH0IXMb00mHmLk/NM496/Z5cjy/ZPxLPx0ykHHi6QOGWkRM
p5r0UQNCRDTPB+OEXv1057XI4mBIp/D7L9RowLWHHhHAMnMkSuFC8QAOjKAMouZkCgfnSOYBJLT+
eX2kS4ZGEfwaWMkB4XSqT1cQjEnYLrIwGKUDeseCHk07Vtz8srNk6Gi1RSiOZRNHE+N4NrUY3BSY
6TAOUYJUOLMAWmctoTd6GHqZkUhMK8VOyTQzMCII8ESEfp9G6tjkJJiZAf5l0oMPzmuLJqTeOO1T
sirUkzm+rSTBI60rdTCYAPUSDxQWg3Vdjt5FDOxB3DQXf79dJurtaNwE2sinhzCgTqLcy5AUrWdw
WetAk2PObmk9RT5ZZuWmg3coJ9nDK06w8oYOXl6lyMR4WQm6ngPIbhP3yqH+wvbnFZKt3VaScO+D
H3PFhDcUKrU9kD18h/4cvd1Ins6LkQS3wAz9UIgbyya8MDRTj/FfiLHXOzp5h6pS8XnINeFgnThK
9ieMfZDYgKuQILFUlL8XjIh73+iwm1QcgzKrRib5PymCi0szgzQJz5oO9X01XCyAJJkP59dKJgJI
NkjsYLqZw5yfrlVaFN4w8eH3frmd7VcNELV6p7jtVDIEt9POU4u7DjJca2/Fb5MBBDMV8aXM66B2
6gFQH4SAmOM/1WPOzQxQYrgNML34sy6S65GAoo2wfQ4EUrtxfRf4sQp3KrvF+TwBz4uhGVyMgeyq
ZRO4lyBzrDFke8vgsJui8gHEGzj1DhOYIOs+v12ys7oVKWzXWJt5XOs4q01Bb9H3EZhT8c9YG7vC
c/cjLRRuVaWhsHNWi860yMGqLlVdBb01v0e11l3kY/dWjfp33eO8U6l3W6AfTLG48g39WFzB9sEs
ms15jcVdKQit9BqJK0CyjCG4H97nKvquV8YNSAAUbQyyc42cI2CNkQfETSlcw6BjMZda475wusKz
gcyZv6ZBG/0+v42yhBn6qEChg7EUDIKLfR8WBhlnTLfDf5jOjZ45wZI7Ieh/D43Grorse+8WFzbm
EO14Ocb28M958VIr4oksZFABaSCiATvjOLaAQkbwXv3TZwUMJ92b8Ygr7b3QmGIjpUu6ESY4fWLr
aQRUMCRlgK1XO6/Zml14HShctK9E1fi5/9QSfICNSTzmtFBrSTBQrbtXtKSIC+lxmKs71uthm/S+
uypbY1Ua8v9v7psSnwSYPMhNWH008zZg9uDbmOoAVtbNvCwB2uXu4xFwMEw/RkP/VNTOHU1BQ6X1
+aHJBt9QIlVKt9jRAR7Ep9gBxXT6TZimzdtp4McHmes82XvATbdCQB34KpA46UHdSBK0n2gLFIwE
2lvzD4v4RX7MUQwxWBjFJZg/FKYrvUs20gSPVC1AICBcrxQIJvryFiFPaoAx9fwBUUkRnE8yZbZm
59ySbPSj7jD56SMaUwiROteNKvz/G7MhvT0kxsK3aOjfiNdfJ4MTjtErpuF2lpPu0uS9RK/uec1k
tWnONvI/wxCZFNiYsKbmUmc735M0vQBiZWCM5W6k/RHRM8orLAQoxuM4kn2i1Ts3fte1+D5PLs5/
iWKNRT7zvtGcCNN+PA1thlZiAhszPdSaimZHFgyC1QEPAwAGAjFZ8Og072rby/Dmiam9n5hzxMD6
4SuafIgwTzcSHc8poO/h4boxvmQ0QTNp8hqtq0KM1M1sNCGnYirSV26/QBNriS/arr4xxkejdNEG
4igsU1ZsRA8cuIItjGCgC0hYNBA+dhpJPESFwKQDo9tqP+aAiiOv1Hqb1/0Q3dmTX1ojwB92nWri
VCldWM8EoWpntVDURG6psh6c5DJxg6m+AsZvPvzERDbOI2DYRxNtVtPu/GZK3dlGdWGVOzo1Q8vf
yFUKhDIWrM4hTocwLl5Kz7dU43myDOXJSgu3YxwndVLglRck66097mq0udrjYU1bxFWPRHvMzXBm
iqq41JB4hyM/EOTTbKPm5ZPuVZBZR8lF2YIVEzXc0tUOA1Q8v5rSa4gDemHA30K2UjCkcbGLJTLx
WrYTMPgiTtUG65DjhbFab7i2FC5FphjvT/dArwM8H7EMuVSxZWtWhYCf0M5vs/xX33hjYMZO6q+m
/XJeN1mJAzVPHaMVNvCRQKtweiDjChyYug1x6FSzDl1WX/ddU4V2H88XAERyDoND/unTpvNnd6hC
MgPDv47Wp8KpVZjwMmcKp472AAtf8wkP1ix6MiPKygOWe5fW0ARWQ29y5StLYq6ofPFHL6gJQE8q
AhP2LB5Nl4xIIqaPbvlejw8V0HoXkOQ4qM7vOg2UXFRhQ593FTKRGkN7LAFFi1h+1VwzSasIMlkR
GN1T6rbACL6oJhXclUoO///mPqbmwMAqiZT6QoN+eFrKPV3vWuvbeatRSeEnZiOlZhPg9F1oY+cg
P3UxtGU8WToq48/n5Xy2CL5qME80ueoeFY2zSRMwHfRcm/xpGh9K/a5R4fZ/PtynIgTfldj16nlc
xEx/xvTCaMO4QjvD71VVBfh8h2PmRDfB9faHyUxsP+kBWKItvFd4rh/i1nvU3UGRs5ZKAMOMhTwb
50cRYzGDJVEaISE/tEHPvlnkr10uR/MEHSLw8TgZirDrQ1Iv3fwn+U5fOrInUeVn0V2JkaDzuy6z
rq0cIXA15xI9eBNSX04RxnnuxxSASigGWQp9ZOuF0hOKP0gcATVN8OtDj8CtdpCZar07s/o3n8zg
vCISJC485bBSHHqaJ0G5fW/OSYtJiHIpER4Odu1387MOxs+EFhz8xW+rG8/7bTnsoSfDPmMP+tgd
UeB4HkwS6kYLNK0KPqJRPQskBm+jI5rjlqN8A+gN4ZsGsJxhlB8hq5NfRetw1abGgTT2foHtL6uq
eikTBy4RmD5ygDAbYQmqChgPE8Vmtt1af19oBKCYYgW5aFDleZf7bDEs4JoM4G8swewe+5Y1Un+d
6XQZgyRk5w1rznmQlwrU1YPLEbXY2L1ESCLd29VoqUjaZN+LOokDklkLrRFiN1wEhmjkkbE8C94T
fpTpobbOl25aXc9a/6tMB5WN8DHd0/oMAfUcGIhNC6aIguvpfiygzp1jlweKWguahE4PJzJcY7Yr
pOsSto2HNE6BudvpgFZG1e7wH/8kHLZgAfODIxQKwjG502nDitBmHr2wnfSjpnt7qqOT1rb32gBm
73RCyIN2WvN5rGNFokpyAG2cPpCVcUZPtCWdql7C16xFhBjOjn9OieubwLA6fwIlrgSNXH8KD4DB
wJDoqYR8jOeGjBGyttHOSi4a42oGQFL5dl6K5Jo6kSIcqblMDMAvYhVHetHOGLFt7jx3d16G5EFB
IIRD5eAcId0lLFbXrunadqgOlfa8zzBs4MexZwS0N5ZD72UZmBimLMwrAHHPrJ9v0WmG5I0x2Zdd
MTyM/boovkh2UmC6NnABecJarJGRNJosNAACGtX8jUqCX7i3ka7dD96EWsUcKtSXWSpMFDieeNGZ
MJnTnSRjh7I2f9LURgSylKK79gD0tUuaqvk+pg7bI1K46+OV3gLw+oa5GgUpRKYw2D+LLJ4XbABo
Tg2cV/RonX5FZLvJPEYApJhrZ+oxIlwQPYidwnrWPEDk9NnQAuR9zsrkCj1cMLqUZShTGhgyv6CU
tc8zyQBU1WvUenfHmITAs10HXG1Fdqk3S5nsshW/5He90z1XXmqEdVRztLOyX3bx6hQvptPbHMfG
eNZ7S/vdlF1z8JhmvtpR1BzzfilClljrdZJaBSohUZT4MXDR7oe4nVWNSp+fmdh7BGYI1xHXOCKN
QTbj4W2OZR64Jua9THpf2v/0KCNkRgt0TrKfVU2MkpQzJAIggF8mvC4vrD8bHWsaKF4rw7Lz3AcS
h+XwraTPyfgOwrsUORjnxlLSN8rONy4DVGYB0Q64TOHoTbm52KCRyIMpAbiqwZldsjuntRTNADJn
BRZKQHlAN/5COTWuKQdeXjqjEzofPEC5XaT1D+a+OXR//ijJzi2aXcBr7XCPIuaspqolA2Z78sBy
p5055xeOl4VJZ/k5+R7PluJ+k67dRpp5qtQ6miNjLaT1KwDETXOX0/tmVqycXAhg8dGMzPtRhA0y
k2yOqQfuwbmY/plmZ7536fhSsb5SlJnlBgjqDJTnUJ3FaNGpOgwtPO3EX+dVNKHn9Ge3oLPmavX8
eEZlcGfSyxGTqbUKJppvveh3LI/gsIHLCBOcgmm4Vk8jp8AqOv3LOjzN9WXMAD7gZ9qL3h4N1VtF
khXAJADa9AG5BGxfFNRP1RxA4Fegiw420r9gbn0mgZ6FUbrrM5+yN5IHMaQ6t259OG+bsohgK1cI
/ZkJSMHJhZ5u1x9SOh+nRTUXJjN//kbCYqJu9SmX2vZTb+YAOuWj2XV30UzHpSl433DlrIroQ2aW
W1GC7WdVjK43RMCBG4N9KnaOrp37epF/4UBvxQhXY8yWZm0TiIkwVFzP93P25hVVEC2/EqBnnt8g
mctHLxFIezz4fEvsU+fZ/q6cepw0jGp4jx7zfM9+aKOnAQTTjirRb8rswYGzB9sRAYyZ6O+NRhub
lvCgB32cveF79ZO5Yud2WvPQRa+YBdesmyF+X6qgcI8k+93VtwmtUbk5uOOVbv1qtcYv6qd8PZZO
mJYqDB6ZMW2/T7BXp+lIZseIBwAZzXR/XPYtfSDdzz5VRB5/erJFD4AbD+g1eK3iFhIcD2ndzkhs
rERrJmjjOuQLqhkcPNbvs4fGWcLEIH7Wl7u8wuWb/6gJ4ICCvPnHJpfZ/Fq6gBydA915mGOFh5dG
pttPE8x8MGuCMi8WoSmugEaFxd8hNdSykHjPrNg7LByzYwUOtrgIy78fwSKYt4R49EsBa0l8QzQN
kh7IRIE0GFjnyJ36kRVMKso8mfvdCuE39+Ydn3W1V2LAEAGA8b3vfbs/0GJPkufJPhbRnalqkJAF
AltxgvdtmsWO0wXiHJsFruNb5HbGsJyneh3JrBdPfR3MAMj8osJ7qtawaLZjVPC2JBsxcXjRro8J
gOks4z1XoW5I/Aauyz99xOhuQ07vVBQGY1mRWhCVsicnbjHOCTzi6i4G1iIJMBB23ktJ9utEmrBf
EzPjXJshDXwpawPMR8znp4nlO6ZfWD+As4uWF4VjlPj6E5HCnjEMIpf2CJFmS3Z6P4RTdaOrDEOy
YSdCBHezToxFLQ+m4qnwm/wSBUcsqw+k9bFRhFSmdMdwnjAzi1QfiiynO1aUzMqtha9h/pTOF1N6
25cEQ3qhHe+s8jllVpCMv7ryV+pcR+uRkjacLMcn+t4FFHl60cf7NspDY9hhsiqY8wFIm3tEFBnY
8ZK7yfv7SxDVko/PFZYG/nEozRS/36JHwUPzktEeaPNz0twd/XXeuiS4opxp4UOWEI21LmZ0Vh6l
RM3Pyg477VuKdKjX+1lyoS+7Nt3X5NozdmZ13wOdaSmDxnz07Le8SA616gqSud/N14BE+nSjwFwW
TbqOr/GwzCisxiCBDexM97vxAsDkfjS9De18sO37sgin+QsVB4jH2JxD8DLD3PupeIBXk27moWnU
3M/es7miRaS6nBPFBSg9Xx9ixGFebY00r0shpuze0nYK4/pYNuVXDvFGiOAQbUtLZrQ1YSm1Hx1w
sYd056iAgmW+ifdl8bkKCgQq4VwZwzzlGS9LJ87PPLpYcxBFXrQUYLPZVVV9m1/PG6ts3TDXC7o/
JI3Qyixsj97r6O+NF5y7Zae5R9t9Wr9wBfPR4f+JELemNifQtdcQ0TY3efy9cXZaqTjdci3AWo75
ViSbxFwT4OPXnmgTro/1uFjfdHbdqqbJpCJQOXF0pAkxaSrsSzKaRrtSaDHOT+iCXrJrVF3P74Ws
8ggcvg8ZgpNabHBdgGYE9tW+rT8s5Ny7QLP/NdMfw/iQ41q0h0IhU64W3jmYicILUkwbNnU/WBUa
qQK7vYjj3ymSR+T9vFqymwLlpv9ECLdtZOhugVQ8UFqj3aQdEYTbIStvV29ndor3t0obYZO8Jc4T
a4AoD7TrsXGc0h9ojz6vDv8NIdLGJn2oI2xSNixTZ+iQ0aSLn+a+RV8Xt/A944qoCkR8Zc6JEg6n
QZs2MmqImqp/DO0y737XMx6Kh/MKyV7zyJcZJu+PRpAsPtpWNoEJBdxPwYLoDj2ToGwx/GgYr2jj
BJHZ4iVX31KXHBY7uklo/JA0iolTmdPbfoFgIjW6YAHGgC8g7sW4/OuMzyZBifoSIDyVu091lcbc
UQsLi8ky2wQoGca5gV56eimN3prMk2EjT9iCRiXx8/SFVrs8upyt1Z+9bwQp5B5vx7+/PzB/gK55
zOCD4UccrM3avokAI/rHTbluWPSHcd6d30zJSmKwhvNIgdHKA4jCqWZ1Qeu5SUFI5jRp0Lt7Rz8k
xEf1zbfTEIEWU6W8JDa6FfjHp23ePo4Jfol6jrB1FvNzVqOX+GIdrhlR1KIkR/tEjnD3jjqG0a3C
Q7IE5OsuRQJ79rsvXPAnQoSnKq0HuywRlgYJhqG8KCDet0mFySzxH4APQBqSt5fAEvj/NwuWOdpa
kMzJA5RFr7tqAHsVu+qndFfx+c2RKdZN4n1PxAnuCog44OfQYXO5+StrUj81DT/XduA9d7GWqqlQ
lTTB/Fp7QCRQQprphC17Ryemb7XHOQtt8yEbfp+39c8mYaF4B8eD0BKPEEdQTdcjpxwoOClo1yB7
ARLD0S+r/Xkhn+0bQlAHBwk1auLAfjjdLnstUAGdY9RfUY22hrDRUrxOH6l2cV7O54MLOQRtZCj2
IlwS31NsjSu9TiHHMH5nQK4FmVnzzQTl3wj0JjoFia2ImD/b4alAYatyfaoM0AFDsWjXlsfRu+z6
7yCzUtK0ScKarSQghZ8uIfpF6qnsIWm1HIKoOYrSPe2j+MYgjO1TD3QYddFWv6zEiR8Tw00OzuBl
z+fXV6oueHQ5dQUyGmKRJmq9lhR6inbP5qZDy3FuPrj0+2yHTas4cdKd3EjiFrU54IXN9LakkJRN
deghgmsc0HzN6PI8JtO30XqwekXYI7XRjUTBpbhWhClwAokA4a6m3WpSNLTeRfUXqqzYSdTXUNvE
aw4X56lq1pyU4NOFIJ0GqRPYRuePI9DZdL8dfkfWo54+z94t+uK/snf/ibUEAwKzLoudkutnAHsI
CF/avePtSm+nT4q0htSlfCgoNjwYcQvYgQqSNGtn5zfTem8sb+eVkR+HjQzhkjE0raZDkqCVmuNS
VLsCFaF+7UA1l6Iv9mVkvrZcjCqcAJVmQsijp1QfFwOajeYaamgsnOcf0arCuFNJ4Qn7je1HXlnY
NTeQlFwl7GkAn3mm4gWVWjvcJECaXOQlLcHa67aootWDjMb2y5X5LlpOAQ6QINt1fqekLmMjSLhf
Mq/sI4Mf5Bk5dUv7J25uPLJbW79RsUZJXIZjAGqFUNNAY6vYdKVFQ+6tNEZgOO3s8m5Mw54+jdUt
+hayKqTF31s52HvQQmujYoCCgbCCLCHx6GYpkiXsmhr3uf1W/H2Ug3LMRoSwdikwN9m0IOmflfe9
ed+OL00VrMudOfz9NYa6DxwSbmiUrcXhzmZA3YOOaDNxo/tcf2JN4LqBhWuGLcfz5iA7uCeihGVD
45lLawfL5ua/e+3NAQl2UNWL3w03RvNqsJs4GhQvBomtn4gUljHXLAtAvdAOGerJeFv1Q+tdl6ry
Mf+V0+cQr519rKHg1scl69bFhWKe8WsZ38F7F3mPTfKYp8fIVNieVCNAn/FUDS/LiH5omLoEnH8o
HSP3OKIXI+1AYnhNBsVuSTwRiAY+5AieKJtGk2Q95MTrnWmHUf08qnqu+E+Iy4ZFwxlCHQTNR4I9
lL2bVGaEhvTIRCum/puoMmdyAQA2A24b8nPiY464eBfTFcO9YAsDpbz5tNqVYtRfKgIJM17sRkuj
2F6YJYY9QWl+Tn9V9aODWZjzp0a23zwj9z8Bwm2X9IY5r2WBBFPxoMNTm9kdzR8TFRewbLu3YgSz
alkz4t6GHkl3sZavtPFZpLAoyXXAGab+00SwqCTu4mTOoIlbvWrpdw9E6qDazJbMz1VYhNJdAR23
6xJO/SEycruZNRmdjpK9nV5bfR10RaPYFpUEQZkMoVtV8UYVsBsRZEBqFVecdEM2KvD/byKBtq9R
FvDQ/KUlL6n1TBYA+U6KHZHKQE8PH+FCHUFMXMXRWjbZjMarar7TtNCtrknx+7z5ym5mlI7/E8HN
e6NG3sZdZtUQUS+3oFQdvNBC22R902igSm5AyaqaJpL5YtNFry3KociLiwlZ9LSBK4igxpAs+8bp
QhOcw/kSas41/HMDpNvz+kmNeiNO0K8HeQcQZiDOba8n45jSV0rCpT3Wql5i+V596CU4y2l0AT+0
QtAw/3DYoUFm1lI8g6S6oNbPB7F484lwjbmNV2BUBDU+Uj9P9UuaXFgxOl6fGPtCzGF+CBLJCZth
GoqigePXl+NYPCOGz+tgRAemoxhBkC7aRpCQfIhNF/27aG0NnOSbllc+pjDBB6gwAamH9pD+BwYL
Zk9Ei9PRKs+A7gATJ76FqlbrhvqACV1FNC31OBsxgqUZPWNGEkOMqT9o2lujhectWRqeofEZW8zR
zxHanh7VijmsjHjvUbOCFU5LrlyWhSQ1j0YyXenT7VyWaE8zy8YvvU5RFJCtIUEQwBFI+Z8guwcy
M1lLmN7s3lVZ7tvsOGnoe704r6PMHtDoxO8gZAddEXAw6Ueydi7soTIOZvTvuNwtVJUDlfQwIg3z
IUTEFwTu/gDkDQgZ6gA9aqHp3kT0u0UPnh0YaJgoH5l36FQMizLz2EoVTX0h6IrgUrvyKgUPZ/33
Q2lQi8IsYOkAlBNzF605rvVawzz6WXOGwKKsOxAMbjZBQzMH0KCD7hUKm5Tu14dMMXGBBokuc7nM
pnovKEiqvw/D/rxJyM1+I0NYuGYaAeG1QobhXCSd4U+tjeaq+7y/X5Gx7KKw0na6uTsvVXYtEry+
AfyHKQx0Cp+etZmsBuoPEBr1YF7x0SrMRsDzaQ34ZXr3YE+mGdZdnd5ofYTE4lIYh/MfIPP1nL2B
Q/rgKSH2lue55pIhxwdYCCxysmtw6CIv97X81SwVYYb0cPNKEdLMSDXrfJc3MYBekGH0vAGv8zYN
V/Z/pH3Zjt24EuQXCdC+vEo6S+17uewXwUuXSO0bJVFfP8EazPU5LEKCa9DdFxcw4DxJkclkZmRE
tYPgdRtCnBhZk7M1CarcMifGpDC51FWRzC16fnpzz+14mF5yf2PLKNcuELqDAAwLPrFzf7SUeEVV
TNgxbQVqDi30/J94ZgLkiok94mxcL8qt8tearHjVuu0AkBkc4tR+Iv73pXtLg+WhrPQrvfJxc2I0
xd5C8SqjyYlR89zFIm01MzXgYglkqEihxi/UJDElh6FojLYgV5MrhWXZQDedwC07e7cWLVym0HLC
oHpxtsYo1J/rryXJF7RvZtKLHcF0zOr0oRtEFn0YR/T3vn/hUGGAHY0OB5eo/N6ElFtqDe6MOgDg
Qd5wC6X70X8GgnxMthRiVdv8Az+OVrohGNnOP5Cb+5xaJT7QAkaAvJl2LcPb0Hxdd0h1ckH/g3lG
PG5Fee3cSq07Feg1Od5R3s/Mep+BA26Tu97deESrvhDG1DBggEEnkAJKIZj1bEo7gnVLtWuWXujm
bTFdmfUDczf65Mq7+dSStBd0ACkYGcQXMprD0gVX2QBcmVVZIFZqWGyMGNOo24OJkY257/80ztsX
FhQeAmWDqsQnSWfW+csyBGJBwWobaHactrsBkSN9X7ej3B4ndsQr6STk+ppWoJ+sY0X9q8y5srO9
1m/czaq4ZP81YUlNhXx2IYJM4co8fuMBirrzMQNNb2q9c/SnTH6rb2mlKncjIDYO8EMu2nzSNvF8
bk5GAqdK9LpsHrnGOwHtvkk3Mm3ldkRh1wcwEygHR7JTcsrMzMEmyZcjmrANfdamXd/cOVt1Q6VD
4pEKf5BUyTGwYGlfp5mJ3VhoF2737gfj76AAu17XbpywLUvSvu+KhPKkg6XJfAALnF1+s4RgWJrv
1vfdB95NrulB8/d/LkmJDV7CQLwmBlxq/ZtlrEPL7aKxyl6a3n7scnZN9Qb8pc9m81pRco/5t1Cj
y27yv9t4n/Gm2y0ujbw2u7DHLTahrUUQl97JoWCF07p2i98Gdts+2DX2jU7iTntcXwJVAQLlYEj1
IbPDTSDtnrQNJtMYgY3x5x8Fex/HaMku9PaSN9H0Z92U6pYGQRxo4JFaOb7c9rB5Zkw+KPCifL6r
jTtQIITrBpQrdmJAWrHc0hqetzDQukWcWdd8iIvW2o9fqT6eOiLdZp5Zj6XLYMehP2i5hI7xYOS/
1n1RnuoTX4SvJ18fo/+AaQobnJVhlr/NTRrlBsFs/KO/1cJWrhuGGW2oavgQwZbuzSkd8QLksNU1
oLF8m/tQh0zJVktSudNOrEhBHuIZE4reiMAER8fNdkMSAoXF9Hs/2dv+8/ryKcP9iTHx5yfLp6fF
ZBkC5Eb1mwSg7x64831gPJM06rtjSzdSqY0VlB/RlacBFM0/Lso3Vh/mBjCs53SL01t5TSJfE6C9
D1qcc6eMpoYIVL3g0az5h8UABbE73CSDd7G+dspzemJGCgkORR8iAadYRKB+TSHCbX5bN6B8xIJG
/n+OSPG9tawyt0HlEC3mu830sO2OU/Bq249m+40AsQT1Kb/eivXKE3ViVIr1MxmhaZ/DqNMgtqMu
hPwwzikJkRzHlvcHSlR7Uj0yFxlq8H2mJNLYt1qvnkeMSrdZDdLn6WV9IZTb5uQnSQFLY3rqNCl+
0phNeJY9NQ1mIh477bBuRvVBMTEH/JlgPwCzxPm+KZuhHOvBRS3EjCmYjcpl2chBVI6cWHCkDxqk
uduV1IeF8dusx7P3YHhvIFRb92PLivQFkwyLZbUeYmLx3wyCiDQPh/nHELyvm1EdM/TGHDHUgeFe
ubDsTnWfzS2cKVHfQCvGsfcLJAjWjYg1lzOPEyNyUdk3G52YHYy0GNkp06egjYPsAURQfXbV11nc
jFucxar4e2pROta6mQaYXYdFtwVnccRMnAAz5NX19CevtlpaG2voSRvCD9ho8gnGtPo5Z/E8vlgb
IddQ7oZAwLvQ0ACOU9oNw6DZHWeoCTld/+xh+PI4c3Pvtcsb2DvzMJ/86TD3HY8pGL4ufbd4m+oW
5b9sF9Df4Ja4dsppb83LsAEIU8UZoSEBLQmhleFJ6xyYzCa6AMD7o4ZaBwUjRIJC1c/MDYctWVPV
Mp/akpa5A4pQKyHbFzXtFKLnHy3db3sLJaVa6FMj0kLj2k59LmD2FQcsITXiuhhvSw08wl9qgaMa
baIRhsc1yA/OIxVSE5/06YyLwYgdMBWT6uf6sVN+nBMDwtfTvCDz08ArYSA1MAgI2LnFaJiMr7W9
M6otYUVV3AVBiQf1A3C8WTLNG/NtrtPZFg3LH830u532686ovv7p3y850xJme2li4fWykCi1+ph4
z8O8NTOiWrJTK+LPT5asQhMmKTH+F9XZxegcEh0joWNU+HgNPX3BH9B5YOgAdxXK9ueWiqmsIcuM
e4rbWdT2e4sle9PbiBvKj/LXyEducuqOk4xmr8NIgoEx3zuQcWsuU3VePGBOLRNbGfh/yY0KSkr1
nOGastrjAnW4Kqzmx+wraJETK75U0Kg8BxVPE36Y6b403mdQu6x/DQWvLh45QoLOx/sQqHLJD8Yc
xBcOCy46C5V9gXeoy+7ofAANlp9cNN03nNB8ODQp9HJwXvESWv8F6oX83w/4ROyraVkHCLUof5Go
88PEfan7t3m8WDejPEZ//ZQpUFKdQkCuh5+GQUIfd0PxFGylLspDFAgadsHlCQGW862dcKsH9Qke
8xW4ebonh17o1UXd77ItlJLqlgf7+v8MyTHBrHmaEZROUHEyp5tpeuHa0R7euvJob3VKlEfpxJb0
opvqrCq4B1sZWjELSCYaunGXbngjf5ranO2e+1g2syRhn6N9ce2z63aI7fxH4W70+VXGILoIuRXU
OlEVku65JQ3sgonIMOf1nppmxDzngi3dsTcCUDrM4dA1G41k5RkTaqsAgIiRLHmU0RoSSpMCeVJN
o8TSQ7RHLIuCEuouaS8cP6TJf0jcwqy9zc1rL4+HLbUM5Vvs9BeIj3wSDzW/Gw064hek9a05x0sa
O9O+KW5IetO1hzR7TPA2WT9wapsoNIjqObQC5EoQUCjDQKHREpUYRphstG3uaXOvdVfE7cFEiGn2
Og8xtb1hVnxAOef+YA8F+EHQREg3WeH7VVm5MBtUlvanyZceNWDIIrBZKy+qXoBJgb87tBiqirws
s5Adm9PyrvuLjl+GRufIpq8AZcC4h3IYSGgw1iIF2RY1iipYxASXXofV8Nb6780my6PqoJ4Yke+8
GXVvewow6OT3DMKpOrpYG2urim+iIQJufsw5BfIT08lBsJMOtMTTjIR1+puBaSUP/lTN/ebAhSpc
n5iSay2Gzf2J0rSM5rSIoY1yTWcSm/O0UYPeMiOl8Sxb6rwzYSbpHnvrW9FZOIxbBDqqG+7UFyl/
N6uFD2VCysjWdj65dP07JFXZtPFxlJ//78eR4SoFX7xR0+EKXiOh11qhtwWW3PJDCiKJbpR6ZcCC
kz9MJepfsGEHIflKGzYA5R/IqUXElFOS3NfrtunAmqyl3WvmBfedoUGSd77CROuhN4fjesRQLtxf
c3ICkpc0c5YEu3p02GE25ocFN8K6CeU2E0wJQo0NLErSNnONxBnTEib65reFEdSc7Kb0+z/b8ISs
IXQPgJvEe+Q8xDO3T51Wa0roIPHEDnmi6/cYtMi82K6qgu7WrSkGjIEtc4SuNgp8gtHz3BxUfxNr
tEGjZZdZmGmIpc51gsY889D6jZolD31GjkZxb3XDHiImG7eL4ho/My+dKX00M0g3d1hRe6+htAwq
tjEOANq19Dtd20hQVFfZmTVx55xcnz3mh/KcwpplPQ54ii3DDrycoUdemYV7BsWJ62T4woE+Myod
N4eDYncwscKkuWvSCbnXVuptilWS7sozE2LfnviVWn5dagX80rSHxNn3/s4iaWzrN07ylms7Wmlh
98cqtX1GdoR+IxkTkEi8eCMPeDh6Nbm/9fQ7b5/9MdnaYOJp8+m3uQ5UYD60QmVyBoy+lS2oEUtA
1l5LEAyMP51lPzX+oeye7SXG5gM4eGsaTnFQ8dYA3hCM7SgMymUdndtJawiV2mQOM+vVrW+yYb9+
chSX6MdQPqDAKH948px6oenWbHkgfehN6+DNv81iz9M+mqvDvCXOqAjYZ6akHdQCzuS7NUwRIy40
IECPQXXgW+SSivh5ZkXaRJhNH4K2hxU/P8zmXQ9u+PUVU34U5Or/b8WEmye7FDJvtdlQGMhMMGS/
0HFP6AbMWAXCAIYQHW+ATc3Pcx+EdKBiHjFr4FF9h+EZ6K7tyvxXnsTUuLYwE5TvCwphNH2rRKyK
LWeWpbitWQW41Cwx5dA+QMG1LmM9+4VCApigaRODW3bzKaw0idk0MD2iG4xCjJQiG0GWFNaIourA
wgKks5jaZSCWHMKBszArGYYVkUXE//wVgXr+a1T2U/czngvcZLXc1+69bry78+91Ex9z9lLMOLUh
19v7cXAmQ4cNq5meHdZeZgkPMwDse4x05YMVD9Z7V7y5xhPy8Na9LmeyM3y0d/1QzzF16JALOrp7
XkISwH0xEx06Z78pRm+BWwlHp7qfJ+cuw7T4+u9WnNOzny3fpXQkhtPjZ494BZr1fjJeAxpr1UZI
VdyZuKsBX9SRg6CiLh3U1CZJ03PAcbm72K80CMofKXYHmNlsi1zhVCB5GCq3q7EYBIzE605+DhPg
xQf9LBIUMMN/Io2airbEwDgFMKB4qvWrqtjw7nOU+L+8+8KEg1E0ybtybGiXZPj7e/RagjaNMj3f
B/rbuhcKMAnMACuFUhlK7bB1HoxER9OBAB64F+hjB4rPfK9bhxkqZWkKYO6ds8TtGHrB9RC1z44d
DlEErdpmv2xFLJW70KkFZhyaWGCekPbMQBoj4ybcbev/6ty9Hrh24MzcAKd9jO6dnyhQE0NjGkwM
QB+hBXPu7qLrTGt0RKfJdRcSakCXvBukdK94bY55qBcDIIVDu0Alp7Z6qKoUGAFcSqOzYoPS+t7A
s/oOjfqeYqwy6N3YmhJzN/XdOEM9nZVVqEEasg6HNifPicf652mpsYKWnvtHM8m2LivxeT75A5Ab
+BhQi/Hk0NeysnDtrEPLyk7xfGkgf1oEBTjVNd8PW7O85l2BfK7ApFmmfQG7gtVErgw2VUBMgRk7
X03NmAMIROAE1sV76l4l9DAm35zysL5HlVvjxIq0NaBwMWaOmDDx+8c8j40OJBfGy7qNz1kMAFWY
YrNdqIgKyPa5J6wH1L6xRgHGbe5N5tyQwDq4yYLrow59Ldm4PFTBQ4yXQtEaysy+3AbsW0tLDQaX
OmCag84MTfJz3SGlBZSqkAEIIYhP4SOpwTRKxPXkufvATsAhsTH4o1yyEwtSGsNbdEqbHBbm+mEE
gfT0pGdXQd6HwZaQ8OdAj48TCGIT8GIb+B/p4yQj1CRNAHGz5RYQSL09JmRXTaHjQ9Jxt75uCi7C
M2OfsOBdknaVgGV3bVyaNxM/lO3Oz3dGenTt/WzFdX9X0rhOjr61pZ6r2uknjgbifXOSGUJ7BFAB
4ajeXncohQfHdEvVTRUwTk1IT7+GBEliLDDBipjNF2ANQIiHDkAW7DU/6rcEwRW1YrGcuFnwmMfX
k9/Vc5XndgVwTpQ2+36415c3Mzv6/R0n0H34z7cuCvtHo01o6UPqTf/ZOxsVMdU5QHTCFQr4HrJD
seQnS5q0bpoxC/6WoDnB7E44mhvhSWnBE/AmaEQDcixZ0JemyU1XII+sPjTKG51ucXIpihMIFVhF
EHIJ/nT5AHStprfQccGt5aCfdFXyRyM4avlNOuxqN06DPGx7ICTw70apX3XyTgzLhyH3xnQYRxgG
Kj3QDob1KxtuDf7SN5fGvwMUz5yUNeoyjrPfCCebtN73/GezmJcaofH6+d7ySD5ibVW4XKC2CQjU
3OWuqK6Q/ybuL304Aj+2YU11oE/XTzptDHiPPteFT2jaez/64TKbvq87pArDGBXTxRy2B4idFByb
xgGd7oDJHz+x0evs6H90NLVwqqGWQuZ02YEuZot1RLWIqJMJxnZg+nxf2vKzRiwaCARHmT8NA3jL
I01/qY2QB5fTFimSYgkNwdP+MfqJgWPJP1AlGrXmwtYQoCpm2u5zM7jLvvBAbbi+korQaIBfAKVt
ISaIEebzUJHqkOWdwGcQUehdGpzepvU9ENO3mtFcNtYt0a297yAdXLeqoOJF4vTX7KfWwMyQIjiI
H3QOjhitgviKF6f01eLmUdPcy7557lJyNZI+xj0OIgc7iDi0LrIFclLei52Ro83syDY2Xp+W4ivj
h2FbYcYfGYSMBOnSbKy9CpvXrzHZoLE0vyROrZtREdDsFa/J5bsfFMEFtdh0zGyexx0bpilszAEy
r8OShO2Sk29V1+j3VWJmSaxPg1Mckz5nYFCe5uGymq0Z2qLctWLPJM0flo3pFJtaOf8pwN78H0nA
RNzbM5/DibrmL2/snItq4vkVT302R7irl0cWdAY2hZ5/T/qWXmDMpd8DoNaX11rFgptcH+uNpuvn
By4+GYbSgJPAkwnCaOc7pcgGwyYNevxGf4mngmb94fVNkWxNVX1oA0jZPSbF0V8Tw04YpJYyXzx8
x6ElNnp/Y1fpESFkvMGaTu+Uaf1RtxnIKty8mX/5lc1uq3lCC0Mf82aXz3l/OXlz91jkNSq7Awj9
Xjpq5/dtobFfTaAtG0ui2izgBXKAlBecwPJmSZluQzYEfWiPa/SguYu5c9vgomm67sKyUAXivp+E
vLbHf7/gIY4FPKq4HyHLK30LPF5Rzf/oj/YPoCkMPXe3fkBVH/vUgBTDBzsdfA0bPQLBCcomtdaE
CdWj7N8LShj8RbIuSBfxf+RArrVjy6hoR/luu2Msv60sFrKx27jSFekKCBoQ5fBaFAQO0kunKsc2
m/IJdWh/iqmGQztH6wumuJHwIARFICbabEhNSbfDRCCHN3ZwxORRBwpxaFozE0SYY9gZ1oYtxcdB
F9pxAfURijZyl3DU7aYYE3SiSR2O1Y9uvhvqXbYlmqVYM1hBZQKLJhR6pD2WOwE1fS6sVN9d/ybb
alxs/f3SU4rwcRkL0R325yrUtV06VxvrtGVB+uqZnrlDacKDyswv3DE71s1x/aurv8TfNRIB4iTR
bhtStAuHD22V7gMLhDDzNxcl2H8f6IJ4i4+ymxAzFlw353ac0WjIWMJOaTwszhym/s/Bug0ysrFi
irzjzI5Y0RN/oCjVc0C4SgxM3vPxpp++aez7+pIpqvTnvkgnJXcTs59H2FjSxywBMLzcVV4WptNx
WG7M7oFWF3rwk38hop25Jm03FzSiGvXFdrYh69lHrNWjpr6ytj7V1hLKm47UfAgY3Ev8J6e569I5
tPJ4fQ23bEjbjtdLUpoDbHTp4+If6ykCknkrRVOeHhQLMa2IRyy4ds73AvNNmto9FqwNgEF34gCk
YzwUlTVPf+HgFqCvXfHUJ1DbBEKXFc+YOl13U9HjwFYROTdU4FHQkTnJ6r4FZLrGtmft3vIexnIP
6MJ+bqOkDEId0D99vi7+nVjWgaSmyL5x4FBqlzJiz80X3hkeUtPyiFE+8K34fdyNu3XfFKnDqRUZ
sNAFpQ8KLlhxureqie3lxh+bMO8RQfZJ+bZuTLVfBPJejI0JCltpTy6Nkde+DlRR0cVdB+khD7XS
xy/YAAmDgZvJFq/28+0yIcsJ2gDbhVbvVXo9gGhl6xZXumHhwoNwJbJzGa5bT1020RnbQcAViED/
oVy/Rfav2vbBXyMyWnf2iZctC4wMzXOC3jn9SsHLObUgrxRSFJ6VOL1a24ToTLrsMtnie1alI4AW
ANgMBnnRqjn/GiX3cKYnwG8G41qfYzZ+H729lV/w6fULn93GIxylIEDKPpTATm4MUNqW4KTFZ3f1
45LEaXeRmC/rJlQ3huASAeryQ/NbPpGsHkZ9WIC8MYrvjXaJ909cjzvuPibe3g8Oufnu6fva2yj1
Ku52WIVKFVbRgAa8tIQOYYmLli4COQQlTKhl0+TY4iFWbwFTxPeWHjwwhIlw8K6huSafHKNgRW+W
OcAELtvVVhsmPqbZMAMzA/5l7ADLAKJWA2pqgq72kv9aX13Ffj+zLqV5Y57rmg+cBnCtc1j5t0a7
4Z9yHTFgg1kOtE1cuclVeGM/oGoO9xCwc+19nh81ckO2LgtFcICBv2YkPwZiDbQLYMZKryGyOJKj
k+y/sFQnJqQsbDE1v03zEnhGUPVOPTDA6fO6hS0nxMc6OU1aB55jS6wVShBhHbyTEaplzUY/UFXt
x+AOHlx4cqFMLD9bwVSVayAXAxYDumsNxdOOYGzACqvqFg9u2AP7NniPm/plZi/JFupLUXE6sy72
y4mPUM4dM03HhivH7NAH3pM+tleCLiu1XCCyMA8+l9iI/WF9aRUR8cysdAfSIkvxmILTi/XYJ9eF
czMb363uh7U1Yfn5G+Id6IFDxYYwOHprUv5Q9hPoAXUvQzNVJ2HO2tvS1cJCJxvx6fM6iuYCKPUg
VoA34Kc3wcDaoeJuju5dH9rsppmfppZHk3WhQ78Cor7/jrMVSBPYgnIwToFckJ+b0i2axssjdJI1
4yUnj1r/ff0jqdbuxIRceneYWwVJDRMNYJyd/WYxN+55vG7kc8T7QMzgsvJxDUPy43wDctB8T9MM
SerWm3Zu1sfTVg7xOeTBgo+RQryd0eeUS2WlrbmVTiFf7o1ho1045m60QMM1vq47ojAD+XVRNsFY
gNjc545gl5VjwAAfKNmLE1xZMyTgn5mx8SZUWQHmHdx2aGShviG+2cl5dTTuGnmSwkqRYHikTR4L
nd1Oi9ZfGHqiHdd9+nxMfbw4/loTv+bEWu452aJZ0GSvaJuHdvNzropnM/3uL+aRD+/rxhTbDSyu
IFLAOQLrtiUF9CxrSNK22M5BnYJG4ecM6JTbPK0bUWw3X3wiDJkC1Qu6qHOPAEYeak+wlM3AXTgh
UhnvATel/2fdjCIcfPBs+0JkG7BEKexwEpRGK/BgXrLPlzcCHqCMYvQrro09wL8oFG0NTaIJh59+
nrn42OWoeAFYYoKuXMpkyaKVAUnBJWs1fr+Eup1wDIroyT3Akfh6HsGTOySY4o88f2RxMJEpbA0f
WTXeyJg70FCd6SN70ibQTS/9dDFNmv1aJj1SEaqPzTFrrHyJRwvRVC/dgRzYVEBrYERkve67iV2j
gtzdtgZP2VXjUfveXVyct4Uve3Pg5Mo1S/2HyWv/aqZ+f8GwvSiGx0oEZnuxDTQP81wDxVAauO+l
Xs/7xfb5L6px56Huk/KJoJP1rcl9dmUH+bx3YOOh8YH6aKrKJHE5B+OlXbju29gSsDvlnBjhzKaB
x0aqVbc1BaB50Ys+jXinjz8Fo2e/BwFafcHcBWG7m7zyfqq6YblCl3VK7gMgS+8w6uKP0QSqxCGc
K1JfeA7hrw3ryN6jI5hAawP8AChougdCLWgFJD7ozuOUcQwALSbR7gqz0t/ydkke6qGn6J94TntR
jloWQ/ANyjmjXfUR6lakuqqavL7EZ7TSnRXk/D+zNesSrGl5+Qy6ogbvbBCG76u+p+/90BbmXvO6
Cm9iz2M53uUpezPtafheLyk0ZUbiZ78g1mDtupTZkNaoCuvaJj3Kb4ObaOH6lv/8hkZNTBdMeR5g
EgB8nJ8siouKaC24ks1yiWxwP5jacFgy/UBBzZyM5X+ZttW4Uh1mlCSE1nUAQja5KOIkqWdXJU6Z
le9dgI/Y/O8QOzh1YkEK6k1VePUg2FJTSMdqBQ+n6mJ92bZ8EMt6EmIHbjCbf0QK7K+e3s7mw7oB
RYIJiiILtwX0rtCikGPRALxqXQ0cxY3a1H54o+d9r0g6dVHrVyiPBiDA3JdJkOIUlu64hANJqBkP
uVn+6VIrw/ej/VVDp7GN13+ZynWQjSI/A70dSvVSwC/SZJ5SG8CIib1oxhi6ZKPRoLgs4flfA+IH
nKyt3w15bX4QG03ma26CxhEIDIc3l5W5YWnLFWnzO9QvM09IK3ZoZwB90WxqRqluRw9vUjy8QeGN
LsC5LzSgiM8Cm4BIFZveawCOQ+JsfBGlETQWkU/CFvrd50Zsr6DNBH31SPMfxn5fsNixNkyovgl4
WP9nQnoZBoCsukmGLl0//8gdN84YINnVhA7mFrvlljPS9tJrVjeTBmd6fjS6yx4Z+RYKQZEf+ajo
IEMC7gEIH2m96MjNEXFPoBCqPVgH9+XBfSIgVraTf6dyBR3CiSlp3eZaL3OuoUSZNPQIsdOqSPfO
EA/6DSH/nvWdmZIWbja8dMwTjLbWcxIPLo3BsFrUr7YOJnfNjdaDgOraAIsmSI0hVAM0u2SsTeuR
9QGWcGoi2tOwIdDIO0KGKnSgl5xtbQrl9jsxJ4WE3shtXmkwx8skpGPM9fdkDMfidd0r1d5DnokC
i2mbnzupYDljTuEAMkIgfgBAgg/QhrFscTNtWJE1Y3mV6i7lSGYzsE355N61H90t5mTVgp14Ig/a
lUu3tPmH9GnjuIfJyjuU/Y2bBZR4aBYl2dP6wm2Zk7Y55ZA37wssnGX9LrzfmLOLGkwOkezbuh1F
NwPMfcgZ0LNHfxgQ/vNQ1+E4dQnDiPyIe7d0osB5ZOaTwVH5oDGp9wPfbhyq9rqAbADnDgU7MKGe
2wwIONbTGmAKq67ERJ91VTP2xKam3Bnd7YgejhZsgCJUESoACz9c1AMPTepzk8gfJ8ubwDWgTTbb
ada9k7MEbA2VftH47Rt4OLZaVUqLH1wA4AUTgtbnFl022H2bI+zWvPDQbjOgNpxP1Phh5olGotZu
k+JQzqzcKKQprmCApizX81EMAeew9OTCJ65yd0JbpSLORc1uvKQ9rO8ZxXH7vySMLpBZ6EhJnmkF
dNBthsq3nuflzlnAK+l2/QwshvffFyzhHYxZhECMgkq+LE3gohCMKJXVKIiYD8w7NGa7WzeiWjBM
ngvOGMykfCqpG4tPurwTxG4uD2eMYVlbyiOKrRCcWpA2n7dACka3OLIi9OSz+0zfG9axLK9r/oU8
XSB70R8FNAKkVuLTnWR6eTVX3OcCU2lgiJQFUUN+r6+WIjCh/4hWFEDrgBfJKOJ8yrzGaiwQhBiX
5nRZ2Tvuv9fO1jNeMXAl2qvA3oA13sM/0qd3ipJxKlKKIaP1PmDpeKzGoFtCr3LcNPYC4t9QvSS3
aUBYHXd12d5OU1E80cWil0VplvUhwXh3FrYts3emmxRPolR+bWYziHtNKLMDRe6AgrOfpj4JsxrT
VzuXUm6icECdpyIAfUyEJoh7kfV92+HZY2jVRhYovDivVcA/4KHBkYyity/3khOep0mHBgFebo6+
41OVRHbfaxfTIAy2A9+Z5mQfHM6mQze2frT+MT+fZJjHzAqYjdEk/SQjCqXQieYN2oqgK2n3g5en
bz4HYKRKun8XXYcpgeYEeAcAdDkczkFmZFWG/mLBRh56RkUvSOP6IcZ1tvhBVF7hywm2r8Ay8SI+
PwQoz2j1VGDUlvCmv6p9t3kws8H/5TcWSjjrK/j5OIgpKQRVxwf8FgT557aQ2wRuP2KCtGnuWgut
JOgaj/xgN9rGp1Ia8oDmgt6fa5ky0Udquq1X5SPazAA3cmrgvUpvocaz6+32cd2nzwERPv01Jc8S
JY1d68sAU9wFx19f3XHWfF83ofxE4G5BI9O3gk+BvbVLnLkGJqYxjcvEus+hwUdyvnFTKd78cAWQ
bPT5gJuFV+efh9EAVbyCo78y7dnySIsrLXtNzQsHI94U0pnt1QKN9Oy2KQDHfF73UbWMYDEQytq4
WlBkPbeta5o30txBgxhSzSWropLu1y2oVtEXwG+kUAArfqr7MKdOXMTeiDav0HpbzIevnCUR5X0Q
GwkyQrmfw9O87pYO45tTftRLCBcsR4osat0PxUohDUQDB1/JxpVina+U79QtbXwD9B/ciFi+w/zI
hgXF6QFGHtUCgTDQ8e+5hbLF2CBJSBVV1U1Cbml74wXvk7nxYFT4ISa8IBKACUDMcErBACKZ1ZBX
eRVNEHi039wt1RvF90bghMA0bnc0PeQYWvVs4JjhqaIGzLpTHpvVncU2FBcVN5ILcAE+hahGYe+e
r5RZJLaLElcVtcbBKJ8n/1B732z3QnceEweKKRjqXf/4SqeA0hACAQC5m+KxcJKyGDmQ6ukEg2N2
7TivxPueY6Ds/8+G5BTP9ZTVPmws1V3C7lCyzujTugnlt//rhiwQ0M1LD2g3TNgL3xtGceSYEvh3
ExiJwAnBf5jlkgKKN9lVCxaJKtIwvEpdDzX6/AtenJqQ4mVPPYLyDkwUSxcGGHceN14nn59+SLFR
CsAeC5DWySHLdUZQd7VdFbk1De3qOXtDYxUljthFp2b+tb5gqr2MZBUkYQICBjWx862FLRcUrBsq
CGDd8RHyyZim1tFTc8E/eOCJe9C3ZMtUmxkOQmoIMwKgqJciGctIHTT1iDjjUvhzWWY/2RYRryqW
ndoQO/HkwHRWp+FVBhtaFdL3sf+mp3FGNjaCYuk8VD+F/jmqUejnnxshk5nMnTbh0nKuNDcLS/Lk
Yg6SBKHhXkEzql024o7YWVImDEgnMgFwM6FFbUpHdOpNCExyjm8VPC3alQ39ADeyBoAu+BbZmOIj
YV4DT+TAxnXwSYzHt8cKubheRR3joBDH69J+buetpswnK4I0wMWsrOBSxNUpHSVdx1QOcjRAD4cc
M0xxY1ShRw/rO3zLiBQ828YIhmSGEScBwBv8Ylb1BbE1wUsgGGixoQEfkXNc3Zhmd55BTJCZqLVb
8ZQ20bobn7b0hwXYQM9WjH5LF+fAmgajcmh5z20QV23sB49GEUT6RjxQrBYSDIx6Q6Zb1PXFn5+c
nKTuGqTRDSrh7QAZVkwy8W/pPydlGMSHzC8qJPjqSP8kX7S+Jk4nFKwqYj1YbIydCvJ76UYcVbly
asU8d4UXU8KyRFgBftLV9YNB2Z3lbeGTlGYsrBee/DZeidKpHGe8Gd0Fg3hj4VwPs3XjATxiluzf
tzFUkZGhCeSQmMCTvFk00+0c0aJAvdsD0Ky1QjSQ1jfZp6sHHwa8NMhpULIykD+dGzHrtsKD0wUo
1HH2U0B3mMs8TCmwPEX2OGtTTMgWBc+nKCqZlGJA5jetNw9oVpTUxkz1jjY/02SIc0za2cXe7g5g
ulp3UvyNZ2EUeQHe16L0B1QHmCDOnfSW2m2cAY1a3++Rs3vgqGl24G04uIv/OCblcd3cZxSssCf6
CAbYilF4knY7SUCyzIQy14QyIyt2jYu2/aHOotp7yfNXw3gg5C1IL9fNqrzEKKQNFSGkEEAMnnuJ
HHmiZYeitdVdpgT9GdEyvurnIKzHDf4mRWhC8QmNRjQwMEkVyLumyoulrWHKNfWL8v+QdmU9cvO4
9hcZ8CYvr3btve9JvxjpTuJ93yT/+nuUuZNUqYUSumcwwPcQoFmkKYoiDw+t6HIsctAYtb9Hf7g7
r5VMFG+S6EBn4coQH6t2VfczmeAtxJn0oDea8cpL2HDZ9K0WDDH7QqTC0KSP2hM6Trwyc2rF2fR6
I+IU0J3prNFvBZ01qmWfBn3DQ4CT5th4pKwfXpA+4BvwHpS4wKrvrnI3doOlqO5So8DkaVVvWFV9
O29HmXcAI81147e7+Exq3W4qOr6AwZvIr4LRrYktzEvc9UHm5ZveUbGIqeQJuVJPe2CpEshryvS3
ngxYSkoPFBX4XmvvnO7T6csfg/5TTzjirKrdtshhUK8C0672iDW9m1rFwigJ/C6Ay0j20TVBniwk
slXNfHDgQQeam/vWuhsmsgbi7vP3/okUwXJxOXZ5xuv7NDE3ehd9G4f2ylre47RT9H9k+qAWyOGC
SGZQGjz1dWthWbZkDJF4ui9mH6NkWpCogq/khkFxDmV3/A8FXfHqtzF53UVgHQJBlLFK9Bc9fYn6
LKii/q5NsdJVES+k4lw4OaBuQOqL+woZTYAu4LPP/dIc3PyysH52c7t2fjXoi08q6hf+LcSbBbwG
SAKQ2MCKQswFK/2o9xMyjtz337UChI5VqgAPywIg0jMLjyekaeDBOv1IOETY3d4j1qJKtNfHajXO
7BUvEUxVEcU9KfMH5E8uHmm8Ii0+DVMD8LzKRaMkc3fAEgIJvevNQlF2+Ei5gqN6LEW4PBw7LSuf
72AbCrv8qS3EOUTU6m7BcMWeDG1xMTnuNFs0VQrUJt3+ImtQDQmqLvNvTH+eHpxybc4qwvqPPV/h
ZwmHwU8ZiRIHymvg7ynmLSY8nCWMSYK9Wqu6tUI72faqe0DmrWga4aoB25dt/skkjpJvA5S77gI6
wrDphn3qWPslHS+jgu4YjmLUjYfc7j6f8fE+1V+RQpI81Q6LqhgiwcsRDLYTUO99iFYAXK3RSaxS
xXmUnRCO2kWR3gZTgDibMxbNUhWcI8Dwo1sLjOS0fTp/s0kPCMaesZ+Uv11FkIgZk8pnHZcAHHJ6
mPTSyLbUMtokyBoS/RiSqfmKDVFuAu0HXn6oNJ+eyYmxyY45emio0u3o6t8qvTnUDUoOrnk1MJAJ
lqqtNFIteZ0TfFxgzhQjTdIulGSYighdNAXsRQdrYnVh1z7mL4ii6iDNX/GxeFCDwA/YO9PNcixJ
xd0dDQVGYufAxp3nxpssf6duoFnXbfTgmhvbVYQGafzBMcBBsDlmUzBrgr72ktu8jdq7AVbH3AKj
t4mwTOa8w8hSE9QL/ytGRMb0HovNkR86vYvX8fCsoVnQ1puELdhxrAipss+G8i2+F8pGYG4RVIqJ
ZmC7J0/0KKBEfeT99NvZDbWBJqCjybfnNZMGMQzC2XjkoG2At8epY8b+5KHJh6/ljNZ12t3XnouF
1PW8LUi8MZfiO10I1lbcZI5qxkWq6JFkIaxEAzba9AQ+kxblt1l/WXLrrkFxNkRDa3NeS5mboJaI
hgcSZ9THhDTMbacqijOIyluSBw2xf/tDeUBjTbVwSxa70DJFSHFRgzdE9sJ0sLAZkGJiEm3373Xr
J4GlpPOV2g0EEXhE4crFtzv9YtlIy7kaIKNyASDGQvQ6A4LeNkHXqHgfSp0Db32UeBCx+BToqSjQ
5LBlXtBtdobBMw6Db8XFFZLNhgY2VhkAoj5lvRc4s5lf2wNJ7s3EHC88gNk/X6dBpRFUeXiVY8hZ
PBQkbUbP1/BD8m54Qj6NsTYzW1VgkVXEaanKgFPxChpvOordgYwYSeG1iJpIgw+Wl8VBjnXLUZ+8
RtP8c/HN56S0QrOubg08h8676ccvi0crQjXsjULRB8oZYs1kbpDrhOi+rWcHFPH1KgbHZVXdnxf0
MZ5BEPBq6Hry16SYIVrTTEbLR38i6i8r55WWcVBUOzzI0RlR6PTx6J2K4jof5Sug92osakOUwbBV
z1/7NZJF1YWuEiJkYhMhfWvwlg42mcT9m69NQf7pFQFAGaP3gWsGVSHMygkxBNMenU5jlPJzzN04
xbQr3WJjaapSkEQV4I2QImAmCwFLbBwyA0llY6CqXvXuD3Tlt26EgBw3seKaUcgRmZixpLfGctYF
vlayIGm0Ta/RdURUOGOpGLA98dsZeYgIAdf8iWl968BqLJpC3au9wHdq8HyN0eeDlYEuC6asUUIC
iYD4jovbDpGqANl/6jRB6a09N8yzK69OV1736jTJxsNM0PLpORUelIDAQO3FAOrNE1zPSfski1JI
9YriEdxQz2aDtEfXsKENM0AEw25l7K/PH19JnOAjZw5noQS9kugjkxVnxbikNUZ/9M1kvRVs3i7I
yBl2Bp2X9LHyCkf8J0n0kiit455SSBq8Jwy2ICdZaxFZL/SVmMj11q2qN68SKKQjxVBHgHJBYNK3
gTsjY7zOZsy4vaSut+61b64KMC61JTjPMJ/HMSDizTK69khon9ehAdgiS+6oyVZ6FEyuIkX++G6D
Jf/KQSvhNA52daM3kQPFMsNC5frF9pcwykKNfCv9F09TrbT5mIgYUAmkQnBK6GUJdnSXZE7iDmGk
dS5M1gQW2K/Pu4bkZINCilPYogvA06pThWhboNCAmd6w8Uw9YPqcrfMB1C3Y26TiRZcpg9qxA8gx
P2fiixAdtUIrTBft9LgJCLlVplR/EvjTqgwW6/G5Z0QQIAjFRGfsgMHtIpxiSvoqaCJy4ZZk2Ggs
u0l07absbXKIzPnS0LSD53V7zayf2na5asw4Bg88TmGf3KKHZCNtng41VuBEGjKyWLcmxYn8SJ2K
6xqgb97/R54Cm5zafe4mQJjypMZskLNpjHKnJ5wwXl81E/ajUUCisyjU6Xu8kFVmxJxpT1FulHx5
kAtgwhq1MhTMxLZB30ToQDKN4wEO8eQGcXcPYqvtp90LQjA0i1U5ANCI57IsyrZsWIxAgDws6vWt
A+p95e48SbqHtgcex3jauYDNiMn0mLWVYeUQU9N8XY1PLuPY2IHulpbT6YwrhsVTRoO1h6RX5ZpS
O+JZyaUjpxBHHJEGtlZKINvOwIlFh5A2xkWRqCABktPDEeZ/xfAIeJyBVR1YmEaISWv0dwrnekhU
i9clUZu3BG0gKpG7gu/kVITXYp1QqSG4Od29HV1P1TcQ6wz03uu/2fZujBS5i6TcgCVKR/J4sD1S
aWCDF7E0q8OlXdXddc6CFMVvYzUvB1t79a1gmJ+0afd5j0QR38IzBBArpDOnQjGLW5cNgHzoT+g3
zKoPNCY3qfbt81LQu8Lwlw7fN8WqDSgmAbYssMWRFGzdDWzfdv0KMF/FdSRzCgs7RQG1AsbuQxl6
zrykRT4Ep8CIitX/Qu7/eT1sBAjTBD4InTghXTYzDARMTg/n1h8NcrCwU6BQ6CA7P4DY8VEvQITg
fKcfJMJEdo3GKbwO60CqzuEkI4HybpD5Nnr2QAoCfIrbTrhJY8erfdRDYCnnYsSoCUhMjPkuT1ZV
9KubV2WtyGO5GwlXEfAhfHYN7A+omXOtj3y7mLoO8+gYcrbAyemONDDnu6G+Tb00KLI0aFW7syRW
xMAhb8rqgKwhgT6Vp7GJtHjZ1GFe8Wld732KcblYpgo8KPE43rcEaoRf5KjVncqpLKOJklTnqWSn
HZbZBM3yRFRUnTIpaMKiBgn74YoUrOflLaxXsBpLRi4oFkqrRjQl3oABYDwxQJcL+LhYLjNHF2xr
Cf6+1q0bHaXUHN3QR6O/BG+/GW+ZCqUmlceblMhPweQgNtyATyHzoMNqbk0Po0+3qMQHjv/bct+Q
s4Cdz92ib/zZ8WNEOAeL/cDE5uu43wUjzlPVzjlSHFxMw86NZ6wZVzE6/fkboptDLYMzR6F4KyYR
9mglNahu6zBG8QHEEEW6T/WrARkxdmNOTyYLvOUWi33i9EcxbqflJlHFc5mrHP8C89Qhc0In2lZ2
HZrRoh2w8cu8sVvy/ukwyCmV/6opxKjOyg0YEmpmub7W8F+sQNq7IBw7L0byivnTggM4H6AVDGCd
6sJ8nYFsmx8upBFD44UGxV6R9KatVQyKsnDBm33/L+lPQnUUnki3pGlSGnVYWMuutMFH4mfrZXbu
P68QZtXQdkLHBHVOwW5FbrTZiPpXGKP27PrxG+3SKx0ZL9iSVNmExHholIJWhfPNw+8F4wHbWBZW
DFlm1lyMY3y7MGfrdiXWcXibPB92unVrAF5btCaozK9N48Fxusu4J0FrvXV5rlBdlt0c/x7RxEOL
Z3c/4vcsJHqpJ2Ntd8aBNNUhy5PbHpWNAjhIF/kquk0JSEQULiu5gMApiNVF4FcBwksMOfNksnwe
AE6sej8ojT01QqwVLMw0LDVkdd/Pf2iJP3mI1xwAB4AQRmhPPXdx4o6V4CnD1jGsdiZbVvxYJkU8
U8kQTjqJ6rzwo6QJu7QKlmhbsXjVKocGpW50pIngsnHbUN3ooYmdb73hu4a5omKVZOvz9lJJ4VHt
6PwljY+J2BG6OFgBFwOssMezz/Qez0uRW8zhRBpYigwC/lMpnrFkLtywCQssYzcwQF+kaD5tzguR
q/JXiLgnIAGZjr50/NNrV5V9U7q7jIV0VKAhpO6MugEGlzCd92EPV1u5UUZdGEzrLaQdw76x2ssR
LNsY0zfD2Yi25qwq9sjMxwsvGDFBrgMg9qn5iszNQQKLoWzPy1D59C/1str6g/F03oCSGwwsLKgA
IuRDkIgabPM2M1jTwhcc8wrrhbd19HZeAn+4Cbc0iPP4YjEwU3MWqFNFkrkfzc5Ccuh6aQkuNRAD
5MmM+fK+ep1ZNiIuxqUi/n2UCYJezPmCBB9L8Cyx0L6UGhl8GynWkK4m/7ttraPxMNuvox5+VjkI
AjU0n9FBwBPjfhoZ1tjXSHOa8Rt1vkfdPh6fO/OwqIY2P36nE0FiQO9rUFMVM+5Mo/vm5gjZqvXx
/Diefias/HbQLsZbDoywYoGst6elHgYHWQa9WIZbp9pqyUsX79r5ojEv4l4B5pR9oWNx/GAfxaA6
rrKxGyGuaFjI9D04lbdR+qrR3ZCpwD9SWZj8AwoRUCb0qk5lTQt2yOOk4TLUnwcv29lkuautbq11
Y4DOkiIX+Hhw+QQ7B+qBNQ7/FfydaEMW1/ymmOcycN3N7D1Fzfq8230Me1wGiGfBZoDlbCKzQJ1N
Hqtn7GAe61+E3bfZZcIAA1E8jmU+B4Q25lyRGKIpItjNMLDN0XK5FOPOiVJURO7Oq/ExrmIBOIIq
ngd/IoNgqlFvm6ppsyasq5XTYBfne2zfWNm+xG7WXAXWlHnBsTD+Y448rmzrZBzBJhR6ix2k+Z64
d4Q0gavve9WLS+YCQFMC0wZ8HhBewtUHOtu5IgkM12L3RtFt+QI4kqgYBqRS+DoJ3EmcP1CwXtLV
BGXjosESqjvmg93Mv9dcFRurzNNwhf8VIljNa2cNkRZCFhzOet+n74tx0A3Vkjfpx0GPAfkiajHY
znv6caqm6d08hRgvJxclBnZ3eJqCtjSmr+7oXJlxVCqOkFQilj+jTYpOCrDXpxITklREj3C/RuVP
fsX2bthqe21uVkO9Pe/mUhv+FQVIwKkokOkNfVbXcAe2A9VdOzeBT5DWKcRI/eFIjHBcnYi04zhD
TFSsnen7mNw36fN5TaRGc7C+BOVFbEcVIWhYKGF3gNo0oWneTdlmIAfdjwAeCR0Vgk+qDIKPDsgz
ooNYhEkwWz9bJZSZ+3TTMCvMgPChWEp+XiHppzkSw//9KCgU5ew52GbZhPlYojYW0nTNDCcY6i+E
Uj7t8l91uGGP5GBEtDBBso/nA9YPW6P3XC3xVz7/kQjhpKI2FmM5DkRM8T1Jb1L/ZqGKuqL88//T
Qjgzve2PLeGODNKqTRJfjPm2BWVFYmPPjPJJzd1VTEiOTCam9qDimPvWhrCxSjCXOvOZgWWrkVdn
9FaDW66nxV61zpiBkmba5Yv/v9lTzBocF0Nd4AL7E15H83Gyt1GvKmgqvFzcoWMWoCXwGsgoOn/l
Jjf64AeuCj6j8HERqto69YxlchBixCt/WE/ehpgHV1XUkfoGBpCAe0IVBKt3Tz3c0lmSGBRS5uYd
Oz9atp6KuyKKQzdX5XNSqwFODJIPjKkhrTsVldhuD+LmBoFOf7TadVH+clWxVJqZHIngqdHRec3i
YrC8CNo41bNXvVHjR+6Hk/fgzWYAQM35ICQ33T99hCDkTlpRzzbeYJ0GyqN0XCWUYiI2mMlbTZ7P
y1IpJkSJPo4nva1hu6QjO/RuJvpCAP0wrO9mczWZX8iFMajw90sJAQOd8ryLbUgzK/utcFkaoGO5
wfqU/XmtJPUuZJL/BIkz/4AnN+i9w4RDvO6iR1KtXLQPl2xHx1Xt7OoU0T3ZRboKPMwV+BCkjuQK
d+5iUNAXY5A1jLr8efKzvU8fScRlYjLNz0ID1ei2+0rafCRUqEXV0dIncQ6h49xtSvOuaWdsct2a
/fcZi5nL+f28cRXHTWzDAR3d5jo/btUI+DBmQruhuS80V6GVypTCkQM3L1mmEmL0+p1kYTMcXPDC
MX+XzCHzg16V2arU4v9+dMTjokk0akFexK7c4bquH8324bzlZA+oY68UDvbUFk3rcxHL/EDZm8UU
97EEenDq9kLQpV4UO9kEAR4dnhem3Rt+FjRGcgemHSxAIRdpddMUmBAoHdWJ40nrOc8XAknnma2e
pRDt2PWzVY6XWRFfuC47FHZ66Hw9XJoKRNTOmlBdES/lMQz5J3aiYODqTzA4+nIVxlxHa0BwzjQ7
LPR3PUu2SblsDCyYKbvsCpO3imqF1FdwtQHviufcB4S7hQEBWmT8xBGsBGjndWXYoH1RgXelF8GR
GOFgY3Vl52cMNh3SaVN6XtjN6c0E6uPS+pX4qolyqRkxC4rSLBAXaEWeHgCnG6wJM5LICwZOnJmH
/rgdwN+mL4FZv+RTcP4wyJX7J064tW0Q9/egc8d5q581YGG8l75eLf3GUr2LVXoJgQS1vyimPQSN
+YNeYZDqMNCLwb7R9INt//rflBKCCMbFtLrknXY2/nDtbQX2OnpppFd+tjovSKWUEEo4LnW0awga
wNLlXWfRkx+BLuu+ri6p+ZWwgv4Nx8AikSI2/zFHB8zXI7vMMaMfJqm3r5MX3SJhVrLQcRMwHaHB
Qt/1uHiIfFVLl2shBhVeh8bIIfhBwZ1yKpg4PRmXGYLTVN9Tzb9A+LzLOudqShLVYZPdN8eyBCXB
IFjVeoUoQs18m8Srub4blx0qNmtfC+LEBt+a94UjcCyS/6Qju9pl3LRFCvX64nfpXWjjbzpgT0oE
Tl4VqbXMX/jDGQSUwAChL3YqqhungRYg8wiXfONGGLB9Nb3LiNUb01x5sYqlW3oRHYsTYklZu1Yz
9hDXIqd07X2RmAEYu70YzTL/0qvXTflrdBzFoZC6y5GSYkhJisFtLP4JtSuPbqcaZUMgGhwVm5gs
/B9rJ0QUq8Zs2oAaVVjPr7ke6sltzhSZMv8THzwftXfsUUSzDKxip98LrZExdlrcMLVXX09NdI+M
S3Flq0QIIaTCkl6vHjokWE10idO/bnvVI1BqKD4QgqUPfGBdcHAUjNoUq5kAPMKMlJF873UaZCoG
OenB/SvkAwwaRS7s6qAIhS5jr8vwmPrJPkUxl7712kOWGnceeN/OR1+p6YASQyuTszOL2N4KQAIP
e7RRJmKvnX9rq0Y7pY589PeFT0P1ik0aT7FTx9l5fnqT5OiTx7W2jthX6hpgEPTQmQeMyrKEb+Qk
UwruY+iCfmcRxK5WBuk4HNpE1RuTO8NfQbZQ9hxdWpg5gSC9waOsefnP2I4ipMot90+IEOd0ZJ5u
WkAIKTDpWAQehvzHpzRRHE9pOCWog2MZkIspVSG+VVo/MM+CGMZxvHGRhEmJxWiEpuHi06DJi92M
J995r5NkTGAvwpwQGE0BsPwAYKlIlgDPXmMuZA1ieHsCVUfQ1SvNfz4vSPZ85sximBwD2xZGb4Xo
k4P5wykdH2gtMq5tVm61YtlEWJ9ZdMtusH+hG31NUJ/KmHOZEVV7XaYncDpAKvKJVfz3NPY5iz5X
cwawij2248rCcpq1Med+MOb1gEUyZrXSE1BEnddZcqQBQAe8FK1vTB+IADWzGisWGeg9FdFYgML1
bWYYtTwvQ8I6YAK2you+f7h2xSr2tJDeKUc0ghxm35YT8ECQNlx42HF00Bi2SWlUu0Wxyb0wkAKE
5pL9wOAukEPOlAdpDC7n7POEPfwnAfOKqXWMCYp93oaZekkt6D2Rd9I+5HG+Au8wrM6CyPEVcVMS
Ak6ECXFtRJdVbxwIozEFZkYjLDRBLxVoCXs7b2rJpQBJaFTieYYXlHhWqhYVF79HatWxCRvokngK
ijTVVgbT9i1LyaYrfCMAQcyvgdaP52VLYtCJbO5qR2kdtuyN4D1C80pbnBDzMq65agZrbauWK8jO
ybGOwillGeqDfYPuS8z6axfJTlttrabDahSQwta780rJDIodBJhlAYkagBSCsGRYOrOgUGrssUO3
tUwQZekOfcbiHoISaPUzLUASXHdT9qR3Y6l4cMtMCuiZB8pIDB6BiVAwKQWB60g1YPeWpguypRtu
ydC3q5RgMdWy0FEhT2ZajAURTudgcZ7gU3mYfJtiO4e2LUYZp/HZ7w9jtDPiq3RQHAlZqox5kb+i
xHm4pS5tktqICTYlUWCQKWR18o0MTpib0Us+dntgFN9ZY+6Z/oWn8Yls4baseoLyLypfeM1ltxPW
csfEuNHqLsynImgW1w0mot2edyTZp+TMn2CQMFBBEV8iXtZ6zczb1CP+7+ihFj0Zab5isSICSK5o
wJv/yTFPPyG6n/2UWZDjRfPqqlrVFQaX2lst33jm+rxKUlGWxXGloD4DNPdUlKuN+WgRBJsaDIZx
Wm7BpNVi801n7Ih94amGFKTiODUGbIgQJ4KMItKU5E9rZdTjdNcujgG6GKBkWFmza7/0jVWRRldN
gS155/Xkp0x4lICyCpUhsGaDT0JEGFitiTlKhqynKW84NQ+4dHXVCgupckcy+L8fBc8sr6xInyGD
Zu7bMOUXUZqGyLYfkBnt3aQLLM1dnVdLJtIFFS1fXIX97SI6bCrn1ls4/nE2HjUt9OPv7rLv58cS
zR3lQ1wWR4+FCZdDPZoRNoYDduIC0ZJMP+0MFK5AROrWj0JLgmi+SMmnsapYWokXGLr0KLdhkOHU
pE2STnrGRWrGsqHGcFiGdDPOzua8GSVjhJBj8nkPHYYEZ+ipnGVsWd/y292csRfTeohTtMjAaAKA
9cqM39GAwatf81akVI1oyIwKNlcOuMNxICJfXqZnAJc3OOs6OmVYT70u0yfdfR6dQ+zeV1YKSMIX
7vg/VCoYCOE07MIFgeG3OOs12NRIzIcRU4tjaa4TzJ502FapsKuktI6jjtfzf2SJnW+PJoCM5LCr
nf9MwMNbRlEVAkX11MXpOq3qvTnQNtAb/8bT4+fzwmUXIWc8BLQMvJwfeqto8Uz9qON28osJkfTe
x70PkFHga3FYNQpUhEqYcDaWBcM7mQFhk/Xux1tzKFZF9tK2a4ot5+f14n9KDGXHegkJRbf0mM7l
WLbJeDaLH+Dj+MLfR6MTCEpU0zFtcHoWYn2IvcbH3+/98sFIpjez1FZfEeEDfoFdBmBTFEQ0emf5
NVpKIBNdFaBO1LGY7LwEWbznWEi+tcbFHLN4oKNhmjMUukJXH0JSBawHB7BqZkYWfY+FCPc0GCEt
r+M1Xst/at19WazMxcOwmBWW9KZ8P6+R9LMfaWSdfhbwH7GWVBBmUi0wwBtiG4oPL7WZi+liUNsA
4yzitFFFTl2zQ+mGxQAOYXA6DePiycj6L8nBLCROJYj5xG+DLR04LRze43nJvNWRB69zYKlXhtGr
6g7SL+SDuhaRDlmbmAxrepYXPUH88fVuPTiHLF2R4Rdp8kCvHq3o/vOfiBMnAKcNPMCHKW1/Adlv
5eJV07CXARUcTVVekH2hfwIw2XTqA6xdvLLwIMCZf7hQonUPiSpmq2QIJydBE7SvMshgzsbP7ixy
jUz3vJ1kefSxGsK5afRRR4kdIubpMsnAVrZvxpXdK+KkShHhwBDwsZujBSmd1W/KNt9gE3NQDp3C
m2WRHyQMyKGB98Qzk/+Mo6zP1Ux/mHkQ4MuOvCDxn3KgInPnvfJ/nzebVKEjSdysR5Iyf2TIbSGp
AS+7A07d0tkWvSLjkhZ6jvXh+h5JaTHvxJoZZpvS5Y54WjC3uDcTY+XY+dNkDKvEH/DhGBpbzspe
himo6nRTFNl111LVj5HlD8c/RrgomE16k2VQmXr+84zht3SpNwWojdw6OVDbDhBCtpieXSXlF3BT
nFzjv9/VE85agqfeaHOsWZxeUfrWggNrXoNQgmHPtfHwP31Zcaq6SiJvwJwxSr9usq9iUFhWgE6N
KhoUhQN5wrlzjIottQtrYpC1M8vAHuMAq4rP6yILucd2EzKhanJaJ+VgR8JuDTM0p7uhvzfzy5Lt
StWNpZIlnL1iao2F9vwb0fmyGp2gy7BkferXU5bcZpOPxX6TQj1p0YMzG4ESDW9YRPnT89G1Q81a
jqfDrE60L5hVbmDHb24Z7zOsQw6wHYSEOckeat8/6C1rNp+2L557eO8hqUFXW3xCT16UWDVwS2Fc
Jwhn73Pt4TiGZN7a0yFT3QYydSHOdtDERnUZZfVTdYt2znwHe4RDL9GubQOZPBlQSkrDAZtCcpDA
scRZM70PdFbszmsqcdcT0UK8K+xu6LsCmpbGVdasi/a5ihQiJMEbIoC+tP7sWhOr2pXTRCnlSI6s
vcvGlWavM38TTReDpQAiSHXBui5MUaAIiJ2vp2acWG6Q1IUZJ2dnskNSP2fz43lzSXU5EiEcvEJz
4jxKIaJK19l41YKQDyRmC935Kq5fbnjhBYIRrn/KCD6xdLNP8wYfBvSiZXpgzSuNAaJ/O6+PJOFF
fR/NIr7BBRAK4aC5edUliwuP8wnW36GDM6hWaMo+yj8JH9qvuZn61BghQdduJ3rp9fsyWn1eCfCW
gFECh4hzMJx+d3CnmNPCu21xqVOA18Bkivy3VKQ6sg9yJEUsxLrNaOnNjMx9tL8NdliaF1X2Mizb
87pIoi32c/7VRSx/2lE5akkKXTIfBIkg2qcXRbbRshffuq6Wu/PCZN+GT7yjvsyJX8X5DG/EyDno
KwDcYZ2JapPTB/PSJGsXI3AK68kcDbEcnX5IAhBPyHi1EU8dhHXe2plX/TJcMF3VqZaZDg0dvKhd
cP/Bp0/dgHjJVJog6gwTEGFj5zL299ZbE8WkrPbv7OTNs8r9efvJogHoyDiEHSO3oM88lTgg9Z2x
nwxtAAp+wakNTO2eFHFAmBakRDFVrBImJBatBSRDYfAcuFpj63LI6KFfsg0zQImtuP64pcTYc6yX
EEg58sPL+bDTRK91ULlhxVMQZeuyXPXRACj4rYYk/LwpZa54LFIIrN2cT2wakBEDZnXIK//bgAFj
y05UPVaZk8BHUBcHEz6woIKTTAseJ7GGU0yBYjTz59Z99oHNdPdGuosSRWott+NfYSKJcz2UrHZN
CGviZDcXFcYuxx32Pu1Tuwo0d/llOnQMPE1XDYrIYtWRluKYdqJns5NxyHdNvGBsn2hsBkt6BUpi
xWczFPY0Ba8cI8zfTlzF2Wx+JIbdBXpPwjpnl25D16VurTI9uaHed92JVrX3pOnNNuvNYHDmG7N5
jKmNLg82rmHd0hccilNJgjwLlYkPGBxLK6zGxdmkTrzrewTsdPjdLp0iXktPJUqff0h0+fKo0xBg
9IDEWhpCqKM/9tHDYN101Xb5GbOXL6hjgtTO4JSRH4ZrZ7+dtHZB/MwzO2R4EPouhhBVbXGpNsgC
sLaZExOKrQBsri+T1oYU3cnv8FvCHBuWIhC7lEV9GAzVpSADkgDB9k+e4D1LvSwIZUin8Kw1g07/
uSSvNcV+8tHeoBFztRjsMdKf3L4LnULFnC09JEfChSiXU20q8nhCQNWLC488lHr0kCfLxoVlv/Dx
jiQJwa2xjAWLg2DWOt8BrsGy11E1DiFVxudDlqBlsDCffuqHDZ0nu6+gTJr87KyVV23SHiP5KtYf
aZj+J0ZMT5o8LUmXQ4zeY16mqUPKZ0m+cnSPhAhe4Q/+ZKYdT7Lnh3beFf19Fu+/8EWORAjfXquL
GGuEoYdBoAB2GZkJ4MqK4CgzFviS8aZDLMaacOGbxGU+RlYNIXV7iV0LXXuZqDYuSJ+OaPwgAHEK
P/DrnX73tNGL3KU6kh7vfWSPceIG2MGAGcvrEXGCZoGZPXjlF9ojYGf/J5XHkaP6FR4uzMfOF1xs
WBow6KEDDPT5DyTxZyiEpz9AoFjHKOJJWjTScTYRV21qPuUWXiepFb+NlADdMahqNpKwB0yXbaAq
byD3FvO4mTmLM/Q4n5rxE5PMK4fle61iK4/0gZW9n9dM4hUnwgTvdmlsmMkMYWVxGGmH3COYZ0Wn
TGq9I4UE98Y+k8UyJjy5F2BiFvPJLO5zTKMm2s/zukgSnBNdhMA295reN/g/1tDTJwz7btwBFSi/
XXWef8VG6wns5WsnU7mfyoT834/cz1lMf5pL/r3QbnQAbShr0GMqQgT/7UISfKKbcLI8b4zBwgrd
YhAZlB72Ng8qGJFKD+EYjSjh0SKGHhm1LoDAxwyBD0VUW7olOdqJJvzfj8yVYPVMjW2G8AZ36wyX
3rChncnPU0CGMqwVPiG3GygLwV+JZ5F4Ew2lURK/R/RuWL2y+os2VS0kkqUNUOivCPEWIn3ncYw1
qhZJMM6Bb1xSEoKwxQWRMs2D0QjRHnRUYuVR4p9U4eAm/qQNRg2pRUuC3rory+8NvZwSGsRUcX4V
NnSF82vRNO9bXslyQCw/s62nqS5y+cn9pwz/BUc+UWtT3fQ+l4C3nTcHNF7P2bbMOfE/SJy3c7U7
HypU1hPObIpWGl1KCASBLgbvluU2nfNwTFez9XpekvxU/VNNOLhz5ZddqUMSKJzZiIqTEVSGAuAt
u3dPXFA4uq1d9cOY8kSIAce5ctKXrnodMOY36a9VtmJmMKkol1ROIRxjzEEBn2xDL8t4HqNXZRlN
ZTchXTHaCSzlFH9/8JMfGpt3oBB7GRqyOf95VKYTmz4DFiNMC3fuJrYx9bMBxVIfg9wR3KbJlVOt
KvNAVHxY0gsRDKpguCWAh36sc+Lyj0yEQG+OV2mp7y2UaFzt3QU0/7x60q/0V9KHemdnpHo5jpDE
OowWdXXQ9F/x7yMJwpOzdt1x1Hk470AF607v2JoUqyiJpFfGkQwx1nltn3UWvhEpvjvY6x1fo01N
iwFz8sCcKkwmDQ2ckNwFLhpM80JoMLTZbTEli7Nk3llGERjeivaXY3rTaNvzH0fq4keShNCg+9k4
5jY/tf29TlZEX/uNKjLIHeCfNkJksGIzrZcZ2swacoZprVnDujLXRjMErRHW3YxNIeCNBvbtOS+/
11M4j4oTpvoFQqAAPx/SywFa9vVPx3pHm/O8FaV3x5EVhUCxFP4SlZRrWD3H871vYE3GbTQ+UrIq
e+xkaFQgaIWD+EKbmCxVZFfYkBfGYGNz9TBawjkG+VcSTqp2hUqUcLicuTOX0eC+iJKZxr/Xt5R9
m/IDUdGQqiQJR8zCtMrs9lzSrAG1epFqSWj0gUPfqac4YNLoB0bg/yPty3Yk1YFtvwjJxjbgV8ix
5rGrql9Qj2DAzPPXn0Vf3bMzKZSo+6i1X3ZLHWkTDocjVqwF8CoIIlH6PL/si3EAwyvGOz3ivBk1
RCKs77V4qNawuYun68TM/HSZKqmCqUY12t8wG9J2N5a/UlFddO0TE7PDVTstbezp8dQ5z2H9e+DH
y669toTZ0RFRYYGXFztlppFL4mBDmj3zf//fjMzOz8ALp2unfTJbC4piGvP7exa8/5+MzG9ZXZZR
jacynma4hyJzOxrCtdUaEdvKfs1fzmXLIl5NBTxqv4b8qwr2yT+wSOGD/6/zOrNcuHCAxHSmtAcD
3p5ov6i28MrsJlY3FKN0lzdtMbKd2Jrc7yQrNpQZxnYBW0H+zYcsz1gkX0jEIGdLtrWUm6LQO2Hp
j8tWFy/bE6uzc1PX1ErG6cUUdF95/mqA5rotrV1CKbpKluOmcbwmL7kSEeask1nY+p0z3e91Dn7/
0JX+FtxSrrGG5Fjzj9l5sq20pP20NHM4Ov1Gd2+rvO5rJmanqS5HTnDdwT/kzu6f0uT7KsR6xcS8
yF+kjjE0wZ/dekmaB1k9cbUS2JZNACo+NRORp84DW8K6gkwHaRgbN4wOsf8K8NBlP1u8cdh/NmYf
o7FMv6cObKhkeFW6dlXPd3Hvu3mefaR8DYC86Nbox4N1C4zBKAecH6aiFMA/MVxwNuYXQCvmymbX
lmpT5FdhdCRrVeNFl0Z3mQMVimEPPrtPS3+M5WDDnCIffLhyimOYedo5Xt7Dxe90YmUWIUScoACf
Djg47AZ4GdK/hcaKiclhPxWeMEcDNVasA4ja833rysS0dIDiaoKpMnKg8bYC26DZb6pgz+3eHeO3
f1jTicFZ/Ckb04iZgTUlzmDeWMhLPL8R6FOQYY3VZXH7TkzN3Hx08jjqxxEgChk/jmnoqcC+TvqV
8bxFVzixMnN0Ez5dBQ2sWMneYWByftDkTqwh0xcEJSaA2H8fah55LLC89xJmujHYYNAwIaVrhXdF
vu2zLy3msNU1Bk2Uf91WT0MEkoOd/KcHjT1NJYEBZWLZnPkKB8VmZ02FeFTIWX8jhq/WWthY9McT
G7PdZOiUc4Fa6PRoCtlG6+92/a0et9T/WfBtsTZJuvjxTszNdrUygpqUPpbE+bsYflDzxZLXq1WI
xUTSBoM5KDBR+p/zDzpDIrJ0+nbV0Htt8T30V3xw0dNPDMx2reMhV7kNA2W9j/UVKJlAbnL53C4F
WLzRwZ44xXQ0hs8/PoZGjdAJEPHYkKVPeVhfSQE4yNhE4qrGYMldQCAMYPJqTTF06RMBNuYAOwTs
7icxV7NPeyHTHgHDerLtR6CTevM6XnvGLu0gA8s4w+S5ifmimSNArsfIi5BNx8vc+GD4CcQI5Tu2
v7yLC54wKfyBMwFzvA5aTee7WIFj2FAOdNIJ5kFB1uITFzxsa1RF00GcBfUzK7N7o5WF3TcWrGCo
/SHPwYJaJDtQ3D9XqFtbKFxfXtTC3kHjhoF9YuKIAbH0+aLCOkm4009K7E24zcrqB6t7zzLISp16
0QxD1RE61xDjnKf/NuiSQQ8Ales2yt/TFjh2Wj7INTaNJbg8apsTrTicDT43/YyTtNxWlhY8hP60
76Ri6xRx9ESs8H2Mg2irWHOj/fwujqy3DCBAtx2tWz/QzCX1WLi9X8hjXIk1Vpml72lCOHkCfkFC
ZE4g0LYm5ocLyENPwMlOZqOb1hZ1beS7HgSUQjey1gjYFk1OfD8Yscd+z3nswt4OIB2otdf3O9lc
+aLEf18HyKLma7j8pRot5O7+szVLpriy2sjisDWAklWHh7SN3Ep5ZLyrxw1jjwPoBEpje9lpzYW4
cmZ15rUWFNOzqk9AT6DjiZ+lt6Nbk2bVV993hlunVuye+pb45Xe9k++CuoFyZmIR/xgQ2j52Q5Ki
r2DSAo3OnhwlbcvWq8oKvbucNRRinoakP8IqsLadChBYauCuezcxWX7wYxW8hikfkk1h1OFO+a1Y
qdsuhGvMYuFEAiqIMds5gJTRrDOMiQB5FBBVY8+NPIKQMOT7zr5N2xW04NLJPDU2S767AJ5rNDCG
iVjTdDujJL8oBpmfGkMlH5e/25qt2WcblBFnRQxbLHiq+TGnez/2/sXEhFMFUpnbc983c4ZxiAbH
LRG/+/QBku+rglaLq0A6N+mwYwJ7Pr3eyCxSXYkgQ8SwjzviopWAWuYa6mhpDBrAKmh6Q80U8LR5
PcNMmths/uyWytxh4N+D9IdukhsTg3nNkPwsqe1RHnlCx4cRmjFBrB4ubyadPsj8MmKTxiluBmGJ
eTyNE1LTkk0fDNoDWyjHvBFpdDshMeNQJBGUpAV/JqWTuISo614o48OOkidNG2sLhhRj5eMuBbbT
nzOFhZPwrkVO1TjF0paFbgfhg3i8E7VH4ystXy4vfSnCYN0Uc2S4nCBFcG4qxZh7WMWR9jB4hIGH
JvA9P8V7hw6xj1dPZdRrjdZFiyApghoqYIK4js8tEiftYjZZjNivmm47dN2L8WCt9VDWzMwCtg9Z
2Y7mMBNnd360yf3bJoJ7rXEFLHsvJN/QCrRwC8npW558q6ZLYlUVsfaC2I52bZ65kYxuomF4kc1b
mCa3ZdJ4BVFvjWXs0mQ8CvP98idc9BYgdyc2DXsCu53/gjaodMsFrqaaQ4nhC3zZ7bN9qX7qNRTN
YsA+sTTL2SBICW2t6RIsa7GR8XsYNm7cEzfEm0c13TH3u5Uq0FIuCu+Eng6o/3FDzNZmBENbsukC
RELcuzruh03Z8DUgw1Kk41PaArgYuI8+ueSgOAQeU+xgsYni1x5TtGTcXP5KixkE52Sa/IGyKJnj
b4FVtXlhINElAdiGrvrhS+PsyvHGAccfFCCovbHXRoOXwMiQt/nP5iyQBMqHxomETROSRxnkCBHJ
8m8tu2P+rjA3o3UfFt6AQGe8F6aXgIYiI5taH63sKLO1FHxB4RvDqmhHYSh6omGaHxWZVtOjHb+m
y64D6Qr+y+8f88g1fLczny3fHYMthZJNeS/ia5ZtfAy2FldNs827j0Rts2h3+ZMsORdQvf9PNgUi
e7P3FPW1UTJaaa9p+9YlU4Ja51m1MoS1FIg4EI+QgodvgVvr/HjKPkOSnjTaE+TXWL3nlg0SPAeD
9P+ArsRlDdJZyVFbRNHv3FATV1UveKeBvD5KfO9RPThrQ9RLJwXBDrBAiIaCumcWvCvlZA2GcbSX
DuJgi+LWzujBoNVKsjbt/Pw+BusqXksgRpkoWM6X0sVJFiQSWKyuSqVyx46S+xYcd1clKfSGlTV5
bBuzudJDTSxv0GH6dtk1FtfJpq+F9iDDn/MfAN0mNVoNfoBRHIP2g/h7vfa5loIpJvP+18T09ycX
R5GzAS87mCh0iCNwM1pbNW6ClgD85oCmcPsPKwItCZ712FX8OTfHiphVTjmZa02Pa3kb9mI7qPHp
spnFVZ2YmV27TQHgQl3A20HFB35quyzd1HizqhdpHPNVsO/0r33ykxNrMz8xA2WOvIM1POzr5H0E
j1SoX3H3hvlb7WyzjLjOL1Icwb/oXl7nn+z3kunZXUjGyi+zAfuZh3uTXLXlNpS3qeHpYh8kG6dI
9iW5svLSrfgP39mG/CMsj37zoNZ4+JfiC97dE5u7LTCbO/uwogCyVTjYAyOa0NuHPNuo4IscVx5r
SycCCRvoIiEuj3fH7ETILikGCh0IKH3TfdnTnVOF28FnK266eE1C/g1TxiaUpdAlOffTQFht1ZXT
JTGAQmeru1D8Ntqyid3BNyN/J1Xjb8ElWz8lSFltr03RK8WbQIf1yo29tGKot4EjfyJYQG3v/JfQ
qG5sP27hyt1Osq+pdomxBrReOi6nNmYOHAOVV4TjdDkEm9F2Y/NgJiCtzHZgG7D+AcCLgWpUv6Cp
Nn3E2dY2oAjFZYgFlSOuh8aM3KiJ/iFwntqYZxza6JGMwobvYLQI2o/0aFbhd1tX/1L9ObU0c0i0
GmwjSHHdJS9VdmfV9/14S6J79Xz5oC9+oZNNm4Vp7XQFEN34Qn78HFTcTaAfzTcQWBv5Hln3SlhZ
9Dm86PEgQz7/SQ+zFLVVJ3Qa+BHXTrRPzEdrjSphKV6ATfX/m/hzAE/uHXNgZdEV0751b2P306w2
tPT02hjYUm51amUWlUxlxqzpsJAaithmU7lgsLj8YZa2CghPDDlDfZWATPD8eIo4R8lRUKQi7EZg
3FQDdLpWCl/KQ/5UwgmiK4pUs+Mpe0yfVWg+oimCuuJ+xDimxpvHzAO3z/d1Gm+ibnt5WYsB8NTm
7GKx0phaiIKI58Ho8vSmDkqM0l4TvesGrwruwJ0ByNxlo9NezS4zZxLJJYIRyPnN7xCjDqISqHi8
EwB+bie6Mv0rGtBZLb+zNfaDPyWFc2MC3LlTvQ/dXMwJzsKQCJImtVvMYjYCvWlMQVpO6w7xtrUt
KOL9dEDw14n3nA6uDELkybt40G4sf7NovNUoETXVgfc30n6uydFynoImhRJpsrHBt7OG+vy8L9NP
lVDHxvcXEEI/9zGi5JCPGj81qbaqe6L6A4+3luCN0v+6/AU+nRcQ706KpIjLBLQX8ydoJcF9W4VW
AkVS6MUXI6/dOBnXdE8/nZnJihRTyRUR5tN3xsB7bqUK7QnMuY9XVVa99tKEKFxqvf79ciBFaYLJ
nqGDNK/ptaz2YzkiWyBh8E2jXDaagXfZxKfAjLVMPF6o+6NLRecAkbQ2WIKqBwq6+cfAnusRVNe9
S4PATdUXYW0vW1vaOVRU8YzDFIdpz5kBWJoP8ShKtKlU+UXQ4MYJyy8yWGP0W3ADJOjTdC7B7JWc
d2EplMWUDjJkP4S92UP1WCGzvbySJROmoJjDm4Lmp2ci6bumlzhSXpg3lgeO0hqRZo0G69PBwYAf
x9HGexQk+Z/K06XCoDE4ArRHE6Tg3QtLay8QTwZn3shWGsufLjTYEnAFcIPwSf50dkiVr1s5JBx7
5qCI8NugGz0+NP2Xy9u2ZMUC+w3IMwRKl3JykJNrcxAdil+ZmMo3/WPEvmNS6TZPHSgojivB+HM1
GgsCszjqUdMRRXni3FTBA0unNkyVYGzum6uWoRtzkNnB4NdUeP24tVAsibqPyL4GaOnv14mHPVp4
Ak0ZkMacG5cNeErzVqcg4s680N7bzhHvSRctjRVDS34I9SQ4IJDTmF2eZQgOg1ytHGAIAC8POuZ3
fcAfL69l2QTSXfQjTbCcztZiZqQMOegLIRwbHPOqw8xkm/+4bGPJLyYUMd5eeCdggvZ8v4IQahoQ
W03RxPruoJxlf5QQLSZ/LSIHn8AnIfA8eDoeezMzTRR30iqxW/w6K+St5vYGs/Yr32Qhyp1ZmSW7
aHd0jCpYKXMM7asSYgX8p071Sr9lcc/wDpl4/VELnQ+f1EpEMmthJrDeFdQhE98tqs3q8P7nsbhp
0/7XDi6j803LrToTUQc7SVptjGI/9l9ZdjWGphtakESVdxmqE4WXrFEVLVxNZ3Znrm0WMglaf7LL
6y1G1by0lW6UONu25y5nTwR1gr/2QpAIUwGMA8h9UDU7X2na+6rua+i2IHaBlyxzVd25Pvvirw3i
LXy6M0PTkTsJgxZA+ZQNMFSxRD/biplHtHez66HMv8agm15Z18JOSrSlAKUQNgbH56iCxsDIOGUI
ElUefwGv2aYOmsbFHJYbkfSWoSjnc3PF5tISIYqE9zFyC+dTQSW2KRiRoyb1WG+B5Kx123AjU8g7
FCuV4YXThgj/h/t5ulbmVU7VdmXh2AgdqNFfOToNXYuiF8DsNY6XpRUhebUheg+1OtRuzz+aHEje
djFWNODdr6DFKx8ZJFFKtrJziws6sTNzjpAY3GpVi1jo23tFA8+09Sauxt1lZ1+6IOXpemZ3ce+H
qFRprMcf000cjyBJ3FX21hq83LqCtnoPZt/C2FQY3mzGa8X+FuQzvZUw7AgPQSIt5n2DFCzC0zR5
6kmMEVAj3poD31Ize7q8zIUc6tTMfGDB5w1NjARmghDPIP9rx4pnTrJNbdJDlq8546K16SKeSoho
Is6aIaoveqNzRiwKbkHy7Jrw70r9CtpqE+L1c3lpCxczWJ7RBUI/SHA+d0hqVARoISyNqfTB0OzG
Lr5dtrDoiicWZq5YkKEMtIQFO2q9NGjdkdZPUKhYccXFhQgBjgSo7yBxn+1ardJBt5Df8SoneCR2
/8zU2vjcdDjPnst/XuZQaLLwApWQCTg/vJnC/9aZgLP3/pM/4aqyFxvFDp67znOabsF1afNb+xcB
IX+q6/3lfVwKHVDgAa3wlOKYc476lFeFLwaQqEfOfYRaVNr9UM3WJ+NK6FgK9GxSbsMyHdDiz450
KXRHTQVIUsTsW6CiN31muf4Qu1Im+9ahrtJrVxldXBsKEBIfUNqQGTrf2QRKiWnHeQp2SfbGg/5o
QUXuq52w67wWt2lTWd7IwxertJ9U13euiEN6LHlHrnxdHAUv2S6vC+0GlL1e3vXP3QV8dKBRkBZP
HSjQlZ//NPS/UHeERIZXFJUrQuZ2FnetFt2Uro+OZubvRAdqKaNoXBHFHgViRqS3MSY+WsDW26Jz
C/FbFGsDbZ/qYfhZuM7x/BU4tOa8dAP/97soREKd1vYGvVIs/XecV/uMvqajZ2S3ud5c3omlc2wL
4DZx+Utoo8+8P7eNGp3zJPVooaNDQRLuxSzsbzOWWP9iCgtE9iTBmzg/y9xRlZ9KLC4rx1s5oCnd
kxfL7p4vr+gzeBM2bFgBkhcdjk9gIzQ8LU2mrHSEFKgdh69trW6r9tfg/2Rdd3TCOnRFQzz0cp+p
6rcC9OgbwyTQlmnoSsK/9EHBUI59RR9ciDliuswF7dTg46nZUZdVHggPg2IH2QkfkLxBvjThSsBc
OnNgYIcqKq5OkLHP3zHgqVVWGcCDzMD1m++2vUvz0VNr+LjFhZ3Ymb1knMIODSczULZvX+v+oU2P
RGDcCu0xeUvzXd79Qy4HIkcwd01hGv2V8wOrECUNvwtxYB1wi6O6bhidW5V0JUwuHYdTM9P2nqTf
vK6jikIVFARDD52duTUGLZw1TNhSLEbowWeaAqM5b37jHGgtG4Uz19/54a0uwXhtHyTZ1ek2XNPg
XlzRibHZhwpJmVU6iXC9ceIWxbWp9hUoKy+fuaXk5nRFs0gfV0EFJBtWNJQ7w268FIOEYXZTq1ez
/RcH/289c9XGFsN3XRLAVEA/cufQx4+l+VKsaZEuHqMTK7P7wZJd3FcCVqRzlPnbkN8Da952K5f/
4iFCSQN+gDcYRq9m3hYkbaQ0HnsBCzay+UVMhWrrm12BxMFQO8qI5wxrieiSQ0xUWhLCNHgWzSO+
ijJTlzYcAln8ViaFG5XB1lmjh/szIj9Pq07NzBLEmoIvx5AwY6Bc/trEogXmuVJ1tG2FPTxzTAb6
O5BTp8IFRKTRm5zK9huu5G4zSBpgiM9pE8NDSkCzJ8c06i99Q9UEZqqkDch0CVcbQiCdZJnZ3/Uw
yqfWKpMcBQfqPEd+JB97C6w8rfarjwL/CrqxQG68JwWUeOswC+JdYPC2RrMJ/BluWKPf9Vh2KKht
cDdVIHGNCpBwm4zEuy7sWbrtuo5XO7tKLJDWjmxTlXb+kPvFCIHSKCkTt8lr27N7ke8K4BZ0UGPO
teJZmrh92OTSHdAXvJNlTUfXsvr0pwFp0PeBxLVylQ0Iowt+Eryqej4ipa6KoPF4lJvWVdzabGPa
AXnuiraPbhs+WA801LLfgnShC7Z2byb3ID5uNsAtB5Ybcsyh8QQYJszaEv9LmMvevg01note1DH7
npa6PIZBae/6qEXQ9p0AKU9ROZpg9ZH92kVFULtN0yZ7WtbZTnMnT3eRrCt0GxXvroGK7L/5JIwa
r+uNHFJDZp6sJAxLh/DUhWYxvxy7EfJ9OB4aXbPKv2v8Jxu1JSd+uRy9PrcEkTGgCTWREqNMAGmq
83NYRYSHdKpjDv19mh1AmheR3VC8gpTWzaNr3z4y43DZ5uIpPDE5u2h6p63s1EDhpQQMOTeLEFWQ
/DHIx4/Ldhb3EH1H9KMBW8OZP1+arIqxTRPYqfvy0AH7nxXRa8Ssp7zpVj7X8jb+Z2ve+e6HFMK9
U8V5tA7U+U6Gx5orb3C+8Xw7jtsqhlT6mhbMwiNjglWjb2Shno75kVmkBsIjKAEQRi1Q3gbFQ9bd
lv2PIPw2ZF4kdgMOrHrBOXcx1WrmtZuZGxW/18n3y9v8OZKf/wrzfJsxheT4dYhf0cZAOvrP5RBv
UtJ7frjp8rdQeapaebd+diBYZGJCJU/EwvN1pwJzrSqsU6gSCC8vjB1XzrHz18ws1HhhBw8SdJMt
dDXnjTm/a608GTPchJ31zCU0ftuwPNShvLIYmsXajDsvZHjk1ao8qgziWODkdv7etaZfYU0Mynis
YQTxfH99CowyjZHT6+KLkr/icHBZiV01Pgz9rR3uMEY8jGutmsUtPjHKz40S7SdByfFRezEeImq9
12Gzy0q+kgUsnBssbuo6oJyOmbN5BYKgR+hnIFMFBTuYBfVdKV80bn5970D3otzq6lb7a2Dhz3Fh
sonO4bSluAdnxwbKOY1sSrhPpX+VVQzK8jvfH4Al/HX5YCzu4Ymd2cHwpcyGxMbayuoqS77Xeku7
x8smps9wnmmcL2XmGyUkdABTwVLq8nEkmduDQPyyhbXNmjmCY1a2CFMsIgaaGlH7GCvn0QaHL+Zq
VkwtBpKT/Zr28+QBonMnQlcFi0mde8P+aVSWO/YgD/Ndn9501Hcr0On8/epwoiZ0PqRAoMtwblKy
ouk7B9Ves+aQ3Lkf1F3aqh1b41VZcoUTO/NxtC6s2EBC2Alpeg3Zmm1tJZsxCVZixZqZuWf3Scsb
AjMNyEUkxo1CXW5yvQY7/zyYAoERRCLbgmbsRLg7swOIV66IgwporroRfZPO5zsTFH2D28c107cY
ukL9yimMO0VUu2XlkH51Ot1em9WkANmVwP9c/pCLKz/5Reb5h7RZyZFI4xc5fvuc+fRnZfONnT1f
trLkoafrnh03mlZjPvjYX7t7k3UO1ToMoBaPgB2EZERy9o7++WWLi+ty8FJGSWxKL2YWg1zFeWii
CKyU4++igoirjLUxmozJGkH4UizB1NSEqQF2Eung+RZC360OsslU07Cb0s8eVGp5l1ezGO7Rlpq8
ByKvkDo/txH6cVSPBJ2AAlz8QYlh+oNJDnW7A28blQ+mFbp1szLnsxTBsH0Aw6PuiSRpZtMwJGQV
epR/RR+4Nq29ZByOmvOtldYrX+tzdQMELChkT1A3WJtjuuxYFuWozBStPe2OxmZsA5daH6V5m3ZX
afl6eTcXF3ZibVbesHVXj1rDWoh6lwO9cVKj8lC52RpfzuJ5xz2JXBMlWpz6WZg0xjKp0mldgyAg
aq53TOqNAvKyrgwvsummG96A4vaGor/1E3vnR8OK5yytFT8A9S/AsibvOXccrbMckli4hkK8Q339
o3HCjQb6nki18g0/13MQqFE/RTsTArqfcHmjE8tcTQ12VVW3KJGHe187zaYeQAsrxwFNdhGaL5e/
5NIpBwiQ4h6CRWS156vLW5lLRQD/DSwIbpU6qbyg6Pxtk9Nfly0tRbAJngemgkkQc85OZ6RQIpCG
ztBfZO07GcauhM4xtSF3VXHnW2YN1b1QQQfgFtqTeA4iL13Z4MW02rawwQRMKpN29vlqhWqtoI9t
FMNT32WsQzv3uZBun34Vw72K73N+b1n7sah3l9e+uMsWqj4QgkX9aI5Rp47d8KCzkCwZ3wwOSSG8
4tNg5W2yUIKnyCQAHUbt28bQ5izcWKWvTQEsqWeboVsO+yx76KNHS6P2sw+tA6luTHM3Ku51yDPo
B6oOl1e59IUdoAs4/AkQuXm4w2yRkwIVOQGT7lun202I2/pBODcsOna9cm27XLl7l6Ieumtgg+I4
Olj3+fd08DVplWDFvfNtpHiYPGiA2SsQUdn9JqjWSF8XDigCAZ59U0BCd3QWCswiyzGbVUzQb6e4
LgbuQCWuDEGrzCO1ZSgy7evaqfyVVS4gA3D1o3cD5BpYbYHHOl9mFplNojXspsOu5/edcFvZYL64
xcMXmiq3UniN89tBHw0Nig0Vf03EPo1XASOKeVVMFuL4ntv3wcZidDWojrR51akfvHgMg5+XfWcp
0J/YYHNU02ALX1glbFSSP5pm42ooG/TkRyTiGyASDuipf62D4QP1Tdds6DGP1+hHF5zp7BfMggPK
OEiNHfyCDIrAEnxpVXUHtp1rq+43Aii7QUVr8Wg6kbNHFJplf8QjMBD4CeBUJCxuRsozz8iD0dob
oivfmzHwJwnArn4KUb59LIgh9M4UkHl1fWEHwQ0NeHyw86xluybh5CqSTrc2JrSQkoGll6EpKoDf
xvP4/JNbfZv12VRgEJHYG6Ozy9UaCmrRBM4SBhBAl/FJuqe1dDzYA4IxeLWOhYmqL1AZl71q4e6m
GLSeBCanF8OnN34zFHJsBF4LWh/MIoCK302pTFeG/sqnXLKESt/ESYfY8AlgamVREpsBIryKOlR7
g00mr0T2GJj/Ygc5HqgrGJ1aruffxUkcXuEOwHfR5JqSH6QoDlWPSBuJNZ6WxSPJ0RNHwxF0gqiS
nNsyDZbz0I4ner07v3tFPcYl4YEmMaRU7o3s1WquG3Gl29fQWgE/Lx3FU8uz/LJNzVKFJbISMtza
xS1NjyY1PMHu7PCVjofLTrKUFQBoP6GEbDx1PokuRTwM9ECyzMslv+GZ+TS0L7LNt0GQ7fKodmvW
3RIS3ziGc1VR/+Oy+aW1AsULCQV7Khf/+QontQfV1KKBsNx0a8svgwhdM2NQi3YgwEbe4azXdbDG
UrW8YmQi1lR3x7TR7HQb/cBCP8CK+1i89Bj0NAa66Wkde7EV3Fi0w+QKFFdz5gn/p+ZrYwdLmQpk
p/CsRK8cCJz5hcL8kNptjdOSVTdOjlz+6HQVmswD8N8HR24duZf+LgELXYQy4C5eI59beg1SC0qs
E1sHEt/5aFAplV81kEv3uuhI0YiqAQzgxu8QscEyDslw5P4tNI/+/ksDuAs6hj/AhDmkH8jjoAin
CwYz6NFNXJcaIj51fis1qNcbdWdH/rc2lvVKE38pNGE6BhwFGF1A1X5+r7EyTZRZZx4vGHSKU9e2
kOwC+UMw8HF5hQsJEpgg0FoFjy9w0PMxVz/nJbEzzMa14gfEQfbgtNvUeBfKujzaIMm/bG3pK+I9
AWALTKGE+6dLcXJ0msQHz7vEkwKpz/MfCWsTQick3lKn2HfVQyuJ1zb+LkAb8rLphT09szwLjUYG
tZtuesxU/kPnR16dAraUBDtmr/GdLkVhmMLlNaldwl1nOa4xjBh70YgP9ciuOHqxuPlvQiPYsLzc
xpq7Og93mfM0WuH12Fn7iqxVRxcXa5sITyhW4tDOokU6qsIMUyx2NL4CQlYZlZvXTxW6zJc3dSES
YjQEvQawADK0n2crbRw0jXEmkebS5qp02i1CtWcV9IeR1gdD98fEXxPbWICkTVJQuFDRy8Ljaf5m
4bltg/YXNmN1FOB7EVc02JfJAW/P1DmE40bbb8K4SeXOjF4hFuVCOVfY981fs+gir8aDAiQquL05
lE3P79qGyT40BvyOCNWFeM/Ziy1undJHK/5aJmviHItf9D9rYjZC0PZDodBox05DmKAmb6g1bPqe
u/layFsKCChmYH9RcZs4JM+X5Sfm0DXNiEc/qT2gK9BsaZ5Sml+HLH7qZfl42YMWDwuCj4lRMMzR
odFybq8iPVF4K2YelQNgfDlkOXZxQ1ye34IIB0y+vnry0y/KAcmderlsfCGfRaXqP9vmuW0IeFNS
omkO3GIArHh0Q8M13Op0AmbvBcAmgRlE7QNspvP6BaS+8tDxQSWZGM7WAQpAkAFZoDpeXsnS/Qy0
14TlwyjrhFk5X4poMOzOazRzq1JmexWE3B25Dh61E8hNK/pkHzbZbWRbMA4QTTXwyA2DAYlhIF5B
r14f20wPK8n8n4tqvnrgRv+Iu2DObw4Y0AOShqjBxy1RyW8T6nZQsi7ET8xlXnMyzbIjAPNvUllu
Lso9b0oP3OoHpR9KxzrEonZ99E4jS137jrUPTQOQ+rUO3/LWCWaDvwMVKj6fWWmrJgoGCS9IW4jJ
R1dN/B75LqAk4Cp+jXh+5OqdVsw1re7F1Mkuikq3JGvTHkuOAvcASzaeI0huZ6EUH4SqGG05TzEM
6ihO+wPAyECmV+VKqr5sCe8e58+44p9U8+QORv2uSJrpCRtx8+DQ8FC1ydZK7P1ll1yKWOjUovMu
UAnG2Pq5R/aEGREGVaHsAyxKXh1U/FNhpJivURUsRpAJPI3nALiTPpUp0wFjXHWE4eis8H1zG0Ln
ZydIWSORMNrX1hnsN9pQetChnd9UdkVvHKuk1zzNQapHZbAW0aZQPHd6OZVfAGTFJOi8QAuRZpOJ
SaqiKt1W3fjZz8b4bdZbG7TJ5r5I98naOVva6lOLs9xmCPOykpNoZpR+FMRLTNSFh/uOrTX6l+6G
UzuzR56vfZJVDewYZrIzCqDOZO8ZfXWE1DaUUsKV8LGUXZyam3lQx0LVqw4bmdTvYwkWgPy5U0/E
2GR+5mZyd9lfqZjC/acPh6YB+vwTc9U8sxgjHdkpwx2LEgjAmbrs+3JfAe1VbXFkrKuyNgu2DQCq
3g1Qq/5C8tJ8MIQc2FVt6xa9ypz2OytmEPZoUCgJdnwchkdzyIjtsZGx5AHRp9jnXcrtg/Lj/ltM
MV/giSFg23AMEAYDJ4ivq0LW3cbE0GgJfv42C7e9MMqrhGTGVk1uy1LTB8VPQ+hPWZPqYFZdPGyI
lobatGGU2l7V+86dMIoIsEHq5A8s4OSlMGnyLogGHZdBnRFZfkUC4nFFfYwiZnV0bHTHkLcOEhxt
mKLDb3Cau9b2mXATYgTfaKnyDaqe5TMrWJdvhqbotk1Uk6+YXcBZ50RZmAzSQWjtRFiYV0EH2WC3
zrs68XTViXBfaQADAGKcWCX+h7TzWHIbadr1FSEC3mxBsMn2RlLLbBAaGXjvcfXngc7/jchqBBHS
LGY2HaFkFcpkZb5GSfWFlyUfnUpF2LNNO3V2nXIE3xGPecXRhNL9zZCEDtqFQWx/L3Dk2E2d5fxM
glK5zjQnOlAlmDwnhYx1A6geracWsT63KphkN2jiKfZw7Ot24AdxHuxkPftRlVN3b85O0aBlGfsd
orIdcho4sxg/M8dvvypRO9m7JGjqb12j5O8KnKN816gm22ttyfmZGkzvi1VYwQM2GnK8C6a0gByh
z3c64sb7vk4wUlC49vPBsQ997qsjPPf2Omu7+GYehvyaQpd6LbeUwauxHCJXzUPsbuuGFSbVwChv
DGOiO54bhb1XpT4KPAQcc+Toev9eVkupPk65YgVeosrSfdaxdt2pUItPaj0BgvHBC+q7epqryhuw
XSueyzEOb8160vRdVc4V9J2xqhabsqIx9mMSBldxODQPkjEr7/R6jGZA0Jiyu6pWqMpTafR5ue8G
pQvupbbW7sZBbfYaSfA/kN6rAwIbAFRLVka28cRYPd4Xpgd9Nk5UTWQc13XL6slwNI6RWPPVQ1jd
q8PnJHrQEjePj1rxs569Sbsz7U0C/MqBwKuGGg+0z0XHXThXi751qiYhM4ApfAdP7MEIvie4f6D5
clAJNw39FV3w2yqL3CYFBa8XG4fSyhGIahZYfhBlqHmLfYRckucsNLsCkIbiqruDcdcNOrtSRv9h
y4pv5XQnFaafyf9IxcXjLy0bPZss8oIiaVBkoGTtoy6RQG101JRKrFVryS3sgrjcOOfXAsN6gsUI
gc14I9KhSKnRKK1EbasD8PtQZib91OPkv/e1aGM1rc0nVRXUCVX8Ozjlz5OScho4rytQ036jU0er
9OJGkccuddG5RUSJ46vz5kBJcnfuzGFL3mYl86KTaQOEobaDOrsQvdWmJpoHous4QTdyx0XmX6fR
lgfmSjqAVCAsfZ0nAWAGMQylSLsMS9IBpd3XxhErCm7s99bWU3EtvQcqQb7KTFIBEFfnZI6lVgYR
fD/m6lNFn5Zi3ASdaNeCSccg1Qz4FWGcTCC5B9033YlL7ovfd33lpkGQ3OWBYt2GTe8cw8AM975f
BrdhNEh7RU97ihaNmfhe0g70RVMTuXC17sMtis5aUYrZAuavLtBf8L/ni8Lpo9yQOyytS5NqQTi7
YZrv0/lLqOWuEn6BRKOmXqYrG8t+bTWchhU+U9LkmVrHhO2MYV9m77VpOqRbloDLbxdyGvRVdBPg
1QKlEZPRNtWaqZdJjnvq1IEWPiZBt6GisBViWY6n74miZmMHhMiyhC/sh89qG/35m2XpUdMUQr90
qUCfx6gr2erTBi8pWy5f8kb6GvjpFe4CG7n7klG+ma2TMEJBoIvS2mxtwmCfXqaPBfSEMLqPHTd1
9lr/MTMPl3POlZOPYTEkWK0mer/CEsgqqoeZ0SB4P4VeUbSP8Wzt21G/UVvfs7Jp4zZZDYfQxUJu
XbprQrh4NiuzU8jffaqtypzujcqECoGulxbel1t2SStnrU4P+t9owrqAgjFK8US0Wnqch8ZV1e9N
ct8aVyEdmnzrMFr7dBA1oBCyg1F6ElaIniDBGQ6LrYv5Q7f2jnUYh59p/N4ZfK/qvo/6Vot9bTIR
gwDg5ICEo0R1viR1baRuHiQVaDu4kYVfunOqj26XxLsptKZdZ3b/XF4tKwcG1QFyWMjxSz4kfL4s
HAunWHQaigKo2Gg+BoFxUMmO3ctx1kZGeqjxbkcH+Y3EkD1NVsReA1vb7Pv5FoFRFwpNWJMcbvE+
10PRS+P0RRRCxNRqPuoGcwqAyqo/FbIMHO3DBK6v9I/TVr12bYGYkMj+L5QIqzWjhDxKAaUOjUut
Hwaz8tTZ3FnsvtT+mjVeuyW/spa68sF+hxSWSNTlKNmMhLSw2KvKDw55mzxme11KnkChusVCsaXb
tVhdyIfUcXaDr25gjFaSgQU2ha6+Q9JBS+l8mdKq7Ot4ZoZT7FIj5Ksdqb5vJfnaBjJ9ed1shVoO
hJOLIJV6VZMWbaBqrI52ZXgSiWs7JtD2Nq6ctaMFSD5kC5zY+KLCTtDGyantCfhp3Od7H58CT5WK
d9I47GMr29uptB/HYuMKWrvmTmMKx5kVxGbYx8RMcbbPa40K4bvL87e2vy00B3TqkKArxM3gg+vT
mwncYmn4KC6maNoDuLM3BHRX5+53FHEf5FDR+nkAlzx3DsUK6TVKnIcFvitZGB8F+qEPtszQ1rbe
ycDEGn/Rloo5JwCuzfCjmT7Z/k91vI6a/Zw+hdk7s/9xeR5X1+HJCIVbPG4jVY6WcKF/b48Ilu3n
+nVTrH91PZxE0c5Xe2TQTdSWeawtOhdDTEE9CbWN3bt2Pp7O3PIjTrZUQd9HGRyCwLh21fGodN9r
/dmIvpnG/i8mbdGuAyxnc+4Lw+nirrWUgknraQrEcutp0RHfJMd/vRxndfmdxBFGFDdORzOaEWnL
cuuSb3Yp7wYlvkpS57Ph6zdlkvzNaXESUjgtrHww4nkmZNZSGPW9MHxpJvQzaSEa38J+q8m9uvyg
KkO1A6hBV+v8m01BY6eqtRxOgeSm/UMJEq2Pno1kq2WwujiAQiyUPsTLxG01+/2kyhmBmvSjkd1L
6RV85V3u7CvqSX/x1U5CCVsqpyRnjRqhJulOTlRXzbp9mt4E1EaS5M7Y6iuv7q2TcMJi1CItlJ16
mUK5ukpC/zYYtvzE33pSoDRBweHf2RMWYhY5WaR3y+xNX3LzZcJSPBxde7ppkfefr6DrIW6Ylsc2
PmINtzOjD4PzYrZPE5JtjfT+8vyupgqnv0ZYo+BFEYnX+TU4Y3X1Ld081wIx2jeBW5q3DimYKkM8
vg3z/aYWxq+Oj/jsAQKCbyB6GPAXhTxFMjGJspsJ7QNb/ZwgY65Ww4PUkZsoyWFyCnfOa2+sv+RO
Cvna33ItXI9PUQbdD/IUgO3nO6anJzpEEkyPTjGvNa3HwSx18+6DbPaunmnoTUL7zfyvull/0uWN
02Gt/wdGFoo/ffxFtE4YfaF1PShSRt8PH4fc9Hy19iZ7kUKvXn1HvabMuy/HhKUx7gMj+UT1du+b
7V2dbVqTrB0dpz9F2GYAajGZaZmI3IHkHu5l5wcvM7kKjhvLbRmT+MVPAwkz3kJgX+hYpGoW6W/y
qtmYB5RuU7w3+w4vx0NF9SWmbRBu9ZDWqi2L2clCUIWdgVLl+ccGVpD0lcN0B1rhaiWQke+a/Jwp
+xgjiCR+DKeH7C8wmGcxl0vp5BqddXZWVxGzopBf7dVo0lLPjLMB4Eg0foZSMbxcnuG1a+50lEtK
dBIxnKMy6xUiIlwZS7dJiSBD4YbjTpPv43SrUr2cDm8/5//mFLLEeTRfqaZYLfmcVl7cREVzLIG0
W86Py2Nau29+j+ktlmGuAS8vY5rGblf4FdkIBnnRu8xhmPNWU3P1SMSGDSIbBSzbEQE2qaqYRYcd
0s4IMeCZd7L8bOipW1rvbfMfMLtpMbmR/qnwH7t8Y3+s78N/Q4tom2aUjMSeCN1W49WgXmVd52UY
hEV/IamwmEr9wjJx+rzpblj1CGFKJVJWvIb+VT3t1OBelQdX0W7S2LPm3bxpj7y6+U9iCrvBmuc0
VwpimpQOEusqlakPU+uPryTj1kSe1N+bkhcpXy8vnzVSxNlYhT0R9bbUpQpx86zf1c513T4YJoc7
do93IDplqfWo6oXFVae6vrm1R1a/KYByME2L6ZMm3LAKnUCQh+Dj06L+0A3xczQMuyF8TaUtbanV
3XgSafklJ3u/HfsUdWsiFX7qlWHoadCESynfX57PtQFRP2b1aMBPUbE9D1Mo/QhwB65iKkF/sOIY
Yl/AOZrr+pdE6Taev6vRQG7iBcF/utiGs6s6UyQZqpCkQvT3NRCi4S6Tqmf0IXeXB7Y2f3AH/w0l
rE+tVFOEfggVSlCSE62l+Qzd2ytN43A50q8Cq3hwnoYS5tAy8rDvM0IV+W2jflGdJ7N86Kq7sPyW
4Kc6f5GVV8U/qv3HInlBhsrZMnRdO1NPfsAvr7KTtUIT1mxoKZP6FN+z7Ea27xaLSVt9yqKt7tPa
lXQaSshz+srXGweE/K6ZrZ9J+JrkkVuYvVdKLBwQqb2ebkzv6oekUAk8EuzXG/V1KTalpOl9PmRu
XIMu/tCVoVf1f8HkAGn7O4yQNWl2SA9NJwxZ5G1b6FczIaLROILt2zAEW5lDeNVoIZoAoeFFCnOI
Rev/fS7LGZp96uuON8gZThiB9RRTVfOMeoTK1jf1Rj6x8iJCzA2aoE2HlqLiMtWn6wSN/DDLwmJn
FJH0onWZtctQftr4YMtyF7YDTUM6sYsvHqJSwnaYK80vMo2HMfIhZufJEWohKAp9salwpBgCKfUG
31pdGxfK/FTusa3E9lQYV1X0VAyrBfYGq0CDAp12PWK5eNN1BqoExhFfiH2k6m5iSNcauoOWFeyN
Njq0c+zWwUDlavB8c9jPpvVeLhTXtlMqqQkaTIlX5s4uURPv8qGxchIaGKZxCC6CMlRMzj/FNGJB
NZaAGvOmwc+TbCR20/h71j5fjrO21gyor/wH1+WNTaHV5xJVLPrxY3swcJ30w+sABCLCOXp7tNjH
/y2ccOoWSj3L1ryECz4UTugqzkPcP4b+h3zo3U15/7VnANLWwAKxuwU7LhJss7KKxkY2oTEPXorP
nNO6caJ4jQrU122M67m4L7ZomWtfbpHvBtTBkfSmixionTGG6QDZofZaLd3l6Y98ej/IWzy5lUP9
l0z4/+IIBxKCv3QXFLaRYR97BIBM15B0V5l3abmJflxeauKW5WRdTDQ0lReAuBqDsa71iFiW8jTq
T9KIFFvvIpDXtT3S8lcQ7ovyCtklFG0P9lapdfUzWqDWFqLr0sZcpuLkXMpMKzazafy1SFv5W1J9
sYwrtUfeEusodA26Qzpu7Iu1I+M0pLBQw9Yf88bkK5pNvZtn512mSRun7eoHPBmVcA6GpjYNRk8I
qQrvKgOxRtRI+zq6N5L0Y7+pPblWAGGL/zuLv0QCT2ZRNdOmtFtm0aqG73X4aOFWkobBIzWwm1Lr
3kmBfeVQqGz1T81fwZzOoguXmlM47VQ6jDZsrpNqX8UjSMYXqfvuB692eFeU7xR7X2vvS30jp1x7
EZxFFjZKJKlqPtlExqvCk2o0fNrwzjDjx9osPjRlejUNLxDfDlLQe0n8btJelX5LPW9z8oVaSKKZ
UzGUTH5SfU/9ZxCNXuvssvix/2XJkM+8xT42W16/q2cRGsZYnACMV8SrdpoCecx1ooaKl7fvrObJ
H67ifGMhr90hCNz+L4qoArqAGwvJIIqhc6d33K5Xs3JUjS9q49bD+8s3yEr2QFFAhh4MJRMDHGHX
RNaUQ/rnKHJsiDfJwSxfJ0d6V8u5C/0KDw/VTY1wo0OyEVR8quswjv4/070vvKL/YPi3MQ/K0KBe
emcFkWvmG9f/cqAKB+4Cx4PWgOQHmaCwW1CYcwIAeORIynOJyJRaX0/9Vgt+ZXWcBRE2hpGZmd9q
BJnHp5ZXeuog0UAOZmxc+luDEdZ+JNkKiIIljv1PWA/Uwn3X/nMTJgCMAPyWN+ovNuX5HZFXOGji
ZsEiTHd6+ko/zp73k4HQaLn1cVbnDeIS1zvFlDeCFo4KqrqQCVX6j3P/oxreWcE7o/3zVwAD+h1l
uaFOjus5oaOUSkSRLAqlqVvZe9PfV93nQKto4W8suLU7FjFnBVq/yR0hi/uKTnfQqEs4K3usg38G
rcKn+tU0nq35qAz7oUOGYGNdrFyAFGgtC3I8eBoqJucjBHRs6+mSDKZGi40rajbWvgDsbN9VerQx
vrUdbHEKArAlJQNKeB4L/9ZC9e0Fd4oBcZFcO8qHsPhkj6NrtN9mbV9zAl8+qNZWCcsD2SoSJuA7
wkE1VWYaxAMRDQCLUuvvJB2Nhtn3VChK/ymU+L6n55AYVbKEkoZdMiZHSf2oQcufC3urj7E+Kp5Q
Dh719ASFVKwJVL8cA6PYTW2dfs9hi/9jl4r0CaR2+a6xVB+f5SINbgHhp3fpPFt35qRi1KAoTniN
IzzvO1WfCwWR8kzpMIEOq96TtazfyN9W7iTgDariLFBf2k3C7JfGODbQI8A0046luGo2T0bRuynU
MK0IEXz7fPkTrK3lxXsLJiw5v+4IZ2lgdmVfNsQL28pNClRfPo+k46b8ZEd/QVkBMQV/BI8bVEfF
5oak10WnLWObq1r5OKrhtFet8r5GsNYDnPaAoUJ0ZPAbmI61Z7SFbsaizMFT8c1+DVMNemgMstio
Tf/VzuXpBSiH8m6ORlXZaX3afh5MLTmqemb8rIzO+Qp7td83fafF7kjP51rPG+MTOz6YXLPN7Bc7
TozkIBX6MHhm1Yfhvu7N5KMRSsjXm1rjoaOj/AxmjXqHogTK1sNm5WbC/4V6Mf1IahKin1kfhNjV
T1hJoxb7UATFXZprgGGsPz/oUBsBfEnfD40gEfQOadFGZzopqYW7KRwPWX1H7dtJ/tGGjWW/csxx
mnJ+W4tghfqGZpjnYaFHCx+uciG0lhPubM1NPVJEHQ9ZEV7zPS4v/LXMlpBQ4qDbw2MXAUW2VNdl
hZcjpNOfcnLgpHWVLnLTbNePyVXifC6K10B7jfMNUYE1jvZpYBFjNJZdIrcagXW0JSsg9Y3kxc6T
4X9V096tBgg3N051QC42crAxfqqtT1HweS4emi1uwVp39+ynCLfL2GKM05n8FEmqdwYyW4NCfzvz
DPlrbDU7rT6q2V0wexDFAwRLwMbmf6E3iVw2ZppA/kF1iZRqS/NhX2kApH2EMmLjMQxNVy42Trm1
LIFblC0DjXWR2hSOVdVq1cw3F6Q3RbLhKlW/+tnBXhZyfRVPNzX+Q6a1KSu9dBaFbHiRgMSLEhoZ
uNRlG5+kQn7JTxmSBTFdfFb1e9VJPcN8LtVnVR29cLxp9D3AgcvreuUCOYu5XIQnMXULuXPdBrcp
wbmZUxj/09elU2CkKRQyIPyAbi5HXF1Fp8MU7tZxGoLR0peQ9V4urgr9kM2HBSmhWMdSad2ovHaC
e6rBbYWPyHPpvF7+AetDXkQWWEE8mYWPywOjTPsUKqQs35eF17Qvdkv3fN6DGMk5si9HW3uXM8P/
hhMfVUlUJaWv8FVjOdxp6rFwHqb+uqt2UoYzMIQ+33wt5SMN58z8Ptb6Vvz1VfU7vrBpC3QXIK4z
3GC+xlZIjz6WcOzk3RR9CLXjiCtzEG/EXLtvTocsZAlDxN2gLjOsqs9h/0OeH/Tu5+VpXbsBTkMI
SXXZ9+k8ysxqCDu/AEUlK1cGIAgnO+KjVS9fduMGWEl9sCSGHA0JCCVHESEmDYozzBqg+Nm5gbso
97br1P9E/sHa/GZroaitolAEyFh740Dm1JnuT8FQ7kbpS5F7xgyWKtlrsOXGeQv4tpLpQl9f1Kzh
7aDAISwPvTVstKZHaBMZffn8jvf4Po6/9dXx8gdbO1NRGqd+wtnG40RMQpReNn1kC7jHOgMD5NzS
oYrpqY5afdNigTY1MjfK6Mj5nSnZcHazuBtSrwrGbKNRsjq9J79kOSBOzjz0dnW512SMysPxuZm/
FdGnFmTAlNAbnbcuzdX5dVAQQ4dNR9RemF/b0IIa2QaQQTMWK74l6R461J8Kx/okpQCGLs/ySjTS
IpQ/oOQhCyRKW8kRQjZ2EVdIQmYf7bLtj2pk1/Chy+S596f6+nK4lY0OEt6CAshharxxfgqDPrIr
B96GHM+221UJaC5Fxayx1bfUJ9dGRrMOj3kDGQSsQ88/WoT7qoOxULVTtPIQ1vk+7/vrMbKObdds
pFxLyUG4h4E0QDbg1Y5PnthO6YaBpmNDKDtuj5k1HkJrS5pvbeKghND4ZOMpb5Ra/FCSK1PDpzZu
eSZjbPIdbyusVGbrx+UvtLbtUIzA95QDBeqCmMpUFN3Ksh4qsC8gn+XuFkDF3un961K2DnJbPyRq
hb9meaX49veN2MvaFifSQmqWxB+TY+ou59+Mrk0Xh9Zc7VR/2rf+vC/aFMGx/sqs6vvBDLnnGzeT
EDrLjEM+hfFGNWRloy8fkeIVcFBU/ISbvu7yFmq9XO3KwYQXMk5IBwz9A22ecK/HUubKVqfsLw96
7cuexBSve2QyWJS9UnExYa9kfZF5DOUpQtGXw6xth0XlVl3UOmAXCWdYBoVPsnx1YUw5B3kYv1WK
cTTm+mhqytXlUGtPH5xquIxszi8yGXHr1U6qzwbluGJQdzlwSr3XvQB0J9R+L5GBtnaVl/WvCVlF
3weH/xheGKo9ghYLKsI33WjtUaSG0BENV0Opgy2JpGnHYf44BtLkVnHwj2XEd75d/7PxI1ayKHiF
GraSoCOozAvHOGTGGZiCUe3gfDyZOFBTWxmvHL/6qkzqTexrhw7wdhc6gcvxsZGkr31siASLAAoY
Pti15/sot+vJrh2r2vEuuh+a8QW91BcpkD9Vs/P58kDXlu9JqF/HycndOE2lDZbFJlRbwqme8uwx
7s1wZ9b6Vi127Zi1aXMCAGBe0T47H5U6tbYGvp/Lg4IoT7rPg258uzyaX4UA8QRywENYQFYXW1/h
s2UoG85TopaLp1qle3J1O0/fu+SYppqbN5/C1rw1gw9Tee2P7yrle+yUuyq9l8qrbD5a+UGfAGPu
y+CAv9agbVyeb78qxt486SiZ2KiPizKQzWgEetHD+FZgz+HP1WXBblK/xc7L5UlYjYMnJS7wi+ik
aLsyOr3W0xNE0wdPdoOmRDzQvEJNb9NmYDUSQ4JL9ssBWDjvQ6ms/SHC6Q/eOjaGL6j0TP7jmH29
PKC3Cweq0K8K9wI8QADofOE4Iy6atk+dqR1SE1PoFi0L39+isq8Nhp1AMf2XqK2YrzadZDR1yAuj
L8f0lrRUui9qFY4vOMdgGpqNPsjbjbdUcWmxQRJdqqvCSlV89Etmn5JDbfnkT93B6KydWWwpSa3N
HSrai+6nBi9VpC2jm6Ilac7je7SOmf9dTT9d/jbLYXy+4RgGxHLGAluH7Pb822B92k9mBlE5M5Bo
dP0MIYjwFlkzN9av9e7H5Wjro/kdbfn7yWmlKH6kpQnRosHYzzLiranlXQ6xnK1vBoS8haPoBn0V
cZdWjjYFc8H7SO60Bym190rx2RlfLPVVnTvkSzqegNWWjtrloG8w6FpqV6bR8gAcpGPTXYXGYUJm
aMwOkQkYhbJjucUSWll+i0UudxuK0dTbl190MpP2GMZOP2rUnpoKu4UraZa9ZNN1aiUKYC/oIaa+
sBYcYZH741BMQUfamxqZZxYjZF6JukS8U6f44xSb7/vi1ZBSL/GfYbh8w+P+FrJI7WhehQ7X5Q+r
qG+/7NmPWf5+MuRmoCruLzm44zxLeMWVLZrHkZdwBbqt/THvitseCIczS/t0uB/HaeMYW5kMHoTU
k7n8YAqKTB11RHo5LsYK2UD7Pe+2AGH9vtklTbqVwb3Ng1WdXidtXISzkecWpr0olSiiLVfviglz
vB7XVLec5afKCr4ZZveYVIm1gSRY2ZhALFEOAOJM/0ZsBRgtpppq3dYs4PkO5Nptm1f7y99vZfrQ
JwCsDc+KfSk+bIbIiOxYVVE5LN6X00uaH6Y/x5UscovsCiSLUGYV9/5s2EnlJ0a9Q4zAGxEwQWAX
aeTgz/1liUMXfMG4oTkpzlbUpX0wpMSpUBNHzdzXjlV0bUtXl2ds5UZbnoEm18siJSh2TeqcByk0
x3oXSHdm/qJWxxmrxC2+x9p3YWfjiyiTdKGYe76tHBT0xsrSa/Z2B8HPPnatcxUN+h9XOpgzlvIC
loMeagkXTRLoGR1B5iybsdd4tvzKhcdrUyP7i0k7iSNcMVOGLncREsfPtKtwcSGwzA9IhOVuMW3U
HVZO/bMhLTN7ciBFiaHFdkeoCVkBE6vawXC8okIxW+lfa/NbWmNyvSVwtFKfPp/IZdWcRJXaXJv7
mqgzqB/U9hz1x6QgWMZBVLiWfo1iHo/ktlVB0l8jVHZ5elcOCoADmMAB8lzaa8LRVDtNnce5X9NP
iXfgdEBI//kHhIhp0Y/kzlHeGB5n1DXMcWlY5RijTMDirM9x+i6aN/KEtYGQ8sCH0Wwey6I2RK8m
XVnkUbOLqhYi0G4gjbs8VSsbi8TtdwThHYw/xIwYIBFK59poUldqALv9zSg4UjmKFodTWVgMlVZq
A0qpzS7tMRumzaVs2Wqu3EWc178jCMeDNHbyWJVEGJynKN1LOap4oJV9N9c2Gk1rkWC+UKBE/h0E
3fLFTha2No4sa0Q2d1N2W7fUn0givheR1/rHyx9mK5DwYdouC6O6IJDDChsU7DR5ztJXAqWw1f5c
IdnAslYtShD6cvcZQiwa+IgSD1WD396AkdunqngwJdQKvxmTh8ZzO3zT9W9z88BrXTNqFwh4Z2+s
w7WVfvITzKVUcjKvVVZ38jTxE2Zw5r35rBcb9fmVewrNBHr7JqnDgoY+DyDJRZ5gFt3sWkV1B9KW
2ndVpXZh41/+cCsH7mkgsbVuS1PTJTYjkScg36jZ3+rRzfI65mVs6FdauFGO2Iqnng+sKCSlD0zi
dfExL71aJwW7yoydIrll9tPaWixrB8bJPIpXpG2AlzJa5nHG4kGGdP5P0D5dnsGtEMvfT9ZC02qN
ju06nwo17vE1Ux7SLeTF+mpYAN1UtxTeYOchhipOojxiFAvWoLrrgn2oHcYtM6LVRa3TB4OoA5RK
NFOgA2VJc8dAxlgGOZ25zlYjdiUCWmFoWJAVg1wR0WtJUvtppU7VziQBdwHpeEiJNxtZ0bL9hdcq
rTXItuj5cOmJbwrdSuY2dvQKG7vak8xDnXyirTDjilh2j+EWQnRtSFSVeFTYdBfe4IqqVDfnOqSC
Z6by/M5sqw9T6NR/XhihDPM7iHDiQb3IsaSi+DlEtYt7wk1r6lwY5vHySl6ZuQVyoSwdmaVVIhw6
VewrcY7N9A6iW3hV9RZgGxwJ3TwvHqvasV98vareR2llbAReORQoyuF/w+OMF5ohbKG2D/3OBnKx
i+TrwN53zlNtHpT4vkq+NC2KIM+Xx7lyWZ2FE254PWD4lr7Q7CZz38n7RCr3cVWT7Xn4hmwsx5UF
gmsHZDQT+CuFBWFsge6UXeb05JbVdZ8luxRUyeXhrJwOZxGE4VhpauBSNjKcEgBJnuya+EXP7otm
9C4HWpu306Esfz856cIBAVTsz0lU5edmKNw8wGC+ulUKFJlBe14OtjUqYc2XJka9hTzUu26Wqscs
TMZ9J1XBczk7z3LeqhtjWznF2WBLFwnDs+UEPB/bhNlcORmE653nPLuuo+9Ov7ES1qZvEdzTaRcj
QiCCOfsqGbNJnetdg7+t4Q7dcUjAGr3r/5ylAUPjJJAwFl/1AXUmBLLjI/Ywsfxk9Z7eeVP4EvYb
icra8v4di4z5fN7sro8BIhKrHd9Fw439FyUOGk7ISHHrLew+IV+YgnAczU7jaAhqepUfYzjwsrRR
qllp78ExwWGHLUqt5o1U2tCG1UzKzhYKPH/00ibzAtNt5Fe1/dSme3u8A4U1Oz8vL/G1NXcSVcy9
MjTM1GYZm118L1Pjo1qre7vJP/23KMLzcihSp8wGxkYaeUigSGRpcaPZW3qIa5cHdOKl0USbiW77
+ULwnRxxIZ3BWPLPIj0O2ctcJG5fu/PARP5zeUy/chHhkgf2+juacOapoY5XWUQ02sPml6lLjNvE
SnG6yAx/BoevaYiQz/VTqwTGzsib4s4CunkNAKDZy1Ia7bArb67DODO9oW7tfZuU3y//xNWPC2zy
Vzl5caI5nw8tSvV2cEx+YfY0JA8pdGL55S9CIG+Ev4dBkUkM0dtpYCcZk2DMGBP3Cfz7pnQz399I
P37lZeJsLzJumH+SH1CdOx9LVGj5lJkTd1ii7vv2Y8f7oAtVL46dq6H6plqOW/XdbiyBpsj9fatN
ujtU81XTfZ7tpzSsryVFv6H48GjIvlc6Wy6wa4fQ6e/Tzn/fEFpq5cfwbovkY6vfZ1vArbW1ffrv
L/FPLr5Cj/VE1znkVA4hLbue296zwps4fvJ74HYbNbC1lXMaTdhJGDJIsQqOAYrWl6leigOvxhYA
dO12PY0h7B+zs+ehKpkxVN7i5L3GSy/x1Gljga4gb1QaocDTF/lJGtDChwlQ2h+zlKHM6usQWPAy
r2vgrYV1jfaG2dzo1ESrrQfZ2thOgwpfq3G0yvYNVuvQf0iT90bKa+n+L3h7DI2UddGRJu0XQW2R
1fUZov1EKZN9VGXw3PrXOf9zI8zzMML9Z2e2LycVHworqbnwnAkTmHlGZ2tycaR0dW3jPl//ZCfj
Ej4ZrNlmkH+tjKnFHRKkC2gSXgV3mRZ7w2I9kiL7XQCVdqotvYi1lX86p8KXU0OQ7ZrMnPryc9R9
TrpDPd5cPjPXkrDTEMLmklSrmOVEIZ8Y05feVt0J9/rGqt/X8CXoDGwU4NZOJqDPS7cPgY83OLpq
loyo8QlnptKPKR7+ybEouTyi1UnTeK8hsAH7V8Q2DIHf47LC/R5V9scINT2lMO/t0NgIs1Ykh7r3
O46wEhVIfFWdEifMog9N9SHqnGtzSpFYmHba9HGcpYPad++aaNgHw2IQGO3sKf1webBrL8XTHyGs
Tt3KlGiQlytv0h47P8TZqtnHqX4nmcENTZK9gZ9FQfjLYbfmWFiYfaIaKH4TNqk1l4qPWyrAsMzr
y1G2BiesTS0qWhCeRKnTnc0wxg8aPu0aAJKvaXLr0wa+HG/1oDz5osIlIBdmUoXWEk/fh74HxCl3
PkL1+osoUK5YmovUjGjBnKehjGc6r8Zcu5PHgxF4Q3evKRtZ7moKD78UnCVtPaqmQr4VBRacxGUw
UfFa66ob3dQ/LdOz1EeEDqzUG/uv05aL7OphchJzyRtO8oKgbTRrKomJT1MS/xyNzh2mj0780G7q
HK6lILg9gzKGcwgWQxge0t4W5WB2n2Hf1/l9F97X+mNbvmrzM0jEP/9ip7GEYXWqNE9dQSw9Dd3Q
3Je+p+PIJQ0b631rTMt+OJk+RJaiwsSUahd26b4YbUyWvkemimxBC89e25Gl7P/TyERkKmYpXVUH
yyyWj0Xww+o/ROj+OPLGBK6ti6XvDw4MWX0u0/OBYbcrD5JFP9Gw0PlMH8zhZkaB1W9v1fJweURr
J9NpKOFbjXo6Fp1JKByi/OKrbF0bwY//FkL4THkBypTXM5mOghpM9CSV36rxz8G8Cyjj3ykT38JO
oyeZryxrLur0fSyjEKs0+ANEtC4fFceXd5cHtbr2ABpQOYPMSwXj/BOZbWmDZFueZ6P6OsN13c3m
6NXDdCunOUQM7SMcz42Ya+ct6hyki7Tilgr7eUxHD5WgHmj0ZgU6dMuJ3uLt4KX6u8tjW48DfF+j
9wcWTRhbgPaSDkGi3jn5cI1Ze4yPpyMFu3LaWHzLPyS+CwFvkgFD1FnQYecDAtEQN83MJFb916YE
IKhBuT6MyR5BJC3fK1tmvav76iSecGFlZR4M6kg8dT4Wg6upXtB+tpT7vPxjtPH/I+3LmuTEmWh/
ERHsoFeK2rrLvbvb9gsx7YVNCAFCAn79Pcy9d1ylJoqwv3mYl3ZUIimVmcrlHFQnLAA+zNS1Afhm
LhdmV4ZFRV50m9pCcLhV4lMCUjD7+KfnBCnADbARGiI7rPckVW7p2eNEwXteYAjthC7cdoiNtafe
x01D3xNS+jO5PdL6Os2H7ZIC8/cu6tltDDpjEH9VHKiYD3xtjvKjKboUpJ2OCtMMHTEO6kfOd0CV
V3gjd+/Xd2xJBNqkXWRokd/8MLdohWi1N2TYQaVPnfXLl9/rNfyeFRH6dO1A+lLYE0TY47Hwjo65
B9Pu9VXM0eLltZkPYu6iRzIFHdnziZ35PW40oymsEKmyHDQdAqX5tF5J2Syt4lyE5hZSpzCHCR3z
aD4DeBZPD4Bm2TY9++PXFFbimCYSQwDAsD60ujpUiFrAotXK+6fMKgTHGBb6hGahJ6VEuGOevaIB
H00OJLoOmp5RSHQxSne5d+4ITHEgTyJmQKMBTe8m4u+lxHTXMcucSLRRtVYt+mhNLyQ6WoY7aQAn
3svZw2K6vW62Q5N/AwPjafLl2oDXR6cEUUABBNwGEodI0l8uzu7DMk9mpwTwltsyFU9+haSe0fgv
g0qeelPGtT9+vq6MC8P1l0I1VenMBlisJrxFkE4PkgOeoQq/h8W0IcG3MQhAW5nvxjakaPYyHv26
uwOByt4MPps0iYkrb5gX7HiZrrwaFhX4bCu0c27QRpQkFb7KEtMu6du7Aa3AddasrH5xx2EbkUp2
4JX1kTo3zPs+HHBPquGbL9zIBZED+DcB5jENhy4wouubvWSL8UiZ0+OYcP8AeS1MgCIWIVZFq6/C
YbvQah6r6ReTzi0m31fCjcW1nQmzL7WpIX4aoIiLbEoHEhtWHsruaBKQptx24miFa1gliyd2Js65
FNembe61LbZySpJISXDneOZmyNdqNWur0p7iveGbhkxwRwZBIsP5J8tjw/zHKt5keBsYP66f1+Ld
P1vTvOYzSy1BUE9yZIcwN2JHQ27HjfiRDuxIke/73yRpzrMzWJubcyjls191iVKnHZXdCwv/vCEG
tx2WBc2pmIQBK9flijAc6QaFRRCyOW6E3O2dGGiUdeXh+nIWXdyZGO2UMNiJqIrDMXBRmnFS59YB
mAfO9rqUZV34vRjteFjuml3YYzF+d8Lg3s4Jvkh15GLvG5sm/Hpd2LIuALAeTUNgbDa16N0b2EQS
A/oNfOWN0SO68bvIaYIoY38OC4xDAnZVOBdc5tjw8pAaf7CcxMfu2TlQaf0np3kLBgMgT08lszYW
X9G9JauE9z4mGzFzg7Y6fRudCVW9DNEua72obO9aUHXU/HGUX9o1iMalTURHtIMRPowVfWBxZ24/
hgVDyFunGNaUbWrf23aR7xn3HgCiJV6un9mSGs4FSYBYAfcf/euXGzm3zbiVSGdclmJb2endmA67
6yIWNg/9TFgMWohBtaWfVe2lbTgVaEklxmMuPxUOMDx47CN7EeYr6r6Q45pnzPFowOwIatX6e6ut
4clqjoPKCuCvTt8JN2LwL0Y8H3c5shiBA8RiU43IgU1PzFtrEMPbBPulRa4YvcR4FqY2gCSsFz2K
OqxGryzRemmj2O8VRfY1SMdyawllTmCdK8sXlhhqazppfTRyp/ou6tDfSOBAP0seZi+JQBCRjqjC
lswQu7DIPTx9QuOknFbe9cJSGDHwamgEd8rmO0b4uy8lHZyN11n8C3r6w2wzWNwA9k09vJuG4T11
TRjctZQkQKSssgPaC4efee9Xzt2QuMA4DuY4jU6m/8sfRN3FDs3sI58GY6vSiR4nMwsqIHSWgHp0
y6w4eRw5qQh1K8+MPCnsMR6H0Q/QdeAyFZV+Tew9cNFdTHZNlZttC4uD2LUzgw5ttipTWwqemW2Q
JPKX7AfSRVlQZPmGFD1xNglIUo6j5Qy3hWVUp45W6iUsJ/7aGc1nzG8/QJQ8DDUL0KhtTpOMRECA
DZnZ1cw1ZTu7XCr6rQ9EuJksTp96JLsPaUcsjDHYwI1kA9L/aCjIW751/VJJtP6a/t71qLP1C7M4
WpTZW2rhVeuDcvIGl8YAjkDbHY1WNjeelOFxRBuGRN5qyLZCGr34Xia9ld4AwY+iT7PiIajr/bze
Nm4bODcqG2xMIGDLI9wEgN/1zMRAD21BUoJKMH9227xA8FrCUYNU/bXiLTB1DEJ2g0zQItAEfh+F
bmd+G8YCiEI9iDj82CUpOgOtIil2mAHH5GbDZfrcT50Inykd+nEjMV7zxpSoDtwFfvbGn6pyBzSm
8YcZpGisaTH0v62MUn4G5RCxY4slfr2fGhcy7dbL3kCb2IQ3btqQF0Te1WEEjIKdRFWTOJ8moIiR
CGhiGN5gVi9Og80DdoNSjuuCzcc2t6wxszqqCUqNkcPAER/VjAQYYc05x0VUtdz1jLmveZWWCSi1
GLsxKtM8NNiunUCs/aOl3MWDqbQDFpVp8uJJx4olEF0+9Y4Ydihq2zddxppDYghychTNbUhNS9B4
mCI9CKqKJwAxT0f0qyPhPQ25ta0TYJm7w5RGLScSGFSep9KY00AeQSIPXoAhH6y4mRzrl5NLoN50
MkcMJe0hifx0SE6OYdBnM6jVTzL1+XYkU/k4qloc0Idt/QRaG1fRUITTbcmKJK5Sz3lsOsvY5BXw
JCIHq915jSzRQGqk7TdAV+d2FFQ8/WoXBTKhPOehekgYq27QC2ogO2oK+uiqjjwLu0kfKnQafFVj
NwY7s3TIflJ2wg5TYHSnzKIBvLyXp9tKlP6j5BSU1yo0qHUSJuVPHuY4bm3DL37VHiLESE0ESWTX
7dQ2TFlPIr8MpXoWitFNUTTixp+CMfaqqtiWmBUa16z1gq8DDRSwF2aoNNAla6GWIkHlhV0Fq4Ab
ERsTQK2HajMGJEYrB0iDis9e89MFW2mUwW72UXnzPqZ1zOpPnjm8X/dSC5N+eJ+ffYwWkHWmybu0
nB0vTQFe8FKxKi6Cb8PgxFOf/qqb703qnbIEMacA/lS39rRd9F3nH6AFGRS07CEb5mSXKm4K1sd9
w2LW2Wg2dUFmZB1cV2x9msUVigEA6nlb2YAl14X1I08xoxcDS/EyFDCMpkCfClyX376XmRtnXbZz
WPetp2816FWiVtZb4ddpTHkWET6sRCKLyoB0RYC4F48/PQuHpjNQcQVorkaL8L2X9O+4KjeS3TDU
O1ZWOickdCeNFqz/RM2fcvZoqQ3wHYge3eIGb+KcbM2i2dYYxQFb7Chf/Xw/ZDe9vRLwL4TimJmd
n9DA3gHng7a9pUndBMlgxJDwgN6kXkGVd5gmEwhRLNjwtnwy1oZHlyIvDLYAWgVD3ADD04K7LDWM
ifYQmXf5RoGQObUzwPIdE7oRa7wqC4GkBdYo5B4tPF0cHZdesqxzuTMi8nK+i1RFwdrU0ZJ+nAuY
9/fs0GAG7aYOIaAXTY7pRLe6Yyr5QkF2jychbeLrSjLfNl1HHEzaATry3/y2dlzo6YDzRtvYhsnn
Vr1mxVvqr+QGF7fstwh9RiYbjZEbCiIGZ4j9oYu7dv8/LUKP7lkyucq3IaFv30N56IPPf1HhAJvE
TM+BagCKHDrui4P+jbEsLTwg8gwtPiATqZsuMizrC7P5SWbiccrAL92otXrY0n1yZtwxsAhidksf
7S0dislv0+42srMAIfBuVltEa0Y2bTv6MpgrDbBL2odJNwLCMECTQcMvtQ9kdn3nzK6qtF6aekun
dyO4RZxy/byWpIDuxgIuF+4rEg2XUvoMr0zTwXkV7L7DiGcyRI0Dl/7nfQ0OGoZ/y9HukseJUHlp
YjVAgDbr4NBN9FQjZKTMXCkULSk5OOJDRD/zTdLLiIPRggw2wzHB/Z9oOJ2AtHK4vmtLVxUYjfAb
8xsdr9jLXRul6cJ1o35j9EGKYTMWxM2QJxtmo2z0F6JmVUcSGjg7uhFXpC0pDcgcJHRRPtww9hO0
VddlLO4YRtVnBj4Mr3vz388M3WjRviGFgeUMD6XpRYm90sG2uF9nArT9SrM0l2JMuk2KGjKmqSK3
URFdIydYgPDEZcGQKBqM8T8Uri/X4ed5k9WlPw+ymc2hYyXSNZ4Yx9jICuOY1UqciqlBKpQ7XmVt
0tAtnqfG7D7XChwqSWUNh9qZ2CfeAi9/++d7fP5t2gUQU9gCWxAq0zKJntXhWBtq5S4v9AnO6wfH
0gxbhNq95kEas8gdFQLytpxcPA2dZ6v5quzsUIKMjzMUnaqfnJuP0stWQtklBToTrJOboBE67PIR
G58U1k4F2Y5Za0Rj87fr3vFchH15tmKqM4v7HqYGmfkquH1Ik24/BdmGB24alU0K0GX/oePu1+vn
tqS653K1FwN1WnCqmVhaZTw09L0xbgL++bqIJRuMntWZlxaEreDlulwayBOGMEhwbBh/CvDI9O59
tIyYX65LWTyjMymaAvaA2ijrEVJU/iPkx36t62Xx9+GVYXrnzsp/HxtnRmTyGSxljTsu7VdDnUpz
RbsXD8IHHijq5Rhq0rPkLZp3gsFGEbhvwW9nDNHYPMrJXMm7LksJAsDPwu3i9XF5FkplsA8Kqxi7
p1ptm/GhLVcc+6IIJArhOhDsAbX7UkRqhUIKBWvbjP+GL3dokwf4Vfc3WnUmRjvvcKrwuwFW0hRH
zy0xg3Bw/VezWqlqLyrvmRhtwwg1kc2oUnTNjIeKn8rg2Bsg8tlcV975Yz/c/t9SXK3gq0jOJppC
ih1spuJktt+AqESsYzhsrTVo5MUVoaEP/4HLBk00l+cDMEp/cLpcbArrlE8YVSnKY9H+wETiSiPy
YgIAHHz/X5K+Kg+JohBGG6saNz3fhf6tx9+s8S1jx5LVCJOOoniswNmcrhUGF/fzTLJmTSVSDalg
JQY5M/QJPFXi5PSvQ39XFaeh+fPWO7glAG/NgJ9ovdNvLsVop8/QLYlW1vsWRMnmQ6siAyzcaz52
8WbNceyMRIB0wvz3MxOEoKKoigQnlwOjvHOtSJF3mR2vq+KinTsTMqvPmZDSb0VPChya4SWRNTwh
Z3RdwHz/dV2fC03AkDHnNjjtDV1yWQEZG2cz4e0sxmwzpfRTPZBNyrs9C9qVN+GSup+L01QhFQ7a
7jjE9UUSUTfd9e2/SINrPcdry9IOxwxbAU5LyCHhP1V2g+GrkSIde+iL3fX9W9KC8wVpB0R65Skh
IMhDbRgYaHW2t9UalvgC4oUDOKF5BHzOOH/sbe6qHmjQs3ll29SokZq/Telb6x6BZtgXt2b2ZLgR
8Nly91TYLyXbJNlKUL20oedfoBl4M8GMlRL4AlHd0/EZmc0I2XUkgyJS5H/hFlFhwMXCMCZyLloU
FJhlNYUD7G8+3tvGj6baOWvpnKVjOxcx37uze2W0nbSNWcRYW4+sADWvn+wEQPSua8di0vNcjqaH
JahveM8gR5A9of/0xhYjnmn9y/EwJMfibNxU5H5YY+ReMLhQE8cGrRjgNT8QRExgFEVAAKlW20SW
9S57QAwDhNB6HhLUBvuVO7BwqS/EaZda1jmlqGYhR5K2Dw1jsSuKnUQLKCKolQ1dsIcXojTVmBCS
hcqfwxlZbVtR3qSdv71+Zmur0VSjlUbgjAIiZHU/WW+j9RxOz+wv4jIsBEjeIQg8cFSa32+US/x6
gpsa1DOKA15+ZGLlWJZeaOcy9MY1C0xUTHB4qDGkMfp/Y5KCkolYX0VQR3babAUQoMDoA6C18fH6
Ji69ji9ka35lBF0H8RRkm+6Xgm9VeUP5oc5fp2bbZZ9T7yCc57E5Kh675qPjr1iQBWt1IV3TyNLJ
XLcZsLtV6m4y80cL/tkyS6OkNl9rvobOsiZNV0pCM1rOMRxwKyznpytBuM1kZFa3qDGv7Ov85Zq/
xnMbQcw8UOmiafjScDkFt2WYYGXe2Nx5jXEykeJSIn1oigzpruRrzVACF9aTKpP70M1BmvDl+ics
mM6LL9A8QV2FBrFKrLYYUDEJQ2Wh8NZaAA9q1kbOFjf2bLHaJQGuT9WbDIvtc+82M9Idd70bh8io
tCmm0H78zcKQFIeHBeS9Hjma6ZRRBjjvjdccgXU41Sim7q+LWF7QbxGabaE5SNONASIsVKqHIOLl
hBTDqZT7ony9LmrRB8yNGpjWnrHYNaU0UQjPWw+iRnoAEaPp3IKXzrW3OXvifrNy35avOyDf0AQz
E/zpoKZQgkbZJoU5Azlxh96/2p8r9lNUjPIT9brIQ9+o7adbP0831LKjGjTavfcdLTUrEfPiFp99
iXb1s8wauknOESYaOhUodBhG6TBO1MYqWzGwa6K00zRtRYSfYdFGAEJDH41Zoozbto8K+RNYKWt7
vFDWs0Ei8N8ea7EEL4BJ7nGIG423AYSkPWapZwDjFIhAL8R/wLhClK/Bbyx6wxBwTeBTR55F7zgy
Jtvv6xZCk76MRuQpQp8/YnjAqtfwfhftypmk+UvOQjLPazDd5kJSivxXjgkFaURmsPL+WBYChBeQ
dofoX9IsSh52ovTMSmyUQHgS8l3RhbvMXKO2WN61/8TonrfsBmMqA4gZMF1vxCx5ALSQIiu5nTUp
mo8NMZKaDZRhx8qDN/4S5KFgcUr+nN0SkeSMivN/98zRblSIvpfRwjjMBq5HHM0u/25I1ryxsvhp
SSfbXrdba4vS7FZFRUjKBFuXlL/8cUvyF8AE0HR3Xcp8NT+4UYKC1zy8j54A7S55QReSbMS7mqaZ
s3W5n8bumP9VKHkmZV7rmUrnA8nQpAJblIMsCU+4vQ2CqwSscGhUur6eRWtPXLzi50o4RkouJdW0
yh1rtnp+AHIhG6UiYLX+I6Aa5N5Ah/T/Jk0LASa3z5BpgkYMrbh1EtlFDe+ApywtdPQ5JhgflZ9H
FSH1ig1cVI6zZWrXty9ddHfM2Yp2fOYVhgPR1MOmPbWdzfUVzj+k6wewjMDMAM+JSQxtP91A9oLl
uFosRF+UAFltnUejbWxLZADNqYurkGyUQw/XxS4dI+D3MMeP/krAIGvK3+RuCmgCKL8Y7ki1ydrn
1Dqm1XvGx6gt1rgqFx8I5+I0B1YDRUuaEuKCDCBo3l3Aiqg2D4nz4KnPeb6r+g0r/0J3zmVqN09y
IF5SCpmpAAGxe2QtjQbvDqGBGTyGax0CSw9wewbhD2bIQR9G7PJiDAMG0kOvRiIo/4xxBEfsOwP5
zjQqnNMMZQ2IwyGMg3StfP8v6+xHDfotWL/7qkl8g0OwTNicQi7Cf2r+ucG70gDDYNjgfjjGcRRl
1Psc/aRtXHv9XlbOHvzFESH9LuFFbDJn5xtruNHzoq99m6bdoulS5hjQ7gm5UTt5Yv6XYli5QUvB
EVomQB2F9gnUeTUZbQvi2HaEDCPDUNZImBF1mZKoX9N+i4a4O1DPqhXgHGvx/pwJ1QyTrILJHFKO
ECmoPxeD2gdZH3N07eZ5vcNs4ka66JtuvnIzvy28X045fXKtz9Q0IgcIaQz4sa4zndqE7a/f62U1
PPswzXCZftoPEqh1G2cAIK3xZvcHKfd0/O56ecQAmME/BWgH64/X5S4eNBi8ZuRQ8K/pDReswCMY
7cnYj4EdvEAc7DBFqXqtGrdsSFBPhM1C28WHjB06RSt03uFSy3bcgOFug2n3rcDsmIcZHeBVvrhZ
HcsAnaRTtrK1S558LmX+f9GaDXMV8l9ktmG9L2/ypjmC9GNFlZd38bcIzYYwNeNalzg8gq5csFPC
hJQRR8b/bw7rtxjtxnCGvjKKjM0mL4e4I8WW+t1WAbj5uphF13a2YdodQZGuD7rZtYX50Zt2Yf1E
YPzLU9GDMvLQr01Prm2ervkCeCb1iPOhVtypT75/8ocf11e0ogJ6o1lRJIrwOUA16pfBuV8N4xZ/
H6CQHman0Yylo5MC3hfh4jQvgd2L9rkhh+vfv2i1wHoDfCAMxgCC8NJHgSqmDmiHWyrM8qRKP3Ks
4tnjL77LD61Pb+WwNkY9/+IHB3AmUdOBpvLNhtiQ6I9HHwTv6DYwDl79AwAV15e2ePpngrTTV8RM
0QcAQVl433ceeC/RVrQGzrO4GnTUYqhortXrrqZUk1GADxkmQMHBVHQ4miPgqTLziwmoYTGZK+e1
FIVaIXp+QESGHgF9XMrt6ySpq3Ze1KFz30Ir9gmKByu2e1ErAHCI4BP8KOjKu9QKo07AieJj61Kf
xq1QUUEbeE/MRKQHlrWRUa+8IRa38bdAva8mEzXPKwWBTb0P7bu23Yr6pxm+WGswR2uCtHdraoQg
NG3mlRkgrBAxIM3K8t22NmRaqVot3VwnAGg2mPtm2Ij572cPsLSjpAlCiVYhG6O9cmuTtfr9kgQU
7tHzPCNN4/5eSuCAkiSEYVIFJZDNxDFY8BdNk2hBwfdjuAk8uL4WSLqd5UxWAgmklJtUoastzhDJ
GmrF/Sw6cbS1AGse4CDhh0G2QsgiaRTgG4j1GlAkjn/6wUmWL6X9WnhxVt7ItZTWrMKaGfIQLACx
CY9WOHBNEZK2q7KhAYX94H+uAVFS3XN3j0dWGGbIbt2Ha4ZiwRrhqY/6KYDBQTqnZyltG1hvvgWg
Z7Op5H4gwCxG07qEX6JrdeEFvQBAgYNUL14e6B+e78CZ5tGc5xLDqZjgJOYu5OM/k2uuKPfias5E
aEac5RKWz4MIq2sisAfHQt3LNYSXBVsXAsMI3CEwdhgO1o7Ib/rCyTmETA7ehikGk7GccodCw3VH
saR9EISXAhCykcfQnWxqVU6HUbMZZOhmACMGKjbS3TtJBCQRht4b+olnz9dlLp0REo5Qdwzko+lZ
WxswMnhRyh54zGG1Ywk/0qBdsalLgT+W9VuGljybvAzN+yVklBwYA2CddTBLzubBuF0r4gkDWlOc
iV2W/nmiEx1FwK4h6CqC/9DtEmE8J6Fqgcx3lyQ/8+G5XqMfX1QNdJah1RqX6kOywhzAjDmizLsR
/KUhVpQ63wNawMy+Xj+mJT0H69x/cjQjnrEcI1oCcmq+KR3QqN9ZYiXCX2qOQgu37SNPgG5edCVf
XlcjyOkA9kFoX1U/TkXCDwnQPtrJAaWD6aYH8N9N+9bk7FRb2RFkbF+JAvQhm9Lq6fpq/82oa0YR
nwLIVMzQoHCj54AslzmJVQ4AIqdDSqOOBN2rqrP0IaAD/z66DNOWheIB6Bl8r4xlx8K7rMz8jdNj
nhHcXAU74MfrPSsDjPY3cE6nIexUAA45P62jfJoe0pl0ODf4sAfkYHPiWSo+e0CvbNEnzZUZmamX
P7DB9X4AYJi8idFG4hfUwa85URaPM2B0PeZJaUGB22gAixvQSe3ivu7nF0TCxxAsFTLf1eVY/1KZ
MaYRBh3MbQpUrAeLNQhkGqu3b2xgb/xF8wi2D3BkMwMnAcfO5UkCO6hOzRDagur7iVrt3jTYKUnT
vzC+KN0DuAn0mPhszb57Q1r5vJhm6LrgngOYZUQVOPLA83hdHZbsIhihkLhCHTQE8I22nqmxlAyq
+ZYRkBWQniJJNPpN3ASyeW7TboymtLY3NrVU5AM8fGuj3+Tl+kcsBGwEafKZORveE+XEyz3NkoFT
4AkBJ7JGfO08F7yMgPws1echHVcs5oJVuZClGUw3yaQ7jpBlkBvS7r1MfAKnJQ2MlfB6UQ5SIgh1
EF9/4BotJO7glGJf88wOH0cbNULPAKQU8QF+MPke+3x9DxecDQDSkA+DpuMq6TQQbChzzCdjXQQU
t8pBG6Rae9kvGMoLEfOSz2IOKQDTNwIgeKPAl1aAA5tYYyzkGjX8shgklRBHwXfqIUGah1Y9zqrv
tu9thYni5Lkwfl7frQWw2RlP7rcQTQ2qNPO6YlaDJvg3UYEZoaH8wsyjZX126N4DLgqXqOLd9Wis
WtONhacXhCMqBVIKutD0wcIpMygr/0Wt9jvQvx1UVwE8/670b/ws7jBkf32xC2EwAYK7iYlIUItj
Vy/PrZKg7x3bWeW5OiaFu7eG4RvKALd1Kk+uyzbm5B49R71eF/svWIPmaSB3bsxFyI85Dk2uMsSM
EAZ9YYBLCevPcEZA4ax2E5kOXWhFzojh/iJ/T71fZiOew9GOMrt4g+mNKw+gMeg8Ye23ErzubqcO
HFB51JYrKd0lZUMCH6HnDJWHUcXLvaHo8zUbD3tji/xWoahe18PNELxd34qlEziXot2cfApZj5lr
XM6OqzsXkKTAPQ1Lp4tMP5+OJuvKp9Ik+zRIqg0f1MN18Uu2AfygLuZmAVECI3+5SJ6kBgaJcKOK
odsLu75zvL94LGCu67cILYiisqgcf760npk/SrN6KjK1mfu/rq9k6bhwb+a5UsQuno6R445dOQU9
w5ukJeigmXY2n46kGlfEBEs3dKZvxjsOY4uOvmNNkMjWdmuQw2RWU0eU4OoAHsNTsVmVrbeTmefv
QtkMz2HP5R2ntIwpcOPwjwx8ZJSbuRijwMw6OyoGARAfABTXsem1xrhps6J8AAWv8wngEUjBgjP8
3hZFNkSJaQ6nRAbTjVskFSCv7SKNGpI0byIhwNjKrEpEwhf5SXXt9EhcxV+6gkw3EoXyWAo+hVFe
+cD2qMFRlUYO50WxQWiNdlqA38jvjkdTua3tuj4YzCJxOmTJQ6jsBh7eDtQOJKwM2LWu3DvNQIrI
7sIW2aDsoZWAijatJjkaLDmWtWEfA8PbWnxydowH425SnKDGTcZ7YAxPe9cz3JPX4GUSZbSvwdbH
SjTiDeidBxSa6xzGqZtex9a3qkgFBX9wJiTXI0CCiCQageCzxSynfBnoYO37piq/GmluAegg91Gw
NEAqvGIjF+OgEAzUFlwOmG71x5pNjI7RAI8otMYFJ/BN87sezB1HF+mfV9TFEwAlsX6IuTGEd1bY
FwwwFeOfs904KAn//grNLVHkH7ny8BWKTKehDIDH1O+vX6ElWxT6gATFbCHI6nV2coVwunNlC6sc
WmCty/Ds5imsEd8ZtH6vzRpzb+GR+2tZzaUgLwRCK9h+bXQO67UiQoAU6XRIjjDrZOeb2kjRI8qQ
dTxwcy3XtBR8ncvSUhdVXwxVILGNPGgA+NLTagdYtxdBm/apI8ZfcBrg2M7Wpnm6HPfc6GvIyyY6
RDkV6JkcjVOY5z/LjH4ag4zHQPBgW5MBLaUJVPvr+qEu2UX8ADBj0FfoIS10aeHrEfAxVOADrEbi
MeSQepuM6j0xurVm1CXLCCQvZNWQNJ4neS8luUNTFwgE4crc5I1RKTekQQOucFDo9sAXYaIlvPWA
e3J9gUvacy5WO9Gi5nXizKm1pg3mTGsexG6JGIEhgbNGFT37Kj1uOZelnSZr284rDGwmkPkiynCg
/HB9NcvH9d8m6jyFGMk1ugJyNnl45wPKXanbtny/LmPpDpytQofSCnuTTInAjqXsV94aEd4haL5I
70UjV0a/1iRpRguoBoDTnvdLYPavHuXGVc9OuB27lTBmRQd0bm1YfWccKqwobNNtMO1qUsbTFDfq
GaBSK/5gbU2zjpy9dRj6qqQocUJmlUc9GaKMA1Nz23Qr7+9FOYA8Q7c1Zk1d/SnQp0Q49mwVHZHF
NYtb7xN3wyiwVjRuWQ5y4Eix4hmga0MjRwAS8TkBhUS47H+1AKlyve2Q/PoLrZuL5f9PjqYLbY2B
FCfAvlk23RG/OZle8lrQ8AYObQ3yZ21NWlibVs3Y0QC5Y48k7z6SP1GKVpCupWGk6uDpf1uYphAj
BqiaTmFhBrSuSqPWL7fcfkmyNd+15J/BFPjfDuqm3B5L2rsQVA4sCvphC4TVyCSvkzNuurx8qFoO
+PhmJZ+7JnXe6zN9xzMk8zAbDvta3Chqxtw/gRQ2Gi2gq1SII3eZqHbXd3TxOp8tVPMkZqYCEyRp
eOdLO8brLsqt/rlkDaJkYyPqtZn7NW3RPEjetxIDcBBHvTFykqMvASwGZpk1csRFOQB2BxsVOoA/
EGmosWbWOCIj75P6NkvQo4JRIgMZLZ+tUX8u7uCZKG1JlV8SCQTBuUKDaO4ffzigtQOEA2zT+n/R
jE6QiUSVE1DvgKvRnGJvh4pXDIbKc8B2Pdb/BBm9aWwbeFpwj607rBispcrGuUC9x9kLgPMnTXgV
PKyPJndv/Ly77VLzyPovoFO89z0/sjKoaWXimtDjdeVc9NB4Bltg+rUIShyX96EZaA0qYZwiNXhc
NA6wGN8TL1mJahZ15UyKdoB1Zde9KCDFnFGGe3k0s2LXl3hwevXKBV984KD9A3hWeNQi56TZlRCZ
hzatIMsQW1vSuLRzBN+xDfS+1o3CNB5SJ3L/YoqZIFmOJzQQK+dM9uU+2r3fVFShTtSMyW7wFY8s
0Hz5hljJ4yzar99ydOKVMTNUUhlzEackIBD7hkS1Yn0kw32RyI3XfveIu72uIvPhfAgTz0RqWesh
tJlnOBBJcWAkixH9ymrTNd8KiyGvs3J+a9I0xzqFfAa8xUa6c0vlc2o8+eRT5j5nmNh1V2AQ1jZT
c6zKZ77LTMjyZbOdjHhkOzEhtH8F2ksDeMdydQJ5TaLmXUtuzB1lkGiNxU54Mi5IulWTFae42clQ
fab5cO/3axya889eO0LtTlgYx5JhDbEpGLGqhqLy5K0Ekks9owSxHUABMf6O+oq2mTYLYF1yZEFz
45TJ17b5IrpbJ40t+1DUyCmAQXc3TTRKisfQzCIfmObebdAfHQ6y2HxzXWcXzdrZx2j73OZVJ0eK
BUv/qerHLS9vkaNeEbK4q2dCtF2ljio81WDFZXnjtANwR/4CzA7FSxvzQi669T+w3gU4Kiokso0G
ttCSPzo3iUwWATRn5fQW9+tM0GzAz8Ki0nXQJd1AEPqWohqDl6nzavkrtuujEBfonSYS0DaS5eCF
uRTSYl4NoFizIXHVxpD5vu5dPG6sPz6WSzGaBUENOnVKB2cf2rbcstBMtmMuaHxdwz66tEspmrob
aAACIgwWE052XBWvLc2jJnlX3re/kQPk7bn3GHUcTU44cK+gPmIfV4DKPXQPLQl45CixB2TfGrP2
R/OERQHrA50jwGcEs8LlCdkzgvLgIn/fQw2y8dnBBG4QZwBFAAY2XvK4tSuK9/EOXUrUDqvKHL9M
qQl/5k93eONEgqSP13dwUe3+BePzQXjjEU23ZTDUATjQcYkc+s6Yct8w/pLsk5KsAd58jFNBSuWi
n3Hu3UYpSAum/g9n37XktpJs+0WIgDevVTAEXTfJduoXhNrBe4+vv6u445xNgjyNOyN1U9JsjbJs
ZlaatZKCmwZhlJF/iPM1ILy6BmUWiIyXf5Db+X1St2YSokAXpSvAnlJFcabgJr6s23ZQoG2FdVW9
CuqTELlgSB4laKOFBbzjUl0Lmym6kBf9nJsgTExMQd5JCsAzQsLrdlehu+JUeda0RBx1dykv5jfb
tLEHHXoYqnDDk45IbUgm4GzD/+i81SJk6L21lFR0txhIhKjqnKkIZQ5el3Mati0nAyeRwUBovisB
4dKZbbVJX3/fujseP6uj/Ffe7MxnoSYXkQZ5WfzcyCTh92nxjhcGNfIdN5JhsPWW1saCwrp3txG9
ReEevFNkKmeHcygGLogTgOvBw/AigMoboP2xhMAgcbES+Wdddn+f5717B+gywCUDgwR1b2xAFzYF
fB9TPJYQ2KBJu3rX8pfB+/pdxJ30tsxfyJgHGEtFLMSm4lgOvTpN2WS27V/wd7/LLHIxCo9CIW8K
BUz3eu+U6I2Kp1fUGS4YnDtVT9ejmKnNKAkDDAMz7fuCFspH6WWHdMhtwctoCFa83oe7vOW40Km6
FvjiyUIRzb3LcrkKswMV54KSojGI+bGGVRYFmeTXSdgq0aM2LMQm752iS1Ezc5QjYFhqNabKIz5d
FRXxNVNqv6TahkMX1yut+2+Uz6XEmabLFSnS6gkS4/EpKh0gf/t5SjhwQzTdc635VsDTiv/PY+PX
WzpTeUMFozcxqYP2nCPiJi/Z9aWFnCk4PRWUumbELnU2BQSwpKAF7UidhdtOyi1J8l4yVG9OmXL8
/crcU3aXyzlTA1ztFQVKeqEGpI4ow0mOG6I1QJYOvqPIDf/zlz9bR7zDNQHFwigTulYCU1NGNfrC
8PJIf/qmw4OfZIaZCs+/z+q+rvlXzOyQICPdCRq7Ac0Urbx63MmNbPFiueDB3nP6LmczOxWAgfD5
WoIYvj5mPTNKLCtMtUhd/T6f/0Ol/Duh2fGQSm+MgMuNUjEE5IeksZTwVZ1MUXOkHl1hNnsmKnQK
TCR5F1yLu/YJWOBozUCJGmOYud4zfaiFfJJ9gE4mSv+dxvLgqPEUuch/68gypl535Aq5fp06uTS7
qs3XMrK5VhWlnP37MtxVbEg6A7QLEFjg7L0eCRcUcazHGAnHf4Mtqq/sgtvkCITxS/7UkqTZAWIF
WlGQQpJu+DTXrKx4yvk3vwysvIgX7MXdq38xq9kp8hEEkNsiQCwzsdEHhR7zUh5RPFSQVAnRcv4q
hC+/r+NdDw51h/+7kLPjBOvMaZOK46RoDsgYudbiQRYQqdSrzK49GCPe6O3SOWK7cx11wN2/EDpT
NUbphS0IOoBnVRw0VAPyyiapX5NJsGrBt7OqQXMCwi4HlLlWxjpeqoBc2lKmCS/8DylR21CrsMwp
iJ2D6ImBxOAZI8uWFi5kBs/tz79NdebreIPShXGNqWpVa4b9BJkQNkXPZazSyviTSiDIKPpNo8RO
Kap/NHAj8ADW7oZ+y3c/HArnoTvdhP80hIAiB+NIA+dEoXcsq2jT1DlNjCXW1HMk9HbQDK8QzhkY
f2bnsJRG4Nc2YFxShC0MHu3BHyMHqyna45qD1VRHcXM3HEFWrPZPvbFW+VetXYIiuGuPwOD3P4OY
HRKhnLoKGwV0e04Fn0z/jsdpCCKY0Wz5EhiotTm0irZwNO+aiwuhs+0KxTTOkwBC44pIJWaOnGSx
xBCH3qK7F+B/5zZ/TrcguNc7BWKKNtaA3ZOUI1r11QlF8YEA5q5qeAYJq3AUgj7rqdYHzbpuw6Am
URq237IQyTKJvdH44ME9uwGAvbHjm1RviJ8Z8niYBq/5k3dxuRW62kNTm6bURwALtfYIErLAFvvY
MHMDL6cmHLiWNEVhtCQAWC6YX/SkXPuR0qxQQCJtcq1EZKnkhMMAJNVTXrUhAk5gzlp5QaG/pnXv
rePKRwF63nutObYFonZSP+0zzUiciBsMp87q3Ko9JaaIkHu7NKo1EwGyyhzR4vdccQpeGqrhh+sE
hUEPYEXX/gLxT9+l7VS0pNZ0EW36eaeptqfI2VoKhthWPI03M1R6gjMQ3ft9UUt/wiZuH/NaCFPT
QI86MmhTZk5NGjxxUaeSJEj1xybpRo1IcgXAPnWahBVYqpUMtY+j+slj2TZB6bPOXa3lUURsFOBb
Lo1gWOkGEmaoWNMAdcqIbVrDqF70qRufwDBQPurDEDzUaMVc610suCV6cKyk7/ifsBS7Q55X/B/w
XBkuWC7wL3p6ldrFqGHTp1Fo3Aph9LUfA6cNKJC+ZCKurj8DN6LZBeWoFoC95LMvDxQ9NtidWo/6
qKtYCXpapDB3SSWv22gUVCIGjZHZsT6iB7TyPAVQdF7cDgSBbHEkeiQKx3Go/YPsiQHr9Ui8fQ2a
rUc8/0DsqpZ6+q5VvleTPPKLEAtfcTqguDVjxcuZ/Mh7cbMGAS23M9SGgdXwemQBg2D8UWtVpvkE
Unnnd+t01x6CxVNWARCNRo2ZlR8TnGYAdoApuMll0ozlTpUn3fLa/m8a6Z9x1W61DKNW8tH9XfJ9
V8dAEOVcjAYEi2sbEZYSOJWGFG2HQm17Uh3TXDdAwFvKdiV1PnpGOahjpMIJnwBqghPwPs/zbOH9
dldPXIxibp2bKtd5hKwpwsl7AJs5MudOqVNGvfn7fO+axAtBM2XbAeuXQ1wccNxl25KsjTtSRN5W
4bk/baiTblpiRLzreKAiW2L1WrqOqOL1AnNJbABeKQLeab+RhDOAT6WdBKikxofHaHbDLtKs/3yW
jEqCsfvhe95mIaPNpk1GyOSrD8b/1iuvKggZ9fZVWUqC358fAhwgiNeBGTR/3/gBKMRQiQE6Iv7J
HwBLsVGSHZStqaNqS5PtEMxBgrAwwXvmC8jMKEMGY4Jww3vdGaFfdE0GeokpIwqAa4MmtAq8en5f
x7tiUDQLYAkeguZ1SH47pmXnwanJp1UVQ3tzO7H5+V0G86vnPohyIWPmd+NJIRmSCBm+VpS2UKH9
uwSH28KC3btgl1LYTC9cQW8cpbYUIKXrK4AFlqDVjWkvmtXgL/j29w+EhLcusl2I2s874EI1KyKO
gyilr6ypV0gPJaqXEy3r3FXKRiUZwhdBpZvgQVq6buct+Xc5kXjTkSMAED4ibqqAdurZcgI+PgcV
c5pSOzqlu4Ls6Wpz2Jg/hrlaqt85q+V/ZemiANQvtO2j2B7+KEi2Z07UoHF5X4YwlYXZ09oCfbg5
mBzhCCpcrJwGJmitqYpvPBJpYw20NwXqkYjwpKCc2RPP0kzFbBd24IyjdjMuUUF2B83+wk0Sg0t8
vud0oyelxcbVmZ2Jqm9aY1wT+XdcGg0pnEs62r35z6hiM6O+6VHN1GmxoHlvcIzwlObRJoVmZiAo
3ZbLCD0MMYI+A9FHN0yI4JuVQaCj1FNtC3tvxaUblbRYoeeAnL6WFkWc34C5+NljqOOjLgfPx0C4
gIAuSDzoGs3c94ecwpuUgLNKQtezi9VnRxOSEZyckfwAK4Eu5UiACje78sDeZnXZItwXxFrxsL6+
jGU61Z1URioxTXNjmjtzs8PvbPZl28R2XULwy862bfyOuMRpiOs45Ojg439+4K2cfZAjcfCfXfx6
xN/D37XYf8cHZV8UP0z2QSkx6eFgrvC1WUGWyT7wTfHF/gr7q+wP5tfm5fCy+doUZoE/bTb4+tqw
/wvGuVk4EefWxqtzir5inkedEU6DJArGfEuUIOOHJNWJQnLy/s/hlB4aUyOjFZLQ6WyUq5sp/e7t
kuqS5Z2mdeL0m5605KUwefLzpVPf1sxxzS2MTbg5Lrg5jN0EDH88sODUmcJMxKFKcy4J6OYtJTHx
2VJ/vlKLHhbqQm8QT3FHAZEg4zioaPCGrOvTEACrwVMyI6CiU5nYdMfZ1mZCsB+/G5ozAv/1cl8L
mqnGXhKHeAw9oPuS9KyygGSK061aEv4kYZLsO8XPzdubuTOs3YNN3IFN3Hn8lMlWJqWpWIWlWJ/k
EW4qQeaGvDrWia4OX1+bJe6tG0PCnuRAF5dQyASeZyzR9cK0A3rBxRrBp+Izkim61/Ai69bjW/8x
/EkWLP3NLuD44SwaKODApmMjZvsN5Bmhm7g8oG/2h+1+P35a+5O/qJpva0RY7Q4IvpB9AgGzdpNp
4wqpDaY0pC8KwV4TssXqEmqtFk7VOad7udlsPvCPQPcFbmWG3nu9eKInJrmI5w2FetnZb7t/ftjQ
KjsoF/b1j6JgyoJpDIfpDxf/O/s+/7AsYmVku6VQG4fVz2Flbg5QDl8vq9/P5Y1hwFDBga4yuiLW
Q8vPzGhaNors5S2YF2lNofTCs8aiq6XuyHMubLYmQBVDOyjwkRCTmNtrvs/TOB2x+EybQddi0hZZ
uGX3dhhQdQICfyAVgk8we2FUkpGmZQjmxZhsNi8bc/duO6+4Pq/WwhYL7OVwM50LSTP1yWe+4BkB
JG12O2wbdNN/sTHoMxbg2YMZGezn12cozI08qsOJCTDNt539TRwcB7pa0LW3QAU4AJdyZhMRujQP
4hxydu/vH09PTz7clCcoHuasTPg9/gTR1taiq9NPQU8/p56wnz8jGUnAfllIuZ1rXOdLi7IC1Ero
UMjiHOyxQlsieDoFnBR2XdwHmGTYSBjK1QqG8vdlvg2dnqf/rzBmii58816DFVRKJgzmH4b/CCuP
qa6Ygf5d1I0JYFcNEN464N7Pxmb2GOURFhkbAySnzOtg3obLrj27/8wFOLsDSzLvr+WFTPF6er4R
D21dNpCJ8nKCD0De4fMFs43hgX47r87j9nG7tRY28Ta6O5vszLC2ZScGfAzB0IA5se0n5w/dLymV
u/f9cklnilbzBbGoQjY9c6cRA9rz0cFJfV46JrcJsdl0ZhZKDZNKQLMpBL2ZtuvgZbNwOm7eM+fT
ocJFZ08n/aagXYryjIvHf3Zqo5E38I5bpg3jX1ifZ1VJV+wOLNS73r/+F2Jn1z+WvDSdBIhl5yMm
by19e0GzLMzBSBuTvV/gEdpHAkvJvI4GXgdxXgH2en5TJQQPSvzE+i8YpjNO2Y0WuBjYzDDpICCe
AOfwz23BITJ35w9cHHZ5mEWFqWSXlX3gEz+2+PV8mc7ON1YL13jhDrP78suo5gXQXOmVLX81KjYy
DOgf681GwcbCHgHW2ZIujUBiR3o+AuALoPoKaBfwY2brkudGosgVWjuZ4PM7hT1V2CvkFbPf0zVT
k+bBXnJqznGrK8FoJ1UAsWHgbYsyynO64UJTNlHGRYEuwSDl5MEnPklpSjvyjd9NZMCnz7wpC2Mg
GIqzfaRH9+i4loUh/fwcvuBxuTZ0Dx45G7yFDi8vm8OqJT8+3uJfi/7rTaxRhB8A5B3gz8K9R+XR
teIrOVWJWo6PQSBGpjfvpybSavpIPnw3d6NjQSonfhrN/mOJ7OLWoKBRwgA3OCoO0EKPAOC1YC5B
n/yABlVmvR5gT5+emEnBGpxGAq9qtbQvt44VfCq4mhAHXBKgkswEeoHcoFlU5IjqTJ/hKnHtafUt
Ody6eAnpB1g2qEqQxqCAp1ry25kSvzoSzJ2DkYa3BQxFOCnXc+3VQOXUToPoZ9F568z4JXH73hGc
2M2celUu6ISbd6E4kzcz1mWmtLxYQF5nCyfhrXsT6TGmXm2Kj9t+K241k3e0hSv/fwhFXTw6LFgE
hRE6XJz7Sm65qPchNEmo5pvv4WHadqvPGtwlP9kGGtBGnuW5XHIw52/gf+b6r9iZtxB6RggGKIg1
RDoeD+kPTwE2TUN+0/95Hc3UfUYhy2IZPdMeNzuKTUXgClgdaDy+nmzL485MbLKTQcq18ik6o6Pv
yp/GfHqMEjI+BFhjBI9I9MxvVOt37Xrz6DzP+UL6zFspjXoqZQBuk1EhE2ofXmBwgEzlWZwjvi5B
Dp+bi27nivQA3roi4tiz05unIQpNAElEom35U76IUGfJRnUFZzjmb8MaKFq0BPMgWVIRdwXDscXF
wQMC0eeZ4Dr2urbgIDhNLZRCWOigKZ1soxwT0m9HW7eNQ78anMhajH6xszqf8qXkmVbkNM8TPZlt
L+ZGxHVhy48NIf629k2V6OS5XmXOQXKVx6W9PbfYXokGwgfYtRXQOSLoBKyt65PVgVcIkOgpYjoD
Apz+yniQCNqGTM8G7KEdbmKr2aQHmfoI1QLS/OWxd4AnD+2VkfSxfsAZ2HiWvN9PTkZzVyS++Zws
vLlENv35GM+3HO9UVLzfVFBPdZ1IeQsKRVN9GYhmgZzUkvbvBXwgFP45zTZcdzR1AxLtlUNyNNzU
hBpwuKfcUtyFy3DjaoA8AIodxdys8h6vwOsFM9A6wOeFHNDB1kQS1kS0PLOwat8ZRcJhDaevBYk3
6nwmcXY6fAOlVwnYSGjF2eELh7JDWtJs429LXAf5U/n/iEsz4zRb8atJzryZBsw0KMOGyHadcbsi
hcBvgw6UfwtTkGMRITXRGOX8PtHbV5EMTmAYZ0PC0irY8eullTh16rJBDWhnlnufaERfaw/pERAE
tLejH9VEoQEi0/E22/9IVk/2CeWJvk/J3574H78P5jYCMxvMzKghTV8rTQ5W6hHxQIW1uMkjAajk
FpxnH43l2YBAKWmOzIBI1Jx4/3Hx0Ez+bNfRLCCW9YTFGBGLTEm9r2zRSp4AIHNsVsJqcp4BNWAn
BAQrZrMHTte6XWXUWKhtvFWKGIYOtCFkwxHzuGkpqHw4nWGDQFTzWSukQ3m4G258S3eDj2nPPyiO
T9PAsgxXWLpobLdnZ/BK8s1pQP1E2UFybeUJ6d7kn9aZHmqCIhllx72X2zrELV9SiLd+G9w1QQAK
DYLcYLOdH0J+7NSIA1kZjbaSGbmp1VuGha3n4EhLTvTjP2m7TqfANzKHz5a2Dfn94N25BdcDmB28
0FBTyUN/MXv62dxqComw1X+a7duXbo/rwfQ3w0b+ES2ZoOwq28RPMlCWKL/eN0gnegRA3UsjujFP
WBLmxKKJD/dS42cjSpKpiNsOflYg0d5CRzyXQBX3fyeimw2YIsloR+QlfoIn4tMvHlypCyO4cX/Y
ABhMLjDrcATPr+ULX0/WBy7WFAygC3EFmQ6QH/zHniz6Hrd671rQbKalHCWJCMJNqpySrQamBVIm
pNiEbkpfxU/R1g3iLVi325DMbHIzgxKnGXCGVchEAuKJX/NU/tNiPb/1h5BWiOilH9mSyHvrCQwb
dLXAy2FO1rWi1ZqSKzoerrL6Pjygv6VEWgn2vlv5jmYg/zlZVm+OOFWpuXSY7uhVQVLwOkE/FNtM
dWZadLUahFBvEhqvopYMp8w2KGrtrBoop5RDWtj4nlQ67Xx7mEi9Wcp53l3uC/nzdwMfhYUkD5AP
EqeD5qoVzKluTjR3esudWNGfQE+/X+k7SvRqzvPak3DoojaQ2dMkJyinJ/FaewPR8EdMy88BkzcD
a7C812K35FnetsLgzgKsCM4KOs8UqLPrnW5CEe0mk4980Vb6quzpLV3LrrSrYNIs1KFkpF39Ptc7
+vNK4nx9o6bGJUI1HOVHKr/nq8GMHsadf+xWCUl3A4X2ptmBt8NnkD1p60W2lJsIw/WM52udRYLH
hyrkBy73YJx8vH3Ll8iMt/rT6FvTSotJRssncT9xC1rq9kk6E820y4WaGoQgjj2JTd3ptny0wluN
ht+jQVp0rT/05rAWN3hFmNLT72t+RoO4NpVAsMXDUEP6HEwX8/uceK3KiUkVU9kJX2XYJsxxm+8k
PJU2nAXSGNfYDqYMpY3yD3Mi3tMbsIzdYR0+eW/ll7xwBu7cMYyHIQQznmn47DOVBhicSVES1M15
B/ko2PnatzoDVRWiDX/Bjs2iJ3TplXCbrZRFeOVIiiIehiTFOSh9sfoVQAmFzshiKp2Alz06Cko7
5D+5Y+wnqLKXeguEvgUn7TbQzWSKwC9CQAClHOfrdyEz8gJNqIcyhjLpTP55CElHZBS26AQHfKs/
8NCi3KaxkaFfOmy3rwKIBogdY+VgzCYz/zDPYhlYxFhjxFZIuPIt8Y+3bW3DQRf9EQ32Cy1eN7Ui
yPqDzAugrcjSYld18fpwS3IyVH3MMV8YusSu3hr3AdRKOlWd6FE1NRrgmfzWrFViOMVPRgtqPIPF
BxVG4VKl221AAmNBxw3ingzr9waGrY5qqRai81hEilZQxSfZCuXpIL14CD9+v1y3OYaZsJkKzSvA
2OcphAWoQF9VX+k6phqVP3kzsgZnCcn47pGCzw3HE6EPZBhnd0fmy9L3OCgR8VDBA03cj5D6O7Rj
pXgGiY+eXbtAkdT3/sNSX82tV8BW9V/JsxNlVFPge2oQ0yqxAdf/42/5z+olcrSFN8W5pX+mrq4E
zVY0M+LQqwIIAt6Eccpf7MlBDA3+tUzUr3SnHPG2oNUe+IjqvnpeYjm/Y40xT5SCsc4zsG7OwS5r
jatEucCG7vJj86A/ygUiHiWVPGpQn0bv+eO46V0VcbzXhaPEVvBm4heSZ3dIMYLcCNhRat50hTxw
ExEc1ZQ0kn+ClGO0KxKa9Sb8iJwuo4sPKvav/yadaZQLZRVyYKULkC2g5QsKHv3VgwCAv5feLNac
E9qLjtY9BYV6ArwX4GIi8D47Tp2UAOKqgW5UD+lfvOf304pD5V9ro6OxpcXfJYjNuwbgUuDsWMWJ
ovtiCoE9FcBc+TitHrsNeiUeJQdBWX67qIJv30WYFzDbZbyKkHnhZwKjJFXULoXZ9Q7RA6r+oYa6
NRjGREv68o4LZ4c9Pea7pwKVl1UdgL1gru9HNZcHMYK+bymICIKUtvvMBhKgVZrqQ+uCB/cnfGpP
+pKJu30SiTBv/8qdTbKbtIArQsjNUH62bx6R0RjWEfnityJiQAL0/GKS6N41uRA575Dxeq+JAwPr
mrjTVtpIZkmNvUELK3TrT/5TJNp2XCm4tcdpwcrd81wuZzuHhYjqXq7B1BDT+MXYyofBNGwP/nL/
p9l4drLujiNZkskW8HZjQUBgsIIqca7whVYNByVpYzq99fuSxtv4cVpLNFxSPsxw3MhhjgLqcBiZ
1+xt20VarAQR5NSIbk8nhPLtcF28ZoXloxttM7rlKXoG8RE8Nvf3szsrQMZxhQk9V3dpEoosbtC3
Us8Qp6wZ4KvQ3gmPianYAFJYqS82eIlot1PfQjvAodLtevs8knpFfx/APc/8agCzuQ9KqOeqjwEM
5g4FyJ/hpnK/463qRnsJQVs1I+sl7K9FmTP9J4nh0KhlD/23CzqCFJXxENmqEx6yV2WHuCLnoINc
sELUai7MlmWD5jutMahh8CEwjt3ZlZVVX6k5NttSY/FKSzXTLfetrPundrMYMrlnVRAGh+IFVDje
9bPUVDzgiTmWE/yVddVRAHKb4lel0w4er98QITIre2F69zShpoHaCd4oaLvmjn5fFcIoalJMj4lB
lAfE3//UpMlW/EY6pGZliUcIXy1d07tuA+rbUfoFKBywT81WNZPjYApzZl4Ohi07+XFaMRhRt7G2
o6nBKyZbQOSgK3nJXbozX01CaR7L6KrwCWfRmmLo0piP0EKXwm4mX8U2PI7rJw5ZsWGl2BWiU9oa
z9sHkWR73+Y2B/bqWPJdzlKuDxVCRUgog5cPPhN63nDoLrwHFdgK/NCpLJKAY+y+iwjQm6XlvdfO
aKEZjbzsxLVkKxb05UReUxyDbu2bDdJXXESAmfbXs3wa7EZnCdvyznMAqM/stIPmTAWMycytAqkI
BzABDurlpRAt/1n64P+MpqjuZB/vwIXTd6uuUaCuI1EBLlaEIufJdS3lxsrLVRauq1/av8B2/5DM
4CtHHyKq5SuURX8BgP612embJTq8O4kwsGkx0FAgCmIUKlPxF3uAEKhRokUqphtsAmJ2SAc447py
a8TjDco9hxRx0S1gxffce0Vyq3CiLWLkaKS0/AUlc9NQgbmjQBGIimioAH3evJJDqFmkxcNYpIf3
kEpvtXVCaMtpradPVtoRHj/T2kLwnsVsgRslm+G2IMk6P/n2ZEmW9pg5urWwN7c35XJMqNK8Xh9+
FPy+Z7GfHmQ6pLcAnmM1HwlPHkezQKV2iJXYcKslhXtuoLm+GwhnMrhT4C6hrHjOJjmU6HHLjTCh
1Vv8V6ZVhnKs7gVNpLa/lfak7KlMgr/rFmtVr0H19vPDvy/GP5gauBmEBiIhHE/gTc7VxAjwKX1o
o4QKIBdBz7ajr/m/CF/HL7mTbLKATuvhZ6htkSys+q2jj/ZMlj2GUkYse14SG2VSqOkNUtf5Xtik
Dgi0TJ5DSZqCdnW080wRGRZaI+8EGa9Fzm2roLWAEIFI0cnc8PiUuT46eV5ZV1Hxg712gr1wEN4l
dBRVaD76+n3G98UbrMOJQaLdUB1WmV7KydQjP/DAB9Q/MmRILPTesKZ9SEPXfzIc4GD1Jovsevvc
/S+i6FiAixHMtLHG8Sk3ROCCHmzBVk7BUwAGDFNel06xKSNUaVBtTf0//FtFjGULfGvzAeaIRx2s
rIRKI43dwws9FAZAHhQrzJ9bebv8L1eT4ShXFvh1TQX90CRdjGPfOq+QiFoqHiQ+OGjnpNmFxFQY
p74WsOH8QT0ILhwq8VB/p6hRWKmnRjO5Zw/1bhQ4suaiVrl3sXC/4TQzLh+Url3PNkjZCshKAsc5
e8OBewg6G5Agpt+Y2GiTj8AZQfOPxQf03Tkb4ODBK5MByM0cDrkYpSmQ2JzTjWZ3b6B4IzwIKyIy
PmakflQc9dSaf9HeveQu39tfdEaqzMZhvvNyykwJfT0PkP8CLZM1EMknHuL1k9Pa8RciE/Hi9i4J
nCluFaxyPp9BYLRtfzLXW3ebxidgc59+eBBlkKVQl3hPoIYuMwTN4bjelPHLudFWRikijwnoLVs7
GSQE8QpRA/K4Ja+vEyUorbdUslruxrx9UMOLuxA929Yo7QHvOkC09NCmZn3kKLdH3svxd+wtX7oF
tchg+afezJ7lrY+Kkt+11x1H9moAc0bvTAc+9sQJCdXfhZO/z18EEwY6On1z7/WjcFiDqpxUu6XE
+p3AJo4w4zmVUM/CkrnX1yj3e8/PPKSOEUct0VL1wz2ESGUXdrYR8dzdalYP6ZOl7oP1YtUO+8fn
xhEAzKDYA1IInsCzRRf6vNbL2k8pupk6g2DO23gH7oTYjc3IaX3y+xrfsxDwRdFtpAKhHCxnM08t
VZOqQyQXzGZ0shFJoP7a/65Wwat/KD5wtKWjXhDxS4TugN5C6VTmxq+/j+FOLANPBhndlOh1AsPn
HEFBChXAmegYw7jmv+U/JUvwoluNxk8KbTdAqrBARrnUVH3vdMEpRHgB7G6sl3H2Wgkirsk4ESVD
gz1a4l/vXbQmeIRpbvvf2R5VmQ8GYq1udFhSIrdRI9lA6gtWCVoanBKzLa48f5JKlthFToIfSaUR
1fW3QGvXFzb3zhQV5M5VFY4WMk4I2lyf5CbJhDJpSjg8I1GekOwz+Zd07W21HdAwEanfpV8ZTTfJ
etHRvD3GkAyng1Xs4c09jzgKHri45AqJ5MgV372/aFLcok7yZCCZ55n5W4eLu+p7VP6v0wd5H3wv
6s3bRQYfLYJIgIY3EGC4Cc1xKV5gMix/ua8PPBqHnw0UKPXOV7JTzB2YfwJTc16FFfFdgJ2jGbJA
NjKjOhL86G9fjBTemmb4nRqCHHA94XjOwYML8LEacg7THLWQAFWyyreApy023soXkYhCkDBzoOSW
rtatywtPH2l1g2U5kRabnYAwLVApA5AbKh7aFxxuSwJ7n8m70zq3weLJP9Wrhct86wwwUm1wW6KA
HUWQ83Lyru9LMG55CR0dJLUTItL8qG2SB+8RpVk/mU/ikIgoG+HMpZLnO7aSiWZYHWhsACDUbLKy
FDdeHENxCyflJK9li7OiD/nwoew7BLxp7KJPvF2NKYHnK1GAhjn9kj49Fzhf6+/rMcz83YgPAZlk
YAzKp4QaIA/mmmVaQ5HwgdV+qEtR7zvn/GrOzIhf+JtBmARdFMBeBG67y9FNY3pb8LrBWVhnRDhw
zvjaoj7mRXpq/izs9K1/cD3VmQLlQI2XyCKmWr0BXc8NdbN7RZsxkJfYRtPmGNtLh+vONUJhOc9Y
O5BSRe7+erYNeLSrMcRxrgDW4LnFx4SOtJKAS4D4Dwotdvxx4NChtjDTO7foSizbhItFjjgpQg+s
jjIkB/7tarB9QqrNQNu38lRuFtOOtz4fygL+neVcbQtcOUylCCezJr6DOjrMD2mbPe5NRFLHgz1+
Ax2EGRxP0rqiSWQypPhoyXjcO1mXo2CjvJh0PrRF4wVY6wlxExLvwAZKg5NhfYsuwIbQAFOUpN1s
hqVjdX+xUUKnskeUMU/HgU5AjyvwKKPhpDOVVbtPKfc3xYvNIyxcuugC3b2yjPr3fwTO7HGLhlGx
FpiOdITE9pzhyT+ggH+iAhpf/psyOuwuYE7Ya4lHi8TsDLcAhPVHDwqypcNng31MiWbjEBPxFKKu
qzgMdIm+6k7G8Vrm7ADrGdDeVR9XdbDln3jTWygkc/Jtsi9dlCLYirtk8NiazdXg5SRna5ooTaVq
HQTyjn9Mn8Nt7A5WQfnj7zfz7hn9dy3P3u3FGVWKMFD7CmI6W7PbiNS2gul0C0dyScrMrkRZMApS
yVbvczL9g7cVc5gvyf19LgtLdrZuF3NBSthrkh5Soq3nAOjltTZBoGcvaZc7Qeirs3DOgV3IaQW5
8aMBcuSDAGXWbCoLgOFvqPw5/D6hO6fu7OCiGBtReJRQzgyEJxhNEXQ6EoYCXlF6QdMfA0WqtcS6
crR3bqeeYjNf/S71jhcAqQwQDW6AjqDAbLdY3DkISw9JJSt7QuiZpnaE4JuxTdxaRV1+tpKyF80p
6KEnBqLTxnbxEXe7lei5x5QNBUTzGtpxr1UnX4sG+HRSOAEkPcYvQkd8KxIoHAESrkPHA0KIhAKO
XWf5dnoCgevvS3DnQXUtn43vYovLZBJrQ0KlbruebMFMbPmPsB9tkSTP+u5Lc/5+LQi81dlXAuf3
sOWnClh3EOi9KwLpgaX90m0EYljKrkXg7wd5laU53vqZjLEdT2UeiQZWHXM9x4gfuUoZsM2VyZ2i
x3LfnSLNVLfA1unI5BjvAo3N0qOSsqh17oTRgTGC7QX5OUKbiKdfy+7Ssgz8pkVY8dTBcd++5VSb
UDQqA/5g323C/8fZd/XGzTTN/iICzOGWcXNQWkk3hILFnDN//Vcj4D3WzhKa8xgGbMMG1JzU09Nd
XQVaJAUJqcruTtl76OjYgsgNSawpuK0i4DPI8wZ0x5D51KnspjT4Y6G3eEgavqt0prifrPfMwntS
PBm5LZ2rdbRDWnXN8roLGRJkGHF9IQQzQHtIl3d6Q6nDoURSt0OFXlsZ93/QePOBKagRjgF85vGr
YWusyufBsFk3y9LmBtUOmBZBFgYtcNp/xVWmC5yByY/ejAeID6jmvFNtPDUDZGYQJfXotNFdFrru
ti+X5GTQFIxcI3mz02bVbgzAK4kkp97bkyPvQ1tcS3a+ndzUJrBs3Q4BHDWLHNqNdu7ZbxtLdxjd
9guY9OuPoKL9SCuVWuYn8rjCQxIn693Y+nazj9CVbOx1s/pM/uxEMzmWts64ar8HeH2lX9umd1tV
62B7hW1sOLADyq+vKK++fCgb/YjQ0FTP6G57zc7FQ3uY39UIpPCW4PhvDE9z++i4/grKtUJsJZdU
EV8BSNhLBbm+0Szfs8dd/8R96Sv5rk1QsfvdprjgatC6i355HDfEid8Aih/uVIoiCKfOPNIoEBA5
VtDu9lpQxWnHh1gzP3gz/FIfLrXJGVbtgPfSRoEVKLkOe1A9dNuYBd9egCUiE4ydD7yaAOSlRrl3
tVW0JPTlDI/6AYSe5rjT107iJR56jsCqgvZPDvthMOfOfOQ8Zh/I7RLAPFKkOBAQdYL7ufZ+ctRP
aiaoOPLKNhlsINjc3hzP0X4+t6lZce6byGzdXkD1kuw3ShtIii5gIedSKVqlUsAZYDZmt0EVt41N
iBbhodsBknkESx4A1OVKAhldPaHMnFlAv0JPHfEgs4/8NiC8/hjxegaSGeqeaYOPgdcFgi/u8UoI
4OnaU+xi/fln7Q5YWNDyRdaBcdUuhDfXtql7r9PzSEhy2O6fk69pYwuBU5nyqXv50D9nb8QjrV0N
O1Uz47PmFeQxznwO377Crz+B8kIduo/KmqxF4Rj30nOP7gFpr3hoLrdGh9ufxXPJYgq4RTAihwXE
BCTakKZGZu96xjsAiIagLpDaab2JtBo2e7jeY9M4yWlkGVsYH2AaEH3BDsc9T1/vvg/6oLzQoBJ4
aLzwIoPrcSd2Jn9/Sp5DJ4hXiJ0b1mW+sKeujFLuVeTCLNczGAWRlhesBFOHPuiqeSkv2l5ciUcF
yvZgYMi2AknZ/u7hFu4V1BvgT3TS7yQCjHU9vZoxj6Wf6RkaL3yv2sdrfRNAKfxdPAXWeM6fIltZ
Ry/JJbqPPVYeaWlHo8ELwmoolwoAy1MP4hFdm0NTVrg4rfwB3NroxFEEu0uROmtiNNGSHtZkF3g6
COxSB27+knvMWOo2gsWljpILsI2AAqOf8noG+rZO85bDR1ROGjrxKXvUd/xahMTQhnQqCFCl+YcQ
9tomfZehNlFwCmzWO+0eFIKkw0u5k9FJn4HVE88/Sz9qm9zi/3vS8NowtdxgCI+MMayR7j6np94m
FbYXZSsiQ6uvNQftT67xJDz1e99SbMZOWzjIGg8friNfBhAp3YiCVmVCQQLtW/+R35T3KjEnupWO
DqCJtasXbeGeAp0tClxA0l+vaZT1E+hFJqQiITeHmjT3ZvQ2QEfI8zPHteAzkGD/a4vaP9ycxCAs
hy2gj7NDttc/Q5dgyEVXPFqoNuz5d56hrbfwviZJ/b82qYMjFNUkDgJsFk6I6k6BmzG0CS2XtA8P
rbnRmdlt1iipHcvxAukQRBlQw737wT8lAcpI0xpIWNsAw6dgpZtuzSomLfQGXo2T1hgusl5R2xHj
hKRQ46BkBqEKS77Pt7F90s4NqB5/36S3bWoKGExI5wVa/OGT6PdNk8pzLBpRgQhbcbnD+2hnb41Z
o8JdNaY3fdSXO3I28+0uOYLm4+meewg35Su4TL3fv+R2ifElAJCCzU7Ah6Cgcr2Fk740qrJOgT5e
ca2nn3lQE4svrWKqtgwOl95LPhgBxm0bEUwia4LRE95O4DmvTbbGkIz6CP35+RjuRrdfQ2fCEl6L
nfwB8mOWKyKh0tWrgrJGnRsQzPrYwbDWuoipV4Ade8K23s4HtDOPiO4Y83mzgYk5QyWRJGjSAA26
HpyGB1THZ1VhSQIIAloQAM3mNwZMhV7urt/M1hselqyK7+2DGWaRjsL1hpc6bhdqGX2lFv16HJB8
WsdHff+gfoprtPtteCTA0IPX2BbOFBcx9vEtsvvbLABJqMaRF7N8PdopD7SwLnvsniMqwL0dEF4K
/QGxTOJp+2JXP6mramusWUwgt9QAlGFqDyklN+Rl1mGveq8jDM/HfDdg+7rSfWEmf8pdBU+FolyL
wCY2qwu3cTpAht8mAIKVNTNeJ/cZvcmINsP/5oHaZCqkggJexee0jaOstHtgPbcquFDE+7KwG3d0
0HG5qnbRMblYEBRj7LkF66DNRgEeJXhwx8pUxB6HWqBmEJy31Ef9VdsRiuTG8k9GZOKGQBHJnjei
YHJ73UUjGcP2wn6/sk3tgCqup6qrYBsM4l/ZU71LT9IWaDQdwzZKa7akyiwf+QvDLPmx1ISDm0gF
pgQbDzlQ6phB9wqp3xJmua0K1hthp23nreFwfxp7gqKAyW+ZdefbkQKqQxClIGQC5EClrqZQGKJR
64uSVHHcbhMdikPxiLVdIS2FUDZBe1W30h4YAyVv3euBEqvgmQZbPXJCdIjhh20qpNAstEq8tFCg
e8m3SG3v0admQwTp83drtw9/JKB+WqPcSNKODUiQKtRRplXmgNDrifAdaYd+U6+StfEIsi+nd1q0
yUlefRfZJTOzTE7KzXhJOwNRiUeLF/X2V+OiiOSsLZHoBRU7yfeo62pfrwLgHNcwu4lHU3iJ18zl
vT1EeJYgy4sFRvUXYtz4sB85mD5FkaGHM7OmswIO+DM4TYqNGgPvl63zC8qkm9yb7GTtA7rN8h+3
ICmCHUcYiaZTpJuBFbo2npd8xqdJBqm8YxGhr2BcJ950qp5lV71XzbfyC4kuB/JBju6hL4lVGPqu
CFKTjhIkBg8WCkgA0xXRlE+bXJawtbsNYQqYzgjZzUSGwhGQI/zaX0127sSP+uW/I/Aw8B+Wdcp1
zYkxBwGxrByzQ3psXcAPnVPujq05o62CHKrmvd/XlamwXmQLC44HqQj0MNrWAWKhFjzNuL4RIegM
GT9oh6MEnr9JTofkJjOfRZwRNb0Id3Q0rgDtByYA8iU/tlYSqWpahEJpyftpE9xNhwghHrcO1hms
daxHya1rhLLDX2t0MKsV0GsKOb600l2IrodyF7rRHm9NN/BmT/Fq5vt6IaCDRTAHo+8JJVk0ol+P
T+dmbYDAJDk6sz0dUnQrf9bO5PqX8JVzmeT75MfR06mDSgGDhFgEsGfX5oI2TsUh7Uqo5TgCGj/x
ho8e+ZPik8f7rmRxxNzmpRXg24EcxOUKUIhI24NsdZNDsgZ71JVWoJ11ZAtyUlvuEaxPwwv6Gizx
ATpp+9LznaQ2k/fsK2HuoYVV/fkRNzirWh2zToVfHAPkHiOHB6hslaPjCYwasmhVR+5hBJ1IazNu
hIW9S+IKyGTyOklQUxctWnCqNJlhV0O1bTVkaDN7FU+IMU/CobLjC7+GHAFpakG/Irrc8sqstkys
HesjqGgv9ItciDusQOsKO8H1EyCVRWf4yixIQKlrgjTwUWXOn3j3HLw3myfGJJBrj9pxPyfhmwr4
xwGeJK2EThzsxzuo/XjCXYSWmvGkJ2aNej0ykzmSoBfR9e/ii3rhzWElHjrLsB8lL7Mz5l5YOACI
9JCmBtweoHi60TBT8yYbswnl7rvmqYEeCYSjdtWJQzH4JB8a5qN84U6+skc5adyauT4UsMet9PPk
8PtoIxV2einRWiWsYy/eJCfFYuFnpYWAC7UwCF+ABg+MGzSMdZ7iXpE6IM9A/iWDuUUA3xUCLedD
sJE1c7tz4EgbDbQiSPDoZryJ14j0nWwFFd31uJ2c3IMaq3Mv7qr7HJ1fv++JhYczvunv12nUwSiz
WVOzCl+nnuvQEbYiIC+9BSX2wp3c/OA7vP31u8mlKOHKJPERP7ahrBRq2Qwwqd0/R868Bp/tq2iF
x51gkRZ/38xCU95FroSq/++mmaOlTqAyG3VTiTDdfWkP83N/fEcY5kGbZXPKvNFKWDxnCw9aTC9U
yggzF3r8bprqBII5lBOMNbDDB0DE49BMvyanco7ou78MdnAvIE+zhpogZHgYCfrvDnDqwKN9EmV/
XGoov9PeVjP8IKzVDgl6JwWABGRCzjfOYdeLgI4r7vNgCq52jEzjwJmN1/UAGhfWS+hI4GjVzXEr
OGAYPuj2UJir9nnCovRPs+eb59L296HDcFC36XWAvYlKjg5RKyQB6FdCEgcRIDf43uQJaaTZrt/R
P4HH15/OS8DFuQ53ygkwAadbqYf/ngWFcWDcQRdLukERP15vSymJuTpTgHNHD9QrdDTH91G1ldrF
1Z+b0un3nXibzIc1dP+C4JvQwqBEf21NU9U8jIMetaAap10j6EzN7F+eC4/wpqifhadp6EEDqxK3
m62N8jmtWF38C5GjqkF6hkSOQNrR1AhyP+Zi0ENpvX7OkO4I8SqLN/7dhOYghzHaBR+oAw0A0kEQ
WoGjhQodozQJuqj20blgyVZ/P8ig5DUnCLQ9Rdt2LbkZEkr5nQG6exRGT8ba8LocfW6qCSHfBgCg
3z9nyQ38/By6YUYt/CSvOSOz8p3uqaimBE6y91fILYRbaRPdM4EgC2HPlUEqtAyGqSqLGOOPwP4L
vjj0mp3blQZT45MPVozS+2QM8aZOoyB2/jvjKuXX5yHzpT6BxcFqoWhpgilhE7sndOqiUCJ6if27
vSWnfmWPulzDbhj0rIK91m530m7uLcNMUHPPj7LFvxVgf4U6o33AEodI62Cv/YNrv/oA6kDlYV2o
TfH9Ac2+EV3sMdX9CDYXXKq+ZvKQoQZz138dNYJJA86KuAs8i2gKjijuIGWbIKKaLMGuLyid3L3j
JKN5Hw+iEN70tEHPxqmD2ByrFnnrQYgIIM6Shp4gAz6L8leCga7VQWtrbGLxlTB3Rs7HS4z+/MgB
V54L2gQzh6d8HKA8dv7viiCwDkpVtK4g7Y/fqBSLrHOhIg5dbTW4vkA+dAA9D8yi9Bjse0t6knCW
0bSbPawSZrPf7UsNtS/kkdAFhUYs0rJz7TyDQR05qWhqS9yDugyswvo6sS7Fc7FOXJbvWjZGUCSg
oUMrNg1oGiW/k6MW88whHzqvDItECtl6dlBPWjFd080bgQzthzVqG4epFsyqgaFVjroJNpwZHlM7
ikz1+CJv85hxbG9BrpQ5ahOh46USBBR18eat7RIIBShMaClafpAxsn4/LLflKcqWer1qqhADqNjB
1rDpnPdxm3joC3gm2HHOHY/MbNDNnUOZo3aoIHfgsCJDa587Z3rTtj3InAA7k0HsEdy3Xv14Zp7J
m0oqZZNKriL7pA9CAZv6OVuFNqmFTVa4g2COlIGuoAVF5+ghvuLd3GMFTzcen9iWQXFM6l8Q46A8
8IBOsmaqYVv4MD6TN9ffiyg6du6I9PWmWDOX8+Y1SdmjdqoSdXxSkuWU9xyARQNCFcKDVoG/HTkv
Qo/ZWulet3Lv9310E7ZQdqkt2w6TkXEV7IJzzNVj8/1O8fj/j/6D5fGR4B1dUlBooPZPCsmjUDB6
eLiN6HV/sj1YQYBmy0BwVDv9W7R+CzfdFl1Svw/vNjj5Ht9fu9QeMnJJiuUYrSqEe0Ilqoz+rn6v
HQGgoTw1H8+svnRp0eegFiCooKzC9qFWsp+BYc0j+HISnRm7xjkK68k63j37UA0gfTXaQVzvo8c/
qjm9gAHBDFwv3EZg3zQeHpm5VOIGrh4tGD+klgmeCMgihRal5IpYKJJcrkFDjkbXaDUjLpVN5YxW
7mJACbDa8SCqmU8dz3JQS6cX3S3oEwMzABKB1M4KZZSAmomvUc7u9VV5QlRoOeoRRQqeEa0sjvGH
JfL/P57AEQ9NjGyEpcrpobaOt1ZuMEZzG5GReURIBGA9IXz7Rgr+sJHomdz4mgr/9zFCAxNPDE8D
uENd6zswe84of4TmYTALMD5oa5ERYi9bR4CgwCehO5tO30LrKqu6Eas4bcTM7iWrxAPOEjzs4LvB
A6+GYoacA/NOSNjODbQW28zerNtCEJkDQK8BwBTRKEZzHHV5FApJgSZedd+86XdBBuB7hAzH9KG5
aN5+k2ZTeq2d4IEHVq38iFyjZyzD0q0HBUxoo5NNRXQ+r5e6FAPkJbuosTLk593yiMZeV9nzny0q
UCXok0TjH+70K4vU5tLEqTOaHBa/X/2gGB1OBrCgLWjYalb14bYpjCj8/hge9bLLylEF8UIIFXZP
PYd258Q2l4Js/H7ytE+GZ1w4n2DLEoDlRSYbM0rdcHPWpHwNtUbccBgPxFUyE3t5RIudup9fGMYW
nCKeqoAPwxTKeDS8Y4zUqgzAeYzHknHknRl0gWAshCDPW2zGHo4uwx5x65Tbu7JHXTeJL+ezJGaA
7AAYfZY9wizuokcB6Sm7M8zWkc7k4inNYhd9KQ8M68TF/2adunTGYKjUOYf1zirIA+Lw3rs8iu+6
zd8Xn7UV/mEYXLjFkREF4w34pgA4oFUZRE6sZk4soIy9B/B72Kie4hxPR9QDyhVEzrzU3KAVuEMq
4h8aGYkM8Q/b1AGZ61oTWwO2i3Nvoh5g+cfE652vTjNZJdGlVf1pilpViNyL6RCWDZjT8114bFfc
njuzir5Lbg4DgrAsjwwjWn4pK63WigA7V8TKDCabFrQyqOWD6WVdr15Ct3g29uJDeDdtYwQzyXsy
MTbvLY/Z94z+/QDKC9TZ3I0GTz4AmNjprAKbpHsjRJ74T4CvzNoJXUDfgU8VNqDEdTVoC4XeeDTM
JxD2O4ytRUZL72UkmDWUFEAigDTbtcdN6qiaI74GeAXBC/wuMmrdIYTjDQiXgbyK7A5kgrzHWuul
lyJoBP8apg5RzkH8qhlhGN0v85rH5c4DNkU4rHCAo/If1C3ItP81SDOw9EETQ/AdBl+DTVOZf3JT
xLrPwFFONo98B5ibGHO75IJ/WiR+5EdQoYxV1ikCLMY73ur++A/plnsFzc5BYtUrb0FZ1OCoU5qq
6L9UWjKbbrgG6neT25lnAAuFwSVorYaUxkq8yHe/j/D7OX+7e9AxBT481ErpUr6COmGratjKxr26
0bbSBWwQaDA/oQcRc8u7pXXBVrZSxOP8ireFF1aZcDFiwNZFegP5UqB0qGsuNMaU73QMXPWQBLDi
zxC46kN04uzUQffpmgXjXLzDfxqkFrWLdfDeozJC2jCRlh3My4toNvfTqgDZ+79M74/BUeFQUyFk
rX3YKhzed1T0xSUmj0I0aDcvhK+JFH9O/umjvAucFi/1BHVp/r+XAgFYRVQIwBVENIA1pE7q6IcC
NHBmRKee72Vfs9tu32fEp5oDXPl9cCo9OUBY8fvYbzvyYFVRyJKC+RMICjptlWuzLyRSDcRoAUob
J9sP3ogNrZg5BNjQuc8j540zyyL8uAXGEMNgVUERCHy9N5gvqUrGps/xFNBEa9xWG+GOsyJHXYPE
cz53636TQdBgfBE+WaJXS4cYKFLdAK8mz6MERqKsH/5irAtCfzKRAHx0Y2jNBasUx1huLX8l3wOS
tAllhFMd8xVN9hF1jAGGNsCvAkAp5pvaZzLeV9E0C3hF2xroK+1j40WaY4qSU+59R4dbJsTIzHB4
IY4CEhoZUdDYIjdJP7p0dWx1P4VZ6R7kfamrPUuG7d837mxNa0RubjPZjF21cN1BwQGshRAGJZrv
lJ8sZoFPDA4BKe81d4SXBx3FuHlzU175O5Rybd7mt3jhMRzl4m5GxAo8GVjlAD+ivMY0o6qftSPJ
/8zPwLlL7zEyeYdo017UdXsu79TAFP4wYTMLgSPam4CZ1ESFdKJQtzsUeQdtKjVkEffGYQCr/iVZ
latoX2/SR8FqoOq1Dk6+4/8xulXyznTON6AFHKWf5inPITVhwxvEfO8WB/TegJsxf8clCCBjswoL
VmBFfP31NpagB4KwDi9owj5GBVbTIMxj1ksNntEc4nIRvzcIrqSDuDFcxHmF10i4lGLghDfaGimZ
xkJihuVAvguvN58BmJIBmCqPHDg16WrP6y2X4Ifz6F6tLOQQXMnr8SngKlp1gGSFIHNPvBwOm4OK
hrLmwQUr7/9hzwFnD5wsoSPDt8jUd8jT7A/8qDdW8FR/qI6A7oqj6qHs8kdz8lUMHm5hMzHomhfu
42uj1JJHigFKbGK0/ZjQJKiZ86reRbixGhesvIdpxTjQt67ryh5N1tiVIhEKhL2ncq1Dbj07c6aA
BOfuYqBg2O6F/fl3i7dH6tog5aSnrIBeaQqD2r10adEyAeLjh5wtE3IbPF7boQKbkZ/buJtgJ17X
gAHvevRLuCBdeMAucor15KJapTv59+vPj1xWZnHhlXJtn/JYgRr4ckMWcnB8ZOXlQ+vGL5kDj7Ud
IWdFwg0Nu5hfR+vD13gSjyKE06J3H0vMyrku5Meuv4W6nwo+jyW/xbcET52DzDI4uNERBe00kK7G
781z+cR58eE+3A9W7LG4PxYCgmvr1J1hKJOiJGQlpo3q+J6emgaQRgK6KUlbvP6RvHBnfcXMTJGN
RLkRtIsiGMC7HwlJg/JmXDZOnNjCjaivud2CZuNYX4RD6WTr4rNCXM8qz946a7DZIs4ScE+hSEmH
eZMhVpySGSTYHJ816ChlzrZFUC1bM2gqCf2E74IL4RHu1JwKs97kjDTo0kT/+ALUEK/jH2OopDGZ
8QXcCiDzytlnTvuOrgYvBeV68eE/NKfhUr8yG2kW7g3YRVFaAjIZSVjKUSqa3NU5hwVGbfYVGmnQ
GnqFzmawvq/Av7rKEot5M5IfSS/uT5OUm5SCeR4SH0PlrX4trILOVk99C6S9YHEvKigH4o144E78
isnnS3brrWX0IAPEAgpF+sEkKuUUSq2P7IM37sRH4AhjG+wxK1xHHpLLICK4r71h+/SfvSam+K9V
6gTPej9OccA16ErNQ7Pfxl/o/0WziCl8/m5oIa9AtvFfS9RpzXO1SSIZ48sAyz20zzly2JxToOkO
IrGtx+QZJX7wt/mkVrLW/VITetiDvNxBwfOscp57KAKs/XvefWtWTCWThYvhaoCUX5DVMep7DQal
DzAFZPuZt8TB7J6bh2Bmiust1LzBe4jnF/oUEEbeFPSBP0QlusLCTandPjee+ILwYa8fFaCsGCu3
tDM19EgiUCVYBbqWBV2zypizoAXrYHAn3fc2QOXtLn6G2u6dLDsd1APbN1ArsUIIll1qx0S5KiVB
ArvCR+KET7kdQXNZBKm3BkibJR7kVyRdeY+0yf/LiIFmBwMIYaUzqDduqIqdPqUa7thNuRM+G0hj
wgXxj4CXBX923H5+S8EALbG4PpaCNOAcsazoHkSdhUbZ5nE18CC5xhY6jm5oVYDTHfgTpJQ+KtdY
dyumhO1CnRbbCPg5NGhD3xrkrdeunUuVXh4qaJx2b3rnVL0zbsCbKXnpJgJlOWpZIMABt7b0wpjh
Jdf+0y61tkJex4JaE7ubwdOO3B2ut33RWe2+dVqrfWEJgC684TFQwicCqDZwmTROW6qFQeO7qLWM
j0k2jUt4L9xl+4RI9I3WAL5QDmUsflvYvGYyxroQChM2fjRjgFMG3ajUHPNx2Ax1BdONBvYefuPn
gLHNznQCL9lKv0/3UmlmR+YzYyluACkZQOlIq6NtgvJHUpFXiTJjiltQdSKPbPr3wfol3BtsERri
S2lf+8OUTAUI8aAbgT9jhCVQKkj4HZT35E+xn47gSp9c2VVOicu/Bi8hG0W1uJH+jvJmXadBKjoy
StImhSwnRCW0Q756efStYstey0Wf9MMc9coQ+rlNoUiISUV3lAApNyvaQ0bJku6IyrS2S/fZP1Du
E/15ZHFRAke7I7IU14dUrEdgisW4RUkfFNUQRl4p5miP20EAMSle8cprB/0QECyfxxNj7y7FQz9N
U6+NcjTSHKIWLaIS5UN08gJZqIRIjx/RnWecIfXuBUCR+U7OdIYLFzi8L5HwQPILCQTq2AhiOIij
ANPTBiGDvxfcBkQLuOlOKL8rG3mVnmPv9+F+A5apjQyb6JyCXC1wGzQmzxDGROgj2GwfSBG4QM9y
icgvgMgl4k+HtJCMTuaiCrJRD/iPXWgOW+nEbvMgh/O3D6H2WZUAgjWk+BDlmFpPyTYNzUy1xNbW
oVcDpObqDXq1lck95I/SOmQxjy14rKtpoFa9GOvEGAoyDS6EeUF08NyMVr+KbeNOuGud0NSQcrZ+
n/tb3LwOeCLABUA7gCgddN7XuzzSywQSWim22ibf7XHf9qf4BCGNB+xxUH+ZYON3u0/OPsd47v2D
bQFnDCJGIKbXFeo6GtScF+Mpa62qhpR7skIbwVcEYchsV6/yVa5bJ/FeJ9lWsOCtprvfrX+X/OnF
JlWS70AOfbaUp860KQimsMX7KjdDi9+oGxVHXZ0goEsIpZO1sh/cQ7x5OUElDjzE9xAgt9Ot4lVu
Dq5FMIszSYIWgLnAJ/z9Jtqll/xQ15LaoHB1fOacYCOBO7Q4pxe01oGvIb6AvdY5J7ypnKptYANu
j46336dlKTb55lsk8m1opKcPY1KXuZQZ0C4DB5S8kUCOHBK2tR55FjAFnSRTROz3u82ljMaVTerc
Tanf16oOm+8BKIF344U/TSf+ubJfQIMCGCQ8rh1u5C1mfcVkEl24XK6MUydgMKTYMPKeJDRIn0vh
+JOVeBwEmwbIqghmBA5fnZlRWjx4hNfyf/NMnfYALBZ+mcAst5qhnaaYxSZJUPFtPnbVg3yEUpqt
7jVk4EVmtXnR4f60TTn5dkLEO0mYb+kouDMq6Qh83+9UID5VW9jwJ/5oWJIngykiudxDpNX8B7oO
+J2fn0Cd/T5v60H18QniXhKwxVrnbjZHl7O+j17uZs+lp20k0Eb8vteW5x3iVBC+VCHTTb/4x16e
mqDHvIO+DVurgV/tzP5ZAjeKhrxOuY0hUoCXPwhFfevfrhgIY6EEAdMEMXjtb4U8HeKIH7+zK4Jd
rSa4vnfM+vYjfyrNP6hAPEwmiOat9Eln1i6X7jdogqHpAIJNBgBK18bVvq6TaoZxiXALGSbKtsfs
DXoBlnLG7V6D16i3ipca6t1ENH3NmPqlC+6neWrLD1UUZepIxg4Kko/xOdnH6BourQAqCRAuSt6I
SH12/Pzd7KJT1SAIQXhBCJiRyklokTSAwB+FkBoc6+cemUrtmINWtFwnqwE0PxJK5EoCD4cuajTV
xA44QsJHmUlScutowGwAJlmoJkgg0KRruF1TiEBWopQqwqM9u/z9COGqAjtOtY0EEO/hObC6d9Cg
/T7+74vs+qK7tkt5V6GJEn1Ssbqa+aBv0t18apz52LtncEnh3zrIYnT4Zw0k+OaD4iDmuDQeB6ij
4tROu4qfBAtIe9yBxa7AOR0uTNIN8gW/fSG1L/WiqLtSIl94DL3wAXx8kOvTwXeFL9iWgASCC2Gj
m+IdxExCENP1rFvvuwpFfwFSOgj0IWRCSPquT4acTF05iAA+asej+gLgvVfboNgwa6ChrHZbKiZK
7OvC+kAQan5BR453E5tzU/gnFnxwYb/KKNz9/RZqv6ZBAFCkgG9B/RlpfUA4/rwakCbwP+Em4ZsQ
/eJP1awJ8aay5tgJigVY99Un0O3ehdpXcargE1AYztAJJEKUXV2/13b2rpjS5wRKlPLic6RzCHV4
8KEA1jK8SHcf6MN2i3VqDXZisxqOvw/IL4tkUBtZnnGwEh5fJe6jO3Q2v4KcLNn49kduRp54LFDE
vAyoV08unrysY7QQpFzPCbVJs7ApjJ4si+69d9iDq/AeNeT5DOTUy4zO0viMlI22047+QSOLxGJl
vnXeQAZIINpDvV5DaoPaorNgJF01hKAK43ZyO9nSlDyjH+gx5tJXwcfEp2hPaZnlgNsEK8ziZUYo
NYjrosJkJen4qlSBnC3rlS+ZieD1kLwFqZdoqTMAJ/CmQP787rJuLwrYJCV6HsVauEqqBCF3E5eL
BBlsSHeKaNfZBC/NuI0WbRD2DKRx8YunlnPMqtkoSowrVYNtJXpiX67K8s/vA1nAR2EkP6xQV17c
6nXaDrASEWLVCX0IRXJX+eOxkXVL8Oseifnalok8ZK08oC+PBXq4TSVcfwCZhh8oGr9EirnIsGvb
ZHpW0dAzztEHJ5UrvqvMui0YK7d0x/0cL7VJlUzoh97HePPQa/unaLy00VPPzCvepr7IqIj0lIH+
RdQFqVFlYSYUXYJ3Upd8zrz+mYmTA8pmU2qCXS9/9HhRRh0wSp0UbWQRYO8MpOl51UCPQA1j8N59
lrqwj9AdJ7c5Q5GU8XE6lZfLNbWNAh9TPsxmFW1n3QMtmqGgds1DAZsFdlzex0CrwiNoEJ+k9rFo
tI0fkKnI9cksc/SScsVaznMGlGHR+yBq/Z8ZaiOPsjAAKgUzcX9py2M3I3iWXT3VrQmtjLOlxY3z
+9lhDYzauVMr+FXYwyKfzVarQ+dKnwSraMeKsWdZhqg9G4RqKQsNmUHtMVEOALSbZcyCdy3OH6pG
eNYJJJtI7VhZS8pIaICS98Go3SSXIT4EU2w3/tsceQoq2I3KIpFePIvo4tEhWwBeK5qUKC27TvUJ
Tj5SXL3SvaGByvx+6gT3HxZKR9kGbWDgNdaohUraSZyLBHaUZrJmeR3OgtNxifO7lUVH9sMKtUqZ
LtdajD4OUKKXu7yZUjdouRetBR5PFLtzEcSs/BTLInULFZIv9mOZA3LQ+W7RvVQKMPA8Ap4u2Ihx
sv59fIte48f4qKgPPdOx2lWw1ldrTniM640yhOe5HuwCKq+SHnm/22ONjtqQeTb3cVTDXtqMbqZJ
p1JtTFlPnaiND2MhpoxTtrwb/98uob2i3oqppkXYJb0ABOf4UDdflfY5cne/D2v5xv07jzRxCTCU
UVzmsNMa4muTgDSljnNuCzXwnZhlaNoYR9XJwb5q8WUGSIXYf3FtySI1YI1WvL6gmgi+SiCjrTlX
1O0S6NkuhYyAxspnLC4jmuVw7oAMBkfTtSFDVDPRmLCMYbnPKndMzkKJvG19Cf3V7zO7uEF/WKJu
gIHTjHweYckQn1oe8+jmyCLktdklugmain/ZL6SnlHCcoJ2T8ioyN6Rt1JN1rGApEuwMwobtLO7V
dGBUnhcX64cpyrXEdVLyJUgBLGAX7nVxeImVycoHdV0rBmNUi3fND1OUT2liLodQGCZRDlDHMVQ0
zXfvss5UI7stQyJA+mGH8iaxDHnd7+ahHBRRs53jpSKGpZ1jb1TpQwu5nPY065bS2r9vEtZUUl4l
0cKxK2pMZSXJZisahZnWoMKFXsuQKyyXsoAjJqNE8zFpsyZ/vd78VVaUEOaENSUe/6SoGfFicNTH
YN1m0bOfZ+glb7qvGHpJiYEeKh06InFjx5VvQ5T3IiMV8/voiT36gfrje2hymJ7T8nLo0LKVI4Uk
AFety6DiClVHKVxOtVPDAXvVP8w4CAcV0AEC5itL1I7iilSRxryGTR49zhDOduRisucSVNqizEjU
L+BfZP6nMWpbpT1XALuEDpes2kr9llctOdoNmV1oj6CnSVHgj1hRzELC9tomtch4p7WQuCcNYsIm
j45Zi4ks7Ta+TyRT7Wy52Af8Kokd1K78dj/pK2HYhO2dFjm1uo0CVh5g6QT/mAK6RMNxkxRKKT6n
UYLXIWk+VTHxytFnVAOJN6W3ElJA4POARiMYWij3J5RBIUUFzMRa541q/iLo8/n33fp/pF3Xjtw6
sPwiAhKVXxUm7GyOtl8E79pWonLW19/S3nuONTTvEPB5soEBtkSy2Ww2u6tER8cWgnN7TqQhAY96
YU9PW7fVTy0O/4Xcq9lrqHz/b1CckZpOZ1udio3RtKob5w8tqXeVdTJI4bWlZObEC/R75jgb7do4
zBkEvj04Ik8BBwFBhaYuuQ6JQVaJHogvo6WAG1A2OXbSEuy6rEW3ZBp7eRSeKq2QLJHozDVBEfQP
DDeWJmFlWC/re2BxMzXPJmm/tMVtybqdCcHlGOQ+kvNJGD5tEbndtmh6oaQdEPti8uLy4PzE4LTb
uXKvEuIts9cPxe4vjAMdGajA/N/m7HMv3iEO7fq191GJUOCGnl1ijQHrbh31udNkZPjCfbUBW3/f
5EMqFhUREpu4FFVaMI0JrJF44P/3wmo3RKqrDoGuvpbOQ90gRfLag8Nedl8Sz/HmG7i9HRULm5wG
AzZN1wm/TfpjnOFADnSCE6wKwrFxbf2utb5enmcpLrfhK8uKrbEFbrNkLpQEleGhBIUc3VVQ+SIs
dysTD726ryIyuAwt3C6bEXPbpcgHkhYzkKs+YAo0AMxpP8huNOKlXXWTEDhBl3yNiTZLS8ZFKUm0
Pikuit92UPPRuv7L5YEIigVxGkEu4h8QLrAfnaaznAlVA6pzB5ngjr45zr4h17l+OySQtnlz6L7t
bu3yo5PRcgidwQaaC/VJnelkQLrH01Cu0RuKuyTPJEYZW6N4JqQAiWVIvIEonkHqAHXgKI+0/iiR
MKoiVaJlLZGonufhpnNcK9mFFQoyNAgTdwe7DCTTK8o2bxD503WwKWvnAoiDte9oYJb3c7a44QC9
v7hzNdw22spVmKwOXGifYPhFcfvaustfNjTVwXu8AVhHeS2SJkgUVL5Ew0EyOqGFbmC4DTh1Tjaa
Jd6ebfLR9W5tXcOFu3ZYewT82+D3bqwnUN0paUDjb1E9uUZpSU7HFeKPuGLzCdxOnLSYsTRen7/r
3FdiY5fpj7M+3Te95OgST6kDjVYdxO5/JLzSxoaE2oQ3vZJct9NDFt4U0fHyfIqn818InpY66ou6
7HtA1AXezK3KH9nf5AahZvLPKPg2+VwNIRe8jsJAh2KTlX40n2Ipo4XQ6qFwAJYZkKPbOrezlUhl
CbGBwrL4K/6/Vxv70FhVkIbLTWFo+9F8KCCig7tEKTkQhU5lA82dhxCVzZdkwE2Iqa/VFLsOG9wx
6Y99+FUbv7X1ItkDQpeywVvNZuOk61g10nFYJ9RZ9toy7emoBFVJ3dwZ7qLa3K/vEglT/cumIhsm
t/PyaZg0ZYWlDnkl4fvA6tjttHlXat/UIQ9GWkmSCsLLKeRQQEuLNya8KnOL2sd67nQLZjah0AWm
04u6VDeJWu1tG6Vc6kuizocpwmdYMwgeQmgquw55Q0Oua7dQpzbH3eUpEO4WKCwoqD6AQg7fQaVP
ydynho0W8nraM9o/TrHsTW11Hn84l38hwFB7vrhDhTv+EgMC9SWjcYv7YJrtbX2nTX/jxTZA/FHf
G1buTCjCDc3QS0KoGHWxW2XLoYhleWehH9tAcQc+tVmZKOsyDt1hMB/s8a1TZees+F69AeFspTC7
RZk7jMfKIyRINXdE5VGGdoCw89Ii6KyArhmFVvZcJwXmtn8RgtU/VteeZAUagGHkLuhy1w8D6p+a
yZ3Ng1bf1tbfHA2b0XI+wB7KzE4JQAvqW0R3w2hvtYMkdhGu26fcI5KiKJPnQLSC5ZO9rluR2Ycp
AS3DbAaWqnmXd5XQ5DcwnGOpqTnbqQkYSEO4ffXelKDdWyka0l0YThIw4eG9AeMOb4i9W2UzA6ye
C3dmtxUY4Oboe1suEncpA1rd6cZLm5Ha4NoJoKS4T8c9WPVcCy99ieSlVLZG62GxgTEqHABZCkNQ
0PWTR/lTrMy7vG6fLq+RGAaUnaAHxwMpX9IK/uQ4R1c06C01yBZoM54Gniaq/pXB/UbhHEWRVU2E
dwlQAHbGQXXi57lO9mnhSDIPwpMM1Ib/DIZzFX1isai3HfhYpFKWeK+HRWAkhw439DryF1lCQDZ3
nIOwm3DU+xJwUXkbU1DxDZDclZW2yMbE7VXkv2LHnDB1OZK9foPSD5TiLfn3hNkgG1Qy5KfqfNQC
jS3982XbEF+KcVShqw+ChKAUObdBvSdxN44h2D66wIAqXh90MWqcytuqvHI6H/LTPYoJokk25nXi
/jgrf+N+lhttbL+IlnoeMox5UdHNjFKFcJJFIMKwcgPBnZLzQDrGVEBA0NgnGEVlHUw4Wpp62ZR5
M8p9Ia0eyRSsZCPjNoJVQMyJDTAZg1jHqepfl4btL6+a0Co3I+M2gWEmfau0WDSnvGnyAtU1zxas
8zKIMFTdgHCmDzoLm8wzxoGsvquTYwsv2FDNbbFg5gQZ9KuFHC5DyqaO2whsVPKip4AswhBJdXYF
3ZdvlyGErn0zKu7AMrUQz7A2fG6NMt+iuSnCct+bNwl0O/4GSAPNONUMDd2V5xsrNeMx1DUCkhdr
vFfzNPJogebGCToRtv52GUt4CoNH5h8sbqmaumWd6cAecuOEtMGkNr7W+RraOsCncxlKbBW/obgl
ahnKYIoKUKrWX2vR7KX645SDgEHpo/ehYUd0swdjFVLJdIpN/jcut266kkEXNsN0Uvj4HgR9ZvQS
TaPkhUfoiTcTyUUYGjqQQm0dna37HXus9ARVaxB1NHZV4wRRvLs8mWJj/D2o9XM2TnDph95RcwyK
RcGAF7Kh2mvtN92UlY7KcDgnr7JxsGsFw6KotJnWu1+d4FUue+rLVOZ1V6/6p2P/Z0xgAD0fU2GT
PExsYDnxSzIeQcapZeAs7L1lhHJe9rQ4vybludQ7ie8QEEYgNfnv2qHd9hx4IiYzlxzASQvuzfRX
GzrRzp4Ut0NAUmdkn1dPwzC7zgBVFlw5qyHc0QGKiho0FQbrcdLr+zlXZE/el00KbLrnn1V0lt4O
DGvcpS/dcDLsh66Mr1L2aprfssaUbBPx9gRvmAqhOajPcl5HU+cKYr448xqmgDjRG0q0r2stFKKO
U/F9RvGVE0s8gtC4LHSwWSoyOLhqnA9wykJKkwZOG5lL14qDtvvaaj9rU3LnFaeeNzjrd2w2C+nn
NG1DDM2qj1VxzBNQVn2w5pAPD7O6VynO2h9N/1Kzh1kP/csbVbiIG2zOL+h2TTtzPdO1+sBM1KJD
ZgeP+r296yNf6cf/OKWcX4DIk5qqHeCi/Ged3OqVV0ML2pAMSnjabgbFeYXWSU1WaUAZsuVoGP0P
taeSaP2ybeAl93zNmJI6VZEAIqnRwga/RpDkJfes3l1eH+HpAO4CcFYr0PSgnA3azkC7NI/w9jGV
N0TXbsxceTUb6/EyjDha3uBwNtjFVdaHGnyMNr7hdVDVghRqWyqICKNAaXwCeaXQjXtFsqvFtr/B
5eyPzqRt+wW4DarUmqG+ChfNxeXRDwsoEWZgiXW+t0X8UaWgYqrRNtG315aFeuvL4xcu5+YzOLvU
wqXQxm71Zay/qvTq1KJOLp/QyEMWCZQwpNlAccaZO0Y14vYFrYL8hwHDaVJc7qpdO76BrvHwn4bF
M65nbRYW2nqnjJpdFCcesJzZU3RJ6Cl0ItDIMiFZjPY/m1tEXZ/M1BphpPW819ufKH6qytxPFN/o
Xhqllexu4UmwQePWyumtrLMmrJUyfqPNizmcqPM6hjHKfE9FtZu7XrIHZYDcimVtSPSyXIdXpG4E
bShyozbUbcrbXAsMM9Bk6SCh//o9Qr5Lx4hjFBtTtEngScGdkWlY0u75smWIq282GFxQEbaooCom
DEphyoOTjGgaZOXgljkF9QObbusxvVO69qPRRhSB68tLGy5Hsj5pNcld0qix1zQsDUqmhV4x4LUL
Kt25mzohkRwZYg/4r3HxzUEhGFuNuMaHpspyRfCKwSr9NqohqXR5RmQ4XIABVpe0Si2YFXKKBy0s
g9pqXQhCSGDEe8Vas6R4fgV9IndwmHqJujUMxzJfBnNx29zvO3BegGptelBMqYq5MGoFAwA4H8AE
AM7Ic7xotKYw02FLLPOYNbtlf53jkXeKnycQyRUHB0XIBO0ihaz1TmjEG+D1901UEyUOYeXaajZb
9Z5M436UtcAInfYGgTsbWZwbONgxlRPI6oplV5mhn1mHUpdxzghd9meTKSbQxqX3fChWmjpTOcI0
ivjRqIMEFRUKYiQ9SAbZQSS0wg0UN2vhRAelKFao+gGtGa7ZKm4epRKPJkPhZi6PYnAErHdOklw7
ePlPUM5ZyJq9hG4T1ctgKgUL/B+FvvGIYjC07aCiQkXqPLmeU68EbbPW3jksSDPwpGqSc0hAS6SD
ihT9bKvECdh2uc1VsSHLMwuQXeFmN8bjfG8+t7f0PtyB8PYL2HMQYhyjXwgxLvsO0abe4PLnLG2y
IlU/UyLL0QZhNCpj03sanXrVn9OHy1jCbsktGOe5QeSVDQjL1h5Ox4WEfQQ5ILAXuuZ9fpXvq5Oz
uBDqZS/1LvIz6BeHIFa5/Ami/bD9Anq+H/CkqSWmDvNZpl2fnuYZOZJnu/FN9ftlIOEz1haJ23kg
aizoGAGJpie45H7ufU05GQZKR7RDY+5q0LjUsuTFnwqtOBe3qNwmtO0hogPBDLduebMg6HxSUneK
XKTi47fuJXw8dWtHe+J/D4NI9taqyYyJ25x0yRJlAMsV1BLjXfhs3qdvrW8FCSgq532EBX1IfdvX
veZoPNY++YaW4eMe7KCw7sprDzjEwRgOPtWD9rXZKQ/klMiidpFrt9DBCWofqKPrPOUuM+clS3M0
A1rTbZhM3iw9tkQOyoLK1tr/YKhQXjq3sKbIO6bMODyK0DVmFLHl+1DaiSC8fGxRuHVu0AmN3mOg
oNFVAcm6xW6g9arHP7QeL/uM7Bw1qJWXRdmPzs6YlUBi3es+4TNKW3xupVlIOiW3gM801IC20V5B
AZjByupAUwWl2NlVPHR7vcq8CrdMko5HVBr9zfPW9iPWU3ZzTut46UR9JD5CLR9GAiJnVCnmhezh
UXjB3MLwd4QuJ1qewapxJW/sXdteL+OrSUy0N39p0xelPBj1sV4eL0+xKETYonJ3BVJNKCtfu2T1
mlxli3Ua2S+isrd2Jj8uI8ksljt6mkEpi8LG+Kz53lBf5uGpC3/9Jwj+WpD2rC+sCIOh2eLRhHqh
tuwWVviXYWRLxfM1LrYTG/24Tpq+I7iRI9zp7WND7wYjGNUfqXoqVV8x8+NlXMkM8oF+FE+DqsSA
jYwvDd7NBvXBoG+XMcS+9V+/wkfDhp22VV5hlZIRNatDjXQH+WLb46kx6HtqP7V2criMKPaVvxE5
HzM7WcP0EIhNfRMqCLRBFCKLtIQYKG4EHyMo0P+oSCpau0UX72oYfXxbOiPSI45e9h+XRyKcO/VT
TQh1XgY/dwoqgEa2UmnQ2vRn4s7KTchmnxLNr827CK91/w2Pm7k8WuYsXVvss/qx0e/CbJfN16n9
NQ8fJrORRHBC49sMjnPFlpKkmbKyIczDgvr7Y5O1bpxJavKE3mgDwrnaLBpGPHkDJBzrAF3fnpI4
uH/bdyj0kJidbLE4d2tGRUozBVAlqvwdlKwE3fI+T08aPZFO8rYknDu68rxZoFj5IzVvde1csRDh
EgTtjXm8UsEeUsv4ycVh7waFM4dCpxVBGSVqbG/iu+awHPB6dcxvKtB0pC4ebqFR5mvHwiM3+U7J
XciMBlSyfgIhIASGm2/grKTrdaI3GbbA8HGnIe5+RU3fjy/P1ACpTe0PnrG3IE0/v0GO3tOuFgOM
f7rkG4Tlh9tv4IwIudEpbyPMQw8+Kz8fPeNxOrV78Am+1x/xgxZkFaivajW4vBvFQfFm7JxFsYLO
ZlsDF5SZNoGM93TqDvRH+AOcKXhbUnbUrd/xSnoHUnPNCv6CRfh87leL38Qpoa5nmZMA33i6cXIE
4uH1iHrqFMizaz/2p/CR3oaLG71fHrhw027GzR3sqdlWhrlKJ6agS0OWBtImJGhlj0ASlM+L0GZ0
Voa2B9Rw42Bq3tPwZDAvSwd3qSU35PVj/4g4fw/m8+jfwFCjDcGKt05ilHsstn5quMk4auwq2q8l
VnC5UpC3lZXMCp3RBnWNgzeoUDFs4mEGal/9IKHus+wQQm90tp9N5A2Tdnd5xYRES5st8hn3b/Ci
KndIv+ZPZ6/2LAu3Y+sL/kGfrHVrtNBN/Kq8d57ySK6Lffeipx57INfz/vJXSLziJx/j5iM60OTB
Y8FuahV7ZVR3pe5Biulvzq3N1HIeqQTx9RCvdlM3hRuatWdAriOThYSyBeR8DmuKtUwBKEr60apB
2/t1/GFkwZzVbioVIBelLLfLx3kag0xNbq1elgytO1toZr5XLD8Zer9v/RiJN6PaWd0rWkAlPk62
ZJyLoX2tQBsCw+z6PRIOE/uJUmrJgsmmknMnKE0vIYMLDIe64/JlzI/5srdR6wcByt1iSjI1kv3O
F6MZc5P0w7pwuR2QPkig/FRgC6bHhQ7e7JwmIrF62TH9+fvG7CsbNp80WDx2RPk2vYLEbXXdnZyA
uclNu0vdVvMe590L2w9Xo2tAtvnythPGwr83xKdv2OCj+yDEWyZGTLIuiCwLqUCJe1nN708falAH
5P0gHuSJeYaeGJpOEVrZ5WsfHy3n1NWvMQssTTIUGRAX8RgTqct85Vyq5l0dgw7pCq2bbPT7vyqj
ASHDv0PivIg5jHk8oVvYU8oPNJsjMmV4ay1lHbzitbEtvBCClxiNZ+fnwJxqisrMlWsIJa65naEY
6Xh59cW76zcCt4NnJaaLbcL6FjV156TG6VJ6oaVfDyVxWWT47WhJjtTP7P+f9vAbk9vR9vpcV6/s
dUlRv2XUwhWPFdD5dFh+sNpKxwEb5dQA12o2f016PUeXWN2c8hzN5m6REO2d9kv70U9oqGp0e7pW
xqn6pncxe0R3pQ4yK9APuagESA750qJytUIrWd139i+UFYav/azM79CuhNxWPYHaNdOI480d6hEy
M4oOUWeFu7wzNERtlZPdWEM03FjzHB3RCwdSzK67abvEWMVu9MmvHS35GOwZKlOZYxwWq9V/xkqd
Qnsjy5EbIkaQatOTUln5PquNJ20izkEvKfgcSXJfOgmRLKg4GQGD+T+b4ell5nCxUBqA2QXhBUGx
/7S4edrjmPtSQxqRXC/lC97OnEFGoC0+C37jcln2Yo5ViiKyNQO5gBOFuCEzvezvju/fKFxkRCxW
gGIJO6IGzZnRe+Gwi8Ofl/eEeAo1sLcpkEtYGXTOt11UO3pWzADp06do2Svjy2LsMwR96M/Ikx1p
35u1ou1vDroNKhcz6KuSczMBNWy/J/VroqagwzuR4ahlT5khS4EIl2uDxrkWZiUGOK+BRsjXRPvQ
0W21WMF/nEjeu0xlGoUOQNLqIezvqHM7KaXbl1dz7LfIzBelN+LNpZI9gQsPAs1ZOQ1BBwKasfMF
rGKHsaUDRZbVhPtlmrw8iW/7MbptrPm71eZ/c8Bt4LiVA0Wj1fQUXDaR+lWv3ZkkrqW5enY9SWdU
VMmO9uN/R8Ytm9mMjk0IRuak9GiS1I3tQ+V8JYjJVeuUxegJ1gNsvMsLKYqKkMBaBVBBF618isJt
YoQaBIKkWDnv5il3m5bt5iLzxrIHL1Cxj6P0MOctGs2Vt8uwomW0V01uFBSC1IkvYSygZwSpO8jH
hy0OWOthMNIMTrnFhc+5UfBIehlOtCW2cFz4EMaWQZQJcJnyMLI2aO2XtJO5SdGBuwXhTNNqbGcp
B4BE5U/IWSSZPzBQLIBdoTzR0JREROrqD/mzFq0+eNw11VVZgINL2DJWkwO+ETOLXRZ+H20X9cu+
FoKK6LnHmddCXQxNw87cuaH6/hcTCnLtFR08AXwClBG9Su0SzeQW/QE/6yXLWye7oAvnc4PBLVqd
G1qTrZwZWUzRKrMfI7TSpYjav9L+hy6jkxKaiA16SdQ06CZKXM8di61lZWSM2OmFhiRODIqh98ko
JXcQUdSHxPQ/IPwJno2g3yUrjWBdtq9xYewKVJz/zcr8huAOa7NaSNETjKOtkiBGdqqeO88cflxG
Ee5fR6EqFOVAisgbn6N1TpKkWJtBfe0yj5opTABvsSCRtgYmMXWhIWzAOCeMvMxCywxgzvAUmveq
jS544x1Nq75hHePuLxr24IUdVJlDMgQCOeeGEPZFZYXqKhxAq31kNW46GUGRSTbQ+s387t2irLt7
43dBk2qURosNVDq3IUoTTGuf0fuUSWBE7n0Lwz0e9+O0zPrKbhEtxYF1+r4dUGap2bsqo24PDudi
ulNUGUOaaC9tUbmd62Rh5Iz9ikq/Ov0v2l1R5/myAcrmj/d+UHlpqQqIvpuQPnPwzlPZ9OtUgONJ
fbyMJRzO2l6r2yt/gcKdzIXF8m7QwScxwhIU1b4adeNrA17dyzDCIeGp49P9gOeQg6m6Mp3VHjAG
rm4o5HLu+0r/pUXlHtW3+8tYgv0LHlO62jhiQehEn5tfkyZ6jZJi9K/ZhzsKxaVxuNUSGXndus6c
kZ+hcBu3mPUSXAgtWl+aQ7V0biM7IgTmDQDInykgDKdQ2DkfxmzOyZyFADCy1s/Rx7ioOmhMn5cG
uowh+Yjb3G3tUPLII/BH4LilDgrDQOik8MRYThibWtR0aC+z4MGV0J1M/cGqYjctrrvrypCVOQkM
4wxv/Z6Nr5gjlIWgPgIlasMOrANpWx5YflzaTDKuzzzsH+u1GRh3BhaxabI2BpCK7gv9aFCvM/dZ
G2TOqzXuaF2gt+cwpXtj6d2utxGQyirCBVttO1Se7gRBmjFWFF8wzzcMxVTUPmTF4bLtiyqpzkA4
D5+vvcXLun4ZmYNwQplL6rjJ1F63To57bYraqtiN1fGpRPgl2eT/Dzh6fEGpRg0Uv58vJgovlnmk
PboLcJk20G5J7B1L3gr9qSWlG1pHaEm5kJ+8PGbhRkHB5j+onG8hFaOjYg3oq+l3auQX1EOgulPq
fVS6VY7nZBmnvnghfwNyNosOuyInC4bZtDfoa3Emr54kwZRwKlFzBWJME7q2f9RezboVVlE1wlyV
pLudnHjylXqGuL2qQU3NQUcrePd7NEPhZczQFxO8X6WMG0E0TnWVoDdAimkiHDpfztzsZpKNC9oK
EGqHEUXr4m1cfr+8eiJvvQXhbIYwlIctw7xWwkbelH1hdK9AsMvyxkZyLoga7NQtFGconQLStpBh
POYUoL5/qh4S4y2unqZu76A/fKwClt3E7F1T9kt/GJmHAtIk8amMyE3k87bfwdlPl9iKDT1E+Dyw
hVTaa6HMPnIOqKqfJFtDuIJQ1Vi1oFEvy19lMjwboaieYsSaAaL33UyJV5W7yysoKsdFVcpvFC4k
ip0qZjoDSmrkvtr60/xuK1eDcorrfWicBgtSTPQ6yW5Uy5v6r0b2K1zeW1k55zprvIPffgVnrXOl
KGPXo19YSwILtYRj6fW14XaxBTpl5C07SXZBOLfQ9wXrANRe0F5zvjtM2woZsYC3LE7ls9bA+45F
vxudIcseaqJYA1qzxqo1u6rcclAsreOsijHBBoQk62DyDRcvZl4GSejMxSMP1MVHaNn3qct+NYd5
l1ynbz+hrX5HbxNf3eMwe2NQvVcOMnJX8Rz8+2F8QTTyOnU/jfiw2n7KwtjVlmOmSe4sIgeBXlAo
KCvWehvj1nXRxpmxQkNvePNaK/ARKcgyrowlUKmsN0Q0z1sozhclM6QsFw3D6dpAwbtFBraAy3tF
hsC5oLzu2JgtQCihidKqtZvJXpOEJ8d2EJx3SacpT/QBEEl6BCFGrAdj/j1WDilEp8lV2F6rMjYn
kRVAn+BT9Nm0kbU53wmQm8/nVF2tQN8pdlCj2UAG8fmCye9uCiKCVaAAITHfIBnqMW4OKawAQq5X
7a7dO47ffiT7t9nvd1AC9kMvBAWHm1suaqMDWSm8yGVv4TnLIGVusHkdYgKqUQV+GpGxpV8li+Tc
F+Ig1ofsg2prsPfzqbTNEcVcCYY5T3eJ6evpu1neGfTpshUKF2yDwjlshZJx5XKFwwYrnkkOZoSK
clk7najsGiEZqCMsqA8ZEM07H8tIWW8NJXKGjp3fEmXfoM/Sfg2j135xNaM8Zc59Dnzd3qFRxJHt
NBE8hbSMjTwerlBgpj2HZ7MZxWo5o45xVesZ/cl6sOI3Y/qgxTOp3XjxUd1jY1Nod1TGyyXY5mv6
yEZVO3L5qsHtiNbC/RPqnKgGVcgPu6r9qDVkBFkijJU0Hcp4uOviwnY+vj4b2m52TOTbqqFy1dnY
QUDn4bKhCM5USteMHkIHZEIdbhzKqJpZM0C42Yht0JUGC7grGvtXnwQtRKoTe3cZTmD9Z3Cc6zJj
0Bckq040GUG/RewbjUxo5UFMb0yHy1CfRxPnUCBgieDS1KCVjNTH+fTFoHZvQgeF+ONViQaM0QNh
i2tA9svvr8r9kKLTpgzeUe/nGo+DB5Y/yAtG/kfuZ9eap7gWmi4uf5ForjcfxJ+lxGH6uOj4oKVH
1ffP2Yp9uOwYLC9DdFM1819ciDEBOsoB0F4KXTBuew6RgQ66AnjqKgEO1V7dx6g/2i/xwcncr2Pu
lpabzd7lUX5qVP45779hOd9DmwHpSdC9eK95AG6LCES0e8grueFRv0+ul4OzG07MnVwncL7h6TJ3
vzvH7+0B1HaaG+3a91uQpXW72QuDyx8mimIxHxaoJ3B11aAbfm4QUZeAODvEh4UvZFddR373ASpL
2w+vo0AF99LaVeblx79gWzqDpeewYcSIuqyMwFELIUttcO23ywMTVbOeIXALrSmjMdQWEKaPwdcO
aGe8LW/TL+1L4oVPBnLAbvSkf6kQTqIcwb+Kg8z99R8/gVv0vMqMiEVQioZgqwuGrnf1WvfLl/v8
5uNrdWPsx7fQw0oT33YNfz7J6KtF1UpnU8DFkA6NIrzzYArI4Wa6y3/ZHvpQzIN9/PhS7tH0FRYu
+aY/2U/O3nqY3R+Xhy+6eJ7Br35vk+SaGtQR6QmGb9zd2Z65H95Vf0JpbfQAwcUKysyaB7ZGGZGN
4JSH3Bd6q1AVgtOI93AOFKuqfMnANR0GbbUzaILsOPMm08cjjdLdkOgKJRVK6tkokvyWxMEkewgQ
nsGapeMdjUJ3Ag+x5wOfK6syLQjBeEuHy7XWuZmiu3DK6NPZa9qxdO7s1o1A0p4Xt4t9W8nuv6ID
BRW1OsZvaGhl4/Y0maBspffAH42TnfpReiycCPng18sLLIPh9vBooim7VbC+IRptl7q8Rkf4B2ni
R7WT6UqIlE6pZuu2CYYcC1X43JBi8GirxmpL4C/3Oj/ehw92wI7Ts/2s7rXDcJoeyU3x68n4gahj
h6Nk10IHevLaN9muEnvMzadww27SFmwQBLObQQ/YH3AHxtU03eVejTZKb0I3pzvsld1yZR0vz7fo
jrPGPCoKyUAShOTFuV1NMzqIVD3FJHSQLLOmPaGO10FQdZxy9HUk8x0SrN/RvxrQVsZtI4q7kBrX
YVe4if/xlAEmJK2uZ2wrGqHT5+cQPl4enGjbmhBHBPOUqeAyxcdcs+GAYwOzSuN5ntyoKq1oN6kR
g3pZHtXBZbT1r/HH8RaNC7nSqG7negIa67pjgVbbrtWC2R68LAEnRfz1Mppw7jA0VAUqYBDhX5ta
CzJe/Vh2cDkJStja60lhkhuUKNEPjWhQxqIC6jODem4bUVrOUAutOq8sZxcKVO4C2VOnsYMsLE9D
UVyFIyQq9ORgNbq7tL1XqtC7bTSPGsbV5eFSkWNADSSo9+GCQDjIHb10yCNt6JsOXCJ2UE2dpzvh
KZ/Zfgqng8rorijYzhqf1NL0ckXbs34+gijcrW2oAhjpNST7vBh6kD0YmvrwW1p8z/CoZfQVWHHZ
zZzYI0gdGB5YLUmYJtxhYK9AfKwZOk4QbodlOo1JpODL1fqLNV6rjku7rxWkMON7o3Kn4mQqUoHt
1V/wtrjFXGdzc0yaodEoSgvMqM3cBK/ThUa8aAxyjeyU8m5yblTGXKdHRc2u/4v0Id2Cc9suZiGd
0hng/Uheuja9Mu3nVu2CFG2RU1i7+vx+2TiEUcEWkd96hW20U7cOF6peNnJBcfE1Q+LS1H0zMt2x
9jVomIDeUwN/Vtu5TNlDwqVgP8f5ZDk/JV+zmuKlyefuQ3g/YZEy4WugBOo70/VnZanh0ylYwiyw
wvu6+KKQHGRNbzX7SewnCb6gRIxaSPKZcOg6Hm25rWJkalPHtMf80+cG0ZAev+KWTunRgFK2tXMy
1MfI3nBFV64tJheW6omqVpM+dF7LnuJhZydXM4Gki7aDbqRbRhLPJHC1jm3hKo0HOhWva9yWMiwl
LiwF5Wh5y9yOOE91Y0PbE7qoybehkj14ruvFrecZGreZmlBtzChZS+6KCEZzk4NsPbT80nzMxtbN
2htdk5zKYkTkuCFktlahcuNDqZZeZC1iSythUPNCSk5/S9Fy3+fa09j/QusgiNpk9Qsid+/gyoZr
POpaUObH2U2qp0NnGqgJgixla9xSEK9TWrh6EyjjkbKALMzTCeo2vxt9CQmIY60dLpuu4FA7+wLO
iuJ51EjkYKY1q/xStFV1dDraSI4SofFshslNrp6MJCrXEq5kiI5RlHim8dCYiYeXpF2n/0VRL4aE
Zz+0GePg0nlnkHZWPi1YSidRAosunp28qUny3JX2bk5htWolMZ71+/8w19+IBke0h7BNTYd+rR5D
bWFF2SFsIy+T6oGI1wr1O+hvxtXo0ydvjhhi6vZYpigsJLiSuRVZvikyrTSBU8Hc/Ybg3HpItWqk
ax2ckhYHJEbBNbxbyw6KyJ/AzUbJl8vmJ7QMh0LhxwHNFFzn+ampTQkKyFalOVK4A9F2bXjXJHub
eVox+5ehxJttg8WZ+lA4EIEagWUtpXI/d9WNk5gP/eLsqwGVmholT1RPwKeFjLI7tWy+h0S6FtRG
fNWzPL3r7Dx/kXzTOr4/LGfzTdzOcIZqHJwE3xTm6StUQL/lSnXLWPYRjq85HgAzUDGPJPwf0q5s
N25d2X6RAImSKOpVU3fb3W7PQ14Ex0k0z7O+/iwF9+7ItE4TOwd5i4EuFVksFmtYa6cnsTVrgHbz
gw9CQUd9+Ts2Qj2TrT6D87dFoXcxW1pWQfDWm/qVAmI5f3w2RNzp23J0tOaAmcdg/FjS3OQF6lSQ
EwU2k3dGkBwKzF0Ju8O3whMo9EcQt9ea3o+R2mFde/Yhh92OTi1Sor7xFIT5Xk3fqAmqRqCpqFPr
ZM1LQ/rbTjdfwDllKXlyE08YMTVF4BGbh2v1UdxmFyjgj3KIj5J1ixhHDXFiw3aZgbkDTKqMk2BT
N73SShy3qZIkdVJNsNjdhNx364y9U6Cf5m8sB7u5cIOBApSLPAcZ9J9jjHa/qrTBguQBM9zS0XyV
KII7ZHvx/gjiPFMRU7+fYnDnJfkPTZ9vjegOALB67nTTh+oPAo++bah/pHF3SD2ETYRWUxwIVcXL
1ZLNZicp9Y0pC7zS8kNfHcA/gviro8gAwadnaKENo7cGWfNUdrI2A+b1SxU6BkuuAUp3ece2hvNx
NSJeZQg9QDjGbVnio3PxdyPynI37EURfCtoZcmAyp1pxkwAoUqKlx/QfXfdLz38SjM/iJQhyV9Oh
XSb4mC0bXX8Lt6uzTqokz3DfNEOcWzX6B5yhUkNHi8Jkf1nvrS1di+K2tNSLlMUaRCVDcEh7BXBv
3QGk7gAIE4H3C7TiJ1qnrhzJiNEiW1ekU1Eh46+SPTUE9a3NC22lET/GCqtJC8OHGF9Kd12kvUgF
Or711pUCQH+1xE4UdLINdLeQFU197BoR6oaaZkWDiMNu63TCq4OrDwgbSJVyiT0mD51U6TDjJhjs
FMSOtDXsxtSPQ/s9UsaHAbSTAs+zmCl/cgCsiM4KhkzaF2KVAVFKHS5Uq+qkPpk1KASaIk4hNK+c
SiWTEwQiIq/tff0jknyOVvzSx2zVQr9rsMqwA2lmbh0N4ELtdVGBa1mwL9opFPUtAwdV5m/KTBmk
yFCxoMCGOkXBDxOYv0TudjI4puLkl6HHiAJBiUi6QyH3Au+33I5fhCPtSymanpfk82c9mRKr6lBB
eDnFXhTr90k/CxL8m0u5EsEdfBKPsVzMcLAdTTy09e/lNHWKUDQtv5UKAp7oH1W4U6/m2KV0ceRx
elTDpyEM0RR81xAnqa5oCFQF+VXCVNxfuBoVOXsCDrblGfJ5/fLKzMymwaVIO7x1Mt/L425ngGdO
YqGgwWjTq61EcSbZ6RRjshpEhYy6I2KIeBpQdTbPoOy+vazV5hlHTUbFPY8WdX5EMwFvLOquWEop
tRGtYmY9B/YBYqo6+66z4K/W8I80Lnqpg6TR0iWw8JUTZShhxgczjKxElObcdCMrrThbByWibKQT
tJqCbDeGwE8pf5lyczWGLz0ocS8v4fZu/VGKs/oiLCqSLtNZUguEVvOUGN9bfzg3IrPfiirMlVKc
1ZM8ahMCmhq7nyLTqQI/QTG6vWuN4TUgw003DZEdYP7kOqWxJtq5TeHo7UDpzNSWadDP1t+jFUlW
MgjXAeUglc44fkjNwcwiq2ge0vKXECl2c1X/COSZ78tAxcBdBYGFshuq9651zOQlk0Wziltw1Ka5
ksMda1RhK19uAMrWOjgCgRvtfadDK66lWfruXTpNTnOe3cwJHqQjdS9bzqa/XMnmznlv9vFkFIts
ML7raewZxDxkquhS3Q4OV3K4B/msg5Ay7yAneddcekVcjbn6felOXn5fAVoUl90O4KaCKHirGvdp
abn3WjDgMcfKRexz4aahI+19VzsNz9rPbJfvpxR8UXb9C1RcusCpba7rb6ZMDW3AXxqtMGwWFb4P
wYycTAUDmZUzGbVIvWV3vlyoKync7kmkjVRlsZy43unNWQdzT4Ym8blxwFtQBoUbTLsKbzNcSGb/
eNlyNk/HSja3o3lm9FEpQXbQatdTCiFydQQAyq6O6P6yqE1fuhLF7SIgJYBPHkBULg07CZgxZIpB
noaGBZqi41B/uixOtHfL31f5sLH0yy7NIU4x30rlrlj6pkXOTLR6y99XMvQUSSMkSbF6dYSr4S5r
94Fxxf5ivAYNaij8ySr6uVDy+iymadU2ZImMWyi/TiWnLj9CISjbRpECgyY66mFoaMQ/TkbV9mXG
CKI6vX1RWHc1DGXtDPPbLDUnDKK7/Vy+5spjkhcPl/dpM3BYCeZuvajJ8ZtL4BAhwWdWdjHDkbS+
NaAvisYgGqb6X1Qr1qpyV1Cms2iibAlVZAy+jsTwgMk4+v2dUi29YrIA726x6y/H+4+C/AUU5nIY
9kusErcYUeiC937CINblRRTJ4C6fHEwGJuCMAXiKXcPLwLfkSRaljDatfaUI56emtNW1roGQrisB
ZiXrtk+YOxsKwq9CFAxtNdjAIJepa3TxodmVO79VUykTmbBsVbwv5l1U3Mb+G3q8teCxVZGAnF6I
fuji2zI8NKJi/hbgyCfh3MEehrbIo2UUVkvdRL/WyCmgLzpgFUYrRUGtOiq6xXrBbbMZGgGPWtGI
TBBZchrPVWk0RQShuZS9jCGmG+LIGQhxS12zmoaCJDG25UzyLtvOtrIruZyyYxOykS5x54wWnylC
mZYGls8mdyyegc1hK9NzDpKwgj3riSjDJRTO+Z2uSVUDmEAIXZIevQunIr8x9A/wSTmRcdUZu8p3
gnrvi9Ijm7a80pnzOlIwByagqeEDiNvE7K7qqKX7lacYz5dXd/MaWgninI2sy0PdhhAUGuFhwmOS
Sbm3gLtcFiPQ5/dLd3UTxa0ej6W+iBlN36qG8SVUZ0tCdV/pOsE7RbRnv/++EhYmGur6FYTF5JdS
uqNq+8HBRzm/WoCbBk/uvLEB+rGIeWQ7EMREt465YQqgVs7NFVkGMKgAsXxbD1YAxKRkDDBJIO2Y
mllqXexJOuH/64Mmx66GhZZm4yHFAFxqPk/qzzLrDpeX/b8sxZ8v4nxiWWNccqox/d2Xd0CfGPpz
n2LeL7zSAbVvqDsJtRLaumYgCKa2mrxB5fFHMBe4NeCQ0XOGpZirtzpQdy0l1jjSM500TOAYbikF
lhLftdl01bMRFTv5oIfZQZUf1DS8MnX/saLfB/aWN8SWOwIzCa96A4WkgYS7tlB+NmntBkFiVYUi
W32D2seCGDJUIuKuzbBwpQgXFhJqJvqkQ5G0v+3bQxB/VGgT0mQnGCfBbm072D9rxjnY2i9701/e
nhUBF+dD4487ubxT2rOGN4VkoOzyeNk8tg//H4GcZw1qOaXaAOsoNR/wQ+a+kRWMaI7uZTFCK+Sd
aI4J2b5fzkV2BntHxQBmk1mBjOavQ5LYWdc5AIUeFGG1YLGyz7GNDn5iHaBcGGNDbpdb0dJENx+R
EQCX0bHxo52vXVFYPJ4vXfw9QVprjO0+P46ZU3e9hbKlQPGvCwz5yjKqiHZJ2eALTBLt1QZFaQTg
FWBzGuS3vES+1iLi+BVzMn2yjeK2lkG5mNtzc68D6TsNz/L07xEVP38Hd50QjPl3YYXvCNu59JBc
GYA/AjRaLa/PfhFHFhCpJu+y8pu6g2wbuTpZR9DAeYBhJkmQ6CrCMfMm1fZB9ZiIIKuXz/6yvWiD
ZbqGF7bM06L1c4My6IRBHJ+WqBGA3kEHhQnTMJQTEsf0jw3mWgQ32ZZaaD9VFxZxpO/5XiKJGDAo
DWqN0w0FJGw2ecH48/LSfQ2XcYOsZHDncqRmgL55DQ+qEFCGMBth/5VIC+5ERlOV+uOyOVlo98jR
TzdV+npZieUj+c1ZK8HZXIfMgClJEGHkZ8noACbl0uDYNv86h/x5rbgAZsB+KMsxs8fqpI4/Cgw0
ZHdMFZQ0tncETQbIsgAagHJSsokOwZRiRzoyWG3gJa1gy7dX6x8BPESFH01skhMIKKeHul7q6qH/
QHpfYL1frxisFujaAZDGgO7F92wFBmiFzGW1/D4AYCXa3eF459LXf9C4y18CXUp+gCyxfZz9GGTu
TZr4glfEpqK/p58UWcXUFbeSeawNcqFBURKEGBM/ZLLVGImViYBKNy1chwCQYyFlYHCx2GhU2dQA
XhMDdN9Yj+EeH4A+9O6yjX8NDrCcKyFceEVDQ6raRYiW7lh0Ow8Paf+MS8fqukawc5sWuBLFudMi
8JV01iCK+UeKsc28y+zLymzaxkrC8gWrsBlduLSUekgYtNcs2o9gIZxulPKpoXstfi0GQRFty3kr
mCiG/8aJ+oKQ0I5NDaI+E4FV8ZirQCzByHcd/gjLD834FuWHy8ptLt9KGq8cBg4HhP+oak37Kv0u
lYKkzebiYZpvQVGFGD4/lahJMAS9BHPrX9rgqMo3SYnQ2nwztNcYKOnDx2V9Ns17oWlGxg1wefxj
PO/lKWNz0Npxr4FIUbGaMka7tihwEInhbqLayMxsKCEm1Q+aiUlAFU5BdKWSzc1ZKcPdRnNMCZsW
ZWqvuAFyxSH4pgdWo2Poz02fdTu36c31/EN9MJzhlWEcMLbrIxBjLy/pRksCTrOpsQUFFCEjP4eo
VuqM7rkIswKpQ65GJ/pG3zDivvet7JiAwNE1H6VSIHRb9T8yOQ/CpF4LKxODt4hQaf9I/n03x2ed
OLdRt1KsxD5+P1SPdbmn5pMpgpPftpE/KnBHK4vMQdIYRFB2I+mHgCWWEEdx89YwGS5zqi45YO7W
6Fk0gzwGMrJqAcV5R8ZpwW1p/v0ctI6BObglwH/R5Z787APlpBtx8S2Tez2FS5+T/iH1WYgZENaR
72MSFv9+YP2zRM4A5koNpCDDQFU+vPTllWw+XbbqrZVba8QZwJwoZdYT/L7S7Mv+16CCx33a9Zko
xbt1FRI8cyALuCxfuiMnRYkxVQUHKI+OMoSWTva9fGBDg8Bvf1mlLYNbi+IMTgpzED5VcBelijTO
nDhq+FKxyPnfpCxfsboOpZ62QdxCChB1MqW3UZalwNL6GyHAVqELiA/6ZT4LmTti0tZcVAHRC6g0
NICjhaJB500TwKje/wvhIvE6QDNOEEJIhImlWY0cioHUJFFAN/54WZ1NSQbGrTDnJVPgnX5Wh5TI
6sUKjo+hLbyY53jc+7Lbi4irNhpjELoifl2AfkF8+js5v9qbMZkiEiEva/eGZle68RyDklZT59rC
hLsFxjZ7yjDb7AcebURd34t18e+atWzO+tjUqsWAUrpN8tnu9Pp2NhXBa2MrmADyA8OViFyiwQMc
BeEc5rCXpa0jwH3b5b2jNcCpjTsTnVMF8Enb2k8cwmogvA2doCC0dbxwBcJgAPqiweF+3sTeIL4x
RwiVDBDksACQ2yU7+qz9i4eAipfUMp8HDAQeGrdLJVNDyImIzHcJpsuCvnBaoHKZlXfZKDf1+SOI
h8etpmIISwpBqtyA8Fep/fYhz8pBxmMOLJiCE71tmytx3BWCVGQxZQXCaBqNFphGrTSW92xEhJsa
IHOJcrs10R07nrtyFj0StmJqJFwwPoKEC8C3ua1Tc8VXxojheYd8k2bel2UIbMfqGCbE0ZQfLWB6
Lq/tltdH7wEmgGQ852R+dswwu1Fr88Xr60NtyW0YgFwwyvekAuxsjypR9fq/CeRPH6OJ2tYQaKYF
ksK/AipbcYEg0egtXRtfLkvbOuuYwAQTK3jXACfDhR1ozqsGtcNjVRuBl8oo6gYi/vDNFQQOCHrS
DMSe/Fk3ZjlWs8U6FTI6OXUnPbFqjOUDYr99uKzN7yiJd12YAUbpDnE6cAU505TxRkjTpkUweDD3
7Ss5qUC/s8bX4SaxgSFGPthh8OYbaj3lJ3qebqfzG3pv9+beAAQIxnrdy9+ztbrrz+FCn2qY5Tks
8TnLJo5+gaLw82UJG/ATOtpP/2jMHYioyFQCNuXWVj39xj8BcuK2dYy9cZNddW+S01+VJ2qBKQda
ZsfcbUWhytaFuJbPmWtLmgoNZZCvAZMzTY8suvELySlQqris6QZw+6IpA+cLytHL/n722nGKVs5m
wEQljumrhBswmXKHjkDKov4uzfCG71rQ+GGqDEOk6Alx5KITtY5u+j4DTflAzQUyHwounz8i9ZW5
0hq8oOKku/L16JBRZsV153UESAhpYPXTbRwCqjD8cVn9LR+/FsyFOCjGV3jPQfAY5FYX7XNMsLbj
4bKQrc004FwVivQvygrcEsulWSeUIpSWjN3sA71kx+h3fRZ4uI3OguXOB9QEMnSggOahO5Ju0LQO
iDi2EtxSENFiqt6OknTfK82hT9p9pE8PtHzD2K49BznGxJUrkoeCiZVNXU1EpeiWBYYXn/CUJEIk
NB8Dv6NNbXTnxkVgZbUL6sHLa7p1Yxl/5PB5zzGXG4YOG1hMHt+rUexWSvlt9mWnJ4FVVj+mSNSu
txVcMRwCWcMYCRqcOZ+uzRnmJ0agFPiRCsYUdc72dYHkYDz6t6panMahD21SSL5NFCIiaNry9miI
X0gxlsQhf0GDDqOJ6wkwDKr+PR5u++znPNhj443/fo50GS1QQaFloAtY5dOsGFuQgoTA8VD2UjaH
OH5roo+kfOvkDxFsxkZ5D7I0YN3oaA7GE4VzsvGQdxOuf6woUspd702oaQ2eEp4V3WOKxwiYk8gL
EeUrN/M1a7mccx0TMDHJwGKzZc37Mdp30r6pPfbtXnpmtRs1bv0s8DKbu6cD32KZ98Q/zr3ROUU1
ZpmUZykGc/WjJluq8i7HT6EIdXHr+LGVJM6fpfpQsGiRhPePBSK7Un4fElsTYY5v+pq1HO4wBKOh
jmyRk7folFX2vZVa+ZV61yL95lS3lW/rj5cPvECz31fI6unmD/H/rWG0zOJjYrZ4KRIQTWX3l+Vs
TFHCKpGKAJsPMOYIn82bG6MAMvOIq3dHbWWvPHqFDaowdla+BQ+zHe+qW4B5DNb8dlnw1lW0lstF
Ne1COl+wAVbZfA/6AyDkAtO7LIIsv8EHcmsZ3Inr5VQtEgkyei8lFnkGh7gzHtihcfyH4lEZnNxW
AZWnO8F7al9j/sD+m3TP+gu4s5fGhqRKKVZ3JuQ2mWUPgFc2RUPHzG77qj4IFBYtKnf1TrrRTnSE
wsYD3RWu8iGBrhq0o8ENxiqmwVGc1Il2yDd11jxZ2muwm68wPPsRPjNPlBj6L6u/BOyA2MSkPrf6
bWQEdA7hxOWd7hU7f3fIbKpYhqfcVHYDUDdXc5qj+lM5YNY538U7+kT/4o0OIKp/PoFb/nH2QTyp
49rs4it0vxJ6YCLQ7s2DCh4luHVZAw0j5+yyRlMquVi0LH909S9T60GX80D7X5e3dtOnrsRwni4Z
qxI93RCD5u6m/w7oCL84FWQE+7kwPN2WBVRQE/PbQAXirCiZk3EOfcgKQDeQdqh0UjTavLeBbtMB
TQN0sJGowLsy+dnSyDGm/mTqjTPX2kmKmSelt2OQCPzhZswMS/rno5Z9WDlErcl8v5crXCogde7A
iyBltjkdJpBt09e52jP5RhXl6Rbz+OI/AAWlopcTi8E3r8q1ORUqwc2ZMfkuyegDzvNfBHYY0f1H
BKeWGibSOFUICkiuunVsD8pOTjBRExwm6SrMRf5o00GsxHHW2nRmK4ULgpGKjMvQY547RSIQ5Gp/
Ya0rMZy1DrRUxs7HwtFE2QeNV8Syg+yILY1OKRpk3FQJSRx4GUSa5m88z5VhBIhD476EYSgNoFAr
ammt+zcEcWA5QGYeoGAaQVzMLRzN67RFVIram/IrVJ0GmThV8yLfloCbm8V2SIHqsr+8ilvmZypL
OQfzeMqXPkljHmnFdGxWmQGDsVZv0qEWOMgt77UWwd3CUgVw3SqCWlKElGl4TmMrB7STWj5dVmXL
pazlcHdBVAGvCwxzCKDQxMCac96485hbYeG2IqZOkSjO51ekUJJGg6iE5A5QgcuaYIzXrttjGn1c
1mqzIrtWi/OUdZ5QIALj+SDtu8lqicVO7UFzTZucy2vQIzqpldiKO++u2Dm8f4rtp8ARPdSWs8Q7
qfU3cB4kq7uhk9vFMrvczXJ3mAtv6ExLV66lAA2RPy7rvHXc1uK4g1ABdGMqGMQBbf1RWpB3gBwK
ZIhB5Ko2TRPAoMgLKTgEfJJEGapZlTrE3Frlzeqx1E4seJ9F1rK5eispnKcyzSjNSId8UJTtBtbv
JQkEuf712GRuyW4DIeb48lL4slsredxLIq8wHuD30ArYf+yXgWzBq+rId+oLmEiD3ioDW3qeHHlP
biqv9fxT8PAX24e0l7G0FQFjiLPYXgWreThBXwlViwQwTZFmUxGd36bjWgnhTDKYaCj9XlS/iByZ
vETAKb6sxmYeDwQ31MD06dK6xjmUOQE/yegvLzLpXBW3eYD2afSpfkTaj7o/U6DjladA2iXy42XB
m+a/kst5F58ocxIuJ76ZA1CJoIBrICISvco2rWQlhdslqe6zfkZC1q7yG634qU1H0mUW+JCCMgc0
WuoW9NtlvTZP20oit2VjUVZmXi520VyZ8VvUn4LmTRfd1RtSgBqKvgS0ugLxnq+D9HIpzy2BlNKX
7NhQvXQorISdeyUSPIU2hlwhYiWK26ggAemSkeMpNAI9/EHprXkfneaddNJu69rKDoE9XZtviqBa
t+FOFsIVzPmhtr9gk32OUstG6tRgQFISyFMMZSQwZM9daGnKwsjrgqH38q5tWOMncZySrTqkxpBA
XEmOmXSvxHtFur8sQhGpxNkiut0GVi151lq/HzBpUztZf+pSB0ilyA26Sv+r1byaXcvsru6v9fy2
ic5N4HRwbKFgdbeelNAX42Qoh2K4kU8tK42sS/OAwnnpBDfqGfRSD8W7Zt9Hx/7Y7sP7zstAkL1P
jjmqM1fhUyNi1toILj59AHdMch9kXnqCDxh9zx+9MnRC8603b8pQVKkQ6spdtHUlR2mkQ5QaOBie
A55UYGk/Qu9ncvyIvfilUJzoENwOVn7srOix3L2LkqMiZbm7kbEC7aEmdr7LnEFztKCx6syNgm9q
/HzZyESSuFsxNYqpzSl01Sa796+r9GpK75vpwY9EF8dyIrj7d72B/BgnGglULa4hqSYguf/WJoKA
eivLq4DNWcNTQWeI3TlVGq0kvrawJIAgRffPmGYYU69SvTm/nkYHyqHHxJ41XXAhahvHFBjqOBRA
8lXQzssVLcOgacoUVWYgTqtODf8Gem6UXuIWwLiDmzLfihM7MOk+K6+D/iSF10CFmvRrqt4M+isd
7qI8ssgEhOpgl/hOXPQu6u6DfJ3M3lA4xoyXj2pN2iFm/nXnA7mYjW6P5kPUte1mfO6B69K276Rb
qmi2AfagMrme6rPRyt4Yog6N1gUwCYs84IblEGCnK0C2QyhA+BsFCZmikGYdcQA8YAD2HQBuJLaJ
8p0umvDfWuG1KM7ZFgO4XFOyiIqOoL5pQlsdYisCJ0Dg0FLg2TeFYXqUKpghJRgR+3yRBPMAPEIV
wtLetAA+6ckAfm2VV2k4Ft1NXLbe5RO4cTMvgv6Rxzm2rpnyCG9QvJqkZ9kAsi95DBrqzZ17WY5I
L86rgUtTLRu66KWjXxSggIx8FPpOncNdabADE0JIbQhUFYzdA2IJz5Yv6JMSCZkPOO7OVgC4GpSH
aP42gVogr86R4opYyDdWEd1pjKFopQOpk7/+s9yoZjMwAWqv+/ZUPk3+jMyAN+QC69i49z/J4Uyx
VNRQa2Sjs3PzPCanVHmMRJQBG47ykwjOANVZNSO1wrq1vmYTdbDpX4weqIgBAT+FzCmKxZwpkFml
QR5isbSwe2nz2enL8D6PBTHDph4rKYt9rNJDvcIkGsmQksC/qS1IY0TjVZubsZLAefxYCk1SzpBQ
ZT/LylWBK6kgTXr53AiE8OQ7ml6oAQ5IZ49ofGn1w8A0eF5Bd75grXhGKpZVvaEV0ETu9HPYEwcc
AM5lPbbqTetdV8nn/ahrjByjotcBBWM+RfSoT4k9AFCynVSnjPLj0mqWhwMe47KFmREUunMbU/RO
2AN0cpB3/vDQJqI6wbJFXFTw6aO4sD3v47w1Jaxu1j2x4qGaboLgOm2uUZVSErfv7i4vwqab+GMx
v+kUVzYZ+3Kfx2SxyWjY9RHIjaIX0Ir6iWDoS7Sf3BnuepM1pbmc4SS+7erqOssfL2siksBdG0UV
mGyUIQHDMH6+I60isPutvP+nreG8BI3SGVxlWKtUlx9ZHMcWmwdmdeZ0O/aSaybMG6PCapt7E2PO
l7UTCuecRxjMis4GHwdCfsz8Gp3AdtWds/kWzGxjbNqDdJ1LRCB10xiR9cLVj5rDl6pDUzMaaFLY
2xk8lp+7kYZxbjQ9jxgOfKf38l/M1Kng7QTwOxpMyRd2RDZqTQn+3h4TqP2vrC4eR+TCOiV3ZDRj
ChaUbBy0tSxuQYeWkaxKot5Wjg2miQMrOZbvxsl/eCL39UchmJ3aQBpAi9dKNc41Mx/wckoOcf2H
fBM9Gw/JzfSzMq3y2phs1XX0w7N+F4hcnHxZSX35++p4lwZJwY8CqXidusOvPrP0k3YIUysExIpA
2JYrWWn4BZRTKQs5HyELhU4njyt7RktbfM+03eWd27p/1nKWjV3pFOpxmrQx5GSqeaCpdh0CXm6Y
RAkikRjOEXdKWKtZu4jRZZsNVzGya6Ks/VY3x9oq9MWprXTBCKkxdYsQaY9ixK5+jR/zo+Lk18Wr
9hBTKxK44c07b714nB/GJJXcJ8smNflz8A6632+t01iSG6GjstUt6Wd5TR57dOXfpc//27Zx/hl+
M62jGpJV9WNgz0RtrEp+uixDqB7novspUSR5sQ16UtHd9E2x2uvoaoFtHqBS8TpfjbeJA1YWsmOi
57bAoeicQ8GtTcOxgmzUxavMUs4aCvEWXdgx3DcZbQWGIEbaaKda+tJAwYeBQhCg8pPt/oRJrrJV
0OxcRnjbn7P0KonBHeaQrHGi+GGqTrm/77pdNTlSdRMngpO4kWFYPgCwi5g6QGGa76uYR4DepDm6
rU30kid96mQluLPRYwXKZR+MqYcppOBEcTMR4qRiLKv5OU76LJo7OQUL0G5lYC46odeBgZpkBpjc
fTIcwJ0tmeesONbVa6HuauPZ1K0e8zNS4aryT0V5p3ij6JY8JndoD7XMQHZV4GMOJ1b5+7lPbKN8
RJYE5ANZUTsmGiibsrfa+hvwF+y2PQczKDPKvUpCFCgPvdZ4oGCZmmMzJyjUfGOz5EqtBrQBTyH7
eHbL7KBXV4WUu9VwyKWdHx9oPlttdpgZkOJ3df+QjCdfBU5fbgVx4GT5jyC6DoBgSRFVZIVjzrdp
fM4JxoA8sL+X5X7MzzH4FSdPbhGv5s8AvZP9fWzsmflclHeAdwOlwXU63QG+xlASh9V7o3pgrZcl
qlX2R51excEdLY5S/xQaLyYK/vMxqa8LkN5VycEo7rNklzfv/vCIukluPhj9vqCWMe3AWZ3j/Mg9
wNSij0YDQMV5mD3MoLgRIEmyV7l5K4wIMNc+KBbchJ5CUNgpT3n8IBXv6gTCHB9YFqAgowGWa0JN
TbtqJMeMPkih21rwJk83oD+QysjuUEghfbzPmAfzs+Piya/2wLed219tZcfmUfbPSGP1zRNLvg9A
8AGOVl8tC3INzuvcHO2k9wLNbeTmIGGoogXuoU7OqTpYcsF2LHlFt5CXRS7wc0X3/dfQaRlJXahd
NBllIX7cN9MDv9bDbmnGsZWDcai91uncyEqPjdXKlnyrngBl68LCHuQAA7ICR7ghniIXpZmmAlpd
MKF/vliqVC+6emkTjI8YjbUHO7Hzcy1bvvXyQEHYmV99oHD00riVQPENCk1UHVaSuYNJi4kaNS61
3+1BGBS6qqz5BdSlGUJX+95wjVPpNsdpHx4Mp3TiHWhrAc3jiG6CDf/w6TO4iy7sm6INBnwGsYE0
BtG+Q3dwxoNXvD4B+90yHeOYWK/mj8sr/zUK+qw+d82BnAiwEAbqZQCSCrNvJdDAytLqVJF+y/dz
/u+TftxNJycZkJN01K8yK7vRbPU69BLoWTn9rnX962bf2aKU0kYh67Nu3A2XhSoxW4Y1zZ7BwHXI
vQoUxy7yj857e7pJd7otghwQaclFzakKnJ3f/buGeaXqO3+8UaX95Q3bukVXK2nKXIwcTiVGlOrl
qNDgu6zvZzk/lMB+bYZ3VJwcMx3f24FYRhIC1phhvAYjaUPU3y3zmJc/ZYMDb73AX5C8TTMlpbmU
5BEM3pkgifHyQ+wkN77zPdmNznyPW81CmcVqPGb19uCh29+50mPr4fKHfDFiU0V3OJpxVUwToPmd
OzyDFE6pTHyEUVPtEVbZFZxrY5zIdH9Z0Jf9hSAMhqK1ggLSDgNwn92Umc5pSUHYhMQb4MppDpoh
VyXeZSFfd5iTwp1J0qtzOjaQAlBVYHvPiM+sIgbSL3pvD6qdg18WxatM4AlFunEnNC+HzAiqeMD8
510bP5a6N4gwLZef+OQEOMW4A4mMpdTIHRSTYlk+pEmVvRBJpTGAFqfiZHRx+kvq4lGQx9yyDowu
GRi3B9w24x96SYw2mX5OB5QDd3KDITDyPNTXRH0VbJtIzhJwrx5Hs0YAJTxhAU3EdY4yenQXXJE3
QAIGR/aQ35fX+ik56HYj6oT8+ixb1pWAIw1VHH2BPPksOTBmczCjBNwSB5y6gyFbL7XVu+oOcxnu
Mq9kC1RdruMvG7kSyG1kF1RdVHcQSE/tMUJmeGfa+p3xbfDGXXjFboTpiC+JAU5DzrFK+pQPRgiB
le6NTmH3FlFAV29rXg5SDYFf+1q4/yztd3JrtZNdnhY9wJIwOOMoZ7brP4rUaiaX2Mv7bN7Rc4PA
KLTbd1jTtBfdW5sHEW8BQL6icfLLFNikFEVO5mxAYxVaWvv9sGSxdCpSctNcVbCAastoqMYXEWjL
jNLEsiLY6n6BOsOmrnSsrsrv/q3h1kiH3GS3gdeKOHa3jRWMSChdLKEeT//QsbkLKINcFJY+tDs0
1nu+k34nj7Ot29W5+y6w1eXYfbHVlbzl76vN1CWStmFYDLZB0MnSgmzTUu1oh/lEZ5CtDq8/wcp+
7T9YzGclkQtmjc5PaSZBQ/YtmKwKeWoPSJy9FXvUUSarOU//4ezLtuvGkWx/pVa+s5oEwOmuzn44
EyVZdnpKO+0XLttpcwSJgSAJfv3dR12VKcE+Pl14lCWDYBABBCJ27H1Ii+AWDSI339Z9+lHcBfft
lQ7/c9j63VuDKzsC4Qws7WIAVS90NtLzZtTfs+hbZr7+3Kw/fslHD3C2ACDLFpCRYi+f1gQo73En
Wbtvw+z1YABPNSIH3gWlfIW+N8uQgq4hmYYi91LfVKLdg3xgR5Jyl2/yt0Ust11Gd9Gi3mTxjFRf
0Fy7YHwf5p+/yaPpOhvI3GWdDMn5dEtuk4/LJ+idJaf6jbh5LXb6JvvCT9tyaO/o3bqPksO6t4c3
/zEC5ukUcidwowFbVR/DYny7leHHwLzKmn2evR/QYfPzj/PDj48EC0Ql4dffaTG3cyybVmP/2lDr
GjbxYl3D4ueP+D5BfH4bMEeA5g2NuHHmLPJ1SHE9Pe/I4PKO0U7+wrw4xc9AQ2s/TLvqbXw3gUJ/
35zU6ecP/uG29ei5zn2tLVVHod+Bhd2QWya2e1SpwfZpj3X95edP+rEV/35DJ9iDpES8TRWelOXv
m+Yda44/H//sIa6LAuUCyAvAAwhaHdxJqkUNSi+JJVnFhUbSo3yZr6+XoYiG/gW/Bvf40ds8fpqz
DfJEbLXu8TSbvzfVaZyuYZ6uPcBZEEnaxGt0fkCSvTlTQcw3PzfXj4LHM3MWqjsxgDounUdELNj+
ZrWAkuWzjg/jVOjmhG6WvNr//EE/jL8fPSlzHHVc0VabdnhSQ8N5P9Q1Ms5d+5xXf0Iq5lQRCnBp
Px2GOX+/NAP64IbpXTijmyHOxhdlr6+s+O8Ru3A1kJwyqAsDZ/odXwoUjCSdB8yn+xbtovwwAVSk
d+P9C4CUkBCZwis3gR+5WJ4BAARlqBwIGiecZA0F25bUy74qDfQ+7gXl6K45jvrwYOj/+rL+v+rr
+PJ/17r+n//Gz19GgTJKBZ7vpz/+z2/i6/CPl/2nL1/1f5//419/6Pxd8XV88Yl//0dP/g8G/9fD
cYP/9OSH4zA1k31lvir7+qs2/fQwPqZ5/sv/6y//8fVhlLdWfP31ly+jGabzaFUzDr/861e3f/76
ywNb0H89Hv9fvzy/wK+/3A5/Np+++/uvn/T06y95+k+0k57FIikBGQjoh375x/L1/Jsk+yd+Bpof
/YCQl0LX0y//GEYwp//6C43/eaZgS0AKyHAHePhPGtwK+FXyT9CE4x/Pys0AiuQ5+eXf83ryef7+
XP8ArePLsRkm/esvTz08wGECguEzZ8/TCConzZzoHp1BU1z39W7brH1fk2S9UpG4MLyrSIxGz84u
OE+OtZJKvV6SLazeVtAo/vZzv366rP+a/gP+71EAmPOty0xXJsecxHp7JSKeh7uatji10MLPCXid
5FRecdpLL+P4jgbrW7tUoFlZNUVMg36oSu2QY8yuoM6f7oZ/v8z5JR+9TJrLULS5TY4mQl9HFC2M
v1lAbp7c22wa1iJItwQgbSvF659b79ILOaegyEIxp+cHzn2erndjbVDUZ9rU147Dpyngv9/o/OBH
bwTivSWcDI2PS6fT5S6xtCR70WlS38dd3ZLnkelMt5daDjbdhT2L5Ckc6lldOV8cyMLfE3AOLpFy
3cXaxkdTVbOE1FFWQPfvm+jAzQP6d7TJQejcpsH9uFTAtBgyjtmwCyoU5K9UyC7Z2Dmb+8ryGR35
MEFG4j14/KFguDRX3u/S4E6YMcJTF3CKxUdrdfpHiEzLDm007ZVK7aXRnb0BoqFNoqmKj4jKmq/h
qMf7IWi6axmHC8NTJ2wfgyUWso7jYz+l8zt0NoGWsdxSv52HniO0R0tP9UsrBJHxcQISdjuGazAr
AFLH8Rok/dL0nd2ArFWU2b7FbjAy0+5tAr6cnZRwpYOXd1JnOyCtDYZRi6AAJ1iaoIFA19M7Pk3B
N7/xHe/XWWjCZY2zYhsjfkQkEqjd2nRaXYm5zuP8HQv/5XsunisfO9YbYstiDLKNnxYVifnYLzZq
DrKpWe75GMfFKRvLbBFg1ZkmQ6abIRmH8LgNUb8eQce6rH6u5iL05DjLkq48KwTptredsvVvAxhi
3v78W1yylePIS7dm0YLwoCDB2hx7rVJ6XzE7yvddnHXrFVNdWrKOQ9cZpE2QGQK4o2f2FjJl4W95
FeEa//OXuDC8C/IfwUMewjhJYVKJHvywXdmHZBuvFdwvDe94tJnT8awXmxRzjy8w9RU/MhMACuM3
e8efTUMH29s2K5ieO3wDm4EkWIe2uaZ4dmn+jj93eRDLfIX184hL1HWieFjQ3J5uy0u/N3AcOsUt
SkfBmhS5rgHrggrYy7Wp5LV8y3meP/Dnh7bfRzsqz+clbk2VFrzXsnydci7NOwpod3iH9vk8fWWr
kSa3fu/ieHVqFT3nT9NCUDY1N9NGV+j3odIY+vnzQw7s0dugX1cmE1Fp0elKsFvNyQy2McPUtbP5
vCx/ZC7HpS3gEyEHYQ1UniyEy9qKQpcWijpzcldNJe+Oa0Xs8EfPM/rRDNVyjbT8UsxDHC/v16pM
x23BvttnvbirA12miOw7iMges2lpwa46TO0275s6EfwEWosqPUDKhY5v5nBKjJ+BXfpDWyYBVNyD
EnIEgTnQZkmLLO2vJWQd3M9fp8tDnv/R90O5eW0kkXlBw02Nxy0qZ7AQldvW3wjwcNjfKs3HbyJg
C79hWzbEL1bU/obnaO3P2j+yjsRXm41+/KEfgGCPZpINbSzGpWFo1Sg13Sdb/lWsK7CpXp7wkKx7
NHyvaBLZtU0LFYilqKaIoWeIZtWffsM7m4aJVAL8cMWKSqzZB+B6xQsdBvzoN/p5L3w0efBTDy3U
h3IIt+ImszdRxjdQ7Cmrr6yyC172UJF49ADdSBuTVWXFZJeS3GZMqfDzKiJ4XE3qEMTrjRF8R7ZE
VF9AM6SvcaRf2M0fEjuPHkyXocciUgByZJBdAtscAbW9NSzwPC4eFv6jB2xs66RJFGhdZBwdEyjU
HLYE9I9+H8bZJJIyD4GLXbdCm2oqtiFt0ZULpWmv0V0COVQu6mDF0VC0pOF74N/bQ2lH4reowvNa
eGQZ3HpG0DVCNxEEmcMurKP3Q8WuRa0Xvqtbb40SMTCQTW5FlaIjytghRCwg6+haxeDS+E4UULdm
ElRZ9FyXPL8l89odSiipFH6Gd7yZijkWU4fRp5Kw/UKRS9Q8avy2ovD8To8Mn6F0mc1o5iqCCbR8
HTXzLulS5heAufIybRiocCn1Vsio6U86H6r9HLPt9HPLnC3wg+M4dO7hQxnX2xZBnXcJ4q+4dgKO
x6ZODMW0pNfqr5e+rXPk0zlFB0tXLgWF477Op7E9RuBu9buOu+CgaUAotGzJUoyoht1CNtocWrQL
eVkfmeGn3zaaOLQKttYUAOmzZ+D/ADgOON6fG//HhiG547E4qEtAlOhUyLEtI/TMExCE11BEOPiN
78TucVnpDlqF8VEMzXrXgXj/3pRl7+VUINV/ahrkR4M5Mu10UgYSz2/oEmb9bzEaUmpP2zte20XN
LKuZrAgJzbbvRPzBonp/ZeFfsv353x85bdwGHZijyxnUvXUEOLQhO5nn13hpLo3uxOlUtIyUbTbD
8sEHRRDfAetaen5Wx2c7sakg0Mm/ps7AC76L58R36q63xllpsjqajwDYhDtyHl37G8Y5YLtwFigX
YXR0REGrKusMpGfJNQbcC2Z3ib9rhnIUtEgwOiNfZcP6U9UAeu7lTZnjrd3K+6ypMHi+GV70aY4W
ry65Roh8aeqOr64TTcvedvMxnoC+XqMZ+pyinDzn7vgqrwUZRhqa4zADG7/UzVfTbtfAkZem7vip
3tQkxnoxR97V0Gdi8Ydg1v9Zgf/fFxqgdp76aVjGito6mI6pDIeDXptP2mzXOP4vzdxxU6nztUUk
bKA4Dixn0jZQGVPkGljt0uiOn6a0DaomyDH13ETPNcojL8u06q+0d18a3fHT1TAyMIxcbJEawcs3
QFrxEEwBlAr81rvjqkSuOYfi4FxYxge1C6iIC7GQ6YvX8N8Vt5uSqHHlOFlL3YNGSEcH3bX26De6
46wGwq+0gsZsMeX0Y9SSV5rRV35Du56qbcutDaaiqYMX2B4/WJL65QrBpf10tedNw9MIOJOiXers
YOr47diVo98HTR0/HTodKDT4miJopmYPesr7lMjQ77BOHT9F+XYRes2C49CvfzY2glT7NbjuhZWe
Ol6aNUsV4Ly2BYbV024jGgSKVtPK61oG9NBTo89VbKBvraYCxObhH2zCPrDTzRb5RRquaqKRPQn7
cjQFmpW2A2hyPteNuCZCeck2jpOWWSPTGcDUIrbK7jlHm5nurlVeLwzuEtbnA4DfIuBTgap8/jzT
VfS8D0rx3suPEsdFyUQmNakGy7GGUAblyx9pdo3Z69LMHR/dQEwAhTaoEat4BswuWz/0MnvpN2/H
R9nC1qWhGDto9Vtm7POY6f8IyvjXYZc4HgoNpLKaaDUdwzIIABkv76HR5pcfQO/202UeRUKkW0CC
I4jYf+M2/ZAp2/ttLS7DXlAjTlcjbNLXw6uxGk8lr/128sTxTiYWS1ck8I/jNt+ohTxjsd8Jmjgn
qLDxlIwCd7uEA64+rsWgSq8yK4TVntq6Af9rbQwmLfjv22xAX/fOa/HFzn20z1sltg4fkdXdZ7Xm
r7It8dun3O5YI9F2bJdkKqxuo7ebnUjRGvovBNQTANR1RA1xxTzpUK5D2+SAsAWAEpChu8nL/A8/
ozge2fWNPnNYBse4QXQbhMknUPt4HmwujRwWtpQ9+sWKuknWXawZOiHzdPZzHLe9PNNzOrEYbZgy
eaPGQ4Ystp9NnEOzrmrJZG2nwmQAcyxUg3lSJm/9Bnd8ckG9y9qh1MeoFjdLj9q+pO108BvccUtl
TNgFPQbP+vglNQI0nVZ5WsXxS0DJbCizHDoWnL6MMfZq0ErvNW8X1BUtkASka4S0MbRD7k1WtXeS
rYmfVVxIV63Z3COexUKJt2QHhavf+6S+goI8nwDfJwEJc07LNTds6SCaWKzUTi2kP8pkPBBEQI3f
1sIcB0WfFStRq5mKiolPwTK/R/Hhdz+rO0fmTGmoEgq7GFPFB2k6EDeBJNsvNGRniz3KEql6TpGP
XjHxdX1pxvBunaWnhzLHQ1uehiytqUaXM30OBpDkCF6ya511lz6p46GmUsBGmnkqQtG/YkG/b1Xt
F6S45IEqDgZbUa4LQmL0LXNoJkWs/eb3OR0Htago6IxPGmiG5EOl17smjd94De0Cq1Y1lV1GAlXY
qF92/ZjK08BbPxgGcYFVY7wM+QysUIES0nYYtvEFqA+uYQwufE2XUN4IorsazSLFCKwNGrOMCp4F
kKt+7WcZxz2XADRkkhl80dn+qRHBrTr77De0454TDh4IRY666JLq9SrEbci53zp0gVRzmXVJ2zNV
bLOsj/MCMU9otH3xm7fjnM3GSq3WThd5LfYdA+FBdi3sPL/6D3ZbFzK1BMgHzyJVRc3n2OxUmrTP
ZSLW3dISY/d+83cO0bgb1qEbY1X0Df3Y1+x9IK6pbFxajI6LrkA89klaKvj/rG9mrYDQn5lfqQ5s
lk933IrUcaMowcRZ9J7PAZg8AvHOyyjEuXGC+0V0Kqw1KCYathw3aizbDVlfdwe/BzgHKaurKjNZ
jyW5Bq8aTt420vMu/tCY/ugkAruvxIUZQ5c2fzWFzW8lTfzKUMTx0T6zJZezVQUtOSmCjEyvompp
vJC+xMVHkXQO47nBSixDyAhZJQvKPNFpEGV7ulr4CmGoVdeqGGYByo45Pcml8swOu1ioSTFjWA6T
Y3t8NlvyrI/Xt34LxXHPfKl608pKFWmJZuV0A724ajzrZi7SKccqCVfSqSIa55c0kvcqnPzm7aKX
oI80lckSyEJDA6+J1Ct0tPtd4lzkUrky3qFPUhUJLLPLAULfSQvWHC+Du2ikibYyaMdcom5TS/A5
d69McE0W/sKG6EKRwhD3rCEOZVE1lKNxGYmKowEFr6dhHPds2xyotNbCb3LL95lJktd9E26eX/T8
Uo/2lbmNkxJYO1lsObRPIs1e4CT1rJ67MCQTDNkYryOWy5izsMNeazvIIGT53PnlcFz8QtpxAsCi
EgXU0d80lX4Fwvc3XkvG7dquSrvQvq9kkQ75x2FcoO0OTS+/y6KLkwKGOcyrdcCaqeol3Q9I+hVl
yaRn/cOFSdnOmEzxUhRQBuzkfl4E/2bydPG87Lp8AREnIVvyQBSqBmEUr5IWUhN1fPIzvRMEpOm6
ZiEEIArTJ2QfJgDfU9za/WzvAqWmHshBTQdRaJZW0y7aSPeps+twjVThwn7gYqXWRiVqWWGbsW7H
XTPx39c+8jurQydU78m48CA1sPuQiRsL3qzT0o/1jZ/dna1mpjO1ol9E0Zbx9j4cy+oGqm/iGrPn
JcM4ew3F/h4Ti8+aD6XUp9RklO3ickz+M+L+v/LnLlYKRcRuhDAJLE/1cqtU9nste8+aggs0kkiZ
Z4HhoqCqzT6mKCrcmI5f6/n9sW0gCvJ0H55CSLttNB4LrPgcxG2z3AU2SI8+HxY9lU9HVxbMBBCj
GIt4tufmdXHXDddQTA+6wt9faMCf/nRw2ayA12VkLOakq84Mc+ArhuJTs0JDgINoFyoCdnljuO5v
qaZBUoCcQsZv0eKWypdgHNLqTZ5CTbtDXXK8abuBgceub5CMr1aZhZATZa1Uvy+SBGAos3LoPo11
Hch9gsCSHKIYufZjKsxqDn2ELBmEBwmEqo0MsrYg6Voz6B+2i91HIbIJfwRA9oL5j7Y6PdB0xZhL
30zbqZI52p7DnmxQBiFk3Q565nT4uKKdvXw5sSRoP+solrLINpLPhVrxvgcxbfGxRS90BrkyEnUg
ZEorc1NFY5Xfg/QDfWGh3MgbkuULSA4TdSsarbYiHPPMnhYIJ7PDrFgVH+d0YUhh9/UMDc5ecND2
zHlu95lqaLrjY6OiZ8tQtvltT6OJFRusvexj2s232xbwF12Pu3UBBCh0B8EZUG5v+qgdU68oBBIK
Tz+y4tU8z2Ieiy6rzDuVyQ051CG7pid5Yfm74Bo5NBPQ+TlYdZDL28Wkva+3yq/BJ3KZQUJYDswR
YizsKEp+GMOlLVZIpvgFl1HmbMogDY62gLaiSCoer0eiB7Pt0iDu5MHLfV0hronLpQzqaSxQH/i2
CHYXB9oPSA959KcfVphFzdKmY1GHOeA7k07Xfk/zlnzzmrsLE+QrM0ln6FgkcQ1hI2jukIrmXkc5
2sWfTp6y0uIG0ouiTvjXknVvyrTxW/C5Y5cZJby1J5h3bMpC5/1dGUe3fiZxbq3xDEhThNRjAbzp
uiuDHBynfTR62oQ8tYkKKwolzUgUFQEB+trJb0mr3vrN3Lm3tuiLnoc0HAtjjXiBNsLmZoROglf4
Ebl0MTW0F8xAEl1UqmP3DBcftIyY6YPX3F36FjDEbHQ2RBS9zLdsl46SosaeEeKHxYgyx/CLGPoo
XCsECGHEdiZd2mPTNJ4Bgqu9LdKlbLcKRzhqNGoPRFmyFwE0DvyM4yT1lhCt0nEzjOiq7fu7hM7x
tEukSvzw/d9Rmeh2qABkGuFNg0mhVUvDj7jTWq9U8P9SET+6xKYrlxvXiPuQylpvS1aaIg2n1G/3
TZ34htDe5M15k2kbXu31IqudmTj3c1cX8hUpqN+uuCcXgR3o1xpo868bN9wP+Rm5oC9w6A1t3Xai
gLbKHNx2+RCBiHhZ4iu1wwt9dZCzerrdoLe1LJM+G4qtj6h6K0DYP+7LdCDisOgxgDIQfxEEed8e
EMV1YAYEzTh4qII4Hj2/vrOdoik4CU2L+HOxElTGAW9BQMHrQfRe11HIdz99xSSkG9IM5yOynKLy
GW8q9J1ZaafQKzsVuRCxLTQK7bVkKCiNmm63Lu3CIMHFIOfk5d4PofsjB0n0xtVA8ABrCGDLm3kP
9P4Xr7FdlFg/cTvlZhsKoQYNUl36bZtiz4m7ILFKbpHWXcqLOWSnnnR3hGivqzTUQZ9+VR4EYbWA
QaSY2AyS8oCh1LBsr/2M4oSEU92rKlrmoSiNyo6mJhBvjRvPmM3FiS0p+HkGfNGiUWvwmbcL/aIC
HDd+c3c8WrdsGNkQ8QJB/4t03p71srrC5XIe4gdXRRcnVq2oMyZqHAq9kvou6lW2A9fQ4neIuVCx
pUuabO4oL2iXjdWuzTJ5V6dmqP3c1AWMsXwdaTKEvEjjod3LHGz2DOyGflZ3TmAlhqoq82YoclYv
91pxtk+ndn7189HPAfEPDO/ixvKls/MS4XzvIeCOyC3UVX7sQxBvHhME54NfsB87O6WBMqM1tulR
7gUfD6SEhPyw9fk4+xkpduJPsIuUpZhUX2wq/YxEwHOe1u9/bqELS9OlfGJziNIj2r3QgTiW7U5q
M39dqPTjUQCR8tPdpsGlcKjLoS9ykZXIHunslifxNcW8C5N30UEjac26KUy+rGrkECIiduDH8Nxu
XGRgZpMSRNTVWISGTmIHM7XnDTPMx4Of7b/bihst5xxKQmiBe2Om8HUVlX6bWexsxOAnmbJQYe7I
PcaHRqFAs0GvyHM9OvfPAVtM0AHreYxSVb6ebSDeDHXs16OGHMXTNdM3Q2RCovvzyZq9EpB4LKYm
zjyN7oRNAjmjsOTnFVkj1zTK7FXAqsbPMC6kLE+21MYa+bdomSJ7GBrgEfbtMLTXRIAurXjnu2bz
UgpEtn0R1YmFqmYYvhzRz/faa0G69Oo2aZCoWGRwqKJqHe/aMApfECJicyUDQC/sxy6wLGGUrEli
sNskJua/ySgazE3TzVKdcBEz5BRD00UfZNyvkACxuBXci7SV/AOJKDuZhIDzmgU2Bp1sacCuYIOu
+40P8Ur2XEoLdY+qLrfPY2kbcxoEzty9idv1C+WMPZtFO93Zpp5PtDzL7mzgwKh3IW/Y9raO0N/y
qjvzVLyFyqfQB1zY2Ibfgo2xDoH8hKBoHWwH/LVunlNSjrNfIOkC4oBrlOTckHysyqh9Meddfk8a
Aj5hv29KnnrTGHTxyKCtVJA1/JoQ+SqPqpd+QzvHEu6algfJ0kGaFDjbnrBbMuprRBrnFf2Do5s5
gYExAa82vXaFFODquFUaxO6H3AL1cFhwQ6hukzzpa78kiQuSi2QOrdI57opABMmRdUt/2kRf/e5l
JxckV9vS4I5Iu2IeWX0Iyu391JJrdrrgUi5ILgqrxkAloiuS3jRvgKpmv2V1tX5a2+iaIsWlRzib
TljmaUWE7I56pV1yqCepZLObFZLtt82CjrYrl+oLn/xh13h0XQM8oTJz0lfHCry/3cmAZhbosKA/
NnzLyB6Ibs+skguiq2rkTkrVw2gDCQB0S95jI/KMeahzwgQgHEEiYOiKCBV06M+fJhpd2aAvfQnH
mVMKLOeGHtxDV8l0us17HZ/GLEf9PKnmPvRCF0SuxmmMsZOmSQPQdIBIEL3u1R+5BKm6nzc4jq1t
LpvGqrZI03g6AXOd7co68rysuEC6uUEqkkIjr2hYxk5itvyQ5Y3fPc5F0oWJiPo+7ctDNDd3YUl3
bEz8bO6S9Fsa9hAGwtDbxo5lLqH+RPzuhy6GzoJ1rdE5BMu7hjxL4+CZTDyzeC6GDrDCMMVaKQ+i
XeRdq/VUBDF947VQXAhdGaf1bGmAxR5V+iiEYjub9+zkN7rjpWHeqTIOg6ZIGy2eAfX6XlbWjxwW
+uRPD90qSatgJqYpekv6k8mn4SaUvR8UNSLOuRvYFUEzV03RtK08iDq7D1Klj352cdxzbUNpNB1B
Ps1Zs54IWX4Xqus8k4oulK4e80n2bMhBqi1Rux2LVo1+h7gLpbP1ula8QiDVT6bZDWYI91sfX9l5
LwTeLpJuBjp/Q4cfnEjPI5R6oHaXgFHYy+YulG4DSY+eJ9Gga4nb/VCJUe5KNeR+gLToQT/r0cGa
c4ueiy7O0Wg1bmSX9SUU9dau8euDjB541h+Nb5KhhKw7zQ982VB6ewUUwBXLOFTt/8a2PDBuPwbq
sWRDwWyo6iKyAZ2fhQ2P0WBUgTj0LZiSxqKJ843uUjnz+JgguwbhmKmLZ9BxisSepMlDedxEVJFP
PI3JXJQZbVK/DLyLZlsDGYF3Yzpfl9RU3YJEPjPHWnd68LurunC2oWmmJIvq9LCqOsEGZVsz7Os4
iajf3cPFs6mpM9tcCnM0Yy2OPGPLQeTML9Ps8n4hZIspGOXNMTrzfi2xRKc2u6Y1esEfXTSbSKFv
WU4YfDbgbu41k7uxJ35YucjFsrHaoBveDOZI2kjsaRe1UJnuP3t5uwtmG7ssC0NaTseZ1HyXBQEa
uFYW+p1rrr5jBaxpyAIIh45A1uzGTlUv+pRO7/zmfv4cjzydLUJAlVtOxyBH1YN1W3VsbOxpGOdI
btQSjSjETkdwVJKXA1+7z0m4pX5hkIuZ3eJ6kZOZ9XEYkn4P5mowwrDSj/UEYjxPDdPnE91oFutj
k67qFJfQAUWOzLPG7oLw6EKgFNdN+kgXXgNxNb1Fe/V6ZY/9sSuFLgbPLBKUWanVR5tG264LO7VP
O79YJXQheHFnkoBKWH3joGtZJvstVJD59lmNoQvBCzbBZdlTc6zQPXPIl7reYz/2K96HLoRnQxtE
2cwIrFJBPmtO3/Ca+LVXhy6Cp+ZIPo6CQXg1VOFuFaQ8liVgdD+3y4+vidBBdhZj1EnSjTQ7JWUf
zy9rwxt+sgnp1YkpgVPw54+5sHBcLhswzcjJQhjyxBm+77ngN/hBv8IHleVH+wzYzpuyTmV+2s7c
Ht0ClV1WZ4vfunGhDW3Y19NmR3YAzczNoMRLiApeMf0Fm7j6tuVMSxa1+LAxyYLDTOIKMo7GD+QU
QuXjyfYr6hIKrglGr6qhOWRAOO3z0f7p9TlzZwvrWmyRwHiqo1iFhSadbA+al17BAOTuns48Fyyc
eByr49yZ+cTrjOxA6rx5dVuFLkzTcsgJbWpRx6ne+lOku9+3qI39lrkL0txqzrYR+S+oQtfpnvdr
uwdM16+lIHRRmkNq0ynNSnEMeKD27SaGHRXWj80KwqlPzV4y1quoTcSxmWS932Le7zNIBxy8VowL
0DSRRRpeVdmpbYft7RaK9V0bDte4/C+4kgvRLOmyRAYA7mOsIvTonIMwQaJredNLozvBBosipPBt
np9YgHLCHED6cXjrZxbHSzvc2EtoiqQncJ+V/W7eAB2e6lV7QTShFPX0m0b9SMctVPkpFnwAtrRd
k/o+ifoh8/NVVxYLgoIGNxvs67mOoIhO7vrQLzoNXdhXGANURDlnhwTwh3YI7tnQvPKy+neQL9AI
1YoO7EASAz1NJnr0XdcLN7/7jX9eSI+OpEFEsu3NmJ7YGK2gUGea3Z1b9a7xCaYY5/uCR+jyfTVB
J1i2lMmJi0DfTOU88xc6DavqiD7VtLyt+LbUz6et/D9crh/K/D96qLNUU0vKYW5lj2vrugyQROwb
SD0fuw4rrD/V5dr1OzlyyNXsBipxjq2tVUN6O0IeueYnXKzbju/6rZvtbV3aoPxE6QLY3RACW93t
aGu3ZdkhyBHyvkuiTDyfdblEye0asFR2O7X1VdDsQpo3tNqpKRUIhMYEn24X53KsPglVcxPtWJc2
/JZuHeieDxYX+rQ6WDkvat9Z2q5vQCG3zM0u7iDxA5pv26x6gIKaCRK2yy2o4bubSHQJqO85cpYT
hGwb1RtMUKfj8LsgHBeZNm2zb1xw/LMyks2HBLhzujOwULef54U0xWbNCtWlLqR6+DQiaZua3apw
G1ggCZdU9YehYV3+hVcGQj9o5NxGxXdg+2rtH2eQ3o3YuF13A0ij9H5ZGh11hxSNk+VxQ8mGHANS
rnpfZlhp+X5OFhvzA5m3OHwWZXOSn5rYbBz9VXK0N1AJGPZpIubkeQup5ewQNnSh+zpNJCKOjGeH
jIMAd7fKKpHQzl3asa4OU477frpHhmStRsxMDirdZSRJ0TcyN0XJUoSNCLUSbu7wtca6gfguophd
HgU9Pxg+kI9y4slhsduafjHNZulJqDHuXmyKZMm7WpI0fUGnktL7rawzUx36DT0q7JQvJgIjwpak
pn+ODo0M30s0jcDkqnDLK3MKwWqMyIOH49bd2ISuy2eZ8Was9uOMZPBtig6k/G20pqu2+//P2Zct
R65jSf5K231nNQiQIGDWVWZDMlZJoTWVSr3QclGCO0EAJEh+fXvcqpmpyumqGruW+aKUFBkLlnPc
/bi3fYQkMSWCqw1kO7W9DzDFskG0BQedZJqn3YrPchhONAaQRk+86UWZNryRe96UfTbwxXcGaMoa
2PlaRc32hky22XmDM+rCBzXVL8tCVS+wHAY67WsW2yUbVBlRuMQiiTxHX1OKL8KxfriRy4bGr4zJ
tCAKXTuA+SkyqhOKasE5xliGFDhWP4aNMHwPg5VmuempD4FqEwdvtQ00s5sVxi3JarmDkpPDZI20
0zfaBpiZMXMS6eck7kKRl4WN62/ofUSLTdNFw5zbOh7spZmI4i+QZ43dvl4TjAnJgQzxeUM4bnMb
lr7ZflQIPZ6iPDLBEF1GbNpy1+typSfdhfX4uQw6QRCgGzWKx2nSRVJfiHNN+C2qi0KsaaFkpw7e
z3N8JqaKhrfa8xWJvtQSTKMrz0IJa+eYt98L51Wj0mZsxLeY8VF/xnT5VmZgl1DaQ64/rHdQ9VmB
Xx6C6PtQm3k7dVSv60uzkTDMdImd9L2OsMyPqqHbxUmi9oSOor4XZkr4johKl09jUy7bg4dOnwZg
ouEbIPKrEzE/We/6/mcD5qa8qfnI1sMw1G1xGKkMzc00yoRmdYSQ3y+C00j+CH1TXDBCHpxBI23f
MaHQpbWPVa5gEBTkS7UJf0aGxLwdYR7E3lpZRTLXLSYGH5O1bPtLqIoqPPmhmtZdMJb1cpSrIfyQ
8KUhnwkvmuKpHKXSmV5dAE/EmkiLWYiO2/k8bzY2d5ZsjpyY5rr9hOCOYrifYpmUe1I2Q5K7pZ5x
dvpYmHIP/XRo7kY58+/IksfCLgAZ+vtyIQZHSTksfsfjwRmVE7BV801Tw+B4X6hJY0oiSGb1Ugor
o1OnteapKwLDv5WlrHWmetu4OhV9WBAEHUVsOdm2sy53npIgd7anYdq3m9dfmJN4BnlMVAg7wwXP
ogqUNWm9BLbf9VdLnhSGdltzGT0G03axNv6dktVzxKspZDFmiIJAxPhK1UeBLZxkdVvSLuOdj4fP
68jiGAZHXQfLs5Q121advMO06cuKfDpTpOXoEmQRh5v2w5DWDte0T4F4z/Z7EzqnnuZykzfI4TC4
FRpY1sinFg91/TS1m8wulhx05673tItTDFL28aGVoWx286xYu6YqdGK78YtVgC4WZFnJIylWFEUY
ZyvLk0XUWpBupqqCZx43huZlxKcgt2RGiGeyblv9asjG6uPsNi8PUzcERT56Wqy3DIk5DyS0dfUM
+IiuTVq1rZN7WMcrd5YNSvbLClxM7KOmwqXniiIeIfaOyuW2U6RusmEzocsibZIAwwvGFpXHCN1m
wydHmg4TGX3k3EO1kIQeB/DG9WWA3V01pvMaIUUH5uLp6I0MTyGT1t3Hdgz6r7RaRHvLW2ax0Pqy
a8sfrBUblkMH3za7G5So5j1e2VLv4q6J7CfezGVxtqqq2QkTqby9mwxFytcOZ1LLc4QzseJjg18y
jM1tWcdHO1RKQeCMaRosFKSX1+eydqs+6rpjEA4jd3omO6sRfZjObu3pcx9IcZ67Vr4K2gDwhU16
XLxEYdkGPyG1f76KXo+wUqHr3q0meYb8c/k52JH4PAxwAWZz3Tc/Naa8Xrtr6O+R43gO01mOzXoM
ff+5MVGdww65ekIFD4+kjQQIJGzN1iWZXCiWfkcQ2HCZ9TJn2qJYe2goaMO9cgHNfV3lFK6ejzzp
Z3/XbnSN8gr5zPFzJ0cR7Msh0Fm5DDRFmgTBMuh8m5Ep3uy7qSlaEFHDSCVz6Hvuaoe5z4cygpti
DplTcePxD3ebalVeoXZCH00btuR1ZNa3xhjlsg4TSustLAHZ19KYJY1qfld2DTnN1gbsgDlbzU4j
FFhHmYjoeQs7mMGUErv+hYTYi6mkiC7HtRZnlOLeJ7Ku+hynjh0vWzCJ3Sxkn02kuNV10H2CZ+98
jwR05/O47VhejcP3jZRjunZF9Y5slfo28ivczr0FJXJsuFkjVBxuGdacmJi5z2OoMD6KQmuLYV/o
4DgIr74G6yAdfBC9UGTF0LzyOuy/i5nhvA8wgnWjawvJeg3RsLqRzC3zT+hrXJVKsKxbTgI6xzci
cdvyI+k7v1ezg3Q5LWHQfy9Gx8tsXIJSP5YtDsN3NnRFamygWZl1zTrBUaVQUTukjUm0Om80dCaH
5shNB295d+c7FIM/e5c8MLd1Yd7XoerwVpUYTW9lMBYPVOti2UNL2/dP0Ky5+hkmBPy2JFUxH7px
XddLAhcEnZsFxPwpglXOnHYT9TRlyziWb1NvFHmvSjbf14yOD9qYrUw9LNjtDBJiW/j3IazG8Nkh
kDF4Y6DCgs8Rx0kK2ybnYkzRRi2P1yypzEwzpZFAey6rzWTjOCXAu/k0FVmyxfNeuKmuD2hONn3n
oYl5kLhsE5POvoPUSsUXKrs+WxMkJpoCsjyc31Ma1FMBoWo5ZdRsyW7hsjqtXZUVvv/SIb4sTZbK
nzx0dPXQf4Yab81WNkQZLaOGw9zEIy7BDLLF9YWBLlEXBCZt05qrNtKo7K1G7uAsw1sk1wZrXpqS
HGMPpeZagBSNeu52IeZ+s7Y1Y1qxGAYMhvefUPW+8ya+n0IEM4QOWzRar5rdji6oP/mbquTdzGQ2
jCF2RhiSQ9m0c59tdQ32KCDRc9j58YSMscakYd2yQxMh2X7CpOKDJa04B3XSm4yo4YI+w80H2iYx
n/GZkW686HIsMb4ewgp2r2XdDnes0z7AXQGnghvJFcvrYXTLPg6raL4Pe2Jg6AziXr5Eovflfm4R
vfQw0pK9CYvYoNxGBXAUUQWOX9ZeF8memNrTexCarH+yjm/3cdS24UG3wxAsqb226n2EExcTF9BA
isMcavQmW6/kTYEjUy+ZiCL1sEJZFWQLx+59spsfMXCPuWrqM9hkFk2WyLDS940FXoc3T7Xjjq2Y
2273mMUNd6JgfZ8bUlCdhVXZhnfRpK9Jwdxei2sBtXepkHQ/xzTvppGEEx4EM+N955JdLVpYc6Vb
hwnHF41RXvaqLB9uTT+hrM9KVQdZWMN6EEtXLHOaeI5Dgk7wqDgq7jWKymQh6AWVA5MLnwDjkbHE
osCdKjwZ8jgN2JgZjfmYN2s59YdmwX3yJSbGz3uaNG2IDBwDc70QwdcCeddt+V3OsUotC7f9JKbl
re+LkqLliYvaXiao9XDiGZT01ZlV2oP7L9Z7sV6DdzezsRsrREN2AslJC8o3lLq52SIWv/p2DtSp
4X3sXqa2COen3kxhBm5upO9rW/g5i5cqyHVTfpLLNKWzDj7WBlNcA5ie1Cx1eSydhkFKhLl+FHss
2zYndZqgIR8h+22enSH0SBvqD8swyZ3vEnbTMCk/tyiosmWtvykYWd+HgG8eypByhZgC9xz7+TwM
uBnOwqv1R6jr8HXsY1EeaVVCiL7VdpN3Y0DNA/HwH4b9fXwH59ApFXyFG8lEtgPKlvFVAZE3D3Og
MZPgliSbAkguiiB+FaK36TqIO9CQ8BhA5i4zqSXqBkfcfFqNoJ9wuqtdQ2vepF23OGhvEHZCYx9k
yiMBIm+wdfD+TB5nRlEdqylROywMBIZxtZ43Ln4IodxjRKPozEmDBcdak1WEP7ax6T6FW7vcC67r
R0W0hZBqaptmTBdSSW9Thf5t3a8IX1yPfKbqlYeLPrt6FTKv+5Fn3TZty743dXxeIciNPvlAJM+q
9QxBA9T1SXAsumT2bVpgrwgYP6wl+VG5YnWf4pjzNZ2rbhEQJ4ezX/Pq6nBxatdlgxGQMOGqkRU9
jharbKnYUOeKz2FwnsMIY+KY2PfkbMqwkBcbLNbtETa/kteNt5Rnco1mdzNFOlbv6MW6EaEZNKBH
Xekquq2XuUV8sepnHK2hNuKVTa0m9yObmN7BK2jtYbJheXkaglm2XwLsTISwxWsVVzmxdenSKa7Q
XEk3JVVmWlTdPi1YwFibrvE6Vd8XEbPxdl6GefuGmDWPAr90Isbt3WIjxzqtMQKHoHpcyPRgRFvV
j0sINGs39BHr9i7BwZejR1fJabwKSndj0lF2jzGxOr6BIpyFeSiXWJ5CDAIuPyvcot39ZJ3QJFul
msuzHS0jPIXVjED9t9W0XR8B9iQUuA5EyNuNta3FSVT2CWoo3WHrPzeAX/yXJm7kKULSOyCfzidf
Qsua4L2DZADAzzLEyBAFhVBmWB2o/NNimhskwJhpyedOGfGZw6XCvQpfEvFm7ShpncfJGKBYKfo4
mJ+53+pFpQGlCUOVU5gukwVr6cVuYll/RjCwaH+YCvOZO1EjiPNpbctFwkIjHswDUsvjZtn1M/yK
D7IK6PDAsT9xBhNmrgUC4pESQL1lD8eIY81I6Y+sKRvS5dFmFjOkLedcIdhgQEeN9qUesxVFKgpr
1D3OP9YOJaI/yEY15rW1wTDvhzpw8mStnGJ8Ypv0Jh9pu8zvjYwxXcfLRtp355tx3mtFuiCTzRTe
VKMqeDZC2uFu17qOFD6SpMJ4qwVHkhk9j+iwRg6joddpi6SA98RY3A6KjgdfLOJpZHR1NnXxtun7
tW3b1CDtNsWYo5oYEvNEPexXL1C+KAQET6eNWUAOpZyS1DqP+jl1k/P2MQl9Uv6cEdYjdltDSJlz
DzuvIVUWqSnHjXfxtxXRj1WdsiGQxRkB4xGPMttudYDmaiXBYdmwgg8JjcPk7HCz1F/lVpX52sP4
5H6g1uyqYNwmqASCIjihWWMuIyAOcSoKNxYZDMPYJzY7KCpnXyp9kuX1esK75UL4FQ9DleEO1N1r
DAKG7Ouy7F2ug7jyu3nBNBdgjAATo1tShtVF1J4AAqrW5oLJhunUFhXvsSOL6TwQQHd3kipHT6i3
23dRl4O/9I23ZzcmfVvmYl2XLI5xcABcVMU7jFzQjKgOp2lVm+bOOSIxHAFnHX9qE1FmeluRtIPJ
F3KsEsPau9Ex296ZYrI3k9ZD/ZWaRTS7QTTmBTAK23UBQxWG58PFad2SyGTtEvnXGPY6HwZW8CQt
YShTYRGj0Elbn3R7hhz1KRvRqw6ZAFU/I+xRLKBzcW5alKNmydoJGEgG+yW5ZJj2WVUalli849rQ
NtOQfkF0DsccejfI3gEwdMEmu3Pi57h8W/w8brdbhMvuE4xrBnrb8WqqbObYrKubQUAYBlPAZckJ
r4cJYejRPUUoZz4PyVLDCaFA+HSPoiJ5DEsGOKaw6PNTjjDH81YXwQLB7NhueQMSHVVC4TBA9b3o
ETZzog0gxLSA7Yn4GBxgNVxlaFwQNrkQaCg2h+PtLhBycM+glqi59TAyQN3rEYJ6iSb4NGVCGO3v
OzB/36INne17r2JXfi4HhbmqxmndQgjYRS8dlehukD+MJqBBSAowIIRB4uyb9eeyAuoBjNnuGzut
YYozYimqdAMWHedNwsuyvVl9AuAkxUxi+G6s7lk2AFqZ71etNv9I9Bgkb74Y++l+mitZnUUp0dLs
uqloqtOsyiUscd7S+GfjUdO+N6vy3bzbpIZNdjOM2ycwBx3UbzMgpm5JF1zx5rjU1mNn0/GVspLt
QfKEN3BXwEUiYnicp73nU/IJ+8G3O1m6Ek2LCPvl1oupb774DmhMih52iu7CgPL+Q9dSNnkzFIa+
BHTr5stKRD1figERb48CkCr9HUiaLtoy1v+MeyuT4xKqlmRRBKfsW1xkCpe1WmLq84Ini9AZQrKg
+822EOqX5xm2RuTMYdFEbrCwkuY8cRZpZPaRpb+TGgBryjXzMDrXpfkgMavKC92KHoKigjT9EY7z
AX3AaFzChwzxTZsHcdOveo/gRW/2kKjpLgMdEk/fet/ZAMmGmxOnoAUE8kbabkQDwVE55qGRukbv
gnq2u0wA/poMgxHOTincfEJ6QziNUbXHLuiPFcQA8zdPV2nxqnjhDl5Vwucm1rrZtYyJMaeIknFN
OppuLfcopFp0BBH8x6CabK+5Xog5G/K6rORyLhykGBkGPJSMc1goEAtD9KID6QqJx6DOfF7YhqPZ
6eiIc3IApTziCksBoIZNipnArc7Hrp/afbRM4fiRVHHTBiiRwsgxBNXCfeSnbroWg1gNqC1ns7nD
dRhlQWvkgVNN1+XUhIKJ18kgguX2uuYWjRdeRXWU1eHChvs4qdrlc4BXI4O0RLM3TPurDTXq+1ls
c3SZrq3JTREMzYI7BkLXLa3XQqn7tQstajIzMU5mcErAmZIMJEnsXUpsJ/vv1YojG6K8NenIh3Fz
MO4nuEugLsQ2R++PmJnBnK0cJnEfl/WscCOKevvRlKAR3uvaD80+UlEfoA8eNesRosxN9RihqsHV
QGUSxXuNo338KHUUe5G6UMJm2SfRJF5CYGoVclsA3LtvEj6szasOpiF4GBSYmsdZ1qOF1cAqWpol
8whDYsy7adOeyg6EFRZJpNneJKjv+A4BiNN4g9E9FftsA/kzdLBXM0mV5CTmTtx4DQroFkWE4LfN
FEX2uW/rxpwTxfxwCiYkqr8zQtCe837hmMYZumBK24T64HYgcAd6DCY7VW/BhkDBTKIA6Hfr1Alz
qazDhEoXk2R+2VpoETNBLNiZirU9vGGMCtx3wa0uXhiwoYz2CCao5+0cbMjdNjmDsV978lqxNUWZ
UW9ZmCxuOq5DL9nRAB73h7bhG3kNSxfH56oBhZdp0oGl3mFklBj0dj0QeuD2domD/WgonTLGuzpI
sefuuLZXKKqP4WuxJ7CGGsZ9FYQgangPbmZNW2SjiXQdFx3npkzi6OiWSW5HHS0B6eHFRv0k04Yp
hJyh+Qrr2zg01r7GFnboH4mKpu6WANRO9m1cTvLZe3AqeasA72GsEEqyh6rvW35TqLZvnr3AG3Oz
UtHYM5mQhQOgAtJyRJGvW/xQT0mnzkttZPMJ9SxQJCCGfK1GIAqiA9QcwVytItmEzayDDKYdfNU5
CLxEyH0DHd/Vezj5ArdQYsNMSjhAdrsOHI6dTknnDd5Yl9TaPCwGbxrITqwEpJHTRK7PDG87pqJk
XDbbJ9AeALZm7OS93LbkFr0CD25oUABBTDmB7Ry98m+CHkjNuT40dTLGt1s7YLg2pOvgvvhqkoDu
mgmeH3uHhOm1TEMPDBbkJIUyiIxWzHC3M5197+ZI0IcBfgmW7q8erSFatyVGKrswm5zrTHbeN/na
mWsUnLP8Epsi6k8RRnD9cez1xHI1r7q/pRYGM+lSNCQ8RZuO2W1gwzDYg1Z0Vd4KJVFX69FqIGOs
q9jXJUHw+02xqXp5AqAcOSDlZWG2H6yPmfqmm4G0J8IwnXgilV/HO4yEG/fSwkW6/DT0cbTchlFg
15/rGNf6tpqnLtltUyyAfUjQ0yk4ugl0SGUt9Hmji+4m0lmfuRVZnyeDp1Dn00Zpk0HOzkFzR9FV
ETuLvYQY+dLOCPP9RHyj7J1xW9ifEyTVoSIA4l1gPEG6FWHuNonqbwBNAiBPsQi0BTqIEiyzPdZ5
twOP1ABowBF67WP8tRKRgZlZtgZBaLBNxGgw4aDj63snNdp0lQK0lfc2mdsAs+RVUv2Yrjfjj2QC
zgbHgFidxkGiCCE46dpnZgx1UxYpIPcmndoIHgyeIdopARRKckbjAHpBpsbiQsvE+T3OT7gXzm1f
zR+uXvRyO2xJF39GFcCjJa3HejqvwCKXzyLp9HyP61qxo0WdknawpxlTxPeoJe8ZsHlctqAcH1AV
y+RsS8wGXMBqdHA1QGDBhtZ9bNCVx4iajGL3dZqCUaQYBaIecKZuAFiYsXyCsCFU+TwjRvmphu4O
FyJSMeC2KGdRyNdEEwlteE/AQAHhKsw4uLTChF6UDgLMP8vAVpvpA42yAhyGhpS4r+jGtipIuYP2
oU5jHK9uS1U7YD4jha289mq/YKATcT79EvHyC2aiAUqnk0fszHjo0GtUdeZHOH77MxrhJQ5zw0qI
L/I/pnH5RVrE16jvht62OyLf6uiFz39IlE5+NeKJWzYvFr35jlVPAj1PFf+x0RPyqw3PALM6WVRJ
ssctRdCqypncWRyW/y5S/p8YPZFfrXjQcFMHoSvq7gCbYCyHyt10PhhgAWehagEcNtew00/kSB8W
C4AoQwxuQDKgsug5/vXHclXr/Q8qnV89e9QCjK0KTLIfkALa5hWGQe4gMBszlEtg7MC2iX8zof9P
REj8F72gGe1qI8b4HoP0Y/Ls1qGYcq1QZmLqGp0YEPAyaFEULmv/h+zvyK+uPjV0VTjMabznAlkW
DnYtuxGI1r95Qf9E5vdr/JtGEp5NShlDcdF9a0z46oUu/pjW91dbH1TJY6dVEe9Bc6FeN+upmlr2
Bx/8F2WWC0PXDxOP90C6dhD3AV4NgW/86wX1z96VX/Z5sYDDiGXF94oEFlfqXKDvxuX7xx79F60v
bTSDqgbvCzo1eNo6iXTGbXj+1w/+T1bor5Y+3ICo0UuN5VImkv6wfdX5jPCVIo9H0E6neoJi94jh
oFj/oVg78qsRTCmUT2CPE+8RIxp/jkZjL3UIdOZfv6Dfp/D+h939a0ZcUq+Mz6uK9p2QJXAu2a8e
EC7+fKyh468RCl/8Sx+FPT9Uun6pt+olxEqLj4WtphKtgip3SDX8scys1DR1CSqivz67//yHBDv7
l//C198HvZpKle6XL//yMnT4+1/X3/k/P/OPv/GXw8dw+dp92F9/6B9+B4/7t/83/+q+/sMXO5TF
bn2cPsz69GGn1v3++OpjuP7k/+83/+Pj90d5WfXHn3/7DkzXXR8Njlr9b3/71unHn3+j14G0//z7
x//bN68v4M+/PQ+TK//jf/001fev/8+vfXy17s+/MfEnDGoxlggOJ5Qkuo75+o/rd0L+p4iHnEtJ
4buLsYweWaHln38D/PunEFGrlIQxEwRXHXakvf5P+F7E/yRFIuOEYGqa0evD/e9n9/DXdfLXDwTv
xt++/vvEwTD+fZDs/y6omANfFSIkAGMxKYBeDa/37xWrEfIBRTxTmlYczvUQMPkRHsOtRQ5JlLjp
C0WNAboi6G1yWzKywTGfjQs0koWKrb6AFePRLZSAY5cbbZYhY1G0BnXG2nK7RFE9iUePqU8l0xiI
V/HUAGqZb4EaXGlDoqU5Yv/XhyaOlDpTEPmQxMFnoZQ57hMPzHyDiyI4vL4HHpYA15ly5cbVfm3D
MAEh3nZUQe2GtBP1iL5pW/JYmpW/E+iSQM5KvGqFPgO0BErrsViXeybZojGe20eIuPcGlNcnj0HQ
BPoy2JhlC7i79r4bOqSbND0a9+crBNs8IfRNd99sYJPHWPWcPMaoOcWZD6NdcrYMSZ/TcOkwtzDr
cTi2s5nFywSFa2zzahZDg5oQqOG3TjldHx08rzfIkF0xdKcanuagniHAojmbtyRZ7xhWTL1hvjph
gE4WCKjUJRTjJKoML28AY+lksJ39Mjr9wYDHIXvNzYOtvrblAPpPbqCqhzTCZGwBmezaW3psyjFs
HjXAU/NeAiCxF4gDRJAyDjIN2i4GaasAlTIdw2nYLMjG5DqkCz+PKiKpnT2D1qKF1hz6kpY7aH2z
0ixVueSgmoftWCt8JD8XKHngJtVv6J+KIbzCmEB3IQwDjKGluu99xAQH348OEC9wBoYKVhhPFtpd
yGoALuPnTWvv22kewNFLKDPfAgg3KpYtSzUtBRoAHtr3aAlt8bZRZBe9jsD9h4dk7He+RZLJZqsX
JuPopvGseVW6cSflYTLumuQtWrn+ARa+WLJgnt+IUDqHnqP8feE+oucZsogvKgd8jkHlblQBHDOV
Ql23wPX4oVZDwj4zBSPVLxigav1NTEHUQ7NeeZJbUHlQw00aUE0OgSlch0AnyO4FXkV9DQgM1AVg
jO0R4Tx6jw8VapqgJAtJ4YmNZcwkxGM2bvB0Fthdgrasav5lLFhYnyTm10A1d9JX5NIs8FV48GAt
VAFclAcGAHZVgS5Fv7JOt9VaVeQAlmjZvvEoLFyxi5cmppemlsN2D/12Qz8nhZi+NLAf2I1RUE2A
rzAkc4DuYt5jhxVf8KMIOkWbDEYlgjw6QzGjxjvZloafCezUZUaImd1TgOBVDkbNlbStUzI02Liu
GaLgrZoxtf5t7aT0P0RkpTgR3gXxEaSwr+7GVQ/0J8TWzbAPwQ4XZ+7Hut5B3grCe1vATrp7ANID
2JrAdk+QYELM5taxCLH0xgaUNxJZM+SzGbJDwxMtWZTMXZNNazB8CWZILvK6Qa0NoBRHx0UX2DMh
zCgitNl4U1MvArHksmnEMem3ONnLCBq/aOgA5snEDRLi4QFaJxizIhpnCurbZgXTkoaNbRj6f9dt
RxdCA5AqwMwwitJK0B31Q/c2dxOo5BVtxk3AzPwwwAepzVldc6QM6KiFIJnF/dsEWflHMUT8JuTV
ls1T5X8MVMw7BQXeE2ag3rYiXp8g5o3YqcKLDtOmLIK9R+7doWvgRITwKGh4IOFWZzyRQIAsIsMp
GavwsA2z31W8wjPrAmu/LHKBXrfqguq7KnzwuY9mdQ/YMMwbbqtdu7L1KUbq10ETzg5jMa23PW27
F1V3/tH2DVRCRWJ/csKdSYuqj/Yj5iu/aLjTf6oTL9YMtBb9OdOw1RBIcIagBpFAwF8lHpPjLnxR
bIPBdNzP6idxLHlLQFq3GUB8l1XrwnfGdXULVN0kWVGJ+BWipWU7bChroRLBVFVKB4iU3QxzQwzO
FeM98N1kxz0S73YhMZik6S1bPtBuf3KGzyUUInP/FvVkfMEJQKHbAVFndl0XNKdJiOiHaGcJNDJS
uYh7BTybrnctBJLvGBTdwtt2cGDiptbMUK74+j4Z6+QRb/Ny4p1s3q2GjQw0PWLazwIvKu0ViUyu
ejVX2UIYzXr4l0GuCADus8dlr3K9UI7gHMTCPUGzDTVtmJRvPXDQOzWL4ECK8L+pO5NkuZEsy24l
ZzUpuEABBRSYArDum/2+5wTyW/R9j3XlDmpjdcw9MyXIiAxWiNSgaka6k7RvZoDivXfPvY+eOu7a
11afhi2J+vZ2mlVyV0uz2zT5rO9HpV0sDvRdbNYPOlmGV5N0p/B66bRs36aLoLsswEem1lqOhAPY
/L7f06IaQJ/MIPbDUuoX5qRbj61I3gm9LC/En3Ne1xKoclb/xEJsaCxXl5cMna8zpskP9bquwSLG
1h+AzYK5qnp/TMJTX4EdWEPf3g4gtUd3PZcCJm6J1yTs1IVh2Nrd1C1ZQKtSXethFgdGpkWvLrbZ
XQMlsWl0S/uGhNRn32WCk3s11Pkty/Sa7FAv1ewtkk/B7+Yx2mp6mpwwC3zDkF67KjmUTRO+hsK4
UVPW3cum0TZp0srnRkvospP6SuX9ZSua4ZDGNWMVrSr07zBj8W/bxkfZdjpUk4yfiLylKI66YC4L
eQAkoFzouovG1XSv0EcOFlPqFWBgC0fgrlP4AONrbXnyfRomFmDfVtXiYQxBQE8hEKdyWwKINMHY
5VZ9qI327JKpkRSGpL8uOzkfKXKcPQeqeyoQnHcFuSRPlEGa/aOp2jH6nO0FykDPy+aOBRZm7NV5
swZI/yWyYhr2z3le6mHQ2onbBJZTdUUwaiHKbKCi1u09x6Ja2xcRVcmdWHWABoDl8T12CrsOuiVe
9glZEQGUtB5otfiuoyHBQzBoxVfGM//KGeznvNLS16KNOZ/R8fxE6YU/hF3UHBl5Jfuwd0Uw6gmj
xdmKOWAIm2bOoTeX+axlvmUn9Va5fe/Ny5ydWHbivHBraMsmBRraVaY5GB6T/GhbUWs+zfmYaIf8
TMoFA4Kb7Q8iGfqtapflY47ZMIMJL6n6a8R31kMxWfmw5tLY4NNZUOim/McYprgXe90eUbpGly9Z
M9wt60xQDxaEurCur4n+d6KNdFSIh6WKAq3Jl8VrhSxOMKL8PFHaw1itJyskzxynVVmeltCC3irB
YypjrGrf1pTYasDHmzCDQPUonXPIw44DFW04mrbzagybbjSnkxk6TEmTGVCjjbLp02WLy32ZJeWr
A9DxsmijfJnDuL+bXasCXFNrs2V/qfPstF2/H8es3OIN/gQv1vdN2uZBlOrOJcBrcVnZE6uCCPv6
ZDZi7oZM6vs4g/JsXAaCRmUW1+0I9mDZ6RB0UZfcjZPE5hNrYhtORfFoWM56YRmWeI5V/cjqtJwa
2dF3FWvVvhAQa3/O1VfF1bADB+pwp6Cm1bGKvDEb76gTOp6miSzQ6V3Lt7vGuSGmMD6kq4ouW1dx
zTpzxMNWDy+zqvtKcguAjxvADSwpm7uWb9O86KBmg24YimcIIC2oSj0nBS+P3ydKyX28ONxxHftj
HjuLSE7ZFSV0+iB/TFWZP3RpweSXVmTOPQ2vwq6fCeULVLnE13JqUaNEitvrPJvN/JLYFz+j6Ssp
zuaRFTHs8kDaA6WAF+28DgB+A5XAnACQXkR4xXqe/kT9kfJRT/ahzlaqhrItKRo0sgxbs2jTTYnB
r4M0b0PtwnFWbBFgLMOu60PjsUiBZLg46z6oWA8TojIY8gW53/q27CV/N5phumT5O+XiKtsfi1Ea
AYH9IaBMCpLA0pGyfjMNp7gQZZd4NmbaGYVY6pvIDOug0dpmvC1Y3RcHk71G1HTdTW5M8mosZtYc
6pm7KfKiv1PCsMg2FlzbXclYm4HySKr32QgwGEOzYo8qkwvCM/XWy/WWK9FsVUmqTJ8O2WWToo4N
ddH5Yp5U5rfaqHkO5LiFtpTnQaji9SQtpfTLims7D0pmLbylRaAg6A1eKckVO13B6GQPMDUcW9oS
h/VxtlK1jxvHvGs0fdk3VQbiP7aJCgMw5e5xqnV6D+yrwmfoiINoUCIGuoozMT8P3XLZGmXFYErL
8phKW4/3CxsUNtQw1o0ZjgjokbQ/0PN10wMtHW4czuGDXLL0NOPne1dd4XSHSI8Mtcmqqt1M7EHH
ArbYHFpZUhl+4qZz5mEHatejVRFUDhyGrcFVQ/aqpQ5VYG63DxGj661CQKVOUZb+LZ2+2NhhmB40
TrnnCGzufUxFsqkIrn7BjlZeD5LzSdggygZaHkdVH2vXwzpE1yC9pfRDo3KfXdc8l7DTAt1Gg3Ct
VX0YxKlisRI7Y87SsKlfJWamrtxKTm+CmnKzNLb8GEGLKr9MLT30cnYeXeccioc2bOTJkXb5UALq
vyo2sWd+LXuonbnu67u6xvfTlDlao97r0NKEqpVpaB/0voWr4vkTfsq6bwJRhNO9Y7bQIci3mSdZ
x9QHM1EG3JtWsiGpWO6qdeChhY3pMRsrRgLaOO1lr4ZnCYyx5Yqof1j6oB8WGWYfS6nSU5M4zkXf
4futtUV6k15aF43trAu2Ifkc48c+ILgv90uopV92n+Ywf+ZwbLBiIZn14YcV2WdyrIuvbKJh7pgD
Gjx8knOUKy3TLQR2zkU2d2+VW7u3SaiHW2NGW8Z2erBQKE+5jZRaulYmPIePwEeEbe4dWYQ/+r4p
Lo26peuehuQUFwkPcy3OlitE4lozrH0elnArHeLcTDSCZf6wwrA42lpXn1Izgvcyq/tupXLxZiGq
rWtC5285wxfHa9Il2U0AXRciGnJfDKyFpaxt8ye5dlg2o5WHNBhXFaiCxpAzvBC3bmR0z8BJne3b
FQagIBuiTPoiBDqDk7Xd2yiyq5qHbb0qz8Sic0gZoVBZMwfz2CNoYyEWRun1hoU/TbG2661pK/ky
zB2JbmItLB8qwTI2USOcJ1GucuSSmt1DP1i1e1zWJknf10q57j5tKPQnt8jMg5RZM291Gr1uR738
mXejCkLk/ZuxhGfwxsb5PpM5r12Sg77PqzOk15XAvckcAAYWIGvJPZC0d3T8eX5ICa738tlI0IXZ
Yfvshou972ZoBKYfmPSS2db8yYh062BaTaZ8Qq2X/TS3FmwkqwU03KKmi0s2Wlgkf/YmX2gWA1Nv
atzpdM6ASzcrY7hsB69tbt2wc4KkaqxPO2JzaZixIG2Tx5TkvqKi8ieFxS/TcpJy14VJCPFem5kt
bZPfiZFIUnpUsB42TAp5qO1p5LZwjOXEdAcRVEMOeKh4ZEJuWQDg3qKzEId9js3j3MrE8cqe3LvE
xXirCGT5GHphndVJwFtl3ycgp5Apk/YBiQJXs5jMA1Zzvo9T6F6qVDNgSKX8mR2UV1oKWytytk8Y
kwlQ3JbqctDkfK/6Eicu+zQeIq3IXm2O+w79Bna77YqCe1mY2dXiaPGmaFeSFbo6jTzHcaPNarGX
pumbSuH15WTxqzRJttCp6Z1dhTGScpm7m3iRhu7Td+U3tpZk0CjMxfVLAZhe+ZkoFpOCYDbVBUP4
Vb9rc3dk+EZMTH5k5BE55wxKSO5kHqzBo4jQzPu2hiy60Ugho3njyoL+8owslvYXsvZQvg9RwbQ/
s9qmz4Meag4+327W6ilxOD5YRgjaCZ+OnzZ86a3BIU9nxMug7YxihL4Iapr3aJenBODddHTkrMVT
adaD1U90Mz0IaXgEiFvWjaMnvCpQCXTDXDvfU9qn7o/Z6UIrx6TL4bSpOtNuTyME+A3tg0wfMxcz
HYBTmnTgxU7qbOG2QucypLkNb63QDKstW+2G6bBOHJRbsv541YSNaZ8lDXMTrA7rqirB0xlApizS
EdyF9nb2auhaN1gsIxSbUCn+/2gyirqNWaGV71MxasOG1+63tlpdsYnwWB7lFPfJlsyDdbhrJpZY
bJPMKMKdzt1kYb13+vVImOMi91YWmvGeIVGhjnklxbAz55WxJDHxqwjvNMfixTtN1/CR80ajHePC
ZTzAjRT9zaKx/cQzHainXeooXdtmsV4W+74zNO0mTWoXKwE1jOlBAhvV3pWzHZ5ycAEKZXop/dHW
hc2xW6ZQv7RScvLgwSztxl1nXnftV6a1/7NTi9PoswrZJrosJ21aSypk+ebGor7oiCVefRiwaA2c
sKtOSoTz6hdkhpJ7RMz44muTABaPrMK+gVGcTrCrzJlDgwFgw+1Jh5Lv2Xi/syetpUjq7RxKAoO9
KV2DJQ4utUdR2O/wTNFmxPXyyCyj8Ay9VYeBEeKhyAywxmVtDyG0ZBAatPLZaGmb2Gg/7N7A1ToM
L1GFfaKRjnZqNScDWKusG2bHxQVVkfZUdN0AKY59mY3vKZMRpizbXErhz3352YTzI15+ouJa54Wr
EK0uzbk9AMw9AAjG+e5YbajESBmJS9drdKj1FW/FmeGzfaw5z+1KFTKm4C3sgiZ1oNfabS/XAuib
VEVSSbS9GsEne0lZVvZwTdm060yc1b3TFH5trdM2LLAHCowBG6bl4gaLaOiPMpPEoc9ITzw4F/dg
dSMrohJDzxi3cKrDrbgbzMPJW2fGztaaOXqzrBOL6xPsauqXWGjSfZyrozZ2EVR7VWykhjkDDP2u
c6y3xM5VCddvNbegm2I36lF2gMPvDvFSGw99Ztffi2PHWCXEhCOnLvIbACQeaMAoHuEFw6UYhuZV
6vhj9c7IcZa3OiEyvNyPSeo0VFZpBgU32jFKmvnbKd0zFtZxt9tJRlZkLfBCp+NpXOf8KR/76Bmj
jh3QhqgPM0zVO+HxZ/dOWr8opH+POIDkflnOxBNGlish8mUD8qH7TNLKTWGODKHGEV+XFrV4hwko
1uv42QabSXe9YDUj4Ak21cVwozttsOt9ZydfMivtQ9Is1yajRi8b1aMo4zoQmcb53YB+QYCOnjuH
33Kc0oOIC+e9spzUJ/wAS1nxieXEZvqMvW5drWeo1tRjn5UI4okyXoNkP46qrW9UMb9R62t+mbPK
6jy4gZbJopvEWZzAFgxqA6WGWwqz94I72atDl0fSnN7kCDvgz8m0FWtcvqxkDpabXIp+gzOluc/6
ZCq9JJ3zu7VabsWwhnRzg75Ztak+FEOkBTIvZ68KdREseSJYC53dpzErE8PGbdsg5D7eZXFXv42Z
frf25t3SL49Llu3tkvWBsq9eyL+tjinLVBPy0PewNfs4NafXUszrJTb8CwTvdQPOi1sH7nIXirI/
jvgmLtnliR/MYhCENWw64LmlIaq5GUViiZ2Lfe4KeJYlqY74atyeGk85xnk47LSe3dgwdGb7kbQI
Ww3jrwvVKHL/5mpf5SgoRu8C+ZPujzjg7kbkNpg0gaPEZoOp0dkvHKzj61CTJwDVdUiydvTNIbXZ
o95IhW6QdvverS6W3NACK65z5o6sZmU8K4A6e2M0rx2lMhnEZm8VtFayxMnE4p9AcL9ASYZ2cjTZ
U3Zl2ly29ZoQRWAWS7CO+XOtpzxo21A86ueIAwY3RYDwBE6G7w8Tb2t5jVU+thHmyZYrM0t6rJQm
PJitxHNhrNLnyzq3cik+sSRfmJOR5JBgabGfRS4+KjvGiFfguO2kXewoEIrNmJQWkT+D9umGswYX
iEeinlTlr3H1WGd8pfOAEOYLJnxek3cGxHHqMHxpouc1O6c2zEO3TZSJxpfhE4CEKV4x2IpNSyoy
n27h+NjHcUOjHVi3ZtdN7A45n+7w/eenwxJ90qFSgBi5IKmWA5LDsOY6rqL6YmIq7IVOeRoyLG6i
rYWvIkbaaUjkF4+icq8EnnXPVNq80SPL3g/RsBuTNqFf7nsZIB0uEzECyWko7OGCseH13OOUncu8
u8UuYx35DssvibuAyUNJ56In8aMchu40pcRDxxUVCPg+zQFY7PRxnhp/44xWAeBP9cgS6SQYaLAY
pqApBbjyYXt1c+DtCm2Sl23NFcuGDOvHzHD5oLk1xlttyrGy9DgTLkcX1NVGUAwKMb/HhuauwaC1
YboJxykxgwGUsfYMNhGzVU4Z5pk77Z9DpqvHauHZmTg4p1G8S9bgJIqKnemaDwTpemacaG/MNKip
NYLvRSUuDbPPH9eQpcPmWnK5Nsmns5CjwZzqlmT8217LHA6icLZ9DA1rkDZrFEDbM9zOpIt9Pe5H
r50yHA5DYwR67Xwkaa95BRJFuOlgqCOKpzarebjmqenjvO69dokYErNz1YeUsylyC+Ma3/rETEh2
2zHBzl/O5uj1lU0I+gL4SIiBwemT5gb0GPbsbazn+r6UDuqeK/IvVrxdpCyHZRqvL0cie7RrTmp7
tyw8lqldtaB1Qv2B1SY9tv5p/E228M8RjpZtGUq6prSVlLoU8tdUqKaIJs0sF9zdxrinYdviUheI
vsvvgkudn9gyh3+d2GAlpGUK3VL2r5xb6CxTSp5YsjERPtU5PZawB4SQ8BW7DHEfLu8VVtFy4wcR
2dbvMiSF+fevz95X0wC5Zyej+SuoNTWOS/CTm2ySUpOYKxmYsiU9gTGQsTLLLe5/t34BdUjHS33I
xY2+1swDJOGlAdq3Fp8it9bdS9EPnfUvgUwOfgMdikIIwYfkSkP9QsWFkzVlsJ+pf84Xay6wGRnz
cbFWof/FXf7fpmwukw/GSNV3/ytm8xOZ8/8Ri3Nmnv57FMd/q7/+7emr/fz6WxDn/Hf+4nDOVA0X
rFKuqUgfdtzz4qK/QBxGM39g5nClY9mGDXfDX/oPFkeoP4Rr60BilqShNc95l/+B4gj5h4OAx053
18KwqbNw7V8gceSZpvsbDoe/7yjDJT7IVq6y4IR+5nCiwjYmBp5QBrpmHTJZ8Muwc+1Xi/P5YmTu
/IOTJzJIGjGNDUM1BFM3Y1xRRk7xVgmCUWhdmo2mVXYwpzwWPcwO+bVd9/JNOpVxHBwd8g2fDw1G
uBqMfI0SPQaHsnbNjHdKcMRXBdOVaThpc4jClyuvQcvFUCFc7XloKqfy02rZxYO03lMSpN8kzXzo
1WLaSD1b0Xuw0+U5OW9Kx2CU2Uby+Ddf6j8gls641M+fE7gSWD/tlTRtgej28+dULWneZKX5bSnL
eDT1klFY3swTq6hb9JwoL1qP/YzxPrJK9s+Qj/VhEeA4eWQvUQfie5/vtSQVupcqY3zS7YwmtaXM
81Mtvqzyqs4Zl+kjQyjcsDR3w4BdkS7mNyGk//B9KNeRlqujo7q/QrQm/YWypuqbQjK+K8LwKzaz
ZZfXjClyW7Mwy1SfbY3rSTEC2OFrtu/cYl6AHzrNW1Sd+mEfifcwD0fWb/ck2BX6aST+4eBEcXvM
ylHeMPFLD5Gokt/sH/kZMYY9Y9gjpOMaDreNZOz883fQsofE7NzouyzC4lTqDiPl6FxOEc9yEpn5
u9V3v2DV59dzhS0sqLfzt6p+3QcBjJ8srqG+BjN/0TLrMc5XsbHY1LXvkYCOrOzVvaFC753qimt/
Lrb//KIz//6ic6FCdAPHuLKl4fxythdpN7eE0nwlK3shSTexClSTLm0+iXAxvtc8bHSMoePB1oDv
Nw3y3Xshjbj218Ra3ibRxOO5zHBOTDGvLfRRptWk0CFXjjnW5AWYQeo9VOYKmnEcydorN5VQ2pNV
YQ2k/YXnRnc8GzRi9eoir9FPwpRtGVJVbwV9/IMWkviAh8Kpf7No6c+FNT+dTC5nE3icZWNqt/4i
CP8m01Ji9YriuP8wIdoaD7V/uTh7hF/auZmIuNSTaluZif4NxmRgmAtnOii2G3VXuZPb9zEG09ij
IueDy6ZquRoY6JCWt9TDs63p/VVsy3XdzpZzazud9TTH83TFfyJ1L26kx2FUHYieay+FVSUPs0OA
mpLqN+D3313QrjC4jhW3oiHAoX49fNn1GY2t9V43inoizNdNTrHgiYhtiHWKW+M319MvBZvC9UFy
nIH4xVOFi/oXtBo7JIXz0rwPvTu/EKyOZpMlWVCyMDg9DIVrvJkZ3tRRW49xHxJ3mIXdnTGWNaru
yKlkqGg8VTXux0CR4LHvRHnOFZFS2+WFqw6a7jQmM0IHd82Q/enqNrpbZqHjwxk8xbvTRxMhifW5
PVgbiC1aVG8sewNlzxxNRkbtBcb44VtnGct1uYY3pWoh4/755/BzOcl97QK+SlviyHB1G8X953OE
3TFyRoX7YLpKogcdJHkrliI+FDKj9hav4/Hym4/+H3zyeGshaznD7DOY+/NLxqysgvmeP3T26x5c
vKiBkZOYxqTT/atMo3r6b9jav3uic7twSvINu8b5vvnl3fGsLpB5u4/FHV9YMsjcq+67/FWUIQnO
5MP5dPjkA9oWkeWJo/IfSZtml8uZePrNj2L8XDefP+g/rzXdMnR+IOdXb0jmFvj5Dfe9krP+mi1r
gZzgks1ipG05EaVUZyOZY4t6TMOzUMooV3uJy256OQewMOuZmmtWhzOjWgAO77XIeiNTa2k30Bgc
On1cf5SipIGOVsInNpQtuNEj5hO81jkr6p9fNfLv71bChrhTMR2bLkPtX+5WaBOnyTX7Lc8M8FQ7
n+1Pnfwhn7Qb93pc+p4BnVOeJW1SDjc1d8zX3DouwpyUaNIRk8+mFZlLsmg2Xa3VTFwUyTZOYPEu
3kjRwpZnAxN6hraSRBCvxr0kMuQqixb5ApQ4PjVVaFxr2jAaXir2DAKS2yzuyfdjGA1ZlDDjJ/Cr
j5RgeFKVe2MZFkDLoRUbueSPet1bR/rP9SgZQJ5ErpB/xYiwho8ytQmoICfgVhQ5xi+IX+2QRJXW
/OZjNM4Oi5/PdZNmTtGukJunuDJ+vhUIpeimjp03Y9ri5hMMVb6cmcU0JJWhjHtQAq06Z62gYJKD
eiBehC14K3ReWrRRGoBb9t9z3nXohjzAvdQaw0uWH5XfvZl0xLcVGfEmczQQeIKie/vnRfAvNUH/
Zx3Odf1VknT09dVfvtW/9kL/D1oOxLm8+Sd9zv/69/7r3z7/x2GEavr6217nz7/4n83OH9TH+ARc
W+h8ydwn/9XsOH9w/NGicvNYLnTAuZj5z25H/0NJ3cBaQP9qSFqi/+p2JB2SYeI6EJJADXpv51/p
dsgd/eXisw1kY6pfWio6ecP65RwmPG0mw3PxB2zG/cOM15h8z2Gt7OGh64HMSLOogZpfbT0tkx9D
goxy10WDsbSHPIWr7oO0Pqc1fM4NG1TCbYwPFUgKNE12tP6FxlSpTeGn46bWyImb2/umb1W9L0O3
vBmN0XmPujF/18GVnonsD3PECkreA/wt4rOVTuT8hGyqh+kT6/wNoBOS+JM3RHp0Uijs0xkxJSca
tWn2UDCGh3FY0wZgXAxWsE7FTEmO0/8WcK89gAWbX2ukow7GkGYmSJYS2fWi16n5UAlNZC+GaJPh
CiFI7HGTFz+sGAg5JCbIPScQ99PyHePLvTWBHxlsOkP8QxLCKT2pUws4Gjt/PdvFheiF2HYnAnVj
BjAnEocsaA2bDLJg7hJrvV2KKrHAikjK9VXvDOKJHXQJHmT4f6ifvCaNYyMqVfypkJnYc/Noeh6S
VGZH4seA6AB35VPO/sc8qEQEhN3W1RoRdWPVKJhFNsUHGlytx8SgNf07eQqpejHNBEaqbmLiLbEW
xXZgVQN5Ug22Jtej01uGDakc1rq1oxbNWNT0Q5yuVkQgRqE7ZTCaovkMFZDilkagPhXweeTVdCK6
cu0uk56Zm7nra8LsH7TJKArfXG2g9bonK/oKHXZ5ABAPiyBkzCk/FBvTpW/GIxQNAb5RdIxduHbf
YmydBUObQvooo4m7XTqAPhN2TCIQRrUBJye1JP+wztgWYCedik1FzFLoZ5BNLUP+gVE/ydPC3qRi
KF9JuTKI4V5raF8koNrxOrCsJ3LkeEyCtISHKXJXzYs0YgG8YRqcEC8K35nX5r1kKa/govDBK9Ej
baU5n3gcuOhyN4eShu0eSKuQ5HF5bCwJ1RH8ooy2EsH3JqTCeKvnqev8BSkU3r2Ku55c88RWaGFy
/uHgELgTra7eIOjIhiWgPGFta2aE0XYadGK7FtMEmhujMXxLhbsiacCtPiVNj3jhGHMJIhLxbzQo
Zi9kfpa3o8qZf7tVl32lyHRNQDR88h7NibxfJoek92lsZ/wxnYbQ20FXAapKc9eRXLvu+XRqNHVY
BT+xTPdRi9PiiT+pbmo9aeONGof+PosT81S4KbVLKszY8I20RFnrmpwoypkEQ+yoqTu+pqYdL97K
kH7mYyVGyJuwvn0LgqTvSvLgIoAHeYais7WxvSWb+mcQEcIkrA7FYpuLLOf7WJr8SkMHqjy2nBIW
DF5/nXesbyRcXuLAH8mOvJrmFOoTS4KuH7oCDpS0u7b3Q/z2bwUCmLZp06ElRZe0z6PBo732yW4D
V8dlN/Fd6LrLuD9KFwSBcnnVp65/N2cF8WeKQV6tsh8ZbDhrQ75kFp8hGhJLzwtMaolfpMydQxS1
/QkYVX/PXULCaLmUagJdr4pbXlSSMN6WGuFM9JXXoNbJsxE6yHfktDTHrlb2e7U0KWlSBIAqjDLx
8tQNLrppE9b3jYt3yKsWVT5Go97fqVCax7lqchJ1jExA7yb9ALASDy84LZ0VDH4pmwtSU5pui3pt
vZLmotJD2GjYbiItLG6HrNBm3nGxVJ7ZOA09Y6M3l8q16eEhQLWrxlRZFRAkPtwXZjJPAUJQez/Q
BDlebPXFkfddtUGixSuCTpkQF0pCMdYzJyXG5tJSsC1D65RPuPpb4RfdiEEHEkMH6Ce0ctpYApa8
7jmxfDvjLPKBpcixMyuiFghVM6J3jTSSGGUpViqA+mk/srZIl5MaFNktbpvmX3MRQwZDZYZXhd5w
lq7JOVphGKYb1CQ7YS7BT+0ZNkitN9MKfxjkSo3ENI1YKGIC9wbfHhpReywAsY3AcGulNmZJOKfR
hW3vMXHHx0WIR/Zt1PbwaqZadJ58d5BIUaS7DSH1lvnAoEzhJYgjQtC0ejQuSRBpRj93KjK8UkqB
xx6YA3MHiBkmgNhEXKvYhWPoZfwSRbn5UMz6NPuhrLonxi3ZIVNdOADZkInopVkTvmMoMxB+OrN4
nXJrUTshmcYRPwauD2JnD08tX9NIwJ9CNukZapDYhH7z0ZM4vhtcFnluWLMrwmOhSYsgQ9EV5OrV
rSvPv7awhTiqjvwuJeAdG0cxXVT0G/EuJXXhhrgq8kxCkmL4QpjnX5dmUlR+18Qx6grvtvAQpqY9
bBM7JqEm3dgbCj2aiKck6QPLDc/B2WqHlezk3AVycJwlCVj1OB1ru69az1md2eJ1V34eGON49fo5
18+ZcnDWZznURsBv24t8CK1vuE32wpciD9N9LUP+MMJx1Wwc0U/ESerkXzH+7Nd559DVi11PI9xd
ntNCSV9za/ORGH3tqyvX9GGyge3xI+W8s96AQaHAMAQ3PvGuRK72yKlHLHdgDkCWRrwry057KApo
D6j6wuKjgtc0g4l8fo45TQ9/aEbBJKYkP+MtJAi9PodfwERXBKa9kwWkEJaTia0AfObGbSgb8Q17
md4J0mi+2rqcibDuwuwbfCUjdbtSoAN1vs7HWgztt6rN4cPRV6bIU22nN+NM88lzSSDZE2JOFzgU
/dgFcdetp6gzsg9Hrlrkk1tobQR2p8wH0mczjUsq8Tlyh4X2Pe5XzMvokYjMLCz4wIVlTpvBIJdw
gySueDCJuH5Dqp3hnEmS/yAiCx9Qk5tPPPVUeuTKDyeP/Sf9JTF7PVHLleUWR3dw5LBrs3K+nRx3
/STPv3sYYY8SLIq5fW2CdUdeVbYdGybarklh/Dr5VZOsZHvEZszXQtYYPC3OPWhbAtGISErLArOb
WKbFYwekft8PjlVdDBBH7q7S+v6Y6Ci/gbXkYLctoy7YpMom7TOLxFVacnfWyXpO7itUR8VoixX7
7Yiv0lviicSGeFX9qxEazrGt0vExqbFW+ZoqU0Jy12nwS64YytBR1TdtRumALNqWts/vp2MHzf2q
cUaS6VVF05FRkWSMb5cuT26SECtCeXlc7iLbNZ6LiTEco4BBIxqUbteXy1K9tS5v6qItRX2YM918
AzVr76IScD0Ye5lw3eidc99YZ4YlPmcgejj9Ypv7ql2YAcy13E5Iz9aR73p6FK10v10CXkrPxdKr
b8x5yYadlMPI2rNQjT+sdKgxHvSscwMY6Y0LJZzpNVqWc8iMXpcPrDJJ762+X1lnhuhKQm8+L5t8
wkdLLPNGaSUrVhbwBTBlI/8y6yh9QJ7X9H1m9trz/2bvzHbrRtIt/SqJvm4aHCIY5OXZ3KO2JGuW
rRtC8sB5nvn0/VF2npJkl4Vs4AB9GgdVWSikLXGTOxjD/6/1LXBu1r1fme7Rbvqy9trUQMvMWk6I
C1EYFI9b/LUnQSeQTRRICY/GGCt2kgSHfItLJBysTSmyTFTL0oeziRh0G4io3oV2MgFKzpsQJOpg
yITlVXVXwJUVRHzNnk+doQY4089+oyPbhscOg3xGN5yiDc+2TVbVW4tejr2VTVGSKxCbyUVtdqDt
Yc33Cit2xHafNPQROXofIHTNKoc145+fpv+7nZPNherw78/J149Z8fjyePz8938ejw1lfOCQxhnY
tKkoOkvB92cv0FAmfT2hK7XU7qyXvnzD+kCDXSfoATU4Tfel9/S3L59uoE53kc4vSmlp61L+k/Ox
eFuwc+TSpaTHzilemC6n7Veu/KDqtCxzZuPGzFmLVzXyxxRV4lx+Lck83CxMM3pZsIy8eIDu7TnM
vlDYIzNRh7zXqwF0VZkzWBTa9mAYsnnVgH+9EBSdIEYTTcTuIZlMtY7Bbl3Hs/ZQ9w26N9Jmiiey
bTh75Vi3wRPOlnZFGAB8eV9ASVqZtPfKDUeD8Cs+MkeuhjxHDBeH9exsszYtLyJLZFsc2X2FKrsf
OyReVaUBE4YNFY0B+56M5KoDbHW2LEGOO6cCfXzx4tv+TaNwqV69rG5xZjB1x6KyxXFaQjh4/QRr
vtlorlLjJoWH5jVmV3tEivXvVFbfliKXqxBlDazIxfeOLuH1VVIOaF1VRsZNlhNvmYdFvR2tpttq
ZhhurD7Ttu/c1a8Dg1uxuTE2dHRB1ZsLsnzms4Wv88bWy+kY5EX/eeSYbW0H313mqS6p05UJ0Rvj
ix4yGAwFAb2xysqDySw2OEH9xYeeiy9ZrrfffNJJgEy5RMZ4rRoIvQqmQlyjRGfAmaWYbjs1Sd8b
LWsqNlGZZyvII+Sd0qWwqQ1IyR59no1FfNINcwsmTeX2SmQi/tgYDSoiYZVsQXU2yCiJOmNti7I8
mr6qrmyiwx7CIMVPpDWd9Sgju/4uskWzFYtSZSvR+1j+/vwEf/nGbGmz8aEsb8Io4im+/saGsUH8
MdrjTRvk3/25OAYaz2Y23T11pOjH1/U/Vcr/xah/8dzXgFdeg1EeiV74a/8t/ZY//u+//qP58g1z
WpH/9Zh//eumRgz9mP/19fEvD53h60l6+bU/J2n0FYZkNnWw9tggIZax/vckLT6QusJsa9hLBRGY
6X/WMDX1YWkoiUWWIS0TezEj4O9ZWugfFqwtMUvSkJQg/8kc/aYrzfzvSBNUoGE4LroNaymWviSn
zGM2cgIJTziP9+mWjDjdxPc2g8nds3fqs1tejrJ4wpEzkt8ULhCAJw7zZrGJTex61jsD+7lJ+a8Z
jzVJiqWqyk0LU1IeWlpfL/q0pk0wEKauljKQIj8OWAiKCGTHWc3Ok7c3+oKG2mnDbSGzHkl9M0u3
2Y8NEzztZUjHuQbabjbtlY918x29w7Mm4MWno/9Fow9/KB53/bl78+bTWZXFhihiWylB2ZGa04nx
VEtc5PabasAJDyZgcR9ScAGUW92NgyVYIww3AjZLb4TEKs8aNKjSkL4x1a/B0jTxTUbz5B7bDVDy
dULNjjNn3cuOSqNvTPp7ALllNL5YVWybLxy1Bis9i4uxqDde3wXFiNRVvdWtsPGB1vAwbVTmSdKy
J9whOMZuQRBSLXCv+Eh8BGdNmTrVRZynI1GcWFnASONw0X883f+CeQY2E/992wZ5JQn7t22V/web
JTgj/zQN3XT9Y9q92gUuP/Cfu0D3A8Iu7JjPJCVjCe39iWZSNts5nRgQVzqAlpb41L/pTJL5he6j
ywRADPoiG/vX/GLQQGFOgiBk8mPs2/7JBMN09HKwSVpzdGcEG4vlhQabtAzGFy80eE76hKVsb4kH
SZEld/ZxtPzxWmad2Edd4xxyLCs76uXFBTrv8kSUfrlNiQy6gIHRH3E9pV5K7SVAv+E54BROXbet
bgxjzE8VSAxcj2OwFzWZCBGAgHRdysY/rcJ9YrbSr38cMv5tQ/z17aDaMpks8QDbS+fdQTv3+nbg
YkibuqG4Ju+dpDxU9cS9OF/0IdYOL77k3+z9XusKfl5pmWYw7fG+PrfDXzy4LqOqPJSdvDazVG7C
cHQOMzS7XS7L7Fi5oX1WLkj5pew/vzML/+YmuaKNWMbhAG2/jbIPcZTgxdH9axm5/Safm+CYgss9
RQg+bf58l79cikHmsPhxjwZP8+3zhAJg9m6fIf0Z7HYbTvYjOnpsJKPxnrT1jf6JB2ohV0FZzAuB
XuWXhGiWNhuB4lTdYMDaZkFzQC+0JentNK/0TYXeigbgSlqHPKAcDntD1y4NrNNxfAwof6tvdNYQ
ljT7cGhPpuxCr0OYqcQJck7I0mvZhbejpF2TqX1aNng0oiP8iwtoQtRPTeOdkwEv/Is5fLkZDnEW
r6dN7xvu9JuTAUkbsQ2nKLkxkkHbKr0pMCjmyCWnlqKk0PLtn7+nX0Yj7DfTYenjTEenUy6f58Vo
LKG3JJhOxQ0row3KZpz3rjamxyUn7EBzxr1MNAVloH53hLw+Ay13qhxLGoI3T7ctFMqvr0xNj+St
IBI3eEeHTVDm/roBpvbO22b8OhAdk8Ow7rKfpjms3mypjdIgJ0QbzZvON4o9OspkLxJt3iU4USfD
gQQqURXQ4oU6UNvo41DYYRWmdeKUeXrpzvjiCMCEQvD4D5+8sBl4JntVKkY0wd9MoOVYQaSJ/eA2
8oOCbm7bfVTkWXh+STPFsAjT7Y3wSlOsyn++sPnLk6faztogqAQgtxHWmzFmtNi16b/Wt63YzHXe
4MxBBaeG/BJ46n1t9TfxYotQgauvptR6avWAsmaNuRvxXFB2F+FgAY+ajMeCUmbSmd8C2porDFpP
BdQ04cy7kWychWb750/+ZlfLmFk21A4jlr2Os9DxXo8ZrWTXE8z9dFtJ88yfbUzpJeQKsobc4RjT
15ItRi1N3Bvdj3H0X7CJ+e9WqkIH9uJb+OWwxIrGuejlLuX5B37sUkzxgUVT5/yjY+zg6PqvTQp/
YmLJYPZnJuNUw+v9c5MiOTvxNxE0KmVb1N45m/w8AwkXHqVpMe2h8nCYmP6RbP3NcFE6uQYmrgem
GpYgCmDL3PBictMV3VUECM/uRSIAw7kf/S0uefhfOf1s/D/0TLDMlsK58BlOmzoy5bijwomv8MVD
+82q/3oaev4osBB1Swpd4lB5O8/2ohoqkp/A3Kf1tKGs4G86CtcTxOB/tMj/eqU3yj4CKhB0lXjc
szGTmzpAYJlw+PiI5UPf/PmmfveAUbtRAWQaR3H99lSXKmNKmszQvcC13d3cA4EfaUmAgSIWJQ/7
DvZ7RaarCdPFn4dxS6KM//nPH+J3T/blZ3izgs0CrTOiIt0LVRhhMa1IbsBKfqWsdnzn0S6/6l/H
xB+PFnUS+wzWK8w0b5YsOfUZShbGE8yP7hRZamF4iFcAT4JvwyZoVEY97f58e6+1SD+uqagH8jqw
kfpF3S21OaEuyu3FfIvhSqs0mk6ahiexaLRzLQEM5hOOuf/zVd/o735c1tFdNiHsE3mReEdfvjpT
UE150mFlpVlX3DtG150GIXISsFGD7aOpHn2kNYoAZeBetbsWrp/qh5rsnP5hmnWMrDJAiLLJdBgy
UJOgc6DpiLXrpp21C2yGQfmxxMgfAeELi/5CxSlpgX++id+NDITMbDMWoevztPXyHtKEAiSbVDyQ
IjExUgRhv3NTyCiLcb54ZxiyZP86OjgG8bgY60xfy1nu5eXAHrljjjnBK7R5JmcFM4+7ylQUXRZO
HjorqwtLf92LVEuRI5nqVMmKTmhbyhLX+UykDyKbwh+8knhhUJlhW56yIUDKMahWVfSycwvmFrX5
fF3VLRTOGKr6zYRmCyWn0xe3/ahGdBeRiEIsGh2ZpjELorOiy9b3e98vK9r0OX1/XBP5BcSVhN6h
kQMCXasontYTxVoiGks6r3ut9+tijVqhL9fER+bRRV0oMezLigg5LwfLmHpanswPeQHTapvF7M/P
aqerQ4RbgXYNtlw8dRmm3y2Zm7NcN1Qwgf1Vw7DW/RLMDKoi54sR6ADj6PLSTmucyrkyRqff1aoj
IKg1GoQd/NN2a1sLMe+b5qAl67FDkdbqlXvRWZnPSakW5S3WDF2dDX1fXMqkkhm5bR0kkCyd1a3b
ljQjZJSaHxVt1M88psVfP5jdVweB4rTtRBDV62zGsLJqVCC/DSJcAl6NnkTRPk2bL7aY1H2UdfYn
/FujsSpKIig5/s5fGjOeSVyBJftJJvl8Tspp8M0gYeWyL2qFa6Lyk4fEcgpnXecLX7IJpvayTcjG
WGe01e6mBrXDqi/s6RppUUHk5Fzo17OGHYi80qK/dpLSuZpVz4NKexOQ9hg7eGrgAZDoIos0p+2R
4eIfdGd2CahqyADLa0Uck+YqWC08FPWFdAE/3s3YXr+3sSA3LBZacgqqDrn1kCZkn8+TrvqPkq74
SRWTWrzKmByvZuwA6QavlEkbE5iOmO8QROr9ztaAL5+EeSHESeSAu2wwiAx9vKNcGt8SJ0EykRMI
Qp/yGEHJqihUfdtw7rFWKnFFuYeuIOSBqBkbq0hPruNKOCGiEj+K5QLVKKpFJhGLJjLPB3rLwUoY
Df6C5ahubeqsGsnH1HMTZFiI96NkMsNW4Fv2CNShSL8QKxGNbHDjIl4RwhuDa5n69qEkxaXaapo2
6x7GZDntJ4qNvCpCxQiFW9XeWqxkE6GcE1Tfue2RbM9ABNWGrQ5o58oPjNOKVhsSgwSNY4/IDoEm
4dPnQRb6cm+GFbyA2qZ7e5bMZW2vc7M0h51AhDlunaxs7XVl+QyF1iGD3UACg1HiKAcp49uiYju1
arW+W9zYc+XuJvIFpzMfa652ZtbdNN2PnLw5v5eVrLZljjH6m08g+QhGOOQ/K6UGuh/0z0YIbrxk
wnNxUJ8XRGN0d43th/1HswVQ81GvB/RB7M2KowimEBS0H3T6ZVlp1r0EWAWt1Z6KeudTAkVQyOgM
ye4hTGVN4pFPGpTu1nhkclBgNHxK+xCDbHFXKpdJ7BFA7s6HcazRzmoqZgTb/ghjFuXNNVrREAU7
ju3QY1OPr9tc9IPkQVbwniJqp6sCOk23twPEPByEdGYQJs1CGvcSkc0FUpzhyZDd3H/ysxLbxCrJ
fb96wBRd0+eBwJfk+llo9pXZ0HGqZXYEZFOpfWFHqOe9vm/tvFiVNaohY6XTiBIf4dV2k1y7epMG
KRunCH/lwdcynQhC8iNu0k52C6ZiVqyCpOSUeMbxRZ4R8Jtlu0GUDMLOlFqx9uMABMBgjO1NhcA9
3GfkfgEo052+BTDIbwZfPib3k9TRpZCoivBBaztgqlRvg11BRm52JhooyPuGsMniupMIY3mPcvsu
6eyeWJPcPSXnJjxzlT2TkpwYPjo9+JzHgsTPbQjweE1oMwk8OlZNNr7lbVNY/jVs2B4Ff9XL9TAb
wH7TMcsf/TD1t+NQGQi68umqCcvmFuFmcdov3DRyKfs7X0MOg5HOh6bHPtls2s2gjWdpWI3ncZw+
FsInCrPy7Rp6QDmvmxatDY6SaNOEbr9FyIj0yyceI2yxZ3HUzqAjRj1WRtkZ+nEC5UbgTbLRS1JR
h/hzEBMcJKzUwTxHQ3lfZChrtdp1PyUdmEcQjpf1Eiazj0qJ2tL1z6J59DcAiLayD4PVMOr2Uasd
LKvF3G+ZgJITu/MDsFTztT8ptBpqbDwa2NjESh0xLHSwDVX9Ta+aHak70dLhgzgLFTeFudEDbYDi
t231ck978L6C98BUVI7OI4pKB7pemu3h+HeHBM7vZ3c0x/1QCBLTWyaucZTOzg1SZhWkSNMGcesX
UC33CcmM+7oIN9OS/NnDvfYSx+/BksoxPovHHHGOsppj0pSWvo4N/0EMwthlxVC4mC+U/2S4wyG3
NH+f5OYXZyjhSGqZ8VAlJIy3U8Rq3sTJrstqPQQTiJqk9It7fxzse7+ZyxuLWc9jj+lc0rwgInOx
8Vmq+w4wgQQ2NySOtvoCv6he91V6STYU8Nki3mlmfK8MdTEgkMXUxSqdLM8qSdN2Q0sJSGQ9dS4o
oJpSRpr3Bz+s9W0kyb+lHW2mlvDyguwheiXVdoCAuo+FT1xxAkwTWablRRq44o69QbaiTKZ/8iOL
HHsfxfvOyE3rPEZqs3TmSeurzSHpVnW/EISS6kHkVXidm6CqF0ReRf4ZuEtzo4LyIrUne9tWgErY
yd5YON/OB0h27cqscvKWjZM6cvdZSTS40xRP4WCex+SuEhKvrdrYoK7YFvNJEaiPkSgGz4V5EZpI
An3lkvacL9MKIapTvGb7e1r2efidnaLzRPi8ts6oI3mhDRNK18R8jGcbLJ6LY8DTeydmNlCBR+Ye
QIdiYD1mOT0NJzJNplT4G1GHBzRZ87UcyBqO1Te942daKJZ7CWC8L/TvQ25v2aS1H0tci16fk55u
Wo1XatkX34lrQnadCsWY+BgOQf9plI1GlFh4ibSYnSZY42BlmsR566glL8k0QPldj/naJjbdalS9
zWBtolXLGU3VprMXJSJSRaTbSMO0dsNuEPiLHMx1kTo9/IMJCnUdbEOVPWBkcK6t3DhJnHLwNL3b
ZYv+yF0IYygzWlU+Cherkq8111ofH1p38pog/NRa/s3UFZPXV/WxpH25LsPgEWApimjOoyuoP+dZ
qm2A+FabHKUlAkCORwB3VmDpvjQVW/BqKBxPVYa+CxdoveWnDtrrAqEtlVTPbUz+cg8sfxfEMRJN
upD2J3TE7Vqfpu86WbDrMJ/WTZfBFq6fSkBOK4Rv+RqokVeQb8rLOT0IPew2od1BA3LbU2tJgA2n
4kywIcaHGwXOirzo4RY/RgSRatLqXU6JbYl0HQZvKLAYsF2pNQR32EzYpbotKBHSEupPgQwsfpkI
pyfKjyglx3Zi2qv82PFItY32WafNl5HtB9cTOar34WCbKMCggPLUsiBzYXeGKCH7wdS/qTaknxDb
XVTRsWRf76WRrS1m+4yaGUspjx4vnVyzP7FzIEwNdVCpybn75FZqjnZ6JCv3UKL+O4/7yRdbAznu
RaLXpBFVkJT2md6EJyYrMCc93wbyVdfmeNCTFPUCmRyJN88dEaQ5fgW1Em5oPQWGnaae1FPw7rFl
1d95jKliiSBluyHG+ms9OQYIFb8T4NUqhaRvDiDEbZuhVQ9uNwpgq/Bi+0NJi+CckHaosYvI9CbW
M1BV9JrNK4S0aJAsDSWnjj89Wdf4hx4RsBksBNSiTAa1bCJPGHYCIz+Ssb8pa7Na8g70Fm2t47Pz
NSUhEoiMTKNZ92A67jj6XpeEJ5EcSREH2fJQpQnQAnR06PZK/n8vekwNZa+F3+n3Iq7rGoHcDuBK
2e6CAkE5bgUtOhhWXzwESFg2g/TNu9aVrbmNO625H1wFPYqgKp6SMuvcpzCdKBq7TmCfRqnV6uvZ
7Gv+dZjXjHSWLjodRpfd2WqK7mD0MVBBaKobA9JxunLaxFmwA0GfrhGF1w8NobA8qwkFVuRrJHCW
qOgvwqlyBTg+P2RtCJKRi6s2fVBx5dhI+yHGg2ubukNriurbwox7yJADXlJyHh6cQlQHzAyTxdjO
K2ujUlfetzVuEg9WOHX3xoDNHotZjYCTKJmtzNi14UUgv3nqyXC9F77LfJTKgLTLFhj7vLam2r5t
AJexkWdgIlC00uFKqKr4Cis9Y1oihS/1urGaTruCQwE8nrrnuNIJWREPS7LnTiPt41vtTOIBM4y8
AWpbNvjFhaCt0ks0EMgT6m6tOo0IO+ymeCCkmw9f7S63am9GRQm61e6NK5Gq9pLMrCw6abjIVTqw
OVhRGNL6nZBtwnI5kBrQhk2HddZy5idSlovLSQtIL4Trlt75hVl96VN9/pjQs8D1oNFIZSwE1U0W
m6Q1tjYminXVui7ZhtCPqC8RHgOYFasj4dAzZMK160vxYCPFx6YGffSL1uggyUHGZgK5LlhMykJt
BD96tC47izxsMGMKPyRbhPmTMxMMwzKjcs7XbQ85vDHL9BbPh6EIuMnyr1rX4cpogrq66lMQmSt9
zgsAHcy0wWZBu0P2K5EQ+BPodhRsgS02Q1QU82acJnak8zwQiz2D+TmNrF4b6N6O2ue0d2pjZcxa
CUE6peS66hdX53YkzRAfQZI6PGTyFhefe60lm3DogF+0qWNtOfmyXIRDHCjPMlN5ZcGld1YaO/zb
dIIGtzIaZzGftWVorFziLdt9aOs50BGzLg99R0DVdoJKgS2ntY1DhkLYgPoYt+N2Btbb7pLedKcz
mZJ1tHJtM77TCqzJMMxEeKnYtsJWkENdbOAJNrCtK8hNKyjmOXaiejkZaXUyf3MQ2IU7F70Ke/y+
164cyANkMzYqDVk8apVsZVkPt9gHCVlWLrfJBjuvLo15cSvj70uaPUBKle30wEov63ZE8T+PwCI3
NVqeiIFlUkHukxa6kRoapnOfJZzjWr+dMyytcCZs596PZNF7qmCF2gapb3bbxvCTd1pYb1Q9VAld
RADuomaiOLnUgF+XvGySQUrfysI1+DvAdlAvDhlFoYxXpxg29DnJEqKQGG84OBfneLiCrWGX2g3x
INVZE8yh8U6H6JcKLR/IpeGHeRTGq/U2TDFyZQODLSDFwZo+9yQILNjraNFNRxs2Yvo/6tY+379A
zUQN3KQBbTw3H180GJKgqm30etHalVmyNv2JvAGqDnvbsb7T/rfeqQW/btb+uJxNbQ7iD8pR/bmx
9+JywswDM9JltG7n0G8eMXrXzl2GznIjMJpMD2rAq/lYoaUEhtva71Q4f1NOXbg2SFLgDIJge1MS
xtJF6jzsXm9i8gZX69erqbX1HYkPwzvdkl++RoUkC3XcIhyAOyTf9DB6O07mbrkUmb7ztsqshGwa
AnGN1h7Ixk2DdxoZv7m15aZMGtH0pFBdvx7HqgPOLpfCvqlA4eFAGkFbMGlVdI7f+Q5/uRQoLoqK
uNtdbMwIJF5fyrIGVZNqz6UCsk+Uzm4ml5wLrNmQP+Ao/9OzRODJY/uDvD7Kg8eyeO1Af/6ZH21L
KGgfaB4rtD5M5DSSGX8/tVW69YG5A47ML9oqRPk0npnt0NcbizKDtvrPtqXxgaQ8y+CP+F/K+vTy
/wFty3oj5ONjKbaWOvnWaPZpnT5Puy/e8yxhqx1xJMCXZn0pmoshId4X/+O87CY3hUI5ZWmxdorv
OYXZ4MKYbYJbk/QTnwPdV3QMe7tIv+faqK/GSno6Z1kPgvE2VsQ/9HZK70rsZyNF/E5JICB9nNzw
htKXBN9JxrKU1Hr0fF2oNFsNM8wWLWV32oj1GNFPDMnICrP8Qjn2+aSR+mY5wTFIAB8mi1ImD2ZP
1ahGaMxcxqnaUjpeL1e14+wi9bVlcjrrl6wPR7IjyjYuDSTNsC9qqym3dlpck6qGjRCnrADDS2jM
RTiqrdZJTzXpA/rHPeqNg07RlGSr/syenqDfb3CIX1Ds3AXWVau16yguL0gBP+h25hWh3I/iquAw
ujJDHxKile/AbJDKQT/mUI/2ARktOB2NtkjUxWznAncn9UJsYxgzu6Z7KvSnhFvRjPRUT3qApVe6
m3l2ZntcT6deZyhtLzS41HyMINXPq7neISfHv9uv2zbF8sUBKNjpyjgxjOmaXPEVE30KOrn5NBT0
I+jiXScaa2eFS4zipBYTcZLxQAko2ThE17Qa2yOh3et8GXwiORh30rC9SL9Ku6u8uNL5QkNnuKuM
S18PkP72HHTlzq4xO8nyKm3h889fwT09pGFmrSzfXKHW3ycO19SpjLjNpzrPvGGqrzU84Qb4p5Ha
/zIqWoNvuiWBxW61DcEa+ywMbQqS/VnV5Q9JDO+wMLOTuDAPBWNtqloCBRGVTraXEFNTDHwHaryr
qPDRrn1Sk3sTtvrd87hJBb9tCdkpQo7g2kkVyctcUs8wSrAAUdrtCUbZyZpPyd3GuX7X1u5NWoy7
xC82FdkynGR3VaNtJrM/I6b66BT3ZlTu2Fyd9OOm5w3oHXXIonCnwQqmNKBjWql28SR3SZF6BLJv
BsDJgFOve2jyEufnUJdnoZ1unC76KnICInGRbQYj/lqa9jbprqypA7kaHvO4AUsEricW1dafInHE
vV7gZrQHbxoWOmlSMZxi9ZCFYroSMoUA7WanSHPVNUAaRdokR1kgtcR6FOqISi6ngBRJ0P0dB13K
SNuaYyynzALKALYB6hGVv63I1ibVWK5LI7VpbPCHtSDwJMqTi1Ak4Y7SfLitVImjHp59yFcxgeMv
oXmP7re2t0BqK3GR8+KsGmMkgWgMpitK/EukhnqYIJQeCnsZBZkNuqzPv9scC1ZkFVBWdXl3LScj
p4ZjND1GmXvQ7tOj07b5TmRudGizvNjbfhFuQ8vUdhAx90nX4ppY2H1kkRV74iXkRYAP6joCh7NB
MbF2kCGXlcDJNu/0ssQTHm0J33uw3ebIFoBDmP+J+JyNKtQJkuWNIqcgqPsj4XnvNPp/PwOj0KTb
r+OYMt8KjSJyT6k0FMBgeeedK7o7nJufVJF5jjvyGJKrdMqJXJ/vNA75Lxar32hF8OiwCXghNHhe
AJCKoNRdRDRsrt9sEjKKiWmXFDvDFbvMLU9Kn8i0roTNHzJOC6z54S5qrM0yu46N2oazEe3pfDS0
UwrI5WN1wtaKrIW2M71AT74nSReD49IBgWykVt0om5ZcNqvzqBO75bfEgIf0DFJbeiKD4dIeo08l
2gJwfzmuV0BwU7rpa86BZO6t8D1ek+MH3nE6WaZlTmiHNuJcHqRrIeyDZF3SejSfaXOqKO4JXt7l
xZnbxfQTHMs+OPrgRnQ3XFMW2ze4wYGGfBnULRnOQUSpIi0OSSC9eLxijIGKx+ped0+BJXYG4fJF
l13Yse2lNq8hHAhSkVaRYawQb+y6Zrwrh+LadZLvMhbnpiXPg9E+twJ1CsvrxCXxj+Zzr68rGtJa
RijhAMubClYL8gLl/C3T1oEcEBeuRhv63zlPHUamay3KNoFkLgazMqRPU1ZeLzckWViVOKlHh15a
lp0SivRZwVWS7qaY5bnZ1Cel9Y6G780G+XmAEM+rY6zgzWCkvB4gTZpJl6ZQAf6jHqnJADMKSfIC
PwuV3Xh6Zzwuo/3tcFxOH1wI1wuS9NdX02nUdGCki51dqPMuapj1EjIuh/CSkhvvYNntqsreavhn
cw6gldiiDnnnjp9v6dcPgV4DbwLnH2d5JC82RW4TiNyJFq4ztitC7fdUhVZ65bOr2PEHTEPF8xe6
LGfVeEfX3lOxtUm1giqzPTyRkLUtJYsFch2fFhRhBdRv61XNv7N8pIQlQTsIHI2J+crWDqGmn/vO
fBE2w37ZIJA/sRy4i0fT+oSOzOOo5JFQuzZ7SB+RdeObJ1otPWM8g+e+j8OvQjy5kX6hy2FHkOQa
NMI7ZOVnoebbRwLfFVU/vYplKLx+JHRRzbDXi2LXUZwoDP1gBRyZ7I6VjbDOtN7MVsDp/9iE941B
ptGYeeZ8oaxpPYysltGRUAs2YzmCArFXVXbaGCEc+ZQgOcA2zvCVM9CVdTEbZBGO+nk594Dr33Mp
mr8by+7iW0UNvKh03xQRBpf5SXTMtR1MfngSp+MkdqbI8GTamybt97nVPxmDc0zlzSCnc93W9nrN
HrY1H3MoPOwJxnRXhOa+bNS1SUd67NlzGv3BrNTZsvfMBxLmwuAd9uQb19CPbbq7eKtcZmpUvG9O
qVYJ450GerErOutp0sKj1JQXAxgxjcW23w9Y5pk5W8JKQldfG0P7sarKTT7pM75UwwvS+XlyK9FI
0FwJ3llGnn24vwwPDhCsJGgwdeftUTOtiHoJmmI3Eqi0bIkN9OMrNy4fwjH3SpWcWkbOHKzOcyEO
sWbsAhYQg613FzGfz9a5O1i3dqNvy+4CVyYVtit63RtB3FpMyUqjee3X4Z2RiV2ipxsWswO1Zczu
mM9Vv86tbl0U1iWyjZUR++uhSb70ZLZgzv2/mKBchcqbOh8NdfPNepmCOEmsLC12MrYul92Yqfd7
0z+lyAruIl0jqt/3EWoMVpSJttkc1NfvfITfjmLsI/g28Rc823VeTk+yLNt6MvgIJTj4UoffaEuv
Hp+WXTYAv6PRpBuOIl8bsPc0+VfmWHySxAIRyPJ92WWjdNi885GWu379/eMlWES2ilIYlfQ3T2U2
qcr7M+NT6qczllY/Fheqtsk2I426iL5WYF5XSUsIKfFy4uM7V/910eDqfBtgqfkQuIReT07wWNAM
1JLRx8ZTaZ+L5laiYMqIMNZjcck51THJV+ezwME/YhM5//MHeOMLWV7P1x/gzexYmcEI74wFI4HX
SmqhB2J7V3J24VsRpva8m8ltc+UU7Ojj5pD0DcKGz5nN8Wue9p0cEeB8nHmfeWV2df1lmfUD+oTL
uHZgXFRls6vakKQGde7XcLbYLzmEWfaDJAg7cn/IGf9ROef/N4fc4lH893WcVVcTNfr41/axKV4q
0M3lx34q0D8IKtBYmZZF8Nlt+3cpR5MfpGEhQXIWCjp0wKWM8lOCbsgPuNQhLNgWLhTqP/zRz1qO
C3sBMTsvDq8xYCul/kktx6By8/ottPhlrMz8w9qGDF0ue/0X+5Y0CTOjq8DZDRw1jbav5nMrc61v
6GDCVU/83ErMbG5hoNi7DLbZ5zyIt1Uf7jUaap6ZQbBB6GBsQr/duGqZRrUQKZuDm9NA83acfTBi
QZowdiextSc32sPDyQBiwWtrfbi1bRMTtihu6xqD00BRITVD8rQdRdgyEPdj0cTXIZYY7OeIPcls
/xgVS9vFtbd63azqyQ/OiBBc+EHl8NHpBWHsrgaVU4vQHnZ1e4U0lOzoyb8kfuLez3s2Ozj2K7VF
DzdsbTL/7t0IBoSh8tPJAK+XJbOOAsk2P2WIXXflnJWeWYloPWMO9Hy76ldk8t1mfSw/Dq1pHVJL
z1agm76TJupu/GpoLgjrmL9LLXownQkbD+WsdVMk8cGMyKKGW+N/jN1OHHNnSC455dHyCenkoVwD
WqOQ0Kw6fzROABzr8wavt7wSQaZ5VSAvqYqtkbM9uH1qfAVXj7ysiWEfrel96pfTSJb2umqEfwpi
rjS4qpgJnput/0PdeWRZjmTbdSp/VR9FaNGo33gPeFq5Fh0sFxHQ0gCDaHEanB5Hwo1gsVZmssQv
9tjLyPBw9wdhdu3ec/ZBjaXSjB8QL22iInR/NrG2WPyMPgusziFxx6uL6K1ymZetcPiIG5xD5wVF
oeGy587TDWpZcTF4KzjtEEi8siLH2ENCGpqbmMfynLQOtMecjJWQSygDHfTifsJntKyy9pQwzfPi
BNelE5HLmJa0mHvBHISm3ID4tid0zR9QBsDOJR/kU6Cn9BXRqFfEDcJcdzLXtcdGjdSLbJ270lbM
oOBo2awZ1GcdLSn4r11E8E0fYtiskrkNqtTA1t0iJDuMOtAiNGO5zxCkDqIuma9hW19ovMMkwmM9
gt02QPg2xXSYI+cZz5GeHRKd+SxhGTvCi1HtzCEjq1J/h/7sV2CS1904Jy/Jkno2V0SEkVa5qlVr
28yWsUSW7fEUzFdGxPGBJJQg4kuM6K5WzWlV9OUlHMyTmamnFNWB5IyadtMrwY/niASxyE2OZa/D
3XXtIIojwBHAhpNoJI9SIdyXiKm0XtWuQ7xPawGhtoDAOdnVkA6yJ86sGUkEhXh0gHky0Mi3o6q3
aKHGyxgxqbP3RD3J6qGx2m0tp3Wkf2XGrwkp11N9Va10Kaj6a4jSZzSbLctRv4HrxARCP+YtAZET
1Frk3shZidPjvAOCJ+jKQgbe7O6SJA13EETWBKRxVxXv6MLA2HOrNsxsj3k9rhdwwVZmlsaQmOh1
aF57bOjiIE1rvlkxPzdOs3GlFJETNE5eP/DanLT0Bh8a+dR7krlP5OIxnLC2E2espvf2zF05PZf7
qUuvOsLFmkzLifhZ0yTGKfnJVH7njFq8F/DWnobWsMmgI12LYB2TrjOcmDZAWPDkwHpbYx6xWOfE
e6jq2ilOodONWfKzyslBS5nPzyn++l5tXutm+FZCLwwa3sa9bvZH2Nx+P+aXskGSmyRbTcG62Bna
J76FMTrncwh1LBH9dkrLEOlaRqpvRnQ74525Wg8eKfcq+t6Vq9eXbkQymlZJtId51hqbtCZEk2BP
5G9FPBHYk6dt9BR5gAsdxSNLK2MKm/lkAgeTyB+iLP6RgDaksGeJQ3FzBwhrPcssqENSu0rbVAh0
6JV7cwrFtzG39yoalXtCOBN9FSEbTmNZGUFI1CRdOdWTZyskkl6vlXZHaIADmLPPQSjW2jN2B1QL
hSAwrCrlWjfbMFDK2bsv0xQcY6bNH1krvLNpJJso1Lu10+lz0NaCwNgK+QSYhrOtqw9x2JYI4t1X
2AbIR3PEw4OHYiKX6qlN0uQQG7V3cCMXioqe1qdQJwY2Jj4zrd21qItHLR9ueUMfvEOzSOMpPzVh
mV7DhX2rxE/OxJtRqd1LU1QbM/sgSRtGaPTgJBN6m0r9wUl+F9nhoRQVlTmBS13CroJ2+xhJzkhK
1nxpmn52s/4LkoUgwAChRgaxFrPDF7nSWCjMNAcQiVmyz+pDlXZsC+hgUR5AgW0yTyVaGh+EEqMm
gPCFDAvNB0ugPqzjZTpfzPVXSAT1Ju/Kw6h66TcHNndrVeW311YH6HLqxsEyXFgmJAUJ2EyNgzQs
LlORcI5DT5m2E0riMg4yZ1qHTe1DKl+V5rM2Ps/zm7CMdYO/BXY3bfVhtTxscDhePDmc8pbdDOxl
AO1lZylvRCpviUmGoKrPL46bQRV8s1ux65vhDBaWKFTQrajsSp+ngzQpsuYsZ9ur5V2bI66txv0c
gRxPdJKoHHmLuvpqRP0xqWEVJmn56YCAWCWuOMOw2Pei3Q+l6SMrOnuN+RQ28SvowoOUPSK97K6i
xRgBAi1tD0SKRqJbpL5zziO0uN6bdBYK5zw7/UsyKQddMR5pB2srp1UuzGN+zPKhEU68WZwT6OPh
scnJ/GmHFuMZaxvqH2ZPuiJnTURSSCdH64GJ8+skfhZOvkO0dgZLiJ6CPCvEA5cq13Z12Nor3U1u
aY9kvI9vNIfMtRvnyNMmlddbp5Mtuo3rxufYOA7EGnLnv8gi3Ee1FehoNVKayf2E/K0zh403vpPj
vDa47at4tAymBtqZvuC2KRRl76pin6OZUxYQkTatVB6yWLzEY3Q0phfEwlu3iDYjWSeKzvgoVYf6
oHKWWyWRvJeNt5PzeCdjWa5nrwz60PvmZQU3aGxDsKwr1QmnvdUY6joZlG+7rvex5224YGseDeLo
4n1FqgCwR0SCU5BKJJn2o6W0HxgYttA10XvhMlCBTcZdewnVnn5sd6/TXnUMQnuVZj9JKIEF2lsT
snJjIFRUNRC02dkVQBrnvHjLxA+yLy6A4cA6431pJhzRFrKU2Z9jnAx5Wflqvh064lkc6fr5zGDR
jFtv2+YGt1e1fS/rfctCZVGbJ9p1p4nQ+pWqRXe90z9Vg4HgdXibi94vmObtQE05x1EoKR/Umw5d
8c2t3GcMbsKqwM1TnHm1VqNIfZmZB5uw2pUns0vbqGjeB+fOlkCmnX5IA6O3zrXT0JdNHITl+n1U
g2xVdHHfUGDITt6UmO1wxJQWD/t2ppuFnN/XB7HVRguhDSYZg2RmGEx+1dFXTlA7+qJsmDSao9zN
wnz1PFk+kgVdMpMQ3tFDqLOypaquqlGxHicjedWqR1JeL11tPFQVDiqpb3qlu4vd5sgk4eRAi0QZ
S6VJbDX8ikM3gaCMmjuzRY2YyB1yrXe8OreuLzaKd8LT5BM1vNUhDPZc+9wUJzi1CzUVSY/afS8L
+QYcAftAJbc55Mh12z01pb5XZ0h+1KSbrMZ3obJbezE6IRdrik36huw2zvRCDt0Kn1++KROr3wr3
kJMu7TbJTvZwwFQn0YLJsnjUa0IG0iJQPP0raj/LeAn9nrE1gohAGq73z6VRvGmT+66jCDtYNC3w
hLIEIGEjtuDFKMsg8ew9YTXct4y9gnVBzqW31iydHSPJrJUBcbizGGXI/EJc6oqqZO2UDJALEYTG
sBGZvRqLc2GEFzO6hAnuMgoR85pnYitLZU9w65tgoFDkJhRqMMW1+m5E+SaDDteF8WqI5iBT0WjB
za7nckE0tpuqcP0uRIDJGvPR2MY2BdDoJtwQS3l0hnlfJmC/7YSmI2NiDveR7vHwDExfax2iqRJu
EwTfcWoGTW7ZATiycNsx2m3M8N5p3tMCER6hDs5mNu+ZixmB1SxDhczdhLidmgg5LmGce6AYSLKc
Ewe7TcjAN8kI83Pz7LkhhjuZnF0yehdraty1kn96Gg0L7QPOym0ynU8t+spVe9wSSakhBTj02otR
6R9WBtG0NB4TtGEbxjns1oQNpwqzqdEUDezQxniPQy18c6OGDbRE+KusBn3azi0HyEQHHN207UOL
xv8ZR0O6/L9oOouxtjZdUlM7gJ/dd33EhrmAxnWTusqIrJllwj4aZvapWMbrwPq8whyi4WBcHkkC
QEWU3PTJ+CxGJ2GK2zxojPCrapgP3iBeQJffD5bZvqRq9p0ue2mYnRT077ROCTpP7iymzYFeJ5ew
V79Fo6DNL+i3Q2+zMriAYfvdmExYeYS80T3rtn4hcphucbbouvH9gZbesvMHMlJOEVvpLfU45uka
6ailbNJLjeYA45elU5XmLaF9EnI/k7wU+uuFE66ywWJj7Pshsx7yThcb5AGI0m0new8VcIN5Oefw
OHRxshdWQlcr87sSdUAFEf0FhFq4Z4kgfIe4qYJqqgMgX4mQEQQ0T+WEPT4ffEPpl8AmrCaVrxHr
/VPWcS0RHJbDJUuN/hpZiCDX1uy6vFAoxeGXClSiVD1tnPgaTNmKGEkcTKeK+nZotiUWpoq4+2rs
XT/saHc+F3hx27VryajdKvWkkOsdJVueNGB65SxhI6fUHTOl960eZIYKniV3HfdhcvESY+DQrXT7
rsVOIRlGE3Kfx9qBzh1M/S6PcH60c5Z0K3LgNJ+LhVxbkZgOA0nbYwlcQq/Qs47iOc10jqC4X+3d
bLgS6HsUDuM6nzGorMg9GJdIIxCvfpybNoYdig3Sr4VPcdrtbCK5zYvT1EC9x9RO9rNQsNRipYx2
U+u0R6/PPZpn7ASCqNiSkqyai7XaRDzRGby/clWODK/CTijrxPbIT8r5y11P1buSbVyeGXDx4Xu8
lne0jvLJDQahDOnV1RS0CED/5/nRMhOCkKaRgOwIoRByBU9L9kXDMc03lXB6bsoqNjZMkZ7jFkgl
ZSeRB/Bq4cZEMyyhwHEwDxH84DmK9uWyLav7zqnSesZaabWZsUtnPHBEHGElr8+KREuj+YnLhdqH
pVfmpxRj04hgRpvlWk1nTXKudkanveRT1wx73K72+JD2Vq794OAWOz+SEkOFHERpHmIrtMfXIpmH
U9eZ807V7KKnBhtx7bdustNJuNDuG3NBs7ESaMcQERsrU4KuelsSmxxuLWKDk9VgUlmvSLpb1rO6
dM8pWCUSHjq9t3w5jumA18hGT6N6EVG8qWlzL+w5FWdbSNDOHgCWdi2zzPqsYEtB2u28rifjuLTK
jTpP4Z6hXBxiFh6ltS0ifBtIDa1UY+6rOldMV1btw99T7m2RGz/K2us/UWXpdxNKhh9VR4WSe4gh
uraOt2M5iUOtyuqt1rQywStn6fN+UCdVX/deSDJBkU96AH6p7LalPjf3MdKhA1C36C4NwzD23WbG
M22PRF7byajvyykXqHTi5DXJU3GUYz7dESHWEjM4ONMqZhmQC3Wd8wNM5R+dHXp7S2beQ91Z7n2T
uNVZ73rrTiWdiTNbOeA8EnXfBjZT3ZduSK27phwIX2/6NBvWuSXwKNmwWWhoTAuEvyjq5e6jhSYl
yPJunJus9aik6Z68CYajsVMtCurMYRDrqC6M4bj7qbYuz/oQqtM6MeLyoXQM41oiM9s0sFaPBd7B
hJUkUcm9EE5GDVFodbG3MczlPB8qodtWHukPGcvlKxrc+pBqVfQQIsahPByERwsLwwPpGqK7FInu
vQoshGzVSZh6/hSO0Qcs8HgrC87EqRDaV+bk6IY6qRXPaTZZtBcjxVildVxdZkNrf2hReeU5Anrf
1elPJXU1HtRhltVW7wRbDNfZ3thuciHvluYodFhOuCnT6Pu0KdB5G4yM34wKUj0yBtd2Tx0hFy84
MalmIgeCTW1IjZaPxvFtNvWu5vGCcoKYmqgMv+zi4YleKxxtfWCcpCHSWWWVSZFsXo3FK6LhY9vW
qoH10uj7fNOPQuxovxlIAiLr1pJhzWHNqPbG/B639wPBRGuQ7uqJjufkOOODI43kwIiiOBhkU5IK
3VUWNqCK8lnRkh9aNlPijFo4HXTyIG6w+cyHgSxdKqIZW2uZiMdRjSf2QMMQm4iJxTnvI5Nja30P
NmK6aBY592VnuEcLQcmO693dgc9VKTtIOB/GRwM7xkqntbDLvQadBjFR6yi2xGrJBON4U6vjMTM0
+i5uKze5QexzYxQ83UOprqUV0kntLv0Qn1VcPpOVbnmtcuKVstdmsh5alUq42iqjdxyL6Ls0860g
tEKhtEHIty88piyeSVEByx8AQqCGc38aXBESApJq69qsdB5OTJCuQ6NZq1p5xnkXHsx2sjj8ZMa3
XYDQTiMjLtA9DLhjsR0NhhZI/RY2XfJqi/RI7nX7Oc5FfC6m0fg5UDikq4mY5mNT69krwMfpR47V
9E0jieIQTgpCpLgNsNtkA2/R5LQ7CTrN23e5gt2uwPQ9bnk+i3gvway95rDPv43Oiq8ZQahf5myj
+GocBcV5ZpKnhWb0za68+mII1UCenwrlA18Fc2lSuPdxnPWP2qyV6cpVPHmd9Gi+A/gQ0m5XO/sz
RdZ1QPXdkk2vbXtrUHcqxvtvdF/O4j+keh/0TH60ACGCdOiaq1FiRXUbS90mM+ol4TjztiQfnqiB
u3GkL9SHxwkN9yrHSrCW8Ri/Tm2hbYe4QGam9sjEqmvEFuiDabDXQLoIe40Sb6+GxkawmDbq4sXP
qdZSb3klxwTC29yc5cCQjcGwu4oWfU/ukXZhRHZg5ppGRgu93bn37OdhHoOxNHa1rsTfnYOqgliH
YzcmWRD2fberQhsNGGZmf1SAZOAkWEKbHwoFk1bVCYknmj1Ii2I2dhk4QJBXeRU+gYyCPWDa6anS
CnSvuOwDu5rQO4jqbSSuKsV0lxKeEelNyiGrLA8YZ8RaRy7vZ1p0kF3xrOAoxCcOVn7qlyDbVNnY
yE3IHdlGbhnua8yUnEntJ83mwW9l6Fz7MqXTQorHhl5WMPUdJR3RQmsauy0Bt9aDHKIaljuTTtbV
8FN3yyNDCH8AHrFVK+WtIdd9V43jyix4jL1athCH4YL0BsQB+Z1aA4cLD3UDqRNLjOldGNnNyiy5
LjIvnKB35csYZS3vsXWhaZM+U35m28qSWDFbZRsmIluNEVDt0p3uXSP1mQchC4mrjSRPPcCCNO0q
Q1p72Hra3qPJu4OIL98msBKU1i3NCiNSbrn1aqEBEn17iGjpBtNyuDHs6Y60um4jo/TYT0a06+bR
mFcu0Q4rte2QoBWkP/5y9ghTvxpok50xwa2T8S5VaJZyC6OpkyA3+XJn/IegLzccr+s90ji0BPQL
ByfT7glSCDpsMYEeoelUNEyfMnqfiBChy1ZTMfXdi5nRMm88hJiDzgzNtAYEwS2PB3XYulNIC1RD
jLYY8/di7Ha5Sc8xjZP2bhh4YsC0XhgldKx1Nvk6RZ+fCsLZH7xQPeMh0/Zgzx+FNp0YLH+Po3No
6ubozs4prdNn71erb+geqODVVVEV+V2tOeN3RONOBz9+wQarvKdJ5lxtLJH0KNp+x7qLGi/PUU4W
S36CzochUnS+s/Xss+thvoS8aTFTRR8NirpyRRYxz4kuRRs/wZ+mO1UV9O11KvueVGNoFSK7YzS4
K1xnF8dQsvFXsTshv7WNYpeJNhBKfy2tLqjH9LWTs3M3NeRctFN5l4rG+qhG6d6TGZljdmSlo1pS
86PXRZQVo24+jpwE1mQoi2AA6IOFqdyg6KHhxnRlK7u8Ow2OcdBp4q2lOlxEKPpnj3yeK/bejaV3
yb0GIjyYOsLp+5oUMk2SyhB77kfTME5cE6agn4dBo6sj8GkjwKYhpvldrr5Pc6PtEA+u3MTTaQQO
28HAwYX25rFnKfHHaGwPfVl0n2NKtrzdZTUPRXlvJNEafMTJ1ex7RWifuhFtc5ZEopyJQWLr7dCE
ew9ZybQmSoZVR0rxFCro2c29XlKfexXh1gNZVvI4KEVHId52PhqKLBAz7UR8wLTUWdi9fCTvuVa/
DFn6dc6nSQnhxQpyD+joSArtNY9bpCjJuKK1j+Asgz0CFDPe4F1/nmg+ylg3nmCXH3oaeWWGfogQ
jqUtyIswxrp4hg4pXsZCCbKGaYsbi3rdDpO+0eLZOjpt85ZGSLWqlCEBk+153XQjDqgRyx77crJW
1eEVi+iLKKoHjrP5Ex8H+a81YPx097D6V5lJx3iMar9Po5NhHYikOqY0kG5Dr5JsNlnXNPnW84EE
yVTQl2kmuXHKcj1yIHxLpD5+tu1oXdHadN9JNPQIuFJj9MexXzrpSUOOlMIraK4qhSbpiiQ27674
FTVGYJ33HHEEUY5MxpWrMbnlWxVZ1oe69Nxyfksk0u7yPrm12ipr6jbEykgFG78ulLzw9XLqKGHK
HDmVVLWtpQ90nUMB7YTjie/WsXpGRYe7unUYRJkYML8cIkLowdnFD4rRiPlhKiHN5z0L2K/UNWy5
tKKV8IeKrRsHXUBWyrDVKczWcWenb0Y/TMMZcOxEc5NsIIXB4ait86qb/h/UH/8Qfgzm9qti/pdE
cfef/78BCDmB4L1CT/WPhSDnj/xj+viPY98m+f/87/9DZMuftu30Aab9v/3H7uOzKj6S/9iLBVUo
fqsU+dv3/qvxx7QXvYiF5HcJ7FYX6ObwQ3R/+ZNmWn+GhYnG1XEQkgFc+5tYxDT+DMh9kVlixSGc
9zdiEf5qCRlXFyQlhiHok/+OWOQPSpEFzYuxiLO/DURMRzX1e6XI5BGPwIrTPtlhs7UalTOZjV3c
ZpDW+/zjDT2RbVpN/0qp9Usn+huh2K8fDKcXKxTMJRzvf1BgcpLWm64zuidSmoIWWUpnmk+JlwVK
DolH1egJDzQTpxm7B+wY/MUkkVWCVxEkwhqw+nYoM1+Y4rCYjPS4eAeJFcQJgZa6vE9bNaC55kcq
HZ2mvg3Vp1YwTyYOz0ZsUQC7rerP2BUbGwmqiYVYFPYjDamzt1TSnkVLd6z29P7wPVJ5p/ab09Hu
RxX9qFISrAyavGRxp5+xWW+h91w8GnSTmXzQp+z3RFE9RkUeRG39pqvGk0lAt4E/haHxd4ylPouj
O7sd76VN4k5J+tI6bd3LkDs0Vaf75VuKrt3LgV+FhhB4F/dK0ygkjCSM4drYvhJSqXZcrExsetti
oKEcUt30Ox1PtD1nhNCHXxNl3b4cyl2ppN9x3KebLBvMrTPUr14IcIAj4kiLA9qZEm/UUdnoi7rD
Np5UIAsjUJOVY7DodaZ96RtJHFWb+Rh6fQf53SppbN/J6XLUoKbM4qS5tCCxKpgJQUQo5H/z6v0d
e4LHq/BbXeHyuOjqAvUkqIJnFZD47xRNjWiKftSU9kl1idIdrSMHxo3XTMHi3JlC7FOGPVz1NHmU
dkRwJR41ps24py4Af3wCmWmEOBtiVcjkSsRrlI/PREn6XVVvF2eZHjJD5jQYo1WxEoTJhX43A5pN
aKNMnD6prhj7280NTtIzWWCrOOa2pzb7Vfuqhb1vDAxSovHYsDHRwmO0xN2ZeYqrClyMxHM1av09
6GrumWsEIDqWdEry6HL8QIiTzBjYgcvxIrdOjcB4IZXifZDFuugtopA5uPVT/ZZb7YEZ/wWq8q5H
cMImciug+qX5yOlpvNZN8+Ahr8lz5dhk5lOcMAnz9CcJGEXr8vUUFjeH12SMzUumt1gIxrOMvnDe
+jR4blHN7xqXaxpZfsPGU2vdxsiLPflKBx7QUzyHh39+X7VfUO4/rAOYmdHKWcQ00DP6w42VWdsW
HG7EU6t6j7XtgYZgxpO7m6lvX1u1rJfSmZQcK6i79NyBiKvb6p7RKWixdWiN13Rqtm2TnhLXC9Qq
2gBbodbRzzXW/aGsb3aoPJKl6iecXeu52feGzaiRiYGijce2aWicWFsm2OdiRGDCnKhzhkDU3UvI
SijCYh3TcSl531JnOiZIdWrknQTh0jpMfaNNPyFZnQYJgUSNU58m2nPrpn7dG/xGY1Dh37BF72Od
3+CY2nI23ej4FegEbmQvqZYKAOXLpa9vUpb0M/pz7SFJqW3e4SxwWIWqrqTZL1DlyGvBqCjlpFY4
45H6J1BisUm14Vx4TI3qmHwFDSsC5w9eCYTQ3iVunk1bXsOh3lXZN5pGkF0llijGFe5Xq/MRdOXA
TTj0ot4Jq7phPuQgWNn72mDlD5V/YV//haT8v264ZcDG1BFJar8g/7/RJqYI6mwrqcUT1/rcdywp
kbWNJmsNMWPXNNPVG6ydSyMUXu2NEWOgoITtlN5XRi4jD0ddVm8mM0PPBDUVM+utZ1w+RrtpTXPH
OX4thuziMggeq/5FuOVeN4ynJky+lrdE572NWPZbW8KR8PZ25V4gfK3++WP9B2H2r9XKQAWN+NLU
DQTav1+tzFxvMDvN3VOcOg2RuvUW7qM/tQOHmzD9F2uj9vfWRoPsFHSlcH5pof7+p0mlNZR6YCs1
q+5gIX4BIOHTv4SmfYRG9YTz5DhJ69S2gN2R/Ks93TTEEoxowzL4F598+WG/vb2ITZcPjAAWbSwQ
5D+4hAwrQz44SNqYTGTJf94z2qUVurSnSvskEQfWNVVGbm5b/MCyrndDZ61ry9oUvE8qQ367si9p
Z1w66BWs14e4d05V3LyOZUluSHRsWFExwOwrrz/rsrpZuncDqfViztFx8V2Wif5UKPLe7viY5dS/
FH16MZTxGSnBqaV9G6XRd1E0W0kkoTv19BGRx2fJD8GurdvjVaT8EEqgAm9mNrUwnSJkcJPTiLXL
wAUc6wh1rn6LCuPO5AtWnASCSlcehWqfRgMqVI5u859f1+WJ+f1lpZdEnxZxMcgHnDe/v8c14KMk
jrmstmLsWnZxIw//9637t7Te/7Vq/x9+1fKz/nYoEP/5K1Ul+lEtgO/f/SEou6RjQPGDauaH6PPu
/1jXl6/8r/7lX/OVHqf6x1/+9FX1JWaH+x8RqUq/q8ZJJuGy/eZqLz/jr//28lHwbx8ZdrbKiZr8
x9/9l3+t43Xnz6BxQOe7Fud0RIx/q+NBki9zE+J8TM1E2M0L+lfRt+L+GT/lAivRdQc7xK/gFEF4
Z/yXPynIvvlaQ9WI9Fyk4f9eJY/F4nfPCBYUc3n3lqijRWFu2X/wXphIFAtpECbWj3J6gVbXx6sE
BuvPPO+ZaJRtRemkmuUiCp28zRSh0x6VukZ7CDgvqW1CglLc0qFjtvu5auMXmuMGG0YvvE1Zuerr
OITx92B24tEjEPunVCa6X44dp4FGcAFe9jiXbEEYtW/YesNDYg9NQ0tOb3lby/lc9hiMV4Un4ltF
i3hnlo79ZS8Ct17BNFqQ1I3Tx8k3Oul0A2niKybs7Z1l5EDsxuSrHXp0aFYfK49MyqsPa+C3wPFL
huVQe0rFoIB5LB864v/AskP3WUzGfB2m2f5OALf/+PW7iNDJQtB0VuwGKjh/MmFUcuAt/mscJexk
p1EeGzGqewq3jO/q9oYZwAbQi1VbRJVvZcl8BpBc4XFxSPhVWxl/q73Gh6skOR8F3vpXo7YzOosw
eAVBvFg5KWLJpqVpnUr68WuTAdQmHZu1Mjtos0ukdExQWpuM2K547Aq9fgOoE75pozYSaNgr07ie
7bm0bnpYz2fXZCrhpZrOHCky8XtbZR9EJCD7AMKyAAQZKfKErxzSBBQjfs2yedH0imYIkReP3egU
nT+oicosO6Lrp0nOB6HaZPeWHCAg6IU0n0NZ0IbJ6Mmu0KgSF07BKF7qwrXeGdM4O1Fzp8F7ikdN
C5UX9HfRzpmFh68lKoPQc409xILw4IiRTPLefqRBPr9b9mB+J1NqYdpHN38dbWsDeMZ7A82CinmI
Z4o/c7g6kK252bOSrBq3uJlqhX+Hod1eUwf9zVS17EaTJ3wDvGr0K5tOzDriSOJzoiYJMOy3lqah
Zoqt+ILiwD3PeMBfiVtUX8lInp4WVNlNlcRQtC5fQiM3e5ZzTYBzqCqB6yzuZ7rJQTVoCnUWg4pS
cd2tmU/tvkmZhU90dwNvbOUTW9OVAa7wJ2q4ACeD8RFLZtE5Bgo0YsKYd0LwPuC3QOhIJnoHNLio
32wis1dEe4OAqrXoVpAD9D67Cm3GFlky08F6ozM7C7q5zc4U/NnZwKB+lxNueZjQt4K16pIt3OjI
7yyANY3dW8cowREvAISecy9W6NdCthtyvp8cnPIBg3y9mfRevbGvtrcYeGxQJLnKIa599XByQEXz
prOhT8VPctPHi91N8Tmk2PkO7WTa2tkoSaRO1V2SJdk5nzIqiskwn/MpYa49K3a+GfKOsWOUt5IC
LWr7xi/UttrFkRgvtFzRpoRyjNfZsKgrnQhWlUg65xYNY1r7CTfim8Egj7Be8+hUAFzpb6m+ZcOp
RsV/tmd0OuEwRH5b5MD49jK6p0vFgLfcFE64U5eRUINBJaaJW2whpK/6PPdlzbcFFHx07W9Hu2bR
lhE1ILZ+l9i0+RIImR+KtULrZDDraNL71NgSHiZSfC3hE7RmsihWSIYasSspn9M5gaPBOe1Wth/l
+ITVIBiLvV5d0/ETVeUuHYI0OUp0Foh8MGjdSf3oJZeOGpBlCTRvDYchCVxl/KCD0ZI+iggVjC7j
jOTa1xul20QT8K26l5eKDPg4CwjuTK1knxWbmGQ9/eg44j76rJ2dBrCiujeYICMayziz9itTvWUl
AbqOnxSb0EP5sUtZnHt0DXG7Jhlrn/DJIoh12kfYJJuWiXTsOZtWP7rxS9h+Gvk7kTDbkEFHLfeR
xsk5REhhV5ofZv22N3t8KuKxCw36JfqmkOMqHayDbIxjltsfdsmUN7tPrJ/jIlWlgCfDW6ybezc7
mHHVv7eAvffo1JcGakYzvRuYM9Zu3L0YdlgH7QQu0pJ+7RkH4JsnRcKW1yvcNGZtrI1MeYxVdDS4
81HvwUZDDVpmps8kAhpwuaJj/mgkViAa+87SGwUblPjSHYWOknkhk/5l6Lpz3trPBcllfPX46lny
1OdghNny9HRofDcxz/gT/hd5Z7IcN5Ju6Ve51nuUYXI4sOhexBzBeZBEcgMTJRGDY3bMT98fqKy+
JDOvZOredFsvqjKrJBIBhLvD/f/P+Q5p9ovtO7Gdl3kYHoARgPluN0rcFp7/qMCOrVEkVzicncT/
XCcUj5uVri9YQdYcC+tN0XVXqPCxW10sT1EO7Uq0zboeiPgZ6jOwvnBWNIcyPAtI54Hh9SeVXfUG
jV9QqX6YH/RsretiIfOxBvPWikEbB8bRKhhsh6z+UdFz64vn0Ol2Y+ycR4Y4Vchq/YCO62jxRj+h
BWSQzB3IufwysZ4rSKNZG34LIbJXBc3Ntvwew72eMm87D88It5FpXUi7OIz53Rzt5gK3xfPcWVtP
3KLSLKeQAv7jJLBBIKnqgKDDfA4oisHPOodXV5yGxObOpD1hCs8TwSyi6CHq5iD9JRAhxClftG59
WQf5TdMBYfcngs/RJNhwiOfg2YYCUnePOdJjpNTGYbAyemdSLn4beUfBnO34c5rTgLkmczUhsHzy
nx15bzYbm6ql75yXw65PvzVNdZ7kV71zX6QXfrzNi4dcX5hhtJ1QROo8uqq7kx/i2LEPAcyW5zRp
1o2/9zl3Fi+xtOgcVJtmOHnNbZcpFDyLKuHIKShdRf530YpdQR1PRkcr/ZyLhwg/uzgWCOhyAtdl
eJc45wvKr3J2ltzoiLNCs3LBZojSfApAYeL/DK86BypjcU7eN01ygH9fErp45aa1iD+frlFCz/5W
esHGGqM9cQFbl5IPCtSONGSyCrCwoMp9MMLt+MMIX7ryOIcvdfvFq/AlP9fdWVffJ+7nAZLofIhp
9wL1WGvqTRpR8n1hPjifJuuaXgfE0COHIVbMe7/CaHQy9cESqDLOcvN2yu5bgJvK2FR8be7R5eXm
tSh2fwTqzHDJFsBMt83EjzA9NR3yidE62OntyL/yfgLnfmYb9XnqQCFF+ZHEjzb63CjE7cLnTrcQ
wnm7ueRmCJMGIWWYMaVP9ugMBym3bDaPnsY4c+oX8Qz1k/nkAZAf4rMSQkYL+rbKLsv8YmbJpVpl
di9D9xk23srQ4KtPdJfz+mBlh2HA5dNEmxLH/NAMa8d3UL8efNw9RZMdcin3hnGpmgAfAy75+mR6
P3Cvb8xa7n0+bDlpXmv3orlWoFj9ul1DMF+7WMTytLhUQ7vNmvNkGCHqUnYitGJVDVvZ3+MkQ/C8
tbL4ZvZfegnaodsm3SGvkFdyEz3b72NnpbtiKdvsGGYFggOtUCI7ELFoSg/FF5MKX94BrKfPyrYw
jtYlcD7Q/AYh6BUPZmKE0m8au6ssR+Ro3HjqqZhvOK6j29zF6KPd4SWrPtUu4jsPfMrB9C7s+Gud
PqGqhLT8m4qA5bw/u76eSziDYckmDon02o8VH2HFVeRYZXY2liEjNm0GiC0kMRGyGtSMLU50E+lI
dltcNe5EV7ySZv8EjSzA4DZ651Dzq10PyuFQYg15gLvr7+XUdnjZk2EPDLrnJZXZXxRrCXhX+pOG
Z9/xm0HkTmQRXHkkZVy1XdIc2kKjSRxMhLAdz1836bRveqCvZZD1Z5VqJtwuzpPf3jWlfapy5iBq
eAxWCU3PFlyVdymt/Huixzs/CVmLWbKnAmdEus/GbePoTyXPvpQLu1pWFaKF8byIFWFFfXgI2Zhg
OegPTj7tAjNaG3W9z+wXqed2D/IIjIHdzcNlDBEbSeIR48IqWmb5hZF3F1659SYgSZ/s6rutnHGF
3LfNb6MpP5saV68ym29SUfwUNPhZDwUx1nZ8n6FE66sr8KkEOURbpyAlJt9HpCZ1LUWNoEiPANUP
XkBnoS8+tXwTZKnM23ZiSaQGrr/PyaXjGijCv+Zxe2Sq3SB46jEKFUcjnr5Yw7DTudovg6nrPZx/
xaEyGUh1ezb78s7SDjRqZ9XHvAHTe0I3EeiHT3FZnTmAduoXb/6MgW0jy0+hv8MasE7IzP1NQc7i
cP6mfuJj1rZgyEiQGeQ2mn/rc82maLJG1P1ZKgfsUORwiCqjItY9sd+cL5Sl6v1cjAkK3Khi70RF
nL2GuYsqV/0s5fxRneX/xFP/tsbyP/Y/yqWIoT8G2P5fWIkhgflXVZg7+qlZ8vVtBeb1J35WX4SF
R54O6hIbiQedjuG/qy+u+a/ADyxaqDDYad4v3Kx/W+4t/mhx6EvLhKUHlOR/We4N61+EF5sEJ6Ga
soUl/D/y3L9f4ii5gmKh8kMjAwqHT1nnfXkOqd2g0d+z24mn5jnB8LNKu8WA/OaJXP+s9/1HAUeq
hJuv//t/+1BX/nkZhxqPt5SUXPPDZewk1QCMEZ95iIDPQfNFR5YlDhfQv7exnOTdr69nu0v/9z/r
jgSOSXrD2OEstMyke7/yXt5U60PVzgO8YJTXQZma7SbU0zyaOMByB5thPhmtgdGnXhwCQ16lCAqp
CdQUfmToq7WLkKUmuQm+xU3jFrl/cq3RDXau20+lv1d+HNg2pn8yndBmtwY86zUOYyrCCNADvNwb
w40dXLSjnPBPrhVnyiFYDZXR9c2+TawFAgj62cUxSH1CcgCVlUiodze9moZvllX1i8+ZITK06xxs
Aq2V3iQL2EatDXZ/Xg9+kHvOIxDCCQd+nZgusOfRNI0uXAmd0Q6m6CFlg6EtwLkVHEZQsGxLYlU4
4YOYhnb+LHnHkyk+assxD22T8PdwS8Gp2psu3h9sQoieMD8UyilD1k62CyPnWaSYfoU8jNgR1Kcg
Nsd5JcSYCWzQ6M8Q1nuoEs3G8Qp7G48ZzvWVneT0q9gUIUha+4aL85CkkIbgHqXqxRHj+pnR3KCY
N+NT3vVGsMoUNx6iiS6b/CwXVvbFzbPaO0ZpwPseH4BVVpucmnP0pCNeUUcyyyebzUmT2+XLlLbN
PdI7nF848RNKMeNsIymqHZDXhbCGYF3UuW/fQ9zhqBQVEWUomjxJ+r2ESdCsPdOQ5p5nzg6YoD6/
2RHKHMBdU7aPjr6cXWDJDDNrxDKI24uWhWNhOgTSy9HOKdzef1bwStWuSibC2l07nxAeErRWDwae
9nIMzhN3kGIF6DoMz0ZMdfltNRtGefJkASEbdF5fcRpFR2Bk587IeeyuovjpXWRVV9S36Nu5oDIy
ZV5m7A2cs5LuFboqkRgjCHllA14hUWPRcPtYPebVZA+9iztJmEm5S3QQemdeG9Xe1RjFVWetdV5U
5ZmRlojaVokQbXsktdAE1YV6snS3IyqlCu1+lPTs5bLURvW5yupMopFsCKB/xPZtc9RrlNuZt7nS
yAjbxnfVRZ3ztV07BC4Glw2eW2NllL7K74zESbpLgerFusf/5+VqjejTOBpkLRwm4qdXwkNmEFsY
dFAxugkZXd4QZgX9cU5jF30yRR4PfRLVsaY2GCGtBUaIWQzfcFDjhRwSDJq+P1fTsc7BYJ9SFHfT
JcdpTDFsdjy8OLrrKRKKaJ6pT8x1PaTWPml0Ig+VVXnNY1BrPdxEvRlmzobDYtHfNWp0afSYBm2d
bhVzvnoqcQS2ZwZeDf9TGlGJZ/WZrbANN51jYscB9pTaqsMw5Ob1fDv0o8Aps9LdGJX9nZu7RlPd
TUHrJMEla1aJtaQZ7CjrbkKDilaHBlsSGvg8t/DVcOJBZ23Q85WuMd3V5YjJrk8cFGRe2VQe6Ha8
RekWJ5QZE/waNLXeytRLB5S1aU8/eoi92Fv3cErQCZQLcOxK+BbCtBXBG4pdmJEHUq+1MmE85IZT
cZgmUKPZY1qQ5hV8FSM9zUZhIAPWrR9uKEeGxmFso6zeNKmRYJMkw6Q6eiwc1idDGbXYUy2WSPWI
43FPqq2asyIyS7VRLl8H9inQV2tK5zjocUHMLdGN81xhDkVzm0Y9sIpGjxGV/TJyG4KPjH5qgrN+
CvqI+GG4vAMMiD4PYwKyUKXE3frX75X3UHHeKj5uV8smnZdOFq0K3stv+TTdhJtFOihm3GFG5FOP
2ElJERAPrkuv2y8blpYpjQkezPLdry/9/k39emlps3+QMDYtmOgfBE+EynUtbdsY+4SIqMPl5L3Q
n4T28b9xHR+Xqcdr2qYv+/4WuX2zzVziYUpV1Xhmsqq/S0vOlL++zPsdwV/vZ4kZlm0R3CDzg4xK
polfy3BJoamRFB7nHAmKWR815JBzN3axCf/6en//5gBs2SC2AkdIyNQfrhcC3Rlnj8gkZx5JXEjY
zCAoKMtNIUkpwXmFZ9mdzK8qJHnn15denti7rYhP61OygDnL4PG8D99caU69FyqGdysg3JHvlxGs
VDJwzObPuq3LIOEmHReCmI/QObBpH74dn3njtSERvzxV1YnHwVIxGuPB/3lDf3QQ+C9bqe92+f+v
ySvtZWf6X0srr2n8tuV/3Cbf3iO2lp/6ud03PPEvmz4m3zP7Tv4hGPg/VZOGJ/8VAHQFns9EXvSU
/NS/N/w+/C0BMRSlmAmB0Gd4/tVtteS/lixvCwmmNBGx0T39d9P5r403/WoeOu3qf9iIf8gzFzRX
0aEBmnNYyhbq24dea5H0BNqkmr5/6Bnbau6GjasJXqWfwem4Q+i8qX1TnkhEvPPNjhKgKlDcpfEp
g22A5tlLDjJp6lXc0uSiAuFj6o2fST7sTnFcBwRM1mdWByeHWLLgKkK6earxW27fPPd/uI/3LWOO
U4LyjMV5CjMH56u/cTArUjlDC40SbhYsIFOnNxBirgW5SlQnelwoiIt+s2S9n8fLNVn9XctD+oOd
wltOhW8nVyQMgxyxItqGlUnGQpC92LJ4Csw/1Ez8/UIfWJkdsYnYWIE3u2721KQLXjQP7n/9AN+/
Tn5eg7sxJZoA2u/u8udvzkdt5yQFmTfR1qiw3zeDHjYGFtDffE0f2NCvlyG6w6LwwdglK+LDrXhx
ZZYzknP2Bl2wiXBvlHmwBK7sA2RyfdN9arSF96u1dhh0b3J//I1s6/175q8PAICatzW8OVB17+/T
K3srqFLi2gJVnmfloC7m1l4i+JbT58Ah4NeP9UPK91/X85fNEjpttBMfbjgRs6Nhb4ebuCNZrKyT
55jGO+Zr0IhhJq+KAMNgI9wbQsReeq+++/X1KRJwQ//5tnn9ABQa2Kgxxa0lF+H9DSOpJzTPDRPw
EqCwRX2ZGbO9xer1EnXVfKM8cZOooQCfR3+skdmz66QvTpKdVzYhOTFJTxu1tOBLc453Tjy7153r
Xy5q1Vzm577hXc6pejG1e1kkvtqUUwZCezCg7HRopSwlwtOrTkJxhl3xRv7eL+6OxuS/JkDHs0NN
uJiTO1zbTyr07rXv3pSNuPFNruzK6FPq0ADyBOD7Ct8pyQCIP7ja0IZQJPkYEA7xpRXyfoCXuqpG
68btoueQBPJV0JmP/kQybb/8ESZ6cWeGY7v17AxbK9Dng7c09OGU6U2mkWi6kw2aCsbsjdugd0j0
IiXp8/MktbH40Ah/vTP4bxdTX09nbr2seQlhS4UxjCcTuspFovQDZzruSqYjShHc28M4+BsD5O4W
XPplvTiKZuE9GlIXX9pgCDdTq4N1iSWWLXacroUClhUVOtjbIdlTHEufPQTAuIsuRQofWelyvsgU
dfVJ+PcexnTMbClKisrFU46idy2cKAFZAkyQNw9OVpBNKGXgWhhyJP/TualU/qwm57Od2PaGXT1J
sHG2hfFBK54Iwk/L9xoCHEwh79F5y+Ir7N4o0SUwtMrHwV3mJo1ouP4c2klr0nOwHpeH/PoYwWdQ
HieRGtJONH2SkWMjaeUhTE5JM8AqCOaNzWDtJ/IygIy1F8007evJAzwSJ89usUD3OA2gpuABR8Fg
Y71CTTEsAoSyFDdl5okzDHAQDmY01AOPIfbyGdQAV6LlRuRvFCJuM9ASkGhtr8Oc/xnC5NvWdfZC
1ueDHUvaPnz2LJLF3iyAq+doIcpx/jr0NtQllDMj3es4ZbqaqEZWfR2/eFM071RETEOkp2DtWbL/
0SV9S8bEVB9Un90QG1fu/XK0yVPlc6sgmXdLTMW8yBdEipQmsaDgZxktLAvbywrTc7Rz0gJMgGYK
yqJ9mAUDwBDJiwG3mw5l84DMRW1H3wOebqDukfnSJW5GXq8B/JUssOiLVDYiAD4Z2Rf8dFicL5PG
7PnFQ8dfIsHcWS3TvYspO0zAhFe9Qb3djUN+dYcFfcqBvvdMMhCYz0njXcaDdWGHw1WNpJmQ7HSl
CBy7qB0G/My6jarc1qtucG/msA/WCI1wChFrUhTWsF0OduRsBpfW5NxkKRPJ9qJnh3DX7VRaXCNs
HoRdnrtG9WAYPKlJJl8kDruNOfCFQVKGaonu4z5NvOkiph5Jdx3sneiXKSpnaMgkWoy+f2/Os9qE
uXFvktq8Wv4fJypfWp09F/hOl6rXvY6RviyLb9tK1CW6eUgRxjdJxaS1mRzFMvCJLirJ7gxp5hrj
mjac2NQl0GfHZcmYZTOeqoSmHU16HzYTbvs5Mlsk7W586bQdGaVuxNcpNV+N0HxI0zDSC5OsPo6e
4O37KnsWLaGCIo/RkyT0oumbdOumL/Nv+RwflQslMFjS5jBDPWAlee6d7qHJG2zWy7PH0b2WHkKb
WDJOAOk7q9KPX7Kknnev89So5H2OM2vfpQtSZkIM15ToVSq/Z1ZEgufWM0j83rgfJ8XgMoJToLJq
hxFU3fYw4T73MLYWpyftpCzAuTXwaO3RQTfk8lOQBm+owjl09+vwq04FGrZl24dAiqWxHq1zR5ao
nBTVub2jh3prCzlcodiv1nPUjde+wyKYcg7ZNtjuj6/hIAPlLqCkrQZHntvGIUoauFmN8XWiCHUN
Eshep6zfh85mwVeifPCSgoZ1gN+WCHZCb6xotm+JgEMHjJCvOaOrykqLsAJMHCD6EpcKSnFldVg7
XT6y5XXTPjInPsTUs9Kjfm1im3VxRMeO8xGMEjHq+kuTxdjSjSLbikZ8pQCvUGTl9GkDDbmecu7D
6LriTI91tQtrs3q0DH/c43SeLowMXvLGTONnHRloR0zjq1WrjpZQunx/WAPyFdo3Y2sPlr3FH+N+
rypVHhLLIQcoYrL0OONXRQTYepxsvQlhuO9k3ZsPQ5o9jyOv52VxqkpGsMML2x/5vdhkHl5fi+xb
b6ahAcyhySzS5vJeVGFzli+bDURvlw5QjnUhmQYVC4YzQyqzc9GcuVZrrCltXYm+TZ4AIPmb1zVC
Jd6lqQmuMIr0OcqQM1URZdO2tOnEwjTlnZLdZz1pAakHzXZZj8cZIaQqkxcMpteV013Auf2GO+Sx
kOpMQXxfKpGEPowxe4siD3ZpD1Skgea3slniSOQF/1KaBLQIBForR+XT2Vib6nwaoWBXod9g7YLX
xKQ74uG/w0yQ7+wMt1c7ivGafHQiGAc9ngrQ+2t2lA9Ep3CbtglMaImbyFQ9P3VJgC43fk4inh+x
sC9VxN+2wMKsXp/k63ahsJqHyVPPdcrT9BOiQ4Tfl7/ZKb4vSCz7tMD2aMCQS8GpEMn9h30axXsk
rnMMW5i1ypPGPQROXtts1IakQRyJKm2NByv5zXVf1bTvNoiY8KB9C6DNlJOsjxtE2Le6A31ibKTs
r+JEbto2PoFPuwlxHa0qq4AUWSBzITaAlL4SyKDx2ZL1Q+rGe6kWKrnL+3x2HbZsRNebDe7yrt6l
zXwXDWpRltjkXWh9DFvzm/DpszhILDnt3gnKfbXlV7t6FCdKdJ8s3X1P7exggeBdLfvQPiNBpEnb
dUxiKBg4tmkZgFhhtOqUT8xl8KT46KV3HJa9+5AwaZYxt0SXgHKo1qkzIQvMWCF1q64mv0I/3ABw
WqNAZteYLTLBQS/dE0ggeLYB4lV4rDvD/o1B6G8HVA8Kq22zXyH9D58kZ/2356uyorCsE5/ASptN
CNVzNmkWdS4ZvYAFZWem1cuvt/7ybyOKSy5lSS5L1A22zPeXtDuHhKIwMzak/I60YvBkY4Sfbxxk
llut50eqrghAF5kvLoY+9C+X7aQNMQu9T087a0nJRKGJs5w9kwmOdrV8y5TRIfmp55Eo6k3OGkJi
9nFK+o1OJfJoO3upq+anaLibOdeQKjD6hEAFWlU0xcilWl77ULTJxGndG9tl67hsN42ZnQP9BtYr
Zmdi85LQGWsAKR1gBWoOLa97ur6h/D/b/r2vmSIQ02gYNcbBWuTPuhAEbfA3OUg9jKml72lc0N/T
Q1psgoh38hzyGv/5ZuTMFQ28GIYJlew4xuiPAo1Uwx5QqyINpmFi81YIAhRbbOw0TQX13HmDouNm
3ThJ/aAQcG7ZPIenKBXz0+vX90dFtf8fu+vg3t+M8795HM6+QuGNdfv1nTni9Yd+Vtx83A1U2RA7
CpQSnPKZaT8Lbot/eUmFotzl2+zMLY7Cf9XbhPgXTQROEyaTE+hJwGf4q95GW57a0qL4wQPkubh8
/6Te9n4ZIEtikQ3RYcf0TNeP+fl+Thaxm3ctXdRdGTWEwPljqH5YlXCwHLiGfdaKXFy6yUB78s1D
+of62Pta1V/XXT78UnemcPihVpXEQx2Cr2IZ9OAqmZUb4jKbK3Sbmfeble59heXnpQISIpeas7uU
ut/fIjvZdO5ac9r11UDWmAPEop1bPLkA8wr7dza894vcX1dbCn+0QGziZD6sq0MdBGbajtPOkL2/
UzR/ERFkHjLaNtlVvBVIxKqtde6Vd79+ov9wm8TDIMBZ6uqIzpYn/qZglgyWA/ba4Jv0ZQnm1jNf
Oi+ftgl1KxYu0Mx/fj0EI4Sqm7jMWdHfX6/JJo+DWjcTC5Dl9KdptslN1Mw9BmyfuEB64fAofn3N
90XB5eGiNsGNQ12Qp2vZH66pPTAN/iCaHYnJ6T71IMD5peXv/+wqnsnmgx6F6TJxLfdjCdpoML67
jRx2ArTu1q/a+MBOy/vNPufjDOAq6GPoLdHzYcfzMe8pdjVZu94w7vowL2YQxmPyBbYxle7BBez8
61v6p4uh1lnSMCjU/21UtrFVEYsVjTQDKxIF4vETdA65cxL78dcX+vgNLXfl4s30bRoBZKt+GIUU
4ouCQIYRDoe8UpVo9nUcjL8Zev94EXyZrFuYm1m23g89RrT0fU3Wd+i438CWwhmfQ/83y8Y/PTJC
sHlarIqm97GfCbIw8yKfO7F8ryfUYr5N7IASbZR4u18/s2XU/ueGl3HGhGXFoPXige5lSXx/O549
Db4BOeiMxLXV7wR6H365IxBPodKi3ury7qFJ8/6XD3E/T1aeq12Mf8ilsWiGza3jpVZ7A9dIJ7TD
7UquizlMBSWBsq8+l5kRjre/vsflMm/ucfkYNGshg/AfZtTH+CLD0I4PylntkDkrMuvLELJYnNi6
XCej8quDLGLnaQSa6v3Z0H+9Mss+PXEehOe+Jgu9WRfFPGHtmSH6hYmf7aekELsphfHbMLju//wm
l9YZnTDfo5e7fBdvLuVCCneKAAp9HRvykxHp5htrGtSK0J33s513t2T/dr+JRvqnJ7tMaY912AH6
sbyQ3lw0TG0zkX2T7crEAtrcybb90geqOhZeOzaQlGyUIzWZBD/+8GZZf72APqH0+T7ZRHy4rm2W
hTKrfBehJ7ujuQgBIC6KR53BrkWwUl4TLul++fVFP8x8lHIovWyTLiHdA06Hy5+/uVl3sF1ZBFYO
cMLyb4bWR/HsDInT/+ZF82Hy/7wOuyycp8x8tlrvrxODpxi0NgARdlF4Qf3bva5sKW7iaCp/M/s/
fn8Bkh6B+din12UyQpf3+ttbijNvVFFnHfFMtU/Jb3gwNr0sfsHbqYeecWltWUi5PCJYXwkgby7g
IOJLcFhxompjIYFHzcUJ8b6ZYF7DYL1KVV+1OKTyoEYrjABokxGz05E+M1qcRqzIg6+rAQ5SeBTG
J1kt3ZcxjYIHtxWuAXRQk8HZvUb+1jKQDZq3BirUXNbysXSz7oTVc4pwA4zjD4v2k4XcqE8+V4UD
UY6U5hxHVwHKTavGOXX0U8RFZiMvv4nsHJiVmzj+Pje84YuMJIzVpLLjW5Dk3oPSxC2EJAxeWmkr
vslJyO9mT5BCZqQEzEtkQI+AyiOMH6ZD61dFM7kvzVwR0R7raCYLouaTbKBiT4c2LrUgMMmFhJBz
jL1jEoeXnW5mvdGUCfodcbxkNAD3zAmK6F1q3U4fHUVLwvbWIfNiMUiGCsl3UkG3NVQgKUFp0IOj
X48ex+uIx88ZYXQPBROU4mlgTM9OPNkPceZkAYJ3C99dQGQ4rofIroGySmvahlYr2rXXdaj1jQLx
Jk6nqHiIkpA2eWiY2U0tvQrHXW05Z5GocV9knP/QxbdeBLLcH+Z2jboKMQuCJCKYlajxFrLPKRt6
jFLfU1lhuib07DbBFKOWRJumCPlQHgr2kD8wVzpog33mzEQMD2ztjjIyYhtfZGsobIl+9R2V0Xwl
khn+Bq4upz0aCphalRihc62aaLiesgLn5xCpsiXsHE04K//QCc67TVEcXL+zUMR7pd7Cns8eqTI6
Txjb8HT55GDnuB61QS2IiA69jlqUaJs6jGByhGMG2VCJnHiKVlK6pMDj9OXOi1vyejiLJzuXtKWX
oKeuQZXfByQTs398hBZMwjU2yCq9blLYqLWbBcbesRGhrW0x5o9s+iysihbF111e8g47ZJFbL1nQ
cV6sXE/zCUdnaLaT09EOyMlQlPvcaf35GHWg2Z0Wj+y2VN6iNytrw9waeKXHdZrX3TfHILBkPQBd
K9ajg4WxQv0jdxXaBGuNktK84eOk3qoxdUezJOwcYw24yZLU3OeA0Ou6qqJ1RHGgXI0SRs9cWKpY
o9CYnigtVDhAIznqrUuMiz5X4QR1x0jqVGyN0UA3ak8STYIl4FxGaZXnAGmiNjwSLtK2K9uadXQD
fxw8yxS4NppEa0q3il3qGT40nHlh2WGg8mORfbLCQJDNUmizOIXWxJADDUrO+EyOi7EFarSUKBxU
1HvskHO+ioc5gyzeAb5GpaHrAC1csbTHItRYJFJqGeEBdquIIr3ZRlDoCOHb5OD63V0iRoTNdeYQ
3pGPXlvcB24JH72vVOtv3bkPzY3ZAhfexPBvTDAmcnhAFowgGQp198WiXys+DaKSn5MkMqOdctT0
3QhaYVNMMlv3qGEk02T1xxIzk5Po01hLQXaxLr3HMB/D9hiZAHyJQPeaLxnrm6IkrYfvSUhXc4PX
3TPwvCoP05ALB3At6w48q+xIfd752Tx/Sf00Pg/Hyp82iUmBfVcFBS09Nv3QfgczL9s1QKRsTwvS
iLeiLyeBjs5wI/CEMdarHsHv2gJefhnaIq92iKnnH1VNUW3lwuz+XFlk1KH1KxgClXaMlkJqG3/t
g7i87WUS8cNZiJ8wK1VinylMQEQwo7CZVoXrNTAT8baP+8qLgYhGYWD0WzxwC/FjnlmjyJRq0KdR
PsxPOqPHiCQCopHBaTqj72Kb2VrhLzy2MLYYajqvdySqETsQqQ5xuJ2GLs20sSy6DcH1ob21Yze8
9lydfevVGF+0k+Sv1SZxKet6VsC5E8NtIUmrVvzoiIuV53AEGfkYkwMYNrXwUGJTOui3fBe4tpKp
ICnIb3qHRGnkwMkWMTDKblxLrXewaljie3SuFmMjCujRWQwsCJCddYf2336ij/5IrKWFkFn3J1An
I13mnPENk9TYAOguILm3yXPuOt85I4CSlKF5lQ8joIFkqPbOTEjgqmRnQQpofeuULDubMjNjMDWU
lh9fiyvrIgsNDKscZnmiiownzRaBXACyvs/we/fk3ecacOGY96fQSa3zjm0YC0K57UTwtTDsKy3y
YFvk+ffCwHnkl2W04qv+Ljo938EQfrF9gsRN+4B19i6ru3KnJvMBIsEmNtVDm6cHt7JvRUSegYl2
eDX5aXrhyBnd1Cw+oXUnlsWeFlltfV7HzXQ2Kcc4AF0yIW2Dc5aCvggWiZPbIvn0lNzDGSvXWZ83
500vm88OVfuNq/JrIceIbjR5KErDyal6OK2ToMjbyBwJb1ToUwqFH2kX/cdqno4LjPkqzmV/PkwV
rkcds+DhjG+KZmMK5joG0PqHU1vVd08DL9umflPeN2Zfn3JJspXOOdWtly3SXnvozwfogd/0XNoz
984YW+Tq9h3tufaWVhv71ySY7hP6rJjsMe/SMbKJL+4Hk8B2UrDcOpo/u9p6ClQoz/EZ9FcjMyda
U1dJHqIqwjFsFX52VcNWMthHDdip8UC732vQX3T3crAH9w1oDjflgXjBp6GfvobCOYaTuPU6IpIQ
+3yaDVphcWzftb5JtgcykNuCfFMKz+FUo1B25K3E/vLS9QB0IieatqaO2XYk5mYeeRsVKsHFj+QG
hnTTmM1zyBaWjpOtw4louxGz3dwD7xPKKcCI8w9j44SD/eRoIOZAdlJ3BcgwP9RyCTQsB31NQ9Pe
SKIILg02Pc8gq+bhc5tPA5i1PMTzFnZllq4rs55+zDadrWmcf5Bl1UF2MNoLoqiCDb1k8aUn5Oh7
lkzih+79lia2YkPRxeXn0fJcivGUQZYpwnBLTW849QiBkNI0jv1YmX13DAbXfPGj5GkMCufGnp3i
bmqnA9uibGsZlvFiqLw7L4OwXk/KeohBhH9xhYl2omtPFgGIw0oNUcfyFM3N5aCKY1oH/lpOur6p
2yGBD9rBPBuiANS2g4F0LM1VDdINy3WKYqKVUAxlqjdVZ8wV+gJ7uleBW21wqmD8cx28knVLp8mK
px+pK/xrn1bqyjKx4qrBKm69ZDiQWHLlG3NGVw8h2KkWJV3lKPS8HzqeCl6fdPaJBDSy7ivugYyg
rqYctuxGzZXX5O1u8vpgOwwA2RPb2Q2hkKz2ydK8Boc4hQ1eVV/OCuyz5cRrOo7VCYcCU9aqxl0N
4mLTd5icVReKZl1p03523dAjaX78HHaeuqtK3bN1qsh0qs2BlLXQjLBThMWjozrrvsUHeI6mhE2q
Gj3iu8ipKWSY3JqpDUCYIzzd7qS1erXsaq8SgkCIwWgZVDmRnedEgWBnaqruVGk73jeOO2y8uSOt
bnJYUkTLlJvS/8ndeSxJrpxZ+lX6BUBzCIdYTgRCZaTWmRtYVValQzkAhwaefr4gh83bt7vZxsUs
Zoyba6yqzBAA/BfnfMeWR8tKzuSeaGDZZCzyntP9vIKZz8quo07pCxJhAr2122qh5yAS8kqorruj
+GvRMcCnSBrp88WhhzhTVFskkwylJPBaj69e080s54rMGFJJSS9AgTJ/ZGsdbsJlXBr2chzke/Y1
6o4pLmug0V00PIB8bHEGQTN+WqntrnBJlfs0slNrS/HXcB8twb4fGcpu2qrEq4ClOC230scjsgv0
lNJ/TArBlqQQP0KNkV/arsfsrIkVdU8uoTPmJql5YhKwBg/y2tWhv8b5PNRUKnbFepdrqduFpqbu
INQEFHhtYUdJSZrTIQXtxgQpCWyFRxzINrTFqvdrZjx+npbOcmG1m5rMS0Snft7fEUpQU7NijBUE
BZrhZHyimrZR2KbPPsrv4cEIr7ljn/UbpJiMl8XYOCgise0Gae1dUEC8DNW/RNQ2vw24MH0wpRM8
ArTtAPN14o48v4/Btb24nYs7EBVkjmapzeFMOQY9LWwDdqM+TWYbNlBA4X1C38s5kOFmUGhtFhXN
H2sxeD3aOrc6zNNS7GcOWVCLbVttxrABzG3oW6vMsuKxujxofQYdqbIRTqU2Orf8TSFXukoVMQeV
m+9I7mivyrQJbvDVqesRX/eTT/BMdfDWdWDnqNOjSlyX4XILojPzG1I/AYt29025ADoYYChx8zj3
KGBIGPUb33j7VuAkTyKfP/c6/1bOdhNbkpABi5JuzYmj3SIcUPd0Us1G1W1HnlJvjtbM17IRU5nf
5dp6axuC3d1gIQ3R1ssrxJmUbgREBA13Rt4m6bFnl+dTEDP/afZ8Aq/sGIQhvMkOgw2g06ner1Gh
yQpD+4lYr/QiGsdGAukbZHBwW4NEpZa1OvhUn20efjmrIgXBIV6yWkA7zeWoQKbWRJoFmfWGcbx/
yWxrvA2TEKQNeVE7AnlRp63zT382+q6xpb5rsfX84sp6ZcLW8sy0USwhi0yvxynyr7RxDzhCxke2
Iid8TheJZa34bAc1CRgbagHEXX+karqcm2I+2CTKsruw7fUhCRgrbYD0iDNWpehIBCKBQzwUt1Wl
nTeKh+y5LwdSwVqfKfomtXqsmrCxyukQ4cF5DrUfARlYRnVbKvhJ20tF/8nJmPJL+yYOeZZSSZFV
1gXInyBE382CVICwZVc7NUak23zuqxerrAUfqwMECVJa8qQSb7zuQj/ZQuXWgb9r7Gy+Tl057Pyx
sF5skkPnDQmlLGxHrdt4GsQ7mbXJU1mDpt1O5fhj6ewXJkveXhUJpreLqBKt/hhnVWuTtEgduScl
4zobE0NpPibUljXkb4hGJPOw1RHPVm+m39mYZUelm7dODlj2QmyeUI8Ip+X3B1ATKmqO34Rj8WB3
02Lpblo9N/OLaNsSJEmT7Jn/Vh8qaL23XkVuBtvQzXamTcOfwbygO2v9lh8DFcgmFKqVyx6HmeEb
rrS4S9DkdqBc6t9+rjJ0Gcq6QSUS6iufnK4HU156htEZlg8QzpoqnCLiNtGXcEbmaZXe6WmRL1lq
dbQTVHefIlSwQPVS/nY6dKsGasnrJEfx5NpNsBkYFE27WvZRCSknK1UcOvV4EJaNIgctY3jXEg6b
bprePSepOyT7NF1xBQWVgwZjCCGINfkKX6PCgLoFKgylwOLjgDzU9Quowblzop1O+fZhm4vwnCMN
m/dE67pOXECfkptl8PvXIVSU+nPd+FddF/hvXlqgg0FM7ROUPYcDUP6BLOCNVLCrYIIEhAzPbY+i
Ug7EhEWlvsQwFMLaoGeuiFuth+wHiJIC4QcA1vtkCf2ZbZADmGnELpnHel0Wgp7tVXxlHQ/1OJrJ
t9vYE+OTTZkN+pk4NJQxRAfCwpwrNHKxPy0W8nxpKcTrJuweIUCV7dYBgFZtg2Z0kOyHgf1thQLQ
wtr1oPhlFxjycuYkBctflAAlqhmeGvUd9VdsjAedtUKOxlGQ+1Cgg6D5TtgPTzE0M8QOijnTTc0S
9jpfFtrfPA94qofjMt5HsLaAG3HZ32O6yFHpRUNKfpFpaSWo5eb+Orog/48Vm+d1y4yXbtDJaU7S
ZPSeRxIDATwkZnVRJ+Y89xZvWN8Z1JC1h6aqvy75xqu4BlsLwh55HZ/rKMHPcICvh3q+gIO0NadU
7m0EYSqfVszTK4GojJUuvpLQA3W89bqFy4Rby+Wp4i2qOk16sLvdSnTUQPVoS8A3GkmG6oPhQXFU
EbDDJ9vEHo9axD9BACNkQaYEJbhcAiLCWlBjmzat2+ey7NBF+7PFhCqYy+jnaDOy3QxeRuPByG9k
ku2WmYyj2m/uRC44NOuGvOOT70ZE45mMKQVwJNxTlFij/szci4I/w5QL1XYc5DcGSPluIk/B7mqi
3AKIgnp241v1ILeuK5YbL2obMCWda+6CNUAJjghR/eQn+t916lBqJmOnPqTTh9+dix1tI3Q1711L
G2+bIxNbDnDNUxq/pQPLW7FtxIuZOWT81v7ErFaRN+VuuwSR8T4aAvd9yQrlbhvfEvLom6qlRgTu
lseRAGfNQ3KAaNQbu78Mv5hqIEFU446J1ninlmUmOzGMgMdkkWWFsQGzyJxaalS9LVURtz0ZqbRq
nR2RsDAQ9s6kr/Qe0sIntgl/DLkXakyrg0xykW9XdJEDwUNWEdwHqICw5TDUwvDW1+yiIpNxJzCC
88UlXHj5xPMuX3jP0VMWwmLbGGIh0PdmEUjfahh5WyGvkYMzaArvbCZdzKey6L13YVK6+lCEzg9B
3J8Vl4GP0K9bhfVkowYuoB5FikyNIQ36u1bWOUHTPOWfOtvUVdyx/FZfi0PdcptAWphuDOQPCCZ+
MBAzWa1LyhwQNfRFBxzJ6xAnEenwIo0YQdpWWVHk224GfpsA9hsg1+JWesRdntamtxrvmzLV6sKt
yHKJzsxP5sA2RNf7qszOBKP0+KbDIIhIIxRjl2TlZpTsD3uodHyuPkYBFLXqInov0Y+jIb7EnBTE
DN+HnMYTZDKpaKcRra5bR1TMVkjZtP3dEhFVdQqHS4xW5VLcx5VwSaltWuFeUo87rd+ESxoH2DQa
9IMqzBhAhJrLJGZX2Nlbn4EepuCS4M2LJ3+g5OZpvYV2DwR00+bou6+6kf6XMDqEqszA1yBPzrqg
fkXPC1zgfWyMvZ6cvghzRo70mnE6B4ymnQtZfMf8dsR12SZNS9arB3IldSe3fiPbeaIAyeituf5z
DPtobev0o5UQFc9s3IdyZ/Bh1z84SAb37BR1/Wu0FXYTctZp1DBpsG1hFoxygRwz+nt8uaQIFz4W
DmJ9Cle9MTxok9tiIDzmMNdLNO8qPNlWLGl8LJJbWOAzJxiV+V14XWMdgjasQHfP2o0+8rJjg1oY
m1ClRXpVGoN9m9IrnzSjtzxnPrK1kFxiJ+FcBP1g5b0+W8uyuld4kb2o2wSXdutuTTU3dKiSEEuK
kt6zC8vl8mGX8+9+lOKx8UiJwWCyDNZ1UibzGwiy3jtP4yCyQ2LPVXTt5UxueKqlwZUl3TnYZeMY
ADYcI9+/H4paPTLwzXgep3NnWXvRJA5kHYUgj2tqmKqdStHIbS6u7+k9IepKXXuSDM97j6FCcQB/
YS1b1/JksWkqf/lBri/aci4l4TMzQxqA+T8PvvNpsBk1M9yIxJ5KwqPVHEaoDyPXibgiFdEED4YE
UGJ5ukvm5WT7rMFFn5MkXbsVsDsG2RnI9kTN+tj0ldfvE6T21XEKzPxN3Z15HDLJED1ApHLJoa7I
L96pxhZzjKCjqneFNfeYGkxBP78VOnDLXw7xhwuVzuJGO4aYFtEuiO8XYjZZgW1ZnKdP4Ur9FIf2
si50ElMLUcw1TfobYRHKQasm8hik0OJtvCWwn1aPAFuihGsLltxi14eavFbMAlIFHeQgHfRbtMN9
Htu1UDmOYpNnJ3+CDp5UTmTOnU3E+qYTq3uvvcZ7Kn0vKLa20MOvSKFeOq+szKA95ca6J2Fv4gDW
2n/y6IZ/SCet85slXdW3K6rRwtCkGusxwXLxaFWFzT/DRxR9LK6bzPdgbKenhYQX/6oJfbOe8bA3
6jiCfx6uByv1LuHtoo4OMHgHogaXciVjsy3zUN6Rx1Q+4asf7X3nLpgcRqdNX6PLTIhumqSFKE+G
XwzJaMHXNiVxe26ZkOwTe7Cr2yQdFL08V9q4leXqAXmsVoLgO67uu5VEwVsKMaItIXu21cGQgVkc
MrH40/XQXHiyiITkBxgI6wL+ppfd2eTDE+BEL8s9afLki9plOGsQBs1mDdGIXoVtm477WXnpkzIR
R3NUCQpIq9eMx43l1RwHlKe7yqjixXR5RrSls7ZUKYOwGPtebK7UZwyfC0Rtvxo1d8CFU3Hxm6D9
yurYwxBUnS/xf84tbTHrEMGstudGZ6Mg+1l/CxUJ8i77SJKXQX6yu28dMeq4Y+lrn4olL8u9HBqE
v75dsEsiXTvVI9D3kpfqNypY5bVb5VT9eT8GM84DmK6Yqkye7oMsM/VTNdjltGvhILD4wDw3bMH1
tCQVOZV614Qoo2DVbKfJTg3s8Yyqnj47YAThbbC+EZxlqqEjebeT+See0saOW1NFn6ADKF5EAad8
17dGcP2FqatLbrokm26VDZGWDC03Fee+6BmySWL6fktQVA2Zcgb0fiLaob8p+gGcqLsSKbITaaDJ
7mZZGrvCnX96es3PbPAKlmcAJM469xpu+Wk2H5CFAzrokcE1deGUvtikc1b4wlhYxwXHyYGvBFRk
wkXr72xGh0EcWd16zPrSZ4ef1BLgp1kjazdoHajrljdCee1eTGhUw3iT2Sc06RUqc1cf1johLhBS
Cry/eVSAHRksM/afREML3XEmTpvBqtWnM2lWvyw9mLMz7mGQwm7TEpsRtuZLnZZGQC32wunKS+hA
TyDCKA9VDcNihzV4CHddmDb51WXxjdozZz7q+TXjvlkEoAtFp8t1l/aiYefkTSRJjojsj1M5Vb9F
5yBjTNFxrtRJaT5uCMqaE47evD5OUlEit80ys9QS7JU5HfjGxjBc6qPMZo9ZqqTK3tcsbTvuVEMF
nlQedpeyjCILWuMk3hOT1EB6impVV5od988lUnOxqyMJdxWt16UAYwyjd8Sa+vZNxuHY7JGurhSj
nL2Pjj9VyMQnSjf8khDxD2GArnyTRTzMOf0bd7ovgdWQ3Tfmxv4gf9V5bgeOIyhIVnT0VwlWqVMp
mYHZCHgh7vNC94+QdksWZri5fq+LX3nHgpd0KivjvFKUEEtbcqyTe58Tn4kfailiPutLR7oWPBwW
O/OGbe8m3rILC2dJjhDEvYW4mtnWJ8b0NdNCkCZph6JbBm8Ba3dcRx1TpB1qDsCvvSh7n1BbOy2e
MlT87PaBFk1ZnPlybffr5Mvyx9T7Sf8gjciuk4xW5HpwiV/dri5CGjyHTjafmSDJz6qY7T7uC9ck
J9N47BDMJKJx73i19J9k3kZ3gyPHaVc6XvcYFjm02wDAhmQO1tjtlkUjhNjJ+NNzYYtlOqSil/Kq
tbwwOVrIAqPjYMAHk9colnRD9bSO+4EOejkF9jo1d4XBb7RfFa38LZaDZcb1PFmUeYlw822WDLrB
6jDbzFyR/td4tKqADJakDQ7BkHTmswHx7PhbXTGS2OUeE513tADd55yOwbDlc2RTnwe1b3brYIKb
Ism9L0Vu9PPKtzcTibY4lnctfe7ZnU2Y5u1SqrXeRP5SM9KllEYlIxM9HLKRUeCpLmjxSYiBJ+rt
3GWaao4/Efw0oYeRpG+wam7mWTsVZVpe/1DYF2ti7UK0IQsIpPwwcpIaAl9h7mxXog3l1apST3wC
Fukg76ZykAsju8Ql7L1ZTPcarA5T4muUxfPMVjLR6jXAoM3JH01q7vEzhWPnbadA04DZQKumc7ou
GkfxTMjhfgh8052auXbGq7mgz9sFw5pOR58zjcybrvCc3wn5WA1wT7eAKDSWNkHDPfM4sEZh/uWW
E5vRplUSjfLst/55olj7VcipbEFuljQipWll8DCs2Sqfgm4i2G7xWyKk2QsUv0e0EUQCIngrr4rL
b+tby/3FhpMhTDuZyRyRpwzNgWkW4YM+Jbq/heM0XbVz6wyPEwGeH+z+8P6GILjwpY8j6RCLSL3v
riigh3JLlS/dPIqXVPrTZ9Bn8r6n+aKsHYfmJyqmnHgaNwA/OkmpH0aXeiCGFjyxIAjWJo2DhvnE
JknYnV1cHfM3FsYEZjXure6EK9HBKzqzEL/Jadj5i3WZcEb1tvdJGcbAoZasXa+ZdVI4obMxpFDT
IL07i8V/Wmwv0Vy3ocsyirDtlF1EawZBYhIZSjubD9y/XgLyj/c1crD2Bl1k2tLVukTLkHfAcNSd
QRztUUJ3aks4E0DJ0BSr2SPky4eDVUuPqBbG/u9mdnHidQSk9gRuupDBfctxCd1uggs6POWMOAql
Chpa6XPQZakB6YVcG6KUKqrSPlI0J+9MGjqqgsKyV2xeY/vLl9piYUrOCL1xm4gdXjcIpz56rh+d
ts1yny4LhbNlkW+GlXmSZiFyeHDWc5fWRb8Lwp5ywiJ2mC3pMmp1vTgOzL7SCybnvJaJx8h+AuSl
mLHrWHij9xhZgq2t9qLqzLefR1srVZzbRXIJHyy6qsWPTk27mU21YjAGHqDRjNaZRSwJ88GL03gm
MrM0mldNNccMa+V7IvDQpu6tnCxBgz/wr0/pOubyYFVsM3HUDM2d34vV3wYID0N+fFHasZ1PI/i3
qTDB1mpDFvqRCM31lEaWiUVYpl9h0M0XQM9Q4BFeqPLbskt6ttSsNckcy50blRrrS/GhvSCKkMAV
vKL8tj1kMtB1QiZ10yz5yjq5LLdpWkXOHdpbBtG8rOyQ9UVAlLKoO8An0vLv55EKMK6gkGMRhCJH
bEFXPvawqME/ByEx9EvtEjCND554JpeG556kAP+2Z3n5ymWMIGbKJyDflpqhJhl2s2BvdcsWz5uU
2CIV6PGrsQ6lxSYJ9J6w+JnJVRleShoAbvDpfDG+J3T/JC5EqCMuC9PuLh2HfkYYVnCBOX1p9pnv
LV9COvIhAKXwYWTJvia3EoqfiCHrXUEcrEeeQvWDkWZwglU/L29kMssfk++p3wFDUPzKde9dJ4MY
CF0oS+dRzAGW/6oxFrPDgZsrzpm4fVmeLlzQHWtGy6m0/yX1Ulswnd3exmCLDOro5Yn/HercJw7K
1d2e1PMG9RPB45Rhi5Pd+HPGpL7j0RDRQFp2cjVkQ2E+/Y4MKjzYeQXMvQF6uMnrjtW5LpJu2tim
X9ger5YI7uYi4RhXHa9xk8gEHqEm6dy5ZnMSrDHZuBaw9aICDtB5oymo4xt5ExbSE0hTAso75MQU
GS2RA9+Y8ZwRykXgdjHyGJADCLpC6wQ11+c77jLGM1qB7ouJSxDHnPab4CzNaOtGziyBRtR6WMby
wLlO8zya9kuUOvfEropv/MJ9xAN1ueR4qa6+gbqy8iRY5/Vb6qJ4sVAvj5ucsf4vjrMBOYWFd2HT
e9MEtlYSa43egPiR5wGnQQ1AWSr3V+uVubleLyPobwiTIvsyockK+F+4+re9V5OjWuoo+8l+VIO9
IRJ3PtWKCngTlCOqqzSal5vLjKaP9TDlNwbVU46+VNTZizP4KdVBl8r1EDSpcr6QF4ywnRnQrW/8
xMXfV2Kmzbnws1gMACQkjneq0OXUdagRrAy9Bjyx4n62yrJf9LbX3eIdeR8MA0fZhDXR5cHM6L9L
mOlrqWg1oEG2xoWpEPG/TeclORyaNuWGYMDHAo61Deg2KRjeo1NI/LfGT7T8wFViwmsM2uxihSmo
JGdUGBvHaeW61TY4g5Oj0C8+h+wRb+a0b+t47uoy3ZYdD8JjZ8qQCmpsnT0hvVEdh26AJqFg0lPf
kuxcggmVmdtTuK8MPfIGjtwmdCqkWM64ZOYtbZ0E8dO0MJ9uGPkySUvgSVDvfcJAXNfjGCnRvo6i
qZ07Chz8V+Q52PorXz1ZX+nW5nVZJUkh2c1SZgwQt3ZRzw3oPFOHayzVSJyshUXfIV4h9cJrDV1Q
HRHo1dW1pULSidgjLHUSj4nV1zf20CMXpFIKMdE0ECtJzIDFo8KNS92HITtIQXFrbPQjj709e7rc
2479tBAwQG4vfOq4QIPVfaWeyfsrkhW7rtl081SQI97O1RelyEhA2SzzD4PBstjDkGGPMHN9POsR
qQjJjQNgDGXN7Q+xVqq8t/lOgt2EWEefIyvNNEq4aWL673uzeljqqZ3es8wWw81CiPNwROdXZkQf
YDylss1q4RxATsr3XCn3u+MiJhfOlckcK7yml6Xk2GPxD5FDkhHCcdjyrLJM+Qib08m3DmraCUoI
SN5rEuTzN67euT0kLFl+l77OkrPd9SOazKWrlpu8pN87ATJt0UEA6wi5o5DUbPPJ8wpiMWkyf+hZ
hR5mUEwx2xThc0o6/CpY+luwcihxRmD8t7hxAZoCy+7fELJdom3zgnW4h8JWHRNHh0xlLb5djo5c
Dz/loIlatPXawB7QKZgP5hykJ1RsvUO1xdEWdMfVaaRFATxmVfCAKgVIPWQf9yth7JvvRO55gvFO
xQfMJENluyStOtSvoiok0lGm4msTA+lv1r0XjMF7mrlIFHKNGGBvipY86TDwm/FKkpay7H2FwHzf
MynRwL/ZixwTj7cTN7ogOyO0inyK7XnpIuZzA9HcAL6XqANws1jDIegxCpAHUTScdGsva/x3S4VA
yBlYXfYK9u0hiZBXfZBdSAFD+7O0R5JaRHpGlF05cbqYAHx1ByVjx34pJMbU4WlDU8DAc6NT+vS7
QfS+uy2ZDQmEXn3b3XiORA/JVy3y8+xMvYekcbgsxvF3Tk/cDYX9LJz5sqAELiuoNVbrIXGI/ry2
rUR4d2O7GvynIWfZyVjtYG98DvQLqyDEASXPaDZG7psUanD1nvitMuea5pT5jdFW8dA4yZLRyLmM
gGqnsfRb162M6dG9q+6HlbMlvC+apO5e2xph6HXk5AumxaiZm5KdhJeFv7J2ZUe0yUEe+jblmGZK
7UzezL5vqqrqoZtqe3gbFEy5CtuHZ6HLQQbdr8xPVdN+9HU4FvD/YRS7W9ywZQ7ylRpHkjsyZfrd
cvq0L2OeSEkHDCFphmeuf0E8SyLKiDjvAkKLvvVwLZSHcSF5Z2+lwwIOUTJ9HOMos9r2lBeNJvG5
DFBzLA0OfSSRrR/+qrOwzt4CuxTWiaguawS83i7IV0xSpPbdOtnDhEKkW4ePui9swi1FRrx0AtzA
rBeZOOp4Slh4QXFZ5Gu/nGvlq6Igl1t1lXNHjNW4hijiraSNq5UVyaHxCLC+ZcjW1tesLGX25geX
ZL6sTrvlbupqFHvgJerocvI513oV0CS6rotORIq5BDgwI+XZHuW5u81CImjof1kcZhRxKEFaxIq4
GVALbgRN0VfZN+gGx4LGeBMx+j1Hg0cP3I/8wXkQ9FdWAJsUKTgKJok0IDn0c6o84mcmitXmKcoz
Jk+nfMgrWR3Zgzi6/RGC3+WOLEpUi8s5bGwsAasc2+FhFGJwGCVJXQb9K3gTQ3rwqIu8Wb50V9P8
7Xm0+aK/ghacmnA/zT1TstlCvK1iFyqKV+7H0gHWsSTZ0uG514uPELRpkogqNjUSPUDXhSCFN8Jh
H8hhrFoQBWUOFZtQDZAU7CHTflRRtpuE2/mPSZKkebthxRm63QmBGLyN0gWsAXCW1xY9uX6WTMeW
vcoaq8CQXxSWFdldBFaEB5JR8ldgKKyBM6HEw+Su+jvDDTNsJLk7vznWRo+K1IRvAeS0zwiR7rBp
kBM/50MYHWZhr+0RUkzxabdGvlWWjN7TrkpHjDC6y+t9m0Yc12MPgnqHg8jGvZLVZrtWbLf/5ir9
l1z6/3+iL/GX/ffgy//VDj9//JFwz9/+O/AyIgscTCwWfHCuWEYxWP0f4GUg/nIxdmKl91kqhNHl
j/4OvHT+AiDTlRdbHZYcrJP/bsC3HYj5IVSU8ILZDaQb/SsG/L8iT/9hz+Jl+dhkL2Zx3FlQVvw/
OWatMEfyzk46riZbP0jskZfpoWKuSozeSduTZl+T6echtNSVvZhhPUgd8AgHNfGcdRyQItMlzmux
M16JvjSbjX3XkJo2xBc32FULGv3Wx5396Exh9TSGXVjTVbTJ3zxz/zcuvRFM6dD+/rebH033b/uh
+vWjJ4vk/4GohX/OgtgQvfM7++NlePn7f7sObVv+hcvJg6fjsi8iTfLvlyEyj7/gGcVsSGiCY4d/
SKuXfxEQm/i/SW1nuAvT89+vQv6NAC8A5SnkmsHbK/+Vq9C+GBr/cRWS3eEKrkDXdb0IOnz4Z9zm
2licJpdrbc1mlAXqBcL2slPEd6EKR4flhZrR/XUxnhpBGxMMY3aEfH3LPvxvnJH/lgB78Tv+p1dy
wab6rnRIKuMt/9EPSbNX6CTJ9KkpJiTy26TcOF72ISOUK394RNz/7Wf+MfThv3zTF0SD6/FocEFt
/Mdfxd7NZeU16FMvkrfUq3YOB/Kc+O6RoaENTh9PEmy98taykRevWb3s6AXy/eo4GclwXbT75y/o
T+yIy5cQ8M75Xn103Y7/JysvwmkW/0KUp6SeIpY20fsEQp7dindK/SkgBaogeU/4L//8117e5p8+
8f/wa/9kWyZs0eW5spSnCYEx1gA8kgwt3K0dhg///Df9F9/tH39T8Cfj/mAvaVm0dnlK0+mnpdAM
5COTmzXAHfA/vqu/esr/8b64isGb8pz+64fJ1yv+9L6SFk0pwdvFySoTpE0Bz9jJS+AHA69Dzfjq
wHjUkf3dJidZWztVXDWp5+zo8Bnmdhd/2YHbFvVAY+/IgYjsWmFrOpR9tjDeqIrblGJk49EdNMrE
drLU8SSs+tHGxXxP/gFcL8v7KfP0zqwjnqDcfk/48vkGMes49pHY4Zdi9cwequdLbl30oiN2FjSI
Y0yuyrSJsuSDB8T44DNklxH9XW6vJp6d8BYgnrObmJC/tr1HrzeM1YfTMR4f8vqKeeSzYAu3l/n4
Zo0eGNEs2LWO82Rj6oFUp9Ib0h1uotk7oLtB2nZxLyrJWGsuruzB2mOgC485YQ0bFCb+tlXciF06
vKCaT6CsaZSYOrGfIrc5e6oq7qZCEtLUh3tIyhAYU7Px2plVgaz2Xdb/Div1y9CdbUxXHuhgN5eh
/Jb96UcIhQLVzb6e8DkgBI5bd96FWfMiJv1uEyq1wdO8UeJQd1++g054tbKEsVdRn7DDNrGiyDvO
dH1d7Rx5TryPS3+XFc5vllfTtiXa8hDC7WOKj0zJoAIRvoN0YhiODY34Jp/cF2XPBy6Un9ZlmtKZ
+hLl+ImhCtAnurCpJ78ImijDKeDsGv0GgmOlr+Wg3kWfiMPYXTzFPfugtuP0hXnz1LaMH6vM3ELV
LVGCSbHDcKpw7CT3Dms7Gnf+Qu2/shVntLxgd+AMD1/7we92zpJ/OgwZiG7zmTdBywwABONKcFk9
6ISuf2TOGNWOczVDod5yH7xazvrTC/3ojS74hUEdUkTLX+BnyjLO3W5bMTMLoxGoTzAfV9fdATh5
wE2BF0ogNDKnPDBf5MQtQDeHYiEHFasqO2sol6y50tSNrbS/srQia89k5xTpNhHnOI/C6TGxnIc5
RXo/dMEdEoqH8CKO8MB8ibGH5WrrHYPNx/Wi9JxJghFzeYxK59VX4pkh7hVP563LRGpjBqLq3sKq
RZTy5ETVSc2/WIdfl8wMmrk8lCgDBxaudL999VN4jKPG9hQm7Y1DaNdSfjaq2GYO4hABtNF+AlW6
qydvV5ErIumXwlwg1nuf7csToN5BjCTHRbCoG3Yd7eKMTEE2jGP8l1AAleX2U/V9Vu19e8Me9Up3
xYHsCse6CZH3+sMB8MjtUBIsWIQ7P71Vw0GFjyorTm677sSKDbXdivlTdYeh590VqFwMSJRxX7fw
Cc2nDJcfXvqjGX5ZS7cdphVQKpbAXz0+4dK+V/YLnc5Gz/HMpFI495WALtvM28hqjn4aT+pXzlak
Tb/nNdiA121YlJCNh9EQ38+5d8Z92FzN+rFilJxE9m5Cjt2gLteSZQnu5f62ajGuY6q+sBqtAu5w
2u7huuws+pfhs5zjADX+4rRXSRFuszc+XpT1j7MHHQ4bOFKMpiYIr/R2TNrJ7dkxpI7ttDytyxN7
ktoRZ8/hLxAJHRnvKhMRM9jmCn4ypyqXMHxETEfboU63rmF0z8iAhNChOwCEjhGD70OMgM44blF3
7/wpivt22F0+S41MMpuIdu2Jtum5K7EQGc/lIIniyDCryveudh4lc5BWPTVBvUONEPtNc5iEExMk
vzdm3Dck9wJ0A9n3rll9DetujXJA1Ov+f7N3HkuSY1mS/ZfZIwR44ItZjAEGmJm7OecbiJNw0AfO
v34OsrO7ImOqOqW2M7OqkmTuYQZyn17VoxoaE+IR5GGs31gMa8EhWLyn7cWQJn6WKjvyzZdAdQ6Y
U54s1oN0glP1V7yiLRDwIGWnXi6yDU113dZgO9K1aDs0hat7LHB+Bx8O3dHDU7VmuC2sOwM5YFJz
T5I3E+sQGFPjGeb7Ot1bCbFexziXkA8s45qEKjZET0qN/8pZVPkditiV275P5XXMKmGNP83KCVyr
9Y2+9zLMYeXs+ib+w3GKPDu6IjQRConFB4gocAA6drxm+7VZ1LghAy5fWGa6vt6CPcwICFkdCV4t
fSs3pkMaEWNZTL0LasDKPsmMFzaMLOR7bSFjsARYFM+TpHRq4KEBeUYLZlk9yTb+bmR/nuJkPaXF
dD8bsXtBgA9iLPzWUz3agT0+LJHzrYvxptV8uBwhkWeQ10p7UaGkzr0T1pNMCFsXPyOEXOoO6yve
WRdgYr+qsdUOlEreiia/bPXiUkNL3/cURf33A4yhir8MS9tQ4WIPcHULmJJGx9lvQ0WqdSYrZ1c5
9Jgz2Y03d1l0cFyNg5XMR7TB9SIf8Nu16tZ0xIRiGn4Fff7CteCiaEZKq+DcTNWun8trB3GSGNMR
ml8Ae5l35Ui5d/a+9IJyy4oSzq9obQzLd3j6kJh/kqOtPzSK9dxHGFa3kmtSsHXBMnnJmAsImmUP
c29sziplvooKiRurEmeDLsJFSb81Mdk31rDKdz4du3ld6+uWfHfaV16lssuQGysYMJXwh3i9ZM+K
Ovwc627rxcOEXnWlKDqFPOrlZNjtLtOafb26z2vJglTEvE51Cyr19JSvnVcR3LTsPvqoVgwCYzHe
a9rco5spzY2z0aJ7HE83CQmAMyAxEL+jwzNkrdmvEjf+SNhSPafAVqayOfddfyV0O7/tLezUyyJf
JjMSXNDYeFWeJjJhF1ut7pYEhiKwdX9NI+3Qa/UhSGppWTHcRHb9OOmJsTeXdilou1UnhD1MzZ4L
7YPn63LNOmnalbJraDVK2r2ZYEAvwYxf2FsejAY9SMK1m7PKqRreu2OhomStb5gHNgmuibCGTorp
KdPEq0R0uMTV5bbqtedKVKY3tOqpxWR2RuTlenXiKzuq0fkT98tuwUoqJipY2dSZNwuOYBjC5lCW
sLvdaXFODF4GwIuKEp9WiX0Z80TmEcKziUbvY1WNB1np7XWHx8lvyiqcy/4zc+srnoOXM4nuZdVO
pWocdcFubpHyTbfVpzbpX2I84R7Mg4WolEVDLX3JuIcFBmzK53CNZtpZtbBUyAlr9tKm7RvUAdIi
7kw4eMToA3WDLtDbwp2Gzz6vxvtSdylCE1R/Grwoa+Mlhle3kz0huF67nE0AqSUZqJUMPtdajTJe
zdRgjdH1GrPakowhKwt1jOQhzoQakANp2HTb4vciaWiBYKfT2c8zhhR11McXJyua8o0OZGshCl2x
3abHzD3Rp4ePyOZ5QuE5vr/daIhu2CfCpCh8cRu3u1Xyvm+gwkyfeYdgvhOENX8WQj9b9Izc40dU
uBQaEfkZV4xqvmfqKctDrUk+2Z2kLm1V8cPQD/V7qfbvJG6vE9i0mOzdo4UV9oBntt81ckz5Uw3G
0ezeyonnA4lUHdOP2VdXrTbMz/asnUiP2je5ht8qwaHuQwiW3jBQZFpc5M2+KiuyefSD1XjyTmV0
OSzOYaYXVSrGWVNod4oVRGSWZjbLys04AAaFqOAbjQntmQMSU9Ow7JUoHvaF0bOiOBswV7zthba6
4TAzFXQrLGJuI27sY8dKLKpOnVuf0ax2Fe9LUjIgrC/YI19iZ6VKd065OPhMP3Q8KWSqPbd5HrUP
DAusYQLNJfyllqGYK8w02s5sHox88kgBPde6n8ISGqv6nmUuvpjk6KY3zQpcOdYvurW5Ea08a/bl
VD9TK2otC0CJnLDzuzPdqPhgCmcMXLMUdNu/5z13f9/55vCJd9xGCO/DtYGUzw2Lt/QydqJoJ4Du
x+ID5MypSgaSU4mBL4Uu2Z2wausAU2XXJEQo5l56auZC9E/VZo9XKlBd7Hm1unfZJzkTZ6TiZZh+
yu5C75MMl0/hxU2/U3hyjepwETuDl5fWHn/caSjag9niZt5mKsZoXKdiVytEbXlWgl+wfQVzCmXD
B8N4krRXY9wLDEEdcWRQOWUwehdEVlfZ++saFsuDzSNiIC1aGxebP7cYHwqaCXTn5zBfZmXGUgD1
L4SuUPuI4VftfFYixjDgJXvLVQrP1pSbBLsQHc7Oed4iBbEgERrJn7VNxaIKmXJnTvpVW2oXBhnJ
P96b/5Y2+P8kPNZCaPvXsvX5vejff9ULte2f/1MwNH6YNrqwCxAQVDMz3n8JhsYPRD8DPjdAP4Bo
NKz+p2ytWz/IFaFp2UKgFOF3/y/BUDd/IIZAnAQNKmwdeuy/Ixjyo/4yCPHfp9sIOjjKo2HjGNwI
tb/qdOoUSyXOecKZmBNTx96zFcQpCVvCGm7Lmkf28t7r+o1WvK/JjTM8DlXYc8lZS3KrYo3UYZfP
2aXswSp39xMH26o7tOoTYt1Bx7OWSm0fNxgus4J93MHRblcBBct8WXkqwVLffvRUP4g57LXcGy+U
+rNKMGLvteUQP1rzrVoQkuGi9BmaPGrGjxRJ7vR6x9IXOSDyQfivYHasOrSi2CuS9lTxl+xC9a30
6Ejpt3AwVEI8afuzkEx0RE5UwuA8invjp1HdWFja0qa9H8vMz+tvdpokwV+WWrI4bz7Qg657dTkq
LMgMgtMTNglTP+eqDJhpd7N8cfIP26QjA5ecnVqMd9TPphZCkrfJf+3CXZl/sgy+rExqYkSYjO+z
Xj2ZDmAGYELmxinSp+ogoyfO9oFG/6Gskou4SfakfwNt1o5KNfIh9sGkceyM9X2vpH5u14epWnhM
f8+TDFEgavt2Sd8M5tBk3hnV6xBfJHgZTZsVHCaepb2SaePpULojPG5T9EleHPPuzhSHQgXp9ums
D4r7TgDf61t9D/HES5YPk2L1Pk5vSKuwvEj2uc0TMd63eR6qpBk4iqvpesQ1uR226XPgVGVCDRk7
r9DCqEr2NM/ghPbdksfsmodgQa4JRuxSo/GgjUBuovsl0UOIPSQMB2TScW/PjDxques4iAoSbMQT
EuqxJwXmkNPsk+Ydcw7nbC4d4jsqyaXkhGs4zJhYuyHzcdFcEKMFXXXPKnbOvkrD8ZosppuAHrL+
ODvGriWqzNtPVAVaKc/dDFNdafH96uGMyQ1D9n6j2VnMMCX/KZ0+AIszbaX68EtCClUvLTle2DFj
UASBrkzD1bmueyKaNn4wJlBRnGLraRxfa2gjsjjjLOQPyu/AnbD9xNh80wayFmWGEfo1X6hFReFS
9WOWftrztK8pWx+RKkhC8PbSeUet/qhSuJ4w+ETCMw0l6Bo9gBZxoGNrJ92J3x6/uDb7FIr4pf6J
n/ZQys3JXeJWL2Ov52zX8CK3UBhA5+LeuCGP5ynq5ajdg6m/lpH/y5Pwn6jzfxDo/yHf/vmAMVUh
GO1V4Ii/qfMs7Khb6dNhB8Ed3cju5GM+8V1GMiC4t4qbWKdRSdH8tXUusQcdF1vuEdQ4k4CfjaYQ
424wWzTc61owxhZ4sRuaNwN2LfxrkAe1j3K+43TC5NP/3Lw5Kf8OzhSwP4Sr8CRw+mDypWqUgeqi
Su4YPipb8aRIvMVheJ1y5ss3DA+bAOWoT+j3e8HdbJGTGR3u8QYT6qVlfCUZG/1SubC6C/ypVDsd
s+Rdx4yHS37MmZ8eCn6Jkh4jFL2dZV13yZ3sF8+c/+b8+vvK4z+e2r98qJtC/wsMcrAxoeHrIHJf
PKp9Tqou8xNUoZUZUJZvSw17Tn2xaDB1Qm2BEtLIv/le9X/24gDDav3RKW7wlvrrr0BQTHGmLh8w
aNp7SLQ4lb0c91R3UyCuWB9U2sNxIaC/N9u96nimuDOsY6m8NPZxjvZ5dc2jQhVPpB2465XlOJuM
XtTDYBUjCWjhah54mP4NSPO31cX2wbmqACNrb7+5I37bzWhcMfQkFRBL3I8BwwooMm+1L5d8/ZvP
57cl0J8/CH0BJKeA1vz7NwSoaED8JnkhPEEKjKPXxq4IU+fAluG/v8cwTP3+FtcYElSLOYI1iUlt
4F+/jMlRZ0VgZiQmcgmH6Y7K02PaTVAlqsMI0qBEZi1drGCZDhRj6z3TQ8085tWeYDF0ozMYAORY
YjgEyh6dTmV1VAQxJp+lINBLiwdwQWxpFu9OeSjK6p66QH/SnxJu3intv5QWZi2Vpm7RHNNRRQfg
aY6aXMdXU/eJXhL25nKDT7VzpjOBhNN8bai3YHT3umjpFKIqR8NfRmze+kaY8lodsx83psIxyMla
AldwVkD5uFH9NkoiHep8ORf9ztB4lEwzCf3iIOKnAmsda4tjDSFNSdCPyYWv31IhGd2d2iR0Otvj
qthl+Pz68Uojjw0fMJaC9iyNWYXYLF3OffTA9g7Xzs7scaffVjpZVbsOaE6hl4lePT4G+3WM24DD
jWI+ba9hu81Dc2H9yNqVwFYk14ObUNpuIFwS70+RttXzRCfsvHxx+sqdBnISYozysGQ0YRRfC8gN
Ve6tzDwtw+aX+na0L5uPQEfEb2CRle8DdInEvra1u0xej/1hUI95fzfy5rDQSRoFaXf0VRwpvAEk
gWeqEBvH9FQt9QdSj524nDQfxyBFlvT1VMqucIbdlCwh0R6fDkUPm+4exsmud055PPtdNfP0RNOw
Js/oLhsyYC2Yvn5l4bDqx36VD07Rh0ns8P4EeWCMEyl54zAbqd9B0iJWtvCH3xIqcCHASQ5cUp9i
swQVRFK1fUXk3U0PSRvGBXVMkRbay2eGOpAx8OjcJ9ilcW3rqC6eGQPtdv3KSPYGsxk/rsSR5LbG
MaPC3m2fchumk3USXVjqIV5jYCuIoNaTFsX7cWgwgN70A27E1T5sr1R9ylDlMyzdPLnL9qAqpIQL
+Engf9KvaIhuCa5F+PKB0mI0dwOA0FK8ONqKA4t/bYgPOou32HS80bwYHYbHJTmZmXvE10EYyMIN
SycTTN2WgqmyuyMSdF/oj6M5nnU2WIZtnbQ6jOJHKrd2jaNT3gh0IUH9KpBugElEd5DJQocDX0R2
DZzT8Ek4gulrwrnJiko9jRihRrgTkx1MTsdJP2KGyehc+h4mi3kE7H0FgM5o90U9HTVJ1q/+rtSD
1d/VLR5xnTRBuyNCg/UNp30OPyF+IYLBtZr5UFR3FWjVxL1h/Jucnyvmewdsa+F69sorUiM7dz2Y
mm+uB52JS+q8xGlcGnXlAb/cMD+wIj8qDt/OlNyTnNmtY+xpJRRbcR3RjkJI4DB0n4Shw854mQbD
g37gk886JVF8v42UU9btB7fE1c2qgyhuUn+W3XOdbw0TvDPya8NSg354VdPk0ZjpYelUz2oAFRpk
xg9KdGa5HztPpMq2QDGwyW9RM2qS7IS27YGqcBzUjzIA3UbKmW5mk7MFctw021yqNwW4E33mWlnu
VsZRZ3i2t0QIzrbxOdKsnZFyXWoGbl7y6pbwSmf2wQBX6qmjSwqUyDIOflIdSwz5GKkDXdxoh5zV
jmEAzHxqlOSE/3C3VPmTO42YmVlBYJnejhJkcq9tO95bzRIAUwkbXPdm2eNURXRhjU3+hzUMoaWC
+vOou6bwyIut+ZChdRQWyyvmFghqlsVt3L7F7RK4KNR8W7t5ehoy+EbfJbOSkhFptYqN5IFLg9kp
e+pslRo+zc/ui/nL5NgDSuxAZJ4ffacoVohOeEok/VkRAm3S3irdHcGmYySYeamit1oDStgBhJmv
WQIQGPincoHBykIYdR36GADjoi8eVDJvLVdpcRydi4Yms4nACL9KX/U+KkcOE9zmvBKTbyTa5SmY
GhwUWsP8nCbTczRuW7X1CbOTrmQnWe8FP66BbMaFFICN9WKt9AbeQzknW6clPW1inrSfzeWeainf
IbK85tUpc7404I088oZIu2CeDWNScKRBd41nf8CJG/EiG6aXm/iAxUXUP+bqYWCTP7ZhPh5G9XUa
eG32l00K+M8uj6ZxrZjkwL18um1hjY4H9t5Umxn9pT7fUwfURIeCqQASHyg9XyBX0XuCfqWS6f7Z
zS8RZy9mHwLfxLlYXcEUznFUW+HUvK3lU739HFlcyTZ7UyBLjSYpF0JXEYZgHJAVNKccP4Mtgm5+
aAkupwsHCS5aF6AVnD/q31iMEgQ3F38zzBPf95baxh2Te+BeAxLtO8oD35yUNKvw0Z4ueiL8Bf5u
zrD5PlbnB606VtbVmL+O9psmYAezXjO0b6kzBq5BnVX+kgAZm7lOVwhO0Q4qLrOg8FfKAVovX4Oo
9CIOREl61AGkKtEeI/RuaP3IkP6CMrbgdC2JBywwJN3blS8sW9OtGNOfMR6wXffmAbIvR1e87RiI
ydqi1nOPtn2AwI4QvUWdTy0PU7MOZa8fRjaxLsVQlQnJO+FmycO8Jd3v4I5wlWe4xLupGoOF41VS
38/d5TA0OxA9iKj1pVbcd7yVe2VCQWRlY79wuL/SHXSS5jGafyrKctXp8qgYE9siY7fQu6Wm5q5h
z0kHY+nuUSX4Yl4Vfdj1EG9LUghmAeJBLc+ujGBU8iDOB9+MOM4/TKRDpDSRF9hq65xXuKxra9yR
kPC2P7+zcD5K4p3GEheXrodcHg5l9oAflafJ9pLLTyvFau4mrI7RPpvpfiNQgMkFy5Y3l57k81HX
aL9FPjPJc4RPV+dPaAJ2adbyLETNOpzaOF4xBHw2tIWX1WyzXFzg6iGR2alXAQDUi58n6X5bv+vV
xVjy8oUfmxsMJxC2U9OT6nylcC8n6Cp99N0AAupEcUjKyDftm9k91WxWHT3fpYTDMd5LShZikoU2
kg94gZA0C1xcc7fK9VLnxK9E2c8RLPU4Ortc1kAo6wPY4UCqzhVtLJeN3l1n6fwISsRPSQgtMlg6
klsFV49an424AjAF9SiqoGg+zREKfbdRBblSyfUrug8s/arIGTtzea77a6Jp3iBb2JicWufyXWTN
1dDGR9GyEJcJLCcyhnA2Oh6Zo1WchlE7Yi4PYA5wXG29ublZl3TfySzIrPXoMogSaHfqeG9b8ku3
E8Je26JPQ3R56+Y5EHNH2VzDShWOPer2IjWkc6ZPPiPHBFqvBDyMe/WC3I8/k6SLFdjo1qt07gei
CWPM66984Wo2Ik9b1NCQ3S6D4psrlp/jmS6it05jMlHkwSD8XVWrP+E/EmtQ6nzf1eNaPnIoEHUX
qCsspmLlGRa09Tvp/7Acz3JVXuI2P1FIcNFkL+yOSZ2xLhvDaTnrc0XGuSuulam9mrBxrxhvUjGF
iHAkXk8joxPrsLs/DkD/X5emJPLn//wfnxVIwna5+xljr/1VZ+aY969V6f9VxD/b9C+6NP/8f9pY
f1BZpNNYg5/I5KWG7Punm9r5YW2tZMS38G6aGifYf8jSNrK0ASuLxbmBQK2icv9ZZ6Y5P/BY05Wi
Oebmqrb+rTozWip/O9DacISQuF00bsPYDup/PdBCBY9a1KtTNSmwVR5atTOM86jOMAeZYBYxId05
dURMG8UsIqgUxpCpZuh1/HGV7YkOu1i/YhesvoI6jmnS3UmrHjrfHjs9li9V3M/kx1wAZmrDa5G/
1r5nyaCpt4xdMIC5p5cUsLI5uw2uPNaXLm8GjtnwS3mkm4nxaOOBsP1CS4f5Xu9KABIc+OE/zmjI
495ZCSRCoC95fybUHbNoL8YkWGg8ZwroSLzqbhJfWXm/5fNgbAuIRfhWvLEak69Yd4omrDKIYEcj
SxReQVaKWMH6swJJ2mWmgvSLje5AWIZMWONqY0/UTVEKBQJRCSHo1egxGvGmS9rVOtikMLMn4BaN
2u2L0Z60ewXahxOyIdPjczNI5Cu3druDQQ2me9Okk6tCEinZJvKtM2dPGNvKg2ST5sG56/NAELCv
KDzXTNQ9+lAJJEPGkf5Q6SbuvGTB0wcVH1GtkEgLddU2GnKU4cR+bRNSDSnLhEUGX0mxZOA4szWM
Qd8CGNdw8A1FP+wB36rxemoUIJo1j7GaU08BjuToWAoJ6VZo7Ueea8lExh5pcQ/+LRlUlL6yTEQc
NCP5+d5fFE1ru1MsMJm0dHIYJYNYrdrxjWz5ewEhQmPmXZ/P7CO3hCwX10g/+pXqMovvYK+IKZCK
uwAKYklLlLiLSrU8rLmZwJysNJo5WJX/UaPtwPCSmt5IT1hqkwe5NQOedgk5YWsDmjXip+ma6RSv
VnfVmE6nsB+fDYTxcpTzYeot07nVpLsugFUKbaTLZGwayFuOMPE+UoHsuWIpHy1rsW5jsHOvde72
2AgsRzxaq8rgmbEbuFmVwiEbDTnmklRTC+BJp4HTToFU8IA2lgydHr0dBRafzE4r8vKpd8bEOKpJ
HX/biZWRwdLsGSbb1qZyGVEpw9kvm+cKb0dXWAfLWZBXE2CgLlKBpVyDKMSrRUAdeJvSZm55As2U
0JhJG/C+TyXZBpITrFepLEnZJpdTFwWqnLvPfAU/A9lcqbZcNXqNVpt96cUixuQLoc7tgjlTNMpD
tdp6Yy3N7NdYkJE4rpNf4xWo0y/tOFHDBJPBx93ZcToAdyL0mHhkWw1+r8RmYbMamgX+YO5exlkq
3yDkehSbTItTX7VFgSIjYWGAhuwn/KAdaY2gicvszq1oKvdzQKn6JcUKyWvRNhhO3GbtJ/yBtFDs
9Xpw35XZthuQ4tC+ApgDmsFyttosZAwce0LPxRNWZps3etmVuMmUYr0o8Wa9U2svcNMBY3RJKOJB
teIJ3NFqjKc8XTeEQgkCgeluNawmsMQMRIIQ4hztVLfunffEGaV7gl8kKXDABaTxPwb32rSfYBpY
D8NYZdBe66krbp3FNHskJjsqJQSmsQe2wKA8RO/TOI0QgeKoVwYmMj1Okq+54SnBjUWEkbqdujRj
RDrFXc1rJ0lzRnzQAKp+iAeKUJ+7AhLzwVUEu28rz4rlLl1Hip6ISEXphb0OVf6W5JmDdYJ0Yt/c
54luFz44UNg4VP6OjYyP3J88vXleOOvi7GdISaB5Om1ZppPkhxQValuXDgA0O57feyhEin0CsxTV
TzjRLSN0eg2XE0VavfRH0ZvQeNKkrpYXSRynvHWigrFe66HWIDFHjlEfZ6H19rON71QctkevjPYk
dVJOx9loO/GXBHvL7mVaF9ydixwVFn2JmHUOmmUN/A+SjM18jKPZ1yeJCKjiwq+PfVk676Rdxes4
CUW5H0cT8czVBuMWbPsw3Syz1N6TVckdH7JOnu6HcR7BdBNiTF5oAFG7YJmiQXgTlZorQ5s6JHhD
4bhcObXC+DZYNEM9uBBrnb1BXwUF05Ag7i0xaA+FqrHe60U6sDlVSqOgrju1Mw/QBKeNHBImNbi9
HV3CAJxSVmBYg31Dq3EwNbXAaKqWZs0JHASl4rdGQxLVEIkEQ71Oj2PFsy/Ae96kR75oZtp1GrnB
BrgB0V4MgAF9fKMjHLq2tW2JFz5qaEsoKtfgQmrVmuNUVGuvZmrPkHfMBomQuhBTCeOGewg4CIia
sCMjWmAbhL63I/IKZxlf37qyM5ZRFQxAn2APlIXDZ5NUxV1SAMT0TYSZQDUAjYdTwQuE8bqNY7Zk
RtMc7bzSHlBtwJprjaJbZ63D17PTxtrRQ9it6MXOAELXjFrtjasZ0dfpUhET94yT+Jr5flp3lCNG
2cmdADZMWrGAl6ZNIij4NPOrZcQrvo9IqrGVQ5mCq5UkBp+4qqaFe1rhjgdxAyQ0FHCUFp6D4My9
OdaBwt6XG1KNDyJR22sY4wZ6ljQSvhx1pIwc6Bqb24aj9oBfChVUKSbdVyGgLbRj17OBnTK2b4oM
PRKRwDUpsZtjLJkScdE3yhQFJmutN+xJBMcoXUk4gWYLW6NkpUDdY/FKC0xM0A6xLuFv0xVkqHd1
2eaYEoWUPOUw532sIiqdQFAKdavha6bvC9xexdquw3c8is7uLpiu5vbalSuvc1/wEDBOjdvM6Xvh
0lSS72n3iZAGKWeS0+OcTW0W5loVfa6VQrBbTbv4odfcRbuI7TUtr/qxRv+sZnv6NmhcIryeCKtA
sc0VjjSDZW60yu20TR81uwOAPuYhbXvO/p1se8uvM6ikXhJLrbiF45VTvmymqR3QuM78t5aWVV1r
sS7HoCtQ/3ZWVzYA+BS6wUkxCZ87uc0pCihnOi9SghgI6AXn4VxOG+HXseJ3cG9q5Zd527aHuK0U
+9i7Rv5ai5Uwg1bUdn0n5NK392wmujak6LX9dgusUnvCJxic0mlY1FM+OWlBUbQouWnTdrLYJlfW
4uFkLrJTupU3vKeYgeWu1yFFYj3Wc7EHn9+aL6Wed8WNcNRsgAPGDE0PyiTbMaetHIwAA0ESJk5L
M9AQWhCrl447GEUiZRFCAUyWQlwe11jvLqM2yb5jxVTZU2eqnYRiwX+5dY8I1Jqm6q/qFtrkDh5r
AUgms+1opzkzQNCeTAO3J93o/SkBh6QzpwMjObSwhs+8ZzfnXNcUEXQDK3mmZie/ZcaKet7YOsF4
yrgd9Uirlg7zDLxb7Y1EPV4dAIqcpc1KRF6uWqw6Z07SoN6G2nkHoKHTLwZspvK0uFIyRiypjDic
zelsj2N7PRBBIT0SaeM7s8syB2mSFFRbLUbzRhNe+0BOPFeR0Jr4Ni8mMfuVFZUrNUmS3rg2q9ZX
nouYxGiyYElDI3kURJQDMGDpfK40sCb2SwrUln1KbcDodzs8pLtBV7NvtgRjjaVL4serMqN9mmc9
7z0QFDM6YyFzEThxm34nLvNCMDQ67yZSq45z0Ey0OX+1hfpBFBGkjzPQIkOMp1zuK1JkJY/sQf+y
KW3gGBSDGgTLWLc0jFd02u9UO+UtH7cFpIkksVa2gZsgAf5uLELQ5ayFkiFvX5aKadlTRWV1tMnR
2rat0AyynrP6E2Q2JV9VakNEz4qMYdUA0DXA2rBGi6i6Qozj3z/L/98ZfRas0P/1cX33k87ZQf56
vN/+hf84r1s/DOqZLZf+cda8/widih/QfXCvs9Mm4Mxp/R+HdVP7AaiGlTDd4Ez21mbM+POwbrhb
YzkdjrgVSaOq7r91WOdH/Jo7VBlILcopOarjamCv/tvuWTWyGVyXZbLvWtR9NJXsHkFJFMZFNCLG
irULf/lc/omlZPsY/s+fSN4a8UI1VMP87SfyuKimzGGkHxrxaGj5e0rwjeLqhy4aiBwNt862eo4m
/dkdzE9Vb0lX1B+L5J4AYxe0g/kTiPNlzgnDaroX1rsF2SEL0n7n/E2tK1/Pb78s9db0KBu6Zpmg
oHRz+/h+tWostAOpUSTIsJANgn8673ApkzpM2Q/v+E6JJgH2PvROD8rSyNdbaufCNmkn7Ezr4wIJ
GPYPpUKjDjbWGIFv6jOrOUuI7oo+PuankpOxvkX79EZ/cwb3tjUQFyyIiPqQiBO+JFz9/b7J9aCb
mBHa3tZZicbjY1kyPpi2XNBE0wPmiYzkQrx8kEG4AnFpA5/hVE+PGosWrVQ80UKf6ZT5TrT4zYdW
J1Xn4pZqxRzj9MUPqw4WaSa7epOrM1CcwAl21yWEtTjlOH5iZtpt04/KbRzFVoBgD2G+rPXDsDqo
B6tteNgm9q7SX9mk7YNINvAX8MXqP6NcyX92lZEFAxQgvxcM0uYAYNZhT+jY6X3Hjieg0fE56Q16
Shz7ZTXqe7NrcSRrMN3mIj9RrUPh+KDmIQ/89RJWnXvMpuhJY0jaqbPLYnvmA1LdmOCNI5QQBmod
qFVDa9GonNyxeYzBydytVLXs5TqWe7pVlDO7KvHhGtghowUeeJq7hwYM9jXme6BQlE6cU2kcZZJ9
0Z4ibwo3Si/NUh00TBl6EgLcAjUEaSvMqPWGvYjTuW9U82i61I+AaYuMCwcqCvVJa3IPllfsway0
HgzXfZ8p5Hnwfng9gjh3oPGY5jLM8M4f3VW8l27L6I1C4S0lfamroLJDK/Qbc01bUlhr6ZddO3A8
aqsrU4H3N6I978lkrvw/s/eTYqjPxQKMunSi74xw51c8m+/d0hdI8BgqvZSKTqBQsrpdI/yVpAtn
kPxcoZmjVX6z2ZJjjdK0dkziwHTsz5KB7l04ytNEtdO13qX55cqQHEK20Qklxu9sl4sX2ozU+3yh
aiVRbepUYhOyTK3Hxhk4u7IXNnofZ32Un9KuyxO49yuXWvQ3mi+ArWhsIksHj0onbZLDaV3Ck9Xy
vdGm5Elr6zoBt//QcxriwzHlUbaMWzUUrCu8kXUAMsX8sNO1wHqx4KAY5jYw5uQGXD5cRJN9Zobq
ceDZFz+SvbxD02N5oMdF0FJpVlTRId3aA1htEIXVcLZHbc0CMk4OLeUte6eZoruC09GVOdRmKEqj
ulJUd31dhD29Dmtk3BaL1nJ0T1jNLGMScVTA9GC7t13ZDRetxaAlzWWiCmLBSxAljs8QABRmwPq0
05Xho5jNa4t+La8usF/RiruLxHJOJ/vRWPQvhDfj0i0nO+wqPDhmrmJCFRwubiHJ64DZ60BvHSNU
rYns7GQ3rMU1QcdOirUjH+bmi/pKHDote4co6p4Ya9PDkqCbxWmNIc6sUwv/Drlmoxze6cyur7Tc
MQ52az1nusgem9jqbjs49ldVp8VnHkHp/2bvvHrsNtf9/lU2ck+HvQDJuWDnatNH5YYYaST23vnp
86PsHFs+9tnZuQgCJBAMjzRrZnGR7/u8T/kXuEYD0kQJWvoD3Ou7mkwSX5VNvsdy3Py8gWwIMtbq
Q9sBpm2zmkwX02PHaNLDCEzbPEgx5K8ZoxQEiN6wVBtooDbj95hyBz1jI7nT1IPUSjZDPT02H1EC
/bxVVGZIED+OmygF6aCp50qbITAK4h2Cqs+CrH5YNfFVK6YDGBC3ybUouzQs1B4JWzmfpUes91b0
rWQp0kz85XC4Xb+hom+caXDHIRUVrCujlXpIfNRkzO/zRIoqAwvafp7oioxpDIBIAsIEyoh9PVSz
iphQp4TIRm9Bd3S+mBoXzBObrWvv2k7DrVFZOywpMcP4ZIy9lPllfDiUdik5nVPHo/jcbM3Kne3r
72o7VeE+yoonSrGRX4xECqj7XRNjiHd53IA/dWZzVvGfCldqFjq+Rmx8gSDU+ApMbXe2UD0DayBl
HqPU/pRoPQhDdLJR7EtQQVTy9iHuS/AYZQlue1UFPEfRqmD8L3/dURlfPY3k9XkwJsmhczNLbrO1
yy3u1vQ07kMNjXmSPJZ1JJkWCKViaBX4usAWBJEBFd0E2U90DIHpCBu4yFq74OGDbd03WAAcd4zB
G9JhdWtpDOVAX2K2YvrUiPm1aC3Gjo0KITGGfuqjA2aT+E++iA8go+QcyoRMRYhbYjGlrS3jj3qZ
4vT7IgzWK15flidwxr+hnt6c5UklD++EfTrLaVq0t3bS4aPiLcrAUkLAhf4bplrYo34BZIVcAeLJ
4KHmJ7mr41O6GfBLNEX1EHbZvdaavqEKjMwU7EpEWxd08Us0dA3KY6q68R4TEctHpOlD34NlWvWm
BYxlNWm4ZbWI503ZuvVq5tdSFBMXJTSdMLEdMIrSEh8aNLm8ggFhgowdfo1K2x3PUFg/Hf3RElIr
DHnrgIXcHdbft2JZxmgu4ovJCXQlM6CDsGp4UpYzh+SU59j/9pA+WwO3WmHMsAM25324xVbxOFbq
6rAh4oswWsoHhbzDQau+vtPMTg23SQsr7Niw4kITEDV4VErCZjHMCw7AaNirUvx9AvJsm5wYZ2FI
+1BSwQY1cv49G/DWyxAAOHdSab1mA4uUkC0gbugO09b1JzFv5/UxE3sKOjMRxxOkCzPcxhXiVazg
4FdS/EG8TykLkQK+qp3QQRn6Lpc9oKcUwqFfVuv9plHx4x824E4tJlfwiNRbpUxrW59nX6jg5qjF
xKnWauCUIGPdll7raD0I7UfUVuKw2+EdDOoSn9M17i/JDA2e0ezuD60JCIXj79zPNLIY1UyrD84w
P9Wr0H5RS9QCkQsavgnoTGI7SM/ek6tmgWe76QHyQT3I2eVhXGj91XXytAxSHc2yCREL4mtgMUlx
YAAxYF000aUbMEKzWMFjJiNW8HmTnxtJUO5MMGmOOSrqRdUBi9XWBsmKEXwWS5ZD+8rJVbP4pqld
7GsCGBc0HcPCVDJ/mmBMJiOwr7rf2IASChmTsqDEMHd1OKM8dpPW8kMxa9kFF+DHve6NZ/jpuDhm
ZX1SZ/kdwVuIaCrOPFqlvLbzPD4kqNWXKW/biP17n6CKsDP2iWcQj7ghkL6n+YOB6gVS8fP0MCGU
y8GGXt6NkzR/nScOTwZ5DdGxY8BmoL0vLsmlxmv7W6wM7XVAifowh7Y+mCPNFY2+CULkCwgtVAeh
rMr1cr8wNUDRK1lTd9cN8LHNAgSiRnTprFn5QN2bf6TUJ3mk++oqdDbBiJf9TdoSEkKhzIndeH1J
1bM64FEpSzXaBBgmB8qknWQ09J6KVr92JVAjTe690RDKi6JsH/MhRZBVt8oolxh5NdixgAGafa01
noh0EMMNeImawUk204dp+2l3qfLei0l/Q032eWvah51a7FoW5tdWV962RU+fGwugjZTI18KsnluS
7FOVpR9LdR11UHegIZCOdUXaS2gPlGSTFYtvGQbMs7t5gXUQd4DZWlSZS20K8dXV/AqSrtsw+HGM
Dl4kEIwnZH3pXqYjY5lh1R0xOSQyVDDfyLLnW39tS7F9bOUDW19xgqoTxllqE78LOr2odlgZb5Ju
bmbP227pAMUe9eSOA4zhHtOkRIkF+rlD+6yrRXopsMcIUL32E9B2WtLNkTgM1bXUyipK8DoFU4pQ
gDJU4B4YkN3TYKUFqqY4cKOd58j7iISEsfhMoBA1Qa4WB7X2XcEh18ZJHVwEiu0jJtX2qlk0VnXl
hOKeeJMs9aAQ74pnJAYNIizj1z4Dslxlp3wpR7CBJnObVsVnqEZR9rKB1agXlYJr6IGKoZqR4JXx
gDe3azbY1RiqoF7aXqnu04y2rTQCh8jzcjyhNjyZPlKswHUHQUQFe78U62q+W2NDcwyBjA4gndJR
4NiKgT3mIovzl6Q4cl9DKZ/kMZkYwZoyC3XVcF5re3OKtqlRIZagTr2VI740I45BNoObCVlaK7Qm
IdzqtlFsQ5xq5uI5RoUaPV4UH8fvCI1rHkBzwjF9x8zZ6aFCnBA2tx/ET93wHQH7NZpRLmeckK2f
lmW27tZUtr4Kxb67iOEi2kuGdKBAgJFLyeqvRVMFmaY+DhUy1GqrPEDG+FL34lM5pskJEWLdPqxm
bSTUnrI0H0NZU6SPa61nQUdJjnbNC861DWzb7HNVdttNPCKdYZWlnQLlDsA6MCrGMLpyVNwckUxB
7/Zi4Y9ibqDdc7wDXaZI73hxV08FIySbaT3ImKS4K9l8LicLNrcwww6nuNjuM66sm2jVD/knfXst
t2Tza6m5o1iXH3tjDRa9pDtYrduj1hiMrnNj+NTIBVWymejBhCplIMKMt9X8KDVXgMCjBdu636mX
uL7ZF5fjNpls2EPm0pWzEQOXkg/g9Ul+Qg0V1JJBQpTCVEZf8h6A/2WREa0aqMPRf3i0tqK4opDM
kWUxxtFl/aUxoKEmIw891vdLtlO57qJFY5S4yGhVfVKaVHgl554us6JvUVVX8VcDML6jM/w7KXjE
7m0xfOiL6WSg3MoALt0wqWsUt6E+P2yMkP3AAVV2VNBVL8gcgF9Gk/O609+IxlkafKMHqoUWRPoN
THn7dVf63O/zbvvfaBL+v0hEhd7xh16Z+za+/eNbjRrzdnurAAo90fkf/3GffetR5Xur3/9xzbDu
LX8GDf34Hb+2FQXtIJqqqoJuoYLaN63Af8cB8S1V1MF1KP9T5+43TUXV+EVihAKZy7Q05C+031FA
qv6LoYkG0PUfECA6lf8SOfWHtNfv3DENKTtL05D+kixRkpiX/QkFpAqTkmb1zNBiB86N9ewHLtnv
hupCa7uzVWUXsdnZEoR2RqbB6eNYrGfEPU3GOnmQsm+9qd/SUMvheI6S8llbYGhO0MLVGuoDvhtn
HIROmKDT4xGf8EH/zLSccknFgM04T7pwSnDihHaHolIGj3DKZbyW1VczbRggxysaw1Pz0Ur3V0tq
YafwBdYThTvkTPTUNfmCkhJYaGOfHV01V1oExpddGr6hZip4sS6sXjfjUVaISekykXzgA98Utf6c
iXLYUJWjOR0n7qAxg2SW4oBvJFWrdxAYcrFf9w0t8Lwsrv2qIkClLFxBln8318P1oOipvrTuY9lW
nwEveDWS+OOkQJfJ4xPiU8jj8Pbwdr9QZlkBZT80Caluf72sDIwmljwack01dky0ObADX1vlft/N
Ah2e5vOy6bc0YRo2jNl7GpvPicqVgD9hBKZT5Gaj+IopWntPQmna8EJLZ4WkAAIbJxb0keKVg78p
vvRVUjk4U0JebKeb2kgfqgH0Z7F8ngm9nPZQRcHQMHRPvyw4DewmTKSY/iOY0wxSS6zfAD14edqP
XkVPAGTCh33hPskaz8g0UciZyB/H9r4Q8SDJOfmcwoJKtJiQoORdNQ4kdr9iMl+aztaBgK4M8+Mx
eW1KkrNy1gVWCk0W5LgB334yxNk2FuYeUglrQGmyL/GwoiyEKJJHuSt4tGSKU9rQM4HfDe1lUx90
jBdyfcbbhkz81NOLjLI4HR/VXBn9GgMQB4HS9VTGGyopSAsZQ6+Cq9VXRDSq3qZOsGUBLQa4wuDK
Sd0dwZpGkqdpeI6xxEFxRMG9aQQnz6SIAZBIw6dW41PeiyIa2mqwHs4NmaoEQjkrKOyPt80YYX1j
o+GUx6wKEAJ8VZBcdCqQpJMcBSqLxMNSpfrz3kLtqTXdp5NyAqv2CF323hB5+mk33lfSbUtyH9Ge
f0lEkv1vWrooqlTXaO0BRvwTiQ5n80ZNJiMJzLIFi91ouMvruFEVCguqvPwhVP7FWEH6uVP/27sx
ZdFUkFnEnD+92zxJEuMsPGQMRok26KKgN1DFaOqPcu7tcXFbtMUZUXVnQQ4f/8mb/zzT+O3NCaqg
u2hu8Xl/HhPUQMaaRpOToCmKL4rGIFnHIVEGv5GDq4B2djwICJVWXMLwqy4Cinv/+SX8PMf59Qok
USSkE2kPdOfPV6CC2as6Wj6wGmaoDtUlSfWoA8e24VTTxMU/ud0Gx8Qfpjg/3u8AnvJ+MqxgPvPP
74f114DxIg83RjvBHmEQpNtrX9yNLVu+X6gwrMFCb6SznFRbXnNVv47tF7nrw1JLnALVO9pXjOjr
MzOyV6sR0PYDkDy/mnR+KA9DGh439J+D/V0YyxqO3egaG45cO/GonpSHegMQty9G1DYZ3cIhEpLh
HEO7JxoxVki/6d2K4SsygmspmHarSJftkNbkwhH2mEcPBzI3Pnx/0MF8Y277DDoJRAADp7Pc74Iz
L+q70fWUeyZUZI6woJ2kh1RVB5K2PgvKpEW7Y9tf5Y7wacqvxWY+p7v4unUZi6w3bzLqckeaeKoz
xBVb4TBf0Jwfz/3/g6f/CXjaQg9aPlbl389kn77VxVsx/SMa8JB/H/6rm7012zS+Zf94ONSOmz8O
a//91/2GsJYR/tBleLmycah+oNPxG8JakpVfVIozRDfkQ5H6mOb+llrJ2i+IKKEeK2p8R5eU31Mr
vmVIFqhsEjUTpPW/BrBW1UPg7PfUSkCJxFBphIl/2nXajuZXNufKNY+yc3cabsKdECp2S1fENq/y
6firejNvugcMETCMY4TbSXoimZDu4ofsNvsYyl+3D1sYe6vPuXu3BNlJdnp3OCEs/FZGNVUwAFwA
fpEaTOfcS9zVpwPhg9xwZVf39NMckUOEDBD5Gi3GAHuQx/gke12wnmkcONiLnQdPdQRvPituGlGv
OljwhFnYR5s3+pRupy5gXOZunuA3oX5qn5KT4kouTaEgW+3pKrlt1PrUtX51S27EbMlHsjVUXeGK
ahuNHPNSXGGC3uSTcacH3W27pq4e4cBxKm9ZNIf4EoZDUPqqJ4TTyTw1D/G9cCufipN1a65V2J3G
sPdAbvM5wVh7wlULDCeOTHr99Fau6V1pMoO2YcYXL/E9fWN7/VKdxkj16O7yaxnG2t8ij9mQ/wxn
wpEC3c082Yu/I8THK5CH/HEZ6DKG/Aa3C5DiC8GTRoPviffxZT1lQRMUnuAMfLIpqN3UX/wu2j0l
QBLKlYI+1D+hw+lWvuLornIqLjim+EZQRFKw3NO746eWx+oh9ffAekBTaYhMP31ApcEpggqGhw0s
2dEckMAuSjAOcK1TespPpq98l07FffEuf7U+jyF+tQEwGXt6dhJnccHyOLOnnYbL4ut3TaT6sY2m
XtCGol+5aThdjIf4brtsLjJxPi1LBwKsq9/lj+Klet9f8QIldUtmmFR2Nzv9TXTRcbspN+s6RMVT
+1J7XbR+h/npaBF6yvyS7D49z4Ec5oEWMRT1GCT5+VW9IpkV4AAI5bJlTPpk3BsR2sjc7SxQnMLf
i/v6lLmay2jJFT+oIUKm5+WDEEFCc2Uu1vTGrxlfb64Yqo/VWYmm0AIBCnP0pj5K96zEIPYYvngd
+0Tk396nM3y4++wL+4dX0sSMNuZWtn5SA8HP7oqn/Jpf5FN50a/N2XzMrwY7oL/kEVH+pJ6H8x8i
1l+kNYrx88H++1Y/DuA/IA+WZgLS03TSlU6tN6fswtFFVsoZQpI8u+Uaevf79zHIfINdWUZttLsc
fN7mjK7wrEQwkr3qLb3HX82BO+aiP+PJDuB/+xXjSh+ok4O2gXeURiGerxE7zC9CKTRGO/+aeYbH
KnJSFyUOV/ENH/02nrfCKkc/EHvQoHBW/ox25phuFaxh86CdpRCimpsESYB72reK7oZxopE8fNu/
VC9zOJ4h7b2AbVxDTLzv2pDZjFM06AY9Cg6E3lfV7fm3MYw/oRASlWc1Khw0gl7MT8lVjqRbkl1M
1tJVv2NBRrC4nvdH7dHwBn8+GdfKCJNoPsE0P++32B989Y5ebnNv8urYRm3Mlq5roDm0Zb312A/+
7Ji2xL9/BxLlvH0q7a81UYGhrw2u0x088cTgxX7/nvPzi8ue5LWxgwK0gwyZy2/yhkg7LZc8nIOc
wGreunD0V1fz56hsbcldvIkXZ34NpzC0WI/COfnAinNb5w2UcUSDzsHch4t7J4Zf1ICHchXO9WX3
Z3fyaDJ509m6pwHN34rb7o++6ZmPQDvKwGI5yIEcaK7hMtZ1Sw/NGwfeZSTcbafjfcvr9iW50xM7
AWPPW+Ze46ceWyDqwsaD/R6K3uoiaufILv7LTuaiLeH1LnoBjnQuPNFR7MwvfIo7u/e3YOKoGTzB
xkHM/p5wIswuUd9GrCZC+sFNqGKjnFd1ofjYhfTKno1PiYsAr5197PntmqtEAieQwDKmevRMB8m1
RyOabMWWA9Ijfkl6al8Sd/o1S/pbPXscJo6j8a+OzD+l5ouBELWimOK18/TrzlHWOEMg2KPbhUzH
BJ5J7+5+75oOn4BbCaX2kvIkas6qlVuBXq77VHAAMWjny4y78YoQpY/8uP1eO5CU7cZOnTjAo902
3DYoT1s4nVFhYsshcMtnhTPqru5nM9CD2edotplD+YmHvgprrPehLRzL5jgk+YabeFwhh+vMT+uB
5COvfIoJVL2PEibhCvNqW/w8ncro+IVDqLPGRKe6rX7HVylBE908/iDGtJ7NAGanjXzSj38o3o71
PISa2/B30emj4lHlFwEZCbF+92TeJo8WZ+XDHr8cl+0oZ7GM7q8fJCdRmFndhYd5i8u4lFWZR/zU
1XQWx7C714lPR4PRQZeFj4w2s6dxiCs+0YtPzt7wmzfUUf2J+wqoyok93ROD0d+5n5KLszB/dIes
4sTv43azpoT78gWCsddxSdt3HouDY5WzfTlK46cYvdIXBH1YO2qAxSh3Dma9o0cVzzmzVWLn6tc8
Totlavkpe9ZVCXw4zvBst2OhuwiDu8j82JTlPJnje8c9g3HNw0x8iLYh4A8ORpAkbARkGtmNbLqo
5gg6lnLjWfwcM3HeBPgcrWxbu0g2imluHB0f50iVRn86byGRgKeHwEjADeIVSKmz9PBv5ubV0f7R
vC6njdsxcNVo//jkE0EctJc0Gk7dsVBdFHnvjidtuFtYEwMMFnDi90Hp9c4T6pl8ho0FVzvfkV+x
LS43JSqgK/TjXkBE56JL7spxk5n/k9TFrB6Zg0PxW0brLFguJ5TPYwBHKBw5lTM39qxQOBODzsL9
Eg7hxjo+3kslyzv2SOLmHuRT3kbiqFi40NyB2ws5LEITgXeTPYOddyyJ+kJsClHtCmKii8gSSwke
MJkDJjgueYdDJ90ZvP3j/jGNmKtvbhoQrsKBBjxHXR4YrG81wIW7ZOWJnMrdF1Q7IlSz2bNykAZL
KLCLj5Wa3cxAPjH/DXs/jJ3lbEVDiI4M22HkJbVDB4gIPHsbaUhKqkuIdpCFjsavKmHYuhyxqgyY
eLFkjju2cGszt+aOIpzDW2C8RgjUnc3jjgZsqQfzZXlQb8Q0njXQrSs0aO53y8WoThGS/rr8Nrtw
YXYT9ZD0sDuf1qBdB3iU2aIDEIcjfGBDEuoDSETecoOaTCwxWZQV6erEToiJRThbOzMHBfuCNFoM
zKv2VWf7ig9bYHLEoBnntm9C0BDWGn5m8prXhe1YkQYgK8HhkvNsEIXhfqPhZRs+PBUSCfJXh7Qt
jN3abX2LzwkdmkBgeui3uCRzTslNBhp6Qq7mpPyIbUgS/NjcEhHrOHmO3bo5UCeOKFMH7FRHIf9E
tpqP0F8GjUXCpJB72jmIa7iSLXuSP6bcRtKd49TjUuZLSm7BdM9G3eQxfW9ux63uThoXWnIbiJ58
v/UsUnIzyJ9jUuz2rgo6EhW0PolPdA/Ou36t76qH7dsaHokCADAvI10B5M/7m+wuiZdZNxD585mq
xCvZx8U1OZUYpvpSyF9PtV+dilNyatAAxWDRTu/Wc3cdrsO3lGx5860AuRiHJEi0q5fSp6QKuRYf
ARYHNKLPArORig86Z7WzK1WRXdoTWVITtD4GLmRQJLfkOYyHbIRjnJ6s6Ei7sK7k/+nxx4eK8i44
CTWD5bTekbfQ6nWRPrlOt/WiO7lvuqMHUzEYSdTWsDXtgV8vewi9enGkxI51a0Ml2L2OlB2l54gh
+S1+1uBH8oX4ZLx0+gtaY/qFRMxLfYaVVWBSSmgBtH6qADvjtpiu5enPM8EkGs9xBNv8vLNQVFe+
m6hC6rN8v+CG2drZixrJZHDKZ/XdfFbvs4Dbw2vzJ/QLI/1T9s269Wf9vgpo//vVoR9gJ0DsnOQB
soOHlVfAEUmaeeShiPZoXhIIXsfnrMgUafLx6blIByEPZ3Jj++sYFmRSdLxtFBCcwb4nN32r3wY0
vjevuGSXpKGumXwlWPzWI80L6RqoXcjcNIusz4iLgEMbPspPOCporBO+aJ55MTnf8XiFo+gjDQPz
y0o2uYdNdNRh1o/nhiBEiOf5m7qehc+kpyxAARZGiJiHnTwrGI1EWR/tQeo3DlIYnwCuuF9XHmL8
FUtgf/XeELAhKCClYJvsRK7RcBBzstGhY3WBnGTt0tS00fwgDZ1Ju9UfWSPaH7wFpIzKLGxqLspL
0bUC2ZcAwwEahYc3fh8Iq0gsb0xgQYI8y1+rKIt6L72hD7B+3/zei3m7I7tFjGil/Op4B1x0bfRf
uMYfV2FbGCuEwoPsM8Hxj8sYyZMBWSTv5WNJAzlQ/YbD7UjrSIIIazBinDakEL0aHqudsJ74uVe5
OvthouYD5kfiCYvKPlJg1q7zNjoKBy0X7xybpuXd8UH+kXTTKSTZPhb3ftqdl+8QxnmT43YdJcho
U0LzJhtHNKo2H6C78SvnE160Nqw/zrwfAcUGEsVnAv1JQCI7pxBAS4z/L9yykXPRIP6jgEwmfWR1
wjl3ONQoRmuCnYsuOOebeXwObjplaFB7IxcLB5cLYahBkD/SQYskOuM8NP3uGZEK34rKAG8TLn/3
hOB4Jcevs95pfAA1tE6so+cu4n5xKC3e8Lr7BbkHajmcvbk3B2bYUm1wkAZH/wW9riMMe8ddpgQg
KJMWXObMbr4PZIzojPBGubdwtpC42PwAF0wi5aeReMpueXTk2CZYZF+2qUBUd+XDwMHz2m+U2pww
R7nIAMf9z8tYRJL/Jv0+Oud/KGNNYc2wg26lK0kqmWa1OzWNJc517508hRG5s3GG1IpDAcADMMis
EMiiF0TniJhWEAFVx+Kogy9AooJ1YFjeH/nWGknHuRCkBDj6U/SSyEzt/S5+ia/xtb9Yd30ke3O0
BBIdDouMdXDoMZFULyfAtcHwWj5jrhWOUUy+tzhgtXw8P45GTVidhisOiWcQGfynuwQhL7uOZz06
IuLkm09MBDm2UP/4sH5Y7XukCLwqGF52u74brvnT8O04BqTn43yraN4UnhZKNnAnZ3gwzqv9dWZz
V5wHR6iybKZcHP3EeU47mulEBy3c8Rfl2zPb6Ihq2M26oMSPovI4V0y3PwtEQ8lFlv67ROJL/8ht
0RElbtbcPBpLNOmOIwUl88tCisr7O3ROnM1HH506A7oQ6dpxKGEH6y8uYYLXHDka4mn+kd1oNBrI
mm35dXeP3OBo38le6w8EsuNGcJYGQqD7jYuAFleYknzKTkeY4okMHCMqp3MT7adaeRh0trsNIJVs
i58ElsyRadBBgKg+0SAafP2Jj04YQG7Im1+Fh52NhkmOp5wySn10tYI55GAONuIlIrpBTp2V+cjT
cviv5D84LR2JqluTIR45NtUCnwEdI0cb76z79ip+yB+qNsT6E5m268L2PoKIbAuJ41QkYa2TMfhk
CfbusSZB0Lg9pdZ5Oyf+CzJizhQxLCBMo5f3AHoqPfVHAAmP0pbimj278BxJzG024N2RIk7kP0eK
p3id6DPkbU+lJ3JBR2K4cuOmiKOVWNISNY6UriUto5NDUtcql6MoQYqOkEoEO+LYJf5a3pL7xV2J
SUfLoSLMIHtHPvuf71bpAAH8ZbH8pylSVbQaWvCmcY2/SXfqyUJejTyZfO8F1sQTwonydfZ390hk
TULjkVpKfn0v3C10mcdPWpQ9afdAkYP4Yf9aXvj378XN8JWQM94zT7iH+OldTP/4yB7i++QEo/Xc
nqVAOe3fG/qbCTnP7sl0OTc/i8D22OOFApo0htI4wk0noIjz+3C7K8k19Pv+bLzsJ/p77hBxaHrF
qWGJZJfqMlBiXj9xOJJLuuINvQvWlVfTdJHv5U/jqbpwCpHQypxlsT/R5OxoTaBEH1kPSFwsX0Fe
dVHnq+fubN1hB3dUNNSrNZ035U6+DWcjovT2jgI/D6zwxyP4PzbWOd7oK4DiHq2Vcfi3H66Oybfm
wJz89BfOLvAnD9O3Q6CGYdj4b//t16bK8cr/1W/+hmL5JxMbSZREYJj0Zf5+ZHN+m7I+K/44mfn9
x34dzRjmL7B/GDzKcOcAjBwDmOXbMP73/8J38GkUVUNkCitq6mEL89toRpF/kaE943ungUrBXpEu
0G90OkX6BUVWSzORUIeNZlr/kiQ7Cjt/sXUYQv8Y2fzhoAOYbyzNgLVvUi7XQd/J2AWMldK5/FLA
2Exkmj/q0REHRpAZEfIG9qRXp6Z4gsZOi056ADDMIp918jExfkvkhmZsKVNumgXGZqDXUNsDgbFU
8nktGwJyRXo/1B8LXfYt62GcIcil5gUqQlBgv7Cr04uEtR0s3/t97KiizByYDT5xQr156UL1oyLv
aT7KGjIREGbBJE782/BS5PXXDpnWxJJyd03z5sJtvenScMHKArkss0fjs0JdoU87H9Ppcz4JqOog
b4sZkZ6jTMabWZvppCWGFSPq7UMCPrpvH61yCeKRJLctoF232RnU+oc54dTe9LBL3w0LVQ0Euz1R
NJ525ALG/CNY/mmogr02Py6pBtZizT5k0h12762nTvObFo8kjM1Lr8rveAWvDsPrB0nEyGpkVNAM
+XNRmfIVfKB4WrXtbkt6wRsgPjtw1xBb28bPEqK3EQY8koc20WvVarfdUJaTrmvtR2PbaHRX+RyM
FarjAKadWV7RTRsRRvCMrBlacNE6gniJrtLaNmUvh38dyAZEf1vaB/Meh2tUx/SOF0rDc4UU2UnN
VT8DrYL3R9N8w4W5fakEOXvRmz0PpUa8lEtpuM28zd4MW/lfDy7/ayTdv0bp/V8ZXNiHfx9XwqZ+
n/q34efAwo/8hqQzlV8kBfkrIgf/+8Gp/XdFLQvLWFFEnvk/YOkkAxNiFK5EAhEsUUMiuf0tquBP
DKQb5UeMXSzl8Jz9V7B00s9BRQNfIRkGmlogBhCR4nJ+zqKZBU9lWui6v27LhpQnqGyt1s6Anx8U
ATxDiVDoBFMVg6QMNNGHeOn0044ycgTTq/cQ0XV37On9SvpNvO1vO+s/NLd/76tzaQqMF+IxQEQd
vew/W1BkxrDIuEkmAas8/lTGdSw6QlUkcNcUhanhMiQIPGtDFRnNLpaXFgH+gh2TUZHEwva0Z6A6
OgUolJBi42gPzaC6qiA1UK+W/V4e8Sta2iTN7uHxk/8OfazOeANUmMnouUg/rYnjbzLTdzjuaX+I
MRaxdBFUtY/+sGT+YhYn/TyK+/FRdeQKLIUngEq3+ScxfJgtSgVoLvZTUdCf13oaFx97Wpr/nWSE
ejZlTyDE9sgUCio9Yco+VVqLkgEK8+AVq9qg+4P7xl0Wa1Jgxpb5TlzFPyFpvX9ypceV/OmhGBqe
xqya43/Kn6quFDkiUI9ZGuTLvt7nlVG9mBp2FinLAhr4cjf3m/myphAj935W73arNSN86ilYGzDp
SCnIazTGTXbW9235Nfz87ZL5M1RL07ggFOiASmBZIgNa+nk1682ql+aaa37bDuNTw9nkAkmlTyyV
VVhlxfwqHuLAJeaQA77dF21YpH+CXzLl/7Cl1B8Ceiivcx0GA6CfL6IeULLR+4TZ5qAL5bVek0Q5
JeijeblafExytXU3paQVC1gO5vOgOqYIjctIXnZoxVgS4tFTdLvsDcYiXgRtCsRuWXDRhLg9JHPz
uAx1C+VP2EIdfz1frzX5Xsm0JVhVzAPb/DP6HRIUSTF/bbSttBFnKl4HMjr4I3OAjIXq9JgSIIHV
XruFFpm6IcTCETJlz6my4JOqJzKSnXNjvOUIcCGkUsiljxUoCiywnmpXj6cUMUj8VcRevGSATqGD
zuoOaRtYILrIyRw1vVUISLijwpsPmvlhijMmCHk8ouWJbR5d9rm1fGuG1i3lz4aBScAgKDKVt6B+
XfQKl1ap6MKso3c0SEi1KHiKdmDlV4O93OH9sZQaXbg2XSp0VkvJ6aQC88uS+7uMfQxgMYegNFtd
9ipCIkFCRF/Cfa26z/gnqjehKqm/WpOpiDzFXhv3WZRqaxMKaje8xbg15FVWX0xzRzl2m4E9FHID
M2QAm4W0VVQNzW2tC6jEa6dd6hFkcaOX+qMEqthtZwEgKk4RQbpJ9cVAH+mbNZaFJ5uQVSShfVI0
bAbQYPlYywoDOANHC3Ha9o9G2bRe1ehUBp3VY4Q5o8S6DxZ4iiX+ZOKStW/iTPk+acpzsxQ00sz5
GWvQ/8HcmXTXiaxd+hfxLSBoJzU4nY501Eu2LE9YtiXRBEEXQAC/vp6Tt+p+9rHKKt+a1Fo5yXRa
CAiied+999OQuRbN8WNhrOgtLZsiO+DFDa6FUFBFNTn2oVuh5bUWupMz7kfyT/PpOnUJbSOWzVUP
wdxwNKyc4Ay2FaXsqX+YVVPvZNhiINKkmpCxRLh+Gg+PWVbQ1SxhmgHLGKdVSW78EaQ1bSb3SBRz
wNMkRuevjsYoHdsVZzoTPc9LjUOoNs8EQ1mvVqbNmsy17NYX9dcJ8Ow6gKa3InOFrkcR0Jz08I/M
FA6TKT6fStOxn+u/O61LpyFuMPaFwsIg7B6lyLR4rMzf4j5tt0tRaeCS3g+lJ/cwQrDL2uKuTHx9
K3W08bpgOC/lAhbMa5KdNyT9iyz9W99JFuKUs2vVpGZHaFT0iqDyhzX27M0MzW6yifxdkSu5HuKc
N+aS9O3WtIwSwtih2ml20CP7StHN+pq5xqagRNbCs1l6fKSODHZOAs0PBznYuKOzbQOtbD7v8Axu
Icu9slRrbNIp9b8hMTcNAIqdLHKsXWUXr9K69W7Znm4r6HfbuCjJr+18hSbQmcWl33Y4dP0qt7es
GtNXRRrQd4FokST8LPhiBcL72lQCwQDpaJeJ0jaFBzwZlCPSGDG8Xu5rN16uJydSZ6UvgpuorX7M
zfyUak2auIj9S9046R7xZrKzmtr73IlFP5DjfLEk5XJRK5XcSWINL3tlqD/Ewd5ZxpwA/zlANe64
xV7GhXW050c5LnhwbW+Sb/Qr1gSElAlBUjdlOqX7GF7MruwNZZoZ8EuNyc5Jl+IM/FCcrHQxNU+k
GkPEUYbPrfTgsc3Dm42I7br2OnQcS1ctaFNL0gzJcy5uY63RgQTul6KZL7sEbWemmcYigU/G9sP2
IgPasyXSVx5mbcnraEmDp5xQAuShZqoO4Ac9knvzZx3T5uys7N7CvHntpWm5X8ZyIKLOVBcOG/NN
GJn40VQLOCke1r3GT44qH/pnEGRsoewpiamYTVmz8dP8htB4savD/KkmsgW2njXqZqPGYbkrPHKB
+nS0XBjkHLyKpQ3OaizdFzbRCBs7jyjQdDFNCxxMKaWmkrzrvrxrc61IV1DZuXKI4TWFk3+yZWW/
NelirmJXfZdLjLncj9HhJZb/OBUlKRxQHM8dU7zFQfuA/RdWeDx8Wf7ZUWVpUxGgodqrdC6qcxh4
QANFE14RdEg/GLHuDWFdd2rpEePWEYkAwQPLVHYhxIRkvBum8zKOdwQJNRcEH1wWgb4JZ19szSyu
G9yHK0tD0JR5152HjRpI8m6RtuVLiB4IF8Zo31VQU6CQGep8gUHh23W9dTf6kqjnYKbdO+UQKYis
3iVF8r2ak3CTaVJRVBuU+3Sm+TOMzVPXpvU3p22bT7lblNvcwyEXi7EjuMDzz/LQHcHmeAW5i5iW
hZeJfSBj0sLZoRM2OJK3mrXhnddHJO2BFtupkrwHV+H1K6POuxlU0RLY7DG+WfnGvVWN8lCz4/s0
x9VDkanwZQIv3fX5p6EgC8OZk9t2HJttJ8vibfbUcFV5gboqkjDfR5OPnatPYDSNU+6/Vjov38J0
MNft2KJ8aZBBV0dIF9YM+3Yq4kZvpWVBHyLHNV2IZiF05VyPCRFuRdozfQGac4dVlE5jdDmmNfh4
i/Sr6NDlY2VtycQgpbQdyQnZShKsyAEYp9pGj4MnQTyQa9ZlKXzgskogMLY0Ha38mIk69N3RMw46
52xohPpRsTiVV+1YmPAQKNEewVzVol+UCItmk/utDQOGAVTvq7jpvDP48z3KvSpUl05SDsxPHJ1X
Y+D3/TVpNHWwJ7HKoreLWDw9t+2pDXauEZ1BiEvkwcrKJ+6tCbU4LLHjXDmeSd/w9nDaj1FfP7g1
+6trhvnAAaYj9G3KqksfzvU1pkmeh8sZnJLugB+fDVgxXiK/dRXhp7N+8pzS+TR0jTzzSDS5JsmO
SXf26WHkKv5mS7LjCbQR26qIQnw4eN5h5aQNpOwKa8kRGpmieIRatMb27kGgnkFdjDolu6wT4XSG
P3hq1pY9TmLTuTXojGzWKW7LOjQKQ0FffAolpPVbdcwhXIYgvR1I1txhw6fkaWL7sAy2uBIBAvTS
1MlzmHccVXo3lKgCwrGmFpMRqrACJKyv0qkh6JEQkwTSu51cSMoIsPA8XZ03VWAexOi1F+4wdMAQ
7DFcZbnj7jtvmL/zBNinkbHYsActgvu6rYksyEf2Zosy7J4mNLxLNX5vtJtfDAupQOuOiLlb103E
U93Y4it7bbHlf1m+W4LUW9T9VcwGtg5fRdVndCTx7z+AZ33oklhz7qo+q7ar4ZpTkOG5rRM8UoFb
XEvLf9JLFuFwF2xYR0hctu9OWyJo78d2FJd1NfeXaPfpBFIEAV1kU+Byg7a6T5hli33hLlHDIdap
q31D9ujaabFYFZhf6Lv5Cbn0fe0XF+S3J8DCw2FUl01Jxc1PsOXsHTk41lWW9Nq9y5c4K1ak5cgX
nF8g3Nle4le32oMdjcOmclx13jVu+SWLqzURavSVFjjhRBY0j1aNdygv0/aiGbEcUz6MbwjSz8/Z
txIXSgLGcvSvDRS7ummkTU6wBwEDHrmRyzIj+XPd6htIT/09ivX8JfMge3hhqy+17OaXsiieJznq
C9J93JYkgwbBku6yr0FecwBeOkkDj9SPbwUE6fPZbdOrPuBl58n4KW07/xNm5QVaRnqlq6n54pBt
t68mdguboBnqb1afkYqPb8v+VFH3U2sdZAaJXxcUNKlIjqShgSP1RTXq1i6t4prvl8T8yS2K9cCv
nxLCLai6O0rw/FKfvU0QveF8CzbK9BdjQ/tBUlHDRUSOUdxNUBXZIm8zv+1vWkehgW48GBgexQqy
+yqyj1aTjpqXPIiRryqA3BqwvRI1ed8yqszXuFT2xo76O5Gk/JVKRuhLiip5kh6ANMqCUX/me3w0
4TSoG3qK+4qowgQobgCotSUoqiCXMBpHdBJ5rC6PLKgphlXdCtKJnS62VpCfX8vxSM/QxTnrLrNc
UvVv+eRMBNaGYxTvh8Dr6QBZfUB7ruqR4Xg6hZ9RmthZh7OEyQxwRJ83XqOveOZvlZ3PdH1nfy9q
jdiFdKPOwkseKfq8WiB/x5x+F9vqzkCa3YDpeUpbwng93bKZFN23VKeGDEa+L39sksdkKu9kIWkQ
qbD6FLlLi9qCDNwvac5XifXES0hOi+HvleX0nRllORu13AyzQcpjGa5XOnSjGuOv4oAzqh6i7Dxl
AgZJy/5rI9KIwpEnCwa/8Nl4WayvcUYNid0OBJmw+FwaqI9+y5aTzfd4Wdcq27OlkwevS21Swifz
SAX8vJz6y85py4c5cBjspZq3SRNwmCuIGfjULPCnsokAR+JQNZkupWeJh36S+RM2bRfrvWdjjiPn
oTtk3swk3zKbExnqX0+F55KPMomtJuX2mRUn25Bths66mfpdTbF249VB+M0eus9NGYSksCfFd1zX
+qBMjMaplRlbVn2elsWDZ0XyOclG3JB2WaTncSeKHz175adsiswuD0z6mY2tdajjwbls1Gi+DYvu
bpaZ8FBb5Cy4/GYyO2/6nOgXXQm2D0vt/rBNCrbTmZtop7ogHNc2i8G5V4bOZUB0HwZ34lDywi1e
/756+35d9ueez//4vyvwnr3WR/Ox/qdB9O+G0b9aRP/+1/9P+kfHquj/ucR73n37ha7gHP/3f5V3
A/FfQricEI4phxSS/H/7pD3vv2wk91R3fWGH8GfoC/3vllFMn8n1KFD5sX386/RI/1dxFzcPhauA
RhKRgP/8tb8p7v5aVQzJFKRpBdrXxbfoxOLUuFgtRTgXHJU52Aws+yPL8yErtJPsp2gUSJPqugn3
FAV621r99ITeqWj+Wib816WJfvQcsiZpjv1TqPupZ1W1hDtJL7Hpo+TFhoiu+dF4I+Lj0YZq9udr
nd4m8ZceDUAXB2t8ZFPwpH8WghCg6vh4YpFzGmV2WouX3HTTbik5wzlE/2JHLswHVb53r4n11BWB
C5DZO9YAf7o/gnDIu1chGili01YhmVuvrIvpk9VI61q2zX1ATNoH1/y1rkgCPveJacyBG+kRVeQc
rVs/X3PoQxyG8bzxKFqDsOsLcSNnzPLwe6byQXVpfffnJ/veFXHZOviRKfiyxf71imbWwIIyKIa+
aSVcmbY4BOHi7uxWmM80IYezv75ejCPu2C9luEbhyfUoiGr22C0iKAGjGDAC4IHsugtSaFC2az4Q
I7zzDmNq2Lbt0lQlT+CI6vzpeXY61vAXXVr8sk3X9TTfOJRrc0WYEyXVvYiyhz/f3q9GgX9eYMwY
PTaXcex54UntnKNGGpWznDc5qRx6LOILn0DiD57hexcJQBIQPeDQmvgnd/Snu3ItgtoCDSN4SZyK
jAAglEDu6ij6oGfx+9MLj00AHIk2eBfPPrmZVjatzclj3qSmW5B0d2rMbwTlu3Q3WHEYb6F9Zfhl
Cq0m/wPR1+m1mVbh04QOZkkSX0JxfAY/36MqVNVCL9mM44ydNm36T0422rtEO+0qzSukfBUP+oN5
5vTJHq9Kai5zMxmzvL6T8bLIJQkzcqo3+VQlauMFSYC+OqIytfu7cRIykzF3g6Klz8KNnjxaqCdd
nYU+oTkhrXCTZdWdS7H9A+Ttb7dznC+p4pHxEdCHjE6msDCCvmX5mb1RkTN/lUVMXdRPMyf4y8+M
uwldn3tx+aKPF/r1ZY1t0KRFnSwbfwjkCz1IevC+o27sAF92xSK2LqKU6uifn+FJKyhkVLDJxEHO
OhqRFRKctIJIFSxTTQ7kJsBHir6IeIpQI41yxV5b/t4UMXtKWivio2Hy2+AkJo3350fwUYLjN/Lr
/XJi1pYlNSZGMO2XRop000fQUiH+jB4Z+uwyN2QA9bd/vuHTFRc0E61Ies3sKqJAiJPLhlUMSoLZ
Dud5Nwdbj9JsMgC0nduJaJDayq/+fL3fhg/X88kj8HAl8/Wfrkaq7ozdJpa9STvs7mVAyB2Jf8UH
n8Jvd+UDJKT/HbEbIu3FO7mrvqlNJzuFGD+N0j1RvcNnRZPjFjWG+fTnG3rvUvTTXSYWm/1SdDJO
LeAzZqK2sBFZjEukO6Jpw8xAVcx7VooPxudvj48bY1doU/9jj+YEJ0vd4FH4yul5b3Roy/OuB3mw
0DT9wOT53j0FLo+NaZJ2ZMBO8+eJkjTJzLeWCPVr0hCwa9f1D68gKhZmg2Vt/v758fUQEUHUT4i9
/ddr9VM4NT5nJlJxEmyv9H6u/ICC0DJO8wdj/d2Hh0ffgwFGVuo/kuCf5v80lAvMPB6eC376EEkP
w1uo9N9OkMdXxPeEp54NOckXv96Qq/3YDAUEFrqm9SN5N9SFQF9/8IpO91i0On+5yskrOhZJNVmO
XCVw8XAWPKyZeuFmyVK0tlZWfjDMTxnx4l8XDJlnj2cMehi/3hYlhGRk6qIUEfTmUwOE4cGktTjI
fJY7pwhQ5fPp7yKp7YuOyGBAhgMOc3dAlS/9nZ2O8uLPI+d4xf/WFDBVHx8BWzCXLBGGzlHs8vMo
JS41BFzPyAn1qHYWTK5LVTvhTpsqW3f28GKbzv3852sev+bfruk7HIpYlojDPH45Pw2hQZGWNCkn
3BCygzvK+DjdS4u+VzhYn1NR36ek81715RTu/3zhdz9JH10NGSfHlP2TaSbrkjm0CKslvG8Ue4fq
4jYfxgWsjR1+cGA4Hgh+v8f/vtTJgYHCe5mbhXscMjNdZplz7w64YTLoPStHqH2kQc61ueXuakJm
Pnip736jAPoCjrqBHYUnF69jLSZj8VK7wuRnJl7gK+u4+k8mnf++yqnWoiUJNTNjGG4WMU4Hb6Ak
W8VRs/Ybr/tgH/PuDR2nbGaEOOJ88uuIKRdjtWyaeHFuPJ5VIVn2YT18dEZ4d1wSacSSCopBnJ4R
kPakflrw2CaUfxexWMKLkS7QE9gc71vt+BVIncQ/Iz7X/eBRvn/lyGdZCvgio5OJCKKRje6TK5dG
OgCgWlSi5FNZO3+glze1XrcJAmJrDdyYH3/+Jt57tOx22R/ySSCYPVkMl9xuLGONXFrkqDOJPb/I
IQd8MPO99+X9fJWTaWZGT0brdMGz0jgFahayMFsH0k0+xcMHeIePbuhk6ehVTFZYxpdXgZU8L9qC
0ICeJs6fH9t7SwesDiwxlAaI5Dv++U9zWFjZum5cbmhuq3iDrmxc65jNmBOOOaX1COTzny/47hP8
6YInSwcBRrbf5y4+WUrEP5AdUXVOyvyzNoP4D742KlcRRQCwo8h+fr23Nkq9YYpZFseuEz/CbjyK
JKb+gyX+vRuikEKz22aV98Ljn//0BFtNSzf1+aalBwSBk25ycBsq4DVvb/v3zy5yBRGxRyqLI06G
RJfZKai5gqyL6uhiVFb9Eg6+2pMo3t/9+VLvjb6Iqg3aUfayv40LethLx3mAwGrhIWAmF3+rLNIH
/5OrINK0kcsLNrG/PrsoltDAujRCDNb4O9rLzSVKjeH8/+0qJ7MSQFSOMBZvaO6giCzoIba5qNV/
dJWI5i4Hbk7Dp+MAtlQ+jcx9NawRVJWTu3KQ3XwwBN57L0Q4EeVG1RAuwskKIsdk8RbFvXBI9qCS
p4q5XXxUmDn+rierPvVWVl0EkH6AtPfX96Jdms8k9zo0NpAFgAZ3hmmbzD4uJkIj4w++09+vxlfB
pp8h8E/B4mQOWuibDRLV6aZt/MpdZ13U1BulAlFe2vTeqw+2NL8/Qh8xNcclPljUnqcHGsfNo9m2
M/DznaLrPIeEC6WR+GBifeemCBU8bkfRbR9r5yePMBpcWpR0WlCQlph1wkZ0K79Lyc9ssUzIvx4X
eEsEJQrqaAQYn9bpR9WypZAuOQ+57b9Q25rJGa0m81El5p/f+9ehEYgj4ImOQORRwjrZezaOS1PJ
j8jzHWdpvsNHDtpw64SWPZ9Lct/nFqShJ+RTOqI02OuGDdt6VG6nVoWbcJbgLDCH3j31bjff1RHg
uB3h4YjcEEihjOLPnErtwtAyQCSogrpnA0BC969fD3LwiHBA0mRjdisn24W0K9ASI6HY0J8PQi7n
jyh8BMRJIqWr+v7PM9DpKguLNYSSRf2B4yaf78mixxtbOPf4eOJ9ylbE8FvyeWizmlBy/h6W2WhK
ir/8qrhm7EYkK4qjCyA+LV4NGrZfWXnxJtZLHB0aI4RDFUmAsJNDhX7zz7d4+lVFVFIxNaEUoZBD
+cj9dbz7cT61seSdpV0GsG+xA++5C0b3g1n29ycJjIztCoMPWhkFwV8vY0UVxDygJhurDNtiE4A+
fJ0VwwOGT/MVkIpj/nKNiqCCRMd/WOOpScQnHzJFYEOZ2CXpqTfdvtEVNmWjow8e3/Hz4Vf/+cvi
OMeP9xyuR6mTDL9fb013aLJpANVbwrjJDizp+7YQuNm83OeQzgxgT5R/9WpOhi9ZURoIey4h41S2
btJRTHjCiTLOVyFSMaJp6qx/aAuZfFuUsnLE2j26Tt+rvywyPcSp81iltbd3IPtgoi8SgaVUxck1
oEn5IwiUuWWjS5A/Eq75M1K1HqzIUjyAitP3lhuTjL84WZceCntpmoPxyScHXt6DDxkmenTScebr
KkRYCosgV49+P5gzIGMgoEumvy1wJB9rVUw0TELmOkzf18YFpQSGkNzlLsmcF6Rw88o4uvjqwKc8
NDosiW9wWFatusseIUsyS4iKfAV+k1UXJYTs+PN3ONtpvhq8uX+Y4rJGuTTOlbuZCkKKV2NrwU2v
jVfkm5lqIBE60gBnsxcV6VWzjL6FEK9Bzdp7yz4wKjq0vUVkTglJGM7t0SLn98s1uu0C28jQrY9i
S1z7XQuQhtPPfCXGod7Nnicxh8pELSvhKRsdkCayL7cSfTWniFbWMXLK5zAZJ/SOVESkC4Fb+poM
n6aIh52VZeLVc0d3XE8Ex6pVNuTEXCHD2YwpEA4EGcL93Dch9mDL8Y9PqkrT8DqDOJOtfYNAe61S
KpG7JFAF8Yt55odPEGgRXtRxa382tRfiWDN+hYYK6PWmgY/yrSwqcoylrtK3sneqA6aSdHi0nLLu
41WHS7GmyVXTXUxXcD4CZzVmQ2Ne1RJmzq1O+Ysb0bkB0kwnTi74sZri5CI9CgZT4DY7Wld0xgrT
l84VrhqXbJuya/ZJWnrdlhDV5hh6TOS8qxInOKQ2xrYLpybpGdEOa/lZqPzcfhkHRf58FbfhkxSZ
ddG5/QLdOErVE+zqeycDIjLXA3kZMK/gqVsmxOBSFw0BDv1CUMY01vGPxenl7dwMhJlhXyJtwUnl
lbHcBFp70Xlrzy7xpgImQKq62E1gNhQ9W0hyVZ6mIMuMqol3yOcZMXMRGJ8IoCJoCYbe5aFDRHIr
vRl5bLNkalflMeboGk36StYTgnXT6uYaCVgyQYaoc3/V1qBZN0Xg9nJds+7OV/DapFAo5aKUWsuU
JnL6JIbJ4Tsy4CnWRQmZcY2kds7uR6cbCEl2zeJvwxhW9H3gL4ovmyDqCPw4+dljfRNDeyKxEhhE
PiB2b1xIoX6qyYjoI8wgsUQquBqqTn9uTdSSf6ZjK/2K/K0Se9R2kpSkIrWsizrq9Y0VzLG1wUFI
HvYK/TnYHbbvKlnndk67ZAz1Mm7iOkTMa4X9yA92k5koj0gX4TaIcJNuBHM8n5oEXI8w13Z3Ht/q
sDF2VZDWMUfNLbggz9vB/1hu03iJqk0SjBUtpmnmqCUAfb2opNNibeGhBWDDNObs0N1NdH3BoI2r
JoVmtBX2YJpNZFtutM20XD5bKRzglSXiGQoHIG4HpuyU3eTQW5ZVBHX7mydt98afEpNvBrsFUFE7
GvJ2F9KRz5wlhzxrjDwfJNSfQxPP8ZcUwa6BY4E4EERsMRF6wbCOV0VVGIKwumT5bgrye9doQMfn
cXFleOYV8LuYznT6LdCZ8aBbpjad1gyJw6ot8oLf15HZU9BZrb0SrTFHOJ1j5btZeNOZ8UML8WJu
o8fvpzogvGixW7wVop0Pcw9CEJ4rDSqywoUct40NQXndpEKhdqx6PE6bPJiQ+AKHMsEVazs1WsaA
ci5gvEdyZ6s8vJRzDt0m7q2BuMAYktLG8yb3KUvbOD/rRT4tW+y5RQDneJzfbHQS2fmIg3aCkJUG
l7HMWbJGv8E2K6LJuXXbZkZJ3C2a8HV0m2+DI+Nrtk7C26M09Z+DoF9Ibuq7hX4XquRi7zV6rNco
OplH6sJzXhuTj4Q64F97dkM2oBgpZgBLSdXk0W4Knf5piXuE8lG+yGbfs3TcySZ3WSDqZYjX3VIi
1fWTME7WPQnyEIm9+sWSdRggEjYGzEvbazJKsA01Z049C3LbhjD4wSDr003EOuwQ9exwB42YUX0u
iA4IT+29EjLA2Im7rC4wkGUtKlnE//X0UtcFc1AUzDrbDGUIu9TzKqhRVToZ4IAqRFdLg4jwdXT+
YIoir2A/qhkNXwU/EW/KlJT4t8JJ9Nus09azDYjzqylzqsCjUuJL4Snp80S1lGcOveW99sEjrpx2
Oo4oZcJ4ZTdufIm1CLVq3nTJa2t5CJdD39Qh+l7Pb0nHwK+/kxQ63JXCMngTOWVwTEe3qGVQudME
MxLZHa0TKrME/uE3FDiuZvmpx45C+pYSkqQaYdph58NI/74kTNbXgZsNn5JFEjQdy8x89cJFgkgt
bXSrecP46KsU/9XA3Lhu+j6L75DoLwR15VaVImIDwbYaVG/qtUB8Ha1qO2N9G62WFxir2IjNPMqQ
MLE5wYIhqqIlVbZeciDuPGxid+TMLRonbZDATqW9YCTxgx9+NAlxaMMawlNTHe3WlYiW+CKz54w8
NFNG9ZpPLCfzfrIG8rwl8yzMTZHhZQ9TUWxcsOLX2ZhIdwUHG61os+CD4TQR+/MeoJUNf6lWSDNj
LAxfXCyL/vnYSIzrsza++y0Z5oLoHc/V8rquliNqqs6yZt5CpgB2m6WlaO+W1l8kIRO6zorvoZvn
9Us/WQGUaCvMh/LMM8G46E8Thxy9fE306NJRRY7iFdWdNotxiRL1MbM522TqDMykDnU1JRf8eH4H
zCG06mFrN3hDwBIEVqDLTb9MY/6Sl5krv4SAaaDtIGtlngzZk5BAnEwQ3CaALNWuUcFMaEuVd8nG
76XGY5GqvrlJ0O9eCH4N+DuyRdabaK98Zbru0y162GZYN1m2+KtJUYU6OuxqEhdzk73qIk3KVe1O
7YOtUDHtPH/xzyoaDSBY6W/mq37gv2z4ft0rRVeHNXXkfa4E8166rhr2QVfY7QvMaSrtnj1+trWN
ssY6E20/mjNL9fhpoo496UoNGEC2iZrMXVn0XnCYjLS+jA6L5M5LQyCj5VIt2ASV7Jx4B39rQpiO
KP+hFqoYCCoA3rZWVjRAc1iK9MJOWwhqQ91My6cOLpvGzOM10VNZWx1QIwTk30ZUgMvakT2L3xKP
MOLAP0IyNSjxSWlZ5uhhKvuqXfME/WadDZNMdumUwb0TboJXV4ChJMLJHeP7tJ2JmW6Cwj9YuTUe
0MsEgJyGInuepRDPRVHV2WOBebM987KluMkmzYTVtXl/0c3GkNaLU5wc6rgs2DFSpXkOy8lVa5dy
BcmNjoPXrh8ir9rZXhfdVrMu3xyp5nCttB7s1RguPjtn4Rp34xXhdF9CTP3OhOg+qsqZSVF2QaCc
LaIowhV6i4B+6xIAVkWz/3bUV3gotd3hZca/QxBwFlHdTJq52c8FNoMtCrjyLa5Z9lfUaWySZmQ/
3k6ehBDl107yWrhBz9GlCdi5t/MiX5HNOmYLt7O7tEeE7uvBclmY677UHOESp7uoqoxd4ahF2OxK
FgQQWZSLNsIpEJPLWDTYVzjxmBX02PFLvfhPyYLfwi7Tbz62ka1Wxxv3gl7HG6TBb30LMt4khp8M
0PwG21x+Aynrpeljsoyjubia0oobQD8fpRjXklrfZnzqj42Z8jf8Au5wngUDVrJwaHeByjpyuKro
aGREy302U/7f0VOxdgV4KTbI7aK+D+XYPoHnfZg4B2Ur07M5WvlDTnhWOznibBxbotyYD46Wppac
mcAF6zqkgb1hO85RZsyJrwFwda9MZM8sq61zGSXW+VJgTTLz5Dx6djpdLrLDadLP0VWEin3nznH8
Oab/eIjZIqx1WE3zarCN9Qgz1XpWnqweTDOQRe123mPnmvFujJRLLnGcf60yRRHIXyxDKm/B4fX4
2rpNs0TLRcb2/ixPoDMwbYVPaaTNg4p98pZwFV97PnL1qu3YU1nQTgD9PS5TtXeGRiFV6ZdLdwzG
ten4sombm4k0tGts4s0wrMeo8J7ytiRGulbFF0AJ09bqZbz2TEsecTJFV4FFpYSx6Sb+ykq4rVrO
DzpkOczawbswc96fZxSwV1NvX/ZLeQgrEj5J3lihTu1XVeKRm5dR6YsDHGYSn/gK4YL7ZHPC3of1
JM/qenKfFxIKKAACGKwqOeE8Se3wZoGRsuum6DDNSfVptkjqGG2JgXsOukPixRcWzZi3edTtOSbe
L7HysmthW2rdeLZeNznpvFPpW0+ZLdrLufOrx8j3+nui9eZgN3rYIVctWLe9V2KAtRmKYhnFTsjw
eeS0CT/GBhYb1U/dQFUXJlyxdXtslPPY6gNn0Hym62rHz3lbhNnOm/DDZTommU110X5Ji3Qzm5qE
wjAODqVWy1sUWWIv25IdtSQcJuYUvRj7a4Dy/r6MZbJ3057oupzKYN5QjVhlVg5XZkpv697Xtx4U
2Mc8D/TRmyyvsmmywKbF034OG+aycX4dEGrsWH8cDKDB8IVylNo2g+xXmK3lj0Ri9sNbhJnJr79V
bL04WOBLwO3hbfQ4E+miqvyblar6EcGvewFhT2MMpuCwmoOAZxzZuEKadtwVc12X6wSPisAPC2qs
4EwPbrwghr8a75a4iw/eiOB17QXENC5LxQCupHG3WTAGm4a+7IVdVdZFEzgXY2mScy+o5WGQ/mcv
EdbtEjmgdbRH0qWd2YzHZaqfcNOH12Hg3jNhhK+qANEqg1TchjJ5w+rxNHAP3zh9QApRfonduYyz
cuVFRQBnudAP7qJADWEo2gvb3JaQSPhumFRXc5sUVFMDcYsag12X15vnfASbOC0cgCd89YTtYBFJ
WZeEk61VgwZ6xTm/ThjlKvnigLMkVtmmTLaeB90cA/ShTOKTcGBtNi1Ldj7Jng163k3dWWdrsN5s
34b7rKpx5SSRc49l0J62/Pp+R7oNRQVSQQYJ+7QtLWz9lB7uJ+OzaYW27h4CvL8AEIwnvjT4kxfs
qYH7HS222mVerJOd9OrQWuNpK66nNAY2SHXo6LFpU5NuWt4WMb9MEUSdlW0Pvc800Q+HKZZ8jzQA
9xMPbgmDaiKlOZSS7Vaipc0EMlQByeJeRUXWZBR7cJmreAW402vJFTC2t/NURp3Y7wrY4arsgEbl
jRigzVaRGdaLz8NbWfNksRJnYwQj185GoDtNGd5aSR6Q8LtYBBBAQJ2frcKdgddiVHdXpZVidrNS
p17RmghyzoAkjKyi/8nemTTHbWRr+6/cuHsoMA+Lu6m5iiyOokR5gxAtCXNiyMSQ+PX3AWlfi3S3
+Hn5RfSiHW5TVKGAROY573kH0xvPtdsGep1bVfStqw355KPnuCmHapSkRyEi3gzs2r8LIwuLDWcb
diqqi9AdzbDs0PfngS23mV+7D6Ix2NpgU2b4/Bphx8FEadmce1AUTfbNWDS7gY6IdFpdtvk2l768
F0NNulkEHQPTPbdQLAXGdl9LW+d4r1ZdgNPuqCa84jPlgYeNogCGslDz3CrtxiRPWTk2wsyc4tWU
5eNV5DWWwZ6e9OBNmA89BAQ0xit0nvFnBEWIGs1OZwnBRIlCjFl42GRWQ/O1Loa2Ok62CWu4G2M7
OONPRYdD4lSIe2Md1/CICSjDAFpoSsqeyn9JLWzbL80Q8h0qDWgaDQBHiCsL7p6dIIpbhbVd4aM8
NQ0GveSJnwdRhndzO0TdrsrjAmG03+kJeRet+CZwM8M8tsOczPANOkJAp2Iu17pTOa6H/cAWmQkI
/Ru4HlOwj0TodydCgc1qX5uSyJHY++J4lZ1uvTLJi+0ICouN+VBqnFB1R3wt1bZS25J9+5PfOvH3
JOfkWetFhRhmmUwvbYq6fEMPa2FfHZXht4bJ5LBNAmWyBJM0vqvjIcQu17ZnAihhfVZbI3NitF10
Ww/lEANkswBzuj6Eu+kWoleNGBacuF2NSYEfg6vcjrfT1k6xwxBmOM91Rz8WDRL8qAlJGV9lpiDp
zQY/CteyMUOaxyro7Y91aPTJD3KdC6xPy8qWRwvM7Sx00vT35ly7zd4gAXdpRlp4sFvhcjN2YWaO
DQBJPVQb8gE5QExn8LxNNjek2E4iysK1E4/GBdOh+lvO/AZr8lnbeCp0OVl6GnbIVVuI/Ks1RTm6
+yzV19hhsQH2vomKFYmpwJ/a9dRVnwZEyqdOabAi08r6OBAGFuxVrwd3A6MPt6yygZu7dpM41auh
oyM7tcLiwW/adGyUj5GD23P6qGZyHxQDoOK2awl6PufwenyCnO2ynCnfSobAoTMSFK5Lmp85qmq8
HqrG9FdJ1fTlgmf3+iFUpYG3K3sdcK0fEB5MN5Xf1D0J3CujRXC2aiN7bDdY4LhYZvpjGZ9b7QXW
ClTUg20T+5HcC2I2oa1DorchZjVy7FtKgBl7CZ33UX0TKPbRlTt4c7iuZjwVb3RhddbZ1KIyebaq
piuput4EGneKfu9Du6YTHVvuEzl+VXCcBvTVcCqoFD5r0EFMGEeqw51XQ0ITqxi5kPlpyvHRwMF3
Yh5wEekgn07gmAO547LJ9JYt3x7uPRnSV2172zF4klWV5dgTZHHXfsxLz61YOcY43sbaMZMfWNFU
BtF3kWxOKNuh9rGxtN39GGF4dpliVRI91anT4NkqULX01drKXMPbewyGxFFS5UYlG5DfYC3jVVl7
lQH51aTRNyTG12uzYohkraamH2tzrea6IYelcjz/h5Lu9OTHiqFKBMjh6U0EpmB2ux57LdLinNqz
00+AXebIVlYZs4FxcBT77bCiGTSAyktpSf8hmgpnup6lEUR3WWkD/lhZRib6oXdTXN9WDPJoBKik
rOjkjrnhX4Of41BjkMxoVKvWykOK7dzAFeLK0NRR3dahQTDuRl1iflfboEVrtMMGPaQ3DlFGc6kn
n0JPMG0ilVbKSa4C4eXtvknrQG/NoDOC0xjHhtGsHO00cbShBkwqlNPT2O8JZh4otw3Ocj7FzlJs
CZDyGNMDxOM8JWAnr1RlrJHK1+Nexl4d3VS45OiLuI6y5MKny8fTuR/cYuMwKcgY8A9djo0HmE1x
MMpONXdMp2J754nCG65K364ZxEd924Snguw2kJpeilBcN6oO2q94WFThvS7NtvI470g4b/bPU8x/
5Gz5/6ZNvG6+i3vVff+uzl+b/x8EiqZvWZwGP011/5bx+rEXT38Gkr0xo/vjd18ki573YRF8QC23
4flF/sJzf3G55CdgBO6irVlM4QBt/0+yaPsf7BAeecRVLAzdhTnwp2SRHy02bZHjLTo/sLd/Ill8
O0dFsQgpF8aFh+cLHJk3o31E83PUej02Kia+2b0rV2OdPuZO8VT1abePamvale07pBLr73wP9Dbw
PZb8Wts23/IP+Q+Zr6HKbyzW6kqF1HccLqdcZzB03OxKAwQibXf2eVXeJB6CasmGd1F06UMuon4D
a2DG1gLnxf+saKWP3/7nv22WyS8kt5+/lmUmn6OKd73qxdefV/Tz7/5hr2gF/gcAbdRFELnxffPh
FLysZoO4yg/4Svh/OLn+Ib41LOeDjbhjYS3BH4GFDaPsj6VsWO4HmFmscZYhvwif45+s5TfLiqQ+
1CRQQEKcGmF8wXl4TQpIGF1mmWWqh7xnkrTC46/EMSwLzLU3Tf0+Gs0OSDtJii110PDU9h1lDkN6
0kQdn2i3VrVXlA7VnaXNeS8D8KufburNCz/hv0Rf3dTkP8v/+e/XhIznCyTcGaqvH1kI2qLlvfiJ
/jhOXHoX+uqhzdUN7KD+lDN9w4V5MY369Ue9ppj88VEBE0sTqw9Y4W/4nGoIxjjxZgVOopkHjR2Z
DPg7vEM6f6bt/8XDWD4GciXMLHBPmyf5lqQ9AoQbnao406Ei7i2/xT08HW+mlsKglJKIipGh90qp
uPholTq8mlvjXHTlRZeCIPlWIo5WX8zbeU69+yrkjjNgLza5RhtBujpOaM1FMeTNIU8axoEyjfdp
35JRNUTmy3H2780MF2LR2++yhEFCSoRa9TcquI5dXMQqmX6iYsbAthfOzZg2RL3avtj5WUNf21un
ya0g+DOu3g8lxuZYjm0qRVZX18x7YB1sTfqPnjtg+F8go/3P/vSyP1kLnfXfWwLsv85f/4sKImt+
3pief+llY3JcUj7hZMNT5NyE68mr9bIv8RP2Hw5SEJs/z98/jQGsD9i5oi1YHFktKMJ/nbJ4SXMw
QRll26IYQHf+T3amZ7LxX0trIcFzwHPeIWRFaQ316/WLL6TyUYRhxym9kiyx3gjE1YBXdFTTljKo
PBmxI8p10hBrRIfGTjadAt/rDl3dDxPgM84na4kty5mJVXHhtZGhd9ZIEjV2CLNc9dOUX0tH17su
FQnBdxN0+01TzNWm7iHFXEtTFse4NJj2a5F5+V4Qjb7C5AN7OewYF+MkUZN0RbB1/Z9DFaP15VC1
FuXUv1+0R/GtFt9l9uowff6dlzWL2PgDlReaao5HhoELffRlzUbeB4o/CiMnQCrlPIfW/rFmvQ8s
coh1YYSeHcLsQp3+v+PU/EDlA80TIn+E2gmXhD9N4P84nPD/+Lf74cuG99eqxSDXXgRbNibteASE
hOS+XrUV5aLw2tw/E4+uJVHuRtT1uPAA3ZBc4SdQrWq0vTj5Nm42rPqsdxQGTyN+p0GFKB4P7trw
T3Y8DBXT9lrjtT3BCAAI1QORLtJ35rUR4rK2Uhh0zLskdeOndJYM/gtatKc87mtiq6QEfmfeXbmr
cai6NgCLgfol562aMWH7jVbdbJ6CwSFSEhddDBrGLJ0EhuAhIOvURGN6X854TmKdaVMUwMciene9
fP/5kFnMvT8u3wPkwC+UJEO3x6LoPgnj/FM8OLn11Iy8HfN5UIVVXSRTXc6f0rGUxn0eFaa/r0ZL
3PZQiZ49rDybP+M5UeKtYtPuHHMlxsGsLmwnN32YNIUlfG9jMwsuzhbggXHvwe4KgISntNuYrbn8
SkGBXF10ZYTmBPQ+xyM0prnF2DLIx/qWy+S/+G2ZuxeFC7CxAcazi3OHG133OC4Q00VXB4l7H8MQ
+NJLIy6ADpsBda1NNUbmUIDUkgiMuBj7705V6/qsGJU6IMCNKuMjGkqHARRbsrk1jdxMtrD0iunW
qXy3fSJtvq6vHY2J0zkeS4t42gz/g8995yWfW7csjJvUlK46qHR05K7JJ0/uIDSbxBfYokJtyf+5
aKF2Lg4XiR6P+K5yV6tKl+O1Mc95/p0+2XTPMEeE3I+dU0/7QnLrvrRGNhr3Y+z67ZPAEaW49vJS
RPux5kleYEWW0MT0TV7tIFiM8f2Qx+2nFI5ndYSOYHXbumiMYpcWhV3gDwbNQDw6FCGQpEwPw3jP
bHX/vcwanrVITDT0jglv6jLtXZdgKJqQ+VamTFKXByvNCJZDEwbup56hCvyUoK1K+aVzk94nTkJo
FlpRuBlwROGbTX1d5c1sX9sl/Bhsr+KIeZ9mJrQHDE7jtZfGMwvU4i2vLkq479NtE6fS2dR2WqY3
iSy5eYOoBcEyANodXKYgusbGbhAXRRJB46I59S8z067Kz+bgssnbkShxwyp9Bxtag0k6RLfcUEf4
dwnDVOrD/juTPz5v4Gmruyb04GwI2Q0E1JhF9LmKi5pUY7gBO6vBpeNs1mNt74MJ9sUhBT7B1rtI
K3ePnRaPGWicf2ZZU82fck8o95s2k+ZqgjRTnF8uWsiZ5dsjBi7OQQoZY19OLXnr6ABSuCdloW9c
vzGa25gGuLow/XkyNlMMGL4efDVx4wZz7r9bzysysftRXOAVEbdf6q7Ip1styiwGKcsK4yCCUfsn
P9ej8Zss0uxbDZQVrUqT2emdSMoYbLv3MtoYTEg0TuwJxnDTLR9le0fdDk227UwjxdatQeC/bZxi
WjnW4rurlK0Lrgpv6T3OyYm5zYux9r0VeFSQHGs/y+dPL9+0oGicbnu3cNqnBlyQ9e9byjzVmDVv
0ThL87cB/pV9aRneOO7rPudWuU7Fd48LkycDjduAhSuYhu2jhDpjH2pXmY+TGuRDl0TwKjzTlxfM
VykPgqwUKUQkwU4U4l3TH7Okd4pz5ah6OsnSVdHHOulEusWD01THNnGGWzPGE3AlK78h08VjqnBr
WXPA3ZE6ccddX0RhjXTPsP393LMh7wy4xLyBGWXNsTeKJubFH4p9HOOWtSJHYu5vsrH/Njf4E99l
bZ3PJ6h6kHS7wW7lIfIgObRl3xLNZlt6xHaMF/JsRbPR3mk3yVLcu5zU2qMOSjDB7G3ra5I1uLet
Uiy7JzgofKujmGrWsjHhInPvjpHm5amg2DonkTl5fYJImwr+7rGOupUQiVXAhai0xUZs6dZIwV69
yd8VeH5MV0MQ5wk+klRnDKJI3UiSm7wb+uES9lM+k3Ok7IwPdpxpuBB5JUW1bmPfwpskxynxMsEd
yN9DM+L5DIY/dVt/sr0JMRhUNAg7TCTYmgqHXSALsFq4TkojY3/XDqaAeykTC2NQfGWjrZtK+VC5
gLIMFnCDffnjrR4Z6L68ZbrTrA5rjMvyHl6h8i9e3jvFBqgPQWxlyTrVzDxvRdMGTO3wv54fgJsl
4URlo/orPXWFeduXouS0xZgXM0eZ8fexgyh8tldxrKYEw+Mo4y1NwhZmEPxO7Exvoz5K+i8C78Tq
GuMXfmyOYVVfw3+DVEFagJvFh9RlosK4IGh5Pi8v/1A0OI1uwDv5lXZuWJgv/y4V/t33mlOdI7UA
M8PnkenUKqv9ormE0q7S88t2VT4ffGUUwkx9eU2SIeYInnzpjXqHMHN5oacCixPY6TJo4S3VyYBP
3TtKh7ey/kUoicgBIR4KWkql57Tvn3p5Zegst6wi23cFTMffe6MU3TeGHcvbUEUl0dkdz2XteLFN
SLwzBPkhdmdHXFaiNN09THgxHjGy5E3qilrU7ygt3/qxcH3gNrSy+PVYoU1r/rp4swbLHAE7ir1Z
Ra78qALGhRyAtcCAMYAlHa1CIB750dOOl1mrpACGu239yNR4FU9B/55Ny7+4ICewUX4+9z8BCObr
C8KeDL54wQ5RO6FvXwUmZh9HNfZlfd2O2q622Ce0ydeXBdXyR/y9XUMaOTocerwlP5Xi/wKK+RfP
zwnRlC0ltoMbgvfm/nQ11RbBPATOhw5bHlOFtNk1o3DOCHY6PAA52SQOrH0ZBwFkT9tun/zZYxtt
Y4ur6hOHR/2y+mZ6z+Idv5fXyGy4iHC5QDpXmzKUNfbm+nwvqmynTMUJideEKsGLeg8NSt5FJCvb
TlatnRRD5GvFUHC4y6iE3ruCNyKbEOcsgOtFPOsiiuJ/bzAkkglcOVWxe3LyoS220h1V9aQDHaan
rJEwF1A8xulF7udddlvjEbpsJCELGgIbW+BLcdzMDZsWRsL2fNm4tbrJzUkld6nhyOSiVjp1Pibh
7NcYSNZVvyX7RPc7lqlsvriT1QYPUJHm4XEICqfepNCnkks25qBkDjwyCQoGjOHeQYJwhmAt/tT5
IOZkgrR4QvGsPRzL3vbrM7TKvAjKi8XW2tnzsU3xAP8OxQReah28GfKrknXRVFFBmmjBtp+mpYkL
52wU7qfM7Dpnk4RukW3LSkJQJwUFjlrhDKrs1m3hUxUOHB8BFtgB2jrMuyJY9t1opecZzZKPMsxV
/VNjo1Z7NHL83alpwcqrqCmzEyfDfO/WVCj5EHzDGL7btV55hb9NtWW+1K7QydxN2fzoDRwpiipq
zdGmILB4DPy8K6uuP5fQu+DxGCvEpDu7INC0ym44JddTAENXojWEHaKuyta47Rvq/kKfRmk3QHnk
C1RJdGtOeXh2eo8KJsLZufGXMJdYFycUb7tx7icGyRk46SE3LYhkjMzv4jhYUi4gisUULmtPTPFa
2KMocYuC/abc41wNRyF8SFDjJ1lX0ypmKroNE+vOcoezgbvKyrNnRafmk0XlIzQymbyvUsuX35lz
9tZ+TDzoeqM9JzdE2AzqdzPAYfiK8A0SJl7aEagWobqvmvaqE8R5aN/Db7c8T0FwA13tkDjGGcL5
dWKGxjpzDEaAjX6CV3HhTxg1ZFH4PZ+ir1L43W0ry2nvdW62cXK48F4fYYjm9NhTM99YPg7nj0E9
mO04bUpStQanuIGjfm/M2Q3jwW8Oyg248/hZq9L52KXDurVorv0xvYic5BSOLSyYSJ5gy51sa5LI
cfLfU6fdT3jiKiRIOyfq/JUt2yt29SsSGAKyJoKbZNK/QU++n+YMORh+Ovs6YYhNo+l8Knr5PRyL
0wxSzb4nhi3k5k84G/8wZYkTU9p/S5LuwXagBPYO485pGn/Y8XzrBxigx2V468zEKPckcZZ1fN9k
NHuGfgyUwA646UntLeYTBi8krbbtoODL2lm5lwNVKVoeC2NmX14R7LA38+BCeuY3ztjhkv5iWIV5
7q4JIjgnMK0qNz8j4UcqJHEzC5QzbSpswADmiUlB2TCXzW1bOPdeET/qkbuE03Bcm9vMCrajLYbd
VBH0brB5rscC2dJmRLH6VMStnbHIu7pmXgp4tm8lvNXVCHwYr3FXUPFl3eLqd5oIcwnQDMYxxZBW
2aUbGVJc2YCP0yaLLevgOJRhWzKScgisNhG9HfbKaM+wDRm7XeMo9VtAvNoZdVkC0B8rP373GAMn
/WmrYpO2F5M3jAddFECgQm+2KmyHpqgKy/HUt7q+HCOEQjfw0wOx0QaG/7hxD2WI5DPVoj9AZVX9
o6VJyyFpjsbGxgXcbuzDS1MNzgPRfFXl0ZfIM8bhEzEqrv/gmMpFouLH5nVfjoJcx2mc5cFBimzR
xLfUxHMCRe3anOZafhmsoesvJ2RGcjOOYgFC+rRdjnBdD5zqsEljZ912cRld9GyjjyqY6J4k3GO9
K4wOM+cEqs3wO5Jcvz35oQFTog5FdDdUQUSksY0As2LSSpp57SXiISZ/DlZTrRHqZqkp9DfVmJMN
ER0rg3DlgYOm66QrDecowo5qEYBhri6C1gObUMHIySknh1Oq7RhT7WUV1z+MCDXN1zALNI0q/Wux
LUaTHsP3mhY5jeV1GaOArG6ZQ1oTYcjzHOg94GvJ9yzR39gArXO7pNt4yKoKqO72buC6zGMC32PG
jsAoIGc02tipPqJGHuE9RxdZEMxD8kcfZqRYR+9ro4pJphLE3kmI+40aTo50W/+T7cxjcoWsHst7
9PUoVxEN+dj5m3liX8SUxCSf13bpbm1Mn4k9SnRJsmtNMsZ2wLrRvcw8uHN0Qpnu6BSN8jAQg9Ed
VNTMMalBQtlgZWUeHFtk+6AZdlySTmO06RGce0GYn5tZKyL+Y4PbenkbYRWp9tnsO/WpSVRbw/3O
9K1uO5EfmlmJ6lCj60ku49zIi1MhVeTszZDy7wIxWNVchRbC10NpZvmDHq253AT+yGE5ev0MHIAl
CSHPMUZVZ0QPovwtmyFy3+cQgYgeruo6vMYWbXinlv57IfSiDTd5d/B14217Xbqq3iqZn0fDKU5Q
vZzKWra3npkEH41nSMto3DE7wOgsjS8qFC1G+hYEQ55JA3zgj5pwlryh2dtkAA39Dk9XUBStEhan
qCoSSIRLlMyNOen6Bv/pcDja8BqLbWObA/G3GBBt4lz4t+5oeDsZ2jXUOD7uIe5b6rIurFmYvy6P
7dfbSoCsgqoI/gwjPnw/KUNff2UOTqvplZp2RTYE7iHHosk/EQzTjaRmNDo9EHvh+GwycJ66bcRO
0j7Nsx8T7j5mtn1ALjHEu7rAsGKN7i8N7gxX9I/Eaioi7wbDiQ+ELLpqb3BLi/MwT13+YNE6Iy+K
EJAuClD9nlXHmwe5fKtgGUF7zF5BeqnwXn8r+P2dCkKihlox80rPuReOm6qLc3NDHEbefhlTYwGv
dDald0POyl97SWPFX/NFsEL6R1EaMH6fx+OHSmcWUj5/AqB52UVIdgLbCQLpfNdRafaC8jQcIJtn
eFlsMO8H1kkbc9nJ8HxqSeuZ5+4cG72VfIYHW8trEBJUN54LtfD46yf69/7LsuxlUIv9moUPzduD
AtVDbVmDgVGzi6oD+3ozCk7zqM3xAMevRTWW0P7vYobK9BlBYSEVYdpUQYiuA/c9Df/r9oYnARHG
hXjCibXYeb+d1Qc9zklJ09kAWb1Zf3IcRzgroyQZamd6wLaEQUGbOhZVbuCylPlxvX7nfizdy181
/nIFGPYw1mC8h3ELVf7rtaCCRqJJcDyUcEHiP2ojWtqsjgKFNHpIyBQJcdt8maFZ+Ss2hkqdXxY7
Jo+mQSajtqD//dOLokW2WaVwIRhY/s2IIq84LQOry/YvSG+pUxZCXoUcTqS3snxC0iLBgJpKJb/H
Qo+Q3WY1tz+YMkm0HYwK3m+Vl7firzu1tKKMk7hDMPWgLwAgv75T1iAD/MIE9mi+dvaN5RTlCag8
/yhNaywfAhcc1B3rMYWvKbLsAKiaWFeukIAINn6H4m6KBx5pYw25fcfIabx2n7vZd27e6z2L52nS
ND87SzG/Z7Uv9IufIJm+wZfd8eP2FFtLtuOyv1SXquEcRO7kT+GuNtpY7SS8O9Qxk9NA3hX4MOzC
bBRqX4d1pDZz51Iq/vrK3t5AGmkgfBAjEzoXq/3NDeT1Z5/F0+cU6Twa7gJlU3LMNsy+B9ee2Dl/
/XHPBo5/PTCWNusHf1pr8U9mFPh2m+PwIDqQCLh90T9r4+ZlK06xY7sWeUbMVR2OoTyF/cg3fQEV
o8G3byovGuI7q8Y06R3TzeW0+OuCQKFQTeNcG/qI1hgmLqyhn5+MH3t9k/jRtONGk2IKijLYcuNw
lO1s6VhLNiCdhxajow+YdVviDtC5798zsnmzBz5fB2GfDEaX6GiOtTcPIqbGImJm1rvUb333wM5v
O4zCiSK86zk1LFwhQenPgZ8O9CF5Z8mLwS+zYxMQ//WeJe2bM3Z5rxjv4uiNawpnbfQWX0ESYXZG
WSOBzLsgfDANLRSzsllPD3qmeAXArFguSLkHdqa2ga66zeiSEX/PsIe+ZVnifJKIBf1TabVZ+Fj5
yegSGTJaTCIuPMR9mClBxDX3kPc7eZalDtBOugF/N4wCzqq2cVLcj369/l7TnJbvhf0kxRIOeNzm
v5VLAhzfd6ZlsOASHHv2MthIJ2xSOv8kO98YH+IhUvY7Rdrzs/t5jaGmgVuBXyTb+kKvenO2IzFO
XS+Pp2MvWP1fKZXi5othD9QtmECl4sD01ThWfe3XW53OZriTKpNbRCEjQuO0qtVK8n7uUxDoam9i
uIF1XO2MZIo5pXs24sUU5dc36u1rwdwfEy8QUfYl0L63BmWBX+FeUxcJYwoNAI4uhzo496O234ZB
aqY7BvCEy5WKc7Kai/QmY4Yr33laMAvevJ0LVgyh1OYKkA7+7c4VAc0E0XHm0cs1Y1nLT6Jok2ql
5LHWdCV3XU22w6MUeLbQLbQAx/Q+yyKiouc1kk4p7et8pvtj6CALjqkmG9jcCAhfdp7M5J9GFs9k
xwg6b/6SkHedn6AwwLVYhGkEIrT82dzSLHIMItkUhdn77Q4SBOb2phGzynurZ812HWq4Q0eDNj6I
ApnmEQyZDPYQiwq0KaiebpzI8O17ShCE7jnC7Pr3thbjDTeht29ibXbx9uU6k2biU5NQJdMDyjr+
HTnQlNwznfLk2nEa8/Pk+gRD9dQC9UVlZ27/oCfPkNuXr5AQ8sGvkj6U/zALF03LqvNxWzg5eCmP
4CdmEW/9IpHeTedORvm1HC0UIXmfyvRsyFys8J7iViQeoOAdjPxkBOPx3fiGuYq1b7JOku1OlxDU
O+QDM60qkJOx9kpXhCZoDPY6e4XKM/2jFLfrorOvm54yZpvjgAdKW3ipxQA4nswblpXdMazPe/u6
8zO+dZJkMxOysauZvr2UsRY5pt5jki6FOZpKIkRWNLzhJYdEPu1rYQya8VmGHiZfZR5ptEDmCziN
Tp/VgA2B4W1Hvyr8R9751iKeyud1z4MkQR/t4uj0GImWQm/OFBcZxgVJQ8bzlhD2Cd2EMr1M75iH
mYgKn49yMWpe484AZbl++V2b1n+4c4aa7RpUi/VHkcfjKxXM49PLo3Tw+3cPL7UHbSHLJQrnuHuM
aqz8SNBWrW9uyahS9bEoY6s51M93rTJ8Ls4KsTj5MU59YuyLcE7tLcKEKv9B4pyZszb59tAAI/5k
2yYJHjMzo+Gy2ZugTHdmCt92G7hpkp0xJhAxECYi+z16FjdAu7tEFUqOlP5EmdrLe6sKTP0xnHwx
fRmbufCwkCfrdQUvlBRwE6+W+7iUCDxLKDJHrHWi2ylPPOTrLw86mZgE7oyQSePBiVl/JEEJ6rbL
rgtke3byoHM+OUVXBOGWB9anZzzXnf6IQJzEqM3c6Db/4bfEWT+CZtjjkbQoX5xT0+8Vk2SQcP6Q
yHnvs7YfAmI0s5jYPeFUNE5BE6mtLbzSXlbA1B3iFuUgYpLeyDO0XZHeY4khaFSnCbVlhdvacN/V
HbeXZpcV4BtyDEj9Ihe9ffJKcMmD+fwuliw1tIupNNk5Uor44W7mmlAue1HbRJB3bfAiUvco31YS
goL6DMDDq0CcS05i46936+cO6fUJw4HtQeOH6hr5RGG8rmISdHhUiq5zRLIfPYW9m9Mp5IE61I5C
4+/SpawcBK1EpoKKmUfMaCe49KIrQb/F0O/ixBytPcSbbOE3AMjXCcvrQdihS45vO0F2WugK1Uk7
vDd3OJzFxZ0hiWVezwxcyn1r1Hq4dqq+bDcMwed+HQxW9LvbChXsnU7J9As+5k02rWBMCB/3LjXM
qxIJCPZv5GySvdJHVrw2ihLonZHMhNpl8IimvULADCzUxDiO3ZUCR4l1wnImrLCpJn2Jz8Hknxod
IzZc5lWrpEuydg2SO1hrmAH+1SLt9Pe/vuNvhnTLBIoKgQPpuWOFmPsGhSgrvhKphhFoszPF1TrC
kSG6KQHBbutwUDFcC7iSp6Spv6Z2WDTrEjMFYBrVjN7TODRAz+sigva0hwwFX+vXl7dQ11+VtYt9
JE1HRHtkOvSxy89/ajhGZeHdjB/eyakyZ1uFyhQX4Uge5CowJE7Huo7ZQpUdQNHkdRuvOgg9JL/5
vqIG6WIvukxckmAv0Vg107GwVJwepQgsk+xPMjKXWAlq1jMasoq/tIwl8GkwZvN8OdvO6O4SRWre
R13EBGq/892WUvivxb70EEhl6fdY7TTq0Ehff7eAxHE9gtvudUdW+DbKQ6gBCMrn21Y/ywPbGfuz
UmXJZQkZhTb6mQni4J6FzUpt1hFhgXgR7EoCJHBiUMqI93kneTurAkBMyTwztlOoLFRyQjWUGrlp
Ismjkl0nuM2Yh8adMNTB/CMwkAWjzd1LbtCuS8pOvPd1l3f3zddlcgfghdegj+JmwSt+epQ5TkLT
CNFpLwoCrk4qAq0/4sbg03hjSVAfc2FU0y7CWIloYTMsp9u6aGnFB3aqDh/bHgHtCEE921RRbvdb
SoLJX9fYjB3k1PpgpYEGekbQGBVHUfki2Rm8opRCRcf4MGlxuRCr1Dar+UiolVt9q0HGhvcI+29r
Pc80HUbrfENo+z6Nx+vv2TfMWquk9XaI+40fZoxGd9t6TXVtE0rgrVtt9Hrv914qrh0XE8dpZacM
Y6GvRDiLXSji6aEimpK78zLxxXuUR0oWBV8uz7OFsiRn56r3G92fiVzN5VWnvV7cV4HttM4GbbOn
ryLdtM0THCbRvNcHvMZ1Qh+tK0xrHKzpqUirCN4s3L6hqBgmHMC5rSK7awjHnWCuWol8aAbTa3eA
EPH48FJAvBQHRSmJ/M5l07XXnfL19Ns7L9NyV/9aXVwTVHUbMQbKFKyGIa29vuuDQUSpVn6+r7gY
gBAebwxPCbe9bYSq8zZg1BGszXmavvsMk5e0dUwril0NG8p+TAJw9h+RLFR1NkHJ003yXGTjsI7P
3BK8qtc1ZlJQcNsSh7kXSBXnQWqp0eU19+E0RTkEpl9/LQbhr3cJWj32Zy9iJTFBgNsevjkSpZq0
6nsjOSaUo6Vet9X/EnZmPXIiWxf9RUiMAbxCzllzucouvyDbbTPPBBD8+m+RtD7ddkvul1Zf93UV
mUDEiXP2XtuoR+PqznqRx6G9TrhfxGBE4lLS9mGT3+q5KcOecvBvrcY4a/hE2xliMq1kfttuUFdJ
ilQtzrrsV7N01B6lU3bfc5AxjAn8xnu1LaNtGae01gc8cc3j92HDvSdmfszP+GQlKMlbYZpHkMZf
52zshoeaVdZ8rEF52yd/tJuvKR0vsUf9kcvddi2J8KkqUIxSjmyNggVmuX3iy9WcL7Qx7AeSHGL3
ZbuslPPQ+JKbQ9nsmpYyAIAScr7d4kB/CaZJt4ZnWClxv+/dddbEjbXHl2h2uD36knA1EHVRkruR
sLRf2bIoZ2/zz/QVNBKK0u1y8pzk7TcxxHxxhMhTF0XYmvlGtyp69MsqIlg54QuINIuyP7fdGe6I
3YJO4sjj1O+cHef8xdVm5Gs6iajK3TsCIfWvrQm19YXd1nSnfQd0wT70+qAZX/QVafQrTyxu03bL
th5Z55SlQa+kA4AW5/PgXwib5zaR2xpNn7DFRm9bz6J0mDvtgE1xP5OWadG+V8vMKbBKZ+G+567u
LfcF9tniqz4QvPW9s5esDlWc/mziyq2ejCEW9sHRtS/IEH3/vHWIW7vhYdH9hJu1TjCGK5QAEgkt
q18bpbfScOujOEnDW9entq7dMzOJIAMNtyPQdqCEALq+KeUgk2vCJPOvIdfH8uhbE4khokKxG6Bq
0TBmWG67eqKL0Tsjs+jb74NJH+kFnbGvTqWVuCjlaCz//wG3rBJVnpZ80Mf37Vgx8mKoA5i7qkcl
eTsSZdUcOwfwZF76GneDR3dKR/h239ptrRWoi5NMfDEzEsD/PitaNBEVQnLGduciGlaZ7jRybcIE
neWJs1FlzV4spvlaeHbL0H+Bx+M2JLFGtnsAe7UrhgFomxk9QODRw670rZ+xCR+xpx20nxqyiuBT
uhSdFrgBQnGuZaqaO8rFJRzgnIQqtxF+N4iah8IZkLoM+fyURiYcQRu451nMKt4Xfhc9OKn7c2Es
fii9btiPxvySj5P9vc40isq2916XeJanbvLnCzPG6AolT78HzBGHDFCIxskwriE3WB40K0kObe/K
56ZXU6jripw9Iq2BF3nKcu8NJ+1gpNQnrAFyP/PDLoDWiP7ypY7ccpFG4MdF8rXPyuXipl23s4zC
3MP+7u4NWGn4/EVjfzHHVP9uZzMWe5q5IRGM1qGCKnvfTC2djnawrsqa7WNm8CozaZ2qd8xg6uy0
7acc+UwMkCUBj9KQ3QhHQV1rzbFghPTRQ4fH4ajWKDvaGPZ+1mITnBGjWsgQ8us0yDTsdeU9R62W
fbGXZDyjzzLigD41gCblTVdpSYAKQBYf+07LIez4U3TstfkCJW/eJ0sBeDCtpl3bUbau+59+0juD
g7avCoscFcvc6ZVl/2ARdgzIwWq4aGYmDyQ798/aYCZn35oF6bqzvmNU/7mFsfkIDQ6tgEX7k+X2
jmCzp3KRzbUYKzD3mUKU5Kb28qrGBe6ZotW8S2rBqZHzu9x3FKYprYI3Pff0UCVuerAMLf6+THkR
auCf3mQ9/yTAakZAY5+geFbf6I/oagfmY/BeG9UlTNIj53PujvHJMRKipn2YUJBe6IzsyLNfgq6f
npZsjSJE606VDMLYjzMP+ONsLUeoJoPYS3bebqfmkn5EtXhF2FFafzJKE9GOmcOVq+PGonW4eCiY
Uz9MHKo9OQAlnVLWt6UXiIosqptxSboTczT3K00gfecAmTn5tfYT10Z86TNHhJHbqvtKg2lgarb2
tc7t7A0dI+LxsR3ualpEnzNNuk1APn11tSMTLPEsv5VDZYUkIXnHipbuDhWS16K2AklRuay8tCJl
GTRmqoEsqSO4Kl7nwn70beDWs5QvmZxjAJqcivvC9IGbkJQI4c+vfhpyiv+aUvuZMOoIVrQ7PzkN
yhDaHfMXOcaVFlpi8vfE3UzNZ6nnJhQ339v7ky9FwPOVfXKN0b+jGWpe7UF7iWiz7qOkS7CYIbAF
D/KouWZVn0xpRwCg4X6EGuf7sATG6hxijBNHeF312Su0/MFqkFRR0y9f8Dk5nB59fd/BxntzZFZc
RQGoUtdFB8dqtvedoRV3jYA5lWuNf3LFAjY9c2gihE3mwICsioL/6A5D+6uM3fhxII5zZxhtR3iY
eLfTFowTFUlRT1UAR7Tfc3qYQg/TaVi4EamBlnpl8hl9oICEQZQivgDy0b/WaKGeIqw7WCRU/JQo
/clu8y6UhezO5D1wOugHA1cIx+xeixlSVgAKw8LM++Po1emuUeOryovk2RrET+C8M+vR6J+dCNyl
pWb/BM8JHB27mBvmWTF/zd3q0C+yv5vS1A7Neja+iZZIeZiC0xjS6YRPJcb4kwWXDC5HDeJtIEHo
HeSl8RC3+vhW+Vn3BjXUeiktcJiBbU0rcpM0Rtus+h9dUVVHnFpp4PAaIIpyc6Z5PhN9gVjNc2or
dNJRfZ5zhxzzWYoibJTjfTITER8iwizCheWEKivOvvrQoT8vDaeY9ZhQ7EGvOTxRvp9+qeyqfqfC
ZSmEWRvUi1afbYZPB69qplcp4OPROzxbtLGeAH0MjwwqsiMg22jHw22BEvZlMI8JDluTSXywdO54
l6WO/56niLz8rjffmZgkBz1zrB+y8KrzWNf1X7KXHqIeQJuhZs7doXOrKmx0mT7Y4E1CoSnvQG0y
hIU2toAhk3EIlqkYwtguv5WdXt4RHKS0AHyPdqepzoaVCSOLIUx2NJOJmYA/Iyqbm/EB0EaJujGB
0hMn8Wd76PwDA4/ls3Qz/QOwGqAgP1mOvA1r1OeYjyENMHeft/qkB7zJHGjLwv0xFeYDB/3qo1K6
dS6bySD0qWMMCZUInE4pCaajPQKNxWUGRFpcaXxzIGqflkgT+2IyERKZsdZxPPNkD7DVuNF6XW3V
QSbyMbeK4QvYy/q5KFxf7Wl5pvGxUflwyAnHfXXdxNvXjTxVUW0fI6qZzzozEQdDyL5QpRtO3rzc
IQXxw8qAhGVCogzYJptndsf+hJFE7WjH1Xc5tWggrTiiU5yXsDARCtVWcfBLGDN2go5idhb7tAwG
vT3RZ0e+pweNw/QnI18bYREH8AetSfFULeBBNU1vIdG15Xws5fDh9FIepWv3ZxOYwL7yE4t5EirZ
PGk+gEwRCD8pcmIdARFcAMe7GOX8FRW7uKemeFAT64KKJ+2AjPvcJMZEY9WldKb8DOc27k+gTstv
nGQQxavsIaI4C+1iqvHH6Org95zE8O7rO0oA4shE3H+0dVQ8oJzVcRGK4r4ee+2B57Kj8hlIFxjE
8tDNsTGwx5npqsKa+l+t3lVHz1ULXsYY9zsUl/mLsowfBJDpn0WpvQsz/ypraZ3kjGwwSKeueZNF
BifNHcdkj7mo+pYTSHGife8923ktPuW+k6I3zLtD1RZxELszJ4Kknh5Lu2XsPXvpD4zHztGPDOj/
qYN9JlNecQCZGZ3ZGKuHHFQXk9AY+bFVsj8l8gE1rB4oHIpXJrX9A3yh5OoB33rxh9E4CFeCSszn
zn8d/b5Tp2wc03vdju0nflaOWhzKuEjFh4YxK6zwkVBMCOei0U6AM6VXcqF/O1NezoZx7uzROAL+
iPaZtNMXIxXtA4rxZq/AkKU2kd9tiyx2cEp43K2vP5lC6c99LTpAT1352OUGergkb3lFWEYsphZv
LDbLfYbcMujH+MMYGZTMvZPubK/+Kgg/CPqB0ynS24InWqF25hjZt1F5MMdRhqCX7ICDF0pID13k
YWgyiNNY1sYzFC5qz8xbXrO6Ln8YotM+QEHxAarSv+ILSD9ZfmuXYUKNBICOE0JFnNxJ4lT7Aqo1
PUpnrL76cws+32nHuyU1Neg8UXVwmfMc26KCKMYY2J5Du5z0PfEUogh0L+6OU4l+tkmj+6ZsqP04
Kb+16PHuy7ngWclnDWOHV/YPTu7QwYkyh314uow2AlutrXlO3fRxclTzldAH/lssyi+VmTgU29QN
eTshTE4n1LAW74rrqXD2QWN1EKOuQiXNZVkGdrChuHc4S71jIewvumZVO6p093tLgz9gI3YexiTD
9aml/TcEmsWHZidmxOvQaQHYTx9xMYkFy4rtamcLRFJTpgiGC919UfQhH3qqrmMVad5ZTJ5318kU
HBuwUUhp3XI1vR7aa0rShg6b42oWOKxQN6LAzQxxJcrD36m++qET0PEiKlvvD54pIS3HhAP7Ux1j
M0R492Ygl71kumbsom5xDt7igoIjSB6PpW7tpiX/0qUQPP26b64xixh+/KYadgNxA18w8vhvpTky
tEiRd0HDdYYL0VXG3mWCAw1s1punhQyeT7npMtHFhxRinGo8NKGJfZgzqR5Hcg/u9KSzj4y+GvkB
ZHbZRWbLJupmxR5MFHUVmtuLndRt8gLw2DkQxNXu4rJ/V6nuHUXqmrtpSP5q2nh4K+Yy+4auAQhh
bINHLD0zdHORwqovtb3GsRueWdRkwehKubPdBo3/Ugi1X5jFXxLbU/k+zovqk5M3PtKDm6Kvt3T2
PjMVzPXKkaf2xe9d/H5yxDZD+6Sw/SvuSDE84IpGIkaCkVkHoK65eCcFZH+E8e9XD5vYQI87o3ya
8qXVD80I5hY5iqdPO/rL8bhPIrcmyWXJLP+Uo03zOfIAN90NNrTFUHJGKj5to7at+7WseINruiqe
YBxnmXfAgL0+8H2iDP3TyoR8M8weeJbQOq16a2dHjaAUGXPvq1n3mvdyUtpdP9ocqVs/95hw+zUd
lW6JmIjSPKEdYKVO3SIDWPzzglc3PqbWkIhHtK++dYlymoxnN8uKv0y+o33XjwSA1R2JG9fYmvnO
tillzJNiHk2cutXDUHpMJkFOin6XNy3+wbW1TecIoQ69qIF8g+FSW5Woj1OSxgC1ZkaEj1ovuRr/
1i2qypl/d+NZcMBIsll7lP1AUGYwW3GFD6MeLdbzlrncIb4N0tm9hw/CIIAQp6pcb+WtCVN4/eiF
s2e0DV9yVcxftnHcfGsfLTf93Vzgxn3cGiSzk1DIaR1WybuRXdU+iVLxGGAHVNbF99pRPG6jWJ9J
t/lYtCZ+OATEN3/AkAntKibcgq/NAkftzjOaeb/mRZjE26J+rN6clsScMyMGOPG9mzJR726yluF2
i7a7DkKDbyho9EQQWssBZVW9aOtn8jOac2mmq2+rGSh7yOK8mq8pdQ1zl7mHPXcBekyvSEtV3/4s
E/pGQNycub+bqQW1k8Voj3AIbUYZ5BMXY582zUKNqd1BLi8nJt3bMPLPHdR/tU99wwGjZOjI9Fkn
f1cAlYTeMpYbnXMNAPUj1Zd8CskbwtHS8FUsR4NR+voWzkP/7c+/2fmnAJPOrQ/0ixkm4J51gvV7
4KNnkrKlEI+dt7klw+0W/rGKfsySsWUw4JL/3uYF2NtcQ5xEjzZ+iSxqGIrMcTHoJTHM2Tcc5o7A
ISZI0GONZKZe/2BIk9p+qsfFlfuh4kwQiLIQO4anSRV0uEayO2tOQJog2bfSS2+7hZOGEm8CHMFp
nOr7OBmT6QVoN+3j2rXAk4x60+H/EsNrzALCw85pUYUu9kVkTbZ8HqPW/wYFUk/P5qigKXa0OuBg
IrULNMnwlGKx7sow06do2DMQLz+JKqGyYISwdEGnZDnt5sRp76eIyfyFaWIUIqPF5GcvIu3CaJkj
uaOVRVoqxIPxu1f4MAi7pvuPaQGzit/GBetE0TcET8SqbkHT9M9xAcrpWIuHIrlk6UgrU098Rm0M
1fXkSVmlws07x2QgNZU56nsyKeFW8YUP5YklsZhDZbfWY1MQbBvWBLAg3CdvbNgLzDVYtIwyck6m
35Ah6EccEGm+LY/2Kiy4ZEx1syNddhAKFWEY9WcAGv4DG1akBRPiH6oLFESIxyZfH/GoGd1n6hmh
1YHg3uZHGKzFmyIGqLyYgNqaO8sc32jQxx8Oqug2MEmUWD6jFed5wd/uTneDSNTVHkuG5j4tLyNE
bdIPHPsLdzxVPk4TUhea7HWYPN+nqmxJY0DbyMdJdAaORyfhAqGbCiiotjdIcrR9LhCbulnhAqJf
HLa2Tt4JCwxFj5YQDWZFroX00+6F8w58ZInYwyISOYyM8dc5MaoRlw/DDnj4siRqJ655eqI8XYb9
FKPgv3YtDZfD1OpI/c2S9+Ncp/4QqIXokh1k0swJkyHhVZFaO2SvDPV4iqYJ7iXNBY2zdtGOCqbD
7CU/PLPMHioVqeKp84vFxAZb+Auy8kKeRRoVz4a/Qqhai9yVwFhKjzNKYbh/5aJbm+pkPE8njT+F
Xq8PkAvg8TKJEyJmNmk2i5cizs9gTeCScrtzac1FfI+yesoACoulvSOds8PCOMKSiAVqtEclCqf9
jqJTQq6AKB/okd/8ssw81vaFRFRyHrpMOyFPEsNj75Z9WLlSTIe6j+w4sLWqVmcBxPtJY3Izhuko
FqjOpTdOB8CgcjpFiiXxvp7Ttcs8i5KFt1VvMENj1hZTKhX+eakT68Tvf6dvYH2ZCnDHLCF0x/+d
YyNph5blXFoXzmJ0y5Q/YexjS2dU4neULGEsEcSepOUSG4EjdMADHJnNt6YhYGDH4ou9YvtarcFs
jJX3YrfvNko176AD9SVPb7Vxz7dpf0mN7aNIiEGpyJT+F7A4dJp4HhruF4dwfb76iTTUZyY9dKJy
cCxY1ps8E+Or6Wnpp4hhigU8NGHGChWFn5y5I/KZke2aGKEiiss74NurG4iWO7ccbSeNyZQTKzfV
7UA3MCPjn0wH10q4TLu/kh6CAT25Si8etdpYXvme/Y9WSGPY9ZxQLgoM0YPhV1X9y7A5MQaEM80/
Rk9b4n1JikIC1nYltAjoDYoBtQMdEspGd0eMIGkJnmp1rD2T46uvHna3L3++hSiX/3UPsX+jlmQE
6SBU/F3dOVht0y8w1riHWtN/uKBQQZjcZs+blyO/SQuGvFuqH67rNzFsafSbj1ndgyaIFb30Ix2E
qjw7WG5/afkYO/hV/WjZI06v1VMKudrjaW8aHI+NWfSfifmYHQgTwsoOdkp3/w4gYuXus8alz6yV
Tj8GvbTxtG428FrLnGmfTXwOeMeFHT36DZXZKxWIjuMpBpkU+lTmZqhL0denca4r4ia81X9OoxEb
iQ2ap2feMHTN96Vlqb+wiC8n3YrYy6ICoHdgF8sw7jtnyewHvQDGiHoC0jnYi9uUzZ7Ik0Il3Bop
ZlrGX5+GCsHIu6wSC94AGIdHim2F7yIfAO3VHnrAYFstJlrG0OyjtPyLx4teiHMjkMANmGkOOBom
uiixWTk1JAGQQrtOiv0mlOAAtHzjacqSnY0uBBwREO8Spx5d+e8usz75MwXhg4wkWqeIcT/x7xtp
ZVNR9F3U/sqsqXAexDiLsxtpebwr0FM8u50tK6IPV+2L4XBCTLiweKkDcC7THDhLu95Z8CIR8B8d
mKM2zvQd9LLD2IyEm6DuQsc/TkIVx3LfRL5Rd+KsLZ2ZHb3ESdhCjVgld5Gi3/T85wfX+r3MosAD
LiCAXxtrxK2/Ptf/oytJCqNe2sb2Lrop0YyQLcP7vKDDBRt1+0iRh7d8j7OeYATwy3jd7Hz27a/1
UNVkl1TO985DB4WBc5VjAikkyE5Gq9c3idQdQQsuwVwIL6zdrMb8Dt55/prJEv8eG7Ix74jMQ15C
l5rZK4uFsfdK6Xuh4TcdI5oyNcOsjbgbvdvzW0raHOJILxdiu4Lr/NBErvPVcAofmc8YG8mF/ctg
yqe1i7/783f1768KBq5PKC+OM8AM3m/2jZIPFQH50i7UWczZt5E524SaQS5M2UMnBlQTqoHumQWM
Jv7bN/HPchzNExm5wHiB9bJPoAb67WbZhBXWw9JlpyGysPpPGsZjKhRGi/RSED5e2RF85lttbw2E
R/npFEbMzooHZU2i+DR3IP6/tZ0sPZIA4pEO4yaTTrqWjniMIOgoV+3ef4h6/vXFOYjtSbXBGaQj
mPt9f7NEiV2SILHrdh7aJAtzM0VeKOhFaI+CpQdT5VLNzr5Wkyb/A+h7y3X9xw4Lhw5ahWPbjunA
hl2v8H+e8rYbCH+wkvY6qa78C4lQNr+mdDTgdi9L+2UTs3peK9qjuNESKlJ4xB3Y9Xi8h/UNC2fS
NRsxVESMwlmfPWJBppvtdntLMKWwG1qMnGAqkT/Qfqcg0fIrGQQ69PgKMd15SP3OPAOMaos3jb97
7JRuqodoHMO4zPQvS+NMVKqNBgnuHE1DNoRpHFVzyIbP1ty1cae9srvYDUEHBFwOach6jCK/b2Tl
Xz1iY0m+tFRsHQyKlzwYmnjGTDNaDpSODt1WGsWtd3RyVQiJ0p3I0J1DLB4vVwZW9oqrmVcsiYju
gR5lU2Wlkar8EC+s0997i7LI/CpTf29ZsgK2VOAf3mc+MCfsVeuyrkc5zJwNCTXxQRNaDoL3tb4V
KlYTc7EdXK7qI2NKQg2/SfJ0gp+OuI345+IQ0ZUFRkf4xrU1oT0F0h+T5VTrafLZHe3OD6jXUKhb
SifEBEvcqL5z/Oka4E+dSD5L+DVfRhlN9QGxJYtZ52mJFqJR0turiAdiMANvyvR8bw+LTF6264z6
hjVmsUSRHeFRgu9oRtXPp3TOWksPekXVXjEXn2v5KDpF/saf15bf2MAosNCFuUJH64STDRfkb0eq
oet6S9P1mnwJybckXK356G9ittZrEOUMY9P0l5ooAfOLIT2W4YxuIEXdrbbinfUeM0RH6qISuCFH
NWdmi+Ug+2+f5u+mEK4U5IvLJAM4jYNx6p/vUsfQWo/wOx7JcSnL/QBJPg1rD6TRh8aRKgkh//e0
1I2ldo90iMYCAsGo98+RT2kYNKNtXHvUVi6XB1Ti2EOKpzdemPVhyEDHPYKSA97HuBjvsJk7/72M
/kuBh0twlUhDYMaJw2/65ycoyyISmg9CGSmEDURPFPymtDUKbOMuuICvf5c5QhEaaNGhcF8Gu9aW
g57YbbxzUZP8R7dD/F4+crzE8esgJLZXG97v3Q4ih5smIU31qG4dys2GpteDGz9FWgP8uaaJntMi
ndDd7UdkMM4l7juKrrTI9pK0SuvEoW9cM309jc7oZleh67fai8aWFuLmhQH9tHRVQFYLTaxNpzSj
76FHtwmS4lkjvHO52bs2zdbtCMIrSfRHFLg3X8zW7bPV6hfeftG2+yMRYR3v2HmgGG69wLlldRAx
OITL1mCcsPLy3ppq8EMIjwxVN6UjmkiFEJA4XFqczu0vbLr+sZcif3JQqFh3NPhk9lKbBJs9ATCJ
wLM0fdvcL4z002Drw2mRwUU484hwbZNPJlpJc03JePVUOwlN1Gsn6yy6a0B54MO0oHMcSF9CBfjn
t5othkfpfzcessatValMaQXgjh3wn49aD0xmBPHNKItuPQuMYWTVXVsXWXZHFGDZf5D2UjLz2iSR
G3Gww7q6vKMQWllyFjM2jgdWVdf3szJ1+d4CWoCxGJspN01kHgepyuVM0wb0gWb1IEt3pcyRdUWP
HEHGwqlrudHYHLdvxLmYYsN+2BBI/Y3stTVRtVKAN9vofbw5DPoxz7heagfWWMTjzyZhTP0C0dOS
H/Voy/FSjiWZQiTAwGMk74a1diMl1P1ktd/jKJ5YGcTtJOSAbAPAZi2a4sM6zOX+PhwVTblerURP
aD8ZAFLaH52d6PJex54LxTWyCppftyVQRKQwx4FDhlv/Ncc6VT8Sw5WW14ZOFYLFrrO9r/lcr/2C
BUMZII91U9ok0SR1I5VuqkmsjNNKcoyRKS2e67ZJtCPCZsBiq3k5IUSt/4j9te71oJ7Kn5pXa80n
xxeDtit5CIBB0A7XzqAyE4uotYgDDMsgThVgEKg6NxO0IhEx2+V9r7LLdPPtayNK1WOVTByH9Z44
bnQHN3bYdkrZkF3bVWPb4L7XOV7RmtPrzN6I5tk2CYh0tWHvFwMr+3azLAcHWRo2t62W9l/fnHvp
OkW4KOJUTpR40m2DjZyYi4zTKUzColQBhD56IEENo7D/yFNwN0cix31aWhuPZs5oaT+lVG3ewdh0
vRvgcOtN4CAAocnk10/mAGCQlv60mgiEarUoAzOER5BktCtcYkjmQHemJSVpu8sg4/HfjZwHSk49
gJ1Vse3fQHOl6/JN5qCouW1WxrQokDraicfBdhP/0UomH532jToqCMTSLjpM23pPYCRfKyDZvP+Q
qSPXw2ZVMI8M4LEyqQokw3X+l7oda7ZekuoyXMRb16S53fzVbcL/adtQK5TBdtgVU++d45iMOh2X
CiwShA9OMlSHocZUkAdYf/w5SHot75MAIxU6AvOGiaSOWesGjWEAh6JB1OWHh7LKfNZux6lk+x7J
C1v/XwUpd1z56g8nbaIhfurd5MCnX+bRMpz7bZeyC2D3SaBL5eb3sxmxRDCjWv+GYjvzRrqDpr2E
HRr27GK3EgFNojVoYkphau2hbDLTPRoSFfBpjgdPCwbNbYv77fHf0A/Ch18DLjZttPgvs5T28sIL
MxRH9nPlBjYOCn/fp5rqnyfk84g+Mmxm59ogj5OQNKyB9fc6LrvsSArSyIjeNGVNRWmlC1er8mZF
x2ILsrtXXy+nl9yK0/I+oSXHfG59PQeraevHvJfGe65rqfs9SshKep5K3MQvmKhc1B2xjfLnCAhv
JmYubSpCf3Pez1BZ2kLMc+eqcc/eP8QUSG1K+BaeOvgXg6q9HQ1pmZ63btgUgde7tkmu5LMEthp0
9awzVcaPu+zL1Tt4cMHPmYftXeip/9bxd876YAl0GZL4BKR6Vouci9VgXWT9ufkQN9O6rbm3cpLR
1TMOMNmGfkeb/WH7cxi9eBJdehK8tjmeBFownhzBH5FLlzZB1lDVhxUm0eUJZjSsS/rMM2RQzKTN
F+F4mfGJMRCb7/bz6ltPjUNK5H10hFgn10YD1vmM2NZYjlvnZjNDVKO9HqKLkbpofVSG+ZwAReHk
4uFROmcZJLcwJ2my4VeiLfnAygzI1h/kEr1xeomHwBjj+L7FS7QTaUoul2X4udptQOBGWEgT+gKd
HEIHW2iY8lb85vpBl3cfJk99qnAcE0qeRhxOqdvN4Q7WNqtuXXR0VGDYZjXPiBo/s0R4/vnvd/b2
fW7/7t4WwyTvARZ5gzmXb9ybNjrgw5rTfdxMvnbZFtpiyJdfM57RZqfVuF33SYmA64rTnDlzXhUU
0ajtiSesGUl7wXhz7xa6QquB0b/DVbuZ0D2dNhakoIr5XxJk08pZKkaTbqMXuyMrXT0h2wJJvZKA
ltpcgcVxbQoGiWM0Xp2mt9bX9MYgHV1San+6mcvfzuyFTRFfP3+ZaF1/OMf6klEYGxUHyUum6XRU
hDfRH1R8+eXV0mnYvnoV0Of79rbcwwrmR2wvMWlfmgdi2x3ESTUL+6ZfsDJexqa1ZlSpJoexFhVE
N0afmUGzRW+gP4SRCx9C6mVPnhrkGyzPtePJp+GG2Y0Wqst7gXefuHLn5iwqCd/jm3AKxTfRNBz4
jlmjzW0TbMub50zEXQWtR67AcTth/o1JwlrFycXVuTgwfjyLk8qxtoxEtaJC0gq2uT+XYMbvlTVj
F3vty5ogKh3EJOth4H+O/kONVsvI6gLPIsXHnoQqFgjy1csE1aHRsb7TvDTlI2KBWf6iDFkds3OV
UFw5TckRNmfeSGCd8nrGsbRi8ULfJuh/vk739+vkLKKbtsE0TRc0mX732utdDZRAWN1lYxjPKIDk
GcmUJYmdyxtxyWB6PdexhYMLTqHE5QksARsFLqqTJ7OlI8tsLQqKXq6LKKTgbofLvIwPbu4v2W7l
Rid77cZrxuiaTMdB0wt1iBdzME81B1Cc0PpgVUf8QRGMTKHnR9jPCjBdHevepQYMRKhYRfrOcUTJ
x+le6HU0BXEva5JU+irHCS4Fe0cxZygUcvxmb1lJFNlKUrYzf4cWcjz2jSerlyymcsZ1YzNZS41+
mffFSGAz2a0pyAGg1rXX7GvNxVwpBVO5942Dug7FiPPeMORbWatwd0Pnva0izbBG04dbr3kuJXXB
huGtDE+zd9KgJ7aH9730O1jIbXs0CZ5Y3tGGU3LM7soC/huf6rLMH2Va87ySasjP8aj8wKra5M4d
cTHx56lN/zwskAip3Z+fht8AnxhJjfV5YOyOCglC7r8IKV2joLH3xbWlZzKfFVy5L33sJZxHFR7b
xywu8CgaxN4wzabYAg4PEmk8bSRUuV38rT9VuKmeHPvSnZE/36hdorCN6Fq3jWnsBqNjjLa9tXGx
GPLeVDQZg6GTeXyidW2bbBfO9K75pkHCKmhmsF83NMefP7H9+0yZET8SL59wCBz2/Njf3tN5MckA
QlB7meyYXbMxHNpnZTkl8tAy5PGendQ2n000G84D4FI571vcbPMXvURlfQ/WxQfmvFKJhh31S1cH
Ju0jm7DyhOnqkst6ed5+MqoSUd7HUwsvXN7IdrHjrFQ8JBBD74XdzHTwfRmBAYVLXtMaUHZq+jtN
NWoXj475sZ2pLCpMeSBuHE1nUTmde7b10brXZREb96ZPA5ponthqtdc21eaJz5Ku0SmxxvPT3+yb
VlHrBsP/2fmvRW9lQ/3vsZMvkNwO8tfQpns8Rr/5kmkde0atd0jgbu4jrU0ZAwSbtWzTT2UyNvRd
jhE5CsEarz2B7bbqKR38/zgHm/9a3AQd63W46TLphIH52/VkmDqUXTvFNU5mbm6RmBQvGxBcxJWf
r5EWRloEwMdcDkhRQ4bD6DeG/Lnds5qI5hXV5/wfdWfWHLdyZtu/4jjvOI15iGj3QxVq5Exqol4Q
okRhnhPjr78LBbVNQgPd9XbDjmPrSAKrgMxE5vftvXb2tStTU9n92KWftjOxUNhesiLhxV7PhAhZ
nYx2OhZ8XAJFJXsX80xOg4DNoHoyYP15/P5U456c9yqEF0emNQB5+/VrJpBbDmqa3V6ITAkkpHp6
che00Ix2oYw77JPPK13ZW2mjwUc4mfv+/POVZaWBNixGaGqHEG2otS9vMc8XEvKg90xsnXeUFXhU
RAxM6VBQTnbOOkobY1M0AcqnHuBhjxzNcG6KUQriO6RfPHVIcmxMm1PR6I2Pt6wa8vEsetymwmIm
g7pYVA09r8IghbXm2J6W1Nbj7X8xW4tlc/DzB4EQ8ABOIerc2hyQhqSGHF3PQNzAUFpsL6OeHlPE
D/0lWZ50ioYhHHn3EbSHmpl4GPk4nObr/Kz//AW0n6aUNXHYCJCDVKZZP63I/dDbnQSZ4kLzjSRx
a1XyqQufwkLSRFa6bUUktHZdnLaChqIPgl6o3uGwtPOk/paeVk4/iVvOQ0biHdMYOd7tj5X3JGyQ
YJlID3MxBqlRMr7zUgF5N5RsUe1At/DKiXEWpxdSrhkXNccqfS3SMYxu0qqUJqft9LYaycOg2Fb3
1tOfb8E0hF8tKnSPbYdyKRIFBbnoYoVW0xCkhF0ZFxELa/kkZ0WSbRR1Ev+s5o1R00qpfucXvVK/
saL9NHzQSBDGaHLn+d+f3P4NYOUSnwVx83mud99FWCXihqafTKtNY2DXpE/1lP1Cn7BvN0j4Zw3r
egyNN1pJU+jRq7tALp6BMY1RrBkKJeTFQK6UIpcabLSH+WwAZTNWrvxpV71z2qIjBov9dUEOM1KY
y1bHgXeFyL3+GlplOe457aUWvUxDK44/iKm882Q2y07XscmAX0vZp6LvI+/BydjBriNJpp4jr34b
naT/NJh5W4N0YqkiQQzq4uJRRoWS5aICVS5hNauuM/KT/UushHm8BSUuUz5ODbv9TE4cQRZtFEyF
EZnjnvStzEqO65MqMV8FZhUbdxKsSN7Xp+PIfCpNErii/ZpYXJLo1R6h9j6T6W1QaWJ8m3luPHoC
baysGhJ2DXrBGPtbXbU2YaKzoSEbPFCPiPjw2RALb8UoL20n2tZ6PnzCvy6DJlCBaLld1dy2Cq7l
gzAkOXOlHhbZFas++0FjiKg8zyXhP88D5aetyqTVmXoH4LF4ky6HQGGb9Uhar3Nhls70mgmTJr0k
oqqKD0pvhqSeNM59rZi24qo0r9+VgnytddbDSLpsUz3DOYZKzVy98bFeIyLYM6LKY0gCsaOdP73h
X7+C4sEwmkKzvAtNsjBN10hVclLUgb+sBzapHLCSqBFPKqYv/y6jq0DISlRo77Sm55ij+1ZD98Dy
Yktc8WRSfYv0jNeBXRqCTvEbH/b16wqYF11sds10hunJ8mkX70u/KnVsgyRM8hH46Yg6a/PO8X1G
yWzBnhlQs87VUci2hvGrGPdkzGiPTJlw2rzgpF7/R8kC0616udQBGQNXjTYByytTfdnq93y90llj
JKxI+Ejf5UU/ag96LE8CI5kI9SvppMWYF/W5CGOWWugoWDWQk2xE2fGHxoTUpru6lSoqMoCMkvWs
hEoryAfbPvb11o1bjDsYBOK4ehfEFkXoykNF9wbf8Gf4nMGInbrvssnm4icOQkOUTBqaQ4ulJo+D
vdxU9n1v9kV9gRpb7QlrauJ8xUE+PShB2j9LvQ5OpRLoMsEyywmpKBRlprOwMU555yLapwBjmi1Y
6SQH5a1JufTGGFmutA6VD5ldFeR9PjTn99fjuUP6AvVgyI8+0pzxOlb7MTp0TjXx9Evlm+Nj5qdz
Dqxlz7hHaO0XMNru/zxQTz/lxVBgD00sCG8++KIGezxtsd6jzRdCigProtQkKd0pZq/txqG2qXlT
79SUvULwt0IyvcLJKO08xbquraD13Yj2vrKdOyx4hwvL5TsWAkQ2Dboa8xHIsEtLcpDe9Br2nDUz
IdAhAuq4/4a2L5sbKk6j4laJwr/JWsCAbuopVDzRR7b+5WCV6lFWZIHp1U87aVjVRkO+zRs3QH01
F6aZykKlkwtIQjS3YXkDjFErwCC16tE+1beK0PGtQxwFJqbcUBSbksqJscfVwWsKDS07kLmkWKpD
SNiCbYT3xlDWw14ve4i+qSQJ44BGw4IzAsabTU7Qo2w2NFHtu2Rs4zsKt0X8kCS4oTLfC/03TiM/
beXge7L4sgfjfwyH7/Z6YFUODTIKm+aPjJRRhmn8UTcrdQvDp2iAkfhGdoV+KfcvIlha9jEorb67
amWnsdY2GLIpjyYZjU2TG+8KMiYyojJLOHFbC2slbalSSOOHhP0AFp9TT0mWiuQ9bRg5+xwPnNbV
YOSZdqh58gtCKGia8JKugokbjyjya5EMWvHs27LUHuZ+xZ8fqrZc4NiJqybea9r3DrDpJTFc8+VW
1SSvPs4BYE5JU+ngE9VHlEwU1JMNris8N1Wo/xylYoDaCZCkwHDXcoBAvwdLjr0ngkpsgjolKa1P
FQ2h9CQindexvAmVSdTdinA760AVvNy0vEJR7pqyGRDbVcyKLB2VfDvm1PV3RqPi/ZsPBx13K8U1
RVHdP9WoZzXln2+E+nonNEElLY1it6HQxwc7tOQNQTMbFTqKCt30iY0dn2quqdyl1RXUEWIFWXrK
8IgfmplbVE1jr0wvUexDIaoO9t2plzeqZCxck/6FkS9T2CEXMDwMxE1Vhec48X0H6D0Q9Pw7YWAx
pjC28eyo/vxVThPxxUrFUEaOQSYswgy2JgRtvh7WRWa2KbQe0OcKZen7TjEdmD257WubUAM9vzJ9
mQe68gmmECvZlzJ1N1Mmo8LW2nvQlHTAI17FPoKOsLKIeTwZWIxaoShKABEEF1RBU28X1Q9iAIOT
22XD6axwPeHXxQoNIefNykR/s9UFBPmVTZAFyJNOS7zNbA+qskSSDlZc+/H1fNixNTmqN41qCvXB
R1plvFFNI8Pn1RpmmyZoIHYaqkH2BSd0gkdfFYHH2pJ0PJjebhAFCi21SDRvpxSN9HFuw5YnCWPZ
6YG+V4sw8q/n6rQ8NKzqZmyyrWw6TKAEsGDvuc1KDZcUwTDiCs98EZYc8ko/Xet9QC5NOLlm1lJv
j8mPU4KBkcHYN14PeL1W/fqpHRtd2+SGZ9/N2XD5KYZonush+m12D6E9CSX0wRjuqcHXw4b/C6TH
KOT8cZJDMZVODe648dhmzC+gXHLoybL/ZDrPWUegy3hgqKL5Nwin0/5JreWONs3kQppMtWHc6Nsf
/e+TWmMWlANXmwpgEWKXRwUIbUmNrecaRVdzkoc32gLCKWXbQg98mgSzjtez0apfpLJX29fYACaF
0kkINkdrAATn2G+dfowIQbEg+Zmk/hG+dtyJs5YuyC3ej3NWx9wRnLuDcyOf7juLyKwIzqhmBMSY
+lDidg4H0Xgzi61ZV6e2/SmdkTW6rB89VfDXuoLNzV10SsCbBex4XBxwO5A/0uxi/sljQa9UcgN9
6HuaGKds0DmmcB6ujeTwtSx4/PUxxa1bklks6aFMyIUvVGXXCovS8bx8zaVCONZ8NEVrAyQIcTiI
bdJPiYtOUmY5R8WsC+6IlsHtTuhZVzPNujSOUUfqgrCIxBdlcdeqWVS6mWBR3xTdYAEXZFs0DWa1
AEXjIoBUYJ2gzR/V76nCG+R9QvfZcgPLb8yD6U06P2sOCDNsHqccY1mu3R62l/WxMDwsNHmQg2YM
JKmFoVbQIJvAOY15qUmaicVY49BRbyhyJWq7svxUKZ9mdXR8UuiSrcpjsIFC0cw+9dLaU7HcC8h5
XgM4mVI+Sa59DCVNE08BWqtPelNHDbZdRaNZPo50Itk2UP7PTnKZuUxqKuHUd5sbD06qZAzwrg7Q
p9g9ESP3pWlVtYkCNu02yIjZt7KTceApp+RGH1DA1cSOwqWkuwUqhJ4T9SUmjIVP+dHvu2JP0QHn
0jxa0Fta9nWDm+urzKGpuhElGqFdpA5e+zCJCupHXbKn83CaRJMQBDOvuBhpyOPdmk8CLQ0n6VsW
dQb+lCoOP6DblOHgF8B4Vo6Edm7feWbkr72us+SDAggsO1oth0oXmUJFjc6GobjL2AtF6x8rJG9r
nh6tj4QiaR7QxC9U31Lf9WhiGFOnQM4+q2JmQ10GNGjk0+phedU0QeYxTIouX97vpuN6EMH6JJe7
jEL9Q6oY9ZqqhXJLJiDncgs5wPCuyxhLdz4dKDQBhq0NpktPKnlvIivx7xTsQiaMInq03ZNFIX5Y
M0oM/fssTiSbEZeTnQ1kcpiJDU0R/hUAial9MOvFiWpODO7rdDK2K0ofP3rjNKb8dRj4Ss/aUJKs
mes1kRYOcmUGAWfoAPL5GEh7ry3D4cqKDQ771VBo3jUCjt6663pyTC8CU0cd13u8LbEca07efx4N
3cqbVU2YYfUxPa1ZVmWYFS1tYr06pFYmMgwTS/t4rXFd7SoqcCh9mOvi8SlwN2waxb4iYTP/OpSm
ml/J5HsZ/HEbeoGn9O1ezZVptHZq1airQgcg0qxBAJTB3mQ6GJMSSNONVaHENR4FBXVQCEpqatyR
AGSkqHyqRr604gpeXN82Zb9jpTBrHFPhkF1wvk/zvTOIMWHhsILSwDyXB8RCgAbY9pauVe685iR4
ClkCDY1BNAsOIFR78pWBRa3YUOUa8p3Bq+AzO/8BumXSOOO3EN+KQmGYINd+z1lCyCubNTbhCDam
5b6ixAGqQGD938UtgpMdJCoaj7kt5/oawadTuRDTBo2Enkl1QccGQu4qLrK0vdTpfoY7GlbTrs7w
eMPNnXxFjaLmoOrsO90hLKMEG1mEmXJjSv0g72RyLwKd5rvEIuJplZZ9bGvejXTx8uoxBeYQoD6g
/76POj0ESS7GlmKxhNdsje7HYMRHbdGizkEssiLOaZq00QDAoS2RrdvsVqbVAC4Vr0nG8ek1yT9s
jkT5Bv1zqj5B7p6m0bTG93ck3mn5R5JyjGY3ShCGyUy1GkPFDoIdybqj/6p72TXMUKKi5TQY81sU
bqV1j911ehbeiNLFiRWbFx7Ub5LQtgDC6MqsaG7F9ndL7roxWWsiKYeH2fsQKHAq14HVpOwqcTmO
Bu8lRoKGp6tlsv/o6522KfMWYm66zwHEnUxoFvt0cF/X3khd+s4H7hJt09KI9fuW16a+K+2qeiMg
cpHyQD1Ks6aqA/XayS9KYfr1pou4ADRQEmj9uLKxhQPWpGqcwmgiZMbMEYQaWo+Pogcfx79pMQG8
9yEyK09WQkzT93m3+Oc98s+FTw2wqINplWqiQtDD8uindlpjxZ5y7CQyYg+jiIt8x+EHR2OJfelj
bxOjZaxkGBKY24a0gmSEC+CqKroGTEE+IkxHuTDtB8nBai5TFFryKtCyuNnWg+Qf2RbY46YwbBt3
LuyTz7OjiKouz2lWmFTwM8unGvAlibAGw8DejW2t/JB1Zy3dzStn8KctoMwm6cYEDfaOyaPlRCUO
RU5kn6C7v8ElXgMHgm/5WUqCwfsW18IaPw1dJ+qbOk5z6Y1SwM9GReqLssJGYtpEKzQXXz/RNuxb
qkBxedl5fRN9qEdY24js2oy+tN9xWy4xoHCKMpLJrjnvP0+qKAQqTDvzlOj9v3v+aRv3Q4RzsgHM
FjjlR4sayuhO0pRo2EHutCo83EGcXBMTX1XrFr6Ct2/AgXSu5vjlOMFwvBLCNcWhnW84qrTOa+U4
56IFJRrcg8GnKy5rFm64TFNXGctC3g7PnVzGPFHOic8ZAN7GHVWbJV/2Ku+SPT5bLvplPDrUOaJD
xevDZ8L0FIrDEI/msBt7RwYBhfWPCDdZ77pVlHVsG1XJCmLU2WmdbE0JeP5aczKySOkLhus2onK+
0v1Akq9UTKhqulLlsm4ujQ5a0nre+aOYZbkIYUi9pYnRFu1Yalo8QcxMOIj06cy7eI51GGTYhST1
Yn5QUd6Y0dEnDYySk936pmtJMDLWbLJ5aj5kGsLSnC75PAL2RJPPHsxeyxGgH46JABsORLJHybUZ
1kZxR/OnepjNv+Q1UwW1Yhn85CpyatI+oBgXT1qDXeM4O+bS03DX6tBPscplfU/AiCF/mVW2xWnv
bXZ+Nt6MaY/IpEI3pj6IxPTMi1ST22Gm8/7Xq9ZI/T//za+/Yg+jkRKIxS//512e8t//nv7Ov/7M
67/xP1fh1yqv8+/ij39q95xff0mf6+UfenVlfvqPT+d+EV9e/WKTiVAMd81zNdw/100iTp/Cf86n
P/mf/uY/nk9XeTcUz//862veEHvN1fwwz/768VuHb//8i1Lri5V0uv6P35y+wD//4p/hU/jlp7/x
/KUW01/+m8Yuw4l+GFXmU35Q9zz9jqL8zVmHuiEVZ7IMZJ13ALsrEfzzL2QOfzumTn0Su6xJpX1a
i+u8Of2eavN7LNM0WMASU/01/vrf7347lzzmh8a9+PHrf2RNilM5E/U//1qc/lmwpv9MRAnEYJxI
F8OdlDpHGTj/rcy2Uu7qXnyuFSPnWE+8z4u78oufZC7qSfCcgXOzStLdIJ0UcfaiCFOXlUJ6JQUB
JG422o6u3HYIAFZRkvbSWmRgddHNdRjm9ca8lluQmIXZdw+klWRfCtRX17nc+auyCdKDnRrxvtUh
q9NxHXBcq8/khuj7oug/hjmYl7qppdsQTa+rk8N5S0iE/oj/y34gKuo6UCQssr2BZNdon4eqzUmT
8rWvoaQoZH36nzyH2ia0NI0bgyDOhzmLxRTrJOq+tdea7U2dittWLcWzp7HwgvGynmwjQNLgsHUN
a6lekTh8TGAFrL28RCU3WtSxq6bSN17WZN8GOzVXpiZr67StCs2lYV8+VKVFNEXBNirYNINHg9sk
LOyZBNIRyGbvh9tArXOSmg0hgx6FFChV4iGVHCmGYpT6UiI/OAH6Q8Xe5yk57KZLBVbHtUjkI9m7
W2zLg9Udrd6Wuk+DCvh/RY3Bb2mxWppxU9HivqVk33xNenpePCMII+sEGseXui+VfuPLjX6gzQgH
gTzoAd1MLaRHxxvMO3rrcPwwHdwr+NPtdeGFre7SgmwFqUaD8VmMpekcMDUYzsoJVO650uWOfzQC
zfo05JlDuqyIgBZkndwfG6mCXKhUnAhHr63f1znJSKuuAk521Me6jF2llKNhpQfVCI7TETYidkUO
P6p5HYmjVMeDvPKTluHml2i3j3lB7YvzmwOAq0oa9B70R4joAD1FGmZWGSXIzhQ24xYyU3C0mkIa
19IQIeKLkQB9MMyc4gTfAdo4in1npTvQMib+q/nd7u18cEfw+fw0wSES+Rkbn5XHaYCDzMjpYgXT
CmAp1rwAHxKF7I911LI3cJQQEibOPOkZ0myVUnRK1G+YM6Rx51i181FoFra8WHXgr5CT5Ejr1iFW
lYJE5RzHLoSgiR7fa7CihJxVE2kauYC38q8QB5MbXfbKyo1gCJRbq7NAlFVdrkx/WpTfxthUAthS
wPM3UmaVGDdjGJmuWullu20rDlP+XS26gXWBRWko6mc2rDq9Y8Qnj3oycZWzFIgtnvt43GgmG+aV
XcPvWLM1UMpNxvk9OJbGUOV7S4j0ixlp8SfAsFXiJprSi+2gTKEbUIzlcmNT+ASRQasNhqUZ9p5b
YSy+04zI/sqYCPVDUXsyNxc5JKuIBaGLBaMfnqpACvSNUGM12UZ6VoWbuLFZTRg+6WM8ynhDI84P
pAjb+s2IAIVsE6jl9no6o6k7BwcStmScEHdpG5rWKgwhL8BHruRoNeia+MA2oHlPiJJqHWgSChhs
FVjpFbXTiU7VGeE+MzvOmujk62eSAQqwXWHYELPiNMNepK2J9R6debnhxaxGtzI+929UAKt+HeRt
LChcZEQVU16Sbn1SFD7JGKn9T9CitW+9YjRfFfBt95UXpKBHOhDba0tqoaIUskXDhdgDnzolLAqp
r1dWAIokjTbk5kFBLboRlB4H1XKjGCmi/7zxq3uFNj5pnSgtoQECXPgeUzoMN1Eq6eDiqrLo4THD
vtxU2BCDjcwGo7mR9WFkvqTIxldt5oEmtbWwIdQhCKt8o3ZlIK8Dr7XUo0MqM01pTWFQtEFIJ9AR
ILnwYUTqJ6ifKklmqtPufEq44GbLbJpIKuKFy6Gk4cCek+bDZsxkQRoK2z/pnapV/lcRe92UamsH
FOx7p72IwxQ2L8Lf7pMdlmqyV+KqtVdUl714HSJD8qkWprX9Eeb+AKyEbval0eSsAwEfFoiknLQf
MkIp4GvLyiCuEsdI/c85UG/xbFdKln4v22zsn3JgHakbq2VpqKtEUbrq3ol63QZmCFzBWKtGlgzD
CnY81O0hoZz14EgAZ66HLEQsySnYg6SSpbUKMNPwgqwt1ogV2HivyjqXtF1TDdF0JO6xTqW2lEOX
lc22sBBEQTjfB3iWGxSCg85X6iH1tNYK+LCnfY+kuEj3At1DTP1GtPg9EIYYg7XNOWFSVYuGjNjn
lKDSEQwdSR6sSLJV1u87Rx5qAqFpbNsfrGGIahZnPyrvC1Rymkuwrzrus8GY6KK1hu2300riMiLh
qSx+ZZyGRz9UCnNPepBu3VJVSMBWdhR5lDUv2uZTqgSEcshgnLSdR3LOBJ4KcZMMJaKHtZlHDWDq
NOtK/T6umR37LK4a64D/ylHyVQrKN/qmdUrpfBxqU8ibrAIPlLhFXpXR17EVqnhXNGarXg0oeNMr
wyB/xO1Tfagw73e5FVyiEnaMndcWqQfFGiCOSwOkDXZqZOQpn76uxk0spd1N1yF53gR2EgZXrL9d
9wzTNo3cNvZT466LZe2yJ1bUuOjGsmtd8BXwuO3B7LN7qPaSOEJ8Mb8WIKcG/BRO1GzCmlgIV4wU
Y2+bQVOfDKXzm+/VUHrBF50eV3OlY032L3MzstRDTFpcBF5WdkQA/cEpZcLgM+poO4YK6QebotLJ
4lgHuj/qR3kcvvXIUIh3L3DAIJy6NnFmT1CZIVVdSn5OxJo60lcBQQ/NkqOW7uZDGGGCr5OV10fs
ODwDKrfev8Ninj12MVlYk7ap2IRYRje+F3CmpGz43cjlZENpRI1WjE4E5pk8MpNtIq6qPgPimQZb
tSnVYl20Ez0FF/6mbbvyQCp7suuxQa0yD66IJailtW0OBYAWubJqaEi5tijJ5IXpuRqIX0cDrBvS
FTlW9q4iJHplhk7nojW6tqf2YWERkVVo3aWi1N22ra1v4HDbfSCEubZkVpLY94ot/i5/G4n+29hI
YmeqAE/pAgUJLeXmI+Xe7JbCIyRQi2S1iqDRT7QYvEccp5w7+a6B6bYElvOQQXETegGLP1upA5tM
CbE3lFar3JqRsQe7BfDJMsXg1mmjMqALmUp91XBG9HQn2crWKH11PPOJYVLf9roCqlvgNoyAolxV
KETWvSqp6AORmW0CSP+3Q57ELitfcYS2YEBMEdJXANyXCCqEW0px6qajJt14phqsC+Kjj5E1VA+t
OYmTQquB3O3LOMzsOvjeZHrjspvLeU9meuT6Tmhci76S1pyyP8QVLcquJ8OaBEX5vvCk1kXvYx3K
iSUbBRm4P68fyICxyyshouqQkRWwHVPZdKPBl0k5cOD4m2yfRO4Vx6FmxGgyZeWVSf73JTEdD71w
/I2SB4Wr+YGxxqqdbcq6KsGdZv4nJm/l0n0Rj7KayWtU4OpVj7v3Owgq784bagvNNQJ7mtO3+Hje
q0VGLSmSgFcJ7zvdvnTfOWFLT2d0uXKIlLTKmx2C/uEDaXljuQ0AsRhscVctHokDXEWf/buMq9m1
Rya1KyTb/NI4nnWr9bzWLac2rgheSHeF0n2w+ip9HFqD90fcaMekBy4AeDj/Vjpqu9ZqkR/VMUkO
WZA8OKUyrHHgsQMk4giEb9plG2o6dJiJrZA6QrfM905YElyrF0H+rOQwuzd4SKrvKgmEZPGoGL0b
I3dc4q1lUgVj8pd6XQtdp5BE49qqHMdMu0g8jynF9CyrCf5p2Z5SxPsUxQbyGRMZErECxsEQZCGv
hAaAVhVD8z2CwOvPxa7/UyXgPzvm3xTPwC6r52dx9aX4/+Csr5iI7f7rf8/TP531r74kX3gnvjrs
n/7KfNhHB/T3VDulGKYj5Ecl99c/5sO+4/zNeR7pIepoDv2KjUb+x2Hf+pu6K7VDWbUJ+KajQB3g
x1lf/ns65CsOBgGVSKQJn/V/OesvrAaSqkylBEpai8pu1k5bwtjTDpLIwz2vFVYhD8XWvQUe8wIQ
OJAc/NPSR7NvCxeE4BCtDHq3B7wlyl0PBP6oWaK6lCLNxiNfGqQDaDAMVqy8Klkiiv2laOruEMjp
GG08O82oxFf6uNK7UIQHcMy9++K2/6KYsEiD//dXmTQrLyxrToqhUdc5hNLEJRt6iOziuQYu2hJY
Jun9BiOChrE+NCVsjHgZLv2qKNW1Z7MXARHZFM8g3ewPY2qWhB+UfWSvMHbC3sgcNbni9ac+4hS0
rx1MbZ951smO7WtGhZK0ii/2OIZ0hbH2Pw6dsLeNJUsfG6p0lyO6njekWFPl5d+SlX99w2UheapQ
yyMRpoc4cMAl6/YovqqkMYGCpPX+hBA5+WggLUSe4DvTS9grrLfSoV5Xhf79sxcsoN7IUGfa+Xgg
p0C6paKlPJZO7X1CcVe+JWGcdCW/+n4LdSvvgd4w625kcGn9V0sbsifUpPKDNRjBhUOTPXmjNH9S
bP/qJy2ULRlcpTBqyXwMuXvfaZHanKAq+b2ooFGvh9Ya9gCptNQ15U66S1Dg3cRO78FLq3z5vc0e
7L3SNjZhhEG7t8u4QIIgdCdaV4VKnockT7oTfMTfFCnsLr0+QSb652E+VcR+9cmn5/NilLMJYZ9H
XPQOkf4OkuZRV+Q3ZK+/u/T0719cuqk6FLbDKKCpWBOYjCNT8cbI/d2lWcheXjoW2Ne7rhE7Ty1v
FDm4lxv/zBsyCTFffGonwLkf4MneDXXspkPpajmL9L8W8l+sKL/70Iu10QKbUQcmV4aXuw3GkV13
tTnv0su1CjOhTpyr2KkSL2PNpJDWuGddelm2Re+rjpbdCYBV8jYewGoA1D3v0os1IM3SkGqMUe+c
UrsDO/dcefp5N8RaTP26sAWu7kDsctt5AvTi+mb5Rmf1NyuXtZzrfUdRUpuG9URRMbPR0lckdNfv
0FP538+7M4tZ2Td4oLyUnyECkoRWhg61WHO69MxnOo3QF2M8iVqFJB9GYjo45qrq6a92BEad+VgX
kzNzbKytcSx2BeqaEcO/qMrdefdlMTk5WqYw1Auxq8me8n0/Xo16+XDetRfTszY7cMJ9JHaWWj+k
heFGcrs979KL6WlnOfiHLBQ7rbfcXMadJFVv3OxpQP9i/V56TEcpbDkjpCwqcTd89NJY2XtV7HxI
2pYAM9+I7n2g9W/Yr36zgpmLCVtFiMIIQRM7BFIgon03HPQ3vsfvLr2YsHpDzUL1fW4RqbZZp+8U
5Mxn3X1zMWFbJijivKreBXG2sk3KFcWZV15MUzz1uhpWdb2TNeuDkNtPJvzMP3/o6cP96rlO9+nF
FB0C3bNsUdQ7K4iMLVolQIK5lx1Cjndronal/Z9/zu/u+2KykoMckkPlsQYPQ7I2yeJdNWQ/nvlU
F/M1APSEHICnqpbBO9N77jLp9rzPvZitnuNDQlQdkkjUalh5Xv8xbYn6O+/ii/nKIT9JS8FNQXNA
gFgBsdw6bykwFl3QwAmzQCnKelcZU1UYaZobtuOPY/Or/vnLXutvnuYJ5/9i1CgkMwyONenURvsi
LvpdQvfxrHuyZKj1ucYgRC2wcwxLIErIj1Uu3joN/O5zL6Zo0DXJkOeCiUQ4mm027uA35+1CjcUc
rUne6tq2qXeGkn5AZPUEKOW80b2U+pe1oVKx7+udakDLsYEWqJ173t1eTEtyokGZZjzIWJI2hfpI
AfjMAbiYknlikGdQs2bZmXbAo7aph/s3PvP0GvjFmmUs5iR8eQ2+HGO7xe6BHNFjY8Q+d911QXKH
Yc+5rM2gdIC9lxZ9xiDSb8g+imjX+TJpS4CJ4aESOvmJjpr9GKQmUK7U1FzoDtZtTm8+WKP/tL6A
NJbuw9gx91JvRu/lOhdrJ6xXiRFTlVec9jBqMOJ89AjbinSKXTMJPwuUSlMTVUm/Vaqe4gkbhn2n
Eh3VT6LGSTZroz7NSUZFDf0cJoadrTq7biJQUKr1rjczlIiIvO8lZIJYN2xJ3Kuioc1CzlR33g5H
XTyeIQxiYcIq2qVC61cteMWVKsQbW9ffTbPFuia38UBUE29CAdXcSzK3rszz5oK+WNfqVEkrzWOa
FY597+XyveypZ156sevQxk4yu2kueOGBtqtr5sl5s0xfbDrMxPdEQdDcbizo7Bth8xRY8nkPcml2
waCemjEWil0UZ85KqWMyCb3m4Y2p9uuZtuTcWyLrx1rm5KTlMGT08Jir3nkbgqmw+HLjMRaNV6fU
fXfkSfZr9JHAE5XY35z3wRfrWjBmdkaDmG0NGRaROVyMtXfmMFnMnJpXnkNRkYfZECwnAWH2+/PW
zKVVkbTsPs4Ttd41vr3pe7QLyVtvPmWae79YNE9a2RevbKl1WuiDcr3DoB988XArrxwIIi6AVOdd
wkKjr8Rot9fKyegSTVJYdBbn3TNtMWvht0SoRyNeBoHSXcjaaG+kQUvOe/WeqPcvvlpUF4g5KZ6y
p3dco7/sijMn7pLTzAs9IK9X4YHUyT4fM4wJ2nnPWltsRcKmi40sZRgpevhOzpQEiUZ35g1Z7EW8
VI6bJGbDoOjSDeb5XYrE6qyJdRKbvrjX8WASgObl9S5Tq9skbzfwDqPVeddeTNq07iuyI/nYPW7Z
0j8q5fN5F15MWQj/5AUaxAkqTu8K9Lfjm/Xl37zqTtbbF/ejaLPMqxsuXUdXINuhK70FC58Gwi8m
7MnX/OLKiiJJHQMbWqNHJKAwbck1hjoFWKv1N4WW+OcdtpfyYFNWgJyWPFE7qLVV7LWY04Cy//nO
Lyga/6q/n7oeL76FKuHaQxPA3BxHcxNb/bihcONRPAxThPcAKNVikI9VVlkAUMnJncR9dM5N+bvu
lOZ5L5slAYXgMnZrmFB3cW1eyWP2oNskivz5K/5mBJw0oi++oU4HFskrL7JqQKZmiwyAqvntvGsv
Ng7ktegpGVuniXwVEM23Aj781rP53QdfrkBaUXRQ/niRJeZtj/izUII3qgqnbeQvBq+6WIH8uKnw
iPD+RTpIRAqV0eQ67wlPl8zY24a0FGVCpYoSOezUTuvQZZV9IR1g5zgPJcrdxyE0s2NZODUCF9O5
RZZmsMHnVpQkeK1laGqbUfdVIuANHKhW5Z35OKe79eJxDjY8AjSF04E/cRk1wKrPveGL9Y2gOWI3
HbZqmsDQ5Hym/n/ehz5hjF586MQv1UgfuDmsREcClMQazEJw5sUX+2L9/3F2XrttM22jvSIC7OWU
pLrlEsdO4hMilb3MsA159XvpBfaHRH9sAzkNAklmmXnmKWs5aOgc1U0HvCHtR2ZUzSinvvTOq2lc
PuYvj8q1Xk4sjP9QcwJ/GYz2xq/Khf4G7cvCsNG2h+B7NBR5oqQo9RMTUf1dTkMrg+6BHo3ock/U
UMbDUOT+3mD2+DQxcRTTyVfsl8Iy/i18Ma7fFMqRcHGW8bB00mLYklmPhXXznet7BS/93xqpXz0X
wK2STtMLa2dVQQFYlrDL98cU3gTs3LKyBcfbIf9esD4+CuEyLIrl4hQ0nbZV86xtenrxaKBCOvrO
L7osL3+7JVdvbyKZWHU72kiX1VPHSTr1ZbC2uxscP4+11GzXEBCiuXl7kXvt267euNrsSqDpuomj
tR9vZ2AWNwGdsefF8Htmx6xLYXL21O3b3/bKqnc9p7YA49bAkg87xkP9o3kR1aIPMeO3P/1yhf52
5cw/V4+EMqc70eFzqIKq2wl90A/ppMsYTPP87e2veO0PuMp+0OSp9YyNGTt0wZf+7vJHPjX/dnD/
7/Dw2zrizC4z2xnnPSdbfjFC+RkX07+VUq8ZJBpIpC5vONto6L71n+byb5dDv1qdULy1VCR9ntWm
fiE0Km99yBz/dj30q/13wDKN03C0dg1ryQDzgFZkBjn/6Ubq16tKPTuUxTi21G13ItEc9oW/+7eP
vnqBi7WRdC5mtMc0A7wDnVT7I72e/1ge+0+P99tjEpgqoUlw5TFJzduZ00YsINi+8wq98nzrV6+Q
1etNOgeVtRty2mHciT52xroOb1+YV97Pa6phWpvsHCZ9wRmO4QvEfxofvHHVn324bk9vf8cr65l+
lf0Cl9tOSgvoMDT1aiccUX24hCsfbMwjG5vJV1osTPn49pf9/WrRWPXnguMYC+T4IbV2zCE9Feu8
S4bynY/++wHk/2i00HMJipWuueN9CnadW9jMLRa3xpqnm8Zn3fy3v+DqHbPM1ZFVb5u7yrJ/6XRB
Uj77pzXHCK7esLXR5qIZJ7kzulo/OquBfh1x+D/+8KuXTDKMAMdtRCKmkeWcysiZ9e3b1+TvjymD
dn/eVWOm+3bpfIzfWus/2kz+HrPGtb7iJ9f+8ddfBR0QUtZFDJncBf7UHnQl1s0MVPqdtc26fMz/
3QgZvvjzLyht4F4mhvVdqwB83hSTqz3VbVVFfoZKj75XUz4HSW7dc7rJb7RpZfClCAwrXFPbupdw
5hjfr9blPKml/2UkY7NdklTeMimn3xENNFvSewzNESkyQZRtax9BMqVpEVXFkKVbyN3ZlpFd62ak
pfjcuEG7tZn5+NQ7C4gIOh8+6aWhb72gZJDl7bt2uTt/+5uvdubOqTWxFKncMf2R78ygPCWZ+W+d
Joyx/HlBmebK1yxTYke7CdMXWe6GJg7d6O2ffoUO/P8x6P8Z9h5n4MkMMbUHasHusaQjdFMwEXFa
8PruqqVisQxwEa8hBtBkDRlHwW7CpO6mb0R/gp2mrbFJ2N3QyW4hCYf+CxB7bZpt4TaYNt7+ma9c
4UvP6e+Hs3WuzKVYc7ET/SXurSyw/X33Hq7ytU+/WomGvOhmTMnmzgKU8iHDb3YyEH++k2f5+7aA
ievP3575BoOFdWrS0R2o7dp3tIGjzjq4IgkeaEf0nizVN5/evlCvLCD/IbJ+26FtMr3BNAfrAVtM
8WkKLjrGRah7nRbF3dtf8fdzm+FfruJvX6Ez0NNhC1oPRanZp2H2QMuYqvjY63YFN0pxxJ1MGWVG
Wrxz91+7gpe15rdv9IraBC9n6AeGXLCjMcrfp2GtOmtzaek8LijqPoJ3FO8efP+eMzeucXHF2MMA
xBh9cJyppfrfSBubIE53JmaCAiHCnGwwiqTH3KLIBUbIi7pxSqIOueeutlf75JVDu8kDZnzauWKE
0Ch+zgJAB/yiqd7oZV1/SefGCPHNDbeT14l5q9sX9USeqWc7md07k6GQOerrSt4HMknvBvTfkYQ7
seXQeLENpRf2sUSOli4ukhU0DxE8CbXJ8vwFV3QbW/PonIsqCd7ZnF658dd9Lk1fElvKbDnI4bMx
99syWSIbWr7vfTMHbzcPzb+9MddaBEzQvVos29iXq7bTVyTnAIVAKGWYi9s1yzdem6fvPM2vpCEg
f//5cLValjBINfHGMAbZRWtQpr8kg3B6aNeZ9sLSkB4aCUV/ZgT7p22V+dmd1+Ex64LyWcOQdJ+x
RYMLtIdoVvOyye2UyVbGdLJfw1irf9tj/KttoOhaDn8uqQj3cjSnZnluaiN9Jzq+LEV/2cCuezAz
nYQ+FpvxwLzRcraUb51Tyx5eOrshY4udMX576XhlofWulnG5TLpWABU5zIqpWU8kKl7Io77zfL72
6Zfl47dlwhmKth8VwvqUsVjGnawV14DDNOI7j8orz/91YyZEGzNox35EhaWZCwoxW78dOlk+ZMuK
IKSF3KLWYCEFZzJg//YVu4Tzf7szV7FmNw9oG5pxPDQAsr9ZRtaAX0TDGak2DWIcl8H3krmnksnT
OjktTZd273zza1fz8u+/Xc2EltOkZQc/dHrwooR71kaxvPPZV/Cg/0Ud13bRoK6FUmk2HrK+TsYo
0AuUComovtvdWG9ToDFM7epIjuE86Luydp3zOnTz12FIaLx4+9K+9geaf/6BAaGq7ed6s+NN/Tyx
7sZU44b3/sLLp/ztxl0tK0HiT4xpeeCFhEXO1ypPhZdKM+58gwKI7O1q78pcnlBty5gSVRM7Vksj
WIMWJ5yg0b2zd74W4HlXCwdRcJZBQmx2dT2AdFUVLgWJVRvjuzbEC7Mx+6Ytuo1OaftGOVkSTtbS
bvusNXeMDFRxPQNtAdkk0akXQ1z32RxW3pK+U7N8JWK5bjBFIJY0HSbUXerLNEytoYwb3HNM3zLn
+fad/i/H95ebcd1XOvRDZzK+PB3mhPjfx3g+xMhcuAhOIxzqCZN/tBbaM4oFCeNmnpjn3WYIiTdt
n3FTxsl6lIquofemIl57AS6zWr+/XVXZzU6fUeQDb7f+lG6QPTNbBbZ1lGCS7bT9kJHXimF9jFFj
Fl1K51AN5UxLGPR+59F47cpfveHp6mVu5/fG3izBQaAymI/VqrHRjcP0zpV/ZWP5DzX12yKyrjWJ
NFvqewXZiplpYw0H03+uHaCa1ACTzds3+JVX2b16lVfosxLGcr0rYJR4aoy69L2l6rWPvnqPvQpR
kDbx0VOuxYFxUP4/nmncqxfTH8dFrrNd7Wy/lQfRqzKegtV65+ZeHqS/PPLXfaA02goAEEu18w2z
g/vhXiawcuSpt2TWl31aQYve1F734+078Nordt0Zmtmys+pCVDvqlJiPysn7kahZPrsum7wqgPIG
el9F+ZzT8cD/lIdKWcXObZ0+nqDWJ8AbxHuv1ytP9nUv6WpLPwX5OO8AtobesPJCVTGUyHcet1d6
aqAB/fn2zv1Sr1nSVztdt7RtBm5DAUyVUwC5Erhm1Km82+ljk9xrHILLbTfI6RcUx/m9wtQrc5DG
dddphVpVoxA076oZ4otZMYMOvqMH5uwmILddcLLVRormzpqXAz2GG6pi4AhXWgmY0PXSX2RaI1lo
J2AEnkg3VcP0ZNKfmbrEZgG0T5TvpNJfexAvL9ZvSwAOn7RyjbYCi+dgc3DgISxF7jRkzZBgrsz/
3/pu+m4Z97WV9VpBlOvWhIJUVshmK7+PR2fUv8MDbL+jFxs4QdKrHyVD4HyHnbb+MGbDQJ2UFao/
GlMv3znBXBne/hfgMO36x19dQZYBguBMuwVlNLPffgpBqWqKOJmc4hsnhHTnloVxoKMsXgMGob11
Nwd0ZGaNSPdeOXZNjG8V465twj+ZZxm6Y44X2QZrsW1ABzwh8LkMkHEULdUIOkcEnXgeNJU8FotO
Kk1Xxk+nxe0Qv/2Kv/ZSXa2EGLtbDdjauBM24a5HELEp2sKOjaUf9m9/xSvbhXO1JAqsCK4c9HHn
iimPM8eE3ehU5Y2nMv1W87v8ndXq8uz9ZXG8biatJkfHQZ2NuzJ1vg6QSL7kSvhP//RH2FeHnHId
0K1Ib9rptQVXZGhWEToeE/0M6FT3dr8M/1TRZCL6z2dMwdG2MuqNF7jS1vUdWB7FOyvcaxfoaoEL
mlqiaE1rtGYu8hK2C+edfem1T748Xb8tB4Wd5wplzLDTdG+6CbLLFHK/rLu3r/0rz+h1c6k9r+QH
ARHuhKEZkGimhpXNbLftJN8b+n3lFHhh3f3+B0iWdV8lGV+R9vUd3ktva42C7vB+XdebCRrXUbcR
rVbuPL9zo1/7q64WE03rrW5wIYDMq9/RIOcamNiZbz6lAB4/vH3lXnn1rltQ2UYaVWrJsKtWD05Z
VTnn3EEIGurK0fZljTctfPubXts9rztSewNnfD8yEiynvjUBSo/rZmhydcKs2G2WRHrx2LR7ahRH
v/uUrQBX3v7mV569627UBEsIklJZ08mh9AOg5R5Pcb/+2ztz3Y2a2NDzyc00vI7idhXV10Jfvv7b
D7960xs4na6LEm83p73Flq/041jI927Ia5fl6mVPRYdzJtA4CDtGF0msavQfZ5/e/umvPLvW5d9/
e9/bQk9mYN/NLgftfV6BK0dpbzuPorSMl7e/wv3vHPeX9fy6OdXTZs4SLmfcwsB/FK5WMWZAS40F
zKhbHrLASJ+Tqiw3+mw3t53RFSe8uyIcTQY1YmMe5k+QI8Ywf7IA0ZBVBU3TlhcScJK1L7pfDlvs
urUZNiV4HwtV37aC9/izWLP1tk5mjgXemH/VuyXY4iu1yrA3gvUn8xCUvHJcz8DSOHI3UBcvMyJW
NWqxcLTpR7EUamtbzvQJDJN6AAurkQc2i7jPin4/yGQporQF5wcVztqlo1k+jr3HItBX674nS9eL
T8mSQOue5uzOV3IkWd2A7wLslu8F6DsjJEW53jarbfBAfpzWRYflW2OWZ8AkkJ/yYMzH0EiW8jRK
TXbh7BS6zikt1fYZ+etbzj5NhOqifKraNrmFyaceG73RQpiIdhOO+mJvMnpr01CfJ/3R7FUd+7Tv
PVHOz+DRAbqJRV3q9y7wmHnTZjYiwywtzg4AjH3S94kVan3QRJfjr08tEtwFVI/ePK3SkfhaYYrt
g3lNDhzAvThoynyf4qpDQpz2y8+qRCKX15UNfzDTRqDORT770bTUgfvgiKAGDjTU1IzWRtwDNrO/
J6NRoK64BMM10whnNdtAh0oxZU+OdSFms9jBa8pSeMACm7MTu6hMihC3VgDqzAAWUvQi+Kx5lXsa
CzvD+TYCI3KcuQtL0zfNsK+9YRM4pRWPc4YMHXls7Atr/lgYomy2yumoH9TMRzk5xRrBmF4jTras
rG4HgFdN1BA7MOZ5kyC7T+BAl7EDmLreFlnbzh/HwbDBCvo2S0BvKNqaseXhDM56eP4UCD+Y5AS9
09yPxvLg8Yf8TLrJ/1qnAxF3A/X3wKF2uq3wIfCtsEV2WjZVxgYHVlPAUOSoPiotFRG0I2kAoC8N
I0aHmr9UqAGq0POq7kkTmnPGPA/rDMzTx1X1ejSZThCBx2+jzp/0LCRp7W7pdqcT1HXHwd7NnHi/
GmbSi3AqluHC3ZrduF0HgbZOem4VeaDynMjJfQzzsgc+OPFO1NQ8amcP+BEq5KoZp2G15GSFZpc6
KsoHWd/MzElFGNw45siOLFecq8D3fnVm3WTUEPA9uapU2T5blzJOenvcg2FNYGeljdwGmpFO1J0n
VeRAWfNpu0AKjfpi7rad66tbXCL53g1EFnflGGxrV83HYbQW/2BTwfbjSgDCDf2p0MB2V35+lzu6
dw5sYYVd4CIDC7Q+jZY2v4wBBVO1B9hancZMrd02KQ3YdRKFxHcksgmexo6J6jtVaNO3PFVrs/OK
vhk2s19+rxjWPVYoCfIzqotGniD2Cv25H4JfMN6yGqASc+D7ZUpUFvd67t5BSS322ryYPwWgmztp
u8WdY5pFNKOSlQgz0rUO0cYsRliMuaCuyiT5c4G/6I7Ul3jg58sfU+oPE6Duun+EqF59dBakDg3O
+hY7FMiGgcegpjVwMQ5t4aLDmSdxdEYFIoujlwgBcvHJaw51iMdLZTcpWMC9KRbjI+V7/67tph6G
6aI+TDbnNTKQpfdA+6mM0jxF0lIFJRry1g3unDEjrutFF/dCyWNl5DLy8lEQV3vizKh0FUOXnh5z
iU0CuqT+QNIS4yR1K5BVWgMIdtJcLM/cA7B91Z7xAHEXaCr7qYtK26J3dH9WuAy/009D+Jtm9TcD
CCFglQvvj3ndJpoyiwOzUU93eF3sbQLSvo7zKmXth8zJpGa6TuBCO3mUALI23HR1CuaufNBtcFqu
L7ut1D2wdotjo2GA1nZrka/yHHHpr/TK7mam5QZZ7EaWxcEHDVowsd5Ym2ZdgVyO5ZTcSAjeP4Ip
k/HYVizaMNfjGZ1oLArbq4FmFem8AeWasbY6+PN0DDO9LkfEFV3z2BaWyaGElR9cJ3iubVu06Mo6
pl52ugsnk6VgLT/5cJw/CuDVgp/V6pHV+hgG0jVrnrJuaKh5siKGWEyz+6FigimkVaXY8EItMUAZ
uVkxONwqpaDxUbDznpzZk7+miXwMZWraaMFB2ofB7ZzQxFfBdiwD7dEWkG7jxKm8r+bYQ55deq08
tGWzRqurBWcR+NZNO3T58+DXik1r0kQ0gix90iX8Nn/xnS7WzbVnWYT5q6K2NUUVjiNdWayWVe6E
Y5pl945ZYtobsZ3OkQNt9N7OZspRq6MqsGVLjeSttKNmNvtbuabeWZf84kyxdUZpZTfnFacASEqn
B1i9QlxENxDcQxWcDhmQqC7UHb8gAsitjYab+tyTCAltpqFUKKeuaaJG6OVOcwv/he4VOkY8R35f
LlIAOAXqc54W41HDzv41SBJrFwSF8VGgZNnMTjr7TPoVtO17AuT0WszmT1166XExQUdnNgZ4m7ji
wzC7eQww2Y6DymxJ2U/WDm1Hh5bIb5snymVy5yaDtcdoJ7Z2a/i7pin8kwzIwyN8YttWuRWBx0Ua
nlV6aJhVO9+2uGH9hwAi4xTbrc2z4WZlUO191ynBVZX4k3+4dDbHKkjVsCsuPXH4xKQf58RiDyoN
yicLn9JXRdcpHNBpeBQkgZ5YUs2Bzc5oVNwFAXRf1kWW3yov70HNIWoR+3pi95n0fgiDwSxuisEa
YktLiyb2gtS9KZWaLYZLEvXolhliGLtnca8gAB9zUc0Pi6mqrVlkKZKyVPk/R6O0NqPuJv5xLub6
1EBAnUIWKZFGMm9HqvXStroogNjxMOQL1GZRuvpdWejtN63rtc8DItAPQ++1W0OZ7kH2GgPCOGtP
Y8KcfDjnC6U5mjDlsw3fyydJGBBiQQteXiAxUX/Am+DhRXea6aUwoQwqfAIVYWYh3HDxrE5EcKQc
IgFb3KfVckHETqOzk12wMAUtxUmfk2Wfy7K8U6R8m216UeuupibncKZ03QHlTdRu9Nzy6MrpeWx9
K75URieSlIhqG8crrDAfGuebbtCnyPBfa/8YUpFaUZH0jhE6TjtudYOTYG7M/lkjmn+qbaaeRnCH
T8LW6nEr7VTrtqUAKJUmHkTicYELIDJGmnFGdxBg+44GlLDzO8at+x7GWKTsvDXjDDavf1SuYxU/
RqLtLfEVWbK2arXT7Gq1E8IxgI3dMthdhYW97hAatsGu5+1qIYAWRb0bNAtk5QVEuhkDJPF0gsE+
9QKpdshIBh7QAkptGFiTc6S5sfmuOZIcoNtp33LcJFmcVhmRrKYl0xnskxZrmVdOEYFnnoeWZqCc
AHkS40qu+g1O5PUCJ604yDCzJmZ2N6d3qWNn04ZxXLpWh6wynmCbOj/SDigbPO/h0soq5nvXcIOn
QixmHQ+qJbZRhOpra+uMeJMePtrwdsN1sGkXhYm69yqPLO4wuc2NqRnWJ30Boeix1tEXP+hnwZ31
Q/jVAeS30qo6vOEz85uwndtonMrS26bmQn+d5dfpPqhn466psnI3rv429fvyZyVnsYOIndwSf/Im
SWCvTrn8hPqngg+0gkOht7peWvsu7d2vSzJ2Y7SgfjB3Q2HrNfQwTfjRuhZYhzU9L2+LvEPCA7Gx
nHklHQ+8ZsNUfcvRex8oprwyrUlpkcm7HuBlb68m0VpmaLdqHOr0Nq2MqMF+l20W4qd5EwTCoZuP
AeRh24/DCXWOkDvG4tbvjuNCxnz7AGngC+A4+rcT5FVWx1eDKXhJsv0iMBdFy9pWp4ZK7W0u83Gb
G96yGQc8xo6Z+S/jXPRW9J9whFrKsLWynDNPz2vveavSIyH6bqf1l8l+gNcUOaqsbtFzGcQJi6eA
WJZLWvC0losnt8aqVWcuyKzvTbRhdWQlKfW+cjCmG2boBi30qgoTGaJvf2MmYCy2tOoX93nZdt9K
zUrOQTfbGlBuRM9h1ttaybnVpFHKGtbxo9k25XOWqLSMK83H4sQO8NL1Cus2uY/50JSipkPStz8n
ta0/8OKNN03P2SDMfXqYBgMmOFuW6d+Myi1XcIikiSKHVRSG3OIuxTGbV43F3SjZGF1y2WVhVQ80
CwRPlXTnjxorzMfZTbI9ku913ggf6DP54xU/gJE4PFyeKw61KbMzxf1LBNrVwo3mNeMal5f/21KN
+CxQGGAiUbX6hUEr+AXpcU5CRtjcGzPHf3JOmO44gdbvXxgeMpcoD1r7sDjm8mHMTBafVBDQhkHg
qGRjre301SpWc1/hnv4iKUp9Dhy6zeXsmdm2y8vmScneeDEnkzNr7uVby0nEnc1Cl4NSZozwsjLM
EIszkYd0ZR2l8GGsin4tcOK4w/zc+G3wMDjW8swR+TmZGSWOU68svwdicg7CH6wnEKj2Le7VKl5z
a+EWVm3VE5PbLuV52SUfIeg6aeSzHp9VVeiUcZzEYBih1SXB7mwfRBpYVQR3dqnQFnVkyWt9OPmt
oR51F0uYYqTtXHFG6UMEnoUTDYJjftza1iW7MUGiD3FCuPp2DqbmRI8bFSKCgi/OkBWfEDsURqgn
rveSVNZgRQuZkB8kBVpOwznJugPVCLpe6qDSnlHL4qvipnl07HYYsdBN+HZxQnRc7iwS4ks8jnry
pA0mMRLgvvF2ovo3w9DGXxM1MEM4Lrewy1kLi3qko81SnxPdqR5EXhqntqrlUZX8t1AFjrjTmBc6
jb7B2d3Me69GGjHaL8IzgLmbPORm6KVaepuhdebeFyo5OatoDonm2PeWrUonkuU0000I1/OOhh2J
b0YDo2yY6iY1LO8OXlf+RJewP7Kh4K0NO81YDnOheSjqvfxB5sSG8cTp9gtgturWc2F5lsR+JC56
/5s3F+2jXsxJZE5L9eI1+HBCkF/NR4Y/ug10VRkPbm6N+LcZAgtrsro58xR9gUNgbu00NrS0e/Bp
o/zOYFFyopKeF2gEmv4mIHo+TsjJCU27ai97b4ko4vswmoPkoyO6gWxAtwabMVusQ5n7cMxhqxsf
1WiPd4ORr88sqTL0gIB+hgvgfWZ37p9Nywasfqnz3KPHS/B+pLN5qwVFw1E+0zto6+Y6xJMX2HuN
05y5Gdl2A6Y8m+xbrY8CBYIjtqzkxhwbtW1qYZ025i8r7adnmiQdKxbC8J+VTbNS1KNbhzptT9/Q
CjlaKOkW2NR9sdRQ38XySXmaltJMRYoGJULwKViF+ukLgwP+RNAWrUtq3AJfNn8oferDZcgY7q5c
f2q2A+VRiw2bo76nkuApt3PnezAO1Qlki4uJLxfNxxY/71NrjRUxk5K3XjcGj3Y3zfySOQ++Ob3T
xlL6+VGug7dl8JEQuPBtEl24bZOfjl6KFUDZPGxbOsqrw1Swp+IEa2wVUk51PwBXIVQAhad+qUxz
953Rj5wVSnuDujc5a6CrnwqVe0gqliF/tsm0FxuWweVGA5aVEGtaJEeSomIqfrBywZlCQwWDTs5U
7IJ6pwYOfrXO8HZJgXBLv7t/LjI9z3cdR69+g8PDfZKBMvdFdolBSmlZkW82HLWcZLFywoi8uDFT
Y/05CNt5LnvhkOhpAtQIZdE/2n3NCpetBpIJzUjUU1Zr6bkXw3pWdgI5xlPVcpisGpwoda0Fkgyx
R8wl6u5I2OQ35uw6oNbBwnexO7mVuwFTYn2sK8UGN9e5YqdyhtqIi7lN4VJQJuaTaPc6m+60blEe
JkcGpZpv3ohay9AbXZ5YDJeMiNW1jDghfbFbyqZtI3wb1t5vtOGxEWULcx/Txn52A7XSjd5a96Vt
r1u6Z+y7pvFq9AA9+am2zXQ31BdpfG5N+ldB+DcXdn+whAsDcRhNrGTvMcd+sKDkf5i6srxp8raH
r6fXh7JeGupuWX6zLrO7XzKI7W5TVlSb9PKwTLZ+QvLY3clJNyC7d/DtMRB4XytB3Z53oFo2ZAEW
OiYGOoEHX3C4V2u1Ej+0LcuNT+EqH4kZ0hyj+mqbfjRrtozl3JANQYH7aLh196SwIdDg4fhJuLh5
9lK4o5lzuOdBHkczbe+QRJFeyMZaZ34azeq2t4SfH2CZNLdsaoxZGsQ3JOAoLRcbJ1NBFiayMr+6
wVAfhe7bR3hKIx4ZBlSVvaZVRArd+tz4fECbaCvHGCLZ2BGeY0fcNFVvgRgQR6MBjNNprW+bmsjB
MzzzKYcuQoK0M7FJ8ygGB4SQ/mdEOkQZLQX7W60Umo1HW5Tbknban1Ui3Q/5hcCur8b60GcQzjmU
5TzOxoJsKXDW5UDnJ6hwga2yCsvZ9mhuY9CQY5u4lZ3RbMZ5TbdC640fk5jz+0Lz5+PiVqSquyGd
7kre0S+SlHG0pnQmebRabVdrbA52XY0LKxVTl0pfAT1Jn/M7U9cHva6sEByavodSDuIp0IcNElmH
CHdiZNBy5u24iHwH1SD4NPKbHmXr94+BifbXM3Xzc0PdZQ+XRWxg6pcIY+RXvyj9p0roLTjqqhMx
7Rx2EhV6pn+ANq/ftsFqRFnnyyM7NrtaH5gEH6Kyxza2O3P+ujqGdi/zbsk3FdM9G5xE2N0TN8+j
TOXBl8mjHSda9dT2CXHtZOOSBKxjD8WB+SF3i2H8uExy5PiR6Ku3WRbPOyROsWCC6JzMDDN9SO3Q
o7eRkLHF5bnzHWV4odeM6jDKBpuGUbeGdbTnQX5tPVvrHj3l5btslPV3TG7cepDyaAVUJeD2k5tV
ODttg0PKtEza45jqQx9Rdmztp0CzrHGjRloBNlZlc9zCk7jvnWHc+EZiP7YZ2S9jzcQa6naQ3+Co
bbaTTz0jdGfEm8QfDrmElb62kFx8+8VqjWmbmJN2JhIwHlXjo9kkxbbpfaE2hGfw6ckFnJHP6jdL
l9sRh8PgM6J0D/vhMu3R/HHak4Xa2yQjSRHk9XcG0L0oa5r6QzUK/67CArEz1rr8tHBO7InXZPe0
jGV/X2I1++SZ5Hs00Ae72nTlJz9wHjXi+K3ZZ86hM3KaY7B5VkdbiemrEMTRnihusywwX8yBJYds
lRYVxpS9jKqlqiNwS2rrtHyWLg0HdkeWMUxZNe+83F/N8OLj3SfjZB5saaZP1GaCJ2Pomi1uZOqI
vc3wl9ct9pmqAX1YLgRYyP5TvTyUjrR/pIMtPju+K9tQG7KV3Rsw8qY2i/xpnZluLFTa/iTxzl6l
Fqj/G2ukUJDL0blzm8tzIUmCaKG75KKNccUmdw2Vj3NvyNzZtEPQPSxywM1qOpo4epmpk8G5qEPU
mhrquGqmeeRYPd4yNZndBD2dPfRXqYYUT6BJsCVzeW/kuv+BMkFyqhll4tSUGv6HVs3BwXYAwFdG
mX1qlKm+YJ3uN721StJzxridCtPCorNY6onBesRWqsmeW02K46gZ04YtiG7+rrePNSmeH/xbH5MH
qe8rtw7Orsj62JYZ1shqLX6kKRLk3HALLBA+EIIxTQ8Zz+1usErmYCiultg/OudoTWN2EnodEOYl
KDUrla/nrmYBibIl6G49EtJryDZXklvllmyQ7zAtouCKgEBYLSReE4mJXu/qr8iy9GMnB7XHJePe
NEtn3BQIt+JW+tPBB4v9mDs54BAvo4jAfinLL12XetQgy6Q7jL3LzB/lBhQ6FgHFA7U2yJyNlwOP
lbMddnXRc5ChkLAlleB9daQ2blZUNPeKvsXg/1F3HsuRI9sZfiIokHCZ2MKUL3rT5AZBNrvhvcfT
66t7JUVIipBCS21neqbJKiDznN+iOcszdE1N282EKWbVD0VxEj6IY50CGUpYIEkPGiLbIAE527xN
tLgwV1nQjDJnkyYw/BnuJ/iLc43l1gTDtEDHRwtMTTa3NUK2Xl/3QCP5e+3eGsMsRfvXLJ2MdNhS
7qmIMH+RpMdDQU0YWiQeYbHjWUyR290aXS2Up4XP+Ly8tfGNQ0ziTTu5ic7wZM1r/6j49O6bRkvD
VlvX/WyNyRdLd/Y6mkn+Sy1j+lvYEUcTQPkcVAkUIyD3Ul2tzGh5eGjuDlyqZ66UhGVUPKUGIblD
9LxOC3kNNMArOmD6ak9ZjBVa68oLhtYh4EJKD26uOX95BKtjuVVIv0YX4yDPwzkGFg1nU7WaP+eV
QZHwur5Q1TFc+kT0NRcznIGfbm63Zwz9ZOucbnk6W8LkKPXTZqSSjQ04K6bHjWFPy/weMPJaZgOv
5iCi+pAIaufZUYW66wZKiby6HMWVlavYb0Pp7lBnihOBLOvn2lvupzSWgTeJGjHSqNukEbQRrMuH
6W6uE2r8cvepJOKHxakKzdSc77rZwIhp9kZxzLkvVFjG5fCoYoYQXYxjmNDd+pRhkTzOlsldQQ/C
1SIh5UxyZnedl345wdSVr629sFvkuArheJ2dIW43BkFCHm3nwtdpFGaFS2vO8Bai39jWvbHO8d5Q
hf4Wc+3C59sCSwH5M643COB8D2ph/nRBX35ygkTIXWyyW31OFR/UKpbjrWeo9SqNoWxUmdgBxYuH
iRpVj+GpCgTX0wnbdXJY+GUe3KJqGBSnPN2vY2SeM/ZHZHgFK1K5FO7J7jjLIOPj4woA9qCh3zM8
rd2azyrP9cd4oKCYvGNxLHQxXCPTNu5tO+t+iqqes0vfrBOqBGewqMTqnLd8LIcP2qqN77nL+t1g
x3ho1bC+VxkU7nkUbip25drrNDxmzXTlcAc5sSwuZorqvIXv42MxSHnY95Et+D74abudjTD+z7T2
5L+NaYUcseXNoWnqFttduPNLWbpl0FeLWx00ojaBecrpaUukEh7QXBck1kRoomOr85CP4thZtRZG
pH6fYKHmD5Oe5F2jYcEd9GwBJ7C0XTQgtYyIavtNTQLkeSfcLoQOqwOnMaK/FMq7IUEX6Z96U4DI
VqbVR8ec1G6qc2H4Sz+Nu9WcrN+WOVUH+rNpn6qmmNm6qc3POrONsIJmfRCzU2HG6jrjrgKoOejS
0C7JOC13bAUNuVoWaDfFg8M92k9aM9SqtW8j0Zg85avSDl2qOftRxPNFj6eMyiVRmXT21vk9nr2Y
VixKz3isKE+hLWqBIPbKsqa1edGHaaRks4MaKxs6xDn+cC5zhR1Lp9g6P2qAMIj7q59RXYjA3oyG
HodUY2Vulelzz9Oxg7DS8WISHkG0VuiIlZ/+OXKt8skGj71ry0YP822zH003y+Adipjiwjk9Qckl
Id9e/uqQ8jfshG08rVbe8wAU5frE4dcfmUNd4EmRUys1NJ6FzsIf4R6xNG2FeNJwFT3ldp3+xFVp
nVsMCr/z8YZ628tmP1NumgPoxs1OWSvdp3KLfojL+I5lN4StPjH3liMEHmNEOCR9BLpOgzkv77jX
8RRDwcHvd+mU73iqQQAp9AroXjN27MjsbVlWrYxyVfyGeI/uzUUNcPlRNr+Qmbw8EFyL9biwkbx0
Y6EfCJsyAkORLaLxEqHagL3f53IeApf287tOc+JLJlX+tBAgCgpPSRa84TKdp2QQzymB4JGflJbt
twL8Ps1U+pKW5XxX6M5NO9yAxy8cH0+OsYDZVPEWJtRrqUOnA+BSHdNwcJKl/Uc4Sh4nUWldqG2E
rJ5XN4+8mvN/w3Te9EGVA3sFcw7+IsRKnA7RBMOBwy7RWdv0kpRNqquuZeUQYNvPTnwrEzTkqwNb
+Iq0JLpjL6CwqU2090gb5p0ZVdoBsG8+mFFimt60tdkpA47k4qjd5W1x5/w9QZhwrBvRXQsyhS6i
k/SPVZjI/MIYijB24kjz4NhRelZ5n+Ze46T5J4eq0z8ZY1Smwexk7l43uIwDonIr87vq4i4o9BqC
tCIXd9iMHkBsIgnNL4tm1oNuqL9V1k6WR+93srfNLXpxZqRR94OGu0RMc9q/mOQCuLuE8S3zMXpl
1X5qVpv/RpiGEz/zdyx/Jbh/YLIcT8ga+O2CQbkxN+6WvhucwlSq5mL4LRDk3AsKcxcA0LQmDEPO
Vcpex1/+Rs3idCXjMvM6S5v8Co+jh9tWejWXq48KvD0uqGjPDiwZ3zQdw1D81nzVOjvxB9k7dtga
jltS3JpH+Zlh9da3RpKIjOLj7QsrNC/ihQ1gydig2WkII8hbCimxr8bX1pZR9STMtH6N2qZIAtnR
AEbvmIl1NqmzrvBc4gx+mLVGnQmjW7ujMQIUwFfmQMzUmbK8mqU0+ePdzBC0Js5KdTgz/UgTEI4t
yhyj17la0xmdjmPPe0dfqvkUtzn1ZzHBadpnDT5z6Oh9w1g3TD/oeCz5UWWwA15CLRdjX5naGTde
PA4+n5Nl7aEg5O921ZVOe95AdXpu1MW2FwY6/a1LRitIt86436CFQFHyRF89p4npLbWs7rzYufNl
2D2kUKWpyvDMjSKLCEXRY75Gzktf1ihMEkRNpi2WQM7jeioVDmnLvWk/atBDX3GEMe1bvZ3w1WEX
YLEkYa+IdbHXlVNAMiVZVQJqR9NOz2I8FrdWNNrX5w++MLXrxs48lTefcItg9nteB7xrJpDZXSRn
Kzow7i56WFpT+wF6OvwB560+0tixn23d7AwvQ1d1htJBFpf3nNqNZm8BjXgM6Ch77eKuSJflb2st
7qEGlAEbJ+/iO9U3hv3eiJN91xv6Fd9yH/SAdFzKKnb3GQ/2p0soZetPrmYFWdSMn9jT8vsESdcz
j3Jy1xe5/kGnsKL6dlmuRmSv98JcHOoF5rUL6KRiF6ER9VlpPV3TXer8LYZ421lZ3XL31vrLVm/j
jvd/8U0nMy4W4+0fa7ghS1Lp5Xuj1pGHCtaajxZ0VcaVOlHqNf3Wcvrguz4ZYJmBCOSQwyhHdVMf
EM20XxMynLNGJ/HZUslfOKjospL8IDxozvgXBiMrQc2SqcIf0pwuBD2T9ldjP1j5QauIPjAoxb5V
Snc0NTslv4RozmAE7qkzFLbPcpoZXhJVZ6iE7Dg+413ZfmaVrLCQAp8NkPpzT2nXpcQa8GOPWvlh
QTUSzJ023eRP2BM8eiu1c8cjsmOITsNJ09xHXkD3qW6K6L4drd4fGfB2yyqqoOhW4GtyuQsXzUfM
9k2ohHxxsyZ7aLS6+pq1AgR0i2r4n2ioH+njayx/xiBn/tPy8H8qonv53yvp/z+VzeNh/o/aov/W
P+f9Kb66sf9PXfP8B/9snzONf5H4YnRa5AzTNKmf+/f2OcP8FyGVabiWI6U06Y7/j/Y52+FfGcKW
hsL6wlmHjvnf2udsQXW9wRXsKJPxwsJk+u/FeA//ZH//p6J5Q/0XofGtE88R8BWuoZu3drz/6nab
FjPO0whpqIBotZgyCxcFSCuxim7yEAMYknIp97YaBYeGpo52Ed+DsqWmlxDBfG6LVO4rq/pE+uJ4
aIUTfwMJ97NVO7obQQ9GY0AL8It4ZFE8VvG4HkpVF89SEzIsELZR0NudaK61PZVp1OWiAAoXLeNd
6BEX21RBnVSFwKfcltfoVrKdbAiPI6Ya/pTju3Pq0PGYLb5bZNsO/oG9Ww3NxoYlRi+RdklbXjwf
prL5aKz+MQbvD6g5QDwZ9+gItjcbUBM6CqxMGNBGHDIACrytDPPDTrVNs3fMJjG9de7PCHdaH1VP
vEN/IqBiY7I70/WHK02FtaxeYjrLmB/mq0Ew6QP4QLunH1juKtHVpypGKmsmo7mrejNHh1nWZ56R
OOj0VvdLdHuHPOoRFNap5ld6Mp6XfDRBgrE+M6VW476eI+LQOqrgUAnTuTHRu/smVNR6+jZvL0Vb
O+dUa26bJliq4aoFWoPQfjVtF4vcdpIcFEBvuj1V8XSyHM7vpMSF0SlQl3azseMbF9MR64nrmAOJ
/38SxjMq4ClXf1pUqIh6JE3JIxJVOOMK2Cm3ftwcBzhjRr1zu845bU3UHKLN/aIo+b7qY+o5rdzY
TWgJ0crl7X1SdXqoLbRBzPa8eQ7EBgR997Dgebtqsv60dPewWAuAVkGm5HFt6yFI+kz6SyTdQ7qN
RxNHMY2J48RFC6oBo4GiDwmhT6nnGdXk522CDAFF4IiXjsJ31+AbLINNS7QXgJ7hIUPD9ClAP/w0
botDMrfROW7tBnUkthhvVTifBucrE1ZggcWuQrug67gp0YI8r6kD5XukgOAy0x7fCueS1PaJTePd
AfbnYeO76LzJ2g4YHF4JxskQj7FVk8UBU9xBKFoHhOfufVmlqy86sR0is2xDeOLqvlrS0fTqsbN5
LWh55/W0+rdhoWrhHwrGU5HO7TldtO51YtYpttaPeLX2+WBVPp/+ues6UDxQ9pZ5E0EsFnjwraRv
hK9aSx3YS9V9b8bmb3Ix0byYCGn7eOxDSx+bnaXP8OVJu6JENrThIvTFPPU2MnzP7VoZ1kLGYakv
QYm939TAatMM9bnfm1N6zSLTeSwGSH2eD+dnztc7txzCMev3dWpi8mRfJz3AmAIdhT6ZS7BphbOV
ryj3oLvquPs10Hn9UDYNxfWGvZ7mvEnJJ0s6fzbHZZ9vo8RfPk4k8NrD8sBzfZEErT5vcUwVOea+
PnT77BfqbAiubDgMSBAL5ZqBoMh2zxRRRz5w062GtrBPY0ShVw62bhbzvE9iYmcLPR78ZMoGOja/
EHXI8zS1+kGmCAONtVuuXYeIBl2bcnfSwuE4CoqKXWfTHlOjZ2nGd++pxCAvZ0akwWTz6iTrB8XT
iWcaas9KFxGrKcO8Yjh2FGsZkD46Nan5pWtXAaIpuSNAlrMVbPoCJJmFuYrcUxvBR3pOLOy7morg
J4MWch8tdfRQN8mdNDgXbBT0irLNO2LF/jYT0vQmTv2JdcjuHPMKw8XwbZAiLWf70Mvk9vdO9kVT
hJn5WslDy+Btg56P4/1UOvUlo4LyAO2CYBiiPhtIcHNdCKlE2cWrkJPyNaHYy6NBeovWzKfOlU3Y
dpgATLMXF8Ylude5apCE5VYeTuUwSm+0qDZJCgDFjPw/fA6yp/EUUZBndVOxo0Dnqy9LZNdlCLR0
D3zzsZIaA3bzknNFxLe4bbCDjCJQQo5Da0Qc3a1+5jp+NpBdsiSYJ1Csj07/7UjLWyM8F7ArZLDx
dxt3xaIeaGA+2TbM04SkoawfowzZI7KOjo7jLA4aQBNvnGz0R+NHmWr3w/Q+W8mzXbgoKdZHa+yG
3/Wtz7hQmk1OC5uXWzzEzKOCmdXSKqD3nKjd0frRs+aYiW+49euK9sBDo7Nhkm3TBGODqd+7dW1e
mq3ogWPrFdWDMRJqsZSz7y51cVyd2X1pYvWDvBnNnW6/Rs0y7/GFTPywc4lYbjaW/Wq3IAJiIopu
muNw0JO/PGHq4NpZbjCnNukdq2sZGguCkWiw1sXjDdLerayJgizvWEALdte45yfvF9srzVYQxjJc
DbrUTco55piyZ5KDjHYtkKcou9yTJ8o+OLfqqalV/EU+tnhzVMo11WaSlNquTHVKzGV6XUyRn1yK
x6+bqYtfQ2YelmE16RJZY8xUmfMNAAiwMhJVQYkf4wKougz7wbAPmjNyMOc6hEjTaeuhrYr2Za4q
926VUNPIFTkt6LZHvY/DbI9IhOzB6fbPHCP+U3dz6aUuwtbR/ccKkzgPeWb/MrR+Bc2iM4zz4JQ4
tvFBMA617PGC+SBJeDmLbnzsugawRk+DfNC239u2wHkooyv9BTL6Apydfs6c+rvaVM91RDxfpIbv
qIoHb0MO5JW3SGhj2sQxVk27kzVAoeY45TftDO6VB+uztnXMOLnB5idcWz+2aVGkKEbVU1KO8q5w
DeGv/eYcJj29i1TyURJ/eFya7aNCXlkssFkxFL3X3froUWHrL3O26MfhpmceVzLsKpvkQHA92y+4
l/nSkxYF7IR0okhxJG3jrC54k0EsG26zRnba7qYI8XiC4rCphu2CN6DDt8nqPjrNfYaz1htywB2O
iRlBuBvz7iHwzeymOwwEJb47rg2Z7/IMgeHL9SudovoDSUa3sxq1nCL08gViwzX3+wQ4JDP7+DC6
dkGyvnrMB5nsur5E5Em8SMjEtR2NokoBMufyrRQASDeTjzfNpQrTqYuwUTTl3iWNKcVT2IO/97FG
CQMzZTBb9hV8P/O2IXmVuhlIw35u6/KTHu5nllS6juRuGKaHoke4nDjRQyyo0OFLtFnDrCQQotRD
sIGXbcvt93Gx/XJN172Lfuy3YitHoTNWp75Kpoe6V/fOiuqBDnDSjcp0+M62aL7beoE+f9ZFEdqN
qvwiiR8IU8jfpWbZryZk872D0sRTbMgMzQhpuzSuX9Ah2hc3JuYFIw4ExyTzYJzWLuNgNAjsdCcm
y0SDdIqWnzxS+rlV2s7EJHdT785eFpW/Y9z4gzHRjuk2O5nDa7hG4OL+cohbM1LngBsCTLRpnuAk
jla+/qoh/hzIIwYBK+wd5SPbPsH4/gIqeJ/t5tbJdjdLm7luiTFa4GDKdbRVCpbTi0d3vyb1dKCG
6i0DeFo3fBNTOz7O48bIVvYnO3VPYtUDFc1RMFOst9+28QlNdZjbxe6WjNhWv8n8xT2on/MKSSA/
TPdZakhW6+iIpoBvXtWvkyr/qtXYRRnoTcXbWs3qzrxRIVuvXatp2UMsnBzXCJM6htiqnzMt5boQ
lNVt4iYufYoJBfozzQXmrYU8shbb8wVrlB5uiZOBmyT1XT+vDSc8IEcKtgaEzrwUS+YjmfRXLXZS
5ATOvYz1D63n/l1KA7bLwpdSc9bxI6U0r8TWe5V2LaAxpxjZWtylaU1KZb0vtxZyxV4figX/3FIc
ZZOG+BJdRvg+RoO6Flc5KPMwNal4oHEvO1SyyR+WLdmN8XynzfaFUojb4YjmAJ2mdRcvqCGzeTH2
UZnkPEgV8RrCjJ8AhPUvsJdiR/ygG2b6+MdMtDasFhkhVozHQHSjwc0g5/sV8VDoZi2VMZtt3pel
dWeq8XEpBmRtTSa+ZFo0Oyao5E+WwtVx3mTf1dbfLdXEASZ5d6bpXa+y6tUVzW62ssDBwSaqhIQx
fqgyhY/MQcjwCS136KF/nEo0IQLLAZMnV6mJDhsDAeh7Zzt/ElEzcE216+uNvSOLSl5XZDag/k1r
n20jMk9pVf+hWEsG27oaV9eMX3ujO6cRdGc69t8ZPr0T3KAZimbt9qnIr8aQ4UvJFLKvYe4R3NdW
F/mRUHZYrA7l4shazvbUpcgxtjA30zlk9jT8KS+S+wW4eJalg8CpVuVh7Sw0HfXVQRr8vK7do6Ma
SOuqfazt5BmR8S9ZDFdSIRYvitNvO8lbL47TcNbcg5bVJ+43PE46dQEdV/AVC15z5DxK6QeIaePs
ByfQS0ReS1Zcop7RzUU4tbcmwfmXKfM96mh6La3a+apac/iAXQ1uEVSbqQXZ5Eq2d8CwFvi1sd9I
0ML8w2RszeahACGucCwdkB2TYUxSpD+7FrURqj5bc/w60TN+Ii3o0SjSb4eQq1AvVb53puZrqoUX
jfYfZedfwzz38EemfElzQ9/ZNnN0T8C/Gbmmh7CHmy0tl4vu5A76puJB46CMIl2itTMPQvuaSkSW
2rSzZ8s5pEZzWkrtwa6c4ovCBkg8IyuOCrqbP8QLiFTB8extyg/pbJsvtuQBFnhzdo45nLt+4OHC
VOS3jdB9xzR+j2l3NGVbng2dBGgL72+IQW30SVdWZzitZzdnpbGjHqJWNp9qjtyDggs45G5Fctjg
FlwlgsPV3R5MrXy1RSXDyWqu6Son5CTFCV3j22jVGCC1qTuAbNS5n7LQnbfYYa1iyK+CabNaiPyF
zRmPgvIAMZmWS+tVwe++yl70zF+Gdhz6on+3ClldNMx0QddP0hsk3POAFKsJLDQg5HAnkLTkl1qI
Q+zer0ojeUibGOm2SOtgTpg5Buw49IvM0x93LSmUgLz08P+tl9J2XltZNQfTKMrvqBbdCzy+EbZb
Wv3pStM5TRaaQLlYebAahEBguUwCatnKwDRMzNOzme9qNIK/2iJzP0hMGr8MqSYqoOw/mTHqx1wV
A1CQbHdaxn6IRTveJaXSvCnR60NvleMe/yQa8TlpTroiqA1ldh5u5bZ950mj7VvNWXx7bdDGR4XW
PPHVTEFfQFLGUZqgeHGWyR/HVvP0apLP1pi1XuZYySNyZfNpMGWKwFBbygN6DHapcan4ZtbOty17
fDCntnlgE1cXkgFnZDiDPKORWv1izQsfxgJ7SLZADaNo21MxuWGlaQgN37p1V0gnpeZFw4MOA3GN
CgNpGqGG18xIg7UUg68itHdZFCtIYa2cfrUTX8OAPPmIu1k/rrr9nBbtvnHUX3uo1U7Fzo16xfvv
VYs1n3H43SOC4MKe5gUuQmYZn+CK7qFpt/nbkm1D9zJUQkWj+0F2IsMZsP0y9fIaz2N7pxcNDq06
58GM5bKfKQD7aaMumj2Rcf07tlWiiKmiivV+6YvnpVi+m1xDYFq28XPRm+j7V+mKANXdBxGRN5U8
lRqBwW592+n50RMNiXNVw5tuPejLEs3ybrVqMzDy+MNIVcS4LSdsUW16dTU5eLGtmbh068z4iMai
P8QO2Wzm0PCxWemHVTYDXiT9G46g9gw+nTPzZuKt1pZ+DU3xTJPlhzZ3F0yEBAHYUxm0k9FDg64n
rTI3bJrSZBSdhMVOFW9E6Sp5mGSmvyucJbDvi1CF12moCNoZhyt9lbgPSYaBv+zpZ15WkIth0hVm
2rF4R/+VHKq0FHxiYjt3PNvnaEjS+zy2lqeU3pt3xBn3XdtYtB40Eedyu+G1Vz0UGoG2aaghEOu9
JjIuWBEmHkLioWxJAOmKQOuxrtuSwhMUIaD85g5ZHFei7eKWrefhDwBNFGxi2U6Wlhjo3rQuwN15
djKTGNnWEPdrKe8UY2hbqZ1J6Z5XL0v00lT135oxLcDfVKV+NudITNwEl91G9tK4xpoHnggHpvfa
sRMsvv8AphEoma1vEIaNKCEiuMQVLJILIvm5hoOu8KdgTVfzxXTdHSLWyAcU9DOT31mXzNsUvPit
a6a8Bc3yXIgovvRklO1GDW5xM4p517CHfDgZprPB3A4d/OC5nKEZGX0fHF3c5YksXhobO+TWpMAn
zayOjo0E3l+keY2c1sR9EXF74s0/DcO6XNMiXe9rrDMuS6ixN1BKBZkRg3ta3WEki3j1kHjtbEx8
CPinL90gxm0FlEtSJtxK99AQf4jC1A74wnmbllLH5ifAJfqod/bZNJLDnhcO9GfyuRi2b0QvmkAN
sJ1igspoSIH/WbJNPGJTPWLn33Z1jomtal13bwrM071oH13sXusw3LdORWlXc09EQuytOv0J7cBE
BNTiEhXFsdWMoVOObzzS7I6J/VhOGhZSV//FYnZyZ4ZwnNszPOZO/4e0HBAj6PEYV6WMGVzb+Cdy
+CZU4eyQd7neBqnpzRzh70J3T8NkPel2Y3qVlf9NEiY/8PbqDUeC9Cy9agNnE5PXmsu3qLJoF835
UxXFU9gV0fzudEaOO6ElrTEreulNZRw4IvlA+BfMjfUEMeqZ5anWsrOu8Um6hfu3RfANOOJr+Wb4
+ugY2Gn6s8THw17fTHfOIGCadVmezI5+dGVfFHUWnpsRP9GO6/O6iSFc4/WXBX0dsFr8FV2/qws9
ospBFpcC/VGizWo/A0Uf0ozQiaWptHBqktMq1/FKzRxygjHhUBnj6py78kOSdf2DETuco+1VgGu/
xE6BoTMtTHGmluub3Vx4BfZZGDTJXbIiQ6IzCZJ8I+QNeZD10EUIS5mnCQ4PTM1G4AHdnXcAt1nz
mz1Yqz1T4sLR040zp1uF2V+HVSeEdOrWEedyLkHi0Be14YpHvfyGq82RCZcZ/vaxHk3DX81YOfzl
hBcBRk8xErkp3faIqpD3VXNkI3tui+bHGVzrrs5iLT9FKsPvGKlUfYjJ7BtKvkX9e3E7VwWt0aXf
Q1YtJ6OPZ5hFkaCOQU0fNnk1vK32WvqkoH0OJJEg2HTfdQK+hMeWkZyUZj7ZOPmZk5ILZwZgm25Z
F53d5LmSaHmsxSTTViPR2rEH9y6O+/J5rqBWNyR2g6dhRAtvqdTBFMHymxopBjdHsNiN9SofXMGe
p/Q4OdOil3EbZs7RxQthJ5Cw2LKsx3HTzra0PpvELoBUttOmu67XmHK/yh8kvUDwAj2uvv7B/V6+
j2DK97K3IhywDOPI3iUKyq5CBlW11LYbUD6bhjQewxPsSYN0vIHf1vv5c3btx5ti8rg1ZR3GqO+e
XHT/NuyWZ2ucQ1q15a9RhKUpajDRRDBkBhMYx+uc7Te7D3NZnTpMfic8de90M5Nj2GbIKvEihyIq
sv1iwHEUJRB3NkQqsLP2SbQOoFvySO+X+3ua+uWrX7XsLkX7iEUYX7q3blkdOhWvnDFTbkpYVjQ+
luP6gCuEc8O8DSu5c7cOHVJ3LIMTp14xM8sZe5O2hWMfZ6/sN688pAYCNax1pv6RGFEoVfwyqu3Y
Ve5jlczmX1Cvlq/MJh9cb3mDEvwfIcQ0j0Vkdy+kycojYQc/8YyHppgUePdsZgeULfxW0c3wIZu7
bLH/WMh74dBG876D3rGcFAdko4NAR5vOVEDCpD8qe/sEdq9C1Morz3Y+BjXjCHoDrQqcMYGuyYV9
GLuaiPoeUbG1Of6Y1k+dNhyjPoInctmaOe+xfE/lFDZLYoXlJrO9Nm/EEre1ch6Gch5xPGPrdqY4
/gAGz32ShfKdtUjnl6vVDmeMHv0d80LjFi+1X3q3Rlwo3OerJ2RaPeXtWPyCcquCjYGWFbm69kv6
d2s6H7LuN93FNlb4Kv3Qi+wTbH7ck6Xwo3i6udc9I9O8rXWOBb5OUgCquj1ENXv0sLXunt3/xRXA
/wSODsRKqB/uvyJMaQEpxYbtIaqumWmvZ+D3Jez0vnu2nNy43r7BQcaJb3cmjbeo14mgQNfZbpYH
y0+8fxEZxBwXta9hmPFUtN2XWVPtUev1OCScNNzi6dg7JMTUZf57stBmLdVpThCEaPkhNnE/YoHo
Lm3ZvSlIoTDnc2ZaJq/RJMnaxln8IK26NHgXrPLeWMqJLTs92GW/IhQ2cYJ3av5kICdrYCru0rbc
3qQO/8Y5GQXWbNdP+GjIGM1vSlYFt2EZSXKBZUye6B/pfAE79agb5njph1oG9eQecBK5u2qJhY9h
XQPtwS/40jMoBiX1E8FSunQvDm72PChEpTx24+CZ2bqgHLbWXSnLJuDYMwN9RooYO7jEGWx/c1ka
+zabud87eExPNaAfbh3thzZ9NpXmnE0cNJrT5Zcmwb02041+pQDxLaYbxrcN0luc9o8hhqNALbtb
8YO/dom6DjoeUFUzv9hDYDT4VKPOQxf7NTqOGXaLCsosFncG/pDflU3Y0yhxv8ZjQeqLZBWkbLs+
8ixWRIqm9jlaue8bvfNwpD1F/OCnuHf9Nb9xWCTFGIEObcx2WVln91Z0MpUZEULZO2lEvKy65Poy
h2u9aNapddr50NQYYZYBByeCLd+ajRdt0FKv+VfmzqQ3ciTL1n+lUHsWaMbBSODVWzh91OSSQkNI
G0JTGOd5/vX9MasalRHdndkFvMVDrhIRIcrppJnde8/5jlPeFmizd17MeED7rRMoiimIrEyroiXj
UQUcbVkhvd18JbFylGWHCSmRjOljdWt1ePa78M7F0L8BUmMeGnq+qWt8Gr2G6cNPY6hJDnyS1P61
LBosLx7oMsbD9XRNWgtxWfP41PX9VzcCKMPx3QdtRklQlt89PWH+wha8k5nV3kawO6cmuvDDcde1
4W5oRbTNaRkHZS0f6igPii5B9OliAhTJuNxpeL437PnEbkpkTomJwD8dr+pWwHkQLKdhszIPcn1C
xBNulctTlnbMIxoCKQbDak/dAOqo6O/8AQhF3JZX8VDfaGwX17Fy0GCZOVqhqqbpgVyNGbCyHweG
JUc9Gsk5rAsD2VxC6xbDJF3RwvIuuomesk95NMXzCyz5g+YFRefcnb0ReJXygKcOphXEMvdhpTD6
sxnSHMc2tA8iSvrPOemopifd3af+AmQDIugMzRT0Sy/DbucUpVpQ/CYYJxb16tAPvBTtQMO6c/dt
YW+wFlzS2LaCKObw4ZWN/Q3WDs7vYaqOdle6m1EX+KmjPrmpY6jyhGunAXDthBY4gimzpvcLNUkf
ceXe1oXfXPYz21UEfWbrx9nCl9ia3laRA/zuiNQ++on7Mq4rXRpmeuOqnoGFy7wxL2R+ssus2Skh
NRiZ5kKQf3UoIvqTqffSVsj8hiliY01IE07DflfHLLLpbFjX45Kx/EdHHTWfrVTckTkAGHtIuuwe
OzP2j0v6a0Ek5wer5hWPGfcKt9qG1XfBFxQvGEWT7Bowhgwq8T2r6Cd79TcDiMQmnnk+DYTHDt3f
zl3ovCf7UdJcrcFHlNnGHbDvTt6IXRJgmPTHZ17Xi9Hsvi0ebL65kicatPTThp05D9sclmfCe4S9
c1fJ7jAB0uP1ZxicRbuiS2e4bRaNBLaxtmKRXnqQC7k8VaDlYkO8q4TEdt6UxGM4qDF/NrgpLIHA
E6xLsfCbR1i3ljGmrEQp6lknqgHaC8ZFJJRi/pzT22dAGGYHwTnzBJVCnGWOqRj9ZBk/lgo3a290
WO8yWEn0SW8HimUsIdmEC50cjbHqj4nDdIiuEvfQNHFRGYcIR8ktVIEuED14hgpp3VkixwaCQywz
spt5K7vePLohraiUruK1GOWrUjGakFKkJ94NO72KdV7fWugYkN4l4QmXPwd/NOaB2bbv4FWMA0vj
efWobA2Gomzb9iP8JBavOMq+s1sgEijKJaCQ8Q9Rk76ULTPBqo6yXYa7ZKta88sr7BmvR0UM7NT2
FI/xvLXxRNCxVu7zkve8wBlzPVrplFygvatNkyhKcOvFokIpS9CYsiEiiuXOowFhjdW2rxVz9VlC
xMAg4JTiGKp6a7vYr4QXf1K2QLEuDwhg/aOO2wsB9Aiv5LRgikWTTtmZSDqVIVRG2mLffQhkViyZ
TI/bpOwpoLzK32YDpWOT3pbxui4mXxAH9pGdBuPgotMkWRlLpHWNbJgWFOehto2+IUBxDrKWBF8Z
MRJi1947Jo39Ut4r0LJ3LUUdxY13n2bed8NGFJxNNGVDuJOOYFyTrJzrJvZv+SaMMybT5IVgLApt
AG/eobcLxDZ2G5OiSL9nncIwlF/ZLni7flhUdYwQ88k7DsCOAsxJgAUScm+diMb/5MflOgB+ZBJ+
2WqG+FKwrSUWqs4o8/SVb2Tf/DHMgRA5deC4HqUSHmYe3djgEINt28ouNRV+mYSBmbi37hRjGKzv
FyN+qozhMLX64DXubWyrexnnZLPR8wsw2cdbLfxvWpK0pLvB3YkEd0jsRMslfCIkTibf14YMCfOH
El4CSslQzbMoIxKPRASkx7G85LEQ7GWHIYIBuWcQ3fs3uUfTe6mtG5NBHz1qdVdCywvndp9XPQ0Z
wa7nm3yJY+Is5Y4TKPC0yDHpQasaoORGSD86YHileb/IenEf/GYutmXURqdm0ObjFE9JsqXMd/wt
F+d1dsrQuwctzZtuutUe3Fl5l4LJueAgierMt9Yelsm6NAihvyIVotQLvQ3E/m3ZZfJETZpth9oG
O7H2NQUag6CcORAZ9nDjtCoLWlOcVQmQExUO1EWU76Uffksrd11irS4g+VCfgDM21xFCx52KSY6Z
2uQZWVyE26p7RjlGRWD1y6lscn03Z2zNHkMH7Eo7dF1fWIe3y4jV2za8eWe1NT3+BSOA60PR9dwE
JGVbmYdcOA9zGd2aLENTN94lPHBBFDYXVVbemJM8q7R8XPuf+1aJ8mR7wg8A+GR7E/cO8vSOEVcZ
+48z+B5oCsZNk0oWBZcOQ88kjwF6c4/CjHHmspvotuPi1ntbL2cv1cHirqPhAesoruB7Ycw72qIK
rU32kBbIFUyn/FYaIa4KHEA7yJQkyFk1LS4qdvAYAw0zIrmNm6rtIiCVfo9bgYdlG5Xze25MybZS
sx/UTq+hX9JZS7r6alCcV4t6SXe6RX44qrm85zzpXqre7Nl9CuNK5LzdmfztlRr0vrJruS+LRAe9
D9x0pnjrzPoQe9O0UyGu+T4CMDFIGvWVoZmBD7bPKzWieBK9GSgrxh+3WHI/x9hWfVVfVlVpHJq0
7K64I+QuWBl5X2BowFtWHggBTnxAAL5XrjUeE9usAmgb5dbUIwrBpVkODOu8m7itvwZmCZui0uNu
mOL41hhaTJeszzvm77vWDz/youdMF2myr9v2aAz+iI56PbmC6NrQnwmBhYyvDF7bI3JOtk9lWFvD
IsWzKEx9HBeX1vwy6tuefuyWJEZnm/aMW0KoVDfo6JrAldX00HJqueBa+PdjZ7tEs3GGN1KynRZ1
eLuggN85CetDIxtzjxc5feCkP2HNQ9Qn6ercNlHc3NUEQbKxcxSi+rDfdWOOlw5MEQhGk14CF8rm
Dpuwc7JxE9BixJGYrI5BBzfqnZU58pJyaLyuEGhaG5BNDLMoGjts23UT0Pia7/IWQg32/YryOQm9
B2eQtxwjF29bdAOEwinumJGamtHI9zlqpm6XImzLtiQdmluDoTDTCkagW4T/03ZooFfMVlP8KCsZ
1a+gKjFfZOiBf8iB3BiTiWeGh2JG0lo5NiLeCEDgZWu1Jeejqr1uumiI9928qj4yHlJvE5eWvsVM
sdxVwA/8jWe7HMZKqHhRoDFXtpuCaGB2MxlzkImX3PTWJRrZKrj9ygI2zvsM9NFfPipn7g7OEg2b
JldoNiC6ZPf2yg0mcmEL5OtWFhmieeqVuF/8ux7AzBbNq3lpYwOqd3ZcDMBh7BEoZ+ahB8H43GCb
mi5DSz5UpZ+do5HjEAbHq9HGrC0G2e+Jsn8ra/tsG1Q4ic2QOPdkfZGnuXGcQqbUeSk562m6Zvj6
8dLRQ+zKRVyLLj6B/cTB6olbK5nm41DiGC/UuQCgCtPre8SZNvSxJhCT2HbDpcm3Eyf1GxSD56Rh
gh1hu6YRcBW6/mnqs50paetxNtxVyeR2ePSNdI+Rtmw3qK70Ra37IVCTgwuABtHl0up6S0aofeAU
5O3cbLQudeJwTcS768xoeJUtRtLSJOdyGdVeRBMnbc0RyGcEeDFM2rmvI+afGxz24q1VSY+uoQqH
pwUo0PVIDvtblybUR3Pnu9vGCongsMw+6DjcRkhGmvBKZFX3nQPYHQ7fng7wpHFJg8c5wE20N0le
JuxsffKF2zbd0eC+L2EVUQLPZ+zxX6UjGUQbJ+KyrswEbEA63dQVjvCxQcVnXxll8y0E5ecx6+JM
gSOETptl7yMvJDIeOO0jVmUXKXK23KRJ3AayTol16vPkkOTOrhomNm309a7c9t6UeW8weRkMgH5q
gmYprLfGaPKXqeNkF+nYthgvDzZFXnayxsLZSVlMt2Uhzv0IRGLr04C8wvmF6oviXr9Ey/qUZiVe
1tFZNulUZKcohYxWxRbnYfZEfHvnPDLlY55mHOxxrq/np+hSRb7NcEGEe8sw5Atd1nuTWdCFyng9
KBCMz7x3jNUHUvqPuJ3abVrO+YWsvATSbuEHYW4t36NY0vZgZPyFgKK8tiHXYvarKsYShkFoM3Bh
WYm3wZEfEHjzjRcXyVniZe+z3r6mXJmfTSnDI+rp5m5G/HNoUbG8u9QIp76q67NpVvYtwnp5Kd0E
By8398yqzOyigWJGhxPYa1OMJ5Wk6XvXgDTJEWb4k0j4DmjyWXMDe00u0U1uzDlAXPLjXZ3smkbg
Mup88zmZ1HsCMvNyGGk3YyftTxM3/CYhUXzrTPZd3ul0PKZ1Zr2SD4m5ChzLN97XgClpQWXpmieE
0VdpPv4onPG0dLq7nM0B/6szJPMx6zHS7Bx7+hoLFGBxNhc0meZ9GfbN1unnT0MN3a6Nq/LO7yvU
/GkXs2MJOBXgqAgL8AR+IbKFKNNwKCX4RKmEAdBiGGzJnUmfkWo6r52dpvMW1NW27bz+U7HA1ZsF
ATKlNK8XPX6aVO0iqkOspLypgAnshJW8kzbLHGG0vQs3ar/aLA67Iw2ofA+0Tn2jApM74eoBnC13
J46r12RgxDgaMa+N55nbKp8fwYlD2aU9BDnGOUnDK2/oB9mX9NhYjtd3f06WFwWwaR0e+y2dluKb
EilbQZu587Ed3deo9/2rfJ1yeFNRPOaZa4MzwC+wDHypRYryRCnN+h0PX6WLeW+Q+ROdU3rA4K3l
3upMpFj9jHAEW1G8LSxj2Y8tZIJNHmXq2JUO7Rcs28UOtVh+tIbBYZ4uGE6pRb1QezAx7tyTsPrL
rpborKoQorVrOuGlSGv7oKCenWIKWbofIjzNuY3NUvTDHkTnpYPD5kaWnUd/osoJT1aHtoBiAm3i
qnZS2AAAM73bcOkEKhNlHHgjFiZQ+DhlxpGj8PzuwouQVXJcyI7L4kGTVoiuTQ5cb2gAUUJKWr2K
pjrnPjFf1cildk4TsQtq8TxATD5Y0kfNO9JlZN029Ss9Ew5GbmN+yxneB6DbsMG62FCz1r/wLasM
ini6LlX0gbm7DxhGJlcMQ8GNp6O1SxBLVBv6IXVgqcY9evGw7CpUEcEwpR9ONj5VMXVwj08QN15/
ah1/OnaGDV9mgRpRAk4HhzA/4UE+o8CmH638RyiCAH5L84VYLrYtzgZBbK7i4do/uUVxU2T2N98X
LXIm4vvYAdtgwP9Da93BfW1pcLqhuRvq8l6yTd+NbdoecgPqjojM5GgZLpALDyXUFqfy+CiL6g61
gRMkdBBRza4T2JluLPRTn1i89IYJwm4E9vNQ//ZwFIVzbyHa2ABqIKduhWWD9WY0mtBp3OBUxSY6
t+PWbHASm5SvceNu/d6CZSPM7oSGMz5y1mbZcRfvCRMW0KWqpp1XGvURSJIXYMEs0BrGWEgMw8Ex
mThXUccz6WnsBShuOwi5qrGKD+Qz6hin9ovOW0qmMr024QPe9HBTgqiGYTSQ3wzypnD3PhQngI6c
aFCFUJZ3PesNEtzJqtOtXnBU9QM1Ln5jssJFdTvK2jq3Hkp7GNmM7o1u6p+QjY/HZqimK45eDQM1
42MZorU3JACcRdW5amvOOnOS01daz1o6nw5kq41XbpvM/0hl+bece+fqq/jWNV9f3fVb9X/Wf/pB
FBJS06j7vz//L0azf/7k1RL30//QpYKlfdd/NfP9VwvZ8z89auvf/N/+4V++fvspD3P19fe/fpR9
0a0/TTOy+L3VTqzRSv+zOe/6relismP6r//yj/5h0DNc828eDjj+8yVydbGa7cavtvv7Xw0Xs52E
QKiUNH1byTUnuCB/L/r7X4X9N095ru9bOMaVZWHra2GI/+NPeML4I8/E0yctgs7+89P/Lxx6v+WB
/wvj6hDk4rh05TzP9n1pmya/wu9TR/DAmSDNo2JLnBa9BR+d2zGZyWmgUT4vD/kQ2SerB5ALMHrZ
ouBkYL+09lfuRuFbZahjb4PXZwRBgwMRjKyfBRqSoqnK2yGdgJR3rXcF6dN/iBNEIBhTYYPJkYFK
WmHqo43zUI5x/9VWzh3vxgpztsxhi8azvkwGGZ3b3AkvIoNy3i0bRZIBqJUbr4H8pXIfgfaESOoT
bYPz3XJVczsPhDtsyFj4pivZZtQ+OaYooKEd0txCYkeosh8UVmRJANVHQ4ry2HwSvDufS5Ir5ptY
Ge6aKe9ZSipalnJaj+5MBMDnlI7HwtwNTrm3htY7ZaWYd6Gll+/QwmL29Ky8LiE7vIZ5rXAyjTgc
TD9SAM4UTJe0o81S+qn8JEUYu3Xq75PevK3CUTy6RVt9MlLtnqA2p5xwtIkfiMonIPmANNSsAkjE
qbM++V4CX7E2FvvCY/vP8FMjuYkiUhF+9yT/81n5SwGKqQSo1f79rz+n3KyPhmuSbSh5OF3LB1X5
86NRpIuwC42q0HFbn+aVMk/mbHjb367y/25R+GmJOA9fTdc3X39h9Wj/su+Lz7eON/bnleP/z4XE
g5T8Py8kN1/jX16/3rK34vOnlWT9V/9cSYTCt4slF1evva4W/1pJhOuwXNBwQuRpO5aQZAf9cyEx
pP83afmm8hyJ6ZcF6F9mX8ORf+OkYyrfxUGMl4y3/99YS8SarvW7tcSzhc1hxIaurBxcpXiHf1pL
pDmtURtJ95KpydvjS5+fRyGAmReVEcByk9/dtisEKTHZcB2Gsbp3TDt6G0HDgGH00/7ld3fwv3mA
f05Scvh9XJZvEl1c02WJ/S3I/HeJSugTQAC3sf2CQAsRbhzXFwsYHNhU+JH/+FLrR/vpo0uL59/G
LYhChOv9EvkX+8VsQlxK6HwcvPy05GhvXayV63hm2k1NyVT5z9Jo/9trCkFfwOShsOxfws46B5X/
5HFNEtU25SEOAKjsaMjs//ijifV3/y+f7XfX4Yn8/RbhqIEaSs/Ja7eftnDzL/SuPr2ZG2NbBX9y
qXW3+aNL/bLkwCQ2MyvmUmpj8KHcQAXhxtzGwUe9PWKg3Li7P/vm3DUS7PfXdPlo3EP2QPZiXqBf
bmMmLRcgdiLfeyhUbaBwnQ/QSXHJH5TZVHqr8sHZhaIysP66oMO3g2CzD6R2mBe4wDqWAHpRT73F
yZQTnNOsYwpVgc0DxZdagZZjjoekHbF2J7SZsCXCZDvDf2ZoDynOe/c6pqBM4yY2DGsm8AgZQZoU
nMli70sOqRTbNl4GK+h5V2rswzJdDmQ/93KXTUp8VGWLZh2HU/dJC9qlKqDL2hBrkjDvQdSVPFQT
sMygHzMceS1LycM0u6La9ABR7CPdnOoJ1UOjaGgjeTzEBB/gMsdlnYL+6sF96rJHUOH5Lb528EFJ
e4lzD10J7X/qd79rdLBWCd52QPg4BUuhCSvJ3Zh6YGlxS4yJzydkuoAjfcFc1gY+BBR0wH2X34PP
F8mfPEvro/LL17quhbbkCAWsw/olTs2P8GI6hDO+R2IhQE8Ua+TgbPxb8YkQHYUUtqAidrmS7fya
cTijxksrMzTfK0WBiPScUT9jgrUJ2f5ZCuD6nv38ibgWqxkYBT6Y82soH6ZiIHsQ596rQQnNxSqQ
2AMoJU4DrZmRf+DW+bd4iuIHxHvhV1YliDR730tfYaTqH8J31a3rqvzPEp9/XWe5Ca7gTMrSpxw2
lF/W/bZpNMvwzE0AWLp3hDHuieKqjs2slos/XiF+XvN4OVnIXb5QaFVM6U3zl7WI9lyiZV+AM3FV
tk/xLQd9gg1unsEx2ujnAuUyB0D24l+1oZk//vHlf/6k6+XXC5s+37ljS+H8sswvtJ1avHrWi0bw
xFHRQ3E+DWsWBOkLf3ypn5/f3y6Fb0R4lqXAZ4Dj4Gn43ebljfTNEiHtlxqn/i1Ka3vv4XH7k7fk
5wX3H1dZH162LEoK+WsEa6styVigcl/KGkhgDGodjA6kr3CJ50u/so0/CTf0vJ+XW67I92YJX0lO
HZQbvybKdpWX5UPpWG9DnKTvKNE8feB0n9AN6ACZXdkDOyXcBbf30PrQh9jRNQHvqL0Y4FwBNr8+
5C5YkA2QgLzZD6Mq32VtGIC9QHdHu9IRUXrqZYdeakrC4n3CaZAiJYa0tckhSn060GxcCn8AXdeg
qaLTiF0EBKVg6TxQhiWfi66Jk09sXcendQ7UYEJ2OOvPQ9e9hlQyYBDJF6h2QtnGRIziOD1ViDAZ
hXHcHzduY4Q3DSql9JDUUertF1tlPtWUsnE2E8GHM40WED0ud8R6MVnGWO2AOonPxFqKiiMEpcip
sAbc6nM5deexpG+z8kbxRo7m7Jh7v5+Fv1UcyaDEV95jGWn+MiAGpAxpDokvwPSRHenIMMZiVxXT
0VE6TogmgI53XYYtzEh4Zi7E7VKq5bpHyEezBT2HvI0IoUmPJHeZ7j6MneHMozggkXVFlh5rgK6Y
p2IUCta4JNEhbi164k7aAsfwBAFIgVURMbWdzGp0DiSi0C/0pUZDUWKxFSDzUSRAY6GJc1BthZPd
sCZsLYu2mYTmfC8zRrMRfzn4RP0D/FKK28o32W7tWjQ7yKT0vCA0EziTmHk9Bnnv4bKRhuxWH2uK
OokJnn+VhrZ+WlyN+CDN84WIFfkbpFRbqM941x8WMqKeAEHNWVCoxgEf4zc58iafEX0Juwpfa6js
52FpS2drtX6ypeUJ/tXMEB8y42XkvY3diNHymMkM6VOlkToVbqjaUxb56HMXBeF+A74HP1Li5tFT
X/v1MwR//ZHOvrYuaiupL2nkpaRTZ23p7QZk3p+AUZF61daS4oZbe/VLI6MfMH+jZBfWFrfJn1oq
UhwRdHOWxIqeKgY2hBDRugMzncv01lD0jIJldMe9GBu17Pq4dg/EFyxPrt11MAS6nkwIKKkLFF1T
xvseeH4YzGQ2wJVqEYS8zblUT2PYSgx6cK+CSlGtBwa8nypo53H1i5rNsrMwo9CEbBB/WCVAkIcs
cn3xyvEJaUrKace76TIdnTVEqUenbQHnDOaMOK6gE5dcmX47dZexM44TDpcZhmQx++alNhrGgdq0
PJxmgm4k7dYwsXdLF1ZJUBA6uErszWTnd5N9jfXUe/Rxcb1UBmHDGync9HuJFRkrEpNyXD8LPIs6
IWxk43VmdiamSrQBIH7vLhGj8yWACP2wkk48tzm8H/KcGi1PDdR2/OwT8nF0dh5oupSch/slzZho
MvSx7wQ/ElGgRkVLGu8EsCSrUXPxEaZ650gFXg6HRXV2dNNe25MuUm5j3XMuzLL6U+UYDHcJ89EH
zJnw9C3kczuWs+HOavrwpcbqpNZcJXnneHP8JKrVLezBKPvIxih7xeaYvEbdiEOPfCO6EMplkDHw
la3WA4+JOa36FbuXChr2vRquPaOUq4Sdbv/KZOVW9cXQNBs92O3HME4MdHxvHQeYqaPwbc1FtSnr
mfn00BJ3DOiibX8oUOjbGjEZ3rQ1lqd2CRSI7QFOaZXN4y3iawwsLBqoKFOnKG4jhvok/iWIDJiq
ifbOKuEfIAlIY1IgHNLXkH4M+nN2yBBhRSyUD8kPNU6gO22iLGANu60dFjZIi4b5XZspVWPqT/bB
yFO3p6ozoRhnMPXnG6Vr0R9FooisFzmZcNxALY/OyBHwys+R7TBqRLQJZ0f54wVr1qqEUFbZ7Dzk
yVMQ1klVEQsxIZ0tptJ9dhFGOExoQtrenALiHYZFBH9Gmi2ECoKPfklTaT86Co0PoQdNlu7rTMzo
UuLCf+nCmEQsv43sCVmVDzMlyWyvxKrTu6vNgYwQEJh5ea6XyEB5heAS6R3eetABtaYLNREcMmwH
I+kmlEXhzDKH+orhyVIpEeBNZCqewlfAQ7eI8QKJU1XsRsTGjzPh5OWusJTxmYmSrb01xrxDQZBL
cv+Qs0yrmB0Sry07OsS8uCuHpXT7NogW+FEbMy9yJxjcvrcQj2fmFW2x+mUqoHduPOwdJ6iEzYz0
umnkPotU5Z2sMh9YNf0EAZs5CR7qgrof8EqlImc/SbUqI7WXYzbGFww+yHD9MHCH2b0nk0kj1ZgI
GQ2rqLuUSRXfF+kUP6SOGeHNjMPmik5GBZG+x4W2GZe80fuEs9GEfLith4DMNCaJ8JzDO9gq7RkT
AwligGLUDzoUC01+O1SvMjUQIg9ds7wNGubffiRV81vi6OHRm4bK2HhGM/fbStYayZftfuJhZ8Zl
aWF526bOxR32efejXcLlR07Hfe9hYURW79argbbzwPZJTUoTeWbe9IAPVxPHqesViILRFDsAr3HL
ILjJxpOuAY4scvBe55JWPp6pdHzI4jqGYZWEDkB/qdbS1Bzm21XL+qEdGo6bOiyo+uZsxHvez+25
K0o33xhDjM5zLIfwfaqnmVvmTMC/bPUbHXTGtBy3jWY+mXWfXc7f3VAhpz84ws6XOmN5hd4HDxw7
VlmHHgR8qpFnkAkNGywGCOfQSdJMGOAZKUmopauunTyOYOl6OkI6t1jlVe8B3ATE1WuiETusHZvW
lda9xxD3Y6wFOFmvV0c0q2DFSt9G1c/ISr+miP0ex2jMiZBTc3vfuia2hiE0YXOxa0avHaaRl6Ru
CX0yU+zznJiSj3yQisWr7CeJIrtPbp1Z19UOTLaElSA0IDcdDf6zSMzu1sqnCc+QshPyNyYLkHXU
jgCE4icIp+WZ/I/4iREfLk9MrUsDSoWNk9Bny36tM1gBQa1LP9rj6e3vZ0aB0Xbi6AltezJGyJt4
iCrWURwmzI6myd9Die66gPC9+Fr2Di3y3IYvsqunFHuTJhL2JhZxiDhHWNmNOxhtDeWbOSViYz3R
YpmqhCmyUBOAJMOURybxfcDTGF4vcPciHCBV903WBWdJZ3JYCWPyjokZLcDIO8nrUA7IAg2RTzYj
3QEkR5e507PNu5pCACIXj/eTVVgmc3JlMY3+li6d8LbaTUaEytiTkF9NGpKGOxGtdQGVM8OhycAZ
ClqWh2dspfkbglmXAd00WB4an8yTsOJCbkE0hvX0nqWFpguRgw/CLULoBJS5UFiYaiSYLYuzA65O
HD+9/8wMorxlUtFdpyKGkEV0Ky18PzUG+Yr5y9uWMZPOK3CAKoBpXEf7cJIjdqRmQWuLZIbwaeE1
2dmwOWlsaEgkx3VtwewE3Idb1JXkq5MTlD4kA6ZpADNdUzKPqFlCTBRehCZXjTNikRTjsjeNWb2D
Jc9uu94iRiVhez8ZsTewmpjCvHMZM0wXZjN4OLecDnp5nbcodREP25dytMB77wg2rMJVfdfX7V1H
YAGe4opwtL1BOKN7QNTBWiXGKvxAcgs7JORAf84XO+1wjIA0OzJXbs8ZUsLuZEuWTgwwJp2Uoq6Y
DQgb1tNuNuC8b6MFlw1j6Lm9pTE1mHsEeSmogll8z8vc/zArloRA6BI8UwMoCUqVyTkELpLylwA9
siX2CgQgkelxOlyTaM3WACyw4Ie6S3yuVz0PCsRi3E9FTYb0ArVo3roeNfHGyUvoVZ25TAzOmSuw
mxC76yWcUDgEUIXRQOoMBu9dMuI7zVyqG9Rt4N5oL+JpmCE8ggaJ3kJtVieHQs7d10Od3IPaxReS
EsMJGJYi5rYeBnxq8TBbcaAI5Pryu9AGn0Ii6zPlX3jmKJNi7GauTrprYW9l32hcQKxaKw/DMt/9
Us/HuWrS+5pXbUcuC2cdj/r4nofCe3dTdbXE0dYs7m20U2uUlYvBzXSzOQjHZhgv2ZChERQSkrkz
h8PZawyYbOT2wQLMEIs+SZa08JoM0pQ8GXswcnsD8E9jsjM7/aQxhDRXAzAevYNnxweb3KyNQIf0
8uyFkSovI4P2eGC3k/pu0H2DCUyZbHIbnOhCGy4PGQtQ+dk3ORtAVcVOzbI/xgiE6L8DSUAlB+7J
9Ktnp+m9d5lMpE4rClkHmYOeLyKmvk9uqXn2gI5Y9mEg/PAB6DOoV/y7JBxHicVd1Wkb3uV+XT64
2E6wVtWRegy7Jr9bYjMjHbnKX03Isui5iX5/XtPucbjotHmiNo+ewMwWr05t9+/IZMengQzdZlNR
HF9VGaHAyP77QXMTXeJE6KrK/uxGzfKoonENGfTDmawb13kB3dZ3ez+M3IYvvoM9E0J7wFAL9PAD
7JofXljIjUz8wdIaA4D19oqeTtLv/BLNM9APBDZTNd07emYJUgCTr9J1zEaXdkZcQWu/vum72HtT
4VyijERstpnyCJOBbETsEoQSRwfAgQY1Tofm0CtHkEe+vcwf5RC/m5qXfwteIrnsaTFzOigQJPcJ
awn6/ZiiZu6sFkJcuziPTYXEkOwnQrA75sbr1BDRVoDDURXbKsohiulyNheMrKOmzI+s9ntLl4bm
/qhL1FVx5IpDl2IOuLI9DQgvTVKaX+PkT8+Jwj/wKFsvL67nGT3ZFslDm1+C44N9VPOLqp1HEDQg
pqbi3J+7Y3sacmuQz4RVC2DcTOrdjfLGAs16Wgw/VumjvSfGt8DuYSjMlnNEcmNQocccT06IZMEO
6bRiYDDLR9tjAHSruWlHRxdVc9LMdvtjyWaRXhoxUqxd1DTFhVNWvTiaxDfwHegVcR9hYe9JeCUE
l2OSVylYET27HtzI0dkDHXBi8j/tqbvQk7Uw56jsqg3Ym1JEoSnLwVbXtp++Fl1uIYAeCTu6Mwe/
AwQBz76+9JMwTL/Rfijsp3h2aI5zL9Ry5CtR456wB75sdDzrxpbAOelIpGkxENToMiYzHx4qKazv
FEcIj2pnyZ6i/yDtzHrbZrJ1/YcOARZZnG41eraTOE6sG0JxEs5zcfz156F7A21JhoTsjQa60d1f
UiJZw6q11vu8FOaJ8HQebOPjUv2EttwFCJiRH1wlUsp7ZA7S5+9sqmyL1yFgTxBm1ApSQr45pCiK
b0mo4h8dM4qeIxvv+oWdWAkroaQz8ypCK8F5AMwcsk1FpzGKzmj8niNyQtlIUuZLTKkQdrRWUnRP
JZ3dCJ4cQNEezStLGmEy69ZIfWT5DYyFn66ko27ZU7zGVg5EyJq8Pp4n/4/cu0HbcGu+trZd/Cm9
aEwBlkXm739MaGIoKXVqLZJSI29rTgx+SGj6WVIAgLXd1yiLxF0B/eSHSRz0r2nTeRTbtMiM6nOq
eE54fhgFdB5QUSjqrxHwcSBLAdTcVFx4lJOs6fsg5IJdk94OJNaHg4BtIAlE1vZ1aB1kkS7ed4VV
DzSEFoTELfqc868OVPOHzP97zpRkFp/BgzVh8AIPx8MXTIHHiPzXyWumRSF7dGJ9pN+TZoU63hkv
oRthbzVM8YWaw+mDGhZlMapjHH+mLed8+Ie3WfdKRrZK8p1Hc/Q2Gv36VpuBAnU2odNNWvXl/IOe
5Nc5Sg1Tlw7Matdh4MPx8CiqnJ4b4Q4MT7niQ6JoZBtdlS4Am//LUCjLD4dyMFQdA9Mkd5Jpxa1R
cKbaoaJFKtTK2/NDnaTyqc0zTQh5dGEyZ45mvtZBNG1gx9O614ErpAz4OFp5+3x+lNN350hH16lM
WIxCQ/3hA5FnUj62JPlOn4kZ6FYmrqHhr5Z874VX99nzfBzpaI0NQ8XhrOf5TnMDdW2Sx1xB3fh7
/nFOpt7c0KDT/UfnlEER5Oj7VGTz9Kjr813a04uIJWD+CH23eh2rxnzo3Um7Pj+e+OSpKAMLi+8k
qOFbR18JomNaI5xvdmNfaK/YtOfYdiea9S2rMQtTdlxeIQ9/9lOIwHoTDButNnFapw/D/jLZClqY
31c/B0kD/Plf9smHdXSKcx49HJwq7/X5D4tQIPbsSlbdzmKD3jaC+lbbWBooifbt/EifvALHpK/M
gcLA9dE+mkI11RFO5qHaqR72qFMAtKB64F/YVD57HqDzLHMx94kc9xWlSpRlLzO1i8GOkmTKfk+p
li1DatEXRjrqSGHjdB2KO/OJoxvSZgEerglapwynD5pmhxm9v87awrgiiZ8/cqERV1rl91eYUIX3
jZZ0LynN4ytb9eX9JBrjjwXS4cI+YJxULzn5yCLzJamCsb0ZRz+nlFPr5mO/C2WOyBYpBxcjL4xt
HAYnC/0PVyxj7RsVPaIV5Y6V3TQlTWKss6ce0d5PDKcrA4igHwOY6ryhXXukFWiF82B/5UYs62UC
5ZAmurRFFlSZGbDzPPidmpn26Fo9+tTJzNPvmpnjmuHVpGQBwkzyS8cZ8Kglvpgu7BUnR9f8yByS
dMcI1rFx9Mglra8I6B2qZpANUEgRYLVEjhtFLLAC8Bz+JAhQe2pl0+b8ZP5kmvH1DYgxzGadYvHh
y3aKyrVsiEs7k7TCjui2uu9sgR1nhYHjPw/lzbVa6tH0WqGhPBrKFAALJ1/tUgsNqKYTJWdO/iOu
6vzCQ51UT2k1mCePMEmYGUI/mtB4qwS0mObTjoLOegIcsybsHdaJ6P/A20D2DEf+H5/No3HMs0yi
HbrHiAIOnw0zdY29V/Bs9LjSj5yKb0ENcNmgVnX170OxOtz56eipcI6q650LnSWtgm7ntuST/CiZ
nWGhFLiYCF34Yqc7A481h4kOYSJb6+yb8TGywcVXtX7ptjvph9Ojpgr/STTWsEwzA0onPdLrstLm
G4d6Hbjb/tRS7jFaFForPRrsl/MP/h4w/re1g32KX+NYtI+YglZLdCWHvwbFakkfeNntYm6Wi85z
7KuhA71L1ZRSMWi5r6jb0ZiK2v4KkUpfc8u3Xuos00m3YJZjNPrr+Z90snr4RXPXDE2zc/SnH70f
zWl6CgVmt2tbPbqTGSJKVGfVDTntSzPsfQ84enrLgMLBlKYJ0fCOvntul33XG+2w0xx7REhWkQyk
adAzMZTBcujRw2WippfOGF4wrSVhgMDR20L/oQkAWiyIWqfG7LAxRmoJTpfSfqUjNPgrw/f8Jbm3
G1J53G5rXtQvmxzJC2go7SXFAvz5/GubX8vJo9iOIJ40aag4nsLG0NE+FpnDrp/yfDvGXbqqAe1c
OEjEJ1/H4tvoNDdxzz7ZBtKCHMCY5eMONjOo78qxH6ZyKjeVWWZfkfe6yyoDlh9mlXhw4qh+mlrJ
GxvRCY6NG2wclbW3dLjJK25+w4VlPE/W43dgOvNtwaCSYxwvLWHUaJ2meNzhEkYXdQ1gF2Tia+Wz
xsKuLy6cMJ+9cungasCbcOe70uHa8ahmzK0E446SBSVPf4jXZTCUFzbeTx6KFhnpQkwSYm7COhyl
NpWvR0Y57Wj4nzOuEWYTIyY1hT5p90aDw8M/TyQCF4g9kp3XYVs4HM9oNZpMvGKE+65rN2jBKde7
RrL+X4xCyMe57LHrmkenM8SqCKP6etxV48THSTvtF9aMxoVnESdxDw3GBt1lJj0ZjPUuQvgQwQ6W
0bvoqcTOj6GutNiVPrt2guJNSSpJGam7rarb7FoA0wHnIv1dQdJ0xkamd5EFW00lhAwj2bJ7rKow
kcB80E89geMYFc+8j/MLU/h0ThGfOpgWCV3yL+foa9vIonNfE2JXJkG0KaGjLPJWhheW8ekqZhT2
O0xYSDGas9Lk4xlUa67Z2rD0dnHu+ag29Ww11n618hTU5PMf+nT60jhnMZvmY4YlOf+UD18g1k3Q
VUZp7VyLBP/oSBjTyL/uPbhIN5TkzdX58U7iFOYsQ839tIKt4P2y9WG8UYQtLU26t+O5xdZJLEBS
RmzbwaKeKkFOHro9NmPlz/PDfnKQOiwYntKYDxO0WIfPaVgpmexaaTtasowrdgUFEqGyB/+2YHY/
4Aod3BdjUrZfXHpmkSxaofXTN7IqhsCgebtGUhBfCsiY04U46nRKzb9sTqRgucWt5+hj4+Pm4YZo
+ZAQ7fQbSzv8jmVFcmGUT9675BAlzWYJl+PnaEH7Bs6wmoq1XdKLZK2n6HjxcqmoCYZ19RDhb79F
gBxcWOCfjMrU4ktyfNOqeNwFKypcEHPkx3suF9p1IIT8k2B6jfwSGIVoETzDZ03uzn/r0ylNY6Rt
00RIzM3THr3QZqwmUKBTtq+Jfq+9GOh1k9ak6Jsi3Mb62L6cH++TD+jpOs32fCX+4yQhYWh6F1dD
vmeOESJyrt1HtPVd2BNOR/E4YOY0hAN50j5OLVJtrIxa2eXetqbf8HobyMPZpcPseOPh6o3oy2Bx
ksD00JEdrhKKVkaZ8QP2IFzu2ZggfmBavwitwtr+20szBUoVLhAE9QTZKOgPR8rBF4iSOHWfKbeC
tenJJY7Q/uP5UdC8HYYc8zDMPm56bHNkEI+2N0BDdKe1zIUp6rNy3dZuEj1M3oRjjSYG83EWh99T
nEDma9R29qDp9XgNhi/tbj2rs2rMeSnzT70yNlMuTG3BNScHnEEP33bwRFxCQtChB0c9vfQraFLd
F29yvZdan42s9axODW7TOm6x5x/seI6/PxdzmxUjBJ6qR9tZBoij5YLN6+vFWutBy41ZX92oST7S
nhBc2Dw+fYv/HU0erShaMz0fJ+Fs3yqRrkylrFXh4GF8/plOJt/8reajiLgD0eHxhZJ4Q4lMOtm+
ihMYIamJP6tX1ZsUivy/jkT0OfeJz/omcudHm2HYtME0jRVK65Rv12s2l7qSu/mE/GD1z0PhGIf0
Cm8PihvH512Gnhaa8xDtc0BBt2nRU8uqlHXDDm9f+EonV1eCQVQNqFY4zdn+jrcIFJRh00Fa3ucK
HnBdSgWqyXNpMlalvrJkBLHecUt9AZ7Z/9OZ+bAyaxS94WyasoipK10ILk7nzeEPmv//D4c9VA47
aRw92RcU9K4tAeAkAFr/79OTwu28X5ETRrXqzKfQh2Fq4WZdXZrJPqoDzJO9TH9yzb74df5LHseq
vF349PMhPQcQ3H+PRpnFknmvir3e6fgDpHp7R2pkAC5dez8oLnLPNL1wPY04NrV+GF+ogBwfpfPw
LokANkvddZFNHA7vgBgBRjAWe6pwzh1cZRf7gbLdAjaBKWbRBJWERFHnn/mTD3gw6NE2g+NjRQeg
WwBlabOtHfTVFlZId2GanARnPBtpTwSHPBd72ix3/vgBLRuacoRJ7j5MyvAnNCufFjncA61RtOsy
pRsrFFgy4h5XtNvA1jBag0MGnNAjLQl9wCa1Znnr889+usXaDjIh53/UkdbRJhE39HyBsqz3kgbw
u1RzLETzTUEPYyruWxVYF7a/T8ZzHQ5gVIlMMOEdnb1J2jpRzPVxT05tehxQCzxVFWi/wM31+1JG
3ub88xlz9uTjdZy3TimFghCnI90HztGAZlkVjklH6h7ipbA2cZZZBiiE2XFEdW6IlXHvvniTrv1W
CY4XEf3bVyHQVyR4oPEe6oHZuqo4O68twmR7Edm9p68q1FtgJYvEAt7BP7ypyxxolhxc56+t6A65
8No+maKuQzhkswOgsjzO5MvB0lKhmmbvpRBLksltbgvh+xde1uko3FHptTOIWCjtWkeZqDbqqUKE
k9qDGh7WsCZ1ehdwKDr/ST4dBfaVjikuiSL3aLlFaW8rSUvfHiV9Cr0xwd+b5uN/XdQohA2Ury7F
OIk64ui7N2z5UWQm0z7jyreBGO+v6Z2NLiyfk+0Sr4H5zGPTnG97syb545qeVR21Dm5ubyKZx8RV
vVu6p7FY+4GqAUzjEkenXp+uEQ7oSA+99ELEfBJP8AtoBEUpNcdITPDDX5BNGJZrMAP2KtTk7dj1
WBBZQLCwpbH+A7BAYY5D39N/Fs1HRfzh5syRS/UG5oJtcD9mNh5PQpG3bZPY1USJsPxBmyd0J7ud
Bpq5LfPKsmhLCaOxuKTREnPc9d8V/J9h2S7IxCIxPE2o0ROj2hJY5g4vw+Jr5hQK3Gnf0Zub2CgU
lxOM0xswOmCEpRlijmWjvyaAi6FXXVgghy/7/adYDjvJXCOUAlfAw5cNaw39giQNBiw+o2M7n5Yi
IhdWDl77T2XP96F4Vm7y4Ad0ihpHQyladdO8tlGRoKPZFuhdaAkK/SsaTC/dzY/2yPexuCAwkblQ
evhpzyv2Q2hh+lqW1kOq77wyCqAuTiMM1Ninl5aovIMmYwT1cxfT77Yi1PMsGo27ACf7JK3udHPy
MXSky+2K/kG0K2ZQ6uYtrrfVY04Tm/bkBUlwQwOThsMHJXlwY4b77Mqq+X5+Xzlci/95CrYUBPgm
iUPvPQ334SnGyK4HKidMTwB28CdcJR6laHCpGvrx6wQH+A7lTPULw8TufoSOeeEa9snkmLs35hQp
Gw81t8O3GI2NltrmNO06QdN1A5hoExErof+oi3+fh6xDSkTkLvlsx6F9N+RKaarSdzKSdNy62nTt
+Wl97eEFvTr/VueI62j1cX6y3mm9mTVlR7u1CZDHzHVH7DIaSzF/1Mo/jZ8YYEtdrB8S8hqq0ryb
UA/jf8pw/Od7OgiLPTKQ7K3G0d4KYN2BEJQYuyGt6reYQ2PNPy3nRGh4DR4svlQv/+wDktgw51sF
Oe6T6kWRY4QxaSw5ZJYrhEruTdOHLrBtUV9Y3fNvP3yrs3qX89yF0kDl53iudEKysCpzJwFR2stE
RvEGz4Xqp2HzPyyiMA9/nP+ORxyD+XUatDQQgloE+LzXoyGRmiofqxN958Z152w6F2e/NYqr8Gvv
YdEBWJi+ahyYky+dNMs79tz8zrGCeFnxN144nE8nFb8FboMFOo0b3PHhTD9nR6g3p35psIjob4qJ
yaYRjaVB6gItZpw+R/VAc2deGm/nX8Rh+PH+HuaMGcfmDMg4aUeCHodjnDLh3rlYtKeTn650j47k
86OcziX6aKjpkYtkmermUTIB7gbsUy/wdoZWQeYcPLy66m4fjCq5MJVOR6IthjnL7k0kTyHxcNsx
hqZX7HXxnkKvWIlYZhurhsnnggq/dIU5fXdEuzrAJNo45CyuPRwrpDJftZ5K9iVgnNdkoKpGz6ax
DgJajiEoF/dith1ByStftN6WbPtKB6qY012KsGXptDQgR1r1b0HQ/E2Z0tKVc8sUyZXjBBi8yNKF
7Jfue7x6Vl4TtUCWgVMbEYXR8x/2s1dAEcFk/dKSyH5z+Apobh5CywqyPdTEbKtjegpTTYrr86Oc
hlqWA/7Kk55F2pCGpMNRlN9gEgATad8NqXlXk+KhtKv3KHIsAPDT4LzS6qBW5wf95NEgSNNwzfkp
4cfMq/bDAYow0AqdaR60t0yAqGZ83ZX4H54f5ZP5Sjg+kwxY//z70aM5oa4Nwwiu1Z5SfxmFFT0F
wDo3eeLHF2Lj91rr4TZrcdEGQM01w4SJcDSWTZtVW08tSWt9JlDlnrLf3EALbwHBD4/MdDyOCO0V
wi0x2wmndONEMyrYAQvshvYVN2AbP4Y61dwFGbrZz7mcuq8a0S/6nNxJccszp+bZGGAtbwDwCsx3
dTNe2loPzVugXsHfY8BhkHh00P/C9XLdxTCk1veBbEO5qNh70IrNV6GFckxEHHQg/yxw1cFQx+I3
0hHRYi3kQBBTqvvdAiObFiZ0lHLlGVQermnd1H5NelbiiFGWcqMDQMcFUw4demW3Kt/qQucxI/qA
UBPTUzgtwMYbt42DbJ3CgR//drrKQJKDHfhT3+ekzrBTKQbMowXCTJWPE5yxuLa0W4UuSYfcm+i4
zOI6BAgaXTMA8UQZbwGpua8qCIe/hYXAmvKLj8YeL+9qb00uDINa6e6v3MSFZUnXO1auuYsHZKaS
jLS4g4vWqktjdK/Y02YI+yAu2ksDiQTKOxpD1DpzZ+QHsj/3pRvq7FIS85MwmEnvsLFRqyWldxzA
pYPRMS3yem+juQsXJc0Wt4k5/omyoHwqvVnaHGnDVSRa2jGMRuOnyPK5lla7AYWBVYtQCU6YFnB0
9v/rqQnddZOTbsA4eLjh7odEs4QJD4BBXjgEPlm6ZJN1Y+YwAcp6x058WLrY31aDEY31Pu/rkgtZ
TV+2XYj1Py9dj3OTtgsyr+BejmLBLq16e8TRcl+1iF1HD47dOHVIBILR+l8MxQlqOkA5yPw7R8Ff
IM0elbrJju5NzlVmYwIuUgVPsyjGC/mIT/ZaqF0uOXlq0PP+d7jtAbDzw85Ksz1mkChcqWxwegR1
fttpE3TkWvneV1UO49d/f5nvty1aZUiGHO+24DLAEzl+vm8tAHcm5FJKHL65nCI3vBCMnEab5HMJ
N5keFKNp5Dh8QmHmsTfYXr4vTBPP5KmLAJCHyVUv4eSbfR1vzj/aJ1d2W4cPo2P+REKJq/LhgFrZ
YtCLvclep8i3riqS4UncR6vG6MiX6Y7/Q0uTcF0TFNyQ9I7WkkL0hYP65DpIusBAaUI2m/QMZcvD
32C24+CTwuKz4uK3VBS07k1L+SCTBQ6Cju1vMn7iAr1Hsq5Gc7hwzJ3MKq7tvAGuZ0xg6tHzMfhh
RUonDsCIZIJEusBvZHL+YHUPOBHgw3VJR9eV1+NwdP69nz4yZx0YLyqOxNck8g7HzKccMzpITfug
mYqbCmlxtSj1DMxUXjRPSdqjp2/a7N6p6mbtTs2/qU8Iw3hmYoeZpEmjCw1ah+P3dgpyujONvfRr
tRrBQ99hs3cpCn3vw/54qhPj0ilITYvJTLf/8crpyY/TG5ZZe5KwDT4gecTpjEDWuy3KIG1nhgak
fkmX3E/ZIHQDE4IN/Vrnel4sQ1DUDzgT26/K00AYFFmNZCkzR9juA0ReKPl9r3+FPeLetoXZ3uMJ
6K8VShCo3ykC1IJi6Swp8v86Y1K8+flE4tpushjHsygzl02FL8QKXo+4QpRd4uKadihWArObXjWj
N0IU5j7K76EKpzcTbA0ts6kxVUsbOth316+RMPiGl16BsnKvxdg1+lbgsDd7DTUiWOiNN3YLHVNp
a2Ghg6poGUJ7vlYSiroZBV2/oFGyfCxwkJOLGveGB621+PVDPJg3gSWztyGJJEgyJu4yy0N0rlOR
VVCWXaPbNQjRtp4jIfn5A3jxS1vDvNccfjykPGyzWC/MdwjnaFkOAQLjahjkfqp9f4Rr1EGWTgpp
E4gJ+5pIhP5FgTPuk98kXneNcBShaaUR5C0VZGg8oAMj+gLf3XkpDdKvi35w5Nexj7oHwTtpb/LU
0y4srKOiIz3NXJjJ7RjUbElIEG4fzuwyQWKUBwrvQQ0zueBvlrkbkB2T+5wX4M5yquD5dRH/SqKv
Apnx+WV9pM04HX3eaz7sJSIvIVw60EB7a3E/ghh5K77Je/XT/oKvQSmW0cyhXqnt+WGPd5PjZz46
NfBPKwOpMWpq0iExWW+gDG6w/lwMNXAUa21j3NU23fX5UU/mx9Gbnn/Vh2dNbLSOvup5VsS4jsP7
fUGblPLaFUgPX144JY6PxsOHPNFBwcPQMffjIe0ByizWOaP+F7NxdPPhhYiGTvXjqS9RKJE8tiT5
AEp1R58xHyvRJyXiaRNlPqJxjNZe6zypPSxg3XgV56TY0FHPkAzDrLx6iYen/hziUbqXMS4LC2qy
hb+ynQB7ulSVzZ0KGvUrDWPtG443Vn0z5Aa0EWG2NWRfrx5uFTaEmHUVeuRsu7YDh5NiZ/sGUwCj
tbZC8INpjOv96lRv/LJTRNmLGmyLv5h8Z/A3Q9on9FH1HfQA2Egw/gojR/PnwbSyNtM0xdFSpE35
BiAKE+2k0LJnu++GcUsrvRTr3vOxMXK00orZuPzE+wbwLQcFnOJqAWZApd/A1EHrjuq+eOTaHtzH
iAnaBS6J06vnD+Ot4UaZj5lFE9y3iYJ5440aEqCQNi94X1KO8LTSwF8GSaldtb1dDOssdUr038Pc
XakSZDzLCGwepaak9X7iPw6AQzVpsgay7f5Kg2K6zxC5GhsAbHhDdFRq9nkt9cfBUuMrqW5YFZ1u
cXgmY+f8kQmA/QVnuf8lTzK3o5OwSLxblRbBrmhAfy1iYwIpBdOF61oS9hBzTFwJbalq/H6zEoOS
pi7o/kxb6y3pp8rnGxQWxuBTo0G9iqL4uUqrQr/X68FzVlPb+8UNPTt+iqdgE/xJ/azXXkaNHvVV
qIvZraTC6fA+xcuI5AAtPfuhBDv+4FmJFn+BeODHO7v0MXdzcFzt0V+LSGu+mrqfuvAx4qCIr9qp
Gzpc+fLRTu/7UKe9hjZfzb5y6DfAlK0Oiu8xCk9M17Eklqs4wLKY9gvyW4siS9stnR+wW7hZ+tCt
Rrv849hK/XC7iT8irHDsZ0hY8+ybdrOxy6Q2N5PvN3eZpoXvtsUw9Acq8TekBTDawxfVh6A5dsSq
WWV48cPoDxL71bIR/bZQSQUCrY3bq95sSrXsk7rs1r7m4kupt9qY3GaunuLHJey7UcZ4MoS+gSE7
fYH2PfnY+k2azexepFo8SIUXIykdfHbyoYRf01UZzDbanKIBUJSeBUQNchDXJXhtSuOUIKZrir65
ftPKeMQrLRyNO6fBJBeP9gr4r2xpI76Gr1V9DYZOy6/RZZfJHQZuXvRY96aDiISk2LVom+IGGXRe
4V6mTelbGPo4z/uuzWs2e61E4GQG2PWWGb4xdg0CNahScAetKmnoHyPNhPQ1ZD7MjjT273sJxuZm
KEQQYLoYe1ciJLpeMsdxodOVWRirxOxbA5z5EOUPssSie9kIv8k2ouggalC6hlARF27mQP4PW/OK
nkZYdr4eoN2eepYM8pAGXEfBz10U7lC+OdA/aGw1KBdvDD7sT2/Qc7V0g7SDG2hEwddOVxnAcVLr
r/Qi+NZaaEMy4tvi40AImAabdN9J3zpRoe3AqnbSV9lYs1n1iZGv8WxrzVXpBdGthZNkDC4PU8lF
iHXNm9lElrmdMw8V7f6l/SVIAOLdAFotbilDwZyw897Zla1LliXEMhF3KI9TVEu1EZCsnJx5ozTS
745P3mbRAD17ngKz+1u1Cd56BAUBPfzQlTxQeGO08xsXWB5ydA8rDSxSo63biuDHMNV0pRid29js
T0oYSzx9yCHlqZL3rQ4SdVHXUyRXFemuckbMhRZJHdPGA6sdqaMqQLrRAm4aN1AfnhuOL64xPdMj
5iFm8Cv1Msqi/Os2ubljLy8GnKYD+SOJx+pXWSlCfFuLYt6x6YTFdqxLZ89nnsolbtoDgVMRJs9a
GYlsRYzaGjSdK6CCmZwbyEOekqugEmJtRjV8XRmFQ4l7WOTg0OrAA8a3GqbBKu968vQCWsdyivGu
XCukouPCaTHFXRMrovGfetfcFgEX+2VV6/53A3/pnAKcFn+HJWB9H21VFSS6cDRcY9BQv5K6DdyV
MXjJYz9kvAnLq8RdbWrqDgig8S3OcxsuRcSfglPT3rl2roKlKLToF1bnMlvibQZSzTRJQ22BF8sH
LevBafjjCDeM6wgZOuWW4DF5VI80GIAqsmN+4VzZI7WtlfR1TEBrUw81wGy2chd9G8lNkpakevKC
/RUjskx/lVHqvdBSkEHi54dYRPExBixmaHEulML4i6GWnS5rHRB9EQ0qA1gRp7dS4b0DcqvQAegM
RW+sYKENr3XThT2XsaKKMZQbE5itCSgzOCktmLg8icwv3A9g05WeHfzEi0Drr9O+byEVwg+xtqiA
SxLPqSi5yvd4ei6afAJrp5thu8O5LnurIg3XWPhy+jYeMUICBqCPN2aXRTbARIhQCyNL1YslA7Ur
wd88eb0IK/wMWhlg7+YYzzJ3y6801pVPeRbSqs3M5UKRkrXZ5L6BJwl4iOTRdrU3uzJVThELH2yi
ca2NaRyLOr5zPLhiPQhPA9tWCG+4ppAxQQWB3XxLUKKTfY266DfMxwyMG1n3YOu3Rh5Dxyyl+Z0t
W2ImW00GQBOqUOQulJk/OZQ8TKAV4yS3zZhQL+vTtmfPsCPzT55gu/iYBqZ/Hym9p67Ezt0uGlSJ
39nKOVowT5SQKVUivo5uhn+OBtbrO4kz3bmNXDdPtgLwDW7MBhvxtxy2NRZl0DvG155rY7swB4As
27YBNrWhFtC0lOsoKW+HSXLM93ixbHoAqGpLkME6KkDijDdejD37TpLAnK6TEGPzX7OfZLzUp2pq
N60b2Psap+5xYQ9T+NWUlQH+qm+s9KolgfCDwj386gGNhHZjA6t9CVPPIVmLb8FCD0cch6U7FDsv
EimcPJh3mDYn2Gxtx8LlT4Tco5eUG+PsyyDGsH9I/bq0/vL9Wv018el/A9Qa6fpNxQ4TrJVXG+ld
yH4B81uBLsuqus+uNCvO6hszHcJg05eJsl9K6L93YO/t50jI1tzQOyL+AhYZ65WdBSpZKaZis8p6
FGqbpsVJYzWkhSypQWKojsYRXyLsvmttjQlEzYopCOpA+ZTtSiejGa1QgaoCvUQhScp6WvXaCbqa
aZbVu+HewBTceRolThvbAtPp2cXK7YOly9rVV1Q78X3MO2Nsl6ZK+j9tPDraktbDYpcJXytxO8Ia
nnxbqz8GulAYpHshGEaZZW+mssd8aY5Vgp39mCbBHWSX6D7OyYivhE82AAgETK+N05GbX/ptgfyM
hLj+RL93T6TuOs1Lp8K+uuYqDBCKx85+l6XuPBBEaNpGA74wLppaOf2yywXGUxb70JNlATTdAkTs
nHUTKNtcjEnd/CHboj/Df1J7dmit2BQ6uhxP9jhBV5iwXSdCk5hHpZ35Q/O1qeG9c5nY1DzaXUzC
w8A6N0z8ldvVToO3WNN8GfS44s6RVVq5BZdUP9h1pQ+bQXDrX5kZPiOLwU90/7ZMRHmX0ePjLPU+
SBUEh8nAPytOs/s0Q8iBSbVt/BrCinO8w1CKwL6rBKaamKWR3YDRgcunLhc4+ET5K7FXvHYH7H9Q
I8KvLi10QDC3QMctvaDiTDPGkTM3rqdg2XQZNgKhkQCxq7IC5/rIw0alg8/HtcJOgmQRjtkUAfnk
gr5FJ9nXW70x9K2Dwa1+h7vmsEqiWuh32HkYT5nXVtZS1kGcLdq5Ss5tR9fsFT4w8W6w9OGnLsYk
Bw880AJe1I1Xr4pGc3Ac5uLvL61uVgEblJTuWpv/sigiqpKsLNm/JY0h/3ru5H0dLRzBr1PNBrOo
hRj1GWbm/9SrdnrMYk1Cy1W6te/Am0qwwRiLbdhzB3p640yoh7L2rfoBL83pzfKror6pxx6AvN/N
sG/Yy+R0OG/+9mZtd+tu9Ep9qbKZDWm4o/yW5kOM3R7TtF/3DR42i8EaJ3thgJX27rDMVNOqa6u+
X/WYqD+kLSprKAc9554IQ/iceNkV0ZXt5OFPjVD9l+MHk1oCjNVhFIBHY+njSCVWsZGFfwAtZ+az
GihBIVdr+nsar8fuyveojGHDagx/K4iBhKj5YP2CqeeVeAkH2E+UduDB1p9JbfEipVv6OQWlFy6L
kgInWxcWGbxbbpw8bFTvizhxQy4qRpRTwkqG3x5YeyhwMR4Q61Zr5SMXRmfkgkx+i8NHOs8wDlwk
MYYRgKoiw45poOBmyzlSAQ6GVonhuus72jVAiwx+J5hTcVOLbAxWqdlRtDG1EBfTfqZ/SjtzkLP7
GMiZMX0Lc12PSh0yUuR7AYZZS0vmVX2FMWZuro2ecj8K+Az8J1zG6Kkp6/kd1JZ4GYaI+hunYrsf
wn58oAehf4zibPSvJeSJinir1B4A2wTjUppF94qADPfqcBiKez0ZMyB+tPTT3DSY5lsXRo1/400T
jbuj09hXVeZUfyYfSu/aQP2rLdpJhtnK67PiGYhnfRuaJDcXhQ1rbpFWaf0N9nOLsFqpkXS45unN
VYo9q/U4GzZBje0LjIDodsquOmMg8KUjQN6iX4So65vYNSyzeoQHKls9vh/xy9kPtYOJkJEIzk8g
Z6FcGvi5gq8erKZftHanXqepgDRROE7GJTKM3NsBLIx/a5iSvEdLQIXHV2g3z7PTyPcpc8I7zyz7
cN0UcS1XVuw4j34o7Yc4KqffWaNhZc7fVf0N08T+3VeEzQuP97UDiNnAU44cY48aOTEYMhxibMtS
8yep4OBb0sEP41oeGd2iI/BvABh65VMFoxhRYKGxuZSIGhy2Hujwa6XLQX+mRj5KENmwTElozGaM
bcmpTFDQ5Hc2XfHAMLGZaLamXauf9RBHf/8v+TFK1If5sV4jG2B0Xf570LpHSggkrMyl7XbEo8C1
1Mbwns8PeFxaPM6QHSVsyxz+e4Nxze8yoQZOUi6Pns6PMJdCDlLCBym/k24gC9tiDeBp/ptkyGKW
sGlv/XBhjJPc2zwG3Th0ydK4Qnfg0WuLSosin8h/59fNVq6crXb9b5Yb/5Ol/TDE0YsapsZS7mDk
v2khX9fZ71BcalA7khCcDnFU4EFFKKAc8RRcWdghc2OBl+lLtarX0433JXialuH/Jgn84aHm2fEh
HWshmG1A/ee/Q7fdymhbtWSKtrLIt2lwlWs/EG1dyMh+Ot8+jHhUODPqsamdhBFtVER+vQmaSwXf
T3O+H0Y4SuaT8GMvj/lQuqZvpCavbVjQ/v9n70x641bWNP1XCrXnBedhSzJHKTVYsiVrQ8iWxTEY
nIf49fXQvui2fQ6OcWvXQK9liykmGfHFOybnsv+D/uQvPOj3d+enK/2G+CYYf3NvXOs3jBQnFKHR
6lG86FTx2F2I7Y50SiGL+ltn/DHO6W9hdBRa5M5sCmLnt+cdkFU1kMH1m/eAkOMsPuVnSblDWB7s
B87SZVxciMB/WK/X8E+NSX/LG/x06d/eA0iZ1c1Nv36bgtdx+cj8ns5d7FtvenqjVdnBtl7+F+vH
Txf87a1A2FzTiOvVb4I3Lhg+4euPyIr+w3P591/mT5f57VVQkLmeIFyMJcTYf7i7I3w7JnDoD5f5
28f/p6v89vhjz8isEZTjTXgUSTCN5Pn+n2/Xnx6N3x5/c7U1JPTcrobUXJqzy9DYIiqihSKtP1mr
/nbZ/emv+e0F0OySmiWDa0k/8vbOi/dCaLL4wy0z/nIVfzMxwfEjgqRXzP3tm2mVTG1TLcab6S7z
HaIvomonkuWVW6h4zTZtbTukF8hIi96luoqYqcovBf0A8bjYaNaLXiyhCFw77qQ2RQb6OJShjf+H
D2puT+IvO11AFJRjb4oE6HGc1L+uppY5NnrZt8kXFKOoHjgWLGVEUy9yKqDIPI+H1vLfxXbcC5ux
IPUCDwJ1KZPVe/fGEljE2DqqvgrWRH0pcQagq5iteQihzYbmjMrDo6XFDwA/Ry0D4NskCOFkKh/7
r0UucGLicPvnx+nvN6VNWbIFjW0WjV//KK+FzRbb9k2JNpnujgzd1/5z+jG4B9M7ZfKGUpo/7YR/
+cZ/GRn+EiUmCjHkhsUUJOgUNrMXldyu3LgGnj39U0XaH+nX39YXdOjkJQk4QvGa3+Tn8t4/uXdo
9zxOxNcUn6XkZn8Tf9g7/nkoIiXj17uaGBPdwzN3dVkfVPDUNBFxZ//8zf3tQv0Tqf3b07jKvhBw
gOy0KOtCzbjXeA614a7sps82IG89vgbZ1+/X/I/6Li85msNevg+/91b+2nX5/1hVLjFhP93+rYr3
3xW7N6+Cit2H8e31l2rd7//+R7el5f9r06mSeMAShs9pq478UZJrGtTnopLXrYD0DFY5FvN/V1ua
5r8IjSKkBY8QPqHvMhjambaS3OBfrDCEAW2hZQZBTIgs/oNiSy72y7IFQGUh48JraqNo38pQf9P1
2H5bDmpwn3uAD/cxa6fW8yGiikKnjKIWqfctRZuM6mWokQ93L/Ywa4T4p0ktiBq3ckOPOiWTvcvB
uGziFvWEgYDUDqjYOPQ2kVEROb3WYN5Y5NfWlAXSkJCFReYUdJoITGH9EV5n5PSek3YTA67Sz3wB
FUQW2CeLZd4US+7yq8mQrwlVXqVOP/y+dYWRHcjJ9t0viPyKtdz7cq17AFrfckrv6EFDTnELl8fR
xrUymmdSZFNRvai8hRhCdyEPvnTlHOmFueTpfnTWKu3oalpgxkONQpdz6WpIVHbwQ2YXdxwWe3LQ
t+/yjCzdcd6K2vH1Cwm56ERXmtpgSTnAEijtmb1wQkP5HRV241IgRqo7wwwl4t4pVHihJSmUnTFA
fjn6gFamGS6tTCHtdSXt7pvU5/lB9EXZvFvIfWRsKUdQiATx5bVfilFl7Y2bphKjjuPQQhPR4FY6
YbuQMAYKj+6SYoLWb1To4Vz1T0NPmdz7Ku0aMjY302C8In5jLBEmZhDWq1mVQCeWIZ8ouKMumeR3
BDoooIZwSXWw7o5Kn7uxnXyqTQJ7fOArc8aPPQG+1lXLMFDS/FKP1mWB48/jtlR1G5ot8TTFmPYu
vFqtDfsyVTMfz6wAQdE26ao7kFttvjkD7kkkzV1X7UrcpahCxow9bZjWoT4LvU/ljjOX+ZYm+Elh
zaTF0LEW5MLXpZWOZ8ed9ScfEYUf2oXJ/8wdoxmsfQ7KcC8z5Ahov7buK4pENi+wPvhbV/i8rNtY
qfiDDbQZrPv4/ijUqIhxiLV+IIPcL4GMQrxDpkNHaEr8j4wSCBw/FFUCUtBKu0KolTXm6N9CfucO
u5ZP7ReV7jJ/Q/aZzQfPrfHLnibDWazXdC5bcIpGphJUFZAWI06g7Mk8IeVTVnGYyjmZ44UCB0oO
K2o0UeE2lhmPaW7d1nQvJbtO+RRcGQUNKLHK4SGIznRqiJ8cr1i0iqBZDyW4JsK3rMjuRsPp3+yx
q1IIIn8FvAr8hH5lJA0jtIabD6GRTukdb+3yiSeX2zjr0AUhjaXQC5o/D7ddVvKrzczkh8WUdMFO
TmsfUNdmNZ8Da277ncRufpi1CfgHkHd4qYWrP2zM3YvSZzRdbSe6cKIB6bpCc2Acfa9K5+sRMhrZ
XWPmPiytHkBbju6CAsumnwBRfoVZEZQPRDcQA1Xdre4HuEJRnKPnRxVysp0K1nTQl4kilqB7rkDa
IdkhQ4yo8VY+dU1fgQy9zJ0+g+fiLvMoRpuPjW6v8rpTmtp7dKL5L/QMDbIKe9tKltsBXyVdFU26
CRzMWSAYrhZIlPPg5u64Z7larbiQpjM8SJTV1QUVmUQAMyO5o1a0qR0NvMwt7GIMSymKuY+wLnnq
aSgDLfugDZDBSDTamWA3XsBVUU3eLXZrX1KL19QA4dwysyxSU/NoUo2D6YWiJahEbyqxAsT2rBvd
aeF2iJgQVabOXBite6Wlmj2cSum0/WUdM1+74r3NvPPM2d5v4zloly7SPKm7kWbqna+iwQfd5M9z
J5l+NSFMp5cF4oCExjlBSNkH0qADwZ8Kc80ogujyCdhZW9Z5Y969xvhCv6SvylNdaKlJ+VFqdXqB
DLZw049KB3TMU9H19Cd49kf4Ha+6pqDBtg6mS6cFcVnjorvi2aS4hNRYRBXWCiJtqDXTH8i3ydD2
XxGslaioRCj0VPRlqdF5ajbjhzrnFHLKsp5KBZcXJnsQ2WR1bEpVLeLFypc2tCTdLHz7BLbuYQ+R
aZpDoFsfUtED+ftBMtz7Ru/A+4wJgkST8PjlEKwNKQ5tAZIO52H6MW3q5ivKk6zbi2TcCkn0TNz0
jk1nD7HpJcV7BF/QepA75MwFXg8Z3dNpVF2cdi40BE2uCwNGxR2qSBDNm8kyFBsq0FJOxwaplbew
isl6aLVKzLCfWXKXyDxD7hTIeT2xK+gy0mHZv/Wu2zy7NREwexrAvMvUrs0lZX/aHg2oPpEKKtxw
pQfFUZUJtGw290o/5W7PDirZe+GqDRaVvadJN91nY+VWaVQ005rtcZ1Prxpiprc0WPzyonVm61Ln
XjdtSDovTTK4fwwjnNx55pGhA5Hq+sTWzzMVT12cSzYAUAjRI4RFolvDLrcy8MMhgMTF3e07eex7
qXGVW+2K5stzZrLbDHdBfBhklPDQrkAtXelh3cmmKtWjzG9yilDNpDzbXmpTOqFUK0gycqdjOeBw
3FNa6rwsTZZS0lGBs7c73zMG5mqpdeqo99WgPrhtn7lRgBofuVzuyjMP1DLGLfJ5FXXd7D74etvk
O7w82ZubVHj7tHFYzxQN1H7cdCZkjtU0U3cz0m58hoX+gCpL8ivJPb8JgokuP19b61cx9s3jrPVE
2C4Tmr8ydCE3rEtLwm0e5WltrIglMi2Lmz5PtCOFduYtgtrtkN4WRnFbZaWSp2IgrhuzUZrds5JY
ny16ivMjovj8G80yLMKDKCzzeRpMe/xYE182HjS3kHXUaUFmnv3JnvRDjf+nPdaDp1iDMJn3jAOt
Y1CoK9pGu1+cxhrecnKVoeHdwTOLaNYDdSFNwfwCS5s+tJYtVahlhv41WbJERDlxsew2shXjDvbU
+2BOFl3KCbG928aXdagEDf2ts8cRvXWWEgCyYCT/Wi087nvPEaKI/L4yB1Q+tfdaLsQShMxypE2R
6WVd6QMtlxSKrPWmTbHKeWcSgU1CBzcidGs7F1vQz3TJUqPP+N4a/WNXD8YcejJgqEgLaotjTTUG
XFxLLcWunvqc5XhAWhcVhsIk3qXeECZ6NrwGhhzObmdlT9pUyw9G5q7mDu23XbDKSWLQJOnPEDcD
Y5YdpG6NsHBoh7hmhz31hS7eYRey694bkvceCv+Z3By7OaAlcw70N45l1OVqbhFTpZ15GrRJ/zaP
k2vA3LXJJz2f+/eMHJjkqe0Kq2RnI7N0F0xlZn5eKpNyDulS2kPFUDbWHpZHKM0YLQ4H/uinA8vd
D5zi5/yH7SD/f9GL7RhAZhVBZpiWIfL/4joPphYTP39UmLXm95bEhtZlaej9PaXPg+DBhAz/T69J
0gInD3h+vJDExmxHk5/wZ4JKHFRVOZ2eRimuMCb7B1Vqyw41oKIxdOr/ozMxfyPX24LUMNJyQeJW
fr2eoy0FmwJZO3JN792td4Z7PMJ2q4BAlGGOh8WYECTUwc5iRvxDhMCv4N/3q+ONBBvakulI0/rt
oKVK2jsyg8wsOhf1XYCAMtoIhX/+Gn9FFraLkE6Jot2mtAnXk/8bNFwMTZ0hcCFOaLLdqFldhOw9
MMEuLSf5+r+5Fml7RJTguv7dxpUYRU9ctnTDkaErHlJNPLVzAGrSFeMfG8L/8nzyh9lciORhG4RO
/w3P0Ah6VChuXM40rD7u6lGpMwtdHbuW2j8xVPOuYeqO26Voz56w/C8aMSe7zGoZOBu4QPYd+4l+
h+G1qer1rLSGZsd/viF//Yb5jNhHXZeUiC1j69fni1R9S5YzNx+NpdyhiKiONiWH++9X+f8oy38z
wf90w/+KsmwAyH/9FWvZ/te/sRbnXxTXkOfPw8LDD6jxf7AW61+YxcikwuNus2RvCQn/xloMsBZr
Az5ICQZ7RW313//V/8Ba+E8gLR6xlSwWG0Tj/idYCznvv72eJpo2nmJCvfFv2VB+v61ANXE/lFCM
nybL8namsv3uWkvIe9LpargdpxlkIBtJ+raDGZYx60954psHQsOcQ0/x8b3WVMM5sCTP9KpTj4aJ
N2yn6thmTn4g/Y7RQyxXKG1O3lzfFcH3wU+D054S85jLGtMzG3CEWvxbSjh6WNoKYWzKUUeIe6/l
zJBrHzqCOXZJqdCTiuHd7NKnKm9uU8O7mczKDttuWiNDS06z3jr7VHPKO7Rn5uNQF7pGs6m1XGlu
XhgH3y7Xal8NROiFusxJQ6MgnVkiLYqX1PCLKxKVmCLzlbPcODiPELw53WTOZ8cmqwyjUy+/1naS
ezs3yKbrdDCNoyBejDMddXLNoUfOF/ruasRtyqg5z9109MuuO2WdWd+XneugqEqyo3K64SiCqfho
jj1S4WVO/BuRNyQl8i1xFtD75Cgq5x2phnsWSjc/SyyqoVHSlb7HNH3rKK+Mx8F7ZmtYIruq82sa
TG+kys7KZkhfihu/Hw8ZRKDXjR/QsjwYUu4cZ7pLCgOVVnPve9NDHWQPlMtGHOfWCBgDtEHMj0Sv
5qRvUvbFYzo6+1kL1rdaBpdkq1fTyXnnVFiQbL4oywypTNYeinH8RueEExZzcEatma5oKLUGuVXo
TqSJvQ85fxNFthOjQ42iaq+RGPq0aEaR3xY5B/g+EgqHSLOzEk8fKdGtcy8/9cuS9PaRKGFAhdlz
ls/SMNvVoye4EoY81gnpZdFMfUELXtjpT9UknRyBCnK5D/aMPu8T6qiFKX/xKWffZ3nilPu+MAgD
QBOPonemKI5hkRNaQ/+b3aGFb0eEV1pIP2jZ71DpwYPUyvO/zRA8U5TAo2RIukv1mBmd+dj3lv9I
Z0wdTmiAjqtA9x0Zo2CIsJsxmjpzfPCXkQ1dDemV79TyVlOIqiI1VQxQyOjyUK2yuqE8SDujgm0+
bXjb81bleS+8pOpjxmeeGlsZznxWyltlnMwrbgFPTANNK16dkD/vmMgrI6deMwsUEx8mOn7mRQrL
0Br7DMRd7DQ5Il+ntnjmbB56TnSrPPqap8Uznh/KifVi0sLVsoFZjJzSFBvTtdkmwgiRequztP3x
kovWvWMqqspo9ubqIfGZu0sLpVNI0m35TFWtsZ8N7NO+0WJx8aekKEmRM0ozxFDdE3jDMbYPUvNl
xDZ5xZldPyPbzXaIlcuTD0U40lV0GUzHOJrB6JykJbp7tEXGt3RY2nvus73H6dDtOT8zvugzL004
8LXdpY7ctDP6Bo9kxMrFmBDqw+Stzc1apsUp4JBzXlxdPtPgWB5kngbvniO1aBoa+TVra2+/lDPm
GKxTEV7AYjN2rlczzZgxVJvktGBmh5qqm2hY8QKQYLEccbSg3hmrbIxdWdh3Ym2BMaasj0kvHq6b
eUQhviViZ4GdgH416qGneQMmJ/fu01w5VwHBHCIy62raLaux7plC/Q0yo2lQrPaRqR3ZHNFXoQw0
FdcCKC8H44iDTOdYUK9mGk6+PpKVgDqdRE0z1vu1iPvZ6VHDeeJLq3zttmF5isuVp7eciKiOEB4H
UW/7PDxqFlosOBq5Z/AFi4I9Vq1ZT+rDSKxCZLfSiMqh2Fkj8iWVSHU7mMMnkrsdQJHkVDjMPpqR
7pRvfC0aX0aT6RSHmTR5Frz8zSzLb2urZWg4OjtsqHBEosoC2lRXtH7se9PxWGU2jf9aU3eYA68B
u2E8mYL6AhF4mAdw+qDs6faUTrqTsjTP5H+5UVrX/RwHizFHdp5wBwL+F86RCN8WtgY08fijjvno
IWFMIj1JCyqpG/TfHFmaY2va8Yxp5cM44kewneLdN/uDibAWoWIeS0evrjJ7oAE04edbJlXYg9zE
dVOYB7Vo3Den3FW+8xjUY8KhVCUNYoD+fgiAo7QCTGKt8vojbxcV9ZSdGOBfstQQpyXiXgfMDTNr
wBjUqleEqWiUOzrevcD6shTzE03cL6gpHyk7PXnl7BBYTxu9E0BWELi0nHM/sa+qKVtpMUrHXZG2
b+zJdxSXmniTZzSanXmXq2Y8Uh4B9u75t4aDrcv3GpYLv5l3LnkhE22TYbraNu5cD5OZdulM+6vs
nBgbL92P9aIBZkxdWJrylNnFTZKKGgms8zGhNRP7Rvd1nodv6drLK+lzh8pJi4NK3wPj31dKXPQR
5CebWfg3BTSBo2S8JSs7ru9css6PjYnS7bq1v/YBG9uS3ZWp/jKOlP1mROUvE08ccNwHpflnt6Et
cYAKSVwl9wlgCU7Y7ogtKLFAk1sSXpz+pVkk4f5BujcanEEGDHksdO1uSocHC64oGhFNX4G+wiMk
iPVJRXj2FgqTqJcUyBWDqPW2A6dXP/Z8OyexZjUCcdx9TvnRUJ5N7zYAlbeaYZuLfkc2tBa51GDs
Fp+cFJcOnwjeQYRzrWOY0iuXiGvyw86TS+ipV7G8tFudrayXiM9UhxwzH5cGt+JSqeMQsJgK9hkq
M289r6SvyztpgXawJnfdYTYJCDzKxd7rzE956d/xZXwB/WRHst0jmvXNlWHuJje/zB3mizlH6Ja7
nyvNDsvcfzBHG8q8L4IA91nrhExEzwAUt+7Q8LfP3WenB3owqw4yBETgCPrT8FIN/aGuqvlJ+Wt/
mVnsb6xpzD4VUig2eO1Muv7yTs/qFGcNpVmlJLCvX5t9kfFhPGJfYolZJ17x8T0adjvueLFtvIbd
I6Lv67pnex9mo9kD+/v8745aXcp0T/z9Izu340fDWJ1dvdyPA/NOMikrsrxAXjqYkrDSCSk0DVnu
jZGVhXyvKqailrXNTGg6Vmuy08R4LgzzdZiq/NALiS6v9Pfd3GP/9tcSv47VZfsiMb6R9yxjXzr7
1cIwvgbe+6TnT0p3sCjqiCliSdMzYYym8VjXE+/v5L3kvtGFdGT41z75aqQlozGf+mbYNYh+Yycd
tRtdtDXerOBC4hiZAbK9mwxzuSR47K9wCljnxTPuDFX0O2IBis96rlt7Y26LEyxYdVuUY30zGPoc
efXyhFx2hgDB3tCzHgPUwyO9r4aAOKmJbaL3vEv7Z23NnUgPsvZDYODYDRptZytTfe65Zw96Ilip
VrKCYlgtwgSqZX30vLZu2OjN4W7MRgQdpW1tBuw5cdtdzX4ZDeggQl/kwdd+sNDLKUM/kRFEH6+Z
f9VdW38omvWFJpH2JjE07061LcvgBk2KBDStrMgg32DdZbWvNCqFIrpjbrvJITuooAY4W+CdiorG
VqmsiztjEOqni+rbk6ara2uZ9oCWOImrpnjo+wYpbsXC6skECpSSpitk8x458jnpYIN9h7bvWFfz
nchwWHdgceescowTsTLVCe8vfjlRfFw5ElO7+4Wp1gBpWi+gMM3HxcMsZHKQ39tOkl7rmF6AGdep
fGlR/efIoifATouRcbRyUoem5JwEM6rIYWxOro6FR0+QL5aj38o8diun9LFCO4Vu0wts5s07MmBD
HcSgvOV58kvTi8pcn6YyxLq19A/ad8ZW/aBvU7HA7QRABjqI+sbxiu98b/+D/HUaxPlxpRT+5Z3+
gyk2O/55B5pDCXG/E1Nv7x3yhK8SbCuvifI8TmLf2WbxnXpWHfl8lNltlPSyuPOlFvlWCdNUOcN1
QQku5PUPKltrPNyUrO0by+2OmsoOritA5CjmpUOsxKPr1xz9zNTRnNhbrVY4Fz3tWnGSHs++F3td
l6ah/YN6134Q8aXNj3gqWOKCQ/ODsHeRoxkmGAqpaEdVKb6haMbEMd4IyDkj6sutzIcFapQuc4cI
KHbOfqgEPCqR5gtMoIUwXC/63n2kmHiDKFetcb8Zs7N8QTFf4rAhZ2HX/EA0MegBb87sPMvecnAf
xZ5f+Z8GQHkXc3zZHthXlue1prvaGNoueQJRnnYrnoVdX6j3XPlpPCnG4qE3Po52eSst9YwvPMUu
50WjTqlZ1qVNqLyuPbezF4MM4vps2SOZhhrqq72zNaN71kRnR209POOXEHgS2EWWDuKv6ac47/CD
0zf1ZNNvHwedM98suJ4hrUt0D+ynO5KQk8NaeiIecRGxawVP3mQcs9KwdnatfVPu0J/qgKExqsZB
HPEoXNIpkY+kicrI4fQeeR3blW2Nt2WlJEYDlR4w6X3iK74jv4jtKztag15EXuF+zGRmQz/Nr92y
XOHhKQjhMm7X2n4WKNQPGa6k2LeKNTah3aOq959KQ99hkNuEE7z5FecKJyunyOpKFBEWZ5jJvpd1
ciYf7Vlp4soQ/bPlFR/8Sl23lntnw/OHRid3nYnM31f5p0qixbJ9VLVyQqFfN9THO554V5ZxX2gM
EFmFm7sCMQgdV8f83Di4oaaPC9TBecqteF5almGJb960iyjDqTmuM/WxpFdGuu8UR00PsCU0jPjw
/5s3f7g1S8wHZIc18WIW18TfLK8cO/Xd2mnveiX2Mkg3v2rin0fdZ0YdN8i+LsZTnXNAtAEN6ajG
ruR4py4VL1NbX2MT5GibJw8+tphoGrX2arbKE17b7oqavDun6dShcrciybm/S/mcIbq9FXNw8CGv
uj1OjizOR/nSDc5rprfLkWZqkwwmR3EqKqqd5fYcf8pLtq5TDKbPRbzlhXDSLlz1Eg9aSZ1tJfPi
vklItZV4fw5jl+W7TFhfgrr9gJF9b+moGfhc9Q4/uty1jiPuIfazU9WJNhoXIuT0evmiN+urZzVW
XHsDPR7CM3d4K3eWgrUrRHJTqO7oTu6VIn4nTIXXHbw5E9erhE72s9VhAOm1M+/kU6aZZpRup0ig
5CEKVpjzwXdhqrP0nfqGcW8t8omcz5t55Jd3yiOFwq6yq8LqTjVW2XDMl4NwpgWpDIllQFXMC1oe
WXr7Pk3toz9JGfMBg9A2euTT0MVOxWC28pyQKu8wg0yvBMk/j00gIlF4VJyPKqS178JYiqk7Ky58
R896y3G0azelZ+dS/zmNCZOtSA9zN9f43KpI8ZF3DmqTqGo1jkP4tbDweyRkmZhHNWvYEZ1FzN+s
l0esN1O05lh34QlsOk9EcwQp6k+UVd7KjjNvg5gpTuz0gzW1T/2QcvjQsV+NQ74ejYYUx9weLvQf
bHZm5Nj4ux0wnemzaYmD6XXEhFsqahT0b520471r4eWparuNRyM/Q4HfLDXGxGlSrzZrUiwJFN11
w6h2SVJxSPYqdbJW6gKT0tXPaEIhALMimmYXd7S0i0tNnEaYLtktr/yh4kCWOepJs8yr1a84o/pa
E9WeWwAVkWxvOTofETAvDOz1MjXW3g+yvQE0dJ4mbFXonYoFzbC2JrdJWX/PTLzWtflz0Y5PGphQ
4i9MbI5xE+QOHitVRox3B8BBqEDtUhQiuyVp7ytCqPMw0SK+HQXN4ZisbPY8v/vOLKk768Y1ZKRX
UIImh9Ie5a4b2sCEkeJ8Imgr4HWiY8nN4iAvj0Ff346kqdVBGutTFyFIj0YLRhp46s1Z6IRaKwcj
1zsZErtxnKLOZ1gvNA32fjh4guHeb6BG67BfmmdfistMtEg5y6u6Wz/6TnpMvOHBCSDzy3T+XDrJ
A5J3HgkTWGddkM+starOFk9g0i+4QlEX1HDGQCgGCYducqGP9rbpVRdR0LKEiZ18QghyomyTGh23
xp5euGZEhde9iUSKs1SS3WYOP0z78ZbO+EcC3UTspwHoaP3Q9eWOCz7otkUIiV2DSCwXwgovjb4e
Ve3ey0GLG+RmiO0o+QHWDlsb7Kphdk1UfzswIe9KORihm7LcVNnT1DnnwJziGjY27Hv/kpoBWESP
WqywVXoyc+NNUD4ctn29U2RqoWnhJo6R6YkL/PEuSB0O/6r4xCoa+wsmC3N+w3LOm7FoyWGZ0lsS
wr5OnbvzjfF6KKo3EhIf18E145rc5HssWWlscELW7Pm6K9V0zj39iV+bsgT5UZM0BJ/IHSctuetN
2X4ldPyARuOMZV6Gvt8d8M6tUWHD+PhOXPiMhIRxxbkxd9T79HRhKnE1Vd0LDQHzVe2vt9LhrbYZ
Xw+BI4rD4nShZ60MVM5edPVrUHePfuldNQhDRMvJEtEIphHAXyJKPqY03+5bQcCmVhN4O8o2zmns
Xn17F/Qmtn7X2dbcb01vapyxyKLx3JQj2hTjJL5W1Cf2ybQTwwyQMfk35jCVd6ZXjB9cRenLHI3Z
6naHzTopjkhlGMkQQHo3VgMZ+Wj2I5Q9OV6493jZCZLR1FrpX+cMwGkRpVqPlcvBCgiSxII2s424
EW4PgckUPSHXa41D7Yhhb9OlQ62u2rRUdtsWFDAjc5jvtUrPu1M76SRucM+TJtgtyBnfRtQO2fVM
ikicMa7Od+XMDBZbmSr7KawszPRA5YgerlH+CONFauUX8IjUvbLzMutIQNUxzKf8qA+Fjoydl962
8dZ3ud9k37qFwAzTnnnOk7HtxIO1JAyP1gAVUY5re5ocUjuOKJuAcWwCRh+qoicDidb0A3OoQwjR
4Os3bam37sEvBjXumB47PeaINpdXri/L7jUtlY1HXzZ1ty/SOl0OmxYKmRCL242sqrSKSP15lA3t
IHHdpUMGFmHTdwWSR/CbHmhkjkiZrUcwcDsIa2eugFLrzhIgFAYrsqDteRDoEiqC1Lf0e0l4idQb
D3jfNbLbaUZ0xPYrxnQHZtJfTWabmjeVbdvdTVfrJmpH0jnSmK8d+2vBMXAOq1EYy2FKYfyxdrep
OAEcWfVpEDjgr7wB+BH2k+CdtSXXFd0W6SvE+crGqE/+UqB7qEqkEIgvSUNE9dS7Au5gvaRr0YWt
6WjlDpYqaSMU/5o4zmmeqp1TGy2jy+jV4UAW9XimsVgwkdbjBmr5xDYUOY9ihCLUTz7i+PRfaGpC
drjWRmHtsibLFhS6vHp8uMGLXYVpPcCKsa+MDkcqbVGzeTuNBmTEsBQeKRBZFheJuR50wX4jaMVE
6daURySidZyIQdzlht8ciW27ZE7P10Zc3nQ2iBe/r7y+PIzQ9rygKWGItnXJU8RByQqdRcbQa5dY
uEF7NRw1DlRXBoEmcVF68NPb66gpdUZiib1ONNMepquLpDezymaovkppHdyxrPdagXBnpKEiBI7e
l14C9+x763GyCAhIUqJKR9He6xoZKDSL6TvD6u3YzjlE1Z5f7Oq2HllA0wGKpdvzfU2E9K3OW6ep
8ZPRqxSphVNo5wYHb6x3XnVfkeoQJZ3eHa25/whQ3CPtazUfKZlNQw3vaGhRdxAnheY8mK7RX4l8
CXbkL2xATT2dE1vlR6Qd95k2H82O4JESHU+oG+MHmfrX5jicMabr8axVDUAd/cuoRRkrreVTNtnf
0MXNN0OWrit5YPOl0oxPQS7XnU3WAgK3KjlAkxKfWqDlkhbVMVmpAwuW8DlN1x6oxgnl/7B3Zj1y
Yu2W/i99TzewYQMXfRNz5Jy2k7B9g+xymXme+fXnIet8fRxEKEN13yqVSyVZggD29L5rPcunB+P0
KHfyoYdAnxvqmjIdtZsGMU/b2wed08C67xLyE+I0+2RBrn9t1eletkhAh4YNDMlmHovXWG5loST7
TPT+gSZU7daqjHa+7gdfEOw9pkDr7N7bGZnR3yVUHHfJ0MEMIUrvL4/ewTYKAyrtpo9OuDN56xG1
4w6tWrdOu/EoEGEd086xHmZJ0QuKH2Vjjn5zDLvk1Caqdwj54GkT1jz/0iN3rC1YPiJRgIhBwV1Y
+N3bAhGHoqJ/m8XNOoImp96IuEDomFBKC3npT7TX1Ne0FNq2iu12Q/FJ2WFL6veGZinbXG2fU+YY
hFKe832KsxAmQ8A5AwLNNlbouSodLamOxKxHzxjGjTPVyHuTFEpMvSX8jdPINMi1GffMHDYsj7uy
ZobpPMlRqtWf2xqUkzMEbApQ6doEqleyQrrs054TPfvA2q5Ctn5qv4cLEqwRiuUrf9Lhp4yI7nGi
qhyHkZjuTfo6G43z7Q5whqhXckRNN3VO+ssSmRuIIWJ3qgQ00axP8BDgp0AhJ+Hb/15KRb234wJa
laEX33QcRVuIWuouDwLXi4F348/HMF7TToGRZcNpK4J07m7QDaXz+YJbPMHMbWZf2J6LL5SZJAyl
yH/rpHgdgPIge7Vn6fYbDJg3OVbZIU+y7zF8LZhQiE0tE7EvZ+hplyDTvufIQtBS402PgYowNKbG
uAJ8bW2cOOxXpIAwPU1J8amTTrTp0xrpv+fECWLY0TtNPmfWNE6tOx2l/Ws21NOq8yMy62gvryDS
Oc3KsqeOrjXZus1gxnsvtdZaj7RfqsWww3EBEKfpmaFidhuwd/wfSIw/JUlDEUlVzCNiRm+XR/mv
dM5oQ//8O+5pSHiKl7/UcKzXfhjsAKodUkOrXL+q083kg7RC+DiDVuqaGSRzjlGGxN0mOYtiWn+P
x2ugZMNByso1ufUatq196tTHGpgfgkK4OkP9qlXOQ1eUpIFQMuOAGp8oJPn3ZtVDUO8b8RnGEP2F
HEUyieAoaCVMTj/ZmGw9DqaBOrjUq3RLdpCyKlT1dzJrUpU2f6vG6bGww2ObBX8LqUNEL0p/F9dR
/jVMIYSO0utXeTmHtKH6fiqb8QWECG0VPxZk13fyi+EhaiZ8zHzJ2zLZsINTNp2jhD6uW4KzuqwX
R094W+y/0bYOxscU6/kxMRn8OtmIX2krchm8HveBkj5UCvNf6PfNg9fF4OnygGazDJLVkOU/EC7A
DrLkIA4koEwP1DudF0XB69IVjtxJTdEe69Lwd7LRo+PQRhV0B1var4BJ8Bx0eu8y8Jo13JB+HsZf
i6J/UfPM5Wt4I+IQCNJo/YwoquOfpVTrVYJtbVWIdUv6gD5qyieq9ekTO6YNncb5ITD7VyMsH68v
vEPDsrzVvEw9KoaDGhFp7c9mDNxQ1f6esNexWx9PKtrJbCWRw+31XA6HAMTsKrFzh/aW91aZYt4V
dYeQ573XokgeC8Pu2AI5vs1RAg8c6Oxfo08JQE6UaAbu9FEPg4lq4iA5aXO0Yf6MtFUYFu2rNUX+
nm0dmBlL+RbKyd9C3A2PBaP6YAZZRrew9rw9WwnryPAR8F508zDpsnzISD7s0sQ/qsjT35QGHa0X
jJsinqZDJDnVT3VW7AddizaTkRq7nk7FnT9KwfQGvTJy+GGxKcZtbhXxlsio/El6yr0FIyiwrfuh
zb/UdvsGMzfe2lSHH1GgR48EItwzWMI7LewF+7DZTRC1fxltQUcpAqFWD7TFpqaijFzT/HSq2AdZ
aW/A3P2oHK3/nPXOQx/SxXHUbSJ8ZPvZjDiKtY3p4GXANmDeex6lVl3hGMuI0drhUHum+Vhm7MrW
DQ2AMoz+O/r8/yvE/tecVv5//mN3uxCI7ViSkYJlDaTC46//+/63/xGGsVDaqLxUMlssNFn/+O/Y
CfxvOrcC2zXaV5zk+v/ThCmIwozZcEw+kW5Z4Ej+RxSm4NuzmCwpRALjRriKius/t/TfQtt68f9/
Cm/nq/yhvJ0jx1T8wpjwcOAhTF0mr5U2Ch9Trw2X6v1451Pr/9oFhvIzqyvzGfjY9BzLdNywLrZP
StiJYzwEw7ov9eRlbPogvCFiXGQJvd8P4XpSU4luR3C5VDFCDA1w/CmWa+iRODYGjds6AbmIidlZ
daTRgM3Ms90U6fYW8JAPYw19hkfSw78SzL7fyJyHaPFyBKnU2iy3/EMe7E268DLiZlwvwxVGDEKN
nGKqD398IleEz/q53Xi+DL5tXUBon9W5xjKqfqRh7DWkQ7iKR6/MQHG+sRGWrqfAkmwNGns/yOae
uue01uup/3soiIMAi2kdZRRHLJFVssN10+6H1M9AUlJEYV/qHbLO0cHEhQmHmW64l4ky7OKiNKix
BfVbSgeYIlQaOXQJqnLrQ6O8Yd5+d5z/j6b7n1/GHgkXKQlbiB8XYmBzbCjnsoS4SpbNpnEkBpx7
tfChzMwVTIWDRkVJjhCb4FyXtOQFZWqDghyemUOAxsFQvR204lnUcpem+S6ixgDR53NjmquCYo+i
j/gTHj9+Iecq2v/cNSb62e0v1KWEmXDdnHJBY7sBS8NBsWMHSGNZ33g4V6+iM75x5hJ/pi70xClA
WAn223ZHszXprEAWGmtr2H38W7Rzwef7j9F1FUsJYHQdLPLiMr4o8wCyPHW3ZAxfWy2RLJKQ9bp1
zOb9taqNUt0JOwpduJ5tTuxLXz0GNufBtYzhTm2bSu+nLchgWKXFJNN8mzrjdCvU4crTgOuPKB6R
rG7ZcqFNx9eX1MJKPTcqaFw7StOsgMTdSm24NtT4DpFI26Cy4ZYsRnRfVKofNIrn2gjkD10eFvel
DgpWzcxmHWkmys6annwUFfV+Ih94PTal/tkp4+ybqYfjRsnQrvQ0SHZjnv0Kg9o59EM2vUQN7S0J
EJQeuxQPTlErO5jH0yYqpEZqS5ptAOVxDMNid6dH+q1shvcbX4w0HamwqWv4qBlui+dHA1fXyWjH
0eElPVA3fomsxp+sQPEe3kdG1TDpdu1QCErucfWYWXlJYSox0Ipqko4VmhaTfLYbc/k5DYSvz2L0
46DWsU8xh757v/+YQTl7oSCMGv/k64Z/P4SzMVtRxb0Ne+5+rETOecypHuu0bjcff/gsj+eL2nxl
hM4wIzQhEV2fz924NFtJm8Y/pXb6kJEt8dlSor+rzFOOTYSD7OOrXUzhXI0wWCLfdJ21/D1U4s/f
2eexEB2jDIhStXZya9q0vfDXXg6gsigLmOsAMm8sHOeEhfeHS8ScJSwLWChS7vkR/HFRn1gDYByO
7Xr4WJ6CkKJfhm1zrRtZ/tUKHGs7GtkJJujE0bnvbswsFxOLRfaxxKvDeJ1hI/Mj+ePq+JjiugkL
5i+/M9dCJt8pmmfrZIz7Gw/XuPJ0qYjqEkABbC2Sts4vVSJkNxMzdFyF6hG8urKWezxs/c+ubIND
Sfy61dvWAf3MT1S/46vXaoepGsyN489ynrTcSCHzFxGiQB286aCUxjf2VdYOS3WL7zXuaNpk1G+M
+HdsOOET0nn6JFlsziHZsN3I9r03W4EsaFS3hROhaht1Y6u1ClDXOg+holTFPeoYD029pLjZvpSJ
Ux1zIi5WpE2kP2h9w79WzeaYVz1KapiGNPOjmsbwJDaWRofyX3+RUGtU2xBsInWyPM+fWW3h8+6K
wXIzs3J2yI7LbZp69ODLdLqbKE+vujS9hRe68kXiMLJtBjprDgE95xeNTF8tRCEdl7wh+YD1UGzA
8yiHlLn0mI+jSU8KAjqBe2D2yr69MSCufJLkiJJBY9pMPGIJwGlMdRTUvfhOAhA3LRjql4ICjJbm
+Y2d4QLX9D72iGNlgyBslT+1eeL74+uvwjiSpFs6rgyn7MVG7LERoVA3taTvqgdmT72W1kpvj2KN
8YliVdOPN2K5LjfKFpOqwJFE5IlUrSWGa0jrvkdWpaCHwO8O7TV/SAut3McVwCHPEtWdPhHwp4+0
h/2hcXYt4o1DrZbBjezmK5MtLx3DCwu4hsdl8d7DuDMGE7qmO9RasofBjnkCvtAT5eZPzaTeSgq7
Mh/YfNikavGVkYi7WOyisTewaQvbrcJBrgqRebvIztUHRYxyn0Sj/tQ78tfH4+lig8LPMjiFsZgR
Lmou91F90leToZHmXquopsYw+1ENsX1j0VrQjubPCusDthzWTE3ls1qM2saimhk3fXjCTEEJeyoh
LxISd+x7KT95VlUfNOEMyOtK1rOqDveBplPBD53mCVuase2oV9361OdN+tnWYl5CTVZIYz6nckg8
/9QTldo5yQxsLdos20qaIA8ROX8bLfaSQ2OO6j6ANoyYvwS6QYPoru4JUSgbdMofv4Ir3zsWABYB
2yDgXaPOdn4neQ4Vg1J1eLJABTBlB83ByYvumWOr9x2lfrcNByvb56bhUPBJ47us67RVmQW3wmsu
tzW6JAsPfxc5Q/w7z4N/jH6ijlR98MrwZNKjyTfErmpfSs3nKFwnwZCv5g0fuA/6cqcGK/otq6x+
Oc8SlOoY84ZvLjcuXVzGkOMncLruRP0WbA2auW2fQ+OwjbpEFBb2h17xulMJg2xNdynbl55TfoZk
Z58I3h4e2qGrv5vSKZ5jQ/c/t6MKeaVJqrt6Yi3ssprWV23Xmwz7BFxVD0gIso9DSZLUOk5NDXVY
i7YJRhgRjVW3GWZX6ccv+3JKMQydGYW9ujoPicVI0PIkGHH/4ugEl4z3PdHpsuqSLHCn29eDPtza
ZFx85Rys2ajO3lUO4RdH1SoBLmQFvNIUg04FamgPo9e4sUJdHsdw31FSIAudYGKG02IwyTIhNx7/
3GmUI7FipYngydHZI0w0/WeaRwmDA0lfpjynZu/vy7D+1eOX+iuKk/BowwTeEdQVuropvBv3drl6
ckJH88QkzunnYpdFzIrSpHoWnwjVQMTl5zGM6ly8qgUNs49f7uX4MTAJW/OBgKtZy/WiEm0x6Dh1
TtOYZS89AOOf7UjAhJ0W/T6o7fBV0xv4JgTb3ZphL2ez2YPN6sHAmZfNxV4S9oNdT3qdnELAVp99
kwlCWIOyVWGyg6rp85+owgH5+Vb+q/FAEVu2gpSm1rR//YHPhzV84BZziaOq84LzxxxS9jQsOjpK
J0VT4jW5XghwZb6xMsI/arXIbjzyy1oMEyDwQnZmxFHqbNHOr2fqaRJlepqdQjENp8acsIOlanPf
CAQrJu7AVwKkGOhppW4DPaK2MhD8AMddf7Bmo4IKOHztIK7bZgE5AWExsLPBOwQEI/Qfa1tv1yFp
t3sztUfI7x4JDujNafoU1WtR4tD5+BO63AMwi/PoTJXKHG7WxeMjcwaPTloHp3roky91ZFU71fBt
0nUqZ9/pdMwmM7Jv7bjmh3S+FlI1wKAreI78uWSVpbmNmoswnBOLZfziJZp1l3tALiLzO/roCnPK
FnTLeB+hrHmKMqu88dHMv2pxfYuNAaPmn9rv4uutG52ckShNTqyPzcYYafT2QdHdeLaXM4HJeZZh
STWGoLHl2XlMVWuSpRWjOa7JowmG7j6OCsyLhqxurOlXL8XOVXUEhnVyPc+/yiqQ1tCTh3FKcjw4
tTXThiLxFpHtfONKV/ZWkrM5dBKN+Zdduzi/lEPclGKOcXrqfd/aadQGdkpb1gcLxuXKJrNs39bt
V8Uq7N3YjHgi4gHJRwscvALjvXUyp79xhL58mxL0BLPAbMam6DVPk39MAaDmscehzTn1Xu3sU2p4
aA6VWwf1y5GCiNmCCADAh5+vLx6xRWj6WGh9euqA2Dx0VgeWwR6yXZ0H6QGOmrkh8qy/8aFevFcb
34gFbJDaOYpmGIFnP63io0qmwB5PiiX+bk3MNh3xQ9vBr5tPH08El0cxLoVWlE0zWD0wMYunqKq+
3ahxPp3aNAm3yGm7LdVUyt9+md35k0/3d2qUNfqA9iFrJ5/KjJEeP76JizcJUYOZnEEpqVRc3IM+
70tx5+mnHoANYjz0RHFGx+7jq1y8STo1+vw7YZVoII4W207KQGWmEsp16vQqPCq1Zj6ouGk3QpMT
nj2btmxZRDfGzflGjB0mjSaeKxGQc/0Y4Nj5m4w1o69a26nffFM+aG30WvdRD/tVc8Ms/f3xD9TP
n+M/F7PhIMA84IVy3+cXG42xSbXCp1OKZ34O5DFBh8oqRnI3J3TmzrhP7EbOuSTW1qk049lPkYnG
FpoFFpnufpI1utwIqVSbAerVgq7exymyhhSf8Ratb/dJsxJnzdkpohM82vvSrM01WpbhxlphnK8V
/BZbzCwI1ieqMPy5mG9Qg6b4Q9FajYWS3qVKrGx9vpFHuE7pyi7JqHLGHhuEUqbb3KdKAiKnPnQh
LRFwcpYLCyncAq0ptpkddVtbsoaiWIpd1Urw6ZZ9BdCyte+SwbS3DVitz5h1gq1dlqT6oYBdRVao
3NPD+D2A7t2XmSdOemShulON6C+01nipsFfnFLpoZhtG493DCALPF0BnChO12A2zaUVq1BU/fs0X
b5knY5q0L2nyzSWqxeSQYP1DSGC1bk/zfBvJRqyKnkt9fJXFXnt+Aezy+Gg5TwPVgG54/jHpXoCR
kQQud+xgWJTZ6JAUgQ2x7fLu6zRCmyTcxdyVRF4dYIIS/9eMIdueJMQtkCcPdVqlu6qVhA0Lq7hx
d5fPAKAHXVe+C8YtNbPzm7M9pRpTkJHu6ACRMLRBW9Pwcm4M3vcB8z8bhn+eAS1nCxMByx59pvPL
ZFFQa2Frqi5oBLRfzGEbA9EQnjojeaZVzW/VPJLkhYBVxnMpv6s6eceTQq5RMgv0J7OV8FNtLVm1
ZvxEm6G/8STOD7PzLVI+m0sMpgYuiM3w+S0aQYjj0kbrFwN63HAyg3oW9jrPBLeQ2WbDwSvNYN8q
/i/Qh8rh46/kfKH65+pspmiM0fiee0/nVy+8PJgBdLqboFy9a62hQZNDjTINpubGy7iYSalXsWeV
KhOqCjx/MX2jd5oq0D/C5TCRkuKoeeSWJajiC91/TNmW33iwi8b++2/jCM0mDvuaQwFncUFB13dg
pReU6D3jG6QKcVQrUTwDNoFdRxVhE5FvNDf2xVFRJuJUqtTbTW0cv8RxNaw+ftLXfj41BUvivFMt
FsrzJx2osRLycIQb9sW4oQCOzYYD0ErEjbHJZt3vx9e78mb54il/Q9ziH2cegX/srvSsqfy4tITL
BO/dsy/kG8oH7cmw1PTWk55H6/kwgzsyr8lMOFDMxGKYmR4EKuxbGqKr3HqGGulsul55lb2PV9Ho
radALdSTakXWDo+idiB/V19zSh0p1FRf4J3RKfwpiFAgakUxNdCTA4b/j5/H1XtkjGkaKep4rBbj
TCYzr90zNLfvdANjVzY89nWebMei9Xc2vd5dGuXWJu+m6OXjK89P+uLpgM+3ICOZ9HEWb0LhxOQb
maMx1+l4bGK931X2VB3/9VUoYJDULTSb/7yjj/5436Y1GfEUKoZrQzlbRTYF1BrI5Y1XfeW38PnO
Yg36yHC2FmMKcEDkBDgyXCAWICTy7EtldLfqwFc+XeLRJZRtQfWLKtj5p6spmD7tfjRdTQby6KuK
fyD0NbuXUaa+/vunhu9BMCyZmCyxeDcjOX66mLhUkwXetshoVWYibW+s+Fe+PWq2vBe+PpqVy04F
R69AtpBlXdiTyn7yLWuf5pH52gNeuR8hUj3kKp1qUTnqjfelvc8ri69vDg9gV05BEfvY4ruPctlE
nZCGi/YN6IzqYSjbgvj3fyQJX/0qYFHBB6YV0X2IF/+tahT7E5UrwoLxO/zFlrh8LBIJkznwKyjX
neb9ULJaefWFWTw3RYJcWAEk0xgqPfWotEKkiUk0/QQkEWHJN9X4xwToRNvKMUzttR5L6gJ0a4sH
Z9L9nSi7iEWg1xA7RwCof0DOpgSphKZ9j1/HBCTqZNiOTI6j5GmRqwE2CROeg+nzLy/0rJ8OaERS
7iZMYRgZm1E8BAGZf/i4OpzyJnLCrWbVsryvEkro6xCbyg9DdNYvIL2FuR2moUdsnirIRbUcYasf
xPXn0WjCzwItokEPL4cxJerHII8x8TdiRPeJ5d76C5ojDZiwqPstG8Y+3IPKoGQcaTUIzNjLo3tS
onuH1Nmwm9YyIwcxLr2CHGqK5bPWOLO+jT2f5aqtdHsXZKGG+GcU7JU98IvTlpBLUW/KXCRPJTux
PSgPtjAlWPdmBUmsgmRsU4Mq6YAHux6rf7YmQCz7MaWogxraY/4RPA7PzxOj+NUNszuLbR2Tb52h
8aWFF6LIbjPi0NN+gEzrRJGgkJVXrJBToIYHXW29z/B5gJrIOOtcv1Pkb6dNlEMoovx5PqIcmVW1
9Nj5WfVLeKntrwROsXg9KJ0O3Ux67ZueREOG20Q2b0U59fG+0Zr2qz3Y5gH0u6mtEMNav4DyztyD
uqTLXOBqX2l5hFR3arKYbXs4Bk+lhhJn1SpmCazc8Kaj0U0zZMXIxpcqxWA4DoZ+GOETs4FqYVet
0qEav8L4hjlA1rR2B34YVDUWqwZRQgRWaUVAXvlN53vkjKw1zoooGrMkV73CukHoav27x5lbbbRw
RqZiOBUnu6jiT14wTQ5gsNAgKV5VYzwCEZQyQw72M95Q6DuaFXzV0lQAXrE7uYN9ErVrytc1iCe8
578/nsnOT8fvux1WeqQAdM/UuXFwPmmSaql0lDGR0bG2vA35iLwNzrQCgomPH5wNvv0Wq8Xu48te
2WJjR2LRp9jxHlGyWBGwAhVgaU3PlXaPrjb0ypOTKdgLO7P6XVYEO3p5C1iHRt6m6GFDdYnhHXy0
wK+AiEmgtgtECCVnP4akfYf9J7yxMi6fDL1EZnGLziXh49zkYjlpK08XOdG17pwY9RT7dbIFpG1h
oqz9tRMb2ie2I7cKztcuOgMPKR9QR6S6d/46VPZlCMfTjt0uWN4IhO6a6OZpqwbb0dlhlfj18XtY
bi/nH0lVkB4lTVRElItpvsNWMQ5K2bneVO4rm5M9bicf3ZNWHZAC3VjQ9OXpnsvNB7e5F0nZk8Li
+c8rjUyOojM7t5+6fmfIqSHZUarPQR52h4iVYV2bdboVTlhtwCR7B+wJkGwqoQO5jspNQ+t6bRG0
C/GiBbdCq3EN8jraEihUPzoeVpepHccbq+GVl4JoYd69vDfVlrIFcldqB1Jj78b6KHdQ8u0XLdA1
BnsGe61svS32llvavitvRsw7GaqutJHRQJ8/KiovfdKUWe86ZVUeoN4pB1wTzQrVab+Jmu5WYtOV
680aQhJKZvWLpS4+9y6G+CiCenB9X34KIx3eVuyb67hw7nxjrG4cM+a7/3N7wYdgg2ujADWf4jni
LX5dMwU9FSpCCyql3QZB4K8l1v0bL+7Kb5oTV1RqYzxAet/nV+kEsux4KAc3a0oyfc0xvWt6+Ynl
oLnniH5r8F69HNwxale8Mm3ZJWO7plp+qA/uFFUAEOp+2JqIoI/wVH5ReMpvjKYrz5AiGXoadmkU
/pbqxRxXbe9N2ej2thHskCgTQgyf/e1fzxCsDpbDRI2KjN92/gwzqdhkxpijq0LLMJP2BRs6HLPh
b2voshtn/YUg0541OUh7BdMRXWVydOYt/h+nER/bx1CgGXFTa2w3ehyRlGUp07aLamM/WkVw6Nlx
rRS7C49dF3pkxEL5s4KMXOIkFOtCNQNsNe3Xj5/B8mRBwc1htppp22zDUQaf35YTJkqVjVrrKn7X
7UBniU2jqPZBJarhxku9KD/M17KYJdFiAYM2luOQlpxJyK7duhB70Ozro/KlDLzooS8k2E/S6dcV
HI+14XT+GsvbeDcYdbH3piI5NuzE9x//8uu3w7xApZ42ED3Q85+eaDkCRSPoqAco5XECiL9FoNGD
F3rn+VN7qkmwQHqPUk/3BiBy7TSTMbIanmDW35BMXZS6358OofPzFz9vHhazVNHlRBuRZ+2O6Kvv
1Q6HhTmwlXWQIWykPoUrCJjZnpQQe1WkYfc0hJ6zL22iQzwImuuqqLbW1KR7hw7u2lZi/Rmnpb01
gbA+tXWW3E0AjnaJTj0N4R/e6CCIsYXm/Q2B0Hyj5xMgqebUFQRv26TVs1h4WyftOgURqAvlBLRH
7oin2OCIFQSAc+zA8chi6qt7IzLcj9+ouPYxY8uY5ynWFuqB529U7UTFCp13LlNHgTlxnL4gSmV7
DM/rs+giZ1NXBg5Osxz3tT7EexCb30Is36/tVBSnnLjfrcKWcG34arinFqysnFgzt1VPq9sWMDuM
Fi+lYho1gBewR7LsvHUuMa1OTpC/2UmLkZXBRtcprIi4rtp7DcXhaoangpkC29ZUY/ICzqbGLjuO
N/Z1l9OmgSCLnC4KOkj8l2KSOGiQy/bh6Jr2GO0mQZBUloTmjfd7+ZQNJgwKpLNRgT3WQrIyVgRB
4bmcXGCrLbyUDpQ5OL9j2cBW/PiNXvlBOjVSS6eNN2/hF7MTFFhOzI2qui06zn09deUusVPvxlp6
7QeZ7IZnsTbT8zJS0Kcpy0k81lwEL/iDcT2tpsJ5sVPtVgbe5TKKPhr1rSV5UXTQFmM8FlZF/6Ok
+g6QS421ci219LUYzTtJ8e/Gw7sch7S2Z7olMkwKfBdTO5VdrfJq4cYSqpTij+oanHT1iPve33lN
pB7m4LJTok63aixXfiZyPDTUyCNprC8f6ARDhzN8IFyn960vxOr80AJV/aWEoFMdy+pvzORX3h+b
EoTGdFop3NuLrXdtZHZT+KNw1VTVIBeE1j60a3i6imzfPv4g+SIuZjdw6WyDKB7BaKeNfj7HaHLw
qzHyLDfAhFyXRWZvw6rxH5qcYhV+EMP6MkRNHa+NWLE/5w2qkU2vdQAAp15mkG48NOX5yCa0bQw2
vZyBTEF9wE5UiJx5FnCuV6NvlGv9t8rCoHGoDY0Ic2Fwfl2D7SuojZNYsioruwO4lA2BwH2d95Iq
RdZHW0NhW8EiaghMq1Vr3Fl9bH1C/sjapRfOqqbT6DZNiExxJMNsLNiqIklXDkVt5Z8sOBct5oQA
jk1Rdp+KPiFPxu958CuduhSUlinQv8pcE8PRAlb8NTDKT705xNXK1GHrIBhSkm+REUft3sZqQLDX
ZJJBnAMUKddFyL3h6laOOnFHhAAlTbixCovjcKs2r+AniIegq9vpB4Ml7AtsSfMX7WjlpR/SqQUQ
Unhv4xg7Dud3dfYGI9i6U8uc7VQQdB5bYRXytllVaPIrxP0wAalpgfs1kgZSfO5A9BpCE4+9BnQQ
qLHsh9cR7rW5NqewmGs4fnzfJgCKsjiPv2ntqPxkdqAAhw0MXFWSyAMcduZ9vZAQO8w8DmY4VZR+
Rx9ELWaue5rrfJyUbxkS0C9VaeDmloQUQ1Zj5UQRVE31G+XbHuU70qnPqjr4943iJ/sK3sPnGpzp
d1AMfbWvg4z8PuB1ZNHTd58gyyD1jNYJepRhK2tsmW8Z4YHes9k74KEp3wRPStRB/vr4u78yl8wh
AUSFoHaiX7DYK2nUngscNJObhTVEBlkcshiAahPAjhgZZysaV9rGUqMbQ/tyATCp3s+qWlxMKif5
89FWElyVDIHiuOWA3hREnWSPeNMbcTlfzXZXCq9zRxRp22JMF8bkKR3gKpftWXNHUAsM6B4ouG2C
IEpN49ZO+HLC4nrsf7F5zgc4Y76fP84Cfe4FVmh3ilvY6JZJ1BpWXS2eakyGu4/f25VNLpei3YXh
iaQJ1uzzS2ke5tChshQ3rK3gPnC0iXQZNvmqBRInL4VCLJ7jf4pwMD83RpP99gsoWo7ZkyMH7eTh
xu2cqy3nU9B8OxZ4DBaH2X54fjt0+lq2CbriVpMcN01Qhi915RF+Qm1wVQpvBlzpATl7vnlXyYIi
J1/3upmgsHx8J9c+LISfrMKcMunbLDYxWqbEIeQW/9QrCkkKxkSh0mu9G1e58qJZgzn0oADCCbG0
gVGlrsLeaqSrBwH+nhmvV4+6vpdFMxz+9Q+S0jKgus3OiwvDn2fKUcm91nGjpDWOug8ctAgQnX98
lYW46v0FyrmMIlHM0d2cvet/frqpA5+0i3H0GDoxcLBK6vshTesdU/C41R0aFzIL9O0EmgFU+mRu
ZDAqLzdu4spXNCtGjFkMzo5NLmYjGIHwXvwqOMGDQMtfE4DwwClnTHdpaOQ+4oV5mdS9FHqx0xZv
E0ba4o5RYL/BlsMi8vH9zJPQ+YFnNrpgO8Gg/x6Oe/5MyrhUyXvNMTVa1aSv8VcBatOnwsw3geKF
Ygu+vFHvYP47/y7xfH4dNOlYy21KiZx8ltZ4X7eHIWPedBVNtgDnimiNVB3ydZx+i2vx95Abyvbj
XztXRc5/LaABZ8YDICBmKVgc7yIFsuA0u9PLYRR/J0iBZ2dDXboBISkoGLyyE7QQnIakODPUY2Jm
UYnd2NteDl/sy2gXUb4iYEQwef7IZd46Ydjo2INVI9gYTVTfGQrug49/6pWizfllFhWiSSI8IUmG
3+oUdKrkHJDC1HFvlbr2Yilp8hwPdvWWQrzb6l0zbTixWMDOwuCpqCTGP8Bxz2MZ2TeOYAvt6vt7
Rx8z120ZAJQwFi+hrT1takNVcRVd5jv+WvJoqHRf0iAoHoh+dLYxlqRNGKYkjfqgZtkTDt8VvRzw
Ikfwvv3ev3H4vPawKHvP8xwqT5We+Pk7gUzvTX43zBYX0e9jLClg/tnnKskYAYPvaLlkWrdv7P5v
FMTOc2H0csM+kTl/MARMvRoEj2P3/3pi5Pz23gVizXWYvM5vK/d8XdJhog3UiX5FuTTdFFjxboyK
9/r+Ylhwcpw3KxwMEJksFpQgxd04hAU+AiWNvijlpPzWQ70Yt2GpJSoaeQ2uMK3kjd+KCbCel7V7
oYJEBt4rImJyjdp5cWj3viqoRaxNXYSwZ6NBDcl6Hqwb1aZrtwtogAeDv4VqtbmYxzWoVjKL7egk
xth+mibacwoJKU/M7pAUJgQywlLqT3XghXfmyIYhGLv0zlAt8h2kUe/yUi32qsTDbJKuRlhw2EHq
R6hwY6Bf+6qoOUP9oJumSrSg568PomHYBfpgu8VIdhQ5pJJ6qF4+GVjqf/qD1/0Khsr4lvtJs6m1
hr27WQ8IQHE7zqwMzLpmTh2HetG/k6rPY5AJFyEVbSvKXaSrnd8ZxNFWITXHcZsYK6WZQfj1DcVb
F7kT3PiGF2aNf67FJu69UisN3tz5tQADl4HTTp5bqHZ6jPXKp9tb92t8FHJbtg05knnqwWwbp33t
m+m+JQn6Gd1Aj2NZ2nthZf160CqocWRP7ussCO5SqhGfyhaGdMIO5q0r7WZvOj1sbg9Ya+mDDHSs
Vln7fpq4H0+sl9M3rTJB3J2K0J3u7GJeLbogV8GnxKcY8cQBJKV9RzzVj48vMj+T8xE5C73Ya1ro
zpGWLp6ZYZAnq8BRPgUDYOfAT80Ndc92U2n2eGubfbkoIv6hLcJnwCSACPf8/ehRmI0KwMdTQWDn
qvwvzs5sWW4jO9fvcu7RgXmI8PFFAajaI2eKIm8QEkVhnmc8vb/ckrsJFKLgLYcdVgdbXJWJHFau
9Q+9rHpSUjRPTV52aJ0P/Z1ETvVUVk3jYcQtP1jBNFBS7DEd4PjCGyo330K1VHwbsVTPChM05TUn
uBi0xz6G8nLIoReJ/2Z2qPcDT3MA3gLK3+wrSrcZMsBL8oW00QTwjPfSrzluhIgCjwM6/sBN6rdg
K6ovSJkpOhp0aXY/NC0uw5E+95B79OqM0wqSrMEcfDJGC1+hAtX8D5wjExVQY0l/GdAQfD/mVfos
TZxDJxzhAbQVaoXXtFXJUPfTWgJd22vBU+IEde7iformTdi28W/UN3Nc08OYZdJRdFeYY9NzkJjE
BUNFMzkt8o7n9pB/bHS7xu+qm5XGNTvsJqmaq/Cm2LyKBOJh6N4WStZ/lesQD/g464YjBtvedJKC
cf4DGhWJ+HoBtAYmZ1yLyRdkS6Mzor4NPiRd9fuYlpFP7Nei8AV4DlA8alBUXgSsfB1PClT6YXg5
QvwxTU/DJdizUUZykXF1fHWepoOH+E7iT0tTNABhVnACbdHr5SRZS6UkHcodrUrhZradL/gwzJ+G
cYhq36Lh/wyhH+JvnmUSkB8ZvwyooxlKlbf3tXK92RyK24ia0Nanw+BsNjZ/o+Eggjd8obCCvrsu
659Ke3TOWB49mJCHHsg/jHfQBuQTLrff6wjsduyAX5f7prlf0Bn15ZmtJlyjyJnL9kJZNPGTcfnG
qyc/UA+6OoYAOHI9gEbgbaYYQrfr5xeTDbB8ypIODQS816yY8laKcjyWwy+z8iqJtbfVj+Jj1/z4
0T3/Vv2X+Fe/l9XcxEjY/Pf6P6IH9vffLDTLVv/Bf1Ere9//aOYPP1oqXf8rHSb+m//XP/xb8+zT
XP34///vewm3QvxtlCGLn+XQyNx/+vRX6mkfxx9//Lj+F/4SUFP1fwElId0CQcChS8P93ypq8r9Q
uKDXSCUHfgxZ379V1EznX3SGRHpKOQmFFnHP/u2saRj/QkBA0F0FT4MXrv0aDTWRVP7ndBWlMlJh
LgQQ7AKxucVV2MHQ9BLNazfpu+SNVljqpyy1Wk+PFvWuriwrBBjYRed8QHj1YH+sF9xfsVGhBkNP
C0x0GtYLTs3D2gFuh4ZUY2MVourVc8yl79nIMR9AiPdDURGEcIlxxlXDTdXRG1gKw7VHTAPydFrc
uK5qT0J34GBU65Thr1FRd6d5jmwYENTNgaeECOloLaNS4kh/GHtj9vRanw/y4vVT/u8oGreiDn5b
Bhqwnrs+D8MkqEoDUwTTuQPYGJwxi6ge+r5AATynUX5CEzmKvZ/W9bu/FsbPknu7YckgBHCIV+0W
dNvXqpklSc01LHVtcer1prjP5awEkaNJbjnGlhuMSN7fjrr39UQxGhgucZ1tI8/BiWxsTKLGHX4p
oTxPbt3HxR1gvvb+dqj1kf0yrzTwcKxFdkwUDTaNPLtTYgyqTFxt1DmC2JxjzJBgQP1eIGU8XY0x
DrOzwCdLxxSrajX/dvyd1cOaEWcB/Uryns13xXElUbB6NdxhapJHtXQ6nhGN1hkHcdZpwF/jVIUS
BAA7Id23iTPIQIox1kT/CMei+6pDdkayzfYJE2wke8vIPngY7HxC2r0UZCA8U5LbSgXaeDEFfWJh
3kSmfWeG44ASkTl/NrrlqAWwG4oaF6xGm6bVFjadQVrSKsAQLjra37MG+m9oZ937yABZevtj7S0W
kUOTuVORv2owBzTqUZrEvUyb7YrMAgF51wSq+gy5rv0EqRuJYnAEIFPlNFCealo+r9+PkA0pp1Gy
pXa7hTsJ9Bu2QRHmlpUqIe7dx65lRfN9s4h0daaQ66lWIR/sx51LgzXKKwJeLkI+W4JKOc3VhOcC
zaNY4RERlhEsRQ1H42mUHtJK6rHicYxz1cfNn7dnfO/bwpPgEBCcDDLx9bE36wnvwI7rCp35L5nS
GxdsrFBhREH4n4yR6j8dAMq3wDLXkXBQBjqsBLrbmU7pdXU93A/dPP9ZtYP5nPdz/G7IJCcFDq+/
koP8sjk5fqiUGtAawP1vLsY41hP0qAz8oaIku2vVGIdUxUl9UsCjB/uLPMgmAXhpD4sEFUGo7YHH
283C84ZYYWNjFFNnGA6gP+Abs0rZfM6esiBWL2Nbmx+1HONTJQF9j+Hlwbm7Sdv/HjPzDOSW4wEV
j/V8U8nFvSfid0B3ZjkH0WccmB0/jvBgW6oaE4LIyOkWJ9+SMce9oZd/3F5aOyci+Rk/hDolCfBL
ZeOnXlfXIz8qR7iLtpTevAlz7kct7aOzqUM5F66LBwtsZynTlUAKB0KZ2ESbAfOkdSCRjSywcqrP
coz/lGyEsQ9p5oiVs3NO6eSgZAkUwsn2xE/5aWjgyxvZCHIdaz/erKUFqxSS4jx+5BHS3Ae5Yd7V
1lD9sGii43KYH6lX7gyVrgNVAYQAkIrdwn0QIaCqmGXs2rAKvIEkGYqC2TwYoGYODsSdoYJlJSl2
IOSxbjcHBBI/2ZAif+Ni4Gy9rTQ0QsMQc3SlcVQfMpfqUuUJ/VQHQAOu4W/9aB4o4Y9yJz/aub5/
Dr/Fg+J6hjb6DCunbcSSDTECBT5VHgxynYW9pOmURBWSIXobMhTh9feUzXmsolmDX51hU5KHsvJo
tDP+DzAmzhkCKVhLmOnj7f2x/oh/B9WE0i96F0ztJqgmKdTisRXx8fNsLmqGt0QaxbmbWdhT3Q61
/ogvodDcFLoScPepGWySE1kNAzx5egpSVSufEjUNz8ui/pbCGzm3A6PVnar0zL4PvYgk+yBV2Zld
W9xuMHpR0uF9sp5dqVdkpIf1zg8MpeM4mjFdpTL/0MtGA718xI7CaLWDVuFeUPFEZOkC2KE8tw4K
0kmaEWlvfFzg8/usGDNfbnUKm/KS/okpSopKfD8efNL1Pf4yz6JkLaToePMDtFkHDZIssdMUOKZU
Gwuuu6VxF1ez6cr1YsUnVPnAi4Rqfw6X6kgCdH3a/hVaoApgE1Nv4AW4Dt0HCJFT7gJj0oVYZ0gS
wKQKJoE8WIqv1ot8f3tJ7Q1VgYFNRsiAr/r5eAkliYpCsK8IT4ApDq0HyxjB+Uym+ZSVGViVDg/Z
D1XaqQereXeoiJ3yWBN6P+L9//Ppm2GZQMmRTztbY/JoFbVxirpu+qXnR/jJjFHC7aFuoBR/zy3F
ZKHyBrHE2ZyB8qCimxvqDVQszTkXuWkA6YwWvAuNpfpcWmaNVxi0lhj4ghP9iArbeZfQF77X4Jr5
yjBa2dFPEnvmP1nGXz+JIgo1BojyBhWP9RykQptgWVqAv/n4mf1ln9GpaoF0oF7cOVCOpkY1n5JQ
03wUnKdTMo646um4WN6em51DjI6wKsOwAEtP9rr+HVacazosJsyLsT0l8rw8YP+CtbdZxgeba30V
/DVkA7o46Du0EkD8rUNJToFJ2JB0YLUt51kf1fIyBFX36+0B7S0uinY08igSiYfIOorCVYcJGrV7
NEVyT42d7JxRM/ws97TZYSmieHI74N4MUsSieYBsMxVkdR2wCyJ4onKN/WOTFUhFy9MDcKzxHvZN
dLkdam9soAb4H+gVSB9t1nGthcWc9HysLKtrv5KRXV/QRjnpYY/5BwLX59vx9oYG+4ECKMOTnS3b
rEXXYiw1s/WxdhzPkDS7uwqpQTcACnlwJuwdR6R9SBAL9CmFlPUs6njVdC04c78rMfdrjaX4VLZ2
+jbTQxWLb2xIEiXDHK2bUL69PcqXkt52LwJ4lXn5879gcNaxl4p212zGrejg2Pets+hYeSOCNltD
d1Ylqf8Uz23wHT/P9g5apyPfdbQ2zlJXWhEmQ1nwtotkbPOm0LLR5lfz8qTDlL/XFdRqzMya7YOd
tJMO8Aqjfg4jD7XYLQ0rUNugxju19cciVZ4de3pCxlJ55xRF9LaMO5CLZQp1NW4xqUUcwDk6vMSS
Xk8Y9CVqXkiLCTn67brIjIQeghpweEWpdMqiPjD9oUYz2ItpSSF/srQYy0lIYf1WNZLptT1einj2
YQ7jZEWDJtii/XL7I16vHwcaHzwdcnryhZdX3U8ZvV4Bee2stPIj3FW/yjilnNWYpukYj3nopmpm
v8+bdn4/497z9R+EpldDeYWEnp+xXj6DXmmjU7bUOwwkeYw6dVxmR7vgtyg91GVp44GN+amCldTB
/ty8EcWRipwmRzf4abTQSM/WoReqKJbeS4RGrOOuMtrlwm0la5e6Cqs/QY6Y9y3KFY+TA9nc1wZT
favE8vj59gRcHxMA5AQtCBkcoaK8OXIjC0hLWeAnrCFb5GF6qLBNleStNZdHPIn9UJyfUJ+Yw+3K
YwuXZRcQCjvG7vdGagw/aJs2OrEVzYNdtrek6AuTcws1G2vbGBxTbIASlLd90Kf4ciXBWGSuMaKP
6iRt+KcdN8W3wGoH4OqIgByeSmLZbDaZwDgK9hmM3ysF7inJW9DSUYXXW6Q+Yidlu7Ecym4bdVBv
5bB6dBpAY+EsTAMXrFj1QjkAfYrls/0JeHqhvQQnhft0kxwkgVFjEYlfcNLbxZuwGkYyJLre8BTl
8k7J8Bi8vZJ2ApJ3081hvgm3fawO89ABG5NylKSa8C6mU4jtOJx6gMvT8hiHCoq8tyOKtbkZIskP
fXRxmMLwEEnLT+dGoFXWCBsr9wcKTF7Pnf08J7lFqa4NHpOKKvDgpOk/2LdQSbjpALKCQtkCHIay
Smx1SEvf6rrgomVG+ow4AmLyhgOKyOitB7RxgWWP4dB6Sdmlb8wuGv+4PfSdvcRlB0Sbei29hG19
B53PwmnDDjN2fVB+n5UhB2wy5WfVaJqDE2Lnu3JF0wGiuSYU7zazDEaYgouENc2Q9uEPGvzFQxGo
00nr5MYz2mQ5UtfcOxlFmsnTRtR5AL2uvytAIyyvbUxPqAMP6CLWXYDFcJB+CgwpmE9ypg/fak7U
yo+pA11awww6TwsDK/NfPcvoi0IKFLVhUPibPcSfDBKOB7XPCe5gPuc09MAmvHWBTFNfvB1sZzUz
VKAzyENS8N/C4RcbN/GyH2owhJ3xDNlEe7eYo3EH6+I9V0CIqngsH2QD4tttdhD0eTonjlBOgLa/
nmngE4K4xgCRaFLejYMReJzf+ffbI9s5jCntEEO8zClziz//aZ8mJb/cgMrg906j4eWi4dCawmhY
IN7jLTjyZ6cE+Eh1Wewo+QfLlwyYE4IWFHTTzRALzWwiY7JIubWgRZg/HtwBysqEb92kXMyoxLn9
9nB3Ngy5hOhkUm9nBW+H2w1W2WBhi2JM3gPZQJsbYVNgdPiCW+9RdysutwPuHAZsyxdyFCpj8pWQ
3wCXDJUbhmjFE556jv2mG5fiQwVH7dfbofbGJl69XCusUeZ1/Sm1qlUqCU8F+kNF6uIPCWEHwPej
EttYzptlcX873nW2LISphSgdOtGC37qOx3eyEtvOWl9NogqvbzYFb9HZcmMtMr3OLLEOV5BpcjmL
J3+ZZ+uglLX/A4A7054Wa2gzYGPAN3ky+AHAAItvTZD1T2rNM8aGDvZUOXp8MibSdTyay1+TRv1y
e/h70w34ktoHXVRSlU30pM8SeexxeCXFWE5dYNfRCYiq5Q6DioOR0eQHS+m63CIamxp7lPoO/7BF
OFk5BTaIY45nL6l1F6ciS5km+H3S9KlICu1+iPrJhWYlnSYgt7/MvRS7wDErr4ZEfwC4vjqe+DE0
dZESQ2UVrMkmO5fxGu8dvXO8uB6752ZKDG9Gu/N8e5L3ovBK5AgUMhU8mddrDEfXArccEz9HK1vO
SZcsJ5ScjnpTV58STz/uUJqlAr0PkX4dpWSM6hKqIGO7kUaqPH1H5c+6KI2B3WmkhXe3B3V1JuBy
aFNE4SIBdIPe4TpcFVocbWjCeNAiiq8ju+OzDR/DHev4qLm4E4psD1aAyLchVokX50/HuzPlHVW3
WfXqIFzwIZbivjtB6Cs6FyLE/DoMHu8m6vW0fkTbFDY0zep1OKOxbR6GuuY1s/m7lAeDb4xzdYYQ
LRj645Ey5dUBQCQ6aOLBThWFU2gdTknnUFusSfUoe0ZeXJj1myQpurfyaAzPctm2DwB/cvhkbbTc
DU0j6UdbUkRYXdJirHxG6C5gkWnfrn+BVZWVEeu96g0csq0bKoE5uyBZ9S/RgK2Xm+uN9kVPYG+5
ZV4PKWAgBCX9YRJATmwJESm7vbbEBXb1g3hYCTVi6p/b+2ZEOivFAwSRhlbSv9mVmpzg4tbv1DD7
MEvt8hEoSQfbAELm7cDXe4g8lK8vDGD4f1s0Uo6tj0TzWvayMp4fRpR+PEhA3WNiQohMltY8OH82
/eSXtUZdQmgMqYDL6Cqspx7st9ZPvbl4VNIomXSxat/Hioq5UL40Ee2irEfJrDUqXppTMKoDGOIK
7x0nDmi0DLJKge/2FOxsNn4RcBAh1C6A1utfBBQK8wBOaU+d5+S+rJELq+TZ8dnlr2SdvYzeIAjN
KxpXFEg2G1tVC6UJZXwENDp0fmJHA/4m6fA4D0Kl0qGih9ZX4S/LOHvx0CVuMLdHlm47n5zsFDcM
tGIodW+/wCChTTcU2uz1llLfl4ECBiRAB76qeV2DOg392/O7s90pJtK2116IblsoUVVZXbuUhuzl
PEEAD0T1syLV0kNrF9IPpdW0Gqq3U7/HXCmI3FkNzddhml9mHeCCSHmER4S5RfwkQUxBdWGRUxVL
H1QZP/kpaJfPxaQuP8bSKY9EtPaGzJODQgVVGQW69HpJhWDgnIQjkI49Zuof0lCLHjSEsg1XMo26
cekF2fWpKHN8CdtFUd7FFFi/vXraeX5wi0DqQMkLGOjqDpkWnl+xEckYeePrLMNuw4ezycxLZfZw
x5nt5iOW7cFlKHG3k1PjSDp+Z1+RaEAb5YkAvGA7CXqWNKATm8Ubx149Jb2CCKESTj5U4SOl5Z0c
C90vITdDw4FcYJtTTuGAO1pl696E4mHopdWCcRDr/8mOmuCEhbz1tS20xrMjyb5LMyfTybUU483c
WI03Gl10gJW+Ps+51lDAAY6I7AcZ0HryIbUrykAnzzP0sHoOYzzCyWxRpx6W7KEo2srto2a4UKI+
morr1IvqFEVfLjiaafCY1pFTjdx6crAInFo9vrMyY3iQADAd4GWvzxDSIIE9FqtLmDWvo8QzHe4q
1g2PraV+tMNavSR1pHuJVutemnKIvPqQJhypqyLwN7CCNze2hHcOYw5Nb1jS3CuCaYEc28YnvnR1
vr1xrtctoajv4b/2oiy4mcER7RvJzgrT40JWXLu3hX9tZLn2ZB0djbvTSAbCoQQjgdxyPY1L2MQS
DDYDD1XtCa/78BxrmeYPwK5RmEjig5N4b1WS3wEHpmcmKgfrcLIqobwAr4ebrq4+AQrOzmzdyu3U
NvlQLVIkNH+CS2kWRzTX3YHC8OTJRaX6SnZtoalawOFiTmOYLUOloSE6RvJz0bXZHV2To57Mbjy6
MshWC9HkbU9dsctgBvYCy4YO551ljvknJzR432VBcW/GVfPH7TVzfeBTXBObHXSPSjNoc9gmeRhn
Skq80WQCVYEoimajeRoXzt7QoUgu9ZXp2o2T3ndI3Rws2b3h0v+k1MV5T51ksx27qcq1NGN64Wk6
dzhoa5dZx6VV6xz9YZkQyL89XLEF1ukqdB1IjBBCBHBr2wvgJkuz3G7g61TLeC+NY/gJh9PwETnE
wNPazjqbpXSkdLAblCcdZAfE7q6o0hruYplhlzilcbQ9OKi9ulFCAlXZc3A3S0N9GatOPZjZvQ8L
O1JgM3j9wdFfbxllSjSnHgsk1OygREtXiZtzCzRFRxRrMP9M5TAfXFnBgkOq40I+6Y0Vfbo92Xsf
V/gyCoCIyV2+SSawGxyXLlINTw4646GctMFfFAjqFe4vXg9I7fL6eNSjeJlxjVAQ35wSzmRnWU55
0ZNUbf4u54lyBvVZflWA2CPGjJjM77cD7hy4lL+AC4haAZpEYgJ+eu2mCCyXea8hL9RiUNZHc3w2
SHv90OoPyqY7U0nJAHcr9gnWvtv2RtKlOWp5eK9VwK2TtvgNYYfYj5GIdpPaPGri70QDew3ymqwE
7NZWl75M8aVfYtny5B7ptF6jLGH1muLV6dR4bRcNB0nHdTxOIGgyAPZF7WDLbGtqfEEg+oc+akbZ
2eKCdsdEktw8SeDMBsNwkAS84ELXxwC+gjTC6LtTSrS2RPkqG+xFk3kwoLyofp90RMXtpc3f5+Mg
v0FOWf+WZ9XwLsKR6j5GMCW9BJYTneU8Hp94C8g0G4rWzezA/kICy5v39roSt+f25/HCQaBGJRnn
S6zXlaNJdMYRf/dMFa0jdmblqnM23t+Osjfr7BRE+qjdipx/HaUthwlSxhx4cTKWlwrT5Hsrtz7l
ltPed1J3sIKvD0HaclwwsBexLaKVso6m0f8jc2wDL53awVWBmLtOUGonOSymc2RYCPNGxRGe9HqD
UhYib+Arc8Gxe9ZBdS3BzsZcQl+XEfdSljxykzTUz6QZr27ZkNqRNZOiAIgTxbZ1qHJwFjCkLW9j
/EYfutCyTrpZl/6SVRD2R7l+XErnqPqyMz4cpRWOH0gSAhi8DppM0UTnzYxB2xlAXGRcAsLR6j/m
Xdcd9JCv7xNAAfSFeIVSfQXIvg7l2ENo9KEa+YPZxW429Nj0SGP+VckDNFVo6WrneQw6eKhL1z43
hlwdbIq9TYuIEjcJTlLiHza7Ag1xcxzHIvatYip/VObQvB3HBWWNgd7VhR9jnGVkhBSkzdXmO9a4
pd/imVl4YzmDZOi4fpxR7z/P4Rg910BvDpLUjQC1eK0zRSDtuRN41FECXU9RmWVaEE5S5E/DnJWn
RtHih1itpLdJbMgIcIxZdYqnXH23jGr1BhbG/BxgB+RV8Nu+1Fo5v3VQggJ9AVx1khEOPEFg79+q
UlR8VQ1JU9G41Ohx1tKREcxGzeTlp4umGEQJyuw0xja7s9LB++RBF/m9XHwsKzm7V+o0EhyqyMWL
SjpFedtd0r7CGNVKuwsqEBLEhd5+kxUqZF6NBuwrTyfOPziGwkQOKDiqPuvJFPCxYoxwwEkQJ7hH
TKkdTqNOZTF1Wu2DIQf5+fUB2UJcCjS1RMFnHTDoilLqJ0l3Kc/rd2rUag9VryIAnBXlPXoJ6UG2
crV3IcIRBuguRTVUGsWf/5Q8WPXS60YAx0qPx/Fco3QIbAGcwjLak/fqoZFdEwWqAu6GW9lfEmEU
6QxUVYexNpoTXr3Ln85SZh+dXBq9onTag4BirlYXmP7iosq5yz9woW8OQ4lnWZtXNRQQq+svKorv
97re9x9uD+vqSOIvZ8NRD0QICTkLceX8NINalzTUpGBfyDnyjCMSKmdlLjK/yi343fbYelk+lx8i
VRo8O8yPQObXFWHiWwJ0QmaPoOiWLYayVK11ZgIlA36PZ6h9+OgsXXPWjK79UEmoTPhsmwBprqyX
3xcGThKpVdV3YYpK4u2p2JtwgZWFXkltg+72eiqQ3goUK4QIE6pO7taVYnlFW7Sv35PkC6wi5I4o
Om/pW7jUD2pglboLqn84906BFSDwxRPGPo6HS8LR63B3VDzXhOENj9MtKXeGK2JNAJpdjcbC/ViE
xVNfD9nB3F1lJuIz8m4QiDcOwG32iSkgaJGx1V2O2OAPrSTv0hDy/D2ldyK5wOb1dzPAowOe81X2
RVTB50GvBOtYEM7rL5aQ/yn6bOFsonTmr61a5NPJMCv5vOi1kvid1hyVh/YjslUo71HT3mLuGrUe
0LSAwlMPC33GFD7EHI0wHLUFrHoSdAfzev31cJOmaAJihsoJRfv1CHPVShdcszVX7VXpAvWuu6fr
aBwc29dfjyi0GgGsII6Bsvk6iu4EYUSVWnetJUzfqg2aOVrjzG/Gqs9Acc6Sk5xKuTUOQIXXk0ne
hQknQs9gMqGercOaadnb1J91N+6T6KEPmuROl0eUaO1AfkRI/Mg57qoCxvmNS5tNsRDNRGOrFkUD
Pneq1gE+3emFr+OaeN87Ko6bykRCFFA2LbHRPpU59m23j5brU5bIsEts8SVB7W2OlhlFpRFAteYa
ahoglZnE95M95vehMjTnvJ9Gz8jV6Zx1jfwplyfTux3++prUcFilikHniQ26PWS7AbyTmXCySUj4
+kFdR66sdNaDaRz6Rux9UxYT5XgyOGGAuP6mbRyOkho4HKJ9Z6CJq01uqA3QfYtCdZW2O1JN3o2H
pjbkfwqbL1IcP99fbaYpI6BRxM6nRvFDKdc+wG7Inno+JQzZdj549u5NJcARtiOa0CgBbL5kb44m
zwQEHFJb7k+KnGTeHKEG1CvqUWN+b+8L3jYlb5igV+67cSulplYQqrHC3ndI3jytwJjq9trYm0Bw
CxQOSVupCm9SqHCcwyjAz8cd4fiegigzhTJS4DZB8rs1WMrBgbZ31ABAAl9FY4hJFD/np3wjoOGp
VpZCVtO2NVlUolyytJBcSW7ahxZit9sqhXm5Pca9oFxO+FMKpgjdqHVQBWlyNDg73Q1CBXy0lDj9
O42aBNLSNOSfpcEs0FNO5enX23H3Dhz4wqQT3I2QtjfnahUtqLh1sIabGEfCvK/jiyI5zidetlhF
SAVK22Y1vq/ySf4HX5XSLMmMUFZk1OsRY7ZVlObINNtZVZ9bvUMvKi7jixN2OIy12nBwwrxw69fZ
KhgcJDzpLNjcWPYmWy1wVU1NOWQfts4YnVBuNeFIhr39x2gHZu2peYYXUy0FZu6ZWmjIpzmPizfy
NJS/KrzgppOeV5V+0ibkpv1yqizeS3HXjqepL4fh5ETZOCKcHU9f2thU/sxCM+zceOmCGnywpQ9u
Oju4GsxKjZKnJZnpBztW9PBEzR/YhpEsfYEi4FAdQBp2PrGgBIFl4zwgx9qs566MFqwl+cT1BC2o
jXBDGmHnQAHh6Tk7Zo3pBlIhWVccwYReqKabKQfFR3EGbR7209XOLfA/zGabXMSs0z9nTe9o4ZiN
/H3MFByw+qTpP3YKGNSTbiAxdcKLVf1UK7PZYr0W67+WNgYRyOs2tXFJuz54Z8R9HaCaXsigkZus
XjAXsqp7JOfq4RTSaolOQZOqin97l+wcqbSCwTm9iBrwCliv1WReciNqyOIsSZ88xZmzj+MkhSce
2/M/CGXQIUZylx4fWJt1KC3rqwrFdM0tauCWfDpaM0q7cFtk3UE9dufMEYygf4faXISFLk65mFEZ
KM89DmqV/bqIV9CJt16ERGhRT3eTUS7n25O5GxYbCOgn1CBI5tYj1PUQHZWYEdq1OWC5rbfYwCRj
X8YnueqrXx0nxoRQb+yDuDsfER82FdcoYIUUGzZxIzyMp4jf48qNlt+lZVyfqs6unwJV/n57hLuR
BMmQJE6gGTcnTUrlyUGNTGeBT/nXrJqss6PXjYr1b+p8uR1r5wrmRvxPrE2GOhWAi8OexDhqM/nj
gAjON4xQ/kF6Bu8CiL6Q8IY2uVmVGGzaY6ZWKHooIVabU+186Eu1eIjL4IgltTd5Ch9J5fUpGBeb
VZlMU8xuporRK2GHyzwKsnrcQpfKjozrdhYi6QR9Dzp2PAm3WNMht6YRcW1eLnMDzgkJi7Nko8iY
VkN4QS5X+TBPufH19d8LOJtYF/SwrsxCqBbYUdnHVDNi3GubJcZbXgVFdjvK3iTylCaPoFbJN9t8
LyqjvTnXDK1tGvUr7qk/qkK1PnAK/4OlzlDITRCdoni1+VqaNYBJHSbNLaMhfsbLipsEtffKW5D6
v3/9oMii4dBxFPNY2cSqNDU3M2fU3A78qQdYvYMcvnyaskA7mD7xN23uLZUUGjEX/Fx4X20iRbOC
ddHIyai0yXReyjC6WF3wamwjVTpB1IVezSSx5NcHYVUY9ohqO7dK1/w+T5gRNha4vhI9G1cxh+ru
9vTtDkpUPcnWxQtzMyhTcma9sntKERRBn4q+5Y0VZFZwZEqzt62g7f87jlibP+XP4r5RNYk42ggz
C6XG6qTqdQ/Wx1nOaTXbD22T97/cHpxIYq6+GAVdAnNp0gdaB4XHEppZsRC0hVx6CoI2/jLEc3eu
I8t6zjq7PGpU7EXkVSKEaPHW5qG1jpgoaZv0Mitf6ey7REoTV66634c0Wlx4yerBo+6aIQU5HvV5
Qe3jaQeJdB2ukCw1K/s596IxGwAlD5MvZ2rmO0k/P4bdlD5hYpY8TpEBYUmanvTBbt7dnuO9BSQq
58JoiF+wBZg3xZCgqNux/xb4CE6dWHfaEMiX21H2lo/gt2FeChKVzbEeaKkkRY7ivOaCoYqfrIBC
YJfh5VngGAxJ2X4cneDP2yGvB0aFR6WoBPwSydUtAyJROrXCeUVzM94qeHJU5gdl0OxPt6Nc5+Gi
jqTwCBFNaai364G1OYYbEWxfiCxWdglDp3sI29F4W+DL7OYj6UiJ8oVblMmRG9b1lBIZkU7K2Byc
ENfWkdGrqDC5Zny1XeTvNEmLv4Cp7h/LrkY+Kczacxh30kF2eX0FUcASFU8B4YUHtjluqKq2WcRJ
gETJgM39YOKbpNmIV2Zxf3CyXW9FEQoUKWf+S61uM744NNELItRcmo2L86vjBlzkHv5Q32eMIfzb
H3IvHMc2osCc2qCaNju/MxKasQtnTTr0GKeABsR8I41OCjIDn9M+lw5qyHvLUxxrgpJJPrQFZcfY
+MqIfHBPhK1ycrTc8Qp0iQ9u171FAgyEuthL3WhbgUsatPhgPwJwcdoYH0OsBaQx4VRbRl6xcW17
sPYK7/ZU7gyNRhVyJoJrCUBjszJBbzodjHC+nBSOj5xnke/g0OPejrKzFHn32mAEaH3SbNwcKXpt
mXmXEaXPZ/C9VoHatW62b9EbSw9W/c4ssuip4PDvUsHdtvtG6mCDmbPJ1UQOhAJ5goKivXjOUpWu
ohe9OxnhESt6Z0GieCwK1DznrnuMRb3EelVw40Z6/1VJQ/uBNlrxRZJG6WQHeXqwUsRHWd+1gqoL
wIOuGG3ULXjYMjAey5cZKTJ7Ht/pCR618J0trL9402d1NbpSLuUPUxjlH+xIPdKMvP6a8DJIYhDk
pudIerve7Vk0ZLIzW7AC8nD8ZpuBXHsF3Dx/KeewP6hS7QYTtRM+qAnze/O8ysdlkvulgIxcoxpW
x7P+1CyzeeGxrFxur9LrvcBRQndK3A6oxmxxBQBnJFNbUMFBgne6l/GY8cN4ic7/IIq448g6yQF1
MeCfsjMe5KwPvB29Ue27u5hUF+CEdmSJeL0iRYIAg0YU+BiVuo6idc0kpQWFNK2l0q3Fy3CvdkP4
EJsjOm9oz7f/YPI4P/AWgyd0DfgO9RZ9ZNAC3lJrzYdOSc3nobLbV180jAjIB/AUVUhbbiYvTyy0
bZeoACKX6nfRBPM/W8oJlbMpP3VKeBTv+jRZx9vcNHNJDxlCSuFZs/ScAYH6Qh12vsOsLYGtaX/r
nMg5WPBXX05YgLwAsLlLeYBvTmQZu5QKRb7cm9RGPw1J77iYEzR3ugCbK3F5hNS/2mDEgwVAIUpY
K/HqX68UfJeXtksGVooUxeeoqej5aKAX+JXdwWWzcf4F/iJi4cPyskigTW8ysImjqUTEN/faZpgd
t5JwDcw5ND5aSz8gWhfnBU22OXPnvHf8unK032RszPNTk8rJE37j6udF1ZAUnRPUcIEYU0qaBvrI
epH/huIHvz/Pyy9zrmGiYDbz+6hXGj8aFKU9RWp00JvcnTmeBPReuN3ojq5nrqiQeJ7YTl6cT+bT
KFu9bwy8eOy2PXICuFqHYuIIA/xCCIxucQfY+mo4JHOSZ+b8zRjt4rcxyOdLkXQRQPm6TQZXz+Ij
zbu9qAIABgOS/7vi/hVORD6nTblXSsrsO8uEjWOGxUyAXM457yQZZP7rS70MlYIJ3GN0G8H3bU6u
BTvNoDalzMsMFMiaRJ29doxaSoXFEXZ77wOCuwUwqaAiyLtq/QHHpZ2tEESA1wH4OhkRRuBpPAZe
RAX8IAPa29Vo6aHrDiZAFJ/WobBQHfXR1jOvG3P7YtFQ8wajG3wpjaKz5uTBL7dvmevnKtMokIoY
IQqRzy3aQpoot+GcwWU2hQkOzXrpnME2Zw99I5VPY7i0j9KUtMjxpuUfsdOoPp6W5cGDdWcBEQWo
B3Q1GhBb3RYnBxxYFnbqtUNseU2sld4y6biVoIDxxgmcGn10vTgIuvNVTWFQByhfiMxt0Sxt3sFR
tHVcASst9gN0iD4titXSffkfzs6rR25j28K/iABzeGWzw8woB8vWCyEf+zBnFtOvv1/p4VyRTTQx
AmzDgGHtrmLVrh3WWhtkxONd3jVFkQqYJoeWmGj9VZuSpG4eMRW1anTtujy6DK4u3nVWm7/e2YDQ
kXqikuF0159Hd3AwDWY5BtHQeH4VLu5FaZqJmXPtUanjLrwk+pEqdiB55djfLXcrKlIJSwoz9F/I
dNQos641OuUna/C8/9hWM50HDdHUth8dhmJbRynJ3qaCxZY6XYTxFAQ2m0pEZKskxUGL5q8/CAXN
1loFGVCH4qCos3MrQZGCeZBNApzAxoMvTho3hSXyYDEGFdJYW3/Ow8Vhe9vyphVGfn18XvbuA8VT
oj8bKAslj/XSDEFxwmZISpBFjPUpHKs5V7VeXpD7oZGmFYWfxunRDFa5iFW2ID/nL0Y3j24yF8vQ
op8ZTKGB+JYo8vkzXG77WpWZ85QZBlN8Mker/MnUs78eL3jXNmUkYBe8/aAi1wt2tWnuB30hVZh6
42Up1Z5pxAxhUjsjZn6j+JF5pfYsJvsIqLd3iCgfSyFctFqBmqwNe3NZukqS5IHaL9FtJu/8Ct82
OuGujlCfu6ZgOPx8JqVa09oUFaW8rNUyh0WgfVwK1flcDc54WoQaHmDD9yzJOXao9v1U7N8sik2b
5GjkLABLl5yWblHO4wQQM52c9vL6D0epE7Y7wR4IxM3NYOqUltoq7gZx0PJpLtK28b28+NQ0rXI1
aojKPJLKKdbb6etjy3svFzVAVF4x70CW2wTAdjKiTDhaeLpF0YKwz/UTbPv4QzWoji/aaY4ZLuR+
G5h21Pp6ZttQ4i33IFTdu6k0zSFV4RZ4tTfrn8MkkzWLLOjN1HsSeoxQn8nI8iYvf2huZAS0c47U
3O7yTy6qBJnQMSLuZ+Xrg1QnejFE9YzNBMbnZHbiI5I/7kExa+9KwkNBtUjWEKB5rq30kOynuPMy
3KuY3pcm39Odp/DCa/ndCa16OTW9U7+bbVQsDjZ172GBmAeNi64Ob9hmgWM5oGDUFnlgDnpbn8w+
Gc9Tl0U3y8rab2lfuz9cj8HefusW86lbXFU5+AV7Dp/sEe1eqepBVLJZvMiaGNnRLLB55E6kzz0A
MJEGo0rlJC3NI57/3o2VLyjRO/BpKupre0lu00NVsGelVn5yZ28JtMZOL7HX5gc3dm9pMH5I+qnM
cG03ptJ2crqkMgh7vITRdpVrw94Pu1tul/N57Bbz4BzdLw3/KhU8aZ1R2dt2822z1ZYwirJgmMZP
UduJ514l0MxB8nx47BH2LAHFkItCJYk67HoTc6nt5ZldFhRpLa6jymWHlzhcinYwD87HvU6ARHzw
Fx1p+Uxv/Z7XlSaF2IKIVUmmv/QuG5hzT7c48dtuXD7PdPb+Gad8OnWeSC6JbQnUxUrb1xHpuBTj
WB14w3s/xI+RIqm4RAiXWyxhriqO2S8ZflhJ8i9ViZ7mKbc682aPlKv8sKi7r5Goy+ggX9m1S4UF
jWE552/b6hU6ff9+SLMAEdT/TIqSnEEfOG+ERRmabHsOCmEZn1//nSFrUCWQ2n934HqPnpNZNBXz
yUcthx44ZhcnHdW3s8Eojd8wxauGRB5egDxpfaSWUUT8oXzmFmDjxXKThRvT2MwwaY9mT93fSx24
hiVhdvg90O9rUx36o5YwMTWaeuUPGfT2vonnoIki9Qbk7KiNsHdb5KsFyAZEKKjNtb02sYVe5g23
pbTex25bnXjLy4vbx8vT403cWxmJAqdD4jTv3qu5pJ0ENS2jKJFISSJoCktTRP6UJN3nPh/LAxyd
/OXrQFbCRIiaIWCQVW4/mqnPkeJUThrYWtNcBqb2vm/cVv/4eFV7+wfyRQr9S/r6tksPaxyAK+PF
g8lojXcx/OlTWCbtqWP++IHL3lvQr6bkT/mlFFwmZl/GPaZcIAfvsz5Mr0h3D79xlcmjaACC34ek
vonBJ55CLWLuDVph2fTilb37NmxRFLWGKfzbKWE11/3rm/O0BpgwIgVX8Ftc5/XSoq4sVJ77JKCD
9U8YUropFsNh+gX0sjlUjxqsOzv5U1wbWClJP4oya3MhYlRuhZ4J1P+mA2JpTx8QunzdzDNZviSf
kIUwon2wANsD2Hp6YcYNVkRRD4xoTsPq1CAq/H2KlekdatJHDf+dswgPgboCkSg3bVsLQ3zPxaKR
BqKb2hNcL+tkx7Hjz+mh0sieKR48CgvUM3n9Nm6qntosyno+WB7Kia523F3mkscGDMlR/2jvkZV1
TBhUxCpEu5uMaelMpM4jLwmywqt8oWTiqxYqZumHiRRUyeWMGMYSBPHkqddoLPQToif5tRRleSI7
EP999Y2H6EoJh2NKarVFdpjQy0dLaRPU2JXkvbbk4VucHrJEanQEgdx5Vh3ak3QKaRPCAN1ci465
V3axMMKWKSm5bzhNCyBHgLeOk3ZAlUgLQR95y+21C+T1oTEP5gixAYTM1rcj1mmhuWoGyapNmJk7
CQaGTzgEK03SgxT1/k0wYA4DEYPuThd2O90BNL9Tq1mSBMU05ijqN8MZ0BpTWiqI/B6Tas+Pl3Z/
8UHwQXanNS+f2G2eBhEYqFiPkv6CONw3ar3FGZagcn1s5f5yoJbkkCtxOWjvbqEUIpvsHCp7HEz9
aARFkzbIY3UM12Hsi//Y1N6CoKqSmCFTda/YPpZozJWaEgVE7ArIN4jII2X+4LEVeZvXTykWqArD
NOcUcprXJwK5UdqCQzwFJSpUH9XWSy82c92DltzwmvG/+U6klB+7ZnZff0B4xKkuEg3JltMmTYFY
7kxe6Y0BLzBDXHpPXDqjm/9lQDdzIspsPjj7OweSaEgyHGQHBeLBeqWMWwo7q8de2BYz0KUqPxWq
iJ48vZmvdg5l9+AD3l9xkgciPfqvzELmG64N5nWPpFBBhNylTXitYeeib7ropzBBc55mlflswGU7
CFr2jMJJxYeR2aMrJg/wL5HEkBlE5tM0BRDjy7OeCefsdEy30myhvLH1qPqYDIdTHHduBfjg/zcq
t/4Xo6regk8AfEAn1A5PVbO4LzShxlPLYPNPj8/r7voI0xH452bcUZD7LG/Hoea8MhN3/lvTRuZl
uIlSXhJ9VoKu4CiVlfNq4hh5IMRDrjy1aJRdN5/SREeomuJ8CjILpgpdtzmYkCJ/Jgb1qO9Z7uvd
DPYI0ZghIBP5zVesxeIxLqucgtSZmxOhTn82EZ48jU7qXB5v6I4DILX7qf1H34u3aP3twlDphkrU
U9DRu3lZkFM4t6EB2yhNU027IX+jXENNLd9Wxhge2N5xcbT3ZDeMMgxFkc25yfQpFY23jLx34+eO
GUrvp8ZMvzxe4M7hZHwyTGMkmYg1tuUQoiatZH7rGIjYkKqKIrnyvNdBlszNQV6yczjh+dGzlI4N
lYFNOOMlWTZXHt7TLenOt9mwUJFUy+fCot+X12n3h1IM+YHRnfWhaUAJT/pRjQd3/QFnVVkozSRj
YHuT58dlrgZIrHe31Bk7//FWyu+xfizgUEMLh5BO+QUhhbUp2+pCzRsh93Mik+8KILSTCUvqE1W8
Ikgp/B9UlnbtgZYEiQPwh+rH2t4M4qIeW+Ihc7bc5yKfkrdxHtXwi6eo+LvxRHFg8P5AskB6s1Ka
jaR523Hq3LgZJ20ZAq1lQErEZJyXBFLewUu0YwWxOQkwkipA4HjXy4rjJTP0RhEBBza/SRjEM5OJ
yoNsb2fzKNrAYgSKw6ncFoyWweiExqsalDnjDdDJLfRLOEbZN6UVycuiteFBFWBnWZIpJXUhqE/x
zq6XVVljldDUFYFXmeq1dgblHB+T6u/vGGErjQg0caSdLUJ4cfWs8exFBL3VJR+itg+flXYmg7BG
jXKycD6gXNIefLG9vURvgjAF/SaZWq6XliSKIF6xBJimwv0bud/8FEGPucUzatvpMB0p29zfaTIw
6o5SlxOOwBYm2XkNtK+6GBgAVUxnhq83z63JgaF6ewSh3flq9FdAUlFvg465Rf3MIvWWri858uUA
OzI1tGsWk5I89hw7C+IWAwfjElND3D5oi5UqrauxoCnM8w962vbn1KyYKxgf6aneWwIvAs4ZBj0w
GXPrM2hWxU6fVsQirtq+NzvV+uIVxaL7ydh48cGy7mmVktPz8yuhj4wL3ryeKGwNCePypkAkcTUg
AV4CjQeHF32YoqT7N4xHClSqGZX/WEQ0SPvMiYVkVJmq5akoZpH5dieY3lAwOxk0RLcY/4zjPP9H
cbvkS1Pq3fd+8ozG1xq0z24zFWbDz0fdOFI7kJ507dlhAVJfQBlDSmRsQSLDUIyZAfScA15Hz9Po
iedMjyv4nZ717HaqCVs008UZjXUIWd54cL/ulV0IzakSAepHm5Wjv3nEPDxvV8R1HwyQvb5N4aIg
ejxYi3auhZj7ayJG+2LWWdxc2hH+uTnTfg20WE2fliw2vQNXdn/fUd0mh5RQDiTWtyO7pxgk/kin
AenxLnnpyJjPc5TnJ2PI+pcscaKDd2fPHr1p0CO0yDm78pL+EkCbjHvPtLQnCCss/VQgi3v2Gri4
MRhKXzBE6+BtuL/0lLsZSU52gqO5e1i7gfZKXhFfJk7SgHlouYlldhQ171mRLpPOLb13XPZ6VYwA
BSoNKDMYytS7VgzBvdCaaoPXuhYpRiT1DHm4iUs2QcKwtFoVMWA2iHQ3OVN/az+aYZP5Knfx1SgR
aYpYFblmGsJbLEE6AyjPvYY0gBFjDJ4uxu+FwzhWQvPpZodV9Mfrl4ZSBaJLSF1KYfT1BtZqYUBr
Ij6uzck9tWiSp75eVsiUGXb+n9fbkgEJx48iPqWbta1OqQUHBnWquTPjF17B8EwRKns7KHN5NGTq
/g1HWoR2Ojkc8SrQ57WtlgI6niAiiVOFelMmz/FD6W1qwEhPzWxNJ510/fx4gTtwAqwSJCNFzQMB
gWttNdSayetV6aunRoBaTOLPRTaKU1xyv9zZErcZebAnnWFxp65Rl0s3D9qfj3+EtLHxsyDwqOOC
3UKfdQtpmCh2LkvOFxWNQLBvlEIkPAqj+/djO/evoET6Ub3htEry1matbu44Ihmxg+xmGhS0Fv28
dmuGx9bTwb7u+S60hrDDc0u6ujFFT2EelTlE1ox76KfoyF3qNOd9d9sXOxuHvx6vTJ7DzQ4SXaIa
IwNAA0jh+isuU5YwOFbmq6WlMTQU0KZIvLrxh2XRbnOPHGEcC88fjOVIZG3n2MpYjEwED8CKN1Eg
gA1NL9qM0CJaMuaIGzniEQnwAUPvlT/pGpb+5NTT9fGCdz7lyupmf408mpdlpPZgtJ1zy9x8ftGi
aDrVnjiSd9lfoKxIS+FQjs16b1m00qgz/m1So+QymfYMuqWizCF4jhmgPr64mXY06UL+odsPKqGp
wIvpsltb6KQTVhP6HBq6f5lqg4dro3fhuLQHfd6dU0pHHk9KmEXSsBUm5ZEyQ9uibhTrDChPvOjP
Pk+dT/nihJciDo/u308i33ZVlP2ogRNYMR5RbvUvLzqSBuHSVwBn7M4t3ltxLp6GKDRBFCfVO22a
lH/6ue0DvXO6Z5Shq08ODcZThFJgesJLZJ+SYYk/6qH9TxSb4Ym4o/svHVhqsrk1MycuEurBPd67
WHDbSNxohzP1a1MfDaMRgcKad1SPlyKYEzTC8xbIZQX0KEDQuTpHolzOdPuVg2f1/thReMYrqvhm
+iHbYzfavdVnjoOulVons9+4Wf1RLdVm9CnjJx+0ZXa1JwHHNjowfH+1KNKo5HQUShkJscU2DIMB
kGSmJNzPtn1Z+sZ7IefP/WUIw4PdvT9/mJLMOtSd6S1tlavtXg3tacJtpbNSwqh1hjpQ2tF+bylV
0/lZZxzpGO0uTmaPQEaAzGz1yFWlaRF0ETyyvTUGSeLZl4J5Gn6it9rtsYu6Pzosjm4rmj4AzTk8
m8MeCj01S45O0TvmpdeX7N9MKd33zPDtzvUA/c7qoWaqanYE3N/dVpwVLTtKKlRU1paNyGga20um
YK6X6eRlU/imKnjs4nBE/qDM6vbz46XuGmTyEg1t6mAAWdcGCWSb2Utk5Ow6zYsDqc7Pq7Q6Fe2k
X+IEyPBje/I5W/sRFwFR+lq0LmReu9nayNSEGda45IKx6M9Ja4zPnoY+z8wYqADlpvxzBcTjWg31
4ptL++PV1k1HVtkNfgB9k016G+l5I+gU9kFim3Sbo4RSrm8UbvVuVsPxpuRje4N4Vr5VQX2cR9M4
0ojdOcSrH7B9csdG0YrR6YO+obVH0wRkSV8MbzprOqI/3b9DxBU0tPi9wFzpSa+/7KRljld4pQji
1OkCRCERBnH7I3zC3oLwdlxI6osIxG4P7Dhadj00ImhsGvnhjKOZQ8FkeMYAnR5/vJ2jKvuhNCyI
WKTq+npBCf+x1kwhAjVjfmqomZlfjqgV1nOhnmLlUGNqb2kQDIkdWBlh3yYyG8p2qq1aFYGVReXN
VXCkcV8tb2vwmwdLu5empuxCDoJsB91BJlRtz4Uhe6OtLkACQiI+xZNdZafQbJbSp9PlLT6Tga0L
M5jn8jrrsO7PMao8710RWwUNOIH2ECAKTZwpPFefszm03+hm1mQHjnHvTFFFoGPMq0rRXG7ZL1EA
jTjKQ3kv0DQGhSlCdKSq2XP/ePyhd6onRIgMkoV6D0CQuvXazDS4kddo7IZa1d2l7SoG1SnUd+s2
rc9NG39OIU9dmWUznbJYdU8uqrnP8Lfag8+yc+L4HcQOFN9IBbZPTjMjeSFyTkAlci/CXSyWj5Kb
fSK/NSAvRs6r0xyeN5vNJQ8gaN22WGM9GeoijcZgihPx5LgDxcthQJzCCpWDte04YlgEgNHxEuSO
296HWlQg9OZxCErbYBIBhLGnJS3SgFEjfQDPMIFgoA63ZomXwCiSIxjmzuWi6E1tDtsyn9sceGHD
q00ql9ZLEqnPbm78XTB854+hPbxbO2eWRA5EJJeLsvAWm90g2lKqSYiCc1kbZ9Fn9ZclbJIDdv7u
ekCdU3FmfhLt4fWRtZrcJBJHWrCdiuU5XcbxHOeJRgVVOZrpthOdSAwaUmnUF6noyVP76yV0vLKg
HTMElh0XX8XSlc956BmfND3T/aFmNFWZaJNf9ObrS1MgvqmnUJzSwN15m+vvKJwo4OcDShuNFsC/
IcRtqvQ8x71xECfs+gAIIVKrBWwPDn+9SpSNRddbtAHb3qPkrBXRtSjT6jxl8ee+srIPg6X3b/Sk
L4LBXjJfeG51FaP6en4jVUx0+SQ2TgInN75IE67buFU+BtWMWp6fL93IzAktn77FaBDKYUcIij32
fzv5A9BoyMRQKmn0Gpu7Yc66nS8pHV6v6RPa/4PBYCrbeXFnxuxMTCA7KSEKUo+N7l0T+WHpiiO7
Ssq83u8ZXqHQLcF+kzb5uT0pn4y5Sj88trJ3TQio5QEiAoNWvrbipEZimS1T8Iw+ss5hOFQ+cnbN
u0mvjujmu7vIueEZoWQEymFtyovmVDDZawiYdIygohbCt03EUJ0RiPwXna/ha66aR8n/3vp4r4BV
cGJc3q61UbPQLGFX1RigkDFxKEVXBaqw9Xcit45mLuwtkGq3yumUrYZtEy9vl1Af4xmXow2x+2Rb
fZJ8apCPtr4ak3ylogrVXEsf86M20d67CBSVYgAujddjE1qOy2yaPaoLQa0iTh8Ruwf10ImLSLTx
DMDwSCrjyN4mbA+1cDLqFHtJ3aeB2gzxOW/a6qISe1yiwTjSGdv7ilBbgBXyD/k5119RCvsMYq6G
QAHQ9o2Re0zKFqEpzkwHTw5aJUe2NsfUmNACyHQwAeBRSDlmy3suZyph1RwfAfZ3TVEwps+MUhT9
xPWyot5oUIwEDWDUhfW1F4xhiYdCPU+K/XpCH+1e4Bs04WQqva1EZIOnjJXO2ayU1ruid+de9RZI
gMf1uDx2KXuOC4kmBiRKIBzdhfWqeIDc0tKHIYBVZWrnkv0cJCXhyCvvHUKSAE47OkkgsTeuK84S
yu2mS1Bq2slHU8ltWgtW+lw7ZtQhK7wc3e+9zyWHt0KMJGWF/bRemMuweJRjItCzRGgX1RbmpSmZ
xxZOQj+I63dNSbADQ1t3WCO0eaNSX0ICXXUuzxlDQ79wMASlACs9MLX3uYDq0iehPErCuNnGNnR1
5gAnQ+CFQ/dUktJ9VpTDUQW7CwJYbvOM0gPeIpeQylrcGD2foIJScU3tggFY9iAqP6nq7OBN2/PD
QM7+Z2vznXqjMtzUAc2A9EB+hdfkvjjK5P7oc1ieiho7QQrP7DdOPU07JBfAmlPmlEHiL0FgntZ9
I1JcFBWN6t9Ca6FzRb0bHkQFu/v4k5MrWc5gb9ZmzEYdQyIrEQihV8NNyyPz2Y1MLnFWTPn58U3e
NQYpSwI3JCB586y04L2qaK7JCQaA9L5RW/Hz3LcKqZ6Gl/d/wxrwABQrESxiLPd6aRpKUuqQpT8x
KdU7OxwZDTIZz1F+KKK1ty72jok2AKAkP2BtKdRSR1Mg3AV2pFL5cWfnxjyQr/FQKQcY5L3UgNyD
FJIMnYEPm/DDXprWLhN2sGas1TdlQmbAqfRMymEn56HvVb+clPy0TPm3x5up7XlHGSJbiLnIyaOb
SxDZnpIVI1kW4trLiz0y6Luy5uqaigHdd6FY17wwpw9NPSR/IqYUvrR6miwnK3SzcxVX3dVOI+O7
GorCfpPbcfmvMIb5v49/5O5vlC0BfDjdxO1hbkRZp5rH+0d6G0K3HJNbadvdhXmW4o03pEfzS/bs
0aIBbwGEUvYh1t/dKqGqNg4vUxl6yNbiJC52NyP3r4OCYIzXEc1675xJtAvhLhgFQKhre32pJbwn
E+97NiPfWdrpN3NRk7+q3v2dTBCOIR00mYAiPrk2xf2N6VSyNLtJmc/ABKj2GzrbA0qMNQNFTo8/
3N7C5HvhIhAE4Wubg0UV5I921gY8rF7eKtttbqWeIO1XoIPw2NTeNwMXJ5Mv8CsgUNcLsxVVsfMs
7IGmRR0QDAZZg0WsQUd46MK1UaS9er6z1Jek2UDizFaS7K4tDmbTu0aSCgTNTOUpynV0osshXriq
fXjwVO09voi9InxA+UAmKGtbpPRONZvYqgZz+JRldq8EJIWDc/DBduzIjitsMliNNKQ2r5Ojd3NZ
IGIbWKMRP1nF3JzzsCn+evytdq2ACaDZSbZ112mF5FMMjB8WyPV1XXVZ5iF8sYFfv1remNY85cj/
2dkcduo4gBVzVmPP4eTP7lSD4oqTg+bd/RQJaQYxVXnIaehusw7L9JJBYxxsUOtGPD/beTVpflXn
+KWhybM/1T6pfoxz1YqbUeUaKYmIIeCbAEx+MNpKN87qbHVPmhopMbo9jp75re4OvQ9tq//uFoD4
okg07/qkzPVAlAhv4ZTyMno3tFkJ7SCfjcEfwtJYTgJmbUatITWf3I584txW2fKlnfM2PIgHdy4c
sRNUe44jSiPb8txodRApB+b5hiVitW6RzJ/bKnJv6uiBPOy07vL6Q0NMyOf8CTDfdhGysDS9GoWI
oLNC7+NstOYTGAzjKHjfCQopz0G1JZymKLatPuhdU6RDLZ/7toWZpkMDIGJTg6as+4tSE830pEbX
x2vb8ZOSZkHvmSIkOd7mAQCQ30K1ZC+VUqgXOnDap64uNN/Sl+bgtO7dPakbTc8HiQQi0bUnETmV
lcyMeg5rZlEEK7JvBi3hg3hmz4psA0iRTEnvk4fnlyi3VvRBV6KSfl2jKn8CNh1Tf6RCHjzet71i
owxd6NpLlW/e0LUdy+szs9PdHinoRKiBsMJi9FuNaCpIke1In5twRLOwabtofDu2Zf+ZEe7z36lt
K9rZ1DKmnzz+RXsLJ4ijuMPsI6gJm+qnNrXVEsY070Iznf0l0vRbJ3T1oPawd/eQhwO4JakWUObW
y25GdVLDhRnpLjWxvyKrqG7T1JT4uD6ffDcTBw57JzzlzHHHiVHlv2w+ZzZFWd4ZShcAdadG1gzG
HF970tISmqhRTicaXkn2yUsVN/dRBZz+fryre/eDcirOhu4KT8YmSJ27vO00Jt4GTjIqGUN3FOfZ
cDLrHWz1+eAL7tri/XNA96OtvNW8iS3FNRVlAAGc44gVR3GQOkbyv7b1+uD47n5GQkyqEqwOr7P+
jDmjr81stPqg6s3+KTOzFmKevZwHuxZPltQk/o1tBNSLOhy4AToea3stxWFiW9yM2fHixpViMF7H
056NWDvqdewtjfaynJFOLQkwzdrUgH5RP6AmAK24s65imNNTXDvJxenC/g8F+weBy64nALaF/jYx
IFzfzREdBmdE+RRmREGv51QMwvX8fppe6qlcIn8suulruZjzf+rCFLUft5F9Be8QfbSNrCx/Y59/
/S2b60mtrjMjavLBwN4gVQ+jE51+C5mUOPqNlwO3B9jlp57CFgYSx8bAyBzINSi5iVNilhpYzrS7
NO1knh+fnj3XhkawvH9yKtj2wddURkRNM9lwPCuZnFAyvqEMq/752MpeRx38tBRpoLgiQVGbk+Oa
bTcpEx60rRz7nI7afDESqRKvlnCQbXd8Yxlp9SYuQel1jTXjZkMx9Zc2E858E5RdrkDAqy9laFlP
PRn0QSx+PzKZqADQLMBhxEA545vXWkdUsUR9TMA0a/t/qyV13prqPE/XvuyLW20l5RIUmdMNV13P
2i/A9L0/Y9PILkziTX8ktaEVyOZOrnHwgfY8Fx1M0kiN70Myud65skZBSKMADiK1dZJTM4buDaim
9b2DeHtwxPfut5QMIE/gpQMuubbVpgIliGkWQTKM0+eMqSWn0g1DRoYpi98kifnx8bHYWRt8J0DE
KBTAjLu73jyrCwEba1OaeQ5Kbxoj37AbWz9rxuRmB+5k58FDOhq+N+6EVu2WjDraZol+IVW60hwd
f2zq8q2iNR0VAKfx0dhlXprXVDd3mI9Uq3cXyiVjZymo3ekAOV0FgzSHoERtcgxMPU2vbgboXh3c
IxGGHSC65KBLyDQ5EhNENh+xhLs0G1rDjS6N5NbMQvdLpxa+lzLaWOld56SF3fgxUvAlypgg/G/M
R4ozu+slVAL0Ac2MUXzrgzSEoJ3inn6XEJ6GCpn9Q4iuPHdoYBwc2f3lkqCB0pAzIbaDdx03bUDj
81GHRVPeW2VkfYIE5j57I2NL1LjN/GWZnaBAx913jNk5u2l49DTIO7iB0RFD/e83bMGtLswN0g/G
tdR61/45qTSibYZ9fEbwoHwep8T72KXFb6B/iERpSHNvyGu2l7ULvVgpCiAjQzeMPpIb+ksIzen2
+IruuARJaaBNRelADk9Zf8kIldY+t7GiMVLhSxSnVXpqzN55t4yzeg7jgb7EY4s7LxLkX9lKpZQl
e/xri6qadCLsVDbTjOcF7lqrwhSLPfPfx3b2zuivdjbBDJzBuAGrgDew6voyTkV4bmrQNmMxNgfw
8N0l6SB7mCRCMriNPhm+mQ+LI/hUTTWeNeT5LmaTHBU4904hAqzIy3AUmfCxKSfZRtOqdcqnEiZB
faSHMtA1p7OY2yaI8bW3YraPWFi7u4iUjxQ545/b1o5rV8h1CnbRU6vyWZ1RtO4t5pExpCg+cN+7
R1HWCYA4y/nsmxdaW4BK9D29KrtCDL1kfLLmLy7uDYxcHkRl133+jRMiNYoMIgPg/ZuTOLoISUcT
sZHRGDDQ04WOqeJEX+0uz66/Y4o4jOwEtPGWi6XNi6vMsg+ndVkG8XeugsZN3bNTGUfM7b0vxhgr
pNb5m8r0Jj8xW6TkNUU6q6Zq/hDNEn1HGt96M5Za+OXxqvbOvQzbJUkchZLtg+tOUe+IUbaQ1NT9
Aoc6/0NBvODgXOwuiKoXOSzqcGTpa4fRqwrEkp4Hj5qdcmF6VuOPWVvfxlI9em32jiBcEgDLiD0A
RNqciIgRIZPm8o7XuWDWEQOmb3mbZl8WQ7QXdLrCA8exd6WBBrAoKWLDNq6X1sJFjxhXQCJgTk1Q
C9V7H0eTLAYM4zmJjZipvUv49+OvtreffC9qnyCPCFg298xOlbqemEEWREXmfoHnP/qRJuqXcERS
/bGpvYjsF1Pb7INEGVRsTZFVdeNiuiRxorzLK0epfZvRmient4q3k1MCicTdecFj47vrpAmoS4Qn
BfLNuVnqNDFranOBUnfRR7hH9lnV5+VtosdHQ9f3LgIgLojwsq4DjH39HXXGJSIJO4L+NtXw0prW
dFE69fWaTkw2I4WTLDK85Dby68OBkH1U+kBEsfakuTUD47JDTae9M8lZlLp01BuAjq3XEocIODF0
izO5iBlMzjyf0zwt/b619IuRGYz0iNGlfvytdjcQoBo9EWBOgGTXRjO90NOooyQIVC+71j0zKGB+
HPXR9qzgfjnylB9BeWxORIj6h2EnOS2MqaiBDTBcZu7D4vx4LXvnjlAVwRJA5qTDm+B4WiDeWgOH
PkWg81uSUuGDuzNHvpPZvxNMSUIanFBeFe0OCIvyfi5sihZO7VqX1KoKCDTuEblrzy0Sh+IVDbjL
BB/rryOnuaexUOEBKX2PzLopgwCruNZFVjw5ThUd3Ny9uhARAKVICU7A5uYNo3GnArSAK8nYZDCZ
yeJdcyWx35jKEp/HkBnmxlJbl2ZJFb/P7JIxcWZ4XfT51TPkpX4MbE2qfejD0Sxar3xWvch2ipnW
DXPH3hhmnp4KoC2MHWMGxbxU44eU0ToHB2hvu1E0k7NEGHMMAWBtVJ3rMCzsgUQyr5S3RODZqUv7
+qnqw/hUjYY42O69a0E3VIImEFC4H6iehLPrjRDZ4qn1LpHXZV9HBqr+RgiEFhWxFvqBhJObVWl5
HhvaBPepDnXFL7U0CmbFJYZVvN8gr8HFgbzGGZIaKBtvUrVjDOYOumZq96GfWmHlN1o4fMnncT7o
mex4S9oGNMsB7KDmuS2yd1lHMcyTimKxZV+MtCv9Oa/HC2JpLUQGxz3Rij1SK9wzii4iSRQjLOR0
gvUBGUKR5K7WcyoNJf2up65xq9pBnNwsUv62taW7eqEwXo+5p48HvpBuNpjlbee8Bu8wIpo9BoOS
6BcPra1Tldb1iWTux2MHenceqRdJqqPk5iCrvI2K7IHZ6UkS16gq591p7mD5V3RZPz22cnfLpBUe
Ob4aiCS6P+tNjLOmpFqfY2UQ47MNoOZdybiQC/Hhp3hQXq1zLs0hxgDpnMNCBrc2F+XG2A51UgdV
7LpXRRVtoAxmymBUzbg+XtndAwR9hggBISpcCE/DNhqZaVqGVV8HjTeJZ9MrlqCb0+IFxa2j2Fz+
UavKiNQJZEcgUZGWIki6XpXaR4VTRHUDrmGU8yRqy3daO0PzVfFuIcBeH+WW5qmmzu2P3vRqPT9p
nrQQIVSoY9QY1+YLJL6qpAPuUyB6dKZW1nyqC8kkJSIL2rKpTmY7H8Uqe9ur0R+VsH1ehO2aa7Vl
tFgRNYGceXTqoKBfKoXZmkYSRpfXf0nKtGQkWKNxuHl+7IWXt7OMOnAWZ7l2qY5jsYnX69aZDx6B
O5/CVhJDoDdJfVwO5llvpZxhZSf6WAc8eWpLKS3s/tLpiU5+VJvKx8rorY+wMeKvj1e4c9dBYEiE
gEwkAcSuzTb8lHaMtDqYtAp9gplXL4mq/jf2US6LfIdXHJT02spoTRHZL+ekHPryaliKHriJq/n9
GHkHj/fugiQsABdGoXY7VDaaHcUzQxakq079ySi4pBTU7PpIbWHvFFJyArrJS4d2+nZJPePN4tys
EflKirPbpP+dhBcHxeAdtZD2LElOHsJ9LIhy/nrz0Br2FColVcDL4t5cYCp+k3rqmyG16te+MRxC
WlVychtAJrCia1MRh0QZHYojVp2MjFEe1au7TDyknZk/PT54O+6fVgj09v+j7Lp240a27RcRYA6v
xQ5SK2fZLwWPQwUWyQospq+/i/NyRwEWDjAYDGCPqG5W2HvtFbAoII15L67EEhCAsedux/rcG+IW
FcqruJimc7AOynEzrGjaL9rhz56J+QA4XpsP8IeJPFLiEoFPiBBSN4m9wLCCSDevJEJw9bEry6+m
4p/t6f8+712dMCuKtzkiIzTzEW5rPQS1nOPlvPQ0gT0D50dtmq9sjrbl8P5KAJyB1R/hyvuQVdLh
vs5caLpdHHTdHrh4WCugKhfzXOabFXdLJhUWKDNLViczRkF/f68fPzNEpFuQCHpJKN+Ld5+5EJnN
tcU51sFs7FyxNdlNAwQfI1PDQ9hM5ryIsWH+/tCPW2RTrgJrQL8MEd17G7wqnlJMZGDKgH8nGEh0
wWlGU0FiuEL8z0cZ1iz+Aa4BmyU87u0W8T0KNKzoLX97zp7dOC9kBoHmobWF/mKLfJyZQngRQViC
AR6oFdAgv32WzHIVrPhkO3iJDwKhE66UpAv65puaux5yQMT11sa1bKj9HLkrcM1x5TbQncW4sZj4
ltMGRgplCkrsF1vp4zGLDhvF4aZr276H7Y38h6tkxt60TZrjawgS+SCB0tUhQlee/v5eP25YjJzA
iIAdEvACuEq9fUqW+0HxEuWNDOOQNCLICCvG6tE3+jWehvJ/pXnh+8YD0bQDNgBn+t2HWpfcpgZQ
567Mh/Rgof02NyEv869cDj/7WJt6FkJPGJd8gDnnMe1WLBwDaraB9djAFeg5ec5IVzl27XzwFbT/
0dAGnwwdPdy6QQbC0n23auHmFGY2xKotJWfnM5v76woN4eMQQHWD9EadPhYLhXCQjoW7ggjCf2vy
yu1oU/UvsivzCzew8iIcO/RySWWmc214ijhdye6VjgTGV+ZL5s22vN+eZPilkYy9gbNwdHiv+igo
muUkFRba26ErSFA14Z1ZY3VKkL55XRVDeNllS/K6REH1RVv52RsCVWHjoqHyg8/r24W3wG1rLscE
dfWQ/vEzq66r1XR7UabPFmzfr5DFzx4HfhEkt5g4bnTlt49LOlHR0Aq3WxBV9KsLsvnMIwYDtg9J
SXybfgXwfHJe/mthVuCwRAXzHtIXHUb1wxhYeHLE4zUfbESAoKbnupy+ch3+5D7Ao7YWD+X/xv1+
+9HgPTmEDdJywEC143oojdf7LkSDcGKggp9U4sqdY0J8gex/hLDg8gX6J24ieJsBPHp3dtoe2bO2
gRRgRbQqnLCkQxZbBGIjkYrRJx7o5b4Pfb+TE6UGAZiVmy+yZCk1sSlT4RcA68dbGb8OfKW3Ge92
QbyDPjtHVen62O7CyftX6VP4q5ftfGmjiR8khm3feDH36tDHk7hfusYf/n6SfrKXcFfhBA0BvmLa
tq3A/5zXlVsp5NfOgdS/NK8aERyk4IKfmyJgdSnk+rhoP53pvvhqBvHJWtuC2NGd4l3gin7XYUBG
mEXD7N1Ol0GxM/nEbuOQ8QtwGNTd3z/kp4/C4A1j7Q23fM/lGaCPxiSlh/9Lh1DjdmUp8WDv1a0A
yfvvj/pkxwL32cxmyg0ofT8s7X0EpT48OHY+RELNcQ3sNOBqzoqGRMPS7l3Mv+p7//5IkKjevsJS
JghogtsnwpQLzEvzkgo0h1ke1GINlsvRZfMXjNnPvs///5DgJ7x9oinyRQYBtTtWruuO5RZzomFZ
L7Mm+eqY+PTDbZsVc+B/ba/ePmoKXCRo2sCztRmTF1F5dclz2OwWCBuf60BV+e3fX+BnGwJZI4C4
0ZPibHr32TTPdbgK+Jny2AtC+64/r0bxW8TC3kIIvZwKl1XX8EL4St7zSeUE5AJEUhiBQJWcvCuQ
4XTgXCKs3VHf5Ec0ObaGs9b/3jRCmwZAZqMHbcP1d8fuYlqf5Oi6dyzUP3qYiF8lUUQhKVqG/d+/
yE8WCQL9MDwF4BWD3ffu8zin+5WNaKpyitBJ2PKZ3TQhPgIOuF/xgD45RFEG4WNhwgdh8vspfrpE
MfQTUbuzSeJdPUfSXFgPESBMgQJ3KmGj9czHqTt1addcSg+m3d8/60c21Da4wvOBd6FBxuZ/u0zX
shiL7l+2gl9mpPxOv8YRoJ4J+vRoE+A2Ec/LPUNFRLohr44o27/KNvxkp0BUiQYWZQl+hw+eYjJc
5kEgzT1tJ3XIZTrdTKYCO3nei7ZSZ3//xJ+s1n9BTEjOsVVAknz7geGQ7mba4LiBhQW/UH3On0bv
xBdP+WQz4in/YlBhhrb73R2hfMQLFCH4TEgV/jaGTU6qpDVXVaH1RYMshHtUMRp14PrVufPZkkKR
B9U5DgP4Xr0v9OZy4ZMNAQmwKDvjVpe7TmLAxISczpxwASZtUbyb16Q/FOWsnv/+9X72MiE4xohr
m7IBz3z79cayUVSnQAhklKw4copXgxL5oHz5Jwx4/EXT9tlWxegH5x3Yiyhs371McHtS3gkcCiuW
zUx617lT3DXiesUQ4Iut8vGVYhaPp2D6EqMQey+R7cvKytHAi62a6HLH84zWLdI1CHh82RFu7nrH
BEWWKsUv8vfv9KM6F2U06EuAP2AZBCbqu3dqKHOeM+12RcboSBqeiX3sA4uDFtHgioRLnJ4V65Tt
VWnLcr8UTh0cWpvm0PQ8JeFgrCTD4JHI0cHC/xD4ZjmM6TT8+OI33b7wtx0OWMCAKxCQDhQRNdLb
11/mTPZigpOondlyEa/bdeQbZKkNcwcvrHK4XPN7TPt3FUsnTsI5z85EYr+S0n6s0fFrQAqEJQiI
AOORt78GXCZyDbEcnLD6JD8fgvEbc4j4WsZUHSL4oO4lXb/CTz+ufKi2N8XIZlUFRc725/8pSKFt
7QWjDmInJNXIfbDOY0QUnDTDI8jr8ISsBrvI49+/8I8bAAVwirkd2D4Ypb1v68A1KxLl0Xh7Pdka
00hWz2NOb5xU2RdYwr9khrfvtkDPiuZicwDHdOTdu/UL9kXVwpWKBkOKhCND25U4mlQxCfrC3s+D
1LIeYosgwmTi5VqPXT7/s9pgTPZVIuHzEq5ZeVV6a9s6AL3x2xRbJFYE5VI+q3nSywGhxGwgrgvd
TT+q8qs28eM7wrvJ8IXBU2Ibdb672kH47amSWJReoiFKp7yoQZYK/rCeK4gmx/bxf349aFFQRwDy
2lwP352GSFTGjy8auytkynI4YurqboXp4aPNJnxtXzzs4wkFLhs6RMx1cPriP96uQN1ImS22QPq5
Cntz1cQJzb5NzYRce7hptOU1CDHZRALk9EJjqAIkUmatl/RQYJAuD2ra3KoXq/RLjJmiI32fx5yU
Yc+vWCuAmvuRU8AowXqd+HaE6qvS1ZPR0HIToGoZwJapLG5Be+SPq191TMIChvQHKjN+U9DSX05l
ELJd36MoIkZxu+4alcAwEcRC1+9BQMqQakxB+aunwGcZUs0RB3g2Qvi11LOeFnFYeSc1YVDRslPb
KJ+QpoeDeV2pOVRkgTVcdYHcFyYRoi3keBgCU/qLwMxDeF4o4dPbKh5YDBvCCu63CQvpbTI3kT6D
YRmyMrpI2QIQWV5+XzX8kP7nJgusCCAwIGEDu8JM4u0bAu805nEOKJsVoiIMee11NrIWBspVtVcL
L/ZfLAn8vLdbFgIkeAn/y5DYlAxvn4cglTxyYH1vbBP+6lKj9wM8mG67CUbzf3/Ux62FBhWNKiyV
0AWgLX77KOQCMAOtp9nFk2mPtIz4RbFE4F8VzXIBEcpXXfi/c6+3nw3DPawqHHzbTfMe8kmGJQEt
CsTehWZIOV1iu77E0gt/bPA/XHZJQv9x8OJlO5SxlN2qpU/bugdes9ZFTiv61Jfz9IT7WvSkwUSY
XqTWRr96bawhuFzMix9SeSvmHhAKF2wtr2H6jG7fjGw6bwMJJzm0XPFc2yY3IRmQTsJhcFdlz4VL
2GuG/O1HE9mOkixvM71vmZoZWaGZeba89X0Nloz+2SHJ9CGUXfBtGEGeg7PEVD5zB9MbYgVz55jm
qnUnOm/vmAzC36Cgw8dbV1SupFg6VO3b23iJfeqf4QGXn5Rr4t/LiAiTXZ6u4h8UeVbvo3lFBLJW
iPS9WXnZYlYiTXHHR+WeoedcgaoH1LW1dhCYX7RNVD6tENmx687xMCMt1ql+WD2f+O3qC4OomMCl
g9rFLOyyW9rCSLyuUHth48E04KTKan5OBp4NdZCY8TWwrXCQaFmxABLKDew44SQEBAsRlg0Uu33b
AtqgzZ1qtjjqNKL+eoJlU0igdF96Eo2ATg89AIpHH0j0sB1yRIY6p+kiiR8tu1h9BfaUn9dgzxgG
Y1+s7/c37eacjnIWk3PsXWg33q3vCdsMJGHwwebc6lM0VOoSghFZ1HbBH3zxsPdNyvawAlctihcI
YsCafLuZhgEyisVnEYJRQ1XPyheHkvqvWD8fIMVtzrHl+eFm2lC8LHn7GIzkUwMxX1hHsuPBvivZ
fAG4ie4zhnOX2LiaHyjL/EU+Ggf7XFWmMEGvKifqAbvyqwoKth/bB/vvpsZvtH3PGy17cwl/T9uE
mWAs5qVACEWHsu6x8CoYMdnLKgun8lxkLxND9m3q0k0JCIG3P2NT1q1n8FORcDvtcM6DXhAHyIHX
g9XPMyLhExCoJg5iBesmvosr2xTEaW/lGUV2A+AtPYRxDZLJQO90Jptk37u45YTOgkb7ps2Lg3ND
y/YRp/7Wjo7hbyu+HTmVcqScyp4dwGFcxxoxk0tHfDYWf6ZQmO5YJaNQexlU0R1OiqLbKwQo3bCB
Tt+tjtJNJEczcTQ9G15VCGVqPaYBtjenDl/4xHI31zzv0x9Gj+B6CuP8NVUQ1RO430/5ueykoHsa
6+Bb07P8uoC5WEgiqGCrHXgy2GYSZSj2IAMavk9N3F9IzufxMg19+dpbky5IprHtueOrY3WzchMe
QlvO3zD+G84XO0uQQxoaPfq0HDIS+B5ujw3rbzBK6pFFzlbExZmybCj8LMo+qVlcyCsowLGqMFJb
HhstixNCA1DWwVkaI5W2p74kCE8CiD3APdsf0VfBhLNRy3rBVNuBQY5clLqA48537AP8hjGIAScf
+oxBRtsiHkWroJ8OhqULZGrlLB9gzZRFu7HJDBoyjhhHYgvb6B0dW37L0POM97409juXIXygGRIK
nzDn60oy03j61sFtMth18dz9CkO35mc93IvXugna8nUWzAaodBxralAhslcgtcvDqIbympfIha2X
YKh+rvjlH2arY705cOTfhj6SbR0GafUUzrAC2LucU71bujUqQCGiMZx6RaKRZDAxOtRLQdmNjzoe
1/MAURFBkjGT4OcksyBtvlTuuW9L92sMVLjsQZDX1+CaYQaRiCi7bFcTN7vKmzYh1kDzC4YijHB2
levlwbYBLKMsrCCSAyaMxa9uUMvvtVk6cVYOfYKvQ5UZhNmrivwfNBOd3fNyXp8yiFiWpyJhiDRF
OHvgatHZKbicFpuZuuCllLtRFPkdzFvEg/dLnF1kDb49guZ5U9FZJ/Czu1y0R+wfdm+TscwU6ew6
SNyFw3gJe+a2OmUs7ad6FHM+7zfpHSfTIFW37wwmHojDWcbkvHNz94p4XDcTUxTBkcsB2QEwqeH/
iLmj1/1UGoUIJB2+Zl08FKRNEnbnJ6QvQ/sQp7uMBWgHA/iV3KZBpuI650vye7SqGEjqIdwhM6xa
rmNe2i1bbFQPDArk+FiFk7poRlpml0VEwZBkS6rDc0RkpFktZSMySVhXdHGdIXL2cpskfm+DOcZe
nRt539ENW5ubdX6kAfIqwfNluSYtbaaxrmZwsOYk1gb1R5QiHaeHxOw6RyPEzugo9A0U+fkP3U2F
JcOKLJd6S62yBxjZ+JEkFovqlMqkuWUBMt0IT7wuXqpGlocx3ELnG7fkdUqbcLzxNFbiLkbgrwH3
1/YK7rQY5BK0RFG5C4Zxvi+S2JY72M+UA1xd9fxQYOrQ1UPCKQg6rFQ95qo5HhzNUqhDYDue1rKk
fL1w6WTVqV1T+TOgaFfPlWT9skfaDw8PpoSFaR0xWVQ7iq9sJeU8M6RGLcF0jzxU1u+HVDTXsCYH
qSTmSFU7QYCaa3GUVPec9Gyt2quR5ewPxhRFsQe3f0kOQephKlCoJfwxT5jyEhiaTNnORk3yC502
aqB+kclx9cAc683L8BaGJC2tjaYD+DnFVID1HUsFmDHNhvAUBH3FsBXXZKrlCtXOVYxlp/GnZXWv
eVzcjEWUfmeigvPYqvWU305j6dXB9BVvD50y4d3SZOuy2Vd2N8XE8U4A9nMEpAi1YlnHSp/LOGt/
hJu7TI3EUn+X93nIjwrX9HRaxrnzaKbb6Hlt7YCjOZ75aYTLZ4ZhRdy/ArBLRzhLddNzs8DfnExr
MQwIg0Nw9GQTbJdeZdYc2rQp70YbIaBrjoYi24FRvJb7wFFuSdJNAvNB15V/7OwzCwaC6Z6xLcOR
IOslUOdTTMOfMl2NPq2+je6Qp5H4vXR9fmpgsqePWilX4kvq7T3Nc1SNoY3z9W6ykl0EKE1RUVC8
FuZgp31eMK0eAxGEDheha3+Ieexjoo0O/4HcVsSE0mW4shTLfDfNcPc6wdHK9RADpJk4ZLyqzvJ5
XKFfQnqtJQ5kH3rg0zBWtbYojX0HSckOHDmbXlTcDnCVl3o2YHuZZsPGquW7GTdieBUNw0vaL8ON
4tESktxaWDw2nob61EcaTt9IHBPfUF2mCKKPqr6vixHM5dMkRi7qFPngGlVBFJxQnmZQVWHVr+qI
KL4ewYkGzSWyRpceJvOZ1CkioYfk2VqDs1CsXvwCh5cBKjGpYufGiyUm2+nb3VKD13Ler2NsrmQJ
75anFSW3uOwxTuEEo5W1QhBmJzcKDI9umjVqK5InLfX7Bdt6rNkYqQQdwVBOOBS2i2co0vUBIYVx
vwctbXVAOZxbzjY3Gr5TRd8+h0pKShrT6xsXNMUPn7b4azJnGeyAZrvcaAnBRM0YTqqDFpWsCGgF
8kUEUt9pDCKH/dhExXyApeoUH9ahGWSNy4nC977Q0I/0+YTsILTg9qA0WwA+sJiHZCxnrA7rsulK
R2YdweWZo+kyimZ0iJsiJa0zbeh9GKOpIhHT9D4IIt/VDLyaHzOTVQJRbEhhBa9DvKYltPY6Mn1Y
HCdhhT1pBMvmL0IIVHCF9NmLk2Ew1Ei7LF7LFajHLs6UbEkRewqTNqHYFezeaUmAIPvpKuOpL8iK
nwq6YA/cohriQJG5jxMAHh11PCeAWKerfkRYBil1KNG5I9JTEKhpF1qzNp5vCr9IBH/RML9FV1We
u9hPQd3hkb8Qacpgf8zgzuESlahDKuNZg/REh+Wo16pASLPMsh8hAPSKUG3pT3ALWrZDYk4vnpKO
pfyg80S/yKhQLZHpGF1W+bjiBbVR8swBMcABKGiCMzgTBeXOx2OaHHGqm8tic08gZonC34AMsj8B
ykUUBVNJd2ZWKKDChHJ6NpeTCGtpMm5rnU2Z3MHGIvoF0UKwvRcWYRFHSbNraFL6A5xduvukz5jF
rREvGmwaYVYSQ8r+HVJZ3CCNS8GZjhSiEHBfdD00J0yW00WCo0pelKOce+xqBxIKnPSK09qCn02W
yVh6wOa0pm7zYb1KOxfTXemZWogAaQ43bJFaQBsgnE21Gr3mRw/9soc0w2BkDn7EeKTMl+OZiIOo
OER9F79kHYDgI2x/sB3MHIZ3aJBEsy+irqwueYOURhJSNV2pJGuacxXh2iI6EbCipRiePITORsOe
+zX8geg1Gx4oi609SjWZlyKcMVFCF8FuswmtVG04/OBIVsHRDpXLgsnBECJsieVdeUKNnUClPmiA
JYCugnxnMDgN4dyeYBd3CAGcDxjbBJzkm2kbQn6A3aOd63OkLZrYkRRdB/AqhCOAAJJBl1IjZ8M9
0irD9+NgNPTqGHx+sEL5At8Iz0uUll32vXHxYGqFpCAcS1jguNQBoFxajKVx2IQOpK0YM6sAOEVh
FtLEg7vqZtWMxLTFCs4exMwwerNYvHW+qiw5pAwYAqFZBR453j1UXXgyA+F10v4fJ0Xe4RBqq2eZ
+xL2i5VNqSDIzsnlkeYTCIAY8OgSBRkSOkkDsvMTSugUJVuajyUxE0t+6g5GYiRGhpQ7lIHR8rHs
5gqDDWSpFyTLxnmEvE8D3Edyrdr7ImncvgfXMEO7GkNT0kLZg4OtqpBFYtegdUcFd5LTmswSHwNG
L9GxzZo2rRNIUFayJl2z1pAtzlGddH68zVY+gWcK2sVvw1iu0BuI4tL2JkVAWVd2BS7DkKtbigP9
m88G3CUS63IlzZqvlzgeUGAnvUWRguzf+HfXcHpn2868urUN2sukGZcANnPZvJ94AhebTcdCa4kY
3qdwXBZTj3SKcwyXyupCsiW7wxuJktqiIThAiREXe9GN8zOTC+guDahsUZ2ONEF4W8aKi3gWoItD
iaOvsmnBNW9F2QkI3TAg3VHYnCiUXTrYSRv4pa6czf/k2ZpVF5ke+DNHCgnevh/nVw93DoTiDYH9
1acVgK1oTIvzqE/HuC5dktzOSbR0wPyMupyb0IHc2XD9mPYMBefIJF7zNCBAqc4N0umJTeJ2qLtZ
04vYwJGunqA+TXZi5q2qR2b4wwhTYQP+qwXzRVTC8wvN/UR3scinngDZHGA3OGcwy3I87U8wms9+
80KkzU4MGg15Hk0Mdr3QhvU7J/IBtnBNFTytXWz7OgNk2B/jVnuoq3xbkqzLobHF3wAu1oboCdzY
9p6sxThLbLtKix2WZ/oPLkH6gweyYMTO2iNYHId6ixh4OvzKzODjq6Jdldsn1ZD/njEnQZboqhV6
apSoxDVSyN1USWBuDcKBNC7wFn9lTRBN9isK1vinNwzLOJRycyyAMsBhRiKW3wsV/MRgDqbhWwJ7
mHoEKvZigxR0S+TEt9hoYRfgYHQ+fQoTXv4poiVDyEU0lHwnx9kVl1ObDnedz/k3uLXlaifQKjQE
0K1bTyvy9n4jGGA4L1F7VbVSofoZhU044SYWABa8Lf1DrCfBzoYQdMuzkiYTNmA4d3/aKZ7kvkGJ
1gAK7ZLXuVPjD1/IPqiRdxJqwDBtBRgGKV3z2SZ/Q8K0XlNDsjEdTe1LX9wFNsOcBPbRKYixFL52
4G+6wuPkK6MryFrA7ewMSwoCOyLxRyFagG/XJfy5O7DRfw0IN/rHS8cb9FJNp3agTflmt0QJxIEY
/fT/DBSZfjsaKXnkMx/NDuWZkgAW4aw5FTTFy0AWHkChYowxT8A3Ph1CM2avoR4xJcgrCUfORPRF
TySOmW5v5zD7Y/IcjcUotpknvBjQgEsBljOWVzORtnPTM9QoTNQMldRDMOtgQHEwB2cGE5qSQAln
cTePXpKggZkFSeiEkFuHWv/ZtCZBpvs8+l9Bx8y1MoL9bJuevsyLEN89ymaA1XCEfjIRrJtr2rH1
aUG4eUx4GkDlqtJyIQlbGatjtYzHAk2aIJFg8ZVd0OzsIJwowv0yR+w4IoT53i79cL+UAriL0042
6KoNbkULBBrKd44LoobLt34si2UKSMr6+Q7HNXAKOQfTDx2k/R+jp15DwyQKW49r2nRkhXXfHQy9
kgfqaXOOtsD/ydYhuefYQL9n3YO+p4Ch9Oj9Q2C3FU9yaIZMmE+Ewkm3JCGaUQTep0v5ZNAijoQD
d/gRRa7nO3BbCrk3GqlbBLbHDqOVbLW3AHQWhSJ7kGONqUxn7zL0ouKUVCukAjJuk2+W592tj+Px
R9XoZrw0iyonzCanIiOhyZm+FJaX3R59OLyx52rqd8KZqj9vMDv4JYD1X1SIg+xOsJYs7uBVtrnM
Ye6o63RZo3APSaC+LIdgeGymYP0Jq8nuEWLcojl0XQfY2GOAe1W4tWeIb8rhGgzuVuOI81320raz
p7vVlFpvIJe7R0wYjUmUBp09w/GrD0Pa8oDkMcUBPuMOw2As7IOwbnFO360RrmpInQcgkmD+ZfB3
CqMe8Khk3X2UW7+cgG2kDytqZcz6RrTNe/BJjSAMwDtCSTF8Ox9bIKW1EqHDmrEBwPu2RfQdkXbp
opqXQaX2y5DMbW29GtJjDH7djbKJWc5YVTXldYrB4R+Y2axPPUzafD0tWx3Nl6Y8Z3DplCjTQjPd
YQsAGkJejr92THYWPtT51NaqgkVu3TQ2eYIPF2YWA8IitqlL0EWXhifDiQPGoGSyUO0eF8tWs6ei
K9QRM/gZo85p1T+nZRZPYOj2ZgcTPiZ3lGeIEnDWpygGMD3/Q6dpvlzMuP5SDc7Rq7CPJmxLiMGH
I8rf8ZStfezOFqOCs3wJmcc4KPdIagXM2h0dapYf1Tyjk030Gh80TUy7a1Mj7xAhG9ykhU4fHCao
gniTF3cQLrffDCwsxb5rikwTF8T4kfOCdPI6z8YOjeGUUgAB84LrwqJrzOoEh3ez4wPdiMdu2NIk
u2X4jkJWvnBf4jIsaKAZNn2J6ZWAM9sZkJHVQ+2aYFc0jUSvVSyhhgFj2MEtozFbsmsmftJkzBwZ
RnCz9macmcIcJnYtgYi9nwnUGvETSpL8PlVz4WqvyvnEeh1VRBdZcK7GZUgvphwE+tG3XpypJeZP
7QoY6ZLD4dEcWDFogfp+RFuSJjr7tqJZ4fsMEDeuBOka3CVFSat6wcD/Cd5AmTxAh9ZnO68Www9g
6LE7kKUUglUiQFO6j6ojiPT+W2bm4srOQYPRWhOH56D6yx5zJYuN0LRVcxlhijWQeGzEbRBHuM+t
H53cd0NHfzBQ/zQxo8VpiBBnqMNKtaYtCVFCPVBEbaN0VF0z7PORupdVdaC/Wo2jgsBn0T5Bwhj8
lFgAPwfwGXiNSQV9TZtY3rgBVUO9TibBVBwOL0e/WiB8XOjO78ecOaQdjq06qc4H7BCFLjiVOO3y
PexS0m7nxoJ2Z41Ta1vnSE9oiRY5bhvnsugyTQdf7GFXgHoLPTDEzHEh+KGyMetrbk10vgKmx1Sh
N/4oMQ/LiEcYIUrcdpxKQOxm6ICe5SkuZxyxqDAYiH0Vjp8FI+JKXhW2r1ASZWv8qwUT458+hedr
3UQqQh0wwOKiYgIntYdrfI2hmytI1VN7M7WriHbYGW0BW48FWX9p5Zf0mEcqZGgc+PoyJNkU1s2S
98luCID4oIKIvKyLfk5fegU69wVH/lJMLOglV0uwVFFtqja6GdettcThk/EL0Ez7R4pskI1KEkf3
GYpnRzBIwzC3Vc0Jo46S13AgCx4KA2eRuoxkfKPQ4XR3NG7XXy2oDuV5n3b+qRSC3eamPAimQ3c2
BxGwsTa3MVCBdGlSkAyq6mqolukVA4tSn0En1V6gCTK/AsVwMiBiFf9H0wbx7TqtrkI9OQ6giaIF
uNG4fxBVVa5AbikqB0A6RarQZjYJ329NNszwdVPucLCyCtDN5M1ZD54XsCOtMAVaEAyvLq1KOA7L
dJLXS0rnbwZ39X2ClyOICob4T19yVLqbc97lkFT9fMRn7G9SKTVKVzlT4OQJ/iwUSM/aXIjh97yq
SqEFLbDMCbIuUihk2xF0QLzYu2SiQPYB7Gff87lA2RBbKn6CEQHvpwF2n5IU8OyorjDWBeRXding
KQTcZOFuwQrNcHyrAKImsEvsDe9YG5I+h4EYQt/zge37zgyPaYXQsAuPsYbbLwoSOrTAOXS6Ol81
IkPCpfwBDkmjD0uAvnoPs1FcNrHlbD1WgNyfIJRONtA4Q7eyjBg4nS3ArDwZXAM9GbcR+z/Ozqyr
ce3a91/ljLwrV31zxkkeZMs2mB6KonjRgCpQ3/f69PcnkpuDZQ902dkZO0WgWF79XHP+G5BFnpGo
NllwkwyQwN3B9aB7qaOOKQKDRHpSvAnGCBSkI5qNJRa2UnSDtmmVOhGuEjLPGNrmUVznb7lflv5V
75mdu+uqICLKwchSGThFAzmSnTjuBWAnrQeas7xqAorSw0qvlKL5UTRFMW6JWnJPsENXAdFk9eA2
UamTfeFernvVRIhejgBG2V6icw46RiGl4Z3i6UXr2iLqojEKokOhPKiY7qZXRSr0IskXLh11V4k6
1Cp8NWUi61QUhJ+in3TJWdh3BVYHCKkE2d5HtqK516V2JL4SzNHM3owskIlnKPrRRp1bkBjsJhO0
jqf92InSTusjubssVFLo1AvyNn1XhLYdsxVFZB5fmzLXPffdtUYD32hEZuN9lWKL+zPCeqX+Y0rc
nVeimbn6qkd0vn+k2FKKD0mrR224ci09kX5lQq6J+iaOqRDuXKltC40852iOf4Q+m2A8xHD+Swpq
NtrSTEkt0StYFQNXIr4ET4oqiGxuyUA138Ks2q0lwTZLtUL3KUurkKwL9RT0HiJGB95E1RjartXG
RrhPNDkj0mi6XDN+Vm5bDqCba7FgS2mgLcxXvVB047XRzciotwFVUs+31V4P84qsU6AmT7nJLfPH
4rnqOr3ZK8G+D4K4vtaGQprQtX6M2jfcF9fY9yVsjW2gtG1yIfIqV7cm7hqdE5M4H2/1nM+f2aJJ
oQD5fiz8/niB18cPui8K/bM79FwbVEoGa1eyvumaLkXWlqR4055JdcuV6YsyhRRSal15PgjNZKBQ
GVG7q5IOH5E6jYOOq7KpwitgUH6xyTqjyc7LURxDp9USJXquysgteNtWZumQ81TFXQnAZLTDlPh1
rQhDYlDJIMGyGjQ1NZ8idswdAoFhf1ENGk+YUeR+deq+RiABpefhV4Pi+lvZj1J5pnMIROtejdxf
gldmou0JbfcDyU1P3vSihat8liiNDY8+xmWJ6091kDSLsmevilyDB5Zi9Tsv54dW3BuDe+axXf40
WhFi6wHMedgCx5R+wD0ir6SRsbfsxiL3ZsOnEW6oo3rxOjLD8XkojOwOYrT0MJieaPBKqgKnKvwg
pYRAjGj7BZRbmwKKf5ny3r4x0fEAw6xWiWa7uus/1/iJSKtWK+vWTvJ8eErkcegIZFtRXEuNXPwe
Yk186pqoPxeQuI4Bw2T6WVOhds/LTHcEhX2BF1N0poRhAVKgHi8oArWxk3mtus/YPZ09yg3Fm3xw
y12jBl10ERu4ZHZqTfnBU/I8sVtfzmuKdAlIjJzEz2sySv1DnuUGKVMjbtN1EYNsX48+dd+7kBPx
QRTKimQ0gqYYQ2iGP1DVUIAexJIO1MNndB+CAmLJOsra8gm0kXnnRokUbbzUNYy7DMfvnwWOlsB0
1F77Y2VtNJCA0Sre0YOWpCut6yOn9Kx+UnmIDOSZURGLV12PDe5FVUsdwh1xkZy1YufvOnDM2aUG
iwl/iEDj+rbKlPwF2nJUa1CeJN/TyaJ/AXtdi1d544Ye+eYKA18u/pSyZ+EaaPlrRvlceNxNTj8k
oDhC3uvcxpGF9W0zusOOVJanriuzSvw9GCohwdowSGIncMfmxwhIoHJ4Ow6viS75v0MhM02bALM6
V7xclTZDUQTPZd0BUjZ9P7ypczWgcCmbGWjFYaxLW6/lcs97iTcrKvwWnuO65K2kRPfrFfiegZhF
kKj11m2K7UGeYLxq4zhacVm1sSrYhTvW977Pc9gWowzFfINIp1yr/dDf1KHS5gxJr4m2zwk02l5p
xJx4kgXMymsrjnPLQlR9K5HG/ElZH9xDG6FJvWJZkqwOxyDfe4AeJaeFtdNyuE2uhNoYFL+iQlEf
RKt3Y5tjn3UjV0MtXwh5WQa2SB3oyfMqPeaNVwHkzqqSerJKLqr/MZCQvTTIIwksHqu61SpvnLB+
mnyZeaV+g7wOaq9JxvFtC2NkDo4fDMNNABT3XgmKItmXFDF8x1Xb0FsVgA1qx9Vcz6TGQ3ixMUuq
4VPGgCR+qzVeTuZS0oqNJCdhsmly1SLlw9OPlGvdt6tmkJrnlFtXXcUSWjg/4VUgul2IYN3IsvmG
54i+BRiZRE21zytwZE9SOJqBM6qC+WJklamsCgwTWodtjYBCmKQJju59ZalnhZjVl22PwdUKKSRy
6maSpOdyJpCw9iXecBtCA/mx0NryjdOTolYUiFNuiDy2yMOzl8xVGeID/SMMy3EXAqGIybgKlGSB
A0U/Sr/UHqQefeK9xE13OyaSTiTwNSjzCEcGOhxtJRPlI5Fobi58lMb10BBOkXXNw3KT9L521oaL
rczR9mj9InmE/jcidRa6RzPkO8+TQk/G1FzlORlnI2b2tUwC6xSB5egHxVsFaJEvdO0Ijzc1+gH/
hIZJ/nD6/ie4feNJ3EEu4tQqBsN75JKz+wxbgW1C6f77TWGYDDgXBSnukyOWlp4YjRTmxsoIBHer
mEG9lZvc3Pq4qCywfOco2kk2eTJn/zCCQJRuhsjzuzxlw7Xmyg3z1I5cHBIiIwm27IUIwGb6+u31
MeGDcaNG3gwg4GzmoiEfXZAjFrCBQT6Lx7Y/MzlBF8bvVKcAMMNjlRFBPVofUNoTI+pDawViD6vZ
DsC34krROm41qr1hqS2gJ08sDQkHd5kIHnIEBfrDpSEDCK8qiP4rSy9eA1WM1l4HpDxosiVtkBP7
C0czuEC4tmFhpc1AodDiirwQAmtF6qO8BwdgXMbEuwvj9yHBcYCKZFVYcPNYEDriCnNubq6VGs9C
pkmoydi7aaNdyp1L7lnGk86oSAa0hdmupFIzVoUr8oYrgLwkka9sgdOoU2mxcWTgMvffXz6WBuxb
5QKFVDODs/POM2BqMNBVCXp+FVigVgBsKcqSZckRTVGC5TWtU8QTVcyglVlLOTpqep3K1soVlWZb
kGKxraAUzlHslZlYWfNtBQjxShMyaV2CewKqlGbrr7t7vK5wZ5GpdgHL5Uy1ZptT8KWKogoPfcGP
+lcqK5Q9keYunmDiBUtW1HMyx9TjicyrK5NSPT0/XMRhWEkuBRDSYoZkXuZG+lJQv94IEhrFauZX
FDPBmERe2y3wfI5PcxqexDzYrRPeedaw3pulQNzP7tFabZPj6LUqGtXYJFaerwVPH1ailEibr4f2
ZG8NpM/Qh8Esdw7mB3HSq0VEyakm5wHbHRw8QMBh0+NJaNdqVDiyVAA3TZslX+CTkzqZjEwMXAN6
0OE4p2qBImfSs7KUMXmMhSS9G5SYjGvXd8n11708Pi4g+U62IVyWXF5zjZlAqcK8LSzaSj1zK3ZD
sZVGagxft3KqRxoPX3hHnBbSXJ+A17tLttXguO21Ek5xRk2rSZP9AHh+QV7r1FrRZGhh0E2NqU50
OHhjZFWFgWLTygLSddXXg3ulAhD6JaHYIDpjqrrgxXUj1Jyvu3hqIBHMwykNz0WIttMQfLr8hVAk
TdrwAB47OXmOZbyv1rFVK93Cjp+TaadNqHO0Q/mc/B2V2U1SCRJ+CYNuwTOAR4h0LDsurKU1hYsI
UGtIyNg12p8SpORVp5j+QjePL04wNRABkItRUVGdW8Q3rUzllrrzykVYe6Ui8G6HmAGu6y5EDFGs
lyT7Tq0cRB6JFbk9oTDOrjMfmY5wgOi6Mhux3WAXc+tiKLROA91cuNKWWpoNLHqjYzAUDKynZ7BW
EwmTiDBy10mRq2dfr5WTTU02rjLCFsiTzTY4WS/XK13VWqlCoL4iZYFjuhLkj3ngL3mZn5ov2BT/
aWpatp+WJeGI3lCPslatbyFyLUceRo6kifAC10Bt4j75ddfmp6YMZHCiecPznpShtVl7vIQQf2ui
xumETtpCTepBbQ3WJpIBFCpK324Mj0yPMsTVwkk2H9SPlhETgnA4XcdzYmMoNxAeZblxzCoy35Ms
s84iKsOI6UvfvXWnppBYFDmbkSfU1NkZoyPWHw+12MCobc13cPfqCs7EQ92WwtKbYj5/U1NwySY1
YVSFuXoP5y+Om1IOPKCugtJfUpiRHsukK21qGPpdbMZLlLn56UlzE3MXLRmAjShkznom1Q1mKabV
Or0QAKTUza32wayAaEFtNcv4HBT5FmZufqRNjXKcELGp06vQmu3xQGuL2siAb5rUQi9kQYt2LWIl
P0qIxBtCDs0hF5Sd+01hvvhD391/e8kS0zCLvKUU+jzb+K1Hra0cktpJhrLe1tEmy+6UxGtuEt/U
HCqyGWiSbKnTJ5Yr3H22yOTOakCpOpzYtiH0p5HaicqQco4uC+OK2FV/98oAnMHXXTyxiqZLAxWq
STGXxXTYmFVa6OrHjLDrkUSrEzW8LaUq2OORJTnUl9yFIZVONqgh6YpIIV4gc3HzODA80YvyGqR6
KV/JJHapy5h6/RrXmbUr2q57MPwxOg/rSr4tpDB41Ch/OAVM3gK7HIpprpUE5K6gczhu5iq2hP/4
klb+yU8Jbm2SGQR5Ol/tPY95PKfRNh9EiHtFbY42C0TblbFQ7Updi39/PQ0fcc7nV9O00g24MDDV
gTeIR5FdBY6xHPrG8aGP3Rhub/yoraa977JGuQpkcsOy5wYPVkXSNy76dK+M5A4hPLn7KIirXWtk
nbX5Kx+KN6mKpCTyMnNxmS4YAjdgeJ0IReoVTCXT0cPBWo+jXtlt67aO4QXROq+GcZVVtXZZiWPu
aHEGBpzpd0qljr8ZxE3jhGONSeiNwoQ61+8B+O+5mUxxeuz8ZA/evN7ktdleC772GuWeQXWqLxZO
oVNHHxIRhMMIzXKBzW4uBDvFUei82oFRFIKVkdupiFUbt+FgtpFN2Y90ROKqxkJAd7JdfAcmnUsA
Dfr8yKV+Pvqk6bA8V3QqD3U6ic822JZSh/Gh2Qoi6mVRoS7M+8l2kUacDj6I3/Npz2q/DxotrTEM
iZWdEUa6Dgi5DvcuLPF1mw0S5RRIaAtH0TSM8y3AluNWQ1Qb+ceZZEMHGLiRFRgiyG22P4Kgr9Zy
o2s/vl7UJ64U/IGgmbOxUZuc6w6API212horDrcsdCykis6gEwC/qLx3aM7tqpJ7eUW0oCDX2igL
8d2JoYXdifwURwtAv3koQugwlJHks5TiUN+HOkB7E2unLUFr5ZAzAPhXVEsqOycOMxolHUOgMLHe
Z+uXDYVYrcU11jRUn40h4sIeSMdHhhusDK1rF950pzpJ7mG6tzFrFufXpllNos26WTtqPAj7Sq/K
Wx8ccLYR4VQGKzGuvc1gGcPN1zN7ullSdqxCUcbB+fAqq2FaaGDva0doxno7ZFKyq7VcdGDlmjcy
6HaIheVw+xcaVUl5TC5GUzh92GieVIEYa1zWeuRn+x6SOYwLTfjt5Xm/FVP5CjPeIVrYKSciBCID
lrDMOMqo+B82OrihoceqWzuZm1QkyZXmvh5MOLiKVUJd/bqHJ+J2nDHgOrNqJy+heThSAzhs2o4Y
bICLrEA7O9e6UbkXqIDaNWzvlYLO96aOxvLp65aPUokc9pRQMZyd1LYmm9zDforpKHvKYIFEInlA
fWMorgrKl+9aOYaPAJnQ31XyUvtt5m6Oga5UtSOg1Nw6j/EL/0E1p9vncpf6a/BQsAu+/nSndhXX
NRuLLCfvitkkaG0nCpzcXI4mMDfYqWD+QUNcUlMXbddrvysH+DEYJL9J4RKmYbZxOBiDb0pGUfCK
8YFW2lqN2oFMJnMbyLX8/QtgUhcGZophm4gLzWFT1JqUyodH5rgg0rdEwY8pu3zLAcNzxiq1a0tO
Iuf7w4l/LmJ5yPBj5TPbSFDhMh3Id+PgDE76QEqb6y5IB8dygaSoWMbdfd3eqdMCYT7TUgjyTAyl
DvtopuIIKyptnVZ1xV3vNxKc+6r+AWtSQrk6ca/0LIuWUgmnFg1yqBjBoJM5SS0ettoGvtV5MBAc
0uLKSrcKMGlxIKyBFAqThIGyMJMnTgoFQLGqMJ8Yiszby01OYArWnaMNXnSJz2/5s5TVYUuKLfr1
9YCe6BppdfTj6B9pYH36/qd8gjaS/hzHsKOMCXDTMAsD+rEOcVFowIojNz8uhGUnGlRhZ3OJUyuc
BAEPG0wzFb4K1AonKjx3k+rdW6IG8g7HNQDNYLoXFuiJoUSDE3lgKsRoUMxfSpTgG+rGYudUHFoO
mMBoCyJCBYyuL0mPf0jBzUKhKQ7CTA1ZMBLMs4NP9wGd6UHfO3XoDztNQe2gCITmFgtjaa13dcWL
VExvgqYSz6scNo5WWeO12DXec4CO9itscBVlBKXctZOpC04A7r3nls2VyTvwnPUQ7lIoLzvPi+ol
ObMPbbmjDz+9W8lDasd+WaOk4MQJcs7RyioDXORC29LkXtvjdJf+zMCAEMUOvffE47M8y4oAnRJA
RsJbrWQBFBKEBKr112vzxB1GgYA6m0SsY1ABO1wqaA4jDtNq3UTZl/ZgxVsEXICBoWoR7UbBqshH
yeJjEwb+X2iZdD25bcoTKBvNjxmtwUPe93onFI0/mFaoBOxjfQUTXXOkWo5/6lUb2F1lNQuR5onl
SlWEGhTvNparLB922YMrlta51DtIqvsA0/TIxmpQcbSiTRd2xomjFLHuqR3S4+ihzPrII89TuA57
tB7cCdavdskWjE9v500PLHIYy51RyO1CB09s/+mkwcaCwECU52n1QdKaMsogxOcDiigiWFpQ3sh8
7MauTzkBkATJV18vo6MxZTVjtKNN5QoyfPMXCtCBTOrNZnBSWFIXSJF3q8bTm3NAmEtFxFNNsWDR
N1am8t38Cs7DuNVDA/2MCa55DlMvsKPWBKFEknshkDnVFMpUCjNo6hqRxeFKSaV8CE1dGBwoxCTt
k1JtVhqgFx+AUxcvrJXpGj84HBAdJFeJ2Do5VyC7s51owqoBQ4vcQgDQ+grsdqjDmMsQbvn2VHH2
8OCRGT/+M+uU5CGW4BXK4MQt+gkqDDHoMtgFe1ZWvHzd1NHyn3QUdUJjTmyeHtI0vp8uPj2ykC6Y
cuiQXItd3VS5U8HFXNeNMGzIhg8/RSnuNl83emLSNDJ2yqRBy0tgbqjlo6kHtVUCtATwDb0NObhL
B9J4Rg2s9q80pWBgMHWOWGneP0GUwDtO+Kgas1utooKPXh1gesv4V3bn//zu/9t7y27+tRCqf/4P
X//O8gFJML+effnP6/wtva/Lt7f68iX/n+mv/udHD//iPy+D32VWZe/1/KcO/hK//9/tr1/ql4Mv
IE/AKLpt3srh7q2C8/PRAJ90+sn/32/+19vHb0Gh/e0ff/udNWk9/TYvyNK//ftbZ3/+8TfMWD6N
+vT7//3Nq5eEv/f4lr6NzVvM0vvXr/vP33l7qep//E3QrL9TU5tciIBdi7IxJaG6t49vGcrfidUn
N5AJYoSgIt9Ks7L2//E3Sfs7esmTEQwWAJTkpvp4lTXTt8S/o7SG4ZDFqp28cCefwP/X/YOJ+t+J
+y+kh26yIK0r+nO4INnTPLx5jCKrCRkSsaxZ+CemcZMIwF7Xj9fYmtt/ngP7JrCvPfvKt69u3rY/
zt+f/pzffxqkf3+Kz61+1FP+9zg5bnW2NgnTXQ22iLt+LuzH28x+gMBhP/HF69uFZ/fT129b59fP
l6v949XFy4/3+x/7P7edvfQ5Dk61448xC0UxVOiBENL5LHuUxNfSv/26nzP9wOMGZseZTGIBXjP9
zOynx1vYu/bz49Pj/vUt4I9P/Pc5sUf74fX67uz6+eHMs8/u7Juzu7uzi6u7u4vVlXOxvTvb3t2d
T39yzs+d/fP91cXq/P589ev+anV/v7++XZ2/7++vzm/X+/37wuf/8ML+Yp7mGQtSGPgeT1zoy+fL
p9vz3eXz9fP+6Wm7fdhfPnm2c3F34WzPL5y7u+u768319BHPb+9v9/fO1fluYSynsfrqs0iH51kW
ZBHwyo+xfJ2WDWP5+vrwduPZDxmjOdp3bw8BYxnYAX/Mpn9v3x7eGN6HflrNP/nJn7l988u3319+
Xb3/+fVy69vnL7esrl8376yu2/v3x/c/sLv45/H2/ZHChf10e3Hx6+XP/v3et2//LIzvR9r7qz7N
oj2VMJ6nNX1aby7Xu8v19L8b23bONpvtyl7Zzoov7N16txDeKtNgfdXw7D7PYdTGgdtTDP9Yhrd/
3vev1wn9feWMtO+uGKvUvvh1/vhy83K1MJPTrvqq7SnW+HTx1h18L3Og04K+K5BREZ+96CaAhFTn
jZ2Jj1+vm5mLz7/24AQYnQAOknKEr9AisYnBisNyzYvLoLtoKmWXoH/Rqu+FkTgdBIWxfwkExUnb
O7X9qULQa9VzYXwZsJTtH7zmAQe0BZOIk+cu5RAqalMAclQijeKR3EznTyfDwytOr/ZdYL++3rxc
3Lz8urn6cy/aj3+WtvMM4fbvofjU6Gy5jbD3TL2l0UrEglj7aRiIYWByNtybQN/L2l2n5l6qFx78
R1eMjnehCLAVeB1X2ty6HZZV4wkNqMys8JAXl4JJLy3pcNKt2/H317M9b8swppozuT3uSDDnH6nJ
T2urJOFZZpgurX0EFS4rmMAvSJDLdzAwk4W89cmmSJ1xP0+JoTlgMguUQLTa0FxDeBzvtdFDnAid
vhgxlTH58XW3pi3xectM3cIcjoHkLTqlMg63jEH40vAyMtZqnZHGqzTwHroVLyzKU63o7BPQTiSe
eKQdttKWZY9Is2isLa0Zt25nGNvUGK2Fs+doFU6dISallEykr4tzwzCyWRA4BtlYy1Wvb3xU9H92
I2/RFXKD7nmQlHJuZ24NpyUytTUVCet3mGowA78/poiAUhskf4lh1qy3gEkLNcoGSEHCiMef1cq8
58d69c1WTGSDyQWRVSHlrM/ddSr0jYwUX+N1U5XBNjLHiXiNitB3W4GVSZoQ4R5ehAgvHM6c14Vt
5+tGv+4LEeUrC3q371tLyuZHKx4QPEkYKiY6FmPAxg5b0SkJhVqr9+u043HrFxKYZJT71uh2LL2j
P/IcByt+1tYscrIs9K4obPRraGC24kd3CTD8oqp3TeOehUZFeSj5mcG8Llpj5Y35jnXmCIW+kfpm
J+kdzPTe0frxhRTkmmTLBrZLDxhA+tGH3z0Ipo/Kc1UDzaNpyGgfDosooYGDcA5K32mYbWpTeQKl
J9hBWKYLW+dog04tUZ/h/Qi2k9fDYUtRbSaxkin92lUS/TKiEHwhAJpeWLKHGRqNBwE2wSDaKSCA
qMcM57CVzAU9g1F2vw7M1gA5gDpJ3LXylT5A789N+B1fL96jucZcizcOIAoe4iRO58mFoOalqkjl
sJYuyhvtunlML8sn6496BRW2/lnuw8fhZrzyX8b34IakilOuu4WQZJa55SU1+wizPnc9sgtoxgzr
7FG5F++Ma/Uqe9e33rlyC7GquzFRSvgh3kBoLs6qnXINXXbh8J2P+vwTzI741ldUvxGKYe0VaJTV
6Q45oo2sdedZYWy+HvD5MgLrRubdoCRFjpq61GzBCijdinWFzqjUJoItmWN5X3qp+LTQyolmQIuw
SYFeTHX72Zh6OQSM3ECqUvWTMxO9FtjU0pPZy5CbchQmS2klROd+/gPW4ravsR2zfhgJxIIcJjmQ
Stsw95pVPI3dpoHIh9h7XHa7RK2wz7yE+LiSRNhyFGCU8MXyB3uoXuvulyT96rUEQvwZio3bUfyD
YpAtCj+BntmRTqalQ7sx+IPT+DM36EYroyUqxYl+6xLoG+qfZF0wTp/tn1C14tGlu0k2Wq8IGavP
CAc4C6PLL/l8Pk54RZECESBsIO0Avg8bCSW9ocI7dGsVsOmmLdtbI876BZj+iZ7QCPc1EH3YAXOS
S68PZYW+RrfW6nSwkVpBlqE2w7/QFcZrMjxktfCHw64gSqphWhl2+DRUygVqIwNgncZcOGWms3E+
YGCPOGFwoALlMO2/T5Gh0tGwX+DU3UcR9Mgutu7xC6kv+2JstugmKehG9PIC7GmahaNGKT0yfowj
h9thoy4SvnESsxTayszOjbJ8KVJZCdBBFlAxqAoLEagRIanYbZYIZafmTgJUTjJ6ionnhQRNSQSK
hSmjqiGjiMiHux46Xd59fxlOVTz4SQRSPGQOO6iYQyBO5ivrKPGMTQgU6Fzi1l1grEnzw3Fa7bAU
DfgM9MWcF9GFGNZwBuEctrSs2PCmse0YZO+m7QbzPHIH04Ytk2wqPZX5EUVyqi6rfll9vFPbTmE5
ISAWxskDvDAAjNICcGaaxU+zrJPXmwIA0HZk6kwec4eDgPySl5o1MpFGnle/4elH24RVhSOR5isv
3xrwqS2y1VO+kNVEpWHWVsvF7yoRpl91HUi3MPjcB3wVlioms2IgUQwDTvqdFwdvDkArs93iyU0f
Ndz/a4kiprxy6zJ91Xopvy7Rc+R0jdw7XW/THVVDk1SB5FUobyVQQUQ9lqMV+nLp7687Phvk6ROB
0wFiydPB4lPNOl6qoZ6bEvJgRteou2RQkIRTDB/XLxThvt8U4JCJEEH6VZ4DoXwJqRSvrps14jkV
OpQZ8mOhOijZTsxgSy60Nn3wT6tngoOTnJDgerHCeYnMjj8tN6H4qW2D0LkJhMGVe7sOBhDTeo5F
X54GF6Mi7vxevstFsV+I9Y5GFV8znIJNMnmUrDgoDpduXbqo7YlhsbaSdPRW6Mdwr5ZGG8vbzo9L
aaGvR/t44jGK1HY+vBx5ox82R0FFV9DSRqQ+LK6Rl3nKla63XWN4jqtCXHjgHR2+yNhR+ACTwr+B
/MyiZQGaVV+aRoQguAEochDay7QZmzMdZt9dZQQtF3QXb+H+m5uvF9DRXfPR8hTRMbzspFnLsQAE
uKysaK1PUpmykF+UTe6txtx/xhJol2aptzCPR6c9LfIEoUZuceaDCz8cWFhfPZUCXE5qFIJXaLvD
Ax/Rw/y6X7Pp4/DhPCCoYQsq/PMRRX+6Q5NJ1qY2xnyN84CmXCQmEOY79Np7ZdV7vIy2md9H+cId
Ouvax4knTYUSmTIuBuOzSMfFfFPLqw4zxVJBqgVRhZcS9udCK7ONQBpC1C3QWQb0D4kTZrYRgr6A
JTRyhms5Kp2bZMI8yOKA3GtTFtVCrD9/8UytkQvg2mROoAuZs+ka0OCIizZM1sFkYH+GeBuZkNRD
2RbVWy1Wb8UhQOvWHi0yxNtIQnDRzrsy/TUipYNOqob2sxNLaVav5MAw/OekjMtXwYvS8M1MoeBl
sZ92Dr6FNeISwGtUeI2uqVf7dpTxjvbCyLr9em0cTRNdAqNB7kilngQE5nAFFp0VCCNqIWtlhIWd
xQjAJWHmLsQbRyuQOjfHP2sZro6EfNphK/pgFajYollkWYWs2+iM9um64xljrhDYEZ4lTuwlU7rj
nkkTsYMHE7AF9tmsZ7VgtvWopQmi3mbhQIsbULros4UdPKMSUPVWCE9BTE64D974H3nsT5srkrrG
bS2Muop+RCbE9L0rhIujldgW47nUmfk9AinyysMlalM1ve/UJk4VklT0W6OovN1oDdLP787pFDET
+qtANqbQ5nC0ExPPhCT08Q6LCaWCUOs2oVAuuR6dGl+SeESQynQRzVE+PSKjCD7SCiz94B4lFP+m
C2GNfL8vHCJTSuMDZjyLH4QKlXClVON1HsjjHkO+ZisHiGr+hVZAmk38E6AFc/M1wMSaEOdWTKzd
ojXSdzJCxcLwV/pCT0g30ZD2kWH9tFSQhRoKIq+YPS3F75kyodtQMl7CK8+usY8VaQLJZmbIAvHI
PJx+7ppKqKdm4ioTboUwgj8RjMVaqv16S3YuOjOCaOlFMf3ST+HQvxpFa4NUHGIO0hwhMQa1lwXc
M2sTN6q1FPXiTo0EYTWG5ZJz4vHC4wAh7iJGoJdH1MZI0ypgfL2/JqfK80hKi/QiHGMsfb5eFMdd
Yi2A5oQTxyByvRyOY1cNqlgBwF6nXqQ/5R2BM8q7VSDrjqXVsvL2dXPH0yaTxJenNy7kZV4Jh80h
U6NXPCBoLmuN85JTQtsM3WCliAC76jYaumgnMrXb7zY7HWAq3HpSoSYJxMNmwyENofTHwgoH8qJz
dITKiq1WCNl13ZSDZkucWeHaS5JyIf86C6BZMTRMztuCIE6+6aOI/Wk39KXU1r3oC5yU0Kr8zEjO
EIgKt2M/DCsvhQAvxJEABF0J12jvdwv9Pr6SyPOIAOlAl5EtmefewXaUfRwL7soQg6C1ZQtZLBRs
pbC1h0QhLZzLZistLKnjpUujQMsnu2Dew9K0Bj712WzFLFFBa67QdhZgTkQIWqGetNDK8cKlFcYX
22xSJiypw1assA6BRMnuqi/R7btAnpksHbqwQgZFnYW1cAUeNUfsJcMLp5IxnWtz9p7X9KrW4J8B
DHgUt00SPsaKqO5kJHu/e4CyTlAUmbgYlNUkUT7smFA1DcpKLp4Fte9vzJGqDGIxS8z+o404tUKt
i4VJAMvldtiK52VFJoAVXLVdkd7JZhM8FwQTv5D4U33bsxBNBuCjP3y9D49GkVa54T6ec5NkwuzS
pi5pKWUjo8Tq9pi667GJxLwU3XZl6W2+bmrqwMFZzeCx0Vl/vHSMIxaNHvB/jWpmrDAuKh/h2fTt
rd7ESDjbWNyJ3iUFQEPd1mHtYSejoBDZL4TtR/tgQi0ByYd+wAFArvlwiJEn4Lc2rbZCPad6QmDQ
2hfoNwcLK3Opmdl2i4IWhxx049H9TLu7rlVzD6X5Klk4Sk5MHYkAEgLkXMjyzJ869Vj1WejX2qrn
4fCuJJpyiYWYdddjRbjQo6NTi4EjdSxp07o0jwQ8vEaNfQ5obRVZGJfaiRgrzzi11bdugC0o+p8c
X18vllOdm9J3VAKYdJS1DqcqrtSS4mKMzHRHVCTkStrblpjUj1lhqt/NktE7zhLgsdNDFV2Nw7aQ
qUSry0y0ifyKq18kZJeyGiw9h0/1iKOXRDwaBRDsZ6dIOLRpIpD4RY1ORD1GQAs/cRBo6sVVIXnG
Ukb3eMpY50hpkdMFw0yzh50qEC1yzbRAiE4vHalKmw0OMIat5uqd0i8KQh0fXrSmkGDkiOVVMudN
qEmSt+jGqCuqc+rGavHp6+K8uFNJbZ7p4yD8VHLLvPvuGqHRiXyAdACB2TztCMfAb9PBULnKcVdZ
teFYdbgo4SjraKOQed9ektP1xgkyjSvFx9lrsldLYBuEhquw0dt9iLYhqjm9dI22b+J8v2e8+EnH
T9l4DufDyfMiJfWRmGCtCIU4rFutUH8NhaDlm6KRhd3XjR0fV/TrU2PT9z9FB1KAmyYyqerK61qc
teS0s+sUE6CvWzle/pxCMtVilJwg9MyfB0QggwypWkWYzDDiVViXxp3nG+aFApWy/gvjh2TGpN6E
SBkprsMujUEMQKNh/HzsLDbwNUVHDFThQh70caFfJ/YZMsPU7yBFTTD02bZG17MK5ZCmJKOpbv1R
MdejGYnnTRAP6zJLk2/fYVPxACoE4mYIrMwZEY3Vlph9VOoqC2rjoU1Eb2cZyZLEyYk1wU5WYHp9
iF/N7xbBlxtZKmN11Y2S5F70PgrWaA/3Yrhws5xsSFeB+ED95GSczVQlWXmGdBGUw0ANr9Mwls8w
gA+/m25CEo6NO8FeqD+RSjtcD71fy+DY6U6CuDvyzKm/lbpxWFh1p/pCXMGDfqpuEYsdtiKWTYV7
YaCu1Lyq2n1vmOP/pe5MtqPWtm37K/cHdJ7ypCopIhyJU2ywXVEDA8pzaWlJX/96cO454Ng20aC1
V3iVXdiAFJJWMtecY46ebrs0V87c543Fls/CoGOtPeqFTpb2zqjjeFgyM4B/sssqQ1tbogBsdJR8
9Q1GrLgahn88e7kl7fpohkzG+8na52VJa00zt2zklGMCc/RCNpX7FBznX9yJ5ZyVwqM6x2by+iUm
oD1lSvo6iJXGLNcAIQDhDtiwJDSNuenT75/rrU/2692Of/7L2ocskGZGaQK9V3BuL+c8vZu9uF//
xV3IvByjNJWOv+Pa+Mtd1M6ugQ/YBsS5DJ9pKtf7os3OOQC88SzH8UAbDIOCZpWTN6dlg1XAejPw
O52L1SAmc0ctSTszYd9Y77gLOhCcXei2Oz0wGErcDhogrwB/yHlras0YNkO8fIwA7l0mvajO6EHf
fCrOrWTAKZZyeHj97io7t6cMh/uAxJhznWE9HNauLP98D2R00ylBoynb7Wlf61gbSYJ6nXEgHX0r
4hx8XOXm4R+PAzp0j14fx+zDPyo9mcyyORKMA2/S+steUfRtZ6fJmTd2HE2vz1nMVJciMy+LkOxU
hg8gwIkofhpYEC/ZQ6xmLkDrOS2Sh8IsnHOGHm+Nh1/vdvJ9WE+X3qxUAyfQ2PnK/tisRjtGKdz2
CLLg1YozL/G4up0+3jGIIKGBQyLx1usBoY8QQeqWKdu4OYC40rUPVQmNEthxvfLy1utXbUmbcoix
0nDOXvWNpRdPI+oJDH3KdaerUz71UCszntbpYHOtAYEkCA6n2sCsP9Gs/oIsjOr5itO49Znw862J
gEpIpTWIbm/91AqPAZUMWacbwWJb5Xc56FhKR3P6hyoe2tzYJh1Sgqy+VNCtk1UE6/fO7CBRI5nQ
lBCpggjxkj5nwPvmw/xyl5OP6OLxlNvpYgR8tHFHIie6AADonHllb80Egk1UQsgB0IGcjE08WqHV
kMgP2Kb6KlCPyBNku636DYkHIr3fz+63xgaiXfx9OShzzDs5sqaicKw25m6WxCDR5mjOniygk8R4
XYed7V2LSY3PFAcpLh2v+2pCsNhT3nLoASOd6Z3WjwfOPfqSQ91163a4bzCAny4GPJMOSMtpstYb
q639Su+VJ6Oqi0vVhosXRHPjrkplwa4394gcfKce0rs4w4nD701N0vgAbjkYOwv62AhL8EPeQA6H
SVvLPhjsDm82EqV034rWTD5ExKQWfhVDvXcbBV/4GKpB6je2bSFsgT7+oLdW/1QO2MAD3m4avNKH
WgfFtESougfTfDH5x5d5Yy5umBtHbFKBF0sSmvhMo8UbnUGsk6ie4XYIbQsCjVwpiNd6p9J0/c1T
PG1blUY0bPI2yg6Yy8foaowIfnbSW9k1smq4AHE7FRedMkE2GVrVBiZEYdUfR4r8PkCL+tA3XXsk
I7WKs547RwdEkWXxExbG7HMWpCS4UWpm7PE8mIvdBIaHqqwQbhPQX1t/ggJHesTOovGekkv+NIoB
T/uSk38OaULT7sa6yeYwB6Yz+KQa00daMXtsx3RgEmsNn/evsabUmW9NfX7vuYUxb6tqcCEqLtUt
6noz98tUMe8FXfSfZF8M6X5sQN0EmXBE57egtS6KGBdUX9eacgn0CFt6X8US+sbql+yRPuMZgHpS
u+OqtXugc1ihygEBpbZgvl8q0+XS22W7cYYY/LEN22bxJxnnqW8uzXSh6E0n4Q+YxrSK7SR9mjW4
jYbSKkCIe6lbWyV3WfIxI0++wYwbD2SbeWlz39WXqtVK4EPqEh+UGOrmysgc93OmmqQj8pgTRjBQ
4WHf6lMHYiNAii9OM2GkXKa5+UlAcfo8wfa9LKLBfm7RdDr7WjTJ5I/CaW9yfZx0zONsoeGcNfR3
cYSfV6CbEVwxgAKNXC22E2l+3bRLFjqzKN2V6Btja6VLQoxJjhoVqWqQuItzbhYYuWts+7Epv+S6
LG68SdRfx6TwPiXgpmSwIDbYx01XPmuN2X9CQ6Y8pK1mvpD1g2EQLbWbBTbZ3HblOELdJrBarMBO
BV225liZCE2N0ZBBlQj1GreqyQ56zmP37jALy68rb7jBNuBo8s4gsdetVvcUZRK72BsMoO/QPmlT
krHSY78xRTVfKzfiD4IT0L0AMf6ouOoY+14/zqNf4JvY+JAXwUEl9OmvwOJZ5Zr6TAxqkhxSw0tM
lseCHXdaz4vSbwjvlGPfU340R5/GZggm01w+loVo9zH1mnSlGI35dXYEhAVHk04Oi1K0q86QVhR0
R18ustYwYyAydd6dknjLuMPSLPlEvXax1pUwlMu2LuxnpcrksOXkVO3VKAVpSqg83KauW5hrSDrx
Nl/aLAuRjLlDIAv4mWsFXbuACs/Rfr30S3HZO8L6VtiuvLPbagEtC+YbchevADBxOXRqqOsL0Heg
Mx8VYZrX+oQbnx/DmoJ0M5SDHQxF6j4vmmyvyoz5eISDxt4KbVttrctOK3fCkNIJmh4r6lVq6CxU
hiOdzB/sqOtAF4sqCzXKdTTekBDg3WFX/YW0GIadSQZ3iE3IdjZjDyYKOKpSybWm0BwPC7GU1Vq6
eXaj4wCkhjj4WvejJnq86Y0ZZ205YOsBmLeUfJC+yoNGd2ITDKECKdVk0mvB1ICQ9Key1dTQbYdu
76hJ/DUdLBeyeJEMT2Pf9zeL0cS3oC2VZ51S1/fFzlpWDVmM1Li1EiLu7OX5Si36bg5SM6q+pSmh
lg9FskiuWxB6iGGXef6QlfDtaMHL4hfYq+V3EGHuHErCJnGhzQlQFJnYHs89iI863fK72FKgl2a9
zO7Ntrc/k0lr07UxltMVulfteyTL6lrJPHjDLj5Anyfovo4/5r3xBcxWIy9G6jpA9Ka8eE6KdlKR
dXsOtkUUtsLUaOtyN6Tp+GIAgMoBJSryCyp9qa493velldVexKvDyGtl09m3tksOOWDrOq6pxYoB
9V3xphz0birwMYuUW/R0yudZXUBHUfV5nmqwr/5QGtrHSrjliAQuHdHT2EtirGUqUSAklkSRYy4t
KrEiT8ydUZXjC8mG4X6SI4PNBhbzQU0z8yVJDHYEOU0dE7TQ2s+xLWaWxixiJ7G0UmdrBpXEstwn
VSDUEftVqjTRx3ZRvUrdL5gEAlcbhry8NdQhKlc1VMUqbGTRZEGeeflNZ/bDV2FU0VbKoX9JoCoV
wVjx4RhvDF6/6fThno3N/gJ3zxpZvjVwzcLInprCbrq1wU5UBQ5G1t8V2dnPXpEXYo2rZwfxZjQb
Il4wXM9aDoI6ADoGUEiYC92QXV0ccieDIJU4kzb4Mywo3o4z9S7Jvzx/yBeX9cYbFJwOIeeYkMVa
Vj6Iz+b4sUgk8PQm4pcCh4nyZG0VUvJJMYVsd1Myt3BQZQNVZSbZo68XO64h4gCRFf6Sa9zVS3Gp
xry2KaeA9d36GLmLNV8cLYo+6AptLKtYSWo1iOgtWWgrxdDBj6YoNgD59OLZcFueonOxu920cCL6
wBTSq1l0TfcTFAeXYRAnXheOleABTPq1Mn9OBdxok3hEBQfsjQ8yX5yvPYq+Dod6DmO8lt6TAYcU
96WYwL63rXT2ppizZ2q/3bUCuOZFYmj0gql/3AVU/kQNWymKNAC5cBBBrUVj0GRNjofUnCRXkZkS
AuFhCAI1ykXqrUFQZyqNq01+n6OtU0MMiRuLSGDK4fiatfJlHAr9SzNo9Rj2GM/2vHiJbd5cmJ/g
sRMK9UMRzRvAaBPjsI8jmnkAkJJ6wXstAg5IwJfxtJMY0hfdy03H92SbK+tc1HX95JEIxa9UaRH9
ZWhTG89XAe2VW6uOYBLCY6MWHNHblu3LRANADnuHAWLObmTvQbDVH1F4LnkIizzrVv2QM2m0Bf3Y
wYnqNLqQYrHHcJrr2vVR7xgOAr/K+JQB/BvXigk0EsAxELqbyTWkGdD9VkwtMLLUw8YJnYMZyokW
ECI0llKHuktfWDvK9bAb+iJTs/3Yx2kJw76bsmQMMGNqvDsXvKeyMqehch5lW8b3kEM6yJszzSA4
OTaQ/LZkUpXlo6t0rX09oGxbtk3VLsXOqSCY+HmKufgRRuHqxV4p7FrBpBEDzo0U6pzfQkQUMLSV
eQhjQ1XUnSDe1ncW+Pfhq5kQaAof2CTUy5LDASz5uoSJXo1DNm+m0U3pf0GK5kUrRU3VOExEI9Kd
mdM1/RQvQAzlBXKmtml8AO6zt0OqXfaHToM7FrCkmOOHghhn3EuRzOatMbBXqn6KMLtbcW0jW891
PHkPS3mkQMJdcz2IWeC67gzCniiYUMJlH+om7soHd9JzvipJozz+5IyuVP3BSV31Matkn6nMlbFI
2UAtjg38Tcvd9mYrWr8qk0HlWIC6HFR8OYDOYC/VAgBcneUTqAFuzNkQrHXqsGVuupK1+l5r+XCH
cSkTe+ekfSc2WT1EoB/b1BEPmpYvy42ZUItutnEhG9pRJnpEU9xjKycR39wIbImfpc1UrVtgXCqN
ikOifHT0Pi2uW1rrypXTxaO1hHZjReqOhLHhrcUY9+nz0KDHLImLOLpogWPixhHgvtZ9hJNbzqt4
RJh/78aGMrJ6UAGGgRaZ8kMqQGSA0IuFwooQ1/VjP2pML0HyIF8b0dIR7dnW8VDWDyxrRiNjbszn
S7cNWHdCKs+JWs3XiDD6K7i5gvlDw3HRrkVdimU/ROTZv5ODIAVoyMzQP9tV1bmXtV0O4g6rOMvY
DF1aHCPHvhUf6e11jiHAVBbzpxmGXzX4DiCD7hp+EsIYOOxZ3QVVkXQc+2B9DV/V3M0J1wakp2Tt
reSqzuhbCfCvLba1SMWy1TPF0tm3tL6cw0RpK/CWSZJnB69PUhJfU+aIG02VdUfsZI5PjqC19tro
kKf4Rtep41cai61q5VpCfJKZzjLtOpPZhqCEwbPFxeLdIcUC6GTMqQ1ndqYdbtWq2VRtxjYBz+ub
g8OpwjOtTl0vsDycwddSCQ+BXGLbENa1i3C+R7WjRVeyVwjxxLwYD5EU6RRURPbzehzyNL4r9dKB
D6svUtkj/aDlVy0NtfQ9xcwkTTmZ0O8HPmK1nggmtTCKskr9onmFaWOIFU+w0rsBf/PN0sq6uJ17
jCT92eqH8hIgaJRecrQlnADyLKtVrCfGeGez7c/XEmCwdc8HKfVPk1lX1NnzhDOcXyRtp208WgzS
bYzXfuGnxmQo62Hqmu+RJftHzcFtyY+UbnS29mzFMIRj3couRDzFd54HKxX/LiRyQasaU7GPlTav
4VvHuCqMqC92CB8xxPbKkaMUZS1Fu+kr5FG+pkvOrY2bSpacaorscLSJkHxIaaO3Hjo6PjD4ZsrK
bAQuGdRyFl/knFfeTU5rSPQlZb1OdhnHSnffi9nNP4H29Nx9mqlzdUiMXreuBL94uVJMfZouy7q3
OHp6RTdWKwJaqOKQVo3yolElA7+fGtO+SUrLyTruKQ2HwG6Jy48YsinN85K18lsqJ8uqLqqI+9w5
MUCQgC4JrVyVWqnuHLdbWLEIgNz5YUyMuv0+x6oBATodvF67sdWi/Ei6u3ZWclSjGxMa1rxOxypa
jU1GAzFvKvseM5e8VVZnrrFOKtlAHUyGkZ1wzt19QQJ22Hudytm9MDxzF5EGhhEqrfFgW53FHOgr
gO6tlQD2RAmtfx8mDTU+2QW2hJ4X+WKJGFyU0TvyJnNogGDaFLAeazuPLMpZdZysuR7NEboSW4+c
b+tls4yyeMDBN1nwEXRN8Lht20PqsQbzMGdxbaxqECn9pj823vucPopx0yvMGjTZjp6sOpE735cu
24hZr5vNaDfiUI8aWMDGS8ZnduUSPKQG2mU1k0ZRYFZn+d6p0g7cITvutEr1pl1prVC/GH1a6Rd1
dpzgndp2BGyZ46VrBIBzmOIdcI/+ghQCHePRHd6qJOsSa9K7IzxCvNiTZn+VTlwVgSLkctcMJTAg
fnV76XSGw0hddOvTAGHc4qxMz0YrS20JhlRPP7cRxdJ1mwrpbjhQVs1Vp6jwYv1jMROAY5HOXx2n
p80rMNLIzgLFtvLP1lJaB92LpiXw5OipK0vNxAfSI622MjOt+1C4xmKGEDdTGUzUQD4uilHQazbR
0xZO9D08da7nxIE9YYAfzGnet75mNOp3XN1ncwXVvoJfOqkDHD7lSDVXugy4LzED0MxZwaEaz4P4
2bUKhayA2U2g0j0ze9TSUsd3Ux/YNWOvqZ7rHoDzuhHKHPm6LZQneIOZkgR5nWsa1siUcVfw7gg/
Mk6IY9D3R5KRkELjFcvepI5c1c0XxwBRG0ZKlKy8UZbfej1FSyHq8VGbEtx/kTQp/GBDISpPOC88
YCgxgcjsyYSGfWUycj3MLO/VtIsSfxhQbAT6LL4nFdmdYG7ypdl4WWx+7Yy4SqhMlNO1ER3R7jZh
MalLd8hhwnvVuJ/hU3xVrGyU/uQ547020eEg8xmQH8Al1bkoRtVbAmssG22nF1NShUe71a/VkAMl
7+oufcTLy8k57BDxh5B5lopN2JzrVdJ54gl+otbmHBMINMyU5jRX0Exc6M5+MTqj8WUUA2DHS5LE
GQvLwOm39OonqWtdHZgRVcmA2n7M4cwY8IjPy9JeQkzjWWU16aodhYDY1Y8GiRaZzG6euoBO/NQO
MO2MvsqxZSEX0F9KlvNM4RyEp+QNUVADwtKNSOoTFfbf2lRyZ7MuwUenLhs2fRkdouABS+B8m5uT
4gIUSzN71TVR+l0pIY4FOPtZjzL30j6MyrFlsufjpIRjrZEdblsBORpD/zTH8ldE02XqFgBKh9It
piDvGp2AK2+aA0FimwRJKVwtAGu0fDKNFjEg/NBRBCmLHifMYWzHMMbLwD2mlpxv8RhNYM5ZU/UL
z0LOtze7Do+FNK77zzNKNRKNotHSYIAcSzgxGP3g50hcJvqyJ7kECWkW0jGWWXxo1GIurxQlcfOV
Di3zmcFYzIHLXosvKieijZE02bgVrT0oK2yh44qFg+CBtiIt1kOnbsp4M3l1s6wAlkXdeuyhnPpI
eyorjAcJODkzWtwcyakLlqLKI1+Bi2WdELrW2pXXlbrqt/HQAe3GvlOGI4KWaqUoXToANx9sw69z
M+kulKgyve0RVv1tTAeFY3tClir03Di+m6jQfPDKckcOqm1CLk9bTZtGPX4lXldovjlasx6qQiu7
VaN7AoTtWHdRqLemiEIX31t1Jaw5/V7C0ksDKRcj2Rb4SsR2yDFFyA9dlPdQ7496x3DqDecKxRdH
E5vm4m9uGRUc8okT902pyn5jLEOEMfxAyBgOhi7uhtExHpge3RB0qN8OeVdrll8qxXiFvwpJDKXM
BTITRV3VVtbEoYZb9FNEyush02sdyl3mqk8Rbfrpyqtn8kGJgeo/6L2sKDapJvnXMquORdUlIw2u
1Y4l/S5JVayQi4i8LqkS5UOXQfpgc6/VFy3CIt9XSMsk22UaCkjVlD5cXxdVc43fZ7dcIr1SR44K
oHT9WBfePlswC9qXYHEHaJ+5Wl00g1XGwVzVrFWx27sPbuMpbH/N8XC60BAzxHdUNZLypuOYcZU6
hP2hYyqkiaK5fmkUx4yDcmiL7x7A9HuLaubij1VvaCTW0uKQ5gJ9hSbNo+eTlTySzsNhJx+76sKB
PJuyofGSSSjN/bUcx8XwWfMJilSZ5PtuKFpvRdGSeJda846Vc3lsLSwcfPRzCDgI7iaxIZ+qXAzS
GBO/ll5H1kqZuuTf7Sf/j4wYr8W3Du39t//BsbH/n/VYff084H/4/4Mt41Gq93/+43v4D1vGmyQt
0qZJq2/9K2PG47/6tzEj+rh/HUuI6G2O+k3Kzv/xZaSH4V80GhvYctEHaFEd+K8to67+i85jmhuO
bj7U5fiT/3VlNP8FjAfAEn3+eKcg+v4jU8bX9XAFbAj6WIPO0dd18GlQoma0yuUg7WlrTvJFL0oE
TsC5AqKylTUX7jpa1C+/vJqbf5cVfzVjfF3k/N+74QF80hDlTuTz0sibD6NOUsKonsh5PppqdU+8
9DnTxnM9/K8LxD/vc6JtopMxiSO61A4YqM/LSkaedis7J74qsmy4tSd1vq2jzN3Xlel8rKyq5YQq
kuSSvu6Svaiu1DupLxxwCqsszlESXteTf/6o40v5Rb9DTXeeUorih8rtPh/1X6E9lssOSeufCa1/
3uFEOlZTHXbqjnSGpkQXrUP3xEIZYYjnp9bg7PH7b/hasvHzJsfH++UxIn3OJ9Ut6SAd6DJo6hB4
Bp3e5G3/8gYnVX2zzGiUxnv6oBRe/hXTMHkBEJYen8UtbwehqMHvH+SHCvxn6fvnkzC3fn0SJy47
1yFzc/Aap30wyT2unTqCQz6D0k7qXqwb0wTp1KnaRdPO6me7SMY1k9SqQrYfqpJemnxqo8GlRVJM
2d0kPfJTPbC169mKDN0XronbDGHZ7e9/8jtDyDkZQkVL5J6wvu/pTzhgK39nd9lNNLd3f3f5k/Ej
pkLTlDRy9nHq3PVkhA3TuqUFd/13lz8ZOULGyOY7iyTtNF9kWrQXimRDx1zn99d/Z9Y7JwNHV6dc
Kk1s79uRzT1/6NpzVspvrpK0u5+MlExtYYMslb1PKlsLrS766JrTU5zHV32if6BoghmIe67HTHst
yfg5LvXX47I2S6NEpiMOWTEnnwkUaehsYvV+LOZjoKl09CZJ1y4fZ72hLgcfKKFJsjXOudW9OzFO
FC+R1i0RxGFxoC+RQ1Vy0xr9S63OFwOH9aZog7G1bibzk6s3G/qdfFmQ1M+8lSXG7WQRjGs65Xfz
liQKKs9skzp/N/69k92qEVSdFcmbEfONGq9V9zJrNr8fPO8sa6eOaqbo29mwWTsTQIyZc10iyVqI
i5HCnllv3hmepx5NuprghaNwB7P7aDaXxnRG0/3eLz9ZFJIOfVKLAuUQA//kQNgDYMsizh/nVvz3
fvjJsrAg4slNMjCHttwb3ZEN9WeOhf8d6adWIPRWebWeHn+6dqvywkX0RzY5Py98shTY4zhrBOfu
viWriE4iv+xLa5u3Z7u03lmJ3ZMVofR0ESejnR5M2fW4uFbUJUp6ZMzhz1hVPx/hZBWwirRvWqNx
9qOqbk2lJM2Uel9rpdqhF9xSFCz9vxv5J7NdrV0KAF1E/jT2NoN6ZPGOqyFPAt35I530z0c5mbaU
mlLVyXR334zjRSGrDYX2L7//8e+MTeckolRbM01ma3D3YDBHgBnqN6PDpOHvLn4SRir0T6tDw8Uj
VWcVS9w+xEnm+fcXP07PN6KPU8cfBSxMNTWRtZ8VYFlVbG3SuHnhwHiXVU0ZAqg6s+2+d6OT79sv
wmsNUrz7ui73rZpSfJoGP46ibdcWRaA11J9//0jvrESnqm7A0RPWSNwpi7XedzDG9SPXxIR3qHck
085htd755v8ANqRVPrk1txlArtP8TB2BROrfrdKn0FH84kgtYcyyL1vF3KkkWYJZ7aczV3/nDdkn
a3U35X1K9oaf7n6uis/meBk3T2I+M8/eu/rx//8Smhd1RNWxSgkP69tquGQFXE+G9GkoCX//gd9Z
9eyTCI7GvQnFDwEiRKXkIhL1tzyjODkDEj6jSH3vEU4Wbpob4wnBFINVn6tNfNzPODbVvlr36qaN
zhGI3htCJ8u36k2GMOXk7Ae7zX2dlsbsLOzjvZekn3wF0Sax2bTOXkSuexHX+krDY3kjG/PMNHvv
BicTWi8x1a772NmrSj77dRmFrUIxhN7gP3IW+e96/Q/tP5muxZ0Ve6/qqFIKFTq8jafP78fQO6/+
lIyD81tGKQiphqbjBEq1MfXdOPu7WOi0/R2+YaPZk2fvOwoP6DGfaPSNfYeaoi/OYrXfef+nJl8U
QpAs1g6vJzUeplF/EnH7Wdeq4swbeu/6J9N4BnETjxTg96ivEZ/jLkjpdVwufv/+35lh1vGuvywS
UVWlRx8He9+n2zq9bYfhuoRHS6Z8/fsbvPfzT6fwgGY14XyyL5H34H/jPZZ5TLFLNH9m3vDf8Xna
XZDlGKCaIx/ATPo4RLKGpb2Qeph0Zy2S3ntLJ5MY95As61MeQkSfrV5Zd3qJuzJ+atE557/35sHJ
LO5kE8/Iy5qDVY7DRyN2jY1n5/329x/hR0/dG+HFD73/L585RoKjjKZVHJakiIPMGspkDRuqeIbf
FKFGlM4nUaDqAD9fIF5VXaXMKGX04j7JjOHMr/jh2vHGrziSbX4dbD0YYIqUfX1Qph73sHjqvmgw
77cGcs3Wx26DlpeiwMTEN+lkp9BQEDN4OKEZm0LRzU2TD/M+MZ30Nh8pzRTF4uxdPWuTcEnn6AaT
MXundtHsmzFuOmlC0h8lpqMcGtGe3bR/0IzfeAr95FM5s1PFsVfO+yFcwnyFDmVVrsS2vxLXRbhc
vBS+uj7aY37u/CYYviEf8ccgC6JVEfxZy8t/h/ypkwHIYczHqQDsKcXcpqq1qdTuzEf60UD4xuOd
uoCVTkYJX+Ha9F6s2a3CdHV34/p4eGwRVfrF5ly77g8kwlt3Ogmo5xH5aA6qc18WvvdYPOW7hRrV
jbPqX4zvNs7bwNrx6/lyZg68k7bRTqItrWOg1Ljx7N1L5zq+kiGmk4JcnS/8l+yKStmagqIMjFVy
Ic9E9e/M6h+usr9Mu8xDlISKEUm/ND9Ysbin//7+zOO8s7CeNoBq0GikTvy1b1dk/oJy1Qe0IQeV
bwQ0Uq7UsAvc1e/v9c6bO/V9qDwhO7AQ3cGQHT6A84Lmxe8QhwtfVAlBgTNPuuWnRaMnftob5V+m
YX6MnF/eH3JbeFUTUy2bpuuhcW7MlJK+7TYrZVKbv9tgT/vvPI5E4+LljIsWf3VVue1SawfH7pz9
yDubx6k9U690pujoIthnRuI39XM7jKtyXLZeXJ/5Pu8NhZMVqTcnscyuJ/dDty3m3i+T0lf0D7//
+MfF+a1ZenJcnypb6QuZzvtRjMPTkB+bwY0uN65jHAsPLBZy3Uaatc2McTmKkbRz8/Xt9waP8vVu
QWu4MruJLvfJQa4ByT/mF8ZFvHMP6VZdt9txi3XM9Tk2yNuvkEzT65v1iME0MtJy70XXjvukqNuo
/fT7F3jiIf2f1Rrv0tfXltSLm0Qucq/elndLGkbfiyfzQX+ihQ45ReonKIcmGkZ8ZaucWcXfe5yT
tU4KDMGVklu23YJUaB95+IqWZ9Jpb69quDS/fh6OlNOkmLPcKzbtF9VmOVsUe+/Kx8f5Zb73Wl9n
caJJAnZzpSRfyuFcK+qPVf6NYfwPckUpY6+1quJAUxsyOIHu2t7VItrR5HmJ6yUC8WynGJf0nSP4
cS4l1pY9hoaKZm/GVL+xF0EHkJWcMwJ7+wt5p8YOJMgxtx4o/cdCE7vBbK0tlrbKVeb17erMwDue
X9965pPXadhzruZKUxw0PJ77Ky9hnUAhg7B2Vjv7osrjOQtNLpXgEyzUjUgVwQ5vUcfqZWJepmUz
H9CyD19//4Pe3kf+Yb7c0pwSR1Tw9oJmtLGihS95UbOHRr6YGMS43bmC79tLFviH18No7uekSXRV
7qfA3OmrIqzWWajcNftuVR/KbXaRrrNLZ9uu3FV05l2/N3JPTgiLjHg0kCX7frnPqwe+afD7d/bO
KnjqN6slS6/QNsNMRmIUqSJABBbgyIAQ9Fw3+A8byH+OEzxTXr8v1Y4V+s34Ll24PKaf4yt9l15U
a22vXDkr5bLexjfJXXdV7aIzeZ0TNNp/l8TTYz+n78lFZyn30XOHFhe2xr31qbytH6KneAzzAPrw
erY30V4/xC/jhXFmWXz7ZXqn5qhJlLdiqJv80JiK7lO9S0II1xAQI/3YAzGeK1rr793oZASWQ6MI
wLnoj7s4f+ZEU+1UtS92VYx5xkJv9RiiQuj83kYWTNuksqaSG4eULLsDdPnyY2S1clfNc/NdYEBa
+rOqJNI3o1xzfZV25RusGjS0SI4b76ElTTeD1NR9odfaY5UNWjBmMcrMxBvmM5/snUfC4OT1IHFM
7mrHDBLahX0rupbrIZxW3dYIsRxb5QHZxTC5ar7n23LbfPZ2+A0SgnLM25xjTb29ZLqnmZZycauK
5h7m2DA9du56SqzLXj/nBWG8M4VPLduMJF6cvOEB21W7QloVKH6/mS570I5d+HyfrOsAWsuXepNf
umG170OkjH7id9+KVbavVvx35d0Ul+fOeO897cniTa/W0i1YlnLCPZpeWBR03QpndfFnMJ6fc/D4
Hn7ZbJcpM8ijEiN0Top695Dk3/5mycL64fWFXVnFTT0Py34Zu9HPHRWdam7ktNJlGa39/e3vb/P2
99JOoU3drHXsaxbDAb+TAMXO7BelOHNye3sCY1j1+hnKZIQIPnBxuuDWXvk8J1859KBDVVd/9+tP
YvYCF/m61UZtP2Jk4MayuWkSR56ZrP+XszNrkhPXwu0vUoSEEMMrkHNlja7B9UK4PDBIgECAgF9/
v+yIG9fO46yM67c+1achBWja2nutv0+04Dr9+evLlDXgjFh2yJ32u+/W1R7FJzWyG10Ywcawos+0
x+l2VHRIH/6n9pzbMVDt4AN/leMsQ450pVqklGsiy3+KQSO97axBDTPSXab2IFJkPS6UvuXTdGVS
uBCWQvj9z4sDP5tpVCe3h7Tw4cMpumG5Z6xaXpibIpIuUPkbA14XPCjui5VHzbSlQQk/lhsuRdR2
vkC+WO9EU1FyDEgTMnlByr/rETZHvZIKtqNonGMwlnangShNCrCuTVSkNbnyuk8/9H/nb7jL/2zA
7InF65Q3HJRB3enYeK8Z628WhSI/39d7Aybela/2NPj87U6nv/82ZvgCIL6JO8OBhmhwGfa3Mgzm
GOnWyeef0aUbnI0d+RBa0qIu6KCyEdE1fMRx16Xe15L17N8i6iAL/9kIEgpjic3HA9FfXNBMuumb
GoIr0YQLAwc/GzhwwNM0kICm+9wBWECgz6H8qFxWCKlducOlR3Q2coROWvMFtQ2HAeXJRY9ZOH20
9Bq96tLVz4YOf6FWjbMN9m6Lab5D2t0ttd//6eU6p/X6b19PYzkDFBUzjtDjGlWDc+K5J4GE628/
v8GFh39OsZPM4zVBmcWBWh75i9xnKkVtXbkV15jbFx7Pf0Hh35qAJMHUINiMYdsC0fGGQ2Gv/7dA
FBKE/3w8rC9yoIDw65XfbLVsAB5V/QpcgmtUt0uP59So3358P7f5HCjmHpAAP2yKnpl1qcZ63WU6
jcLBL/6/qGH/d2UB5+6f97HzVGZKYPoZ668+/S7ofl6uHRheGOv+G8R/a0PL+eALD4uLqsjfhe8c
GtfZta3/oAoK9Pr/HzX1/zXhrBsjdZa1hV4WnEuafNeGLHvFEVO9qaoaCKbPv9YLs/T5QcKCijxP
G6AXMD5vp2U4LBq7kmWwDNE7sw1gEyHDdOWdXMgjxK79z5dicNKKSgjW4pyY+e+wV4kwAr+gzFcM
IYe7fKyQJjmi4iGzYuUi2XYlhunaDHXhyzs/VGjnukLhcjodmuWICnQC7gWdb2XaXZk2Ll3/bH3A
G5uirNxlh3Yc3z0Ud9/qShHoV6fgewFK8JU3dqH3/88RAsoDbTGlLTyQCic/9Wz2o27FAbvJaweB
l25xNgg0ph3sTNCSpvmBYpikReFxXhSrzz+5S8/pbASAjafOgM0N9l1b7NPRf21stkYuOo6w5v6a
/upSE867vxzq2kUy9R7QwMiyuwErzca/NnufrvKXJch5uH5RIvdyfLz7shvXzM0fQJ/6+Pzp/D1u
hLzUP7vIUBg3nyrMfU3utjHrctSXVnUYZ374kFnjv6scIlFWlXotm7a9sv689LjO5nNCUHbc2D7c
K1ve4jTzrUiXO2ra588bdemVn/V7oAWyGhPWchg8lEjlD6TSX2FqkJG40vcu/P7/kQ92RtUNpF0H
5QnwenrkDTpd38WiX8iVW1xoAz3r3hmvpcdQ2o4q8nFVozA8CQRCl16Y35ASNdCfP6lLQyQ93wh4
OF4KROfvc8A7wpjOG8zBDcKUFUp4Y05Qm3rlVhc+4nNVicGCHXWWrT2UwXw/ZvO9RGrn56249KxO
r+m3CZLVoXbAvpkPc/WDeMN6gQvIEJCLrrEJL93g1KbfbgAnX9AATzcfpubYI8+7ExNOnY4Defu3
Bpwtz+08Nq6ucpzHQQYItGKBGugOLss+pyAgQlnx+W0uvYKzzh4WhWzB9vD2S4igdzpAiDGE15zK
l/rEWZ8OiHYyLAzTPSoJI9u/KBpuwna+shu+dPWzLt2AllBOw3TqDjhvZfm2pTcLKjg/fzB/f7+o
Kfvz/Tq0mBgOQ4I9qJSQbAbZsm/9lN/0pqXboLTpP97nrFPXqi1ClbXB3uhx55Hm19AG8YzcOGAg
rq0W//6kIMg5bwuh04JSt0NdCbapUkPjQk0GEqDs2oR96XGd/v5bdwj9aSmpk6fQZEvAUwGrYggL
ymXVXw3Q/33NC0fgn7doWj0PjEI0WzMciy00od5NuiCHCkDL4cvnb/3Skzp1k9+aAZeILgYH9wiX
flXVdFdn6r62wZXl56UmnHXqIJMpCEvtfKClpo9UWW/ddCBjm2qQMRwu7ZZUvnz9vC2nL+h/lwig
2v/ZFkmDsWtrG0LtXcJ6w+PC40iY18ubNw4hXAviV9/0D5/f7FLLzrr6MpWKTCFRh7Co04MP0ldk
BjKvaD6BIJKNDnlW4Cb8W4CEnhe9gHaqpGhK7H9qjjJ+5txOo/MMcNXj5805ve+/PLvzyhcAZ3VL
Z1B/QGJFHSRnH3L2/2mlQ89rXrAl9IqO5svBbdimr5HnNaN8GVG3a7mwF5KXYJT9880vSETp+tpM
hwysp30D/eotoDzzR+CAfwYYJUBDnZs4WWgPcO9mK2SjsQboLp4CHjXMN2AOnNyUbb7yMu1u/+2R
no0QVe21fOFIAEkDuwImb1+ZbvX5pS/02vOSmbRNJxS5u8FeLK9eNu5t/2Zr98o5/6WLnw0Jg+fj
8o4uD3Otd86QFus+18+p5/D157/+wtB5XjajM25OZj0sVTovmaaf3mIS639v/3X4D84GAgHHYgOA
AD8Qx7ufO3VAyVUNoI288vgvDDTBWd8H6s12AGkgKbEvuofGARQFFYxODS5Lxleaq+pJ+VnxrVAW
RYGfP7QL4825EnPOQOlkgLgeaKafmxBou64CZcf0b36TpZHH9ZVo3YUbnRfTKHTSsJjQW0l4nGwf
gwgEjgLyNBcv6tM8+bw5Fx6hf/r7b/OO9duFVX1YHjJMZzKqwyl9NWGm/tNbsZtRC3uTAl/+Fdti
98qQfeHDPi+czSCAA9sjReIhL/dgEa5z85RN5svnLbp09bPuDn8jHyWyyg7eFG5HUGg5NJIo2b8y
k166/Onvvz2wkwRTjAa7a0zQiTwhcPqE6X8b/c+LZkcJyc1Ueti6h8NDLadbD5S4zx/LhRxkel42
20zIwBwdAHkrPt1lMr/FKuCWF2TDZrEK+vAJmK9bwto8SlFss+mG/soTuzDMnNdW1UXWOcaXCyqN
G35LxqbfLYPvJl3Bna0pZ6B5rjTxNK78ZfL0z8YDZKEvqGfAIoqNFd+kQB7vupHUuxzEr1TK6tak
2kZ2np0tMqzrqOEBue2F58Yoo5+voeovPumz/YET9AAwdacdGp1vmhYeg1qjf6VrWdH0rXFxP+Do
yL5fZLFOnTLd4aTzWjr+hQ59nkk3g/rDONhRBz0CxT+9wKcc4ehrP5qPoQTJ8loc6EI/OM+qy0jT
jwNYmIfK2BpI9X6JO9hoo7ao/m2YOC/P4nUL+KzBNsud3kf6o7ZIdCVz/Pm3cunnn40SQ+eV2uQ6
2MvxGZ6SGBz+CHid7edX/+sqDvLcs6sjvMPsCMjlHvhXC/BvJVfuJMSV7/yvHeqk5v1zCMIA0Si3
H5DOQgFQi7ip6JpqhexW2AOPqg+vlR5dutHZCqSAZj4AMDVDkt6R9Q9BcW9QgEHfrjyk0472f7or
2nG2KQGtMABrpcv2b293O7K6OxaP7sbdHGyUxki5iWnsxE10SOMfYKdHJHJjs8ljRIISlNwjbdwk
SALZi/3y0uz8TXuDDZ9Gzv8T8FjREP34/Ff+PSqFX3kabH4b8OFb53QEkGuvcxnuCyMdVElMmb/K
dWH2pMA/OWXlFQnY7eaHJ3ysq/2l9K6M25fewdmYpoFC1ARpTHvEuUMEZFy9mySLBpA6P2/gX3sC
2nc2WgWQZ9gh9LK9NzUb25kSgmz/2Z1BOP38Bn9dyMDFc3r9vz1AQOVcgP9IufelFesWkMQX6NSL
nRhz5NSVM28Ok6vK5UrvuND3znc5qQU0I2jHbE+m8U44gFsE1wwdl1py+vtvLUk9Noqy9Iu9cgt7
l1VDlKY+XQOGSVfYYMTlAv/F5w/twls595pOwHU5Y0OKPdb8wOt+dZTYLeDwfX71/0Lqf+l65xuX
oQ8tKJL4qJcgWPXL8tzXJNgr3ztqWv6iTK6KErEUmdt3U5oOEUDs4Ku0u9L1nUvNOxtZUjjBAFub
wr1xIZvSTxz7gs4dtsT9QRYQ+FgNUN43QANABeyL/UjrjcK53FKzW1pBgML5/SBGHM5iz1jQNfeb
Y9np23ypntiwHcPlzS+cK2WMlz6os2EK6ujaSMGKvSe7X3kRxgVtPz5/Dxc69/kGieVuqQOmcBYU
sD0rwpuKmqTqvddWe6vPb3Hpmz0bP4Km9FsGZObeJ2ot5YsOANMUW4BPqf+vXe5sCDFENWMG8uKe
LUgZtXZX6Gs77P/Olf7ypZ5vg+AghVSlC/CIQN0MvDpBtfnGVk6i2deUy/eq/+KQPgKiNe7nAQ7W
4eApeWVsvPB+zndHM1WgWM6l3MscIbKuXvpt5dlqrbOp2adFfS1V/MIndr4jameU5nmOyfbNYO8h
ltuPYM5e6ev/XeRvT/Ds+4V5pMOBR1bty4CB47pIVChxOYEqP3mJzAa1RqWm8qFOGDvUHjpNsQYJ
nQB96TiboW6HNTJE1MYREmEIUF9OaHx33mQzMMko22hvZ1abr42HM6ep6MjGMfLX4IROJKac3zRe
4B/aut/17WLSGFYj2se1VPyxDUtwCrOhVD+U33s7YIHTKWrLYrHb3jTTKs1yAMAkby0Yrp3LjhMv
cP5QILuqSLQpyC8iq+yXDMfmPitNsCZt2rl7eAqs3JixXWKvC0FGtRTxpKqvYlCkmhUSd4ObseDu
UQ3OT6fh46MYLUzgIGg/oCxWRl3nNC84oXVWYZ56b07JquemmVxURBY1zMhjteFDoVGyqZdbynCs
DhOT3eRNNyE7GIl+sRsAtj8BlBq7cvxaZDSN2sARUTDDpf55v77wyZxX/yPQ2QS8b7J9SRT0D0Hc
ZtmVS/+9YoZhP/LnPNcxP2woMrX3Aem9t2Aag0daLvKDDyOq/yfivXA+tTBlFGxrB7iN4MJRN6Ga
W5CHnBkeGNXfo4qx2HhTCTYZyfWV07UL88Z5FjSScsE3tVztTSCxRGS1/QbzRP1lUfXVICb8lGjn
33rMaTj4bZ73gYWV6DIcGeAsX8M3M9/1Qaa3NUVcAUamEoBuKmT1HWUdbbfFImPcDQDzvThhN3b7
kPDWBwK65y/CJ/UW52nkmTtd/qR64keTEzh3goCcCkRv+pLVizInzqa4MZkjd13tpYehpvmLEAqp
j0PXwKgbzHkaddA+vE55C8kayZW/6ZBrpWCFqfXKDXVuYiEd2GxcOA5A8C3CJk5RhxErSVmCI1zs
ECDzUw+19sFP7uCd6wk42p0AybNlY7ZNKfpbiLj5unKXAuVRCm4O0GBFth5r3m9Ri0Z3hA1qi8fo
JpmoTYRaHhdz99xxdC8ItGrtiicHNg+Qp2ezBqAi2M+Wu98nCPDALR3IqzMjDLzpWQ/CyuySLcxt
7fcQR4AJLGImLkxrVhl1QSfuBVIYHLcE6H8UUAMiVSa9Y6kHnUhbN34Xq7LIsTN0UiTTCKhf4JWi
7lPTwt0SgFAbDSC+JnO2WKydizwCjDyNwePWMkbUdvhh3YJ9G7IBY4PoWPGFKGBdnWX+aZcuxDt2
jHgcrLEr02kQI7TH87U/FOUKVTxZJMJw/jBdgTRAbT1QXjXtv4OAPL6G5TS/B2XOnuqKyUdXNPU6
RSn022Th60h8WsqkmZdgo62avnsFGAwRq/+D0M62vQOkdJZxpqhdUdlPCUOtLoC4gw3vFtgQY1UX
JKaD08BYNVGEMFLEt2JsxykB9tjzE9Vk9FeRKe9ZcNMkHZ/VjsEX9U0xHaCjOvMLw5VWbA7Hn6TI
w1XjeWPiUjkkyseBBk9hSou5sEGU5qF96X1gHPBe3EfFh1BH6RTOLuB6YonJZGo/BqGL7xn0GTs8
e7FhtRM+Qhfp/ZqQiW4jyOYrUD28+vsycXJvQko+YH0K70nYV2hqS7J3gDWrjYG9wgCrVgFpLRGo
T+rBFqCX5sg7znTgfihGe7sOe8OO0K8vqIZQZegnNJ3qAIq6kgPdI0Y/JpJDkgX6H5xSog4e+9QK
/McCwpq6R+KpTzTyvLpU91EFQsjGdWdo7Cp/gNZGgsRNocUD5RlBswiiB1w09dMV4jTFjayc7qmC
tO8mk6q7LyEnNuh0nmSrEOedKhoNMa8VgMq/RDfAlDaBKw85WRXcIFFJrBwG0k9U02VZ56U7730f
va6AqXtb1uxraWrkLo/VuHVEbd8yJzOHUrnDfWnDdi1LXd0bF0sgWmNFMjHAMutgSdctNEt7qbl3
BEGX733ILmIxcm89DWaAVaKZdtpTU6SZInyn+pGtmKP0R4PlfYS6lfFx9GscMhPIhJDqMR7xS4Ov
2CE062J2zW2eIYFhqQPwsoc8CfsxCThGusFt9qzpyQj0cQhRny7kxu05mGSgJo9hwk+yRN3BTYGf
LF5Hyp5aDUS4Sku5VlCqriFYqZKBL+UxlHlWx8by4bZDAc8K7odhNYJ0h444demWlSdmel+Mtj4l
ocBp1RbeLpDS2Q46b37RqnJfTaaXbdAIZSMDCsWqdOo+9kzpn4RdWjwboPq23kS4iPwiHTaOhM0e
OrUKbPjR2fiiLVfYHLWJUH6+w87bJh7w+q8TtDMxwOngpucpcYFuL5fEZgCytj0oYHBZDDfcnemX
WZRkayX1vipoSNrIx5oV0r1cboIyrDcuEmn8tZYGhjcaFJHVpIIISU8QZxEHzHlUWY9h7n5zO78q
12z2UHGdhqP5OpXMe6gFK+9Ja+rNFIzpa6/z+TWFRTeG3gZ8J89g+OSYixeLI7bRVXIbAKu87jOq
QQg3/r32G4iUwGR989Dvj5AZQjDt+fpmgYQK+boMqhwolO9yv1KYPfIe7Go4ePrKozcdFIq3WAFC
axWGkj301M22Pcijt1CwTFExL92OQIKXLNZ/69vR+9YjugDm/CnOEzHN+yeo2bCYgzelS0C2rz2U
YSHOII1tdiV47g9L47t4m3xYdzCwrPo6LRICZwgsVm712GZV8UDMFG6WkGNxpRkD77CXeB9jVTu3
rSnSRy2r7jtcQFAfgUdmtsqf24+6zclxhJtrBx1YgVMaa6t4cepuq5Cf4EUYurND4frNrd804t11
SnFgeHwfFTyJezJafEl8IhioBNsFk6hWNKPV2lNdiO/fz5Aeg6qPWBqsaPEJNajJLkCGX2Be3WIp
PzxAMhXepNjWfUOKerVVcnAQMTIF++l0XfVlVCK79Vwkgs5Ql73PSg+vJCjkF5M2QkNUMSNozLyB
rURfN1nUN5y++IXfRh5KjeOWLOGrSsduAQs1tzYpWr9E4QEPN1pJeQSZ264nm4G6N2JZSwkRu4Hw
fCOctn+fFHHXGCSnleNgjSAyBbUANPfgy3c6QZCxXGHubj8GzJGJ6ed+AnM8A/fbNBAeOdKLOE5C
jy1sTREpWfsjCBe4S7Ba3yx9OEEYhP40tk3+1Wc0T8wg/ecc4dxkGlOdLDMtbmec4yekcelhLu1r
5k3DR89bGo++Gn+wcWl7HBIJeZ/yir7ZrjVHd8A4xOi4gLHPx7TEnuKEhEmZNu+NU/PtlDsQsi0N
A055hkNsDmELrTrS3PSLE97ZKqDoCB2qwOe2hj11wFah7pCIEYEOQB/cwCtinPH3K5nL8hf3BnGo
RjXeolyrvVUzAZO5ZyyNCG1zu5NaCpmEUxDMt1Vhlk0Fa/w3MnndPZxVck0LV6yQlufvAJpRX6AV
G7fSTWcAxt16ekDUkK+dHLXHWGdh80IQVSyyEix5UMOBgsncsIwMVl5QuXK4oBPBu2VP03DYwKJV
PhTeIiEHa0rVxLb1w2Or5fQExCWGYM4k3MY92WJfjC2/XCoA7VxUb8UZK5wl6YXVb5BCgpoojY98
u3psw7u6dzAIiq4dYqHzHHaTpqDvQwURWsomFo9h19whycJtsBUTEHABvyv1KkhZtYHIqIIjtiqh
44BQY6jWgy+xwYMQZKvdPCZDEWNSdZKFQQFhCXaEjbbthqJBKh7HAkzfvlZAG2BpJD5IN7XvzVK4
D1r7gYxmeCHAQwGx/r4IkJs7Uk88ZK0XfpvaUP2cUvgjckyAeRwg8XK9YPnzNphwziIN4eBr6FMw
nLTsGMLEEnhXeEkHcVcHTkhjQQuLEk4bPIH06O4DJvhjZozDk8wzzmrMxhyAr8W7g8o2OHZzZutk
Ls0IPAZhWEZZn966MLf1KwuPEB5HF67DVo73gVr0T3egNaJqTLOf/TB6t1CHNwDpIGHlhjuee3ov
XJZxgELtl9HldKMXpvfA/MvXkOb1AUU5JSrlgwkDssz3QQtvShRiP3xaJCMDFOtnsQWPYoIgEsT6
Jmkyxu4IRw4qjDvIw25IAAEmAJZOApazyWEqFQ7FZMLJpulKuraQuELjgFTSVdEF7jMMQFhqD3tU
LtAtprrwLYCoBBK4SbrroayGd9V6U0yZzzfdqOp4ctrue5ZntF71gcyhjU2XOB37BaYgo7MIEY4G
878m4ZcQOhrAgqStvxaEeCk0KaNz7KRQx17M5bOqvXmVC+Y8LpAX7CUyXYdkKUcvVgPHec1S5tNP
ARfsLR+DZgWN7ZaLfAMDtr0VclF3mKXMhpIGOqAZOKdV2fvQu82EPShnmDbKcUkQDTNBubOfDntn
9M0hnH1AVQVwR/6C9UfRhhQ1giZN3Gn2X+w4zPcqkPS+cN1xp6ApSbqhEEkNfPXdaQw9DrNBQJvA
eQq/TXHTKAFih2JZdWC9xOuCPcHbzFhBQY5iBnDjXAQlRC781eJOw69CVw5yR+tq42d6/t5hSb0H
8CHbokrOWRcqrB9UDm0vLPHq0JsgXPumHGOHsDkpl8X7hmiD/2CwzwOnTBLQXMNUxw3PhhWskeiQ
xDStE7FA9MAiwYYJ9ePJbDlBXXbvw07ys4PxCxV3oBNE1I7tWnm8jVOkWWQJqXPz4dpMRws0vkUC
VRJULVlmnutSsRuiA9qeTLvopG4GPao7VwtOPYvwez1A/ZpgoS0fS0HrWwFSXntTLGOwdcJFP0wo
RdrCqtVv2sXF4kgFE5TFqaUKxUSkwFK9GYaVbs2ydSkydhM6ZYgjtQjIdIxjtpBBvwlQLfKSkY6g
YTL/CVPiHHsDlceaFVjHD2mdk9Uk6PwTcjv3wa1qVW7s7DEsoicsLuJWdhVkKRkwdUtRVTdoJAti
4Ql0TaVKH12/7w84Uz4pRvJu16P7x6j/NNuxVNDjDD0OKa0q5z2g93IHBRXcawz+rVso/boE2jFI
aL2xhDkIqimZlKFqv8B2XSSinYtHCSX4Nx9yrRjSeBj78IMfPVE4P7pQzI+9otm2GXh+gPXFh1zW
OXlNzGn2Jf1aybqAAtIpHJyB4c8vS0OxRPbVcE+WjHw13M1+ZA0rv/iEjCkqEyHp1GFjR3gPFywK
MDhznoD23iCKwytPx9CYkY/eoR2Wu3OdQs7l1xCHGCjjViLkC4sJrxqINMJpeZfIFAZjvdTFinmC
H8KSj9jl9BRQMdQ9eH10krusmaMHaJNDGumCYWESNt5JnVTtRuy4imiAcQ0isg5LssVSD9qVKju2
vuIfHCowDOC2QgLDzFGXVWArDxfbSc/mswNHV1/nvpnfTOO6m9r6FpbiIQdUcgiWBL5OuJxaxqsW
LlVj7vRszT3+tbwHjN/olVpKmUcSDLhvcNi7sacglELQsdoLB2px2MSx/xeTGg9qnudt3VVwDzmD
+I5AAd/rxkCeXkJ0l3SoHrupnD5dpTA/JemEOE0KhTXiDpM3rrFUCXz4pRz3JytwhqdGp17zaa7v
a3+A+tRW8q2yLLuB7xKpuF6mXrwam3/AerMPGFn6VT/2/mq0dt7DmIYdnSvcIoGCjrwtqMiPU8SH
kjSb4H0r4PCKWuran65D9NoVAbgfJGxe7bxASUkKd4qEU2ZAtI/Vyu3mAMtof34NjIGBK0c47ytE
gf1bmsoJNnk7iKP2+jqhnNaY0RG5QeRV7ClSoYGUUx6iS7BHVjUOZIYwbD7AD7Uo2i8rGJB8py9f
PN7PK8dWXQSJYx+Pqp1gVvGbBFU8WFRmBjpuqKXJsFlQ/HRbTxKjeoaF12SXGk+xafYDdD5P7TxB
xI5ALnSqy5Bh9EZSbneqStNci0PtSycunan8Sid/Wk+N6V5dMDSBAUPmLvb4+t7DZd5BN2Wvi/C9
bR9KB56GHDEfjxkeRsT6fG0yqAeQnY4c8gXI5PtToONA5vz0JblwdwJloyHxUZ3YzGCePAlknT9B
NkIToPWWXQ3V7DbDLnDT9hBLoqfIhE/QEaQgDcd29Ka7vh4w42hL113YqluOFGzIosDh3tqlNO+A
raq70yIvYV7Km2gJKfthAJM5GrPQSMwuto0or1o5fNIJ/HTVmvG2wK5OOXhwmPoZLEob6B7hkJX4
QrSfqrXPEUuL6pY2K6do8ic/xxSjNc4ZPbQwxnYGmkYfYqaZ1LBy1TUIuUuYjuvRS71VgBlo3dmB
YZlsgqjvtD1y5Yh8JT0UtsPjjhXXlHUglJU63IwD46s5nbwdQeg/9oeBPFKsd5rEwNFzi08D2t4W
oLEnUqJUJgqtII/OZM1dKMMZKntneB4KSTZS9vVNR6thrZ1Cb6oW+62Ihq7YZ/OQUdib8um9xjIY
QX+YRnF0iaXwMqbZ7Yx5/o0ZNv5opiB8qqdKJxVebTyBOrXLPfT8qExT/GLpmrJKcsylkBMTt3+Q
BXKi0IOXgx+2Zs28oj0iZ5bvXJlZhLlFigQmSwDfQqmenRlCRLDSAYxVgnQH1C9ZDArU5wahcm/Z
uDrPVtQYgpiaCu973vl+JIrWJr0HxzwwoNCKL9QLv9iTBQxVPVjnmb6+F33pHRUlYbkNIU5ZO6Yn
CEtjxYSu1x2zPIVbkArWJXlQ6t2oePogRlkc8hDPZs0DIKzzwKnpdiaL6yS2wog3jKI+euXor/Ro
841uSo0DNgFnlaSnFUOg9TsPFV+5bmiGqMFh/Y2Xjmw3g2+/KrF2eys9oo+tZdgNpDx97JQp4HYb
hqP2HbodlzHH4xULkHWhQag4nT214VMY7DyR6V2oZ7oOEC2MKgyCNybsLbJQZfeB0HUPN5h/Smih
zX6eBg86arDoEDOpJxfSe+zp9WbWrHvmnW43PSzF+yH1xjZGfKX5inG+hex0dHfQyQ4HHM03BwjH
3FvaLtUdAkbpqwRL/OgFbpZknXSQwZeWCZRSI6a+XtznATZWMq3FK1C72JjXrIQlnbrLJnA5+eXM
Pl1ZwvG/K4hOf2JSK1BnQpVCsoHp4mppp4deqP7FsQIyZIvPfVa2Oc4yyzYFwnTrFv/nJNUuX88u
wtZCAD6RhlDRYDPwVPjGh8kFX0dYIu03CDJyDOaG3fCWhEnrZsUryT39BVEd90Z3rojRrSo3Ucj/
mdY2nCC/krLmkGPMwdEtQ4QKYfUEsxkxwGBFJ+J8R4XggFES8to7MaK6/x5p+TB1UKS0P7YBT7+k
bTbeTe3UfUnHSmU7xWfIMTmoHG9lj2k75uGwYLdp0/b7IHtzX3DR0ZgvCG5HABaqLzSzOCFEnJpG
YZeWewdbW7IGjI2/hDB6T9he05d0GbEj0l5UTFw+eTSFDVYbRObchXgI1hbMbMjkpCtNscxJKogT
92RxkCIO3BOFZK4KbETZAPxii9K6wI7maVKQA0dVK+tvJTyeSJrxPP4QeBIHi5mf3tqOTPsUg+HP
KW/ku1AacqKwNs9TvRh/hQF5+FrgbH4Lv+GIkmBvyZLPT+0unMb7p3Ot306Weu2MYydq5MLM+qli
Pny2mMpwHkOjHKB5nCqxKykWF5KrzlNJB2ZoP9WE7Ko8NMdymVGrpyd1H5JieHRSqx4aIutdBUgZ
nKVVuP23Bjp/NnDI/w9nV7LcOK4Ev4gRJLgBVy6SqMXy7u6+MLrtboL7Bq5f/1I+efBEMcIxh5nx
gRCWKhSqsjKh9xfFHHUgiJMH0BvkXgzVNm9U1d4nrNA8ZOiLFZDMdaQlVLMkcMOktCEU7JJsr+st
MVyEme1HM7YGGLp46ltD/TEIJAUdiIkaIOGrcWtBnr196my1ebo94QWIgCH9hCqxoqJlNR5pRPMY
4qYkvAgrVvdFen97hIWap8wmE/VlPCdjDurFaXRN8gK6TEdBVvj21xdOpEwcQ8AyjBCrh/+sdJgk
6A7SAaQZCTkOMTSNBN4GYD7iar9SwV3C08m8kqgjh3BCJNt3KSr2hjU7atkEZdrsUEPCa8muXlk3
+FmSbvXWer49y6VquYRBa2mWR9BRTvboU2/eVEi7BmmpGyvncOEMyFjYwdRQajBUvs9YnRzmXpgb
Clb7s4HSLCpTSbhGFbc0DQmAxttEKQBwK/ekDX8ge5q/oVVo+OYaXWb3xTdNdWROJrS3993MQf07
1NajSvLuOyQ5wBRIKJQOEQHhdlfuK6RzXd7EbzG6Vx0zDZ/M0VCh2dUn29ubvWAwluSDmAIFd7zK
0r09c1TWLWu6iA6HeL6KNT++NIRk9VHdNrww4XhaiPcCRz7+ifrmXaftyhQWIRgSpGq2jCiEene0
FwVucidqLvgjRgkadajRP0IKmHtQq03dGWGRN5ijeUq5+Q4f16iQndTorhzU8C1Jk+6e895ANs/+
pjHJ7IHC7OcIhEyAnrDQiWsEuuT99s4tnG+ZYo6iijNZY28FgOzcF2B3idJ5pQth6dPS6SZJxqy8
AqZlFCZAp6Dsebv9my+2dwUsIlP4d3g+8Qjy1vt27od3YnEDfCjQN04ujTXAdXTdPgWk4uft0RYO
nnmZ3hcj1SAwGpIYSLEZcbPS3xn418xWOs6WYKEyl78A5glhX1Pth0KBEkfHyGFIeU83U6FaW5QP
Yj1AtiqaXIKgNNkBjxUeYhQUSKCjuNFBhDcZVi6mhZnKjLHITMYkHwzc7SY6n/I2eQnH4X3Ksr+3
V3LhQPwfA+ykAUTPywy9e2RLqH2P5MX3zppxmdLXTaLgh+/4GO1zaLCfIjCRbRmQaf7tH760MNIR
ABYyQjEJyC+VRxtjfuamvsnR9Hz760vLIvnpRtgp2kWKaD+COLMzwHn6LdIF0BJKbtmA+rNijfhy
k/bA6SSO2a2peV4HbEHT9b8L3lCRE6VTxKH3UlBBVp59SjIHqapyjS3/+rKg9f6/IwiaoAx+Sf7i
PXKXjta+wkPh9opf53/VVDkEq3kXmQ3Lk0OD14FwkFsxiyBGXPlEwR3SOIjQjGIToe/wR66zvWhq
pAlE/JZ3sEDFjv7EagqJp15p532MhgqgBmJ7C6gPiOgp8mq3f+b1Y6fKHIA8by3RKYM4FNMdqoUO
YB4A56grIdTC+sokgMAbsigtWnEAFgNeZCfqj9s/+3pspuqS359Cjne0io3TRLdHdvBdoI6AfmSP
TWtu8/oNoOqXFfti7l3NxdhFrDpAkZwVJ+WCLsvPqFq6DdA0t6exsPqyS0EGD8+5MmP7aA5/j2X8
bPTqy8TMP7c/v7D8MmdoBnhbKUYsfxw92PQtTJ6/913Jm2Qp4QAMp8mhbYtNHk2+Ga1xUi5srOxO
bHTxafkYioNloZjQDa5al8AM9VurFiuWuTDEJ1Xtl40NQVHChkyPD2K2nqwp/lsZY5CG3Z2eWCvv
5YWF16UFqobR4tB5Tw4YZwKscEa+Le7Nb05AcrkjOohLpSnqfcyMyM9bMBMzOhgvJbXN1xkca99h
RIEHk/xvcsHkTEonDkY++zTaAVCG3PLm9hla2gXJ9VqDUfRAKsCCwbzo6HR4Ztb0lsbMIyPc3u1B
FuxL5kbEUwrmZcFNkGYjCupYFbAk7OH2xxc2WeZFLGkiQI6migPAUpAcqBqI64hcXzlCSz/94pa+
nFKCmgEaGRtxYNbstdN2mE2vM4LbP31h8WVSRKJYCGNpLQ7VtLFnNAZ4A/cBTLv99aWFuUzpy0+H
c46i0RyxtVbuobPCBcjw9peXFuUy4pcvR6OSCU40cWiTN5X/BTLOEf3Kgi/4e5kDcepAMjuPKTwP
kpse2EVivwN9+H6cUIljoox3AHNO3u2JXM/jqUQy4WEmQy8MLJHeTJUHotzcj8c88RtiGDtI0HRv
aslQKbT5CxHZ2vtzaWMkg7brSEV1YsZlnw5napTHVitWfMXSpyVzHm1wDKgmF4eaWbu4NTeW0L7V
qaXKNIe8hKwD4FjYGPIclo8pW3mWLhymz8Dty2EyQIcwxHUuDkMCENGE+iAkAe4tvvLsWoheZVpD
YpZlC/hTuYeOI38UuWIfpukikzGn1CWhbrkqVIz2lj6XK8mYT8/z/49W9TPt8GVGHDynTdQU0aHN
WjT0QGhifgZ7N91AyAadQYCBdNAWAlulBkTSRktCfqeorQlRqDbufG5k8cFGC99Wrw29cOd2GH6i
oSECAECfjR2hyBq6eKIAtyFohUp6Mg1qALAkCnUA47YnE8UDr1RKxQWpc/+iMEMtHy2wXbzetpql
HZOuVZYwozBNnFk7aukDeh00nwK3u1FNWq4ctgXPKAtApcK22kYjLACQWwWuFzEZlMkA06tVyz6A
x1CspWiXRpJ8GVB0mtn2GgtKWoQfvWKCqKPtaaWANLZOEieCksLKUVwwTpmCsQc7w9w2NNkzLoDy
QRc7Etp2Rb+VvVA/8/hfjp3okwZEp8heqK3xx6bVSVxo0dHEscbOsvT7JecSIaQpChqj5yjU7poQ
fTbA+t8+Ugu7IPMshkOvjX1H7aDXFHSLQAo6me+SaAKGu9B+3x5j4efLRIsqTWEYRLHx88VTU0Pn
IF5TDVr6+VKUkLeTVSWU0+BCKKfGTwRAdx29JFC/WLlyF24qmVRxgChgbueDHRCTndo+2phoCUmq
+xgyRXUFTHJBPsp4ra91aT5S6FDC8ppCUe0gNcdHolVvk4EeYeMiYYj+lNvbsTTGZZu+HFdDMWsg
BG0jSOpw3llac1dDQc4FjGv2eNuu2NyCr1IlX9XXKkqk9RwGvZU+UWEdTW18BGR+5dwufV4KILQG
vztkBQsAaGY/RqtsH4G9ZUBiAur6cXuhlsaQwoXR0sFkPFo0iNCRt2/YhHJ5C5SHQxICN/W9QSTb
Hqye2Umb0UCrlbM2929cKQOgJ1Zs7+ocQLt4OdZfNjtSuTbOcagH+Wg+tDGgLDVIJYo1TZqlz18u
/y+fT5EeHc2W6UFE0bOQ934c4j+p9421wY+XrLu3eoiyCKoHDd0C5IB6AZCP/ejf/vrVgBdfv9jH
l99eN2OvAd+O3K+yCYf5xMKfFhjMR8BECd3cHuOqrWGMy7p9GSNsQyj1wbKCMAs/qgJdMYONHjDL
zhLXLPqVwOdiuf8X92CUy9+/jIKkdQFtKkMPoEHwAvkStPPS4fH2DJZWSbLjFkK7LDaJHmgl8/q2
+mWIOXOLxLxHTQOgzLh++t5AkkWD64xyncR2gEbl6secTSIIqxIvEdZE7+WsiW1eZslKvXZpVpJp
K5MY4qHKaYAstjsmO8tgx0utFt1rEFy+PaHrdXxsi2TaYEafIKOqWQEZgd1zknGw3ufSAuRUNBHQ
lykIAlVgcTfN3AlP77TxqbPKMHFiW4EKw+1fcfX+UqE799+zQWhb9peWxWA0LbpTBgPmXzE1QO+F
cHQYgKOIHHqBmUmsAI0E3fvtca9XxDGw5BqAqk9ANn9py0tCxTG1qRkOvCV95mldEZ1Z3qJZLQ1p
4gADM3kins1XEodrXPvXhWAxvuQ8YpQtE5OmRjBV4/xMONRrDmE36QZASyS190YO4AxQdjqE8ioG
7DCt06ry1FoDjjxJMh90AB36TKzpx9QWbMXpXAz//0yVMDm/N4I0tIBUeHrM2FlL0yNHt4ddr9y5
V70NPi6d6o6qLTpy8vQ4FBmA1tVU7iKsgFdAivDQKFP1nUoQxpEONuqwbO6SMj32DQIHsLD76G2z
Vg7s9YND0C353xMrOo5sHgrAR+C4d2EyuDpPfGP+hw40p9HPjB461XK48nr7oC4smlwB6KAOWVM7
L4+W0B01blyDPBUpBETsh+8NIB1E1kGDabYqDJDsuXoU8ZETYMi1tST69ZOOBbvM7Iv7L6AegBYD
rThWhM5/ZnRgbxo9B+qdq2jTr7gWALRavOmDOR2rJEZrDu0L0NGT5sVCr70nqj7ZFXWT//rehKVL
TzMioytMoziCCmuXTcO5KtX3dDSPXYxGvNtjfOpZXDEkOYtNq7o2OVgEjoM7etmm3iYQZDR8e6N5
pUu90YVKQNBv+21zKraKtwaR0C9n/Nq40n0YIuyE2CTkxoWHvP/mD0irtugO8Uv3b++8HY93uvv7
5WlwuK86jUOcp4+Pzr095wXfIasAoalP6KxMyiOoQ7ZoREbr/jg8aKTf3P7+1TAC50hyH+FYhbo6
jskxKqrqN4m1YiPKzlhxGlevXHxdchpJTfRYRSPAMVJPafRs2hdOh4d0fodk6u3fv2DJcrY7a3RV
izqMgIJe4RamMjqqMPxOBUqSlGv+aWEX5LT3yECMpdUXJ4v2gj6GvDfTt4x+z4XLUkCjAkk1AgXz
I4Gmb6589Mgk0FjxqjUR36VFkpyFCjYOpCnw8/loe8KOvUJH95h9Vtjj7V1YOEWf5FhfvBHgtqg0
xF1xZLH+0BZlYNrE+96npTh34OjM4MS0DgPaIo6KmfqdEq6pySztq2TYLdRy0YseJ0eVV3/nvn0T
UR6Ax5KseKyl75P/eulGxfks1Cw5jhE4f2LyF1D/vaHZf7+1NnIiZ5pSvU1GyHXXgKM9JQo8fKeC
hux7X5eCuXSa9YJ0NtSZ0U87DsCwz2vMNAvrokrXI3qLa8ilWuMBTLyA66OQtBfh7vbPXjjscvIG
BGf9IAjEPel8ytOPVL8zmp9VsvLsWvBo6mVGX046WrlKXvcZO3DzY9IrB2wFYJNL0W4knJm/3p7C
0iDSmY960XMwsowAYGY+8CAOpUeT5ReAvTPylcOztE7S2QfOS4tAcjEdbGCJGXtPO3Ekxntsqyuz
WBpAOvx9q6L1dcb50eDIxtlEUyIaL5q0+lDBF/G9+1GV7i9wzLQoKfWgRK/ei747Mo6kv0g3tzdi
6ZxK99fQR2CQuIh3Zn3vKlmPjppNxFd++nVCOELlPE3P+6KKUIg/GNvwH+ud4VSeWq/32b/2mR7K
p3Ll4ftZNfr/+IUy2ZKhzUUrrNOBB4I4gz8f7Y3lFl7hjY62tU/h2dznHyAA2UCXbGXQy1m9NqZk
4jWZ9PoiRHowsj7btJYBKElhvtzel8Wlu5y5L2aYcXRoKRFmdAEQbXQv2VgB3rcBzpcDyUeXruzR
0iwkc895aOqg2xkBlgJPn/GDtWvotM8a67UFkoy8n8DZPLYDVGeZntylbcXuIblDDxmotEArbVoQ
r47Bt8BJD4K32so8ClbiQOOT+lSpZrdFoRwJjL6Od4zVxhtLqyEALXNxLNHS5KL1snW1iet3VYL+
Zp5FePuDD1Ws0SZfZ77E8ZUcCMplIPyasTamUwT0YfwRPuR31p5uSwcqui6nDj/bd70zu6qX/hSt
Y22UfftcuWuV8c837rUllDzMrEIak9X4BakjPBinqzg/siAHxe752X8MYudPtinOo7M9/vw9QWUZ
h0N1ft+PDpYWbwWoq/jxRvGov4atu+4vKJO8kZV3AwXx7IhW+A1Hvw3rXzSyBiNdeP5QObeUp51C
W5CDHZRd648eEiy70kVvr/tXODY8h/ApHh+px52LAagrN97SKsvZJLUAr4BiwNYGd950PpJHRyB1
Nzr+mfzJHdwJ/ySB8EqHObbT+gBtOJCudVpHczIvxjOp2ol9985+JXcWgN1o93RMl/trBIKfyoNX
zoGcduJG1IykxC9scAq0Y3QoILENJiEf/Yh+fIy2lW/hYYZOYD/ykFi47YQWNltONolRqe0Y6kmQ
NRBOGVUeFNQt7eX2xxccj8ya23cGncKLcXXGJrHPWf/n9nc/4S7X1uoymy+eMwk7gv5VfLh/j17R
ludcDpLudXfxLtz+qp3Yifze6d3OG//p+8tO7Ycj8nWndiU+u16xB7pacny0sQukAPELTIwdbomf
7rh7kX4Xu/AYHm239hqfndQNEhSQQle80Ke+HohN5+Zva5b6+cC9tg6S9wJRX2Hjesepfpj8YVud
w31/nD0NXiTD6ekPzDcfSUACkCU6vyu3cPlenMozVJDPZFe45v2a7N3STSBz59Y1lBJaBQti194I
BxY92rjSLgkGsat2Kczql/IrBJ3bneZODggRD8pzvVsb/jOVcG0lJKeFHmO8HorLifAM90fnDE7s
hS7d8o/kPtqZvTPd6QfcgC/hhp7bY//b2OReubEOHLuj+WiGcxRvbV8WEltUViUZoXpB0bGIWCV2
lLN4RmEDijT39kuEAOnYnou/7R/t/rYxLIURMiWvwtAN3vYYbD7bT8W98ic/IUPhTxtzT47Y5RWA
xVIAJrPv4gYHqYB2OWz76ljc13fDttzaj1jQJ3s7+3xnuqqT+NnWDKbt7bktOBBbir9YQns2NNjV
gWsuNBxcLfoWzzr6CaTga5pBgJWqWLWqY4DRbMHo6SK/7dz+4UtxhdxZqtoNWjQul2izKUBpxV3y
YAb1LrrLd/qhfqk98p6ZG+Pcbpgv/qQnw4Fqg1Oc+F/958pPuAQQV0xCbjkFTwWUUS5XXr+Z3CKo
ArqNdt0WMil7CJxuUxfyQt6Iw98FFE6q2g4rUfPS8Ze1TdSZzaRiBIFt5oDl4H44pS8kmM5pYO/T
n9k+furX4onF0y+FT13Yh2aDjq+DtY13/bN6Sp4sxND0B1quziD84988ipKDoQRZFT3EnNCWB20B
3dPbcO2wXNz1lZ2S+3yy0rQKG6QFh85tfRTTPfNQbcaAbZLzuLO8CheJtp+8xi1O0y4/W7vm9D0R
MmpKywehpCoVA6Y1Cs1pwbZiEqdm33p5UlNas1TMk9UMOIF4g/pRwp1i3inmGpp66ZiZ0sM2HkiU
lDN+u342fzTPxqt6yp6aQ7gRr/GH/TpxR1uxpUsF58oGGVJlJzJmxsFTgMuNxaA6Sl3IADhV+EaH
Bz3+ZwPlMmv9SiL1sxh1bTDpoWvnaAcnKk7DD+L+0pzEe/51Sh2EOac/8X7zp3Q2sfPIPcTLmTO6
bGvhyas6/8AmDA/y7/D6kLmvt13IgvuVe776YUyrvlOROVD1f6ZV+7qlrXx66R3wf/1eCtiU4wnf
Lv3yn565YwnSVWd6qZ7sR/aruGuDepP4qmc+jPveN13rsNaPujQrKXicVMqLusZmmlXpDOiSK4fZ
u71gS3ek3LgRhollajPyduELBFP87hTvk3MYhEeF4bXW+8pWPRKvwBWZoQzzeHvUhRjekKLAAjSC
iVog0zaoJ8N4zvnvaY0/YEFCkMpl3ypWeiWbsFj9Rjn3R/MQP+Qv9Dju63vszz4+g4RrJaZe2hfJ
W1RRVNumgbXrxg58JxOIKldCpEu4cM2iJEeRs0EFmwUmMScvoNNxNG56ArruJgWGwlgp4lzv1oSO
puQksqTqm9rGKONZP4MOKmDODBPtXfXc+OH77b1e8ERy0ZfkrWKwEXsNovtjL+4IGk5HaEqFgh9L
Q/PVydzlcb6ycAtbIreBtbgarDzBaGb1XOm/a33lu0uzkIKvvFenSSMzZpGAoHW6S6bZnwbTy9un
DLzpgEo5Blk5Vov7Itm7PiCH24cjcukZceIiaMrabS/ARAPv/BhvQ/BWEePF5taxru+7dA2AuWCW
cqF3ULXE6jN4uC68D627pHyN6LcK1VRuUyqoAryljX1puvmlCjPoRNqgdc8foP2xskVLWy8FBhM4
yqFfJeyAJT1ISUnRPprga1v5+iey/YpJyiVb0EGG+QyR20DTdQFaUtBYb3uz0zd2CdyRogl1Y2dF
tkWTXXU/QUZki2pI6yYto7vR/luTULh6AS1gZzLB8eT3lKYrF/CCt5DrvQ2oZ8umMuygVAYnqX+y
uffY/MCAY9XjyL9txwuHQy75WmAzinqwlkMRb9DPfCbWGV1sKJIk5ZrvXhpCiiMsRlMhugtOvQ+b
30MS91vgpaKzDq7mlaB4aYjLEn7Jw2jW3JZgsaFBhnehE87RqVSbD/D7r7w5Px96V46J3O8UUlRc
eo3YgU6i7kAMEN9mswCltVVOgMPH9CPW4mlDjZFuWZeEz6QUwy7rqQ6CzrKOHejvTXhXJa0ZgM83
8lsjbM/gG9EgtmBw/K8GMmCl1zfRBF5eSNC1rzlRy2eNlwV0E9BUApqvbBfPM3sgJEVHl2GDntCK
moCA6NWL22YG5ScTbpwUsZ9Es/JMZjs5onCPitrYXRiNSRqPQa+zeHZmcCcD6hvt27FS921MrSCP
U/UNGhfjh0XS8o8NQnvL7VSuJg6JQPBVG2UbGKqmv46d0J9ziPr6uWqa1UZYKhKU4CW23WxoDb8p
BgBG6iYObAIlOmTeQGWXNn0NfFCSEkQcYIv1IDKtnVpIgDv1KOxqOxs5EplR1DkFr5lXjkwjrpZl
83GyoQutsEmc53zAC39U1xSnlg7O5e9fDk7ehaHVtWEYtAqBpMVsHAW3dWdsox/fs6+LW/syQKtO
VTwS0w5GJc7dDERc0A0gkQslbNX73hBS2AX2Ejues0gJ9DxxR+zWEB8TrXJvf33BC8mNZjoIhkms
lzToku7ZIgzsnqG1Y7r9a4IGnmda5fPtgRYc/WeA/mWlCmqCoDhlLLCK7L5Cvh9sXWtefmmb1f/u
AnpjCgO8Diwo9DYHUFzv3UwIjqb6UsARhRaIBG0b2gWXTu0ciipgmd5xMka6m2UICCEfPPTcmVoR
H3qKc3h7ypcw44pXkRvTCkgT9+2Ivg4wyW2nDN1CjdODJ5DYK35rYU3lDrVWlEnHMpsFqajuS1UB
i+O0Es4sfVpyub1NzLjVRhqEplVtR7AQOzzM1vqfl1ZGCsyIPZhqZGewS9Tf3IQPljNQFMXU9hzV
yN7eXv+lOUjWn0ZZEYKUG80irfUY0WmnlsNaQmjhyH0mC74c54xlSWHyBr0PqoUWN4Dq+vEE4fbN
7Z++YJafaaivn5+tqK5TygI26jMFsR7w931qgaASCkR+AUM1vHIoeHB7uKX9kKIwCEqhcqWUYQD/
TU+WqtFXk9ZgvYdCwiNoVtdeSNd3BGTD/zXUseXFPObg1g6bSb0zM9XYRTWtvNuzWNoT6WWnl8BI
pyZ6tSqwkTYg6SdjtxvF94LhTzjuly0Rra6AJzdXghr3ozvlVv3cW7oegN8w+dmrylreYGEWMlBJ
DckMCCX2Qpu0t8KkzzG0KOy4/3d7kRa2Wm4208M5j+ms0gBU2qAtPc5a5NEaZEUrYe3S9yXH0aRG
kgDkEwbMCMETaWaG20SQiUibuzmvVgZZWqPL4F/2AiTWvATXdhiUkxWU2UU3koJiH7IF/vdW6TLw
lwGSNARvrYlrMU2fwAbpFho4v1BdMVeurAX7ViVDqNRBS1kDrE9jTNSlfd3t9KI9CTHyfajDS2WQ
VvneVKT4IetDOx7aUTtU5usYV86Afl7gMx2oQ98eYGkzJOdRzrORkRFMBFpI/bJA7EwEP6dj/3b7
+9edBpVhS9UUt5BVQn93AZpap8z7xI1HY6Viv/TjpdAhH6B+WkAP5WAqz0p+p03PmbVySBdqlbaM
WYKQ8iCiutAOdQl1oJ4Y5WtWsnwnesp2tm6nT1CjyDYWVaZ/k5HXZ6KBjLu1Z9Dba+BJvg9hqQ+M
V1CaKsMCenBD0flF34MrteKQjLRA9OtGaKxPHLCuZmzTJ1oXiGow17Dz160ZXaj/tQMGcfWBlaI7
1ESZPD228i0b4/bnjHTNiah2+vv2Hl/vBSK6jAaBqnibVW2lHyxbr45JVjdQpqj4B8vH0vB1muPQ
tlCR8O0CLGvgxUn/Ja2RvCUas8mK0V8/aAh9/zvZpCiYGbUWVNuHJnHLetrkVrwGvFhYSRkZQi08
cNJYq5AchHqYyD/ajvZICOmePfJ+JZpfmIEM7rAmtE8ps14doFi276xkR1cRHEu/X/LrxTjaoB/P
qkPRdQ9WEoJnvx8mpy5qcOOjN/r2OVga5fL3L37XHnUr7iajOkBK0E3S9gdpy00J8l69NDe3h7hu
8bosghwPoD3WzbgCXUT3x4IMrxM2inoq2mxc8SmfYPT/D/x1GbXREGiqsnwmB1hmA7xrKvhrNmoQ
D9S4XQViiApoGs0pFJ7Cftc3g73D8NFTBNfv8lKv7qBWam3BhT4/QWaycU3WaOeoJa3H0IwOSnEt
eqbhZNSO3irqXm+hkqzMUxFEoCxDp9ZUNQVyEtrgKra+imK7fmnpVIqvbDASqDlUGA+cfPTUckAg
7sQxGqmU32231jG7dAIkIyQFiaJZTMNBA/+5PxZjdOZMS4CDHc1/WmGylZB3wVRkOIMIQ6OZw3o4
RFFSOdTstJcean3furN0Kl26Iwjasemg+TeT/mWq+wfA/1ZeZp/cqddOl+STi471Sq7OQLaM9Z2m
C6559Uz4HScECiVJOk+7Rk11YPzyWLyJTOt+VYkSHjNdgUgTKbRj1XbgUCdIVo2C56caTsOnJZRl
zLyG/BZS5s2uosBCoH/Z+G3ONQd/d6S91x2oktRsbrZhUkAOKAY3HHjFoXbShkzbtb0yb2hm0W1c
jtPOqNNkbxi8uqcqT17VTJA3BeJsm5ALuptZVPmQJ+1fwaRRBhHaLaAdpZme3fBhN0IOJTBEjZJ+
NM7o0qsNJNMhmZ30BBYVxjqUdpUBpFOUctTt7CZHaNB2U4bkGqnu8owas5eC0CQJmMWLD3C7ixn1
1JI5Wqy+aijUrMRXlzznle2Q8SrWNADbntrqoanTwzSoDyTN9lk6PA52vBUZ/Tep08qZXbANGadS
Q/6ACzgSXFC5w1seJBD8yOgbBFu3t53j0giXv3/xvw2fKRqcbOOgDN2dOoKkXaBpPRrMEpy9tFlZ
sgUXLKNWNDDLx3ZE+oNAMy/pfqaxD9Lb710h8htTLStmR3kV7ufmuTKQBYWGfTGdFPbv9hItOQ7J
tIWiEDy8oQDIazCcl6A11pDPXQlBPtl0r50mybhHvUxI3sSo5igzSF5KdRy8nkSm00H3zwOheXQ/
DgIadVXKjgO/6PBUEGlwE/Dw+5UWQ18zrCEaEr6aTmggvuicmEBIF4qXuhumFnOhidh5FdTvCscE
esyHHCLEjii04jOQ1PvgIakeOMhAT4ZJoUEIbQtIhN9lfDA3VWkhNIWyS+5E+tR7FjqVn7RL61g8
1SixTUMcvrCyt3+2SH3fQ8G9O6bQug2YqYm3ERzpxwRyf4NTJum/BiVfj9CydUaolcbwBW19Qug6
5i6cxoyoQhmR0EOlEQ2YFXjd04lsRUKV81yGlbqy4AtlO10mk88EyAoLYin7XMSbvIJCr8j9MJ62
WQwRMfPFDt8UKz4a3XMbFz6i0xUbWLhMZUL0GPF/BJ2RcD+o9T97rr2kqzzLKB4hDnsw7LU27wWD
ti6l0S8GPbVpYkHRvT+EY+o3me6l0O0orRe7LLzb9rA0wsUvfhmhLSD9MGV1uDdUaMVCyUalvyEW
5XJ75R21sFLW5e9fBlDAAhjrjarsaag6mgK1Sa3YxXSvFc9KPH7Pa1iS4zOUSuhDiVnU7GnobD/k
kz+yoxDqygALbkNWbu+4mZsMKpAHi5aTP0NuBBLLa52vSx+//P3LEpGOVmqesvqQt0e7MB2O6/L2
7i7cbjKBuyVA4KvlM91nhdK5kzWAr4BAJZWzHQLOCH6FvyCn93h7tKWzJHm/hpbjAOqa+RD2XtkM
D303HvMxAa9W+3B7hKXDJMWwUI/Rkasb5wPodn3Wlo4O8YYiBTd9xrcl8tC3h1naECmKNTOz41Or
zwdIi/o2oHxjtBIDLHxZpmFPR41XuaZrhxK6ELYQED+f2M9v/WpTMmVt0OF0wS52oJHxlsf2WyGK
j9ufXrjyZY73rO0nqOIZ2sFMDcRhhJF9UYcm1Dqa+++NIFkwqUDNzxQbNpBwyDEIlp74WOu+Mvbm
7vYQS2t/mdwXMzMpNDXLcCgOapP8FDy7Syvufe/TlyG/fBqFw9EaJlvZV2bp8vpfEa4xASz9aCle
SQhY8VS9YHtFR8BtHtoyX/ENS3sqWaswu7GZ25SBKqSCRKelN7lj6kX6EVU5X1nypTEke1XjzoYU
qMX2BfTYTDWFVtQvQxcrq77gb2RoZ5LwHDpQPNxT44Coy7HmHyV5vTD4397VhV8vAzpb0EeY5qyy
PZlOXWS5WvqvFMXK8i9srCFZa1vb4OlryHxIOPQ6RagpHmeVtYKuXvq6dOtqWj7VaJBj+xgMI2k5
hI5WlN8i9SK6jMosABCxdW7R/Ug/eqLikfHag3vy9qJf5n8lhJZJs5uqmOwu53TfTDoYdUro2nrQ
j/K0CLrYdeS0xYorXtrdy9J9sVkRj2NopJW9n8Xc7I041DxqdbNXUhKvVHiXhpCMl0xzVybqMB2S
cM+qoJhPsboSVi19WrLemYtc6wuk73gK6IoVtw+U5XfoNl8pC1wizGvbIFkuR6G9QVkx3Iu41B0l
R54Q2s/ZOAADrn70eQU9yKHecyNdcRWfzKnXRpQuXc1C7FBSvT/0P7rZbX6yN1NgYMf6H2dX0hwp
rwR/ERESAgFXerGn8TIeexbPhZgVECBWieXXv+w5+dOzmoi+cpCQVFVaKivzji0xZE8fyMv8/bl9
Ouu8Pl+2NUuJGDPRmNPQrevCsj6ZGx+ipFkbQqB+CuVPd1rTP37j10ef5+qbEE4NsH0/+s9LWZbH
dkmng24r2GM3LMTdOUXX/e1muTyOQVX8qRrGY0UpMKrl1E83JdhccFfuy/4rK0ToHiGmhLtdBh00
VPUuVfEb5+R660xvweMyk0oFNKDa7zO8A1AHpNK074pjHvbZ957S6LffZflj63neHTirxh3E+8JD
RTpgX4jnFck01PwulNmMl9Up945kmucNd7DEaxPOVzVni81qZFRaiQrwpcMyV261jxrmP5RQvN0I
IbZ+DEsq5nAcU/C8JuM4xbqAFnmSrdF+Ga4LriYsb6QimsoM7Uch4iq2M/ABXbcrmMhdOvVkdnVf
JnosTnry7qhkXy8bu2VLMGG6peNWvSd0l4xFhQUeXxpJf19u2jbh5+9vQmmTV6MnpUuTgPyNop9Z
+asA0wIrr2z+HAPfNB9KPGa6KvWSIKse3W76CI2838Cyy5i0xbfrhmDsBmkI7V4HJPlJC48MwV4l
vTXOs6fQkVdapbEZDOvg+8U6ewnkMKGEvO709D3MasSSK090JnfPkiIZyimhSS5zfQSumB8GkXY3
kTdvkShZLmAmgQ+vKpQQeMpLVMeLG6rSgwsVAbzaqvuOFjdTX2xkYSz7m4npbGvQGq95OCWtM1Rf
nDB0d9CjpxXkY9W6sYdaPMLk8uFd70kojq6JA5VOaK64EKu+bE22vzesqQVs00fw1EnHE8+f4g7K
TOw6YBr7l7B+4w6LID0rvBbkD+EPBcUZEE2FDME6/Iak1BZ9qG0ExvmC+pqAFQfz3xeVhu7sGOxK
CnFwns8bm69t9o0TxsAbv1U+8lFAd1KISxNIjq9bwEjb7xtbQF81ALQWjnOS4ECMm2YENRvvuPhU
5moJrgvWJkIQ7COgPeKegIYMxOCH5aMe1afLBmQ7DZngwKKSmudpIXBZbdZbnLZrVGq3NYlxZqE3
TjWRveeF/tMacOAju9BZv5OOrWkcgSx4JyuZgSsja36Ivo2emI7EJ8/DtzHi7jURk7pmLTdhdaih
2wlpdwi/ARUMJfm1VB8FXUhci3UDt/XudQC9GFbS00b3hV+3Cd6ld3IGoNvVH2rpHKp8vJVhfSq2
8r7vmgx6MkymGKKUFmvWgIrI3zPxqfPWY5VvGLulcTNfGSq21kyEMonKUu1SBM9Yef2nBWSzlw3m
3cAMrLtx4SNdCMVA10EH2XybKSROaifu8xwlc/RD01bHy91YlsMsiNY5itfkQlRS5/TIfXkjztVR
KnsAVAFPyEgH+ijQu9zXuwECQzrP5Zs454OmEtlKHzpE/reOJQtKpC83bFsMMzrrnoVL0LVJp8UH
lId8nt3oVof578vN2/6b/fe/Vyg3zGIu/FNaeF+pF76Aku7v5ab/wRX/75KEOTHCcugHQ1gvuHq7
CJp3WTeLXeb71UE6xXALJvritk0dBa5q+KUnFygwg5ny9nLn757y0Lfhik6QlgGHgvap6H5yBTX6
IDiLou8zd7lyYQwXXKGzDOhe750QP0D+ANGdBwyJHGUVbGFsLH5iZlRA1aUJQHXsJMcyKYIHlFa4
q3fInTDut3jZbH2cneeN4aYZdybUXrCTzlUzxnNZTnsAn8pPyzmKNxo3P60dd+MUY7FmM8GCx4vG
H0PaJH0LGVgIpUWa3zvTFomJZdXN1ErlypmXxI1OYe92u7SKsrs1C0GGofvlZmma6uYq6zIzLCVI
I9psZO5JdWt0ZCp9WULn45A7xR0Jt/JEtpUxPJ/X3OXVPLDThAJ9SJYjB+94v8kY3Kip+xqIfiNM
2tbECAG8UgsUnzU7Za36AxHdXV2KH1A5/3F5rmzNG1FgcVog+3IwPreoUAzzJV7a+2LrMmcJX9xw
c5T3lAq3UDyTz/pUNvmtk6X76/7b8O9uisrGJ5h+ko+vTkaWXVCurynwT9d1YKZXQp136VAOJMGJ
B5fDT+MwxiK45kpCXTO/wiPWcOGj5J5mD+5U3nfSO1ZOed0GbqZYlrPmHgCATdLmtbp1F0D35xW0
yrQcPEA3o+oYNgUkHC+vhMWr/fP3NyFKqJxAh8oPT2s0/R5cUMCIsogxutcgXbf4TWydnM33TSfM
VQWeuWeQLRQS11wUIOdAKelo/uWPwTVvMVgUw6OHENDiQQ9NAmzQAy31iyzoRgGQxcv+j3AjxIW9
CRTe0HMelzjVljh+r/7z5RWwbeUmqQaUECsiqSaJkxefO1T1AW2lbqA08VtGBA9jFFLY6pBGy8+l
kofLndpWxPDtqChF1kMjLBH+z8l193kYxD0qF93r6AqxHoaLu0BkVN6CMO6seDyOHJ3dTmXTvfAu
Ug+h0P2zXB16Ii1jNxATw5uuXN2HuXHJF+KgtkzNZIuLyHJWNdM3U7T0A07dePDK553v9YeCT6By
mGLfXe9p+kdFG1HHMqtmKgcPvsDlNRM9Mb3KuCv5gbPxc7pMX9Og3UpG2To5b2lvnClLMz+fvYGe
RlUsfkwcHj0K0B7dBMNc70fujN3GcCx2b6Z3cpRAhgVeMFARAEa/keo9nshfXX+8JvFCXTPDMwzB
4HbQmTqBOB1CuWB/+y0lz3aZ7Otfl+387P3vHJNNho0xHZtFKclOKOP/3YdF0pItAuh3EyP4e2Nr
d/oygHBgnZ4G1DQjB1LtVpegpEE9QifyiTZhokv9h+ny4+WhWI4sJrcGr9nSDOmyJrn+CvUyAO7m
XQh2MqSDafD1uj6MsODLyqEKJS2nKVj2qfJ3ghaxy/8WUxR7VB0v92KzKyM0TIHfEFnM9CS89YOT
ofYYp7uvUbpuUZj+K3t9Z9nNdM7M/A4abn6f0Hkm4LdrpwJkAK78nKc5npYWqNPHI1OAaknWgUmz
lPmjyin7OBMNqZCg6cvD4nf+qVnyKolS6T9HnPugIl5L+T0IVPmYRSnEbfjC81sJnh9IH7fZFs+o
xcXNx3/k4dt+IJCNbOb6LlzqCdUk2X2W0xdGu62XMYtrmGmAVEf1NEDgD0QXanxYco/voO63FQot
a2yKNZQL1F3DGSUMyo0glZS+SOFC/lh9vmxC7z+LUdeUbe5nUTiunlEU7zXktqvqfA8yquZIZfCX
9hk4TsuWoppdNUApVuxDLlvv1ptTB4Uv3e8SWd59FpXiNqp1/+RHLXtpllR/uvx3tqk9f38ToicX
Cki+HslJUHGP96k9K/v9dU0bUWfiADxxot1TtHD1WJRUHKEBuZWntv24cZ+A1C2dUBiEuo088j6M
KpgeQrdLNyKYzSaM6BI1TqCGYGmSZmB3o+C/p7q9bYJ241hu8xojrHRLoZ3Wd8kJ11RoO3xZoi98
qm9dQjfOypb/N9N9FBQRPKArO4W1rn5wQEDAyzDyE5sqb+utyzIIM3WjC1UpPU1DUjsQUmmeCL2r
KnETqC23t2wjZuImG4qqcCs+n7JluVX8OQiDXUFCqM/U+0Drm8tmahvG+fsbD1DDKpFnzNxTocQ5
O0dPGFUWR5U+Bf2ysVvZ1uP8/U0nfsFWMqXzkKyD/jiw4YZE8ijrLSZ0izO4hhe7IZiNi1UtJw3k
meuXgFz1h8vTY1sEw4slRJ9RDYOnOTcr96Dv/8WHsIkBpf6DN71qBybcz5c7su2EJjHE4nCnhnpH
k7jfx2/zkZ/AFKhuaJLiQPeTv3jP/DH7SO7SxL19ru7zz8XPyx3b1sbw9WFVjoY8aJM49UsXdTtU
HezDYuMB0rYyhqcXbjCXAcpEkkyJ13LyX6lzFRqLumYqR6HoQGYMjx59oB9XXnwKQWl1XfwwUzll
0RABLvMWstaqPuSU/q3W9ggHvKrcGT9/Nrc3DiF6kocAqEwnf6xAIYXatE+kLJe9RAbva7bwZXd5
cS3ebQoQaw2qF6foITCMWpmoondiaU8aWsMydzau8xb7MQV6Sc1ArLMIrEM/7Ly6/tKz9kUId0uO
w3InNIkfSNmUft7086lpNYpVMxB8pd1LPXtPIfBfohT9Xk54Cbk8YbbjikkEEc1RUDElcdjy9LfU
Eycn+OtP4lik60NXg4/a7YHKVqdpyLsdz5t4BsFI4Oh4JO0uYFPcFxATCNjx8v9YHOhfFcUbQ8kK
Us8QUUGJbAnFT85u0vWqfDFs0HB8Wg0jayIc/DTPHqVffySZcwA3zY/Lf26zC8P1My+bvEGtKgGm
WewCyj4v9Qr2/XrL8Cyh2eRtgOoRdK/SGrFleeT6Do+qoNFJjzTPY8/ZkteyjMJkb8h6nYZVg2Tm
ItVvSaIEGdvHZay21BAt62uKzegUojsuiiGSWXRHVvWxL7bUR2zPVabYTINX87Vbe5X0gv9CFE7q
yPmcMdbvRlUeunF5Ytn40kt6bGqUr1617KYGjZ+l2kPSu4bCTXMIaHa3DDXULLeOjrb5On9/4w9C
ZHWd4kKXtNK/GaNA7YCf36rqsC22sdnrmbF1WlB8v4ivEorTPPi1qWVmeYQg7n9/PCvLYgQ8uUnK
dkIGDix8xU8cLMiORyv9NXhgcCATnz6zTkd7B1xJGwHk/XorijP0fzvW1BdrvvZInZZDXPWPxfjA
wwmvxyiOJvTIvPWhaKtTg0eDsXmk6ZVvecTw/wVcf5Wc2g5Vs9AlyQEH7XYrgCl1DlIdSOeKaeNx
6v04QP+P9SEIWZVDnjEZ5oB8zoIm22vfYb8kBD1Pq8jA0iS7YWNDfXc3cgNTrcYBkHBcQyB5ylT4
O1UP+1TKW2x5OqZ198SW6duUtTeXfclC0hCYesPEiWSV4gUx0Y0K7jKdyhew/yE3qbx23KMQt8x3
ixpbyBAIB0oJlZhmPJfAK6aJbfHj/KP3/r83GozZuCKMVZ95oSdRJBRMyxwPHu/COEzBp7j30gL0
XkvIyp9RU4HybepI892fFn2bA2kSD13Lbtw+A0VdBTpI0lAvXmfZv8hg1TH0rMtdOarwYZp58WMo
6+p7BbN5rLt2/KFXlBhPWZ4+pt0yP8+BRw7cbxG+uoE2bjwrBsKxtesTf5nlRxDKtx/xPhn1sehX
eSPLiR6gOrZ80eG4fiTRUO653wwHQhqNun4APPb94qgnPMlGe7dt3ZuMoAxnAQopDoicb1U/+Dcg
Zu1u+9mB7wSTuyejX+9lh8fipa4rhXC9LHfAlg4niNCsx8khEGXIZHlDAezeud4iIY4FAg3QS42H
hXGW74YaRz2oZvm5u5tmUjT7uhnAXhuUejitWqLcv2/rJubS9WksQW3w67I5vXsYBN7ECG9zno5+
FSmaVH795PaTExeKfNFd++QE4cau/258Rh9GmIsgq6VxkVRJ23E8uHrlcChYtsXpYWndVK9WZTHo
Qusx4fO67LvI9fd8QuHB5fl5N/zDzo29JRsWwLcAXkr6Ovvl5PNJ8AisDjDkjb3RsgCRsQCRdlHV
D+rIpKOvPTiHaH3fpD8yuXVUfjcSYgDG5DMkG9aW8y6RFagEIbFw5GCC3JEiOImAvUIf8uXyTNnW
wdhThjXzBo/I8ENUghI7J99Vk3693LRtDMa2UfvgV5BjQxOZgZVzrJo9ass/FJ7GqQtsRCoSGxuj
ZQwmPwxqJCrtnGmds9n9LFjzuc6vSse4gckKM09ygsIFmIkRGMFpSiv6QZLWw+7rB1f+/Xn63pyD
xoYUEvJ1YwKcbfBbgAXqU1V1W1S5trk5G/Cb1tva4VAwG+ek9sk3htpomorrnMxkg2lAcczAz02T
pY4emS4+ZsHykSPneNl8LD5sMsHghKtrufR90g5g0yjPpWtxlH+83LjFf02SkRFUWGUve5ak8kEM
ry0QqiT4JYrr4rMJzwTZ3Yri7mFMAm904mXpbySFZCzvUII9RPy6CG3CM6HcODFUOdFkSoNjVYXH
wtui9bXNj+G7jJdg111hlCnr3P0YavfQRWDY8aMSuste324YvyVGmNDMnqVFNK0RSnKb/CYrVXeY
vLaKwwEsuGvZ4mDbbXGKWYZkko30Li2pV6KMtoKA9Z8yR3qtakFFHKmK3HhaDPvLpmXxOBMM2uAy
i6eNEcUM3njP0/Z2Dd0vl5u2uIQJAG0YoMYAENBEMNXclnT1P7RgJbyP0inaXe7CNkvnrt/ECyTh
0oyuC2wqJEfHW+c4m+dfwyBeUPtxXYl3YIIZp3FCrdekVBL50anzoN6db+XAbAZlGG5TdaKaOpwk
ZxdUb0F/m0mA55V7nIAoRoXJVbNkAhnBQRYBf131SUjFH1I5xQenmZ/mNGIxSvauK/UM+Pnm8mYt
cEZKZSBLrAVqyGjGZazpOu994eUbq225A5nwRVYxMFenIU2GFpjo8mOXPrtI3ImW7kQb7CbpXFV9
Blj8f4cCCqdilRUDNmz8hkdkMH0/rP6rn21RUtkGYphtjv0YLJY+AZO/i0pq4XR7NdJbPwvvNKgR
dm2kp1241hvrb/Fxfv7+ZmXE6DQVn6I+aai48yiPA5k9XTYti4+brBFq9aalw4UnGWfInqkHb85R
+fl6XePGsdKX04CaNgSQbLpzvGIfkToOgm7Dmmy/bpwlZTjNrJA+TdZgvR2b8hkszmDVCq8TKwq4
4dt6WWoEClS6eaO7c5fueSzzGwW+/MuTY1lUE7/Y5EwspFEjqJW6V+W7n3TTrxtTYwlLJnwxk+O5
xh8sI21YxG30inv4bZA/y2HZOd1W/aJl/k0UI/d4XkOoeEwWJ3gBPxiNaSueRxjqxq3HNkOGF/ve
QFSJmtukUPUji+qbtvWvO8v4hgPXIlyq+lzWqVHQPqfizs2rDYy27a8NZwXFDnN6H1taJZyYgAia
9+PhsslYdksTpdiiJKMNhmVMigIQNNDLz+yDt1bTbQdxjkPoldFGwLF05Jmm7/QwSgXbHFKP7FI/
dZ4bziATGRTiJqLZFgOYzYSMABEG7hAJuEFScyl3Kh8A4aWcxa0mZMOIbF0YUYL76xyuOu2SErKu
BQXP8W4Imv3lBXn/jRRlK8ZEgUcXxdQMxLF1D35XR+7DoZrizFdf05ndLsL7yxxkd0Z9oOP6M0D4
9sfs03Wdm6DHwRHhMIQOdrlW5TuZQj8k7lKCIBjMbhOLxSN7KFZXhwhJSdghj6L9jIewY9pI/THy
0+HL5T+xmLwJikznLCrEAl7hFCUQknl3UCXYQHzYmjauq5q1RKEaAYcSzjQUelryEU+H7pWtGxGm
kQ2e3FQ7gsbrm6+/uMufyxNiMToT9th6C7j+W7TLg/YupOR2Fm2C/z5cbt5y/DAhj1npccAEcbxc
+DcXYOUOD48yE0fidnsalTs13FzuyDYO9t+DRyv41NbdTJLFDT+qmnkxnn1FzOZmK9dkizRGBKCl
G1U5q0cISvFw5/SkPfZI+e/9aoIw7tBnGxHNNhIjDIRU5xmfQE0tQvZ9dlFbzOov4AW6ap5MMCII
OX2olcMBmFh7kKQUytkD0C9O/lqSp8t9WPZ0EzFIOIFy4gqbqmi+y8IK4ODPbMBDd/eridqNgGZx
NxMxGKzjcJa8ASyRLkssSPkajdEWRbVtBIa3RWXtVb0aWOIt5Q/SihOP3A9uOR+zLDgu0P+4PFGW
pTZxg5qspZenkZtkafeXr00PGWuwSsplq6DCIjEamEJedeXP8zpULNGiU39QbNvvI1mWhzSl6U3X
seFD3XnBPsqc9CWFYCKYwCvyA1JVwReE7DqJouiqNL8bmMJfvPRQKYJYgFfP/vMIIZN4DbaEYGwT
afhmlPc89bVmCXBeflz4/eva5BnOM83t5ZWyWZvhlChfrtiQTfj5VRVxvuqvCxn/Xm7bZmzGzuyX
QVUz0vpAp762LT+0GSp9yYfaX09V/eVyH5YJMtGCvuZE1rV2Eyf7VAbhzhV1rNjG5FgiowkTJB0k
YsCsDDPm4WNQl58yGf3gEXlZudiYI9v/n+fuzb3SacaQNH7KkiaFuIvn1sVjm889Kj2ndSNq2UZx
/v6mi5wHINZZuJekCFU9Uo1Lq3djO++K/rrIbjI7hJGXKy+lXuK1Hd27buveqyrNDj4oJ6/s4my/
bweRLf6QIZ+adFkKJ8/iYAp2fLyydWOTjcBKHlZFXSd5S7qkqQTIcUS16he/4eUWXMS21IYvFx2S
LXkE8jRXPszDCxlfebRRtm/xYlMvau1nyPrSfEgCv5S7hYbOyYX0+jVJehRBG35c+AWYqBWiOQL5
XZHpPw0Zvowi/9YO/u+GrofLrmyxUxMU6EFlsqcMF8KJy1sPZ8K4Uj4SzYrtss7bwpvaejkf6N4Y
Ulg6QeFG/ZJkjXjOZvFpWfQDG8anpRIb1mTrwvBpHJC1P3AQLy3jJ4KzYTs/Ev6l0H8uz5MlrJq4
wNDjahBNRxNsPP1hCeoujcmA6D2y+hX0u/TrwJT4fLkzi9GaCMEiUKC4YXCKgUM4Y2mBJR/m9KWr
q2EjqWSxXRMjmBFWFrmH569q8m9BbA4Rra3Sp3dxO6igN9xaTr7osxLEohSAltjxkYtJO/deSnmH
FPd3H9MYR1AkilUop/jyhNlWx/ByuY4k5RqACwwlB0scn28gOU/zDyoMxu8yFbWzp6hv+Xu5O8s9
xAQC+hBicEcP9Uqr0MUP322jYyZqcqQzdVJgHCN3two/xQvCPPCtG8P7S8bNHGkNjngIW4A7TtFX
PTzLbsOybe0ajqPWrHaGsQILnsfdh46TDLTCxXS8PFXvmjKo1wzPX1OUwTEVQFRkAllDsePZiLTT
emXrxr93LorqlnPr4/xVeM0uQ7FdtFlP8G5Iwb+fv7+JWqpta1dmQLYCC+z/cHRAbv2i5n8jtxB7
d623tM1sc3T+/qafyiXcnfGQkkxudJApWM9VcfCrdOOS9u4CYxjn72+aL3QLvr6ukMnqDB/IOB9L
5m5cOWxNG74OVkGOWkWGkz2qzLRsXnVQbESod8MI/tpwaQjRQHO0AixSFRM/Tmu4Jy5Y3PGqfgdp
0adOB87NvEb+IQzC61Ds1JT48VNwc0BKFQteOVAKXdXfoRBVrDRzNwKVzaSMXT2tl1G6c6cScLgD
39ccq+B+nMNTise/qxzORGkwkXMwv1CQirmfuiiL0+gWb4Ebjb8b+CgQWf81JX9twrqEgmXiyO/z
MMeBr0CF7+xE/xlyjDehu3H4sdhVaPi1gm7t0FcR+vHpbumrDyFnGymyf5eU/wPnYQyGVzsFm8ko
UaoA6SjQGlIidlHOGC6nFJc8bPHgGRPDfB90Abv1ozE9zhVQbl3Uj2ACQnK2cQGzE0MG/jxau38r
kQ6xmjh0ywpveU6LjL0ie8KeFlmNd4r06lR2tTy4LCC7rijVoZlQTzBp8Np0UVl9Rg3m8PHy4tvW
x4gkQ+MHeLtoVJKW1QJqv/zY+cMu9abXYOAgtqZBjOLUH5c7s4QtEzmiV1bU84JkH4Dlux5M2fV4
W4utJ+Z3t3QskxFa8L7sNXWaK+i7n9wACDDUac9euM+q+7Zxd5eHYLMzI8gsyuHKkehkHMCWfWwh
gn65YdvfGzf8YOyVmMD9ljhQ5yZ//EiBiaWKXRQFbgFrbf9uhJIM6oXjOhVTIqJexV1IvozD1q3A
8vsmXqRYa9rOdAEQXoGYdpqh80ELKLkME0Coqefdl7J4uWqmTLzIWlS8AlGCSsABgirdc/I9AAtF
hPIQxJZ+um6lTbjIJHkb1WUrk7HsX50AnLdki6vQshAmXCRVVSmdDghOZAK+jkN6FLQ5Xp4ci4uZ
9GAo5kbGPYJ9+nJtD6g6JDec0UnGDfCDGwHR1sd5WG+OB5pzEqQONlriQf3aiW5C2X8Eg+2VE2/4
cesGS16wFCm1hd2skbtXfKtS2jbxhvfmTdpFUZ1NSdg3apePWn4Oo05sHJssW7WJnmn9zlViKKcE
NMM7r2kOKlriAgjmQl8F0KHUVFgZmAf18jrHNjfJQzAuEF8uceG7bDuW2THBM9lSI7blZZ2MyzOL
cOdqtujLbS0bpwBV1NHY5QV2mUD9SaXnz9CoyOct0K/FIE20zDIFdBhIiKSC33T3E4S2XkB4lCa6
5VtE3LYujDPAoMZAMxUhcTdmX4ku9xNcLVZjuVVPbZuic8dvnAo5xlIsFFU3qI65A4z8JWz07+vW
9dzlm6YdSEymTpBPeLHxYlQA7PqtaGP7acNVS+BXHdGh5ax2Yyeb44ZfF2O44amoBgjGM9gwKXM/
KVAmT/roc5Cxw+UpsS2nsdsWPQvkVBFYzIgNlqSfqzPvz1Ju8dJYtkMTEUM9CSZXLSBRpOtDxf+U
M7lZmyx2CoEih27DYS2jMIExvAFrEZcTzgxaPYyOB2wPey37q4C+lJrYGELqGmAe8PUKipKXwr0t
x1PQ6NurlsAExahiLte8woEnbRu9r2jPAHSjd06ltkoZbNNj+CxKUAbJ+jVLqCx+5IInkoifS9s8
Xx6AJdybyJh+BLX02GAAQ1o8On0l4ok798wLT4EYXy73YXEwk8grK9MaqslIZebsznPkjTvz4+WW
LRZqImRART4USAGMCbhJnkdBjl2oPw3ZepNiM9dy3gJYWW7lJqEXUoJtOjkUAgYu+5svBaTG+zF2
WfHYD8HNNEKBGsDrOe7DfIs0zrbuhnPPrT+wKAVGusXGs5sK9JeOI1BAeb+1Vb6vgwzfMM7SpTPx
clr7AXiIqXkSIF04ZSNE5PbR2KefWDFgc1BPKD2C+lqIK5aMW+d8SupGvwQFRBTQXYr6gjlOuU8O
1epm0ADrVMFBmlTJx8Xvu58ZIWrZCbYiGRSCX/9QB3nf78La34rflpn6P1zMwiO+QK8ygYLUEocN
/dygHjsm89a1wGK/Jt4FrK8LXvHRQeE9BRIMpq+Xrdf242erfrOlgW+wgPqGr5PVvSvEbyXuhuX3
5aYtbm0SfeHM1UMHAOUNgXCbFgrNpdPGAwGJDViffHmf1iPZX+7KNjvn0b0ZRcYI85dg0SivDuNu
flidLbS1reXz9zcthyhJzTqKllv53e9/sa0twdauseGjTiInUzud57095Lq4Z5pfd3o2Kb2c6PwC
ERY6qdY5xyNU+aWX7Y1fgDGo6Mbd5Rm32Y0RGnJfB60WZXrqQbPpUvIYZdnRzbbeZW3TY0QFKkHi
4xWZwElLFbco5WzuOtTnb/z8v0zeOw9RJnimYJHkuldw11oFt06+5nEdEm/X9yV20KUe4mJNlRM7
oZMf+7mke+XqelfxMoinUZaxatbpdQLXwr4LQWYWpijQih2IRuBdLgV3ugJyMfKqemOLt0yHCcTJ
i7bzorXXCRma5osoI3E/jqL/dnktLY5qInDArd6XXZGNp6jy213WZtkHZ1rHfR54ReyX7XC4rp9z
/298iS6iqPt81jiZr2XsBWCGKaIvS9myvQPeiCt7MWNBV80Vzlo6gVTpGPypoX9adB9cb+M8bVuK
8/c3g0DBgBo7B6YztH8K8TOqt+jZbA0bEcGjZIoyhoZDP8HmtlvZVZBXSk29nnnFH6/tioAQ1p8F
ocNO8OyTSP0vl9fV9udGLGggmUEIdGCTyJ1eKErlqmULcGoJM8yIA2CKjMIuRJjMHRcozPBDNwZP
4KrcX/7z87X5nThgomnWQERDtRLwGJHxS87AmJGmD3UfqJj55+dDT/x2NYguLvdmmScTXrNKZ/13
XUo88kg1UE1y685rmSaTfitfwWMPWDwyDwO0X0QsZBH3YOi//N+21g2/xbFvVi1ppkSH4aGHchMj
7h7PSpdbt82K4a8hDbLeIfj3smLx5NzPeguAYolrJtVW1FDHWdYJbFFZCEbTZbdO3UGJT3O9de6w
zYzhsyj9xRF5GKaEDyzW+R090zwuG0cz28QYN/cOBNZpD/ZhPMOrOF8eyfj18oxbbiwmeqZnS9fy
CjeJztGnIW92tHdjLVEYle9XgCsu92L7fcN1ox5PD4zj4SEQwfMghp3b10+Xm/4n6fWO35rQmZCN
UysW1NanbSq8uJsoiZUsvP3cD3y/KApaDTkGeyBr8FYQSjAfE8/l+zLrxB4S8PQW4iVD4kb+und0
BB0D3KUSp2+HZ9Bz9MBHDP2uXkBVWkAe6sH3l6aMuwZCMrpo62Na5SF2FDo9BKKNblzWFYegzrx9
VUc4cRX05+VxWqaQGOalB5Tw6gYGvFDxs6D5rzWDXvnlti1GYHK8YCwLb9q1SsBXAdiz07zItYS0
U/AyqfGeDXrrydLihSY/mYxGn4UC+F7Ur7G4iobnoR1eILZ00HN7XdKSGreYvgrJMoTpgKSl+OgP
6Q+weG7U1vx7hXjP1ozotwwIIpp3OplDSFH1KLA9IC3q7KAtpL0YBKdVGucibXbj/zi7jh25dSj7
RQSoRFFbhUqdo7u9EexnW5GkqEBR/Po5PStPjcsNeGe0AUklipc3nOAFSzE7BWAxTPjmlJWwSxL1
Wu/baVpeWDjJ67htvFQ4aJKouqHFuJrqQUBX9oVG0IeojF52eCt6t2wbzzGagRKO8qtdkzTjS9Uv
0ylg/uSlZORtndXWk7/CRfpPEBYxO8jpxCY1sPS+k+WmCvgj+wXgPuA0I/X3xRcak1LsTc/iHOpW
9NYs3ngE2aHehTLoHrypor9EVc1f1m42dz6usZ8GyLUDCscPiNJw/2mD6K6eNJq1tYMc3Cff4oVP
hH58/7/lVAupmF8mOOXtuHapD0GFbhqvfWe/VYv55BP5Y6gGNuosHPmBIR6vfGQSYVHKrujFMVo+
A9lduPi5vBdxbu7Ix6QlqqALqla7pqSun4d5+yTrvHSDjwTmtzdEJp40CfS9IHg53VhKv2ve7xZC
/ik18eNzaS8v9Kq4DeAwPK30QVVQl2grb9n/PdRcevizHRRD5WDCK0lOHvlm51s3vk6feSVeuvTH
3397LwE6huNmHIHL8O0KN1cGJSzFPjlmLl387LOEyo43qXYrT1tyr7Yhq6fHafyst/bH2I43fhbb
F3ijg5/VkFNLhychWIujxn1mHeb/WaETl/f/74sBjUaWID63HyB9I1OxGvWLYXr02LGKdplDAOnT
uAVuABJRQQYj2S+Bad1/E+D2mTcH0TGk0wq1bjYfR4CET1WroqLFAOHblAgfsgWu9a9i33OwA5tH
npcTWctM9HAedBj40rStl+lWIFbkIKj73z4golk5t+tVDxONbOuW5S4krgQLR7IkE4tNvkLKUA9p
ErbJ0RJCRGZ4KU1qmyXi2aSGN51YyGXLeLbP0Hn3bmDGIaasmWY4pNmkJj8Z6aIp14ZEd2NJoKeh
/GhqioSF87PvMSgXGdgY/de2bYmMgdfs1bWxy9ZJQsPf0hjomk1/CSuyfF1bFreYCkoGfwyTRqOq
j3GJIwzB3j+ZeRnhao1B+TpPyzMdxl+Q61U3dQ3sIYeu3/bQN50sc5pUw/e6923at1TDzFiEuFXH
10PA7fzAmmrc+eUgH8vNOvz3/H1idoL60xpkPeZkpw5uJldRa+g959iXHD3U/8KIRXuJqHDbQEB8
5zceKarek3kddT4UlsMhGwI7ZIZZncWbH+8cJp53WxWaX5SAVHzTj0BHStNBC0zISO9ESYc0NHL5
ShJffhlJsBatF4KFvAQ2UyGDuTaFmK9dmyDjpW5u/M2vM1XaFcW7mNaiK+uwOfJhMeGhHqBhnxG4
zo5560/dV9pt5lFBCOZ9DRtqi3CK4n7n+SQR2SLL/hp8End0hjKdb55iX3STuCmNmd8enKkDjH6w
OThvgiVTURdBGr/yeG5Dtb5BURPcpyqKVQG9FtNn/RR4e2jfBjcNa/kjKpbYgwJXD6wQuP+HERrl
YyoM66tsZCQZigmihimNeuWOgYHsMrQAo/pK68ju4rbNoKqFiVAzTqlDGADUn5qXnrgAtku1L3d9
pMqHZNnsMVmipQZaf4QaCuvHQndc7spOmQ+tMa5guzHMsBPvevYLfF3yntRV9araDhunliqYiykY
h2NQhsFeNRG7N0q1OuVCqpvWaS8u0Hd3b3ySNI3duL5ClyHscm9swjFbx1HOhYJEXjGvJNqBN7BC
CiciRznR/hW5CH/hMEdJfc+EMAQHaIprtT1UikyHcWAtWDxoPixxLAsx0OZVKEgMcFXKt3KZyGGR
cMXjrXgGAck7bkMyTSmPQvNVVxaPA5HkfBtCmmK16Yk60d433HP93kviiGX/cpCAO/p/gxprASBD
KNBXCVQ7sBYfEwGYmVSuL/7tBmfHLOPh0LBmnq+qOH6vuGnTkMMNI9SfMbX/N+v9f9kkrOnPMlU/
rNzcQobp5O4AmK3v19ftm69TfdO82Afy1X/jb+vz/DDflLfh499/1B+zK9zy7PitNVNh3XB+8rQT
Kei7JXR6OkfadGRcw1rRfSZAeulOZ6fxSGD0PLmSn1ZuToS3z3Vrv25wJ29r9Zlu2J8PZXYOqZ0H
L4Clgs9hPX9s1Zvsf7pPZZovXfvsTKZbxUFjBq/HGHf0WV1YVu5GyJP920KcnclWa1nHzGzAnFTf
Bwp0/jDTAPzp9m0y8Sd57gWmIDtH0kIWtJmjGKqPSODavLRqB+OJF0+pL5AKRpPF3rF2fQ4CQF4I
bGRTKev7dpjntKk+o0P+sbbEF3eWaye1nXQwhj3QQX6zr0m35H0fy7s5gvpjjZHd3pv5Z8XDnxMp
do66XeJGb6NE6toSbm4cTJCzjx/3/Pc1+/NPic8VSctg62DH7ZPTAAjSzOaUViyv6sdhwXRv+Ccw
PbK1sxfW0w4LsK7zlZhZvTOynJ5ba6yX9uQzQcUL3/Y59hZNjlaTDUh3ngCsmJYohdJpIeWNC8X2
9PeXdWkpzvY/gZtMycPKXkHVTB1nM5g9cWz88W9X/7jrb7k+KeG243v4sNkSzfcJOhRHY6v5H69+
tvdnsm3Sl355wuhApI0wt5DOqvO/P/qll3+28zlUwBuexN2VsBw9Nlmyo6vomjsebZ+0US/d4qwJ
3zdrubZkKE8+XFmTJoYu/pZXwyeUgD9vA3buXhuFmkm6sO7KOj9JA4mcUNR1nLpBfq8cEsHgUxLq
hR9yDoBduy1Ittri0OAALTIEKVeI5N/aAOwc82r7MOg90UNgfhiyddsPQMvIeDj8fZ0vHIDnUFfa
8Y0yr12gkP2VU5f63fcFtpZL8klF+vGp/yF7OMe7OiCDIbGarFfA/Og8Slj/AkAarI7+7fHP9m+w
zXG4wbHm1GqZtfOUdvoOsuVp+Nkmu7S2Z1tY+w082YalPIm1ffdlcozH+Dmsq59/f/5Lr+dsDw94
N9WE+fcpGNfqetEUJESdfDJWv/TsZ3sYqh2JP1LQiqWmp5iRb00fnqDb/BnF/9K3c7aBAXlSnbNo
ZTTJl3i5wvl57OqrwVT7v7+cC1v4HPHKauS0XVUnp6Hv1Qew/NbzwjSZaeajfU0Uef77fS4swjn4
dZEWhNM4QIYLP9qsVJH/QGf/M5OOC6twrhiniayM/EDqIavIe2PydvjJxNvfH/3CEpzDX9FM6vy4
ncIrAtYRnX9YYHdl/dZ9yhD6qCP+sH/PReLmKmJtQhDbUFA3mVFT8ihZYzIjg5KgWq/me3RMpjkP
P+wH/v6jLq3Hx5v87dg0Kg6HTqN1qKNtn4TDPR3KfwtH5yJxC/eh5QpdGCgcMpdNI5re6+Lt/u25
zzazqrt2Hkok+qTjN9syvPlL/clpdumVnG1lvdQydJp0VwqyzNcjaUCiqVT52cTgwiKfbeR+WFdq
qpWfKnQcaATtAVmnq/msVXthH58jYlF5626uZ3h0D+q/gf20Aua8aBh5AmJF8b/J8LBzRCxh6F90
C+6iRw/HcPskh3Xv9D9hlHx2joht/YVamnxsBPLkV02+fPT9INFg1k+W+MJWPgfFViKSnqZReWrG
7wR6TrshJFftSm4n4T7D5F2IRecut5WuphoYIH6iwCavjh4m+mVYRfb37//S1c/2LZpMNhwrgqtH
JIW9KNcJdFA+ufiFHXAOhxXehA4QJL5P0H7Q6dZP300w//z7g390Y/4Q5M4BsSWAjzBTMPyE7pZO
we3NuIa4ASqmowkwao3L6zKQoPDpf5uOsHNo7IouFY0x5b2y1ZLzDfn7FAU54/ITru3/zhH/9JPO
tnS8Dp1rF2OvWkXcfnQc1U3T6BfZOi9HA7jL4H4w7eYJaUeErtcLKmAIoyW12Pdwg8rHaIVWYbhN
3qEN+rVYejjzoI9RfpY8XFrPswLS55aUXuyHVxh4/4CupOjApPT4j7+v6IVP8Rzd2mtwQEqlklO9
8syzXxvzRtwnZ+6la38clb8dT40twZChMfTHiQefBJl8Z0N8pfAO/+3ZP8Lob9fvTdAEw4R0JIYu
4ry9dsNzN38ylbsQis8RrsZY0akN+abvlhQyDjsLIjlmu9M2FPozYbcLS3su7AZVsrVtqhJJbbK8
dJReUdV9EiQvPf/HLX97N0E3wz3AhsmJTOSLSbZfvi9imm6jt1x7S9kV0JCuir+vw4WAfG5si7GA
N/TrEF5VbX3vz/AhqdgV2IB3bWw+CWqXbnF2rHuIA7ZqKU7GpXTp1MDHBUTmKPUg4VI2n2HGLq3H
WSzAyCKqYd8RXnkMBu1W7D332al46dJnu3j0XAxhOnDSx2VgqR1dU0hv+v73Bbiw0c4xr0B4TlsE
gOGVAr8/h3V0lQq//yHJZx/qpRuc7eQESK4JIsRIGUyVowNxigWDyfxnoksXVvccpUrgzDF6DMof
5dbfk5pk5Yj6S6tb+tkdLmyHc3dZRf1glAFkVEtYOrclPFfaNcwdVLBTEcghtyYMP/lUwXm/dLeP
1/jb5pPORAHQFe5K1qMPL7Myeg7QQD+upR72vurHX5Opxjds0PplAbplL4KmxjSIAR4iMQn7Ir0o
KnpMDWXK6Ui+Wtk18KG19aOe2uDVoOkP6aV1PjRbWd9PjFfXDBZkWQy4zNUYyOpGhyE7BpAqz6lK
3G0nou3et2Ozx/ktc0qN16YsUdVOzZsoeO95P3WXiML3N4wquxF+F8mwvC+YMGyZIQ1qYrF0zz4z
EOU0qP9gTsXKNLLBcl/Ch/4/SZt43n0MJPIaBOPTPNbhLhZ+82tNIvWqZwK3P9mMXxJ0fO4xzLen
CVjYYxfU7oF4MUTgZ3AqjqtpSJM2qqJH2pfrXdc69eEZVf5IyFTtkq6u8mGu6zcMN6bvI4npdcO4
abKhW9tuBwk4gwGZ11/ZngU5WCQAYxJqH+CyUX5xynrfCZoJGGnOzWOMnTKkbVULQHJBGU11syBl
ahKoFQ60CzA3Zhhqk2m4HWwtCtS/vksRIrblhB/uyixyHlVw/2umAsI/sMgsJbkaoo0+gYACtCbj
ZXQdT7N3MnHSp10c8eclVG1QxIOqWDY1etw1DY932GG93FEolz+o0N+Coo6DWeahj0mwV04+zzDl
7IDZduaFUeWeVhANcjiHe/gcKr0bQ7HsgBSVu0E52AVqZY4qaqqTbRpTwGFYFqFQMECyM4w1ax/T
ZzObgz84faJSjUfYl/qFsHP0ABna+Q0V4DLjLQj/sMV8TB0GwQckPCwFgQ6EcnywCbg7k31MgjDG
d+MTmJUl5V5a7u+gxSvzSstwv9k6ymApytNmc/ZHxOvxWgAL8MoM72/oKHSOc0rfwSFmeyuVkZkZ
MbHw1sDsANv9xgzDYD5Bc+BGackLwyMoos9a/IzRGL3X3EY5zrPlesTtdqGFTzNACBIIqxJ1h4Jh
C8SKlp3fQWRUT0Y9eQxq6nGlN5GGmCjcVJPiXyoLdnk0ds29sGS8U7XvQXw3KDPZWZ0HG+kzqOYn
xRx482toNrWTJRCnkvK+qJYGL50upohrXGWFMERWYSVuHA28azZ5624JE46l29gurFlfBFSO0KiP
yluNmReAZl6fjkHtw1y6G76G48TTsB/kddPAk2cGEOI6GkP+4NayufGG0mZTWMdvFHokGfUIfVh9
MQKgSIHdGAwLHuzQ+wemYu9ALb7MzjPuVhh0PGzF6u8O8/Y9zKDKPeH+XIxBOL96wfYOde/gGI3O
20/bBJHZeQtTnzp7QzgG6GngYeKNiUl/iEsbvvF5cYWiY+ulisC2DzTX8HZAhp61GxgHabJFLIfD
1C/I8IirfhqTH37SsrSqqj4LE6jn70STmFe4Xb/CyB1eV2G1i6K5OwCRCSqYIWv02lZr9cN1lcoa
2dvt1DM2nZYlIllIPAWB1849wQ2VDVmSrOVuFUF/74ft8Ngt3Q/C4JpH61g9arWI0+ziAPA3Rpus
NwtUoeteFVokwW0c9Zj6B5oWADVU7wH+dUJKEyPatSZON8mHnDqPpD1sRPJKqfdVdOQ40da9KpCe
nitlVBbbvn4HFsIEGUYX9bfE+i48TK3pbisfY3+5VSAUDGOvnoD57I8Jh+i28Nb+OVzR5y1WFpX7
3kbrlc+26Vuw2LnPGoj137KlBwk3jJOf0VgTeNi1XoGZPX4vhXDKJITNVtNFmY0J2zWL9A4QsAjy
gFH/ioPcWYhWlHDZ+mAwWsDJw11UxtW+Ef0wptPcxWPWx3UDzZmp3vcla+/KWMCEYhrxIr3SK/yB
DYCReN5pq2yTzWug8fkm9V0VRvzJOTI8rYvYXjyt+J4CtnXNubV5yGWMxsK87SMO4kaWkNJAa2hq
vri2pjmD2cjeTS5M1wlQ6HlT8sWZAZ5uI56+hyFlxhB0Uhck0UtQBfpRbGouGk3n75Uk6F2sXV8d
+rF+mCXEwkZfLftxIDhJa0eXfHTrnEbeQooPkOobW4P63hvmcF+t/ZpPcWiyjsD5raKLuMGAeN6B
/Fhfb8KYH3pQ8pYj8O8axeEG5yoIEi5t2GYY7gQ3JPTI0cCt6YDPAl8Ij8RRVH6/WwGwK4SmLIvG
dUldj7itsUxzFq2C77yA0xclxAod/YFHD0vHONiLyUB+TGic3GgQvO6iVX9gXD4MEVdRvYJ1zd8a
2reYUw7dTc1WtuczD/LVlvq0eLjA6rRA/B6X+9aM06n2GqjmK5y9zzEJAI1hZfggxkmnYvL7p41W
rs0qs9CpSHRdfpHceieFJjhAN123D4Rov/Qr6xGYI+C+Njbd90vMsmQNAsi3Lwa6KG7YT7oZXiSE
3XcJH7rXcGv/myRUTHMTx9s1tB3mItbGPCOZwJYvvaY5bsG6HkOggADsBmkwybxqAQosQmh1jwFK
uXdqJRuLvgfJE2DuRwez975JUgiNZKZHWOyCIbXbB10kKuvAu4uELHXhm9Hu2qSSrwmoiSdfEGyt
UYpDEJd6TOOxgZSFsA2rbiag88ZsIYExuwnh8UBB6vWzZMTp6xapgPjtqHiiwvPyzoLoadree1Id
jISlDVB7CDQ8Ag1WqpFRTwqylezBKY8WCFs0r7x1/UX5NBQQ0bf6bgPIO5Urc6CEwMIVP3X8wV2k
4TwpOvvucc8C2ujVQYiTrU1oPiL/edNkHl68JIJgi+58sVsWs2QGX4tILfC0beZtYfXOShwAweD9
0j11T5uRCaAT5cKXdOxoAFe/NQKwKh6jIdWt4jtS9jZbeLSCgE2WPUIhYFSKm6NRhGWA94VDqkwy
L5k3kOo9Ikl3JX3YHQqqVwMFvlilgEYnJBcsQEjc4vhYx/GyB/LF3Rmukpcwhvw+euEQ4e2XNYPc
N/0BqFQHGykNUySjgW8yZvKKbmLd3tmG6ozD07jOhwZlQGpCIBDTZiT2Pqoas7MaPjXQRsbMitey
6Jjrdht8sU+LYB1QZ0HV3TFeqytImDXPIXDRSQrNWXIbkEpZDLlahPtgJv6LUCL+tQBE/o0mC47f
2IXTqXHIl1uBoblHdX8wc+wjueTy3sZrvy8jf3keDRsfRIsDpLddkPs6dHEqNOsqVKC14+msqXte
pQCyDzCtvk97qByzk6iARtbYby+TFm1eja3vQ4ZuE3ec0TLIJRM+hHhDhlDE+jUoSifIF1+6cswk
XOF+VTHUHgM76lsgSTCsa5gr1rhfAJL0WpFp1nNQG6Uuf4V6m7IBWlFfl1nA3s3atZBhHDzN3Le3
3Vz6dVptLgSSrhrKHxPA4tEBisbAkIT+mqwPQN3MMoPZwLwjTB9aUBJBXgUsvOBhM+15WXVXhElm
M2Y7unMNVL1S6/v2fhIG2HZoZuwYH12+TgtQn4nZXNauztOZDASSGWsb+USXqikW7fSdsytoWLMD
wi4FF9Q+rGJ2O1Cm0DMjiWs/UnuCf44QAiVuGrEHaFdAvgRJEzyedv2o0YnpV+tnQuvuNOKMFVmn
F0S4xs6SZSEr1WNfUsBjATunO4U87ShDigqz6apjFesSrhcLihwzl0cdeDDOTnpCC+v54jjZ1hY6
kvIGZlvNCa/Xy+yceDsTiQGwG6+9Ha0q98vEdDp5DRR2YQqqr0fP6zKbzOJQJ2NwA4Ub/XWFxMV4
5BsZd0Q06kHzxC+mamHXbYTzAqCK7T6GU8U9VBgWlo7DEl0NtF3vOF3cmMGzdjs0umEUw3LgWgmr
QShwQwAna1IVGsfuC+lndhMGQ1+Bx6L0vk26aBc0y4qzHSlIKgEFyUY/aiFbUNNT2Jt+v4bJ+Aij
bfXVIck+KFcp+G+bHvZDc9fnUF/rI1g+dFrlnXJ1Fg10fa+iMX7TA2C/QO2qNq3CtZbQZ0NlpwKP
XiVVH//XrRIGv23fTVndAx6I3K6+5s1YFUQs6wckyhuSrHEz/tBN1QtlTlw7IqqfAJzSXdOVet9D
KWsf2t7Pu3gJ88hhkdBbre9tO7u2WKG+vWt8AjwlU80exrTRdbKJHvum9yH9vlQoPHvvVNFINxno
Aeqlnjr9HTos4bvgTfQNzw+duJ4PPuxagJkmoJMBgemLL2NXUQOeAvV3Wukl96lMDmEXzW9s8MIj
0YN7HqnNE+e2NV3GaV4grBV7tjxOtZCPKkCelE+ibaDZ0FCTZD4ph7xm7bbTdeCAGu68j4dSToGF
CxeKtU4GcWhwEtxJPvEHOurkCniPle8qXqnrMV6n4kNHY83GuRox3yVt8676hXd7bRSqmGYdUHUF
Y14PeiyaJohSCnQsKvjEZEncUCSui3jtm0l/4wIZaeFvXRTfge8kxicf4pv1e41RWV20KJqbjArt
XoFF8K+Eav1D7BKdJmBO7uVYRQgloUXn5IkpXhZ28aNiCMXQ5CqR3rH0vdlPoV2JrezpdfiOcYRM
fbnMbxDRC3PgecMjMrFpyIJV6ufWtHOVRmTTURpjqPMCLGxU59USBeiHqMQ7ASwNACtokOwwGYGI
UKEc3c1J+Z8P6dl75CpjCu9G5ueWVBDS1k1vw7wqDwvqA3kPfPo6ZC7ksQRuWuu1SFQDw7Zy6JqM
oKv1swRXf7cuKkFiuwm5T1rXpyChiRRctOklLkWN3+Ynx4C49XvFudnDnaTLDF7io59s9Fn3rMzn
OQwQhFggryTaP+kiIC2dwn12Opp5lreQkGiLsZPdDrqw5G0Rxp4S5GinHjDya0iAh30qqaK7deVt
voi5OayciH2so+5GGQ/NFvTqHSDGYbgPA5AhtsSdHLLtFD0gTCIr5W571EZ5sCIBTHvQVQ4h2QS+
RtRFHRBhUtyIRLCCVf24J2Q1aT2zZleyxt7YZVsP+IDjzHNGFUkZiZuhlxVKgTjZT+Fo0hiV7Lvu
vRa53NbtfKjZ3ZdrPGN9XSsKxOwnVaFU8pNufYo7aEEG4RIewhICHWU3850Uit+NSekfF78sa/AM
wjIP2tkWg4jnE8cWnpEtz8m3LcI2TfWw8OuBQGtTjsty4zhQVno2zTNE89w3pI/9W0uMyYTEEZ5D
Q8BDfmJ6ewuhUemQgaON0SyM3YkO4hdkAfEIvswWJzT6RzuHwvRhkdPyM4H2CoeVGEw0G7mSJTWo
rHOiEjpn8CxAVNYokaaYewUCMaDd/U3pGTS/ZGtz0gv0ubT2QQ1oRFHSHtBiBqgEhkddeAVn5SA3
VWJ2UcsZ+oxB86JlvGCg2K4oVKyq3igXzQN2U5V2q9dcx11Y5cpF0KECT7HwP8qyFAC23qZARpQ5
ik3/NMG+tMbgbVQmCzq/ekcORQvg8uLTtFl9SlqrbkYC+2gtxwFW6+H6EEPqbq8j378a43q47oJO
fAeFIQEljfK9F7BQpGtryz1aifHRWumDDtyv794WbPuYlR8ErkC1t0viKPSOvOmR1VP0UncQUegr
AU/ppaPhCYkgPQ7E4Pljo/dGoNM6ko1do3fvn1i/RZBnWRsc+HQ5lDqGV3jb1nEmK4wPcVLAQlMM
hP1IbIuTs5QCB5uvRh8y89rjh1WU/CAGC74y5L+SopwHQMbHirfogcSd4h9V3WzAPZBJUS/WXn+Y
Ce15v243iYZc5Bat7tc0hvXe1bV3yyv4Z6axD1rhCAO7RwmHoCsYF2C635ESOWlJVgt+PRh52QRu
1ld0/sKfngTSF800kCzKCMw5sBIBZ1inOE6jKAbqwKCf8RXSEc2TGbw5uu+Gwfh55EHcNxvYuvyK
ed8+oy8W39hqCtec+4286+bY7pretXfS1R5ICEN0bzw/xoHZDb+qJekeuQblDxQVjFmhSjwU3PCx
6MJeF3Rdu2yjCb0O/IEfrPL1TvXChwKnQinkWcwFWKL5l3JqxgOyHHVfIpAWHIiUwzIN1Y++DeOT
mgy/daW1e+jn6mMgtXz2F1D10wlDnTe/Rs9UoG4vQK0JDjPrxv1gGnq9cGohdl8zaKQmGGdzHMe/
SOiXUdpvkDTOARv370vLxYEuDTK2TaKCT2lYg30AGS2dVi3xTvUI+DJoHv0+xEu9seAKgCMta5Ca
1MCr25EkNWYczbRDRui/azmUJq+mJEANpwFkaAf36AIBqakwCjAvhkWdvw9o25R7NpruP44c6sR7
EYcA/PLtenBoimXTyqCHHEGmu7XCfVN27GAjObNxb0zkv5arHQq3+MuaD8vEM4Zd/2gs9NbNKuk3
Kust/3icjDiEmlKDLZFAOuoAPkp3U67M5MRrkx/dTH5RCkKnqeftZYAP+o4kID9Js/nvo46Gu2Cw
29claNGZ5clUTKYeXhSSjEKKqstprXIcYjnVXrIe+LZCrRmEofBgVuW/Mg0/clg3LQO4Hx1FP3YG
fSf1mEVTPsJE4CX+yM0qUvUnJAkckrl9n68kWXZztJDMYyjtNtuoJkWt7Z6Xek7SjkT0OzUuOfpw
kH6Qyzheo3UBb7LN8B1KseSwlMjPhgYN9Q7n2F6JhRcerExONaq8NQPAJ9xHtVB747zvLi7jR0V6
jtMPv6ar0K2zk+h+REbV1zCUJlcdQsszHRuSLZVgOPbK5VZZ2OJMmDSmiZuRCagBDHCUQU5yk9UM
LVevjYd3zITbGxIgXAe2slmgt/jKh7tdoeeu+SahoFb0mGncDJ1AnO+A2cIKNmpLN4xUpgz9YlmY
EmzzNemDRwSGcuegtY/cNZA3fCsjZL3IA5/+h7PrWI5UWaJfREQZCrPFtENqSSNpJM2GGCcK7wr7
9e/0rHR5oonQVjEDNFWZZGUew6A7cJpROO3LtJiP2UCEi6MYTh5j0qLERh+cTyHbx50Sj3AQTzxU
HfisdlPsy1AbI0dppu1iAFKfQSzKf8xpmzgMHC93srPcZfqMgigaUh8qTtRl1aV9X48v9oUH3Nok
xZWn/GUsZXs35RV9gp3uS99oMBRpouhlUOx9hCyCk9R9LjzQdWoP5j7Cw5T/nU/F8EexCA25cQAD
JrM7Px1SOfnQbZnxPtCYI86sE3R6bbPdWZltvc5lPj9Vk8wjN+lEioMcT2wnMaDtIrkROzDVMMGI
Rro0TbShQd6aj32qjTcRMJXf9GhC+CuVfkt7WYMUR6xjhyrFx2esuCXKCu/ipinfQDmb4aTMi30D
9zFX7+LM6yt8Ceu+mp0cVUnhzCjedyY1jZ2c0PpDwZmeR5SBtmeYEVCJoan5esPtXZUy5vblaB94
3REPlajlm0YHpEeuW7nTTPxVxMMIYbHSvkn1OfcNKAM9NENTwIqpTNFk0aJDVSv7DNhF63ccJXYK
VyQP5Wq3D1WND3gfmVBOC635O2pCcTaSlL53Y2qj2wrBtmEWE9waIrtwCaknNxLDLxnh/OaUKhPP
VJJHfbSy1m+KtHu3NVDgGJnqHVht1VkxdOwTI6le9EmaJ5hlT76ordwz2vayvXA6GeMq8uI8tdyG
kMGBN0Thwg8g/pEZ+HcTy/RdKgmPnaFR3dGewnLPQwyfIHLTvcWxTg6RJvsdxt44KEVNJW/CQSAK
0Qd1pAWGjGmpN+QgNArC0vbyvFJPWWqLXY9mxSHSDfEAVhDHDzExdwFPmoL4NKFDuh8xBbik7QoC
pmFC2G8g/uir1ob0Dvw0ui81KC6EXW+e5IxBTZybPGAJ+tGYHsH/ikEHZpww6Uzk8JoZ1eyh0sFV
+zLdFRpoaJCQrY6Mmaabo7cNGr49eHYfK3fUytwLc6s7SIpdPxZoETgT6vBvllale1Diw2AcygGk
0rk4lSmOkiIZ7GOoQxxiUkn6BP+1XxjBFP4AyqtvKz1CGx4dU22ICcTxeyzrmKSNo6OyOmOHUi9B
IXKcsioFu8iYTmEnR3B/y9mbFM6neZh02MV6f99ERb9HfWGZiG299kDkyxIPlRXUoKtGHsImVqde
x8C1uCsAXzedqLbAGkXr362LYaJOJwrzBFnvdj9GfXxREmrFPZDKsQRVthQAgQ7tnwqN/jvBk6Z/
lGiwRk5sMXY3Tj0Ck8iq2ukpLX5SfdIDK1X0jmUqPrWmYRnu0KWYVMWJMiN0tbUMTwAh/RxN4DqL
nZH2mJ1VHbqZMipyV+Q0506J+sRPK0FfLbuHn3c+6wr8s9rYFcPMPDMb0DCUyIh9GFbGTiuqFrw4
LdsBq5948dhnXoXy8GVoZwEkVW0nP2NelL2vkSrnPnQ/1G/4Z5Szn0kCJaKExSeDG8aPSqXFKTKL
8TckZvvWMaLCuDWbiN7bEkUlOpX0lrWljv0sEwcH/ds4NqNbu4cAbt/ifzsWBmfCK5AjG0/HwDsA
mS7aF4pmuc+joj3wtkW1gxlVcmy0NPHjNpXHsarmH62cutHNigau7yUdfvaZObyM0hjPQx3pOy0z
2B6TKQOCeFVyW2d9c875kAdGzPRHmuka8Ypu6CAugkMEwl3t66K1b7Iknx7GWdm+iKZpT0tpgI5R
52hYtjIF11fhfI7shBZtxVD/ZyDH24P0zWzScZ4lUJaSnep/dhq4z2jRpQSNsRFxYetF+ENvK+7D
XSXamzyJd4lhqYecit4v0S9xzW6KTmigFw9kjKjbwWBmFxHbfjSjaHwy4Y68J9RKbqvfFtW6J4D8
R8ORLWtAg6h4VZ67duw6J8H2c3UQVSH2iV7kq5hCbJ3OTG9Mlpp43CncUcqmmzRJcXojXSPOxOir
Xxh7g0vNODPeUOgoHXqXCe89xUwl3SRK0epooSF6g5a4SG6IkiUATXOHAbI+9A+yrtEzMAQ3/CGl
aebHYd8dDMXhZcu7YTpY+hi9hrXQdmEFlvauH3LtZmSIG4cWtPgBg5nuvchIPAOrJsIXnH1SD7Aj
ehRmLcEZanJ/AiwA56FZnzB01tXoVpZ1mcyDGyx0HIhQho53oY2nB4s5rh0xJfOt1Yr5Tyw1zS3T
XvN7CrKgC53V8S6d2PyNklH+sKxi3s/WPDJHH8bMncCih+BQFHfnGqS/YOLyzZqLdD/aIvvbdW16
QoupewaHW7iKwyvJVaX5zJUYXqu4wP6YyvZ9QNw9V5jx831NUnUAjz4Ehzg172yQvW9zvQH0BSaN
72QkKQh2WbXTYjwfoCip5qBPf2HcDZmInLYeTI5z+pRRnFLz+dzAaBNJB19Br4uB19nD3EOC1p2a
KMpCQogPEW6QtznPqye7QzntdNAUIH5s14XwhSRqJ1sMUOzZVL7Cqe/UTWCYOWmi2X9MaeSPmQKX
xFGtqr/N8JhtcQSfKsuF5I/mXGj4B0WJ5ZbVmN3nqcBBOEcL4LfZpRU9qakjAOrVrT/hBIFBr9bz
woGaQdihgQU7VVgD4xNZJTkGXkDo2C46WdHDrOPkG/d8ulEYRbylliWezFrPblE0qW+ZOWWHekpz
TxUYU8Bxx0Rzp2F7ZeE8PWB97gu4V/j4rmeuJXj0UE/hcG8Owy0cXf7KtqDnWojagxYhJuEZTfcN
TioOmfTcH0vsUjhgpKkneEzfBwz5jzBaa+5mfBg9kap8j3ZwCX/LwQ6meMYh2zKEr0EzxDG4aNHX
Mcp3RFtyT3N72NWhGO7ZMMdHtHTMe4bhhwsDBenVdYneAWsUeuTdGPqYGE2HKQYVYsCh9LtuGdmd
IJZ+hsIMvcGYR7oGFsiHtjcmSf08eM0EGETLi/amaZn+wHmkv+NsXR6qHLJWQKUMZK93EPBwOAvZ
w0BZsrvMoHvgOlLwbhnOIJiImujbQuHVpWOc+UTD3kwUOlAwqqtuaYl2eCfR0/FAPAwP2NNJUBpN
tKu5AMM9SzN8zoauQUlfmE3I/Eg67RldD9kUIHZ3OBefTAz0MF/CV7ev0TPXJR/PGH90zhCp5I2g
eh3cXmT5rwIuVlMWVnsYeBl+mWAHXYfmrUHbFjjM1EzrzLQuBmo5oDN5QcQOIIObRBstHB3D5+t3
WcPn8f8CzvQ85LkEciMw0DbMwZDCGQFN+yx9+tr1F/DLpoWV0GDX8E6H/Id0tNwqgaBi1rtMJ9u/
fo8VhCRfgC+nGeivsoeKT5/iNPSAjHv9umus6aXQII4UKbVG+AjWiTolKsUxFApLlwFpnFVeEten
MeFoAPV7DrAYlcaxAaZOqzbAmSu/aylEaEftjOQmgLDOnxvzsQJa/PoPW1n0peZgHlk4tYEAFOgZ
Jia102l/DBAJrl98Zd8uZQfRI0sVEin8yyZQ4mjjaiJF3D4O5gbAeu3pLzf+gJGsNHwYhiiOgn5K
caQ8wFAL7Uvri49/ueuHq3cUw22F4XEA0btAj1jo4VS6EwZm44QUYgPqufaSFsE92XSuSCSjAFhH
1DpnwqtD2F7MbeeN9LG2eRaBHdmN3mFRoaDIIN+q/4Hkj3d9gdeuzP77htB3hUhRr+wTSfJ9yVOf
jM3z9UuvUOHYIpJLpgCDisTlNFSfgT7820a6cJoxx1GYNbY7Wf2LNkdbcbC2CgtoNa1azPHCWQUG
fRPRPaMQFEq+lY22scorb2qpSKhwKrE1o9EDTDjUbVSXNqzrrPjX9Ze1dvUFtLprhhJAwBp0nT45
pZ11l6Gh9bVLX+DJH4IAaps8xjTLhm+4FToJrG4Kc0vjaiV8l86dE46448wByC8tgEwoHw5QIep8
kub31x9+7QaLCM5Uj6YeZuIBlKPOUGnqXTBP/8ZEf7t+/RUqE72sx4eX09iFGMN2zIE5n6Q3hCW/
i8ilpDAsyvcmTBceIMKmHsq5sm7ncii2bC/+ydL9P+OILxUNB1EPQ4S2cYBT1uxxcB8ds2pP0xS+
m1x7baV2H+Y1/G/Hx9HqtsRV/tlofnbbRcLtOSfENoDhx9DPDyE76ACE7lxoqxf8WOTNWS0O8FVL
UEYLeUjQ5naipttgTn4epHxpvqqHQC4qbZwDwIdw7s6V7mM+rB2bOqwPKBWrjcT/+bLy5bLGHEUd
tvx0cdEB76X6E+uG6ahMw0SDenYF3qY2Nmfd0L5krMP4v7Ljw0YqUAdpSYdIiDFsAGDcofprE24l
t9XdssjT2ClYLynME85GbgYsdaShXUiYw8Lv6AH6bTk9AhbhsC1B8rWVWmTvQgGkzzHDOums9qn2
VhJ9l4Q3Xbrx4V+7/jJdX6qKhAxzQKrznBXHCg2qWY5Om04P10P789TBl5KNlGZlxnhSQAjiNp0y
j/Y/bZ1vJNWVxyeLfF0kNDWlnUNyaRoxi0BvUdge03+V85dc7hhfCjYmgqrCStIiaOFmieMf0+Mj
Tx/LHviq9Iuv6PLrPmxaqMUlugQtLIB0jxHacJ/7czkZX3//n9NfOFmkbquBeVUMDGgAihnwJ6bT
jedOT92Qz27aff/aTRb5u5W8JVVk0UDXOI486E5ajVFC619iZAUEh07rr6WupZyjkDYZh0ErAsBi
oc3qxJg/VqhegO3beGFrG3YR4yITRaqbAnbtdACazxxhdDwcBsEn7/rLWrvBIqahAwxoTD0ZJ5jq
ja7sx/KAj4G85/BU+dItmL2oVMEOKvtpGqagBfZW1fvWoJ4Rvn7l+dnStlaTmV7pJuS1OPghFkwa
ajjJVhiPXL88/dw1AjG3SEoFwCAAZGDKkk/SOPE+hBVxDQ+TLpxARgEoqZGuBlBhYE023w/QVtyF
QEyjeR8W0UmbdRuG4lDRtOYocTlwh+iEmDOGXwDWoRUh5Lk2CQAx0qxu0NkA6ktMzamfGx3afGN4
k8fI7k3b6c8DwBd3wrLLPekxbek6M/w2sbby0rq1vvGoMg7NmFkemqCVU7Q6w9wZkwbAt34ZfdMD
TGpFd7Gqa/hNUwg9qiG+Y2pqlTOWZLobAfbG3C/Jncxq4h2679P3yYQcKACByRFwhflgWMN4KoWW
nozQTI/AqP0G2i/cMTCJTrbVRMAyYfbYZXb0CwqjGAPGdWS9x2E67Y1Elft6BhiyDOfMrWVX7wuq
ATJUhe25DUvdj6eh2wEHU7tDZc8vqT2Xu4RrjW/Umby1VJb6hmJa5oRpTc7UKDXgGiuLORFjzSHD
dO6lM+x3o8x7t0oAXEZ+tIOZqmHfo3Rzp76x0EOwW9ci0voFuDzIOqTMX8Ddil4Uj6QnrQgN8Ync
gQKSYUZacH+eh/YIM/q/tRXRQyaH/CBqWgZ6H0HSNmLPWTQAJiYoxmraPLk8Nn/2OZFP+WyYt5ae
oS1ttsU3uMwLB/AOa2eja+dU8/z3+h79/LvDlgKJsMmeU3XJ2DoH+bWMe+Q5lfwYGzZ5Mc5WG5+3
zzMFWzqL9wpQ4L5PmkCrtQeZhvdR3wA5GH4xSyyOJAaNeE50NQUC04HWvC9aYL4nshHHl9z//yUu
W8oh2l2XNIOsDCCCzfuSpk8I5F/XX//apS/v68MHE2Q1GZfCFKcaEy+hnRn54oUvN/xwYVHBGhAd
b4yeRvHdiKdzB5jp9WdeW8tF1lfoe3UzcKbBDKs9T0oo7eYMdW9oJl/TPWRLOcB8EhrmeYVx6sMc
lGxDvuia8ihgbZ6h1Yfrv2Pl3S9lADG7jUdxAVZm1Rsrn7sts4S16y5KuQqH+DrPEeQ9Jhd3pGyB
LmUwoN9Y2c/LILa020YzXk5mKaoAlA3MMXTgvbxCtGqnLhWdaU3TmUJceMsSY2W1lyqAWpGFkPgS
IE4zLEdj7AA1c+p5y+p37dcsAoA26LEAkqPj+Bg3p6yDsHBNkcRxgASWN81snyVt8nh9xdd+yyIo
SEF0zFz5FIz2bZ0moKE+2ACAXL84ZZ+nCWtZqsiqU+GMq88ZdL4w2BqPWsjMU49hjQvTCXiTT20R
MC1+ZknU7aeLHyiAJPw4yrD0rz/Fyk/8P7Ur3QYDpoOzjojJcJwwe33I5g4Kx7ZZ/7x+i8s+/iQd
GotkC5Fw0MiFnIDsB688rhIvKYyfkHmGrvecfYOj4A7CJxtV8ucHb2ZdXvaHPKZEolSeySYIIU3+
OKpB+GEJTmYpbNBwDfPYjMCZ8aJPDmVV0Y27roXwIsURAhQzhIOnoDMsfA/v2jjf2CUr67OURZww
iGrDNkcx2Lb7kgKDCvzwA6A9G53dlXhaaiFe9I41aCxPwQCkYgtiFsV8MX4sGwMzs43Rx8pvWCoi
ArmhF+DPlIEBOkpWp7/RpjiQKNyqm9euv9hgKeQx9DAv6yCMzJuibYHwTgrHLMj79Q28srpLTcTU
KEMutAh6t5Z+L4X+Ahn9jS7E2qNf/v5hu5a0AQ1GWHmA+aFj8gxQEPhEGxvNy7UHX+Svvtf7Uocx
LLQDJlDk+N42o401XakDzUXyygXAa1oTz0HUPSvjvS1m8CTeAGvb2Pdrj76I44q2tVl3gAFLk7W3
pUG7Y9GNcn99Rdd2/SJeJ7jyGIisPGBVAiH7nAedsM9DUt62YARHdUW+VscuJREVIIW5rWF9aVy5
I9y4+kw6HQTur/+OlVVYKiGO0IsssiybwdWSntbKY9hRt25hqMKzjVusLMRSUBBwX1LkAGoFWloA
KXckxsZnYe3ZF1t/KkOR2UAlBTRnv+UI9pqiM5AHNbtJ23GrEbv2+IsQaMNihFKYrZ8IGO6NNYH1
MG1E1z93u88+bIsYmLsSKAewqIPWpvwxL3X7YMCeCZxEW0NTUeoD1AqjGvgso5ddDOKyob41VRXt
o3oiIL8Rk/paT7R439lD/6dNRzq7jZ3FmTPkjLigrMa7Thj0hpVtfAI9bHhAO4B+p72G06rd2O8y
jPBNMFnMnDqvAQSHPDUEaxSk30krxl9xC1Tfxdzn6fqOW0lYS7PvVMSwGchSnP/m6sQi8EusJnwE
4f75a9dfRKatWD82SVwGLSaN7SB+kgloiKr9dv3ya5tu0WAB3J3JqmFjoIfZUVbRIarKnSTtrprj
jVpgpdxZ6hpaUcRUF45VYEBk+KDP/JEzvodaAgALynqE+sQhVvAM+9IPWsocStLZJXQmywAAD3cC
W0xmf2vje9ltbPKV9RaLbytURKYC6CoWcEAbYUXKs5eIZ+LUg86w8cJWkrG4rNWHb2AGlG1U5SNy
cDWDN4LBT/9SjM/S6CH4uaFdvbLuYpFsij6b4yguKA5B1rm4vH5SicPc1DcRhksbqfKf7d8nCWGp
eRilUwq6PTQriswFf+bMTrrbuplH4PPqAkc4ua2n3fY+2YXO6THy4AT5Yvhbt19JdUtVRF1OI8uy
ggVjX+ffy0HyXQcJonpjp63shKVDbC40KBTM4AUDC7VXBXhwoYuD48a7W3n4pfYW0SJtsEPOAzBK
/zTEgD1PuPtaiCxKCdOG/BTp0jpIyz8VMIQzvxvDzNO3hhgrjy4WKYtS2CAoNmIwX1uubZk3oIF+
reWwtC4fxpglHG4eAaHNI2x/H4zc3CiBViJiqbiY1DHN5gyXZkZ3zCkDZxH9YScPgWYNQSnYWNeV
4F66ilf1JGhljejHR2DYWgpiE3GuRy9jAnGSioEGD22UdGsXrf2oRbZKWQiEZ97zwIBkmVnftfUP
bvUOwElf2kpLOUY9SgqIK0QNtKF384wPffqql/CdVBvZ9h8a65MMspRirFhDC7hK6QGgy671fbgV
ysmflXM/n8Cuc5sDe8M0Tn8ku9zTjtpb91K+5L/ItxHUQc884ty+sW4r0a5fNvuHpGyB4TBH0I4I
gJQBB96aPbstHkMBZvf1V7kSNUu1xrntMjFOBg/AIZvPgLcnaJTTLa+CtasvYh4odLvsugjvkfJj
X2c/S1M9fO3BF+EOD8iKFhE4tQ0cQqHx1hePmEHg9Hz98msvflGhYAtb1AJlEEYO2t4Cxh7DfCC4
Q2Vs7OGVV7NUaUTRw7XBxMoaY3RsmvEmDe2NnLLy7Et5w5oPQvSsBEwcagRZ+5JbE3jy7dfeDL/c
9cOWjAHWGHVIB4G7UN0qw/Q70oHxEbfzxuOvvZnL3z/cwGikjFkMBtDIAXmuqwvC1N5KTSuJkPP/
XjxpKRME/pnBaIrJy0YZlGV4Zink/iKEPXS7zI2WztrPWOx9uMrBzjpsRCBqgOBjNbRelOkbxdra
Ei92P5DKLUX3qQcS8ElMIJ5B16ievnieXWJkSwvUcJ3oHUwJht+wt3g1pP6ahPY5pFmxsY1WvhFL
IGxkm41NywF1DLfmB8OsJBjEQLtTYzbcJtVr/3ogrwB+IY/13xXPmpyEUhpw/GtGfGL1LN210GXy
21qau1HXdIh+1lV/Anu72omsHnZgw7QHrQItH/wO9mbFOA5ef5iVPfFv4Pxha0+6QH8sbRisEUE9
KupeohMr46/tuCU0UQuTKmk5aolM9tOhg7HcrgtLsZFwP10wCvPB/75HgkvPEpxpDOuwnwtoJqCt
8iRkwVzImW6hRT59Q7jLIvjNEhZslAz2qQwfBSYwNdDr19/95xsBl16EvplyyAnx3j4NoCX+QcUz
RW76t33DmT07p2+8dEP4Af26fre137GIfjPUwOmEIMGpyQFDoY/hvBH5a8uwiHyYLGIyVUICMExO
ViydRuTQJIBIwth71x/909493tPi02eVCRBsjGeB2UZ/2p7chF30LdUYjEtbiCJG6bGttdsy+5K5
BG53eY4PQdFkA/qjMfzD9elNr48wvtlY8U+TJC68iPxyAmB0EBATrKzK9jlrUYLydjzmFd8qE1ZW
Y4nOqgeoT+nSgt9TNp8gCDUHqh7bd2Fl3S0kZKuNJVnZTeRy+w+vKOwhYWiBuB+oPPHH3j4m+lYr
5tM+CV7SIqwratcJWNN9gHSh9pEc1fNYQ79A12vl0hCWQ82gAKVidoux5fUdtvZzFnuYSFvLzXbq
AnDwvEH0QWmRt69derF5VSU1s4vBG8mG2lP0jWyN/D+PCvAc/7sErACHfWYanNuMyfoLYeF4B8pt
FvRzZt5XHY/dJpk0B7Iu0ut4xHbXf8/ne5j8HwJDj5mRZnMfaBXzpzbfRSawL8NWMbeSFMnSprKf
jMmICUE6UX0Zgc2r9T7mXNYt1OKTAwSMS68iNIb4VFecZx6ad4VBoUzK4vxhQhF7TkuxxVui/6qw
/zt3IRMs9nles4imetwFIQjQAfRWxA1MizvMY+p6fiWk7Y+1tLsXAomR55GZxk8ru3DN+TRr8GfI
9dgt5zyNHZ5x0+exqgISdvVRsTy8g1wKgdY1N3fZkNU/mTT7W6uSpg+pQzE4BqRH7qChmOw0Zue/
wIbg0MXs+vgmheYDmM+QYUnUpN3otaQ7TTPHe9KV5v1U2OavETpj+3LMpzYYqWZ5QpXTmyzt5l5V
sUCtUQ7foawUP0tziP/QMZe3RdNbbtTWZA8p5Kh2MpolNwKD7Ue9gm250dXVs6EMHbBr2/xrlQye
xrKh6TdzKCHxmkPmBmIlU0Azk9/BYJo7SYnGPYUtGUQkoCYtu6gGp7FLTVg/Juk+r0UM/+fqXMMt
+Du0jag/EMN86/WC+JleKqh/G5oHvrABmR44EJs1Va9zLKDYklnUFTVkLabeLMFmzwu3gYsYFKs7
26MZuOiQ0JxvB2lqf00oJe6lARUsrTTUDcQwQthS491DnlAcpLSImxM0UDQVab/QHYeLnRCRxxI9
U/gmS/bd6lptN+RJ9WxWggFTS6QbGSaUL82KHSBlFbkqFdDAHBP53KVwhTWGHMp5IoSYLaHFfco5
lIdB7d7zkpdeM5DQby7q3hCPBMCea6FwM9iJBwW33xtUufsQ+DLPMKrmpijtYW9CsOfBasrsdQZl
/g9kcyCXmgzoisouZRtpcC22F6kXymJ6CpNdONVbe5tAZgWGftEWSe/zHEuW9ql2J60MQnXI65AS
4QU035+uZ6TPP3lkCe3kBEJxsi4zyNlnM6j9Koru2yYk7+VM5QPau9lXzoFIBosSCpg2pVfwycZU
7T4tI6gGbJ1v1t7N4vuDVno7Ir5VYJFDwZWTlltEuU+Pl3jmxedHNvGkQywGvsIpwpgcoYUMcocT
QSygh6LX9RVY2TdLBJTojQRsFQMiyWqAnAiE5KGR1NMt3Ny/WvuTLGwt6qYkQ8LJhKmClne13+c0
vQWPuYKOJh0OU6EbngY6v18hGv0qA6Meoo/0IAbADjntmh9RaeZ+PoTpt+u/9/MShSyhU0rMJhzF
uQpkZzuM3dLkCdqNkA2DpDJU9S/W2ddvtLJ6S9DUQLke5aRVAfywvBlSoJHu9ZgYzhOkV/T76zdZ
+zWLqFcV+IcW09qAAFuKWnSCtB8k4XZE68tTnXH1UhPIloGrL/2v3fESBh+qx6SHhn6YxyoYmgSy
pPAc4PFNJMjgptD+cwDDPOVG6V2/2UpsLeFUpT6BZxMjqUEc0xmY4aT6hjnT2uos8kEJKTCY5yEf
CEjF3RLsNDdU4Pkn8GF3e0nSnQWdiR/Xf8baKi1SxExY3HdmrQLosUSQMIDeWBP28cmCFLBLYfru
2EIlr3QstjbfSl5dQoxSU8thqEVVQORQnFk25fdR1c4wCY4wVAZTeWM3rCzQEmoE1W7e1JXdB4Mk
8Q0TNbRpQ/b7+mtbSU1LjBGlirKmQ5PAZuUdtFpspypi4LxgGfG1G1w2x4e9bJKhhYjVaJ/s4i7L
7mT5F6Jt1y+9sgBLfBEpDF4qCDsE8BiB5arplNACGa3CG/jP63dYe/WL0AflAvJsUN4I5qkDHCBO
7CPqOLGRJtfe/eWuH15NH6OiqXCUA4iGeOhdQ9kCBPZxi968EhFLqFHWXHAhLR6+SbsWTrF67BgG
O/CUQF5Ewhmts+qXvmz/XH9Xa7dbRLtWQ2ZTG2UfGGA3ON0ATL4/+/FdutUYXFuMRYTTGoODHuOw
ACnY6TCfpcnGo68kqiXaaIKY99D0SIHWkB+TSBzhIHeIWS33UJKAzlPYbdxoZcWXuKNItxKNhdix
upnuYJUdYz7ExP76AqyVAUtMagPhX/A3RBdEIcTzgBEaoRqZdzcpdFeOyawVUIdGVkotiJ9Aad24
r1NZ7uComnk1xGH9srfUswmJ0I3m6efmfOhUXLbKhw2epFE7MYXvGJQoda/UwujnHCuI3F1kv4EA
GndRWCQu5Fqh0UsKc4eqFCprGQgaZa5r0IuuGoBexeiSC9VXCQUdrCifDhsv7LJzPqmblghbU0Sw
JgztFrZSzeSkIfBENQTlIuyvkSRvlVY/aXm+o5bwbQJthoFB0/v6vdd2wuLgDL+dSY85vo0DzhCE
31fjs1Ucr197JVCMRdbiUo5aViIS2/KXFf/k8QZ2ce2ZL/f7sJxsKIZE5yEckBnU+srnjIA6PoQb
b2Ttqfl/r96GcqgTbnZB3yRQkxkPDdT8r7+Qf7T2zxZ6kZuYUU0tM60umEtsJrCThItTdxlAjFNe
jGAriOJXsNMo2fRTpZcJg8EgJdn1UXKc9GRw0T2xHQJLLR86PtCF1KLi1/VnW/vZi6wmSaNDfq+y
oWLyPGaNn8gtX7+15VocbRiygAnwiX0y5gr8hbL1y9T8NbdfAlkguhcNtlYRCDlfGpFTPBS3WS5e
UwW03fXXsvJtX+Kn6q6v4cGcoOhhQ4iMn+yLxLI8ZUGwCpgw/2t3WUQh1TmMqaZL9ZNXkIEnB2ju
uDQ76IR+LRaXAKqWETI3I7qQenZqBqh4bkQLu2zdT7b0EjMFEha1E4ULd27rV8f0G6RYnqhXeNlO
7nrH8IZdebRP7ZN+A0+5PeTTN4KJXQLyszsvAjVnTQZ1YRunuxt+Z+3VUeyq3XALgK52jm+roN3l
x+h+uEmCwmeBPIW+/VRuDOHp50gP7LpFKKeWMWNaJrMgkjWBVxPE6ZJadM+jmUD0jlOcliT8ZeGW
Bx8xaKDZsHrhoyhuJ+ihvQEuBRoV/HW7s9UX+k1B7Jj4Gk7nhTvHecPdxNDTc6+x/DRkVX4pmXLo
VNW6RZ0iLGynN+fYBdkUPjb5DK+uLO+9TJezBy/j0DFFj4kLsED48ur0SGox3kU567+Xlc3ebRpG
t5Wh6lcwz1GyWkrsjCFuPFNH9SrsqD9rMNvZJVHPHbAhzSeiIkhhQ1AM4yJwWiCpVjijGCG+SMiI
PuhQHkLSjc8lxEKOUIwEPxPS9L9FxyyMy3SjvU0miDaaTTrdVpCrhyNIE/1uyotqXg+RfDiOQSkI
RitVca5oqR5znmgEyrpc+xlqjXnD6p5CZSKHWDbsSCAQN3fyj2kT+LTwWnvmZdSdIY1vOvD7iqAj
GP4SuUlf4IYG2mco53sT6k3+DKlo4MfM+qJBmRRemE2g6mgUtl66grFM+T/OzqQ5UlyLwr+ICJBA
iC2QgzPTs1121Yaoqu5CYhQS869/J2vl5pnMCG86uh0dkGjWved+R7UnywVJdOOw4q98wzxN9gRL
4txt70s2DG+pN1diN4mevuOimoSJTTCmrRwlAI3IY792wP3rp+pNVxplK8hP3aGskx39Ip8jbIjB
TTGmNOqDChht04G2DkSfT8NSyikihY/6N6hquniqCKDFSqf431oYIG0AEaYnDjbqs1LAWodEiQBV
Jc1bOmD5wKaQTiUkAxlcxefBGraXV6aVbWEpjnOt1AA8lSDiBWgbl3dJ+Xr5wSu7wlIa56VjDYOu
mgKnhe8s5vyXgaItlMa/suKtHUOXCrmaSpjrGU0PblAVcDCrUZOMa3c8w4guqirYnDqg2JVO1e4r
L4v5AP6w7ZT3LWh24OLScmelXzxmLWV0U5vCiAy2Y5Bd38jqW6FgQMGuhDdWtih3cbOFzghcdFFm
xxHcb1SABny8GQpnBwunK9vT3075ZKld6uaQGgPO+zwK4GQtX4ZJypNKSudGJcra86CB+D9pffd3
0Jr5FQtEifiGk20Lr7Bhs5X6+Ic2jzWCpzGmgYxR8Anfvjpv9nAMdSJw6+U+gGvjTnpNfUhU04Su
SGvcS/i8n8zcbX3fJY+NfTZLacZua/kKVfW9Tt8CuH7Agn5qdnlfAK4dJNldQRjdS0VE5POs2igK
NLzyrAF2CDyA5UDPY1+D2Y+kkbMJ+qSAIRH+rbdgU4LAsX4Upeo3sxldlHcH1xy4P+0nwpYyApY6
pp8ZfKb51JHQJtbdAFRglA9ncq2rnSs78grqhf2tV/xwPDYp2Ilu0CUHWFLuBOyjSNHcwwIPFMjx
11iiYMP1npO62zcOuuLybP4bp/m/EYKPWxwfU+pUxKIFYCn+SO8sJyjuJzjxzTFg/QAp81RtBK63
28JCYXvvBDL2iC+2ps0SXGdcKzLW6O4zPQ5h4SXZtleyu4f9oLeDN43bg5g7wgRIMIWEkU/VH2Sw
oKxDxDnbi9aMApZf03xLWpW90aJu9ypw9J2c+XjrzGP+YGRCd27rmJPh7fgsjQQHVLeFC9Rx1W1a
CezUBj+3fJFdBy0tAOccrF9VAeVXw0rmZPvZ9OjqIoi8YEy3ycjYLki4n4Uw1IBbGCgI8ltCm1cY
plo7FNzQ3yV42Hs4lBQ7pXV3g2KoszcoJ0cHvs3HPmFzDMXdFE15Ru6moCs2mWXorkxTuslnNwOD
YYYhTmB58EEZ2vF2SuCQKsyZ+1gU7AEnhH5bNx6y6yPHFhHyKa93OQ4gW0jU6AkWkfY1zNunqzW6
d3GG54JmsA+wsOHAzIRzsWHeE4hd4eXR8+kmQ9hSyNHbac+bYcbMAJj8Jihh89X07rX7wcpvX6o5
dDeBUeGBX8b7DngN+D8AoR6ASX35x689frH8WpZSvo1d/+g53cM8j7C+tJGOJOzxa89f3A16sA5g
EIOf70xVVCVJXNR3MvOvTNy1X3/++4fFwjZguGc4Lh0SmKY4eyN9GBlcQxCt5OXRs+ce//D4JJ/t
rCB1cphV40XAfHf3Qz9tA3i/gBkE9AbQJQz+UBaN28D9LUtV/hpK/P9WVwDwOkz01dWCxqM4c6CD
GhlbeMOlEL8he2XgF/VadLD4sK1Cn2C4AIdA3KPYY0BhwNgw6d/DOcLsXNFiO3RaFVNbTDepLWBl
l2kJxzKsvi8oZeVbQDvHR223P4VTyg5WV/3wUKDYfsvrrvgeMDkcwBFPQGqv3ecxwMyqeUC3MEEA
+xWWrPf+nJA0Mu1YHF0uOYzWEJbIh64KcwrKRuLm866zWkgU5rMOAvWomzZzrAPrYWIDxHYAdPjo
/gTuuf/plUWFAvyx/sNQawTTnJa9C+mwV2O1w/1ot/MdrgPzGRbv5VAYFDM4IU7xivL69m6YLHBt
/bKDobQzArDi0/ceksk7a0K0Moa3YnaaAukdOmlcoHul8xNqHfOdu+6MI7G2ncidSbXzkEOHZoBl
B1hO6icy9+4tMCVwbp2Qhtp3Qy33zPTjt4ZZ/GQHngNXhRwWhASXH/jg+UDDNS4cRRVyfnkGghY3
E0zflD2GEl5eL7BCZ8e2axxYncI4Ihyt0Qsh4YVNLxuB4+2S6h/YylrPNEOZoSHS/WF5bfPLEcm4
nWBZdAIsBl6YdWKfXFADosQ37Q3sjYGEdmB3hS3+VSYWdG5QZItT4XcmAhG8CZGdzF8sBWRdWxh6
Nf356YWUeEsRig/HDe0YB6BEb/SO6dS1r3AzEy8zTkXwMQPPam/D8uRezjPON1XTxrptgW2GHfFt
nrjjBqzv+coF9fN57S0zkvgBqptESo9Q5alQWyWcCJsy4pb98yvLEmpL/juz3SnHpmDl83Hi6iWH
y2UDxLV3JcL3+VHJ44tlw50G6HptzQ9UwIiyJ+HAf6beqQfD52u/fhE76JygHbPCAO2MKLudwl1j
AtcgkcnbV54PB9T/tk7SnxUIZzWqsU791N3ZgXWqnWtCy8+bB/7L/316D/EV5bj7Hlj3E+7BEThs
gKbclcPVhfv8pE+Oc/biOFcwWMuCycwPIyBODAjQsCzhOaHpHziK9+FMRmRy6ASBiGmfbRK8jQgC
RdKXV0Linw9ftgRpQbYIt9FK8EMywOgUoH9ULrP2ytz4/LjhLRV5Je1hImhjz/OB8VZjlIprJINz
yPH/mw1+w//tGA8cmznLXFD9lH4AqqqLvcR6mfsUCw9Y101bb1o3u3Fg9355nK19yuLw4eWZtA1F
fRTuR9N2LIfuCBwn+Urwk3h8Mc5mS+QKEQB6nAEWi4Kmb249McDvr67NDnqH5MpXfD6evWCxlpRc
cc2VD4H1+OqwMqyRIgzUU9f+udxK5+b/rFsWywljGRBUXYX5An+22A86uilg6QvDh4yEoLwXvyxN
9c1MUCD5tQVmKXYqQJCqM80RjOF3Lrl1WxMBHX3lirfWXot+qSfcTK0RYHrH1m9cq5tUiCNpstfS
Ha7Mkc8noBcsFgAPNZF8KHAkz5M+Glz3mHnqmynFNXzt2icsLhQTKT1igXl2CEwOtKOy2fTmCZS5
w85psqPWvZr9W3nTUvQEMx8VwEIAtnoQb9cJTGh8HXpuFfvDy+XhdZ5snwyv/5M9WUKNXomL/eia
0CuHsLR72CC/KwNZryWujKi1tyynugfj6LJy+IE49S8cTG9NUDbbwB7eu7yDEQ3ttpc/Z63BFl3v
5wmsYDAXDpy+wyQ2AhcQjilyR61/L79gZWwtBStDYwZhZAaIr8CNDI7Pv4PUe88yf3P5+SsfsBSq
JE3X9KjiDw74R1gjr2n1f0otNvU1iN7nwX/iLdUqsBXxZjufsiPDHftpZqR5AKAcplmC0L2Gp86B
DZDZzi5L4TvRyDyEa4ZETJwmMby5rZ22uLfTTeHthJ+zU5FwdWs5RkacOlOJqix4aM5ZCvOUChzB
hMxtVDez3MzaMrF0m/FuGqduX3Zp8Iali8C4FSjTKwHFlf7xFyPNTfMWfhtAPMP+7E/t9yKmfr0Z
mXclMrv2/HO/fbgUUlOnwdwn4zF1abMr/YlubBju7SnktVcmy9orzn//8ArWsHn0HI8fem5tRaur
EB4B75YMuvjyGFuZjf5iS8mRa8wrhhcAXNntJ69K7lLtvvZF1oXAWHq7CkbxXztqLwU0YF0VfTrj
sDrMtwKIYLhlT7D5/dqHLPYSWqUKUog2OyoNa04yiTCgcNcMjkXyQ6TXYp/nZvlkifQXa0qPluK9
wSKMLudRgrqXNvOuBR/XOnu5l2STwTV8lkds8yBQcP09l1Rv6GRtLrfRyoKylMsoioyVhnnlsRPF
W9KP90WSb+Y2ha985V5ropURtVTNWFaa57OoZnBH7jIy7KGWCXOQS7v7SV6DBqx0w1JoUmY8YKZj
5KjyxIKNUVGEY0q+XW6lv8YMn3TyEjWEUCTinF6NICHzm72mJo9zt+N1aFpv2pdT3j8lk9SvhRkR
gQCCKpxNox4QBFf/To1Kt3DZQOVe5yITljkeggiDo3zYxQrYdDlduh9Sx1fbxlX1b9H6gJ1d/uEr
3btMFBUyKGnaivkIaaCT2vAZP3FwJjSqCi6/YGWALrM/bW5MGeDScSAuavpEHbWco7bv2shZe/xi
vU5E1bDMGXEyaP3IIMDZenbE52sHj7XmOf/9w1oKSRp6CPj7gwJVophpGqOPd4gu38lcPn2phZZS
ocQeMt6XBmFxpAKc/t+z4SwrXi4/fOX4zxZr9QxJpgPeb3aEasP9YddF/6PiA5LGvQZ+EibzqE2G
c1vz26YT4kmXX7oy1ZYkiNkjWB9sOR018R24ZvQ1TM2+lE4k3pLugFmgTUKYd7C7nkSCqw1MoOQm
c5JrPg9rY2oRwHBY51ClwcBtgz7uoNtjOQDBCKhebp2Vx7PF4wsFkBPBpQ+5sDkcxD+FAzMt/fy1
hy+2tJwiuNO3sFKg/nhIE/+9yME9EyK+/PiV+cAWe5lNUa51LnM4EP+5q95S+K72MM4s5/bKC1aG
DlvsZ8iElXnVg6VBh84OFbND2iPCc/nXr7T8Ui018ED4XoWLqWCwoPTAKPFRQVQ5xddiBkutZa+S
GXYMaB0r62ET+uhDjZJ7f4r6ykqx0vpLQRYDwaXRdTqDyHdKGLyZi+eZ3VdWdaXxV7bhJc1KGlZW
FtJQB7+Cr0ky+ifLcBFpu7iD+eoz1KJfQkeCoPrfZVVPAokRq+aHMivtyMv9HXWGKvJmc2VbWxlG
S2UWUA/QMWoLUFPIa8r8AdG5L46hxewlBGlXQxH7TYlHIhPMN0Cq5Ajqfw2r6S3FVfCGl1mTIucl
sFC8lKMjIqXYtB+LVm2/Ng8Wsxic2b7NpnPze+aOk/anyoqfDZjylx+/NowWc7gaxAwcCRofrINg
Pw8oJuysgoRCmPGgSAcLYU//uvyuTzvaocv9zUzMBkaytI9msB8JSR6yTFzjL3463fDsRVezQID+
CoOyYzm8wig0sv3d0MGOI/3n8m//dDnC88l/Z4Ej03qsC786jl4Lp8F32G5HvXXl4WsNs+hjTvNO
c235By3pY8KHexi3XenftUcv+hcNPOSkJOQwWiUSk00AlIrwr8zczyUcDl0u0krlQT4aC08vuuE2
LwAfRXnrj1QVvgpJzs0xbUh36gRMkGCrCv/P3FxDL630+HIBz+vJTsnMnAPoTmPo0eB7kCHfP49b
bsM1+HK3r71kcWT1tEjarq3tA/XKX4j0vxnSxIGr97Rt3y6/YqWHlgs5dDHA25YpPThzDrNWmKTC
oPv5a89erN1Brod+YKo5FoZpmHmLIUY9+ZfcDdD75y/6cOCGmzLCiRm1D6jAvoP5BHzirIPdX7sE
rky5JWdwpHBKLoNWHssUtZDU3k00P2VZfyV1s9buixkNuxnExApnPAQ1XJ+aJoZQ8c/lZv80vYKG
Wczn3GMlXJO8AVsm/Kx9lv6Z+0CExdQ88RSC+g55f1SMW7ElrCtx8E/vDnjlYp4n1Tzy3pvHQ+uw
CFVY8BF+SG/mzo/meceLdnP5y/6up/93d0a56PmTP/T5pGwkcAxMMpvU1zBWq9Uc9kmQRzhPDfcB
E37M64rAbI22j0EfNDudDnqXjqrcz7j7nYqhG19w8upCv6clWO2zj47lxb4HQvenmm1UQVWWc2O6
HlCO2h5zuHIlMOrGJa4MaanTb5Dpw6IXhaz7sRd6h1GH8gpYnG1a6rC4Azbhxq1Eu5eJ9HbKl5vW
q35PIhhBP+LpA20L+7fTF08N6mVwi3PnYAtUmXqH/a7cZ6ZVEYpXUBGLICYQWo7OeCwduKMz16Xb
GtmGHUCP9Nh3znSibtPHAGuZOCstvVWi7B7TsZ0fqg6KkcgOHGtD26G9tWxFbxM7ca/0xMoYW97V
EbUTU8MxfO2ObkdvlmESjG9ktL0QINWfhWeFRTlPG9bP147kK4vhUsApZ+HQZiQQpFoJLH3IgDCw
U8uwxjk6mqrkStj1bz3iZ2Ps/P4PY0zC/yggshVwoOorcPvcwIv8fCYnNqRwNZ0HFmdtCWJx50JI
4455uqlTQ7YTPceXOUqDpgK2Rs4cWHETzMPD0FvszXFxio2GhosfNOGQQJnRpqF0E/IzIUo+T6Jy
kWrzLBVPMqdhXfE2VkI4sS4qOF3XrbNBHT3s+2hgHJgAtelbI5L+ELTUbE0GlyOPVwzg6sCJ87Ne
XZLO2kqkJr/ljOX/9LSuNpwNmJVuzH0rhs9OeVfg4PWAcJqJaZINm8KBFVaPGPo2g9ltjPwcUozM
gQp1Lkhc+FZ/m/XC3bpjAZODcfxuVE4ityDBre/z8cA7jiq8irowINBVXA5VCelwPd53DVD7vhh0
NBUzJCgj7Z8t1kNKPA/wjKPN7wE6/G0XyGto9ZXhsiTRWY6jnLT0xNErv7vSihC0CMs5iEX+7fJi
tLJB0MUKLlXeVRAUy2OtfzvQj1r2rTcOV+bXysPJYhAScc70+lBTNeZfXbz79n2QXTtVrD37/PcP
AzyB4jmF3Sc8N9wqz0MjpXqD+HUA7Kpv5JUdYeUly8BOwTG8gDvGAhF474GcHnuPvvWpHsLLrb/S
vcvYTpN658pY8AVZpWNx9gEzyCTpPPTBXbn8irU1bnGoh6KNgjqOEjeFg4u0huk2oO4fN+ffmqm6
rbUmsLUHx8UpJLnyypVTgbsYU4YySySkkEeC69bM88ep+Bo4gLqLU8E45jBPy9vhyNiA4vrHDnvl
5XZa+9GLzX/ykhxEI0wEJEQf2RiUkYCc8Eo/rzz8/zieFkK2ypjh6E1HbH7xVKorbb0yQpek5xby
RlCGiDhmrHnMpdx7OkUUo3683Cprj1+c3W3bzUXTYIB61fRjoEXcNWeEfY2i8csvWDlzLTGkrSUI
qyyABqD8eaJ9iWQqDLcnKzhJKI9HmTjbsQ2u9cPa55z//mHRsKeWGAMbS4xM9QZmLnZhsm8E+dpx
mJ67/8PjiWUbyJvPUKrB6bZlp1WMi4O5IpSjfxmNn2zqS797kdet1xg3OdiuVWKLM0GyB+JI32EJ
Yfpu5LT5UwxWZ98MczemIZGpd0jGRutYdrb1CAX6+O7V4CrdtKmrnruple8TxB8/htq1jzDSS18r
N2PvCMiUcdXOvYhIQ6spdOZK7hiSz6d0bseHKqvZw9gE6iBsyr4pmo9bk1OcC+2s3qKs1ov63rBf
KIPg33mqTdhVMigiHCT9pxF4re+qBHUyzIgHDpdb1vXdKFoYKDoZiPugIcYBAipb1yP5UToy+154
hG2cVMDyjyIwFCIN2J9QNlLsE6BZj3mZTPvB6UmGK0EjTtk4BE9gtGSHLvAV3JgGsgmMa/3J+9LH
sUsp+3c2keYe/CPoDHXmtTuwXs1uQkTwRs+22QANB2LXHCT3heKoNvQ6LkNheHLsYbb6XCNVcqQA
t5PQl2WdhQ1X5aPPrWab5En6WrQdxCFp6un7OZF0w1CW96cM6jxESbP7iDICfD6rRBD6uNLETOft
FjrW+jCdCWu0kf3vmnXm2em7ZNgI7ukf7kToBnoKNp0ghObVyU4a/cCVvPPglRy7Q+1EfGT1iRQu
C3Gf1FsU52Vx2TZ06zOrvMXfAKoIcjdispEb3jpWlKUpTBcbAql/5VUnKISh9JuVX0XM134EPMe8
yTvHfKPM9l7brDuj+IH+qwAYCqXuWkhsE1siUjTTiFndEGnPQU+KlIduQtnNZFEPNYpDgngYg/Yc
YpBTjWq6F3eYkr1SzQyfYmnttRmnaKiYhA9oT1FLooIo7ZXzS9Ncv6Fi1oQ6sILnuZmCrZfP430t
KPk1VD3/Hcxy+OYD/rKxUlv+tvzUjiZEmSaEWAceqZlM/4DWh/I/AxdH4lXzppFucEIhSeSN7Q0R
sH/Nh+C5nKoQxQk/fJXKKO/TaqNzz4k0846gvj6BeFttFWhhG8MgjcTX0i2FtHrjl5nzs8XxYyPK
on+Fcyq/RakDGrWo9H7suH/IGifbNGXvb3zZAJXo1cNe+J0O3axDBozXfb5DwVRxy5OUbhOBsj5U
U6uXLMBvlkVWDdEMA9tIW8Q5TWNN76TVtQhHufl95Shco5ii95Qn/QaXJwiTWGD1276x7dgtLf+f
juFWKzArASkTVh82UN4eiJrmb6j8xJHbtc2DR7m7d3qZHDO/mCPLTfy72fH9J3eGCtBQ1JhqlieI
f0kBNslggjhxoInwILbYTjNFrZ1GCypbFfGsUOvEfAPxaGKzba5K5B4C5sKGQBlZoLKk1pu5JJIe
gKRw6U4BiBgHOclj4DiLWBi/Plocg1rmVRJVMi+2tqRk549tBQrb5O4KSfuf0s/qPK7oXPwwaVYe
WV7VT4KXZgdEknhjU6B+YVrXUaDTBoQK47gAyPkNLpq5sthWVw4LBSTOSWRbbn1fNIWE7bczAsVV
D4iGZgptE8Hpz55RwQ8noqhs8uqxl8wBU87LDTA/KKOJMwZiXuH15W0f2BjzmtrTEzeG7bKssp5n
4hIPtSI2AHkZc1Ae73mu+Q7/s+SHNRYjSuHSuYly2sz3gxZ8DBtnCh4wNZCfdt2sxUrjFtmNGka+
9+ZODqhZmvRwSCqDUzX3eu9uGLA+1dCc+3sUBaCqStlzhxpikzsbY1XypyjaNGqASxxRhmmhzLbV
vQL7LlNltUVdHIxcusafHqeqt0VYjX6Bc1Avqz+Xd/u1/XdxyKKd60pgDsdD79D7JEXtBTBr30dW
XCsU/zQU74AJ8d8dGOrSRJqgaI5zp0+BNlEedD+spHx2cHbBvL2Whl850C150ZZfdKYF7OQw9vLR
bf1tmutrYfiVIxFZnLlwubZR2YswVMYk3yKvAy28kaFmDJUlgbmxZu/eTYYrObyVLvnrj/LhzFLX
KMdF7TqSp0UfZ+kpMF0UZCy+3OErF5y/9fwfnt5WsPBzeNYciV/md42g/JBZOUaakkcuqv4KlWmt
OxY3DonzR6HctD46we9AbDP+Nd4W/St/+fD7izrDmQKMyePYZVuvxtFh5Cjtn3b50F4Jj691wGJO
mCbhrRpIBaQXJqVpD0KX4TBcSzCvPH7J+3ZaBJvqsVHHJn9OErEh1n3hOVdO7yvd65yH8IfmEaAn
Izui6qOdN/UfjgMwiutJ8wxOKKoIOusaEn3tIxZTIs26CdXaBfo3rXDSKr93+Q8wB14uD9K1p5+/
7sNXMO6gDjOd4dZOvE0zmGHraO2j8EFck9Ws1KfTJRe99Xs4c+dgM8M9OzkIoksEmIX6NgSzHUrs
L6cBqIWpRVBJps2pKmi6V3Pfbsp8SO/zOZd3FarRvjYr//7KDx+MbvKBmRlKuOBY9w30nsaZM1CJ
21fLsx4uNyr5m9z+5LayrIG2tGnyHq6JR40DzvPUDf7t0DbA8LUDoo1z2aO6wG4QERRFB7ulCmVx
35sxIc809wPvjMjpfgIqzVBUx6bqTle45abclE+uwL00dvKJ/iwDzkss7Aich1ppKGk1DHQjrrI5
QrK3xt5HcKWnLn8t2NQlEfgAHooCXfOmjDu1MSdYOMIOLJYkHAcISSLlBWaDKY/a5ZIm1UNnOeOj
hyrmSDRUWiEpnDTOzDi+q6DhAHnokr/RcZg2qmfJxoZJJ2rQtPWzmD3+w5mdzt1ZTaG/ccrrKXL8
dnqG73sbT2MGE/bCbjZQffp7o6R726Ou/ZhDp3nfFdqLoA5BKSUhXTbGWdd6wQbppyasNAnw02vb
6mLRaetN2LMFy9vKanfGq4sI1vB5HdesEHmo0ip5tC0vQZOz9tUpJ+cF9lADqtKBmyA8e2h95e4J
3MmioubkH1paQbptKgmTA8tRz6MLE3iV2XpfkgonYzlDnIpTTllwETpI7R0Q4Q1uKq9AtEdKHXKE
LUO7heG9bPiI2NwMqtLcZeWDdgFfqDnQHYklUTqNwp+Qg5x823q6ibU91N/zfhbbGdLBe1AZBGC+
TrXNjfUzb8ANE4wmKBvsRxj86rkB6xiOk1GgCiiuggBV4mys6IM1Yy7DuFG9547mWVQ50n9wgKWT
caNHft9pAkktIOCwpRcD8aPaUWg4HNKPWNYboAI8HTfWWJ2MaKostF1swFFv6gLoXT44r7NVkhsv
SbG+oXDKT/8B28Q7GJJ3IkIUGOH8zO/cqAmq5H2CVXfI4YcSudxtImuyi9hCxTq2kiC172wgtPH+
YdoXuAK+EBNADSqID2tk1xx0UDtHMk/uti1zc4SfePFsTyxDtawtbzCq3MgKarMXFI5yAmTIe38Y
UxAOen3Atb0Lbdqo2POUf+u6hOxUbbXRBEvme3irJdV2wv99bEk6g0/lkdtBUZxTKxTns8EGLjPI
s/e+750Ih2O1accKVOQupY8V+rccCLmHhgJs0BbWxyjltxWDyluakxghmdVMu7+BVkAdqd2BTzMj
2pgbzb5T+LjvUdGZHYIEJ9yQ67G9I0ZYd8HUD9XWB4X0VyYgPshxt/hm+cMftx7ynWoC3Ft170fE
HZxtBdu+W9l247eJA0BQO7hiRukw18+otg2Q8OoMLqDQM1Z7L+H9HcCHMLWCvBdgNcO52tfcabfF
RNvYhiD121AUyWuXJf0uowUZkHyzHCwkgaP+Af0+l5EK3HzP4KNCoZEj9KWuauSJMuhjUOAZZPUL
bhaz3rSstzOIWdv+VNjz9J4GNv47cF0ncngg76zSw38XzFbAkBOYcSD1B8hGiLtUhaUxLZB/sf3R
+XV5GV45GS0BEUjfaIPaA2Svy+HJayGlqtuny4/+3ELPAebov/umKHrgTTucutijPsk9VJzR1oQ3
qK38zlTYxPRxPkAbtqs2z+KwR013/jZe0RSufdbi0AQRrI2aYFYdWVtAr4ViqGsn+5XDwJJPMGXa
lJBmj4eptZ9Fmzz2AkbIJbtyA1o53C8BBZgPsBFKJgWr8GLHYN6dOM5TptqNLsAF0sP3wP6aSwpd
2k5g6Q5w9EMbtRq2QpOe09hClfv2cu+v3LSWbhNTQmw/SGx1Jnwf4KMSAwL+2JJpN9e/mvJarnyt
uc699OGkUsB5HGqzejj6jnujXJCoEH9802S6b7LhKafVAySZ9ddO4kuAQY5LMLbEWRw5NpvvrWTk
LQXdHaBKbEmXW23texbZmGpgAlTHqTpizj+hrPcWnI23irS7UucHSptnlqrd5VedT6+fHL+WhcPc
y71+ypB8s84LFJLNFIJhmBpEdX3l6rj2hsX8lzN2osSx+kMztx7Ch40dkbI/9AG4kun4xRTosjxY
wCBTgQAxHQLcsCcfBzSVbsbut9TJ/istRZY1wo5BgZc7JOPhXLQC1udejMXeWNkTjKyunLg/ny1k
WSzs2EVA+8FD5U1eRingp2Q4CKTkZ6rCKvt2+Tv+3ib+v8vJ0qcjc0qLNqW0j/qdvjd380t+GIBj
qMPuffxp7g/BdxyQ7R+X3/Z5YpEsCQg6gImUdmxzNLOLrGug68oK3d7h2ylPq4OTp81myAYgGIrs
bIHMLHnNIfbz1Z8sa4hVBoMjZ25QUJpUBwn+E2qjf1/+qs+Xf7J0RACAhbgiGNhBincanJebN5y/
rlyX1x6+mP1IONCh6WZ2INX0IqfqX0A6gPRoki/timRphqB7WMmRPvcPxvXbncMp2w8Nra8EWdbG
8GK6Dygf6y0BLVnuM7XjOssfhGch6FjPCgZtVP5bSv9aIG9tdC03eByMOuRM2YEBklf3vyegRKt+
AstfRFQa8EOaqP+ioRhZ1g2nbBQcNnPiKPNRh8hEiO/En6/V9H2+TpJlzXAdlG0mMnc8CPefCchA
BUcMRJaBuLlW1bQyIZbmB7nkQ6Dgnn7seP6ndOlPd+yvZIBXOoKfP+rDDsynEbFou0GCucnOrJgj
8h2PQPogOZe/QJIT+z2oXrz49/L8W2urxYbf+jDxsUZ7PHSQXPlFAy8aKJDrc3bG2V5+xVpjnf/+
4YuGyWYdDu/TgdkMJ3wpYyQTrxLZ1tprOcc5uEceME6obnK7TTJPXmR6DTtuMbp3c2pMDAFxvVUO
Yd8qJ7dzUNgHTUMPpW93lY+MZln1XoH7U6rf2jFxb5Kkro4GzJv3zhuqf6yCl1fWo5WWWJY2M2vg
tm+c4jjDWQaKqXFjFUF7pZk/XexQt0T+28ww0ORWZdzqmLb0f5yd2Y6kOLeFn8gSg23gFoiRzMi5
hr5BlTUwT8aAzdOfFX1uqvmTQMqrlrJLDjAe997rWwjzF76e6x0bNpa6tdYXixGMqEYn7kcgMIAX
QCaF1dAWTk4A6yRj4wD1Ye/gBRZLUNYNXjJTs44EtNklRTHZVjhwpeVlOYj2LDEXnttGydjFMFqG
h9RMtkQ5a41fj55/De8SiCmn9gwc+1GkkXRvZNjYGj88u1psaftdwMjMNkkGmZghX5xCX5Q3Pjpp
P/o4naHyrrKA+K83zmQr33dZFxI7VYLaNNxbk0yZgJAg/Fb0FQmNnm6UU3zMFMb7LJYaAOBHkzVc
R5OS+R5u3SncFvoYpZ9W8yI8yY4EB9yoTlwb5aipfW4mLvZDmwxhwhNvB9+zcY8ZxKXPktY9cTAt
QhQqIKYFL9E2qOq0/gYJiLUb6qQKLFckIRKb3usnljE8/mIGDHHuwXx67KIcRSz7DuBL+HNVW1mJ
tVG0GPykRO5J2qyLANJDOLX7Jyf02+0H/3CJx4Nff/KvAcpKoRUZXR2l41cB2QEUhz58lnyK6Nnt
X1gbPIs1WDq8kb1V5pE27J+kNWPE5hhBrJVu3Us/Vm3gJRarG4omOlDqKDQ/qMgI8jof9wyoln0H
r+yg77wMJ5Sp3HlTlZ0TU5s7gsPRxr1r5fWWSc7Jc2Fkk9vsDPPIPbXkvpunX9TdOnqtNb9YQEyt
W0p7h53tZoSjuVkquCfZ4dxvidVWBsAywRlLUo8Au+oIGLQyToGE/do3baDj77c//1r717//NcBE
a8pCt7KLRgUkB3I5wF6LFhDrtnP3TlvsP/czi/UDFT0o9ZKEnQu9Y07px0USGsVd1mzd4Nc+xGKi
oPwqG6gnISsGVVzAnY39ybMtnfrKBF9mZplHZF8WRXzOgH3RqodDUh/e7piVjeJffPxf/e9OTDWN
LBp8X1g7OQkogoPJEekkhF8RvxNC9l6snkdZbBnerr3NYjHsCEqQXOF559x04keDI9Fpop5n44U+
vPlA5rhYDO0hHojV5/HZw+2gtewwZi8z6kVaF0R2JPBud9vKOywztTEKLY0ZCqHz3BEegASb+Ly3
Ns5La40vJrWNqGYuEzTeW0+UeL8Bxv51+7FXOudfI5a/vrZnAilaiqyJKgDcL6CxHCFgNgIbFm0+
jmhPFS+Pt39p7R0W89rLqgz7NS6b3EMFvz2cJrIVzVxrejGXSwMpQi9HItsGhjrohRX7vVOEt597
ZR4v060DbjTII6XOubBAx/eR3NT3vKl77Vek/HP7N6598D+hH4stk629h5JNIFFjhGJxQYZNZa+V
H08KroKvn/uFxY6HsirIN1piRiknwZzbgcyss8tt38nfb//Ch1cnvMNiEqdQ1c9MKQcVECNIfT2t
sChNqCnT4A0yUM670UCpn3yPpdh4qbXvvpjZRCNdY+ZxFZE5Tr1AZaLfC2uq1Oc+/TKbkML90nIS
SF4LXe3q7uwMyS51Hm/318rDL3MJBIV6Sc9LEY0WRH1Wvostc+Osv9b0dbL/NakHD+s1YF2IsNmp
bzlfkLz73DMv5nAGpEiVd7gVmpz7rrp0ydvthlcmwNKiWk2jUUDWjdjayL9A4QZW7EBQdlyjyGAS
W/KttX65/v2vfmFZ5WSNi6MLuYLks9z2J9vZSj2tNb44tlJP1Q6RqYh6FH76KTH/DCDa3+6elbm1
zAY0qOwsBwKUAo6twVywCy2Qf6+Nu3qwLzi0hoPV79uEb9ydV5a8JVN0hIdGTjpg39oW9axw87D/
wPdrY6Nca3wxab0YZdaGibM3Eil+SZwA/mHwAvncPkyX6QDSMmTXGxcGG9CktXXp+XaebdnNfzxM
6TIRQHVs67rH2d1MUAxcwofsD+u/mHJrgK61v5i4uWHASwS5UaB6Lw048bAwK9xnY/jUkkOXQX8N
e5chQ8YtgscAZG/a+cVgonx7iK49+vVz/zW3KsZs5GGuDlk5ClNy1g+71ALw3h1QBpm57cYK9O92
8r9bJV2G+GG+onJ48IAyXXe4I1TDOKGUOUsONHPrwyRr8O88PUWksaw9p2bxwMwqn32HGHl4+1U/
nul0SQwdhqaxJabkWZLqObf0XjTy9XNNL7Zp+BRZouBgvJmGqn2STQFJmnpj5n18sgcL4r+fiA6j
8rIJ8FadoTiaFEFD58dMfef6hUHaemUZbvzSx3OcLj2Sy0wqCVY0zqtUqEB6tQFBMQxVW09+KrFo
0WXQv4Rm0zC0Rc8euOqZUcFZQQW8f7Xr59ufYuUdlnH/jLdpXzfYkq56DJ18nUUWmtPWKrjyLZYx
f14bs9lRiXN3bjX7RJv9Pq0d91iWtEP0YQBmv9NOdir70vn1uRe6zty/ZugEB6Oylnihlu6gdPVn
lHkgRb8xKdZeaDH/mShiDcdqeibwdtEGjYoy+aJVAe4pjLFJmvhDP5gbP7b2beh/XyXrEgLvBlC1
aAlHj2xKLrmT3Zk5ZB+f66vFZo7Y0FB6Dt7magqCU9qd0Ytza39yBVnimiHwQHbMwnkfmoxd6bnw
BCg2rllrXbOY5BOfJ3NCNj/qELiHg0Aw6BePbUle11pfbN4u6grzAXqPswd/Bwt1e3kNM65iI6i7
socscbCOnGVblbjmdtWhtJ4H77c1nPt86+HXmr8O3b8mgHbjzmEeHt7KT1VPn3g3wcHrBEXd66dG
zRLHqkwpIGp2VCSM4cA5/6JznGsaoz/dbv86vD/Y+5b2xU0KfLzRGCY2txpV5g6F0Ve6dcZc+bTO
9e9/9U7TwGRbG60TOWn5AKM62HJAfFV1myeEj8uoLboksWoCOY1Xpij7UrDrcsDdvdiunINmxibR
Ayrg9y73Iu5QFXazlbxVkKDDAnpQd45TVQ9c9vlOmGDEfW6bWuJaE54iT4G9I4IxOyyLfk1FHzog
Qt/+WmvDzfpvhzqpgKI0iSmSINyvEJhwlQxaRX0CJdHtn1gbEIvJ7tLK4kniURjdzgF0T1O7tcKu
PfxiorOZp4Xo8PCchxX93hXvYnpvtpxbV1pfYloRYBwrSOftqObvVLw1Vu/P3XPBNkLsK92yBLTW
fe2iLCPmkatRcGxWYwvsQrKxwK49++KMzuq+l6l17Zmp8of4jiC6Prg/OjZuzPKVibiEs2IejKNt
59hBeRUU1A5gCAOKxMaQuT7mB2vIkt+JroYZTqfhbdX0DwC0vlelLHzpAbBhcKQy40FurOYrJ4Il
7MwQEyfCEiyCGs/vVezb4hWSYH+0qoBmP+CIufFKax222Kw7kXXGhIhExBr32E2GuwclOaTDXO0+
Nc2W6DO3KHPVpXgTAzXUUryk2bfbDa99jMX8bXWZpA63eDS6aX/ymg6oEl3p3QwZIwAJkLUC4FNs
vMXawF1MaY0eUgmdaNTohvncTn+q1njMR5CrimGLCLDyI0semqjKqq5Rkxd1qPzhyYPSz1nlAtS7
0WMrg+p/mGd9PMeSNSJyZ0CLYl5M36GthRNn241B6eRW5o+JWxzTOfU2bs0rw2vJsRysgRu4jjlR
S6TfN/wYIz9I2dZRcyUZSZf4M7ewRTERh0YOJocsG18YYDbBQhbS7tkifkIBXhG+BS3t7VG3thEv
gZY5wIQxnLacyMpQ3O68Z/N7C+se1d0b+Re7/2m4j3X21egeFI4vPXuWuCtu/PTa+Lgu2X+dMspa
FbCzB22xhWYdWrkvMCj0oS4G2FQnR7uyfU7kCVVLh6GWv5U7T2E68lcjTU6ZyfaDEDuzc7ZKaNY+
7WLloHIgTUw7M4ozGJloWgPC0ZycutlYAlc2oiUdczRUpoaiZlFqGlEs7WOiu7fbPbnW9GLpqDxD
sjR2eGS0IshV7kPas7Gern2jxUIBvoJKUQRuRiVqUHI3C4i4Y2MBy7At5PK/hSAf7EJLiJrMKrtl
WO6inNrqPhV9cUD2ABoZGcM1XRdxoFsBqgDC743fCbM5Ejg0PPAR6hZz4ipMBETmBbVEGpR5r0Ej
BLFg7PX0x5uBq58dL0NBRWq81K5pfJnTSr5zk7R2MDUy+SYAxYoslaXfoVpnT5k5VMqXnTXdsSHm
+2RyyQUEc7JjIs7u24rnr3HOkZNRtetshWNWBt8SJlYag0tr4bIoJ2WQwN2orudAkudPjY+lESys
GedG51pGxOteUyD3vYT+vt30v/KTj77e9Y3+msSSwp9tGOBPWjbd+CuuKQHsIGuOCvVoPxOszxel
S1ZDq9Skj1NvqtFHMCh+nCEjPEywUt4aqSv755LAJFnvccgJYJRaE/u+B2jM8ocGuvtmZONbSUW5
g35pk/a58nPLTHJWZrQoUVgTaTbLJ5hjqCdSdt2J2Mgqi7YaLy0v+JfbvbwyC5cx/9oBI2siKY5P
kiLrlGB5HoB+q3zIwDYm+oebqcmX8WC75lyKCuXecIly/bwcYAvcOiAMNKnPODDcXlcjn0fcT9Ul
4QcXA2eKIdbtc8lOnmHGftK4cgfxdLMRG/5wSUTri72FwmexLKGaOAOrOPpe2jWntk3d4+3vsdb6
Yq8YRzjDwRWxOjdOhug/MbsH5tFqg1X28SkAD2/9d05RV45OAiXpyRbqlzlT5YPo8lja1bMJn0l/
yrtTLKf7cfZ+oZhrKyTy4YjGry52EZTElcRTWX2OWVQm1wBqsRf2gzWrI1y4N4bZhwsdfmSxn2ie
SlwyWA4TPDt9UHmmIDjISHNJ3f5TNnQmX4aDk7YzJ4Orq8ryTcV7+LeBrfKpYwIav86fv9a7Zmxx
kbQJOAIQWx5aK5dhktH6HjQVa6OPVkbXMh4M6skwYjXDSgb2TJ/wk+fYG5X//y+F+Z/1Gs9/XWL+
en4byuq5kJV3ruH7QfxYVEDNxKIAuLQqh0enQTgGmmuO4yZvDgktJ4QOBwlQYpHIkEKIDH12JeAk
l0nrO+rJ7eFezy0q/wZDiA7qY149T6jnALcHwIVfaW82wudN011sC6ZJjWkwXGUqIZA4LmH4WjA5
wWfPzaKeYXWeOy9FAZmRBCr2vBdeS+iPAPaiD33F9b6e8/7RiIcc6R4juy8ZtCO2WbSwHrEPZSfY
U1XEWVANlvpqG/Ar11A7XGRmm68S6nXwHbWxjylr3YBOU/qap9Bq90rQC6wZSGibFX+ZimYOTK/+
4WVJ/A7teeX3htlBgmsYh5kT8xd4k+SrGlv7B4dN6j4jBZ32UNynO4OP7jMgxqy51KxQaZC1angs
2ta8GKRp9vXgKTOQkiAGVGQgV/kydss7lhjQQyUNG4YdTJz4W5YQE86oxMz82Uus+w6VrSFW5h5W
0XAPg5C+LOwIfhLttSjR3jUC5C2W5uIZxx16ZjCvfoi1Nd7HQLHtYp3CD67V7H5UrveUGpKfegcL
lizs/D4eEvYKupCzi4uiiBIFhI+GMew/8J+tKrD6bddvCxS+5qwrT1nZ9Ps4j+uf0P0bu8HT5dFx
WXYyYcZ5GJXRHRwAF4427DrfXUo6P0lZApQnJDM7pWm7IyPcAm2WpV9ZLJtvKCuCAZAhoDbzgTn2
ol5OzO+IxOnKgtcB/mkMHtacPbocTl0+mW0b3B3AfXzWXilT0tXesW5qDD4F03la9uRg2PZ0tK/c
gIbH8cHq53lH2VieTBmDXNpN+k54HViKPEkvY+3lx4ZyDx6GLQ0RjBKJj0qf6Ytbi+TkaUs9JWJ2
91PMgeFVlu3sBUzvOfjRtRUCnZwCXEaRRBsdx8+SetpRSBJ2I0qn9ijvTAKHIb5sinHeTS4Dwky3
QxxyqLkDMhTmA+kSUFuJSO49sEO+93WWAeeVijswV+DgYsfmKc8a0Eoh00IN9Wzz0Ud5jdxznIL3
DCXc3/uqisO2s/uo7R0B1/jG++0VRXtB0eQE+Jsr4xS7LE5gYal6OQSqbVrXr5uihqRhTsrWZ4qW
e0u7YBslfP4625YFpLFBX8Y+oZe8NYvdwDXS0Kjvmc4e7LMINgkoROssNU59g1hOO8Cbse3b5AB+
dPPCdZkdKhQnBKoai/1ExvwFNsMlTNiRASzT5DnBJPTZ7DohLwozmlHd64PX9AcRcweVZyNxQpZW
OixRqnHBgdyJxmI2AwcHIB9inDpUwgTmtprUY8+1m5xMe3B/ZzZNDFQsQBsfjLVrH8CZAGDL00mo
ZunSYECBTRw4szIg8GfdTxOYgtAtIPAfnKzeZYVkESzUgMLC1PLGABo5ceJ2iyh70jbvOocrrxpV
dupsKnaJwTsUpjbp79iRCEIY3oxjdt4cK9pOvxXvjXvultZ7Bd9upBgaENmQSDymQzU/lLAIC/RV
3C8y07vPoC86JJ7b7+d47lCSlTK7C1JLyXvY7pn+xHrrGLOrUL4oY2dvdq1RgmPDbMQhmrZ7t9w6
4yeC/1S+6ylu+Ek+orolm6ziXnq6b0IyTzBscsCvoJENhNmwcSpa2duX5sKJV0Egn+v4zHrOdnC6
lLDC4lGBArnd7XPXh+dgbF6LUx3KsmOwC2pwV4Q60C5+H68piboYfsalGDbiEmvb7+JwxzvoIbN4
6CNrah9d6qJqbUvsvnLEWub6KEzKSUOrLhJjoO+FFWR5iOOVM270z9qjL45wssoJmYE9Oau2+mlZ
gMPyl9s9v9LyUmAkUsAoJxp3EZHfWPbq1O+fa/faU38dR3A/q3rYfHcR6IFPylMooEmebze9MliW
GbJxQqmmWceg1th8Z4G1nlYnr7y04Lvc/oGV8b7Mksmm4NYMhl6Eg0juvlbOQbGNOONad1///le3
iKFNGbh1XeRZf+ruxdqiia/1yWJsN1gF+oTkIpqcF1y59gYAj42MDwxei7c7Ze3Jrf8+OZZQQqDw
66IB1yJ/hAefP+TFxvF1rccX43sctNkQZ+iQbwEX0ahdFZaGV/m0KtPD7edf+4nFBQW4KJqnsumw
bCV7OF5FraOjsWX7282vdM8y2+XYieON8A2N5BDb8AllBwpSUHi78ZWvu8x1AUENBGYet5FrQJRs
75DxCqXKwoJ88usurQhtXfbCKZMuckjzj/S8e4+5G3XtKx2/THWlwsZxDYwABDGN302SHyQoqr6R
bCW7+L9OtR9cfZbpLjF0UzJ0Oj7JeCR7CzDtLwqcpONgT/l+MpNi17eW2jGWIrw+szx9ypGb9BF4
LJKAgXA07QECUpHbxfKRwIgeNWWN+TDyxPluFKL8YaOW7r6AF/LrDOsDP01Q99yOKr2vUIl8Qfi3
2TFgOg92L+Yzqrvs+8zp5wTJMAMmQ3Ndt6mvh9H8rRvS7oac/KmySb+3gCGGsuiyMjSUOzXhZFCa
4gjs9q9QwGYI13QMKQ9ZuYOD22hZn+asnk6gxVog9cJo4pKmVu4GCuAFTHluxEFlq3lXz444eMpO
9yjjoM+jBQRsLyV0Yjmv4a5H7ZH4BP56IVFQ+CRwxO1LA0YdDe5/AyfqwvPZeZ/tUt3pWOVg03bg
Yo3z2PlmouA5SHgKbAGfinvU5M/fhYN7F+RoLffbsQKeYeyn4QDljf0PQLgzUh4tUfsy63BB8LLc
8OMWKConTuJLqjPvkGszf54TPYSmKwuCfEWe3l/RTonfdxW/dyBJ+2cSLsTAsnSOeQr8U8I68312
0/Ens2Zzb6aOiaiWKl81zoOhOSde2A7aPuPSa/80bZJHnjfZb3ApawCZSnixwzGT7su0K3HLlFOi
d6YzZ3sFHw5kmVodpLr5neGG+kNPI+7VnkGfK1CBjiwF58ggVvY951A9WvA0+pJqe3qhqs9kWOKN
QlZlOPU6I6z68Fe/rgsV5dXADgWKzV9Y3AxYJLL2CK4jgHmTSVwvrDqa/hgMw7uefNxvHZBLrp+2
PCt9MtbjhcZ5DQAtWNtCTC4qB6v2gpBsfBzMxjm1GpjRUMUsxgk8FnaEx8zNiCcMt7mxIOCrto0z
1TsnKbSxE25RRziyiDNnTAF3nAy72SzmfZGLrvPhwSWggQeM9btlUlSSFVJ4Xx1MqdEH7Kz4glJo
/uB4Agcdk5X/5LPh/ZFGnP/UiCc+IEiXVyhLt9o33tXq1axgDAKfkHgu96iq5A/T6FwhrwBw+/Ck
A5askP15YNcRMDNYBrS29wg0jhG6veLBCNjAviwcE8H6TAjfEbZGsmwi+77W7dEY4y4EFrs82xW8
BnA1BOHNxrJ5Fi6Ul9QU2b4WAr5uuEOFOAQyRA46cXQcKe9GzOsdN1WHOw9TBxbP+a7yumxvAJCF
K0AhdrWWuC4Xg3VXWy2uuI4xHWA8UR5FV9BQMyGR0CjkN2CdUUKNYk4zHHXTpb7RQ+Wfa9gGZA6i
yddD/yNWqhmCNFOHncxteMGpucXI9YAdgYNN/YjESP7MnYmNCHNzfXDNzGgCwJq7UzlY017Fc3+P
9Gt5wn3NfQVqzdhXmLO/EoolB/eMwQeBmqBdJctw7Nv2LXUd9k9ZjzQcgcsE7ouDXuZUoNYSmUAc
qboYn7xSdvdUuTpJ/cK2+963iBRHYnIdqgHuvRBiaPjgUhdgYlqdiw78YYjfyFM3wG4pwDXXPRTS
mX9YxlQepwo9H9sl/SaqqXpPYBu7K7HgHQrPmF+KNI6/GLOTn0YzFT4o26xFKICWd5lpOU/W5OlL
RufqMW2yMSwMj8MFpwCB18Dn7XKkiSojHY9QkZq7ytLkaEBRvbNVwt9doqQ/j7P8URbpjOS6bSSo
POl4gKxFdnSaNt/p3mjeICiZQjHYAvy5xk3OFVbrfUtt476woEnAW+BuSQlkIa2q432e2+lbpeMZ
xrhMwYRb2aWvjW7CofxaZVm4uPghntoZV7Z62SZH2iK8Vknv1UXuCcW4yF7lHWT8YBvGp8ah3qPb
XB0M4Fgu4GfjwutEMKhuTZqrRwEPbh9XX33xSl7c556hqpAqh+4nagvEQXgKU18Dn2VK6J0Bz4LX
ODbK16GE1Ns0ahYi/py9UUOWB8aTIkJJfn1vSiN5qqYs21e18ACMtprqK+nBQgsYJt8ZDsqIGtBS
HGJIbH4Sng2IqtE+sDthHaGojfdzgylgVXURlFXMj3UPTbWRkfGAr9v5GclgkAnub1COINmVWRlb
vu1O82noe4KZCzLzwZiqAXHIyfmSXxGTWX4NttfU035Oze4OhuTj16nlCqfv2N11DcR2WvEkaLTb
fm2pMV3ZcXngJoQfJt4n38DrKu5MZ0gPMm7G5xapxzBRs32cFAc9rpW4LTuwS0tqqz8bCIhHhFpQ
CjqWC+8gWtB9XHlABRaJk1/jnea+q4QMxmwqz1Oq7AB1uvFhQgWnrxusLcSb382eJ//AMl3tGqD5
dvifsZ+5EDhCWywwroQbMmfw7mAJED8YakYktTeI+JWW9XSUiWBfsP9YUVy39uybI1aRPfIPryZR
3S4BtssKawVKPnxq0/IRhhpqj/I9cYcYeB068WiVCKV18gfmB/3Wu4ieoihUhBYd22cQUq1TnFUz
CnMtiORNoUMPsoZnJDeOKXBgB5yWRoycjt5h7tLHSnv8p0QULmxw1d85RdMeEQ4cH7zS7o4oGrSD
2k7bg9K9exrBENuLipFL2hIriAtJLrjUmMeRGnPIe4WaI1CeH7M8Jy9dYXVvMjPLtwFQcPjXto9p
WSLO2fQyxNaQHQxa99dtfbjLdT7vFYbkkfYwKbLNeAzNGNu6uDILS7A8v8MHACXaPFXVXWnW3r0c
+RBAaj3slSby19gjyIW9PXssTIs9zEQg8IXI9peuaaofBUJyKE9HuEt3V6+htLCfgMw3n5y8aB75
ZOW/tSubveOWbiR7/syKLt+1ICYeGlc0d4m2zBfbbMmv2AbmcVQVOxjFZKu9wEpz8bLGeZDwWgNL
0Bx+DNq1/jiDa53xwmpniLg9pXlMn3HQ9g7erPUb7Wdy4Mqiv0a4d3wHDtXcuVLEeySKar83W+s+
niX/WceyuGdjPb8lCJUmSHvV40s+JtmPdqzlH2zzHWo8kBn7kWd9e+Wew+QYX9d65oUBaMJUodrM
7wF9IoE3q8LAatWW9o5mVQELBHiS4dLVtOkRG3aPqJRJ6wuEHe1FisK71BUZ7jTy8Dt4ipO3Tpnk
AYX5oJzOIDIgUDdxlDTZznBuZncIqVGmDnSx3J3gUkbUG7zBG4z1pj0VXdWDGs/GR6QUAC8HsTI/
ZMRASLK0vphGhZgPUOMHFwzIg5c2VaD70nyqR1Xe11zah760r9zNxr6D82sXdqgBvGQWILFUl/Lg
SJc9ovSkeEtUSaEmB4tyh2ootvMEGUNszvaPkV7VYJ3jub5CGPcoVOM9TtKww8IiFMF01egd+s/7
Fae584KosromS+SOcUD986EAUZXjdBwNo2d8c4G39KdyMiGXtqyT23PzNJYoHcTH03pn1QnQwCg+
FX4pIF1QcWyGbabqkJiMPrOJYWDA6KR+yAaHXzxhGHuWT9Muk5DWoGolgYMCA5ESZK79nA/OL5JB
SIVAs+I+Fgf6YAgSUmKWPtgF+SOASONlREjnd29oqKLitLXgHJbIE9OI5HLWaZAvWqHuExz1nkoF
QXndkeKpJ55FQ1zVADntZLuzR32wHZsfUMfjHmyqu6fRqOmrlQsSlAWbdzlth4MWSPmorrJGH5wp
HNvNtP09oPz1MStTI+iGgT9rOyshokrsjIW08fKN8s+1W+UikGLVAuF3OJpFKfj3vf6GzJ2PwXT7
vr3W+CKaYk+ApsE2BTLmuPVFc67FrzHfSAKv3eUXcZQe4VlNFNqWGIdY+gPb8d0kHORW+dVaJGIR
S2kay5AUloQoYCBnN00fHDVsxCHWml7EUDoBn4VYEMRQvAu2fdxAPheFXFYUznMPaSWBVoIbBFwp
9oZisffb33IlNLssJsy6DoF/Rd1zQehZSf61iMs7RPJRe6nt1y7ON15hZcwsKwhdmo/wkIY0FAG+
EHn+wOYXOO3cfomVQbMsH0RkHCYiKVRdUCzBklDsc5h5Nm4wG8nu9i+sPf71738FJnUzNrpPLe8M
FjXyDkDVyEI8TAas827/wMcFRSZf+qgOhBdEjIjxydivdrhAFUEaVm/8uxNIXNZCrjeCiWudtZi9
sdF7joJyEHaw51y2foELEiNYjspPec7jVRZzOCPl5LpOggJVhmVaDD4uLb5pzX6xRTtYG7WLSSx7
d6rdDtHW2JmGoLGTc52JY94YQ2hAfAJHIwRzbn+YtS+/mNRVVdhOCzhdlI/tTo8PZd0ERbWBoFxp
fFkDWA3SyLWBxEgXv9QUOVzW+4n4FH7F5Et3UKN3iTYJ76IasHaSfeVUwphsS763stota/fgVYSi
vcbEgd4ddgSH9B4Imdt9vjJEl4V7jlKwEmTcO0ODsWsq2w55mV1M4Vy47LY81f/1ePggLkoXc7qG
+9TUI6h5AjEZcRpkY+YwVQXEtKk5sn9cUfIvsxdPbVCWorrMss5wLS31CSFbnu1iigKJ0rJ6HJwn
8ktVyOOnNi7Xk4uCi7RHRfbt3ljp6KUU3URpneVWpXXmdPRr9o9Jv99ueGX0LcG0FLlS+I725hlO
U84eR5aI9eoxFWQLQLf2Ha9v9NeqCTM0OPeWg32W88UciiDD2qlRHMK3/OpW3oAu1rLOslpUKbgm
POKK6i4pzMZvCVX/dBn5lMgWk2ixmFWJRatiaNh5boygmU5QqGKk27ihbRzV1jppsZbFBrP6VtnW
2TETeAn8Kr1HlEgDC7CRnl4ZPksKYJk7bjJkip6Fg0gP2PDHrKvePzWClhxAJwPXDhWt1jlPn/tm
CCbvASj9jZV35cGXzpBj39sOgZgTa/v4VNXkiSIQePu515q+7it/DcwKUigzGRBoRJnzV/hQn8ui
Cj/X9PUz/9W0PdhwMGildUZYYTfAyA0ec+aP222vDPcl8K/vXHd0DAtX5mFCpbfw+x6jJt/olJWB
uMTawas7QRAEAwUJDq90whaRnGx8qeOtD7r2+IvZmtIx69VgYiHDDbDiGOPm955v9M3KkWDJs7O9
BOVA8QC5sgVQV011hfv3+Aq/tnPD6j+iIHqjn9YGz2LCJgjeaOqaM+DNP1CgEsTV1t1k7Qsszhqz
kyGc6jHrjNJguUdGrTp6uD0+mCBv76osrj4lFzP5EsA3z7rwiE7NM1i/XgCS2hjYZvrNId7+UyN1
aS+WTayuWquzzihFCJT7yueLAgP3duMr3bTE7w1J6wwtit7PfRsIjsK6Gn6f3P8/zq5sOVJciX4R
EYhN8Aq1Y7fXdnf7hbB7bgMCxCqE+Pp7qp88mqKIqHmZCM8EKi2ZSmXmOaetvdtcsnUe+IsNgxuR
+shoKvQ582DTz8WWJ+4Oof/3DiWilVksWIN1/vuXQQBfBgD7bMypX4EfYg4N/k8wr8FLF8xBV0VD
qntmbYlbxeRvqkW+78Ch/2XVIQpsKxNY2gbNnIfSmHwzCaxTNdooIaebust2nfiN9/uKpS1Nwvr3
EjnI5rSQHLFOyYDwMn0NWPqQlX8Y2LRa6qzdj0sbodlzb3MxduCLPDZGgaeDM9qnIMjbU2bT9nvB
K+spqxhU0xQt8h3aDOTWYBnKkZwj2YUyBfraioJCS56Z8o50NTnWRQaIM1q7o+5c6QthDA769sYS
HCwZhVR1MrQbE00RkWhEc1f2fVWGQjb9HTcAvGIjKSK/dt1nZPm9LZWjikpryN4Q4Aike0FvKcO2
yIajMxXFBrJTAyC+EkQBaPAdsUI1Pwma+eKA6izS1aJyDm6dDW+elSQrr8ilrdFcFcl8q0VV2kKd
q0DXZ7EDVg1UgvJnjY7Kblwjyl/YG51SkNj+4NiKNHHXHVokrxlgGeiBXTnBC55cV39DKtQaVQs+
PrfBj7YhIFl7t4UBOqmgPU+Tjww/yG3TZ991w3mNxHhpRTTfNOR5kXjAQ8RZ8Q5e542DQvLg/Lju
WZc+fv77F5/UVjJLBUWbTuKYEF/Otw199SC8ddvXz9vw5esj4KpoOSjn0zDGxhRsDPEGVNbKxy8j
OomnEwiqXqkcOqz+EWKKvIwYqEd3nlmhWk1HHrnF0MRBFSCvXviIbCI/6dptRUbwGgPN/k0EQ7Br
MigZ966xhmtdWk7Nf7U2AAOQeTFPczq/lwUDoKU19wZK6CsHeGkAzXVZaE+3awcu2IC6dJ+/ALa0
afr/Xd+uJevQTdw1k7Q+h2sV5YfWtj/cvvlz06d1VkGwcHfUynvrFKB/J8keiVhbkYUfrVMK+ikf
HGPEiiTmpMKaInjiU7ByHy3ceLogkRj9fiyac9hE6zcgFb7bvbNnPhtDBkrY60uzsKW6LJHoTI87
6JY6CcsJe3YPCEc4FWsCHgtuWycZTEoPjX6QSj+p9rOcnW1j/U66GhQw3tbIVzZ3aZU0M2doa4d6
sT2dfPrS+e9FD9G/rovcXKywQyxNQgs8EkCkAeexwFvcFu2Ha3rOIeemmWwYRA9xOUPtG6UwOn3e
tiOaFQ9z0/vDwMyT7QBqXLjQo5kOXnFTEsbVyfpswwK9cFWb0JAeD3MOFgKV+g85WROLuLxYrs7X
57K5toBjgzzuWN+PiEnCltgvdY8nkc0+wbxwU0Dg6tI9fPAKSN7jZA3gYt5mTXlPGd3PCsoQWWCc
PJCZ37Idro7YVIKNHIqL82keVApsq5vsoKpOt25ZOfvbhjjb5peLKmO1VYBjIY3rEupT1PlRjsl7
7t0GBgRC8t+frwJJKjdL5akYmxPSVxuAz75zc82D/H3y/jex6erkfChV1yZrE7gQCHOAhhYq6jma
IrdsGADykOhArMO5nNgH7ScS423ZfCeIMUFl3qV7QPDyCmSUntg00Hhoomys8VpH9+thqnkQAHGe
5mjYAsDt3qhShSZPI0NJpDKGh8J2zB/ct7K3eXbn/0Eeu4a6/CghQYf0pUvQDMWsZtxIaqGrbx6V
/Of6hl12Oe5/IBgD+PiZkXYnVaCz03i1Zsiatn+YWe2uD7BgRToCo5MlumMTuz35nSpDQOnvC+Y/
utAaYXL8Q+1sZSJnOOWFrfM11zZYNs3QKtOeptr4BR3J787YHaHm9VhVQeQ100/p0JWL5nzaLg2l
uTW0dKJ9qEk6AOmsDUBXaUjK+abQwfW1uITIqYXXcTtwpIkD2NLMcCCzd1PQ4/7tc/5inapyKlAe
290JEMKtnfTvUyl3Zu6sFTYu38CuTsGGxhCk8KxygEgs2hvD0kWHdE0Y4GF1Z/28fp4ujmE5emmG
jE7PEESAEaOvERXaxVs1eC8+sdc4YC8eWAygHSSjUiUjeBjGSTmIHVg6jz0HRm3ypkc8W785sl3J
lQSXjhEG0o5RqoZABmggjwsBYSVUr0T7zS0La9PxpgeTd+/iqeugW4zWI1pVIYqcraXLlhZRO2Vz
QdERiWbTGC76LTcsiJByyFE3ITFcesthw/S0IBjNkrzsWdHEKlNveSrH0zxmLLKzdE2C/KIdWqC2
+vdtgEeC3RaTY8WG7X4r3eafAeK3K7/+ol/Et89u5oupJG7QmkVeybjt698VkHphzaEUVSvrpzSb
p+tneWkC5yP4ZZAi60CWTLMRoJ30IVf1bkZ5//qnFw6XLqJDxGzIxIbCDQRodiJHT5RH7zI1RSIH
DZ7MI/iB0PbWlmvhQOn59bkekzqzGQDGvL6D/PDjwJ3PNCnXQPRL23FewS8rhaDI5EPa2HEChV9c
wSZqYlNVB1v/zPRSzp0zbK4v3NJImvlXnlf2bgX1oXn+xut7R9XPmfAOJLFXBljadM3sTTT6A4GJ
NISX/PDoYy3X0qIXb0AcWc2olVkDx+DUVqxqCXVj4xOdU2hTlv7dALyjPTfvnlF8Xl+lpUloxg0C
Xaf3ROZAa3u+d6BwEJKpP1z/9t9U93/uV8vRc+xo1gRLAmD2cTpb7UtrTf6jbRf+Ixv86bvMZncT
iLn7kzaNu8k9KDUOZ3DvUJRGDtSqh75E03DIhg403cpyTHe1XTU7q7ACaHlVoFKkgh8MaaMe3Tj+
k+VKCMJRKTfT0Pp7oHvR/Z/24r6qKXAPo7dG07BwtPRyNPWd3DI7yHNR72j3r4C6b00jAY3uTXAu
y9HL0nLqoS7vgl2wQVbO6qs9H78H47Gi7fH61lzedlt/cgXWJOwENEqxywXaN73YYuYKmutvtunS
rmseV9amzGSTurGQrNjnHcfhDYCP+AHeH3XXqL56nXmVb9IhB+0C5clGGXYGULVl7JoG+uyyEcXb
9Xledme2/vQDj0TveqCKiiVX8Jw5CjFoIFgD3ZK/ssL/nautP/ks0GtTamCuwBABFz5z/2moWXUo
WiAmolIkyWPBwGgLIg2z/uCNT17SIPXumdk3BzW6dTRZsxUNEv8rqEqMYA8h1jGL5sGqDs5AwI9j
C0jNTpNZHoiSwQkvTHkHzEq2daqKHprEFXcN5XTDPas/5MXsgwjbBSiVmHjpGLWgIasG9Gqw4Sf2
BQLxgwBZr3Lonuezt2kckKnxIAm23A+co8gG7wmN1HVEs5o/1JOk3wYGgkuJZHfUAJRShl7nkAMz
ghRMiImz77yzSh2TwYxu3gacIc2sXlH/TffUgrSI7Up5BIjCBnMNOvjDbEzYN2RE/MjDuYzEnFtA
iZi28zsBH3LcKaC5vHlSb9wmT86QfybjEKNd3d+bU9lvQNAAVg0PXcKp2KVGnmzGMc9PymQ5uunb
ToWBnwRH4OIbYHFS1m8EKKnBpT3bwKe0feRQOwH0umHPys/nk4nzyDbcNjDlzKTDZ2YAA0hSDliv
BTTSphpTcjDb0ttiSy0Hy+6jrzijbDMOSBE7gOU8Dimiyq3R12OBHtmCr7XEXTZTRy/zjSNKILJD
XAFAVRCyWfJIZOmaoS59/ezevtzFeQ7An52Ndhw09R0oyOZwyObIV+VHkRTNsRb959yXr1wUAEkm
3baH8pOogc2b5gpPpaB9uW6kC4G6XgYEnYevuMjsuGrq324+oPG12liD9KK2bj9b11sT51jw23pF
MECYRPpu6GLDd6ew4nlMefZqKDDxts5wWyxoaXGHBSELMxvQXZsAAhNZifFAWLnSLLe0Y1rIkU6s
SEu7IPFQ2UWYJfJxQHfRSqS89HEt7LCsfBwSq8WDzB93HdgbgMO5aYP1EhZHfcksSlfGMDgr3YLM
tH20g0H88j0uv01NAn74gVcro132+Y5e0iKG01UEHC5xE6SHUg4bC/o3YI68Ppelr2uhvqqAkbBz
wHIMWT25LbTX0uC+qLpft31es8mmaP3SIwPaIcEr3DTVJh1/VsOaaOnSjz///YvFV8FYSeheqjht
+yIExvTBnpzfUPiqVl4rCxb2tzL1ZYCkY149u4kZO9AUjbrGOli1mYdE1b+nfq0iujSIZmElq1tD
Fh2Ji+SHQL2alU8O8nm99fv6Hiz4o7/9yV8mYRIqcc1VJO5x5wq+5056aLrPqhIvRbMSGy8Ym66T
lbpzToYG7bvdkJuAWCT33czXijQLD4i/7HJfJsBLnoFla/ZiXilxGK3kfgDXURCMML0UAOwpe/dk
s/KC+Mt7+N8YyNErWZWYBAr3zRQLwx8fR1Xlh8xI7SQCEibdsyDIvjeUjurZJl7e7brUGdxNKQYL
Kt1GHWysnJa7tPSZGWXQt7O3c2qPRwMCMv8MQa+gtQ18+K8Aku5D6Bnoct7ess22noO2QcGQz01S
x51T7N0JLDKDaXwAXJeEmTHeASSzxrB42exsPRvdQBAbDPO2iB3RTscMbUdPvcpssNj784/rk7k8
hPPfop+UsgcTFXi9ROictUrGb5Nc8agLOQi96FePJsS1z49EL09CIZ4p8Pq8cEIfElcNIi484EDJ
EazcQ0tT0VygmddBhlDHiRGZhRD1wwuPnIj1cn2hFpyHXv4rGVqnAqM8L1SNPmVE4WDjECAc44Le
dLCcv4+FL+Y38NGQzEiQQwGi3RfDIRD+yTAA1ETnOXCpKy5kwU2ZmhtEmzbtQDvRxhN6ZRolwSXF
j0LEtoLAZfNxfbkub4atl5qKGsBfk/kCxu2qgzUaSexOSbfzLJetBExLQ5z//mW5jB4kC6yhdTzZ
SMxJ4M0jF3DOCEpqTXR9Fpe9raXH0d5UzBWeNzbkolSA0BU9RL8ScJ6vxemXp2Dp3XLo+uJJmxYg
756me7QJOMw9Dquiopc32tLj47mkqgPfxQgQQ7EP1FvmQYAQMrjM/0PZyp132SwsPTQeE4N7Tg8T
t1oaus0xcauDRYqQ+Gu9ckt7oB3XEnQOQReAyTbnaRClLGGh1/AViu3LrS8W/vn3IQJVNVXp4IjY
tIsBJG80e84G3gEkPxqgcpiLPqwyOd/NUFVHewzvdqZTNvt5NJpXaUm7C4cUfNNpObcrkdzSfLVw
mhYQy6uli+TXWN6P0ngGV/3KpxeOmx7h5kj5O6LBgZDDx2w8tGdd5DUxgqVvnw/hF2u0cpU4pZuP
sTl1Ow40KDmnBtIf1w1x4ZgRzbeXnA8KcGsHYU8bZuYdkxXg3WAvKW+7ay2ieZOJekMFjk4nLpl/
lBUI3Sfm/CI1aVaup8vBFahN/r1AVVYzF+87XIY+GHnNqv9lOCWoClncjEYPYozMxZBrPV1L26FZ
zZTjqAPb58QscOvQSt1tlyEvGhjpCl3y0o5ohkOJVzMKxEgsZcE2VNZby256FEKnp2AC9vv6vi9N
QzOGBNoZYFz3nNhpwXRUM//J4eOdrdTKLJa+r6WxGwt0Qr2NWSTAv+QlAkVWh5laU3xcsGU9xJ3a
yUhlNfAYojI/ejW88sFeQ9dchj1alh66IfcnhdvAUUzueOYd4FDjTd68zMhCH4SVY53v8gJw7tpv
P6Ri38x8ei+h9H3b1ujBHSlzaoNVEiZZEeunidrkyUC1dksAIFgZYuGM6Q1dLrVbY+pqN54C74WW
52sF6c/cHb2o5/Pb9SO2tEea4XNRQpBxxv3iy/zQlUMs3Pzx+qeXfr9m8iSnaTV3M4l56oTnjIVP
I9P+k4xyJT5Z8Cl6KMepcqFfgjTybA0vIDqOWiDrR1E91AU6R5zkTjTpLb1DOG2avZszt4ARQTW3
IHBfzZxnGwNMoju7aFbK4Usbodn6JEDvHrDRiz2Qc1X0u52tfHhpGzQj71KwUNRuYcayLGnYBZy/
pn4Cnhi/Yzu/qNqVwPqyMyF6cQTsqHZQtpgAaBtCu7hP8a/ZXolULm810SsSqndNyPiiIjE7CIDG
uwQ4czWPSMaAOa1+MSH+c/3QXuaSt4hem8hYXyZ5SqtYTGhDS3pIlSZ2Ub9KaZoHu8xccFZXZ0CN
oq6I8rYvSxDhttlNreUY/7yNXyIJr++l6wZI3ne99TFN5UdXB8frc7t8EoiuIFCBsaMyz2UddHmB
Y+KbmT7T9tlha9CRy0eY6KkBYyynMZH4PjWLqOINiHRuCt2IngoQlu2beVFa0KrIq2jmZYmOe9eK
6gGVzeuLs3TCNAsH8amYUpUMMaRwN7b9mFj1q0keu97eG93Jv/FOJ7pqAGlrwkfwf8fcl1EJ5CYf
/6FyjW5goXhMdL2AqW0mBIrw583GfgFgLqpO/Xf6GcTNsd+6jypytsW2fMmf/F/mS3BPTqAHOpRP
5Tt/96ytsWJFCydBVxSoeCqqvHOBjzA5eF6HewHi9uv7tPTp8/59tQ+bJxSUc1ZsWv2T3Yo3wPlX
7pO/D9v/5uSILiQgKoE2i9ZHChOsE+j8x0s6ydLhZSyYijzHnNyIMhT0eC3nBw5+vS3rpf0zs7zu
QXkIY/PaTTdIjwEKWZd0C6rJ6t2YeysOijKfwsJJAKQH4c5HNoxy14OX5qGqUhBiDW25B6k5jVyZ
+huSl2Ll6RBgWS5NSTvWqlQt2KVLERPf9UJ7CsA9lbJ5O6N2uMkbZ581ottaqRVshm56u22PtLus
tVvPkj5g4dBUfO+r9B+SOysna+GW0Xv48Nm6cmZsvyXqTxMt0E8ow1WPnlD1/vqPX/CS/vnvXw6Y
BCH/OIJQKJ7B+mWEeDWCGelXNq1JWy4dYC3iaiDvPIOOF74sc4Ax8HaAkrxc/+lLnz7//etPDyTU
FMCZEYOijW55q/y9NfN5xUMuLYz2qBqAHZYZ9zrkAM23LqGHTIGrZmDTU1O5N5XqiN5CCd0e2pTg
Bo2zANxZQEE/KHt+vb4657f4BVPQKbk5mUlnKlg3aPVhzWwDydIUqVL0n0DL5QH/ZSXwXTijupRt
SlobkS/pkGIkIFXzAvSCepVEebxvNtfnsrDTOlc32CDhpjxDQrw0/05VsuuS6cZl0s5noPIhcck8
xQ7/Z55a0Lz88o06Ev19isaL6z9/aYXO0/pyUJsB1XHwvpIYjyjQ1ZGmj8a+ao9gD12ryy6cVl2f
lhq5o4IGQ2SGRw9+M7J6YydlfSA1V6eg7svbyoOEai62N9vaNPzKiaspoW+SinSfgInyhErJWgJo
KSqlmkd1raoZSlWTOJdmegQL+RBVgMX/KMA5u2+DJoiQeLKOReekxwn8pdFs9NVK8LW0ktoDAky4
ufAaiL6heeVP4Y7x3IOerCTZc16Tlfh+wTZ1mm9GwDZnQdAhDqjr7bs6UVu0HGSbUSqyHSEH/IP4
Rva/66dvIXcAXYR/H7/UDNK6BfNTPPjSfXG9oTnNRAFvSfL+BOCL+k4675cKOii/jcrkYSlodSb3
C+hTmdVojLn+QxbMQGcH98sC3PKz38YuaPQgkYV8GI/Y2vN4aU3P+/nFyIphqLqWjJAitP8YhohG
1J/OjNXC+7ATtr0+hYX4QucIL9kAAVQ7mRCZs8egLYwjuhYjZOP3Lrp+qq7cO/n4a6oSvvKcXVoz
zXUwr1ctesVJ7MMrbRn3kxAsxRUAvkLcOIR20YFW1weZwjhDAvnA+NMI8b105YZe2hPNV8xcuHRu
jCkeBfDZBViHux5NO/VH7/EtZJDXoA4LNutp/oK4k++UIjdRujnloBuCEsjeVHzTqZ/X931pGzSn
4JmWwtmFaMyQGS9mAsYxo/zVl97KBbHQDkl05rq0ABoTqf8GfJAgOKSzUBA4pV7UDYkKKxPU4mZa
FbE9WvYdFA5kiivWZd/cwiN9CFhBvW9Z5tx2IHSuO6mkM2ceAdcv2LpBHtxubSC9wqlubrtzdZI7
vI4qz/DMImblGKHLdFs7/a63vDdR8W/SAGf09V07G8mFEEjnuxtsXqYcOZMYpKcxF3a5Qfh2E3sb
Sgjno/LF38hR1L4LjDLab1NkKBE6N/0BbYRhbTUr18TS79eMPyjSgJLanNFjUkA4HPcDWwtJFizT
1Yy+tRyD+vk5TSbE1mXgeR2/49bdTlB3BGzt+vovWI1OcOe0hsdrW81xp9pI2pAFA6nz2ildutZc
zehzwEF6p0XDEEj6u5Pw0REQZW1npJE35kFsCJXvAnugQOy65Z7PDjrJ/Rq8YwM10FHq3vhGczXf
YIvWTUeemXHdvAV2CRGuveGtoV4WllBnvjMdcGgwkEfFPfQDGRhaifPqDivNnQuHQEdXoStwTgef
45fLYob2hIdOYwEJ7hLif5GYAgh6ehPZ3HQYdB68jrFyAN8NrhkwJ4/01+C5oLO9MSrVqfBA4Qc2
eR8XMxPWFiiBvRDWsZrWcCL0vJkXXIlOgoe6L+TxBk/GGXWN/8lOJGXkdIjjIjQxqW3rSPXuTuhM
3/UzyXcAdvsOWLTTLO5t6DqjQbvz/NAdMhdSIok4NYPHtqCsy+2IQpzqAbKLChVBg4vIlxCZM6ZR
pFDU6/t7tL5mmwFsJUeLeuKg8sLbVdQhd1kr1Iew5uRn0sv5hfLGgKYXwHJjiQghNWRwyJjvozxv
TZuB9uemBqdWPzgvIZqABTvMaCaP5qppc6gNUvEKydB260lhfdbcZy8g/Qfw1qibZzEMc9ROc3a0
bQGOl9EG3jItXboFnbR/P1I2bywvMA5QQgamzKvK4FSjoSsSZi7B0VaKnZxchpwc2LLRU27wfV9n
MMYO5MKnppjsj7kQNN2A1LsQ6AcbxxW89WU3gZtVi0ESUAImlmv2J6uDCCMRe977Bzfhx7GC0FvP
X1spNoFdR/bcHrCDm9HKj9eP/EX7wtCah4IWkSmsrhtOk/GUQ+IFqi/3bcM2DKSu8yBXDGtpFM3/
jG0qRA8m+FNuiGbDql6gLd86tQl/LwqcMiGm20bS85xuY2WjmXbjqa66d7xgXm0GYSX0tY9h1as/
DrRsdtdX7qLbI64uo0obvPgnPDVPHSuCKCtMEo22ouE4ruHwl0Y4r+aX65uYbQ69Z6wasuvyoadc
PqYe/GtqjXzl6J2v6f/4DExCe5FAFnLIBhW0p4B2n25l7KhAufb6Ai1sup7dIaZBqWOl1amSZfEz
byCB2fROcbSCUsUlCsXQQynHlTB+Ya30DM/YEMXH2SxPeQ+ti7wF8/swON6xLVYp3ZaG0NaqyMYU
SkQFPQbkDhncLYWM4djfdpp0Jba67APTH+v25EB3ZV+xzD7aTg8qKWRmnq7vx8V6CnHp+Qx8OU4y
YO1clbQ4tQQP6nBCVuyDFT59HjlI/sOKlG009RRqLDNpgpVBFw6YronVSStJgzYpT/Dl96oxXlKM
cn0+S58+79OX+QQ5NFHY2FUnl5f+gzDdPwK5l5XX1NLHtcUC1itLbNDBnAjrpzDpk/dmzNOVX75g
GZ7971/ej7RxU+YbJ6S2y48yVWhHbaVT3BO7be/GGUKukQFu51uaSrDx2nAOVFUSCtd07KT8LBUo
/Dz13rRrbexLdqHdXnLMrQCCnNVpciFUDn5SfjRpB5HXADWam7ZaT7YZbo8HJTBER26SAZohntyj
T2aNYf9swBec4N+A6stBmupWZMKGWHnJIZVZPgTA8VeFH3rz8/WfvzCAnksrmUcnqFQ3J/R+y3fR
52UaijmYdk01ZSy0Ej/fXx9p6dhqeTTlCIK4h8DcCjLs+z4I7ioB1bXbvq5dSBLs8haa6upTJ6Da
YCfSjRILqgHXv77gnzztHLUzd3whmvE0FAq0n4DM7lkCwbbWr7pNwMFfgv6e33gxv10fb2mttNCn
QwYshQxIe5pn/lznxWtfrak8Lhm4Fu8QVbVGbdL25KkWHMlQvgFloHvvDNVB8NyJKtatvI8Wjpae
lakmJ5XQoOlA+l9DY4jvg9zZqsI41GP/4/o6Ldi3nmtBVXeA7NrYnZgyXhLVf/epeu+VsdbUvPR9
7VSNWZObrjiX9BESdAB7VswPi24+XP/5C9usZ1gMhYbdLsDPh27dN/DpjGHpVzdlWJBg0e4gBqgC
gzQcCExytN/TCop+hHh3o90+GI6/ssdLMzj//Yt/EhXE4gcHezxldLobjEzuy766McrU0yy8G+se
2okgyXQg5JTK7Hc9ERqp8iZuD6yRZteeTAq8IvvuJDsIXXdd8TuggE0jjbOyPksHSDNkpTo0nTHQ
3zD5o/V+DOqhXOPG/NuKfOFu0DMnhYEeLcOtR+h1gON1Q9jkQc0uR9O3ZRrTLyjHdO/1uemhAcJ4
m/iCxWx21AHQq2lHGFBAbeo10TBYWeikRvLqlOan8GqIEcnSfrx+xBc8p56BSfjMU4IC+YnVSQzq
gbs28x9r0j1b6CobWvfJmM01xqsF16YnZJg/NkVtU+skvY1hBTujakOrMbdm8/PMfHB9QgteTU/E
jE6GXjgHOqdY1H/6galwPrNfJKDVha7g9TEWTo2ejpnIxKq5Uf7Rr2IU0/a9ZUQZFMdu+7rmGAQD
GUIDEaljrijIL8Db9mBBUvU9mWt64xCaW2gFmnjJ5BlHFwepb705Il66byEKcuMuaHGjjbxuOlMo
N3ekbjfGUN1LDi83leVBBs7agTr/3AsWprMOBcjuTVnDk2MSQHXzj9WthBNL+6t5BYMzwnybGceB
3E1IG8rxJUPAcn17/zb6X/rV2g3vceisKDEnRxPko8DQ2vZdA13WMOnABhemGWk3kK5t/imG0dv6
KXgriSqK2GjbeS/P6rJOCnnJGppvW5WlwVb5yKFf/20LE9dZiPLEYDYhmHjdd5EEsUA/P4K2eHvb
17UIc0BFts7PX+/rbwUU2jg7Wubv69++jH4hrq2FApODZ1cPnddjVZQ2krxi6J+6gLk0SlsQXtsN
yw5FUvU5YIGBe+8OMwf4sECL7mxuoFgW/GBSpm9GUpor0/0LZL2w0TpvUdvndmIJgdUcQc/b5/MY
UbsJGRx91Te7DKqMIfTf79XEzVCq1twCVbhSXFnwtTqJEdhPQc7Yk+RoNeIhgVrp5IoQJFA7xUCY
voZpWBpF8yN9U4BxrW0zyILaALCYwaOVWXSXus7DnIwNOE/M9+v7u3QyNYcCCK3JeFCnECty8gNq
xO2OquZ/zLaale1acCa6dICXQS9Z+VN2coIfjWSxScuVMHLpt2vupCNpMJPST452bX14A+QWU0TY
XrJaCVwaQPModSlQPp/M5CiloyKoi7oPDenEc5KU2W2ro/MYUbSizUENp9V0B0HSyOQ39UgTVxcJ
ELIdpgB61seyQKq6CyDZ3lRSrPzuiy0N+LrmFhKbdFJI/G5lqiRshuSnabsfQmafYESFxIpPUCtw
wTvj768f1IX4Q8dBTsLhdWIY/pGyqYdwL/npsfKlDyCANWfN8/VBFjb8P3BISDm5KUhcjlkpNw5/
LpwBqjRrvSYLMaEOhGR57rq8cSAV37Fvmd39LsrhwR/7VxD4RCS330rvxuyMzhTiAeKOlC4mYtne
/eQmGy+pVu6yBXvW4ZBq9nK7sSAibNblEwfJCXhDVg7V0qc1g86DvK/qvM1PkHuNBhsIpRnM4Svx
wdKJ1YzZCIymziDGfbKKoHpB0pi5ERKWUKOuG0fFAd5wwNxNsvs5zTQ49gFXa2HhwtnVSb0KUmX4
GPyIGruNzV6DwommgoV2edu51Um9nFai5RopLCxcBoKVnqdHkNPSbSONZMXZXp6DoyNXIJoAhpjz
ReH7L0Rgubw9917QLHjT3js6eKUg+ZyD6BDASmu4g950ZCZyJey8fJs6Olplog2kzDnubK/ynJ9u
ZvSRUtmfJhV2aNakf6lATreyTAseROejyeU0WUanspMVmKHr5eACjZVyXq/7p8ub4Oro3LJStIUu
eg7JryFixc41y4h6VcT9m0gaiasrK+RJPyqYYX5yiqGAKvuhVeAdnfKb4Oz4/nlmXxInrGmrIIVi
97HL3WOB7vEpDZ6C/Cb0Dj5/3pYvnz+TANXd2YE31ArBJR925rtfPhnDjRtw9lxfvk/NgCCrABde
FECBdpmZhAw3d+k3r3nmk5tswf3b7/VllK4eHSVtXN1EQlyeuTvROG+3nSDr3xNIc9oGKfzDiTTt
Zh4Oft99Q1oCQrPm7rYRNCfuBVD9yzs4iqL64xYPEBt+NJJvwl1rHL9sze7f7t8vi2PXYGGawV6H
NzZHQ2X6vyQP4LhbcSC8/VEP9hqIZuG61pG5UF8cXbtIcIcKSBHiKTHT+8DuNqqEZctnzvKVm2nB
Z+go3VQ5RNHJ9yE484Cujoj3Q4i+pJWUwdLXtUjNTf3AU46LwImMbyAMTENZkFe3X9vvhUtbR+BK
ii7hRHXJkRf2wQc1cW30L9eP0tJPP//9y1a3ozsSk8CaCXPQPFKEfaBC2q6lOZY+rxkzxJuT2mp9
46hc58MVSMy1VZlGpILnuz6BBX+tg29BDOh5holYCdFXl9dhGrxNQxnNjK4MsLT4mjkjhwVqVAf5
IL9pX6sB+ehxjWrm4qctU29aRvt80Zcp6GXGRD3aQ3AEn+fKgb9oWfi0tvBDLw0Aw6iM58ICUcow
ZOpUCOgPBoXin36XmO8WN5DgteZ2DSh+0W1gTPvfZ8mpArOdU8s/zTYLe/Odqbeg/2N0v2n+v+ub
ffE4YQRtL+hocc9M/8/ZdfTGzXPrXySAIiVK2qrMjGfcS5xkI7xp6oUqFMlffx/nbgJ9lgV4k4UD
iMN2SJ7zFOmd50wWt601RKXlVRG4UWwntG5NySq0+m6RBzww5kIG9oUzP5q03MkD/H0Z/E9SBb9+
dT0mnrFpI5R/JlavYjkrFRkmhog68nflwdbMKkYS+SB+xQ7h9XFWg/0A3Jg5QwtX3qhBvMLgWl2N
yLB+m4OUAE4N92BJzJw0PVgYEJQOkmmuyGmR2MZB42V7uhkbI7+uuFEbVxYjsVQb1zxZKr04JUBs
dubu7LKt77+t43/iEPN4NvULsO7DnOkQ5gwJIcGBuNXuCfBuoKBkjW0e+9nzvKrRlw6AjO9Q5ful
wa58tJjthSBhzH86rZsjr/wb6vg6Vo0orxVEQiJ3IMG3FkEMhF+PRONQV/epH9DvKXjG4Qgl3puF
p8N/Hfedq8DXMJ20IQI7wGU3pG3900m7MoFHZx1B3QuKLFrbX+iMQpM3af0HpIX5iByefHCHvEde
rzBXXLrVQaAKEPXBNJzA+W8vxOY/MmFD66xNu1MalFCKVRr8bC1pDsmoAZ+mlCmo9frdPXe6M6ru
Dy70fO+bATJsmtXlf53sNZQntd/fuHAli3o6B58jkZB1xTGo6dL5XHSXhXxTxA7nboyF+vPxxt/Y
luuKo6y0SBurGy6sn0X5JluGhxjUp58/9/lVtFyCFhecbOHnBZPJlfoZWNYnf/kqKHp+NVQyz6A4
6YvpkBpOYz4Ue0D0v4mNd2LK/5QZU0NsQvzuIoMm9qBGkAvY0/dP1ULiEU6/5SKuwBo4BzbCRVVL
mFk8wmgMhBUTdYM8ak0ORe+fclckOnBuM6s6Vma5UzZUVVUeuvlOVndrBleBtXB72+d68c5WCykc
zc2VJeqHj6dvK3isAqtodQb/FKahEz3CqKMKp/nFFXsmjhtfX9cZp9SBLVOee+desuJmduD8krq0
OqdDI/duMVttrMJfns6St+ngnavqtJiH2j437MfHg7NxKq+rikUwuyXKxN5ZAH+aLj+ILCNZj6Fr
f2+DT71pKVmXFSGBM0mqCAdwrL31pvrLIO3jUnvHj/uwsXjWIG+Peu4inFZfmq6LdA+rF9dMr5/7
9mrvy6F1OmDA9cWe30St/uvrnRW/NfCrnV87KJLZvZ4vsCuL6wIgGN6FJHgkYxmDmbuTK9xaOesr
kVJmRoFSX6rAD337VZZ/kJX6eGj+X3HgnfDirHYtgq5GimSAhDVYG1FP+HBaLHuxIyXsN55gKacg
djwDVjpU+WjMoN50quEx9x2l0vzCiiujDD2KrO+uhqmk9zAHBjlrZpa+vAkQoHiUWtmbZVjZuwdk
PScV8nqsUH9pHSgVQJe8PC6097+lZIACetX+Qf5HJxlcFg5kqAyYI9ZywPHp33EuILjOHSjHhfZQ
918DN20igHGhO67TnKrrVpbwnCbK9MkMs5KnKnM4BExrFeqZ1NejWxYXCCqVJ+a2XiLAHfhTZV75
n8zzBoYEQ5lIrkuc2xU9VmpQTx6MWpaIpSkSjkB7Fw/azmgWel1TmHB2s+YirYpfQVLaPbIszZ6W
UY9XJYgG55pL72CluYrTqmmv6rluD33hFicyUDua5YTHdulPISuqAYZtZY8HsjPOx6mZnWM3WdC8
ZK0Pce0mhUtOtCzpeD11TVBEi9s5cces7pIxOj5r8FejeZL+ciZpyU9QgvRerSDwk3SZ9GM1U50E
rfRvvZZPTx3EZw9O5vmJYBIC6X3DyjaUqnfg+2Dz52oogeiSBSSU8LtPlS/ZS0rN0keeHqEXb0F6
7EfdKAMtNdNN0Kgpb/I5qGB2MjaQGSjbw9S63h00s8ZTI1Mn7BGd4Eg/0vaSmkElmG3rWjk+ZUkm
5vLWS73qBtmx7vdcj11x6gZTTaGNdK9IPI93p1p5wZmqmt4LX4AwVYN2J0NIGGeJ7WkGizXdDJFP
0jGyrKZ9Fctg4Xc6ZA6BJSDdDQAdjCd1B/xxCOSahGNYaUE9z8oPonX/PgH6WM2LujBfL0ekdWRi
c7d/qlvq/nR7TeA8lsLMRXKoQkQNrsovQ67TDvBWnz30wQjr7kGC+xrWxixPJtBjsnQ65BkwfjNW
adx7T5aDs5YFlvNTilk81hPYKqQGdQlwwOcqdfQRGv6te8Vz2Z47P1dRZpCiHLNmPFXd8moohyGA
j27fpRZZmsgynMBneEiZe418II9AkF2K2KkgirLzytyIy2t7niZnbm5gQHtp4Ft07ua0SqZOTf99
HH42Qtu6Lu7UTOqCCP9cMtCGO+Mf4Qf94hJ3rwa81cDbU+GfR8fomDnNxsm+0H7BawsPjwx2CrAJ
yHZeNRtvjnUpW4uazk5huec+G6FoBy+0c9HWcAH2vOXkp3m6w2fZmofVGdYozUVmUPlV9Zz9qCi1
mhAmB/ST07w6yQpi+0IVdncRTkUTFZTtVTVPNP54mrcGaXWCWa6vIaHluefGPvKuiDJcsKh9qyTZ
+flb07w6xHIo67pu5Trnqr2nZYHX3k2596jf+vbq6ml6US/Ur9IzI3DQ1lWf/lZWSmIJrdSdF8RG
Kmddv2bA67YWwdOYuma5zHYOL4lc1nFrB0viYK6hAzchaRc0ww50/t06HkTmVp3ipdtlvutBOmJS
8xFZwaMA9Yr3Dei0Thvbljcc8lLdp+yT6aq1Sxn0c1TZlwPYlNq2Y5iVf4UfO04FG8gX27obluxY
8/FzF7M1VCgAW9OZHOmfC/crz8DlBvDaAbdWijH02jH51LJegwOY13meCzr1eQI0EZA1FQb2+HPx
xyvQ0z/ZxtvV858ANoMHnlojchoopvdfXLpoUAM7YONQeU1QqLR2Lpkbuh9kDQ3AyY5U7ugWF9fz
0yN8nKZk8DwWQSqjwHKsl+IlACT40gGVeWy6NEvkMCyPH4/kRnRbQwZauDHCPmtOz7TD0x/lvzAN
oLf38ce31voqdNIMXlSDAisSfIQOQDYzxQsZfpEgjaSPJnG/LeG7Uxbp748b3IgYa9xAl7dzqhjk
/Bh8yk82X07w4oH+D8BzO6tiq4VVQIX3SkAWvwzOC3XiFNlSvI8T3FF32HMb8Zquwqk3CB0sPUZM
kfHrZPGDV7TX85g9Mf9zyhdkXeKFIV9dsoWl58yjN0AfH6HRnZQD2QkAGwtqXeNFjqMoYIPknwdv
SkZjfeND8O1Ts7su7jpA8MtxtgPU8F/1YCLuy6Svd57BGxO7ruwqYglIQhIkYYv6sGj+jYns4Mti
3tkLG2oX5H9qu3S03bpAA4qBQO3MXnk39sKJndSWyVx25C51/TZBRnM+W7If4nZsLBzaZDhBqcTE
hiuycyvY6utqX3bULj0CXzg4rOdx2/Yu4KUaZmeN/mQDq0tNM77l43vmnaVA/O9nnUaO2zyPZC83
txFZ/vKe/wnOCyweoRJT+OfOyatwtjlQ6Qu97br0gJLSg+68JtKtfmrb4NfHi28rTK99SWbqCns0
aFIxO4Vn8pj0HTvkgv8sHbzIUJf5MkNasiuKZ/jzBjsj+TYl7yQJ1uXi1IZ7V2PnSP7MEALP+aKu
ZDHsoVY20ijrGnEOQr2PN053mdIavmX5F+7Qr3ZJjk0A2ASSAXsy0RtxbV0jHoH8ZrWscetx0z8p
Sb8HurmDasHFtwB9/XiGtjqzOrCrafH8DqSuC+MVAGmlp39SCO5GlqPt70XaypsKFO7Xjxuz/zIF
35mZdeG4FMSzG4jSXPLRqn9A3nMoTj3nzI2WrMrnq7JOy2hxWA9SpnScFwZHilert9wrgLeLa7ew
m0faqbIMMwhdPzlBMzIMuSxOZV8sP1CEKF+ZKPw+LDKIjAFo117beQObNcsWNJ5mUj3AuQEP75rS
G8ftQbOeexjOJJ70YH2lqi9F/dOl3fVIDGwFKtt87dMS8+p6w3dfIE3JCtX/tA1EUULkGVKkb3Q5
fMm6KjiVxHUTWLHI61mMY4fLKRl/FtqfIL6cZ9HAiX3wBMnDVL3xGtnoH4jO7FcKq4RYBKMMOS3y
y1Ll9lFZalG4CQrr1V2K5UBnSULPUxMMX9zHtEGaB/WH+uQj/btcAeDU2lCPl9PBDPWvtjR1uGSW
dVPkrh2ZzAdeiBY0bmGTlZRKfRvhAhu1gE3HQDd7+JNPD8j59s+m4Q10w2XPHjGksBxvS+cby73h
YdEn6Y+sePNv1lXEes/5NXTl75z/9R4H+iZ2+yYDZoIDpIOXa1WUIWrMX1o5dge3NcPZ0e0CM9sB
1RgC7bIXAm0JOFI2FmbdT1nGwm6EfH8KL5KwcCYV1YsLIEZQu07iwtXxrjWwWUkrMnrXQy9lKDWw
DV5e6gaUNSDioPY2FofeX1qK/mfqP38xfIDguZ+eqoY04A9JenKWlJQIPilkeIKyeXFM4726sxQn
+PKleI/RzAeE1nZOTPt43CPLB4c6p8cgWEwG0J4wo/6Zqbo9936QH8HFzL+hut27kH7UuKjRJVN5
JFKYtLiza81JX2nQDGzSPMPXtyehZenuZvAqyK83fpZUVVFHZKxlDKc39wfqHmWi/EyacPAc/6o0
GTJbSLHUQKYW5t4PGg0tODoCaeZ2dx0t6WMJjsVpmHghklyi/A59ziyXcVN3kw31p6wGeIwR+vTx
Tt6IsGvbmwAsWo3y+nhBPuuixaNL3R0W2VbQe2vxn0NKpKI0eT5M8D62Xknf/KYoYvq5OTXNnpzt
+2wyStYQjRRqL7pzvPqSlRg0AYHFHy3wV+FMKUB889ze12XexSDKTWnkub0MDtkyLD+o28HBwhoC
eJAxS9A/uZNlz7Vsyz6cy5F2ce1xVG/9psv2ngPvjgfEw1e3gkEHgaUBQTuPlZ6jCnskcnWLyNff
SArXtY/n893LDQnWAhTdWPARwoXuFQv0Q6o6E8GlU4UW3tQfN/DugkEDbw3/M62LRG44Ky3navHb
oQkna3YOVNJuz2L+72X/f04WNLBaN60Lq5Hcnrwr/y/Vpkj6fHnsQb1RCN4wF48a6NsY071xNuMl
zUNpWwlr4XnyUvYmIuTZRanace9KIOMa1pyQn00+7vu7U4iftppCQVTrigzE/wqSsINVRIKf2lrf
tf7Oubo1uKv3lc6HVurF9a6IyV66Kr9APntn3t6/gePHrx5XfCakoAPiIcQqWlCmHa+IALeYwY8Y
i1hTrzlr4wSxNSo3Ab6DJb3VuMdiAcMXIX+KHZ+zXx8P5LsXWPyWVRooG6kCHXHKIaQ2n1CJOcDc
NV7s/EK4OZZNcIQPV8o+dV0mwVpyF/YZaRu4Or9Qw68gZBraJg0dv7vmUt0geX8YIa5X+uPzx517
v3KO9lYlVzKLauhg8wM8iDR95L7JOPDUel26ruqueOZCzNTJawsyvVjOxeyK2K+H5TzBlhZmszaZ
Mvy/3cTcyoMvtmjgqBb089dsLEcdSW8UPwIo0JmoolV9j2PB+sZ0JqcE3gTLrV8AZfBxT95djgiv
q+VogkHTpfXHC6dSR/jxEiCvPfTbRvJxjavP/SXAQa/GCyUTDeF0eFmK5i4383Ptwu74zURDsjH+
uCfv7lz0ZLXg2kXPfTGb8WJcgKGgQOKLU5HfTtmeuN67cRfR/W2l/xMWScM6HMrDfPaJPIk0E0gq
jEmZBXuqcO/2AA2sFlXptwXXkxgvevDgGse9XkSiLfmLB8G9P7hP7pmybvVk9ZBQlpdZXpH3F0V5
hqKn/1/qlbddkH5mKtCRtw7+M1Kd7ZU0aMQEXMl4UKaONP81ZCOuOceP5/rdVYsGVifURDlxGtnB
N45Wbpia6es47wlRbA3OW5v//HhvMHAGnh1xyfX05KTpOciciEj58PFP35rk1YYr/LGpSbd0lw6R
yiP0ISuy+0aOvyuqd65lW6OzOgYUnO4Yd3pyybxluNZ+VtwZlYmdyX03sGPsV/tM5byB4xr0fgEy
lB4Ppfd1DurEmZ2wa+UB7iKHjOzddTZGa61NVhkL0KTONxeYs0WLfYdCD1SwoTizk5v+mwb+n6sI
LFlWe64xUzOpnkwX55gei5N66s7T3XIDk/PYirxIRiaiB33ND/VpOIs7coIG4Yknezn4jalamzUw
gAJhNI7FJt0iLKw/TrCDF90auNUWlHjvTGM6iwsp5ucMgjaxrdJHIUnCvWAvvm/9+tU2hHAgCPWi
JpfZXxKI2j4Ix7v6eJu8e3RgXt6a/GcX4iKIu5HvBIAykSh1W1i5Kzg5q3Byvqkqg9jJp9BHaGl1
4yOz31i9j4KOCYLzDIOekLfjc2qy/z7uydZMrDa8WKy+WnzPXLocVp0chdw7PfbhIPfq6BsBa33r
q9jYk8ZzoYXbZVGQAqkgpHjpvHSnoLc1y6sNbwE3uuQNMxevn29oViUML/qPx+btwHln962vbU7Z
wPS3WFqYDHyh4rov+CUlIgrMs3HHnbPi/dcGvJBWW1wrLiXUSWGBxPtnCW46Fk/u3tjUS3/bAQiS
w5DWDxADCSI9QylzLi2SwJnUS3TJqzvhlMMFCpriumuBsO465Ws8UtrsaGYOVYLFqtx4stpXi5E9
QPPGkLPVmjS8XEBGpeqsl+kaGfJzXnQ758/GkK/p3m9VAN62RoH+89qI64YFAH7d9wZqlnn08axu
rHi2On8cixeznmCc44mvE5I3pBgTyc6Nt2dz9H6qGk5KqyXZ83muyQjRYdQwIrDA8xBQ2TlUyjsM
eFchkaNPjahVLNr5GuiAnaC0sdPWiokWwRvYat4siR3kL41KLKoPLflUbQwLdRWzdcmKVBBcmzqT
AcbN/1CfxcGYvVBL7ASjrR6sInZVOpx0I4SHxRvkiPf1VWtY0mTDnvXYRtz2VnEbydJCEzVN8Feg
T5aYp9gy/lesOjeWVvaoaxPnhDg78WOrtdU+8d3asVPBvTOMOf8bs+VsSHDxln6JJ9YgmZz+6e3P
8aiCtUMGQPPIGXbjdKnr9gv3pxuh5K+PN8zWrKw2TGVDMCwtyvnSguYH5HT7i74pfyow9z9uYGPT
r+X6iO8gA+8N9Fylr6K5hwz8VSBg5C2rAyyGdxrZCFpryT7qpjC0d2AvKIri1jb0rEuxM0Abv3/t
dVEBwChYDxRLGfDsbIH9fCJdlr6iQtYdsOtnYBRJ/vPjwdqYjTVkZilHqJ+VeXpu+sCPCe2Ds+su
kF4uVbUThDckUoL/Mc2gtSnTDKLOdWu3kSsLiVwlsDpBOFjQnwkDJmGj5eKwHYivn5ycgcvSzwVV
4djnw06g3joa11Kjk+emuTuPFLS05mFqyHKd04pdd+C2JNQTGvoxPi1PA7PMOc9ceSjE8NtZHJH4
DrFiCO3OQUTncj71LaEi5DNrIuj3sFMJN5AbF3WS78FIhxso7X8KFgdrwVUIk71vA+SFCCNkH09p
G87QIeiyL1Q9fmr+1+w3q9Q9ykYcFzYFLe2Mfu296UcAy46dUd8IWmumGzzUa8sTIzkXqIzHMFwG
fzur6qS0++ZU5+kUZakP78FF7RktbazoNfPNnto8a5qFnDPu3kxefZygquZne3kLe2vnr+JX65Nh
GuVsn9tGPk5d+0wnlZjGrs4+nBrPoJ3lkV+65ZXI+XTKaF+/dnwpI1wR59Biy5DAaeFzDPZgTZSz
qqlznTmzz6gc/aJ1cTfLNIuUKeOPl8dGLFqT2UZIuVkoJYDR0cBEb3jmwgpZIKO5vk7xBPq4kY0Z
WwtIdmXZaDXDfcDL23BY7kG9Culw/NzH33r2z9uqyuBJog1GCOB8mjhapmHrU1RcA3tvSWxcAdd8
rqkeFBsqzH3VIBFa/5L0yrRVPOwJwWysuDWliwGRL2U+mnMz2W/qp80Y1tMU7AzQ1hS/tfrPAPnT
hIBvAn5mPiA+QRCmKQ1Rqg790ouX8pNzvLq81Ej12hARYOe0tKwvvju0kZpUejXnLjt9bqZXb8+M
utDcz1x19q1rKHhGjB0Huge7/Isceuf1trbqSOlSt7OwASA0RVFEhWLtY2n54CHx3LSHsfXFj24J
lA7h8+5UUeZLTsNuSKsC/y7dl67y6O90JDw2JB/+eG2F10JfQ+3l4+5vrZLVM8H0nmhaWC2es9aD
+qRAKdDM0+Hjj29s0TWzqy3qtlrAHjsHsn2EVmeLd057wzz7y8ff39hCa9VIZYrZIuBbXdr+ri3p
EeyQSMDm0gc+8nMtrOJAOzij7xUc/mAQmzfAZkZFFxyUPYIbDDbFzjj9Ra+9s0zW9C4zzWnaUwqp
TfDfZW3FrYCxVjoAuHBqWXOH+hSdvzNOYL2hEw1Lz6n6rnkOYToRCvYdz66d58LWlL39/Z99XUJl
gQK1pc5dZVffADViCVwyh6jynT2j6q0mVqHDUAKUkbbBmezrs2d1yDV0h8Df6cBGYHJWIUM0paYT
cxhcOKbQ4r/TioWFfzdyDojYHhN/qwuroFHjrt3XS1BflnJSLXjHSOI7ECoV8dKJPaeDrdW9ujIo
tyuY42p1Vq1+YAGBE6AEswEWXPrHx6t7qxurzU9J1i+tdJZzagw5l8aMR99YdiK6yt0RLtq4ya2x
4BoWrpyZbLmAZP3Hhj95vORCnQnOjybspLvEitYDZmo0OvlUr9akmSmDI3lPu/HipJ6VyNx8K6D0
hjv3nr3FxsSseTOi0pWfc/SCF6Nzb9zGu4OMvxfDXuENjCqKz2UV1yKRsCdHhjDDXkxz77S4VkIC
8slpeVsR/2xzWH/Mua36Au7KD777ZPUiHDRCNIhf/n02yZ2p2Dhd2GqrS5t5YhBtcYFU8GXs3Wfg
1nbO7a0E1xr/L9MqF2DJOOcyoPJJuYO6cTrPP3Lt9qHDMxVVfE7jaRg88E5bHGyE8f8+XmIbBZ61
dOA01Wja99h5dBU1UVr0MrGGsU44Yfkx6EeWWDCYPsOjt/1jS6vbOSi22n1bkf9MW9UUNlR1enrO
4F25TBCAbyFyGcDlI6yb5WKp6RspA8DOcI7vTOFGPF2TA6DJhlWhR3Jx4YQSQ0mwDQ0Qa2FJFzQa
zEgnNt4eQHpjvazlBZnKQYbByJ6nOr9bsiZps2DnorN1xq55AbNqnTqn6EhRA2KX1HMyv2RJHjsx
gAnZL78I+9vuXt3WSXZn7j9eJxuRYi00aFTaGJKq4UI0e9Nstm8cxlQS5EsfZ3Swjh83szVsq5OC
wt97HJB5u+D4Jlcq79oXq2LpzmN8qxOrU6JoU7JYhNlnOE58KzUyGUVGrmRf6oOE6lP4cR/eIs87
V6A1JUEoy9QzQOMX2zt22Z3I74X1/LlPv51N/+waqtVgOcqBAZs1sKjz0y6RfZ/GoDw3Oxtza3X9
/fs/bbgcpISm5QLnXD0CjZXjkO5K7rx0Wec8QIoGV3wr0A7ktJkd/HKA04RbNGh5XVxOHap1vskA
f7NSAA8ii808Kue39BGp5aUSntj5nRsrZc1wYIBijjCiRd07qF5rVjzx3Io/N8qrI8WD8jzAo559
1jwDVdcEJ4dONeoM9U7NfiMS/U2t/DPEsunTydWQDrLcMoQBnCz60E+/A3kbsl3bwa0BWl0fK+Kl
qWXD7zQz1UM5wiytwBX74xHa+vbq1sgW482lQmWBDjocmt8E+h8ff3lr86wCQEVVngkJP8OpaNQ1
gJTw8RY2PKUyau9cRjaOnjUJobSnYJy6ITgPU83iXs6wHkCKxImrVtTJCOxvG4nyv2woD0aw+vXj
jm3M+ZqcMLfZAA80yHVIyt2I6uq5DAgNpx4y4bJ57lrmfu6cW7MTch7MpbTh0jj4L4r/gbtfLLDO
XPFfMe7ZyG1ME3nr5T8r2Lh+WhgP9JG6nOXBqDdAQ4b0/ADZ9r2V8Jd78E4gXXMSoLZRefBMQl7M
yqpD0E7ILkJp/7cXuLN1bcBNuYU1nwPnOmQ8qyMvSHUa4XNWwDyPqwJ2IzD0ChnKuTgmR3EGjF5F
vu06+JY3JB1o3N9ITeuwgNpMDF0F40QMygAa1swuZOIEVErg8l1FXUCmWJqU/XYaElzVNh4zIbEL
/5a54O7bfpPFZJqzA504vS5y+KTq2s8Pk57nsGuU9xqMpf9s21qOIV8K9wlxsDyoIOh55FRC31hL
k11Tb2J56PN2jns4VRyBCcvO2ZR3P5A/kYe6RhCCQVwT5VD+OviFXx8onu5P9SSbowIcDppUlkgy
Hx8Paa69U2/b3kvgexkSwTN5gHHjcgNNxvkMUXgd10HdRBAwqEMyQd+lFlN6sjKvhXCgvYBm6Fth
MLjmD65p/OgCLREOQVaFxprcZ/mmj2VBueyIO5WMy5LKWOk3iffGQ8edpb22pi5LFAi7T3Nl83CY
bf+RWkB2h/NovPOYufSgBGmueDXg6gc95qTjYok726kO2J/toXIBH1W1GF6FcdixVEv5MnAQsQaB
886pwJmIzARaKe989mNy+RIjv9w/CVePZ513EFSZ3MvoSprIQFZXqluypJOGH/VEhrgXYDvWANHe
gpFqP7jO6P1g2YQk8iQ8POm65Yq3TY3TNZsvXqnVTaDs7KDhbIhPQdPU852fAxkn5PUZhyYJpCgh
s4aHU+VFTmEDtRzk91Zj0SsFyscBvOtf2TS4V8j+kSfbGZ+ruppOnJT0JwAJYxsFnZDfKNUyWmYP
fAucl7APqTKXRSlENP4MuuujVit9VQnYcPt9XcSAQnr3JUgST83kq9thaoLE75X51rp29yJEN95C
ryq7loX+ox01gKWhyjtv9FIMgMpvRm984aIvzrOhEhPSNRcFn+jb3ObiAERWHzLVfYGmSX4bCIyw
XfXNVYovXqW9Mx+7unGbqJdjFfc+V68pHAZgJVSQI64HLKYm0xHpeHHgOnDDrh8NfK+74dhTw35Q
CG5cQ4uRYPvo5qc1svoq0EritpwPRwZoRFLYJAWxHFBSgf3Do84y/fUAudHIZwydbEQaYUX3MdTN
PSgtIbW9NGN+KGew7ANUW0PjZEBB9/ZysJ0mP8GxHi5mCClhUABT6MP8XQWqj6pFtTEbeN6EKWqB
X3nP64daCPUAyaI87qs5i13FxQl+umSG9XmwRMjMwHS3xtvogOa8y2gBRD4oAmR75tfmYfAZuYcQ
SgqQe9ef1TDpY8NGB1XT8nfKWgeeTmUaZwwl+ZTx4sTtgPpwhhthQj1AKvnKFUbeBm1bNlGq7OBr
Qwo3hP0AMqx2k4Ik1cnAh+dp1X63QeEqYDBc9ffKNKyNx5kudtiCK3Xnq86/rZ0g+85t64tqmsFD
7Bjw7MoRQpJWVcGhEXq8NgJIPwjquKHVaHGDy+V84AWKH7xFvqYVi3ZC8CnMvcmxCvOam5iIzL8s
0MVLgiCHE1nvmpBNrXdrT3K6VbibHio8HG9yu2aXyfbEF6zq8kvKCHvB2lke8bhdEE9hGg6N+kUP
QUhq44baBPpYDdR6RBEN7jkUMg9WDdEV+D3115BxYVYMtnca9RNbvCsbAkRD1PvMQ/G25wikOq9P
EO0NABWZsTcb2DY8D3VhIsC0g8Sqjfo+LgNU1kCigsN0kGahqIogTwp3wqkGLH0QTU1BT3UP5x4O
5jx8ioblFDDG7swgpljVXnNbAFlx0tI1UWEHSMz51GlOSgMiSVhJ7pYW9jNNbnXxYMx8wA7GMu2w
F3ooCBxKskzHBc8SsLfSEealsgymK0by/qXm2RgzUpmbui+m2C5K+1AGrX9LyRI8qkZJoKvFfAgg
4xiCu2TfwW8ECN+BZj9HzaZDN4v8NkPEifr/4+xKluTEtegXEQFIINgCOZE1V7lc9obwCBKTmEFf
/056Va1XJBEVvehotwMSSfdKuvcMVJFIuE4d5uCSQvnUTOKJmEoE3EyWPb80p3PfxxkIxy8YUCaF
Mz34QHY8VXlbPJs9UE81FHl2jajz24bb5UuVz0lQqlS+5CKHuNCE1XNqatPc55Nt7iVpH7zO5xGn
pjqRhZrfUS13j4lgbQRdRR8iQuh2wdJsCBxcKW69bPHLwOVTvuOKmgeUoJrHCt3feC5U/dXxx3JX
kJwdgBL1DiNMLPCfWRdk1kJP9cK7l5rk2LpknTyNxbL8zAArPKCpzh5J3y6HYm4E4sT0wShx6HEw
GveUeTZHRbrubgYUQs8UyfsbsYzppejlb8gEWSdB3O53N05NEc4ooN8O3TzfUd/ofoxU8qBq0yFI
IDG6h4jVcjMuKs8wxDOBMOXUYDPPoUuJBI5VtMvLprWDYaTQ7LRc4w0dM/E8NHX2Y4FOZKSQFu7t
tBff+s7twWDMqtA2lY2RNLsv8O0F48lwgdpmlsTGkoj2prcn8mNQKukDKEWi9VZnMJhYLoexfmiH
5950gJ4tHRER1OQPcwr4l0xtdZfIWv4xB+EHueMxkDHRL81neLVWZsYvtAR+kzlieELeVjdIvSQy
E+U8lcVS3TRIccfCMPy/ZAEKIKqb3o7ZiENXJeCXbcHGOBKVCQLumIu3sTKcvVnVxakurfE4DLN9
tiyZRTNR1AJsi6iIGxmsybKuQuvNm8DPStu0RDqvvZOzFElgOO3wi9tDgq8U1QMkBejj9TP5yjVG
J8tRqyxoLYrhTFvje77Yv0b7c55rvnl55bsDsjsBRykLF+wwA8y0lpYnKfM7U3QbkN+1A7h2u+sg
S7J0fof2Gwc1bhKkjuwG2kcE1uMbdcmVaonOFmnV0LhOC8UspJAYZH9oAmJLbet65xmOsVGSWamq
66wRKPq4tBmBjzCHFp7kvX0jS+MmFcPeKbOTQXsH5SWycaVY+yKt/oN6hof8j8slhMlv+rw6sTTv
Ap43p8QoNybm4zXl6cSRtK19xgdpxr2xSJChwTyVW8SntWdr5Z+K8IrxRZhxUzdfm5Yh+0kI0H4m
GDzdmMGrTbv0hsaPMzerokU6SwwCdnn43NMvU/IuHgwgEZk7Vfjpjt2HyzxPAfSQvl1/+MfB4OkM
kWZc6rwocfzDUbjaU2FVx8VenK9jy8YNIZCPr++er8Vz2YILj2oN1qkB7TpnACB4ojc4Q3yrvepJ
SfXn+qd8vEQ9nVXKSgsSvjaUWHCZgiIbpNscPxiHPqimLWzj2iv04o00GXWL0YrZBENr61dXznHr
7+BRs7v+DWvLVKvhuKmJH90RFZsSR6RuuOlytlE5W5tpLYJLmCmrumysc1p8NbAbde1jp7a6YStz
rPNPGg5Nn7JMScwcLnYJ7AgjYbR5lMj8ADnIDs5KqNhcH6O1d2mhvJRFnjk9ilDplFTnxvEOAwVB
sK0AcaMmAWvZ2wL+fZxiPZ124psdqjX+AsDWDDqoW3InLGxXBrg5O8Gk0mpnTxOQlQnbUmRZWWE6
aRmnp4oCyyew1aMp7s4Elulz83UBZCpgdr7Rkvi4jufpzOU8MTlUJNIkVunTUENWoDOjUr2VaRlA
lGbXDt+scaNkuDZbWvSTAac5aRVAu8q/ZH7t+wen3E2YK268XV8PKwtbJ6Y4sJpgU2eUZ2U2p4qC
EZoMUT24xcZ6W4lJTwv6hSWpMKHQGisHIqZmY38dpl5tbOJrw6MFvFPVDfdtFOoEzpiBzeoDI5AM
sfiup/MXiFZtJOG1QdKiH6bzkNYslBU3g/pT28Yz7+cj7Fa3vmNlkHSGij3PTelOAK+4LalPJWq2
d/2IQsT1KV6JCp2a0uaVBfYl+B0LrBrlVMIs9w0ym7vaoNH1N6yMj05ZkJVvOH4FUabF9w5+6f1O
RJnBpt391HnZ0zkLPmmE43igM+LaCRmY5pAN8nT9p68sIXb5pHfng87KbWtQFs4HKYRbmr88/VuY
aaQy9HU2TgkreVBnK+AyhTKCrSB5VEBrhftW/+CRJD+Don8P+4M9IanaGUn6OaMx9NC1T5objwy4
qMaVM0f99PfCCzf5j/5zapVQYtZiWrqVMUGRGtM9oG6AEoWUf5z6x/UJWVutWkwT26DQpYFFB+jv
Rycvv6DcUoTG2NyjokJ311+yFnBaQOcthSLMSK34IplizOpLAbGhjYy3Egw6QwFVqN7rYLgTy8Z8
TQ3zaTKMcGAbsJOV9aqTFHzH68AjvLAhBQ2Lqs0DnGs93FXNU93SJrAE2GLXB2llJv6PPiDgSDR0
iTr7zdGXxo6WP3kxBij/fS5t6MSANE/NhoP5dm7QuPDZd3u+E6zemOK1X68FdpVTjtIU4D4Au7/W
FcjCcGG+KYHnDfwM+h7Xx2htsi8L7F36MMxmtpN0Xs5CAjVp2/yxXhwbJcR54zNWVqqO4y/BQOlK
X1rwfahPk9n9NoS3gedYGyEtjFGaGyqwPZCXHHoDha23hdc3pWk9o6329/rwrK1WLZhrPiqznu32
TGHm0LnobErpPJc5e+5SKDTNFRzEr79pbZy0iEadWYDsVvbnYZHoHLTOm21XG1frFQyyp6PxW2EX
EF6r8XABC9hiVlDJr2kPh2j/yOrx1E7mATDMVyhNf7et6p5l5Nvk5w+9oo8urx57YT37lvl8/VP/
xcf/9yc9HbdvtibUq9C3ivPRA0+cJQ5q9GI6OK4B2Y6qSe+XQqaHhNbybFBaBbA5t09mSoYfLO39
JzLO4DIpUj5TSEgFlVF0X0C3QZd+qODRUkEK6ZnCSRLVvAUYMHOS9xTSPDfEkr8JNSdAr2t7CHzH
L++hfefeTBXErFqZomaWVsWjspY5qAcohnetsg8F5NP3GMEpMIYhuU1wmzmjmGDdFsSZTgK3HAh+
SWtvqYHw0PTnBvANNHyU15cxyn7Ft0KyLqpsZR2z2YLEPbVUlArsBrKwvLMwygT0UkDuVIL/AZyt
F/odMqPyZXqXz372NZksdhzdud5P0BmPKoq0LKZ+vBtAkNzIZitwOk8HGyo3587S5Hac9Mt9Qybr
yzxzI0aXoPySEodB48j0/7B8nr52KNA1MNfayEIri183DpJy9iXxUUt37fKeEHmiMCe8vthWEpzO
sUgLPwG7BqAivzsY9EawR7qlAPVPrPmjdayl6KmBcHJBneY8xPQgb0A+g7yxc8OOZZjuqqN9n5+S
e8oDmBPu59vyfthIfGvfdBnGd0kbvg0+QBZQ85deYcldOZVjGQytRXd27k1blP+1SdGOYVkJKqGZ
ZPBFUstPWi9vhcy2RBpXjpSOlrrRE3P93GF23Cqju8kENYIE7tSQtofgNurmZgj6vBelxdK/fG4d
aJmc9HTwMw+oHmvO1fepaTOoxfuqD/x53LqLruwWjpbDF7NxK88jNsAdNvsCfRp1n3PISVl2moVJ
3boHeK1/zi0XIg//XQQZSwgURkx1nsmfXA5h5qAM7H1KJ8hCxvnv09vWYx081UnsIs1CcLSjh4J7
aDGYy9sEylV0fVZWtnDdOQfai2hrXjhx7kRO/qWh4Jh1IIZ8Bweaz0FKPZ1agRs2XLerHgXafo57
zh/8ctw4za79fi0DsFoMCV8MiKrz6jk1lqNvTbGj5EuWeeXGyWAl2qkW7Q6sqhnCXZ5704qWTgHS
AINyOyGv1+dg7fl6nNOiFWnh+nE11P2x5PNyw6RXRUY1TA/XX7GSSqgW7hDaMTIXIraxSJ0cirzT
r4Z6n6tt6P45Y8ISy4FXXOz6QF9DLrL4UjfoWk/wr9n4+WsjpMV1kxawkLxwUfu5zuJxaAiqy/ke
2+QWE3Alc+gcCTj0GLlfmmbsk/RbMgKeAIbrbxjF7KpafeUz3dhoV75EJ0Z0CLOuIm13bnz60EJ7
LiiIjIGD2gKfrXC2ARr4b+Iw87y2Wbq4sZsD3TQDWQVFGtcIvcXfVWDgtBC6apMxVlNxa5uf40l4
ugsImm0Wz23SAEgyRBn7Ns9b0beydHX+gg3gRGKg93weUOYIOBcv3rwlYLKyCxIt8kxnprbH+/bc
qvZmXsRuys+uHOLOLHbm8kzqL9fDb2116eHn5EbaOBycga7kAPiML9nFPSll7V8pyvsSkOTrL1pJ
h7qmiaoTNXcuh75zlYaQThmKPpC+ACNv6+CwtoC1UKSe5w/LYEE5IwcmEZDF4jRMCepDYC59rlWi
KxvgwcCIq8SNhSH6O6u0RJDPC40qyX9dH6aVj9B5K1m6cEBBBoCYOmAou2aHvk9oVVteMmuP10IQ
phRJL/1GnqWQoZsLuOoxIBDN4+d+/WXy350+GaSxyrlw3Nj0hh3xUJgAHvSVCPjKXH/BSljofJNm
nBSdOPhnBU7rMqlOFjPmEALIuyKb6gAgq5vZNjdme2XJ6nwTGKF5Fatm3OimjkLHAjqqhd2oEBLP
AIR+yvPWgrHWf8dMGY5dlp4LvzA//zLK5Cb30w2249psa8EtDbAZPJTdz27W8rCmM3QkKxzZcmer
ILiSAv/pYryb8DJFoV1OkHpYjOHkkOnQJdb++lSv/XgtnBOVNR1dkLfbC4QNbnfgFlH1+/rDV9Ke
zicZTbBKTWk252S0hqgqkjcIhDyRnNQA/wG7nnvlxiVzZYR0twuzmGuO3RSUgaI80WTc56x/vv4R
KyOks0oAFwZiNcf9FTLfIRC8PYc4mnm4/vC1EdJCue7qFJBb3LunmgdW+t27tCa8Zw96l31rbZyR
115y+bJ3y4cx0Jqn3iGxl9GHAb6sUwdd+oG5QGtjo0sLQE2vf85KLOv0kBb0E0sVTRILNsLkDkaW
peOZoZIu3IfEvFFNW3uLFsuDaszWUgg4uhxRswsm+NfBiDAohdh97ju0kKa4ykH9eSCx4YwMfrF2
GzkdTIEyIbqDv2Tic5n8/7ws/GrooKjgx73vfXdKyOFBX59xayO1rkWFFtzMbFvIGqM8kkGvSUoR
MGfjzL/yZJ0TUrWEubI34FUMNYVzSkcraoy03Xj6ilKLpxNBjLFrx5nNUB+V8kE6jO+pV3jwLCzn
U9EAJA2NxaV5yAnQDqBnJaHnpD68QEoUEPuqE4Eg3XIQcquG/nEOYHqPuzLRnJyn0orNuprPvYJ9
BfBf9U1mGNnDp5aczksBns8nHoUFSJkvwAG0g9feTl7ZxxYfyLm0xZbI1kr06NyU3MpscAcBqgDa
BZ3cxRl/1czqd7ikZ7euoNVGals5ROgQRasuFXzUK3wQAbrB6gMBlr495AEzzn5V3NW4i1wfurXF
ePnzd/mNKsi/jgJN/GH6buT2cSq28EBrY6VlGr8vwKhr8OTFNKHdj8YPaLZj8sz5Fnbt45Xl6VBF
nLIKFMSzBoGUizZozbQGnskicE5M540sszY+WuVNDRafsiJpz5KJM5As55TLjUS5NslahrHgimoM
82WHN523dLa/DSabg7lu3tAWishQFkG5mJ86aDEdoIhivwtH+ILEOV3iyajq0OiT29SQj9fX0ccf
w3Rh6zmDzz0YA1bco8YfdKKB4avsf3VO1h+K0XuoAOrnL9ff9fHKgpattmbhOANwdmHHHUwHabnj
yW8m5qBp3fD6Cz5eWMy/vPhdUPCB5yak0sxYAkfuj+1rNk5nqx6cTz7/8t53z/dQumXeUC8xq6tD
W4HaNb4aU/LJqdZC2pqdrp3yBJov0j4Z1oWdNdZwbUmLcX99fD4OCqbDFXmaCNHyVsWup+6oyI8V
zIquP3ptbrXTQ9Nbw+DkHvzNc+ecTzmYyPIks7eEbIzO2gu0gM68HqU1p+/OM22PdZK7gZ22p3TK
vg0lBH6uf8XHp0amC2hnvg0D6hRC9QkD7M76ahljYBvA92c/lVdtDNXKLOjARScHbLFosEqFMF8X
e3jGTXnjEHEpw/9/b4jpktmM9GWGK6sJJW75ldfGE7zKnRD59Q5REGbSOrc9iGqmKrb6Nf9czz56
pRbUCXTifJOkdmwszWnJoenCofE/NJFLnzkwKHVuorFq781mxJWdRyr9fX2u1oZRC/aphISpWRAM
Y28/wCj1iSQkuv7ofzfkjz5KC3SYB+fSAxMVUi6SHzx77OO6K2ax65u5vCmaSZSBKn0BwY8O5hFh
QUT7bM1qOVkzUMwBU7WPewC1rD1xqErDxavRUW7m5tfUjH2JW2AGUqpwrPYBkj49pIrzMRUHOag8
rPpiS2VrZT3rOC17FqVn2d0EVvltyfbELg9VD+cvHzba00bMrOwgOlDLq6p0pCMs0aXzu6uKAGXr
oAEvpCfJPjdvWs/ZmJWV7K7rjvN+ciCXyMzYqiuQzHoeLMUQDIXYQl2upBgddWlDk6DsGFZUhlnw
2jv7grimj0psROe/GsBHy0rLYeOMvDVPbI6nGjIQhuRkz+EF/4DaOD+2lVVHZpUMr+DrQBNN5VKE
YEC1ewf0ouMsHD8a2FI+WS21ItPs0dInhcJN0J9w2RHV0ZWO9XY9AtaGQjvj2L4DM/Qc9iAj9++w
eJ8gAXROFz9W9pamzEr86vBNE5CF0nUFMK5pd4R1fBZWSPCfy7E6etMzUFzzZknjBkajKFbdGYQf
rw/N2u/WEp7vz1Vpd+i+ldncfLdHV94x1rhbkJyVkddRm4ID75Avc3kugJXOi/pALOsMPbSj8seN
M59FPt4mdKwjFdDmJtABP1eJ4gcj5cUhneblD0jqO5yTyXmEyGpQuVI+EkKzhwRup4fS9uZjAknt
Y67s4XMxrYMiO2WpHH3G/jynFA7tCe0eINNm78rR2bJ/XJsvLeg62jTwpcj6s20nwxH0CTsYu8bf
KMKtJCVdvplkpusxwx3Pfn+oIaFChnRHQL66vtZWnq6jIuesyBSxnfw8eksKgvmSdBEfcvuOQ5Vk
o7K0skfo2Mg2J7QAEb7HQZnlexjqLa8OMEtD0Hg+eBUgvWdBw4ZRbnzTxwZNFnMuq/LdKRquSelM
LnalxnHcL2FyMHdZWO4I+J7RdKvOkJwMb6YbedffFcfq0f6a36f7YuPtK3gjpoNAxjTra+Jf3g6x
hyKAQkI+7Yx5V+9dL3BkwH5/auocbdkZi+c6nov3UP+uGSIX2JwtzNTKitYRH33KXEU74xI0RVRT
Yyf6fCMe1xaDltwcVnvGtIgkpo4Igcm0IlAdbs2F/UH7yA7LyvtyfXjWzo06jLVG0cUnqhvP7axm
wGNhpWvU6pXXzVM6uPbOpeqbnPzHsiRQHbNvExyvAjh6/rj+/rXIuvz5u0UIzYCicjMPsjJSRD20
Mwra7aZ5qye5MkW6UHVlV3Nrc9Kfk7R4Irz9zvtNfca1Z2vx47g+JbaFhNZ69EAWeWuB8LxxmFvZ
fXQ56sltTWZUBZT0ccOtuufBRy91AT/a7TdW2MoVxdXiAt5zvuksyPgd6Pg7JdRraZL7NpP7DMJB
3E/PaV0+lEa1UQ9e+yLtJONkjcchmt6fFw9IltFS7MWDbANsto1vFtRAdp9aTzrYdYTthbIMozsP
RTTZIoSNXmjXW1abK1OuY1frdjT44KYQVvfeOAjkaqspvPZgLd4be4JKM+PYHBvyTWbLayPl4fqI
rKQSHQMplyqBLH172RnFHsamd4P0761ssgOo8ogoGaaNA9nKDOuC0xCr5GyxJVZUe9l7K+Ta39x5
Uk3xyRdcBu9drjA6w5ODzIazvSiUyHDdSx5S6HEP7fP1oVqZBR1VZziMNKPAXqEM8zURY1CzdmP5
r8yCDqmrZVrUZg6Ed93D2o/Z32vhN2Gu/O+J1T246fjr+if883f54G6jg+pUb5NscQ07ribvCVz6
JhBCFqFDkilwnWSOQIpIIyKauxR9psBlziG3lgOudE1QDE5kG7N5WHim9rhAdyGH5IkEf3No4Uwt
6QgdEbsa9kWbG0cfiCgIvaVDBOAefHoHGz1cp5nDLhfkqwFZi50zbFr/rTRmwLb97/RDvmoobbdI
TosFK+NJgCEeFJNN68AHcvhcgjd0W/PZPUFtpQ3BQVV7GxH7NiVjMu6AVxi/cnNQXwBTsaPro702
q9ruNVXS8oxUjnE95kvQ234Eq+q7huSvXY0OvCidZCOK1+6sOhAwb4YEKLE2OQnaASsEtY8nMksb
EngORD0SWDo/pqShb5VT/EXtad8pNxwW9UBQfDhaSdcHGIDx6zjb1QsUvs0A0WpmIdDnSZC4VvLl
cyOibYp4mWIsMYe4gHhariAcTe8YtwO3gev2Fjd3bdi1IudSZIxAFqeNJ1ajv1/DPn2BKRmdq91M
HBMGaNkG2HrtTdou2SR+mam57uLRouaOe+W3rOyeer9/aoG2jrhy+vD6wK3Vuqi2QVqjn9UQ7U/P
SeLAZzRVTZftJkcsf+vGBuVncUX7W1HQgXcklflDOVDrxzJn7B4EjQYZ150y0BZNMQJFMUGsBVzi
5V6m5XhSoxjTQKWGH3leQ38NLlO/PPiUVZHIsSuAUkE2OL+Xlf9B+tERNaRSdJwWqJibi0lPs7FY
b9IyIFKVJflGilvZZ3S4ZGc41QJ29hCrIjGf65KTKGetceeByHIsB7D+r8/IyqfocEkupJWNuHDF
tmMYL+4omxDZjAZoZxkb0bKy4eh4Sfg4uwMUstsYCL3sh1PmcADggKpc/4C1p2sJcyZuaboDSKfQ
hXL3vV35dyRt6AayY20aLsP2bjcu26Xw8yRpoHwhs0OD+/EzFJmgJmHPORyn5/Hb9a9YOajqGEyr
4SP0wHgfe72a7vpKZA/tlNGQ5UV2U7IxPRGadzDZbGbxkFC6hc9cCX0dnzkNULXqFmSyvvQgHFd7
O79ZIG1UoAxDYHrpDRsDuTZNWjaTEpNEpdXGHs/ru65YnH0rjC0J7rWLtg7LHFIPyg85a+J+ERza
UZ4aQCvqgcIxvAQycB0lxoPIR6ivSeWzfUd6Dt+rpmr/Xp/Ate/TElvZAi6Io1sTk9RowZCCAlyX
2g+feriO12QOUIHF2Kdnb2KQOMsjZvy5/mTr39b6US7z/rvCU5nZk3Dw7PN3I3hzAicog98s8sIp
dILb2+g7D/ZNcPt2Pke3e/xzfzrtT/vbKLq9fbl/Ag0oOD0Fvw6HP4enP6c/Y/Cn3908HE6n4HB6
OQWnPzdeEO4ORbC7i+PdbvfleMS/vsXP4TE+3MUhnhNF52OIv7ML4/B4vo32+7fo8fLXwjB6i6Jj
9HbMgi2mxNpK0VXNGSR8yTxhIaLZ3X/njk8fEzkBPOeB2TYslXtvcentDFZAH0+UTdiapHm5Ptor
i8TWchWcu5OMNyYDG5Ed3LQL84VvLJG1g6MOKV0m5WSdcNlpSX0ofhpBXxhHc/yZu2BTqOZIjaeJ
jw8Nrot4uc34F9Nxd5a7ZYe09m3amcjEpaicewY/+w6uLvark29tUexyDvloiWq5wzB52tgtbWOY
FkrIuOXfcx/VSki5kgWuksKy/gwzzdKjQfM6ykdpvgx0KV7qhLt/Z8bGA6tq2KtxAZQhOrmJCCFg
aEWzo3YcIi44LU7HaabkUdYiv2lMo/3RjgruNIuqFb+ojGV2QBlMJEI62PhEX/Bg8rvpoOBuFdYM
soYF7yD6kc0Tv3d7sE8dBakhNWYgB2C2k0NdGv4fv1ZJWAg64QxTWTmF5loPjdUsw68gLVqAnl/5
h4VQf4Gd2ZBUobKpC0+jCT6jIaMTEAbASu4ArcbfEK493NtJh+7OQtTOLVP3Du3X8QX9PhLBhS/B
7bRsQ1I7xVs7TtW927ljSGcv23Wd6qZgNMz0S5kIlBFIT6J5hnS46Pr2xjXYFmRxbWFop0vO58zO
pLjouLX8IRFpHvKq2WpzrWzQ/4iL7zZoF/pg2YQBBmr3afaelFKhZ8RUbJm0rZUOdYitA3Mm4Y3S
Oc1+czdMxoGlxamrfYAmfDgZVaFRt1FZk4e0hQqunYPAVCYbtYCVodNBtymQE5BjQqUK5Y0gae+7
9PV6IlrZ9nXI7WJaEy1t2ca5NLqDIP5yhI57c89Yb9+NjVnEfeL4u+svu+wkH4SvjsByWk/lxTSN
8ZzkAWz0uGVg4KygZ3ua7FNFNzqeK6Ol68X53jCg4QLiWw0CRejSsTsLURv761+xstB0UfmSoE8L
DfsylrByOS+16G/zifpnasJzJWjGdguwtvYi7cgJfU824+rCThKQz/Gn6ljQDXf1z+ufscJeYv/2
j3cBM/N8rHu3yWPHH0waJAACTUeryUoaKIE7Tdj2PRRHZ5f0VgAFdIcEgqfwdLT7gR4qnm8CnNbm
SzsyZW7bEghNNvEA2/v7IYU/l4DcfXT9Qz8eRlfHspmjLFIbbn+xZxoHy2hx2Wya27qBf3ydwrn5
+lsuk/L/a9vVEW3dsoxZoRYJ2h851g6YX4olRWC188Y98OOLgavD2FxUiFwy9wIyKKncgVUDwENF
WLGrwCz9KWTmhl4joQIOaW0is3ELarOWIbTtPO2nkVSdW2BKvHoPzQD+cx5GYoXEndtdqkbIUVn9
dPjMMLJ/yffdonSUJ3ufIYublRe7vbwxM/JoMGfjvr6iDsF0GPi45KaqZM8u2twLtlNbToDJZHP7
FcfB+cZJuX0irt0/WeXcwt5vhhYp1uNygvp3n4OYk0xRWc1GRGuDvM4UxKy0KtONn7eyiDwtEOho
VmZ3IeBVkGetBxFmZhVYxlbRZSUSdOwDQMhoptOiObOCPOadOjq83Cfd8oPILYbOx69g/w7b7+aP
XU5aWUVl7CcNO6okseIsG9WthHStHajOTzZy/Mqy1GHx6VykBXGdIp4hNFwDKYwrnzHnEIp3WR5Z
Gc7wcoIU+PVluZahtLvRbI6lwwu3jaslBxzBqrvDwGr2ud1dB6TDkbGwOstsIXcPpFHgmwXdwRwz
9z6Vm5iOQ6+9cUwrM23jofbqAMfEgHWeBDFoq1G0Mus6AH0p+q7tHdrEU6V21H+12jok8BXyX68P
/8dxwXSh3EzVA8gPqICOHKI3Negnvyj7ZNPU1BIcnBesZpiqFvD/srrrDaPdiyz9XGub6o1/5nIc
GV1RxdBPgqC09ZR4koSsUL8dL42N3tjCd348B1Tv/HeLtNHOhhnEkiwgT6QHSBoEpfXTzjZ6Omsv
0JKTIatpKNokjctSlGVQwZn0q7Rn78AV98/WWGXT7jPTTfXGlKoz1khI1MR2hcP0jY3GTFGyjVD+
+BBK9dZUKmUJFekiBaWTGCHjTtTP/WtRDoeRuSdo7Oxnhqx7/Us+zhtUL6pWCVh5VjJm8cLm8Val
I3DnuSX315/+cVhQvZ4qO1m7vcAyagwLEBKXP7TEKENW+59KTFRXybHzyit4Q3hcpfyGNtUBla0N
YPXH+ZvqLPbZ4ui69Q2PJ0CunIruUXkCHdKJOmbt7GFjl1gb/8ufv9+OGMob6JVwaK8o+7lZCqcP
KFfm6foErISEXjT1uGsUjq04oCLWX1dZhyLJ24BTcApTp/0clAwoi/9+hMq72c7YwmGbDdH29qvH
/l7/+R8fKaleK00tUZfQXudxOYFvmZvfvA6etaI+Oy2Or736U+LywfPH629bm3Etf7QWMxs4IyB/
CPIKJYsOXjApeF3TbeuhuaR8taWbuzItepXUIGC8jiMGjM1fsy6PGXmxpwTC4Vsb6koO0UntqWmP
AxE2h3jx8JvJ4Qawz8AZHScgWWUHxdwfDZ9tgcdWwlwvVAomcku4MF+pxHDr9NUEfpd7OzUgsVyf
mbUXXMbxXZRkFvok1mRmOLTt+bKgv/20jFuHzrWHX/783cMH5V/MoFvjNFfflnYAOf/B51tDsxLf
/9d/63OZ2wN+ec7NuyEfTsXQbfQp1uZYOxbIBYY609QYJ0sAN0J8ksU0h209ZQANLVnv3LKs5o+Q
/9gSG1hbtlqcV07ujrXHjROoXjxqeqi/egwoKFvMc9R2MH7+3HRrdTgoGCy9K/wUdbhsCazZ5nfV
7Kp9XebVxivW5kWLdSAyoE7n+hm8diZYiRR9GgK18LmsqxfiRprnzGA1R3GveVmKaozSzjv2F2Gt
nlQb2WrlC/SKG7j6rBdiyXDdroJudEJnE0i5srL0mpuq/GTOqMtj+NBGqkL6LacQRkh7Ty63uWd+
gRnUxmFn7Su0yG59P6EJwQZOMifMh+q3my1/r6+itUdrcS3ayaqTgfI4y42H1peRi8bu9UevBIJe
mQIbYhhhY8ljqFCe3OzPXLn7S6XGXba0gVb2on8Q9fdJiXSEShunD0Lg15PfW5YNYvgzt39CuSK6
/hVrA6SFM7wuy0qaGPvGgV67/PE/6r6sN3Ic3fKvNPp5VFckJVIc3O4HLbHZDu92Ol8Ep9OlXaRE
7b9+TrjydmdG2Y65hcEAFygUkBkZCkri8i1nyf/yBDpawN4UmyyPY2xIlJ+X7VL7tJ+ebCOeHS+7
Wrh1VrjVzed38cH2/aeE3gOpQRbYYZ04mhcXTcdLmICfmJ5vzrB/rpo5x1m88px8WJaJ7cZytsvA
jh3PV65tzuqUWN9zxfvASrPpPJ4hjdLZlYueDBsP2Kv5K1LYEaIHpDgrPfjzjcaz9121kLDPyCN6
O/0qVRCtKlqjVtRurP08dkX0V54KhF9+PdRQDLW8olfxFn2isPVgEnzIp+svf+nqx3Uay6vHaqF1
vK2TG7e8o+Sc8BMB8fuvkx0zVEpnWCrH1vGWwn8oD7gFUlbiliAb5iKTz5+P/4P1e6wpkMHc1XUF
j7dYA/bZtOj6WvI0eR17OAqUzcBOHAQfxK/HdZNZggrTO0jlWlI+ZZVXBgNl1/bcXtk0fy6q5Uqh
aXM4fk7U5z66scPf/7RtjCXifXWwfXQ5alsCq/prbu2zMj2xZbz/dpzjOoqTFalnuyLeCpZ/rUr2
3TTT2TiY28/fy0eXP+xUPw2/NMM8AzESwyh12vCsH4MlrXfCqx8+v/4HB9txJaUYScYJcFdbkddr
d4blX2p339B52GVKw6tND+slPvWsPthej5tJlVYJlGJHa5tZNlAB0rqFp17+1yLi4w6SU0D2sSNz
vF3owzQlfknQ2bFPbKkfjfxo85D5UsgGsO3tUrfwafe6Ib9kM8lWn7+F998yO+53tJSUkIRb0h3l
IaumFdEkyPmpDeT9JcCO+xydkxh0hBEX6WY7AB9rKhWNNVJ4LMPPx/9BY4oddzpI77Q8IbiBssjV
ypkaepPkabNvZtEhTU2gPlwB717aIgPUU2e30Gua0RPXpyygPnqCR8ucLzqRs1HW1tSU2ej6C7i0
5bIUIWnIvPn8Nj/6kcPf/7QYVemg1E+h/StdvJ+ijKoyD2ozn3iK708yduxFJPqi7BpFcULBS5SX
KJpS6y9WJJD7/Dr2bKBwQOwtYJPnLVxjYCh2Ssf+o2EfBU1Lx7Qmh6Oj47DgimWc+57ip5zj30Ls
P8cbTB5FTgAzINnVBds1Tm+u4rpgm9q09qodmHUJs698rybHCjoY1oXSG1/mJuWv6I+6aYjdxgsm
CvqiXSm69UQuzgp4apaYGSk/ccB8cPvH5hyNHOtKJCrZjc4IwL9c0hdvScn951Pug7V7TPLsDGx9
a9g1bOcKTqyNVV3qcgDQK+5fJdwU/9qPHM3rzvNgHMMdC7rW1plus+t6bNcQuP1GbfL6+U988JSO
9RLArUzR0sUk4TQ7L5Ix0pk+sWwOo3xnghyrJHTa6RpsPzEY9fva1ZHdzJgNp4iVH7yAY6EEz9JW
LEYckNPkHXoAoTNJqKEvUdU/fP5oPhr/IeH5aVfpbBvxiTmMX6lVrLI8BELlzira5MTJ+P4Zz45t
m3IbFS5IqWW7UujChDYn+bXltTmkYq3mSzL3gEHBpap/WDJ2ygHkg5s65vrTnFJuA/S6rRoL3i/2
d4va13MH7abPH9oH8+mYmOzpKplEKvTOMq0X6pps7bTOT+Q47wep7JhrLPuqV2nt1rsqFtBCQLnq
K696GRn4eIYZdQDXamDNUtY2RHDSvD411z64KX54mD/NBIhHFIrDcPasavWqj8VqjPmJOPKjOXB0
6SqLp7JwkPpX/flQrTgF6L1A4f4F9gOBKU+dBR+89mPlBdWgojMlqK6LZvSXlIVuA/cBcqp2+AFQ
kh1LjU2widDoKx7ShxZeS1O/9aBjopAviDKEjV8SzhTa0DF8sW5YmxAEVG4fStLK0BmL5lxV3Lv0
OoS5n0/Dj3aHo7OvKAC66yFWsuP9YNYOYq/7zlly4dfujLbOVMAv6/Nfer/8wbyjYzCFyWJf2ajJ
Cpg7F8VrBgUEzjKUsM9zrwk//5EPJuAbiPOnCdjA3I92aVztGFBMF12cumHrmnL1+dU/WlZHQXSm
gMfLLFrvnFTXyhcFUTcWB9+ZLdbBjqJ9GZe6CWlM9SM1c3KiCfrBkzumxnctoFJ5afhOOJDAhJd2
twaJrr2BoTpfcz2iZgX45l+bEMcceTLAcq/hhO8QcOwaqHEUfePbTXGe8hNB6Afv6Ng2KNexBdvm
fD5rraW+6Mds9LNuSU/0+D6Y0Mdka2jL0kLEDWyjq7Ut5vUYv4IsGbjxDynx/3iZ/nfyqq7+OJjN
P/8Tf35Rem4z0OWP/vjPO1Xhv/88fOdf/+bXb/xz/ar2z9WrOf5Hv3wH1/3xu+Fz9/zLH6K6y7r5
un9t55tXA0Hnt+tjhId/+X/74d9e365yN+vXf/z9RfU1jKVvXpNM1X//8dH2+z/+Tg/6BP/x8/V/
fHi4gX/8/eG5y16e678FGM+fvvb6bLp//J3Q3xwXVglS2p7jCHp4+uPrf33iwHBCUtflgh/6SdA4
6dJ//N0hv0kYe8LXVXBOCDs0tozq//WRTeHnRj0imIeP/mt0v7yff7+vv2EPuVJZ3Rlc+LA8/x1f
CUoAp6fC9Rjh0K+0/xSKaosCb8UIwC5wPu6vM4Dvu2fwa3zRhQbWrDDpmW5tjuB6c7mq9I3MLilL
ojiloctA2q/gxZZw35KN77V3dfPA9IM736fjvb3s0+aq75owX8umRrNszWNIIV1z9eJBYnQ6x37u
kj/Owv/XU/Aie2khNft79z9gDiLP+mwO7l+79LUtn+vv5ucp+PatP6ag+I1SyL1JjpoVoZ48AI/+
mILsN4DoXNe2qU2JgBkvzvwfc9Blv7mHT/BFTFKbHSCAP+aga/8G3Q5JIcroEQjfI6n9b8zBo6Kz
gNSP40AmRXqIHnG54+Iz8RYzzUUrfaMb6242kKH1u86e4VMfNyYUBXJQv3BA1jciTde5Y+cV6CDt
5Lsj7KapPfVRmo90B8EN+bRAdPOxmaYSdJnO8srVUqeQi0u0jO8c1rdbqW04rc9iXv301H+srZ/X
0q8n4NttYB25rhQeZ4weA99tZ/Ya5sEY28sXBif4oet9O3GMzxLg/k1ZNTdIatMNLPmKrb3Y9onT
6Yh7/WMA0NPkrgtvKvsYnTU7jaraEa5SJi7z8za3i4tuzHjhd02X+3HM4FNlkiGGPqJnbVCZmMM0
sW5L8F62tZ6jYWlFwOSywSjN5TIUzSWVk1mPbSPX2jMtKG8ODH+UqXM/rbV1D+k3KwDMQj7lvVmc
C6dFgzyYRbGs3LGLd3886moZTtzqUd3g7Va5pNA0F67DHOocRb51IuxBFE3sQ/NR3xQml3sz2a5Z
LYuWHA2HZdqPELDhkNH3vCHo9dRVIAXHLCg9eFtJCFE+izbm8K+cmDSQZIPsKUUJHh2FcMxzzLjP
Z8efhkxsTAwhHMcmDhH0WNHchpMetUBXgDooUBERtCmbL45ok5e+YKz3wRWp4UaWL/U97CzkGuqi
VaH9Ce5fT0MzO36XSuep6Y05t6THfc3g4sWbKSxscIVPDfatwv3TuYA1yT0uCYc3IsWmcSzfMDIH
WMiuZrAza8o9IdMrWvxw3MTbgGxuMZxVaozRqptu6eQsG1GN4D/DQP3bDF+oy4FNNbRpagW13Slt
1nErSr3PCgmznYKM90uaeS+J0XMXqaXN5mBuoQTtLDWEWHI57uaM9SuGytMVJIdXeVw7a8y5ZmVV
HYcngmHgUxXNN/AJ2wsiWfsIHw4Qlpm0bhpSlTu0UPpVHGu6B5vCCpyDSo4YpiIgkDU/05MRl95c
e5EC3vBWuIP8DheJ+7bwlgfVN/UjEsX6AYQzHvYEhxxPgNXNEiOjuG/mK5PW5RxkiCSMX8CPu1py
vtezNhdqqevLljbpwW6EPbKWxucuWaZAyuJGDIvZQ7duLEIlcGwWbTneMmblRZiihNdMboX+FS7m
i2EeL4Swzj3qdNvELNl+ys3lUMrV1LpLIJ3EB1fgieoGNKjc8zq4niBFgysd7SKnlPY1YF2QtZ/q
ga+nyU3CavLyiyRN0B4eMjuIpcJGxBHjQX9VFb5X6EdvtuRq4EN31QhTRAU4qE3RkFU7obR8YjEc
75XExtLlzEFEBLkVsMR+TYo1T7JJuXMSGG+AeRiftAxcZSAFT7Vuf+/htbCZO2KFVp7NlyNU9S9m
Lh47i1pV2BbgdvhTY3ESEmfIQ87goOdLlW2Gw1ZFRWXCWQpyInw+KoQLG6PmjAPSCewyh7H3UVGn
9gYmYF0IuSpt2WGuQS+SI+SLqD3LzYQZJKpseAXOcFyXCWGw2JhNKMssfvr88f2a9PwxDsdlnguV
Z6Qdxxv9xCyVLoKmwTANzR1MDZMwF00Wpv1MVrRt+B2IvaekbRB4/hor2ghEERHA3M+loMv+KVYE
o8GrM6vlfiaHOnB7cYkN7Vs6a8b8goJRB7OzkLTNDMmOzFXrbuBnQ0oTFUyllwbGZCSwavqsHUdd
Acbd7gs6i4hDKmltuSUJRyduv9XM2mQWUCXDAO5L6daPbG7swEHJHzQ1E99yyG5sOSSq16J07lsr
GQnyzHheD23PwlQCP9DGqQzVmBDfEDh/B2kn+r1n4w8BBf7FJ8Zy1lDWPQcTrvMtpxL+NAPYsMAX
7NFQNkSxk8orl9gJguLYjv0EInirxV7Sr5kU805xz1vnKm8jIxMIXSZFu4BCpdyVNTb81szK3lhN
Gq+LyiS+m/E2kmBS+KZJnSc3Hd00WGCZDIIP4V8mZS2l36gcjgGQUD2vLQu1b8HNrh1pe+W6jbkG
Pnn47iQZWWGHKPa2RmM9jNFF3lVpD2msXFMRwjRjCsXUsIvUpdfKwN5SU6a/8LhRQQI9nr1r+uzK
ymEXl8R1HOUI/rZTXsbRpIYSItYUhZ2iSg+Aj2XXlhy6f0wml7DlM9gG7URX8MxTdulr4Sq4aDLn
m0FmHHUJX2Co2ycscnM2qFXPoJxaazb6rcdYMDuW2UzGmyOwzbM4rOtWP5NE6bBjXeDZS76tkqzf
z9nIQw91rfO887Yez7pVFcOW1I7ZGWvSB57klk9bSQEFyi48yOf6TUUX3x5rsy8tV507i+nWhbvI
bxU28HXNG0DtB/iQluEEraCQDT3es6u8i85r75e5jC+M6lA/GhYZDEVdXoihLoKYaHdthH1lG+tr
arLpZm7BIbVyA0EbPQw0TJuSRybOW0x5us7JokOTx18SWH1cjyMqUiWfIeyKWOg+bmbygDCablWS
szM7KbaMLd6aAL4WpF4x31VNCQpeqfVNN0/F2VR7c6Bz/gjT6BLgAGe8armerwZpAa1Ue84G8rPx
Xam8dVwOY6D7zhMhjE0TjA2VXz8dwINcSmlCkO9H4LKm7ive4XgL4O3XWAOICxUdejUMmXvuVkbt
cHKIL03hOn5OOcTwOAyLq8QC4K4vX2drttYVsP8ikBODsU9eQ8Z7aaRZQQUzDngew3CySV/h7wqU
Vl7BvWAq3AmDIXdxPWdBBl2Ri95GdLpqqbKuOyyY6xHqj99qlVzAC3CKQCdWL4jF7CwY5GEGedzb
MZAib+BN0UL4oO0f6obe5jpxdpDgtCEcxFDkpi4m8pKp3PWpTruw6t15U+IF7GsrdZ4J9tFHi3fV
RmHvuffKRV9qQ9UXhKpptLB8PjfsYGRtCsiurnk+wcJ1LMcafK4sHVduI3I4k+SEtn4h0/iL1XG+
KvI8e21Fy6qwS6v6IjOwT4PQ2LhFQ4SuMceabxbkfkVTe9CSpV5gAUEYlCmqU6RI5jORQM4rK7Pl
0tDWPRPuZPueWB4ZCNIKK36Vc7PGaSNXALlWAcnzK1r2VVDJSUKUj/A1XFid5yHjGyVLGth6ajcI
EArxIGTaZAeLcYmYZ8nGB0H7BlRi6aKa6pSkWWVW0V2OjUpe5kL1EcjNqa/NWCh/qYdl3ScQa0aJ
MI6k7uKNBPouO5yu+zTl0GQyxWjtoWNc36JKbmFb0CZblziOEV/bySZe+spnHBLJA+kOyg/z9G2G
HMRZo1V9YWVuoQM4W0BMeZjK7xnXRQDH2+rRq5PJH1vufOvjub9FWxMb/+xEMUQcniWY3hfgw7Yb
LGiyL6SW0Sgk3szgQn8zBAap5rthqp0gKQQIW0ntchsI8KmN12Isi8RHL0w9zc2MM2LmI1gm2Mfy
wHaohRVwWPtaa+PTMps2dmxXl1lZ0DyCpm4soyFmdI6yqabTfcZdZHewO+pAV+/tKeiYTb6P/aLI
5YBaqP7jl/Ix5xcJ/NvA6Dwsg9kDP6BqZtv1+57A1BTHyEiv24xz9b2XMaSyMeL9oGJWwVGJwTQ8
4fZyjth3DuH/gkaF6Tx4jrk4gHPQMte67qcruAgbL2i4ytb5tJC98DQg3FBI2OaAzfp9xasqGCcy
XdVCUWzEcZu6kdYJmhGmBcN+NQ5ZM4agOtnkTGU9PEc8FFEjxFzZeszqbD1VnneOc1w+4MfL5sYu
4AnzLZ7qhF05vKF94CBBKRBYEl2usja2TZAQaKb5Kq267yD/QwKsMmSv86zdvA0VTlQOGuJdtp7p
SO60XbUbty7JvuoxjQlq/HvbxtckwWGM5A3doLnDURXjlDknFWiQAHnh7rNplFHlFPNNK2cHYSz8
d+7VsoAuS5MZaRFTw3TVuXhaVif4cDNZFdmDxgSKPyI05zlvFKYGmWYB0oOFgugqR0JpoMc9ZrCc
OlzIrst2Y6ZWnruuScKFsfJJxxLjGAoY2gm71U+ybzvoUihP31AtRROQMulgqDzkmLAqdbZ91uNG
TL3gbRgNCiMEzwRHkwYsmBivU1kByn3TVdkiyehLa0zgkz22m9ZQ9xLUFV5Djx6iUDg4pTorJ5iZ
hMK15INMFB4djDQWX7fUfHeUkA/zMqdNYC8e4YgoJve5hA/mI5GDmX1FpkmvtHKGqxwlkd8Xz8ov
HKk8iPQlwldaYoKmU+hREKvbuGmDPnXlVS0XK4JMsxuOED1QUcG7ciUzC7oFADOtwI+8ttvFeS5d
Qi8g8LiFWQWJIGkAyFkzpbvEgopO2qdwzTHDQuAHLuI7VhbtFDm5+6LSjjB/RIKyY2UJS9O2LC4B
vtLXfUmdi0XaXajKGt/rDvpbJcmiUcpD8mMkukCIJFaeiMU3YpoSu48e1aYxpT4j3UxDEWfldyMQ
dTR0XaTQijhns4dIRffVhhBR/w73bnglx519p9O0L4J04WzxOfyoslXd6P5p6cpDqAJpJn9UBCdI
DN9qP4PEDciUDC4ZbcM2qKrAeJkKbVqIWS/lhqPtMuMEZRkEFnFMi06RbQ7bmxqbJmnxtAl0EH0N
HbSNPdXAMRhrenW83IROScm2Zfa0I/lAbnKnpTwwSKY3CoLyFwBGVTwoh/khps4jYsxbkSbXEMXI
AguUrTMoCIEE03c3ICsBE8TmFYo/7bdEMRV0Qrl+ihl/CQts6gMeZl1D9RVRupe163mxrtPRloFM
kZ5ZEPOK4BHS47dw0HfUnS6TbujPlMrVpamWaYPE3PuKZjS9qjqo3ttjwS7zxKsjp61IRNwsC8a5
TS5MWcR7PvXmuk6b/H6w2KNWtrNhxlN7VvfP1hCrh9bVGQfWVEs/y7MshBlztpGxeUjQgXnqJ0tC
OShpv7eZAzOBxYNqq+zaxl/4CK2HgyQqtfRq8TIHZ2bXXXcpmLw+ViZKhISJteqpg7fPvme1ey/p
fLF0MGVWZRv9r0wlasw9KDnB+GqP5CWJ1OiUkNf17muEndlsX9pwgPThi2T5jLTfDO9uvN59gcbE
Yw3HC0DT9E0b97eFlcONd4a8cPZMU/v+Lf37/1bi/qUz8z+oF0MOOI2PezFXz+3zy2v5t635cy38
8M0f7Rj0Y1AAR/Eau+aP1sqPdgwhv6EW4aJIZwuk1ofOz49aOBG/EWqj2yLRKHEdeoDC/aiFE/c3
FMlsoOMcqLChYP7f6sccVQktShzoB0hUGX4tiFgxGlNFPJid2+b7vKgCioZt0dn7QjnhMoktgFFf
ClHvEXNgngMHB7OSMGMJkHe890emX2osUEuzEx3JN3HZf1cC/z2ioxLr5HZUjeDm73INQxGrScIU
cqJ+J6v6zEv7Va9Q6o5bVOLZ3J17bu75jQM1n2rpvzc5fWi8jsI/YdmRgTw7osExayFJETjRgqwS
1YrU5Z2Q0Bwpu8Pms+RFwFV+AydfdUMcWLfFlb0r++zJYctuWdTdUgEWVs443pBT06kdN3Vpkk3V
Wm60eKqLYF+U+L2zvLpevE0qFeZLcgUgzl1ql3dN1e9FVQg/NSkCTTf/wkbsTY1FXsbWfiD9xNd1
ad/OrkpAycb/+o5fwuL1RBv+7VW+90APvd+f+vCk09yCgciwk3lpQTcODn4E95ykXhbJEdIekoUc
EGbA5v0s1uezzp9ULZAzQpbImZJwMGat0PIAu1FtIC302kKdoBq+9gLCWBbinBy1a7hFJasDcH07
Qq4x7CjQ5TKnQ9TOVeKPy9CHhTOBVggSJlSv+Z0gNfEHMVw3jdj+tP7e6Yi8SVy9d6tYST/fKp86
eygsOYADPV6VZXrW1vk1b9kFHvKmG+BtNKC+HKRuLB5jhvk7i/HJyUp4WixJ57tdg+Jkvsp0cpuP
5RqZ80vvdfF6AVjHh9zPF6bo4GOy19c4pa6QsJyqgL+rh3lYiMfgDyWHObfsZgeG9WZexnXl7jKb
AoWI0gqja9uJb7wWFZ889YUsnwZuP/CiCw7BWdGOoRamDEqYd/ikaaDihEnrV5KcS2YCKdRNMo23
nz/ldzU0DkM9Ro/UOnULkba7vu8DAuXjOpFRMcThPPQcbOrkpXUxfTx1B4Oa26U1QwChT3vjDByx
qj6HlOfiw7DmL0D2DsM5qunCy2MgrltBUBDtDPRlfLfHyjrFjTzqFv5rPzomk9ZInfPEbqE5Nuvz
pmzOTTePfsOXLnQHivxN1Cim2Gh3wSBljZ54AhWvLIa0SHWbVOjw5HZ6GSPrRgulBbaoWDM3Ra29
zJ7ssriFTw4Ul8Tr5+/m10rtvweL4+fnBSAKBLazUu3u0AdxkldZoXoAHQDXTYJSiBNbyrvSeXjk
x4xUpEwmq7K+gSfOuEXdBnq3FZ5Psh6o5zswlBGt3vdO50v3lPzWW7/qnbV9LJkX14mpp7KGxoRc
btHzPMsLb/Clk5a+GfnvRVbHYTtP1n2R9EE255ucu6uJWktoQcgIEwO9yGkA/7tM7C950+c+nC+/
STViL/PmNnCFdwrI9fYc3hvr0RmG4NXi8exp2NsNTzqbqQ/ANMI0p198zwHPGeo9kP2T95SaVeqi
UeM51WNLU+J7iasDHC/RbHdfqt4K4yTZdwSqMzJGoRosvpSfjVP2Alftm3HWSBcktUOozkamsk/A
kD/ajY55tYhvG4iOsma3ZLD4LJwamAxYnzF+Zy/0ET3WEPn3GhlwMCRtOGu+6gVIbq51qaW5mMss
YIxfW5PxYdpyg4rHGUh9L9hoN3EFoy7wjU+Jyr1x7d971kd7fl1bJXTWIB6Vo7geWD31zpdOAzBY
ZMMebRIeJTMilHRC/XUYJ+0npLhRXNuXLgGApCo9JNMDqn8FSiYSWmjAQ3epX8cVi7rCmE1J43tr
zB9YTO5nxb5K0isk6uW6N9kzavspIpGMBdlkq5CI+cyrBIw3XOcOycWp/ujhZt67yaPTIW6KDlZe
RO9onga8zs44j3cVl6+DSzYoSeyL9gte15kLBIADlwMbjMm6rK0TC/6oFfPvfeVoy689AN8oZuau
UKUdQOeqCmAFk/icmPRKI6SQTjGGpEZd1LLHbzB3edFW0wUZVHJwXLF2jfaWb3tzgswKgg+y/z5V
U+NPLgHmwuRJ4FSkTwLdNmjxT00V6qW71rpwNhPkDiswWZBdVuVw5lg1SibQGgnr1HMj6TVyVff0
HGTAYi2tZFPG9HmhlofQbFBBUxUxAkBEU7a93C9euQX1c/JxKJU+kGk3qqXjakjbr26cM79x4yt3
Th3Ub6z9UHf3RSkeYaT9NGAT951SnVdQ99JpEk3wrFgdmiqf79tvYI33XvDRISZsM3p8oP3OnhDQ
mqS5O+hAhXpwtN8zGw15dIxWrIWft9V3DDqQsIjn2BQhBp0WK1TgG/BYnWcJBZgw0061SuMkjeKu
QzNn6vx2QiD8+VjflFLeGeuf+NeqQ6GWQSkazap9O6BxsWe6vkLt8OCFkPlO7+7cUdAQyjpRi7jA
I2nty3YIJAIGk5Qo7TEU6Zbf87q9LKanJUH3w/LWjR4C7TUbjYI/ACS+Ec6mXdi6dBLca7yLJRpz
BQ/bpo8K9TX25KaCJwmAH+1NwcWZYsOaDxWKjSSy6HXJz7H3+pZ1Xg3fJypWCadBlp5yrP3onR1T
xGM0cVCpH9odCmLOuuuz8q6oCxF2pM22xAOoJYa1la9s+LugcQf/BmzU1iLXPXGXZ3Q0k42TLw3K
OXUZoa8gQtZ4VUTogFKSkzobM09L9PlL+yiMeUsAf8oCYAyEpmICk+McVpk0UHJOthnP54u4TmPE
yt4lwAZjqA4L0Ga9AHgh74JEorPFSXJj6qwyfuqm2ZWX5f3tWHlWsCxOe4GeLA28WnVBvdhWgDWb
R9yciGf4BxvfWwz607DnKVGZ5Uq1My5KcYsD2eaiK/imQFN3NUhAQ1iqu6hl+RjOjhrDAWZBPu9d
iHInzXm+ZDeiiS91P29cotNAQ4020CVaMFPPnWCAUSWq9Y4MWJV3UQnk94oLCm1YCgyPFpUNvR4B
iweSPfUyuepUlQQ0oc4GHYhiw4Bw9RtroOiw4ANgQHC025Bs0B3cFts5v3FjBH2HqDE2pQrTwmyG
uXzy2vQqG8laO2V1gVW0beJkD6J1lMcCMrOiT3WUMLuGxp5jtvFcFFhHh6jerqe1GfhjV3QIqoVK
osHDa6JlOUZi9NgJaNmHs+UogCFNwcGALPUO+GA8L41kwphR49yr4ikAtSAJkqQpIDXUv04OWlSd
Bc1+MhkdwWh9jBQzbtQoWJkad1cs7HrI2Tlb0gbZCXMvJzqcO+iPzzUjJ46oj7KSY9EANeraEfD+
2EE37TEduq+Qdap81x6TUNH0Cra9j0ArPlbQw5pK9GpL1WKn5BawLzXKqw3NrkwFi4E8u/l8yX04
oqPIhGHLTSdRo5LRkOySzLmN7Weg3W3M6k1q8fHBpRIQdT27KBLCXTHLIT9cguPSOpDAWmODgTPY
gprRRXJwzAMiIDmxrj6q+xzrLNIBXErT2XqXpMuIBd9IVGtNsmYldyMEUdO2AAgLLa7LDtJx/iJh
ocG5a0eiIgNwFZNzmfbKBuygp6gn2Aobd35K5/mj/IIchRsEohjo45BhVzsF1FDIelRJaFvehfDU
lmOpez2Qfq4XVCS9/otv6+gErmhlE1rOBydZsu4K+MNV8DTJMu8sjT1AHuz1oeTfuCIspsGP8/je
mHhNMzTbtUzgHseWKw/2WCeGc8jY3jlkj8GpeOnu2AD/thPDcM/ykgesG9BGKSYoJ0/I6gzqKG5R
vwJucFZjl2CpunWQ9Qc5VLQi1ll5NJPkRWVO71tt/sw964SGwFsW8N7YjrJMzEvoHllTv+tTnh5q
OMnXGDHz72QmctcOymwoBIV8mCSssmw4K1ANK435agMm8X+YO7PlyHGkS7/KvADbwB285RKLVkqp
NW9gUqbEBQQXkACXp58T2T2/ZbEVCpu4GJubLusoFYMBEg6Hw893ZIFqgDZtstNgKW9QMQDWiA4j
Tua9IobNyb2r7WTxylffx4auJnNSd8MJ8caxFXsNDGDo1EDlj6oLs9OP7hDQpAdEaUK7Lk6xxKvJ
h59jhgXCmZ0LxxnefMRndPCyHDWF/EZ4xnVfZA0SHN8GrhjvOwbBinDs/YFz31O4rz951FfDu6rJ
eq2xgIoFxw/LBDwnIOW12aGHsCD1b7tDq4XdZLdwY0Pf/NJdUae5Mhssdz5Bw4kjcHuIsA84iXhV
HXv2JZIzNcZGaw3bP6/m/7PjgMMX/Y9S4/8P1QUgO39Nz4Oq4x+qi5uDSuJ/XTby4+0fHe+H/+o/
VX6boCzv+QFayiHh+Kvj3bScf6H9lkJbgb7zf8sx/o/qwv4XQZMuqvzozjVRzcfl/lPlt/1/oeXP
pBBL4Io+/vf/puP9UOldv1DoFF/jynDSXrRjNmX3gS/KXZdl5janCzkRDo5d/VCL+itFg1ibkJ51
xl1duq9i6HMYJC8nEpFj115Nhd5U6Du3RXbP6vI2EOgx6HEWfObFV0mOPcABW1ia3dVV+bP1LAu8
leaUEcmxOz98/teo2Lqv3ILhzrGxs0KfWpcGpDAntmCHO/zqga4yi8BdnBZ2Adm9Y5gsQXN38wb9
aBBnWpyCbB27/1XFYcQ3GMuCrzBnNV02I9/4FWEn6kvHLo4X/u/BoW3Ap6yk7G6BCABrq/OEyj3m
3P8cwqX/HoW/ZRHHxma1jvdMl8tcFMGdrxsC+g8nkWsWeURzcuK9+WppxnRa73+HZpqW2nPoXea3
y3U1tu0OXUtmNLnFcDtx5oS1qd4N4vN/R1zEwSOqqa8f93qjWaGTcRoqQe9KpW6wWQ7CijmnwOVH
nsV6Y+gGdl2jacm/I5n306hwPAI/7Ofvn8WXS9lhqFbzl1PZKr9X+q7vQPXs0D2BZkYcklnDE10e
G7mEED2X/JZ3ZWKgwohzxUr9YgDgDOij3zfBr0MT7Pc386dS/MWsMVfzHduR3lm8Xt8pyMzGdtws
2aUh7sfy2gPu17XfJ8rDyVhCbe01ffFH+AJhylZdd8HIlQh4/J9/dNo9/I0wUavS/kYYc2I0nzYL
TtzplzuHw7CtggehkokJCMs728jRsvkOhU/kYUTsCSdaG3OcQyGggUN70gJxgmojC7V2v5oiUgfY
/3TRiRE7TPavRmwVZ6pAwFfQmsUdEfD7G4ODMCqkYtiaHkZoAW5pP9IX1t6xbGM2U4jxaUBiMXVY
ShkBPYfcatjhjznfMMsO1amqr39klq/3LwJan0LByv6uE7rEwbS/HyfyAre3iKN7B5Y3JBplY4Vw
TfxhGpUKAT+q75hbPmkqr1Bs+Sza4KpoxUtgF/fWbFyroHiZ+uzR6KH/VCKekXuPvRXJHCVd07j2
FRgKU97vB2Y/opHvnQsSQ1MPA3lz+tlpkeRVFwd5fqkMqDQY20laXuTLcuMN0w/kBReEsK1S/qWR
Z1FuEByeTGFh4tgsn296rbaLY96VRv8TpijXsFokIcoLu0DLbV5Ud4UXoOfYQLtUVcRzVT2Nxrip
JhQGXJSEh7HbWNV04QKE4VsNagRwkKmQ+pn1fVW1mwwdxtGsWDp33plRcBXDkZpmnTvwLrU0Frh8
mibw+VS+ReOUuCZ9jQ0imO8hw0HL92/jsUC1DuzTgqUfJtHpjB5CqwCluxPJWZdeb7ag4SucQ+k/
dUa8EMuAo462PVHaPXLbaxiaA6om9Vq7Szv4Goa5x24oPVViODIL1vsZbfSiREd8l5qE9n2Ilrv8
rqxkeVt2XnAOHQPB6CDi/HuxBnd99h0oStIZvtjArV1A4JeeN+6riOzL3gz6zu9So4Mv+lI197AB
ceLvL35scFZB1HAntBjaWZ9qkHwiw+UG9BecbNHdYp353qzi4+TSoIUMQaaDMaeLYUCS49WnjDeO
vTiHoPxXBqlgaFnrbJHp6GO9CdxM7kbJ8/NyijXhbKJQdlGn6tNqql4PRUewEz6+H/hjN76aqAId
fAXJlUzR+blEDK6s0DS1J9akry8Oefs/R8WnRjVo0DdS9JY66GxYigjIpLPmqrOGm5W2UTdOMHQp
n4JfS1UEsI0lJ3KhYzfu//PGKwvlYKcphlT0dFvLEbINsxMngvGxi//XHJ37jlNc3ALCGTKDJRpZ
f8qH6NjFV7OUuZOEVpQiynQy32nPduOSgRD+/dtyeHD/nWM4a1AZZJvcHYt+SAOFSpW7NBuNtoiO
l5dmtXyOoMzUQ6VTt6xPMTyO/Z7VrO09b17QZY7Bavkn3qfIrll/1iLlBKtJGzR+BjOoQaaWbBHt
AVoIG8fZfT9UX5blKeQRqzV3sAqaFa3Rpnrw67dauMbr4i+wsdEM553dRDYcr1mELgnrBsJ3ycJu
Zk3EXfMeKUN3W2uXbRZ/Vo8TOo1vKgLzrbrFkRUkjWi/RvXzSs7qN/d6J0Rb/Tkk3MNtrwLCwIU/
TQYZ0pbSj2wi8DDXQ/z9mHy9GQO64p/TiinBZDAIPEwfHt3CRXezsv0n4ujEGyt5paBTS6qW9Pvv
v+/Iy7NGeC2gcgc1jrbTqSKhKQkPzQFGxOddfBUjfOAAa6kMLLUzkBWG9Iewp4jN31/96wXRWaO7
TNvolkrNQ+rSvIizxRWXzjiIuFemedaC7tBVqFCl2+N7uUxzo8GOYfKcxPfqc5xa8B6tgVCss9uh
mGif+mivh2a+/+3NOPf+fnT+HC58EYjWOCgK92YBUH2XBujW3RP0zF8CY/ALHBVk4h1OGstJG3tK
c34992j86ku7S+DNfYr2c+zNWoWOxq8QZWGFli7w3G7Q7qDq4PP733bs0qu40Rjo45diGNLGR2MG
cX4DPfn7+0t7h9v7athWk3tkk61wzi3TsgFBy+xmyITsOsB+1bCKMJOZjttycmJe+s9enjsxjjW6
kCNYXRjDoiIvr+ptsDCOA8xA/fDhSHEtCso2YwD9t0QrVWQwJqIWbf5hA3+N7WJ5cD1rSbCtcveh
0wxq/2XsYkNQK9EGTtRz+F6GiOoZjhqgwBtw+hAH02hvaFEtkUO67o7ibG2fVzhEGTxV3OAEv4Z6
DKYUkHXSFx4YDXZ+DFZqM7d+NPM0vDA+zjg4cNt4FOOczJT8UnMPKdfol/HMexzVjaaAms4j29EL
XnwtpmS06IBuE92GxaTfp8Lo0JJSnLnarGnOlqrQDkFJmzLJriAxQrOBJf8DVzpadTrkDl882DWL
kltjwzRx2hTAIBXlgRwhkPQN7IGNeW/OBj8RUY+EpTXtWsvc6TPitSlid77vGWheRiC6PQ6Jz8p1
nTVsaFq4aIlv9ilAL7dKsp+kbh6+f/2P3fwq4AEHgebBbuzSMRc2zvVtcV+TpUl6j5P4+684MnnX
9MN+RIPbPDVdOoiJx/PMl9AYxInBPyyTXz3kVS7k5S11NNdtCu4cGmcgMkcDQ/3hez4KS7SGxyAY
YXlolthewpcpO/OJrGLdvHS8hjNPm5KcXI3t/BvNnM/fD9exJ7KKdbKdrRKIzTaVVWFdDqqF1Eh5
5NrF5vi8hdRfhTxlA2tG5sFLrYIEV21v6J2Njteonel0VoUc0ox/pjXKUP4sZ8tLIdjywsmZH8En
OcGVOPJCrbFyi+/BZL7FtY1KomO6lNdtf15l3/FWGQyfR5WhgcZLyyqS7jY/bzMMq8t/jocPjdvs
OtxL4X6+F8H4ltnBeTnLf4Eypwn63p54KegtwB+wjIflCOzA96/jscE+fP7XLl4GxoJO4MBNu9wk
cQASUzSb+YnW92MXX81eewSHw62El7rGwYegGm7YbDQn7vzwyL4IDX8W/L/vfOoGS/Wtl3ZEtzcj
w0FKFship0DABK7JQRO8P57qMD0ya/80nv71ZQQAK7/XtpvSqQO2pmzARafSuPGgrd6c9yRWs9YA
C8dyHdNNxxbSQK97Mqzg46xLu6vZmhUjTM/ljIfcQZiekd7coLO1i8+7+qrdgkLOyUutcOMz06FJ
6x86N0/E/yNvkLuer3lA4O/mybQumxCa1BwVc+fl+/v+st0C+foa5uShpT4vXeqlU3lVD/6WUA4B
7saqH1gOMll7PcF9D4LRSXxY9ntlPxNnubS9vY+e88P/6y6KhW8WdiLu/Tkv++KNPkDn/p6LTj41
MwclIqWAaXgTuu6nCkh3Hs5AZBAGl429o279rtxzfQNUSASDm1B1znYCF6E7HGJ0J/lcxwb+8Plf
LzxQX83ieVWTIqXaNBXMlWdZnuoXP3bxVVyonQEtwEikUkbda7+BZsIyTkXiI8doztrRMmfcG0lB
RUrVMP6ClkXt0Qr+huJ8sYHNK2qgnTvvp6J9z5l+QNP6U1sTej/Ni432S7DgICEDwIpnRaI9nFvB
hhSdP6013mrTyYCPwd8BOeDvmqZ9LXqiQzFZP3HYcG1D2XQiuB0ZIXv1KjQCou7Rm3hq6woiKxzU
71sl/fNCzdqLc0JrgauYrFNYU3xaFtoeA3BeTtz6kbzcXcWxRTReR0xTpN1UXTcztAozto1hMIs3
MDXPiwtrC84R51MF8LNV6mfTm1LZO7oVv48KR0Z+7b+5+H1jo2VWpGwCQyEo0xJcmBND86UAEBHH
WYWzYsiXLl+mKoXcetjnIFP8aO2mvIYMaAiBn8n2gejbNoJsQMZDZgDybg/V/aJsGaG/tdqMfChi
CobGe140+oraNdlkhxa6AftMdFqYD641WRs2jB+TtMEYHRuQg4SLdFkU5533O87hyf8VG7JqYYOq
NQYfzutQBW0PTe/njf7qvS+WpbYrmfEUc3Tr+fWTO1Qnwv2xB3v4/K+79qmLfXE18JTT+gOglBfT
OxG4j115Fc4IOCI+UU0JM1g3SxxAopLc6LfnjYj1z9t2fYj3fRjupUKNaL5H42I8q5O6zkMP11dZ
1J/P/xoVG/6a7WJOuLy/0bOOkDOh9HZXqz0O9IWLDpVSJ6R5sw+JQ/EBehxkVcCgWPvDoQw3lziv
YFGbj6hOPFEn37hiCjOAc9iYR435A/MULj4PnKHy0D6jbQIZeMht6wfTXdKj9olvGujLiE/dAUqZ
w9ea2Skz3WNPZhWLRmJYpelUVTot5J03CNwEiJOzHoy9Sqpw1m2WNm94io5SnMRPm6awznvma1ve
IuCZZ0CrkbIuu2qsHvqA8+LmGtVnZ2OZ80Uc4iYKStSA+myqHs8bkFVYqBBg8tn1ROp6e+ak3ZnZ
gr2auJzxGkJDhbWw6dBproCaWp7Pu+XVzK0b6K+EdERKFu5GmeLt1qh4HZ939dXUzUFT8yZt8XQJ
ZAOjC37jMCs48+KrOkLbWJ4BZ4Yynavs2fTyPuondeaucK1ZZgu0GiA41unc1nyTyZDafrM5a1TW
gmXAsND/hqw2hXFpn+iRIuMKmLU77+qrzciCSlrmwSk9dToAYMr6vW6x1f/+2uafEsQXGfpaWMyA
DuAK+kYYuBlbhMorTEzXe0I0dDu6JxXMlcW+n/aHKDotQ5IPzx5qsdZsRXO2QAGELTawMpmGLkjZ
Wwmf8rH/bfMHXKFCYdiu3CsLV/EGjXiqdqj9ho6Y97Z5VWQi5jZe0ua5we7TQ/S1OeCyg0SfdYoQ
29burlF7TTaHYNr7AOiQEmCX/YLXwhjJHhG+s/N97f2cmsaP5HCNf2kBoiDR+jTQ+Z2y34Q+msDf
Ow5Yte4VwjV4fL/ltPe9PEZ8NvCw4HcUdRAoIVYDChuaubPFt3f+8MPNoJjEDyna+1LsOX6PkX+w
ucXz/dUr98/34JImyoQGdE26vMafUQJyMkbRnNC5heqe+PcwQv9IpL0dHGQY077t+0joG/y2kn0o
NOZjQLDeaAhEWOUADUFi4bOwlt3FQDYBA9gVcjqsQjMYEEJXt42pLqExfGYBOi3huODu+ZhdKWxr
TFEkmeU94x4y1FeySuws8wWAqdCr3dfCEZesHhLR1ZFHAMbLwM4cruFr6eMAKc8gMUXdWYFtkBEz
mSCdNqQCe8QEPItE2JQpslHSi3Hnw/Ba1hCZjvMl2DtxlaN9sI15uz/8Rku9UO5dowgQAoEdd2cW
Fdaq9BxygTHw3TKFhrUITeb+zHrvxHQ4JK1fTYZVrpblvRakRaLvD+ODP1gjTqDUkNhAaYWFBMKx
mOFL+/3UO7KQrwXftJGe1OgJSXmeXWm3eXQy74SU5dilV2sAWL4tr1XPU0jKnD1t4JvoTP545o2v
1gAYuAQemKLYRxvNixinaz6IEzXYP26wXz2A1RIAmLvhuqNdgGHH0OGWA+M8XmCC5cpN8P4fcpKe
34149XS+y0HBM4cTm6Rjj36VV8FAvK6mkpUptatPnHkZKQv69gGGM/zTLtzghqr5VH/XsZ+57meW
M3O8dvGg7HSC7nIErP8OvFsbEvgC5Q8Ifa5rWhZRVnZA7jEVADkgzWDfgqAF3pip9oWfmSeWlyM/
fN3qDHZzVclK1Cls6Ntr6CGqm6Gn1UtBnABRc84SBfuV896ddesz5YYD58CyTt1pfOsq+iLm7O37
+XRYDr94ddaNz8DFLUKiiSU1M+4iPoPzF3AdROVgF3tgpQMYxFdzbJlWc94mad3d7E+wq6QTr1Kr
LnWEBhecNlZnHjSuG5Kp71rCxWFpysfmta7bN0Gsn9+P1JHw8Oet/HuDlEuANh1VpR2fn0xP/0S9
88TLdOzSq9gwK/BGS8cq08EnT6wvnzvpniqDHbv2KjbAWFYOpDGrNNDkmfFgU3XDiQTuS/oGqhh/
ZJF/DYnJaKOqwClS6YOGOEFtF4LK7zz0M7DVeWmBoAEYL06XG6Ozkmqc73wHUFL0CIoSMG7oF5sG
jMKqBLTcmDudjFNTJEUGsSm2/eZOCqAuHJ2BJ4sfEY+WWYMFzzp24gcc2/Su+2llP+vRbIM8VRMc
NFy+qRFJSpyV15wCDn+HfAbkkgT/IAcLBI3zBKRao/fs+nZSuukho1ogJMKq3i+pxR9acQHSPH4R
3+IzbHsHTyTcFwmytVw6ySF10JRFh2yrsH8Kfq96HduAJyy9A/LTb6JetDqxLhx59OuOXk/4pHVh
+ng44yrmrXlqklkwQPk6bKwbemXQyBHV0TKtIFb/MRet2qB4ujw6wAzudAHyMw0CmXBTkMQcq2wL
frKBbnLw47Ymhfsa2q0ZMhxZR4E7MCtCm4V44laOioIBgGFY96aIi36UN6MsUPRuPA8CzlJvwWlc
EKdGfQNAPr+CywMEnK077GptNQKsyMHcAKvCL8eh7iOZCesCBFJkIn1Z602OnkM8Icd4pE1wTyoS
u5N5mw8SSfQEaFzloiFjADABroetDP28XcqIAQ0b1rVu47oo7CsjD2xk8jBeIErYj87oLJvZqnli
V0bxCQuL8o0Go/ehG91+5C2MCRYbFgJwd+BJAIDwBi3cbtgpUz0zOEglmCF+2EGAjeIyhfK6nMgV
QxP/xmsnYEBKg8aNbd9R030vc3tOmGkYkeuBuloO+XSBPjsAVWurvIKYKNvyrnsrKBxU21E718D1
fDi2lT3lS/4aNG313AnHvXQsSIJHx+k3LmlFRESJxo/aHvVtTaphOw6T2s0eIFng0rvRYhb+hdP3
doxjd2Sq42JEoimeqgL0pNJoy9ioWPeEPRHYOgFtvTenMx3Yr8s7LNfRAMz0bu7AxsC169Akw7zh
szLxBziVHpt+jMq24Qm4T9ktAzDhtmi1jU34YICGVP4EC0ckM4wkklnAfEXDHySWBtTdnPT9D6P0
MU9b5xONQ86WWll9i8uiCUAaj4D1jsDlTOgS1JnCUOli3s9LwQhOkz3jvRwCKwb9pgUAvBh2ttkZ
YbbAWgP8PSvus1zvMg6XxRKGJXU8STDvrAE8CiBv/a0Hz+JXMrp2HHROsC/riWwH2AKE1WyD7dwU
QUKk56YGVfV7DhiwGfVoCNo0qi0vGFhdIfq7kZWBe/1Q1dWSh8TIUYG3QeoFutujwHIitqJ9rPUi
NQToQOoH7FqU6SsvDAIb5HO3KperAGvonYTh8cfgsQYs5sp+dzLQRbEvZM0716rcBIYrE1MRsm2Y
BVhwYHQ3DZ1sQHCJ/Szc3gZl2oCzVVnZ/r4e2yyBbnuOypyAoWcp3X8Sx8Ub2hB+QaG3eyskbGMc
cOnQI8lhUGIafAvzD2sDLmgZFbZRJaixeiF126AKtZqG3VL17V7WjXpjrnQv2tEHIqep2gkzYnAu
Rr/Za6mx4VXYUtkQZg/Wi9vZUWDleynHHCYd3rjrCn+BVCYI7uYKruAA79qvPSnsa3NRVITmHBQA
vgkbqWeV7YFmH+7yHjjsDKvJlowgRoFY6osnU9f2lWs4ctsU2sGJWTX7gE5X9ofLKeCxpU3UBk0z
/aVUKNegtFkAjZwHnO20WXtgZxCQ6BfbXQzUMUtzT5VV39KO8CCBpRl6RwF7exprt9wKKGoeB4By
eqi3OjjZwwhiSgJTAKvedIUJbkEDAdUCL4gCfiNi+TEHmDhTNy6/e1C3sCOu2hnIOlDQ5w3IshAh
UCpMNL9SA8uP5TT9ne21GZDSxTT8Kg0gfXEhVz2pgKOoBfDeZysBokxKZQJUBPt5dQdbKS/RliWW
pAqqPlZOB27r0IGnMDHo88d8gXSQqfamswQc0YfmDxIY6irH70W8ZDA1LAtrwakCfk2dm1Uoe7sN
zZFC7TPn9pWA18Bl1wP5JRqJMmNDyZAsTmPEnj9lIHCM6g4KfRlPpUeSfkBXG9djABsLm6HKLNGV
wf3mA5za5a1Hb1zozgsLxVhEqusi1sAJcqmv2hFUa5Ab0W9U44UHu5Ib/q7sFcjGML+IZw/YXVa4
I0jj2rNqoKVJ/k51ByXTSNzUzkxvCREqnBjaAmjp2sHa2G4Pakimq2SybJkoVzmJAauwpDJzAER0
hvy1H60IRP0qpHCZlrFT9oN3Y/aNFcHzEVyPcVDP4J6PVxlacXedr6Y2GRjlP3QXsLt8KDSqJpKQ
0G0rGisryGF+xKDKAjeKTCFAL4BeGp2LNrNqCA+e9W/27A6wEPJRvKjN7magHUOqngFqN0010AoT
Kghm7Uddg3nUux0w6r3t3Xpz0U8hBwUdKEmcy9fMyi5yqestt7STEDBLH41OgvbhuAWsekzxWeYe
ZHrTdEt7hryl6O1b/Co7ysU0fjA2z3caTc7R0Ab6XZQOzD9mbTw78KTZj6q1X+GyUOHtUlk82QVi
G2xTwqwkP82i/EWEf5uXwonK3rTvKhCbQ2fWXQTI1rgpKvZjtLAACAeMdwomeKwDFyY2lLZ48yYV
K+W+LUAfhJbADVFrqjZVjVMGmgOiBwGnuEZz4QD68tiHPSxLEq1tH3N0Qc5lCpFUtgU+MaQTIWjW
Lpg8yO06blhgrKFFMx+YGynfjwxkreEs8Hlmv7Xw2TXgL2BCmh7BlbS9Qz7zC/gyEpZu4+HvAuMa
ynm5F+iOjavWpUhaJ/S6WJugq/ZzLoutkIdflA3ZRuamuaWZbl8JofWWOoN/Iw2mNwFvyf3oVSaQ
WAomQ3DkQlcv4fa2GFWN75ccb2hN2ocaPFR70/Qm2MxcGcXOh6dvHndKkz1bSI1GzllulAJF3Srh
+TXb9FVq9atRRradZ4slVcOxjCF3T2xRGHFlU4WXfwJXF+5X2Dz7E0ssaxo2Plc5FHJwr0gay4UJ
Up19gGk0R5lfVIDRyVrDwkIYgFAoUsgHD0hBBCvhxLkZsIi0HgeUpJm3CEao4YGCu5V1j8d/0GYW
oJ5d2Kb2adSOUI22Mgv2uursK/Su3QN6ClJj4YJg7RgstCFgRqdD93HIbG8g1FWhzyx4a+X+kLlg
FmIn0RwMi/tclqFBOBCLLpxKDJsBqA8aG0hAmNNCgTUpsJIcHEubkNWecVkZwUsOp6p9XTggcbXj
Y0YATCLo9t3rzrRfPdgpxKXDP+Ws/R0fmie/tcF4QyKH0ilHf4hcXOPRMUrjDRVQEsnWrTc10rln
MRflxoUfb5mDBe9S9drjBkHqNusbYKPMHW069uipUV4tWD7jg74zqOcfCCZjPBiTfuwWAov1gvP9
7E7L3uqybmNTRG3M2CacfApgoNMHBcA4fbCti15EENnDdMOYbOuqHmEY0tU+eHC2hlI4kACy2uaP
ZVFIFANoY9ve92AU7GeXsFXhqD/W9kWJ3KQOBwlQFdKHCZDOygLwrJ9BBGc1oAFwBppArUOACEGI
Gn1kNAH2UAbMWdToVjddb/VX8GBD9puZWqULnehDI6VSYWYV9q/cIubG0zK71HAdQc5oPZRaP2n4
xEQj2v7jeclIPBuWuC95g0wD/SJJOdrBrWRSfRCw/C6yoPj04KOXwFDHely8xtAhpO3Nbswsc5d7
S4vO/tK/rhoTLc2MoPLeqHy+guWP50V1lXeHNbsLGwVqDWIlw8AYdUzGjhgJQmn9yusBBn0e5zwm
TsERCzn01GVAN6rob+Yu8y+XuSl+OqAzbyFy9kK4GFSxX+TzbqLiEzV87G9Un19yxN1LMNrJZho8
EjNWf1SuPwC6Bp86DFh+MwMThwQfGV9raYmuUxOGMCUszTrPDiCA4BLYUq/amfDHiTXYazhXHeHK
rdTyKwfvZo4aWk7RbBRBkXB3QBjNA0tuAkkc0F+dqVhwJD2EIm9fBGH0qqxNZIdIYiDN5b+aTi+b
dm66xOIwHwpxRINOLu0sUJbXBNkFnIUuxxyG5iUVQH8dtL2NP0+JUfAPh4zenW3LOVEo0G7A6++A
M+0N8RCA8wcJhEBlHff9W7VC7wuWGfDSKX1YtrXeFqQIse8qPzhYDNabgMADwB7G9hV+GPZP2GXR
yPYXGLOhOh5KBhMSaOv62NAj8J4t66/Gwsx2pT64A09ms5ODhpsdm/tQoyc+Kj0V3ChtO4+yGdor
dwDkr8dhfRgMeKUyCCpCmiO8kQH0sqzP86SBWUVYGgCulmBd33BlH9Z5Bii1bv29B5DgEx1BNa2o
R64IbiEBaxbejgUyYm+WeQSyrbwx82zADhZnZ93Bn9OZGlhUSCBxkA3wH+WMO0Dl3N9DQpMXeHZG
8NwPBvaxk65fRT84dkKbjD51g3/Aws4mNN4AzF1LNi63FZKPqGp953NBXWEJrVzWE/axrH/QMxhe
lEze74xxkDctX0bcIw46yfwczQP5tClc7wX+fjTSBPwJJzA+HZuQDfx57Y01gSN1UIWpuINq+iHI
sOrlVSYuM0d5l3DvMuO2CcrLsQIiDD9v2Yxg9uGQaPAuSG2i8aStrfdmKp9lDcmXxI4B25vSvB2X
PjBC16mHnVv0n2gCeHO5q5twHqs86Zbg98jyIgEvqwWZ2FS7vseKPbQtBkr15AY74QXiAUgquezc
zcwRoajq51utEN3mdmqisczme2ylgvvZMgpY1edTooyxAKQJDwiqB1gkVsOCU6jF2kjmQ4Hh0Oa6
PuxJYK0aJHKqyd4g1Etso5AXDXyH4LQyuz8qii09ohA2ebMBizd486n7tm/Ar0TvO3pytI+Z4Nk/
anhtkxBbThLZsoFizRJGRNGUtxlM09lohtfKCuzuqZzgawTNInZIefGZZfMAaF3Lw3ykZgyVUrUx
A6velrXS20bDSGwsoQyGzU4ZZnpqb7Qlix4huf3MG1a8VLzILrFQ+o9NN/C94VqH7XrnhCawAtsl
YyxyDgZ1waKafW7R+QbmSCyyq8XZ2mAg3zBcdTsRveyQG3SxSdEGyZYBZltqbkJIjcY7nNFi8Jvc
2PXaWn7Pne3FBsERm2iDJQVDeEx0LX6JqjDuvEobSSsb75Eugu1apN+XHaq/IV2wmZgEm0M6Lcg6
bFpsnBIaKYhl3QfRVtn1UjnsTstaxtqFakQgPUGWX+XFtWpM+960BrZx0IG0B9xcQg7o6kdomrGr
wE5jD3y6TLxufBkdD7K6vkaxSfoUB5V+vwNGC7RNcBkuGY4U4Fvh+zfeiBNWWFvS656o+mqY3BGC
m2CGmYDI9G420XJQC+DLDFLXW1OiZOVlunixBIap9l0/RfXDAdtA/WSFA21f64nX1oPjai3FvdTO
LVB2wXaa8yqmQ1He9JDjhX4zWv+bufNYkhzJ1vO7cI8xwCEcMLu8iwBCR2qdG7fMrErAobV6+vvF
8Bo5Y9xywWV1V3VnRQDu5/zy3qMFuvIL09u4xuyczCoZuqiJTQmJKo1k1zf+q1dJK1ylfveHKhRm
2kdmv/5lA3vPE/WRUZ7761MQF7aDjLSczWgg8Gsh7rpKwtybP01VuUcfG/g2a6gbs0Xh08tklM+w
0XHUA+TsOl1n2yqZR0xBo74sroENyeBVjr2+2fKyf9HLmm3ALFzeqeCvklIAlRHoaPXssYPd6RNA
10OGTg6sZC23OpMt72rvzQTpE/NGWmRwyYfcfW5FK05VyWnlkCS4zM3wSAuoscv1N11HK2deVe8z
Z7lnPZIHFu8xlNd4oiGv3tIkvnOKkSe57Sa2M29+6ztT/sk6MDDeudp/zGCezyI1xGPiaPyV9lC8
tm3s3Ku+NTfSbubNWLfpNolbVO4ZxfUAJ9atpgdmW5lSoQ4K3rthvbUT56wceHxfkYqZzSLeZZW3
nFWS6WgipuWlAG64MRlN/6RDCo5kEFw19ktAHW13k1XpC58ZLS1O/SfvrQY4KRi2U0Ea3VL1r0vv
PzGQ3ZMlwNpsiS8d5M99UaZHxLwyLIypJMHP9VlzFVfNPIFCLPYtu0q/4WW5KThf1JSW23Va82Pb
8X4SrybTm0Eb1xpc4vZdu6T4IPeXTznb1yGjtcKeztBQzW3U0Meou+ASDKmzyUpDntJRDfwZlwrA
YaEn2FvNbZxowO5gSF6tIInM1L/0uSBzuvfeaVp+cRx3frV5XA/aqtqLVyTeM1C/3hll0u+9XotN
Wyifr9ON1DDsq84v/gzxYFGJJyfqdmyzOiVe7u2msid8v7I9sur9ZhMvHpWtU4n8ZOMWSLKn2n4w
bIPGKd/f2iVlPAYBKSfD7kgcYJ+PKjK7dwBYdWRSBkzxRU0uSVu4O8cv61A2RbLNmYMizzBkVPbO
EhJYV7w1ROefBgHfS5UTJYVlersKqqCkTFkazPhk1h2Bsx3dQiTd7UrceJchzYyHVVDUY6d86nzT
wdkXZbMdgp4pwBB30rfYFAm0j3q/IA+sZINkGvhxyWaNdOVQd1Aud5xbXtRwed40q3MeVHWRlrYu
ddwgrijHdsMubtwpe/kal+xarMqQQhv5GFZzke8NJxuZANYf74pCocd7ku0QhHWfyo30WzuCV9LE
bbQ/Vtu8G8lVOGjq23G+xoi7ACZraz3MeXEWtiKfILZfV7oJo4V2oUbISzNhFhLdcGnbNg1bHhPS
VcWlqxyy1mnLokzB+rG52pq5Dtn36Oc0R4PdYPgcQVNsZlBrVg+OG7C0r8VyMItWv3kS/DptyuSu
ZqE40qwkzoTKuRQv+V7oBQH+vTo5yVWcvA5OV1h7kgL3FqintJqXpBH+vV92tBIJ0z81QU8NEyVr
ejbY+IQxci37ZpR53rCj5+aok2reJongtM14mk136h6QgKY/1tBvnNp84YngCjToOlFuLzcW1bpT
T0oWmTXMegdvzC+rGX/R8nRq8uq2KTwaK4z5rNeHbvUiac57negGemJC7eEaceS7hG47jjg0Yi1C
aQQUp9I+0TrvCHifbF0G0Uhyo7kUj+OqTr5vZAeZXIP3GTMf8mzdNnZw7rng+t7fLah343IdKWMs
9SYp2ru0ti8tbY0nWQwvkKf3ZOucLTU/dB3ffuko3AJUVYZFvk6HcZzuY6RQmyrVQ7S4urzPsqDa
TfM6PvmxByKu1/e4FDW9h19tnX6tNri+Q9pB6LkQI0024Rtd6Kz0Zet9UwZ4qpZxPCSJSimh4lFJ
GNOaahPk9eswpM85nFfby5ecOP6mi5lbjfJDZs3fuMvROnNZKLrsroa9i+aiN6S2bkhLf4RiCWlv
fRCtWRyFaOmOFJBpNLHESIKS19kYftPRPtge+tQ6mFmA2kfggmyfepMf+RTZb+J5vLDTXfKJGOZy
tQ4zStUwy1QSyi7IbpLZNG5lwo9vTSvVaua5QWvM0VNkoUuHxtPam9eKGT4zC/6B0mJkq72Th03j
bok2enKHpQwHrYiNCoooaEGSpqQ+aNocjr0oPDBIupZLusXeGr9btk6iSDfokkvWmAdpru+4qszt
ZDEmMeMNxMZ3dHMQuU3v+XxT18hrrfm7dfoDgyRdrizya57+eC1tMXRxkdjvtwd/LimP1R9poy/s
52eaonl6+6R+VpZ9buQf1xVvldmebDOO2vmO0SDKNGCIF2T6nJIgPQmgefaayZxWgvo7/VZ65U83
cVwEVrZrbf0+qV6endkfT34P5kdUqn1TiOoRLNelFsV+zkDYN+20nrq+7dGQYoM2rImmPspqtOB0
aez+JquhQ93+3lnIxq7iD7DPioLkr6CsAMDqMEHY3mxaq7iYDSt1qy3rmLSiDyf7JlNEH48ac8s4
CMqUEcTHrUVOtZDpsRnwagTrWxGY3caZaprZrNuSXKuQHtYylE7d8JwJh2qkeBdTlONUZ8u4tyb2
2tn/5Li/UfbfqcvrDcJnpr1h7W9mmYO+5vPf2AmGfVJxRFDN+5vRuWwJrzniUTmy8pRHlF6U8agh
/55UlRun0Vp8d489JgXIXmPZRujCchjt3M0Y5G0qqIb8pTYCQrelb5PBPcs5QMsm289OTH86A2oK
ltN+SMT4oq6vqhfkFSSCZH2zaodhxaBZG7YagHZU+m+Ggd1oqASmSh0siwmCdT97Bt//a+RGfTBw
lTZeIiLKdh7MmfVXuPkm09g0E9MkeXf0PoDGPXKdrd8uDx6pNL63SsLh4iTvaRv3mq2tqmLfqG9N
q9tiDFVkzG0H/Ji9LZb2Q1Jnb8rggsLbDM1x3GYd76wx0j4lF/fRuLaP5vXfgfnPFGScSWU1TLIl
GrnFhPkxnZ2BqNzoZU1NqXfOBzOsYpardUpyLDrFeeQjGpchlKY+Z4N5lhO/FcfyeEhporpeZ6KZ
z4PZlnezNz9iZtkmdr+XzvAmAy03peyDPyR97k2PC0+xCMGJ/8SFJaNpWv6mWbchPRlA2q+ysO0w
rC1EoRn5vd/Gj2bDyk2FkoSUnM+pp3ajXxFWrNID/eaKOJ8yuXG1SPeB6F+njhz9xStv4DhzjiFo
Ensk2EQxUIPOfFc5YriBu3WFtRhiusG0lX4AdYGNeUlGMh5E2zA0UWfYG68ay63nJQtnT/FkzNmz
6dp8Pt2t7SKQUPVnz/MZdk3/7HcpqdzlsOI2XT8bK/jOdfYpgu4bjnHdGr6oQ6ucy4gLhuLAtHoa
VnFJzT+W00pgUjc9OKiqLwNNIRvKpdzQKAPnZWZY39pdcrJIx4tKH1IjNezmcWlcN6p7+rV0z+qU
6BHqGVxcpdBGhtXQWDu3Lsn15ls9Gn1kpIAOzUKtp7siTmtsLigpyvpxSFic4l5JdsmlfWMLfFSk
SO2zmiIoclgoOysX5+Arow21HGuaaK3s4A3jq1sZ3a2pNK3GvoUU1S37nZ6z+Sl3muw1GVOAYSfp
nnwJFJck8XQD8+dtjdn3nuQwyoe6Gj6oxFiYP3yLwIOkWu/nqlc3rDbOU2Fo85mbwH6kaO3aSTU/
KMgCEn9afyfEwIjiJfLdXMdmL4uu5LPmLFfmZD82dTlt/zmqBk0W2xFenOFScwVeaJ9CTUjt+bO9
VM7WddNHKheJTiGQdsNWUkarNQQPE/2tVGGWnCQkURH4r7+wspb7giE59NYJl7sFjYUCQexhFhao
Zzc+rE3xvDSaFiPLHh/y1m2YDsuM8hLy+pIK8DvOseIb3c3IaHD2akkLJs4CGp9VFmXWoPAJ1fNh
nardSuvcZklSY+u1dvzOiU2O89B9TivZm5uqh1IJsO5GrluJrenFzdnKaudozEJs9VAsIR79c079
dFimIrjN40CABF5bPG2sc8+J5ZQXIVZNPgmplDJbHsQgUQFkJoY720pJaXRTLkpFZl6e0pQ51vND
0hhX9Y35a/d8X1np2s+OTXGUa/QQj+2wRnNhvDUz3MDU5y3bBCT9FKgn6VH2sRk5OGuaoVebDosh
XSLwBeOF1AyApRmPMw/Qtaysc/PDIIbmYI1gBqCLnhtp31/Pc8KHOC5ue4zVxJOMTCYWNJAO0Ayd
o59LMs5PlWvUUT65EzFoV8jBmWTYqbxkkDL06zSQjLkuXfAgpukZdMGk951aCs5zNRzWUQe38+rH
F0Efw07NOXqCaWr3VA+vD76YRMPgRk5WbWt1M/dzevRmbX812lmjVQXiolOBOL93YLJq53opuEmy
7zWrSAbHtof1tfnO6sI5a0dpYFhFG+HkFX9U5xANNBYWAyI6EvrtjdVU31OjsiO9juLYN916nMTg
XIiTXilGpbn6Z+K1uuM31w6h4ub66o096U15X90sXmc+StrkP51M2Kd5KtlOE1W/Of5kf0OSeWhg
VLFLYfJC5F3cFSCmTqSp5L0B+YzDOY7Fbem316B/swBB9gBTNQ7YiyjneQ8LlmxrLTG4UXp0bIcc
OG8Z/T0stP3WEo5/P/KlHEVf9ueW6eY5Y5J/DJq0/ROPYpE457UdmYXZX8k29PgWEhfdI52xpsaI
VmNI7mdAs1/HSIq9tQK3hrOqJuLgVQbwnaugjKo0y4mLaQyQ/H5Q7HMcM8ir0106IEvYUL0kT+uY
pbdzLdc/9lr2vCMtaZ5jPXy1ZsN+UZXBIVtMTsZMV/s4Vs5fnvrhMsa04qBf9B/Xse9C3+aBh2Uq
6EtN0fl+xCJJbtrWL3fZuLLiWxVxuxsYWgcjVdXPyX6RCT/DlHhdtHS6vUz2nNz3ZWxdZBcbUaFl
tU2dfpeaKZQdYCiVNvw90ebYEv1bM/tfg+PR/dsBXOthuMYNFKtlAFAL8el5c824V1bLX0UXcQRb
CFkal/HXaMjpaJq2fJZNnnZEzDhTRHXYDF/DwQshDcYHGuCZIw9AAAxY+c1vypNrpWV3m0q+TGRx
jv/lwrU+QIqWX0J70y+lgz4t0AqATfjufd9KDvpmjn9nz8kedV/QmznY0H5KTacg4dXL2womx7LT
XeEw5sZc95fc6XDgLNM59+z2mHsO0ok585q3teLyCfLvJJZxd0Vu8oMhmimcmpZ41sBRh0xm2wmV
+1ZRWweqZOAbqCYfp7uf3MKLvWY1N2eQOTwlpnrKg7R+WdslxqYBqlFt6dfzfpx4Aloy+K/H05yf
AsE5nGZ9uxNWZl1KtzdDMUEHSfortwq0+8s0gvi2liM0U6YpTTZreTfYDrEtTfth0OvbblI2FM7E
ZHX/OvROYUADZ0nTkQJUX8uHyWJGi6e4zzY1rMl9hSxvN3Qieeq6GomANhALBPxuljWO+qtwe9fN
xbqzR34cY4irY42jNKLDSmyNrGFVl5V9Ln2VfKUZJKSZ5G9xVRobWoup1SEUzNVRY5XNp4y96m3i
M9lKd+Z2wAFMsBoSoGVEVrPRRpntm6T7mrI2hgptP7Uv5z3e6e4+ayY60kmtOwiSK2+p4bRfZdZ3
B0cvBSycDTQ105IzdO7CftNaO7NS/VaOOUoPN5/CYq1Rq8UJfLjFMNtUy6dwF2+/mJPaweL4rM6+
3Mp0saMytTLU+PDFazDNu8A34ItpTb7p1syDMIEbotYkPluT3W8oAR3+1Ap93ZQ3QTgg/NnoHE/L
GvjJ3lYzQJcZZzexdGlH6um33wvb4aGkTznyuuDV1T5vAvdz/pHYbXtXzf6P15vtRUwxh0JXmtdu
6/yFM3/cJh6YZ/9sEgL15Cw1UEFb0fI+yHzjJDI7L2Bkl1LAmvflaIQAPb8FjfYEUfXFZZrShvE2
JZNzmvqnCX0mvLpLm8usUghOE36DiHAswxlAjV1W3c0qsiWylGATVLz6Xk4MnyCZ6s512g8ef3lc
62WO2NiKw1x05kfmK0pMkwk6WaJd6vrYfElbAyVnVj8yjtXhMgmqKVRi3E1uN0dC0nGLQs1i8csz
aEbEsFr1ekOgJXt13PHXT5F0ts76OcTTiiDIs3kt2nIrk6ra9n7LvlbXwS2i/3TXS6ZpA3Y7VF7+
J/Frfz8GgFZJYhYH2xxRRXhDd/a4hiqYtkmcRzqsLzVdQI9aLM5xrma1tw31TjGI2M9JZlzmZBBf
FLvzy6ZfLpkc3WOCkXrvmDo5Zm3V7utqjB+zGVyAqj7XuNXX9nJntMefvkgp601K5ymYBaVLybii
r0l0vZdqhcZvxx/qPxERs+3fx3m61DDLvnVxY5mGiwsj1diWc3IQ+9RR0Q3tV1apma9wYI/Ig+An
G6zynHeOd09OJ8L8zHgf4iW/9A20pHBEsW0UgJMhx/5kYt7bg/ott2tqDFFcUGXUr/36bseJjJJC
2qHtLN1T0QbtczMV7W5qbedIJKegwinNP/RU7lC8bca2GoFOktDRqCwMc3gESAcG72xnMxhtc6dm
K9tq4VE/C6HNf5tuz7AvkmuHiriDAPoTw9dtnVGPuzppUAIXR4jwaPIX+urWrjzVKwFIFKuPz2O+
NFtjXPSzXhGNyVgMPz4YFaDb2p6apXa3clH8MtYwEMwQ1cadnVf+KO3Q3LkHkp1/ElSUfJ79uPdo
t/9aycV7mZys33EwqEs7jMm5RP5J4IQdbL0V28NCq8qXha7i03A63+PN6VRUjObrwN+KyjfpPKq4
ap8Cz2+STd0OmuKotYnU3EXxbDTbpSzU2RpJoRK9WJ4wSi5kyDl2JJe8fGgtCu/mrEYTLxo/vYsD
3z2QlMXs3VrDCeHC/Li6DZ3M89JHo2iCmw5S6o1VmQ2Tjsvix5gTLHeqZg+qUwm0PYj+QqvscscG
/SLtYtkTpuoSHxwPzSW2ppd6Za8VzdqEo+1/jdoV55Y8bFQwAMsQjxlUJKpI3IaPZOh8umn146s4
BQrQ4KvEKQBbePX0a4oV6icrhoVDtewjdtWSA58dg7Q+81tIZe+Lyk2PTh3UWNugDNVGxLHdhLoT
tAAVBf84zyvjsLhxdvBtT94aSflpTAsa0JWMuoMXaGoL9YIuysfpKOsuhVmuS/hX98HOPH1vqQqG
S+r2YenW+VlLQupq2DosdzDmSZFN+yw1PvPZT0OUWO7BraFOsmt25J7UxPic+24SQYrakR1zOBA6
Oja36JdfFsOt9q1T58eS3MxwLFes1qv74SJdOetitN9dHzlKmozJLpjVq5fP35rwvigrCmeLIAIz
YMUj1SpbPVaZfzDd22lFcOHp+tPwCn3b+G356LYeF6XfRohXrFUb+AaTlYx6VO8x3MXGy427Na8p
enXs75oDOeR2/019b9e7+7h5MO2uvxV91d16uBPXwYu3SqJO9OMkuDHz5buzrDKy6hGwt0t97q6h
5LYFt8sLyYpTFrb/EzSky216iZoqWR1vu9hmt5t1Q2QbOMW2dxGBdgFqPJxW72NX5SHTP6E7ppJG
hOjXe/I4Au9ElyX3DQqIj1RX669YqvJZmAgxZD9Yjwg7Mg6ioQRvN+TGiMf0zTU6mrrQ/a2Mx8YS
IbpHpWmIgxqM+mQEbIDb0hX5Q5/PaInAbBtoPyWb70Dgj0WuU29rRFgHCwoWnbYmLLtyYuTBuRWi
g+X6mCpnv+BNheIy6vsEaO44B0IflkrxOCdWdyEXnJGSQgLVTcWZOjpByeagoN3jeHoaEN7tEXtx
Y0252gaoEp8bs8ojpvrlUCv6Py2w9kuizThENgHiM7LgePApm3+G1CoDWCIOsgCI1v6mkhugTVo0
YW6y1QjupplBfIrTYB8gtvvTwLGyjq8IncSYbbtRl6+N51ToD1uwkHAwgzRyvUbscRGYFHz5GfRd
zm5xky0dBRAYLjVqG8990LLnriSFoWeb+O2A8ek1TnUaxd7o/8rSR6I2oNtRMKJ7VazerYkTh3lK
l09TIQT59wGoZJ8u3wHK1FNFVyyUNvDh6GLHUemYvowIpwCkxunctzVCCBVU3k60BGxZlAPxF0EB
bCxBe9OhXAWKT5EbxLl8lGaBpIT2wU06o+ZjUjH3tWjeAR+TPegp/9EYCfmajH9I/Si+A3Pub9nB
1UsBrrUPmrU6VWs2c59plpKaB7TV3nJgIxKhZdOoHQyljgYWo9dVr9Q3dCMl6dIiTDPx4pNXZd1p
bCfMADJFyzELd9z7WRHflqoMvsYRVK/1OkVn3Nwekoxphn77mfIKGI7TOo3igGVjZHj1mGcCVrRk
QUM5Z1RrAQ/7zUfrOut25izceKmeL1JjVGQi8pIDBeQILxzYTdvSKI0St//bC2PWodNV1TtwdfE4
d8g+qI9U54b4o6204XpXK9ZPPRWFl3lATEmoKJ6Zgp2EdrUADiz3HqWVPCVmQwFcmcLHFdYHQpoh
DTMuQ99u1QHFbLUvJ2Ud+1qi4HJiO91Usec82bHfXBYUczz7bRY2vEdgO27Aqw6jlSgPJN+Yvc1E
hPAbL3l6qxzEpyzJxWsfkDiwEZO3gN/4XbINBnu6EzRDfsb8+zD1R7bilMuzqhVBG4umxqzw021H
RPCWCro6IrGTmm8XVCMmmY1EK85c8PonF2l7RJwmPGKsm++Oygz2gXQ6xAi3Q8tYhvNorbjX9ZQd
y8DvdnoN5l/pKt6FgBt0z/VThxVXOeTqRJuG0VF7jvVnjbfYcTiXO50D1cTLW+djfQcf/lnNYdiO
NspK046XJCS33Tg4XvOZiAbaEoHRFuEOlQiIUiY8IvRvgJNi8ZDN/GdyV4qaM+jPQY5JlE462Te8
gbdmuuI2Gsz+Hco431YZjtCVZfVoLr53yikhREmgys8syz9GywToTDhDHImpQ1XLh2FUK9YYx0Ub
3lFWip73McPBgIU+51VeXOnSpFZRVuPFA6+DQ7XxP22O/69b0/Z/q9uv4m/3H//Wkvaf//7L/z9K
067pKf+7mOn/6kzbDO1Q/tH/2pd2/QP/qy6NtjSflH2HTjSTtVxeo0emv13/P/+HCP5hItH28M5f
Jeyuh3fzv+vSDPEPm3/Gv7aEMKVpX8tf/rsvzXD+4XgobANfoDh1TJcEif/8j3+LuuVD+7df/2uH
lP/P0Of/4991PV/ygyGQpZuN/xsiMox6/2LFTBlHDSDj18V1TEqM8H0HxrQBejRPc+cfkiV3gEUh
NCaL4r3pwwYwowrXFvNu6NG0uk+jjRYFiMnPEJnkQUhjZLhi1uT443Z97NcnVr+d2Ranqjg3vbqg
mAV2mmPrzY5Ptni0jK+89w7osrZ26/XRMIzGa2X9YRyJ+pWz7VCycLjdN06DM3IAXuHWQSeLNCGs
UuC4FngtsVjjmd+UpyLb8/8STkZL1XTV+MHg+GRkRYNKDcQIaCjjO+xKAUFLwzFHkoCtLvRA3Pz2
0V0ftc2AVXvxUxIzLYzTqRmNk0NuhWEEoTuym1lZhWiipyN+YDIxLfwBbYrsUY971TYHox/2rSgi
2eX7xIUoJmtTjZ/USLZRPHVraARGxP3yp0LeAYR8Mzk3FbLLsj3aLAFtbGJtDfI4xFF26kZ+/m7Y
poCNFm3YyUQsRyrp1zF2k8b9QXKEKZbt1P8aaESRDQ+JvXXWal+1L37wJ7GRFXtEAE5r8Dg61i1q
InPTDX2y75he0my4yVzvZZ09jzMKJcZs+vEO38QmAD108ZFhnPybdNNVP4xjZ7paa9LXdGo4Ta+U
XnrwUe1jn0J9aAjZ3JgaXEmn8ckoLsL5ymb33fMgzAJBmH/xncK/G/JmCjBtTZmN/BrkHfHEtxrW
EvoCdZ1nO93tQJGWXbqvtKRulAdG5vElu3C4LorS2DXZO9FQxOoV4iGy2FC2ifvm6RWd0HRbDLjJ
rnajE6vxfdCvyZ6eU7z8EBjBMQfLdPPYPc/OjJqoye0bGzcLnt4dpsxottB9rM0Z5z+zyPC3URja
1qo9zR5jaVUfbR7SJml/LTi4wC/2XPL4UvXOashVqR3SQ+lmIcQKgSJ4+Y2Xp6cpW3CbqkiqDE1A
1hp7Qw44VVjeAxMEeVxCjMxRX/oHOZhbvmVos3pr5cTAtPMmGa4rbxqt2cMQoBVgS93MSER8f9kb
tb8Vjr5TMt3KbNwVo/UgHBx6/pOjqb5tcRvFWAigcXzHPppTGbaskNDyzUYaeBvxU2A8MfSu7H66
6rnDgo2bPCHn0JmPi+ISclRA10lXHl3Lpn9qDZfFONegLUOKbGT4nBkIvPJhIHFcIC22SnO7sP/d
MWIBE1/l7Ob0OMxocdbqzqmt0DXbje3oFpv3oDa++ThVb0obJ3wLAOVu5CRjFFDIvTPnW+yg/A7S
vXiVaDMlRf3XWN+0+S6QzeS1ah6mIkNVnPQofSfmxUs5H3v3McOHGbJmDbt+eLDSYWOaxU70p9lh
XicCc+0ernokPbYIu9Lyks7FAen9Rkkkl/FWo+gfBHz7Ct+0ZN/9NSIDhSMCODZxXW/bhNcd24eN
37fOjPsq+4A1/1UoKnKE2sP4PKOsVS5vAwoTnqrvklAQOfGIwKm0Pcz4/N3joi2Jhi8Yrzeu5YcA
mxslXooJyJDXvKZLgvjtcF7/KuO3zCqYcVhS93H0xL5PH8C2OSJuR1cHWAqtd1fDbuUl6En8bS3Z
tRbspfLcKmqkuXWN7FK4xLXDVRcCm2By7fBOTr4z3beMc4rHhXmRePIE1pGN6zA6zo7SjDHybXPe
JYoDECPdMGebfuSjyR4I0gr8rwBf4TTxCScl3nVzy3PHZmqO+6apFD+8g+zaaDIFGzD+ynY9rb5x
WecnMzki9TMHqgYdu37uiCZEWvlRO3KPauGQWSgUqqL0jnnVcMbHcbBefKt1Inja25Y2wtveXUnD
b3T+3bnJvSFccJ+guZdF8AkchCGwfzAJ3SQLyfzouGuQnM+f7aQxZZWBdYmzbtuMMVsVFl3PEey3
VXJXFC5aIhQ5rksL4TTpc5tmt1TWLZ9BimKhsY6q6G4mRt6a1XxX48i7RXlKdi0g4SkTw65BDnRo
HGvYVhq0Y427R1SEVri0AOq9KfNjM5k2cRnd6F7sOpnfrtDJPg7y9sUurdDWXLKmZ3R/8TWKN8vs
skM7Eys6Ul2CxkJk722JhN0pCDByzRmhl4p6ooy247W1mR0VcXRg7ZxqPDDj/RS1RRdg18bHa5x+
mE6BVhvon1M+yuEFqWgf+e2qs43PSVRpd4w0MjJQSKrGbSxhUCOE8unXDnzdtbj8Azk9uHnAG5nc
NLP1ogzWXtdEtFXFTM6+9XpVrEyt84i7AXc5GpFx9SdCqkQEtf9WJqYqEeTMNUzYOY7rX8ecfUZT
s/y2AM1OcafMdeN7A/ZnFaQrWYD8OqvMmPcpsV6Eq05YlM+Lk6DVWt/6to3UOv/oPsP3rl0oH42h
hSi5QNZHq/c1Ukq+YDkUUVPqrcOlFNowwaHX53oXo5Dqm+TNLKf3ChFULbCpZKjYqnI8JkVzX9Tt
zqi6N7SnpH63SeSBT5FvYvq7uGwOVBbPVI3k3P2dXK/Xy6Y2Vx4qt8Fh6BhUt+gc9w9Gdq0NPM0I
WcZ1OFMh4v8WoE7nvC67yKz68rVW1OAti5qjxu3sLaBHN4RBHizcq71Gp+J4Xf/QGzZIr9M5dxjg
1brLdAKDYvZqeC6pV0ejpuNPz2kSgNeyZf+vkS5Um/9i78yW40ayLfsr9QENGQCHA/CXfoh55jyI
LzCKIjHPM76+FzKrbknMQV33qdvsvqSlpGAEIwJw93PO3msznUYmwqmhMH1m3MXIos1YFMVvwYzT
Bid/nXkWB6Iwqs9Zj9OvwjJ541ZxyIyYHvejV9hWAGbRIhZRCizXNYmEMIY7Ee5w4TfLuMcfCgG/
WpiJ7yCBm9wAaVuI1mPhabk6OBpKU76JHoc34CSMgyX3EWUzUd/c1fVVrFznqzXio1R12pys1MC+
WTJpf8n0IHfAC0zhN6XcamMTrPaMudBbd20D6yMoPcPftKrAR1Gxvx7crklOVossmtlrs2dNlLST
fVACU0Ax1uBMc9143KZaPB0b4ftM2tk4GmPMznAC5z7gW6XuY6c/So4Xj20WjxC3erK9YwMxUmCL
E9aZ/g5D9fDV4re/2LQUV33k4fCPlLMmuc6+yelVnlU95CTMOd4eWMMt47puxZiFVSqqHmOyxfeR
os8h09ZimmiM01tLcN82wedTMJ1aqdT1rtmMgYYEoqbhK5iv9foR6Yt2aY0cVh3ZBo+Bk+cn2Tc2
t17EHGgkjzTMptFf5XWB5EYEa2FFwUPthD0JkeVWMTJIYFPEGDE3kXCQJkq3xI+Dh4JYuQc/qdBt
ad4WLhrqPxsgR1StaxkZLwTE5gc/McN1lcnxXpvi/DU1lXwMLfoieR73u1rnpIz7uUbFPTIWoo59
cNDbbbQ+N3fK9gw0kj3yxSrlbDW6OBfAV96oiMSmCa3L2arK9piLLrqlHfIW5t6hypqnvgs3oXsz
lfXXwL+no96vda9jIBcUe9SIOUc4w9l5st97TJGuGg+KhtV39ySv+Fjca+TqiQpO1mDdaw1Nkkkv
z5rXUwB5brg0JDA4YqXfy56iIQtpeovYOaEau6vyYWnNBxLOhju4/d6+MKoavB4H9iR885nUc0K3
n43WeYw65MkVTtgO6Itn9fXB7qxTFH+QPOqSchneelHdXOsROzHavWxVhVq8jvyJpqf5lMkZ3x35
0bEJyqVvMu3yO3WbuP6SZfCI1z8DI97f2FJ/yrrmuhF1fWjqluoAjrRvZCY9sPph7Kyv+Vy3mBQp
vhMfDJP5b0jujG338bmzB8oQlVEwKdzgq8DhQrHVwa2d5I7FlENxZUybXCMiNR1auak089FHrUWK
jYXOowlgHDvQu1YT1+17JINyJRCv7ivU8ghWNfc8eGOGrl8igmSTRa9WearfcNNjdUiI/I3DMNq2
XUq3OC3zmDsjVatwQPvsVw6mlpw2NDG1fsp6igR3Hjwb67QJJ+ooNzVPI4wBk8+krr53/aD1y6TI
Z6Bf2K8ISQ2+1VhhVqMIDsWo1fWp6RJaMZnFlCLvq12hoTLYFDHEiiPCccZKO0kr7VmD6bkuNSZB
o/Ee6cW2aktnFQc5pGXD/kpRjG58Gl79POmWvYb7+D/vpJzDtyqv84/m58bIbyX+f2XL/++r4j27
a6r39+b8Wnx+5E8Nlv83OirmTKb/65bKEx2Sfyxes/jHpspvP/PPror8Ih3BwNema6G79Ff+1VUR
1hfXRYTqkkMvSZOfUW//7KoI8wviZUPqjmkD9xFzhsG/QuiNL4LHYk53dQPLlWv8Jz0V+1NPxTGl
LrAmKNsgHgRNweeQMDvuONExrsf0Hx86z3pshN1eFyEhUW0R+zu7nHrmv46xkHkyHd1puIbZmW8y
BuVLlCkM2Vy4M1Q99qnVK2ura+6MVxPTdW5bw24IIyaJ1mBaW2nNU3VGqp0OKDJMbQLVktJjoD6E
axOmwQrgaL5uMy+hgmaiIi1xrMakWQlzdvGIoNGYODmPWqtchqehtmk6O/rwxty4Mhsje4q10bjO
W6Hd0OKtrtuezpBj9+lJduTecTxi318qQo6ejDSo2RBWQXcZCROrtrXbnr0hx0fdHCLVvZdibtS0
zq2va9oqNNA3mTQh7RTFg+jh/aHlMLHGteEdSskT1f7eTNKtHOs9B4741TPMM1a3a5lnrx6N1mwq
v1UVgz4T3Zyjjr1XnHIHh2pfXCMiuTb87Jq0LVr6YtrRzr4f2AM1u2C0u+6da6B/d0FV3GUOVaqZ
ORfTh7cVgoUajTVH5WOcDNdY3KPQWaGfW1ZVwjhQnVgjTh1xXDPNgaOU9lI2eABrM71pav9OjRX8
Jxm9NEN5K5v0yXanUxA7x7HDcJdPTyjH957RbMe8fpCdufZbZ4Mr+Gb0q41j4zdAT0P1lX+tU7hm
gotE866YNbD6YlTp9a8iOfnlO3EDq7yMsAfktyb970WR+kcnV5uBhXHp+uZRGrRLnNA9B2A5cFvi
348WtqYuRVXtytql984ruvmKwMRo57uUxBxGZEcfL7qiWU144lXry3VZea9pnH3PONdqzQ1E7CsY
0OtxOsZ9vISMKM3rlrOrVm2m6WuX7d1geAwMNH+NwIQ5anfA9F4LNvtYXFkGNsLJqrZKJdsaUySK
g+YZ4TnbyrSp/fxBeve52FpWclsZ5Gu3w7ZlkD1bf4LwOtT8PVFm9NeiterNi2jkpenci5m5mzJ/
nOonTER7q6peUA0z/ZA7a3Yn+vZ57Ca0O9ZLWPnXRDxgVk2uRmyKCyvnlUobVxuiOY7Eey1+qTvj
4BUdg2BgLvq4HEauTuatC/SCpWmeleX6F3cwDmkRvEjzlSvoOFX1xuiQtphfI/fWCPieyl3modNN
u/4j1JIbPe7vsk7QyQm2fozGZhB7J3smbdFcZLY8Wq62dovmJHp1iJjMhy2usqZYDs65Btzrxu2m
Mm5V2z0Z2N+t/uyKcyvxQKliAXJhq8bh1AbxsbIfSQY+6H6yERS4FjYYJxNbM2yYpfgvKkmmhcw8
OEj9HRU596Sr7o1uh5vSKt/TEQdWtKlSYwWDiOqso94kT97d21W5cfX6RDN1YxfqzCkBOMyuyjO8
0wMIoQB3QraocmfdJPEC0NWV1KrnxJE7sCEc+rQ12QQnLU4h4WjqpivkUbNvOh9/BGeVXPl7zt7r
ftpmaYUsotvVsl7L4GW05HXdkHGHEWjbD3SnSqK/lf4E+/fNcJmuFmG/nrKK9kizHsqzhFjDe/a3
TV30C6fYWWBr4o1FYxlv/KI10Zv4EfVmZakHXenXQlXLRMOWotUh/TFO8QvbSDY0bUZabIM9rXzl
bKZqO7tgKxRQdNoeTZ0zX1V5HxAUaONN3rJh7K+ieI+8y1kUvncssux7oYNicRFMLN1W7nScJRUz
Hjvo72zgQdQyBoB8w6JNXSTqCcchAki9eFFeUJ2sICrOVZOUy9rRj0qqK6FNJ4xNwJR6LTpiJ3ev
Wo+7leFDsLXC6HvQdleekZxs1UMeqNvo6KXBDbWLXOSGwcXh7FJ+lBY36ZuNYcKpmO4amby2eXep
kyQ40tvUsGlmOlNIozs1hUk5OFrpBQxEdCvT2kS/KIyLqT970VqiVl6BkKHiIUApfAh8O1wVtZ9w
7ZaIMkJnUyv6veEr5FO1iAt8YMy2sC/UO88ZbxoCK7aInx40DLxxUhAGkTbHbKvFrryKsnjfDHAz
HH+WiVWeXJlef1SJrnaKOFiVl/m69MMn1vxkmY53pscx1KZo0nOcvO5zGXQPlEzaIqichyosPSLt
pyWyzHHVlu0JEGsI+JOGHuZ0IfEL1+lwgAj4ve+6t6kV99COUPz0OMxn/UmmX1kzOcsw9OfCLrzX
ggMqzfhwgRe63AyHrFtxmy/oPWbLPCGnOGjR7ySK2WSTcYP0bfVUtehbsDRCnDLsta5HT7o9oPMV
kb93jeEcTa+OGTz3I48yF0MFCCx1cbLFE5pD7bsem+u0U4tQY8adlf0Ky8CI249ugwE8JYOvY6iS
ozKdwq6bnvVWfNBcrpgNw7drophOo/A9RjBzOtpgnQxdnOLEuzcm7yXuvRtVBJcuU3jg+1e6T9dS
skNZzfcALrl56+c9ZbbSOEZ3+T1CJTADuq6thOz0A7kq7sLM9XDb50QJBbjZT3BtMO3Fv7mAesHy
ndyJxAc40ZchDrb6UnVTubWgTm28+RNLdCJHTfgCxAYZ7bkJXO7psXnMZk1UZyV4+uEZLhzL8U9h
EJ9Jd4KbhyfsWXoJG7xVdu8W5qCNm3E1DC307BmrhPM0bKAbB98zu/c4Tk0nmwkw9gjaXpEBWiTz
AEMGJBteUnvUt6GFS8QlGnqhE9ezGCMmtm21M7EHL1qDT9kl2aiZVAdNjZJQWfW2txlhCI3me/tc
DF/R2Z/A8EE9VN61cJhW43dGiUZl2zUudae6qpNqj3J9KfR+V9WEBQ20u4WlX/z4m8qVvagDv12j
Qb24fXlXji6THC0HioGNGCyMz/wkvdfj7DAa0coNsBd2JWIj7Ed35RCcJkSqLGxNkiyiqjjYsmUM
0kQV2BZNOBdktcO5QSN/jcyI1bOMEU1GjbJo447ZTYp4LlbiUOjyxvVHd49j8bnRNH9Dq6fWI+12
coV6UI45TguhCupLfegRDFq+tx7Qm6BjQ0NVpkm9DUrxlBWOQ4NS+/hfac6QU+vEAPHPudM6GjM6
uR+u1kC41Np9qdlc1sgkh2KEymV+CyHHmZ35veWgaRWAUMNs+z/lVjPuvzNrNhkg/3W5dTdWIdTn
9wxfx78f/3upZTGLdgjoYUzt6FRWcwLr7wNsIb84QjCfdnQKKtv5sdRyvgjDMFyHnzQsHbrdv0st
no+UNaojy3WEzhP/J6UWC9GMOP73/Jpay6XIcnTbgB+m83JUdT/Or+tWVkNEEu9MjkznkSn20Sbw
dPGezYMLCCGpGXE84Hj+aqRZrS+tOmpBYPlRvkmkQTdZFiCMGBzHubsQeO4HqINw6JdxqqNdyX1+
gSNoQCa0TlC4b+7AfQd8CJwp60DbuBoyIi1scOlLlJJ7oXveg2k5sVoNHUYSAngnlyP3IqSogdvY
sthjAGZvLMP1aMBNfLPTzEQ5WlRuoNKN0agmyy5Gih3xLnSagSmVOzZDswaJYSc04pvcTz8YrvVz
6VXS2Cpb0Qy7NKFZcjt4JWhBlkgIo2VVmUMKrIgp7AcSFFbJpdkwvzm3aqj0azgd3rfI0cnyW8jR
FNbAhoC+9bFMUiSAdjagIRubOanHiCi/lmxkFY4krXUnnECpNkYvvj8AIo3s+qqEZ2a19PPMfvB3
TmYEb7VmP+aeuDQ+OCh/kIRTUPnowO8G8d6GwU0J/osB9xzEmrV4wbMSquXYMFF1o/wMwat/mIKa
sa9bVyeFMWMtcySlqBRO/FqAqS0+U5qY5zq2Dl3kH/2meR36y1j4mywDnZWykKC9ZxzqjfuwQM1Y
IYG/tRt5Uj6ZDKZ7spJxjVd75+TglmpWwCkuHolwPRd8wuYZfzIBcxU43jGwOhzterJw+uCm97No
Q5ZVJNBAtYdhqC+TZ8pN7aA+9iTqIGsY42e4lQMtYWnBkTJOetNiAxo6Tj4oxiTqesznRus/Eh0t
dlWgxTcpEEPoU8jefOVh+aiqbUrluh6wvmH3tB4aDaV6FzngBMzA23az9xthxSGJooofrM1zPCS2
2oWe0E+On93pprEyq/SxiBt/pVQJs7pqZUi3fyjKpTsVwUNXmfnBxi3OJL9E7FD6wVFX77bj+itq
E4fiPJyYXPe4gpDP+pPDlqWZ695DZzte/MzGTgpkybrHiav5a/AXcbUyes49iguB0wted1nd4jyj
KHW8bNNVwyV0oHIxWGZ3mvJLJxhN8d2vwMQs8yrId9Ieb7sy3zlF2KwQxmZbW1kPTMU3qU9dn3rp
PLlEfpADNV0aARVaGMK10yRGHRkXoNnKdGzPM2yLvxwPQdJO5HGAqqpb/uPUnABmheh1q6EO2TPa
uxCrTSd0pDxYGmT8GciW4XOE36ohthDnBdF3p2gxKDQWcNFailPTFzRhlCMO5C6FR8curLMdwha0
4gHtp6AXq9oSQ1Y8mcESchDQboiFmzqbZZGpOEcSb7Udad65bi2OPukoV7wrRfyub3VrOuF2vrHq
4TU2ku+9MGAdNqlxsVwzyeCeaOMJvBRmvSRDHjgSocSAq5idypDoenZreA80j/3tZMMK0+A4A0dp
9pHZ9OusNRmXmAJCJ/2McjumQJMWZda2rAQugvMVxifRLczY71r8YFGUXqWl9oE09aoOig/bs7Fs
opixxTVkmvt66NxVEAzMSxDUGe20CJrmQS9RA7ustSedqZ1fWc+jkyXat1SU4DVsyjA330eG3i9C
F4MdMSOZeKtVg3i4z9zLoFXqbLqAdn4DiAC7QRKSa9eWHRyqsLiEMCGPrOfAkxKmYRh5F8TpohgY
mS/pHQWfpvNt+jYix0IYH0SBqhW1V4zTunxH2O59VIHzkigNczvHOTX3qSa9YAg3eE9eN56NWNf2
zPemBzPD6qh7qtxDlLjkhgSAHOTWnAxWpPFr7mnZlZ/1/sqQabgCKbWLs+haaPTE0OGZC0TeTAMc
zdhorcGV1eYAlWJc3aDq0BXMwhtmynTt+qMRTecac8ia+4l/Qiz8ZJQcmS1VB9qNQWDk0XA4Inn8
IGzo/M5pPGAWMKqLehdLiZYR80brBhjSIGcCi5eXmM2SYVJTrzAju/2uwN64sHvtY8D8y5ojVxMu
rgUG5hT0u3PnieCr9PpnR+bOaVSPzTzqdCl0urKg01ifJrS6YzTtW2W3z2kEIdtRLQKtk5yQUM9y
hfIKdNQ8FKxLKiyu/Rzkd6Uz9MX0tCQ6Sa0DszgOdTzAx3hjpcNKiMLnjALbuhWD5X8X3XtSJGvB
XU0+Tk3UCt7r3RgnN6rpkU0M28aLTw5F00ovyivsH/WC1GD9RdY4z1UG2UPc2u4rXrvu5OszJ7Pa
VZN3hWfsrOdtvdPGlEogL5ONZQT5N+W3V4UjKWeMc9oYhzFKbmJo8tqwGZgdlN7B8HF3ioxzQL4K
9P6she3JH412mRnawzjKi11oV2UTgNNE15Wa/juLb+/vHc/OlqYMrsLQSjaVik6u9lEYNy1negRj
kGeGp05NIA5t6g3hqbUqYkUbL95aTJBDTtTxW8E6mRf3JkrxPoIAN+vPoCPm4APyK84GyGb6pV6d
MawivuBgkfn3IZqUCsmOQlMeMcGra2OpBeHObgDIYl6vnkqCTsxo17JVK1S4/vTOqG9ZUVdD3lm1
ZMQmSGqRVl/sicXnZUKZ1rKiODZ7u40/ljacY525Za85Ty6TlCNP5e5wkSx6fNxQixYlwvKYcp8h
2aE2hx1itK3tvGE9v3JDcR1AAolRpGID5zJCs6p9lSBVhUW/iEhQjgTtaurUGXkXq+JTnDgrmzZV
Ajjb+l7pJuuUGV7j0eHz8g9DXgAfmuw17oolJoK1q5UnWDPDwvOp7tm0VX4z1fkSHCYdCXMTgHTN
BnVV4C2r43TX2tcAWPDB+bkBWi8yzzDIqU9wiC9t3SxuIhVzFuGM7AJsIsbJjvBoEGAgdrqX7idB
6zpbDJ3YBgBXjYKrJRnfitzHbdkmMWKwgVADibof7ZJdGjgRkSGzDftok6ZSM/fS6mlvazLcgZoc
1m676cu6PudRw72fNc/1iKILCL6D/sqZEJpgWqoYYIe30H4Q8OS7LiWmuS2nK9Otjwa9DLNZV8LF
AIbUAuJpiiVQZ+QmRVo8DkJ1O7z5Lg2SrkCdUkLFtT6cMb5Watj7/Miit9QKM/udz0kEeYVsd11G
TywYjU0aV8dKwaMj8P7k6sFdKeagBPY77r99kmzzJhLNktk5k9gC+3L2DMYtOPSkkdPwRTm1qOxZ
7a8TIu6awWtgkpXsRE+5H3A87MWdNwbrIFSIu6FTOYwFZHJv8spZNWvJbH0bme6jBQNFzbGxk3mx
mpvSnK94ge26FRtwCjDA6xWwhmWfj/AV9JHvlw9mRnHtA4fGGJCstHB3YZiPG8AWYFXBOYcoEHsu
VgCiCQjWINEbetMzky1D955uCk1/FiFnzcFYkVh2h3v4giOrp70tHmq9epp/yq6SR+DvdyFuIyXj
M167W83QPxqte+hxmi8qjgQL5XXLpiToo+EkdTX1GQJab4MxepPS2tQTA3JZegB+xF6PikQfzDvD
qh8Gfcbsf4NLs/Udi48jSo96YnMF2C9GPXxVbf+VEPKzj77Qxi+xCAe10bCoZWHxMOTexaI72dIq
x4qukHow0F/7jS4eegfKq20j8MHMNPKzJWsunHGtgwYmgzjZmyFeXfDmOh54+GuFDSrBl3yRE2oG
KDoUBSGt4QGlpHppurA6BuZQ7jCwrQpO9CUJd8mIIQVeYCMS2PEHMMJfXW9gwgD6HOR76gUckQIQ
lqG5JsJCbaLcPfgZKOG0oNelhp3EWDdGwdfJhbEvs7HeZYX+auoCZwAynmBcuayOEZIyy8OrUH8E
jXXIHdg0pXp1au1eec69nzDuhcuWpXPzzB6+yfjoaSbd1qLCn2dAYQ3UlR11wyoF4+SJ6RgBnvEn
KQ9aH0dHm6n1wpLFTgnANay//rQLmhjhkZDPeGe34K/XpplunB6RU5D3G8cZb0Mn3EMFvExBdpqV
y6Sc4B/31mWdv5CNuy7Y2TFWrk2nXjkMwF2ZnJCEHILpKic8x7Ge0YqvRfPh59oaHe0NyWlLwlUW
2Ck5/DWrgc/Iyq50ZGEpvvKV5GTs9ZyqfB0anb2TEp0Yu1vsw2yOoUSm0UueVGfNnjvmV0423JUy
ONPWxCT42nOeXA2jAvFoI7joVlHTP+YdXU1Yr91iirX4vhhd9gdRTei3/EtEGwt9ofZhi2FtuhVe
uWraeLU/Hm1jQNuSBNRVFC9l8hb7ympP8FU55ukAQz1U1fU409Td6An8rcNCiGwD68SUe2+APUlk
9d12mG4BXgNdQOpme1tHeFQ9wOP0d6eOzDejb/zbCoMtbxwk/mtQVOkLCKiUvm/SpB+Vl7Gsl1HE
9pKSpYFvOnFQd/vjWJ6DXkV70RQjghh/zOJlp2RZs/LT25wbswbR3q2v4a8wahIgwATkS05Z1atO
jcgpL3ATgSXNt4h88LxaI70CqielFuYx9qw0eAERi9kJN7t+gKKIawV3CWgNlZggZNyISdkyLVsI
8I5oHVTI3sCwsNIzcHyZDNZmYFzgK+RPYhoZCpmB/iJK5cfLNkXPvaStisdq0MaxWjOiWdPUjiJU
GhaSEjcF2QTfBKo7j9AY4BRp5a0zzc6KY8aHy+mqYwy/0gRCcb+eHJZu2foXGXZutmqFwRGwl2P1
DA8I+xKwei9YmcBfiF/qQv+E7G+AsFBG4YVfrL/3YV2felMTtF3LyblLHfIS0OFm8X00FPF9XCr5
MCkPna80emQleqUSirssDpe6oac9ota5smAQxPYqExllmxKkFE1BEgE4udN9nFYY7ssAljlqqpXD
guHgs6bcpFCu7FuPhvC9i9WGlWXsomRhFLLXTlENkmHZDI60N7Wd9RU3HX6DNRgONDLzCIVhki2Y
YmL55O5vW+fKLZOBNlORt0dOluTwIDuCtRoPbJbohEY4943fo7plshzdGZilLI4ESk6c+PNpWtSM
+l/DONUejSoZ/W3ixKF+1/eShJ8UmvJXeHuGJAImqsZVr01vaBsTLsA4ZaBjYWnEvt+PaM7/pxv6
r+4mPcK/7obeY1yr//Gaff/H8jV8y+t/7OuEP9U/N0h5it8bpJpjfIHgZlvYdDDl/C45+b1Dqjnm
F2pw29RNocxZVvJvj49pfFE2j6ZnadtCd39Qo/BPpospR9fp+WHBJDXtk6Pnbx0+P/VHpZR0bkkZ
mrUyNqWU+BTjRoyN5gWMhjZmHzePY4oWGpJdTvlrxahEwo+uiopHYeS/yAWcszv/3Zf95+sqm/dn
2ow+6PP+1JedKPB7zkSEUVk6XtBaVLdRPWDr1kFSL374gq5/f9YfXUw/55T9/lrS0G3LNeYPW9Kj
/rEHzEfZdl03gnB1WfHcGeZa2+TL/P2rzL/x53ekHEfR0J6/UPdTZCXEJie1WbE3eKoAQJESsgFM
F+/gqGUUigODrpzcC7QJqK/3f//aP6dF/vYObWRN2LS4khzH+fQtyr71J5fVYTNIKThqWWA8J0xD
mE4AeRvrqrDyX2RG/skXaOu2Y9Krxxfmyk9vV0gvanI98Te9R88Bir/g40WGLTkHXP39u/uTT9Ym
/8TldjAdm7nBp+9PsRfTp9LWWl2E16YHhhppY7j3JKgSrR5fZKyjkuqSHT4x9Yv3+ZvD7dP3yh3I
DTfb4BycMT+/Ohr7mNeW8MY7ejEB2KWtDpwc1UbgMik3KqRSkwO3aCTfK8IlbDadtjJcyGRT/Kyk
yQ/pofzFZ/JnHz+TEpPfbJZEzhOcH69plvwAn6/Q1ghhFCpneq8SnS67SFv+IsXwzz6BeYRiCjkP
UFh0fn4tA6dsmFhhsOl8lR/zzpPfgtxNXrKulA9lp+PFsXusKBH4yviklSl0esx067CkJwBrarrB
qWFMv7irTZuX/fTFKDr6hkTFwdFCfb7oyQb2GzL9NuYgWkrDhCY0Wz6CpbBQsxvRTdz7hKbLRXQT
gSpFjws3JWLoonLRQ+jotScYkvzUaCTBCvTJRDMmK8qT2ZqbMRMohJrUX9WVayHfpR0ZE2wWBAH+
BYzWyQ46rLzzhkYZv3hrxh/vZ1dnPGZzNyt64uan1ZFwqsCmdait6TvGGzkbAXDVp8QO5frM5s4D
/QN2GGLrUUOSy/DdG5ZqHgkwnimcRTUEIxRvTXLapVB/StOamqv0ARetDUiB67+/QcUf71A2L90B
nMQuZjMJ/PkKGUpPjvmAyJ4Tdw6AIWqxXoLzXKQS5VMU5MZtnQRGzuKbteeJWKfryGz7bhGN3gym
Lcl8cSzRYLEf6ESTtFXPfQBSZBHgkym3HLD5I5Kx/LsCJfd1WOrBTYVwG0hPPjhHxvzymno1uQ2p
y/wk2/ihjmfFaxtrZkGZB0pTeYtni0k8xe6I1IXzNfDB6SFmwPkQYbZ5a6ym3RgtSOq//3j+uP8o
Xeps1A5S1HmV/vnTEZ3spC8sb+2JsHsgcY0y1S3lL/afP38V13YIVIAU+HmXK6YgAtCjY7Px3XrV
m+N7Xtj/dG//tSH4D/ccb4V5H2sh3mQ2np/fipZDNS5l762NHpOjjCbnmXD32XqFyzLswN20jC6w
MWXmL7a4+RL6+W7nVkfYYBoGylnXnVeDH43IdaPG0KzVuoOFS7dtpK/eM8wdwauiWn/o/Sp41Fz6
N3//5c3D6D++MJ4lSgdbCsf4tMxUsFa0IMIOLHJd4DkdXO9RdFX9asJYnUOqJOQ7Q9cw2GA0XOqj
TsjFAJdm2UYmWq3BdQoEnvr4HXYB6PO0RqLEqgFvMqnuPTPSjl3giPtJ84sUm2QW3GoxQRdAW6wr
USCeH9rY+13M8Jff4x9v2N8XTmbshpgvzp8/zaEQ8I4KndY6OWtIBV11V8jytiZ96ohEtt24yrq4
wgy2Ckrsf+sj5YazkQyg05afvst4sizNomoDX1C024aB65K5CBw6rXC2UVx2VwlDVbxHvQfoNWeH
NcjQnWCXXqemN66J03iMHdArA8q6lWVOw8LRnWxX5HBnVI0Yi9m3uaIN/u7PI4U2rV6JbvAujQn6
+u+vj9++/08XJnfDXNZZjot6/NP5wB8Gows6hCulbzq3E8vJwrNUeAwYDEB57isTcDXenbDxrFUi
S7Uf0iq/pmfhP/43fhXBSuxwsOYLcj79KrDfhAjjnHukiis2ZChfXTubzCi29y6gRXq+zH+ITCWY
rp57mqNzMkTV3P7iF5lXtM+fCUdgVO4S+fsfLi/Ft5n0NfihrqxOzBD30yT1vSHs8MQJrQEKaOvL
RPgnaDPWThS12hoROByituQvLrY/udIFVzgXm21zXnI/bU2BML1U42A398rEgx/E7tnmTj3WoARX
ieU7W8LbX5F+jUfNqcvj338Sf7IoC74RVktqOGiCnxYP0tcaJyp59UF53tmrIZGLlObrb6/yHzE1
/i+dIN171bTV+z8wgtT/2ECmeG3CPPv/wBMyK3v+uipfVK9TmPxYg8+P/2cJbrpQNkDyulR/Nvvv
XGz+qwQXX4iGRlNLHczBhfvmvwwh8gvCaMmWjRBJsUraHNL+RdkQ4osjkTAhePqthFX/EWXj0w5D
bUOAI69vsXgYwEA+XSQCxumM2WX8JRv6gBMj8Wrbtrg0DzSOo1/Fqv/x5SxMJwYvhWCHW+JTOUWs
s9fGDVIeA76w/D4k4J2wX9J9te58S1XT2w/fxPXvt/3flN+8PUvqrI28Q9RYcv4cf9y5dQzOOErI
ximR899CVrTvy9COfrGjQTf5edHBt8MRlBpFsFdzr/+WKf7DCWG+/TUjMG6O+6vN1W612SwWm+N5
s1mtNuclfz6v+O9qtVzs+L/V+bjZL/Y85nzmj4fVin/brQ782/rA//LozX5/tdrxr2d+eM9Dl8s9
z7bZLnhKnn5+yCbn5/f3m6v9nmdb8HSL9fzPm/1m+cJD+BUWy/lv+H/+sF4slrvljtflsTzj9faK
pz+uVjzVC3+zXy/Wa57xeXVe7Pf3i/16yc+s1+vlern8P5ydV3PcWJKFfxEi4M0rgLJ0ohFF8QUh
tdTw3uPX7wfuRCwLVVFYzkx0iN0UmXVd3ryZJ89x5r+24ef5ffMvc2754o6R8ImeZvO7vXN83Rzn
v7o5HuyNc++4fM2o97ucwTt8uu1mf+s428Pddv6gfLYdP/nk/OK37vmrx/vn/f55niYmav5p9+4u
tWezzw7/+frGkFdWzFrkENKogiU6kh7vtg/vh+0Lg9o4v5z90XlesSQt3orLvbE8Yk0Nq3nD3ti6
j2+/H3z7wd78vHdEe8WOMn/iTxffmZ35Yvy0B2s48ADxYYclejs8PbHODvPNkuxv7twbx1m5X5bR
x5nBxZVPo1AZTRi8c99f2C2s0/U1ws+tDGlexM9DkgvD60IsPN5sb+YNvb37+D9/PrxvORsP7NW7
97vt+91DaXNw7t7fWUv7dsfGOjztDrvdbrPb3dr37LCjc7NnO/+8vf3Yjre2c79nvTl5HAvXebxx
bM7n5vjo3Nyw+477/cpw1kazCHzREeq8iPly39wXzg0ztrarP95A1/bA/BE+TdiEJ6fkgh/avj/4
G44lx/1hPvBM2xP/O9g7vppPtW8zwuO/+8Lp7X/d/X7/b28/Pq9tEW12sNc+0MIBp42pRJBLPOKl
Xh62zr/7Q2hvd9t50u+2+Dj3+W52kywMC7Gx8YHO/K/uw/bFfTk83blvOb5tZ7/d/N7yCxjKw87e
vXzrmD4XL/J02LHvNkf2eWFv7n9F9vGZpXZd2XYf2RDvlv19c48n2br23t084oeOd7ODub622rzX
r41zEerBukQ7HDsVh31nv+FzO5vP/XO3tZ/+1zMzPJzojePebPkQG/zu9U9ASn/lI8zf/7z2BrUW
QEGP2zfc+x2zcDf7tbtn98F1bg4HvPX+ndOCs8bjc0vsNpsS97rdMudcPfv5FnDfWJztu3t4eMBh
s28ennzb/sEu2rIm3BKbI6fwDa99tD982WF3eDg8/T349t+n+Zf+fnl4D+2Xyf7t2wecHX7o4Yl/
/fuX3YjP3zv3z/hY/nzcP2+e9/86uPz9s/3CLTLYtm/vOKo/bu/vf9wf95vvh+P+z/MjN4XzyHXg
bDbPrv3rloto/3jjPnNE7c3xeIvPPu6ZepdZ/ZhmRv4v083likXulv0d9/LdjbPf3HPUP/7i6zP/
eXYKz+7N49sbG9H5s7Ii1887RZPTBTF9gIAGVwy35A3/sHd3dy5XHkffdtzj/15yzso+kKzr+4Dc
walZBDsN2B/xAYyTsT5w/jlqs9X59i5tTpH9e77rcZeci4PNX8Q7bJ/mW5mFZuH56okfONj3BARb
vpp/9nDY3fPn/plJc4/O40dgw7Ru51uTE3XPyT18hAv745EDOW/17bwHH7azOw3sPVuI6cdbb138
8c28jO7+7Y5Ix90/uPzM9QWYb4f/O5O6YhLPmrJk6Lo84/CN+fufDkQ3TZYv0v1pm2Tw3LEpoF4l
Xbm5buV0lf9jZW42UAn7aGdYnPzcqwvPVMiPellkQXEvaEBlhuTdHyBSDmNLuL9u73xUGukg+Pno
uzPnToXTUSWQRWoWfHB2W9ELE1LA3gYJ7Lhft6JolHNMiaeLtsyqSq0ZRpXoVXakBvIPMSxTCDeH
tbrV+dzRj04qz+ARQni+DJurMhGDxrAqJAsAvjuBNeQt+G9K+HZu0YRMdrYPXq6P7PQJMq8X9Tja
7ecs95xaW4RJoHfKIu1GVDxL1OZEgWRoV8fRnQjnrPtlU7z8eOdYJO94Iiy2hlykkDi3MaYSiDc6
K0OIOmwLp47S5Hjd1IWZnGuZJBOYRrL3C+evFXpmCrSm2l1YI7UZRvpe5/l2C/oXil7aXleCmQu7
8LM9Y+Hbxiafcr3DXpVJU7FPJa8QNlGnhyt2LqwWZWbJkjT5o1S7mEIvNacxzDXIdhLaJRFCEEPU
OWRhfFf8rlwxdmkSNarRFiTy5EyWeV6rrHSkp8ZZplNG4Yy+g/tAh2tNAyvhQkWirjioi4MzFUOn
bkomUl8c5Q7sGbq54K+khPYUzYpQlGhkmmhCEmfX98clUzq1KuQmIZow5MWlICGyEguDCFqwEhO3
kRP9HgZZGX5Jv1o5YKch38cB0z+bWhywDhBOVcPjArwuf6Bi5cNLPJavBhn2W+jqy9fKbN+uj+7S
bvxs8mwiQ2HoY7CQ6BCmjkorLhqw9JP8F1YgzgD4oJLWsxZ7sab3tJqEAEq90Gq/xTOEl6S/slJd
vTgWNjuHWVeppixOlqd58GJZCCWDc4fhcoCPOuxyfSVlcWmrkx6dAQOUt63l8xfMUUjHsV7a9C8g
TmtaSXxE49L7Ny3q4IUuhqJZOVwXdyAFXMq4/EZVXYwrEoIEhmvkqhryZbuka39S8v2NnoSx+foy
wW1CtYa9bgISOL0gdU1EH03DZQQeQjDUPExXTUiHX7eyeP3O25ykDq2CiqXTiyst66Q0E4NL0zI6
UpRKsetM6SEgDKJNURTgVvtcoYtd23leHO8UrYHfu+yyltYNCg7XP8n5htE5OgA/ZHpx5qDndLxw
UfKw7LhlQF0n+iMNJ0F9CJQ2rVdWUJqP0WlAhSWdWEeGOEaTlqHHUPuw2w15BZ1sEB/FRO62ZVko
L3lX3fm6MByrusg3VQxIVcE+1BTI+7IGFCOsQwtl2koodO5pLC5XTqRFFhW1wMWxR6gIWopuKKGz
Q4nL7n0L/lFah5Cp60Ufeuuw6vQnCGVp3/3qnGMZDJRqgls6D49oRxzSlm40e1AAZlTQt82MuNnK
yl4c3ycri0t9pHw++SVOm2ddBxd8IjuImAm7GSk1Wj9zWv+/7OIYFwvMxOkGrEML320aPbL1PTOq
jCZUsRZg906FF/D67J07H6zMwBaTqgRZ8fn7nwLzLJe9uDaa0gZOqyMaiDYKZCARbJtJ9Buygml7
3d6leWTLAlPClnjmETyobajNcyPpUa8Wbleawo3sIXeAKkd9JwN3BYXsEwWujHPN7mKceusPsIyq
JQ0/WXUTgW07FEE73UXoy9y0FG0cMY6kFfd3aXLnaBPmDgJ40CmnkzsUZlomVcbkhpJGR3w70KMP
x8Ouzyzw2AGkQz+uT+/8G0/dgjUXJBTACkTWsIOfWkSkrM+02kct2qszVy9LiqZp1EHtOHw97CSU
JoLRKexREp+hiZ93TqxOU9zrdG2MdKlsxHhqIYHRvh5MWzMwUaL2Apc5RZtTK+Dz81yVobQUjKLf
KbGKUmNkPIpljOBLJa7sznP/fWpt3kWfTkPvy7A26XgrMUxoUFbmxlPHk6tpXNkZc3yyWCdj7pWf
d4dKWWkRv3COwyQI6AxPOrE+Bogb73J4veA+18xNQavUywDUDeAMaaT+60fBEgFcUtXSeZAri0Ea
8WBOccPtP8Es8ZyUmvwgiSicw99SHvJKR3WiCDxtZcQXduYMVuWGALzHvllcELxJ9EZBApE+PASX
C4Wey0KizToUURa7fggunHXr460sEcijczR/lE+raBb1CB6sIKAK8u5Gb+lYS2GAOoaz4huSsPT8
JGXdrkzrhSUlxUHegUAEtbqPKscnq1WAGnvTYFVpZ52qJIR2vQ9zRKNypb0f1DyyM9OqnTLswhXT
Z9t2vnR1VZmhiVwZH5nfT6bpvASuVuJR/IgmZ1nM0EORjO7u+rSerSBWyD4AKYDSi0h14Vsqb1Cq
fmLPTmEDrg7KoMnliZtQuDey2+u2Lo0I70L4aRrkcqSFrVhFmxbCBZQHrWxAuL4VpvdOkJM1WM/F
MalgNmiKB6SwdGLhFBVmL7awO0hQ/dTFqNIM1aaHcmjrFd9yyZTB/hcVfb5ojYW/bHovy3OEqmyt
RAWStIfgFtP4M8jFcSU4vDR5xEIcAXgMLVDdp/u/TM0gHOSigMJAhHEV8nQoyYNy8+Ulmq8ZrkYm
D36PxTO29o3AKmcS/0QDeCPq0B2VSBWsnOULYyGgnvN52DDlZcWOUySZPoKVYAFHet51S/jdQY3w
5Te5BRkjrkLF/1M//qgpfDpBhpyWgeDHha2WyBU3MRxvMVSyDumQlTrMxQF9sjR//5MlZE1Lb5pJ
giy9ezWNTNlAP1Ss7LX5Vjy5XhgOqcnZ9+FzKe+fGpEgFUxzScgho8vF2zIayudU6fOD5aMkBJsp
PXbXN8Pco3BuUZLBqQIOxupid0/0HSbo2+ZI61hMYEkL3ADy0/GsTobQWvOCfTbQR0OHpLXLxFKG
a0o41lpWbAOlj5+uf5xLk8xCAtSTyM0CpzgdPyjEtDU9do1hdbARFkKEUnn29+tGaPGBowXpX/bN
4kbTy34K6wIaiSGsZBgV+ggsZC1ahb5yBi6t5txQgIMH8wga5XQ0nhoDqx/ZnFmUDfAbotUh9sJW
ohkva4RxxdqluaMJhM1jQFnDET+11g41xDNdTrtgo3k3Mb12hwIP6n598kySHXPfBzHkMqltJEal
jD7eMKrTCq2XIN0MmhKupGIvjIVpmzGqPDlI5CxmLs5yATqvYI5RjeA+6S3YP8LVxoTLVshTcmPx
kPoonX860rQcCI0w7/04VNI7lDfBHHqZueJvz7McdMnMwEKUxUgqQ5l0ujCpPuWamBpIX9AneyuM
prKVSuSmes2ydbGD+Ut7opeGdtDA8G7IdR9hfCxW7paz2IoPIaHfQYmATAuyQKcfYirF1mr8hCCA
FmyJptugzr6pgyZ2t1rb9xAJwNYeHqoOVoaVjXnhGMwtSiZToGuEWIvFRLdGE9sUsogxjWY6DREs
e1+Et4rqq05b0za5YvDSus7oKJYUXhZpeWO3soFSsYgXUYMgtHuak7boVK+dhPljn/pqiSUlO0b+
am5fWNzW5Jv9oTJYVmhXaME0jfwwZpNxQE0lWNlC5zOIKVMhROTtgTLU/P1PGxVfqYuVxgzmsRYK
7pgnpWmL4Ea+W7Wi/Qn6FKTt9XM++/3l6Dh5c5YR94XC1anJAPbuwS8BTBdZKriqVWqvZdtPv0tE
hl3kJOXfpECGmyJQ8n1ayfX7dfPn2xVNcV4vvHKIIvFqp+bTrBTRZmphiEkq+BV1409SGe9aRnKq
tGgLnwn/r1s83zSzRR6sVNLIsM5SXp/nuEY0JJSR+LEzQebBWrbtnqOSrazkvCkW06qq5G45CDSZ
UfQ4tSJHDQi4HOabKhJg6TOzMHwrJ/r23Krw1G8l0u1IEpgB+SIjSeq1O+LCntVoOOL5OiNaedGd
mq+mwogzStu2kHjlFslVmFssTwpe8rpS1vomLjg+yiQ8k2n6IofCe+DUmiILs8iqyMHX62/4xfhF
gqYfjscqkVxU1rXnWEl5JiOvUDdbUPUekqB1XX4PINYpVt5aF2aeWiz4TJovpRkwevph5KRuKqgN
cPYlverkzpvfvU4sn4mDZSejF9/V5is6v8GXrzImgRI6WTOwmpq+2FdiagEaL9jJ2qgiQ974kArs
ILgP65UNfGlteXSBP4W3T5PU+fufnAQizhEdy+hZ+zUSmd2I0gP8c5Z304Rqa+yun5ZLxixSVmQf
YfxQPgAUn4w1qiwHQoNe0URW/VhIeXvfZ4bgdnrev1w3dcH50amIGYqJ0MIvK3wSaiV0mzIuRDq9
P1Ejjd/NBvVM+i/o4QI99+O6vQtDIz8P4pieIlinlpCTRBVCBI1z/Hpu0BUfULysKkiLcn7m60tG
VyR1y3loZIoXeyPU08KvG5itUKWuYHCAccSj5JcpB0nOyANeH9gFn2oSU6mzlxPnZOPpBomGTE/8
VshsKU1R0suDGoGDkqKf45m1/KcZq07cldw1Ky+nS3ZJNWJS+QCSLE5e2/RSQnMVdvuM7M3Qhuq9
DB+oU8GY+x01y/zW7BCCvz7aC8sIOIEQwCD44ovFcUCOT00bwcfVNWQIPIh/kPEqc8cwan3FtVzY
oTRgAxqgFwdpR3MxsZPSt0bX0/Hi1RP8tu0EqSLyuvu28iJo13xhJclyaWg8qefSCbliHounC1n2
hl8OppVR3lT1gyyguQQfSw5ba5is7NB5By7uK5MoijoDrdHM5eIeVvWSfr4RxjzRD5N7tSJ1FKla
sL2+VhetcO9qskYlkNam0wGJaQGPo4Y3KaOkRB961jRGn/7LebC574xsBNoRtMAZ81P4k89Cv4ck
6QiNVplog+GAQk/GvRpRU3NHmlTLFRd5aVeQnZrfMQQVNK+fmhNF9BTaEL+F/szz3EULz2Rv68RT
tlFG5cpCXbJGfm+GT5Ei5l13ag1xKWhJCg53NZb+MQsr2EZi3ziIw1DcTP3UrozuwpLhkclCW9A1
UzZdvCdiQy6QYoHfv+8KiGimAHouFyItby2KuLDZMTEnxcjPqqI1f5BPqzYUMLY1Ied46DojdVNw
A64Bl2sIFaRXPV/fiBdmkUmkLAlAgd7kpTEPbcis8c3M1q1Ay1w+TvkPaqSQSMISJKlk/dXg696R
G5tMKTEJleHltT3lMNIGg5zZUYcIRSz4NMTRF1u3tKyrHiTiNKj17vVhXppTgmoodeGoIM80T8On
OQ1mGXS6qogx6+QoU0ncJKniI4UlryXX1yzNd8MnSzpNbCaIIEhnWlT0DrjqJtlkY9wVThgXLOX1
gV24aiDi5C0/xybcKYuBpU1lJgGtYXYzTM1uGjXh26R7llvCFLgRBms8GmXo/fgvjMKU+gE/4rW0
MFqlVi+FJjJ6dc8kQl8Zf09H/XugZxV8f6WypZVOXbF54XmG4yeqBpsKZEFdzCuS2XkdKVBJ8VKS
bNjoj1YxJD9GL4j+gWkofddSsXI1QURjpR/SFWdzHkvPFSFcKBE1PVfLwy+q9JgqSZjZrTHAbShD
/ZcElf9L8Eraw02oxGoP6kWhqFduvnOvM29XTgpxNAmF5XWUNXRmNuQn0dAENEQ5w99ESiQ/Xl/Q
cy/AqxNeFRCv3H2EZ6ebtjOyNgzlgISN1wbvPgL0gdsg45RtVfRu3ptW839dt3g+ofM7l5QaUtEo
IS39TtCkQiAikIY+ZwgBUhlm2jernWLfriipbDWUcme9Cxj9vMKL1hALl6x/RPGSphpznL0YrwCh
v6QShopFEaC8LHAw7R4i5h5SvATFnDDzpt4tBrGI9ySLpb/XR3/uJGitZyNzS5JrIFN6al+nGkGY
jJOQh1g58M+vuFD7HbRa5vbLlkiRkhmijPORYD+1xNtBtqaEWzLzLCNzM7irRqQCqOdv9U4bgxV3
dH5KFfYRYNkZ6oZjWExsHQlxNDQ0uOtyUv7hAnHjPopdKfbIwDVZvvPTsfxZ9MaskKGor9cHe35Y
sE4qHXIXkb53cxHvNC0SmG2NdVBj0Y1U6KINl5b85SM5WzEp8lPpgQloEQhwQkwQ2j0RYi+gazOq
9505CIf/YiimPJ96kJ7WElNTg/MTQKQxkbCyfwOQ7o0UoMVuDQd24eST3JZJVRoQ1pyVk6idaim6
TzASiKrmWiVtjpaU+gewfsPRNBvhyyEpYDOopaiR0UV6hgarfXnMYfyEkESIlE3Smcm9Rt5rk/qD
+u36FF7ai6AuYZ2aE5azCNrJTZxGoch7C0Y1w+jrgxiVqkMyAdWFsU8ORQ0xXUmt/VGDL+onPXDF
ylG44GMI45hSsk6A4Ze4YDjNOmAfBN/oKwsyPexW+U01E4M85mBUL7IsaN2sR16+qKE/ViuDP48L
iLBoX6XYQwZcX6KlcmEqZI30i41CtfiTxQiR/5U5jDDc+kkNzDGOn3xh0P4Lh4NhsAUsMm5nmftv
wrAu/Y5HwChBES7wCQ+dOQVvkMjFK7Hr4rhz8izQPJLBAwAfTmR3usBeF2SppY5oxPa15komohxS
3kUrHnSZ1PuPGRjNyCJy6JdvNVQmUjGEp8CNqFE0VtK6nT8Jmxy5EKfUa/GeemJ2jBXhmzfAYgiv
r/U487isrOhiO599jIVzUwuxbwhuQzeskIcZNKOCElLsd7mRKm5sTZtcV1CGS0n4aQAZN9cP0+LG
+rAOuA+0ChTc4GMXjr3KwzyMjDZ0Td9vj1qpjxvRb7ttHqL/dd3UpWX9bGqeiM8R9KQYo5Z2odta
Vjjzp5quPNT5yrIuHN/HgKw5MQzzDPlRa/7+JytCBwNPEEaBC8Gw0aMNW6uQJI9FXB2UEQrUZwOO
0i9Gc7NRUPRU+egvn3vxF7OojGpZaciCodkU+HfNIDQIlaprOe8LQzPI50GyJdGLg2zQ6dBaGkUQ
XCaEs4bRTG9aKVHifaOkhrynVb+m/wfC/zV45sLhfAyN0uWM0sI2j5FTo7lneEE4qqGbDmKE1mxU
tOHkGFMN4ZgNeeRgOY0ZdP3Ob0uq7V/cMtTz2fvgIgDa42sXV3LVNYYqeBlC4mXj78XKGx0d0OuK
lYVHV9FkASBOGMUCfuhrng6xTUKaV3JZcvxw9DtnVBLod8vB2gj6gBLcyG2dZpBiQ6/mrxz+s+OH
aYiqZiwcNNSg/E9NW1EuenGUKo4k5oH0TdaKrnxF0VwWVKS5jLpZqUZdsse54M4nlgOqvjiDwaQm
sicUsjPGamcn/YSibiRD2dZO1cpxv2CK3D2sYTLgJs7hYmgF3VxVDJzG8Xh1bLwym9yBexmXVv6H
A/T/SSKkzwsICoISO/8YGpfT6SxGsV5KAxLUzlijphZ4WbETvCl1ZMHwn5qOGr/XQ1QcpYOCNITW
ryzi2bmczVMaIagDucNOPTUvC5ZFDBzIDpvU3AlTg1ajXpGYFgWF+CAXH796KhQiLKaVzUO8uJQS
Kvwh9iIPtyYnsbqPk6zblGHQrJyK81GdWJEXZw85LfjOYsVzqOgbjm/quZMMoO6kAEHETtG+lnpm
GCRnyTqT16SJgvGdTqKWkTsNTd13cWIiejWFWo3I0AVaoiQozEKHLGebsUlCdfv12UQwjzQAoT+J
7+WRINUIfl8WHMXM9Z9BTBkzr78IB2J0MJ1wNZDRoQLEiT8dXZKPSYCoL0T0DOenJeaZSxWjWMnA
nd2wQHP4/WTgeMkQiy/mMIJSwO8jK3JlmaqPZiIuLgBfO3x1wrAy54goiZKYWqamYC9CXQ3dTnfs
J3Hn5+iEhGK9th/O3YeOS+SJO1MmQYkzf//TPU6q3huV0oxcoRtzOwhErrdeivaDR7H++oDOrrgZ
0URMpfB4oVFoecVV+dxhG4axW9Im9s8Ut+mLpvnltoy0wa3NXDj6JFFX9vul8YGEUKjfAgug7fV0
fNXEBPslsxiFQUnJGBh7jbYvzNZSv3KSL5niRHG/8F4hL7LYFloSdCFtX1RwJqV5KIIcsbDOlH6q
AAy/fJjmzj0wSGTU57TeYp+LUxmORWvGbtFP+c6qk38rRV+DHpyvF/uBcgSY//naXPrbWpFgDaKr
1S1UY/zeQk7tToIaIFCS1XdiUCR32SRUa7Wx88N1anXhJzx9zGnX8kJXkTpUmlVgb0GRmit78TwW
oahJBo1rk/Zz6pun20IbxjAuBR4lgtmG39K4hVjQGDInVQv5RoJZMbXD3lP2atB4v64fg0sD5BLj
ZQvDLDmQxQCHqS5gVR94D+n64OqtHN/GjbiWSbpohaQ21X2yvXj9xQCjFqitp4WuIXfdVimQMpNK
aS2ve77ledPgCOF+IwUCM/CpldwQ00xqgsgV28lrd3lf1PJ2iirEUspUbpoVlzhv60/FRYaBOZpR
IM/iFcVr8tRc52dqWU5q5HpTqc6SydNjpoWJG1VzrgohZGt/fa0uHAGyftaMRiHiOFsrFCFUoTN6
lDQNoo0GddyObGdu7nmoINsEpvy2M2qEua+bvTCt+GNAN1jVuTMXi9cgVyZKZRe5PpfPVsvQU/LC
lpRuzmN+rWH+wqQS/OuU5Dh44lmqzMrE0bD8MnLrpvFzWs8I/VD4AQ3khDrSUvtYzcP0y26ZRCOc
XfMFB0XYkqVPNdB4qds2dTOKoejKqN6L3jfKflLy7p/rk3nhJFC44piTKKacu0RQNa1BFSDoUhS4
CLA6qdOcZLL+/DdGyEST56ANbPkcFqXCB8/XpC4A6H4TZKLoZr01rXits31B+oRrjLofOZsZ6Hq6
/wcebxQXI+Q6YqF8TEi7u2Jd9TvEdvQf1wd05iDZ7zODLfVa7gDea6emMuRfZ3B16Ua5psBaKsTe
IZxGGlzd3KtEy+XmRrd8Fu8p4/eoby1lZYtQQp1d4cl55/0EVJIAeUaC0Eh/+iF4zsU0fMblZtTE
mB5wYVISOfnWJVMNsbueqnU62XqYToll0ztZI9wgmqmox45E6c4rN1YoSqn0jKjeGCCqABZDPfSJ
WQivkDqTofjhjXGURXtDQIX2T5aiuWc6Qih6yP6EMQoU0UbsfRG9qAD58VJ0m45yb7RrrKhSXrqh
sITcQalx1s8Og6lUfpYGPKD/So1Y9D8medKV+ypFDf4P+j1N68jtCDt7JOQh4j6R1ETpEaW28Cga
yHtRHIu68W0IsoYCOe86MUbVXRi91hmluOvRBwF/VKH4MzMlREqQmK+kd2T1RqePUvxj1fQ9fY/5
QSWyc1qipMxhZlLD7RIhajO3sLzUugnoA0scKrdZ/yyNgk6rJDpMnuemFMljJ0Jwsfo+qEoVPVS5
Jij7xLI8EoSMJdd+lsnYKpOrlP2AjHtVTv6kbJouIheDUHMCSSmilbXQ75oUqBWa02YnGy6dKWFo
IHtcoiQ0joUnuui4KONT3k5S9icpMl0Odw0sgT/Kmuds5yZVXgj34GURImpCawLs3EoIyARahxZZ
qoMseUNiRaShFTUOFMtR3wbTavnQRmyGWiwbp0UxJnqsZw6aFLESobV+aB4qUe9FWyVB65Bkytrn
GvGsMLS7LEqqgKesZ0l7SESb4QltpybmFeFPbUm9MhIFhFcTuWqnH7CIJ/73UDO7UtjCHtB3ySFp
uzZ4NND3RkuMlhlTfex7I096u0n8foyQtiOOyu1wnHVZKoNufd5dWWE1r9Oo9N6A5Ik2CY9mrfjJ
Pyo3tuw7qSCYfu1OfYWSFRV/UWufc3SPtL/yhK5JTFK6LgPRCfzOiAInNLtKqp0R5dSqQaI+79GT
aTjI1kvkjSmY9RaO6Gk3+lqW/TTh0YdaGbwEGpHwpbRG/46v7GTRblo1nr6VSD6SFRZqa6zhuY+y
SvOd2G+UFik3c5K9vzXEz0gURp5e07aAnowkvpnqONX0q6vDVHWOHwnl+LMIrEmCgr1Qp+9qVrX+
s2J5TfZCZ+uQuBoEsgjUqcrMqy82XuZ2eTiKdyl0TjT7k4yfXhMB9Ejj5q2O8aovkR8cI119bSKz
nbaml+OBHGB3dSC6tZdLvrAvx4TKKxKy6jj+zNSUg7pNxRGKBtuIxQmICPLpWSXeKJWcIm82efBx
9rssEDQjccTAJA2IaFhMLeCmFejitBypS9vpjxYgbGW6XlCDArKlfBRzdQtEKDPplpOEaUTfXJyy
/icISyFCjWpiHLey7AugVOH4AZZsjzniFL+0shoKJPN8cRKfdALd2qRrZ/SsyJ4aIDKtjYPV2n/S
CCmrwEaey6rQFAQPUddHQ0pKtbmPc1FDNbxqkgB25WqgLbh2Oh4Fhu4Wiu5pt5kS6SlqBWYYZMGh
wVtHYKQlq0FREP4aDRVZQShiJ2x7s4C8V4Fqv//uJdrYtk9ZrJSxtakzy+il75WX8/YhujOh5Z5r
koJxNzTTMCDI0E+1vCn8Se3t3hpbaVMj02Qi3iD0UfUtjcqx3JdweYQRiMImj5GC1eTe+mOmMjWP
bRON+r9NEfbGjSTGtfhuwP+dv6QG3fig/gArATykiTT/IyOb7tkyLP+50w9h192IOqyFLyMP5PZV
bPIq2SWJr8s3tQkXlYP7En8bTQq5UdiOxaHypmTXa54EQURf+pKt+71/p3ty8GDRebCVEyt+oK5W
UO9JDavWXsxQQ/eHdFM1yDZF7zx40Iuup3G3UEpVeJMVct//MKZQeWv0qCYt0AqCteNjUXKQgrgd
0RGCr3kH3FpMbuoRcXlX7wnTnTiy5PJNaWVTQJQ2TcviVtBiuO3lOEzKW4iSNe9bqYbDiFZlUyAg
LI3Bq59ZpfcPSsxm+hjFgmk8NqU4WW9ggcp8W+dCaLiBVHTjjlh1bOxuyACNbkoh9f7mVi1V34Ct
hul28OHR/82WzdlzngTc5bHS5Sz7Y3lqhFaiUDEPm3zqKuVvqHZkp6Hgr2R2NXtEHB4RCqQ8JWRj
oz9niCRPx0CIVNr61cFL4lfPNxsRVdq+1mtjK2qVP0j7gYcCAgZTb0bVv5059uLfLlbLrEcdVlJb
wakbKJx/y9UwtArd89mgTy4dGl2doAecozBtW1YQavRq5MGMSq0CpRxqRx+zMvtroHGFJDOypDWd
soEvN9avUo3E4tUI0czkUsrZ6IENMmzSZSfOR0UDmSK1aZPhSM2h2plml9B/Tt2jvAsFrVdsgDLQ
BZn5gD8HelC3P1NwoZVND1XY4hqlWEIkca4E51KOFLE25CGwIjEOVfN18Cmcvnq9kP7xsyIyyVYm
XUw2uJBeJYGMmaOwF1EEK/0q/aduJ/MJgBc3tpWKwfCI8tSw9zlf3m0cKEGG3HZQvqGf2/V2rXTx
zxpQz1My5tEfJKmaFF70QXks+l5/pOkUYdL5Wvjpm1I10OdY68esL4P2mUjBJCUdaFa6KyeILXaQ
maA5KRqeOjhKDtP9fqpFYC3AfdPXXDJYrHESDlU1iqgaRl4g2kEB2wG6VipUBFqZIEoY6ZqHrq84
ohmYJtOvUOD+PhSNXKqbIqh7INhNk26qUoqRzhkldauKmb/j8QFjSDHGhQiozSsDt0gzJLM6QONu
RfWi3fWM46cCFjNxSo87BsXIjkUJxwRWoA5Ua4MQQd/GhxplgtFWOxPsGExxFlog4dB3bjgK9XD0
obwY7SjKjH2cVs0AXU1vSq4ocA3Z0mzKaXM5BvMhtZ7qVFKuC64yyIMEyM4PnnB38o9ayTPkRUer
/q5Ghv9d8wfv34DKzqNUQX3CjAiCuA3CnDqSaFQi5yGPLFRPzZpgFdKYQkexLx3ixzyfsnonI0Nf
HIacHp1tqzTy8D2my7x01dIQQjvS6p4yUM7W1NEkUzfeaIq5E/EzD/M6kAkf4xyZSM+TEWWX4R5z
1YlYBFziiMYfHzHt0Bpo5V9Wr6U3vpJPgwuyOWQM4tAou1CYSjrKpxCdP5YmdMI+EbYKXd8anzYD
UqRpRQbsL41lh8dOuo3UhC9JwxKD+7GJbLkSSf5rFUeRt0dyrUfvkEgFCEZkWrljSUnxECe6GWwN
GY5/NGVbvdkqeS1S0rcmRG1zxFfJ9nQgexHnlpCxpUItapupTYun3qhT7TmN/Uhyel2IUPseDOQW
4gAhyTvN8AvarH3F8p3M7w3JzVnP4r6cRHmf+1GqHXIlGTx+SECzPTFa9GkUOoM6uzEanFk9zfq7
WdoJDzLQqvy3lMejLZj4TLvUh9Z3A7/k1yqxYcUbVKGJ+HQDjWaQ4plxYyWRoe7MBB9O6G5l8d94
Uob+rw7pyluaFNwnURCGipvVllVtEeASGYtUZw7REprNWQ/c4+gNlfYqa+P/cHRe223jWhh+IqzF
ArZbUpJ7je3YueGyHYcF7AUA+fTzaa7PySSSSGDvv87xdZfjA8hKXxfPO5XtTjqgvL+hJ57hUhvD
kKf3IfEOYS8LmxE6lRC5WNrqcRs9788sk/K2avqWsjnHLxYOw6Susi7XHIxmd+Xr5DnbH9GrPKG3
U1buM62oxBUESBzadzWNGmxMzcva3fNabjtBi5abjzpZRzyWzLUv+yqIdXF6r7qh9XqloJ3Ub+rr
VK+KA8UzsX/JTxXo076WZuZR7ZJnjd2kPuaWaoS0gKMuLyvK46kFRKqjUo2NKTrlSw4cvIu8LdOy
t+67NOIsiMLNWZ8AIedj4mvUoDldEBe7px0yiIKiaC9omCiH3zR3mHSIKc2jZnLl7ILZiKjvNlgk
28sJv+sj2JvXHOCPtHs1Rgtd66NgZ+H9ovlDXxBubuvLTsbTcMOswtam+FnqS0AG/jtOvQbzYbYS
KzwGlvI3tH7747l78bccevOX6Jfy0xSque0CtHknny39ca9X9dLlVCceHB6o99XvnPnCUX73Mim6
yE916+60z9uwYSigTVwcAgYK/yJ0rauu/KadX+DZg4JK1Xlql2xfOv95wmO3HXEgDTTO0k2UzoJb
i2bWgGysvJFxxTDYsaDqxg8fYeUJptgxMyUnNPrOdBLRFNnXuktidbVIxTi8aCc67o3mHkrnqvOX
40BWHV3CQpQfdYFzPkW05rQv9bqZ+aDbMfcvOIr7O0QUORZffw+x3dD9ncqdis8UIUXyz5k8+89Z
RPJvpgh1TXWdj1u2OmsAaRnP3GcI7GjRlm7rHfOA9Rzdyzks0rrt+GmMwelSlH5LP12y+9+QJexA
lDApRmQxvcZ51H+13Sb8ax93+gW1LjGl6GE8jeRwgAKfcK6oIauDHO1JWY7um+5zzevS78UfSi0N
/dUy/0yWTTytvrc+JSIx6mJg4kE+uQS4iqMW0ulY1fV4MrKdq2PiUguTlmu13RkKH51TI439iogj
VWkgtuW79slIIOWl88NDbr3oonEmTfmxKvbP2ZEaq/wQd/ZSq9n/MkauEZ6erf8cODz2Y7TG9Z1X
e84/b23NvRZ64FEa5/BTF039UgYkZGBpbObrNSwYkQLIFJ1uaHz0ZYMIl+4nU7X/7OiIr262tcf5
tm2/qn4hkmXu96Z8qKtRQpu2uvtxm3naMrMlSh03IRt6OWyz3ojWDhMLwjb+K0KZ/9n8oXhaucIf
w6ZcPsoliNtU8619R+My3dh2dJn1O37zlPwV62aNokstbZrybNuVM7IFhxJVegjKcr1PJtbwtLZq
YavayvOaEAfVo+u1tjsNFKiByLukGZ30vGka4McqiC5gLt2PcFFBSDbJLB7kFPC6e9guI4AqdviD
xdY+pTKyEVspSoIYtklsydH4FguHsra/3uF85cl4LPZHb1ygPSmCWi4iGqraNFnaJcz61VupNpoj
HrJcS/mQj3H5hvKieTHeCg7E4rfOqT8ko5PmJDCEaRvG9lk1RfCj+6S5M3M1UzleCl8ek5gh5jTZ
Nqb2fj0zKk7uFlfuGDXLydokeeFO76uDDqrupsbhvVxNfRP+oUFX3Nla7MHJjcvyd8HAulLfOyXP
ZZJvNC7PCo/B7NPERffzOB5j10bqcnRlV2eFHOTfePQtIqAub27kPu1v0qzDkk0BbabEHW3CpBu/
zEULFWlOWpf7e17Yzd5yWgTtKfGUd2xlvJhsRDLBODsULHc5H55vZ0u2d5Zu/yVQfvFLTRh902oB
XUoLwQxw8NTm/Gsqaqex+52PcNCr8DTpaqB7FZjpMVo2TXAv2Q58AbsJsx1b1gOZbr6F89nDLtWx
CMdjwdgeZKKRzlWgDR8zwQRBDmRroijlfZbfMHz5qzPI+bdETv8HmmC7KZq1ttlSNsnv2Oj+L0hg
8zitQ/tVB7t/1fMxpwyWnPXXwhKRloHmHx0cPctXfjc3MX/vuvFEiXwxx9zxaVtzJbW1lMYNBhzE
C+bnhnAPln0PVQSnZzQ+arZUkxLiW7s3wyaCP3qbg7sorM+NREr+9iMotHSWzfKl5nP/rG3AP7O5
7cOWY69uvHRa5/gThpkheS0T+nKD0U7pxpd4R5GHU2GtsuvtsBYMKY67uoctj5oeW9cownRj7/gQ
SLM+4iqU/Lu9AUsIwo3+Qg51rtJNT5YVCFspy/9e9eMFfTnmLo/PpSAhVOySjqUXFdlM5996ZGra
ukzOe/2OTD9/9NbQ6LRlP9qztjhPbaPU/WUXkkeY6iGM+qzwMexfx9M2fXp6ky/hnpy7RQU11H23
xL/pRnO3q0QV6mVY6v6bxrf9jvgI6tWrsEps2pOC8e5YgNTU4wbG/F+N7nOjO66AvCQ2kyM2jJ5s
50S/V39glUNFLN9Krbk6aHHH9RNOyjbXi1P7N83Mkszs6/frwe9c8V7FPbF07Aw5C2ksCXKamVpu
271b5nSQzahTXvHwSwjTFMdyNAQf1WzEWVMo9dD57BPgQHDKF82Y17fTTlDCBVVs7lU8q+inaGV3
jX6dKabRjBjuEtsXkOVoPCBDzk1mYxGXhzgYENA3AGJEZeKbv6sgm76pwEvC07L03ikINRN9t9R7
lXnTNH84o0keQ8R9aO07IklSFbTNlCVkP95AZfZBCvFW/SpatQzZsHReQyCrZvaKCY2iWM8v2l9r
IiKTtWbw92yRrr2VcUExXtwv1XNMCm+UtsNSRSc/Xt0Tv/GwM7lhdW69WXwgLsLujundmw/ULM+3
De44c6lgiV4iYabymtRILseSsbpMOYvEZVI6Vl84xRBFhymIcakHBYeMBCy7zt1mf5iXZkyOuy3V
zdZtU8ACFmx+mohtfqhMyK3WRQU0ZrNO3WUVQRQdd5SH70E+7J9jYp3xwG+oble7eO4hMTMPd6Py
9vci1PBFfbMsspAJ5RuSYburI7PQ/Ojr7n6xm2geHaIY6AFPBkDgg+39hVaefK2mD9ffWsaOapXr
vcy9IjzEdPhtX2oXzpx2auEtEPHCr+AwqrMZzr7yL84CACzO1ZR8h0E1dcdxmnfzYfLV/RVDHF5u
2il5cXa9vvetSb7btW/KU+x23RvB6fL32ot6yowv2g+n4tZNHTbu113UCaFLYdKf3CnkKU3C1TRH
Ma9JfLRrPlSXE1g3BeSddPfboqFBNd1Zi3+FkgpV2BCPZAAfAJvSvkHFNiWqtKc2Pa4p+UaC1P5S
luAEotP3TqR2Ku3HImvGUJrMuujYNvxjDr0e+attPFI67+ybvWN4Htllt2ajgA1Erzrizm+pGoMT
+hSUlsfFd7OfIYXNGcenuBZxfPSI62HYMONmsr0KOpCpaF2cTGx277lUhmnIejjtf94WOcT+8jtU
3mWQmOHPmK+knObROvoZGDNrzUb7OUiPCPvhepYexe8bFxLoEMF6oMTTULZZRxfZ41obdasdYbqD
XQyrULEj28tKOxEiX07LYE6ex4yBAqZABtxSeU4bOea+53paPYf/u+7vXb9mbtvq3WlPO6ivzMKu
Cp/aBtVAard1AHFTbXRPJB2lcMsQrn8xxNs1BQxxhkPIzzwc2ol2wXQakuJRbwTjpAAlyrnQqHbN
IbCkc2ZBm8T0soNE3DW0wz9DqrTs9lvfuefju/msrFw5pslv449XTNOpyF394u0yeRhau9gL5Pr1
49wVrncIyIh4okzRrOR5LyS+d6HxoKvccmUScGbPFac1ATJ6a8u6QONRF9rN+r6r9jslFatawDXY
pvGyBvY47ILgTtHsprmppti9nIZh0ekA//9S8lQtKGuauASrkH3BYVzxQlVoZYrUIvdiEQ2D4mIt
/Hg/EEw8QGXSK1ykMaHjeRauuf2UXbM4FyVb6hWYqv/QRyb8V/qJXDm3imXLZh6giJ73ZndOai/U
fphyT7+YQLQidd1qm8nGkE0ECVNFbTa0A4LvjWwsGyO68HcDzIseVt0b8tOCDJ7WjEz7Jr6DJJpe
qTZuHQh/oBCybM0O6ucuEAGVGXe61fMZ/ahbcTc1rmy+RFlRxbvJRL3kMPTDsY1EsmWC/eAxsTWT
E+6iqUwdZ97BmbdGXeW+h693sdAyaUAyQ3eImFynbIXja/kl954FwMpgyoJ6kL+SyWWvdjFdPkP5
uEAYo7syCK2rShcVw0lt0TI8rhUj74E8bnXVqpIZQxdCjwdtSv1Fh6LTMO+Z4bZWbeNeeUsuXqZd
+k9of/c2DZY8AWF1umk6trB9d3sfAICVRbC8/k8ypIlOhh9vneyD6PLlTeT92ByTaax/Al9xnQ7a
7l9mE9ODv3Xlz9gT4cFy4OcPw9aFHEF5773pRpLXq0GfLiOv977zlSOPj8ozBi+6rwfabKc/UScA
5vddk7i1xmWDJZkoF/La6uDIPScfYNDmZ1bVfcj8ItjeEUmLPx3MBBdZUto5bVZX1HeklcInFcuo
fw1bXG7o/XdqDwYvmn4mh8wWpvXwRxDi6GQso/G955kapHey86uwLZN1uazOXVOfTxpblvlTx/W5
ZGZx9Q3kCO5bhMyRSPNqdsM7G+wyhJppmyfrbsy7/JXdg2dFSKyh5r6LI81hNUWh8zzGXT3ezHnk
WQimVgeHImqAKYnQjr3LdZREZQUkrASHxe22f3xD58OKUVNlA3Dqm2tKwFJFPp5JAwnsURBNElxy
Cbrg2m0OEe7tbf+kzkkDp6TztluOPb9j/WC8T8NY9P9y0UqZdbYcWYW13z/XNplNBl9ezadEdoS+
eLZynyZGECcLUfk8zoz/E8dBXEI+YR9ZccZbZ2LILizp73k7UDHJWYc9SVfRdiVxBP7EQV3LtHVX
2WY8JNu7XmvxUrj1VEEFT9Nnp3LQWk2RnEpXq4fHkGjS74mb5wGk2X0kr7f3Hke08DmQXauo3jgz
xLbu3Ok3neCFc1H72/rYOu7c3uThsu/pyOsVnjAjwv/V4hx4fM4aPrbzzCzvx1VSoeaZRZUhsS2/
OgU2i4lyYqEVk1LQRIMqHz3csOtxWvR0LPIZit8i5eP73TyGiqlxQnqulRr5qgtmhR416JejIKaP
3cxRnG215YmNeyf6t/jO9iy3Vc83Qxxy5Wx4btws0oH9BAePZDYjQr4Iib0tryqJPP58zZGHOQy9
z/jXF+B2xNB4eQasu7/XVrsfm2piN9WeEjeY3vufMDIAz4Q8E7ZaQwH/XptIRwgJWjj8oIjGq3YW
/JfbSY+MtDKiOnlUcfAP3iOA7UBFcCaLWzxXnZxZswiNd77BToDFOw41nSnoQ+92m1rnlbLa0TsK
+gqrjLbw+Iwj55DxUQn+eyBLrn9Wxt++LEquDz4QDS0sG013jHCHhJkc9bxcGLLTrwF8HJP2PEK/
mJaoFS78XDhZH+/Cv9jcxf9wgq56Q6Va/lnBZj+I8nTLC3jq9m2sq+Bn2vvSpgw9Dpg/3NzX0I/y
zibxaKZjoBP3G+H4sKdeXhMCgApFqitHNeZ3R3VXcO2VXT4dFtQgPMgYO//xPtoR9HCEJ650szHi
obwZj6ES5XCcp0rezKRNQDfZTv7kfgsS4PZxfignE5pTVO2oCas1cAQbQy/m4q4I6pbPDDMgMsvz
up36dfWbrOW3u+7c3oFLxpD5owazPA3dzlAr8jkPsg242j8GXWDrbHAa37nZ82bKU4KJgg/hWRih
roi95VSzwD5HSrhDlgRCbFfVVHovyGFJBnDcktkg6slw6RcXdKY4zwFpkefDQ9P5Q8PhbrpfYoIe
45auiQXe3SF6cuZQFycjlvZPNDAdZVUHWJ02ogi4z7xmeFlGG/zFcwE+06m1p4d8wY8j3yVJhu6d
v23efqsmWYnUVzloky6C6AGt7qAOMffwfiiXeORQEsGKvU6TDnEqKG9pLvJmjOobj+MD5LkcF/dI
T2X1UqtiA+4JjKiOPbokCZznASsPC1Xu3raiHnbVrt7wdYVt2pJnUfDHp/0Qdt6+pFyRcBwrN83P
TICuPMD4uNehaXNFhmUSXocqFhZA39hfJV/l27DvmIxtnVR9JhRnX6ZLryRuuOvH4QQkVDzO5Tmf
ozGh+yaccv2N34PXr1tzBChbO9j5UMp4llkhBqQYMo+9q7nm/ftEJ8ABKaMOosvzOWwVYxYvZ+dN
Q+pWQAyEmyCWIjdxZomtwnGhF6h1/YtmIfeN2yDKj9KyRKSSxNRTpxdR3wZUKNMSbx1bpYUmmShr
OgDVy3gLg58hGMvfHUdKyZcQrVe9y0h0iNFASXqMm/V2k05f3TKdhbdmoGD5ItCdrrIgaBHVMDmA
1riudqdDqz0BALMXPDxlEPQfelv5IKNfFU8tS9dvy06AxUf0BBzs8ZC/qrgYNtyUe4QMiKujPkL1
TjfDwJhyasHUVUZR+rRin/Wne3c1/bdoRFDdWC8MLnFfr9+hboKj45XreA90D+e1YIrcOJTG8F+i
2+rvBrf604C+vskhRDqRDyT6ZL4qmN6WkdGcxvJBPizIPVCIwcGSo6Q3C+Wgpco2jwhyQjfN9BnV
PYfgWoKWc5Ms0ZTVqpr5KUzEo7/EQyfTrpzlW4L06LNsXPvmjFG8pq3X2c+OgGj3UJdaPDFP7ChU
Rv7xUdy+SrlOb8r2TpJyVrs1Hih0JyjH5MTQshVDReRR2O3sbvu8pBUBMEANpMcDcw3RFKfuauVn
4C7y1Xei9UkKFtR0jvX87TlFxzzCEjQccmjNq5YPyEiXr/5NxUgaZk2l5x7NCpnVhH36BNPqAZEF
r347XHAXll+RNMFCtPS2++Q8jVV4kChhqkPOF+hmyHIj3tWc5yCrPHqnb4kMreHPBwRb6flMxrTC
DyzTiUqp2y4G7oSRU8MbAVPNX2X11KPC35uHrmHyPG66GKC1oHfbQ1JraU+2htYebdiO2RYpySfL
cYke95wLBm48tn8G5ahPFgJ83FUr9hfP3RxcK2I0L7LY6mdv0y6gkWtg4bg++iFDrwEz3cRL/6CX
fLxvpee/Th2b/hOwky+zEeXVnw1n3UfRb+2vOVSM2CjAazRhVe6/lcHW48DfKv9eQHOXl31XjJ+l
7s8KRHYQlRpi3JaL1emUSPVKaz06qLWGToJMfAlDRC11ScxlasZu+dEYLv6ErKAF84bP++kzJDBN
wHFRjx6aasnGeS9e3cVFTDTA6JwbNUroiqA3fM9VS/R0uq6e+2R9Y59aiskGoEtZf6KoYwnZFv3X
oixu03I+P8XzLKv+ch9U995DCPNAJ42tMgEw4KRwB2WSAjoBRe2hKu/KZeiibJLexD1s+EOnsZRr
SbVHCTjeOGJrLmWbIxyaC7s8FXOOxKI+C+1TKU25oUdbxTu7efPgB0DdfPO1eBimpXjETkN4bu52
8spzFzDg6SxR4oULAgIiVb/GhwhQ7Q1QcfhwCuMFx8hpwGX1VLn3aCa7MMNXAnDFvhbCStdutGWc
s4g3GL26p22lHuYgRp8fvFygkg+8Arg8ChR776L0B3vwy825NAL6nTO8sJ/xEOQvAVMM31Mo1i/X
32H5McRXVMy4wcaiLkz55uZVkF8TyWoeupHEmBOvAgcb0jzuyj6gBxkGVo8Fk7s/gTe1Q8hVsfXT
rZCcLWm0FIs6LI0c91SEW/6A30I/ay9evrRc5HTpkhly0zVQ8UxufQ4tKYNPcDzD8RdNxWXv47AH
i636C8eMKHusFMMNH3VG2hB5ZZltWK5+Kp4f/gby20+z04b/Blk24VFMuvs8Hw9saXAe5HgzSVxF
uW2JNYQv/Rhj4+J3KP2i44YSMfAMGMV9M2EuQB4T5vd71NDmtwPEoUUo914fkrwvBkYiWV3vQQeC
PeTo1AEwUH+cRrGpe5X0XJ7t2BqPx2fyr1UA50TmjdM37FChenYWW3+bfo/+lOjBEWSWvvN73keW
oqAhdUfaErVN4Tl4DIvVyRnLQ+3/5imsb5Hif9t8bsbM7wamvahiPo/22CMRsmucy9ob0DPZHZKT
A7sey2MdM7KnWrCJpjV0HWKjxHhXiHLK+EjSHb1MYSf8zw4xHKeVzzVcd9q5LOeRVwLgP3mcvcF/
HECgu0NufPMxetyaPHzSfHkdVUNprerwRs9ov9Iu6as3s0GXgUmZ4A4PtuEJR1xZHleEfRPZUINk
m48ULEY4uc41P9yEVkNZ8aISWyBkOwsQ+4C2oQs96ooDN+8+Jkyk78af+/vOqax/WTeDc+qEXeQF
h+uosmjpl1KimgASpAoIPKHR16qD/3TPTCKaujiNcJTqS5sELXxDW4UzJ5AH2EtJCkYHcvKht7Wv
eJ/4EfIJHdMShBAfOr5TpqLNbPaBx+8wlYEedFaFEb0yE/pcYAnQCu6NcjnqIWr8Ey1BQNr16k/v
fe2ZH9NxB5HIBeN8qJdt/BUlrmhuEfpWNzWnRZtF5rxVwTHzj0AuUxVpxOz1Tg6puMG1CI0d7ab+
lKU0P3B8/K2TmlVyALdq4odJtgDCtBvu7APk38K6dnEw/cYHNwQ3ZdBXr4gOloWBSw8rkplKoBmx
WFlUNg0osC4LILX5FjvtfKcRmq9ZDNy1X9KOOFTlA1yr9V5QWOxfDF4aPbyNZD6/LYXCCnKciOCK
rgRU/icp3+bdFr5dL+Dk4/6QsBWjsVgF6ZDs14DbRbSLj4RINGK74jC5L1eVlKjBypjhuu9/zdD4
CKucyvkSyCO6w16pID8iDkmQRrGatgc5oxGC6T6/AHLdCCv0uliPWcydEjJhRyjNYPqSl6Uf46d9
9Y0DWbnzMXEojxcobc3drucd+G3nZDhAjKzPBaLpFX7IVSOYZqzeKuIR/MPa9xOpP6gAGTJVu4EV
zwFHzuQqlv4YYYiLZGxZFnQpolRQDILHBv6WGEc17FF+OYItV4QUMeBmveNBGULBdeGJ2LGBbCai
1OITyL3ibvI9qDmJjJzMuGlnXe4m7UFa+aL4xfBo9LEkQfWaMBkXhMXphGA5nnl8jXVIVRjrdstT
tXG8wyMC+FyRCs4yjeAkQtu11+5noDyFf7gjRpO0Va3sofW1/FvuHWegqGiiSYXfgtEmNRrgdOWw
fp6asXlFmOgPR7Z6+6aLsi2vBIM33EY1+E9R4ZGwZd2BJ3IJu8WFNXTdO8Nw8znWOv5FXHCC+Iim
ovzYJDuWzt33lvsprrw/Ze9FwaGurXO1B0U/PExJPz2ZrQsctBsxCvb+PNq3ua+mTDorqjAmcoHz
ugvn313ZsOfWxIJyyCPizA8g4/KJ4wAOCY8Zkly/a4RA/CbWR46pXWd+rdA4DjWJRmb8/x6QS6LT
3umXO45GeGJ0RPk7TozmciNZ1R4QPEAPIvMZPzb8cfNhRPA2XtOZ4vwrbBf7F44A48uACVyuEies
twOHi4iPrvFZPwkeX/62hTcbBmpVvJGxq5+2ctLcMENYfI7Ltv0rImR2JzUl6ivhkp6OIS8WTMRY
xyMRNHWELnRj5Mx44iG7ZSl4b3AxMPixeqtvMPrusx+iyqQu0fBvsLhgNGZetru+N8kn2S+oeWCM
gxEWYK+RLPsi/tvU7f5VsVvxqdwGTdvaRlpmdVUHy5nOC3TmVFHzpyLbldIed8duL0HqYD2rs6dj
1gli0a7fW8QnjsOPX0DbXc9m85bUiTwT8B5IUaIyqovpGA8JsmvuFuqU4kLuRQYhO97TOuZsh8gJ
ndug6CgbqFzT9BfMj+r32HMqM8QhPVq9gaMfwWP7jdy0fsTXuqAzrLxWHFGE548L51OZMea7rGlV
v/7y0Iq/DnA3L0EIjyC5HW/bvvGf68aX3dNYm5WonaTS26UXa/trLueZGNR98okBGpolv9h6v35e
B38GeTIbppXN2UEbmV0ITd29WMVHtiQRHivZsy7aeQyng7fw1hyLpbKcj4mZuqtOWm/FjmtknICt
BpwPgb/wP5fYeb6Hah9ERtZaT6JB7W71V9wjnLggIkPnd5odB0EXLfXPFt3cj2Q14Kd2z2EuXQHW
nssSOdmGAgZ5w+I0X2ay+UvOpP+XUKgzzLpZIzkImAGPWHH8D/wgKD1a7EEfY2W5yKfFTS7GxihY
VhxC7aVF3/nMrjJQalx7M/L5AHOQcffRzeYGJ2KqPK9pUJgAkhzyHJsMc2QUPYJNM20GuAJu6gn5
3aGiXjKGPFi5nhDX+G/eNlZfNkbZmzVNxJSL+28as9GJ88euluiMmPwZcqFdS3Xq/Tb8JVoPIc9K
aMjjLNxlz8Y4X02K/Q010xA5/YuKqu1PvIburxBCyzm6+e6IQ5kkkBP0QhVVpqaW0bQRfvfkxkv8
THNj/2GYs8RpJ4L23+pW9kuXcE8gLrW8n3ehnknp4IsyPBCfA0y7Zfk049WEA0sfXQLgl4x/mPMi
92S4tKLOUceApP6dVVV8bENR/2mXzX9t2YD/rqNtK7hZHrrU81uxpQUibZClgECLdEYU/7tpoGpc
1eYAuq3eYeejeLhAeD96mY/kruc6hJRjZkapn64+8WnHYlqi+6UOhOUEb9wASLCu36dBVS9JrpJH
2ESAGJPnuzjjXrZP41DgeLGVZAvYOPA+mSXYQDzEl+nS44FI8VvlX2EJgnGak7GWhw2JRIL8a9mu
5R62RGA454undsamOkpdgtY2CD38o9vG0cN5HQ04a9b9au7nYsryVQP5Eevk3c56l6+F4nBLyb2s
KCViWznF08CUQ6bz9M/gA7ytxnbxDnpyoNGrGLNBSpKR1VmwjEWT6n0T7/gS+entRlJ6XO3ui28j
ElxG5Jgevx+TG8U6vYcfR3XJ06LyPUjZ4Utmidx1eU8cT7yayt9f80qvLjrxM/xMRtz6KevZH7Pd
AM9kO8UU+TlucIOHA0p6bPlVBapatu108yP3DhfZdB8nBTrkyG0Z+AsZLfRHJYOxXACw9t68wQDv
Vpn8hH5UFpeNOydPoisJ10gSiPwbXxtIDljy+ZBzG8w4LxgBrrxaJiKdF+qVl24SrKgLbPyRHbar
cSfWff/kbS5qAaRkM96anMcJzkSvx9GW23CYHOvKLN5xRmfWWddP7Rthjmad3PqUlIniVSuTkAEM
XeqOqq4o6oMLUlj9tQV4zXHdhauztscXz7y2KZQYyehV18SSJe2d0VX8GFSqGQ++3hvcWz3Suwec
QHDdK/YFvozRb/+6qnPn01buuT1sFiTrVJTMyweXb3E67JztjBw15BVfbDMIF7DIy5+rMWLEGGnE
EOg/NbPJxiv803SWjvUKO8hzv2wEv5zbAe7oSVjekdJKuMl+Du/GADo68/dtQHEcDzURjTJ3EeRy
oKUCfuXezV2UMBaAFYGeQa19aLAV/e3zYXvtG7d+kIjVnbOOEEgZkDZiP+2Hf3Gu2QmBe4EQARUZ
xOoAHmeJGucPg6BZMjaXjslUT/GDO/ije5HLeP9TCOPc4TzVzg0eM/+vCVz/jNk0qDapGCquwIvL
HdrU6R7wHPgu0n5/LWHf6T3I0AbxRkW2dp5KuhBU1kuHH0w7TvCyzhNs87iGsL7qP87OazdyZEvX
r9LY99xDbw5mNjBMMl3Jl9cNoVKp6b3n05+P6j5nlFQiOdpoAxRUyshwKyLW+o1YW4dR8Jt+1zPf
nycO9mGvkuQ4RCRV7hulI7WE9Fl7BU6CwzMHlHLDpYFTJBHrvLOnmtzGzgzLiryWDMngM6nKhJtJ
3snAqLLYvNfTHIwsp5B/WyYAjO2OUf4OcL27nd9/IHTEBJqYIOT1HfRJ7zkuSCxvOmXg4aEOZgJ6
BKeVn1Ywspn9IhgNYFsJWYw0Qm/XRSRPfU7IwSEYKxfBl0DNGh7EolX+RH5IT8i9ZcmzL5UV4Agv
JtMEyTspgKpnxRcpBxhApAWWoWpIIdthjU+5wy4eH61Rnzqu9woQkZ4MrgY4h9sk8Gk1eVBDKA4b
ilP6L82sjHuOplrZ5p5P+ZulW7li41fc/KtCKTZzdB63ckTOx42Ghuy2Zk7gJQMzvZ2hqaMTDOVw
zYUmq/W9T6F7dANVMksU50rhuu44TPdxnisHk1SJbJvozvOyz4dCuq3hCP6uPHG61UMzaewevEW7
bybScndQ0jwkTwUjZ2wCVctdzL0a42pq9KT4xnNB+CZY5EupDhUisH094vLb9IX0M8kmVeRqyKvp
2fKjTrB5lQFd9CS4VLuiBEz+3cBI1KISY2UaQUIhYwb81ic3Dy4oHL8COu2w4bBgNG2VAoqPnbcj
9rSXidhLDjSeAiiCouIgon1GcnLB+U6kUbNK8EDUiVX5UWhzz27jst0ZcT/cCUKCBqzg+Uxd0zpJ
3Eq7y80veeBz89i3wtI3Ubf9i6L9Rh8GamvVgGZJbRhZvJISEM7tXgQ8qED6LG4pXVj2pKn+p2pI
QAtfbnxpNobnHK3LokgxUtFnWZVTAjj2YbpGRS+zY48j160kj42U4hToxjw2QtBOJNd8CNuU1UMe
WlBH3TgDhMLdhjx4qTc/Vr7RUk1g+Y0WyivgoL2ySpkOP1eJw1Q2nci35A03qG8lN2QCDyXyCpKa
mzS9huyXOe6yjMSA3PsgxkcyEcBMrJWRWioDvH4tfA1nMVxJeSc4Vg5E6FblpZylPllYKHU+eI+E
JGVc53ruXB6FpWTE3Nos/GHMoqdAZRbqKUWvZji/AxABJWz+UkNDATUHi8qww0EbfuH9K69o65xb
hijxSbo2r0FJWyhigJus87imPA9LUL7TQZ9w+5WA6DbicABUZ+2KDEp3rugfc4WYXQ91AMj6vAJp
X1qsQKVW40Rq0M3mIRT48ZwVDouvqcpZcDAFiSrK5aF939HT9hbra9QF+CpFAR8xE/tZa3W8Hinj
fQKmoQAhLxunNMvywdISf3u55fcrm5bRpNHQOjawqZq/2ZudXo9aLoUqKxvjJPHoA3nl4C3yD0q4
vI4n3oEsG4ga5HZOW6HpULFKdrTSS81RmxFxZiodqdX3nw1g2Cvr5v2+QJSb8EFRmTohs3nanKla
npUKrNSq4TRryBhvSER+h3Mj7S8P3/s9oSK/YWBQThUI2d+FYAYMr6oaQs4Gr5TLAzcYKFqwisMN
uE/IyhVZ3hUn9rMtKugzQYyHsbAUNZR4eJdpy54vAqF/9kbyX1YTzQnGKojvEHFcE006t0JwVDDh
R5ioQi1Fx3uMIlQKukTjquW9Yk1FXTiFUXfZv7EUcSZCKl5SVWZtMZYhGHNuFIzlVBolEOjGAoo0
lCutnBs/VMwlMFWYowCVP10bvQF8Nw5opQE4oMM4tKZ9FMiVO5B6pbBPiuzyEjm3GC3RAlTAtYxo
tthhel5p/mjOS0TqrPs+Qy9kM/i+IbhtwqVmJZIstYvmnWYphsgoqohJLN1LcqtNuANDSK4kP30K
qfMBG41BtEzFlVlns0ux0HTfLnfxTPjiYECbTCJWYv4sn47p5JmTooEdtZEagOgpGd6uHknDKmm0
LRPPJDmhqDtVAQe50t0zs4k2LEVopJoILup8j3oTvjo5zAOzZKfXXmv+lOFjR5zFUrfHw6zd+tCm
3ctdPbMb5gsZji2KxJG0DC11bzVA7xJKXKBGHQ3By20rKGtG5Wdm0ZARetMlxItQhF50CxUbP8rm
PefJsTQAho/raKfUtSRupWZ+S0g1TKlAaiNrpX9nW+YggNmGhyAy6qcD6kEHGBpMwqihdOIPSFgx
dZ3YC29HDDN+EdqBwPYQPL2VQHpml9CcyOUCCWxQb/P3ejORFUR4A94p4xoXw7HOxM5FH1a4t0ig
rOgpnekiooAKtibslNlA/LSpMhHlqddSuggj0BEqAGeDVkHHDSkr3ReAl3/EkrWmYnymg9asGI+r
kEYCRVxMKTRqlJk79kjI3DliBUgJwou380W4Cx9eoxZIEAvvDcxwkMY87WAEFZ10Eh30kAlyrAZ0
U19qaypw73fC7MMgYr2qoQOnL4UCxc7E26PEHUZAVuA27mNQfkHUrdzEzrQyK+bxD8ETYf1F9Gxh
saSZZlGiNkCOFlKmgeEJ9JVVf6YVXA5RnEdZURbRRDsdsUEMuoHbO9ALoCTpbYXkTu7kldAEK8v8
XENcKNG4FznjWAmnDVFnUv1Mw1li6tErDVO52gBjXNEhfh8UX41GUdHCNJ7bz6I3MveVfsjIcdLd
+EjsDEc3rEGFFANaAC6862L8+dElh0QvFo4A17XZcGURNkLA3qQPuDArSsGLLTCLbTEOg3O5lTMd
M0zCoipytuk8805Hr0fV1a/ikpe4VVJITALjCouZemsabbApBn/Nsud8e7wAsDflerfUyu9ksTUM
0joAE4SaqiAmo9RcPR/+TSRG+X07VMrz5S6eWSB0EXMzDhmcAJY6kRqq+XBZGMgxyEL4vDk1h7yZ
Pr7eUeohL6Ypc9S1FvLDVq3DfIeKYLeJ6N2ZAzSoOorHFU/L99cCMlEaJwl+mpgOWIu96+kBIlSz
qKaC4R34bbRa4NL0nwHyWzurN2Hmxv5AYa9u0t3lYTwzc9y2UBHUcDCUSKWcrpQuFMOyxMbEznXV
/wExSPsBYU+tt0mOmIetxwCNtpebfH+sYFfBUM71HQ7P5Zkd9HJm9Xhr256STTsNrNZjIlCnvBJk
Xud3Hrxeyc7LgHTu5YbPLBkTsU+TDWiy/5YKtLhhcn9FhdDugka4iTQ1teui6D98jaV7FmqYMjQs
hMAX51deDDD8TeBgVmJmO9iOHtJvQmawFZIk1VYW6Lmlw9FMMnAeUaB0p/PXKhhlgV7lWWoO4Q7F
LxB3SSigVe8Z0TUqheO1Rs5up3C3/vLx4TQYRjxITJaPNi+tNzcRIyR17esanAAgTncSSlBujtLi
yhP13AI1ZJ7EXCE1XqqLKzNKUIWCDj14ZT027BoYw6MyoPUJKrekhqbX+3+jV7ykkb/l1UOoPu3V
hMhKDnGQ1anmRejAfS90wF9IZ62sxrMd45E/Xz74v7l46qNXBVgU3QZ0XTyYBfgFUy+pc2tI9nGq
ifXDBB9oLRF2ptHZOoVnD4PJEb44GCYZ8HIxwb4Z8XGjRAWxawQdn6N246epc3ko39/kWBw8UDWe
qZwKyiK2pH0M9xaxHYhSDZSjTTgNZfIDRphRDvDGx15ee9S9uqW8lcRkjWCkwsPKZFy5PSxmb0jJ
QulUJmyLbZe6YdeI1/2ArpgVNtneM6kcSWFZ7wLwkjgDClSnbH80qAemKOetLN0z8cZCDoWQrujE
9uX1MujBa+IZlYO4qXwXe12AfT768ZdH+Xyf3zQzT8ObfRjpTdKJHp443jQNul21s+QWBpKqtkkV
q7nV0kA4iD3lNTNBx7ZIUCRCztzEqycSV9yrzq0vZvwvuwUiw2K35kjMeYZKl30Q5RsVDOuLUpUx
QDHRP3Y1T7TLnT83xOS+OUs4OWert9O+q/qEYwVijbahKSVqbPCKjDHtV3p1biEb2ItLSOYrzOXc
6zcjDF5YTYaWdwLCeuVPL/IpI5ay/4Qd99pV4GyHeHPNuuUgfsXFAKKZDFpA4sJRYS3ueBU4Qeo0
wcqF42wrUE0IPKQ+iN+nHYLt5BUyZqqYB/uhuUW8SG0dXlrwoi/Pz7mRw9SHo5W8O7mHxTW+4nJv
QnWlIaERtwJ4dcfIO+O+gEf8+d9pCjloa75Y4wx+2qe0HurGEpikYmiKW9NrAgqcJuBeMEZ99PXf
aAwPLDJwXLGl5SsckZsAzWguvB31l23bNthhght3uiZJt5ebOjdXXNE4ABFp5oRf9Atkk6rXKZkb
RdHSewQuzBvd7MyVWDV/yjJwIp1szNkhToilQnOWdPoYTqy7rAZNabcgSA8Ex/5bQIJqW7RwgC53
69zKINcHcBEMEyWsxfGnNFDJU53KGSpb2SaaIM1VEdZh3OuDlcl63zeyJSqLgoOPTMayb70qWUkN
0nrmWFe7wCvvc7M6AqDT92IVdisdO9OaiRozpgo4wcwgtNN12LeKgAc51XWtF/Sjn1rCFwyfIPRI
7XSHcJ+3ct98vz5IrEvY6XCPkOG/LvZyKOrA+IUcqjsl9p+FNI2k3OT+4fJ0nW0F70O2MakMSp6n
vRKETh8mNJvAuaHLqnZ+dQOwc81p6czYzXch6iw8Dsg5zz9/E2jJ1sOZMkHbZ93Y3UmSNyMm4AIf
1bTXv8ull/z54W6xBEkyyWjYU+BZdEvRkyr0A54E6I5xWU/l32FmfNC5msQC7wGVsERA5/BYXill
AQmKbOp43uUK2ro1ijIkl9VsAxID2prInK3s5vezRVzXMOXkTckVc1kPLLsCXk5ngfJLyvbKmCLv
Wmx7pf9wdIdoIRo45hhEd9lcRHczBe4D/iNGL6PJ3TROX6YZaVbp0Zo51rsO6YrEC9wQeSLLeJov
NhX6v5XQitATpXIMf6a5ULhxE3w4PU8rPE25TswWCnTodPkBDwUDbiBCXEHOLe04MxHI6cc+Vq67
tgDDF9UWGDrY82x+9C/L1TLZuX7OYYMXORGEguPpN0h46cw0YMBLVQJUJqyU4EoNtfSj5z/Hyey8
xcHMyUxoPG1GRDS+Vec0HmQx07GU/iUDery/vLfmu/bJkULGczYRmUvh1vzvaSNVmNVVU+uPLczh
Ihfu9XCfisY2l2QbHxwuOFDBcHFYWZPvsgtzq1CQSOuqs4zQYg6BEqLhO+iPQ3u0AvMq7Vw59zaJ
HjnT9ONyB5dNkTsWKT5gnUPGFV70IniEqE1MAEbhCuuDf4MGirdp+7T7JKDC7pqpB5aM09S53Ohy
hbw2SomfkqbMFWOZ2ovQItL6fAhsVD3ie1gDiTuZo7nSyvJ0/qsVkzuvosx2e4v9Rg3aRySYrgWQ
n3owJcKcikVbaQPbfA0vcaax2UIEdhoFb4wzFlG/ynPMy7QZjBh4tNUX5gMHGifm0HgfXPj066Sp
xcLXdM8zppKmYCz2UBtSb4fkykevbHMrZH5wzCCvRiRZxMW2lQLw+Gg2EmS0XU/RmFrbZGw/uhIo
zsKNIE6RbSI/crq/4CFMkaZDWfTCouAVWwfoLiYfjbxUfk5aWexiHiQoBQw8HpEJ9WzUtH6KsfTz
ck/eLwDSEQi2YtkxV5uMxawMidDI/oTAWl53+m9pQOUhgbY7q00YawZKr0v3bVjigkFjpAiollBf
WvrW9SgnqGNHFYsiOtoy3BkFKNxGfVUJaXkD9jbfNnrb7pGElTdDGMkHtHOTldj4bhfzRsYJRQK8
Zc7MzkWP0xLd9TQwflghvIAS8cXNoMdrt6mzjQDwYEyp2OjishHEYBAX9n/GY5larlIq2jHDwc7a
fWj2ZkCMykOIEgoN4YqyiBVtkgxWoA+9jUVeAHC5ML+ipgKxVI2ClTfeokd/NcUtFwNXStiYHJ4u
ecUzwjjjcmvrKZTwmg46bSJIHwsSr61Q+nntDMaYSyDClOeIS2UB/JsAc44KnvSVIk5rBbsleu+v
ZqguzJZ8PFe1xbihptNRPxNA0XdatY+GcrxCW6690Vpf2wU8mOF7DRr0TFhdfYy1CvTp1j9oqLls
mNK1jb7YhK9fR6cUMG9BLsTv8pFmJiOsh4AEvIXEnoFdnwZEDrYhjLcVm+5XWNibPfjaFig5mYVD
7Z678ek8qmqKIPTIPAZR9aWF8oOglrKbvHiPkPFey6vHNuwfWwlTHdX7nGntj4EK9Mitr2ziA2r1
a3mKOVYuvhAHucmBbsmg6JZgIWgWcHVNhPNFqbKUlxRV2PiY1VQ571DUzOJtHE6p/IBSXPg8hWhU
r4CVzgz+bG4rglQCL4Ek3+mAeNUkt4iCdjbIMJR99Tx3gA8XThlEiXN5u57ZQydNzV/lzRurlEY5
GOdlFzS6cIhZEFdcRtuP71RasdijANnms/C0lQqyq5cl7KF28oOtbA3CtpBRoPo3+sKzSqIESBFC
X6wjC++FBEE21lEeRY9wpesboRP0h8utnFscID3YEuRHqN0uog6AC7/oUrjWcShFO4xcAwNCiOS7
vuo3V2KB1oPcFsVR6aLu68eb5owCVAbW4/1GgXCdSX0K4VAhOXc9SFr/hFuCcIAArt2laM0hqKbr
d8T+NWjg+2UCbp73FmglLtOEhNMJFHpKO0IVoephquV1FGf5PrDqtWrL+6E1qQAydaIp8sBb5usD
sex0sUhHG7Leg6hrT51qfvEm/dih64KSa7M31OpjsBaCDxlJGQ0B0qwyCN3FsQj9qOfZnY3wUZEw
+GEVyIXvC0kJ9Q3Cs0WAkmPtU4RBuDP6dnk655VyGmZMiXMLPAPlFyA1i6YBz0Axi2na1MFjK4MX
uXkRlC4OSHAdmmot83BmeGlPpRQCJBns6mLljtLkqb6MSg7SyPFmyHJ9b6Wt4AxFXOyhgH5BArDY
o1K85gz4Pp7NJUFgSiBLWT3LjHmACyGUaZQXkToSNrGYC06s1ta2QHlrJZ6dbYp3O/RQVA45tU8X
KgJDvZEKqOdkCaX5TYDqQXwbFh3Kac0sAXJ5Bt9tC8z4wFPoKqt2LtcvDm1hgFRtanAwtAFRD6FC
+KqIcVS73Mq7dTJj1WmCAApOkcflaZ8sD8jZhDjVhnNo6t2oQarASfRA+w07zEQkrYjWDIjfDeOi
ycUwKgkUQBOrgw0c0MKR1PglMqTGScukW+ncuyF8BeKDcuCCRelaXxwNwTQGIlpJiIyOZXtAxCTd
wA7KVpbF+1ZIbVCIp9bJqYqo++kQIjfaRUYJfdmKa80tg25CykmfVu6+86e83dBcX9hYbC0WuWwi
UXraCtwsCTMowC6t54kPg9XhpuS3h1ExOhtnouGhy9cqRO+aZMR4u8zA7Rm3vXz2JZKhDEoNlSKs
K8kZEDbXNlbeCHcSkku3ltnMQnZj415ekfP0n3SUtxk3tRl5SKPALU87mgx924kxDlHYLNvtpnfz
nXItO8FKM8tiJjHjtJ3FscOFsdXLhHYK5/Fb5rAD7N/Hu6fLnXl9klzqjXLam0GvA7h/tCLvwBTY
mHy40g36Lw7GKBvNpfpmf6rsI7r69vj9ctvL9+e7Hs4L9839ixd0olaz15awVzf9Bhi8/WxcG8eP
Hq3LkZw3/Jt2hiRDKCKjHfXe25Xw7b8BaT56KxO2PGGWrSxOGHj6USLMvZm2mIZsUBTcZJtiZS+/
eyotW5n3xJu+KGElqdE8X9el+yvefHnRdk/fPq9Zar66/l5aFouwC5Q5GaWQZkoX5OkGYQL7Gyqc
t9PG+Iqw52FlJcxr+VJzi5BrYWVJ+KC5fvMLNVj7ObOPf24+f1tp5kzAeLt1l+/ztM5qA43QuVdI
Y23IF20wE9qYju487X7WzldEhNYmbCVcLClQjakUVjC32Tm87dhgoft9sp+/3gT2Xe088SywUeFc
OVjW5m8Jr1dQ75CTef7Gza9pK+6wynLrbXATHjw72bX2ysDOZ/2F+ZMXUSRWYVFCMJw7GWxS/lFt
pEA3qLatDOe8VS81tAgZqoBHUUDx0pYyNL87DzJEXrXHLjbW+rS2VhZBwzSi2szmjWZqP1pvHyKi
XGCHqmUxGiVrNefXVNulfi2CR2QKsoYS2V8DmNxi4OAYW8zhNl9DJ3T+hHZPIBbtP9d6+Xr9vNTw
Ip70forJQEnDymf5WH/Lb8qj8su7I+OIHnfxNH7JjuGtcqd9WVkxa8O7CDB+M4R6Pq8YhTWD9gLr
s9tjJrbxbGNTuJnrO+bG3Kyhtt/lWxbxU15EmlHO4qSeNwY1yG24l5wv6WayXzy7YHjzrWyvnuPn
AgA1QXD8M18Ois1pxK5jM83EecniTuxK7A/Fsbg5qBvrU7rB2+++vkPqelft1CvrsDLK5+Lq27YX
o4zQzJhQI+Gu4vSu/i3ZBtt+Ozrxtj7I+7W02bkppaRA3QJcHXXxxYMgQsE6Gquititk4UUJ/i26
Ver40maVE033l7u2DARc+0l9ku9QFHD+4BZOR1VvQtkLEnXaCEqjbBFOQm5ZqkLM18ZpJebMMeXt
FqEpwJ3U+mEhmQaCWadNJaasD3KHpZYHT/1TbmUZkGAlWYmhy9GbW1EpYvEamPmyy9SKin01RpHo
IDXwcm9RozSOVZfUG3GU09uoSNOvkJmkuw+PIkkcnlVc2qmD6vP6eXObyJFKqOoCE0ecKAsXwVZi
qtqk9+jYJ2trcfmSo4O84cjdgMXXIGAt9gE2PdVkGcK4MbIuszaoX9RfUYVDXKnSciX+kkhdgxJs
aiBoW2Q+hMhWDLSbJBq9b1qTNTkSAl3XHcpUl+8BlJSYD1VhYdqFiKHS5XF5d/mm7Ep5TJfINgEN
o3x1OjAq7hpZYxi4W0pdhxmJkPgj0RAx28AZagxg0YfWuiHaYn3aPVUUH5/92vJNR6JAOG2jQtHX
OO7L++X8lRTWBxUuNGAxODr9SgLqTSH28cMG74UYBWJFtnGpSH+S+0eOoC868zgWMsdu2A0rV9v3
m01h0kCokRImSa8sTickXoV+hCCyqRrzsQS/8bVBlegWKc41oOiZlmYyjU4lnqwCcJ7TTvr17IVn
yRM6e5EOmgK6k5OPETKilKpeLk/y+31NFpO0F8IB0DXEZVXeN8QhzdG42hiI4bhNNeD8VPorFZR3
jxymDV6lAiqTGjJHwNzjN1vMpz6hRFPbbTwh8OwBq1E7Sn3FZkGlx7CdctdIvMSVxUi9pqCfvGjp
KK1EsPdbj+8A9GYmLIE0Wybbxqnr/bxkd5mIPOuun3vCZzUWgQVaDWo4B3SNEXP58OjOcQyOD2gf
iWT9ab9TLUiVPMGSPq9zNHBGNd6mqaHsP94K+Oa5XgDsAK7saSt+31GeGqMOoReMPtFCQn4Yl+0P
j58qKnREIrFGufJ1jt/MYTwqsdGADdmEfZFdJ2otOaGA/kyPrKiTtoO3/WivZtgGoEqKIKwcdbFm
5FGsE0xqEY6fQv8Y5cJ08DBrWXkkvA8opqzB2qRTVN3e4Q7h/VLVG816g3Fs5ogiCjgJ6u170dQE
QBtaj2TsUHcHT6j/RmX9x/Pwf/yX/O6v07P+13/y5+ccuacZObb447+uw+eKuf+z+c/51/7/Xzv9
pX/ddi9V01Yvf1w/FfUf2zb7/dSEebb8nZOPoKW/v4nz1Dyd/MHNmrAZ79uXanx4qdukeW2O7zz/
zf/tD/94ef2UL2Px8l//eM7brJk/zedr/ePvHx1+/9c/mLT/ePvpf//o5inlt/57eql+PYXR0/JX
Xp7qht8V/2nCnIehM6OfZl7XP/7oX+afqOo/DbL1FJoh9MMJVUg/ZXnVBPxI+ue8B6g0AQuDzD1j
mdlb848U859gMJH7MKiBg8iiqvb/vtrJZP3P5P2RteldHuJkxgezqf7nQkQRXWbHUZwD5gbp7N1F
D0B9QPI6EF1jysO9UHrCTwHTjpVCoHR6I3ptBqoEp52qgOVUjMWjMrM6VMKpp7mxlxmH0VCREc6w
ANIRu/g+KurvHp+afVfJqVvU2XinRz5acsiNPOlD0lwjWYQoF47E+h7VIMOeEuyHvMorVyL86TZ6
/ZqggvgeClVTKguLe03IbafGBFp2uWHVuyEPMh4XeHR9apvhxQ8S75pscudggqmthNjFK//vpsl/
wgmCWwIx7zT6IWzdh6OJ9eIUxMlDn9TN9ybt8R9V2mo7tUgiTBh5PqVQw+0kEJvveRTgfNhG9XWq
V66UdOPKLe/M0qCYzSOAiifLbXktjwKIA2KbSe5YyS2qjoIYbxMjTZ/fbJa/V+TKCtTInUvWvP7m
NX/a8bKWmlStm8HNAxTso6YvAa701YfC8F/DCz+VyM+eglK/CMO5XmQlqrqDGyaThQJ2IWxN0ft1
uStnVjm6MWhz6CwhOHmLdLJXxr1pxdBtEbJWrlUdPc+xy/IHudZ9R5lmypylJu7lRufxOdnBRBBo
cgqX8dlMcwmdQxfQy5rOk90+6dHKz8M7BLFJQ1mZ/4hCOm9wXiPbOkWxCwK69u1y6+8Wydw6EQRe
BxBWdYldmSYB76XSkl2MGu40KzfQ6enah8uNcC9ddlIFSMXHU3Sf0e5LBRm/4MaaB3XklrmANaQW
9NeR7kdHDLcTPGOR7PvpWWPsqqgnXle94uMSjWM6tgpI2rX1iyUPzWMBQjRGYtPPBqTplP7RbyVt
n3ha/ymI++TYmmEEJCLuUASjR4YHswuyxRjdZ0h+4ioytTp+iMgU2gIiczszrbFOCKMudDEyQjc2
xopXx/BEbL+21Ri66M/In2pc+u4HpexRva/0n3GcT7sosowNufroT8wNQdJzz9l2LWb1I9MMDoag
7Eal3h1xNOOSUkXI+I2jstWKKrKVMnkZ/bp4abXoWsHf/NhGpjK6vejlrqxJ3k1KiiKmEBsZn8Q+
sY5KqaM313TK9HtSk/aY8ttHUInR15r9j0ChgH/apvB1aGOMFLZvBWpprR71HLPZ984A64pkKi/Y
YlCNqyjFGiXQG8RIDb/bCt5YT3aBT9HWrxGHMfHU3FrJ2H0HxD06eMGipzYl6o3om3XlJKhfPvkS
MtJqVeM91aUqrjiFGk5u1bf5w5jK3Y9awYo1KUPc6SPKztjGDXsT8WQb4VqooGNRHuQ6UvZGgwik
oQrxrso1gXwXU7jRw+FHkFdISCiVutNghu8LgrjNKS0dKiHXD1GkS87Um92hVdtixyltPBSj+Bgw
OXemoWynSbGcXBeauyhqLdvvG91txLzb59y1HRkdea/zPmM+8OCjB3ooRVzpKgytyjbfYlKcXeFz
DZ8AKXYPYzks1At1XyHDTh0tbq+agYpkoJWdGyfavhnj4Yg4s+cKJO8eMUbcK7onbYqWFVQgFp+1
VwHlK2C44fcEI5Y6Fj+1ofyrTWeRO1W7C+P6IdKjyZ38sDhYuW/d6dhaHXJBlQ9ZnnwK8vhGQgze
pbrY7VVRfjSjfT7bsCrJVS203zK/qQBbNkdPzH5ohYLO1ayZm4CWQM5U6xzZtxBQDdDwJPPAizmW
cEXESal1Mfub3G6oEfqUUS2fMKZA4t/OVfkzDhXWHriFuLday6dWPrVbHT9x/CruzVHzbBXPKScO
lFvRjG7CCdMAuFWpGxmIRxZxjISSXEU1Xpygq2vJOtRmiB45vj4PtTDIh6DsvDuvihHS1etdOLbd
NbYInZvBKz9Oajvr++FpgWafG6bpeN0VI8KJfidutKLu9nWufBrLfl+qw89aFPM9Mj0/UP/H1mvQ
biOsa4VMMb9aed7dyYlo/ezacjpEYnKLKLN1l6XayCuCGq8kVLhKV91vUNqzICpfW8PRzB92WRz+
9rBJtGuhqnBsLzBQFzD5a3D7QAX1KteG5JMXM2iW9IhJcmcb8viUAKZwhMz8hYvOXqpJW9jcVizT
lkO5+dwMiLmrOWqMndmztcCdPfvauEsU45NfFpQHrPyHlE/FdyEcfmO/id5xH0xOklCb643pph6E
Z6wxwI9nVpDYCtC7WxyhUcbuR2XDqpoFnllaDVYEW6qKv7xRYufpwa63gkdBCW5RhP+O2E95rc9u
1kJas0HnIDhqB2RnY6rTQ7QbQw3/MsPaYa6i24Uu4Fw03uM4jAk27tY5duabbnzdTsndIObmZtaS
JB4UGzOwCOC1sQNrf+zL6FcUjcfWaJWj5reYzaTjU4eQM4kEjYXCFOdF+70KfPxX6vFnaxk3LcRG
F+/c0BErtPNVJVN/6alIBZbi+iEUg69ZHf0Ye9xDL59Vf6FATg5kldwYaYi/KsqczKcXmqROxBi7
jsIFXo5AZtLy0NzKWjhvCm32EfaUAQcJ8PRVeeO3safv+2rU24OFf2kI8CItkc7FrtjbDk0TPJgZ
mocES530BoWZ/Fdft9aTh1QsFuG1mLl91/RfWlLDf/pqmasbSRAEcc97drTwlWnHxzG0gl9COIkY
PMdjwwUr871067dacW1FTfpEQV5o3SHTtecMR967kAoQitkwYQZnwsToT6xA4qdWRandxoa7oWHE
8XHhRQaDupRv1MK2C4f0F8tPvkWft7oTNR/8ttxhJ4nqrRDe5Xmbz/bRCKZ3ntiidIy/MGkT3Irx
PJsCks2mOdSpA7EovvHRSH0Qi2aKdmYtd8Vh6LFuQfOssRWj1aenvk0G/MgNnAju59RS64plVYhO
PouZOZbal8DZDIQsNz7XMmC1aWYY29708mcvNXDysjpBFhx0yQlsKrTqW1w1cVxL8lT7qtVpUtmC
3MR3pors/q7SuprBFMzBRFZUtq6EOKhx8EChDHNJhChSHEpFrXfKpjcxY7DE7kHRc0ypQxxVyC7I
RhHbvMGwAUzFwEudGB3f61CO4MMIOoQYu5GVoTki7NNbbqX0+rCBNBhFW3QBEWLvsyj+PhiCHDhh
CwfKEZrcRC5ejia0z/1UjrZmm6XjJ8sYrHRbYe65N3RfQ9RZjA3RNlp10DdxVFrjPmnbhKdXqUe/
RX9E0zqNoM7aeIv5vzUyuoByPB/8RY+bjeVoGHK9qHVCvE+7JHPkAtFPSNdJxm0hSFVjJ5epOLiV
2BcYr6oddnFNBAtyz3/dYzvGsv4pxCygdFuZs+NGn4Q0vjK0yvQGGyWJWjpiJZhloCIw/fQOrA3M
l7p6GDtH8OXwEHVyN32zzE7oHYsn6nehzkNl4wWQZl3MNdRjBFuwctDDxEQeUSzkGsjfocSNR0GL
8ZNIjM7xvvkMXTyOEb/1kbkutR55foPFcF/KiHc7fuynChYiQdNsCi2Olc001pJbgGL1GUVfHDYy
qWAifOmPmPKmpg+jyYirz3oeNj8CSYINJE3DDz7Sb7Eoi+LnltfbUzkmwxOC79od6x6R904ItXY/
ysaQOyIytLfYHGY4TUxpn26ktrLAbJDo/+mXMCPtLgJcYXe90aHriSmRuIkwu4yYDL35FLb9wHTF
df9ch3jGIFzbAuOqlaAP3FSTKolF22kPoW9UOrrvOTeqsIMptiWmG7qjIc/+XRBMCBZYV7chj8yp
uzJ9nFaEuqs9Z9BlzjRVGsKRjVQL2CKZDATG9EPnJlLZ4VWTYsxhC34uHwGyNfGtIbVwDHyBBPZ8
177KYgPlWEvqPbSF8eKe7NS0sDqjAOxdVzg4als8EFHXTvzafMSxFIkfNkxd2o0Rd7eYbvWVbYRW
rO2QirFm74Q2xFQ1Vqwfk2hEySdJB2l8jIJW5cif9CCwLRPfGcxSUQrlpmI+aWo1fB2rXNa3koTK
Mwd3pjRbYoX2LR0jsdtizVLEu1GIJqJYC3lSxmAQh8J6NH4nox67g1CN5ScMq4WbfhS975OVyPrR
YnWErsSEzSaFYpAcB0y0cXMbUDMGWzsQjUbWYb/HudTSHG2q+sbFTG68HXq5rjcBihn3pdF4yaYR
OxUfzYw9A1fUwAEJwlwFwzwWsDfNmLzfBFlVtouCdyQ2saVo2rUVqp8VDUsSdzSU+m7CnyC8BTsp
lbsYatANfqOquVGSGAZ0LUeiiHs5F9L/y963dMeNcu3+lzOnl26ANK0q2bEdO/E1SU+04sQR6C6B
ENKvP0/l7a/fmI6/Ws3srHWmfcEUYsNm7+cCe0bZ1fmAUgc8I2Xy0MAMA14+IAui9ZbaegChbVw+
sHGdnjOIWloc9EAx7YJVb7d4dlSfC1DrQW8xNP6QwC99OoQg+T8zbJGLdqvwmhhhwpTCumtBHSXJ
1NTt+VZC8AxCXh0kuKNpeuI9Pyp308R2e4vH13Q1BktQ7QLArJ9FP0CbVEwkoQc+wIE+Yx3Y3IzY
7A5+G0cHKgbJgt2Gcvn7pRnG2zQj4hvMNoZ7s+Ilsy9AVvtaJCSAQTLcO3CmdioFZpQa+GDjl30B
9nGDaj38+sZDqJrhcY2kFuifNWA6dQumcQGjAZ4hTZopPQ+VLr5Fo01ewPvqwQ6Jifmo0568wIIT
Tr91BF0U2NSWy3nal7g+IfRC/wzastf5GM/lpxbH/7EZMpo+n6YUDghdCrem9+h4sj+3uRzu5kXD
iayh8H/dsTUdkx1EjECeLHm2LTsOrftHnNISDjJQ4pv2EBfHObZAZMmcJ7asHxu8IpaDkHYoLziq
ZR9QRa1up0DAtSKiPVzKui6A9eIA4eijVP6M7KJEPrNdwMcSBkalsmflEkhEQAk7OoKuI/hrHAR2
TSFZjmdR3egcZ0gPw2Edh+2FUCBSH+oZCM59vaW62W8D6kk7lFq2fFzF8hDBb4mDCLX1dwvOMWys
4+MGHLAH2IEsd6AmxfZQpW37cdHZgqQDtyuH6BuB+fzC8I46SNk0z8JkUu77Nqgg7KAm9VQrln6I
4TUM5xneg2KddsJIAIMXUe43I5rbCCKsaldbWGXtMqhU4lFTFhOOUpgDPA8Gxlj4bVv9ScMpcN1b
rnGtgxeewOnNmGY87zI1igfWNgnS/0p8IW3IYDxbEXPV8rmhV0uQjjc1qhd3k+2iKo+iAqaQR7cA
WHvMSVOctYbTATq0TT/uy6xI73FdwFYU7pgq3hNgDYAhYIu2+Luz2kHlpoAZYTRUX61FVwK+oqCN
fcJLScIYIbXb9qjgJt5dUKnKS76ExRcT9cAIx7iQ7F7gglxzlC/1/VBRC4fxudLsU5rOSbrg63RA
3qaVWSHqH4DOVFk+qTMYqxWfqQbr4aqNm+W2gZtOmnNkETDUbEGgOURoOWFLI5M7j002klz26/gF
gFCZna3VumbXwwKzENgyQhxr1xKg//Hq5dG1mukGp+vt6ADVpiqAjx7+wfnWothz1kV2vJ+qssBD
QS7ihcsIFyGoAdg8vRCwq2BI6mb026a5zDMA2V9EPVaw9a3Hku2geF9dQnAByhiJrhXspjo5FSca
Rj+hp24+D0URIDjTn5qxTmU2YpnlUVnqXCW0e4B1BWSUJBwf1h3vh+YMvsPhw0Db8H2VrMM+HPSU
z+0AKfuoMwiXJlPpxZgZezENZCA7CtgKXFsUmAN5RWz4vZLpX0p5f3VCXpX5/262ePZkhpfuXk8v
LxpNmf8HOjFH9vrbrZjdC95CvzZujv/5f9ow8R/pUbIJXjfoLqIlfSRD/acNE/yBVsqR1QPJzAy1
9/QITP+rDxNGaLbAJC7jCZTIoEMe/d2HYX+ginwE5KCzE6DpBkLdv+jDANr/usR5/BNgpkDsB6VU
6Ga5QssR0gCTws5tgcoBRM/AnkuhrhnGY9idbSvyFmVn1MaN2MDqgltHkqa5KZb+Ba4lqO7hjWO/
wSp4WXdiQc5yiIeph72iLWo8flJUpKHXVsFpe+lGuGaNG5LLfErTOoR8fGjJAQZy4YO2lN2IeCIi
r5dyQ12uScfoarITE7tlnusOVoAJXuD4w3DzDBYM+W5DWQgA4wU6TFAsapb+qofhHmqs8wTUOFcy
Eh+rkcBWadBHI1nDyjpApxIykXvF4bkQQWR93qusZSlcsxYL96lJzVCY0hBP3pHBnMFZDa98G2Ly
u8Im65UtFXBtSOdw8IWVlD9GLqu7uaIryzFEAsnvEV2LPa7gSpyNcTI+JF2YIe1PpuKxEAqJ8AS2
QwjjEeSGuwi3yT0K3LCgWkuNMlEyKFLs6NAvX+EDMsEhqwinOLdBAF2mEbTe+CDRPP4BnhH84k0K
A2XkdhVuDEHapM9tRaA0mMyzTT+0nanwLKdFCs5jQav5TA18fM5wa0Ddt1YREIH1WjV7MszDk4Zd
TH9u5zAY9g00SZKcbgbGj0lUpbg/qKCo+cCUBErjYDfuORKAFdUnpaLzCPY08iwmaBSfZbbgf8KF
eLkG23d+MUEXNVd0qkb9QY59pfYWfq8zPgNt1otsRJH33WzaWZ/F2wLwVVfgcb+jabLC4mgWKOSG
M9Ak5106Fz/WAuW3c4sV/bxGhaa30oj2zx59GznCYKnqjkiekdvHxcI4Bb5OPJbnOsKzcL9JCFKg
yq6KCp7QEoTXo6n7R2o5bBxEn1VfsNkV6mDIXRPYMaM6sONKx3/268C/Vqhv03O7xeNHcMhNcEzS
4c5cZSlSo2IeoIQ2pjXMhVtp2PvU0KE5BMqUegevMjzpizTZIGIOhyS+V6TEMzieeVx8KGGNAls8
ftZB/zjd4dGTfoP6WPtIq2W+n03c45pL62MO08LbZNfARPt7ZVTyqVr6BT7kE4dDDmxzxHMQzuRm
LFHj2GdzaVGHN8ZG6L2E3WezRfFnXGB4oDQoJgTXZICZpw5l8WMpG3GF/Kv83o1rdIcWY/QVFfsC
xltdVzxrlCJ/gLQ6fYlmM14qOSWPRcG6L0G8qvEdhDXLEFEDyNxZT0ekIRMMMy4DpshaomRLYU2X
4LGfHmAi1GBfIh4XvNF6+YX3bCVwZbPhUZkjEijglwEMRnpjZqQkuIxr5CQVG/aFqvC/AmMKMR68
BICDCUMJitKYVaihl7BlhTpfzA8VDZuPcupic1jiuIXXecjEM5S6zWfU5/XjgqPlXsxwOAUTdELR
uEjX+YX9/NR406ibEvaxH/F1O2ydUF+0YpieJ5jxtYfIJtMzqUb8qElWC1ySFNKR3bQQku1TxelL
uca6O4jp+NIVg82Q+xkZ/gknAH2lIzUen/+JCvYiLQuOCSOrPqtDWsMNh8/zgwx0C1NMouLifWeh
ZLtTAEllMISqkDjjyIJGRUK0Xj+k2sbtdmZxLDT5DCQ/Mk6juJQfO+BOzuGvVH9QAYNqHW/UOp4t
0Fx9hmwUuP8E5WcY0SNpQ2u3LNvrbCYJew93ZQhgJMMEBgXrwgruT1kfntE1NDBA66FNfxGPG05H
QJ2OycM6RmO1n5u+tnmiOjOiMZ2kZ1BWq+ocnj3ssQ2HHgVHU4VsfEw31GkOwKPBuVJKYa9HZTJx
Psg0FefY/1P4aUDetn5bUd78Eo9TMOQRWB3zOzTm+o9ZP3Sor6Lpxfcg5hQbKhzN/EEMDBWoWv30
owSUD+8ZEo3xjmZGfy3LAMqAGx1RwSqWAi813N8AG5RLPTzCTzz4syyq4ilqWPERWx3BUkRh+2Ph
q7jBlQubps0aHr6PhKH/gST8/xTp/0Ag8n/LkT5+xeGqX4NVfv4v/8mTOP8D+AxkRFAJ/R9Qyn/y
JHYEskDZDJBF5N+AD6IT/VeaFPM/wMWFxi960MCmgAL3d5oUxX9A0x1JMkRrEvx7/Kt/kSa9bjdj
9x2Vn5FyOSABVJtFzbaO5bCPTdFFB/xu2Zp/hRH47+DHzOwXSBhjzWyBS2GQQGqfkAM84ko//2WJ
T4Ic/ju083bQfZzUVQZ9XDwdgJyrCvgPVhvzHJ29nnhdhHJBVZ3lKbMfhiS7iiXei34zdwAT6wpe
oIASbj4b8mdrkUkFmfAc+/iVf1lwsVSqLmZCc7TA7htbf1XL7PktneZLCfHTZLMtA54JlVK4DVKg
BU7abLy1DfEa+HXisVFkAcSA5cWAIkfJ+4t2DdjBb8Ud9Eg8UL7CkgBN2gkm7ctMf6BgNOz9BncQ
xxlqcHPdYMlLdbSwamEKMHfEb9Fd7WseTfOYwncwz2YoYkGdNr1IkEmuftvFVdxVpWAmtTPNaTt/
OaoKsyF+9FoWF3WF1G1SeKtjzVEE3lE9vm+T8cJvbCc6mwkAXTQxaT4MaBRsUUGBetcvfoM74VlU
QKpORY/vGXbf8ep4L9vxo9/QTnRilwBFfzyzwGTOiyY9LKo4IVZwnN1/Syp/H4euPOaGBqICOprm
VazhyQezxw+lLKcrHL8nxFjeiFBXWBt+ugTewZLmKECBhU2uyuW737I44blB9heuDYLm4cIu0Q/8
OpTa7xyPneA0BmxnvEVonrXBctGmRX01h9G/stL4e81dygtbKwhMBoXNTZy8Z1v7rh1P0ajfWGxX
WXBbFgrHcMR9YupcRNFlHSzvvFbblZIK0eGBOW0KjjtBUaDkRP3IYn5K8PatiTuhCbknEwwVRo+K
9RPKFDcQz8n9Ju4EZsTaeS0CYABJEH3fFoBoKDmlLPbWtI///Nd7s4YlPLSNAfVK7XpGzZAdIKh3
ynzyrdGdq7NL0Usp0XbNG8o+FpB42+T44Lcozr1JOr2N8WqTXA7R40KT7xJOQwe/sZ24bJI6Lmc5
A9k50qukoTemNidgwW+tiBOX7cZm0kjYlqLdGO8KXd00S/bda9ouunaNoX/TB0uSdwDc74AqPqfx
/NVvbCehBW9ajADBWZwnKIQBgvODtJvfmvxEev+yB9WEwl+vzXrs978MRD2V8Z9+s3aCsk1suGUV
VnsK25u5n4EXJKVfCuE6OoZVnBzN+mw+1rq9Ao58fpijvvQ7v10ILptWEsHf1+ZLnH5DOfG+bbIT
N+YbW/AnbPyX5QaqcVzrZUaBD1WaXSDCy64QpyjLbw3uhKXZQhmHprc5fOTR2YzuVPdXJ+IVOeRt
dPfft46rrFEXNiVzNqATRaLbOIXnSiE8d7cTlcDrbuNUAspt+AwNICrfi1mc4vq/sSSudFNVTgUD
ynbNoX/1uWOAFrTS72ZwvaxK+KM3ANbCxraDi3lm8JBNO3qKWvjWxJ2XJkrLhSqwE/O0BH55FoBF
V5XxC01XwTruojatR2wUM5ML2cWfy8ozhwic+7IktUlIiA1eJzB9mzoLUnVT+6WywXGxfomeqqbd
CFIxrrRBfw6gibqbg1PmEG8tuHNdNuMmJriSgbcAK6V9x+PDJmvPS80VJh97EOWAQrE5W4c7sIg/
z/Up+vxb83buyyqcTCGwznmMZPaOKGk+Vc0pNbK3Bndic4xjCA7qFkbfRfdALbvbROP1guUuxdNW
PVewczne8+AZryZ9SegJR4zfz/ofwlRJZ5lWqrE5X+LLNkt2YRM/+FxqsLB7vQNFjObhHKFAqyjs
fezQPoh68xzbuTDLmg4kBLIu71OA5xsd7hugF8/8Ju7EJTJBKMBnNXKfif+AvXu4A+fq33m+/s/t
AGLH61VZ0ISoy1hiD0ZAg7Cy+zp2663fxJ24FBE8tsYAKy5CfR3XYU6V/OI3tHNfZnMQNyKtsAU3
8mKX7FsSbF73PAqsr1dE9FRxkagV2HcTHACciHcjkXd+83ai0oTroKnAt0y79a7OUEHhdX2C4vdG
7LiOdVPTRoMMcTWAwTOeoX28XETtQvyC3rV04YGeqrTAFtcAe6JtMDfQS+2k1/XwD81E6AeReKjG
LV82G3yB5Tdg1YAjedV/IAP9+pNWzIYAvFCbbz19DFh1x7VfbLoWpsBczZUtKarKBMJli4TsfAwg
mddmAb301Z2ppmYMpg2LEg3JbbfKQzt1J94Ox1/+z/IPd8V4CdDOTAbjmgdAfw0myAO9PC9w6Aql
PPjN3gnRRAILuwJonttRnIW0PINStededEKUAbs/lwSzLyNY5KBV/7igouI3bSdCSxuVfNj6Nefz
AJ5EvdmdoeTFa3DuNE/qAOyCugdFpY/1UzUtf46D18MHtgiv90qBVnJkgFvP46X53mj+grfsKeuD
Nw4WVz5dAJk7VXazOZrRX/qo+BiIZ7/1cAJz3SobZBtAE0DGfVRV90lspd8e4c6t2cB5Z+w2nFcK
+JQ9us/0sE5+NTGY/7xe7Rhcx7VaEJmbXO+BCL0PdJr7LYlzaXIxpoYPZM3ht/su6di9Sga/w4q7
EdkOLMWJEkHkmiDDKtiSR97zdmLSaEIKahCT4xhdBkXwkK1+KTjnTkiKTYfZRIP1iL75hKT5kunE
b5e4lOe+CUDcCgZ8yJbfVyX7uvXc85RyfZmZRJ2Ngy4J2zg77yCzMcHnMXn02ibMyWbLrUrAyhvA
jx/slU2D2y2bvQr3AOS93tyrnAYZJNiBICo/kFHVeTkb6rngTlhWfTkmg43WfO3lNXSN3pFS3/kt
iROUTKeyD1oMHXbRZ5nY+zQB4dNvbCcqpcgS4MkROhBob/cM9Ueezp/8xnbC0gQKFjrriseDXL81
w/YlJRBA8RvbiUo4y0gozaNODUo26BuQDlvx8PEb2wnLBvo0XVT0oGfPzVlXmHdDLE6cVMdd/Jv0
xNVcZmndbUCzID2pmvhZwvimm8J3vOx3HKEPaI1nGLluPtG0wlC6R6WTx82XJZoPjS6+ey2Pq2BR
6KgOtg3bEUyUPbPJ48bSz35DOxHKAzCyeILlgUDMXQ26Bukzz6Gd+CzZDMetFNVCUOc/lCw7NN3o
ObQTn1UCaruSmPUgh2XfU1Cy496rLPYPQ7JJc6VEDd61rAbQF5rVgm1NTkkjH2f4u+3oRGijSpM2
fMKJSFb9pbITlD4KqU5s9rdGd2LUrkeJpBIPzo6F30ogMyGJwL767RQnRhPoDQ36mClD6u52ti1A
zVPmd265SCALJwPLMrQzUecEirIezQ7mTX4HbuLks0qTKuhxIObc8OtoMPsyjv3uN1c6Mm4iGKID
2gmZjuL9ahjgx6p+8FpvV4Rjadi2zJlAQtvcd+n4tdWZX8XDVa/Cfa8KHpdbrpcuPW/nrroqmN5O
rMkxvH+zw4+Q/F/Ls1GydEE8YLm1FAreIPCI/9DQTd8pkQlx8Fsc5xJdh77jOkVbswCSfmeC/tu8
Sr/DxfVK0wF4QWA0Wki+6fMqTM+i+FSJ7K21ceKzE7DG3Hrcoamq+gsKYXkj7I4z8u/Mw/6uwSVO
kM79xBoJ6g5A1/W9iMjjtqbfvZb8H3ggXtswER2aP91ML5LYlHsioYbgN7oTpHMA9wfw06GyIyDs
Io8UuA20AL/Bj7nBLx2DBMJLpMjwUAnEAGDy1j2WwSmjoOO2/s12d6UX1VGlpVmPO1Fmt0sznRf2
pLLkW2M7N6glZdevoGoeRQfgBi7Yt4W10i99jo9/9JdFiaqogaIeJt6KVexLSGW2yhMMyF1MkJ7n
Pizh0psXUH8AYVifj6pNPD+nc4cKeMkYUWOvdHoxe9XCSNnExHMjOiFaAaasDMXhSNPxaljTT+GQ
eg7tBKcY4gkposC5u4ZfyURuqjXyK9i6eCAFRH0P6jia1cH6ruzavJ3MR6/gcfFAoO2O0HzFJoxA
XRmzo5b3Ka+ZN/a3iwdijYmkNEeJG6IFCA0xnC8j4Vd8d82odQ1HlRgt63wqwF7X6gaSISdKnm/N
24lLkDpo03VYbagtPIdIVECPvPVbbScqgaRLZTZi1oMozi0+ZpMSv9K1qwEfQn+mh4kqJH1WoKHX
+QoIB88FcSKSMWN51YWIyGQ7K1R9A70Gv5TWlefvCyXndO22nMNgaodKyBW4Lp7TdgKSTD1AkXBW
Ql3Z7Ftb3CvR33t9RxcJVLQKduwhYr0AcPYdVMfERTovfke366vSr4TrIctwdFNyPqzZu5GUud+8
natyHHqbTQIH95LY4QaqaNFFM1q/o+SfVktxBUoNGuDzSgTEW2Da2nW9X7y7aCA8IMgoeIo0fwyv
g6m7KvrJc1GcoISR0hyNE9TYUqi57ICf/8HBF/RbcCeThW0zq/SIPTgs9EZLdQWh4BNDR8d9/Jvc
5KdXyS9XPITgIeg2oGxIWV1uuwxyqz28oGV2CSlpdQ9n0eCabza9JZA1Z2uzXIfpvH0SSbRcjXMJ
rQ7aMBadGRsn87k13XANSU/1IQ4YwVNHB8UFiuPidl0C0nshW7mL1em1VjYMj2vN409JVFzRoXvn
tdQuVicqDJuAdIM3dtg8RZO+KGrtx6wAnf91NrXC22toYlg4b9nzMLJbvXm+A12YzhKiv6tJP+Rr
G+ZyXQ4RZN78FsS5xxoLbb46tEPOu/r9MMaoALMnv6GdkCFGQo7EovIL9hgYfqOEuhxf/A5XVzhS
cI39prYhL6AnA+GYtNmBNONHwAF7+/WnlGIpda2xKmPQtmdbUR4CSLieyAGPdbXfhGTgpJdRUwRh
AaofqMRjcZf15lOqoQ0Z8TOIU2V+jUcXp5dxMPE2gX4pW4r3DTWXZRaeOAqPW+M383eVtoHCGEYd
4LhKiaqeJoKUAmTKNIRqSIdf5bN5oAz6+gskkFpb9dTRXFDozUAB/RoOBH5ZUOCMrXgx9oB1DvkG
RZYgXwqd3aC4OlHPuTt92WLNYCYfjQMIIno9mKWFogVd/ZCMIM29XhkwqeF2S6chVwWY9w3X530j
H/xW3T3C4JkeQoJjQCOfnNdBdNZVo1dNFTr3r6cNeftQ2lFh0TNIC83qkoyD18uHZceN+ssd15JS
hiPgL3nVKEgT8ilLxM4Csuu3KM45VkyU9Jh4AhAjTw4LquR76KDEXsktWJavJz/KkumWAS8eQzE7
qixUkaDT6Ddz5xjboArTKFRt8y2Y3odiSndbkHh+T+cUW8uBpl1agwVVz1VuhFT7xlK/wV3wUckT
0IMhb58v0/ZNme6Cy9Tr4vgpwP7rZhmhi1vX6QYWFCFq1ywK8qdqbf1W3HVr5VDZmaTC6DKqc7JW
lzJeTlwbx+32z2OXubCjXhYbr+aVghSafhIMKgjWjyjLXNxRqOCikhTgm4oMQkWizF4KjkzDaxO6
uKMKbLYwnTDvAHbgXPNrE3vGjos7mopQ1XEN2mY8RSQfq3YveJse/ObtBE/SjHpuzQDZkW1L3wUy
ul8SeJD4De5ET71FFrCMCoMPw9Nswk9bZ7wyOsBQXx8oBiIRwzIARLYt8mFkIaRF/HodoIu/HlpK
ZoJYYp+wrpWQQE/OEtr4lfQgV/B68GSDSE+rwN0Ch3jbx6p+jKBp5vcxXdAR3SACCdkqbMIyuEm7
4Gwjgd+ndE2hFhzglI4byy3KWBd60tB1USLyOwld4BE+JrQDS0zcFuYJlf1Pw8QevfagCzuC9MIK
lx+oBVloUELzatrLifvdma4vRJo2A+xk4GMj++EqgLxiM3LP9XbiclnTqlLVAgI7h6m5mepb3USh
3/nNnbgsa9vMkOileb2RK8kNdIWTwOtZy/4BPIIHRQOpJwaJva0+BKi4rz3x44FD9ep19HBZtskm
Lc1XO+8Z725o23/02icu8kjPlLWlNDQnS/++2Ehecz8AMxxRXs9aEIgkb8Aw51B9K86PBwoE5P2w
b1ACez04JA0bJRIsCV2mp2IOzqOpvfVbEvp6aDbM65rEC81Bz+l2muytGXq/LcicdJPPQVRD+Rn3
/AqgblsFT9BgGj77TdzJNotFpaLh+JaTbeyO1k2wmwbtt8GPmmq/plZpSDpja5DuyZhet2v2sHgq
ETDmxGUAAl4Pq0KWt3MPlwX5EeI2fgk4c+5LInlAgLI+SgUMvNtBFzwD3bQXl14r7oKPylLMujpu
8TXRZ9QGTU7K0I+gyFzAkSUhV/2KuSfkKdJwqsjI7Ec8Yy7iKASAXuoGj+K1SL7aGuVl02Z+GHr4
nr3eKjTVwZIdt8pMlu1BSsrOgwBO7n5r7oZnhHWmBAoNYWhv4qS53vwaKGCPv553CGPxDEHEcghX
Xm7r8q7Qg1/eRp3QVGPQK2jRsjxpomsTlTlwaZ7r4QRmgC6bTI/1DYjw9O/gLCPPJjv6vUuoE5q9
jSC/tQmWN1F5VczVQ702nkvihGZbdjLkWiK/p+RDXEOZs6pLtffaJC7gKDwSH4uj1R6XmzzPVHmx
ThP3W3EXcGR6bkk0YMU7+Fzt297K51WSzC+7cjFH8EDBMZ5A9GUYxFHrTLUf0Xsr/D6oizoa+tCK
MsCqhxUUvAuUKz/MdU+f/Zbdic1iNskCfWJkhkMc7VUKOepkVV6VPeYCj4rVwrVoxuB1X3yz0Cvf
tRDx85u4E59DhD6VLPFki3oYMS5B3YFWSE+92o4//zevexdxZBPC0UbBgQjXHHG9yaoE2beNY7Oz
zAx+mVzihOo4JCN+AxindSFuxDjtdKC8Wm/MRR1BrrPFZXE8BSZ4E7RTaaB1t26519q7wKMo6lGf
HbAlG4H0sC7GZj/bLfHLAFwdoqHD4DpkSPoneik1e7Ad/+I3cSfBrduSrxPFssSGJTeCtZABrRdx
7ze6c4tWoFllTY0tGaf0i+m286FTfjVV11etIg2Slg4yYXqa+30jI2SLsO70y3Fd4BG3Ay+xz1kO
8qzdF7qeoQa+ea65E6hT3xhtwQnP52KmhyGCnUiSbsLvdHSFiMjURVwSlFdERd8jj3nH4Nbl9zmd
8GwWSZYY1kw5PVZVQlErdPZDz46KK0a02HJS2YCaKox9dzLZIP9qy8Lvg7rgo6TZirorkYhmZVIe
IPb4ten9+ojMRR9VlokN7t54bK3mKoQ2W7GeIi4e07bfnLou+kgQOv+1VeCtYk38IzDmzutjutij
xmYlKSLMumaw5OFCfuvSinkut3OJjmU8GNrE2Cl6u8ig+bkLk/7H/z7xN26iyElxKVnbFpBmaChZ
IZ6GrSve43aSZ9CN9dMnYS4ooe+raawiVMkt3O/2s2HLoYyo3yXnYpxshFoC9JNRR0zAzI/gCnyZ
TXryS0mPpq+v3riZZRI2C/isc3FTQ1POstQveXFhTmKso5hsGDoNOEh16XPVGr+T5Sc65JcOWQj1
WiM51oSq4NqgisiLofbLi1yYU5AMdTdzfEyi1vpysVt6RqHX73fzuzgnAZkPAfVRmjckfbIdqixZ
AF+R/32rvxH+ruZRV9KWgheEbk2zNhd9BGAtHkrKb6u4UKesKpI2Op5bmYy/Hr1uwI+MRs/BnRNg
SUQKtwkMLlJ9kDq+gjr2iazijQPAVT0a5FyW0H1N8rKG7+oO+uTqm+0ILENirUPPG8MVQFptMRaR
wl9Zyqp6P3XE7BNYAp/YNm/9BucqhfdMHbQTDsiFmO5uFd94xeBQyRK/Q8bFQDR8QFm+OJ5g5XzP
4FoZhH7UDAjrvj5hYLhD2hLq6NAijaZdP0YXFVyV/Ha8i3+ayhAejWFJcw2T9Kzf3ok4vfUKJhf+
BJB3O1iGecuuigEI0eMOdUC/0qKLgBp7QB3XDrVcmKsGedsFlx3Z/EBhOExer3gVjlovPT7m3PfX
Ouw+sCbzo3oyV6kogHMs6RMCObhM3sDv5x33E5pjLgJqa2D0ooPjuZsmdzNtr9OO157bxLnlohCO
rkmCMrEVA4dNwPjJrnD289soTmzCbgvOohWWxCzrvdACxqaDZ9HShfZQGESNK8HEFdyoiqm9J33t
tb+pq1MUhjBhogsOLA6fUmBjtzMCGUGvSxRWIa+3YJwUXWk4S3JYJZZ7FpB8HtTmteDU1SoKxWjT
osNOmQpxCyuID4MIH32+JXTCX88bL+ekpxPiEmCEuzUIVF6BInSiiPb7Qxxm4q8Hr+sWcASASlAk
jj4V8L4GF+68nTavK/SntvmvqRzQ2cJMEwRCmdArNBc6fTfES+2VzcEc7PXk9TiaodD4orqxycGU
GUBVImq9yi00cwKUsKCrg+PStPV4R+P4ggV+DQvqKhaRTi0jLGuQ4dYwKa4E/VgaWNT67RenopuV
yHHlgtezGZtLuNY8bcIPYAa3n9cLDr+3JKrhA5TPbQYzxG0Z4Ppl/ILf1SvqYOAxhRPSrWEh8ALt
r9Yu9vuULmSIkR6vORjd53G/dbtYwfgGbjcvXuvtgoaaqgC8Osa8o6y+LsfPXRKfyBJ/nztTFzNU
s8Bs1fGZBeePA+/pBiji4oeIh8HA628JGyXCQ9Qp8iEk1233ZJPhwW9BnLDEGRswmGVj5Iw9VxN/
WTb+7De0E5NwFkyWCYKkOchpsBWstcmNp0QZTZ1Ls0njOS775Jgu8zt0oc7gFOMn209dxNBsDBO9
inAQmi4AtqeGweaweQFYqIsZEhlccuACiNcEDfZJpz90M/M7wF3EkI7kVEZrmOQb24At19OtgtOu
18d0AUOBEFOcxlhvqasVvpwx/L/71u+2dyFDSQq/LS2PN089TrdVHTcP6aoL3+Gde5OYOtTFgHWp
2ngv6+i6zfwK8dTFDE2mhI04sA84T9Ye5rCwNLhKF8AG/e4HFzekMgIpuCRI8nVbbhIlDplI/c5Z
V68onJKtTuMJLbmZwAVpE99EvD757RYnOjeaoZ8aY8XbSNyYgAVXadgzz63o3JlmDGFhZzHxmfEb
TdJ7iI/nXvN2UUO0KaJgmgE+NrqG6ZYux/mi4rY6RT9645JwoUOUrSWcagH94so8NVEr0IFuPfeK
Cx7aGODNrQAa0RYpPFjLm2Lxk22jLnQIwq+kS0b0hofRRJdshudXmLTrifA/xuE/q84w6Xp9u2nC
ar3ADSqnkUj2MNmKX2CH3ctdpoXw/LLODSrmCYJO8ASBCsCS7ka+7Azh/Ykf8NZndS7RQKwb3ppA
QQTNmFz3BJrEIMz40T2BQHy9PLA/h87IjOVBhetqrePnbGw7z5k7gapCBk9BhQ7oCBvGfVCnF1PV
m4NfNDmBGqD/2WYNkttVsYMRMMJLamb8TkYXR0Rhp5GK4MhCqGHOtquUBJ9qLhe/09FFErUKtouw
HYPlwyzPgrK93zY/KhJ1gUSDCckCNR20Eou03pUSHnTF6qevSl0gUd02ZYhDF4CcbNX7tNnUQaXS
84tSJ1KZDSwM2mGEwXi5z6bsA4z3PBfcCdBwRAW3hkFdLhncCrExvy/ac6s44dmOS12XC+AhbQXL
+a2Ba1xTEr8GKKVOeK5wCMxsynGyJIvYxYG8Inr2k+mgLpioa2q+lmHA8g5C0zdJV875xMrJL/qp
E6BhpOaY2hCjR3raBdLc9ON05xX8Lpxo6+z/5ezbliTFsWx/pa3e6ZEQAunY9DwA7uEeHveMvL5g
eYnkIoEAIQR8/Vne3XOmyrtr8phblVVZZngQhK57r732Wk0PJeUYLLl1uU02uE3WSz1eFwNc8okG
XrGGtecQffweNvKTFtd5j/BLLtGwdHE5DGdW8lp81XFlAZ1V14lR8UsqEXLPdtiMBmZWbiDKJvU6
3gXxIt9fN+YX21PCRF6NKOGghQ9kFjLxA7Q7+ut20SWXqI/h79YVw7mEwG4gWLpzv+wA/ZP7M7rY
oEUvOtiEnpNQx4v7rZ2+CbgkXpcVXTKJJgQXisK3cscc7LyJcT+tmbar2A/8XxhEsy2nYlQAWWDz
uWti+FSie/I6PRp+SSJSw6JGKfD0rrW5gu126s2V7dn8XzhEU2VW/APoaaNT2lD2mVXzVWwZfskg
MsYpGTskdP1ETmoIv4pSXTfil05mFJZAkp9xRFoUT+dHx9zvr9o+l7pFspQdmQac5NMic9E392XU
X4d+XtKHNOvigHuB1LyYp2xBKCQ1Ga47xi/ZQ8a2DjbX6LPpVPNUdMO9/1Uedz44/k1kfqlZVJZW
xluzITKvGdnBno5/czYAmrNVXr5eN+qX96cpSBAgxdqBlXAsLFNpDRz0umdfhLcB8W2v2gozWqnp
WauN3oAO1f0ivj0XI/7d6Fxcn107cFZ0SM51sTR3XT8Wr3ycQbBEo0WgU6nD5E4nEf259DG7Epy6
ZBbBtXduhrNZdmvbu+2MwRTQZvvFGX/Ghv/Nb3RJLRpjeDhXNa5VNPiS13bkbbiD5/SIntAFanK7
wS88SLtxsyYriiSC4CEL7HUL4V+IE6jEwMIgYLu4mfu066lPA6quWwmXvIlN2okkhU52rG/D1zly
zWM9j01z3Ra8JE6ZtZW2Fnj3DQzHDL6uH4aJs1+ss+hPZiXG3/+OrUJqtCzPLdZZH8YfzTjBCZ4W
18lW8/AiZmBu1JEsCzi+W6/SLYnCXEuXXDku51/p968Oz5t6XbEBeUMeo34LD/E6RNcdqpfMJihL
L4Wc8OrDOh7nHlzVgl4XNFzSmpali7qANudqFcAxbDX/DK6z/oUYxZ8cHJfMJnTsC9k3VuwWNGV0
u1pQ8Z7Aql2l81TDThTXPRn2SadX1GxcK8brruVL2hOxZoHPJeAn6SIOo5MokHcF7Sy5bqFe8odY
TUoV1JiQJK4yW4ottT29slR2SR8K+yn0ZYktpr1v8rVit31ZXYkmXColxXEgtVjxcCqbYU+C9uu0
rddRe/glgQg5VjDOwflwqERxo7sPlpnuunDokjY0g1bSVyuug0LaZ6Pa9pEqQq+iyUHq4o+7154P
97rUsDElM2LPWHw59+H871fzn4QWl4Isi6GrVkSCglcN7huMiBqSIjAfWD71en33v/+QPzk5L2lJ
VvWVIgFGRwXLBwTQU0o7+nLVsy95ScSijWidcbSReFRZW4OY3Gl+5Wq/JCbFpJVmsTiAYs7K1ED3
cj+GbfOLwf+TcbnkJi2sreMJFlaIXPy3sFB3UEm/7gy4lAqCohQLBOQTdvNCM6gvP5gyui7pvxQK
SihqzoZhTLaNAByuyxBSRPZXLUqU/j3S+DfhzyWrqpRiI+UMBB0tLaK4K21sp7QWTRikbnJlktZj
G7/UpVNVRmPDzaEzbDH9TThPbt7Sft0gCQueTbNS/N2CJoEmotWxdsn6c627RKbgy6q8LKU7zmYK
133FAzXl/dqBf7rCMd1BtdtBfYz7oIOsiquTtIj79oPZmljspK+XNm+2uVBZ6LriG5/Xvstrpfz7
hfSqvAebLXFpIYZqyNZ1di9+nbfkZ6jaooKeUqPG2860/nGFS1z00FRKxHfQdtrKu41D4/+kgq4q
4Yq6jd0HFLMSf1p9Y0ybesqnYkvFOPYLfLUJ/OWSZWqhQgg/IbHs4dS8KTAiDQUfjeliOsD1U9U3
xgNP+WjXcJU3MFvXYTbasSjfwxZweGoN8ojHTXCtU8Xirr6VJGrIQ9eMlGWyBzh6F5iq9U98HLqF
pRV0kDj2AzUSGJuG+WebaaXZfOdGudRfPA1pfyxXFTuKnqR4rJ8DBtOWuyrcHIR2qCOJeXaRK3tU
ASmIuWno/EyfR0c6e0SQVYq0XYywMJDR67aHWSk8nHM+Ftruoqo0/MvUBX5I0rFxoV5zSxIrBAS0
lfUQ0Hetkt99PxT0J4T7x+GVJSDS3PWa++4xiJJAnkYfyPbRiW3GBIgZDvEpTIDnjmfo/l6380ui
KtRmCUjy1evcOG4ey4aLJsqiAQ5OfdpO1Ex3kKaPxQcVjqhjOKu2ojo0BKOMloO63ItqK0yfxiAN
vZSOU/84tS1y2qSr5ibzre/sD2l8MbrdNHSQimfjYE/gtoqJIeDhIibonl3md13RAKaGLo+mr7qo
WJj3phT5aHvS5MHWUsw6oAuYvnWRqTKy+WYD2t9OD0MSDg/lXEdQ2Ctb+bmIRF/exiIZkTjYohw3
/EJBo5FKDJHJYtGeB6e/MRgFmjPqR5tPitcfyWaMvWGyDW4BcI0BUL+qJbt17KMnOrT0OImZDVnX
miZM6dq6ZG9YqUQqI7gTp2LQsFyUES9MOs8aUKeGW8Dntu78mopSlDRtA5Q/lCXjjYDnwh6KZMln
dBKjBNiPm8m6aqp1HhV+XFMq2v5m7D375Md45anlfa/Ae62Fz2GdW7qbnkfsRz3NAYw1m/hdMkpj
YDLcbEWOCnJpDmboAfrP41amZObyla3c5p2M/bK3UM+oHpZSBvsARgHdEWw1+3kYaHlbu6r6GiqK
t1IK6neZ9rFnx0kWtXnpAzhCZRWFREu+6XaQKe1bOT4Pq1DP2qDtOh19QZ+WQokqtw0hIo+1aGAE
1pqjkVv/XPQB4ueVB8WcT5190XaID2sCw6Z8YYkf90Hbrf1+GunqdwjGuEqh3ODexrJj5J5UylQp
CA1Dcypbh5KMQb+RP3aNMtlYBLo7sK3o7A5H+GrvQTI9dsKPb3QrMTpt2eQ2mMsS58zAjsrQ6UNX
Rfg4APBhyhqUHZ4rNHeLNCQrf1rmIVG3sPPhKC2XjeV7Fi3inRqocqfI9ugsqUzv1d65rQ7ujG6c
PcC+ZDl1Gu67qegh8pPNJQv9U8gaSOaxYdP7dlyXBUbCZN3e951YbhJA7nd1VDVdThn6VXmEHPlO
brEm2RKvBs13Rtk7Hfu4+zl63SX7krtkSaUSY5gGpquX50FWgNZLtrX4b4QGWBSUlKAwWOeFyte2
m0EwWWS9vRheeZZDlRaNWsSN20sEgDqAY4Hs1WcnJ+hFw2BtZnndVf6+AFkU9VIxLXrn15Ctmaih
LJQqFyt3U2sNq9SUs1mnDI3DJ8oqtp/bZvwgV1jj+XUU42FQIIjejuu6jk++7foCJQxwRuPn3qyN
u8ddVPB7O8n1/Sp7Wu+DDX28N40I0MKfqYHBZQueJ/HPMokt2pElYQW6y2olb7WDHtuxg9irUmlT
DqzP3QRRpftprmUNlyFKmhNW1HBfibpGl7RvSxTz4PyyW4eK+ufubLr1yHhjWOZUT79ECcTGgA61
JXTWzzIc70WfDJU+sVIkPIeqIilqiDhMNK8jQXaTKX82fTB9AP675Wg/wEKvpByyIIF8GaLNKHnW
KIF8jK2Zv8tNL0NKG5fIrJAFP/Y16yFE75f7yBL3UjeRiDMzQgWuVw072XmeuzTypj0hiS6zCV1Z
Ge01OUa2k6fFbBPJvYhhjCfwoeZzb6v+S4R20Cdl+mpp0qjoY5NHBuv+BXwjGx1GtpEuXRJLqn2j
lWyyxuuZ50Po4s+0kDGA2mBatgy7OgpSE7qBfsCmckW+SBUMd6XeKqimNZvZK1vU0Q1YO02fYunZ
k44sZMHJRptjxeBHmwXCwVQdamvJwVTNNmVQNhirg1AyuYcp2eBSUwd6ueFVU0e3rJ5p77JxGdfJ
pyNZLXvsVZVEme/gf5NLpctnPcBcPe8tqV/LcLQ6JYVnU2YbPaWdg7tUOsax8g9BIxOX1Vaqo+l0
256WJNn0zZSowL6EId1cBnYHqkesRAhSirVmeyH6wBzqpkmQjLuoTSEb86Olc9ftR84bm0te0lu1
mKa+EbBDGXbGkzrXsbAZi2aEU1Zx83GGWe6cThZ3QLpS/VmLUZ5qNBinkFZ9atQAX9SaNSFOerRl
qbxaqLD7EBFHumAzFilbKS7pmYjmYdFVm9ZEeQJr6fkwKYSkiadJygxlKX6SyUdZPC6u/rT2cKFl
C2eHpZ4FoK0+RgmVTbjHXNRAjDJYQHN+nohr+W3hKl5m89Jbdz9tYzFnsS3hz9MPVRDvWT+gW7FE
U1foUgQxpT9S0iVDpqe2UekSbova9yKehgc2V85l09Sy8mA2BYnapZZVcjsliEfSYehn93MNNZdp
tGk4xc3aap/bwgudD0MZkqymiB0g572Q8aOoisDmAxWFy00J30e80GJfAV30dbZVG7sbIVI3Hxgv
5h/eCcidmKggdeYVVtMpTgb5AJBsK24CjuDqRhvL11c5jppjLYeeZF05re3TUM3sU8/7EHtkDQwi
FFkEQyagaNqizBqaOrcWimE3LEBT+54VMqJHWAtqmTNByvKlRD8deWgl35IU4UB5aDsahBiBNpwe
REiKNq+8L2TWa0k/uiRYFOCQOlbdIXAwbUy7GnFrJnndsgeNgneVqdqijWNerHqcwwlVtSqCJkAa
b2B+HbislD4NlaCvgHrnJMO52d0kIRWPzbKSKW/ivrYvGx39C96bfGOigMaeQQ99fSQbBPBTaJ6K
+fs2ryLcwRwa4OfSTn7Nm6S2yQf0qsbjIcbsqyQbEyrLb66dYLS51Sj6peXSyVcuzNJAI7iKyS6A
x2qdrcFEun3ZQaw1d+Pk1hMki9yYRWUXDrl2EEbLEPSTu7rslhnRr9XdqYVs0kcIbwiSmt5BbHTo
pwVakkm/fJVht9AKnAXvu4OdcUAfrJ46s7OjQj8U3nWWsCtveAWuHa7enWNDoB9xjqvlnXFoWTlt
axXUabisqj0uC5jc+ZjAAigvFrqJnE5hFGUbjYfoUPtQ4LyZwwoK0NO0Tge6xdCz9A3MdD9gzhk/
wZi6Hd/6DlfoDY+jbfiqQnSrZCym5fK08mqlz2wOXLWD6kwh8q4h7T6OEvrJhHR6qBju/jykg+PI
FtoJdHqGHtVcR0Ox5bIzzh16uzQsF1HTBUdZgbz1jECUuQy+jfX4XrRb398riIch4pq7BZl0NY17
gic/dMWGALNtK6bfNyFv3V3TgRD6KdA8Mp/msCXxI10mLw4rFex1Zpz1WGe6fzTzyOvDCLsYniOs
piobIB/f7RYnuzADl57IN8ZAVTNpTTcPFtnqgrsgiYvpNuqBRGebHnSPHdObLR0aLkEITcDgSm6x
6iXGH3owwWNNiiJ4gs0QwoGmCLCDMNlNFWt052Ce9mwlqweaDS2tlMaTI6C/R+NrNOkYiw5tyIv5
3BvX+O8SmobF90kVdPshZ6xc+zMMsVHJ2fpPj0hRpYiLzOmQuHRNzMJ2djg7jtW19Cen7NjkesHt
laqxRHJb1lP9NWrj+NMCP6gzUNqXJIb7eIIdgKKDL/euxZ255izA/wtoyivnl1MR+cGsTxSGidWa
yZmpuc9xFlQdJtUJKGw0SJpMHjYW2ctUrSFU3lDSkjsou1qVs1qtNoOsfkhSEDvKHqfCAtGJGcn2
h1mhhxmYJjrd2iRH2EigHR4nBbilqZj1Gn2iYcMSRBqGBllU6bp8nKln5RuO2aHLvcRa2lduSMRR
8LmHeD+Xyyg/y2oM7YurgBC8dCbpdWZ53JXIMkoHX1rNcPglOEeLHae0rCX4QhPb7jGtcX3aYP7x
LuziurmhM5uHx8AyGuYzTpjm1pjBv4OfJgxA+85V0XNfqxnRKbAC8uY4i+guIehUO4AjM2/ZiJB7
fmdXS+aUb22rb1fri/mmspSh8rCFP0EU8ST1ply+EnDS3wlXOnQXBL0dIZTpWJdr46L+lHhfv3Xd
Wtg+tSGkqhDCG4VVSOGYp/Zek6TBbykgHW/7h7YX5oBN6D5VRBciZbMThzDexM+GJEhXY6ITnq3A
r+2OqTrR9xNmpW9SNTiAnuk6tUanW+MZZsJt/AlmyuihWrdoSQmmN/d2iuY85EP4FMsp7E4MFRSG
2AfXW1rqjo/gA2oXQm3W4tKDkaJk+3CAROdO9iFT3xdadm4HmUobwS2vohJ7CwF21vcjilVTQNCr
sHDNH0MJt7QnDpsUkzGgml22IUnWeb1NtjptS80tzjddsRTcW7QF18g/pyODnvn96lzZpLBW8uLO
RuuIHCowrLYpTErjj1xb8YMtAZk+E2rt8lglaOzaAyOERmloeIFfYek4jKVAdqqyGL7mz3jEwO9m
EYgJ5xClDkMOUTIISLdDow4k9i38t50wMcsghUA/UALkKV2gXPBO0QSoDBxCCmSaS2zEEfcNutMi
cG+OAGpNDJ8sxSTwHHT0ZyQYxhqVZxxz0A2ZF6QBcU+ifCgMaFGuLYfiNNJug7E1TYowQ4onXnw1
yCQl0osu64WtP8XQ2DpOphjDrAxb8b5wAuTboZfV61AO8UflEsUzSlT9Fd1E2zsB1wG8pMeFjswn
kulcMfkUz0X9JSFO0zzwqjvih6xPbGXBDgerelZlM4UIlhbfZq4Q9oaXy0SObbOCkBsJLI2sVxz+
F80MN6D9hjCg3EM/uS9xzzlYMPkCR+ZtMHpTvSvPPNIvveoR5oQA9qOf6PIsq3ct2NpA/CluKeA1
AqlDXQBoe1By0nd25WTXuACqMDWGY9iNY6PECzRWic+SIMSpW+DW6lyOaiwv8tEhuB+wwAIKKC3Q
Y8oXoEjZtlQtdIaBjqQcLvNKmoeQJ+t7Hyp3KLUg62kqTTd+twspcFm001TeBqtt0VRHRM3knDbo
0HhaCGM6k2pohzRKWBA8sWGt7idWCZKVU58cN7EExdF2CySfjSrK+n1bwoztqRB1FCJGpfOSubos
n0kSwoZIWtc+cDsz+Fnowqz3C5LqIxv8cFqLMHIZcieI1vACF+mElEw9dVEkvtFW6zpXCSKT1PBa
vmMwq7xFdbKHKpKbR0SZc718AEbTIYIO0DeJ1KYx0ykYkxi1stGvH4nx/lgE48ZSLYvmoZ9N+1PT
JBk64BAUp0Wx6q09tTMSvtM8CtmkbqNuyVa1IM/nnQ6gNcQxZzei0bOtUqiy1MW7hJe9OAVNUN/q
XmmfjZFagtuwcK7HaCbTGzzpVJlyN1VJSrdoHW4iaBZ9dmJZ5gxxXPFYhz68iwr57FwFLiL008SS
49jc7i2r+/BOo+74hr7s5Fmg5fzzKpBc3HYV1cVhpJrwGxLFq7vZWDNO6TT4+oWj2+05mopqSMci
WT+jCy75FHa+u1UT63akm/drBayFd989w5ZII2v9JwKkMwXZAtEaCqg4OQ15KJFfPjLg3zCQsqja
7maETx8qui3HAXfnM1oybHBs4wUQqY4L/xzJcLudbcLrdC2kvi37m+/95tNphd3XEhGfJzeThJhA
Fp+R4Io25btQl9UnKrC4alF3oMJE3N3AihBdXiPYcH02tQpT0cDV5mEtdfgQl9v6tQDI977lhX1c
eznRg+zoB0nWdPXjT17Or5vWFMDyVJa3Dd9UD8iPVyc+VNURExOkvYVnB2gZvl3zyY6+TTH8/H0R
bMucxwiex8wFugb1BBjbT7ZBrwy7gQGDhjGgfJFImh9r6cRjwJrW4tZZS5tSLFvsU7vq54b4Zd5v
PYvUrqpX4K4ziYbPMAUhIW5uxoDOt8EzlcF0pIxMcAopfPc94tv6Jta5JwAgVz7gSmjFzw7CWj8i
Pjf41niYVVbg3C2AewCaBxJZhe/CEgA1Ora8+zyEXRumvmPojdfjOBW5kUkzpmHJiwXB4brcuWWp
m4wDn38FMYEtEHYJuhJJqfVfABH23X6OB/GGjRUe4nh76ALWPsiGqnu2jbNK4565xyGW5T2O6+Sb
auFt/YtC+J/VoS7IB5AJnmzPa7Cskzk8ohVyzRiT18mq8Mtec00AbYSqQxEfSzyYEW7pMPh8XfWP
/bE0WtZ9PczNuRZFm0Mz4ziiob/OOYVfdm1PkTWJ0aBZ6435VIAkStfiqppudNm2bTaCvd+gbTuY
7CustR5NgnzsmkGJLru2262Lkee3504FFUCWVOzqwv2KO/v3cvm/Vufgf/rHId/qaWrqOUIjbguY
4eBK4pM0kFUQ3bSALZ46pPVraiSK+Zmo6uR9AL2ROaccotzp0KrK5Q56DOfv1224930RXienHV22
fQ9zVBsL0+Ddspw3fA/n8HpzwVXU+Oiy75sys1YF4p4dtDapONQx2W5Di0roVbzHSJ535+9IOmCr
N6hQgFLpffxCirtQNp+uWxAXu2RdG2Bj1QbmUmTTrYyfgji86ujAVfPHl0Y1EA0fHTZ3WRbfet9+
pqP4FbHv3x9L0WXLt+sSXbAKz+Zl8dGKLWuS6yz4oksfl9rWmjcLtkgVdF94i8JjOX+5arAvG74Z
LkQGZQAImnVwcuA+Zqhav1337DOT6XdLhE1DJZHGoym7Dd82VMTkQJfrTo3Lhm/U+tAQM5zbM5Pg
G0zippyWOrqKyAWE/o8vjlR0aRlHgybUb5q8AeLxATXP4SpGQnTZ9M2iFYivPS9CR4s7CmypZ9u1
D7/YlhWuXd8qAzKmsw/x2mRhb6+Sj0FKczEqy4ZKSYzmqWhaPgALhoN69fG6lXKxL8WE4maAbp5d
Ma7sqVZVlPqtdNcdKJdt36hjx3KrKnTZB6i9+SE4Jk31K5GkP9n2l33f3BMiY9JDW4sBTEexCfcF
gJCrxuWy73sulyLZoLAFAqr8MA8oIgJRvfLZF7uzXaDMj9IE7vQxPOjE7XRHr7t7Lvu+53gbikTg
tQG+733XfJHKfL1uRC625gj5TAhhYy4T5rbMM7Ueamu3/LqnX4SWYgUTpCwg79g4aWEYPuYUphS/
uDHPIce/CUUu2745gDdI9qIXRnuHYL9kBYxUR7KAJ8N6FPKBQzaqP7QxXf5pc/Uf35f/U76Zp388
3f7Xf+LP300PkAf+SRd//K9X0+Lf/zx/z//7zB+/479u3szD1/bNXn7oD9+D5/7z5+Zfp69/+AOM
gsE0fUb1fn15s3BB/Pvz8YbnT/7/fvEvb39/yuvav/3tt+/GddP5aWVtut/++aXjj7/9dhYN/4/f
P/6fXzu//99+y4ydvv7lpf6OVfWPx/3397x9tdPffgtE+FceRyHkLyhLQJ1lIPn7t398KfkrkWHM
KYsTihLwb3/pQI+u/vYbpX/FNySMUOT9Ep7OOKWsQV6Ot/kr4lYmZBISiY+gs+y/X+0Pc/M/c/WX
zrVPBrmqxXPPp93/LBC0X0JEkJ1TcE4Swullr2fQbo7oVQLwNJB9TAWZp503erwNJrCMMtmuJkcF
O3wYw1DsgiCugJ+issvaxnxT4Nj8Il35O63y9y+UoFyXRBD3iVDIIP9yY22ljCM1iwS+GChWVVaw
4xhbmVe090+dm+ubOa7lHSw/dDaspPgIeVfy3NXj9vq7WfznUP1+aOKLOB5jI6WAgTHjIgkx5JcE
ytgM8KMYphDVPe7STbQBUK3ZHDt0PJ5CKn9Uo16A6aD7PBMxGHXLYuxJVHOyc3NBQFjr6BMvAOus
G2OfwiLgN8O4wJ+wpunqOr131TQBeW1beT8lJcg1Mbgz40ZeBj59h9peuYM2rruLVCPuIY5VPSCI
J7eSJ6hYM9aK1Iz1+GTdErwklekewjbhJ+n6KS1ovzbAl+LwJ1siIKGQvzwBee3uI6wJlP/0yfjJ
3nhQl7I6aN2NZ9H3dip0Bhj8C16EHQLAKz/maeuyxQZb1tuIZWVSAgXUJ6ilRh/0FA/7mrXLVwVt
pv1SPWgtpmwg7HsSqM8xSpy+6t/DHCPZw2+QZWFX34OFoz+h5g+3+J5Wz2UxVWmyYIClpfxuJCVL
CYV1tbejvd8GvuXMF8teVdy+B2qkMiFBhLMQOE+tpuwo1w04whKtLO3CXqVUsUfpTfRdgMcBd0yI
maRr870dBIhpqwjIYwEPg2dPmwDjxwqUNsHYeeu2M7enJRXM7maFGhZwcJehVjlGX7Ufan3LE3oX
0KoG0iVppvx2F0Oc384ByYL5Q8/JpzjB9PUluE1tZeMUfI9vwTreMlv9jMP4ixkQCYALCNeHZiKH
coKZB2xIxlNDLIhMqMjmS6y/S1E0OarmQwr627FfF3DAZj7dQwpounEcoPu8gp/GuT8hT67eh7VQ
mYqmALxLPeXolssqw741stjbhZJjhcpeXk8BYGEW6tdEoiqsquGu0lV/CPr1R9NCNrr3c5QCsx1v
wgB17jGu3mjTH8zafVJ2o2nYgDEJIplPrWqmQ6H4u3IxLgUkfEgCsOs2+L+B8ZU8ss2EOg2EgMji
RMhOLf1L4cbQp4QRsEdH8gQC9brsQd2R+5JB47EsyvWwbk6+pzzElA6BuNt6grx/AEnktqgJfTSx
Wp5qNnVtJtakP1HA+k+d7uY7WMqP55U8euRxSEN55sI+0LkL4k1l0vrqZHCa5HUIBlzX9SWML936
tSZEPQdDjFr/eQ1uIKwk97Y0jO58AhHgEzD0vkKpM/ZNVrdxgFKz7aEllxZ+lcsZQGQircAwoM/E
8GU7jGZczT7hC14n8r0GbivUoy/2Cy/Vp24zR960r6TueT7NZZ1NhSuyddJFqjaPqgvfCD5a9bcs
8vwFbNspKzfToc4TopyJ+kWfRSb8qhNJv+LAU09QKtdozm8BXc8kAQmgVCv/0kKR8o1UiXuWwpFX
sHe6e1a0E2i3RTL8CAzsukyohn3AUNzQ4wrSC+mBpoPQmA4LULbEo2LZCALp5qKu8kSjHxUk1dZl
fKnqAxDp7ePaYmP5hdj3ax3LGyHnQ0itP4S+Tn4qMDqWnFBvP5tuHt5VnZ1qlMrb+OTHvm7SDd1T
wPDm6maWiQT/Kurn/P9Sdx7LlSPZlv0ilAEOh5oCuJpXUJMxgYWEFg4NfNub9Y/1ulFl/Sqjuqus
e9aTtMjIJC8J4e7n7L3XSa2KbIlO9gA4yxhYCw9aK+56nmvP+VPFE8aaxuN6K2erf4O3TYptJRBW
bQdLyw665UT52+oRBHjJTKN0d1hj2h7vQsL8zZ+rq1B9qiUzoksqZbb1PAi4ftbfgew8mwXrU2Od
wct7QVlWvf3m1LrxEjnVg8B5dM3TqLq5DCdq/TbOXF/m0vhYYAumqpZ026t2+D4VaFjScMxDhkwW
TplOQ9vox13deI3JjpVNYTZbE6e+zghcolMHs3HSHUjerORpn+ut8qL5OEQmgh1miLuntS4jX42o
nvB7Ymvx9Xaeb7EVfzHJFyEaLO7KOgH3WeVO8eq6qEtoHYMwg6rOsu+LYz2nrWc7/ko3/4aWON94
ZOab0yfeAyNgk8ZXVaK1m444zIvnsvFqKf+T5xbWYYq6NlAjC4aOLOXLOB+eExJ3e4uw+HO8lMWz
sLUb7/t0SLj+Z8zLS+Wvkd6eY8uJN2mnGdSf2hRMWVHs03IouYlV/NWqh3Q3tyMP+LiWT0ykH0NT
mbLys8JxqT/MAy5WnPR3kfylXZX5uQgDQaacPaN/TjUlg95Y4m1cj9iKBkWUmqXPbXX61LI5O4m0
3xvWodm3hzo7j1ziQIsLNMzKsboX1cNtDdWQRk/8Se0mTLtBWuXew1Q3+aNZ9ZrvVLoYAg8n7WNl
4171i15rDX9WlbuJVbNeK1s5fjJKc2fYmllsbOBQT7SvN8Jt8lerLq14by01y8A49y/l4gDnHs0t
D6F+WFI8Kfk6lhuvMCLel5FJ1wFEpeFlQW+7xVm7PlZjbfreauq70i7Wh9JotLeuKYtAE/pOi4iM
FG1kHY0Jm0Usc/VZrMoNl6g2P0VfT4GOMWNf3+1JcZ5ULxgZ1GesdPuMQ7m5YXgfL5nWels7Zl44
y7LHNeW9i1EEtwvbBl4MxxxFAE4Hr5IxnPFbm6xaafbR2l6OK4AzIVb6dhNjBDvBbOqfmYhVIIoP
up74TaGZh6QeGA8+ZMMU4O7qEJZc2Xx63ew+RJN60aus+ZpKhHo1k0HgZXC/5ou468tZndzGnENq
GMlObWc9LfbLlMSvtlGRaMgrYT/iDB8muBlL+Z6t+H8Cu8CjZiWaFo6RGaHJORRBC06iNrS7lbfJ
HZP2SJiz6kOzM7sf/RzHYd6DmXHafCu1LLq1q3TpwaKGM9q8evT0ojnrwhE/ktzT9PD3OyjWgocl
qbB8dNKqkPmTdZ+xXZ0yBuuEbrzoe4HRBfOuMRMJG4sj9rbm8/cCEacphhvPiz7XYnLDAg/ZpcEt
bnKC03nTAPSnh8XAKRXwZNWbSJ91289GqcfHdTIHedbrQry0PRM0uzEVL8XQSRgzXFni4V7mmv0z
gzf6H+k4shTY9sQygxf3tqKspK9Js9gdJxEMkvtRs3nXzLhMQsJ8PPBzH827rsRXtrUrMd9+b8tK
dEXpj53yfpHB8B48RJ4fhPM8hFszlsZLjnkp8o2ppimBac6oQ9Mxxsj3VB9hM+iKbN7ijV1ubde7
YeMa04cnLLA+YxzdktIuPR8/l/dgmX3zCV2xO0ceThlM+HK+/f5LTho8kJll8k8bg4TJ2zI1n2hl
7RjWg+WmgZZZ/AK1XFjfPMVpIZkb+3tilfkvm0TRYS4qvkzapTy4ZTzHm2k25puu2c2nmy/NRzdp
PJ9oVFj8jd7mPzHP5XNZR/02cvLfNbPiw1NiigGNac/wAUB22nM5ltOprceVFIbOwhQv2DqeXYIc
Ny9ru79f/tgbvau01N9LlX+Uvn8p6/5XOf3/UHKf0+9t3dW/+v8Pam5xJxD8n4vul//xX22e3qGa
/11y//6Sv9fcUv7NNRxGoEmHshY3Ed/s7yW3sP5GWQ3HxGVysyudOynsHzW3FH8zdL6AmsjCxGfc
WRn/qLlNi+9nOZbjEI60meMl/2+K7nvf6L9LXEdIk9mG5v3TddvjI/+I5TtAcmltmjLIm+xzSKaH
sfBOpSI2M0//oXVl/56G9+eHuXwzfh+HC/Gn5JUPHXPmlDUGfU2x/1xmjdEcu8pI8bzQCiVe1MzC
OCeWl/1qCVW5O+yA07gxOhxOeldy8OTNtKTvGkPUPGouLqhDHhNpuAlludUeJ2qfbBG1sR+qDvX9
JFTUq73tTM7ZTAtVX/OkFw+stn18qbBqLxjNwO+dEmasq+0qRZGEY8liGYp+xc9iaKDg7+bmdQM/
Y6Uqaov7F1liTvGkW2a+64e+vzH5B3MtFrrKPA5NqfKgqFRZ7uUkKWMbMV6XeOA79XN1t2g1JTsO
cTLl4/MytUB1jpJ+y/ExgZjdmTdMVW6Gs2ayEt9uV4/diG8QTKIY4y3sdd0IR52kqY8jNdHOE1ra
QdpePYRtj5usDBjWnatdZddG+TA2nGYlnj7dcX1yc1F/EF6VRUFJdsLzJ6j9lLKd4bW7ZGUyAMum
ps+EkrmJtGGwn/sUoPHbtAxrdVjrUb5nWiaJWsTatzgrN4gSj81o2aEl+Em7sl/IBzXaZiJk7jPg
jfSZRGYxp/t3yqMqbDQ+kc7KLp0G5g9WRlAYXR8OCfN27N66eI3zFNtJExpR/+ZpcC762U5w6oqP
ZHBeaPA/NSI9y8VufEvkPyzNW2lj5ONhFRkRvzXb8sQf1OJaBw8vhJ/GJTX66sVBzkf7WaqOqT0c
vQUnEtnDLVZoynWK2rpUHMysFBlLu47ztB/HdQrTSe6LrmpDwoOPM6mdVWeIcZJp266sld/NVTik
cxR6wnFDxX2eyo68UvfTmES2me6J4Dnq9iWe6rOYrSdZidxfRPw16cSR2NC5YehtCBWPM+AalTty
5luprBtOSY7oQxNmhnYZjWG7uu3TYsSXfG21PT4O5gjGJBgHPszpBj/P2rMts72pJxlm2GXnTMt+
XaqrsfLpTW0/1PZ4Ax340/BwjSVt+9IO47M56ExTWi6LWSR+OUSvZj+edBntNZnhS/bIMHRrdMBJ
kx3cgoMUY4zCVVCw6PZ6/5nSoO4nPF3k8dt4fS09eb0Hlv3YmV2/wpUfGK5mU6UA42t5PcKiSt5l
G2to0sN1dJc6cDjM4rXUoXYmfqV5PwzNq/3Ymy9OqrIdLZef3Uwxr0ejQx4neaZnF7bFuo1W1LUm
786NUb7Y92CVpbzTJNaHak1vtYgX3zTIL636ZYaU7pcLrj1Pz+W2rHAcRk1NIBM2iO8K4000Hk0w
TiYcc7udWww+Sc8PftAH4fKreL3+3dPyjdKT+ramyS/Umudh0sg/eOOuVTaRqeHDNud9b6bYwyqN
DI7VfUtabwySJRq25lBJZvdGWri05lnzxIlGjR6uzToHpQnWCdpddu5JLYSLnd3MppY7r2luq9YJ
WjnqxzDlGnnKMfNHte7BkeIATZyftHW3Ze0Cl87jp8boZ84a9rQRFnBlqerWH1pSe3W1PsjYbINS
1MzJNvNf44LVY1TetzVfApzA/K7ROZ8X6xB5I1ZhkpZt0fysU04XsdAcco7W1pLDxpozzR/LdPZx
hYVFmtCRcMR1XE3+pk9PXaI3u/SewChTphU7bsJLge8nWzEclMdkMQ+Yl2kbkbPB57fRx+ixywfp
r4pXVTjlYxbhzWlTawqYV9QHuWm9xS4JSuGMSdBPksMavrGwnO3nqHZuwsrdW+QI5z6fAhRL7bxI
o/X2iWtuCS28dWqaAyil+yxpSRmpA00eSXVmL4HIJYc13FtPOds04nt3JnLq7dK8ickLlMVu6qtf
CzSC2nZ+kITcVYaehCvOddpygxnQutNCVo3vKzZKwnDCl97cBFU+9JRmYiv5V9zuygqYjJAdqlE7
znSONj16RhfEKtffEkLH+8EZtlHcbCRjNgOZRY+FE1/ssv1O73Eb1aTTamzuG89VIG2wkjkudFF9
SV9K3QtFh8fDnvokaK0Wm2sXXzrlbkirORu7TOa74aK68NDXG4MayTjPxeoF9EW0q24CzfKGJPax
P2OtahT3dsy3hd0dHZKt0P8ji8TaeKIRfVSN2QWt5/wyJ2CkdDlz9sVYFHc4B4fpVVcH4ixHlVX6
iSlnGNclhLKhnpM9XdfHuGg/pTDPdWm89Gjkflk7ZK8w2Abr6rxXnjJ/dlmpXSoa2/QJirNT1Ocq
oSSrzdUKCmvZup365jXJi6C7+pO6Xw8tW10de1geMZwVu9lMt2x+31an/uwblmivVMsh0/R9JIo5
tKJmnwwVY8yqxt3gTT3AnNL9yIm+LXO8n5T1a6y5uWJs3H0mk+ZGFnA6Gdi7Njn5gzsboXzBBNju
BocQxlAUJheKm1Tp82vlZIY/jAnOTqY9FnbzJKzFDGVqnAHa/SIH3m3pjJMvWsxLmvNSYYCln5VW
xO0gumFfs9hm2+GKHMcsx3ghFBCX1XvFWQ0XdedeKMk5L3gD0Q7KGYIuhV8Rj4eGEi1Hp21OQ+y1
B52DK7pJesp4NsgV67qfONln1VfDodGtDxeHIJS39UvclI8a61QkiWJNrdeeRWmJu8NfPuhmvgaC
WJY/kkAOS7aXNcmPAFYfrbo94yp+ptaBBgLd8b4BTlAqhHxaPZggZkknK1714tllRJ81YxpfRrmL
aoq3mnbKXos1FRrQjB4VQVQi1dq56RqIYrb+GfNG4MrThwfby/DGIhYQ6i+1Hwy6+z4gcFyMGU9n
2ufcOI48nqsZbwgo22qy0p1sai2oV/sT0G+z1aXlbPtE1L5RctuVtphXs+133ToTtlvzaTPq0QEX
6MYtsW2L4Wp43tdJzmeecPlgj0SF7QiVpIjpflreZSgX3pO7cT3v2SVKMlEluTyfWFsYy/Vk5F7l
02/8UTO12TONU5Himze9/CtdmesKDjTr05dmlKGhF+c20TM/borvOUZXLaIrHNe2jg9e36+pdbOF
+div5W4R8mMmTxc5HDE4yLEMusr150L/2rspYOrBeuO3rbF0zt/GSbzqDgHulFRg2dJM40Eshd4e
5WCP4E6ZRkAWM72WZN392WtH5EX12WTajMc3EpeaH2Y+ZC2FqS+bpRh2bjs3ySOQh5LtxdWcOaAh
Xf0kfOTkhySBdxwwwLd8imm6zGcW5smAIW5RyrerZZ2alBTPTjOiijgm4Q9nL21Hr77m9I/fp2yo
R0VnBKM1oSvPPHeD1DkSIkwGVK18E4mBvbvqLRm2/2AG+Ks2fS+DPKkL6P26g9DGv//V40HEi8tX
JHpQlw5n3mwUNd7QbHmoQPHGwZIuc8tkBTy1/1Qp/m+EvXvx90f95Xi6J12dB1AgO/1hLmnafhwc
E5KFNOp7e6vRZEpoq1fkCFw3x4qJH59k64IiitG35L7jeiZ1kS9eF5q6kz8TTBl3mirMj5w5J9tJ
GpXuO2Ufh2veE00E1VOTgs9W65TobNelmTuZrzGEQtC9tfSXoa3jJoi1cb79+9/uX68qla1tGq4O
MVH/LRz/sxFKVU7iFCPZ1b5si7fO8oq3US/2WinYhbVFc4gw5GSP//2n/iHb/r6ZpocbwrPIDOLX
+cMrkWtrb+J31APS3zjkZdWYrzS9ZMfg6pmmUCtG9Egs87xJZcmUohD0imbd15ci4Jn3tP/wdN0t
JX+tez1JlMCh+vGkbfxJY2J+izVqotUDjOzmqXQq9zTTpzlnFKA3rWm0s6odcqvapP2nOUn/Ut//
bjpICFVIx/+qqRsJuWXPbPqAARvxtzF2G5aLaiWCbYqMu946q+2G//4G/PlMW3zSfS4IHQWPxvuf
NphJzK1DDBRHULEeS2dfRQPTsf6Dqem3G+CfLypquCNcx/Us2xXMqP3jzbEmc+1Kpy5D49nbFuF6
uJZ2uOv8b1/GY7WtP0jhPbJpGCrEZRq4exb97b//PQVP8x93Frq7bruuhwWCNRjvwl/XjTwr04hk
XkSgXZ1w+7wkyHeU7QPqgVNHz3MytWGhWcc5ya+Ehg5Nz9Jbumm3X4qGQEaX3vflhHhxzzJXO153
nB0kWm04RPEApaLsMw5QtZk/inZNQoPGJWfW5J2cSc4yL5udtIvQ8RJ6mva2o2lAh/+5Lqyjk9q3
BonHNug0a/Wlx+/UF03n21p7qJVJQjrrg6jCB9yPLvu1adLO5Ij44Nq52KwMxeHEPt0GM/po9Wjj
WeUzLb3vq8nYhhEwBlXMBZjDe2vNR6vgKlvL+A7G4lN086c+Nu+RKY5ITyeN1TVE2to4DfXlbKjD
WCIBz5r3Ek8iRO8I9Ujf5qm9q+V8QHK/eqN0TrBivsMT2q59WwQTEoe/It35Y5E9G0l5aeRdFZh2
neMeSxNExzyFnqd/Aej7nPT211RFD1Me06I3n9LaY1ZoShbI7j5L7FmV2b5zVV7qcRgQ3Zk76Rm7
bEmPpWZ9cEI7d1p8SYhA0PrfVlrc+20zvI8OxUpmVKBO1DaW2o7G/vec/VUYackmOf6sZf3COo1w
gE45pdMx8nRCWCbIhTp6rVwsBW7TQzfrSK86TyBiPiwISdNQIhbWRwzhhW/rOdr93G0dGrtJQ6M9
IvrfklNsvE8G2R3ilWUkUxexZO9TnN7Pxvt8nLZpNH4tJ4JKg1k/men0zAwf3NzmRu+MLxroArfz
OL9yY8divXZd8ZJAASjJuiICI/pKsq1cybrexmtFLZNVn3aqzUGc0YKwOaYFjp48c6B8xa+hQjpy
5OjRBwLb0o1HNO4HjBxXojQv8bBMW0Xg3U+jtvgO+snZtrrxEGXQXYgU2iTfEGoqPk4vw0hLH+Tq
HGdvHZGQuceuztgRRdMCDNyO7BJUnLzfNYhOC3jVYDC7R20w+0s1I7tWfXYx3e5EQXzVVMcjv5Tu
FrHiSJT8RHl6JNI7+cPiZNvGYxC1AeZpB8zR3GgMT9gnZb5cyeU/IN3tomgAdiCzsff1KdsXY7J1
ho5Dn7kuB9lqr5Lu2EGqgYhK1f0i9LTe6+b3vui/1LJ3iDAua6CXZX8YeNs2zGb47L3+xS4J/s2L
PYcd10J3GLhdWmAkFswjsEnuQJ4HrbIR4vMr1zWs7kG1xCY8aRO88cVSj76qZ6Jx+CECXWDvAOW4
kUV6drpoX9SreFvmNeM7Di/e3XGjliiEMFC/uw2boaLN9tBOXhRAHGaza3D7FOSpTd/oh1M3q1+R
sI7VECu6L3WyUQaIKuhDZy/xnqZueNe6iQxiG8Qk8O85nSxwTHplDW+7X0fyQ7a6Omoq2a8uCQ8z
sQKBl6jJlo1hui+6DoxQGA7jnlYtiPjpAeSCxB8v1hx/dowNGgy1a8W8N0pr10ScpIEF+RG9xrVe
LulgXCPP2gqelLZOv9ZNfyyAGwltCO80KE3NUByMoFryK/DVbzAMmF6h79OCwJ6Nh8RdTx0DRXyC
qFvdq3d4gD6H9auRgDRYm+yIDUa2O1kWWvLetfq46yen8x2T8mBq67Bj8AuIjLYhxSpifrhUbYCf
7IzS/mlrTFKn4G/0bWEgTKZZuh4iqzK7jT002lengs0QtTH8gDarngsntZ6GKWtpCXPRPdbGWOAh
Ydjoo+rT5oKsNO8WD78IKes3SW3Iw7/kb56TTKSzgO4As8heDCKIN5rIP3rNOKyjhnPDM0JYaL+0
wbZoCo6zFdpm2k+HNY+izdT2N6ep3cCYTf3XvNIkOSb9QKczgvDvz65+rnMqBZAmdBkAhxEWc30r
Wddzk+qvlhiNJ13PusgvyYsMqTZssk6SqCwmcasyA5KA4Jc8uW3NcRaU17eYGcfHLGuWsxbpTuoX
cR4RS19EGLv9daKfssPWdrC99FSNuoRTE/V+7a5rsEZUV8tkn9EL1WYqtAd3cm/9JGQQUR6Fjk0H
IonY3+MhO1axIX3OAgbdD462Sd6+9Z35gX2k8HtmmfiW05F4s5V2NF116ebpcRn7B7lU2uA7Tl9/
F0v/wwQhsTMi2whGpdENLlVEh8tIo/7T08eagXCEHb8ViXTvGWqaoOOKnWOp1ac+Nc0RdBfWpMSl
PH8qjTWl1VEW6ZVelfxpoDpsO6NToB6UNEa/sytcZiz8aj0tsoeZ0K3LUIeuaxZvIo2uLUWDdmBp
TUa6MZ5Rhl0B+c0fq2hOgziS85c0kd/J9ZBH98CoXHqvHLazm1Sho5XRNtZoWIQZicxum+pzRxAP
wCMpNcv2C/7pr6n5uDSQquooou6CJVZ3G97llNzvShO1cEV9XdZu+IhVoS7lgEM4VC5Mk0wQdB3n
2v1GcNXZ5GPRPM1NGR3iNHuwIg4zpj5f8B6m2mEEqaTg4Mze08j54qXX4vbYigJmjden5WM+LDzI
mRHO9K1CtwGvyMPY+007bwkF35YRcgn+9beRzvbMaDdANiIKhU4aHFqIFYxLs3MTAD3gd6Z3vDVP
BhpwkEwsgOk42Y9K4U/oRgeURA/KxzfTSP5CdpUva9nKZbOYkNXm7FqKiHE6zkY2St+0GfaNWrlv
qoZXoPE4Bk5bNQGWyWwP2IOYZNvXxTNHkcJ31OoekskqnoD+J6/6MiyAWmoZj2j78cHC3nKeUiXf
gQqogEI02opSEpan07WrMi8PLbMFHSGi+ZbBudrl2Ib20hvyfm/hJdxRPsDKZ0tiQTfusrrJ+7yH
c6VAOdAjnWOMZ+48faCL2eG8Ds9oieup7TVaEGAr6I/knvvCun9tnUkdXQuLlV9zwAvaXE1yyxE7
25FD2xYmCHqr+cql+ZwT7wK2b4v2dWhXOFbrvDNiEJIMBMq2ashjvC1G6+xT1M2f5F+rhyhet5lT
NbTXLX0+tEMb7WKey/vuOa5ya4oRu6ZgEa00wr8ritgJjUj5SRdxu6AehHIa14PrWo9RjiVAWws7
UI7V3GpnATeXdo9YhjYTJL29Az6lBgByQBuBsiCL+jRM65k3BJiFMbQbTU29D2zlK7s/ETh92iyJ
crdpnX8l/Ip0xrydUInp1pVNmLjGXRpw/Hgafsa29WQLraN0aY+iyh4mMU0BXe9b7nrfSYCtoZZh
5aQ3E45WH2OcASWWxsY+U1nYmrR+tZwHUIuns161hZ9N3jEDy+FrSX9WrnuLcy1I1y7fgytTwTzO
u1mm42aOkfQQNdgN03YfV3fXybCur64RvcqYWC6y3eC31YQTq1Ib06rZdzEeGugPnCEMOg1+1w3i
y8QhDEI1J0oTxOC+tmMEwiw1JqZSyZVrTU7/Nkxorh3EC04D5DFzy721hLnOzkBMEF6C/kG7sj9G
XcHwvdLxG+EVABA5v/rok5TQqqjwymozAZC1tQi+t7itPKmWoKuc/TSTBiuGVf/etkkyxj5C0o80
64qdRrvi2lfmY1HI+ZJXrvmsTxrgxNm9NRg7tlYpqy/21J3Bo4z+wujWifH2j4ocfBhb+avysrfe
ShffAqVJz1ReQX60QWWoCTbmcoxb+r/x1H4B7NRtSp0xE2xwTneth2X8VeWqCVlZPrNsdI6ZC+Kq
08ePiqg+zs88fShj3qNIV8CK6AdsVQtbOmJywH2AIjglkWbwDWt3C9pm9csxvhHpRtbQnEut18UP
LFHzoxC5ExpOszF/dxui+rBaapez5nHKRoYu+22VaW8Mw3oEtMDlbraQTgM7Xgz6v50LzcxontJu
Daq+2HQ6/FA8k0m/m7XB/daTG6CLCZWpru+HknixD0kxZmloseulQcG46GcTnN3zIq3pzR77qtnF
9OGH22jXde43kDnDGb/nZq04zg8LvUJbspnrJMoiBFM2SzFFF2PKcJB7O87XzX4100d0THCB3ZWw
y3VuM2jBzRNQrqChrbPTa3PYghdYAF14v+AcNYPfV/27nBjRPs1OQBtPP7VzpG0XJlHBDmm0YCC7
DpqjigJRM+glWcWmiadyF2P42tvoRSwtX0ejg2Cii3Mt5MkY6iOdpe9IGcSy0jsYhDypa7NfTzQn
4cw0o09ObvWTub2ZwjwNHU8A1rznoqofTGTP0sU8i6k5h9pRkRZDT3Pi9oLFvr3N0jt5mK+eJFFZ
X0ARghZQHEY13QqbMPu99FJIEcof8hkLYKO/p0vPKhmbh3nUGTYcVUZISuGrKsQrjEjrCeWdA5Xs
p0/HWATDbNqZC5PH3OXyPSoFSKWl/6y1xPURKOQhTdcXbfHqRy9OOOhLkwAXzCpwAVW05fU5WJ2H
WV7EzdbMaAnYd6aBbs96SJ/RuDgs7kGWJB96zXHRGyukIit7MJeo3AwWZ+xpOLPxCZ9nEoNBFdkn
YWMFFIjiwILFI8MsniKNy66cXy1e2sDJvEdntrFQKouzUD3EAR7lE0j2i1ctYofZnklREDmWqr8l
q3ey7Lo8pJxt/ARbfJCZ8QoKIl022RhnR97dCmNDD5op1W4lJ3FING1gGdVXs7NPCvIi5D96A6Pz
1t+RQRX0zhZJ+lB05tGokJcMSIa8vO2bWgRUGbSbJ+lmtxyd6TzGpUsTeQIrMw0P0EGsXQwM1Z9o
o4pg8FbnpKaWfjcG58Vmg5RLs7IrwzPq2qrYx4NY9tEY35kpICV7+vAcQrYwCPt4q2faY9pah0Eb
yw/P4qQ8ZnglIaLz+1YASBKUzGYCHKOPz70CeO3GHXGEzn0ZrQyVHIJwiC8j3QBANNgb1po73L3N
hCf2gzvYRy9PqKm6pdq31mgFSRXt4bh9kwyK+lFPIGKnyvKOc75+01vhHr16CYok+1TMBQtWp/ks
zfa26k216WOb1F85FRuixV1Y5s0LrpufEVFDf2WNZViO+dVK8ztRpgdBjUbeJZOzcTMcDTOkz7VJ
j0mnhC/m+FakVRa4Obep1zTIYPbFWYB13DsPQo7P7jxcuUJpONrlfh6HfTfcIUGWfTIFgCnSJ/lO
sRzTeL5mI3xZfEbelUbtFxCirY/H8XUZQAF7nMq1uj7oQt4SY5R7kacfBX3AHfWvtkmHVqGG2URB
LGHvpqm4LXGG6lKs7t4rwYk0KUKoqatvTUfXvO8RzDnqXzopb3SqYd82+bUDK4vTm+tvadY3y8n4
CFzrB8bBxoFqmqd8NN0Ay1ARwkE+VeW4y4tkgHk0Z8dkMqofRVGJXc+XjHb2MQheznhyHmpe1XPR
zM95Qq9duVTtA9AmMUt+EmhxYSKaV5hkIEKdW1xi3U/x1GZSzGEE+j4wpXgxrPQ6NLzQml48Int/
sfq7PdLKTo05L6T/FDaLIT3BQwPzbOdFywsjEgzxxtVq8h8xznwM7FqY5EDSEgDRXGod81GKk10b
yQss7b3McS0tWMhacD6PGJrKjrK0Xh9K/g4QzQJ5p3lNVPG8OvgkVKa9QLF7r2Wy5ypavm7xh6W4
zU31weGXpAQVLrUH7cR2BtWKn4NnxJtDZQ5lQBsNjaPXNpZqnsepfS2w7frYGx+ztOCY2hA9UfHZ
1Kf9kI3tPiqyGoI10JzIOHnCPbte91RlBTSQznqTeIyCVsMjjc3zvdItOq3FNVuTV0ciXzXpuJX1
cmCCw1fpzq9Zpu9sCCQBAaEPuy2yN13atj+N+jbhwjz8T+rOrDluJL2ivwgTiR14LaB2slhcRekF
QVES9i0Tie3X+5Q0trsdnnDMoycm+qGbZLGKQOJb7j2XbYFipAdnGAYGJeBQ3M0a/b/JmJG/uHOT
8zuf/dwVUTYUO4wf11z7vO747lKgorqkxagLMGjwe63eaxFEO8zQmCjN7p61+YOXooHQeCtDrD0U
PR+jbA+LMVJ5FF0L4gvLwgIYjA9CPGP1eOuz9Sc3t3N24PHeAiGrbZr021K1CROy4LGsxmefKzc0
2TVPSFt3wQj0j6gWItJYIwPh3rizQR/IToH6i30+jf0uk/mVxjCnI1ptKpbgujh1z4ipandsTLc1
uvX3sMAg09tVG08cQTA9YQBLIhlsr+63ixFwOTXFR5WqO8R7I0CJfNdZ6CHqZspi4IjX3uvR1Sv3
wgjhaQrc9z5Ey1c58FE4+oYmjFev3lUz87025xtRHp/4G9uUzh4CcYL8DpMj5TfcK58Vgto9HdbK
qThDilvhT9HBWokVA6obThNHcWzZM7JnKa4BrfcGhylNW5I8LG51t4jxjpUXAeaMp2wJXGsj5uDJ
dyE/zSjF7Up/rUtRsiez98JLTmj6CsivPAhbk4I+0f5G1EF2ydYxRJznfQTaXHh08LJ10iXbQE+P
putam8FHhuVWEJjRK5zKcHoTbfrSKppWUkjvPGHnMYiiF2dxEi6I5lDVnox1kbgR21fGotN9KvpL
NwWXLrHPojXsGC5ehShv/BwUR0CmK+wrYl857AHXMaBg6sfj5KynvlTUUBk74DFRzgZYaBOvrXgb
HJ7qWWBRsVv5EE1Lz6jcquIRZ8zGCEojTjs6CmSG6JDZ885MaESoDrOB1gQVyKO1tjMe7264F3bz
vPQ3kjXc90Nq0hDYebPyUYFRSIL5zYDCX5SAL/MVhZhK5gfRMz1ziF2yHfuahtjbF9WIJ4WImnmE
lRunZU5+jBIFhNWv9fe5JrLdJ9Mi0iLcmlNyRpcHyN5rliczWZllh/rcYh9BsQTTe1YiPGdtZe+b
zuiiSeYPCrrQpkvwXfF2je3i6xeVME+oKm0gJuzMnSGNiCVv90B8MQzu3PPiRfnQibMAfZ/KjO4N
uax68ZJWXZdKJNfJMNttJxs93yUeOgoTbjbGQE8DfwPCm51TwROT43MPO4ftTDnugDZzAFHLtf13
19NOZLP0u7MBKu9kawOmlhADY3+U8m6R2VM+izXqa9x9RbAcxjVIDtR99PrivZmTT2W03rF33de1
R3WKLOvmWah+lDW+rUwydSq96etaIv9YM+9azmKJTUu/oW34koeEyBZUEYiabvdN1+Vb9mY/6rSD
qa37B6IK8wh2kXWwOyfdm0Bi40HNzAMX6xv5qAa3LG/fG4bDlM1P0sjto2DTufVs62dYmkU0Agfd
KMjSxrhyiEPa3QrkIhvf7L/0WUnl57dbkQbnxQaB1Rnpq0Mjv0OEuO1JYd6yLsTKY1K2a2su9uT1
onNhOKYSVMiJb9NKGPew8Kbd6o10oiMCGUi0xzrjL1X6nJB2kW9xzjho9ijqpAeuXQsHFaFPBFuW
XBxnSiOmsn6McMq9DOaAfcIN4XjKRW6Um/GZmaeOHIgLPPc+tlPJmNte4DktJYn2ke9KHhC24UdN
kyokG13/0E/NK7EWE6dvVRlFzO9WlTu59oqha9qD6PdyljzmYFr13h3zutlKhVh5Y8rbNsmjN6+p
eVzvpHBzRilc1R3OGJiXpqJtxRHfW92lWbGZuYnXbtdeouSrWH4Mnn3tO9ZWnDrHEYo6tOQGenGy
7kKoanD9crcGfEwhZDJWGTGn4GqdbybEZWvV04kd5BdsFt/rTnO5+m0fdW34avVguoLw2WCEXqWv
DCEeQl1XlwW1bayXsD9w0JcINp3DjPwNYZZBLZs57e3NlBkYrZVaEEMbEyigcFh/wO13jDTqr24S
7pmHM3Nyq/vGdXD65b678SF81StSNVxmqL4n8ubCFwl/nXmK9dWYxrdwau5Hj87Co1diarHcTIp8
XgOaqPRLko3vRMjRyzF/n+tA7MDVv/q2ep64bv1OLzHzd0a44XZuuDszaspUfauzUbDrgkSSTH4T
DwgJCydYIuiLbyhWtsPYHJciudej+Jxt60nO5l1ng2E0VoXEdxnSiBCNC5y7feiv8eTYW93JduO2
5VNVK7ktB6SW/Ma/kM9eRJGpfZWMj+U0WRH2HMSe9VzxktW2D+1DugbnRKJQcwtKtLIcP2zYUNi4
SHWYm2PS22zdZqZP3Xi1s2+13WcRA5qT0YSAPaqY3+wLS+eXRP0kvgSTkrxmRh058hOLHI+u0Foi
I88Ore+8w2B8aiEotjibY57RZ9iVkbLUia7yoGf5zVzXbavWbbdq5kgQk4fgCeIRruhhuC9JuVB+
9jAzHuCqOdK37N0OeOQKt9RCUHIEp3cYXAzJ9nzMTOdY+1m2x2T1vM6In5TVnodkaXY9GixayBVt
Rl78rJL0V+fWoCDXa+I6DxTlXwD7ns0uvc2y7bdUwKoGLK2RkjmU7quBcsUvzekugDhPXUzF51jT
a1EvjxRhw8bKzB0dxzkEJeoQ+YQ2GmTTrsCLyQfD6DcqxfpgObm+N4eFGVs9jsDhPLoCrfsn0IXJ
M2cUK+pyyomacSCld5L1PG40cOddHTuFwax/xsPVGESXbCtj8H6pykpfw1Smu3LtmdJZwxA1WtQQ
FgWWI7e1t9bS4JFeV4SzJlo5dr5SI46YBLkRYAzGuAlMhJyY40ALdCK+tfA5JPFbgOBnkk79c9sw
JYXIByDYJieFqZMJw2RciSbNbrEbBc5OYMPHQWLgw5jt502ERGaO/JSpTDV14952xDempZK7EYA9
z9aHFVcd94sw9xR2nwpT70Ngd++rw0oH+M1lyFSz4TGq0KcFxU4MepuC9H4iVciN7cW7W9EaIIXY
Lqx+BsdHcd3J7jnvvQKRec2d50wbUSKGtjvjh9XlwKWBIsahQqs2u117yToTk3oQ7hFK78W8jlvf
WjN0te6npGO6jKnz4ifZI2ive7JQPplkuqRjEFK7OpnPOybnGbgf3+GnPzTC9thQfnpcMuvBK9I3
f3GOVdg9A9A7TYD5gc3fjklRfzR1FmnO6TW3bJaorFgkkUWnWnbvtOLLbp4VkwDmsnsw38b3YuUc
hyvd77revkW9YMBCS+fVaoOQmmFfoB6dauHl06E5T2V2qIRRxmyq7nA/9JsUUbTRIrEtEq88ZAMW
k5ZuMNJF8G4YxuvqdQ9i8aeIPCTekJ7ZPnpu5LYzRk/X3/orG1gQ+GpDYIeMXYsWYw0fqRBiVit6
k2f2c12FSKaBNaZG8yVt1Gdf1tRrLbtB/65eYVmmbhGZsF4rZ7jqVltbv/KxMlTAcED0RUze9SYt
AFMGLrtOCtFz0WHzsNPFj6yg5nHuyNNqTNtsbXYm/jwiTtj5dmu47lSvj0tg39jz06lY+v4oWybk
ILMvcixOhmN/qRuUonCkxS5X6XW19XhvLMVXmQ+v7eQvx0EFUGWDIo0yjcW4c4cnv2x2YZW1ERgM
4KkYY9kBOTvZlf7WZVzC0o+QgzVBcKDH/ixM/Y7SnMuMH4MrnbcXwyCW0eTU6wbXqH8uBmPX6cbb
oFtNniGi6JvR5h01jY4ouq9FZe6mm/U+LJ35h9DGl0VpfmPtoiFlzwLG08ZtK/MMzihI2k0QFO/4
8H9mErOjMzZYGhrFgVxaRFAsyEOWmeK+4fMVXX12C7oqu4ZLu5TrNc9S+8nCDTBsSuXypGF/HUnE
+1GWLQRhucYrjuA7EP1UIIrCuw3eVC01ezL61TIsWaP3PBV7RhgsnRYdM+88Vm1mofbqT56xejh8
qVJAa77Q9j6WOBzhjFfWXi0s7PwGWm6EuEgXEdReIgaEyhLJ5LcT6OgM0+ELtWONG9zzY3rmb7+G
uxy3uHmfIN9svpoVG8DN1JvLch4dP2WwGoAzOVfZbdAldKljG7E7xiCIhNaDBZ+1vF886MXbZp1x
zZA8N0Zdr0nDmC1mk9u5xIVyYtEf+lvTBX+ajwLQNMol1uMlTqgspghaPnzLX9rt0JqdtzU9Gqat
O40F18HiAaEOUvzOY2nUP0dNRWP0HYd2P/BD73LXX9TWdynpMNuU3IoqpLiggyqKn6RlFc1b89tg
WVO3i3gwc61/Qk/kUW8iBgNE76zyi2TSWrELfGMuyuee6uH2z3RAc9nYS7kwenaplpreNIizqEOj
JUhB/HC0bbHAKajHW8XmN4G8W9/NWTDKEzshFEZmuoRfUzhyajd748oPReb+vTeHYvmcrHEMPmd0
J2/ZBOx863AP8Gs5wjusKaXp0ziZrRNba13e2+boL5FZVO1+xmWx3AvSvZw4oEhv9t6U2v0WMTA2
EIRYqDWggcPQNyUGnmfXHIe9lfha7kadBcWBZ+bM574KSBKl9BYfYz7czHO5ikB/pdbL20gh7STy
tqpFsJnCYDLeC5WDbZ091orcqAOZC/WQMX8z1Nra1Mysg+Mccf3WQTIG3JY9MDUZAS/7dKlQ8ydq
Ml8cPyE2HG+Hue7HqjGGHv+vzu87zzeyY6gnhWwIB2D9g3FMNsNhL0oERoWnKWyzSXc2g9iyGZMT
W/WyiGZQKvLBxTtVPysDECbilbqaH1v4NMtJAfKHz947lnNKnSS37icfixxjEXYdSVcguy6lfeOt
LGJ2t7M5jZ8MsJqJQivoxD3kHWp5sB4FI2tRWuLJJADrfUjltGxtSOwm4j92v4+WJO4JHV0x7YIU
JOgmAyCPkqKHS69vstGT0CqTSGGqJaGx0x2kk8AZLR+LBx2G9WAiZh+fMOR7zkERN5Hs2BRzM2pA
8f6dTxN3XBHiArlZSFneGHO3jAQAGW3AeqsqiDZoqNjvSssnYgE49HJuRbNaR9fwWv+yehWPDw50
dNGh2Y7ToVwVylExKuaqRoYQYJO3WMwjFITZs0NuNDOB0uteG5kSyaBY9rf3vQAHXSDt+WEsneaJ
6RLtxU5hukOsf19Y7B5hVBsITkZjHB7rrlZZ1M5NxyrRXYbX1WgdioQSLRtTPgMtf6pWXBiMrU9j
R1bUaCZpsatVU7EBvW0sgznncVgxdN7MGUFbMdKIhjLITQGjci2a9XfEIub3vOCRsrHH30pMKioj
duzBdYDojELu6M/C7t4qi3zGZzMCE087Pp1rzVF2m0B2v+xGrc2+yZF4R5OYUakVaHntY6A864vh
YmLY5KuPvSOboIJvUhXo4oiglLa9sOoKUV8xjO6hC3JMDdoz5ic4by9lPqPLnS2sZdPGSiarOzVe
Pf1Ked3y0jAsYdKWVXQr0mnHhGaYTRXGTOdFMeWAr0B8z7C1ugVYEgojybzCdbJPf+4Db9MUxCLo
xgw+6rLqrvMYqqvrGAx0MosMqNv4ivESYPtXv5i5lUNVDtbDXPDrROy4KtAxZDXFEH2Hz9aykJvL
mbSK+xGV38Gpajw6q+f5mODcejhRMJQsY5Tg8BRzWp50JmFB276NdouS2VAREnlWr05u8fmiHeHo
NJFUYXH4LXj3cnT4S20iUVBNwtpD3vTsSzLrmHlUf8HWzBHJVuV1GBSGF9tS3la1fdkfAMbzZwm7
OUdmGwzGi4tfKI0L27YPiV1ndwPz3msrcD85NAd+ZKI/6HeDX5svhDDqkV9W5DhUjOpI0M/yrLPW
vDLIYFbe9QwqIykacPpV3qVHYoy4NUcGgA7zKSZse083nGw9aI8HNFntOzpbjhDmSapkVuFQWdpi
zYZ4nVLOR7on4gPqerF/Yjyxs9iWOVSRvDRHYjIWg8CeFCW3ztnkMe1p5K4TXnsn8zUYNmG4tMfa
9MZ3bwxQsIM24zkkZ+bKbdvywG0D/k5z603fpNcCH/GcmmwPmAfuBObcVPfZ4onvSJyo+cmOYnJB
guMD0hq+zeGUwOgyixYdZliF2aZPRvGrRnIchTmu8iiZTEy6QZEHziZdGWduOV5mucsbnGMbcnro
nCodElLVNdQhJ3EjmNnISThGM2V8VGsxflUFZCQvmOYrLueAgBsEBm9sCysIXOaNryMMlKKseFPn
cstto4gVs5PEnWqDX0J1w2UMcYtR+nbIoRQPTttcBtA1RR18Hdu5e0H9pO9zH9uyhJNDapSvuZZq
q8K4mhNh+qwaD60n2j8cfM4SfCRr7rwjruNrG4sK4gosmcKDRM+SpUtiZE8hbEZ0CMqvXpJM3ZH3
ooYtHTh1uhrml2ZYsvdQ9cy4hF87iEzKrGo+lLCax9kQ4rtbITiArFZ/zz2zZ1jn4tg2CJRgj7IS
qMjHVj+xOEFoJ4yONLtxEpBaOmc8Ki29XzkgrPtlEVQlQz1ZO2Zv1Ruq1AwLkpul/GVWVDm1GIUd
T+bsPuuqV8aBUPfxwuxl3FoTSVmxsLPpiS73ZahuzAqKdzTMA9gj8C9J81OP1YeG37f1mL+t23V8
ouBPrxZPo8eAlWF5LnyJLhykCA7uLMSMKz1YPSxFEZckxdYmfI6sqlbf2W0bxmXlF8SCDsZwWfNK
ozTPzOwzT0N4UGSvta85CVN364qsJ2LLV2ICHonIFuYqH1FIBD942+mjYydoi0htMO7cTolXqf38
s0VsYuCo02GwI9eD9Qg0hcGJ8fjqI5QbPuOM0dUuI6RkRkkouLSLyuGRZtk3Xy4QKq9GwLLKCymU
s9wSijjP+4qhBjfUb7/EGuhR722b0twxa/NqeSvXJdUe171JcJOHNrQuIjuo2DYsKkwtGIaN+4vd
vPEAsLdgni+wMf/5PiL+2NviBeljhBTrGWFX+E3ng/kpVtxoMUO57inLdCjxxtuS0Qlyo2NpCM4M
Ml05YcCIcBknCET3dmKjtFE+Wn5V9Dx8Wp7QyI1cvkzc7qcqbVqkmBYOX0uw2J8U7t8NUkckVz1t
TJrMFNyZSjU/nQkBgvfWdFGhFEX5XaKniV2zcM+i9zh1R6cKl03GOOzU9EZA1YpY63NeRlvtBu1W
5MhhF/hJY5Hct5iPYz+fFxId/TIuoDdElA1sAf2VQeNmFmWAIceY+Sg7auae6WhT7OvQGm+pLr7X
bLFkVt+nhp49ZpuApYjIHH9ntmR3bUNG3b/QKFseABjTe5u4kTnKzKqfcOv6ThfRKGTzs4Kbw/bO
biRS0h57SDiJ0fox/P6whoFktjdmKNUbN7CLDpFWJN0AHZsZuSb4sZrVJIK2oX72YGjjT6z4RAaT
kdaNw5LcIxM3YjEBf2nCcL5KkS8FiLGgwYDA7wZqoKxbLGV1kTbhqxek6R6nufNstexMZz27b5ln
U1zWVF1ESNHLvTvm3OBpJBAWS/iQPWZqXi+Iq6zHafVSGYuhuYnVMY7mjx4SWdJkXAFUODRSSiS5
ZNmjr0PTPtlDve406Lb3inXRWxb6OApy+SpbBMqSPI4f5toTtIeh+DtzXe+eyT8Vew4SsMEwJi2+
28Ol2+Opr3YNXAUmZAJo2rZZKu6fNaG327Qty8BNu7b6yaxBDnbSyS8sOD/NG+EzEqkZwqsaAW68
QX5bvC1+Df6gVV3yHCnlYDkHAahebv88/adcI7PGjcmtRdCGjrsbTmcle4LILkCUCfERRjmenZSr
lMhosn22/m/LW3h71Nw3ioynXc2VQuhDkzFc/v0DmH9zR4DuXFAbFK2ar16fUnLZ4a1z8zQMt9Nk
tfwbZ5658UtISxA/QGLcwkzbzBgiJFnie3m7VhDY4250hVh2g7cW1r3nh055T0rdnOyItXHPrh5C
D5fMyAdUJj0/BMcnD6hpWObyYMuqDwlrIniEbljTGVvDNJYHki/5+j+nAKuYxDsF0ARSGqSyBxdA
pgpWz98HGA4Dn3xdGgHyzJJhQixHglXCcKTKLV4MdSxamLblJT3fBfHHTcfiRkdBo1tHHJBvIqVH
qmAM6M8m5mnlaXVLeokRZZ3AjOjVC2FzdG8hn/vvglBx+IjXeiBD5MxwwK6vSNOI4Rw0YsQIa6xV
EvDqO+EhzLxBAiW7SSEnbtQ94bYcXsvKfYHIuSrfjDrvVcTE94avQtjDVY1E82coeZ5uZmQcwEHG
AVqoHiikNguRcwQgZvRVUe4RHxAvoquaOwiVREzoitfeSKNsstgwWvmFa8hjnNnCPtzO1ayZSSUS
AYrtMUSKLCdMnweCtilmbpk/Xd7kuCI8JbBY5yVGjt6ylopFEZLozboyKyGfBTb9skETaA2vxJPV
wZayCP+g7j1EUvAGuHIKf6ze/vwNJeN3tSO7j6yhsSlhVPZ8NWHJGJM+2U2O9p4ZEOtgYSt1tXK3
0pwqwQDjIBMC/Yqe8QRVWeIGu8IO3XgSWNcf6RcSf+/NucCXMNX1p+0x2uTMX5Y6staFQas7DeIl
baTTP88Ic5ITnT2XnyNnti/ooco3km245HMmL01c+2Vy5Nk1WQ9ILJKKPjEDzsFYsSJfWpVY+ENN
BswBnKf9jSo/eC/7G5/RQD6V46y5CXkNUiWNjmtvSpu3NCfZvWyryzg5eDxs2h5GEZtwqYmeLFhg
YzIbECoNvyzS3XAOciK6ZB21u0HMfzjr/xac6l/Bnv/Gh/6XeKq/fRVcaf7//4BgZd5g+/+aYHX9
kB+p/lj+SrD6/S3/pEa7zj8sF2M0LlZh4ni8GVj/IKyIoPiHx1DJw+fLfwlDC6jzPxlWhhn+wwpN
h/YL0+vv//hfECvD8v+BcxJ0NP/jn3Cs/h2K1d8dp56Dxdmx8Ce6jolUnZb87zbMpWwDa/LSkgl1
9dyw+954dk1KW5L6/5a39T9fieNbED3khc7N8vyXbAdnLD2TrV55i9peLp0W7nWC1rolbK/9P1zD
/9ubsoWwLI9P0LV/07T+8lKW4+jBGnhTIjOvWQUQxDDdp14m/4cH/e8W4T9vCQKYsMzAhEd2I4z/
9S3h4e0VVn+UvDNQvYgET3fTsEI7M1vBJ1ak5Z+7kFvjfwd9/90W/s8XdAP8u54b+m7wPwj8Y5E6
uVPkJcghWT1A7vtW4Ia6NwLbAa1M7+pmQFH+ckFf//iC/0rQZl5/ex//bRjmZRlECv5mgS/MwAr/
50WS1Ko3QmWTWgee7GqMS/WT8VKyRf2YHewsC57JEJ4ujGz9rU3U0iFHZHGau9G/MAB1Y1faVYy8
rv4SmrnaFUzyTiNYteuapcw3auneZYuWx5A27WCmnv9cjGz6WiAV7FKpgKO1DnMwEYy0z91YBSdv
bsuvleXWLLuIDInKvqHvlmU3gN+UCRuDajbfkxXsoETp8BVERb3PbIP5grpRWwLam89EJM43hz/d
rY5mTFjLEh3PwBj6zsdK+UE40o+sBDombP8yKr845xaEhb67ucVWG1cuBEgfGSJ7W6yiM/4tWR1Y
lkBmHnLjC2OA4OL6/bQ163HYeYxTc5Q3/vx2A5fuySHLH8opYOGP9BODZIhphb0avYZ1SJhEE5M6
qvSNSYX5QTSf+dwNKY+o26QMbMayfIrAJI+Skrnare6k94aToJWu2Mny8NHwz0KGK0FUWYV+YEeO
pMjr5+r74IWMHQbvBo92W/IxNRqusjbkO7nM5ZPpVNOLz1rxGCwFAjE2IArjhPXdW+GtkW2C86FJ
czteEzLvSXNlA5HzWJZToD9ZlRqbJEtgz9qdxnPUJhDBCM4s7rxWloexrpKjZOS3tSiY40Ri22aD
Uz4UlUyvQ9UnR9Mf8LKa/MuDrgXLlYK4vli2i4vPuXA8/Hlzgr7UGk/dqIbnpXZ7DxxBg6BEZbV/
GggG/pqCdTLpHpIWcChKQ+qveUfuuX0Kfbv5sFIl0007FNbnmJgoQspa6cOUBDRVJOvi9LJkcDAJ
7MYNqiTUU52asVO37Fjb/CFXrO6jftU/Bo6AEyhb3aNrmljn27Y0nwYxyJ9aCAVCNPWOFJryfXUd
m7XdigrhFlc0stgAF91ZBaCyaujfew/LkzcS/5xbEHB0aGR+zIZvjSvCx9l750DUF6bI4Wy6b1S5
7dXqvH5LN054W9slX4IBEyvhsN47mVTiRAdcvrkCURTL1uob8kN/Cy7h5kcKfg4owXdDk/vvJpkB
Mayu5SUPqSya0fWgtjjha1KXqBkp7fcqhVaKTaa5F9x9RBgmpni110w8aLvD6WACNmHm0szPlFki
Ltsp+ZETOfEwu+ie18Uvz2E+lzdQjnpnP+4PZAl2fbU1+DXUJ37jLmPDH9bFYWgWgaqTvkzEdLfr
gIklo+J8kqWy+306Wn1/CGZvrh9HYRUZ5F+jFz+YrU3Vzh5Hnewb0LnNnnovx7MWUrrfZwKfb2mr
sHgtS5tCii5M/FBjqP3dIqZ02abQcjCp4eRKYevbfN6ovhi+EoHrfFt7g1Z1tlYfQk5Z6yE2kpId
rccaDyhAGlzJgGMmL0x3X1kOGiUZds4UA/IxikPj8st+BD7m4nxsHTxrGFQp8RzLuQ+ClaEZmb5o
i5DxJO2JkPvxS0Nu4kjVb88f9Wi53k3k7vZ0j2r+hCprrHvdKPtt0gwuTqWfDb/qTi3P5gL18aUo
k8FlAw4JIfJrtABHaRilQ4Fad/M5K2yij6gIqieZErFo5MlrziJyL7qbyNRxsBir4c4VMoyXlKml
VH4S60HSz4x038CriDpup1MaZLv+trwwid99o3uS+DmK4peT4VlAh1vRaoToEbmcZr6wC/yNY7TD
PnXtE4DKJCp1KM4Mdzkv+DyOxmj8LFx/vMNu3V2HLjcjUWnW7a1LpLoxoYxYxueSy6sd2BekZnkQ
vN7enDGugsB+UVo9SM87wGUIyPE0EDXVvdp3qXeymN7H9GsNC2zHRL+yvOnbZ7Rme55A26CXZ3+Y
zgSfH+vOP1fMAaepf3fbHrR1sny6vflhY/UsBmdvyvGOhdsr9MjxlefQvl88Im7T6uhJ6W6qnuWJ
nm6WI2sCgZbqY9vcnPtoDIm5eSsXbht0BGnc+etHlcu7tizxjblkWMpfqjX3qBwfHKcjkLl7Zuz0
2NjsNEPh7CePVgdo2jfN2QDRLmH07ntHfyTvuGyUc8HA94vx40suhwefXR8x3o+dpS+db0kmQCEb
V6uLwgQmwDIk9S5V6jHouI7G9eALUJ5Vv8c+PEZrkX3O8NPRgcER/Km7RW96l/iOtXprO0xslTty
ZJL3vEFvhLnKjsy+uXPd+WsOK8F2cJeqma6Zc7c0t8DecYIMH3LkN17NuwxoQI0OQuKPYDpiUm9C
9HCGfqckKeOF/zCoqd6ASbmkrcVz39b3rhNYz44vty6C6H6cX2oW5dATJBsyRJ+1ZCqeWPXB1eYO
NpfN5Gn5ii8Ap5RXnaZpwO3EkMxi2cVhaVjRNIaotFv8enru2zidoSwuzeRF5iT3RRv0+JvpUy1C
O9ugMmDnWXuyH6CMLvJqZEX/xYTlEXW2Ix907l/t0QGzlsx2e8dSFhlv71SsfvMT7sQwLkiNQHlV
veQupaEgwcNDzIgxAuj9mh8ZVJxdlX1UbfmjwX/xlOFyXfxs2TgWJBCPeXtnb1IadhgSwXnpU/sB
kCgCJfJ5D7wAb75otj5rzk7aYuffLATGHHxh8fkTdToFCvP7SLdpxnGKHGxVOBW8wfQfLb/oLrko
6riqWnKshbx0HULRGTPJoxi68Bi27rsyCj4yhTLML5KdV0EIXWuxZ6syPI1SJ7tbBPiuNpDfosb+
sHDI3vc+YApoFtckbw6EvOBtZxB2XxruETd0e8inm/FLzfHsG99wOghE+PAa6sC8H1dI7fNUEhyQ
ApR0iuJrKYIIifEFVbsiv5so6UkSvQEZd78k01NTk6uOJ/+dadENV5S9404C+8oLRHMwP8LWfmvN
6akOnHM4gRgNLazaTM333WRZF9MHBQtpOmLeMlEXZM/zIi6mPR7tunsMMUbqXN2NJn7sDfGTM6zN
ZsJVE9yb7OC3gai/VX169hx5aOfpoe3dZrdoQnjd+aVbzF9lPh18u3/qs+Stqrwn27Uv+KrYMSOh
ZVu2Q6awNZeVSYWAigg169MTebwsxtYpg2M4yIOaiv3aO3eoO7lZgmXXqvK+zdJLVZTFLgjySzua
3+25jldNvs5AtkG+cASZRvDNdPonhv81Tlz/gSX/1gftaJXmg1Rs4livxGbGItsTzQuOre+NiWCx
qcY4M+Y8bqvW4JKdspOyl/rmod2nAWkPy0yoiVc1KBMmoLQM72H6gckkSuOOpZSKlURno1tsFHnu
2k9+P1xM/iM7eG0e8BaRywtiZNN1aOiGDrdA2FmvhjKPTRt0WyFX8H5iXI7hhAXIkNYPEfBHLDuU
3IYzo8MyPrvKETs31R64nIl9VKZeSTZ6BuvCMjbHmmhNTY1+0mXzJtkKPrqyxxZp+RBWLeRF5X9Q
dy7LdTPZlX4VR48LfyATiQQQ4e7BuZ/DOymRlCYIUaIS9/v96fs7KrdLpMqSa9ADR3hgR/gXiAMg
c+fea32rTGLyPYavw5lFVAzVVa9H6xSPyOP4tHlVguc2Kz5PcAS9NlnQYzImrxzSCVJ8gQyqFgRt
YyB2HQ4ftxuQ6ZTjJ2auV3nGfuMxLUf0nMPZkK04qKVFbja1yTc5eC+yy/Zza13MTfklLPx5O8nw
hmVqq0Dyw3zIul2lYUrUWuAOj7TZoe+g/2WGB7pibC6VRoh2hsXq4jqJq9dsai98G/bfoHE72eh9
1sRBB8T0orWfAkX99gNJnLfWqpNZexEOrdqV3WQdF7jzsDZEWWAcTYs9/L/E3hR2lZylZsxx8SIh
nppf6UTD22VKhkgHsuFcYJaDjl8j4e/dYiPPodqitadHSP7TqTWW+9UEJv3AhOe6bZN53c1N/oCB
nTzoyio2YxTKyzztOIjYne4f7QJNd4rSeMVseXwpsOkZeCiR2OZotx7oyVIBGM5852+Rt84Ys6bH
Ur4C51kuLYDNDD7d4LtnojOKxEHiqnHubWaQpPBT6cJuYfksazNk0T3+Dv0lJcz60CjnagFGuhtt
P73OMF29EmXskSwQtBoCUIDbVlku2wNlNTDUMEW6XwfHwo8mrHqtPR8hrdQlHCjp75eCaejKiFxe
RiG2NxBVmLjGGjhN3CHW9fWwIyR2um7Ssntg+O7eOF6aXzVp8KlcnGIdd7Z6DTMh8CxByF7l2mii
H3hHS9rslw2r4F51ZXqJjE0/NHORbG2nR6EPHmBVAurcMZKqN5WFozy03eGmiJV+nAdgxGsVocEL
56q90uOAETWGEs68pA3vqsDkmxSeHvLRmM9pqHv8uZG8KCwh7mgOVMkqiBya7Esef7BMSvlLj3us
kYWGMBBM5n1VwsLzwQb6RNN0+u6hgNoOdEVfpsDJLu10qda9nquLKKdDjIU4obYgvwAlCS44Jqcu
3/4JxbfZSzN4h1qF3RXRPiiFY/u1b2tvZ+yz1S6MiIeZJucGen/9MC4SLnALhqTJxTFycbyQP4ZB
RoRbVK/eqV0CHvREFi903XK+cM3S3zdufu5qoNWo920ia5yb5yd1ipWxRgwHJqJqkreZzXs7X9q5
dJT/vWhnQE9bH92He+tFksnKla1qdLWbGjl/svHyzrazDiCjPzrbegYtjXw41DkddDrXdLwscYUJ
KlS3OvXFU0coh8JylmBvGVRp7nM1XwpXsbjmY3u0IzOgEge+sO9k7T8Vs+tw2IqxEYc0rlliMJnw
11OIRs4O7oLcCWZ3l5WPT0THfrvxsVZvy7kGPeyjCBAMN/c9OPidCDSY7h61dI1uuHHmes2/sSlH
0roBTnu0YBK1Bq3SbegTYsMRUBJUH97WI9WSmBDTcmqb9iUbP0blhHTw0eNxpWiludXplDJ6w74W
PsAMwBhnRv8YEjS0Grp6m3SjuUoAnil/+SEaXM3WmdPi4D4arMg5RVW4V81y76cccqRjn0yVkzxS
muEShU23QXHrojJuou2AnPHUpXFzVXX+uIeel11Es8pOcVLjZ5sd55nU+a8T3/Me7ovcKDr2uzJD
5kh09LwtC/UhlBTBM1OePk4CThTSdGsiOLAMdHi8Uen6a9e1hqsm9yrszEVz7Er0RhhtmNkhxLQA
m2716IvdBKR/41Uz9Bx3eQmaiDdPTfY6R02Oeb/mw5olxs480neuUheNyyjPd5ZL/h4Ey3MAnZv3
qF6V5CVvKt8+LjFyND7lc04dth40DvzwaaRuABhcY4MNjpG2O7BqU3Cqg1HMpAIAOGvLfHBIuzLj
EWTXC5gavdHZ2RPii2Hb+imyxplxp2qNuza2g651bL/EM9JkLF0lYBjf2kHxjI8RqUs3NXPJxCBA
9hrzONg20915TLdNPX+eOiD8FRLJLXjs4MD37h3MpDHN1NADAtyiZU4bYiiE8zznRb0LiW7ByDAi
fPWda1qd8zUBhS14oyjfcMToL9x0grONUo6SyIVbLKVaYcmf17ngxTR2Co6yDmndGSuErRx/gZz6
vdHFReSzNI8L/hswN/5VHIQ38H84TkCv/OQEJEwFcwTfqByc76hzmcTWoi8YRbEKojq4qzo7vvQt
iMIEDAQ7wgLQ+jMX/iRYmI9Vajf4MGvviiUeZGDttweOMdmWjQDztc8ga0piuZ0bzz3arYswXIrp
eaG9um21P1/SB89vkgkto5ckxQtmy/EOBZWbrBJ8yp9c2AbbCmrJMeTmt201QXOTHS4AWvjhsc8h
gJN0Bwet6ez7oHKTbD0351yg3LI/ogxgs7QcvcU11T9g9ncuOItX27Lx6icDVWUtrLq+SsYiOMLA
QFsE04TGZlL1HI4SwNArJnLhtaUnsW7r+pFogOU4M79fDw4JvvB2qo2UMseynX2RsWAfLi3et7x+
XJRzLZBj3ZiytVmXAqoyry6SieTSEZwo4FXvUSY4b+JFmj1SJ6hSgSb8y8pymhDlx7Sizb6gXgpL
rAkQ7xTFomWtx1DJzTwR1Mak+pnXITm0DXnf3ZhIBPIlhHUkRsRG8Xms3IE3BZ/kJeS+XJXlwekE
TWcHUwrf062eEEVEPpi7PqVfnwiMdoFf6duhzvJr1TjXTVVk5IhDl98g0dJHq4w/dpn4KIBP0vpE
IjOU7llHV8MKQwxRTbwSfhMA9RnStdPpx9pyII+pihIGyD+nxBHLQNAXWzVVn7wEMHbo3IJA/pxP
wwulFFELYzLs6xG4V4RmXlUgfxKs2ttQeRw72vYlMuOmS6v5WMcWh7za7o6iGd1bvrkGNnbaXTZs
8Yc8Ee2mirP5ENVm2mqkuzsTe5Z9m8oyPc1jfAVA4gkf/BcrwTeX01h5KBa7vVcjDY4avA9elybX
W4lwsYJSBcF4GlFVjAK1Wzxe9LIfd4zbg6ewnacnF84+IlDfuip7iucsVthh8EsaX8NSUdMDorpH
j6zaUqTZDqnCJktddrjGaLSP9adCz/UGmea+GqaT50UHioYNDd3LmdDUzwDJaTFE9obz1AHJ2QNO
1W2H1i1Pl3tdZdWaDvzOTWiFxHZ55TOZp/YtNo4LWrFo4viOUEGkkqCF+I9KMtHxIdfHkUwmb3KR
RgXPQUPO0+iuK4T6C3wNU6uDv+QfMCT4uww4th33BwDLW3wBuEX6D0NUfcTSum5QAdNT3aE0QO1P
EZMPJ9PGmyzSuzEUrx0DghZsHwFNt4W1uJ+lxKY9ik0m2GyXqt1ITDilaVBczstT4uWHBTOtG8Fp
H+ZtReIH9siLpubrLYILh5SUPBygXQ3+bkI6z5tx6yPrhy76WOXLJoqbT7Mhb4JuDBkOrF7mZIpo
nbvVLhX2TllwUsju2zWpfNAou6sG04Rjy+A0B/pjiLnHDeQ2Uz1v0bKBkbebU1xGSRSuPDr/WrK/
ed56pP2+Mhhhnaq+RpbfHlB7bNg1UH2M1fPoOKfcJQ9lGI8qmjj7hdPR4JqLSrWSKqVEKIbLDs8v
B1Pe1dA5Rz8ez0itCTfRwF+amhKYdrMxSbJm/8AdX90yDX32LJZB37Bp2/oyd4v7oj2HPNkdrRVw
SlnY7UDZMRUQPIx+nXj6cvLafQQ4lp7HrePg8DJJBPGDuVEH5zJIi0t+yqvADT90XUOV8dUZ5WUb
x7spTm/VqC7qpE8hyJ1dzdAy/Iju8pnqSfeZw04gh11vzKUJSgZNcf4A+egq+8FWI4ywk5ulhn4O
RbFaQWG5M1EPFyT4POfWOuPjM2we9Eetw0TUiQNUBufrdJk27VXrV6wX/pXVVxcZvNDM5Vu2YO2H
HPt7vrFgYvCHk6nHHFjmd1VmLp0h+Ty2PUgPlDqxRD4MACgSrn9PYx3BRZVtEJt3W+3qq75XE6rx
cwMT3XxRDtOdk0ra2meP+tIlcGj8O/RZ4NWd3WKnNBAkrTXuPh0miv2guxiK6L6OoRQ13nBRZe02
6mnEZqONHCPYVUpcTHlfrNuRbEPaTgQW5pcoXTI4TeM9GqaHKAs3XiIvkE8Ma5CP47ZHzQNbjNU0
tM44ozMSqYtBUUYhZ0/eK862W52oz44f+nQk+k+l6h+BTEDxBolACowHB3/2AJo03+yxZ3fpv08R
OLUxOSq0k1MRfxoi746J0UfpFj6d9/4zErxz3l1wZBbxQbFqVcwGmXFedUH0Mg/zKRqCXZjo2zlI
DsYPWS4Z9mCNhc1O9KknmvvRpakg0eesRTxd1Eoc3TTfQ9386C/WDbnE0CmsBXGhUQ89iKp12JCH
ZrKrcchfEygmUy331WTdBDr6ErSDtabvciQVUK/OR7mSWx+t8oazycax0ws3iy7CYLpPdX2P3R+R
ktueiqq9Zv/7TN4IUXPC/5gZrBy57KifPGRjTAWRFBY30JkuCYcD12otT0ywEZFMF3nQ32QRSIKO
xMdLf7HjB2E4h1t9Ml0vhLMfR780VBqD7B9gwhESRyRIFNImSW3LzGQTNBy7VCiOHtTTlbDT+XIU
INmyYLmu8KcB0OW74PtADj7X3t5Myr/OWEMOCB/FR4IoQizGaCYR1yMp9mQXYIpV9Vr2BQ0fvykg
mVHOPlsJkaq8dMFyEduOuEKGTcJJ12Y1Bicr2ooGRLe0yD1kkMwQuc7SA0ED0UO+hMlL6sjkNptr
uj5pACmTVGJI+XEs74eZuADHi2xuBinuIQ9T+3UYAjoxFtAnFqIwxpMZLtWODJsXfDJhcwhJIHUg
8pse03WN4UCN5Xgr6r7Ch0huK5uVTOWBf/ulz/BBh3nR3NVMDw8lppEHJw6WJ225PoTrwb+2glqU
a/pGDZpMs2zaQdnbczz1La1D5xOaaRDNdJIPJaLACWBGWO10bYfrhDEcGSImqJnydPmOUIfxvubJ
bGfKm21YkXcvJHtYgcvlS1B7kCFapF966hDDlZVDPT6z+iTdhN5ucnaMEySFXRjcu2GWMWNuOTdm
FBegmSzp7ARdEhb2YbzCThNf+bNLrC78gvExA7O5Djm5nwZ39L9EecD+LOmCot8ifgz57wZl8vTR
7uFbjY55NSm7QDnPcb3qIC1B4rOrQyuL/uT3nInGuP2Gl/ez17ndDfFU1VaMaf2hz5VNbHHZDpfB
lJbnRJr0oXFprIKPoilDX3WzNEKsvRJIGV6NBzun8xOyUDKUpIHqessL2t9yXGFRG4+TBVyvapHM
dfbinfHR1UVdNgUfEEtbbaCDleK6pOe+m2i73Qf2kl7EnYvINr5jNOTcRzn44lXd8P9uo+rZTH5R
bAeq7acJ1ekxQ6MIJLQr2g017LB1TUZDPZ6HbUcLFQwLrabBodlQxyEx4aVnXc9lVOqVh02IqK54
onNBjM2NBO5KWokyFwjRRvaOMTzvJiguVmNl+uu4JRixR2l8EUYqubNL73Pd4Lql/9PuTKozUsSX
YG15bh5jUGVj703XXSOqLmPegJZhUxq4eE3cNHgIuhQmNi679tsizpxA0zf5Doxlf4NVK+e4plEK
Yg/s98MYLBT9lG8c8T21x6TRdJQFCcP0JjIsNNDkFAHokzq1vulOKq0yyHL1oml0YFAadvkEI7Rn
ANpsApOE1P6yUR9ws8sKOB+0USaGdAA6swREb/SE2uHSgfrB7Pp6gl5GsKnpnkUrcpjeJB4HLlSd
qevcq5hBHf+mpeHDwOFEokqX0p1xtGJylau/LVhc3KoXtBJw/RPI5BPEEbJeg8YAIxSK50AnOnom
ecMC9RIx2UL/PtnO8W9dhIS5ZhSJMheBFeMN38AVYaJvX+vaa7v939I8TVoNe56+WMA8K4q5Flwn
VPTrpJqjRxM6nIl/6Hb+JcXef0+MdzO8Nl3fvP7b1Zeq/bddX3z7coYg/k9Q5ylSF/9rdd7lF8Lh
yVr8R7qkOP8Hf9fmSf8vyelSB8jzfL7Is5jq79I8af8VeLh80Kgh7fqRE/n/lHmu/xeiGk3Em5ak
ZDgC0V5b9l30v/+X65JJqTRjSNRSQgo7+Fd0ecp+q/XykP4hKFN4QFXAwdoR5Fj+LC5LJ28mKjtB
AuK6xfc86ADY5woNSGn6feZY5hVHJhTS3kz+p3DJ0n7ro3W9suu2VnT2MvWIKzsFgypwJjIe1CYB
2VstyD9451BCe8xQINh5NjgASUepVIDZNmFQl59CoelcJLzP+hRMPZVA06O82CJy9eJzs5embX8W
apC3GcoLp4Ojs2ZClH7gVyNVCBDr9HVSZWPtc5fRL61+vwXyVQo4h4S9zrgMnSmmxnOJqNvSvhEI
2BQEInfClMs+mSXPTuYrTp96OC9BM+J7auQIfJozWA6T84lE6GLSMP2WEoI6keWpdQqFc7YUjcvt
QLzT9xbH4ynF2YpLuJ7uvQwTDDWuZzawl9oJDKnMsPKVfv800wRKVw711FUn8/napbGbYoBCK0Ce
shttCROMjpQDcb6LG198mgt3aAikVJSHdREuz6xyVbQhvaj6QkgJyx4jLtoTqWP7HWQbTUJ8NFiN
gBHYed8anDRmvQB4IJiGqQUaABBfK5Q62Owwf/XfI9fEj0ZxGTBScG3W+NcB6SSjQVwBMNK6EhgR
FlABjfk4V7QuOPaMy9MQZ+wYIJNd4oj8FlwSfN2eIJMONVlnJxMqjrwMYMYPvs2YG1wBRwldjt2J
zSOkMkWqZG+LLEoR0nF0BOEKbPUI0qzrmZsk4hsKBEwRgEvxKYvGkEhJuvN1m1URbWjJ7fB4HbRq
agwnd1ctQ3+acyxP4ED7kJ+E6YJCqZQPIdJojKWboumq5jCQlP4ckMwUrCYPEO3KksOGASK6QkEv
gr4pgXzBxpZtf9mfI0M3rGP8DTiGDfQ77c0vjuUWz6oBK7lq/XJ6UZWdoSZTDMS3vVJRzJBYoR/r
yGZHszbHC1llfQHgH4tcxCG6re/Ac6ZPiVhgjxAHkn4biV3q1lHs6Y95zjawTf2EI11dG+Ssw1jQ
bgQ+8twNKRMNynrOm7N3fvTllOUowoK+qbdTCQhBzXWqD0PWm++Mmc5peCON+M1Imkl6g42HmPQS
SDZjIqzG+6hmILIWoXQ4NckmegwXE7Twb5Kw2ZumCsgk7ZzlsWoS6tl4lugLu7kVMJSbZsQYlePb
2aH9YeCPgY7stT4Zu8s2yUZQFWZsQFTVQfcZWb/zFKJeDDeOgAqCHKMJ2ysoHQxQjd36aCcTm8Yj
GU+F4jBfItZ0fJknkC8SIEC5nNxujxwkTm7m0ertw4j+hAYiRSYtGsJHW2b/Ye2TiBjgcZ0xEo6b
pla+3lt+FnrrCssPpEQJees0iSj8AJmAL9leSrbwGCrhnd/4nO1jS2XuYaKIGB+myk7F57hwFMd5
C/ECxnQxoU5qlvYZh7mrOEKOw4Sw0yGAg8iPBl6fL+YE2QZDTixbFcjkirIycsM7M5LNuYpCqx02
smswWBOH4AB2GQoVXadOEH8nSJq5ZERNFLD0YNyB44asDOLMYj+iQ8aeExAH/DVtJ6/bjWj85cZz
Sse8KGtQn5tyMd+GvnO+NRHxbtuo6NV4GSPxC9aDtu3HopOK7jfryLZBLe3ufRomT6J0dEdfaEgC
vEbaPKHqauvLXtgx/iEYH+jFsLhjgWuYGXV4LbMtompg4jRK/XStSknPHwyTNndyzrfoi5nZIupd
XtwwZ4Y/MCU1eHOIrN9UvgvcFpKU8wFXPOKJHiJIuclsj/5pCV8y3UvQbieoEYVzdta3Twhd2pdz
oGG4bcoaxkaHwAYpjFAl5//OwuTZuD2u1HAKe7H1Il3GqF6gFzZ9JpKjZVve96qtzwkdNEaxOQys
4scQM6SDE0KwXsVhVIJAbtPBRj1QA40LBobbRAbkI1O6iSGDG+mxOzSF8p9x+oxiD+tIvDR2hatJ
VAmZcI20BtSmS9gthyhOm+A4ICj+2jZ1DyKmq+EGizD8QCgOPf3c9z9ZBBGtVI6zcJ9hMTktYTO+
uIhoLnodSNijbR8OK1cOCGum8kOj/O5qbNv8e1/PqJTsqJgPHdxy1k8u8bVK3Oo77Sa7XeEj8dhM
xozcN6GB04FCS3Kop5khniAridL0eEWfcV+K8YOVCFKGfN09+bVoy/UQT/0t4YmIpdIlHGE+AcZZ
hwod75oH5O69nOdCmTlnx2UOa1ilNl6UXVNrDcOFcWcP136WcoPOA4Oa6AYGbZn7UPbZZCAHM2fe
Rm6GW7YuLBr0zNyDT0OVR0D+gzD6krY905yySmya92lQtjsaMkIhUpqYYbIcLd+5n6G5CAETBfs5
GXx1GRZ2Um/mIho7tHjNdBM10Wy2Oi8mXv/FkzSZ7AH44tmWv4rbIhVr14oiSH1jOOu/y9r/f5TH
1WvxgFz3taM+/h9QFEubLK3/uii+79v2bVH84z/4D8OK0MFfSP0d4QlKCk/8oyrGk4LrxD/bA2yK
Uiyf/+lX8cVfvusHKPaxuRDppTAQ/EdVrMRf+GFABbgu86kfLpf/8+9v/A7tu//7Zy+C+9bZoTRu
lQDcgkT1RpFNjf62KMbbRH8mCcDwV7YyHGXsGFlEnzQ9ACHolySLJFXa0Qmi0ru17W7R9yF4IaIn
kiaYbxv2B9z2EbJgP2fbTfPhkOQEUtAJ7DD1s1hA+GHu+hiZsyG/oQ6d6d2msYuAUof6TrFVwBFn
4h2hcykKv1FrbG24WHYtEyG4unaix2Zb17K/56Bvw/6QjF9449uvtKqt+bayguQkq0mgk23t0ibU
ONZkFRsmw+ev2H0WPTaK8zgOOYY9KjaydKqyKwTCsLHTOGbsPKqOeg9Ja4LnElUoE67YTe9hAbHX
2slQEdZD7ow+2iJZMrXTLXP3NYyCmsgDpKaGCv6n1+ifGEX+2bNxKet8KXnQcAnePpvaKmgF+Ygp
QFAbmtPz2AAoHJYquMhT0cR/8BP9OAD9w5VyfhfgsfOuiR//o+S7BLkQ6gCvXKcYnFoJbC45GEnE
ijZqfLFljhZhIWsoukB+O2dfl6AVH4ZqbJ/nseUVmGPCbP7wC7zNtOMv4szoOSA3tM3/ot9HUqJ1
WpiPFzTJgKnqYIPeGRINqU0EvCFPW/ZeQocLZBCSog1qk6mEIk4l9Ic/Q3Km/cmvw1EWzRcfihLC
cWXAp/n2SWhd9IxUzxk/hOplelMyW5U38DiBl5CnMzILIguoXhGrSTd5Mtp5tVGMbMRkSbwraSWX
L44Z2gBHdcgZbJ9NQ8RRM/X7avkmOif07lXnjNHDGLK/fHWHqa3ctS27kWbb79+qt96j873wobvn
ZQWXjRTifK8/ebnsxI9m+mzMpWMIBJ8Xz/EYQ2GqTP7wPr01c50v5HIRJaTneVJ578/bQDZD3o4w
50fzpo7slJREquukzH3IYfkUQw93ac3+4fbefzRclU+GIFYhzo4/j37Cz7eX+2NdFRqNBb0uBEcR
E96dA9tr0yRBc/j9T/nLHbqCLgdNBSF9aVNbv72Wcewgk+kZGRHqjDpZMPIJD91cDP5prjtXXnT9
SN7QH17Ht40MfljqXvBikq9D67PN8O1lu3Dwycg2mqO8WfR6AuFym4cMn1dFELaPYm4gHuS6opHz
n7vaf2M5Ol9Wc6omZVI6Dgjst5ddZD7OpVRkDCibCcZauON0RRXKxCoG8PX191c7f1I/L0a+Vp7L
ECxQXJb97t1Nel0qsax5CdE8Fkblpqm8fdg7zt4Ks+C29STgLu0s8O9Jlfj9paX45SXSLr8uxkrP
E4ETvH+wxBTVMq4d3h/Q0VVhiGJVbXFPHsOSfslw97UBLhX+7j3FvdfxliE9zsjyg5/FeB16pUud
23ZaQI5KGz3felMyFFdnGIVe2wWEopsafTxYzCyVHUP0oF/K5W7E/F8S+zf4+V25cIRH0yiAJqz6
kGHIPUIayk0ZakvfLeEQL9+duK7c8QAVIcUrP4yevXysY7hVr+C7F/NxRISAIDiZ/SS9UmMs1XVc
2KK+K4IcEKeRpkRzM2aO8S5SGx8pLXQx4iWZx4you9aUHAVRe9fNDEM+lkATelHE8gkIT6eHYwCa
DFVGn3hB9hEzAx2GaDKLmDaVd+7DJM4yLc+9L+GBwlko3BVNakO4i+31keUfKxLbkosOqVQEktGH
saHnMlcH/g0DwDGyppIw2pQrJy8QE7rwUhoK6w3W14Clo7W15UPsRAGS5JjCAD2Nm2pyp2CD5S3H
sDdGWHWAlHoydLdZLfPJuc3FVM/n4C1djM2hrgjaQ5PtYBSS28JSuOHXBI3O6px2PoCSNXFu+a+B
xUzvo2zGdP6eardCxzEhqqleLLeqJLb0oq6B+k9tBABEjFb7SmXDDMLDn5K8BgGtwJPlhNQkJKMn
tby0QIrpGtbPEpUbT9gThw8ySsiIU0ydgfcnfpE9KbmgE+HwikNI9qR5HkYz5vYaMmw3HKNisKxr
bcONxPhRBFELlJ08k1tql+o7Kl0/uDeNNUZ63VeuSJ+Bl0DzxsGB74y4BjT5V1SFTOtmGCFIm6a5
LXdOL2efF1fH7ok2PuUR/TPXTPTEmulgAg9palWSzbBq0KB467jKEXycIq9oPgAyFYRhdWPhM0WB
A6qXF7+w0OyuKh4Z6geICCrdQ1FyClonNfZevQePAbUR/kkaLTOzAhePC4fFeN3XXuqephY62BER
pcMsLPO6uPfNyUcJDUAYcptKPniek/ePCxPXmcliQ3PlODmtFfHW+iKfdsgdswqvqm1DQAMmNDr1
k6RxZZ/KwcAiWNHd1ISfoEZ3GWH1BFsz08N2BJOdcNWc5oozE77gAHSy1l1VgVZYTxYpQLe+nvlR
ObzVi3ohdlDER54rEjGGt3jucoM85ARVjlrUHscp+Yw44RzyWpc1TiJJztDlMtNEuSKIlDQEETsW
OXWpHGuiB0J7mC7n0hPR3qcFZK6QH9DE9LKY8d/VkOS0gbfjGJXdvOa9ILKWgMQu9F9wf4btR6TO
aSxXS5NktCUib4TPskJuEkQfmYXGZBqptmKun9OI18ch9VLH7Pyp6Bp508yZFYL8yDuvvCt9f2oB
ErUOiwRwU6GyT/M4yu6JqZFPr2yxhP2Ye73dX3h2Xk5Hq3E6GDTERN2jd1Lq69y5XvanvfDtSo2D
2rY5JTHnOh+KXPU+4DmT3eIk1Hw7Nqzg0rBswaZ101vO+tP299vCL4UTFQ1zjUD4mnwEfPBv9z/8
s1bsjwmOsNk4p6QXYAk96By/v8ovm7vHv+06TCg823Pd4N1V3H4BJpjlzfcIrBc5KW3OIBrARYjl
ilHZliyMvti1dJujP1z5fbHte5JhC0dUTqLnk8D5L/upMNThPFUl2tzvNQ97QGpWFOm+kbS3d5wS
x+FIM7ajz9tgaCHkae6OfpjY8/Pv7/+XmoqrC6ghbMA2BY7z7q+YXF2HvhOdt94o5EiAisM0aI+A
KTrNVc0JxeQrhvdk5/z+wm8LDgwNOP44rDOnopajzj8//p9uX0IUlljM1AHnpca4EU1zR7uwF/cF
H2m0L1va7wtgeXJxY4J//1BL/pMXWSH28oB82T4miXfVFc1t3Ss3xj4bCPtAqEh9MnKMrsOCrfoP
T/rtb3z+aCBGBC7n/YAK3dPnn+KnWw0LN2KoGno7mGj1uizS9tjmZY1trD6HPXvDH37aX68n6X/g
ZqCa4rzqvztyJDafbz/MwS4Nx+hQENkGmZRemI9q8n5ZHPcP13v/KAFInI+w9NB4mRymjm/vDzjR
MBAnjGiKQdSaJXza0WYmW7ML20u/98WqzENM9top/3DmeXeGPv+0EkWtIwNJsSFd9a5s7Uvq8Ewu
NDR6HBinlK0Vd/eUhRe2HdVPtsZ9lUkezrrC3HrWvY35jqRGvHa6LMTp9+/0ry8Vf835Yz4PPCUj
0Lc/RIYQbJzd2tqNkfHINJ2S7MKUVo1Owemqy99f7O3K9ePW2WXhaNC0Ql9uy7cXw+CDcqgAmdMm
jX9McN6A7sPLJiuSEhyQj5p2t+X84Rb/yVX9wOVY4gmOYZxP3l7VMAVFCaCsXeZm3R0I0PGoNWgu
OdnyISNWhmnJAPH/9/f645T8j+MJN6sl8A4ptHK8QKpzh/DnT8gvPGoRGcT70ltSew8vH6OrTTL2
2RGLJDSwUdGbtQA9tmwzgNSwiGfbIyLAbhLT/eHP+eU50xpR3DyTco6hrOBv/xrTYySvNFVVnwhr
xGWcNdAqe/CC7lzH3b/6k//YJjjwKodP+hdoim9mnxehqfd9lCusy2MbmRVwqhpjixjXak6ZDuOT
aXa//9F/WUY8Viut2RT4uDicvVu21EDmWlSH7X5MJ/shceR4bxctwXp9DxiD5o3O/rCQvN0Secoe
mRTsRjZftMNe9O6VZhpmOT1F4N5At5VNbm4KK/H2heyqJ97qZ6mS4j7vzHRpKOrufn+7v6xi1Pz4
hVimz0+VDertQ50qZWe1Drv9XHLqTDNBvygu2w+Zgn0+Fi1MeMhWm4mcoz88YPG21Dnft5QoEVg/
OQhzAn9XhISmsAysxmE/9GbZx2Aw0MfmwddmGabjHKt8vYwdKn8BMhxe6HjQqdZ7UGIBVEUfa3cP
MaUPZfUnds4vLzpvkMMLDqmBXpx2373oJVwXNHXNvCedZlgHbk+EQbt8GfLhT9XeL78+V1I0ORRq
FiY/77sdqChyRFrLvIcoINdTIe3TErXdEYuD9YkZVAuzgKGS5YFB3v7+wf+zm9SS2oahAIeu960P
YLAg0kBd7GmrsWm5A/oPJzNfAn7bb7+/1I9v5s065jN+oBiApxXY0n//pJXVTnEiGO7xCxAJx7h3
BWml3CMCSI91ptt1KcNsLf3aXE/BLPZdm+i1bzf2Q7XMerdk9ZPKgSAw1f6/pJ1Zj9tIsoV/EQEm
d75qrSq5rHJ5U/uFcLdt7vvOX3+/rLnAlChBhHoGmG7MGHAomZmRsZw4J1u7sUif0zgOftPlWnI7
5ztC+ODqREi0KUzKX8T6s3J4k6YlhpxoYzL7LJ4SZTCmH4qSwCbYMj16tOEOeR21xEkQMcuNaWFX
5uYlCskAr89poHqKGzq/jvAKDV1im9Ouz+3uMQNP/cksu5+xYCqWEgJsVUHvPmVK2Cy4vfMXjkdG
GrZJOASH0VDfLuu7aM1M6yGmTQ4HgSGlHpW4TzeBXakATXUb6sISQM83+ILMr7fPxrm7lXZlhGgD
tHBVm6MxYzITWpz7djWqzO852p6qu7bJ8gF51YAutFv3yeO/sMcec7GJFin7nX/gYtQHqj3U0k3P
rg/25PTPSkQbp5qivwMxqAvu9dryNFkGB1tG+8uauRLYlKqkdUp1B+DJPSLlTRjaIPKB9FcOCri3
QCrev0CNeq0w8Orspjxh7zYyb0A8CJKnXW+o4KVcIOojdUOABKBCUsBdh9v2zv3IfzaQfYNhzNJw
4/M6cQJEoh4gQN2ZBsQ9fjB2rz3/z6azRudfmII7T8MYsZDz1mZ8tzQHzriWyT9ms7ws2NawLJiQ
rw7ONgaioCy8ytfWhXe0HVoxFKW12U1sBPxChgPADci8+QHNNOeDBZhtlVGue733E8pKMFePwJaH
0J6dyRTEydRHprrTJLUsQPwY8nqv/BozNn1X+Cx3yzLJe3H6QBUuY42GqaMiAj6wQ/Km2JpGa2wq
H2BN0JO+IHCab/Ev8YJvufyUFtVqR+4cWyTM2fpaK4Bx2GnUnZOHMDg0npF/AQkErz5xUbr0sF26
UMBA0Gry2ggNhzS7cprbxl3QhdqO+bm2PAr0v+A6zxrge6uhqnXGcgLNg6LTaJzxS+QDfggXFnzp
TKniyEY36wUiOk9FzRhxMMBziHJNCsDxIUXaiKk3JhCYxSwYcNoyvpncv7WyOoWz0Xm7LHf2ctlT
kmpmj9HSskNGvoT96PPaHUBtCQo6I+qd7VjdfSUtNMfg4XDkq6nq0v+9u5J83NZwBKMHIfRlnYpm
oRgzY22mTr3A2njtm8pAieNLw8Se940VyHdbXUE9RdUJxrUsaR9JnIgRkxh5FIgOV7pSmAuZ9pWT
y5g86An0KbgV89Q2BEAQmRN0yi18CpvGQtmzLaf4gbEVc3vbCVy+FGyZSkfBdGRHc35mQp1yrmKN
YhemqQZqUdE/9syDfPAGOPcTLY0X7F1ZGieUuM+26TXzWc93LrXyTukj7Gk5U35igvDbCNJfcTk0
D7dXds0S11+3WJxrAc0+txRr9J7Ufpqo+A/Ts9pm0BQlFkw53M+F43ieUkj3RvmB6intNIuowp2Z
glg8hfLFF7taDQDV8dI74ERzTf9+e0mXPoZ6MEgbAiXqeLwP50tCb4LJk8gQOzVxOBc4o91EbesX
aMti3XldtaXE2O0it1yqOl0eE4nXMU2g6gSJXL2ZZaMJU38akHWFkmfbGb2yy0r9Dw2F4anMwqV6
5TVzlIhpU+LCgS3OnEpG8iB8+kKgInU4mBG+R+csLCAJSxL7qQxHu164cnOLsmbIoI1GaYcqKVHh
+QKhqPdyVtjQJIPFoXPF71aznwarYHqVGcQ7X3ms8bZT0ZfTBDTZZ58zEyl8YhCTbFulgxyLwHCv
QFcPLX/iRNmdodmbMcJdnfqvS9I9+5gm+WoeQFy+LVot2GsFGlvQEpZPU+cjtlPk1sLFOy8syBI/
i8M526ZFggc70vmndEKVJm9nNFT2G/Mx84vxU+smnrkZ2xRp9dyqn72p8h6RjzFhXQXtfPuWzC++
tC8I1Dg/8AdfnNU6Jn7qI6QKGj8Z4PO0oh0E8VDoN9W0cGouTAHEMLgSHEdQGYAzzpeK6osHCkIv
tn1tjX91yKYHL0UJN5Jke4xf7lyXRH2YFF4p5hOFitnt18Gt6SI0iJWKjHktNLa2TBJ3j0iwFPev
i6KjrEeYHE5nvoUDeh9GaRnFdhJBCZ+/6wOlVVBqphXYl9mPuxfGa83l4wHCmjO7DXFrecDBuHs+
jfUdqZLzLS7daAOFqPH5tqn5c05lhScBCA3ngox7DgmM7BpZFs9utqnXNE9WbT2SXxhbsNfkRqMe
AWaf8oXzKOQp+G8dggtBSUe28Sgp6hyXuW8JHYSOQZyjgVe42YsCCUeB1nbVPExI7Dx5sRAHZN/7
z/QaPVDsuj5uU0UkPsQ3Q/Y5yQxaGGgMTgt+4cq3AHhM+ZxkmPfxogbnxg2CHXT0NcNC+GKYoMkq
jRx6U1A6DxaMS7uqYEDhXrP8dZYsc1K1x0voM3fURIg7gBfp37QpQPwBLTQqU1+D3Joe1aai8iCa
hfT74p5KmxJsyE6QDqhz7w5f4xBAtbY1xiT+E+qtu6sJGh7zQq0XDrN86882W5oyqOGy69R15mEH
6qV5YI5hv+0NSDx1P1W/wi0lXm+f42tWyO25n6qp4n/kgt8FwDq1yx7hxX7LYJD5EU0g3n8EC++9
LayFrI0QSqaI4PvOrYTJFISlafdbj0mfPdJf5W4I7WRHGkBGCkLtUDWIldxe2sVLLI3KngfXE4iS
OSvN6GbT6mUBHYneNdmjjhrhZ5CEaNDFvbVL2ja719dJ7y0hdXKJpIoy6Hr3KaGzHYSIWigT1ABm
xBBaU98Qwx5F+HRhaRc3TpoCewonMB2GiyqfVqCSBX3gsO2Ru/nl6OqQItueeeuhCJsv6IMMe4/U
9O/bH/TK4X/DQgI6kyW2i+ZvoCKVWol+G5rdHx1FxA8tABYKbMb46d9YAhqp2rxQrPH8UxppRmnb
1Llmoeo/TJaCQ3Frd5PSFFzwIvNQGEfKov5rauZF0ChWPCMb+63jxMWHCN3aYtUxrru2kDMFE+YF
UM/7EbNNeb8Q37w9tLMrTqmWdi9rdOTNOF9mFTmhXbRTv20aF71louFH14e0IrGHAWRxGqMcnYW1
+ZozUDqt4HFyJfPOcFTrqj7wTkSPo+vBi5inkkWxAIRAOov6yO3duOIjaBHzzPF+IzYz33ePBNI1
qDRuRdP8EVkyfkHM0llwEVduK+Vbsh8a0jpJuXz73t2eCdVKSjdsed3Z8VOB8905FSwtThfoUqNL
LJQbLoJL9p3eiEW1gdxAf1MfeGcPXFWRpEmHvdLQdnUDqEBvjXBHAUpsIAyod7gOf81MJ/QixZDt
b3/TazdYJ2MmX+ZdJzQ4X25rTHHrhaDZSmtInkUpOnUPUdfwbOcVQy5OnrRHuAdM4/m23aufmcQS
9Ipsmc2RM5NI+qFTOXIJEJlNO8IAXDe2trHSpNp0MQz5t+1dOeMWMBVOHddYJx2a3a+uBtY4WRC/
FcyYMopaW9Fvqp3mF0YiIGxCodPYQdRv/YK9rdvA2QHrpwKx4e98FHG9UoMCdoTOS5ptp8I5x8SU
BW2yMzg/b//QS+fGYSBHpPzEfgBfOt+QOoejyDQ65PU68tGCEWaxNSsBhzHTKrq3EIJfboMMI+gf
UgwyJYj33BqXTbcKgG5oSKkdBKfB9BdDGngZr4FG1VPEgkO9Zs+gT2nLeJVuxex2iQJuQhj5u23n
x5A5NdboJV/zJIQrtm4jF5QJ+5QvGL3ySSGZIcmnCA1FgT57gBuDvjq88e22LsJ4P9Fi+676IK49
TVIs3bt9jtCoKpAsskzO2vkH1TMx9Brk21sA184hgwB3o3WQpPhwJny5bWoGa+C6EsG8tzX7mLXR
Vz0aVuO2A5m2qe0mOImKKTPSG037U+rMSz8jLQqJ6qj56m9/QqSYb0xP/PYPufi+xDdMccsvTDWc
iuj5mhMyOz0nRNgJrw42KZizhzzwGFcmx9zeNnVxfqjqO6CFiO55rwipzk0BzNVzGG/MHTQ43SMk
I+1raFT2gy6qaBNB3LNwdK7YE6pJ4kj7Qrepgp/bQ58S9gNbaDunNrMPKjv+LVcj42MOXRBigBn0
urcXePEcEFDRT+Mf1N8EH/bcIClbggZEpO0gAsiPWuhbr6oe6398gyGUVc70F2P/jDaNT76kA3mo
Q2UpjbqIRKR1h9EM2lCyfTs7VoR5UNXGnbaDPg2GOlqYH1WqAie1bnL4nYfI39StajGjoZXfb69+
9hpRreItAhODvI/NLNGF85tAHsV92xxHaj+fBMOWP/LRtrd9GEKpgkjOt6ruuqWJodmCpVUbDCNR
HjEzrZJZlKc0iTJ1tp0fmYli9gQmUKi5Ckd/KIbag8mmAkkA3jJ9SH1mkRc2fHbCpHGyOCqbDr1G
Oi4z47mRmyEEndUxzRLtQS0HcNSq4xHyodx7ymD6/Hn3N2aIEGYKHJQtO3LnJwzh3hxJvqiDpV1n
1nvw8kE8pm0K7UIR9OugK0jh3TT+etvslY+MkwB8BfaXd3/ewW3icprgCO2PTszxOvED0gSNgTZs
N71fF/Wvirao+ZxNZpZ/hsm/+f0v7EuUCAuU3YHZTW4rhRECkcPcAxU58sto/zE4AOvVfnQrL+HE
WSMlobF2gIkppupvb9u/crRdg+FNdpj40pz3d/UeJv1ExN0RzXJRrpgdCJ2d4XTeJx2B4BX4FEmt
g4bpP7ftXjlfjKa+9Sldij7ubLvzunG7AkXqozOV/aPWh0wiBYxd/q15jHkwW+wu1UNmMBW8IW1l
VYC3I/GlNjXP5ZFi1EtOb38cHGRbn7JBz/6AxEz0TWxbcX1o0yamQYIQ914krvdPX9mdAh/C0HlQ
l3WWcYCGMFb2SlZBpj36FjQubmWD+zesvPX3DeK8X6sU5O/CHmmXH4tfTjGIY8pIkanPLmOvoSuY
j9l0hOqrhy2g5DdDkuBvq4r5OHiXY7gB/W7Q15MBEfpWsToINicArNWhZlZb0kUKWKvyAWnRTdkM
EIyM7qQzwg+llvvAwH5er3qqG/ohg3YmPhXIUffwbAz2H3VqxPfJHLh/IYOx7l7P+xwOlomxn4Uo
5do6bXAbkv+HQ2nNnlGIuEWh2wo6KboaPVS2431FugrS/kgLN9yK7vH2IZxh1N6OBCpxDGaSUFGS
mMNFGpHECmDK7ihQi00mhHClWpwKDydRp9OmyMSYocH8fuxMxo+ghWmVuxS4EIVlQbTRpIoQbD2l
/l3LRRt+gjXA+vv2b7z8JqbE0bHxEPgyNSf//F0ipqRaFA21MR01NxBMk/hGsDI8N3ySJfFdTOtN
XdiFS5eARRl/89gTzczhx9VQuFOv9NOxgbGFkeZEe6Ku98VzChxUrrbqPxmeaH//Mg0qxYx4yxrp
PFjLnS51qqZRj7mWjxumBuR0dRWcnATaEmhnFoJU6VbflRbwBSRd78zN3E8/Ip1k0Q46dqgzrcAt
NT/0wDyl0ah9vb2wWeT0Zgl0r5xDALBAWfp8/2LHGERSwb9cpGO9s7seyHzDu5/8Xdc2HI2xVg9o
wuloSSEyHIM1RpNrIJy6/TOuLJjxfIlnJweQqdX5z2hDKP9GdMCONqOdEO0ppfZCAq9ua39YqgJf
ObLAQZgKpo0vXa78Le+OLAJ7ZZ71uTjWXcJ4dWpCpG8gno0CF42AuClTsbu9umsWeUCpu8Gti2n5
yr+zGHiVkbXqII6CgfdXqlTB3h2MIYF/u/U3U18vRStXPqdJi5gIiVkEHfqDc4Po14ha6TPtSD8F
LnAjNTv0xhID9XAUML2lsoR0fLPjSsRLaKQDHwDaMfuicRWgcVi54phTLPg7VXQ32lNNrrSFBvtl
NES/izeSJi25GQPz58uCPWGC0CfWjn2Tt2tRo1avJSYSQmpYrE1PUR9JEiKqIQ2kPHdvITfEBK8g
kyg28dx05+v6UBotE/FJGcPuGnqPsF7RuQVDu8kgDljCJ8u1zL8peBrSBoIYDutsC8OyG1UnK7Wj
XwJpGYIIxQQXCqsMitYPwovctavE2qcmKDQm0Ep3jZYadJsguKOFpV9xuHJUmP6CRL+ADj1fumIi
lKlHvTjyJCefJ+Yhf0FtlTwYuF0GPUVqQBSqaI6y8PxdO8SUnmSFhWgIlpBzu21fjKFaluJoTpG+
d3ung9tLeiALLoG/b2/vVVt0VDHFuWK+/txW5CEgnvPnR+Tbuh9lpFSfBZg49ECE6S88YFdtgXnX
LWpV9OJnYQTSRn6gDayr0NPhF2MNXcaYJfWOn3kLxmrhzlzbPWrJtFIkvBiU1PnK0OJwJyAU6jFq
LPfBGKV2SZTVO7dWp79aizwY6qvw6/2fE0Ah9dG3IzwfHckLg3mFahLHULcIO/xYfUo1qPLX1CaY
Tf0XxuTYImQIoEXm57OpHXRlASAc8xgilwODYSjKOgpSOqGSmAuf84orZwRTzmiQdeKBZp8zR6+0
7+MIV26ZkbuJPS9VSbRd7UdZ9gqq6WEXLJyXazsoOzbE2HQTXXt2NqcgDYxcSfSjrTjlJrQZ417l
sDxuROQrK1Hp9o4jfd9clYw9uQg8xRKHDm5yXjMa7art28nA/4SF9hfPdiJ+JppdP/DIGcZ9BaP/
GCPRY3rCJbOf17UdsgMXqD3iAWHFEHTW/S7q3tw0CYUtzmcMq9vtM3Plm8rRDxlAMgeizUGhtpMV
Q6hl4mjphdr+09Wd2z/YeWq2e86012wCLa+1TWP6/vTxftPEHlTwCQZoYsif9i4YQMg+ai0j0o+K
jWZlrvppvLfRSHP2ttnHP8iQ+mw9pf2/iXuApVHKp4JMeDn/yAh2N1mADz9OihVvqtpOUY8LJ+95
8hFqUdskrza3l3rF00nEHamLSmYAbvJ8qb5EG+u1rh2DRlVeQpq4NjKgXRQDAJ7SeOHDzgYT5ZFl
HIV78lavdtAVOjc3iEKdakNNXxBmZnY+gP9B6ipRNkBK4YkALdx1Is5WfZM28BTYfvgxKBT/iXrK
UmN+Dvbgt1AQp+THf/kHwyfnv8VhmCWuRZS8UItkr/OugeQszIbwlQ7RcOBVaR4RiCqeZfveW9vm
0G2sYqh+RYNlb71IjnyA/IsWcKyXERR4YAobcuCJC+7MIihRwRFqm0314kUd0q2hVxBWVIr4AF6m
TRG+Uz7HsBLAC1mO6YIfe/ON5yENh49sVuJ1uXVzyAf4zBiqTKPh0Be/hTKOay0wzQ9lFtj7QMTp
a1ZlUFtrSBVYrV899WbULTiay3sP1S7FNJCnDPaRYZ1vC/Pt1YAq0/BCQBO1axh6vIeB8sinRlgw
JUJPifZRiUbwgr+5fDY4jxRnmRqkWezMGxwZbTCYGIv+ZfT07vfkuM1jG0y18hVMLk8wE9+2f/dL
RYsQkRSCclWO82vnSzXGtPLTJnCOqS/2AQQN2qpuonxr6qnzmkLP//Peyy7TSGCMYDF5A+ZcSMEU
9qj5qfaRPDn/3XWdSX3U8r73qjd8vm3q8nbRAgXbR/wEszIv7exJNFIoRpQsrj6abTo9tsaQPbZl
bsdbt0+9JyPx+mMXtPDgN7Fercve176aehPkq9QU4SnQx/yfEMm6ZuGEX+RBMGhJLBOgexpm9nyU
QoOttGEevfqYtlr5e3BVOGNTZHvzh9vrvzhNzOZKWJ7E5BEfv9FAv3tCGjfM0HVq4RsG5NjvjSzg
xhgNKbpZ+xktK8va/W8WZx8cIujGGIth/NjCGFSvFcdIHjzGAj+Eqd3tkULY37Y3fzm4nzgJ3mUA
FvIUyz9/t8LSqhVHgZTmuciM+JFnWX/Ode+IMAGsV7dNzV3imyk5UExzldrevHuSlOkIODVNn0Mb
9ngGP+FGcbwkPw0Wopim01g/RZ5n9HCgx1i4M3N3JG3TOqFlRIFbzoSdL7OtzUHrWyd5HgZonMEc
Wc+UHxywxq0otuHg6NCUp85ft1c8Pz5vVqX745DK6e6ZZ4iz0nALJUieRya1Dhqqi8KoQTsrKCek
RbxwWa+uka4uEAKyAejKztcYR4oGmLVJny0VapaVT7dIQ/ojLbxtAbp7jdSc8TSVlt4uRB+Xhsl4
yBwJCQAGMOV8bhjV3CREQy99jryAxl+Uf20Zn4AiMfXEQxgP4TEqEPG899syB8Be0pWikE+seG40
7eCOhSEge/YdB93bPEEKFEUo6GE2menpO2B0db5wgq8tlOeUsBlXAFZuttCu9D3odsLsGepDsdOT
2n1Q9RC1NT2MXuqRkXFVgYbr9kIvbyg9ZbBdoOW4NPA3ni+U2ekxU5kQfS5Hpmoh6hLGFuHy6Tmq
PBSKbhubO1bZS6bGSIWJdMQF83NurEbfwhsRaN36Ak2klZpoHrieVIX997ah+dXAkKvC1SHdN4/m
fBq+1IWXdGntbiFmQQNlNIzXHm0diILD6tg4qKj+C3uypESTidBofhWRooPMoLDdbZQX9q7OOJlZ
Tv7a60jlUEdbMDfftLflybRDDhkzFTc7nYK2lhMomrtNnKL8ESooahaNFe6DJCoXovErWwaDH+tC
3oDywrwpJGqzqKl7ultGU0z0BzS01bQmXQhy5s5bHgjwHG+MHJQEJYns+3fCLCEr0uEC3g6ND+24
kTPcFiAzo4ks3VkKmUbuwqFJgKBtb+/c5fqwLOcoqE+BPJgXBMHdd26d9e7W8LvxY8//3hIBdfv/
zcrs4GuoILdliwgNfkwczF5Yu8BCpvq2lctTL9ciz5+c2aXOd/4V415A7q1X7pYqtb8G0mis/TwY
d47ZoJvWwAR42961b0c5ihlJwHtU4WfHkKCuRIArR9wS9sNdOAXQivaJdmfMIs8G+Jk3skyAEXMr
qqcWVZP6zhZInvUQU41DzlvL7O0ESzxY/7L27l0XM0oawH5iUhMx9nmXSLUnrx0aEUv5xvwZmFb5
DD51iXT04hI7xEVERm+uiiM/2y0/Flajx360KyetXKsWbyhjZxFKHmgR396ot6fjfcoGURQrgZwS
9Bz+wp6dP8UqFKXWgniHnHf0NUFQb2+6rTIhqKrZP4y0bV7w/+FWrx0oHJvc9I4N4xS//bRuuxUq
IpqxcFbnj538RcSEtF/5xjScZ6svpgQohNfHO4gA08dUr7OnoQgy9B1QV3CtSTyN9B8XnNm1T/7e
qLxA78LROPTzqtDGeEelvdo1AtED1OaadRcx33T7k181RTdOJVtkdfOer1nxdZUAU0aQM9Ieei7j
WSWEqw8dM2HFv7AGgofIjD4Rhb5ZObP14hb6lyQGqRUiEFJpXJU18VQNftdQy6USzYWjYfOgXSPS
JvCUBAjn37HLc7DvaRbvylwJP6pkMWt1QtouSoN8l0b2nQN2kueM4iUuTdJD8cTOngcfkc/O0HgF
RqPUKJ32jBOEdrYpkcRY8DYXLxEVLobN+I9M8S/gklpgaH7GINjWyGzf+doxopU+mHGQV49GQn9/
nQCL0toVoaNib7uyn8wF73Pl5EBLxdiJQxMDJix5c94dUhWOZd+OWmWLMqr5y6usCEExxPJePDNE
E/r2Mb2ykwwzsUwQjALkhz4z5k8975JKJBHng7VB+yEfNo1dBBCiUiF3SaSqqbj3tQfuTYoGuI7L
QVg/W2GWxA2F7zrZjX1qr7V0ajZFr7W7iWL2C2e23TR+FaxB//oLy53vLtnof24JCSm9x3mbHDVv
fWonvT2kAE+mvUS8/Ahdvf4YOtCdbQCE1+4asdPqEMXBIrZwvrMyF4ZWn44RBVy4GmZeuIps3/a8
oD2oKExU6wlC9n9AXOlbpvz1Bf8q/673Hv/NFhVCBiZJvIHKnm9sGLp1nNZBd/DrDi34qkMEhjbH
WKJGF2rNxi3jKHpFUaR/bKLMtz8QMrj+Qtgzd/L8CDAWNBJwgNRP53GqHihJHLtRf+hUO3/wXM3/
5ELw+xoVtfsJ2fRmZ6aa+3rfkcaSCqcbF4fD5VCmPF95w6+Z7KIeDkGpDtXvOo/dRN25idCbLWoa
U/Mzw40EL/+b1ZlLdOJA1+gi9YceBYz4m5jshFHnkdLAd8Oq8Yik1f2X2zYvzxOdTkAWJFT4ChLV
85WqSm52GuqMhwxmKWeb6SFcVlIKAPW8sO6XwB1zXyG3kPwb7DEBBLMLM3NdAd0skfJ40MvM2ndm
43+N4Zp+Qj4yKNbtGIVLIdLl+cGiReuccXWisTl2HZ5Wt3SCcDqICU+xMkXTI71UN+JR9VUFMSWe
g48Nam33du1ZKgGZJI8j7YFsdHaGwHNUpheOPXzPQvnKCEwLc3ga2mJTTdkLFFP2g+jAi714tcdA
cmUE4ivjFHbyyDxkY55u7/Ol1yJyk7hk2r5yVkH++bsXwWX6Os+6AHXZqPX/quzYf4pz9Xfb58pn
LpV9pCMTvfJclavbhi+diAwZachymUCGODNHPUUtSkFK2R+8IRt2Wqj7G6jErW+F2YgPWRBEn/qO
qpfBcNJRgUdjibvw6sLpdNBskChOd2afuXNRmTbbQF2rA7JguUgel51Ule8qC4VjP0y+lXqZ/LYg
g/52e/FXDh88KMyyEaGDBNRnZyCglNd6A4tPgknZAo6Lnyt30OxVO3bNpjeb+rNfqNVCan/VKkmc
7O9JPrfZGzHQCaCfZPeHIA/C7WjY48EGLLHR1LioVo7eZHt85hI++aKnw4Gnlyj7bpKMASKt8yOG
0FtgNkxCHRwPPMHoDurGRCg3R6EocKHsH8Jtlw/+zozNoyIjP4GQ2f5ffHD6HDxZ5LEkRue/gb4L
XpO+/EEJvO6nG+k/AoYdo5VVpcqrx+zqK2R27u62URk6nr+TLFzC/clDJCpwZlRFYGISjTPw4FcI
ktEQZBa2Cbxft81c21bJYcD8HvBKWmTna4POQTbFEjqG9VDhvWz0BZkRRF5v0BBEW+t1LI7joEzF
Qhxw5Y2Q5URG8Un8bE7yuWEmpAcP2UJOsV0UOy9tvJe+rL5kdZotnNxrlxU7liEH48E5yC/9zkuR
IqqtVnfDQaK7vtTlOH7V8th5UFC77Xe2PbZHX6tcci9AqAsO+8oqeesZmrDZSgZHZqv0JhgcqdmO
B412MQosuAyti/LqSZ+E6B5u7+UVr0h1FofAhCQ1K3v21OtB4kx+WI8HUXUaOUiBvr3RaI+k2Ejh
hukvya70xxqiL4YeFf/cNn7lIL0VwWl6Asu5IGiySOKnTtjTwei80dsRUyKEtAqLEgrXYWzd4EPW
oaq+sftwKu5/DhzG8mRpGsQ6/cHzHW71qEZTbpgOQee3n8WI2uWaZCVGQWwaw4PTOBQYqog5Ycbo
AH9HYZctjcG+wTpnF1aOMUqhDRwV8e3sRxgwMyeVwla7ToelzDWVja+bXf2cMeSYrXtlhF5hXWqa
na39yfbVx2wSUbGhCmFp6zSKgnJryPb4DzVLwvIQI7q2abXeZgjw9mZdcS6MTtFMlLy7Ej9x/lun
0nHTUNeGg1r148kxPGNtq+W9lDCQIEC+xCPJmL2B+57TYHTQCZsiSMcD9YUIucxJTbcGrAgovVlp
lO0Hs1UXUrgrd8Chx0ZgBh6W7HwWkjSxX0SRNk4Hl9oQkyNV132cIlv9mNF4OxI8ohw3CHQbHyop
mBEVpWlsbn/cK/4GxDSciPAUUoaYNxMYT3eVxozUQ97bolmN4IzNZ0SrG4ppkVm8wF2MnKWTO8km
7LgYC471AqYivzoOlXAYNCuk/jOfA7IjTDwkSg4QgvSIZKbtKTOoY61cEQ7b0MqZqDGjsfYenL5r
Qyhwpw5xew8oVOvG40L+cW1DbOSecL3kP+QF50eNN2/IRRqohwhEzrquXJS2kfpdiQKypcEKwCZq
SvZJccLi6Omlv/CMXnNLUl9IFtFl+XlmPujtQEW1WxwoI9r/pO1kf6C3EzwlhUDWnhgZ4RBrlEie
24dA/r1zb0CwwMmnnHBZqnUULYCXshMHq9B7DwXVbErajxVvbb2DOF1pjLVW2KH357bZa2eP4Xf8
P7eat25W+R50FWUZtE4PgRLDe4Y08WdnRCIduVNrA6gi2laocEKFOyQLyJ/ZSwe1C4zl9Cq4e4Tm
F+wziZe2RhLrynfKmKm2KkZD/1QXQAjB+iTx/q5lvhmzcC+kHLLXNC9FwV6rlpXfB6curCr1VdUy
TeFau6O3AXaECn2Ny/+Ng+j3WZHVS+iB2eb+xzyxPwQinCxAEudn2p7MAjBb6Z+8qol2LtItxynL
yr+QWa4+A63Klk7T7BK9GSTVpFbOhKCczj83qCuj68OZ65+qsHf6zSRFXUuG1fRNA46BIUzUgSEl
jZwxWlPCKpBlzmJlqeV2bYttHBrtNtwL3f3zXzGVRSvyqfBPdlZ6D73uIs071uamtCix3t7g66Zw
okz3In4270EoZoL9yfRPDG7H3xBJNYKt5g7WSjSdvQTWvGaMABtAHSkVh3h2aXQxDrXVBMp3vRTD
M11RI9kVSVmom1CE5p0h4dteMrlM1wMAD+302VcEwNNPtVN636G8EsqGsTw6YWgd+dO25kzbu9tf
8tpZxSPwFkDQgQKiXPy76Ferm8HPx1j5bpakwb2txZu4KJyXMeghtPXGfOFqXvuYEpHIIaVEwlk5
twei3k8AKSArDThrVbh2Qie987MvrhEkYuGYXLkXFNKA7wAGZ3nz6TCj0kYwAo7y3a7TgJ7iOD2J
qswf26l4qMfO/ULpCeaOWOnJavKhu5NBU+4lvTgckSzr8a/ZXiJqIjzHrv1Tg4DzQ92OzQFCf7Eq
jRJsz+2NnL/r/2+MARhmikgn5lGuCRAbYCmC3bArV9lH21fsX0wuZCGEJF25TfuoCqlNq4wxtNOk
5msZ5SXbzC7tblPWBZTzt3/RlaPlQHVFwC9n5ZgRP99qz4f6NUkER6sQ/T6pbIDjNFrsVTE07ZPg
GyzNhF/bb9mdA9iLa7j43imiwlUdmOkJ/v4/vp0iI89khauva3zfgz0p4dGzvWTreToBnr5k/srZ
hoIT5wrvLjjgOU+Gr1GrTkIvOWlIZ/5InH56mYLJ+Jnh+H/d/rZXTdHDpsEMtQIggPNva9l+C69O
FZ3akBbvWkVrDGxTw9DKakDTYCFqnoUNb0cLxyfL/4SMF9R4hjZEQ1NFwSmZWr16zQszVV+syCr6
rwxv2O56crsu/Yc4qt5XJrjrT7dXe+0k8Y7zoMr5iot6HkgOz/PhpDyB1RqZhDan4A8AU+OLrddm
t0NnL1jSpbj6gYkMJZUxrZ4LPgXiGFXESnQyMmsc1tZAkXRd8JmnoxcNYoGu7Zo1WTmjaMvoJcjS
8+30mqHSh7CMT2UN3xcxb0kCeExTJ9X+DvveuK/s8LafOEYksG2GipglPjeXtCmkAaodnXJD7wCk
4yWzTVPn00Np5/Rhb+/e9cX915rc3XdPDBouXi78MDrpTRpPn8YS2s1DmLvmL6cJxu39xqTcsipl
gsD3z5ZmRuFkdEoanrIi9ppX5Hgg+J7azNQ/aY3rLTU9r90MYIWSIA6fc0EEAbo/V8ZqDE+aonfp
yizGbKVlUBasUh3kPaomjpvrYP66+pea1H3zL24G84AcGUm8Yc87zAWjurlf2PGpriv7Z22P9l5E
fbzNlVr/RJKnLD0z1zYT9L4laVwljc3spDaG1YZa6cSnHtaaaePGSmqttCCAFyhVy8W5x6vmGOgh
NZOsdfM3pCuCrimGITkhn9sHq7oSE1miaqfrxumrhRxFhsnvkjJ5LcD3Sbgv3DcgyWexyeg1ddYk
UXJy294pD9RYJ/3Q93V4/8OI3g3Rumz4sXmz/IDuMm2AUk9PXjpYyY5WvUlrIOxRAEVJapqecjsx
liivr/hQrjq7BhM9lD/zwKvXA7vs2iY+tYOXOatoYFB/pbRDX2+aPNatnZiqLF9Y6ZXto0NPK4xe
FpM488TERxrC1Eo1PilmFeTTSjD1gGZpWXpFuDGDLNIWfM3VVYJJp5aKqCxkFue+ZtQqdE1pnZ7M
cuz/crPhYfQ1vVgXpUgb5lr6ZinZkzHc/NC8jdvQ0TSZzp/FeKLxKduGXXwCaJi9GhPelrmOyWrX
ZomXfWZM1hJ7VW3tO8GHb8cVBlNBYAvQkc7f+VqnwWoczyuSE/Msabkzi2bc2nGd6s/JNMXlOhg0
PWxXfuGpzrpS0s75drevpYoFO4mkZkE/aeZrk7KH9N630hNkg/kvp3OVZ6vTLYgk+3K4P29w0USW
7Q4iEHrk54t1wbE1oVdlp9IvzQ8hKvZfSY08bxWpzc/by7rmBjTCVebzGHEinDw3pRgNoUg7ZafM
85HZ/T/OzmvHbWRt11dEgDmckhLVye08I/uEcJpiZjGHq/8f9gL2tiihCRsLmIPVgymx4hfeUMyd
I460wvfK0rcOB8gVioEEx1QCN1dp1dj6aHZOeRaxa32HsOr6douwaJWW4x5//OZYFDxXjipl3S1Q
tcg7G91trzgjiZXfpeZSvSvhXzoU/Yw8fH3+bo7F7Ul5CVj4Vb4s+mJEH9XMz3VGS/8+y8b21JVc
ESetictPrw926/gh1kwJbdXbhphyuVgL0tBeZcninA0pcsGKatGfEvnbbCxNWp7T9Ksxjen+9UFv
fiHgW9qrxPugnS4HpZON6VzOxm+y1nzKu7z/OVsNQByrQ4To8Ppgt6601YYFldHVLHtrw4BrzZRr
Kjs/zcvcOTWlUWDpQQ+nBLymi+HolWrf/8UakqRDVqNQDeN4cwY8nKCVxFzYL2pTJf7koWkDbNV9
lMLZ4zTfms0V9QvGHm05DtzlbFL+s/G1iYqzZ41wT223So+VhWmjQoHyL5JSfN1X+UTEGjnbm8ES
E4cvO7fLswHEpQiNAVo4+j9Nc9SKJnYfyIn/kHz3ck//PuRmt7ioKkkpxvJctIrdPyW5MXzV47zB
zK9W+w8A2f5QcO9/I7JVUERFE+cqKk3rbsA8qqvOiAmjQhp703OkJFrqD1Vp389aWn788z0KiJOw
glQf5usGx4lLyCI1r6jOsRMXp5Hl9G07UYO+QGqW52lP7e7Wmfh9vM0qjpYocjzcqvNY8+zxhSwi
pUfzF7F3+S3XpLuDwL31JtC7o9oIlg9Zk81dPbdsF9E21Rnn5aY4NPaEIVtbuXuWE7fOAhGCAV9y
NUDbWsrIie6XoIBzjpu+/gL2S7lrRVG972ZvR8v11hetkjsEEBYx6HakpVul7cqhOhtQQ/UjAobx
txqBxL0Q8NZSrTB40Kl0WAiSLk83XKQ0Tbg/zsiDi/dFVUcf06XtwSFNH8q6MXZKFXvDbRZqRLoH
nZi0OjeulRXhQLeN5oqmoP2q6UIebKf9i5QT+UPaOOvuX1u8l19I3OwtvW6W54a01Dw4qWOEdlQ0
9Uer0TN35zm4uW6IroOKR54F2MnlaLFS1pmIx+rcR5bzLlX6pPGzWlo7T9yNxJbQnOBydYpDFm4z
DDq/WdTOVnnu5WxHj64eq/0pl3Z9kmQuTx196yhoorhSUf+Texbdt1bx99HXSfitZKA67RquuIRG
i6G+F1UmaIsVWuX5mbNifLwV6Pv6FXZrXtcJXRVmQPhur7CysXO1SLXyPOEPMp50RRvrsAQA+lfj
kPlZa30CQezLT6u7goI+qcK50HA4/IFf3SjfeZR/9hAHN+eQNgKAR6iAlLEuB0qdCVfTpOck1Emh
nOKieTCnKszz0nmOqyoqj69P4O3xVlkZ9I8RyFz//tuaNXKJFLLA6mxO0YCc7RhVh1nky11Td70d
xJa3p+9wc4/CeAaVjVAI7brLEcvayGTdKtVZUcbmwa2WNigRZ/gPNJZx4rS272Wf5veTzsv3+rfe
ijppFv+/kTdHvumgAY55Js8LyJKjMo3zXa60hZ+1ZYxWcVP968lI2Tn5Nweld7tqXVHb3t4zlbCl
iPO2OsNFbCawC5Hry9HNQLzTZVO5xvvAHc29J+nmwQAvQZ4Ck59a1+Usy2yUdekJLhyX3slJ6TPH
Pa5CF8FfzOlv42xW01tUKhKpTdAy1ke7HpIf+sL95M8mfvXHBNexN5nouh30160HF58g3idwWMTX
m1ETc+6R7Vjzh6VQplM6AUsKawN98acEOMa8c63eHA6vk5fKPSnL5lCSNbT91HjZ2Vx98r4PbdZn
uIJZ0h78tVucfnl9Um8tHprzoNrAV0Ba2lzjnTnx9sZdiVJgQ6FO03ICwrqBqHR6faBbp//FUIU+
P+NskWy2VlvVlJL0OVmVfO8qXSx3FbqhZShRRkSL0zL6u78Ycs38KPbS9d5yQBZ9NtTZ64pz1coi
futZCFr9N1Ra1z6IbnDHILcSY8/zb6v98BJb84UwBMB4A1vaHH166LWj4q74b9oswvrWLkj1hERT
hfZLM4dqORRmnmPmOmBP9TYfc81JA63pDCun7TfGve9UCDaemrqNk6eZYO/z67Nya4eRl6K4BC2U
FG5zDbedLXqohewwKZaPJUKmgz+n+XwvCs/7+PpYt26kFdUB7peiJbXFy6uB7LcrE0PJzz0CrM1B
jWM5ftQ7M43w8EwTzIrTr667FPbOuLd2NZRXwko+8BpgEXcUhWuDQzs0fe79A+q/U5JAgzaxJ/Vx
a1uvIRBw6lVfdlviKqcGYX05F+fW7VGZ1rFG+k9LcvWxy6Lyq9Vq8845uvVp1IRXAyp3zXA228vJ
KySD5oRNrRTd9D7uliY/NZVb/iE37WUfr4cHMCjtkivMCC+YtWQlWWmX5Qa2AVqT9HeuCvMjbON5
dHdezJsTacFupzhLlLzlYxdySKrBRtai7KbplMAyenQXW7h+gnmGE6TxNEV/M5UQfNfmO6Use3MS
mqwGbwZ47KylLjfQUkV0Q0x0pn69fgpuftpKtiCgY09ua2tZgcFH3pH82kqX0P7p4zpHDtFMxkDv
JoBVKSIa7c58rvtgW3ZeJ5MODIDGq3J+kRlVNo8G4aqTdQdLTcsVNbm0B1ydZyR5kaR4mrDAuyvS
TL6jriq/v/7Vt87+6v2EkRnvJ23oy7NvORO3Ox2Ds5pkZeJHnapJBHc7gXyhBG6ltnadHpTEsf95
feBb0w3tnQ+HzMM1tzkheAjwTJL8n91KUY8E6zrqM0PnwQJsrfZza6bTshMk3PxWAi7oDSsxbBuz
q1Iag9MpxbkrnTENM69zvAdFkX3zTUmXuAniposqen55n+0FubfH5iZYsWzcCJt5rnNpjasAzBn6
X/0FSmnhPHpAJ0DnuHn5ZXLj1vAHAyTdTjfs1kNCU4GeP+rP10JxKtQUe1ZaKu7pOA7HKs7gprk2
F98HxPLSeK9EfQvAAqIL1gzAp5WXv1lY2cIhcrOUunszav9YU3xvjjpVd7WfxFPsNNnXJh3ih1R1
mn/0rBRPPEzFR62frfev77DrKef9pHr2v84/D8zl1gYGWzkLoMGzErV1mBuKA0a8SGOkANOo8SWY
EmS6vKndwcJe72zGpTT58txA39oEawPoi2Rw3PhsOIM86bkZpUcOrtUFeK0s61LL7P71T90SaHgG
1jEhA9AYXIXiNk+4Cptx0LA5JNPuMscfcFK+0ymKjp89xWgan9aSjQMptExor1H2kzSh9YSvp5Pc
kwq9vtL4KSQAOBXSNID2cTntjoPAtdU7yTmtyWwW1Op+SdgAyUNRu61yjCZ76k7KaMdkCErhBlaX
mXuuKDc2IT8C3hQSbVSJqbtf/oiE0kBpFTT0nZQIVse4q/tRGnjWy6y1j06SIFvUoFeCC4I6nxN7
5P/MRZEeyFJaRJReX57raABDTxMlCWaDa2d78Uh96ZqqmeLzMrk2qvSm1IqQWl66B126OdDKvV3b
ppQFN2cPzDe4JU3E5zpGW9dHwj4Zw9zJmz1czc5A22ej0RsbglbNQIZX3yUUKdKjg4y8PL0+c7fO
EqgdvKRXfSsulMt1dBtVzTJ3Ss4YsdYIsqyqANA9FGfEIhy17ecsV2s3fH3QdXNcPsrsGggTqOZB
N7kySqpp1Sql0JOzwAQgfgR9N333sNB8nqpyyk+gKuLJN8ZlOJVzbWc7m+Xm3uVDCAhWJVP4p5ff
rCcWfOy6Ts7d0Ff/OEY8Pg1xJ6xwEuQxft7GhvksqtRejinVWtPXpmG0S+TGXO1XKdWuPrw+H9dP
CPNBRAS9ibo5meHlD+pMsPWRJ9NzOlrlP7m6NPRaumE52gXn6PWxbm0seDBQOygycaWtv+W38lPc
Sq3VljQ7d+gATm+wZNDL+6VpJm+v+HN7JHut0iP9dw20TIYo6+KWrxKmPR8kyNnuv7xDjGonzbk1
fcTK1O+AFvDPzV2U5npbO0oGuEfPn9Uprr4oQ/djXmbnb+4ZvAxp4a8HgUrI5eTlkUL/rbeATTgo
4RyN2Otj36Ev0O4gz27d8diT2xwR0DyoKF4OVNjg4EuHY5nEsTN/8KoxT75hIpOkPq67MnnO3HiI
kONRazhpSifedqMd7cls3Xrgf/8VmwdeNQZVBzKRnruuVRE2yd35VBA4H7qxMR+s3NLhk0b9ELy+
RW8Nu14ODrLi4Aq3gI2UJq7Vyzg9O/FYZgchhHmPR4b6CZxV0/pLj4b8k2q0i7JzL93aSFBFwRyt
JhlXPYOkH+PKqvX0nICPfwRMSfyiO+NsB9ZEZPA3o1FHfylBAMfdRKxePKNNPU7pGbOg/FjPk/fR
S+RMCW9Kdk7Ire3E7Q5ma8Xn01+63E7VgJagJbMUscQ4AuCtT7LzEXzCIU60wtKD1jEA4cosyxNf
oD2LuExsuh9eX9db0wuXak1ISEnA7V/+ikbr+2VABfPsRjifBDgNavJ9VSSj4xsDcmo72cj6dG1f
GYt44H8GJHh+Xw6nowvZjTlPqKTQ82uw1H/GXlfepElnfwbTne4Md/vr/v9w63X428UqanPWlqKI
mWMja45TDeD3vVwW4BUkt8neK3brkLyUlFbU+BrzXA5XtJ2r45woznZvVvkTpq1Rm1E0U7vk1KSe
8tWJ6tE6xkpjy7/YuGuJAkAH78dV6YxncJ6qdgSub9njh9WvvvY9ReYHt1Tdv4j1aeEBaKb9ypu1
WcRuHsHeNowV19oYuEKzHmvZqz4w/fgQO5Pzxw3slW6hgt128Ei6ig0UM5mxeFLEeTHNcjrEhS28
g7L0YueCv7VbCN4pp1OY4D3ZXPDO2IG3V/r03HY1CpcNHHiKLkpW1EGn672+81m3zgKlF5CFIHAB
bG2OnlcMRdTXhOsT/afZnxbT+qbMlYEh75j+s2Ahv/d23PzAF0Cjy5NMZH65P42MYqgNSORcFmII
8yH2ZKBkVfcfJRmE2//8ZlnhqGtXjQdzS2STUSwq3Nbic6wbTXHE7KyafR1fgQ63Khxj/mi0VXcS
QACaiSQCHLxtbM6r1JuRPeuh2RMc6oPltUfk2XpKxzNKiq8PtjnnL4OhXIDcJe1JwrbNRpEGQjPm
IvVwmACfJ0arfMAa8b9iFiBDRZ/e5aO2J8m6WbuXMRHZ5dyREVBN2Rw6S6pytDVMEtEBUx4zqhvj
oc5bxzpXApDkTkS6eZzW0dCK48mlVUABeQvcmgxPscyxAwxAfHMw9Xl6hFktDxVyhx8NOTahKrL8
zZC4pp+r+l5ZchOmMjyzC2UfETK+9eoiFemCvADudeFiZ8VD1DvR/eKle3pxmwO4jgKFGVwDkTA1
xS0RpTR7A3asboQeCAE/TmT6zW4c5Smb6uhNXLR7zovXS0jtb5W3UUnRuV422yau5x5/69EMUU23
KMjYJYqbrQKxKNnrt94aahXvgfcKWQ3O6uVJLyrZeWXdmmE9ZskD8gXiHvJ2ezfMMPJePwxXswi2
j5yNL1oF6sDWXw7VIbJhG6LUwmSM6AQK4di+XbrlO62t3kdpNvzZvcILBx2NnI/HgD4DnLHNeI6e
dM7SaaEyxdFntZriw1iYZXswV8+8nWvl6qSvwEXohVBbaLpT37scTHEKs2rTVAtnvZw/Ll7Xfi7y
ZQoNY4kfsB3XwrRaluD1Gb0xKGKYa+0EqQWAjJt9UvQKZMmCL2xtQz7JwVMf7cqxTlw69tH22hlz
jXQPQ7Ktpq3zSlMQ+2UakgSlVzptCoTGpeRTtawR7zTKR4FJD/IAazYBZUi9uiqWiWaLWYW9WlkP
TenuYeOuti2/gYNBdorM1Nq0upxutRyFgnAma1vE1rFWh+GptZbcz+Noj1NwdcUwFGVKiNaryjXt
88uhZK/oUdMILdQjL3szTrNYax57heEbSwmZmGMBk5Kq2rbPq0xeSdGRi6yuYjOMkygNsrSJQ0VN
zEfg5+ZjVOKt8fr+uTWLLixV6BLcbFQxLj/N7h2IbS4rObHSQQ/09gFUY+JbczHuHMYbh9/gCILK
BjsGA3czlIuFD85aBpsmStVDrRhKQNO4xdm1Tp4Uoe+xUm/NJ/Q1sLbgZlb97MtPM6IFUBVEmLBZ
vcz0rmr8vNSi44ixXmDgLOtjb5n+zXza6CzQIwOBvsVZFPpsp/XsaeHoqqlfd1njx7riHVWxxDtD
3ZjP1ciP+5SMEDTXJruf62TSBzzhQisnFPRlzkPvI3fifVmczjwIy9kjDt2Y0dU8CDsf/ocQ52bE
wk6XEUqLHo5CTAeBkt5pDcRPhRU3T/ocf51h/d398QZlWzIW5BPeqO0xh80Dx4RV5grPRWAPZhqO
9A58Oy3a0+tDbcqa6622ulqvFAXKF9AwLjeMVCdTR/RWDfGga8LMkNWhhDV+MGTeBIkslrB1Fwmr
dpQ7R2Pd+r+luv8bmY4x8MqVSb11tDAbdy6TvlBDTc7tQThL/SQ8d/mLDQOekpAQ+iXaGJuH3usx
WTAySw1TKdTQraclSPuheKvHLcrQSjf+xdKhS0G/mGwTVtSmrpfZUSeQHdRCse4Zey46PzKj4i42
55+vr9yNWwyCCeA4Ov0gwbf1kVSpM0fNQDS58VzqP8cZS5T3iH2omo+7/HJ+fbTrg4clCC8Pbw9c
DHrDl/tkWRrdyDzuaAkxM1RMLzsmmKGf2jnJH9R82Ys9r79utWBd+1ca1woooMvxusmWi6KXZtjH
qnVn5rYWxvpSf7XdKP7w+qdta+vsxBe711WSlENOUH851qwZQrGS3gytyHTKZ2lGcfPDHp08X43e
nKY+DVObIjTXdWP5bAP8zYpg6iF+fpIuBOU7fXSscudgXt87FEhI2MAD0jYkzbj8UXJYVv5phliy
iCKr9nkQM/F9siFuHKx5EMXRTZxEUMnFbub+9Rm5sdgkiqDh18oXHcT177+VhRDKlRpATysUWdEJ
XhBXfyhj3Q1RNKwDB0r2TkS3rublXfBywdJaIaZbpeEuB8yTZSQCKb2wh98XImaYnCN3KO+jLlaP
aa20b4qVDzZGQ7XTCd9ivlh8ogD01I1Vpmhl+V0OHTudUZT9pIYIhqqRbwlaskNdTAhH9/LbMhjT
I0bwiA5bpf2kTpP6vh5kdaqWafxkOvV0LLxF39mR1/MPFAGdgTX1wthpW2gZlrgyEGsiKjJpNVl6
2x+zuSnRX6yWZ2m57/90uWmlYWQCO5Z/kPNdTgGybrxyvamHiuv2H2s9z/QgdQdMvjWHhk6NuWu+
s7uvjzfFgTW3hPNHKL0tR7CYrtRmYSDQEZetX8BPr/w2tits1Dyx7Dw1L9TQy/1F5Y9LmZ1Fxk46
dvmFCyB4fLB4UNs2aRBDktNKx9M/TN1SHuwW7UwAU06QFHnxnRv07EWtExSTmI5WZe/JpFw/fEhh
ITzA1U0EeqUCU2SuNvVao4dSFN0p7zwwPQiDxX/IzmBnMw67mgyX/hLNrMuPVlt9GPKYkk9SzvGn
QnWSRzvXiseiGhTfyt3vr++iG58FEwpAyer9A/Nkc5DazC5FbE5GiP1Nc4gV13p2oRDs1FZvbBy+
hmdhTaaRndrsVel2Qi6lSpknT81PQLBgB3nZOD72Zd3vMY6v72Bq/muFBdwKSpn25lqa62wm/40o
muEl/y1WPOsbqC2x3CPeprRH0BuTcgINlv2hQua6dJTouA55119sDi+XrtOcbg3W1oxo6R+t2Gzw
p237OmhnRf38+rpdXzbrWEDsyWrXQHedhN8ue1ejQjCZA6/fHBcPMf/yITWk6aMYGh9jDKX/jMXz
v2+DzUnzHkF6nH4ux2tde3J71DJCO1uiOyQc8geHgOUeH3rzoM+jefyL7yNtJwrkNcXy63I8ItrG
brrZDI0itY+ePmthlUVOkK152BzZ3d6LsoYLF5cN7zWHm+AFqgk6rpuX28jm2HBrl9pSA10glGXn
fFSSqa79Omrao+q2jubDmDKFr8i2jw8OtkqnZTbGo1pqTWDI3Svn6tTwk9aGC+ClF0XG7f0HnaKx
FGmF9AnSR371fCwneOU5mq87d+3VdmKo1TwOHjVHlDT0crpjoNMJaoBmuGi5fBayn07xMsXHLm3l
cdDcPYbp1bXDePAm1kolmJ4rWyUL+yalKgwz7PTGVXwo8qX0l1nr9qqTVwM5rCVJGe/Iaja2deWZ
sP21RcHSGNooPrKU1gM4/3inx3I9Cv9pCD3rsYeRsQ37ksXRywK7vZNWKUZxTLJU14UfTVg87MF2
rzYFyrvIKXEoVqs4XGwuVwrHbbObqs49wTnJfhjoRNxF5SwPWqaOpf+Hh5CxEApHnYJ6OZ3UzZnI
Ha2xKqN2T9imYXenNt0hshXjKTK6x1xVop3W0fUskli+oGUo8MCp2WzCAeZFZjfSPQHiwJfDWJbH
qDaVu9c/ytvudcAvvOBUxgmVdbSwNsdqsBEQLqquOowK9km+oTV52dy3Y9XbBy+VELj9oceW7Q37
linVtbmMTrZRxcZDohjIkXYeLSdu9tYBl9WANA7QUbQMnOzauQm1Umhf694qfsVSNB9HubhvAXUa
76wow58eJN/8WZZp/xjBsv44Tphm+KIvXS2gx6Un/pgK6wfqTrIPMrQq30yuOn2LR90tDjXl2scu
pcB2cFBtjP2i0T0U1IiRhZ+ZstP90sFQ1LedBpLeqFdF4Onoiz6r+M0OT5F0jOlYQe/+6Rkt8mKY
lMSfoiYfvxX6gszQ4FCxeBKtGaG52yx1dxchzv9ctcPYhX3hKEMIWCzB3l3Tiip0TFHUPmbeaMXa
oy60d24j259jXxXlqacwc4RFrmn+YE3L+NMQheEc0CCzq+NoGsnYB3MDJdQMmjzO8kMOTriQD30J
gypI0XdqszsNb2TD8DtXNFF50L2sL96WLY73R9EIK/plmFOfHgkEGjNI1MQo7js5LW7gxkWttUFi
Kk3N5Jk9GT3hYVKHo67kIvLReaHhevLaOJ3uqxUC/6tAWpa/U9sZjlrTz/O/Q+QY2eKjrdh4p1YZ
+j3l2fUA/f7oUAkHDQ8efkUPmNdV/xJLdAR1xDHBjfCUSrM7wKnUcj8W5hL2tAp8AWXwvlTK6tgg
LnJ4/SxsjwKxJgEZB4LLhKrHVmtQsyslEpDxjqNj9veQ2Uq/VqLmaLtKHXqVvoefujp7iLpyafHK
0NAEO73Fn1l6FOdL7KQPwsDvMRw9HFLCZQJvdKxQhDIPmJsn472pS926d9ra7Y5tX+mP06L23smZ
4IueHBNJqXCIajU61nWDuVsBImL2RZu42deqhfHuG6Y5qW+qXs2ij9jjjFVglMSaz/Mk1Ac6gEbt
F/R4a06xWbwviIuHfzvhaNVRr0dMTWwno4xgGdnk+A1ak2pgFaMWvS1wLGoPg9DLzB8dQWhCW6Fs
vrQDanphkikxncNsiD9Jfeyyt1nUm0+aImsUXLlNviP1N5jHpk7T8tlrYs04jZ0aa3fYx2T/aWaa
WaWv1uQ8PhdG6r1D/VF+aNNBfBmWtrADbVjwU9TaZHjjWMpyHMe6Sz6ObZGpj/zWKfmegZUy/xGp
IpanboElf4oMJMSQvSqc0g3KTNOzO3gC9v2kte34LpnK0j3NilflkIMm441XaXPy01i88kSCGfWH
jK6IZx4tGlQKxEaapnFgW5nd+raWNs18yJKm0M91J+pJ3o3AyOSdW+dLcnLSVGifJik8p0NMyV6s
B51kUTkMjVeLd8acqtNHfHS0nx1xlvZIJUsTJzlJ4Mx4eufFMfJqQwRmY7vD+fWd/z+s3u9n70U/
FBwkZSTSTM7B5UMK2Qssu+NWGIEWWt0G9YrTCiuc1BY/VqpKdD4EWa8JXaewPyF+P/3nCe6Fd7KM
eNUBGPRgzhs9qXxUHkV/tzhl8l11yxhEJ2/4sRjMaAiAlkvzmHAghOE3YGeUoEunWfeLJNbLt+zx
MQ3KQtWBsc8YCLBealW9GxQxyvdLvShFaLlFVB1VdbSSALCe0aiBGFU1eRoaR8v8blYRPwlUxJum
sJrMMXujFGmSHEucY9GWbKcqdv8159ZcvtjK4lpnvcmr7y7gUyfoTa1v791E5MLvUxVBkcCbNdCN
SPMO7q9kBi3KTbRaSTx3sIVwU+uz/liUi46Qbpx7INIBFRhJ4OQYjX6l1+YEcy6jwh9i6XUPsDEQ
g+FCs+bInyPAsIdkgZXna3EqojClLvds6pWHc1JZltEX2y4G2y9NFYOhpHeqOQTUOc9volzI8cjc
UOmJEiN9iNoG3WRfFFY7vx9prfa+rk6LEwLZV/3MojTyvkG+5G724ikLQOD06v1cKm70qBBzv1es
Ioaq6zYIbvFK6s2swBpxuvRzBoH7DDIWQ+UAE55BVEGr1HFzQLSnUA9YqSrzIcplZh2cyrWUgE5D
XNlBq/PM+aVRmW6FwcZcLEALBjmMvo11m/pWLTER/eEshrLcpbNRFccOUYlRhQTqpfl7Yhbrn6ku
2+wT5eDloJTQpB6s1BU/GlQ7P8heDNo906/Oh9oBzddxfsQdQm0scgqHo1YOkbXoJ0NNU8cf7cqw
AjkJ4xy1RmL5cdQnB95Ooz4lbbnM38pk8LS3rZI68zfptdD3fE2f8ucpiwHn5XU0fRK9C1tSVzvc
apOWRmmHrOUdsL4qPsyjFOzjKImtjPMaIR2WgyrOP5fKHH01scMz3iadtrDg6ajGod1KDNAQ1dc/
OQsKXU8tUnwUcuRQJZ8io4U3dBpzJ3HuvYbd3/tN0hlNfaAgkxXHxRzL+dOiTdYvkz8quW8uDo0y
I9E49b6XZl17KgXv3J2otTiyj7PZtGaQpnJJvzkL/ZR/R3CWCnG5XaymTq6Smg/xErtOWGqZ8dQo
TjvezRIQ1ZvYqx3jEf58oR3yLpWwbYo4Q+hycfEW1atez3/S0Bq8R/5bFnFqZPTyqKLceuptOPby
IJJ4wo9LKMkSVMgBeL6Rta38CrfDyI9ta+s/1Ijy/I9ByqQF/rV04r3SG80/Jszd2S/tyZhP86ib
VYC4QvLY91M2v2kwkpioCPG6oBCiKfcUGRTivmEgfPb72vP61J/Vsg/VWooJncwRoKDKia7epGPR
f4Y5riv/EX6h/WrUUSUfDCUZNX9KVe2nwCXlD71Eqb+8NODpR4NMoX64SSJSs9cHpW7VByVDfPak
LdG8IBpBr2zyU/iaWtD1jaJ83LvfN6HVOizFCmIag4QeIcHL613MNP3jSVoPGfFi+d5tEAWZAyoV
zQ8DdUT72WqGJfKzBBDAUembYjpJFBka35wUa3nnTR1HxsXb7T9rnhcLaZly6GD0WdhMnhZ4SN/R
IRyy0e9GhDv9pNTcJ8T+cBUshr4fsp1q70t7++K5os2xtqQpMpE6o2Z7+T0myVg20fB+cLVWdMfe
gLl+r/caGg5l02ZEzFWbfMvLyv1slgDgj3XhSOeda84GScBEO+IJJkSirlmNZtZ+RUc4+kB+lcYL
8Bbd8AnaC+OoKFzy/7ZZlz6YldSsj/itm/+6VoczgpZ4eX+PEEixh8x6ASZcfp4OR4LCOYQjhMe2
VCP4e7YWCWN4wBZskmFequqb3iaJll1Tvk1nNfOOndmniY/9ZRQfFLX90sxYIx/mMu4eFHf+YtJs
+QVqK4eWU8zDZ7MffrrRqNs7CeRaetr+VLCNOtBNXm0qjZuVoAPaoFkzPoz2PMvRn2SbVr5IJc1h
f2JDtYGbpOqzo46oe6BHb+X3r2/ubdhO4xC1ibXTDKyFYsD699+Kf2Yf05yMbPWho/33ma5Sd6yr
oTB4wXlyJqSY9sitLxzOy4+GRUOiQ/F2RZFvyw58aodsd2k/ALxIVeAQEgdJdyC7eHSkkbrPOmGU
GgwicR8UnSrI7Dez7iyB1jtZpPtG33jO+2xol1WTI8+HT2lqu2koSqts/GlEwzQggs2fVzVT+dzk
NI12qhnbuvAq/r+m/P+rQVMAuJy1PhdOZhmT+yBad7yXBERvKYx7T009Ob/6ZlQC/oVyr4ZyPSpV
UYq0K2GEHbM9tx4cUVw+qcfK3EktANONN95hNDK470Q+5/GnzDM698nVEn2v+/uyEy8WjTYUlGSg
JYS58Pg2+6TE3YGykCwe20z1ntzRbauwywwemoQ+5TulriFzprVhtr7WSkt/G2d1a4WmmKPSz5pI
He5YvOR5TtOhKf25bqz8NBV6fp6EnvcHTIkUtBTg2fzX8o1GiMKv9L6+vtm3OTK1J2pBNBKxOAYO
u4U0ibaNe10tlQfH7sPZS8S30ermX7wlWHxqkzjOWty/rVrL+jVbS7RT2TOuTjsM2NXBz1lFLVAj
2tTb9CGR5TIt2eOwGLV2iPF1QF+wtinUEHoUhynJMqSsjNisP+IeY9e8/Fb7Th/gOwWRzArniyGs
Shx1hwA3CoaliIrvbtEnb2YncqswW0g5gwqGazv5MWAx5ZhzRzezb/au3r0bvdh6mvXEnPzJNCPl
iFg/AnN+GUvzp2kpJpnoNNtTKDrN7o5JbcTikRaSpz/2s45swNxmUvkiO1Ll9N40RtsNqFZ5mF9b
WpfD5o2jVj29vmhXuDtWDZF/y6ATYtJ82F6S5bh41MTU9HG0xbT4hjd3D1q7jM+UtKsTdYD00aNZ
jfut+CknV3sw8n5PNnS7c3gkDZL4lT0K5oi25eWB9yqZiMjuh8eyoTVzn0fEIj5nXEsfaLJR1jSM
1FYPptaMRqhYlZo8mkml7qlv3vgZtKiBHuMAiQ/kdgdNyzJqbh53j5kzN8ZxtJ0p6KWqTYGlr94D
sZt0R+v/KDuPJjmRbg3/IiLwZgvluqvaq+U2hNSSIPEkJO7X3wfdzddViq6YxWihmRgoSDLPec9r
kly7G6ayCOehqK8s4r+wyv9uBDwJWJd4tDK4XUmIZ09CBilonEjb4xgvib9P+6Bfwm7wpX+z9MoQ
pEpPQ3uixZI/7Ra9x7Z07fo+7ycll1AbWu+2LZJkjJqh17qdkmKQG2mgmOzDXjfn/uAPusp22VB0
p3rRq+lHzDsOboex9o+VHce4I3lFc4tSWY40R7Jt3J2jFm0fa7m6Znx1jpHzcxmLrz+UwxXW5Vlr
PyIMWghbqI+a775Nuq8RZprm5Hf0zbX08Ysh9XqtVaASrO+XQdzZtbKs9wtBf3ccRu1tMvLODuOi
FM52QASxbxSwaChIgqh3EtOJ1zFO080iSvUNSG64gaR29ds7rw5WwTbGvCx9aCCUKGeV4gyiOco5
k8c1SE9EfT8kIekybR/pDhhmZHZiCa6crdb6P32/whgU8BBQYK6bx3m5zXbi6lPbq6NYZ/lHBL2N
dRhqsxsOY96bQ2jXbTmIY6drifYyu2XRPLQ2fuX5jFvr1yUFoPoaAHQ8iDTQkm0VFPJIZ2d6YKPo
uX7ZlTlOO89dinifAdz3IWYlnthUeZ653wanLDizyNYYnXsJmjY+IWni0KWv7b9qdi20bNeWpVlH
w8BWDXBjT/49AQBtsr2y9Z2fGDx/2E+YAbrMhKiiz1ZEM8aaXSVDfURC0t/PqaMnEEG6pjgYjAz9
sI9zI9lIp2uXsFJ984YGYfJ3SOTGOfI7Fukt+hqybGBgiKjJ3PRz0RCVcpgWQ8s2zWxaN4MTq6tc
6X+8Q6QRtBmrGgN2/VnL1FdM5PExlEfPYwU/dDUn+51IgYcNY66LY5sbzj2SYSfea2bhpA8a2U1d
pCw3n3ZTlQvvy5VHuV7xbFUx+lyNjPiMocavW+v/FLqm1GfykO2JrdNqjpM7wGlUk/VIFNiDItD3
kWDx+JEa37yRDir2UG8mq1mppdOXREJivLLM//FpBZjprSSQlRp8zrmZ0jIeR1VYxw4gGbxnccfQ
M6plb7cM4BedufCVK14cpHAgVx4rfhDsLrjqnX3NtRoKI9b0/miNQyKjsfGqKSK3QegbXmbZVKHE
lKN7NjL+o61fA7NuNDAjSDDYCDlX3sjlA+DncxP4U6BlubgbxgRxojeuPDqd54qbYmH+tdETe3B/
eskomk1Xl7Z28/Ey+Lt5vF8GSKEZS6+DEky+ztm8ZpYn7Wg1/bEC6rbuErKS53AZMrivDA1E/Njk
ttaFkLPKMoqLxX1reE3jCXpOeh9oREr+6nOz/VwFgDhhoIZ0p5ys0G/1KSi0PV8yEWs1uYfjscF8
9XtmyqzYilnTdvGcW9WVOecFdZF3ajL9xlFqfbcXWTF5VtSLqfk9Z0aRd5/6oDUesgK7inASws/C
PM4w2ZjgdzzICgPyJ6sfTQWvy8zSz9SS1ZX64KJCoTlg20acsPovwX99/5nZiRakbT3lp5ynLHOq
gSVfIj03OotJSE9LGOIyXX82hVuNm3FmYwgzbSmtKySMi4aFN8Tugw7MXCdSDNLf30jnYNw6OW52
ymJ7alVU1WM3fq2d2gyiavByppezJ3v7IDogn7DqGOZulsroT7OdqP44+rJ30g2EqTQ2Inh4vl6E
mgoMaUS1Ver+b1skE0h9Etcnr5FzAQSV1Fhcx8Msf328bNen9m7VwsXUGWSv4iioB+dSwZTh09gn
sXkKsCrrvui1IW7MhqNrk7GRYQ2ZNnPs7Ba59NXrx5f+a+53fu1VcoLLIF8ON/D+QepDwEhZdfaR
kZQ9VVE1Tz6hRKjBVvKpX47lpwx5f8q9MCpwQlKDi0FERTzKrgvb3OwnhNlZDCkD+7qvlHocYt2Q
+M5OWCkxdgNeL8dS6ZP/bDK/i/SydzU9HI2i1I59TLaeiT/bs9Yzh93kZdDLkxYLvajD2JzLOLRl
br1MYrXhSvGEbyMjqKyHfvLhZhUqm5MTWKS89VNGQFsmw0kfWYNh5VsPpZSL05TV0QJ1xgCMvOZK
3cITbKZXE7z1c48dhLvBRa1707AN8k51R6x6lOEO/eaLEhCjLOXwq4xnzgp42kjiyAO2yn2NnnXa
u57WHIvaYW7fl6a973KKpwNjlcLcEI9elYxUMjSCpwbrYmqZjv515xbOHBy1pNba/dh6mOw3ATbt
qbKHa+7Gfw2az14upxBSXlwrERCfk3VKfXbgtGjpyZRNn92MfVY1Bp0UnKkw6JrsJjVJsLwNWlVj
teFndWqWkZTetBshzlKD4SR8guzTm9va7+usY1xq6l8c0QYPDoZO8Mlss3CTcDSLJL+H4zR/aom0
cbZyTdoLCEZCfee6+Uu+kPuw55XrlGOOK5d8M3X5hOxXy5g+RoaIzTRMO7twwtiYPb8PoU5k8CY+
Xu8XJRd0IgJN/ioiwNLPDwhlTHOb9EFw9MZy/N1AM9m7i2CIY9jxI+HYtMuDNdoZ+vgquLJ5/tWo
vn8dML3BZtnMwdHxsn//rQXenCxQjPzjWMYxB0mPt0oXdW5W/fTSOkte6cwKD2w9MH4kXu+I146C
2P3p+KOAoWz78xC5mmn8AMjoexlWhjc/WGPiDcatkeVz9kqHgzF9WPjFoCZ8exvtMyttAXV04jK5
j9tUFxtGqj7q2UUO407YbR58TkhiePDjxeqivuUjlaEbg9RpjC3qe/gTdX4gQ7z9ORlTzfjq41fy
95mfPRYkB6sfpw1PGcOU949lcTLkFo3uHCfVlDWFOjO+4N5wWrWdyqXtdpbXDkTQZ1W+Tx2s3GyN
b70OoUm0BE5PeZcFv1uJocEtNpZCEKauZdq3QLaMO7IS9fzOo/Y3N0bT6lMWlTLT1fMk/bbXtjWj
dE7QykQfGhplwWHh+Jnd7m0ZJGTQjVPgfnfKShgvRjv59Z2fiwSrvi7reIOOPzN2njJh30gLe+8X
OIqV9ZjDXhpOPaarQ+ikEwnroyFmZwu7pBZjWDamsTGVv1REQujx+ML4l8dqe4P3JEu6oPvAy7Pn
iny/WIWTO8uGcp+87S91pmcJG+7cjvOWoaSdfXVji7at48vRXvvWXo5WX00ZzKQ2CQ6xrbjZuQpm
5m94Vss/QuTEjFaN0JLPH7/Hv6Tu8/dI+e3A+oaUjCL2/XvEWhPCrFLGsWg6UUZuLv0flFtJ8bZ0
ZlW8GX5WpWFvxMsWgtMstjOag3E7eHwAG+UZaSJDGc+diU3XQDa99HQ9fcowYH1NoHmuM5WS+c/3
WjiD95KkOUeFo4+txam0pMPXpiu89K1NB7mt1t4j2AZIgIMo6DNOLz9ZppegLQ3BhCYrd5i5MHD8
+BH8Y3fhnhAcw1OkpTuH26Ho4EdTBvPR1WK/u8VsQD1amm2pO745Uz/acoAaEhDN3N1lvb6Ia3rE
y0oCyhrgDXjWypDTzz6lkaEjQmWyiZWrd8ld3uvJnbRVP0RGEevpds5KQF7oQYvcffzT1171/cun
gFixlNVsGk/Ks142LWqYlarOTgxeCTFbepKfJxMDPrCExruyk14Mgf4i5R79FWQo1tt5TG/v6NLq
VewfjaQcJKW8n1jJIS5yGD3s31hbKkxm3QirbxJzgUQ1h41Q04xdqfem320KNXfjsZ2zae8jIrND
fUmy4YlI4cK8YbmOZQFdper/Y2i1vt44o5jVaQyGN8fB+2+EXEIf+8VBOxaT8I09szm9DL0FndFz
7UAO7lxn+GyoVRz48fu56McQcEIpB2OlNWQquP77/2mQy3GFYNWSnpiENeMGzZ462Hpqu3vY/suh
zyfjSgd4WaNzSS5IPDxw+GVZW5USkwUakVNbC1v9CobR/I46wh/2RUCeA0rgxUg5cOLKJMwIjCZi
ogq5i948c0ZQmzVjLIUBvIQjB3Nym+cC094lqZ1pY2e16TKnD8TnWcNr8N5J/No7qNaW1pXV9o+l
TZwUq4wZHn9a5yWy7taT1mfi5KeZmj5h5sksTVcJTL2Q8tcZrkUoXG4jcDBAJXlyOl2WcbaRJtOg
2jQT2anPgtre8ZpGezNQPcePFNK+ePD12GjCru/SnwptT/f0n9fKOsrAVGxFBtF6vF8rNFdeBqky
OLaqym6neHF5P16uPymyLe7MIsaX+uMrGuszfL99wCXnPHTWKScjgbOfbPtB0ZR64tHoGiQRCsIf
hycxrBk0mk4g99ci6UUX5ZMUUISYT/WRUzmp/2gkc/nNTYwkhrM2wK57KYcZmoepz6V7Dbz8x5J2
oFJiDwByinbDOYPHdW30msCVyakNYsrucNaGfHmD86rutRkkJJSlWGDNVZYX5kXaPKyCrJWL1cfG
Q1o1fZXsIO9o/cntQdZC1yxT7T6oCldEcq797qBNlvNTiw1Nio3iHVQ7mpYhuQIsXJ4TOBexIa9u
e6u739luXam2WTotT0/1ZBi3WZJJKL06ebQHQZRz34UarN9i6xdB1Vybrv41VT571w4lAg0vD5Gp
z9m7Li0ny/Mp845jMTaPKNqHr45fddRfxI2bMvSaMWH3XXrdR5nTx7HLdjXagj+NOts4xECdhmzG
kGKG4SYpflRV/ljsopSvGcyI5TOcajVvO00E9be2na2D4+YDXN5+TNdOvk/A2bcBZstWNC0lfm41
nKhu242BNp1ao1TVm2y1RsiHdEy7TmJZNWRVEs5NXmtBNA5u5Z0my2ucTwPc5xvGRo29I6g6MEPO
PH7DgqCvC6EoVD/4VBU7mBMsbpTkk/Z9tPRkKnZ2U6xI9Mcf0j9erLMKXT00VGiaztkROZSvtQ9P
Tj5bVbnRgo6Oxk8XVMMMHMb90rn+JgcC/Y/eXxxsnPl4VqxqywA44+x8YVZNC5XAOkeJpHJaDxjU
ckhrbkGTWgjelp2YnF7r5/7RU+HnT0+FBBx68oW+k8wqqu8hXo4+EhzcyGHhuXI3wzoowrrwh9/6
1OBpP0DdDG5j21/uSACpyJPsRlsLXWVDaxpF5h+zbPa3A9Wpt0JpRrzDcUeQuq0HJcQ7nen4lzjP
QeK7rpy7Owpuwz/E4ADzMQ3mzD0OszP0P4oZ4u+95gE+Py+tnf8YphakQmvHBMu+GE7buFU+lFJ3
09kY0Q8boOFrxJO/J8T7T2zlxlCIc4Aw4jXPyozeLDUiu/Xg6PDFGDcWjAa5sfq8mp/bqsbPs5SU
NmWWBJ/oZ+pv0A0Hf8JQKVs6D8CUfM99VWXar6kp4Ix8vEb/cXd8+xaGQ1Cv1lnYOXg3SM1JY784
TYVa4jqssmbEMdoQ9EbBkvvePjHq7o7EBTd+NZuppDGAsy9a+B+GSj8FJbjpBoRZ2D+GuZHC/s9f
EZgrJZq+epas2sD3B2CPTRFKx7I5Dc6Y3erEwLUbKSlosBHCwXzeY12CVYM9qqySV6qNy0JtbYNR
cCBw+UcWPKnASz7AJIUN3vl/EIKM8MelOMgcbDA03EbYuyvv42KcgwodGJXGwV+py+cjOdNDy5LF
ZnlyJjejdyhi4R6CePT3UlRPRq2WPznDixD6zvzJlSNWFe0Y1E86o7vmCoR/gTBz+DOUXHMuMf/x
zx+9l3lNZ4oWnNZd9DHKfRMtkTS18kuSQCuK2j5luIWpRJHMt6L2qh9ZbdiaunIbFzSm9c2D5dFj
YHl6CTDnyeQ3ZtH1p2wZtFlE5tDow4YS259gjTmTYT86zDceFCQZLYKw6hRPamkH9DWinLVFg/WB
6zccbr0T/ktbj4Pthosf99prV2h2/MRmqKU33VIszWElg6WPSyVb91rH4V4sKM4CTLAgFDHrXavY
94u5gNVcWq3oTkmFRfv3zLLS6tlNBx/SaRaYt7Y3ixruIts23ArGlZuhKcT4GROmfCdcDf4+R5fR
5pEGGl7B6AI7i9javW+x4ZXVi16M1bMuZs6bolji73E+4HLb1hxwm7op/Vfh0RiGrTFz6mSWHRN0
XRVF5oY1Njl2wRTKtsdbB+NqK9LSeLKsSM98Q+s3PSKw8hCruPR3y2g6yXcXZdWwwZVQd7Z5bdRM
jWOSWeLF7FDuOE6lyvvEKayAaOTA/h6PmaHd9pPpds9aMREzmlcuPqMpuRwRbBJTHHpHColwDV7q
jeLzaENjtPs+bPREBFtjYaJy48JsiA/pZDA5dAqT0g6Cg4ddUh8syw83h6b41wikSRqygKTpRoWb
+2UewlwutC8uJFGYiKklIU19/PFeVlM+CQ7QVhi3QWNgub5/vTiQQOdZAutUkDlf5TdaZzSfe1uv
odePfgJnucdO2gHZb8gmMbeO6DInDqdZwm/3MmPw8cP3HRXy1evYwEEM/pn2/lzfNcWYyyeMoLt5
X5tzYYRMCiozkvAknsZ2mIDqIBFZaeRrhO7mW6PLxfyi65rtv+WGzH/bxEsg+zDJWI6M0prTyGSa
9kk0szeF8ywcb4slh8o26A764FjpU22i9Rm6YOlCO2HeENW22TrZBomBZmxmXa+Sb6aq5QmvzTYZ
wwI9lKWiBO7n02QZhR99/Hgv6ilsFVeAYXUz/Yd6GoM+10G3k5w0tzLUz9QZ/EiP+xGF36i0DV7L
FHW4dlrXzsiLHpALc4AzkvHo2DkK3r/WPm2YNPlucpqXdPSi2tHSQ+eOZvsHzrvobkVrNN5BwoGs
o5kD46czVu63pWhz2Yf6lAczgRM0qQGd8gDLIRxFXamb3IU5fpvYBp4cYQ+t8GdKoXBNA37JdcEh
2mFoCQsUH/6LPsmc8sUqzSo7kUSwpOTaz97Gmh373rNkfGIWBgEWa5UYgJWcpX0JvJdGdmZYIUit
h/YAzuoVbO5ylso9rcpknZk0ZNhzoXhC69xLPpITW0o/o62x7SxqjFp6DIYSoUVoYKjG0GlYuy5p
5c/Ki4NvqCiwINCselSfP15al/sydfqaCLcSLrmdsx4s6T1qVUIeTpSKix4GzG/JI8gNjzGI59/o
ZGRfWcx/6UzvykIPmqe/UhTJfQENOtsrCurCIicM6aTlfpPCyGrRhqGu0PMtGLFtReDqIqdwtguZ
DtGsRp7Dxi8gDdphmWjt8GgIx62ONDMJxBOI2AHkOBs0bQz9OlnK9Mp3cPEZIP1eY1vI6IRJQVXw
/jOA1MEgVI3OyZvs6lbltffiF/0sQxMTyRd8RaY8xDBQe6iG1LsyZD57Qev3bq0eBgb0G4OT8wwG
KYyWCIm5yZ6BY5LHRmRQlbWxZlefRLODJ4e86uMlcc5f+HtJfqVBH8V+TgbY+587utJU/Cj7KRcL
2r5Kqy3iF12M1Q8JtkQGfkxOsVtA8KwdYH+FQW8cp0H/ZTGg4Jwav0WNl/RJ3d4qu7Cye0Wv+ijj
2FxeuHNEw1D6yyUNtXq2gl+zR6ubh/k8iToy4nK2ulAJOTnqysd38ShNErdxcqQzDNgTzg2AOJ7a
GPKH/dzGIOPHeSCHNG5LRJR1G+SHEYHW28ePcv16/mepYwENEI3zEzwF+G2M1d8/yVRTtU/4zPys
Jq381LVa/ewRo7wn/+PaZ3V2RnAp6C1IThm0wjyCMvT+UgkZ8IMYg+SlSRv5pR7Nb6Pw3WNFlVuG
Klb51tWaa9beZx/G34uuJpmAUDBFyWt/f1EJrw11Rxs/i85KjkS8cC4ZbX2axti5d+mEj2018ynz
UocrDh+Xj5YpL0UxhEaI1s55u7CYE19dodKXuhjFAXcBNGDGIJOHWGJ7c6UVg+dy8Sb58mlPwCNp
CC5cm6ni7AXmpPfcMQyUTxCGxzasuyUvR+w+Srv7rXs4R4HL+nqK4tbAMXcqyiQL2SImFH7sLUYK
WtobFX6+jfbLb9tc7DohyseR0PB4Z8F/BrPRMsBFQ7VTetv6eWcVIZV1T32kyIyAoZrSBsJxGQTW
oMiRb8aR3uhRw09CvRkCCPM+X8evZZTmtjE99CvjM+w13FYOauxI2sI9tv3clKJ8bbMiLVB/CIbn
SzwkyzZRevtmJJ4NGuVmMonmrLMGEIoqv++kQtGd5Z0OiT6t5G+/s+cyJPCt6e+cvtO+ZY49qHuE
P91nSlvtqw+n461YDCvbYjawPLpOGdtRMqROT0yBcp5tRqtvCOXaF7RMFejQMAduhLod3ESYJnPH
Yk7Su9EiNw/4vZizW3KU6mcVGwrAq+oWZ0NRqKImgIl0m8wY+oeqLxc9or0dy63uTkty8OZZj7QV
m/ncToYW7JlHNn/GzM/5Kgr8UvaFr4/pS2UkjfZbmkNbP3LkZhto/vW0c4Ks1o9x0bsn6rxCC2ms
+j/8g2SzX7zxLXCH0dravSK9TTP14VUb59b8UsumupUdTNxbfAksf4s5L2XmnBrqm8V2Xm8xLcCY
ahrbjvROTGWtsEFpmG46/t5lOCsd5HFmzrj7fi6SBcKgPpvBoz/V9rTz8fKWJ7tPTPHqdFnZbmKP
DM2oMxKrOExTxamUpvCQIseunYOsq9JAV4pcN1S1yuy9I8pS3ZGvMDmRi5nv8Nlz2jy+xbV0MIft
YsZiod9q/KD5Xppw0EOnTarPCs+GfDMnAwEbs5/Ci6lXGrFlFhJKNY4TJH9wn1aYmgGhCli8LtNG
1LX/FX/5wH1rJcqwDS53/Wub2EEW9WbmZYBEbkXgb2/M9qn0mVHfoD8VP1Riae6upjTq0miw1FDT
GY7ZW0IQxpfEUu33sgATCTW9qRDoYy10n4nEv+vxxam25JzF3tdaIhzcYNI4AyuZDdYMHus/DcUc
zALbBOX8YvPvuyfljNO90uiDN6jreoe1tA6/S7f3AX9qy/hKw9jrj3m/uHD6POG6z37cGgkai3I8
jRKb4EORYCyMy1CZj60irgbL6S09CW72TIWmaRf0aeK91sNkB/SAnp0yZfKqWc82bpl4XeSkWmXt
Jsh2sI86BAGHRrDY+G7ycoJQ1HFHcKIt5y4jNu6rrEb1too9fhUGizsCDrKnUzcE3fcKL1ZxquIh
q2+muWowIJtdN7RFNnk3eVc65Y0+xdrAQVyJr44C/v4VSx/CWlso2kdTZeZbi4FLfMgbFVQhiF1d
bEY6J7Ex0qGVN6gPCyei+S7tJ1SoTDtzS479W9zNQ3479G2yvGTKKYxD1c6YpyJd0fJ9m0+lw9iq
QUHMekT363NaHPBZnX6i7ScXFD/uIcdPU4gm0lGGDhsDeGFib/CSdKMPfmzfaKnKklvPiyubJ2hm
M+Sh0oxPwIXC2PSxpNJfJm/ONhkBUWJHpeK+AKoVzVcGlMB85KVgoxKig7UWvF1ta95qmZnuqhVg
fu2tWKm7Ia6yMSoNv5JoiRgu0xKa7ucxbjE/iLG7vlM8VeVsMBaf8qPVpMayA6cBnrI1gxH/5DjN
NgNOKqLcxnYnQtuZuc+BCyO4QAjM9DOa2hzrU6POoYVW9Yxkd2jMdu9i+/I7n8X4e8ma6tUyDHLv
h4AXdB/3dK9Ih3V6VF3U2oSVitP9aAaEXfdIvr0BawhZmBGkMSu9nXtdg0qX9sXkbTA+qM29hnGC
/5Q2k/xTj0EGOl7U2m8Nx6gB8W7gtNvWir1rJoyXNRjVl7nKD7BH0GFAva8Y2szIixHE5GVBSvsT
HC2FM772liqttQhFun4FQ7u4IEAeNsyM8xjfUUWfFbOt3mUa0h3zxVC2uGtH1OijsJ3btCrbW5SA
15zRzxnQbGErIx2PSUgBq7PoGWzr1Vhqo7WPX5waJC1KQXp4OcGUziEtQlLvxlq4r5AkvE+2q5A1
mdZYPzAGs6+5Vp03wP9/K/xuis/VzPucKOs5aNrbbIhf7EqNWJPZ1b3vtw3WMxWSS6OoxM4kRH4z
Jnr8rTBjUkcNaX1PZ4V8319wDfq4HL6sUWmp16eCKT4sw3NyuG0xPwMxtZ7xi0pOXepkzUa3camf
nLl7HtDWYM9Tq2vZdBdLgP0Whi6PwMBA44J1sMiuNLtktJ7HNKASW9J0xwnhk+C2lPeuW7/8918J
boyvOd6ml+0TKq25sszOekbO030nnw4uQZYogL6ymSPlkADQtnrx+PFVL0vxFe2A9eLZoPbID99/
WHUD8R4yZPHiKLqLMAlazOjqcngA+O2xf5obLewlmXGEcvjXXCDXlv19nwNlDoNNBirr8O0cLxcl
C8opB/9ZjQ1mAIixUBqazJyl5aTdRuW2OHTLpCygjiX+Mo6xeY2u8I9bgPGEpxk93urSdtZqTUMn
YSzk1Us/5Vo4jznO3aOxjsCTNmhuXbVUYaKP3tcq0IIBCyxnuDLOvlxmPnj9X6cuJsr2eTPkzYU+
5K3XvdC1WHu3j8c+dDvDvgVDrJ47U16jTf/dSs4eOyDKahtA/g8Y4Nlm6jVNj95maF/8JE2nm26s
/Ju0ZQ/cOE6iyR9JHogH3Aw0DQMjahqj0qUfjch9xAbPTlmRC8p5vHVau/xteFI2sBriBlYDGQv6
PhNyPIHLl0H08Vq93AegL6xNOC2jCwf1bK0mEJHJFUnlSwk9oKHqV8F2Kgw/1Fx90LY2c4ENGwV0
gI+ve7lG/kKB0J8CCGis1vffSCB1jUfWE56CJxENUiDrct8rHwn+AjZO3dqDs0dimMevY65a8MqF
GcyVu/jHtgygxu/n1a3ZAN5Zqz5bzki6kC0+GZiCnXTRpt9IIU+xBHNwB8CmtRObtnaBeHJzmW+T
xKAVyQM+HMds9J89k5H9f3wwwH+4FSHtWE+si1loHgdBK420+KS1upzCztP8H31XjN/tdHFO7Ctf
Z6ezDvDE9BsmtU5z5ZGcfzr4YaMOMwHYuPyqqDh7MbMZO4Uq5JPWiia9RcQti0evqaCi4GxAagIk
BzwwPv7R56uQi1IbQMWAKIg46DyhoUoqUWaF7z/muMn96nv65X3H35p7E9riuHWnUqqdNZatvHJC
nO/VbJXw7ojTWuP0wPXO1qGu5GzbGrRS9GvBz7gv3bumhrmwzcxgDLbOAnG4wNTMhonXzemViugc
g3YYJoDscQ5SgxE2dU4QtZdOMvt2kqe6aqcfk6lhPlMtZRNZXZF/Y0rf7wNENk9BTdLCZOfqtVHD
EvqU3tdQq4tqiXtZrdfxemfQsOKb79+81sZ2p0+yeDKgSN/6+DVv6Z+yQ4yv6dEyEumGKgiSGO+9
rtzH/pJ/HuQSW4eP18I/7mNNOiG6aj3BcI44eyWZMCw1Yr75NA96dSPnuby35eTRARZN88bY2/jh
2VP3YlW+9nuRTYLDjvP68U1cLgviR1fZHJUjsNw5ryvI8bWCceY8qaGJ68itVFajBLb1V6n39rxJ
bUZfELRFhQLE9JS5/fj6lx8E5yaUDcaLCGDJoXj/LhQG+9kEOf0Jw7nyKTemcrd4KojMuKr3hTVq
Nzyia2fB+mD/9wxj+1+JQsQUI8gFzDvbDGPNsYamTNRT1y8qgPJfBU04Fo52A6aTXdnnLvYZLsOz
pU7ScfTDR/D9LxR5bUrI18YTQiuVhPAQQCnKLv4jiLrfJZZ9bXJ3fuKsv4uAe5hBMDbXAen7C3bl
1I0ZZjRP9rIEh2lYqjs3ncR8X6AmuGEd55+72HG2oLceX9hSpP6Vl/qvn8yuTk0EHYUR4NkHZtcz
wyW91Z8WPF7jHWjXMN8nisydGDmBcVPA4i+uzCwuFjK/GrUqTw+fbqSDZwtJQAsvu3zWn8hhE3gR
9guUwpzwg0j3GVifwI/Kr2CBcRnZdZz++ngZ/+OZr2fJ6qMEGYvZ1vtn7vYt30wlrSfOtLoPMZiQ
X5o1UCLv8dU8cHpl+yoFn0If60Uxtg43H9/AxZImtHid1mACz1fMrOv9DTBmaPRZM82nJevHfmOL
RrNvcgPjYBnEibhSTJ1r2deellaajcvkZ68GEu8v16UVPqtYkjxVECnwWmuZ5y0QD+zxVCvV13vV
5fjblaR+Wvh/uGMc1g4UwJ+wDyykcckwWAdVpeMWqoEgGSEYisIKB2LR6iFq7aaDrN/NeuNhVO+k
u6bRM0bimUND1XjKDxuzg9RfkitMBq0LH6KIKK8Ihx26FDBcNM2A29zkC2czOWt/0Ad2/yCGKeuv
DAXOSV1/nwW8diIe1oKGTujsWQyir60ldp+KeQJsGuonqB6MDfsYE9paxVT+qSi8oxJNve2mftzb
jVv9gAs3f8Uucdj3sdKv3dT6At5tcYjC6XipMIhSWS18398U6jSobPg0PhkVMPce0YsMTkozS2VE
hV9pex54A744GG2wbRiPavuEXUw8Z0ZTXfM3u9jkuRmUqvinAotAxT/bkeaB3JFlqpcn06zSAkfA
NN7AmkHU5RmNs8XYZwyzPLY2H38T/7os3j5rPBU1j39ec+AI4EFYr40nD2tB50ZzpVtvijoFr27b
ZtBOXR3Uu67t+/+YPsvXwXm2Trg50WhO14/1fyQHk8S1pCHf5QnH0/yPK/1lk0o0ZbsMn4xreeXn
ziXr+oPCxgVpLqjsz08zDrsKLs6gP8X9Ir8lnStUpECnKiC+It1k/0fZeSxJimRR9IswQ4sthCIi
dZbeYNVZWWjh4Mivn0PNpjIiLcNqeqY31T0E4Lh4795zZbZkp6Efx03SN46+RT1Cq0KrsjbU1Hy+
cVtnHh7SQbW/oZcwdF8oq+59ilt109oym7djQx/iuW9tD9dC0qbOBnqnOKTwewa/zpsKrcWYFvYB
+xIFbGyMMvWBxeMlv7Jpf2eW5/iytsRgMNDWOvvWNDRcfTtMxmOTefG2yAG+2oaAb9saRnOguFxU
PgIM57dSJebh4+F0LiL486BR6q4PmT08nN63r9W0Ci/vukh/JMkj7aiXenlEcoG7DG04m1lhPHdD
Nu4naF+Q2RSruvUoPBZgpy31FCeLO29jS/7JAYaseZuBjL7PczJoroz7d5ZfSl1rYYLuLO2is7VA
i2E8AefXHtvZUb/oVUSydN5NfVBCrqs2rdtei7S+fC2orvEFMBKZa9jmvH0yyENVHISt/gjBbonv
+2ruPpOUVsybyRk0yeFK1b5r5ZzEoeF05pePX8zl4ksFhjobf1+F3+dt2VkORsOpS3/syWZghtWs
FyeyhkCpVPOgQHjdUAbydl1BZbxT7OXKuLh83OiM0TwjmTRXTvQ6Df31tXOXJpPrYjzGDZSioW4g
plql/tkrcO3QZTDlcmV/dbnYs3FdQRckMQMtOu+7F5nee4QDmI8R9KYpyB2T9l+dUdE2U6E/fPx0
L2dRLoYlhxMKDxkpytvbg+yo6l1TWY9yRrp8NzlS+U0XJdpwzFSnW7CDyadSyn/f0BAV4Gr8lyxh
yujnH1vcZgrpB/YjMvr8P0XBXRigPnOO5oiW58q08t49AlZYRQwEeCDUeHuPOk2aEVCg/dh0OpLr
bFKUR3uI1Hs9n/FrJRyFNnXXT1eqAZcnQMbs2plY10QbnMzZNkpPUnQvdWQ+NvHiLcFswt5o+95p
Ais1pk1Vld2vjvYrxVwFWPFixVsOR/r3j9/w+z8DeBtHMQI+aHq+vX2lRiIwKY75OEDDIwvKyHe2
MpolfpFKOWkysY92Njcvc5K6d7h/I6oy6bXV+rJEQC+JyZWZnc+U+NOzhwE1X9YCUB8voetFiBe+
Bjg6GDF21jiFAkY+ov2w5BPxuUhmaWF647isE0pSHGhliPnx4+fyzoets566fNyUCzgovn0sZmtW
Rd7m5qMoydJV2zTZSUQu28zx8hsZNe2VefvysyaIA/orETJc1T63EScZ212gzNHDIliY4S+VzVe1
AHZSoVhtr8whl5MmhwW+L5P8KBeh59mQ96I8URq9yR+1qan6e0n+o7Hn5DhsDFtJYKO66eBsqkSI
7zZEqW+eOqD/+OfvjgMiLRImb6SJF30riTJSqa25fqz7joCqRu+DbByNNsjr0l32EeT9Ux7BfPrH
F8s8zWhf0044K9KoevtiNRalIR7pluCqm6odViGfwmMI66/pdg3KsCu3eTGQsPYRnUmMAN5wOiVn
A6lWS2WGtRA91jnRxaE0+uqT2eDaRjwQd3Kbm9Pyb2YKziFckgdKOhYS2osDWrXUEYoF13vsLGIy
wtqz0r0oHGDSjVVN415dbDO/8lgviszrRdcSo8UkSmH3fCea2Ijoi7qMnwpNj+E+Qblrv6FbcJdP
UzeZ2abtNK876sIrbiHBU3ebPSjEQamq5RQK8ItiO4x2ci0U+2Ks0+GH2oUvbK38XB6Ok9lqOHx5
j6Uj+895C0cNCYRLF75LO/N+ELn6U2C6KR6roay2uGzSK+exd0YA9V4c0BBGKbKdZ0MNWilqY57j
pwEw21GPU/17VCM9dGUb50GuFfE1J8/Flox7pivFGRA7/qqrfDvGp8hTCvpn3iMpEItyqo2iDIvG
dfmaJzjwOeGn5iZJoT0FnC4wHnz8iV3MZXCK2Z8z+Cj/ILs9G/KFNmCsRn/ylOAAJeU1d4p91+Rx
srcwFFz5vi7vFTDyep+U8imun5/AB0OmVTSK/ClTFBk2lP0+LZYwfnCi/eahpNoVXg34haYSXZeP
7/Ny7VzfKUw/9mGIDC5O/0bdObFTKVyb3vKXqFrMPSQ4NZSj0n63E6tG4YWbTkYKfs2xSn9PaDmu
fOzvfHg25C9aChRQV5np2WapsgelHlFdPRod2FliEgwpn9OJ9M97NMzU0TU0J9NdSr15JQlPSnQw
lSqffI1ohSqY9US/aUedNKGPn845kptpCA0AnjcM8X+8GmfDoJIEpAxu7rGLY2nfQmO3xAaNmjP4
BeQ6uPdgqSOw4rHan2hdpyKQytBtE6zG8cFtlAUFTDaSns2xMEOTVU/lV4h3rnEE7aSYCGNmNMMZ
athd73jTb4SFw4MsBnN5WtONxwA9vWi2CRSg/z6+t8v9CvdG79WDtwvp2jgHSGVZvsBMHfjCaJu0
MBjJirBRL4eSaYZ6chrbe9xStDho3J6KWcfB77T5jaMO5ZWv7WL/yk/hh2Ajt01aG39YV38dQXqW
HcemqviIsdfCNlQY8ZfY1lpn26kjYU2l62Lije02e/74IbxzYRa11RKumZxFzmPAbdJP6ogp6NGz
Wk1dmYfxtxQF37A3DeitFKCGT0mcKP+YF7+OK7525PH0cgg3OAd4MhEAVi6m+ElKSyt9ddZEgL5a
aAB7p+xKafm9N22udFxU3Bzy1PMTntvgnB20PH7qiyJ+xTLa5Xs5ZIa8Jx/Ls7YzLXdsRpmNvZ2M
s6R+pkeuNBtDy4Wx6VShXPmu3pt1OK6sy9kfa9v5wUGJY2mKwU6e0rFyPjes5nd9rdKi0QyUwLlM
Ce8p8iksSzOCO6UMEz7sRO4/fvt/lFNvqoyMtrV9tJagsEAbZ/MOsAY0EDL2Hkelr5rQTMlO8eso
13OfCpS3bMu0HhCcpXmLxnBwrG+x1aEJbMwi6w9TrVTR58iYZeQrZgGwGmpJsnc94dzrfVI+QMlI
Sr8Y1EEE0TxVz/OIri8A2G/JO5Quc+r3ZhnfLnFSvDo9Gw9o9BUxFR7yZzJ+jSx9dtW0TwK8fC5q
RgtJyqZx83rleZmRfdRINttaPbb4XdIo6RxEAv/d3qqlsu8LtyvARxFZQGFLjbwNHeI6fSE0QRzg
rUKbzskoyYJuYNz7etp1IEotrUv81WGPndQbM5W691w9wFsZ5hsJQm3c9LWSiCPxJarx07AKcz52
cg0unLzJ1jZD4tYot1Ox3MODNX40XqWBwMqz9PPHL+9CycE3REWWthQdeLbfjvF2hzD0dWHpwo4e
pVnNv0Y7tb+kKLyTDbEfto1puk/NoK5LYkamWebMIh1M7v901rM1CMcri13eyXbw20HIOxMhc+wP
bt2/GBADUr+hXrbPo7q7liH65zj616jDG7s6qzTwsfhEaKqdHVfB01mkIanVcWqH2qIVIHERaYuj
7nnU/RNLAAlQ1hoBhKX2NFt9uUORWx/UhmAl7G5yP5utdhxVa7rJem00fI+dwZWNwdnMyKJHRUyl
UGiuW/CLKTkBYpxh9miPYiHn2y2K9FcNu+owo4zZNrpa3xe58uXjV/rONak3W2z3XK7K1d++UfR8
9Rh1bDALMaiHdGqGIFL1KnBQfxw09sd+ajjDldnxbKdHEwgd0NpFxTMM/Mk56zQ0WYNXwhX9oTKX
8pPlRA4ScFhg0u9UAF1XVrqzjfT/r4YASWe6WZ0uZ7foSE9JHKn2h4bkQNgsVar6veicZjNrU0KL
yBuMa0jbi8fKHa7UDupRDDjW+rePNdaHUQiyTQ4oZqyvXo3Mm0kkzqs7k3YSoUxKW1ACwwF8ZQy9
92hZcqAYoJJZ+zhvLzx5g0dEutYfatm1G2e06mWHPSPtfACfzj+eUmlZrF68dR/BsUGlh/r2aq1N
56ACCRGW5pRsptzOOAlJfUdk9H9tgwv+48H6h8jx5jPmeghFuSDdizWt8+31+tIb0XcvNnNplhWk
Aok57tEarBKZB0S75hg4/WIv93Y6N8c2Vxr7piBao3kQZQuOQixa/INMDz3dtFS2iaGUBizTzEPy
SnEys767WsHBDpvttNVnE4KKPdbZpypDELzlzOJ5h9St9MdxTjrCISvsPTdV69njwUuLMvnszSSB
ocyWEc6KLQPOjF7SuLS0nwmUx5FhPtZyGQOh9rJ4aSfDwZoiYgu7QJlZItkUTY2erKrSSAaiL/sX
PRJ6elKVxSt2BJQ48dccGkQfEg7fbASJXuvmUbLaGSxxmIyx/uo3I1P4tnJptgStMGhr6qMz1MIH
X6VhzCe/3jxWc1whLqCu0X5yMi+vXz9+WRefHfJBdrgUathxGSwab9+VhttoWvrFCithfUnZZz2o
rdYdazmNQWuNw/7jy50d2BmKXI42CwcruEgXqRw5WXEAQ+jZ5a2ybDDhm75iqfXW6HPNj1RlPqSl
XDZxT3575Bnl7uPLX97tHyw89QKPio16HuqqaCZAAnxK4VzH2vJJTzKNNlepvo5Tu/R3xUyO/MdX
vPjSkSSuhjYEE5QqKLe/fb5eOmAKtoqUG9aKOxrcWrujlar+UFKZ1tuPL3Z2XF4/9P8z2Cj2cm4+
b96XdS2BicygdsnMNACMAO8BVz9t3IiMUTrFzbbqXBX6gVJeU929c6NYEim+0U8AxnwugLPS0Y1K
NnFMaVPkr5M8WNrGuDUXfXj5+DbXzefZ/LIq/ilurpZSChFvn2lB0BvEhNY+YDYffaHXGfEgpIxl
V97dO9chjJ4FwlktxhdnICpaWQbozT3EOLnMr+xWR+tYtqbaX1sPLhYibJZ0exAcEyDAxHm2HqSp
TtgEEToHFC7RPSDJ8UmNXSx+ZdUs1McLrDDeOBRX6uCX7wysEZIi5HJUErnu2wcJkSKxrAYtkVNy
FNs5M1Wn3WBE3e2gQIh7+vi1vXc1cpQ42nCy45GerbaQ30qYvJGCCtPNJP0lykUcdtrkbi77H/96
LYYHehnkQijZuebbO3OEJQocVh6AYLV7Gacy2vbAphFoObP68K/XQv3LI1zr+1zxHNRfxoXixs6Y
HN3IAks7TKQ0GjCA241sXA5JH1/tcgrjI4eiw74BTRKn/7d3tpLqbCjUUdgUnnkovLl7ULNZbNC7
uRtdL7t/kzz8f8ZG4eZQ5+GRnneAdXhkZu7Fdmh5hfdlUGt4IKlEM4nDy/788b2dn8f/XAwFK5ei
LWPSLHl7c6UNq0qRhRviiEq+J0SpnuJqUr+rpVl+dwdFHqza03MyfCr3piQncx9RvziWi6leWSku
p1K2hqwRaG3ot1+AjS2jFOmEMSOsoOpuSGuZX0B4OLsWDtt9pkkCBxtAsAesVvnrx0/h8jthygFw
zQ/4E0h/9lUubLq71CrsUGHBP3K0xOtJMvCzU4trM+k7g8nAx8SirK6r8nksWEmziFRALtVUZrMj
iKzeCLdCOj/2496eKSd/fGuX8xyfBy1fnCzW2gReb/2vchbYKUKvZ43dBsZMwx9F1p1c3CaB1qmE
6sxRlgc81WvpHpe3ybEJlTSMCF4ZPam3l+2rFspKNJmhQ0Lvt0FrS99eenI7jE4N4PRpm3+9Tbbb
f2xiTOoYNM6qJ96SmjYpnkSVFCYuwzHVN56ZyKcoqiLLF1FcPCi93g1X1qvLgcNl6TpjnOFOKc2+
vc24itR1BjKZGoZ0r8XCCt0OMy0qdPvKynH5IsGJrRRUOprgpM4PMFmfRt0gSzOcRav+7iK3/Rpl
eMawHNskpTIjL7d44urpypOlu8NNvF3831757F2W5InWY9fBuLON8am0KJGHTWtzHqUVM3r+1Hq5
51Mca607ahxYHJwy6ehBGcRgqdUwReCkU4sdw6CPnDUMTOJtoC8A+aBy60vhd1VWztvaZl+4NYzJ
foiztbpjqLP6iTl36gIdRKeCFiQetTAl4Kx/UA2SzbbLEJXiqw7UZr4ZS6V1H4Ya8OPWSbzGOpiz
qNrNTCCU/o0SZzoEpssjPC567RQ7Y+hV3MhtswxfOhVJ9zPbZI08ghLMvK+2xAb5VV5En2uzWl0F
FR7VbU1o9Jeq1pQYh3Da3zUGOcKBxs3eYdsvk5MYR/GkZNOEBT61CwKFBlM8k6dp/3T00nmWZoS9
nWlfgVgRG791ggL+U62hUwL6mlVN+U5JM78pQMT5EvdnyM80JTW1PhdbOGVpf4z7jjCapdTtO9cu
2S61CILunVSNnyjo598r1nhObDw+3wFBfszwryeBgTa8DgB4ueVnTauoQo35aH6D69cmYOC1RWyJ
4pPG3u2r6dSXk/LSCrPQt6MiLG2DY1mOPv9ef4I07ELWK1tiZoe6aE6pM3sROfK5QVT44AnhZ5C0
7Fs3auosYAuukJpiJzpRt9nIY13AiD/3oo2jfTnkyW2L36v1VbcZX/LYwrJSQSLgoBYrL5mjkWyA
Xqr4HhcZxR9/bFv00AqJyMmNVZRF8UBHyVT+yw2xHLsydr3/Ri8vs92U6KLcDIMy1MEomsk7Kk2n
3mCgQUPbzbMo/RhYAWdzi6L3fUUeIyAYvSnMHVn1LAStqpEel3iad48gybWCQQwCnGMyxPme9KJu
ClKXlNOXRhuy5lZ1YIVvBQ1z+3dHdGASWMTGkBZYSgM2g1Fav2EUgipySuBTTgcy0vApcmvWfWRN
q9bJXup854DM2nBsivovatFOsxaY0jBvJI6QrvdhsooRdPE8Ka+l8JZHkxSS5WcPO2CutqRIl/+h
mcvkd32OlJ/NKPl6BB2FgVZWRK4SwRRoGwsfp46Opa5u+1qSVpKo8bNIDKfa5Mo8FCeHtFOsU7mt
zjmTS5qrgVyWDrdykufKM1/j0D4Vek2EKmV+gMZJ1zovudQV8o2XwWl3xKfI2fNZZ5KvOQnxCYgY
vPM+g9l6UfEQikMhRyBcROGssUKx/ixtYg8PE4zCh6ztNedod6TZB3U6F6+tSIVJBmgjlC0uDjHw
27pCfoVSNUpCNtOS9EiZUJ+cLVLg4roexaFaNLRAzNtj4zfAYOdT0Quz++WkEMx+DQrKgYckbxKr
CAYtGoiSl2ikA7Ps27ACFi/21TyMsw8dEMS24o24/IHvWc0NbFqzuM/HqUBdYhjzLzCT3rQpUqTl
ANvmVPGHDg7hlierdw8w9E13A/dI+9q2Y/WQWort7uIWFIQ/69jbkZnmGR9Gt/TPlY2JA1hc7bV+
0nR9fIv6eiJK2pHQsDSDKOhXhn/invJYdW7dGIGCb5Nr7YUZoqvPFXRD2x+dmH/AM0ZwPI4du7xr
hsoOwm1xbE1Euz5Cc/1UKitfvaxkUQZdp7QEPRN6BeZCCvWLVy5KuxkJIKH8mU594ZOYXYaugUZ0
IwkWEuRiLxBTEZmTXSJgkJs3QsT2j6qc3HvObTj/O7PvsXQW5pBtnYHn8F87ZlMMuI+I8WAagBwE
OrQxEMf2FBFb74gu3jVW28fI1Nt0DGJCK9DSJmP2qiAe/D0WsfffZKvJJ7s1hBWsx5LabzRv+jX0
GbOPAbrslMk4eVrsGsTy4I1MHEWSeF8UZTCIMk7UTOwpLS1hxjBtfC2qo69TXAjaFG6f/phyR711
BJX4jbI0/W2i524cJKAChq3bK1PoeV39rVBgb/vjrDeO70pF0in0jN/okztoa3YnxDYqGxMN8eSk
v4gxAN/S1k7trfL8gkkIaLOSIMwyl93SaNLbY6VC6UknQNGCqVd5SUsn83vsoW4asCmYH3UMHwnU
Fqsv7r0kn75IIy4esxTYx07xbFHfm5lQzEfDVLx5hRiQXxVOtBF+y3lNh2mNXOSPxbRYp1mOuFYU
Za5+NJGcvquJsPIdQhNP32FSbG+S1ZSOmwdgQTfntuaPvU1fcGhbK94LbbFvnEpTdN+Z6upT0cXK
K70BTYQTVBVqeaLjrZggojkvkUkZQMCxy4CwxLrYiToGXBHJhnyxMQK1ezAGHi4J2el4S23PNFlw
zPJ2sEbc9lGj0mwXlne0cxaIjd2ZWRm2kRi70OCQIrdIs3t129aegmg660moLrJO3BjpUCCBslNs
zGmN9DqwOt3TfDuV1nhrkeFwP1I/E5tMrTp1o3alKX2s6OlN4cUekJa6so0bk87sr6yNNJY4sLsg
t8dSZlCujO7JLU1nYA+fFtl2IvDwtccn/l0alCC3GBPlgcOXWtEWwcboR4TXP5Zp1PT+nKvF4Gvk
UUKD9HhZ+3Qc+ifEJKTXUGvS7ue6cdhj4W367uWEG99XhemOPpk5tAU0tteVP3VsYVhxqhqAH8wV
xTdzTTpMQ5724phpNcKmHuWtVNz2pxKrY35jqGP3qpWUAfylhhjyrJZFRreprdyvhtWJLtDGcnjN
FG3Kw56ssOqga00Un/gnDC9o4Lg4fqcTgusSRpud3KQbfzkQk2Al2MKSX7Ra5s027lq1D0DlGdqB
Tv4aB7PM8CBTU5P6Pl1c+WTB/0i5QY4vm86IXJcksKiNQvAyzd3cN3ZzTFriU32J7c14RVsn0z1Y
A+g1gEqGrVd3oGDYNQ6vA+uJ3NXuBAh4jKfYvLXy0QZEGTvxN8/skGoIW+gZuAK2J4EV24T16ZSX
knCqyznbK6oLXKYFn5Seem2GSIK1OaoORT4mW8CUhBAWTmd8IdV0qbeSWBLk+/3MvszzlvkZMuok
9unENnKLMcOmVsA+jaq2MlnOofS8/ElJFXhrMTgpN2gWx33IYk2bobpr2m3jGXV87GDFTb4xa2Z+
6PPYfU082DBUDtvB3pVTldVBmYCPYn0FaLsB6cJb9+qkkkfSaEvq18Cpkq8CQWRL57jX9mq1ZOrG
ntngbajvrfeDeI4de2Nr5W0EMjXai4a8P+A4UZqFOSJBPsSR9A2fYhF002pObRBGxD/VTxzetfGY
MOhVKvwi+uQsidL6uhJrPYxWr/5FqEr+pE0WW0HLYbU5jjq01H4s+AByXMEntbB5QyR02w5CA7Uv
tkS0KobfiYmZyKoWtnSFgIfsm5jMCNxzegb9xk5BcK2DOivJIInJ6zTdREWVUzvag7cQg+pDi6JR
r3oSk8BsJfkpn5bJ3UxLl9/btU7MJHGcctNhLigJy6gl32/XYBv/ZMne6zZu0vALnMUqP1eQf4xP
aqNFI/iVSvIBQNLxdjCGaoxYRpdoIYfQXoPhVzdyutdHYpFD3ZpLz+9qdGBM4ElDQvLQjrGPOpfo
nbX3xC7b0eH7ILaNuq+1204tB3J3iDfaUGT1DpK942070SuPuVeXxg834f/Zb1K9jcB8CVvZNNS0
lQfZmBpbA2YusEhtw2VFr5f1LSTDjm1KWShPol7GT27rFenJEr3MwavSF1JayfztsjlF6q7Iqr7R
8RXmoWkOquFrXs2bq7VxhgJG8cILsko2463ZlWxnaFdkygM7a7ZeViwq5xkvuPIdYYkR/VhG0d5J
+M5yr3RCda+INN4pJwBvo4ehczxd/cZvz9lEGUyqVeV2OKXEB0PDcU807+agaUvnUxRdg3G8UxWD
EUclgWItgiRqxG+vB4CgoW0SWaGNi/Wgp0v2oCwj3qOitecvegsaw5kccdLTnmCRIXJY6HD9mkcV
2caV4tQ7x29Kxnye+CE0Cv5n987ap3sSOlBIqtZwaJte32UTYTOGvkrwyJhtf3S9/l+WRJFz5ez/
3qWRQNH9RgRkWecJDxo5sJSxVTskU5zFiz3ajvmw3Xm0lFiPo6r/5vCYTk6uDFeqge+9AkpydKVX
7A83f/YKDFO4cenMdkh5EoNEJUCBDH0ZraITBWJcTo4KsCzRar4m0TH42HJoPUqmhjt6y8V0ZQi+
V3/BCEzFjtIz/cCzUo+VU7XqZWyG8dAdl6GQz7om9CDqFXOnlvPvVbmy/7io9ad8dF55sU3681Tv
aOyet5FHdMmCODkjRAntZDcG0DFjU3KGdDZRMncElCQuLi1QHEI/Rgkrod+Mg37ILaXVdyQ2gUy2
2RZ/RiwaJ9uYXYTj05hMf9GbYCKwtTi5UdukbzfoaO1Ppteb1Q3Qcu2FUmS10+dkTm4dK2f+kLDi
lE3PK6Beo1DveGqcLNVP+jSWE4pH+NXb2SwGHkaXZ0Gh1tW9Ow6sy75CCtr0I2+Qsfj14pq/schE
ZqiViftZpf0y39Risr7aEu2sX7GL+Z2yqBl7z46UdCfNRSkoALhNemKZEFiC09YF7ZyPkgCMumgJ
OcbI4O5JIGzkMXVIdAvxV6hyRyFtOc32qFc7jbw7bZvMdv559tw++dwo0VxuqErQPDN7BE5sUGR0
pVPxzsSFBoC/VlMXDZJ1VP1VfjWI9xhiRKbhvAzdvhkrT2yUSVGP/VQ0KUWmbBq2H4+adz7a1aiG
Sh5FAKXJs2J252EYz+vRChHr6BsUW/F+tGjjJ6mZHHVtnvZdCwbAWMzySrvpnU8EgyheeZ3pwmQc
vb3ZDjMAmSzUmj0pXazqcfazAHiPfdGDPUAm4EpYX8p/n6ToFYLBWCdspur1efz9iPUyitfSEhR8
1FY/i8Izkt2ge3kw6s5Yb6g0xIHZE6i5S+bFuxa18N7jXnsH/GdNuz+/PMi7RTo4FEMPbuauwqRx
cqd5fBCjdKqgS9roJU7r7lCxwS2vTBCXvX30HtgTES+q9NfPy8/VRJWRs78d5j2HcD8TLGUBZ1hy
DT1oQpmfAWIMJgzXCD8G+xbFR/HPFXDmf2y5dBnWHv/5SklgtOF1iWuFeJn0XUkwZlgn7U3uVMsV
cdTlirCqwj2sEKSQolc6t1Z1zoilbGE16il3DjujoufOl+tSUyoTsxA3Q1mkmL5I83F2nsgz8ehR
gk52S565N+OgDdeaK39cGG8maJAQBMhhHuT0xsg/a3qSK19pZL6BbWqEtddb9re+yYZ4bxfeciIE
t82OCXKPB6cQsjj1KiDJk1nZ5nwqF73coDThMJ9rabtV4FhcezkXHyQ/j2+RIB2UQatx/O2nQT6M
iMhc9UI7qZJboVMbDirFs25kOWs3CirJoHXt9PDxBHQx561XpVy+6j3wQ513Kihull3ZDy5OGdN5
AEeDgV/HQfMTBm/t+mVuuleueNGGYT1mWWalpLrGYXD987+mgAkaXOROuhVmzqyTrlyVySGd1chP
mH/qKxdbH9rbd44F3iAzAmsd4R7nOm0aSt2ILTk5Kl5lPo2dsdzkZaqXwKaKCQlN7LzMsm73ydR/
+vjBXt4mLHHcbLxS5IEITt/eZky/ALJRnR09aR9hdESvJGd4O0MjCv3KZ305crgUddE1aJa3dM71
8dyOX+D22bFoBorcdjbsaIiKDWxh/XUx6+2AE6a9ctF3nuzaMkSMiloBnP3Za1w6s6Opk+dHq9SA
krd2rN/h+henJI6LJezAgvYUpuYsOcRqltn/upDQ4Gf4YGmBwoHlYf15f40iSxU6e3yTrJ5R2mwk
3TUej6YbNTsw7ocMGCryCSsatkpsD88fv9vLe8fa8Wd7iVnRgy329uLMGXhG6EKHUdwSzKA3SPF1
rDZBDMvqqEIiDwEIjCJAIaf+/vjaF0mYbLLRKWLfYS+J/vx8HYEzaMxNiYpJnav5MynMbbVXNTlx
nCUoHjAd3bSbqRJoLTq4utGXUYf5vwErVRpUZ0jc3ZgSdnMcLKTCFT81d2r0E+TCWN3nZWsc7D6f
vn38oy9nGfYZaIHX7/4PtO/tA2uqUaGgajYc0aIbm8rPt5k0gp1utb+GyTOvBc5dfntczuL5sB/n
f+dCL22YaM0KuwmLGAGjSbX6t9SXfCcrrcv+tWe/bqFozzEU/9hKz1YVotvRV9WiCWMz7Z7yXhKz
oSqQmX2pTWm6Hd1B/ZSmV5nslyssTxRVDRM3Rlb2CmdnnB5lKWvqoIWtVw7TkVK1vpVGNdymHPW+
i4RaQIuYsvIdryBVPauV7rWtIdAE6Brif5XBQK9BJ0UCIq0UXCpnT6GZFapXUhihVtvz144e9L1p
xIYXlp45VFdsXxfzHWZSdueUVW1I7oypt6MJ0fVoVTUqSSqG+hwQn9xqh5SB54aKjlwBGXabQzET
pJ1cca5fDGSXWXYFnKINZFypZ7vm1amdVhzbwsWeCt3X+XZujYqGX60P93bj3H783VwM5PVyyBWw
LJAbeXGujgkhnShUDmGb2eOmkXP20DKZ7qexuLYzv3youL3R1HB8RfGCu+DtQ7XMtiTJshpCPVWz
fWnq0TbDzxKUMfVjcoD0u1KL5T+/SY7nlOx5i6CKL05cyEDQtFvmEHp9Nbob+L3FEAyFSvuMbrBZ
HOJFiNdMlFMRfvxkL6ZwF5QK111PXniiz22iDSUwB3/eEqLujb6aS6w/UgPXra0RDWp3nFOHWCji
ahQQlV6U6ruPL3/5tP9ouNgdYB9AeX62fPUludZUQ8yQ3DdP+FJ1Er8wi/oox1zfggt/FRoGpo8v
ejma0Pw5zBecuywOAGffTTrlSjazloZ12uTHQrMGIyBjy2kDhYpJdPj4ahefCsRRlLoYpUDGUBRa
//yvFRo8PF0WzWlPjWjGEmdPQ1uQ6AyasnY1vlIu5wn/8yXxxa3iadAFAMnWp/7XJdMqcQlgGOUJ
9bRG+3gsaGgWGRsECD5TfGxiIa/c5frM3mwwPeofGAFXUS9asfNDBZLzKmIg9SeVRGptn0ic1mEj
6cK+fnxv57gteE5U99YJD6wVFzzf5bXoKewsU6dTJtCEhTD67SpIqYenv+Jusp9dq5tmL1imMc0D
sifc7yrjt7ylSZU90Poe05e6ckbbJ93YGa/sBi9ftrPO/ZzrqWYQR268ffJK5wyTTqDFqSkpt/k6
zgZfR5zx6BIUdCi7+Uqp5uLzJWaTU9KKZdHQWXln8zBxbHiwJ4+OeDFNzrFzFvNOCuv3pGnJPo5s
rX/MhKEesmG8xjW8+Io8mLb2WmKFpsD2c/3zvwaZlowWXgXHOEGAG2wCC4BQy1triuzyhgC1axD3
ywG23iriUgrqq0fl7E4XaZDcBBTyZLh1a35RnFotdmUhrebKSL58pNRkDDwwNDDX2PD1z/+6L7ey
aHaTW3Mq2NGk81Y29bCiDPr8a2nN7hQqHNxaUAL/o+w8luNGti36RYiAN1OgDD0lGrkJQpRJeGQi
4b/+LugNXrOoYIUGPbndN8CCyTx5zt5rG/X4w0/d9uv7L/jpKwSpiNeHunoz82KePvmhRVrpqYVl
fmU7ZXNsG6r40qrn3RiG2WcQKNH+/eud/t6NR2vD/6SCZ4Xioq9/75gLs2Prza6xi9dfndJ2iVXz
oJzYMDmStGuL7xNxGkfXGCuxe//ap8v/n2tvfTD2W0Akp5SAclYGPC2uDfW1iPEeqivmWIyFA7l+
6ae6+TRn3fz5/Yv+5QZzTsR1xH7HWnWaG8jiUoRL1eXXecoyE+cI0x5cHF7Ews3wjwtEEuLMgnzq
12VfZwjEJkfTiXRPToqvbzLySsBDhKlcExGZ7bWEAgKvoP/gBHm/82e/ugDxIpOBXFwr6XoUh8Hg
R2fu9p8mxn8W6c01TVMXswKrBU6e075X3sxjaYnI+JitDaNXMTSOTlqRLiazdC/Lrkd7rNS96LUZ
Hg0K/m7vpkjm9rpOR2Z65K/ApekmZ1SxgdLD3eMOHrDFaYbx6+RYL2tqYqV1KlN+t6aifAxqs3D3
ZImY887i0LXuW1pI956cfHIvSI/kwroudMyUwFYYhceSGX9kzcAqFG7TWGbjoqjn67PYxq0UP70Z
HgpGzCGIqMEnvH4kJkwrU1LTfCQb0jG/wwqYpiJuCdMQcYe6xv3SYOxrGdIujXkXdH10NfkAlK+W
VZGUk6RjL69aluVzGKCT93N7ShEp9H80yDYi95MFwO8Dl8OD0zyURFJ29yin1q+cWdPy1pBmf4to
TL/80xfBFelcbPUXpedmxNtu1X+WvGx2WOTKqH7IKXLNGJMaTIg6QH0n9II9rj2Xmf32J6L7o7jm
VMqhjeLo9QUJIaWMSLV8qP0pvAAi4JSog7DISjJEkQDoVOqL93/jyVLz5zcCxWXEACn1LbyvYnFj
6D7IBxLLtBe7dfBVV85qJUPdFIkz1KWKKZeiM5c96Xb/uewfExk7NKXuKZmhbmcj9PKgeZgilQZ3
eWej6yyiWf30iKl7xI8UrhEhTZtrdfWMEeGCZw/duabvX244Xzy1LpU2o8nTOmEMxtzugEA8oO6h
KtokH+hgsq++iwqvVa08c6D5y/Ucy93U9CA/N1fb6wfczwIRAIL6h7aOsmPdpt+ihvgNomz0kTlZ
9vD+wz1dX7fbDFyfpY1gK1ylp+ShBsjxtCyOekjLorcOxZKFSAaQlqRwRpzl0IFsyPZgIiz7mpwc
0thxaVY5uo+pL88ss3/77ZyKWR7/xFz+4XX+52sywa4SR4jSVKTpdBT2Km+c0nJWjlHtfU2c97ms
kT9HiNdL2XaaoRjmK2YnP/31+M/cCMQh4ca5q1vGrKb3giJ/ji5WGSDRRZfKvHHRgkubdLpJ7+1E
e49dpmnQdDlTn9hU0yRymQ3CFr+1gmMbzWSxkDdWQilSjit3WjRmk5jDirV767pkSRoOzlfE1CWN
1s5ssngKSbci1bjV3odoDtwz1fVfvmHeXyBpJHJ6fE4nJWfkFgZC+756UN1QPZlZ5R+q2qi5oDNd
SbmWl+x7Zw7Ifzxgr28uREn6nBttg3rglMpW25XfdOkaPLgkjjzwOHFi27PzTU2dffQNXXzGH4rU
PRq400IgAFNEUjJkR4GFVjuzln/+tuiAMMJhdoVPlsnB628LPXIeaDRhDyK3SkTIi+/tsSGlM5HN
oX0jS8D5Z27821d6I/IhD95qb5CTJ8eaLJdTWYxl8FCNRWMQ5Ua0DDdhec4Ls7SSqO/m5/e/6O1R
nt51WmjAjGjsAbHa1tX/fEQTuZzEnXLFMl3Xr1neu0m1rqgYO9WcGz7TsTq9moegiXkT+x/LFr/z
9dVSr1SYrLOIVTpYh++Z2+vRJ9mLrO4XSFaINA4CAT2SybanBzI3U4nqTWSDcJ/5sqvoC/h6A4kZ
X5Rargl7MrqPzFyKCieaX5m/+N60D2O3GMNdW5JO/b23cTFBF1mJei7W1u8u5qwRV7NZdAU5wT31
FsFtM2Fp9eQ+CQSz7p3hk/YSS68SHOVxzQ/OdxhfntVeoT5cQKUAOreqHS4nY7mi+27f2qLW3pBw
lEYqhZRhsIHyLJH9bIC5YSOQ2UwiSDCuhwqNfp141BkHolc7JJtmhxjQKNLgczA6450HE6W86PDV
H7xpzvqdKoDn7Sa+xwrSsIgQaxsmkVPJFLmN+Twop0dzR8mZJnLq1o+hoaJgX3nR+JK5RlHvQq81
7+t+Mh+R31mLj5bOHdPLomi37ngmQqKSc8v7WIeppn1rV9Zn9FQoSFRrpR+Kdp7cXb06oBFap7d/
UY96zqeGz7C9boXn5vFYruplzWT3vWOUDmHAtPQ137NhxIUt5Iq+r13yp66FWetMQ/WF3p/6mLtC
LQkozvShLmF6EWmFMrce0YztWlXpa4KsMIjk6DoefKICP6ViGp/KoEx/jGWE3BaAYVNfjrYQXyRk
kV+o/6x0H/TMYh6bFlJsUpdQVOKqJegyKYhAqO4aZ0ynu8Kc2pegDwDRLBatzlg5UUbOYEXKaZwN
9iKOC1M+ucsjbfZHVTb6ZV1kF15nVlao2DNCkm79OY+yA5wdJKXhmvbRR1zFRA8aZu1fhzj5nplO
tMVBu1FzTZkWRknnEw3KrpCNebLki/rorw0CZTIGRB8ztZISvs22AAQRPQ4a+0P0jcFQ+32Q9lTe
8aOy3bqM4bBfSaW/Itu6tmN3MofpcQmR+OywYSzzvkMf+Uum5G9Q7pnTmrRpMFTPAwBW+1mJlrA9
d9QW8riwS18mF0LQ4wAbcLwOzdJQSSCHNDtmtcgrmFbL2O1S1S5rImWNQyOOVq/nNQdY+r3rt9Or
pnFR7wuDiorPS8gFexPjiN0AsbhFkZZZkGwiOXIK3IAuSWEqEnl8e7S+jA3pil8tqVz7XhCoNTwi
ZBdfGHK244ubBcghUejT4af7Xk035mh17TcxIZXF3MJujFGpkxNTt1EHPwYtium3Rs3i32kyN9YD
TtVmiaUf9letmUdzvFardHhEpKN4pY7upZt2Hl6Jjk7XUI0GFXmXVejOl4lT0y4lnfQOGaRXX/Ef
VntADGr2E4TYyIYraqUtj4pa4SLkRJl/qr0yS9DVyv6yWtVErdn3yxpXmEhNhJH1GuyW1VXBA9x+
0fJ8Sx3ujNrEfNh3arrv1nXFxGYaxtEfCy86Zg0mqV0vfLJi82HJx0MT9WV9bTNsIPZNhFpc+isE
jafRlVF3x+9N2+eiKGZOk1UHix8hmv/B7Xth7d26r3/1BmG1Z7bKN7sIu/bml9/ozEjRTnuvwGGC
tRqc5cGT1YpsNfMuaqecPjHrTv81aI55CI1PitDNIU+namtg/WfHcsZtnTCnBUu+7X1MCVYpcYuk
kO7HtJ+u3NW18mNapeU5/vRffiSFdmQyCWUKDYDg9YXBV4hwxND64FeN8bNsxVMPYSrf2eRa6/j9
bflNIbC1ijiSAmvdzoqnzTHTJVnaq5zwoWnG9tDKtX7JOEapOF0878Huu+VMMf22socfSStu+2WM
1pzT/L4VEFiFCp6gXBKs9lAKzDsk1M3PIfOtO6vT8xUOM+dord64JDocUoVl0/3y/s8+PcXBJIYw
DmqOHYTO3BviVDFNddYG9aO9OK0dOxJoqTW0+YvRVsWBURTHNiwQ3UwE7EQ6RVcP5wiip7Xv9ieA
seBwvuUooFZ7/ZTpWRmpwDX1OHidLXaR00ekJyhR3kdB0d8gh+w+QBStf73/y7cuyH/rMC5LExKg
AyqxTZdzUmxmkxyXrrPlY0hKWXqfNg0YSx6V/rw6iPSkGFuxq3FON7cOuq3P71/99NXerr6lNvLo
aU2iVjr90QgXJOEDj7QkEBrVTRt8LCt7vPT1iEnr/YudvtuIs7b5DKlQroN65BTQEKC4cnDqBI82
NIg5oVOy+f7sOdwDxrRfXCGz7Mwl3/AxGZdwSGTpILyB0fVpRw6CB07CLlJPteFgdYhrc/GwV/pN
UFAkqFpcDN04WZ9ac6ZypLpcox0EbOelFTZC6o5Zy5LMugzWPac+ZItiLsLiAMfFvkHi7rPcO8LQ
SVaH8y3nvXFT3vjEcbbONI0/GTDOnxfIH1+rYWZ28v4NffvK8uMICqSM/7/h1+unNxRpPlFZ90+9
mOsHEE3VTUe1+lT285IYs/avMeNkv9+/6OlTpK0Z0V9F1uYj6QpOpY0YvwsGRGb1aMlBpQezsGd8
hwNvbdlRDF9lsE7P9HhOJQisiGwtHBJZGQIa9sHJa2oZctAuO/eDdvI2rjwcPkWgxK3Sino9kpa8
mxpZhrtFV/pFtjxo+uELEkAXhmXyrzeArhoqWvoPHBBhjby+6wWuzVrYzfwQTkTmLEAokhmzmRub
Xh98jHpDnNEC/Jn0vF4jODZFYBoYzXDXT9kf9SBCuYZN+1SbEa6RuktrkQxBLq6Fh8X3EqcqbKGx
qAVay84LrhApETCNb9M5kvA1YmT0h0UeOc7OF/j/qvnCXoz+HFhm24BP/kxEn9wUqlsmK6e8w9yD
KV4qbT8uXSNJZqJX0h+dqv9HlpPHGw+ejheZMzitxlPfh9W3gn6zYz+OShcLxqfgpwe0P0+s0YQT
+f7T/tuPorrZRG+bvPRP9+I/VQeBjdLVrm8/Go1BPnYpmuwyWB21nHnH367E2zX+/zonJ2Tc8EU1
mUQacxZQIZg91PlxM+ol3WXSgMX//s/62+U2PQJSxY0qeAoBIiA6kHO4Oo85AGHKKGT0npdXP8ys
bM71Rt/eQhrfcKK2nY5Lnmp2cvxCQZbbnDTScvo6GTL145Gu5vO//iS6+htAcFsRN9Xx6+9SKdPu
CjC8T2JWVkv50K98ouBKk7zo7Jf3L/Zm26YXSJkA3QsNC8vhSfvEd8VgharMn5y2xCiBWT164eBH
Alo4uMsNoP38ycsL+XsFJHluCP5m3d8ujkzH5cyE6uw0usNU0llL+hFPnJrQXUW2rp0dg/goLmCa
pMdels2llfrrmVbd3340yCOqUtgtFPwngxNYfhjkg654yvouZZRDHPG+CQbxtBarfGrL7Vg/Daaf
x66n/H8uH5Cz00YBBYQoC2jNydWDFQq4IxUkyIJmqTOVcDfnxvjuakRxQ6bP9eTefCLb9Sh3eWlh
IDFDff0+WUuQZjXJDE9EOYXGVTZZtTzMQ1oBIC+b5dzw8M1X4mBiY4oZ8EKQ5Hmar2f73UY9Gcan
tRN9Teekdn9GqzwXVPsmzQpxF0VRxGFqE19BOHr9s1w3q6hs6uUpzGmPfKtJIwl2K76qYld043Dr
V3TSLmymo+neYXBFjxXFuAJ64EXLFU5/D8+8P+n1Is293t8hEFjCfTkigM449S7deqV8VXVPjNPl
RWuaeLGItMFyUI5rhWzWNjjVo6TlRN8f7bLKadFIGFbt0BXfsxzD+JkN+82DRMDLjvFHcIBJ73RW
0lE7B32aDU8rMrCHvp+DLxa+paPyh3O+j7eXYvxMO5WweORkTKVf39xptQUQ0ax7QgfUP2VZGdnJ
hFxzmMkdOby/BL2tbZGGwG/a6OZIkWhVv74YIomc45zdPQ0bRvOYzrq6CCY3chI3zfvud2T2hd4Q
4at3zJxBPnoMp+ibrzPNDivVdUvyybpmDQ73wPi4mDXWtUDpGcLHKFy5L1yx/ihEyCRC+4P926M+
vmB2sMiD0ZcQjQoj0+peQcurz/g63iw1uOoiBCmb8IWDyZsqs3C7Mvfr4ckKNJgJi3BW8vPk8GG2
u/bzYsPQcJ16PhZ0nc+8Lttte1XGbE9vM9CQcwAE7fRMZEU1km61DE+wNFB9WpVkcO7ONcSGLjeV
PtaZWM8FPr5Z0revkeEhhEo+UMQTr5/lAO6rD6TdP1nKGuajwUQTrLcsSHekXJvuGsJsD5Uu/3kr
4bqMD5GmUA2QZ3bywnYwG/Lc6cYn29EFAo1Sm1eZs16GRJx9HanFc2pH+1yX481nslWH+LM2pXZA
BXdS7IzZ3BVo5o2nZqCnGTf4mgkbGo2qPqRTUMn9+1/Km/MDM8sA/jZKPTYPlvWTXwmunWCAZsme
F+J+rnPFKBp5VXFDp+8279qj7+bWvS60vqNR510M/OQ71U36zJv1pteCkJofzJ+BNmZL3jr5O5q5
rnndy+JZC73uXbgwdUwip9vEMA7AnUuAOTeLxH0fF7KcadgjEQGt4etzoqQ37xt/CVXf5sPm+Mhf
8/p96/MJw6yai2eH/bokuDCtjlO+ZkdLrt2XaFycPeX7ueXxzayPkz/LFdqLzVWBn+HkIKchO4/5
HFTPZZPLe7hkJVArs3Yuu6ldizjdMFdxlo1Kxm6v/GMXInUOIc9nySABp/AMGa6eeTvefPCoo1iu
WW5Q6mIYPHkqRRpZkymkfJZ1k/Ux/J1hF2hngGihYQDGmRqCPu6xyoudbJZOASMqbJA4VWs8hbMq
firXCH/UWOeb2MlofSR2lQ1HPVXTuaPg9mW8Wpz4f2/COd4iVibyMV4/NwXnRK8qWx4JzVBNPGXU
aqh6AJrEKGj0FCM3Y1nHNWahPJpCz2Ba5FW/3dGov/Bs9HK9yLb9NBSW/a9zU0byfF+QZ9Ge0KN1
TwomQn6Qrg7R/Ngvgb7G1Rk92NqDH64aWV963NFznoi3T44rbkNMROvoXU53wMaN9NgYw/xY5Sm8
g3LI0psoa2Aw1G0OVkfOTnWugPr7NUNaWKxfW0bv6ycwlACxx2CeH3POpw+BHy4kMMnps7WUxY6P
3v39/uv5ZifkrtLl4XlTwFC+bGvpfw6gm/yj5znOj+7qQbRqdIvzqlqebRkYijaloan6I/1Bdb78
102YSyNvpTXJOsNSffJA/RmKXNnp5ZHeir4YQsPbUNHej1aa+lAOnntpjiJ8rhu3f37/R7/dILYy
eIs4QhmwNQ1f/2i/tjDGaq5s1Wv5EVCX6pjDW9bOELbzjzMMXlt2IFzzdHM4Tp3KSYRU0VK7y/pY
Dpb+Ys1hf73RTwdoa5xlz2wBf3l7uBiWqk0fz7d5ss9TkI8lTrPlEQkLfew+1J1FiMgw4CozB5h3
pQIn+/7N/Os1UbtGSOQD/tn+/X/eoKkfjWgee36g8H6AUZ1kEjKaNA5t2bkgMXst+937l/zL84MM
sQ0LKCnoLJ8sU1ZOPgGnbn4mheijtNv7RpfOp2pZzpzD3+5jfBX/udDJ1wjLZDOCAdthed5YWCSx
Rh12z26og+cUHcAFgBLvx/u/7s0NRa7LBIojOPbuTdb3+obCNF7DKg/mJ6/LPUISsgmUTVpGnjrk
LdJszKb0hs88xT9trf8u/cygcFNsS7/Fqoce6fVVOeWuVhUE8hkbmCPjfqUDuJ+jiuohl0X9oVU0
pS+FXdgXKrO0cQhXZZmXDZya6CgyR6ur1foc+LL7TFZu8MFVjT4w615v1GQnqveSKhgB5aR+kBFl
O/uLeVyUUxrE23j0vqgUQXsPKAiyR0j980WfCtUlfqYbPxaygGzIFM354JB7P12geu0+jWD+K0Lg
lulLEWVO+nPCHbF+b4pZ/mzHJbyZbZziCbrQTMMcssPyzE17U/ltgzsoC5sPnhWUnu3rm+bKMSBc
wJfPnWdsXn9RQAyx+2VOjxan3TqW0jOGXeGs48vc+/Uno/KmAGalZ/cX3dKgm/y3d4dlDaOuv3US
sSYDDX79B5lSZjoI0/7ZapBxgHBuybRJG4MJX72u5a7W3XTmY3xTdW3X5EiBDJTmGErwkzdHzNGk
prYdn6fGGqY4XwB9JwWwuQbhyDq5+8Aqx58RgU9hokJt3gqCP+fDKkeXECFrbTsE44iI6zP34nSV
2P4uDzMjHxFLPdK61/dillhqnXSSz0E/1rdiHdILjtdi3Ta05V9rBS5GszNiF0VhBUHmZDPrmGei
ejX0s0tu+0uaDuEPVziT2OkeLxRAcmBRZ96+08WJSzLC5X6jHbRAg53sYtrpkbsFangmaHdNuqhR
nzjymgdNGOaPjhWxva4gNE5noDTbK/RqoWA0Q/eB/YUScfsAXt/WGmq1346u8eSAetdHu/eDe2cI
9VcrKHDdQ86n5Zs2QXtNcHl77qG6b54qSy5kdHT/zIjedgm7FGxYtIzBE5xSGFzeHFbz17UQi7fz
Oj/on7WDLCasJ49Xrk2faacY3sWyZNBEbbcvv9fCyaPj5LLKHqF26cdwKeAflra29H51R8TT/TK5
zY6Ztl0wketQi696CLsLN1WzMXF2gHQxHwm3ynHaoXUGNWmV1jTsZhmEIQAxM3oOl82AuKZNR1NK
WMXecMesPJYtbwLOzkEN+0mkNuF5VW70t/OcRdO9xQjmF8e4UP6aimVxHxdmg/KjB0KM647dRqGK
TVqh3a2fEqn48x9XD95f+s1EMm1NAgqI1482N4dAhauInmC6QXgLADk+IRKrr6WdS3/PdKg9NwB5
8xKjV8dvxuvEsZVTxclWjv29BQOn2ue5ATYW90Xm3vdLUw37WvhA6K3Umc0HS1htenj/xzIjeP0m
b66OrfhEIsUuCzzmZIEYGgzwftesV90UFXf+TBrczpjAaMeonlGv5X3jXHlL7hUJ7NJq/lAUQvzW
g7Nl+hYlyW0dBrenxlb6F+ze6dmZc1FdGIXtG7HtY167iYI6y7/Sf6jmQxq1eXpTO2LZ6xGi4A3W
gFp8ypSb/Zpzs4z2QeNPn8h+HMdDutjdxQKzDw+FFMbvTKazxUTSAcIEC6mQ6p5G7HBD77hbmxgO
TVPstB4G/bQAYiwPs1ISewbCGdM+mmxfVtwI06u/162y9ri8jOybWtWi71o7GhSulWW0E5tm2Ydh
Rh3y3Pae0LGxWIPo97WjPfPCdZr2V0YFcW9l6/CtmS2/ITHHHp8FgCcUams+/+4nSxogu6k1L0vf
wbkeYcEaY9ft82tDpZ67H6pgOrSpBzNlJf/iYDtZmF5FUdcFN3NlkW0cj9FYPbUUtMV9Z/XmdOEg
nLijo7KxJ4MBJdDkrT1pcy0spQQpY2Ds806V9W1Xlemliz58jqPCV8PHxVezlVgt2ELcqTCPEYNq
LXYqmGVB7iN8gh0txul56tO6uadZI9qkbVZhQoce/euFcUOaeMMA3ijK1/6ylLrt46VF19YLkY8x
GrbwG6OKMiCbQc3lrgBrN+xEbTdfMUu4ZlxMPcJHL8jml4GszyHO4QP/Cie0G3dj6XRG3Fe2/RAN
SyfuGnuplluJj4jZ2ajqICnXGRhpvfTOtV/UxKWx8nd6n8NI+0YnXX+csrXs49QNFn1cRR7Q0Gjb
DEHa4ESHYOIYdLRSl1eEGIAFMV2oywOMR1Sq2IdsOynZSc2DctauvphqZYo9TksSiaxG9T/HRagf
pim9Yj8CXqw+uEEqy5s1TF3raIyesm6jVDlwIgY//LQO3iovoxGeKbvlNHzM18qxbuDhVD+CORvM
GDkG5LhjMUrNu0ZT5zEUhJ39GtQs5LXsox7w8+DU32B4huI3aMus/OhNdTD/9mBplfuGZkuKdlT6
6YUjlOxjbygbKJS0Vo8TTmhc87OzfBicos7p5CrRXy7RLNASihUUeM03IHdYlbTepSn1LghFNFiX
szsCjAItaVoPfLiG85jOFYzOYMzIgK2cyf0B8GyqdmJ0wdqWeePa8TpUff8M7db+HGZtM3/QU9Hv
dVuZ1lOeDQCFU4tEvt0SsLJ8KZZ0wtq/uFB7CRJe3Z+Wz02KQbqaXRKUa/1x00k/15XIyt2AFeDZ
nPq5fMbaZVbPjRvMOq5g+OjLVuRYI0ZhVJ1BqGI7WYQrATwed+W0Rs13zoj6O9iW9VtjFeZPM69B
CI4ZfNVvvS6xRpmdDo94tiJrVzqpGo+pNaUD/MmBSnH2uggK9zryH7pRL7orS8OGoI7U5gPZlEiY
+7n3biazJk5GzwPJsESep8216mbqEXcU3S5ctWMlRWAyhaEbP9zPWgFpUma31l8NmGDMAkjN4vvw
RtUnfA+dvAFpkw57UwWpl5izDwvE7rPsijQjbKoOeurvzGOkiKEK+T17axtdW4M7d/u1nQLvkDbS
a2HLT+W8b4s1/aLzZeoSdhrdgu2L2i8jIwaVYCTqviyR5KNN8dd/dnIRfS0GpHi3gS2inZmht74y
ujQ9Rq1rmMko9FBf0JZBNBZXaK2u5Grn5RGMOO7HWpJ/PicFVRNcbwJEH6ysWdyrloS97NLGJHWp
vHVoP8rc7KUdozHOrB287Pw2csthuRqYw1wZqJisHYaFxt9voQefogro9g4xLKLPVFuTwYrcOl+z
Gu3YUUZUzUcawkWwC6llzCSbt0Rsn/NZKuIFcCeGv2hs2seoZnv77OaV3XxA7hLoq47e78JszJY1
M5alMy7aTIpfqfYsxjis26O772vLnRmG9jDmF8o+gtkCT4VfImFHn0lCzNfEXOo6iNOOI8kOb4Nf
7ypBSsIlmQWc0/LMdRCPWEYPJLcYYFHcL32ftne68MfpmlPMiqGqDqhHmPjmje6/TmYm88uJsfNN
FUZleVOP3XxVYxcxH8Zodq9oY6G+zpXNyWrxe2nh7h3VpWORZ7qDN2DXl3Ic+yKZiMOLOFim/uMs
uujZRYrvXnTtEmSfUyyr04eNGPyVBaR96Z3MuF0ZVlRX2cLU6wu6xmjaZ6i7TaJpjdrahYiJyyeO
FJa6GkKEzMpkqd2bhSes71iZDQwctmpvtoSOSyaSpLvVFaVyBzpa2h6gV+YE9HuDfJXHeZCr5Eue
3bK/WZEmB3dr30zdr8HPgl9Z1bbtASqH21+Ya9//xPwD9B0hhU9PP8VI01FxkjGw6yEVQq7F6Xxc
vbrrXiC3THLnh5X7K2r5U5JoQSd9IAjAcnezLzzrh0R72dxEK5Y2whUg71ef0WHL4pIULyv7nQ6p
7aL8T5vPc0UEz4XIGRonYVWPF5gW3PDSMXLvU2XBSqFMW0wYBRBpsuvAW2Zv3zWd4VwsRqBchpOu
XV17nZi+50E+9rvCM0zjOlOMga/dIahEEoncDW7SMTSPSAwwhbcNJqtnczaj4wKgDEGW2Zr1AWVG
27wI1gmRNK1yAeoGzNCTGWqjf6zYT63D9jh99HRplMecu4xj685eQKAGFI47ViiR70wh2n02Egh8
WRsLOoe4zTRzZmkZpmQGGHJGdzg3/JTG4KaHunHY8JVCJgq30p52dt7Y2TFYkZQfqBFHqNNI0ot4
tJCn3zYLQPzEmEQ37C1RiWHn9733mRPyIhIKfZCtnaWCYj+1UfWiFrWN3aIROnWfV8EhdLORMiZs
Uyq0SIFmd4zo2RY0vF+Cos2NEoy0OfwO2gAecNsXRCWNZg7PZMzssLjt3NWy+9iv1+K2bGTlXS5B
mO+qtM69vbHODl4Ep/GX2JoC7SWNlE66pwReQBwHpe+CFzeC/FsuiopaN5vm+9JyfaJ/lfSHXd6E
Y3gHH0Jn93XQIKlf0LUfay9aKek4LUVHo9dBAx+7FQtnM6VDUg9jGZXIwWJw3cEHAltKedvlEBwe
IFoUn5DVrc3FHHWYTagwbLWbkOd+MdqxCMhP8KvaTkbktPICf84Y7Lq88ow9Ol8iGpQHi3hsvHlM
aGFncxzCApZNXKnMmH7YeSumOJCt4+55uSERh3a9AEqBrZOw4NT+t7J0y25PZvBUslJhv9zNdoA8
QdFgvBa9oUWiJkff5o6v/TvcCzmycxMmvLxuiWfFP20Af08y6rIhEUZhgdSvXKyC5hRGza30OtkB
gkkNVSQtxXF9M2EOLnhnKwPI7ICfh4ob6NBHkpgHj+LRVUawgd2RuhR+XS+Q8jv9xBHUK3dWi/xo
nwc+kdXO3Az3/loYy49pRcW8I3tkulRm2YFURnQR3Yq0WhkxOuwE9gcZTfrjaoqhvCFDI+rIj9BR
J2jt5Ugobtbayr75hpd1l+nA4XrHNt7aD0bYl5hsOIDRhWTpEntNVz1DpRpWRhBHLRYA2FRr5hzY
UQccQQWMpl2vq0bsGjFVWIMRHd5m5ui92OYsAUX2UZAd6ZWNF7kTzRJvY1mWcQ+G2LyhWWQ4CYEO
ebezgGXUhzqnXktmMMNPXLr2k14ta3uVM42YjrxEyiOjppjNJNWRU94vlV6No6etGoKJzFRiIzOO
7sYhp1xyM0Y3n+p1A4NXS5OVV1naMbSdy0HrvTYhUfiiys09MkYOeBbod/KTSwjbO69tTeQnoKmM
NI89FamWlUxFTTIaRVBTivTl9BIaFCRx1TNN2Ysoqkwk/MKTsUcy0XJJPULPbw2V9WFVkd8hITWC
NLZr2GYxOxV68O3IaO91TrqEV1pleNtEwl333GWy0jKz46TRy9V/qnG4EF3UTkpc66XWikgZnwCb
oZ8RH1f1nLNYtWI/VeGaPeHISQ8RVb5odsMUdZ+C1B6LK+W2+ZOVL8GyrxZrwX7TF4wyYlsORbuf
8wazytgNXXWhR8X/TpURhNc0ooyaYqcjuwGC+uDhIp1LIg7q3Pe+pusCzDu1VyPcq4E5XUyis5wx
tvVrj8uRfcNKspI1oo1zsrPLm/l/nJ1Zj9NI18c/kSXvy23WTtJNA90kwI3FMDzlfV/K/vTvz8wN
caJYvBIXI4Gm4lpOnTrnv4S2U78otp6/uLpM9SdRuy6talxpyHPR8G16upBSZd3SIV53XeV/tV2E
bFc2JkMbEE1UyG0wiCW1Rpk5RwGM2tlCW+u+D63Z8A2GLustGYjP7MPptM+4xRaIoNt9Fx+50t0t
rNQx2wD89H5VRJDYX3GNNNXPJs6jbyXUJHlOkxzfJdXHRCrrQ+MnZh/l8OLUSJbvey0T30E1dMNR
TV13oKCdx82n2q+aY4pTdb4J+tTon+JG13daQWFrUw9BGR7T3BGYhQ/xmEX7bvQCayOsIeciM8IW
VU/USRT3nXpNV+F2jSZDOQrtf0UI/mmVuGZl7o2WtZVcZOnWk5Y6brLWgIS+KoywLAMa/jVeL+Tn
CA3rNWZOK4Gm/ydNl7G6Q3I5GY8ZijfNzhnzAokSs7P6Naqm+ZchLZFlRiXU9gbYqTGRVLVG8+Jg
9Su3Q+drxVbDXUDblEaor1sVmtcFIvHo7dJAV+w3HYH6+kup0GbfhCM+9hsxWoG5G5zQdVZmaI3u
GgaqNn73a1vKD1zCfbMhcqfWoQNmwcvXUlHYLmFqSgJm5Ogoy45JfDQbfj6oBaKYWIsI7Zp9HGc2
fcrIHPzVSNkwMFdlGqcZsG2h9SSJ9thseeio+YpE0OxfWvqOn4SCW87etjPd2k9mEuhDIN250pIU
bxYrGrVyP2pwkFChRGriJebw/KhCAsXG8PzI3UVlF1FHbsowDre+EaTyg2eXjXPmotWcL9B7SfdX
SONWPzTfqqOPJeKn2jM9Oa4AfEDL8QV3Gw2RfyrmmJA5pfcPkZV7LMtlUGB5Sja5UssBPf6qxvpk
m7RKGe5kJNRLDdZXpQ8VoJLv4zmMnvTQi1+2iBqVd5ytNGIFY8lXsoVy/6z8+58UigssWlcnYse8
TxRhkVTWGB+c4I8YF89vtVcll+mJ9zNeZ5YfyaPnUEiz4OUtdDfnlve/x6bTYgFkpuqNp+11fbKG
haiNRhOdKHblyVOMmQhED4EvArUtQRcmgc3ORFQSo5FiHA+gWBV/HQsFD5am77B/rvRh1w4YdeHZ
yXWf9vZTARj/hCR49KOrg7/1fAWKA7wTQD8oAv7DnZVUK22MOZJqddLARXavka0J7hY3wecCj7Fi
XzmUbz6nHPS/VMxgsuhNgoaxKJfDjZnbIdKsrN0ozpOTkavZDt41cVtRQIKvnDBq9jVc2O4IEM42
Fvou864YI4M1o/eEoiO8ZO93w+iPjnADBTEROiMj6knGS2EiUSgTFjqShkKouBQ56T9Cxpia6DDf
V3al2+uWmtS/WifSBe3Bu78GDTf0sukETY2L2aZxpNWbtOdOqYt6JtnROB6psCY5RSNQOSXquc1p
iCs0x2qt/B45ARUU1EexltJwJlkoOs9LzsRa/vCQIUW1AFZe/xhFDkng6Y14DjsrOevJGB1qzTRW
BP0ELZ24gDvROJiNQInePh561laGVgPLA2LJRFaaBKRnQ2O3TkhHRPToxHn6VW8rf6eYBm4optGd
MCRb8lWe+kB/9ImmwwqWG+08mFFIe8zhHSqSUA0Qbv9Yq3q58/1B26CslFO0NGj41aWDJJaX7Tkd
1G+7Jlz43Js4xbkDwI6aKYoTuCfNYFdaUIoxM4b42Adlvg763nq1IJ6/jEwRO3CqHPbNhdAZLG24
eyNPtH26GXQVoL1dr7G0KWNUppcca4nC/zYe3Cr6ZFjtIDFF+y2C2QpnbQ8oqq7dQGbBphvIR3dO
hh36oFZY9thDO3jbKu4y75IFaib3KAgp4zoshng4CVU46buP6c+S0NWsGzPtEQStCRcuKgpwv2Z7
pBh9gIzKmBwH0hubZKrX7c84e7nqFEqd+mdK7KQRn0AjWUAD3Rt6ameqbFCDFsKsgVqMQ+znjUhQ
N0zVDyxQGq4NDY0KhQdPtEZa4H9CDYaFXXIbHfhi4OrgrYiQAC9nzevUx8yycoeUApM6GCtw//ne
HbLoc5D3Gbknzf29XTkhAIVGdz/EaceVj0+4/dOuUAF7fETv/hripQ5r5jeAfoabtHSk2d3RTo5N
rUxKDJOjddcmxrupwGBb4fmiT7m9N57VuI8min5RR2usy8boFWhgsyCHe28nA9393dkmZZlToeyi
bzs1VdMjXPpfIaTN7ZhVZP+5j+FgK8DEOTo1QTXQSdMfT8UUla+iBwhtrCSAE4AhtRDhvz5ECb4q
asVj+agEVvlkB1qObkTv/INAjvjyeKgbKWp2/X+teyiyv/nf12ORDmdt18b5sXaC9GAYCUg0RCLC
TzSN8/y9llX+DTa+4r61nd18MRQjJx1G5GvvkRqa/apoNPGVng2ijdEQJ80aj8leX7VGEGs7Ffjn
8Pb4J9+bHbh6KJdjsw5fctaDT8qx6cIYe9yep9t7XYpzNFTtC4xRfyHnujsSaR6C/iRdBIfruaHf
UrpKJooj4iD6brSFQzk+qIptWog+XmrJ3i46gWfSY4fLhfzmtB//SBw8kAuYMWrFEZ9DMEg8rXt5
QPdUfOiVStPWOk28nWcZwzdzTN1+Ybff+VTUKSlgc0H+pgFdj46B6Ri0dlwcmzKNXlvYOR/rsUZE
Qu2Np8frd3uwGEjTQVxNornQyq6HUvKqM+sh644CD55N3GDrBAHQOlSGnrwoih28qM2IroZYUv2c
oujVsUJIgOhCYghij9t5tpyI76iOT8WSvoYbPqetg+Y9RDRzYSpvgjl+GdAnLU4TL0RQltff17ih
Hepq1R5HJ9G2ssGvMRPVuFeVQVk3VVU/SVFeHs/p9NOvP43rYyLw0kiamCuzSG7XDlAJ2yqONOVD
vMuapNzmlIXfVYlhCm+q3PmYF5VFC8sXJOFxlTQL+Ik7n022AT7mN6GWeuH1Z9fU+ALqXN4BBqlD
fw7X+JUG+/wUuZOabY4A+ypps25hN90uqk2ag5oUeHtGnqPt1SyOrJ7M+phrkta51inxJ6Ohw/14
gm9vJ/YOKauKOq6nT34F15+nhAVNC6zjjoGHgu8XqO/YtY20dvJzNSL6uBrCKKRF6IWacohdPWt2
PW8BsXJxjMqbp6KVofb58Y+6XfVJbxsZaDAkSAvf4K6KwcPhW+mOSWtLoHdWidClGcsDQSYzVvjj
xr/8yO+3yPoWB6NBGfXxD7idfH4AdB4Ug5kWx51PChRJvbWS/qipwvjXGBSjRfDHHP/6RLkTf8/i
XWXgzWXOkkoocdVQF053RI1EfkuM5Aw3C2mDUhbPLnilp6myfHj8adAub84UorIT4F5zeOuj5XW9
4mHRUIu2dXkc2LUf8TooijWLobYrrZwKYgqyyO+h0xjURBrMcQ8YGOIVaWn2sAGkKvSVZLuGH6xQ
CY5ZZ/oDPpCJxD3X6iPyu7iunU2qSV9dU5ClMATCyQccgWGXSe5VY7PjwAh9UzFzztcybbRTM7mQ
4mQj3S5dBaOfvKZVFxRvMdp1eBJSTR/XTte078Kz4RqHJNXFGx2NimJuH4bmu0kbs33lQLlPWTjE
2ncN2In3a+y0OoZqT5N/24Zdbz9DkvC0VSXtCkKxVtJ/C+0APSJKgdDxCyVvLmBUizPOqh6qcVZu
/NB10KhU3FAR01fEBy3bgKGzrXVR4tsA/7RN9oUsmuxC4qn8ymiheU+T8Qi1OqYlX/luQ22nS+X/
glx6zwj80fdl7zUuDV5n9Pad2vJ+oYvXPXsy1CuUj/zqi0na8R53APCwKPM98BBdbXX0tatY7nMc
st4xG6VzSCGS80FVsEXFFuHt4DLq0tf3dPUi+SuOsBrdSql2CYU1EAkH1C3x06qtHoBB5RjKC33F
7i2iXF1+C3uv++ijBulvKtOio905oxhfC3citBl65fQf9SIA3wvWOHzzeWnFa2H7SbwFTFW6B/zr
MfsoIzREN3XYB9RwrDCt/sck0fcoCyBo6zZyJ3fV1HG/+0nS5gvJzU28Rh4aAKNOCZX1hvB8vb3N
oQ6kBorl5Fu42bRg6iGOVv2psiyaHdRo0o8obSnqQppzm3DCUXLZPPQk2UOWNRt3pC1hk9dWR9fo
1XPgYpSHDy2V4VWU1sZXnbY9ChsRvsAvRuJI3V8DeJ/2ddGqryiwCeBaftNKTGIQPtylDZN+iIIR
UPzK5vlEE80zinEp/k859/UNOwkjwVzkOU0JY25WgySS6AY1rI8O/J6NjXlUhxdklAMcaNsvPpD1
zzx2c9TKq/RDjXXJE5AI7djElfvdSpVx+Ns3AtPoof873XsgfL3ZdduBTU8b3a7oxrN8KGdQSxqU
HhqJ0JYEFObkOpDxZNqTqwTfz92nzh4k2FWCWHCy+khUYaG49jCszc3a+8n26j6maJVibIXat5Pk
6edAlsHOT0DTLWzZKeLO1gC4IpGa+4b30fyZ7PFIbSFDY+1QD/Ye1Ev3klZ1uE2M/C+ZqqhREfMp
YlCqIvtHiOD6dOgUych0evOYVnr5KYkzcB6dGAhISR6U2rorguLr4xvn5kACQuA1wyQb1BBvb7kC
KnVf6uXR1ALrE07Z+QEFauVFz9Pxl6II4AJxsST4epvX2Li7mkgHQXNmXuc40KjLdNTPBvMEChHY
DI1v+/uIdBH1fztqfuIDije8FVp1tSanHv7pEWQNEFxrlHDCc6kLV/10lV8tMbr8sJIArtucXuhJ
1/M+Jk1NMudYp1qMxmHkmbRrElPZaHqr0DPBfuLxpN88RqYoSL2Ksjo4fnKZ2Xid7VRmFZinqrOs
LddQ/zNK9Erbocll5FvVraNPAg3R6AWXYvgUj0e/87XuxI0ET85LHxmU69GtUhpu17r6CViOt041
N6zOqBmFP5MAwdpzhFbL58cj3qSMNs8fuJga8N9JNGr2vUOAu5Di+doJnUb97BYWRp3gJvb14Bg/
8fTwQA+COaSrZOp7kyJlsUCzvDPhnmOgDQ5Hl0A6VwgXfQ0PGr3aUwWb8msqW+NNqRJlg4q38hSn
Uj0ktihfsJFryoXZvgkfAGS57ODkUhWdRBquZ1tvG9TSySdO8dAM9Qq/mPFdrzy6kGj9LDE2b2Mm
o+EuAcmP8dBon800bN0e2QVXO3FqpkK3km/jUm30VUCOu8kIME+KV2S/Spryb3iN6P1B6jL66+m+
/hWzbza7sPbHXtUAJvriYuU2sQvjbQOAnC/HbxT5zXWRCoFcupeJJeu+ezMO9Bx63CRbhOfZ9YwP
KX3/TDLjaHs46xJsAXg3XVGfbJ5aSzz/250FZRQtkQnPzSN4TgkRqZ2qdmnrp0DtY+PUqi7wqTwV
B7wY7BB0i9n89JV4DF8SP2+XDK1ujzKFOks3cfHiqYJ4zfWnGlEw5Jiy2Cdl9IGkCvq0w2Zow+HV
KZwQoSHdWiga3x0R5BdblrIRT9PrEV2Qs15OwfRkZGmxTXCDq1eqmmmf0Ky0ASvrS1phd1aT9z1S
Q1yNU1NvusD+qFCZrear8K6dU6kl3snANCHdpkrsq6A1m/LpcaC6s5oG9xFajeipYIo4/f0fg+FW
YCFj4Oin2La9V2nE9hst8PGod2O5itWsh6ZnxeEGmUpn4el3853kOAiSQyQjKlNnnA3dd3TZq3SE
w5MLs96psVRJUeOxyDeODrNvISzdrCPlbnYsAQHSuYqtw/WXqgBgyTHUki+NiwnDGR4wTovRUjAC
JPBk9rczi848YdCj2cBblJvnejy7iuCBgYFGlSpSdgXS/mtM15t1ADVzq+WxdomR4PyiJZ3x6fGa
3k4sOBkqf0jrTQZW5mwDoUJhdZY+VKcmavRPqj0ar7GSxusIjE2xcLHfZFN8pTtpjEwvTXbRbKwg
JbJ7oVmd6Pu5B0s08bHiaQOcr8tWo8ZbcIVu/FIR985aenhMwx+CmEu1YjYqnt5pmgmJF2MKg2Rd
96HyXpWW99aB7diCC20XNs/tNYP2BnwlenyEAkTsZiF2DEIXTWitOSm+ibi8EfrVT1uNHI0ti/h7
AiIyNKOzb1npN6xQouoAwc0PPOpSYb7IBLxdYRResNOC1U77+ybgA3jlaAXucKr03MGZfAJIiOEn
+dNSvL1NXHFNoCtDLZm4y2TPtnHepG1QOdp4EtQQ0oM+2jzOO9Uv93qfUdlFEcTtN9IQzrZEnah6
V0fSGRBsuTkMK/xsiujL4+19E7L4RVDzNIDb5JLgFa8PVoEZuxmAFz4VshEuUgJanaz9kLfKCXgy
1Dr0K9xwLYIsbPYZT2D3/fEPuN3zBEqiFr1LhAJR9L3+AQOy0oKOmTyh8CPO0jXabE0TI7GfxjLU
zV2I5Vb/3WpcY6mY8Dsv/yNv59KDxYbsCU+m3y0843poAlZjkbiLV7Cw5XhKEBQLnBPoQpANKwWq
SJmt0z4X8Q+8HuJ2K8SYwxIA2O299aOvdOamVGQEAolPcxaNEKbN8OfPI+hQ/J9om1DK4YvObmep
RZULu7rHH2jwzBpvVaQbOSEBmN0nN1dgH6oGptaU5qWwte3oU+BNVmPplPlBaYKmXTXEjHHp+M62
DLPFliFBImKQNKATfD1t/ph5Cn0dGEIU8oZVTwm7fgqQKqs2le30p26whhdLg1C2K7oBA+vHG2Z+
iKbxKW7+fk6TjiNacz1+TUtVY17059I1in3qtp7NZYDF+s8uc8ReLzqZ7LwhQTJtlWgIgeJUGqkD
wga+XGtG8bcO2gjTTgZCvIhIglHt/U1b/OPabzEVAK3YZV+g4/dQeMGkkTO3r06mqSg1DYgPJv6y
x9V0NP/YH1SheOjz/pqup99qitfz4CAZbrjQ8idArGbvqlqzLljuON6xRCfS2YEy6ju8REYMFCJF
PSEaSk22ZSsFR0KhHR49Nwc5p3Zh8yOFm7Ck+jA72tzUVNhJR2A9Gwa/draB/SBSUZjPlS9tbFfm
CjpV8QOFwirf+oMpf0hr8N/KwXOVhR0yC+j/jYvCG1oTXGy8ka8nJqg6UheZibNi+cUXJP6NDTvV
/RR2Qb5d2IxTwnq1CNM3ThaJYKgI63NnpaHXYJloivKlkkV9auqm+NH51JyVUOfRopWhsU3d1LPW
ddKp0QHREvvQWE699CqfHcrf30zln9YdYYtoPjsUsck9jc2R/2XoiKFPIy4HX5M6zUDS9yjUmxMV
bJ2JdtSf0xAO/0LmMsshGJ4m2uQFhKYyvf9513nU3LhwMLI/0xlQI9w91Xbd5X5/iSAu5EhSKv7C
zN9+8DQijHJ0AgDNzaOA0CFFK14Qn/2yb49mbBWbPu37D2niKu2qMpANUIVNbb8Barp/vOrTxr1e
dA8BHmaZRjCdpHnBJ4RA1Te4pZxLkah7te7V5zxpfeggTWTB0uu7bRMZ1iveBdWWika2kEDdbnC+
G3Qi2h/AwgAsXm/wOBhoOwxdfKa8258Ixs7ewkZxG7emssTfvzfP7G3az2BtEEqYvdhqB7Csr4XJ
WY5FtuuCKSVzgFAoeB3vsYEev5Hm4S3XJPGSOM5t/Jhk6EhPVINiPy3D689sy16ZmrPxeULY7FKi
+JsatOW2hBt1HGuvvPgKaNzHa3tnJ1PHpKzpIIU7mXhfDyplCmi3Butnxhre7vDXqnTFhYMIbxhG
sVxpptSWzDbvfCmvf5c8zJ4KiPO8UNGMSXYgT88wPu1j047NOztrXA8OqodosRj212ZUlpSr72wj
gDRUjaeeBsnoLD6D9vPH1hizM52mIzBvYax7ZJ+2eo8J4cJxvXNkpjIWLW+yGvKS+ZYlm6UuaqXn
3Pe776kvva1mBsoGn6PiELilfgIpF31D2Vp7SQpk0x+v6v3hp8IDbWQ0c2aryuQLpWxsVrWVqaS0
U7nZys0r5OXSNnc+l0PXrgJqBdYmaMZ2Q9Ershdi5L1FRm9pardi/sz77npnNaFERs+Ps7MPIOfM
v6g3sVN5q0aqOT34aBArqeT1QsXlzvlFPJaKhMMLB2G02SIXaehVfRFm53GwxZPtSdXeYh9Q7/Oi
tsVaTiVLNfPwjy1ppD6e9XtnaQImkgPw0rvBORSWEsUc1uzsDLD11j3ob3hGtfzlu7WXYE05kGE/
HnKeHSLxQbqBKwwar0y0Plc7CToEBpzQiC6Fog8tLeQK3/Kwb4JtY7lw3PIwgUYqNOWD7MgU9ih7
WEenwuMYjpkaJQviK/O37n+/B4129GxUsta5xKFuBdjmNEF4GXxhQHTN+87f88wCLuWZGHViFVCH
ckubJHS2qmyiYlPhf9OuQ2re7sKC3BwDoqj1X6IClgmlvOstSC/QdzvdEOSJ9EkG+CzPOE5AmG4j
Och9U096phkkOGvd2noUHTIHZtDjFbr7G5Cp4+XABU697Po3GAOeZlA2wktVW+OmZ+/QdQyTH3Hc
/ejV0fkSGmmUrjI/GNeijIOFSHBzCpkCyvhc21OVDlLE9fB5X/S5lUTikgHK3XJeygiou19tuqbx
vmkQNp511AIXUtL5W5Nv5QhAwtB46nL+59dKjjHBWEeVchYVMgE5HnIq4GD0ZRLdC7+kpnS2mVsO
Ex2qeTYhnDw1Q4yngFD7156NuSByd28RQPsDxGEKJsGl61mQPEjQUXHExZCd1q2CDEkNOeSjujMy
HrRGOjjPwo+rp5z+8IZzOy7sgpuwxHwwCzxwaQRTz5vl6Jo1mcLbY3CJ7VC8w+HyzoqXmc+JYyZf
bOC6+iYMy+SnHLEPerwBb6ISQwPBBJMz+Sc4c/15uNuYNlnsAE3W+VOTmTUrUaJyVYbD0eoKd/94
vDs7bnqzcvwBEdCym37PH89DYwy1Dn5PeCHD6t9aNWl4iunq2g4tdUPb0vwYCHbD40HvfCR7mx7p
9DpEmn2a/z8Gjd24kbLXo4vXOvYrdWPCSqnZb4NaYy6l/CVrZtreaKVS0CebAFU1r1wOPA1s2D7x
JVKE+2yoYB905JBwKQ86b20L+OAgJb2F4GrxEVd5OKNyl0/IfYrfN7e6UvT4CUs3vmQGWuwYYuK2
0o4qyikxQlCPJ/TeKtIEJBGlYzK9aa8n1GynDiCaEefOwQxN6nr7VmiDte7GyIFxacU8atXg0+NB
75ySqVRIk5rMEJDtbNAxsBVD7VLlrLT03Wh3RfHF6DNnIxLQQmTrRrfOYP6enMh2Fk7onZuUXBQ8
NyUW6nLM8PUXZ0Wv6pFl+2eRI66/0iGMVajeVHqwLmrNh39s43SQWEm68shfm3WB4Qf6cHJAerVJ
+oVjNA13tdhIlyEWzPuWRZgy9OufE5A4DgWqD2e7VtSDPVhwfsO6U91N0qCIvLDcN+dnGo19xQNk
2tdzZHOl6yKuWzU4u0robf0uVfelHx/bLGvLVQCI8e3xSi+NN7sVfXCBjYTOdm5FHP4aHb8GSVd2
fboeWvufEAfKJRTBvREBpPCS5MVOZjJbXjWNClHVZnAOy+KHABi46xonfsdaXOUDs/Dr338gT2Xg
SJOMOjnI9fKhVovPZCyis9rU4We4wDA4HFHtFB94Cc62cN8Oj0e83TA8H0FlcMFNKBFLvx4xtEVP
Ga6IzjYeuqvS6zQYqSqlj65I1aXZvAkP5vRWtZjOCYMD7vN6MBfDDw0ef3R2I2KdgtCDD37SaYqN
rNJh3LiObxw0SrfJ7vFX3i4jAxP8qMZOocKY3eTaoMdWbVvhOZC059dD4QFMUMww1rYoMtRfEBka
i4WZvQlL08dSlMZ+iQMCWfv6YxGwyNGSauNz0zQ5ODJQxhDHPe+Do0j33R+T4V/fqFINanIQdwtx
4DajpsqFlCyFVtRnyB1m65o3gEKV2IjPJDf+d8hA8ac0DQyxV1Lf+ifHKCDCplLqHw0n4O1eD7Xc
IiFRLvyOO9sLJBtV2Cmxpyc5SyR9HCTStnaiM4qZY7etIisWW1g+A+qhivP+eJVv8rXpm8lXpwwS
k6P59oIEO9ReocRonag+8TaT9T/VQN3WJYTuQo+SwQoGYvE9ywSKB2h2xOfHv+DOPuPt/Dthp7Sq
zguMaRiMbjxSc4r0ttU/FWMR7GOBZuV66HqxU8ck0f42SZ3KmVxBYAY5Vzd6oBpqi8B7rfg8lm1V
b7C8pX5tu0X+poBhf0JQzfuJ1ErTAoc18E0FNhIsQFHuHGvwPtQSgVTDM5mnqYmMPQUkZHKGdeoq
q0JzkpeuUrqfKmVlb0t/qXcvKIzlC6f6prbPp/+HUleBedGXvD5hiH2RwFV+ck7NKKq3Udbpw1PZ
munCqt75Pvp+vEwoR1C5ne8ru0VfIU1FdvZCcKx02dCBQqEQY8fOfWc6xKtEf27hbr19DIEDZR/z
/FOJmJSgrr+u1KQlej9Kz9jpSPEj9s0i2XdCbylAKYZ4I5WszI3Ktd7+A3y6hwQco1KELlvXHmpZ
NuNWKfto6VF050QDK6TlNmnDwj6exXA7R/4j9fz0rBnY0m4LtGVWtEXc7jQYWSUXMvQ7o4EanOwI
qeIy4DyMmWgwtwUrip5RW35CdsBxVtQ8nfhfCz2ncCFm3xuOxz+ZDOR20JrTTvjjQYBYZ5WrFcwP
BI46tAQN3lhr6l31/xTHsr89DhZ3ti/zBzcPgXEgVPMGv1a3sQIRLUeGwzLGfeC3mTz6URZ/eTzO
3Y/CJJ3HPAAmjun1RyHcmUeEhvw8FHHxTfMQuQmNGvneXOsWIvCdOw/wL/UbWB0OXzb9lD/mr+4z
qBOIj55td2y7tamV3QmBIO0pGRPe7rWtvfd6Fu2S0Wj/Dl9K0OexCk2IDiP1Szha10NncO6NwBiy
s1qmtroy7Yr9H/vOvkbO7K1toiWrqztRgWg37RKyX/TvZgPKAWoqOPb87OCt+9kTdrKpeYU9CeQ8
XgK/KMWW3h8eE49X884VM3GYESLgeU9Emk2x1pRNOBhlcUZPs1zj7BxuCyPON8ZQozmgjEsvipvx
WE+o9cC94ZtD75/tnmRAu6YcEu1soll7yvW8RnXbRBIYlTdkyWp0wpb6hTcbllGms04JiqINfcPr
pYSYTZndLvWzGAV6ZMlQv8ZBk6JwKWtcXh7P522mxM6haQOwBa8bD9nz69ESo8nxn9H0c6QN9ZuT
lf1Ht0fFaJemACPWfVxA1e00Da20BLNQzS6dAzLGf2sqNG1gyE0T6WvCvMxVig3ajohlasa54+X2
hPiYvFgKKhZE1uzg1tZeHdyoWvr46eOu3ovTqGCaOC805dFSuP74LOnzQYAIBlPSJpco6KI9uA7n
YzvUOro6Upb/qNKQKwlz85IVVbSRsABfXBUVS38sbQRjq0D+erwkt1uOq2/CPU6MBColsx+VxwCJ
1dYyzkqWhP90dZj4Gxtijo76nC/SpyqsUKV+PObtnmNM0I9w0ZC9hwd4PRENj/Uol7ZxLjLX+RHl
efqhRGtzA/DnL7l1YEEYiooaRVvDQRxidoKRqRqnC9Q8d7I3YVULkSWbqleWWLE3AYpxptotIZHk
ENjQ9ScJt1XNchDWWUVt85m2vvlddFm1qoVW/2tZQZysWsNYugLuLZ6top1A+QEA2zxtsZVB5jG/
6Ny0agyf3upQngprVHnprztfZesh7Pz3a0eP2SY7I/ZTtr7+0KopaWOIyjjjj2Q+K8Ixy33SS9RR
8w4r+8eD3dzaE6SEDyNLIDgx2vVgeUPrPMWU+VyFhq58cNBJNbZNVav2z8cD3dylDAQ4gxWkVWPa
c0kiEGUAZkbLOoeGKhBCaqb3uAco93NALNtlbqDbm97Afko6rpNsH49+u3kYnbhoA3HnjptjV6ka
QlVrbetchJrc10qRPFV9WT6hIF1tBAJcysqzh3L3eNTbzXM9qn49uUlchkmiK4yqDt1bgN7vIQfm
iWGUbv0vQiVv/3i8e3NMFku4JU1HEWK2mBUal71m5/YZYFSyTVw92FJKDCFcivoFWdoS/pXG69gL
l4wI730p30pxAFUALrtpm/2RKUWdKEbZjvZZqFaydRJTDddBNtbVNvfa+nMwiH5JBuX+kJwQun7g
Zucl9k46HkpRiX2G9Gk+Iarjb802Q+C2sR0b447YLv95PL33NhFNRpWMcJIjUWevf2WAuhljQX9u
Ctu9dJXU050MS/QhIwGpeaulOU3dpu4Ec/7/GZphsXPQ2P/TT/tjfiVfVFponJ+xCQpWVuZXH4O4
ontYVVp9UALWXGAe5D49HnYKNVf3Kc5LlFumYpPLwZ3D/uJhcLOoCdJLVwr1yVIl9G21yX+5tNSa
VZKgA4eHibNBqlagx2//7X7G3YA6NLRPtB5AY8++uu0aFdk5pbi0ISzlwaybixZqLexX5IgK1Ha+
aNVgnJy0ChZGnv7Psw+H2oVZCK0NJnwOXTByaeGH2ZeXSEQZ+pyauS37Lt8bsJNR4C3EMUyTauHS
vjPbIJvABtksNEFydpOWReHiBlhXF6Q7+kuVi/IZqbZqj/i3u/WSUNvaRlBsKzmUn82+URai1W3q
SPd86g7SqwTSxbJfb7IiE5aXoXN/scdWB0jqKN4vG7uQ8VU1htHcOyRL6UrYllKTuoRZ9gSeO7YP
8eArC/F6+tTr+adjCy59qsjDN/NmkayQsckCxPUFK7e6BQVtrMxxCH9EWm8t3IC/6x03Y9FcAFZG
XQ/Y4vVniypCqL42q0sSBYW3FqS1b0PvtNo2Mzz0rc3SHFcFMP14NeKVYAEUqafKUxCigWlKBYPV
2E6o2hP2sLsalUSEKzdSnI9GYCn+Lq67/pg1daWu47a1tFWRB368VuGDw9VEcBtNddQbnXWQx+Nb
UiNE9fgU325msnCd3jcFjqlYPYtbY4IIaVP79UVPGmsz5rC1Y9urNmGgVIemLT6Q3RULAls30Zm9
hMwFbSyYGzTQZkkMwEjgmI5oLmaCNYLXtnInJR2lccQSQXWLv68QTwNORkImlkpQKmaHB4SRV/lW
11ysVjcvRU0LkitA2SHeohwpGwJ56doy2mrRmKXrYMKcI1otPv/1VPPFNEOnlgAEg9mv6JBxzaVa
tBfQTcErv/Rbm4Ri3+Edu1Whzzz5jb4E6bq59SEnwhKcojRsFWuO9pEigmYmzfaSlJ4frnNONkgS
C5HhdlDNY++k7t7QY0izVJ6+Pv7e32qOs8MzMXTgXE8oNgoI14dH6kWNjl6XXKhRB1/6WE2fXFm1
kOgykSErXdbDLhcSXYYmDfpnqXnV96BBwFyp0H8/tLXWYuvXKfm/vQzla+T7ya5FyhfmHc4WRvEx
yHeqontPkTfa+7DFiWbhar2NulSteLa4vGCm9/nsdMSDChM+CZOLFQ/RtwbruOcGOX90u5BK3SqJ
lmy0lvYClqXBqhwN/fB4Cu+cFIy56KxQmABOPhdHAaGOWpaap5fCNYKPZa8GHwJFKw+p3qBjLQpn
obL0mxY2WzId4T+HBUO4S58vWZvE4PZR4b7QSq+ea92Jn/Iu66DhjGO3Uiozf/U8EbyXupO2Kx81
AWWdId39KcZV80OC+PbbMFayxSvAxA11dMozBftxE5a2t0ksu9kAW1Q+0cmM21VeJy2KHVgJP1WG
nr4ZGNitnWHEkyY1uOVCtC6e4zjgPfV4WvXpiph/Jk1AHsGImk9MudnOVDysewo9vXigke0VsiZO
vynsKs8g5NX9d1CL3sFrY0SV6dYZYls1KM0fJmXA/+PsPHfcRrZ2fUUEmMNfUqGTWm67bcn+Q9h7
PMw58+q/p3qfA1iUIMIbAxiDwcClKlatWrXWG7TdFId262V9Gf1q5lI6O3Oo1zuzRETDHUsqHwIu
M0VuyjF7ArSDdrilhuahVNN8zbt8qUQBSNSgSo/kHJAyJF2Xl2FFp6cu0iEh+YnqequrMUYdJapm
nkrp+GGynGJCytUxXuloxKHb0bJ4xMLIfw+MYnprBn34qcm00Dam76QY32SzuVNlKfVQ8v33/rLf
uGsIA7xeeVVye1uLHKKnRQIQoy5PZqpI56nI+lfQIUicozyxDf0meSgNP/sfMhexOCQvNtv6qtE8
qgkNz9AoTpyv9HGsNOmhR575WTyHXmQtn78ldCQeKvKfpzFIMy+aUI3+65l/hHwiCDnzFYi4HTMs
EIjxpxrlFpfuO23gwU6/U/AfXzVtajeA8/y/RXrCjaTWZyFDIEovS2K+oqeUniqtOfWFWW8HuNJ8
42J6DEP1azh186OBQbGbZ9OazO911GJA4j3qoTyFuOouT5eD8HOnNMVwYnGHx7bRgkd/lKUt+vE/
s9JuVoLk9R1HTizelygJMNFlcwGNNWSG8rE/YdIwPFgmsorVZI8bPBa0TaCl8VuDTO3b4HS2d/+z
XkNiBH6ZwQGhoLJ49ahGcE5Jx6idTqXv9E8dMtkbS9IdyKCp8lX25WRXpknGdVEZphtL9rRpUOR8
GKW/tkznjhXYNTJi9jg1t0VSHI5zlRX4DJ38cVJ/tyDPHgytjk9NhRj9/Vl/QCIvoyekRZ4BpIug
KbjaL79v0keSmRrNdHL60Sk8LZpngnlP8xefK8vGo6tE1gZyZh45bmSU86+OojJcZ6gozWNYOOHX
GiJX5nV+jAsalijyJiqxynhKsiH7YRi0jt1YVXLd5ZO2gTd0vvH1/iREhF/OgaIhtRAOCbnhYg6o
vFc67/LxxJrCIJ2wDymwxZ7KPcX/+sf9wa4PhCWwvnQ4BcGQtvHlgoV9Vcz4Jigny4p8alq1n2zn
bMZDGEQIjKBKtYe1kqg4ZJcTROuNewEm4wfbfXEIjQB5bFPrlFOGm6unoiq/URAmnlx5ku3nsA6V
fV4BDWgTdQ482Brjp7+eNIVtoIZihenJLco+qSDkAOJRT0MwqFss9YoX/DBkdyhl819sK/q/Tq/h
W9nQcNj99E+XrwrVr6s5pERyklrb35pWknkNg25NpXZ2UlAGGzsE1fo/TPKDhc4b0aRRdfllMbcF
DwbV/oTlRb33cyV9zLqsfTXmttzmbKeVs3e9beFLUHSA6MRuov5xOR6QZCnFSEE7BfAZz6hbto2r
BZ3yNo09r8f7k7u1hagWCtAorFMEbS4HI+XT6jxptJOV10qI+p/Tlu7AW6p2ift+uS3afnADfYir
LQhu61MWSRjX3f8RV0mDg44Rgpd0juGjc4oufwSP8pLiqGae0BdQIlcHrLqf0N9BNr6QJ7drMt6o
xuob9epSYVibtsxHXZrUYZEhZhJIDgMtwlM+o2dnKj3uiBEmtZs4loyTRY3/2WrUaW/je/twf8ZX
0cIRo8L2BThGdUlbPDo40ZKEG4VxAnQX/8BcNH5yJt9600s13w4RrKv/YTw6NLQhQVKCgr9cYXsa
7YlL3DjpsZ4TtoWrIroCcfRq90W4r7GzXpnh9TcF4yDw9nBVLRR0FruYqiEyg5zV0yhJw9e8LBA/
BhK9k5S62qRh3n+tkTtZy5XFWfwjIgIwobYvxNvJPsEGLMU98zSR/FCKtZcUg6qHlvbn5IZ4D62p
NiyODeMQB8StwhRBsy+v4rR1JrNJeZtZqYTbGS5ZY+ICCLYsL83TOtr2WV6YXh7Nbeby2uFdXo0N
1bP7n3URKv77M8gKiP5QuUAbXn7WDpHpSisk+yUxsMBxM4kf7dYVEFngYuBtVoZbHJj/DgfikaIc
GT450eVwTmqATxpN+6XT1XFnJ5NSPOqSj5FkESZelUYjqZFibuQGSs5KjLg1NrcqrWvAcHD0xIn6
owIedVVWjn1qv0gmYpOPOdJuyMP6g/pIITyQHmLkmBw3jKb8C1gfmD33V3qxncXUuWjx16SjitbK
Mt8FIRD3EzpRL1IDEVGn87hBSMDYzZLSePU0SQ9NGK2pdNyYMxedCZYf1ABt7UUCo6DDYCRy67wA
Po05NVqMQx/6rtPG1KP4OWgGDFLoCrxp9aCoK9ferRlDScKOgcoahI3F4AFOLDz0mDHs+XJr9U76
MMW+djBl5dTkYb9F2NJeCVMfvc2L80uCrxIZuQQEiXuJWML6IhjneZoOchJo8WaK9cb+RWlJeS8M
HR95rOUcQc3se/M9l5MpOI91iXAwbYzoU2anxhc8HNP0M5UMffRSI5gMy51GKw9Ordn5denO8qx0
niOX0x5x/nkNz3IVGEAuI/OBSLmOowGFgMttOoZzWuoSlYDOipXAVUulsd4RHFY62bNiyATvbcZb
HCVVnkudmw4hVECvEZ3rlQrscvNQ5xXQLyEGzHqyfS9/SeGMeImhEnmYWsvB59aR5nlTFsrQE4Sl
adiXlTU0D1OOK9APrKMdLKDun5kPuMWfX1M063Ezh+KKvI1oml3+BEDhOUaqlfziwMcONp0clQE0
dUrDbtxVlrTxgzl5jidZDh6hrilf6wGIBBLFWkOffyjwU9K8xEGG9rX2OSAVoq2FNXtQ1hzfd50w
GruH3K/U/IgVkjl6DGg272UQhuY2VfCZ8RA9C7W3zB9mYz+O/Xg2SqUbHy2/k2Uvbuqu3wdGVvTb
QA+10GtVOTg26NKEO+rMLf8hdcAT29pMXR5+Wq/KlVtKmb3BditvXToYko5vIwxTfk4zvpfIJJFB
oYKbJBuJHgZWdz3l2WarD0OqvFFyHh/rwAnGo6I1KlRxYF76ZsD9zPoeD/P8Lod4LLhKmNHVvP89
lieaXBJcAZcj1TDeddYihOKvZ4XQ28MXnM5lZWeofXUMqJW88iZSN0aWVcUDCihrUn7ir73cBZxk
sQV1Wu8kA2Kj/hG5tTkYssYonRdbq2avkJLmsclFEyKfRvMtwWLsL/U3AYmgUgKHRYQnARlfbP3c
AY0NG8h56XLD3vhocrx1rTFskEkp10gjy/qAGMyAZyuTPUGtoP9zOb1kRFy1qcvwAHpkVh4SI9JM
lxK3rLkzerwTQnJyYW+qeGqFn5yFL63VTnKyiYwwfBanOF05+dcLzi+iDw/HW6zBsm3a+DaazTTc
D7ldG78mzKC/oiuFPnQjXFZ4Ia4RIZZpyMcSEPbAtwGrAy5zuQTkQmME+CI4FIbWPqsMu0MQN3oy
h9FYuZWuhoLWRgNelJyEWOEypHRh7yMOZKovNe4br50aja9SVUdeW9EmvH9crocCLyJo8nxagd9b
zKrubamwW0V7wTex2E5OrMSe5tTOgTg2SSuDXZ1NePJC8ABkHsyCK668rGazmgMLfw4w99wqTYwv
llIMT2bcz/sBKd/PXW+sCU0uLys4bZTHFYAb1BGoqi1y9B4f8w6fAfM5daJK2rZN5Wz71qeONZkE
MFcqW+cRQQa0NfRw/O7kk7VSQBBreBEbSKmEzgQdKoKDueyXjUPdlVWddgc5tMxikzaak74E1ZRN
P+9/zGVBS4g9CR6fAxtTkICNxdesAvAgCdbVqBTR7fCaWcPGfgg1f1NmvvZpKqA0UFNUyhBtJUDh
HhWNTNrxsZCmdAHtmdK70tEBOGRqr/C2SLsBbze9wDTYjg2kszGYNJ1vLTJauQvGSfvmB47WWyuJ
6NXhZh7w+uH5UbUC47eYh1LXHYqJ4HkQLWufusZSjrBflCcfWvy/XS2twftujMf1LSq8gjxOI/ny
bCt9o1DIC5tD18+Fl+p+9pO7WJ3cRMs+ZWVhrlxSV6cOoCRtMOEUAJqQxPdyvEaKjZ50tD3YM9To
JjJ9blMzmX/y8uve72+Kq0MnxuJCxGiD6AUA7nKsebSdGBJae5CrWj0o8SjtHDv2n5WgUndNZ4z/
quE4rXzAq0GhGNKWAhnLxSRAd5eDDriJD7iywj225pnOOCxSUx2SvdKV2F6gvG95fVIkK+XJq4Mm
RiUvpbwCrYZWyeWo/lSoeAC38qFUZow+JCOavqtyHT7eX9Grr0dNg6yP3QJ9leb/YnIl0rW6JhnK
waptXC3VXM+eCXrmmzpYyvb+WFc7k7HEhuQ0i6LR8nWky2TQEWalhzHS8yfOgLqLhVumEcHfcX0z
L7/dH/DW5LgQSKhpdtP3ED/oj0SmlCPk6eIer1yIWbLL7kVviPJc+Agof1jbJx/FzIvYyJOeu44k
hgWiqbQ46UCvAIVMRvI6+4Fub+Ia1cbN6MQdKswKKLC5qjQHDRGj/laUZnJGlx+tiwAYs+EWjhzv
0ZJwZE8NxvazhoFA6WUmLXYZUOLgdqQQ0g/kqayG1mhRpv9pxoytONVW2v8gNfWzfJd2JZ6tfdpl
34ZksD/Xo0YWLGcTXlzY80blCa8aCa2x++u8RORQFlNFxxMMFKeT+vIiBvhgsNH7DpSDmZhy4/BK
qu158Eyea9M20EI7ejYGRz8igRfgwBYE+qdYK7GljnVeNwgXN1n3BDyvVB+TaLRRgIsNa3SzLGkA
J8IYc5BIU9XkWzHAIsy3NeLWw0uWgmBuvAkBihqMXaQW3eeiYfm+k+sr0cZv2lFaiXYi9738xqDq
AFvB8aPUe4XdIBLAXCnJKaYkrL7osVnJbiLJykPl4Iy3Sys5qB98S4gy1lzU88pKX+9oElaEcIQc
AydoSU3AB8MOOr/0D7qJqJzbSUaBGa+wVOAZDmDk/ne9nixPQXIqaB6gVBHmvTw/lWIJAf5CPZRF
lMNxTsOtpYfZzpHi6AGhluLRSVPcw9OkXsF4LaFt7CgBHtcp3ADwEiWGy6FNCABBF87qwWyD+Bnr
0ehRTUOsqmNHs9ywGrJNWbbqoa1k7cGc7NZF6bpZKw6IAHH5tQWwjn90nkNwbNTLX4FJYKx3ca+/
+Ih5H5uOtqUPUGfrJ8XkqRiUrFX3r+4aohRyYciuUCFS8SS4HLB3CqsvpjY6OFky/67q+PsgbAKT
sfW9LMU6O57jNczo1Z7i0UHCAASLtzVZw2LMqLWlIGz8+DAUUvQcdKP5C8Lhj8hx1lxDr5aTkagI
whIVTNEroDzCSjq6a3JymPGAxq5SgaW00fJhMjm9Qfdjko32L8H53DhYZQEWBNtA8f5KxrYr+6YO
fD85pHGbP85BJ6H7PxQzpjBSsJKe3FpJpkYxm3yI9tpiJfvQbpowNpPD6HOX2oGi/NSkIf+l5VGf
bO+fzVtjEW6pYFLN5tstzmbB6FmgKwlnsySk1oa28W25e4wVKV5R8Lj12ejgkYhr9NWvpoU3Pf0v
P0sPqGaKbd/Jh2hAsMmIEXbfxoHSrhlIXh8Dog0RhzGFdN8S2IqzdmBBFE4OGKbH34wotr/ZqA9A
5JDjltNfzLS4ppK3+v1FvQ477BaOINIHFJBB7oil+CNjmKCqpJpt8QWdPvyZG4m+7dMGw2yce9pd
OU0WihqOEnlZrM8/8soav6lYbK58W/HtLsKO+BUkSrqoi1BgXQS/LjWMfpojFryTx08yK2+E1T9J
MPbyY40gmovp/axtENsPPOpba1Xsq+9NKVe0ZYR+B+pczmL42RodyU6H6ai3adE/UxjT2y285rgy
qPTJaUDE7w3f3qws/tVXJyWkVED5kzIhbOdFKbZto0qv6dkeEdSrbNPNKyn5omkVIBmvAn1Y9LiI
hGjDt0iVfVaEOctz4RtZ6plSZioegovxP5haFa3b98XgoPJIl2B4sjIjnV4sH6ViF7xG92vld4tj
ffG5aDEKppGopAhK1eJ3D1ZJ7buvutcItzJko4QumBnimV0g2YQtboNHk9VI/nPoKNKXKCmcfeyo
ZesNlVzJ4IqL8L3122BlF3241lz8LjYxrwhKxqSN11p2s4F2YCH1/Wsf4Xzrjnmahl7aSuYxKKO2
3fZ6W38lOwubybVHLMagSejNZmxqO/aUqCzHt8SQxC+MVCc+KgjUKisR82qnA70lMPNaJU8HECsy
kD/OWwS7pkDFL3mVp7G0vRBK0w7qXfyaNXhWbop4aPQddug2frG2Xzd7E9DYWt3oat8hmskVSHUK
2zDRYr78EbYB3DpO6/bVzOg+dqEa/TJiMONbnJSV9wlU6SbXrfl0f9tcT13wJARAkOIuevmLAN4a
XQ2M1mxfi7rpdmPl9+jlxKPptnQmrUj1CiOLN9JU2m+lafUrMf3G6IAVBFBfpLLUXC/nXPiU+jrZ
6V4DR6ba2KIFu+MJPKj7iNd38JMmc/uJom0J0KdPR4Geohz6dn8JrgINuSxkAYtTTzp9JQ9bBLhp
cgO0r6pkIswqhZXLNp7+sVEu8ipVqr//9XhUDYTzHqgQgLuL6F5b3Zyamh4fAX3LCDlONXq7MCjK
T0qWFr9NoCHJ/v6QH2TRy0OIRoQJuRcwP2nkEggHabagRdblx4A013anwp8CySWphNzv5p2PdSck
EZQzxhL+7TYbJbPbkfrWZQF5UTW+GWqg9i9a0mkRBm56FcrjSqC4SiXQfqRPCveUvqWQ3bvcC1OB
L7taDdFRbaYsex2bCb5fXnf+twTg2hrH7nrnAV9hlblY2H+UMy9HY/jYGIeqPDpWPuFqKQ0hfxon
eDv1l6q1v1OXxjI67M2nqYpkeeVN8yEKdflBSJjEy02AuBEKEKvxR8ip46xGs30IjwXGbsekHzXN
MzFCjD6Npl/5h3DUp+5bCGkg31gdyqevYZ/oqVsR3L83NdwZ4IyG/Y2AVgdeN+N0jx2LKRW7VM54
gTTTZCib3i7RJi3HuFRdwyrUcW8navGJuedkoTMQMbdBeFt/zdnnB8oG8Vvm1JLidlGUv7X2rDr7
yhi6emON0TxumirJ861faGkGLUBrsMpKS7TEzcaXvsRFpMZvYWC1v5ze9MN3PGOy2Q0Ch50zK8ZM
HKkS9T2VLP8b9A9HezLncYrh/Vl++jvouqZ8TpSp1L7mkdxOnqOltbYxQj3wN81M2+kpa/V02CWJ
ePgI1YhyN1F+GJ+Qjq715wrIxXdqDWXkGaM1Q3DDdVB77GMMlI9soULZjf2sZS56LIDyLSlorM/p
IJfhGifqxu7iuSoEEWCxiIvv8utymeR1mMfR0Wjb4Wmqi/FdxS3oxbeTjtOnN9VvKYGZR3VGiTK2
WfqXKkAKfSyks8Ca8Hzl3l0qH8mJ3HG6yWIovnSfaykN38Mwaze1Jac+CuPYvESSrL/qUenvKKvI
K2nU9QpwiukhfUjOCwb75QqktTXTs1L9V98Io3oXF84MbxfgVOqpiAPVo+vUs6mfY7urDh363enG
aew5WbnZP7Q2Ls8ZDy5iLL+D0AcGZPE7DHOaC0eNjlE+z5aLIWQkf7FrrXkZhr6xXUXNshfuZeuc
4/n2hEJeesbHKbA/z1z+JuSusozfFT8rzO9GSg/sOU4byVjr41zfQbCePsrXZJ3UQhfhCCjuzPuC
xqqCi8PTpMZ+jdorV5MrhT2Rmmur+M/KnSASwsXSiDa/gJ1yMVyNGWV4IDhOnx/7ZlaGrSQP+Xtk
Nznk2z6j/5yGBiambqI0Ufx1Dh0t89RcGg6DElcYbKG+kxjf7/+mJS9IcBV4StLIEpw6lWLw5ecy
5txUpSFTPtVFnTqvJcpZ7aeJR7z6EshxM2zQvXNMN811J3ybjNGQDlZSTrAO5aIPXbWOw/Qd0GUx
eHLb03lTK6lNtn095ck3sApDuW+zaXDex7Kbgm1Bx+i1ViZ5/AzqPRt3pa8F8kqSs6SUiEmhkaJo
MvcafywvfK3qErvLde0TVqzzozwF83/srsi1L5bqB3utrZz4FFUV59IJkal8cjKjSR/1tmtPGso4
6Qa16ejF1FNdP9VpWL1YA+WKPeY3nfSi5EmffXWMKJo+Z1avSl6dW9kp9dVozYt6KcaE6TAvFRhj
6FHgIoGyzeXXCc0hx7c97Y5yA8IRiAWE140pF0XwuR+Qf3ezGZ39hywyBuxgU+QP2xTjhjkQ6gCJ
jyT6hoIhQnf3d81VrOG3UMtHWI2ejOi9Xv6sKIz7Ls/68ZijUqw8gJAMXueoKp584FFekqfZ98rX
ImAgVj++z4MdraQuV6eXH8DYMG4oy14Hmd6PCxoVznjUO+yfXIAz+j+ZWUeGNyhB8UVuw2Flytcl
AkEVpOACNkPIxCwhzVrokDaC8jrKWaT9kof+aRIyMQJG4sY8yx0XsVO/8hTLLz41PHQPlE7WBAWX
FCM2BL/CpEJIqZD+jbNY+XFUK63lUXIEKQ63oqsqvd1I+ag+SbOTBl4v5cr4KPfU2Atj6vNnbbTj
CFnFKkNOJSE4KwA9Zy0+wP/CI0camqjaKE4aD+4ACmZwjUlZM5a7hl7wq4VIBmVdyHt8ssv9ojQ+
Brvw045NgxbUJlX7X9wf2bwtOnV+9dv5PxY/MtnA8LO2UiONo4ct8ptUmHCf7m/d650DBB8GJln3
hzbtYgH1SA+6MhELWOrWLoztf/SiVd9lzApfk7QpnZW886qWjmjSR4sEJwwUNZY1nTmy5FFt7elI
OMeOOWzmTzAx9T0M8uBL2M2GO48O58PqauN8f6pX71uYkgRBZJSAYHMVL25iSvY1ZezePM5N337r
/aSJaJoEirX1I0X6pDXpvxGqD9/uj3pjgWEagf5HXIJUaPnCxChsdMrGsI62nWXQFKMw2fWWOX/P
2iY+dFX07/3xrl4xlA/I6IH5IpckYAOXe6ux+roZ8H8+zrNBJKzU8b1r684TRrQrMeA67F0OtXg8
z2ZSS3YRG0czzwAK22ENTEc28OYJq3DY+Y4V7RMnS7dIF8VHTEbWnP2ukyuIw5S2qdtjXC9o25eT
DQoYTLHvyMcRz4vkUc/Ksnmo/XpOaBRW9QMsHz3cmtiN/8fplPJ7a9dhvE/bSn+Fuqv80uY+fqtA
EHYeHm/RLseuZK15cr3thDQZCFwiswHOSGyQPx5aUq+UIzmoeiylAS6dPHYb2ayH98Gfxu6gSnO6
94NGLf4WTAXuENiIgMHyzANXfjks3YCxjknQj5grymjWWqXXgMt9Kyi0PlBnCB7v77sPlYeLbE6g
q6kkfqj/8Jcs5ungDKCXZW8dJ8Kqsk/IKjTXT1IT4QA5SK2nsJVhFSGIMj4q3WBOuzZoHIkLOWqB
DmgVBNQ4whl5n3DVHnlEjcOLNmNwstUnXf5dqpE97a02bx86RZ58L7CKKnEre7SKzPNVOd4UqpY6
25m3tLHvWgXUpBolvUIZSbcTV83ySXUzHyf5TYO6TfJmdIa+92u7C8+5LA1fqAfW+Y9JadRvujZL
BAbaOLbbR+XwGLb95D/VNM/P2VDlb1HXdP7LwCu5cGs8SWEv5UNr/L6/qtenGUwC/i5UB+k7AN28
/IpG0xRdUSvWsaVdFm78zECyIgetqLhp1/lrLjYftJnlRySVoQpCEVog4y7HawNNkvpGNo6w2IHN
aIVO8pfQmXBrzBr2VmU1816Zoi5zef33xVZD4yN6LGPMhcPIUtsfQ5GRgcTFnOWuaP1uOmCuihs5
QIx3tZUoVPWajLTt/kLd+uXktiLTBVDLvbJYqaysMewYkvboY2/ND83UcKPOjX60KJga74Eu/K1T
2I3/ZkmXbBO6V/YnpWrzyjVzyFfbaMIkqC6pFXiS3BV94spwxrufklMUsLXsPP3CiqOFt3IjXkdR
IW8BYl0nbGNHtQjYSGh3ZgVW4ciRmLEzLEJXzi3tqSmK0q0dydnkY/XD6SFscoX8ZaeVhxfxk+xV
1Ah4shuLU5tk85BiOC6dpsj66oSB7xWK0m0yAZUSZj6/M7lt1kzRF7v6v4PCWSZYUGsjel/uMiDd
qd6HqnSy0z77WbYmBEytKr/2vWV9vb8vFvnG/xuKN4OAdwI9W+Q3diJTnooG6eSbkfxcDmG518ZQ
P9caDk2DrgMTaXvgMEjprUnH3hyaig9NLKGKs6S/F33ZKWMUBmcNbb/pcxo1+mfHyIL5ZyoD/kaw
RTJ2ipMRQPJB8auVfSW+3B9HWcycPUw1X2QdguZ4ucgTtXx2Wx2e9bgs/rXzqXsaR6t6m3htGrB+
7TXfkJsDYshtCc05Ucy+HFCnXTY4pRqexzDIQrdX0dUYy/Y7YpG5K8mp8XD/097YRUIqkpGAnmKv
Ji7ePy7WtK21bA405zSVUdBA2OUy9KQOdzU30+G+raznreHAm9AkED2kq4IpBcUmmDTLh0SiJVuj
4tJ1ZdWXH9R6SKuVcHZjLUW+CFJSPBCu+GBpaU9N4s/QRND3VR66sdd3bYtIp2egKmJszKasVi7w
G/NjSBj5sJVoeC4l6MvELGFOR8G5NLrM31J5lr7UacHbw4+qf+5/ulvTA4pAH4CCO+u5OJUh1CHN
KqfwXCdOuYFwkhyx0k327dTGO0zkf/8Pw7GOpEMEWfwPL3eK5FPcmmjlnKtujlFejFv9SY3rdhdQ
FJbccB7XGGc3JwiSUCBeub6vNLFjrauVOA3PqVokrVcHWdQ/NXFuqZt6zuMEL5UE75r707z1Bekk
CJ49QA96npfT7ENdmhPoKScpTiX5UOFemXtDGU3tjkeRscYFXSS2IsAQ3D5sVZHYv2J54WndhJmT
hWfuLBgn5HFSvqudTtrP8ViVB7SMDlTrixUdmOtZCtwM8AvO/odZ2OUslYysotGy6GzXaolXAmJV
XlGPxklXprVjeHMsYjfOoFR1rkDEaqEkePpU0TnIQ/URF3Ztp+Zk7ehRFysn/vZQNMmoz4kH+SKa
1a2tT1pZMy0K+8VmLGR1i22B+ebIfvP3sYw1JFT//8EWaZ48lDYNbTs8l/EwVC5oq6l1A5X+z4Md
52vQ6OuNwmi8t6na4blJs+nyi9HO6RxJY2ql0+uT1wU2UjqZnuZumNjF61zjZ50TLt7/9jh8+EQT
ZQT1EUTX5bBKFYSC3hOdqWtHD0raOWfsRoutHEpF8tdHj7EExd+ihy+key7HKs1WNQc65ueOaX11
Sg0Sn29pJYlwqnv/w7zIZOhbC5XDZUWhUmk51cMcnqdM018wapIOaTuo3jA1axICNzYltXBmhVSl
AI8tAqeD4nSpWFJ4nsORTlrVNHrjGt3QBB4XgxWurOJ11BRaVjpJC6QS0Qe+XMWYfdmpZhKfa16Q
n8yh+DrgKiQktZT3aOi6z/cXUvx1lxnS5XCL2U1mERpBEPP4G2a4mLyhMy6fYXB+2I1ZHZ2glIv3
ZigNW1QK/xIGTvi8GH3ZoJJI+1WnCeKz2Uc9QhRq7/pkT5+koeYZoOjZyra5tbiipUHCDWuFd9Ll
4ua+bw8699/Zoe37nDix9CWwrR43v8n4WdPFXGOY3RxQyMHjawP0/KOY/0d+RhmxyLk+onM/Of4X
yn75oTCD0qOrmz7iJt+t+F/c+pw8v0Gpfgi7LanOjt5pVQ+5+ayjZKS5TQcT+NBNgGS3eafm84PT
VbL1PETjHHswHdYkiW/Nl8qEEEBGORyK/eUC95LVBj6crrNd6gM0kJL8abKqU5bLxT+sxhoG+9bh
RINemK4rDLsUCktTKdIArEbntKx72sgdIhsa/OpHEwj2mpDrzcHwX2LTguxXzEXGBuOkpysph+dC
8pvuWLd99agW5VS+jtC7V9ShlgVycTYMJMdB3XFpAO9e7FU8BJQBkYD4nIHw92HvoHTnjWNkQFx1
5tYdgyr9QT218tRwaPiv2RC5naokLyMPsZXE+Mb1RaMDyCdrDTpqiWvL8zzt+7Tk4CiFaRy1wBmh
K4S+s6OE5/iu0ndh9ICmCy3L+wFq2e/6WAega4IGrVJeW3I0/ZbeStq1yTnOVT/eVH47fdVNWrNm
kzi6qxP3+VOZ0DVqoqI85VSmyB1aw3md5q4/YClVrIQR8aEXQVPoEHBwySCEstXlLtfKzCpw4YzP
eWZkk9cDV1GQHDSD/f253zhNtHTomeu8vSkVLMYJRpTmDVjpZ1UvRx7oMsLs89ykgQuJY/7dVY31
dn/EG/FD9Ek/xHNBAi31a9SE6x099uycBpn/PE2QTmiBz2rm+ur8T1Q50ufGVxo3SmxrpUN7Y7KC
cE5w5iwLutPloiZmmCfjjMql1ufnqhHYE8WkERWkUv42heZqbL7xFQFqon+EeiP5yhKV0Ms9VBOk
Ec5qnHXDtqgcNm9lFDgJ3F/UGzMT+AfEuCAxEJkXQXFMlQAme5mdy0QHa5bAXN/odSQo8UaFW6fZ
KCsb9FbwoNNDXQs4A7xxe5FFdDQa6rSas3Md+SolR5g1E+id39TLg6dWz6MH8HitBydHNzwhCEcf
eY53IManr/cnfyNy2IhLkT/xqoZ6JYLqHzdgX6nBPPFtz2GtOhIaPXHsRQVnyzUb6xzJFp6EWiJv
74+6XHIwFZroi4qCIqhGeXFy0PLuLGR6phO9vWY/8f88xlFH7CyH/reVOMFaBfPWgJReEXcjRpEI
LQac6567iJki6KbZz2MctI/FIBA2CH11L/S/or/M7MUMeckL4S7xDlxWqaH4Bhl+OupJQ8w6fwhp
tP5WO+SdN00yr0nKLW8+MRhdbrI/mVG1JXgipTJYYyAnn/w5SeMNhdSs+Sw5VhBu6Fmk80oUurWY
wvVIPPNAUC1T7k61Wy1FcOBUTnWrHDAizNIXfcRWYY6DaVtNU72SN4nP82dEFxPkqqXmA7yCm33x
+ao+VJwxb+eTHcEHCU3ktCj2588DfpWhV8y84GVlyL5TtZn3XeSgIX1/wy6PyccPEELPFCmFENIi
RlRGSd+ojJUT3RYjc9VO1T5nBiJwUuDov3qpiz/1upN+uT/qMgT+d1SepWCyKI8uD2cwd0Y/t/T/
5aoCZVTmPLVcwKH65v44Nz4oyOKPRyjpzFUpb8qQgonKSD7N1qA3ewNB7X7ToU4e7aNYld97dTDX
wKU3xxRFWHE6kJdeVIKkNsOM2SnUE7LEur4vgqKTMhe6mtU8YmXf1y5VuUL6fn+mS0wIQAwSUQCt
bF++1FU7lm7qQOFr0E5xMxefQiANG9kvuxy91mrgX0PERPT4s9JPdGXrcZifU7U2V5LHG+cVqshH
tV8l6C53U6w1SpdA06AsbKW119im/0gLFD0dIzXXOtDLnEHMGOSaDdZQIAqWNX7sgcYK7KN2Svxp
dp5kRao25ag+t05SK9vRcCjdNJpVvFQOWJL7y31jA38Ax8kcINpyk1/eLlGZOSWwF/3UT1qXbRBr
ifWt0wbF4/1xbmwmru7/4+y8euM2/nD9iQiwl1tym7SSLJd4Zd8QTpywkzMc9k9/HvocHFjUQgv/
bwIkNjLLqb/yFihra5+KWHz9899esbo0JcmLZSNS67QBBgJ5esTyNbZfxnnJv6HLJoPT+0NendZf
GIa1HkBb7PWQbaGhwZjFfNo4JvNRJQI6e4eohR3GlqU9dIB7ABdPdvxSjsstya4rFyJQ8FXcgUIc
3YXNfQSFtKbpMPG8WLH7Q1i23x6nujKLA9r54/0El22+U0MwfnK6hFwAMHPQ3XjEr9yJLmARFNJR
q4JMsy7+b5OOypIYoNgbF4R38uI8ayYkS6+cjempTd3CQGa70c9Gm+rZ4f25v/r11OvgudrUzbYY
uyxBX0kko3kRbWoWT1o8VTulYxW7t8ph9KIky5Y1CK4bZ+fwl1ddodR4ef9HXNtzND/+/48wX3++
ZmZjuhjCvEjd6D4g51t9qyiR7N0aEAmJn3Vjj1+bbuDwtGGxDCFsXC+V36ZbeikdfKytLqaGDCgv
czns6ICaX/KORuFedOUiI2gSyZ9KSK4XCI8KITKFe2RhNoe4m8vON4bCuqTwX36kTmcCva90TTtk
0NqrQzzn/ndz1VH58wnmqSehB4gFX2uzv8C5ofwhbOtCnVntUR4MDjFk8TI03SXbL850y+Pn2gyD
SEJsloBz1ft/PcMoktOma5V98RtDPRTBODw2XpMjcyQLHxfiuk7RLqF2dctc7erAABVRIkC74g34
tcDmt/baxrpoI/j7DHvHcByL9jHQR2hOIosbzDpnMy1vvPtXxwVT5xPNcXFuPcArexoMO2mti9tY
6mma++nTUA00fUwp9RUpnE5p6ObIu914F649gGgPrGkkdxiiFq9nusZ2txHSsDAGkMuwE/PgTIcy
ESN8Gx319f/hpgI0DQSTb2SGNwvrdGUyorNiX9w+LS+F0JZnhPB8qDPmIjisbWrtGyD4zfHPdzBP
H5qKXJMrhvz1Zy5mkTaohNsXgaHwUcu7PInsQPVumGVBPe6mkoJO9P6Y19YUACMRFY86EuLr3fnb
NQHqe56ctrIvemY/dSIxL53srSNJpbN2uFG4sLT52/tjXnvmV+Ti2sygJL7NrjSUkK2UkPgyt3We
HFBHLg9xh4fBjXv/2rYhWwUKQtq4iq68/jZPz7G2HTzr4knN+xdrJrOMlnFAp9ye9W66Mdq1V4Yk
B+AL9YeAVsbr0aCiZ73hKveCeFR8NkXfVLtmah5l275oIi+PBreif2+YsDaqOBY3hr+ykNxECJXw
xFEL3xouol6LS5DXuBc1T5N71IbYTcJFs7EvqqelPblai9KZXWXzLcjylQ//xfOjwESKTtL8+sPj
fPRc5EAZ2bHHaNE6COu5mXVhJ+L/CDXcHMKSSZlrnBosH6Yms29RY65+PGh1nceHcH1bIMiFyhu7
0r1Lg2DgcagMrAC1iQZHGjgLtKTJVgd6qX8INV6zA9pVSOGjkUSWvOUkGT7dvk743kWOlp7tpWMV
Q2jI4D8tT3ozFO5o3Vjla3O9agevFz9Eta3o2mwtOsuceZdeG2F3ReWUp3+LPq9SoNV9rB2selba
MbCXBjvj1jO/tPyXW5q7Liu6ya9XN1zq9ORjMKI2W30yzVmf29y75G3Vhks3wqmRU9qGTh5/wnQ4
vaVfeW19fx9wEzzhQtNp0B7ci95rTb7vAI58yqZAH04xkJOdj29MHRp5osn9+1fVlSuENJ5uIQBr
UN5bxnxrqmkqUQNAXicVAj9qZZxpOdV5ZCddfwPgeuVeRFuCvvK6rcCQbA6SZU5l79oxjMmiteMQ
Nl5mh7U/TH/+nCIPCFKWEuaKIdksX02mkRO3kOJ5plzQsbXq4WM6CUx2ssma28ufz+EK4FgJ0ZSj
t7vF1kskjBbLuTRz2vf3Wep7KoqFS/czl7V/Q2DmSqK1FlxgoPKigaLaTKJnJ7nOVe9c3BrppSjL
gDZJXCY/tRXueU7Q6x+Ac9afcnO8hdi8OjS4VuCmlH3esJ5dJC3UMrr2ZeK5hV5t6erOLuw6R+Gm
mdp7Uw41GqTpnP3U+PdbsOxre9X5Ja7DPzBxXg/Rb095FrSDKrrOu8B9LEJ8fPLv+iDtaJZe+/z+
kr49jyCqEF1h+/DcEBK+HgrUqRrtzKAagyrSGGmNEj8R9wYBjcqG0+99PUNcU5c1Ldn3R3579SAw
w/fxyFIlpRryemQV123lIiZ60fr078zUasDwcyndj6qxxClt3Ta51cN/O68M6RGUAe5cFXzXO/m3
eTWsSiajM6AQL6v+IdHsrIokmWykQ3241WJ+ewegkorFuU+aTFS2jY30YEGrpczcizk02T+GB3T7
kJSB7G/EfdfmEV1kxKRX0BqB7uuPmszOcBOfcRx/aWv4v1627PLZ05yjazXernDj6Zam9JVdA+Zl
JTaA5KJ3sKmB+L3nKqdogwttV0selGzoTOUSOjVwHRWfhT/4/yKjKG8VLN++mqTBFF3Ih1fiwlaR
gUmcaewCHI2bxgmiSR+SQ0aLMzv4KrF+VLBkd/NoLBk46bS3d9XUF7d6rlcm/PffsO1PSVOVdp0k
2Uvt6MWHRHVZvi8EPqU7v++byJ6XLv7jq3DN/pG9WKvvK5vk9Rr7o9/1gwNclydnSc/Yyg9WJLOg
sEIX8++zqnIBsH2uuq9x3vU3rv23t+E6OgB/G/w6FYh1Qn47NtlM5txQ4ngxYwexDQoBcUQ44X5p
O1wc5VTnz4SozecsqawbieqVE8tp/aXmtlKztv1tSyq3LG1Xu0yUY862hnxlVXja5w5Q0PGP7yOG
IhDifUPQcYtQLNGxW+qpSF6Q825hwY8JUgDxvEOQ4rM5Bc6X94e7coTgoaBCQD6DJOHWuxkwjF4N
c6FdyjrFDnVBQXveV0x+trcxGp+SsJ0BpCXe5N5o6F65mICi0E5BW4HLcMtGUH0yax4SBC+o1M3u
oRhGSAmdlzn/w4SiHQKtlyyY8sr6O37bNoMF80KmTvZiYCt75JGZwgUBg2PpL4M6Zo5Gof39Ob12
MnlSaIjRYkU9YnNM2mrIgnyyspcOy6zxgEyKXR/hgkI2g0rgtXcQ1eXH98e8to7w9gjgaeqStmwO
R1XE6O/ZwIXNDvXbcdGnqNJiPYJqFnx0e5TolF3dMvG9diyoAFMdY3Zpzm8G1aAR5ab0k5cUD7Yp
zLkN78zMqj6qFqHh9z/w6lj4ppPng7Kj2v56GXPqcxrQIqDz5Sif0U4QUYz4eLBr+lGvb+yZa3uT
sIvVg/gBdH5bH/IM2Fho0L8gn1X90I2iSY5dmcl69+cfBVSEGJ3Zg4KwecBUurTKKqrgUmbecCia
xosjq4NidOfMi7qlN3FtCtkaHoV7kgLq5q+n0HJQoTU0PbgM/qh7e6nytA7tTq+zvcqt9Of733Zt
Dklm6bLzaaBC1j//7dxNsfDSkkjj4tDjf4LhBA4IZFR7S97u2rPAQ/wLdcW1uVUxBqsvUOwo4wu9
D6c6BejBPdIu8R8XAywrjhJ+PQCHwrnlR0KG1+7f/8xroQDVEdJWqrZICGwmVdcHH3aM1C7FEvg0
EC017NErbc6NGrBFnAJ5YIqzI0aqhdpXtar/ev8HXDv5UATAgwEJpfqxjSaTtBDQ9rVL2qP2iVzR
/FiQszzUzlLSfXDpDbWVdeM0XuljmgDrkIBgJgFfbUErdm1gbBpnwcVIIIU9Nk0bhwqfTOtYUrUx
w7iOq8QPkTg3zTNdswqREZyYIREu6t/3J2ArnETVhBLZqhUJGIrIY6u9mVB2HUTQxBfY81xDLdN9
wrJRxOjbGt29PgTJMTGKDgfT2TlqAIOriLTU2Mf0zuao9GSxk059i3xz7RlAOojThrwLAK3NJQJh
1VnoBMbwqprKRiytlOOdKPQMiaw56U8a3Lm796fi6pAccZyZ2Qk0Bl+fucrAZMVsbO8ydQtOHJol
u0d+3ujvLXuyCM3Syvn6/pBb7bh19sHu/MLfgWEll3o9pkBzuK7G3sVaXPjGJdUDfIHZGRpKPqAS
VQjRwrTCJtcq9FJQSsFYydK/FcsUf4SXnHXHAvW7u0DGU/1iaf14y1fgygXBz1rZbeTw6155/QMz
rwliy0li+jgiRzdsrvogmsmjLx1SHKgYCNOp9o5V+s6zI5R1K4u/sig8jRRwV4FGAsLNPpiWufAV
zuEv86ScRyrv/c5t/Tqyc1IHw3XmW5jIK1fSL4k8th1xHZI1rz/YU0anm5MeX3rAg9Xfdi2GF9RW
4pOcpR484laRV58goDnus0HVIojkktx62a7cSrQcSTdp+hPFbqEjNXniEC+LdsnyJU53sg50YnQJ
hPvnWAD8RfLDlXHozEkrbtzI1+4msGTcS2v5GD+AzZWMDUNuDgCgXvJpGPZ+n+SR0GPngDe7Fpzw
XfL+k/CSnpRdt0e97tJ8v7jtLZ/7qzPw26/YbLtBqVENCjLcbDVqPJUWoAfky6yl/ehm2fTvuNg5
QVre2rdojdsJQCFw7U8QTlC2Mq03RV1Hr4DCjmo5Dw6WE1GvF32mdkXcGt6XMij6nHuZK/1b11fj
ahnTeJGO2YmBb3Ns3BRoXms3vxV3/9+vobpCeLpaKG22o13bCbIOYjmndVuEY1HbkYyRcpt1MZIl
twgyo+JxHEdgyT0F4F3c2DqQkDTd3biqrv4S3ONoiFFtQgvm9cFo6hlxVgxNz7U2yB8zlg8/pmLS
IqWS7JTNk4XHmYuprt+3SFAsOAnfB53Z7YwRQdUbL+hme/zfWeFKgHSD1DA9yNe/JSW/zv3RZI2q
uTs5ZdHsaast406zBvFkFnpzXBu+t2BPm8vw17BANlbKCp0s7DJeD4swdlMneTOf50BTemS0mGNE
BSkFQkuuj4xtVCuUBXzAFUiuG333hwy8//sDVn/hX62VN+A9S+PI9nPGbph1Gy2nRYaQLeoXv/KM
GzS4q9/qr4RxeFwEAZuiok1JdECRbzkHyMidZ5VPZ9/UekwwhVk9mqoxejT48qL6KHrEY483dtsq
lrLd96uFK6XT1RZiq7yh1Y2t0HtnhfEZiaB1OU+GgSwecs8iAyLTSPATrvjgVHb+cZx0WkzgfeNb
zf11U29/xq+axa8KIM2lzYrrjTQctW562xjDup6zXSJmE0J1pt345E3I/2tt6QJAreTqt+1tIGYh
w96vWhvnxejMj9It1d7MDONGqrt53t6Msjk5iWy9UXWM0mFEfummMn6BNOofjNbv9rHR+5+9Oi7v
PFe2O0tW8+X9dd0eXEp+bFH+h/gYwPjaNjvIQzJn8pf5XLRx8Oh7pXwp5JRf9LnK0DITZlBja4pe
4/vDbr+ajihowV84cUK7N3bgla+yFkMxj6pbBTknyTUzCBHMmo9F1Yl+R29HHJxKyM+yo321KwsK
3jf6SduttP4GUjneVZo89ps7KzBGFcyF4Z3RKh38Xefiwrwz2ny0QpIb7xZj8O1M4xVDagNweu3u
bynQZWBOuUSWBeOkufyrqnIZVXR+zu4SjB9nTZp7L/NvYeM30RpRGoOCv2GuWeY3uvqJ3+fCrmv/
XPRYmgWwzJ2Q9qD3ubGL9mmh1K7276/slc8kNMWulvwFLe1tMVkKxdKlwj/P8UwPoO96emd6e3bQ
dcl2raaaz0Yw1rcMIq4Oy7WE3TiFbIDwr++FonfwXcRw65zkpnNnWP1kRRkg4o89UIodQjAeMtne
dOs62t4RzC/9SJqo6524ahq+HhZZUlenPsYeomFXhPjWBcGucu3mFvbzymZlIOAvRP2A4LfEIBtV
2i5JSv9cedSK6iLoDzJ2zLsqAIb//gpeHWrF0SISi4f91hpHNdLOgjH3z87Sp48Uv0z03aSIRhPV
+z8fiveMwhR18LXq9nr61Ar7z2UanEXvyEdDR2rVMujwjoN3i2J25STwLWhdgruDK2+vz+tvBRyo
XsGiZVVw7rVk+NAu+MVUZhCfxzhJn5WYbjU0ru0MClPQ5EmUQPqtG/a38SajqfPca41znhXdi+qW
4p/YxIz0/Qm8tu2BrdJ/o3pBb3XzemC82lUJUd3Z9zChjOYKI4aw9TrnTgDJi4+WE9fHwaJqdCP6
vHKBU2e3EECkVUWvavN5XqyGxOwL6yxolUEiYBveg3AfT8rRELGGsmUeK1efH/q5SrUItfr01oW6
DYjWs4f0D+8HuRFTsAmIkLP08iBxzfPYS1jKi+01CPQ35aGtpqGPfLcURAk5EMfFLIs/1NFZb1ZU
+3k1V/V00pPN1h25DqSNyuTZS5UB50W0J5yAmn2mpe3nOdP8UNnJreT72qZab9b1o+HWb89LZxWa
yv3UOFtWV+2yNl/+zrpGfnt/U73JuPg2iiBAdqiq0hjcEnn1uvFTnKDNc41D5X2d+HLvdmo82lpn
7vN+9A5NoIknuaq+lB1ytzuVBf7X93/Fla3trc1eZyWpWABqXh8g06l9c6kC4zw59mAn+4pipB21
hayMqEJgrkDIP9acBMH4oeaMRO8Pf2V3rb1fyJgrYOFN2p1ZA8qBSrfP/Zgkj1nlG1+SpkMxsenL
LpqXqfrX8mpt5yO0eiPSv3JVrZx4qJYrQZCFeP3lvCeNmgtpn0FnqOaU9U3vRKowgxdLTY5I9xLZ
evOWbcKVax+PcNac8g7D+hu1xDiRAGTNzj5PQJr2sbOoT8CYfQSMrVv6EFcuD/IYchlKGi7q8Jtb
y1tWcKoQ5lmz8ro5dC2MGHxqE2FjXYFCVB2lJBTOh9HW6uyzxMP6rh4FwjHvL/GV0wTdlMVlqlno
7TxXPoroAsj0WUf/Mwi7zC73yObZy42tdGU9oTezkshzw6feHid/Hk1f2Zl17uBS/ddADgIV5ki1
T5SPwVk6qBud7StHh1CENhZsSOKh7d20gFkoG7O2zsOoIz41FsVjq5aP2SD8Yxp748OSB9UNzMu1
j+S8gJpy14G3DRLbhL2QJKl1LpUbnPxxsHEhady94fT2nsS4uVFxuDoejqfsIBg51D9eH5LcLole
h9Y6Z7md7bwYF+1Mb2EeQRGkLxr0d+9vliv3AcUNZ433+D5I/6/HK3gJ8n4RWJDirdw0YWdAC/+W
prPf7z0/N6bkFKsgaNF0KFNtOoyo4sc3vvnKxbyKjlBnocm6uvVsXt2ugIqddqV79qXtCxEZlZGK
v8aq9wgx2gwDaxinw2DuuyCvERFfurlHBtJs0Ksu46m4Ff6+nRTSJmgbvIbIvlMcfT0pCJ16xdxI
91wXiSj3SaP6+wJfTKTO7OJj4RXdRx/i+lffqv+H55+xVwoW8AnUXbd4rqlfAHawuc5juQxTxFuC
5GPSN4UHTKURwwP4jmyIKL8ZSagMbfz3/Q3x9r5cdYLIdVbkpYevwutvX8yuMTItts+oeTR2uNA2
AFq7AOfFmu0Wt+DtjbkOhsMvPcEVPr15DLvc5CUEdH726mze+7Q6D4VMvZM1qs8EIPHXwMmtD7WV
1kdkAIA+vP+tV4dnjil3Qm6m1Pb6WyETCyfplX1mvPkhdrHwkChTfhpTY4ZvEOMV0Vuq3o1eKfC4
RzzRvLH1r8422Kh1Fn7BJF//ggAqjuctHs8x9t9f8Kv6pMyxucum6dZBvzYS6gNEPnRBid43e7pd
mly6qW+fNZmeysSN/0lAZB/sYUpvvPPXTg9pFrQNapes7OYKW/kocDda5xxPgRLP9O5rDxXdNKum
5yrtkzHdteurbzB+cl4m3C3fX9arn7qKFZIPrcD87bJaRV46uHCei2W0zm2ppk96KnuMxrxbWPC3
by0RDW6ZwMAJMCiAvF6/Yi4sJDYD54wFhiujhoA+2yeuVV/e/6R1dX6vD6L1zEySN/L+rUu4PZWa
3QlbSO9MvpweDH/6CHQOnf4ixua8iZdbhaxrU7h66/wqAFBsWf/8tzQvEbyFsme82B7mKVRq9Vrt
xro+uUMtbmyYdT3efNxKfVlbfytf/PVgmhSeJM3xzo1ful+xFB3bc7C4ffVz9ie7/WGOMPbCNu4a
++7Pp5ULxvQhvq7mbJudAlJuBJcXu+dWV20e+o7mR6JxnEiryrwIjab4+38YELYC549OC9fr609t
LWn6TeK7Z3QrRXfyS5xZQHeUyQfA7MG4RzDmVq3s2uxCBmT7EHYjyLZZykEOvjXMmkvEL+QzYOTh
lHrS/eCIvjwtWaKrqPSz+s/TWBQbgKyh90JUAV749ZdybxZ1V7GDvNZGK0ktPglrW5QPeSbyneF0
87wfY235jG/VH0pE8WxTEVnF7lbADoHUJuY3G2i+UFz9cx1rfYT4irbPqjQ7jFKPI92z6hvb6Mpp
gScOrBZgA2C87Y3Xm3qjDJ3xKOo6d1M9+Q8DRKDvI34bN6q7Vy4Cdg8qfquZOkWszeXqTSSxtpyp
zLnC2oNX0ffIJ9uogBjDgTvqls791fGoPBKewZumJfV6GfOhjF0vpgBZr0pJ06gFT4tbib8XfVZP
VTEkN5KXa1NJLRncKtRK9uz6e367eEBYeTECJu5Z5nW9UxilfhpRNPkLKAim0u8fxq3Cyhre8Ubx
9iNVsuozbfZoXldClUESnONBOgdEirQvlZ8ve1XL+YCvcxvZmlVwy3rzsDNKalKhB6z1QlHWupHb
vH00+Slrx4/tw6O5ZYq7GTE2fZCA50rLcB7J00uN8dSACnhX3rnGbH1F5DdpDm1c1D9uzMO6aV5f
wCtCG5UmCxYvLP/NK2a2fmKOmgrO5WLqVdjUtQqx4VA/lJ4NZTjZ1XBnB1W/1zAg7EMH4DZtsAAP
qd1sD/5l9Wj64Gn+rXMMXnndX7/9NHhGBMOkJuvZWu0ONvs9kUIUTasN+8aAToH5RVFYEeWxrotS
1FPANFexXu4GrDw/tg6Jfti1eA+GY99o6jggQlfvHC3o/0I4w7H2fYpAFn5YPXmVVTZOu3ON1r6P
Cyt2YAtnuYU8lx1fUg1G/K72knn5uvZ5ToYoNS0anTi35giOpjl1UZ4Hbm9HlW2WRh9NcT8kfQhu
yciXaFDw/p/yRa+LC92udviR6KZEmd8lRjjZJbGuCvEUc+KvWm+2HWCsyvKmMfJLbU7woffbdvx3
aNZJxhB5GDU3REZrHL/YqxA0nuuj3x/ShUftG6WFZv4gsqbO7ixha8GLM6aef4pxyBFzqHgCjCEM
5BCrY5MtaeuH5pIE1b3A+LMPvRwb7ztXF3YSqcGPjWfHl2kGTr0fRJRmyeQucLyIQF5wq2OGlgIz
4z7T57IPDXvJxd3crv6Xwey3GSIHo6weZl8M9oc0AQ92BlJjZ0fTVqUfBYVZefiWzHV1kgKzwrta
jvn0F8jnqYpqo2zjvRnMrv2iinYuTplPqXdv9bEzh11CunbQWhX7+66yjCqi/ZPIXesmpvo49pAs
f8YUlKxHhPON6XFEOAM9tcCZq/ZJwxwBI1GffuRz77rp8tPR2gIuQJ5n6WPXZ5V2mLD+7j56CWo4
iPd77Dez8Rccvoxq8cqzw6Im012aySWI2rKc/JcOSZLpX9rak+GG3NpFd1+6XaX+WWJay2I3duOc
OftRycyOkPkPOFmGtciyDP20TqDMeZa0ejPCLEQHipc1Ve79ZfZdTE+H57FrHoNyFvEuSUn7uhCT
1ETLw0BLbf9hcXGb20Mq6saTWTQTf20pkU/LIjpCbpo9xkvntY+ZtlA0joQ7W4hNgI81ltNEP6s0
+AjO/VOCTSf5dNDhoJdGBAuZvOi1Lat7AzEv2IUu3mLlPii1wT5ibWeOci+sPJ2yiDKr340hLMsx
HUOgEZ4ud1XLIa3CWkH3uq8Db8LLgCZJc4dgvQqeDZFZuRshhllmTwMy9+pngiZRBkMjzxXsTbfq
lYrGRWGQbQfSLV5cLda4mIJxZIoxWLTQr4iMJqVft+udxaj3Tr5My77WYC6FU4+s0Q+t0tL5DOGu
eWyHOW/CGHRhEFZuMVZfC8xo+n0nhBKPAXkuBe6qFcVXajK+doduWicOi6S5Z0aWiWDQk0eLc9nF
g7LNh95xpXM3+x6p1K5sdE8/mnNcye9xRZPgvq5cf/k8lgPkSMz1VG+E+bgUyU90A/CSo34E8I54
Fk/SRY9MTXfVEYO3Os5CqLxaEy7LosfcVYCixCnXpdffjbLPy8dJV+b8rJwZ2NJOJkkcnKc2cZaw
anLP/lk0pkqQmMvHIQ8BtGu1HmaDp8c/Y7vS5h+WaET71Ugg/d23RZcWn5IskTqqCUaifcdwxbKp
u1dUv2Ww2MFz3Oq9fp+CZF/OueYq07xLm9mLRagamgc7M8HNoTgAUQMvIUtRud9TS2rJP1k/tA4I
IVqX+xTRh/5YCKHLg9kPSJexuK34R+DB0T66GI8hVOHaBYz+EJeydPy7T+piOSxW7+dlaPTOMJyS
EXkCnhnQw/9Q39eR/mqBCc+fgCrzlyw/i4tTa86udyio1iUfhJL98GSkUhvudKGq6SsbxHMja5wg
VbmtrcRxcI1JnlJz0NPT3AmjvEcDcBr+nhvPy5dz2yW0nuA4G/ld14HMO2dzBjshqoVGQ8hM2sz4
MQBgUHe5L2s8Xzs9nn7Uggcl8gEjdWXoNivueG8lbT4tD6PAUPzrEjS200WxtDvjQU9SW/+O57Nw
7ut0npG4LqcqAQpotYa9H30eBePAs1P1x0C4OPCEVJ5rMMtpstqNiAVhrSiPx1GceAOl/JLZU6Ne
vIzLv9m7fazk92lm+/BYTKr2SHLAL4kPppE5813hA0F78tyU2uZQwE8/0fed6iBKu8Rt7iq9z7Q7
xvbcz8s4j9lfacKpvkODy5tOAnWT6Swcp5mzsLSD7GHo3LgjM1V++cNxNXc89/RBsL21O8RZv9IB
KMoXpHhH19zxEGC9WTlAFRoezUJhtSKduR/DmZq2e+yB/HSfqDHbzY6IvaE22QpHuIjiD4JsJZDC
Gp9n6tr1vsYYB518hBwbjAjHJvOec0EU/Sjzaqn2xeBrVhfGY5lku6oMAi2qNd9VmN0BPtfD3vfn
5pTOfctjISWihawtaiJDldnuKcHKbQn7ApOic4AEarovtLlJvzluE8z3lju19rifrApnarMa/OBb
rwYt+5QMgdnv3Ur1rXVqWy/GSEx1yK2G8BbBnu90zmn95Nlj+levz7n30C92rB0HNE+zdF/ldeaJ
cOndbPlRqFGU/6lW6vzChkp38AwkUy5fmzy1C4CTZMwLaNkqJnac7I41tXqFjdrSBRbsTNXTXfrb
0paVGMo7OcWfY7S+DkulyQ54mZrSY90OlfmUZHPanOmdOVmzS1MdO6TAWGek9H37J7dSPe07lNx2
da9rSzibS9uGGEKW8jmXGks1j2WNMyUThZKECJz/yrTIPnttmw683FY63/f9oIjPMNE9F9Mc/yMz
RRdeQ6pH7ufU00SEPofzzcl9P3sSovYL0Op+Wx/7uiAA11XcPul1YsqDQXBRHQDUY3USS5EG/Nbe
qJ/GNnY8Rmt1/zg3aF2GAnOMnxmUOyeEo5t9b604+dpasw6sMfEG5FSqvvxsWUnsfJjKZcz3gED6
xgwL7BCDY8dzWxx6RHD7h6mo2uQEhhvkpsx4Ru+rsh4/T2gsTc9S+lrwLa4LIwvNeHQ/2RSQtU8a
EkXjP7Kq3M9GY0DHI+yLn+fFYTkna3CMs65X/c/CtXndSlvYn1XXWM+tsSx2GNRmIM/z2BS72ZF5
dqdjdpyHwpu6fFcZnUskLG2H0M5MKBjPyWw0R27bxDkJiOx2mAhLfRZ0ATIeBabp37axZRt5xrzM
O1TFekzObZF+jgc2ZIRMdvU5a6T4Wfh+Fx/NoG/m70vlWeXPeQG8H80eNNEgTIWhY0OItXa8T0c6
l98JMPvgI36szfi1M5XTHao4maoT5hZZHelIHVYPxEmCSrYqCGZaHnOcDdtYeh953jL9fqQ5ae8C
f7b7sG0hjB6QyzYWjF2T3PsvBrtFchaQHh4TsCviiDeINiMY3sQFmIDB7p/NlhbiAx5Z4/hia7St
QgH3qN5De02CU9HQNCCIWpLkmPduYjk7DHZcto9jTd6+s1Pv3p5ml2jZ4Bp8GIYeVgjyN5qbEd4F
LibOg6N/Koty+jfX8UqEvOHYXwpLQzmLJwxSBSTLYf6wxLMRkEXZhAkI9SxzkO0w6aIU4pQSKkMx
D0N6T3sZDYdc4gwaaX7iiVMzVVbwjeezcvY5r5R2pJk2LXG46Hqr7cZmDiZ61X5VHwvLV/FT2hZW
Aqe/9er9KHRlHfPR1psI6qXTHlwPBapHNbc9HSVRq+YHVZO+3GtewROXoLCTfpP50phQwgwjO07O
OAWnxBqt5mLZg3uUsWiB/lTW3FdhVUxFug9GNxufySy8cWd1hZ8D1ZTGcmcKmM1kizjSFfFZb3yE
bDTiRO+eGwSoa+i0futGeSFxxM7nAGWqMagEM2p29L7NqYp3dlkizWV7qF0fF6sGdmz7SVFdmla3
hkOlW2LZef3UzzsU9+MhnAPsJ+6mhex+b5atKHc5BiBLZBVOMuNQ2Xr6Sy9KXI6R+SprnSNEiJWc
yKvmqfsCuTAGSAFCOxiB9iqjq3rkBd2kzM5OPEFKfvbj2fKINl07ze07XBP0p8bO2KuTXjbBznLJ
1sixYtjPkY13jPMwAQJEvAfRohQzl3b4Pxydx3LcxhaGnwhVyGGLMIGZokhR2qAoWQLQiA10I/TT
32/uxuUq2/IMCXSf80cKntd2WMmDJCLxsdFJXT7NKASqP7MjxyFHK4jGVes6Us+DlVQm2z1y99KY
hNPvbRQi4uMrRVbeovn6itt55eWbLe/z8L2GDjJJNuI9LTWbd3Uqrea7icrtMKvjox3Sxl6StxDD
5nvLR/0VMMza6U5Pk6KtnDL6tARb6ApeY2/OWr5M/NUNZOhkOO2H8y1AzKTUJ7be1TOd/9qzcIGU
LE4ir8dgyfFM5qQXpvXSH3E+zeOi0mYn7zIvY+rocms/9jgbp3F91q2DTsipd6QNnShddd+O/sGB
sIgDO7IVivxwvLlOaYe0g8vetJWX1eNEx1HZJs1pbEgUzSrSqWUmBw9HgjATIi4vriM/3ZMWn9wQ
91ipXKvnnqO4az8ty2CHqe+q+F+yLtVP6i9sO6VCMfxnz0n1m58rPqNN0O/sJfMtms4vj8fAukkT
aPpZI4YOEuaLKfErMsWmKvjcYIT/1TsZWFntaXlkYbL2v9qo8+tsajgHclTjI+vPJIbyaoStZRaP
SIgpdWsCJJ9AKrnyG8b9KKl8ss6NG/8OSOOTKU2V4Z5KMtS+hzPbSdq4eyiKve0iC4lc1LXZRg7R
nlabpnDTstRicZhG+nXY+jnJSmCMB2vdAWnWXjtLIf2joqCcKdNKveXQpOL4R6mz0Z37W8usHpys
YTups22ckwgb0F4/84xTfRZKTXjayhLyHLb1TXNeBjv+R770QAZmox6cSKwq30lG+ZQEgsl8o6AG
eEDuGIqqcvW/a1dQOrZFfvuH/Ww0WW3Nx3zZby/fwypn4WSObBoaA1bMuLh+Fucl9kzr5K2drC+W
77c6b4iw1tmAXuphS0LziG+iY1vlhNw4fZfpn7uI0C7KWXdT0ShrpJmYQxo//yqWLGo7m9tyL+sq
7Sr2YiKCEqhTkwyDSpdwdv9ZzUAls7MoFBo8ZYRtru2ovvl8MqdA7FXVhbKP3eR1c3g6b0EtopS6
s/77NLj7lsb7xPVQL0z0eRU2zp/es3eyUWkgE7kAeeSzVCLkbkZJ9aIpkWyyIbTqr9FVQ4u7qLUp
72k25O6B7jaaBNk9Tjgj5SNaK2DQeBMBG92O5aGotAxXzgyiG7I4UuGPbWTLVnGFC3zXofqAKCfF
ywuM53I8G4/MtMZGYLkJtIHlvrhJkSzq1m23xEw4salZChxP6JKf8W2Ec/fKr/NRhf9Flipftt49
msxtI/l32g7eG9v5aOslvq22we+pEc6vvY23PJmPas/schBPegVt4TQp4+8S52Fzmr2QG7dG8iNT
YsBCQJDReJ+KU7PDSxFQz9oDHlx4zQYvjamK6lOcObQfCE/6UU4E21HxZ299YVO9IPgDe5u3gL6e
LXcM/Zn8dLgn0mV3HDJ0iDbj/ByOkCE0isbgpqgPt5SIvnW+8ypnlWk0CbfKh2Ds+9wZYvspbBaF
FbuzXZr0Dpm4NC+L5D/fGyk8rjn4PhsXh3oalnQ3ptG8jq8MQIoaQK8nd5cWDjOlLuPA9op6sUQh
cPCxJG+uzDyykIe8V4fF1DNNcsuiptv957BE0stPxHFP/cL2kzq9HZR50AzNb0YGF+uN1NZ/27i0
QYE7NnwbuJX7bNT1xIJNrvE/W6hRFeBPxy+iNPWY95q1LVU1fRiZoVBueUO5XPXPXC/78jSSwXEX
rWHz1ggKI9Oxdmhv5ZYeTiZG53tHqSgfctCRQ8MM4VJTUdGK+o/QXyUysU9dwHTvQT36DPKXFjQx
ytqOll8K1pOwTHm2KFzsQSTqE3q2bjz5AE/HCQCRrWUMOzud5EL3gT+uZc2VadErVQXNchRMF7O4
7wCam8KGUkm+26spATbDrWNT7MXnsVlNXMh94yfrTapvC1fbAquW5dtXlzdmyzyxDPoPdkak0WM3
+wR3SzD+a6kxIVzKxojumjAMTHnJWPQ2eUaAu8wuX6AaXAkszJqsMnksEUv65PqPB3S6k+6D3piq
SiISz4Slhkd+0JfAv6IIH7oyjOw2gZ6W2VPbM1ufwZhCNjnDIerLtJPQmsVNoGx+MT7/tNPbOp06
bzv6R8syg8pXhoeKGaEX9sUWqACbeQrb82grIeBBEB1l4XjYScZKvjYpDHu9nHupB/avZN6CzygQ
2NOjBUAoo9Bc9Cl4qFJ/6B8NYBQsls9M0JTS50McdPRaG1plYx4Ae3RuePD/pyZtvhuWmvY1Nu72
4TLpTdk0EYt4HpSql8daAK+fh0oTqwHE66aSLLAGCmolBDNbjeXgxhrL8J/vTlxwg4mmPiV8hB2Y
7pKR9x5tj1VsrEV7ZtzFvU6JkvI8oLv4qBBd9tlaLce9dIPRnMpAzx9Uq7UqPXjSRE7MUN+niDvj
sOCmBzPEtldHhR/10XNvRQA2Qb0p+9SGGIYzjvupiJLGajO4heMbHfbxp11ZsbiLK6OdFyIsqQOi
26yuisE4C1lmxPl7jzfYVuZucxhzjVBkfWswbSz5ttRoRtuel/LkGLL2Ml5pvdE2z/J7xYVSvkhb
VbLQU+B8485NKqpO7eFz2XQgU7NOwXjf2DrwC+BVdp9k87xvHXBpk07OYP1uo0EOZFpzCGQbmCx4
REOxJitc7XoZMWHy6ovS6Kzye/2P3731V+tkmNKWeeDfOEVsN8MoTJfas79DRsiqSdLGh0Q4JaKr
CFFrMVoXYtjGGE/10v0ZPTMtxRSBv6eondenUQXeb/+2+aSLYX84sw30FUxxN94NMct2Tk2HW+bb
tOqfDSkZXyGE4L/SacYvGjGJBC1Liy4N2/juXnC5MFWJpQcNW3ri0x5a6jaKflqXMW8BBPjOrHXp
FLTHc7figs+UOIJXfrfRwcvsDx++jMb25NJASQp2vQYfpLrMThZPRhOjjIJKZ3y2fjxVTNkAh9Rw
0zDr2ky/o0/hU6E5oR9vb+U7KcGUjsTYzfqihMswJ8rl3Te5R/F3zt/tfY73Zs8b6kTl5XB3/YaQ
Zahzf1bmRS7ccEU8jNrcN6DCR8Gexa+rGZY+yfrVgguip3cg8lCuvshCw/SfqVJ6WzaBkQzFTPio
ShONlCwN9g4fvohbw8+5HsImMyTkPPX6pvfqmX2pdd9EIsEKlibKo1nGuSC4eILxquITYIJbnXx7
2f843OlhUR19dcUqn7T0rMKOwMwt7ku5lTXwh/DH+qRJIppBvjagtFE29ZsmN7FPeXYHcmz2nVlp
C7c2w5Q/T6nS4/BiZCNlLjFgv8O1200GzW3+liubEZ0e3RxkU9vEb/soZXSWRpa/SGPv7jZrVmRm
sTJdm6BeQsZ7Z3sXwabcDId5t8MtqeHIMRaJ7ayaWlxbI6PkFJdUuGcB1JHFaqfqO8CWTaVkmyR3
0kckTtysIXpstZf6HslMO2dd6JZT3nLR3LEOyzoj98xTeb9MtOrMB4qTTM5TfYPdktHGRACwCYa6
jnC5baUx1WKsfiehypFFAPHEPMYkJvK2stQb8/S4pqu3NmCUdUu1lfa0+eeVsc225I7mkS9u6scg
sOrtrjlWdn23D6qvmCBeK51XUOjM55F6jEfEqZlO3PHnRKjslMbNXhK9IDv9aebDKtOjj2WZacCJ
41Thnvuwd0yeNrTcz5L2sHe/sssvWhqXmLmnBawmqB2nLvgrJeH9Ntp3s1eNW+Y6dXDvMZOumecf
w7uZq/Lfzgl8pGzR7bOPkdRLAf5Hne7kJTtZRdz7T7Fb7VC0CStgho7aiMJKvAGCzxuxRPflQNld
r62bQq91wZ/aKaH8ZA15EPNtxUZY+MqQrTUfUxCmoZ7cKB1vOR+EIkV6yWMvhk0kyJf3YxfzBjVi
BUOf4nmSa77NAbuAPdeHdxdoaTnZqhcgoslfh5fI226W213JOLX3uf9P7MmAKKns989onbbqdASJ
teYARmt5tap5cJ8s1KPdqQpBe7mum+hhcqrNBcOhcNHRAuiAG46sVjHdCp7HXR7ryfE7B29XaHNT
TqvDuxFhxmfuPPbmhzfx+J2iulYypUui/hvL2BgoL9Xwx1ZR7ecWfCn/fe9u8aVho4lPOqiB0Han
8QjnrLv6TJ7lGJ3nCbf/k8JOGqXusIECQnys7Mkzk2yBdUjGGdOsIFzU54w+Ifwqt0vpKC2ZQ1zn
u6CzzpwBrxlkl77e2jzaAeOfGxzBvDndrcb+9qB/w+o0D8XabbPDJVHVXccLL2sLKDAx25ZWYbhN
Z4oo3aKvfalO46TpEj50PBEmGFO6cgn9LvjBmcrDGQME8PR1ZNmnXqgDiwueoQRf+nzcT+2sgCg3
Sx2pBWTVpAqaD6C+ErvIVaUofd1s2oAyV9TMjwnLckcECW77YgSa/uHytpb5Prvh7ReiE5Hy6PFX
SSzIXS+W5M2MFq8zmjfgx3UwNweXv4uvAw6HqWZAt1DU1eE6F+HMh2GqC8ovr0+WMvUI2TS5TQXg
XdRF0w9V18iYnXhmT0BeknSFCDc1MdajuUDoZnsLtMHaUOUeM5ngzhVrRrxJa3KtXRJSZLUn6SK9
+DGaagZ3myCwBwgMMohgDZ3+jqDnsn20+mOpvmMzk9YFtQlXvmP8FeZ/co6fSaMlpFi/RfV9IBuh
fvBELFSUk0XdPQkmB8D50t1ENsThCuPn9Z4omnqKOO6jZo1P1VbCclmB9y2Zy9ot9n2w+LdbOqKz
wa1GBnQbO+rjTWF3PG0AMP0Hr2Hdt2mZbO7x2A2O6N827vyPsnL74438I37kJFbEfQHFO/72Z2/p
T3ysvcaVF5Te86Kw9P1sd0fJxxJdtz5vbr0U8cp0fxmHnitxImaHbubZD3/to6eIAgbiEpeRBBDv
Ym90lLz56BfI37vVihRLHM4cym5jDo5BZV7tpu+PC2IgiCOCwOY6OA8AV05KtmRvHmjEEGvqM7Kq
17Hf+WsL9G1YyglPD64ulHr02UUoUrAsJev+Mu2KX+guY1cBmIpgfBNLbfWZWT0p7lfBRnOaPCtK
XswartZJhbReFyRm9ON9HdtmTj0XDvUSmMFe4Zq9RmXj4G/jQ9102F5vP6TtfkhMEH7fhmrYnxye
sIpZBjYveDPBsjlBgfZxlqLwGxZjhknT94/tPh1/hqPn3lq5di5z7JYfxE7i+VrWHTKM2rQ4SqWe
KVsp22r+rVd4vwJyrP1lUAjVhRs0XZKv4UE8baXq7mkNwqO/VhZBwcBBa0ZK+ysL9cyZ1j5z33yU
YVxmSTjPvynbm6+caMFnQ9QdG+W0Nb8Mpjvrydl8lt0FCwBvTPzVimH6iLbgR0tM7Slou+m9WuOG
sBpWeq/XHFy5347DuZmr7sNRux+e7KlTQAX1/isCGE24q7pS/9d5TvsU2jNgXssEolNfSmPd6aSJ
xwxhTr2mYp6rIVVrkPw1WsFVYCdvLpUMkifkFgBXZVlFf6TnV/6J2z/xv43RMbmnmmltz3tRtblo
7DZMg7UJ3UsVUPgDa+7dg3eB6/lj/424nOAEvhETGd3U6x/fHfrTgjaC88YXqpjjSaynbRhJDPea
xDXPoi/9rA4cry6g/IfCDuoxc/CPBXnMVgKTE4ngSww1MECsb8dLVR3lb3js6SsWxzNK82TIW2pC
gLznZODydPHXpYs1IDHDKB0Vc6UAR5emPHRuNrWeF1/4lOQpu1dnt+OOSmsdNXbOo5OMKacrcbLB
zmqhdrPS9xD7LAtbP+nXtdyW69Jg8WVpStpfDAj9E1JXmxUsnIPLzDPpsY1pD3HmVLUxGa5N/U8c
jIBZzTb381al4rCexcefsULqmW3l1PyNan4pAfHa6hXDaZSin2tr2Dc9PIlgj7rTuo6z9ymPePi7
TXsL2GwrkOlI1ceP3pvIaS3NDQAKHNt6IFVtTj4PJEDekyCP+JOsNWp2iKXarUvZ6U6gzJmTjWMF
+UpqAmuL8l5avP2xciEMZ+TEZ680UXmiE7OZH6XVkUs9rXXwt45H+z80sdWSArHb9reDqQj/jtds
4u3obLyTfUz2qGVK3pxyF20xDPtSn4MtgnqdGcIe0FS1d4isHAJPKuQcPr8rCyJjXwoVtOP0jUeQ
BXDq99Y52cpetqwJhZyLjeFX5riSRvVXTbVeEeO4XDYW579zcTAyAWlKQLbcgy5ZH455lw7/O5mg
H+eCrihVir0acHhTNTM6fSGn2gmqLUMhNCRD1qEBafMyctqi7Oi9+hxnE/KpwpLtr4vQnZ10cvjs
2uwc081VvSy5IYbMyhzhTD/CDhVNujW+JmBEGhGnq65K1A2JBzrqkXSRMNz4XAaxVUdLOiP2Rw22
hW1zV800baX7NAV/LbUOy9NhrQx3vinXFS2KnaStHMI/5ESpMVv8eVe5ZSr0M1uMajU/BtVZKY0g
k77rjDnc020zAPyyeYrCDcQ95db1y0Id3F5pskcN4MxkZAHtgPQjUSJBc+RTjJpvFkBKNugQyYtA
XsQifUiojKlb6vmOZlwTEiaElChXwVwd165qiZJs+DLBad39eIX1CQYKLAYRPNa76F6nep9/sNCU
LNyWPXyrSie4ctcoO0+MlmyihnrKlDQ76zr3pqJWsaqJJy8b8qUPeNzfYj+SJ3/ypo05Zm7+KUZK
AGco2DGrNIw+QLdZ3UtEUTbZluXwLOxj/UuwMEHyO+o5L+1l0t+LUairBGgkggWy6zaZOnNq9x0d
gGbqUR56bv99jPpW5LN04N7apeqctA0rO8qcWO0/u7rfr9z35j4CoYfc9OuqyzmdXitj83dQJxue
asuJ8y7uDnN2t5offFTS4ZCGzrgFKfTHkRQq9omyFt324Sf1QlN5WY570WxHBxHmreNd2M80RHdQ
DwGuRile3Gpr1/tVsy81AzrKFFt+Dbkf9p6XHr4zfxzuGJ4WbD7ICdyII2hgoq5T9GGC1cSSSwRk
0pZdSk0Sw7i7N9N7EIv+L+chCpC26uoXmy7X4nbVGxJ1vbj8S8ygPMVxCdMqnKBDLiLL+aMkBgM2
lsE4PgdJGXR52w+cBdzkNc95jYKIl6bzudD2gzti9+dNZ3ixnO+oMarttCLaf0jMzv0CWt3RB0Jo
c1Og8YA3tsZVdd9a4Qw//R6EItt8h2qf1u5U9xCNVQ+r5eppOvKmdmtINASWBdyP6s4L3xPNqQqC
PgVtGgYIfB7jIpjrZsq7UPrwC55gadhNbZmzZI0YnhSB5tu1BCyCJZX6LOUhvi17bLeFqivRvXVl
i6FJ8HGZHXq+It1GECBVhR/roppStfwi3Ca6o6ljVFlgWh980UKm8EBJlVPl3H+VczZuELFtB5uF
ZqEfXPC+0OrsCx2YIbv/QWRNpqirbVMlukHnXaTUf3vbViUfOu66Apgfva5m+fkdRmPt5nDEQZ0h
JfTsrLPL6CsIdtIYyGBdctpwcduPbVKfoj6MHjp/m//wU7X+2hT0ToVkCbUvHqVWUGdoKGGnyooh
NBLurJEYinH5jcaajR0FuUstjzHUXst+zJrSWu8PZvG9cAZh/15CvT0cBG7V582y428bbhM/dbtO
U5mhDdNsQDmjm/GiiA7Xbk/hpdevJGMpZKQgWbIcGRRGcppYEMrowwQHsI1yVy+5+FM5lS8EP1fN
9UDREWaRv249sVWRpzOrbQL31FiTzQWgHa1zaYLogDbvEvt8hCEc3+x0y5MhL0hmrVMuI08o8vwg
Le1ogy6Yk2Q9++W+l5fNnZE8KTGyQUwxA0krYuFdWYLwsmne9iDjrNwsnOzAfyfTCe+JED4UIo47
NU5uLwZwFTBWR2kV7PbELD7s9Q9SsmPrl2GBqs4joFiX8YSOq5PCvgzblQsyWHNEquB5O9qjKN/q
EUm2TzhVdNIRmGe2bUG4XTYCf/ospN+NKxuZXMUzPXGdjGFvfyWoWv8KuqI6PkK5BGeHJSS6/Zfc
zeLgdXyDSxU6m60y5r+UFSc1ShtqIKpwQ6GMB0qkvgW3skdL/0kEczc9xsTT1ydvG/YfbavmJtsa
EXonn90MmmYYeF+0nneOgCRqneticV+fW9LetgfaRCbrxP4VqdSFzorOzFigmAIQz75gYrGsXG7r
fO8pHWb2UHIOxHHLj9ey5H9rF4b6HDeq9JlAmtZw4Fj+/BDu/PKyXjbrq+qRc4ILBbOXJvNNZ29B
6w6noKQV89l0EP95qD1fn0LuiOifG03RB57Ycj/tcJjRnUji5bfHew3+0bsgclNYBkNqA9gup76v
kKuQ7N5nDE/zozPZ4l44i39qrXV7TKbaIV2AK+FpDIXzjkZyCQvT4WlAFRgv3qNG+7CxN3ve6xT5
pspmuTXmrpSb/z2YZfLc+/Joc7j+fiucNRjecAF6/X2F/mMFW6bFDf1LaV10IoFVwn107SKCcmSn
8cXHoStl3nsxhu3F8I2f8IS2JLmFKGLOVutODxiC0LrIFYvETSgiJNc2Vl0u9bAKc2SeW5X6m/KZ
dU3AYhx5C35zyyebA2kiXfMVp7sCRfPNkUlRVv+0aZPjHGE6OnKRmPkPsljEwDXYtoLa8M2JujS7
cJq6vLNQJUzF6u3N+7GEPGs3NvPbcVTs7ZCqN/14VSs7U2vT/NwtYN805B5G6Vr+6voleoCo3l/R
ohz/YYqKMBoAc4PQoHIlvqRu+/FhbXyEL8O2+gVVtuJDTw4wzMZNmNuobg/6Oy3vG0IZ/WdfkU6y
GIjoxQvrlSKqmoyyG6Y/3etqj++Weky+j1DGT4teu79LotmmFrJT7oRsg5fGXdfncXb0pz15CUNH
sm7Pkg8H0D8F3Q8hGeqNCvSeqmn2//aGNxXdFmFvbRX09700NnMXPrycHO39UfY2VCJ3SR9Ew57P
pg/NH0cDvE/rTZ2vgv5TkRqZHqJjrumgvNwqtDMZ+3txA46LRtMQ2u7DdDZONPydqFy/qjIIr4u2
h/fFoWal8hcLGtVnJQqGqc6TEaovWNxHFJS6YI/eXtGe/lcPyGqGmg8zCKKJrM5hsiCaCSVLX5pL
VydfGPDI+BA3/mmSZzua1DNCuPD99kKfWxdKz9r52CQ8NpfBq9Q5HuKHagIAd/3DT/VwI5gD2f1E
yZs8wf2ekqR7HbrYhd7krs3GxD+J9VjuK8IeBlv/QqHwtyfouiiH435Eo5jyT3dgrHB/WKZl/F7O
R9JnzYQSZ3tvJov1aux2nal4WsccqVz4HrfIG4ogWrxsYNd8DGriWggsU/N/YWhcItidLnqkP1xe
tyVcKqDfWSKFj0fEI836hHGdpxvMALl3POjlZMZ11EUt2oM0m8mJsjBug0/lGuvV4AD9oBN4Oddj
NT+P1lD9tyEYZ7QixuEr7H37h2ah+GXNlv99sHrnGTZ7fLGXrr+TFd17uV233qnirnhwxrUvEoDo
e1h9pmR9uP2/EZ0lQpuRhrjYn8JCoxyCf3epdVfBTWm0qgKctfvltO5xpF3iiDsi/I9zjEgawqyN
249wOOIvxa1/50KX/kt6FEfRkwNPQvc2pSBFy5xDfnO174/EVg7vlaOY4mMp74HK8K33lZne3FLZ
XwHWk4IxAPJ2leB1iXF/WrOPVtS0bqGX2X+PeVcu7bY20BkrQGbTvlXc2y+3cF1exjlyfzfJzXWx
BxWCv4COgcruYA/dYUHrnjTOCXIt+kDG1T8wIo+80cjSX5zWp1ROxPRO+qV7Z1ukfiKCOMoxw6to
n/ct7u7tAWk2wiFrgF5x+v2351v16x5izOkaYT1FtKt/M2J299RbpHtaJ7f5ReeX97PZZrnjuJiP
K8OateId8cs3wgP6nzt5PqiGHb/5O9elx59flQ3QiFzdXwAC6huOpAm1yhHyzO1jx58jIMhfkIBT
88SMXSVXp/ctsMgEBxPHCKk1B728BXcK71s1YpCZhr4ptlF6j6gpp3uFPvLeRcCRqmgwzzvBYXWG
Ps+x8mAbUELGNUddxx5ZABWOLxTAHjD6IIjvZbU0ry2kN9pSm85DZtax+qWPctAYrpAQKWON/9V6
qfIlJCwkDVWQsDQETR9RBlUfEsmgHzwmjJFPBsuFAuZdzV/pgJtArqBD9PzYvLeJGHXuSHdemzy8
+bHuEIcu65dtdtjwVBu3lhfGEcd/9Qirdu/Yw8CITGJZ+u/Yy81OQdfsD6+meALFOIK+n+WKDv7S
0hzT/5nraRDPnF+e99B2R2+z6sXlXLCx0O0da6v9jggy6JCltIPTFyhMNpHLpZsMa9RAin7amYli
m4we1zYY+Vpb697h9GiPK1uGQsJXl12D3Wcf4407wR9R07NnWn38bZY0cr5bYY3SLoO7b8ypiWQZ
vai4jN3HqkcXXQRBFV+xw5j/ZmxKfVYfva4vNVvA+DLQylufUATtu01Zn9PH5mm0QhlNp4UNQ1Tn
JQKla9JYrtOKDy+ZjuZNSiS5KzeeMvHPAdIhZDmCgMfW4E3HgVUhQKy8nL0ZJUeDdc7QwToe8A0F
6tgY6YIypcQqbCGfsB+6EeViXPBlQHeykcjgZULYDaEksx153V7lHqWNztMAuxRf3H5RJT9JCBz5
h4PNBUDdjHRWdXXLdrR/9ItZrTPys0bpNF4R8HoM7aWux5MdL/GxZKtgT7ZPUdxs1XdtRVzGsSZr
8gkpzKzBMRbPbk9eh2/gPXQ6PVxX7HURRAiz9p2PTCBhjd23LfMrt7SvtA57VdGg9Gsfaj9SZc73
bhYb5syN909+FzXa+3DbvzQuW/v7MXM6/loiu9/ZCQ4B3JdWS9XbP2NilYibMUyr7WuolTM/Eetd
u1f806N7JjZjRh7vzxAyPAPthBtq7/rmKZzg8RBCLrZX+NA10bkby0H9C8OhXWBnkB2/YWUohx+j
px245811QUW8XTKjrs3kNE97j/UVsFzj/coa3Efl2ezhDrPGYsZ14dmWYtjtUZzmVUzG0b2NWqM0
mDxirzlZrtd4n7VqIusRlvPg1zsv1nI8ldBa8XfsLLgK7KEeCbk1YyJeOvTCEdrHwSsvWCijMm3A
us21P3DlPS9Js5BWXUYeO4Wx+J/WKT+tuLpYsT4oWDb2opSbr96EFBm4cQzEcz1ykb6Y2EZHMYRT
APDjNdgSnq2a+CArrSzZVkmmICuC4Mw3TKKLY0ct+mT8yLq7YmDXUMbRDH+ehttYVcQ5sTYHn3YX
a+fLF9SkFO2mcKqQWS+nEp4TC9QtMKicE015OZNPMfERXSfv1OKrs3fUduxdOdBjRmvdzABEgzt5
3q/JtnhGoqW1XCu76eSZeC0cW3IlMatkaMVdE+wPZOMzr+Nvtca85PcZaSR/NwQk86xhQoQBDl86
H8IePfkSIBMSzyX9hTGyNNXN/zRNCcMdw2Y041GqEWwjCvJFdeeoxFnPMBTK+kJpUs7/ZjkGy3Vw
QWkLpL11yUNbHfKsI731D+QrWAkQu0imi5L7sN5bQ1mW+f84Oq8lR3EoDD8RVeRwa+PY7pznhuow
QwYBQkI8/X7eu63ampluG6Rz/uhEqEC3iaaE5Q9eU7/a0Rin9UOFiMnaT8CAOFk7zNcbE8XgYniQ
oa2Ljk0cCDAf1p2VuyLkKXXJ2kntutBu6lQND/8+BubO3xkU5dBBeluLZ5+DZChnvedOcWENxjIq
rZtOeyrmGPCAGzdO7bT8+jz7qNqZdBbdsNB183jj+yoRMK2TrPx0iHzLSCASaZxna4FzgFpiE38O
V9whKG4dT93ywErKYhJ8Tq96aSlCxM7A/79ywogJlhG3141GG6SuWmRTbXnZu+4fJkBZ7fPe8QKO
ObysPXl0QRUezNADM+eZEFFwzGjoMs/90P/PKSyFOEO4+t6KE8IG9t/FQMHDvYyqqvoj6EDkXXWy
zsYKHdnuuPjkMy6rZR/IYlEGchRzUTse6NeAKHkLJSD9p41jxTUgs7z3D30cTE346mYeruZN0VFG
ljrlHJesUfnQxOdO5N0/xVGSbK1GVck+yKXCtowi314P2eLV+kIwOQbYlTVKPUSm5/IuSaN5jLRy
2ILoUFm2uiHMhzdj8tzpu/cKjvkNECgav33ZZ257Pyf9WFP9oEH5L8TAW/5ntPZOvffRPXX7TgT2
SBsAH2JhY1LHeHcaQj/JLi3d8gAR9Iyv/tnCcd3sPA5MTlrEjMmNAfXvT+gVZlhrik6oaHVFXZ8j
rlgYHA3D0W/QDpC0jxJVO/uwA44lEX4xEnFw5I35u2fVeX8EmEws96joJ/Kc11Fx4P4UkdcX711N
fpeHCLVaQrmBbFwnJEzZTFUzJX0hkqBKIgxaHHCMXaAAFVx2Rz3J8+QloFM7reJGXDrpYLMhGamm
MnEiGbV87GLY6W7TxPSobjC+w/sYayyTr5GowCkHkbeKsiAykKTsvT9WvqZj3JDgqe7jYO7WE75q
0X3jioDl4LfwrEchgDovToyCukiFlbOktXqZsyfs2rIAvwGqyDY4hFE19+6QZzcNbu4anmjNgxyL
aGYth5Gx9TdYw0GefZkRQWEp6pMxcAyJeF7tIhk/Cgstgc+5VifiDAskLXBIWDHqqlvXp/3Irfmc
irSINRwns84Qbpc8rusDG7oIET0FbfNDDYddPIREXbT/kEoOxT9Pl1lCBJYklBxZOwo2w4hW2gN2
rSHAuYlz0EstlwoFMNhS5W8YG5rqNKNN7e9DRAjFY+PgttqvlR91J20qyQy0kvvUnLySWWrZRHgJ
MXbGa2DDG6Ov+1Kd5FIiYE8y8yg9iVbtGyGtCse4TIw6FIHt5H1aKQiCI+ZNmPhMdzq5sec67HZD
Ozp/Tdc09SPa/GBSCFN5984tIq5z5YKOMp9jAv7o5yTOfpCmz9raNPRwjemAFCyK0zATkfi2lzpb
zdHkeTS/BR0pFt2mcIlz2uRklZDsApEDeh+rvA4I8A1ilqzFXcIoHdpcqb2Abx0+2xGEHU+k7Szv
6CxUh8OC+8d58dDVcDNRe9iPaeejObsTromhuoxj5webSDAkML7QFgCSU2d7bn8OVgViDkUVDxa8
opJQnvvGra5qMXhRDxbdXtyT4y5jdcgYmOZjHzHjV4yAlON8ruAbyFlx1yTv/twT27AFk8zkspkj
v2p+metz1LqEzrKqBJCw2cV4MhrI5gBhfYL3mb1thWCbiQvitHvIUV2ZtxzhF0kVFtd12sdW6P9w
vwycjTjLCFjNSlBsVRADUG68IciGfZmU7nCH2dIqd7E0wv/NIpuywq1vt77eV2R2VcwkiJYXfsA8
HL9ArOidorZbVFvH8oGBNvjtcOCaoHERd+elRYrAHENjWLaSxMlNnRLhvsi6KbiOy7l4tSK1oLQP
5rJq93KUUfFPZhxnyERz+rReMF3H5pC7RBGgUJdLTsw4A6JzdY5hZ0QhyEriOvS6fpu1y7SdikYx
S8yj4gUJuQeiF9LudXVBYYOXu1JXUcAYzWV7LPvZRngikKXHhPXUnnnxZYLdH34iFDeYicl3sKLK
VAtDJO6tPySKjONhCHCfHWWyNL3kSRbW8kywBLTdXpgJNMYECmvRoWPqKdIcoN4xe0sjKz7Ucc6W
y1etg0MbzCESStRLroebbFoyVPG9ybHX6cxtgguf+2ru5qXwxN6XSiXfOFE5sVI7lrLjuChd8yLo
Q/5EAuZ/Ct9ZuMUEiqLyUs0BCOAObSl5DIE7O8WN43YWti+e82pENCIBnlJDxO56kcXoTu+Mn9Pw
7mpM2Mt24KrSl8a2sH0yiEVjamYs482J572b4tQwVeGlVREXqMUKpWT8YtcYLOLDYNVzjmQ0q9b5
oJqOpPBYJMu0H+rJyGfXa6XWKEp10fkwDgLJ5gmT1+xOxwm3XyUJK1rn/t6JeLM7sP1p5REWI9EL
zwjvreJhZWc2f2pkKdZXQO/S8l3ncVGeeg7WckVeajvJFx9rbw5mDBFBYZlcqjy1WyEXNHYDVZip
reih/CG1DH8Tw5ryXd7UKEEYDgNWlJa3CaRk6+c5HJQ1bEi+8K0EyhFpNrc3F244XFaCi6dxB8YY
UffNeK9CGteDBbr66DOKV680KvTIyZE4BMtvsuaj+QEHsOUPbF3oPs34VqN/xVxr96+9DJOqNzCh
fuPeNsin9bTL7E51h8EuJ97vSScqirmkci2D1Fl6ciS2EUpPLC2NLcvm0ADyE8bg4mQ/9payzE0k
GuO+97ly1A3BpoN8qjsRB3fjYGXd0wivWn0MPXqufaHXRNzZUHDhxrP8qt0trPblVwDin50CNNPc
I9yiTqrqBK2dXfhenjrwPv4r7YFW+GQbZlYyT7zu+jdAbF8WZWLanWqRGFPejFwhsJy9p/z2Jsvt
tXkPgiZInjCy4dpnT67dLnUEJ/IxyarQOQ7AWv4uoqUKiI3nYjgQ+eQh7xE20cFxQStFahac5mfy
O2x9jRZY2UGCclYLh5IZfO8BMc7qH0OHoKfySOjNPMvDGCeIZeC69Yp9JzBReVY8YGGY4hyI2hNc
1OCupE/7wDlzvpbWroWxCSR3LhKyIaWzo0Dz1QexNX6TEtM281bnUMNM9YPFKCq00y1WukJe/b+q
LZiQEflWuC83Y7gGldkg0fSsv9pjHBGbXFFDe0A7qcu7YMBvsx9wCxU04k55cJT+1a1M+AS7xXla
aKgqcKf3FAhBfGO/vuVbsw1bsdMKdAA6H9wT/uvO33er1UqGj3bF+t9jW4tvmcE650FhlTPjDhO+
jUmAk3W+ldUQdvtiWOZAIB+hVe6LUb0gTQzvLyvZ1IbdFl7bxjS3IrWyPlkggoUnGsXSsvV99OxT
it4yJ7O7xL2hqkuyFGXHct7V0vu0AKj8x6HmwDoVC7zGTYcAGGcgd5Yin6R2nHTqwrgAQKzyrjrP
0KMVSUUrh9ns1wPANiExQ7Ff+YPJoypCMx4mgq6mlxHVyPV8670ofGsN6/tf4hJi8TrTVo2DK3OX
CM9dB2/6hovGJr8kRED7pvrEG/dD2SX9JzoBw/bMcG+XP1rYSjyidrQY5PAl8hojuXDVo2XIL4Y8
c4o1RWPZtI9xO191K85Asd9mjGdskipstBVtkn7IhvBS9LSYpmOOlmO/ykrNB0O4C02mRF0EJDOM
iC4udR4B3CX+srTPve+L5F7UK5SjljO/q46Z3pw09rNZf+iCj1cw+wScvYe2Amc6NwDi9S7gs0+S
bb3kiX/Io3j8nK4RABg7E4N+RHmO/opnSYbjGZgPlikAb7IPzNOqbC+RwP73J4v9EkAesZ9g5nch
G6q3lUwCzcSGYrZmsA+RcSJWy3APIpAQ1ieVv4F8gY+S3StEMaTopp+nQt8iP9Dr9R8GN+11gt3E
7SQwdukknRnvnWLM62hnkt4Bec6kR0EIGlaMLKqzPZzsgyvNHfdmDxNlSUwdaCz7elL4jJPCZyeo
6mBqEQ17aAcqgK3yLkv8wdriApXj12KmVRwRa/flNi9DYg9ixh3kRWWuiQGlcWYOgnizAMjDrtC+
tYy3fuE1yesi+gQpry9i299wfBUD+4dLQs8GbGwJMMDEAz9yjLU0LTG+xa9rh78ef2WZcaztSoc+
s+NIzykm8n6ILFxlQe50a9rbWRP7d7njMnmcan9YQfyH3jXiAeHNXARPLFZef8zCqYr8lyqxPX2i
RZ3Yac3nO2EINkkE0FSV3p5oPNt9bNqulI+BAfZ+lSQmOB92DPO5z4gnaW4wEJPiqmzVx9kmLIIs
JFAhEvGdnmXdnuty6vGF5qUfT+WhML626T7yyNuv0OWaAnltX8rVgRB3q5bVPqD/Xf7pk1nwYRSO
c9ZxYpX32OAEq+DYM8qkHU6Q7mApASu8QZGIsy8N8wL2H7quIJ2gRXpR4Oyox4i1FS9BNq47aF/g
0xjhPnuYVYb+uCPJSSX3gLpteeS0gYYC8LPc+LMXTL0fZhxcYEM+PcT+uA+BxLD+Ov7rbBnG5c0S
wqZvCGEEV4YHimx+ZFav6qRwnPppxT01VNsy7wA0I6qX3KeGQkjccFFX5eunJACDODiaoXpECii9
Mx4tz+9mtUsGhKWoAYvKcXdEBCGVa20VTw8rVBSgP0oVavQqaybtMjI5CnPyKJry6JZStsXtNexm
3DXjapAvTaxh3X0NKGCXp/k6l5UMEjgBu3RWskeYhGAznOP8HGrF7ncndIJHAZl9IOd/bMJYJLdQ
PVe5VRdWzfI8aocgsH3CodrdsPUb++86DcngbeZkLFxr7/pLPVMTNPd8ousK8ZBi0s3MYyMKu30i
1iUO9SlaPV80Z6wmsrrDlVPte5bv+i8AOggTXBXKO4n3lAgR15lfHB3OrK9C6p8FVxj3Zb7qJ3CJ
ODrYfV/+Fjki1M26BLMXAbvak9VuVo4vb2/Nyfru81L8ZoqgJnqDCBXbsFJ6N7W/jPof473zkPtd
CYs5F4mTBjMeJVxPg3tPh+Wq942VFfXJAnLat40p6JkslulROVctB2plFf1xwFR78kU0QTLIhVBT
alzK1fNIzmB3V3AL198KM6ftsJUnhQJ0cidPv3LORrG3scM+NG+jMkwYG1Ylp9n3QHNXLao7r3eT
wJSITXEd1dYZnYnFx1fXjQCWQqYaExAS2mJAseQuGMsRW6OV309c8QRiRPkUPXLx2N9NUyD7xunj
nXUQFf0BiTOLuSIQzOUZ7dlot3NN2filwPiVAfaU8Olea1Y3hajr/iq3I/k+Qhv1glrHQ91A+Kn7
MbUx5RpNj9jsGMxiqM9V3HkOmedJ6+66aarmS4l8cXgMKELz3lHdSv89b/3Zvc9iwIwby4268aZE
aUA2TBO27vgOhOkHJ1KxmrOYhgW8PeySBMEN4a6HJCuIz+WXtepT1WSZRIma96H3jTyvG+3tWBEH
d0KIE1X7wlsxbIWOnVh3U9ko0O7WsPFs4Hnj9a2og1bfoh4iCUL/nxFPunbx4KMPHTZxI5P1nLRW
KD8tbstYMi4CaoKq0B6O/raSzozOjZQthe4Efg5OQQ05TyDvymNtg7UCM/ayLDtA2KSNlh1f3JK0
+CKQSsDp9U2b1NvAX2s0X4SwgZCizc069e4BmPpIzmLwe6eeLP+GMSq0b3IEePONhQfKRxxa9/X8
7gfBYJ3tBGk+8HuwuEjfkkmNRxcQP/iykoEQOGoTAn2SdY3VlPbY+h6l6dIxcXlRvXOCkYGBuUZz
qsRouEh2ITqmRugeJpxTpcPfzFaDKrlqF1/s4qZbwn0DSu0/u0Qf4hyscLWKFHGI/GJpXnQas4Xj
Iq20eV6sqpL72dUeEUs5+sg7d9Brf3VmhA9jcu2tbNo817sJ3rF60JlOvJSqyri4M425OhB09afE
pHOXo0fEhueged6FFNw+DRXC6otnEcN1s3BEQmrVo3tuMDAxIjN0AJWvET6pR0A6LJzkNNneYXCx
S6M2BzF/GL06OzUcefiRZqTx99w95bSJOcji41Xz4m/ImBAOT0KMW8yfwxBXE0km8h7FbO39aEIl
cuyiPiU/FnJWM+LkUsOE0piAtGIgnthvUJSMBAPKLgATE0y91JJM1Wj0jqJtaglym3Wfk1H7RNFu
q9GWivgKy0qYr3vnH+dpgyJpwDnXdue8RMHqH3CPFTCvoGHrblpM7gNruu13vBhXTNslHvpPkjxx
D5fR3MbXhkNpJTykIBhYxHC3CtSMolBnqhcbvvTMnRJ0kEEXheS394XVH1fCWcwjyR1YqNitJ/Nq
CnTF5NF0lW/u+772/g2e1//FCGoHhySI8zsvY8TcVeXMVGV37CisyqyEaMKnlYCzaCjlR4B2Ve1z
hq1TlJfkRsvMakidWEuPn40ohStm3Yay3mcQv09o4emyXbAOXwgO7LGMI9R29vwe3hP+ru7Lcdy6
PFZ8Oe2+GccATIFcRrOJGFKsM3/5sq+saC2fRbD87+NiHDtn9hIWKTkHUL4srby44EohZIUufrwm
VC8RJ9yP5fqxuZSDjMY72dvDK7/R5H/mbT3N30EBBASoLevu6JRq7E9FM8KMDr3Isx38MaEoeTJh
RnAMDnhYkb7eCSIm0J0XZTs/uujYzdECmia/xGnq/MKj1X2roGnC/TqW2dMMFOilwme63pHViWJx
QBc6AxcERZwSgoqeOqdXBAnLONl292VqGeRbHm6mopLVcNi5lDDU33VHWTVyPOiXBld0F7iVm9qw
yijTE8SU2MyGRoVHAolzUjfiirEQC4HgRTI7+sV6sYWJGdp0UWDkf6zSF8vJHcgJebDtPDPXbChq
VdFviyYiqWFwGDDXARXrprInGLhNgtmu2s11aSE7IwwuuMthGP+C11nB70ye6cc4OWX1DA+M/COC
br6DHyQuNl61e4Ir45bPB9tYR1DO+BfoqTknFjldWDH8QuBej6LHnF282oeTJpEF06dD4jKhwC2p
ATMwaDMSXkc6Cw5qxLOYNO49rK3AgNlQkjhQrzDs3KvC3SpY/uEVw+h4yAC9DSNWTaYG0YTCvssI
y6lOfRKgKs68fA3OQ8LrDw/vxPe5rbp+Kxf4lTOIoWqYqAThfKp30DYKLpoUb6cUJBAYfeciyVTb
nuAvB61UHD1r1jGxH3lg/llEqF7jB3rDjoog1d4nddZmh2KK7VMrmsG/AFliqpzqa9YLq1XxUgP5
kPTHtuBuiV6NDwaCEXg/aBxs3xbFhbdDFw339trWzZYSsO5X8+DAyaq6bEJQPOoiINgtqkpaiNuN
U3ZOCCIihUzrLqr7LZbMKToyCUCMKl3b6Mygj2i00uv4xGmAgncti2lJCTBaEVjCPHvJwchhveui
QDzITPvNIbwy4iGkTXQIFzGR05pgCChvaPTmqd53fFH1ERokZ0lm13J2gzUF0XiOBbCL8+YIK5DD
DkdhgRYAe0n7R8+hU13qCc/ugamtldSuhtmvgWG7yWYnFgepKzLuPNwGHwVicIhSdua3kDAPVj/G
J5oxQu4J67gQJSy/VIN/5sCkuXZpXgUchcDy+MDzOnR5xZid/Zuc9EJ7twJ0mS/yTyD1vyEgO/zT
dtYWDTGDIrMpQ8WLG+eIJIb4xuZPRu0LzJvgpokGjgykIZzg5aMzmxY60ylKJ0dARInzYgzi5Txv
35opWY/95Mz5R2OvGWGKLqlIal+OphuxVyDPTWcdkkIxuY7jbVxPJXfk6s6wSQMykT3aWzgjy7LI
Eood3jek1yMdSthMaxzSXF8rmvpFzh/l4jQL0UD9UqceMWHJDt6frN5Ru2Tm8IScbTyY41HRWHkX
mzJa0qg1ihqZQs2l80QBiap/l4EO7F2ZxYLkHhJmHO8d5RTFBzuX1ag/uWNEvpTs+uSTRvok2QHJ
gYKXjXDno2gl3vA4y+cz7rMg/okNWQ8fnPGmuJA0MaZkhJkYNmVeTiUfJcBIG5MSjT6j/HXrcOo3
3KKBgX8Y9D07/NK9UN6u/k0zpj/MyKIhc4Daeo7JqZvqNh1KjZAYW5DJLz76T+CcSpPz4bboc04u
UfKEnZStaQ66TpZgb/qxMc+lS00oRGoSi/NAmmmBQMjNhkM8tgH2WgGsu6lWdLRgwaS+1kCSMBpH
oYsFEVZMokSOfr7aI9hh24z00jyGVm1EWkq3FvulcGdSUJqauzOPEz3fLqISZ8GzjsEsWq1DK64V
enM32I/ZUFnxrvKC+bIOq4P4e+XNvmmQk2KT7of5VHn479PcnWtU/6ZEC5plDhTohsYvgbpQRtNl
wXnOBrVa46XLB4xznWJgexkh6IuDq1hkNpEJquBPK7FZbWoA/1+u2PwhnrDdH/CLVY+WtnzCD65k
EbjzuIyImeDgrQ3hHXBT2lmCP1F4tanwrLC5Yy0kYmXAXpoaZygeRlIJ+PNK5e8TFXI6xUzhNH/A
2WdvgxpwvSPKSOZb0KMIkSnIHWFcTYBuPIlcHyWvxFe0d3Bhi21slPUnnCy5IK1wWOHmihw3vPby
ezEKl9Y1owFFUkhzG71xOMrbkl3ZoRvwdekjSfKH46G1IrtY/wlBVsv7prLzGZ+yRaQhR2Y7yod+
HF2c7piNqkNhh8yxs6XwIFDn1cEjrBSMjMuEd2BJiI/GY9eWh7H3xHw7MOnOx6HW+beqOIRBVu3l
JTdKe7vZrGQ4lbB3QwogxExDhrY9bBt6YI7EhSvQ+qKaX5K8DMJ962k973Wlh58iYdC+LsXyqaus
QGAJtXDYsT94xOmgndUYiFf/vUHZ3+zq2nj1ZikqHmK/4eLfsMnrjyQXUZc2XedVKUkPCq5LuPGh
W/sSF6AoL21umldJzgTKyK6r/6AuzJsbQQLum+MSnnNDZpH3CM/fvJGrs8Lmufl0jmM1YytHiIPu
bTUaB2W2rF5zhz4t/gujmkcnn6w3fUZf1w93SRh0p3kSCElJiUhecVsTpa4avNQoryph7vw2x1df
1lBwhVKVt4NUmHdICg2msGFugHSofhLXrK4MRS/pRcnfUKnW6L3PPq/2lQhgHjKXFO69oKYg25I8
kZzrDCFLijmx1sdaeeGJWER56BolcRzoIkGurRlO7jBUtvau7I2FlVvQYIEDDiW6i8b2UOIcB+ZC
a8fmt5qas6eO7HBPGtn66mSVa90WPWTVNfh8xIhIPAAvcEZItpblJ/yrzSNrhEqiuyasMusJagr2
KF6CUZ7tcPCm0zLkzbgvUX9bm8pKkj/LkJE/0TDxEbm7uHiwwmnJ7SOWSLbfpIMQeRnqOIB0t5Yo
+MBhXsXcHhOCCbsmqzmd5sjJenTjBh1T6JkI3nCNuq5NRUaeNlHjuZw/HTdh3dhkUyFfFU1gYL+O
HNNZWlH51FwVwhvZJdZwX480Rx1kQ0XhCR+oZQ6ysiOywdSAcGcdavbZaQK72K4I7VgcabkaL7OK
u+5nIubgXku27ks2EhTbdywOILeFTzj4Rk5V2F1A+EkTI9xODagmbA5/bbA9pv26Vo+1HzU/Gb/j
81Sx7GDs54MEtFTqhVBQOQI4Niv8b2SI2ifpHHpABIjAPdFFQOG5qLu0jNZYHEODZotjrU6c8xgl
0XmZjPcWxGV7R2kxaToOkra3wnaJ4fIjl3xSQMzl2TA+EfqCq3y6RTUJZ54vKDhxos9OnzqF1UVf
q6Yj40znYFwcyomdnC0TbDgVhNbhHLaIQiQLheOmkvgxtq5PousmIgPnFe6WL7gyXca5UKhF7pku
G9IuA+URZ9xb1ccUhPqV8HIwREHO2xtaiay+UGhnTZ9hHlGRZ6ti3INZNPYdscvBbedBN8BUltWP
sfPuUozNWP2dXM8eaWYBlmbQj8k4jXIDacU8TGKlUkbCcGl/HT503Ev8Ky3f2xG9fvUqqUqoX6Vc
h9sY9rf9igM/GB7QQ+l/kqi+ats4q/OHaUp0Z5KpxxYthK6/RWDVD+1k1wj0Qpc4OVPbCWp1Rxp9
6wY2BiI2GpATmdjj+JgUAWRjxLd9Maoqf2Yvs61vG38sLsVoNNGexyJjl2H9alLHjTADQRH6x2UC
CjgRcaP8xxWCePhg01j6f0QzBctNYxdu/BjhlfdSVPxLfXb6Vv4qJ7HFYdZJ09/QEtnA5JQB7GSn
kZ1thnhYFNidmexUuyHg0kYG1jo8N8Jvkwf0t+7Cv9jZf/u6TPyzG8SuzT+r5qdeNpk+T2WrImwQ
jjMR8oo294HVpMleBJ6EbKvQqi+7kUzYpwU1YA/jME+npAJyf+5J5aVgw5uDQ91NhIAz3pOyhCWh
QhjxiUotDG5j4nbLjYrRe1IlRtPCsU4QXuK2q5J6P9kxmrAEdmbrEw69I2mcHs659C3vYdRUC14y
46IPJQ1wXraQYKCKrU6Wx8LkNHkxuUu1NV4ZfNbL6PT5ts+dVm9akbUoswOy7pCoDAXuHmYCYhDH
zPvr9yAGtzbCq3dS9ir7kMFLRCQHufIp0NxRaVj07kqjiKjkb0AgGkxfAjBDIC0f9q7la0ZbM5UO
yMo69UFaVrDMl2IA13ODdvY/IjnM3nfM8HmaaEUABaSapv7xfONNW+acHmsBLwRqiEwmZ5AGh61+
bcWllPRMpljhMrJVe5aqbUG7A6xmNY2fne8U0PX9GAS4h6PhO6k7giHG1R9LCCmJ4J8M3/XXyjwW
CLKg/d+1xaFxm+vZwHHFdQYF0LPRDNPssqmxCfcbajyY1ojfRTSgxsZiae0UiXREb0Y8S43fTPcU
rIDXwNvm0TaotSG9dKLccUR2PpKOVFMuwpbVX4MG0UIdUUNkYGIzggmnJHMP5kmE05bC2m4AwHHc
Vwb2kPh9ryNNrK5JY/GKYN643Er/HIOonETcsf+hJSCnqYKNgpM4A6bb2CqTDzg9Zy5v7seCsMhY
v2hUJj/kvJPQkJRKGzYHm0ww21MonQMTLEeH2XhBdUng8HYgq+lxQr2KVLAhN2UzIBjyUnIg58+i
XskRrQGu6Ffx27C6LdeIuIxIWOQBWoHqP9YJvv2qLooIlNLtU7Oa+cATQwgPOQfW44BkJmNeq4az
lyQ2VsrAcjsQ1tn/5yU2qIblec2+NLX1jbwekVcwJtX9vAjOuIz4LgH424xvCC0IhY0qCsiAQt1p
W4srZOxgc7haRMgMTRNvcd+EW9jPU6v6bgcfjf66nluXb0Kp5RecpH0NMP8FxHDB1Gzc1pup3QE4
IYiKtL2W6LcwwJrarp99PTTfa+gWJIjC0dCQ1/o42TIpM4C7OgwB0IFWN44Xt0+FRru6aTR6W341
Ff4YclSPfGmh2RYkdwx438rS2ttFKCgFN1etbVsX4mFohZtj6izBG1C6SUpMTEL4LjWxa7N12M5e
5i4cHrg5G0IJAw50PIwdbfYhouu31iZWmyGyX9/nNkQDyJvZFttIhfF96SjmBBbtGTOka5lmMzsu
GlHSNXsydjKMdfsMt0u8pci5dVgQKgBwtP/iTU3u+kVuQBVh0kQ8ncMXkigfqOLfdT0mp361l+co
qgMi3NBaMcXxeTOy5UCfpqPbw+9nC2+bwZtsU6NxP7jRQr4uGb3x5qq2PNA10yX4akcM7RVgSLmt
eJ9PZNrFw9k0sMGbgiwLPLJFjLxVY3P51G6t0cAT+/qoahdaqemy+KfBQEtuSYjZdx+JMH5zTAtu
3jDCPgFx8p8IWa+tNeXEi2nJWUS7tY/I95hI2lt3bpw1j2XuFF9ivqYNhjW0Wse1U2xHMfF0kYCT
3YVOi4eY4QGukA+Cy9hkCbN0lCdLv13K6ybSdh1DUuOGfb7rlTeB+VXlgJaCwrBXxKWQ7VhgrvZr
k4wn5aAMSSU6g7/WauV/qf8ZXYj82D1lYbu+K87BeZtMTfSxLNZYwDmV5SuGYP3RtIEbY/3y5/uY
gCR723uavD1lc2ttSjbZ52RyMvDbcCYvCAabnd+rUKyDQ6BCxEtVB+cqmvr3xABqnTM+vB9UhGSH
ECDHhr/WRXSOULGW+6YnEQENgJx33ZxF92FgrHk3BW1xcduFI9lbsqognyMQ92rq4h9T8rrsMWQk
1obiJLfdERgJv6hgKYChIX/pIAhZQ1exwDnNwaK9NAhGglXhopxfp4gcBH3+EkzHcp6yx7r1iMJQ
HrLLdCGvuN/2vdQkUY2l7Tcb7bkuD4ut/TMuM+srAX1KGMGX+o7PEtp6ogfyBPPFb4D/J5/3HRVO
rFjTIm76Crg7jRMPpfm15/rZy+DShg0Mj8PISDo/BnfM0/hTwH9a5+IVVkZ4giBn671CHBXt44mE
fqxAQCbjQzOijN1Qo/QfR+e1JCmuRdEvIgIrwWt6U95XvxDVZvAgBELA19+V93Wie7oqE6Rj9l6b
t7dde0ATLJmz+JpFRfwbeTua76DT/X92QnhALkhnR9I+R2Cef1YPGkq4aTyl44cbEQAxGo9Vh+aN
CXWAkB9BR+sfLTxv81VjAdAYkIlVmKERIVwiVCYtTkirFaMENAzTSPyrS6X7JaOFEf1hoYmMTiBS
2WiyUIM5zCKbK6fP4/nEuhm7VTfp5VSShkBpKKucxK4EH3aUB/1PoYWO93Hu1YCVe5H/VhxMPxJ0
MGv7sUtyGuycqd3cjrhUNePJv0mixJpum7yXY3dZdRDEZ+bACo9tgqqWj19H2oR3ExdR849MnoWm
dhz89pYDpW+dDOi2ho5CJSb5JT30YjtmslmEvYyNzNFXbX4XNKiOt7diDkx/PWNEW/AA4OKs9VBu
14KRg6lzD59/kNofVtIhygNPtfPdAtQ8ARfvEyjPh9s1FtUQnNapf4kwWfQCZ48k4KOgcse8nDGi
OZtV6/fKLfl7ZFAs6rGYmYdsZO3EP0kKyYqqDIvBpkVyXT3ZrBqIYanS6rdk4pqcjBzjd0fHdkFu
KHDTBE1n/uuXEI9YAzGSL8YBx0s0NE39HjZfrI/J0HdvqBZ1tDGUvaAqWtkQkJPpWb6PxBq+WXjd
aAmCZFhO3hzAss5I0lmOCWZqtY+61m12oxyDB1Y+ZuQoYOwab/BrVf3VeroYf2dsWd1/DnJ1n1ti
qGHsYPY+2mAWT5ll4PqpCsvWuQxcZc9dFTeYwMGldfWWWVZR/xjWneOwa3M8xtQUS4YFd+Ph93Pu
6G14uRBJy7+TGcH+8as49V3RrkECjGWI2CanZR9dhxgFJklKRVpuxjBS5ElBchr8RwLvKQMV0P8V
CGcuEMIFVVWiALF22bJ1ywFyoQxp5r1y61RD6varwD5ytOTNv4g9tz6FzG1J+zAM9TeQg7L2FU97
t7x4pVheFhSsTKrmKeYF7wTEQp7VwkKCX0v/dWX4nnONJ1P+Ds85mT/zoZy6O9cbff8+J/+b464s
QwAK2AXSq0HKR6ZRgx1uLwXuJBzH1f/3T6V+ZJBQQjlSZaV3ivxuStWIBcuGUXs6PMZGL8uprzt9
5XrnqsFvZ6e/TMTINIqQH6E5WFL0Zab19Xu2lK28t1WURDvX8BN/1qbswi+cpJ58lvBc+bRRJDN1
hY6Fdog4LPPIId5RWmPxRBtK3oV7sMZkR6rxQm5r67Nn5/Ez3aZByDv8IAlnDgrbCMljulhmd4B6
AEdm9Tz175ilgF9ksU7NAxuBLtp3hhH7t1l5R2q+M9i9ByQNdfEMY4wFSShM/YFmshebsV/sYz5Y
qEbtOq0oRGG4ylNQR2q+stPt/Y9uUOu0cyItiCdh7Y2P26auV/7HrmAOzhrLxfg0kHqnPrpA8Jgw
SmHqESHI5qH/a1nrIieSDWqM1RskBFGD1J5sTItah6YE29EGAH2Ic4btkbrSkNJ2NQh9wmcSKXT8
HgDowvOKEiP9jn2Ruy/wDCeQXzS5F0A0Wj4YBCjDXc229sjoo20R4aNdOOMsAdyzegwlfwPgjFjm
oHv2nXMxOaJ8o2BEJw+Mv9butG1KfCxvsdRt+IYHLAAhyBgOBx86SGc7AK3AMIgN2YVvDjfgrUAK
IY6U++4JZUQdv7H7I4jLQ1ZZ7JRY/CfbFPlyigAe3FmbeW9pUmFAdDAL7CvTFpeodRm9sbLIQKoU
DcVSMvLok+Ax1XdzfzOUCMPq7LlxWKVfRuw3+Hlxi2A1mBaIPKgKR+e8IonMcTG68AgfgyEjLjJY
B7s8sEVCqUmsdxH8qjyWtt+8U2W0R+eJ4oNOJeIKNzUSzl/ExaO7lEwUCHCrpZ4akuoXBhYUuRJT
xEaG3M0XnxlXf992LO87pdLxvk+cBEGgC3hPYkhLsKdqtvcYEEBJ5wnr4BGt1H0QJP0bGqf2hx5W
pj8Jv+aPkQMDzcr3KxYpxdr+h81Nx4zLap8V0jzPeX6euyx/RoS9ZrsR5MGwNaBdIZawPbhn2KvZ
y/EtFfW298vbcRRh5tr2TuPvojLsm5d0UYN3CNeGPnWcka6CTLHrQuiXKx+juIniQ5W0DAqiOGcR
0U4zCI+06ZNdyE6Jp64obLebuI+dj4iJrvgaR+c9w3CDl6JzjqHkqghbPuENYRB+fF/T2E1MboKO
a13jL/IpWRPllAS/zCsm47Eq2E7qnoVavMj5bvTJpqZMA19O8EbSGLXiXoi7+6529fvSa3VDuK2e
+1QyLHbuNVj08AlafhUeDW+7PsYLb9xH51NebUYPxhyguWSqjuUYJd95Hst/MQpiCoI1mf5WjWgI
eBiMAkMAxP1Vj6IhcZPAnRY1Tjt/0Nci6ViKybsLW5RSxHrZnGKkx6l1Shlg4rwmoiQ/eyoCKIRA
AhfpWpC4cCxwYPxIdAvL641rsDwmaE7Bm/bsdPfNUmTFViAsLI+12xfkezb9nzqp3Y4+21HoJp3E
BqeMYq3bR2j87/qErf6OwbprmSkq34JVxe2NzLmqH6elj1ggQUdxP6DgQKKDUE0LOMnGX+/mtQTQ
6wWJMqdGDKo/LC4zd7Q5vV9viXr1nFOFd5sGPSjhckEeGMWWPEaXgaDE5LRL2YI9R9SRUEThHQ8D
2lVT8BwuTrt8hv9PmCn7ucBp65P1do/Cfj5TCYX5ve936ovOtBmOviciQAiDAcqe+fmww6WlMOVA
TTsEorUHRxIMsiFAd5kPzZDo4twUSN6hn3gJA09eGoZ8wsr5mLJeah48KoT1GkViivZjKv1btkcx
ld3Jj/LwKTVTqL6jguxoAkOWwRxZ5sqPlOQwCGw1605c2TEgNmDyRBQUvjNa2iXff+9aSUUVil5Q
bid5JtRzuHj1ORR14YC2DYb14DEcU09iWod/CbJXNhjLEnvNdeiyZWf8G/+a6dK6mxxm9VeGtWw3
nA5/w9MEkp+wG/wWT7Ufq+LgUXDc0ku6Mvzq0cxjPp8L58cLXOxtLHrCZo8YzwTFdgI4UZ/YPqwv
q5/1yXz0cSOFFNhY9H2+DhuwmA9Wx7miaEIe0jQppWYmHNawcPRwfeqqPHCcOE8IGJW37Uac1gmR
fpVo9rEI5bRtczYKiKt1QGdqWvNrGeLqGs3otLYJo/fkKEwgeohJ8HwEpaSkwt0ujdDc4LgB5Jlm
2puR9gsuAtuCKGYjsoIdWFlnijxB+tqKuXI+cySIV21qOW8FjJzlQHwg6ae9g2yAipJKGJjROn6u
eIKaA0o8sMijAUuEfLh75oBzX4kFSddn3UsKPFabXUutNGM5q9WNuxxFjQMIoR6/SKtD0+EhI0IQ
26bvKUK4X+wS/ZLvcGaAgTbKD05dEzePXh92P117I4asPZzkPkmW4K50Bi7/cfVnWEpl514b5S3m
d+MWiXp28S8eKJgVPf0SifbNU02UXSR77vriMig7hkWgUVTMre8+K7aHSD484f+E3u1JKWLfEvbX
RR3skyDG5bkAPLR7QRxJSmViPGbfnpep3aoyyN6kQxIYxAohyF+XeUrDXYMaQu5mvoVqf+Onhhzx
5Hce6KCWlpt+1OWLXtzJPYaG1M0NBAyGLKzVQGhMvotPh5G5cdIju2TB3nDIUhkd00mZ2y5kCNaX
MNfzX9ItxL+ekugOEmSOPsEnsvo4aDmt72jJqTYib07/aqOy8V57TvrEgQMVC93yCEosANe6CUaq
/PP/c0G+XLtwQSKB16n/Z5QZgc9uj59kD52ck7NReev8OAPGXt/XVfxY5UX0gdejc7/Zrbbxi205
J1FSchW6pCevKtp6kbuO38E8uQ5Lo5vyYZfnfZwiBsG5vLF0AAjkm1zpcwGMV74h0QnBYbETdb6H
NcTyDT9KAw0sPdxSSWUgj5sogJnu8h9AqEZ4dSBXtRfryczuMPrXdyj9huyer6j+xtFZEbQxKDkR
8dAN92YA4wnXVk3TdfRykuQ2edBkvNB85e1PxlxIfIVqGHwah7YilouRK1J1eiK+FsP3S4UHRivk
7GkI347BCdzh/QMVM+Jj+QXqIIk5A9x0Omsdz+2plsh1DyFwTn3JqfCikxtE6X1NJ7k+hWpF8zHI
dc4ICcn97EwXjBh747KnTC/9LYD7CUnBuh7dIlLuowkAjzcA0lACEKxTYWbuDVVqy2+L/bFK/Oi5
DSp9uXlk1313WxAAywieBPCqf/7CLG03IZJCLEyY+A4DoHfBFSzYwXVxlg1v1WSH6c/oNEM7ovvS
cnnp4rx29trOtwfd9wWtA5XUW+ZXxEFvLA/SDws5x/++CRyCPQTENHjybGGSc6Jo1u6bRorLSpxF
dIe4kqlgzCs+fjLENPUxqQNn3uZDMsKBWfSwA51Sj/uBoQW3aXxzwW5rEYr5Z0nTASYxj+88rttE
rvbdAd4dPEagvNg+EyrNuH+nFgcP/K1nu0fUrvsHZoliOHQ0FYgw8prGHT1jNf+MS2sYLGpl/5RW
pctTNM093u1xSgjL4bzF2RbZaHpmkuJ5yO9u8iqunPwB7qVsmMAxUGOXT5DW1o8W2z6T0jnUx3xi
n7i15IZc3GYUZFzYkVO0KkrV7UD2ycebI5d2iVDGcCNmr3GeWnLIlk0UDMSrjD3MxYNrcYND/SIF
fmcjJ3sl98P3Lgh8Jb+GyabmoKEIvM09UP0t1HRJZso85Wzf5klm8tAUnnMhPQnJil/C49mzCaWa
UmPs9duSPE9MOCXKJkI5ytJrFsjBmat3KwAdcQiYuv12k3JJWUckwwPjoJs2EwLtLsOMvfJpzDD6
8H1QgdjcgARjYNG0BwYwbNghi99oZz7hkVs5whcPejVr0mcCZXcMdbunrMSOve3TgU4BgbsmC+EW
C7x4QOa28ehMLlu9MfojVWO69xHjt//Ixtf1t73IPJSfQArvkR1WVw1hcd2uJb4yktGa0l4I1yv/
eUCBskMG7uwaSF1kYA+Cfn5vy95B3TwmzrUkSUncFW6wJpeiiLoaSFY4/0t8ZYpPjrLpuUkK2V1Y
1WKV3UgWZM9l4s03OrFrmSTGExLSgCRL0stnRXNh2ZgyiPIoczwzYqAlvHrcp13efeFBXOtHvs22
vWChI5xtKUCgndkh4ingMQ+WvyUlD3eGEUOzxdbnk07gM8LecdGwnndUasnmbokhoqBO64jEkQpZ
u8J+H288g7UqBpbrorEtuksNQBqED9Owk+yJnYAfyDBrZ5BCVfuVhenLijBQntgSivm9HiUelAFw
w0mHusq2KNlvwZOE33QvY4Z8RyS2cV7jGWclxxvLvifGB+Gz0zEXeMr4hMhIz1NGPCH+1aN0SjSq
io3XT9eQM7xRVhukBTKcj87SFPes7f3wWHKCXKw72xxlCADOhySMDGkpHMBlgPU1ittHfLPuUZBk
A6aya/VwWHL0/K+sK7M30lNbdWqr2DnaZiSBxO1jfali5o3PM+vO8geXvIFtF4u1+KtLhxRUWKA8
+CxIg/5zQrFxkU7vEpQ5Y1qfeidr7uyKKXcz6yqAbSzx1W9jTM/qshiI2GzBkqg+SOPMgHYWIhv4
LxawjsfvuXPIdWAqMbFNI0slyh4nsHfzBZIPEPYcwud/AA8NUib2ei98/zm/XywLua8CSATICcba
fNZ12mGnluwMfYKJmUCyb2n3XIc6PI7cOhhzCHPyNnqpgY/itDB3Tcuu6snVmKCYXWAfJga16Pa2
L2ENsgBZKX9B95JkaYd03afWgsuNGMnIuxCC6VM+kVu3VXlefY5NXAaHmKz5gkj1NXpcWm9M99iU
+giz4g28vbLKeUZDw4KDmW6AGqL0kl94kODdwBEZ+4eOobjcIKtRv+DQ5Uye0hvdsKSUYzE2YaBx
RF0S0lfS4m2iBUrCc2JdpIS+W6rnjqrMPdEo+J/RYDzWw2VsTwXa7vVpdhFnIUFDio2ZenWvpYK+
TciGipOXXDax3q9+qRkLj/5/TEQt7R1P3l9KantBJ4oA2eUshowyafe/m/aZ1EmiFINLL5R5jsEZ
RVvHsah/EKdhG10I+7oRsXtyiUxV//WGAgH7lsouPkBsCdM3Ew/5xQNrWf/DvhTAnMP96iPkIwca
CKFlMk9KdzC709GAn5g/QppZ92/qBX1xipE7MRTEvwwm32vfpjRCPrOGRYb9N+vJ/9yxLpvGKzyM
GJo8bqL9CoEfp0IbLq8DHBAqrSRfkm/y/ySAHR8YIGCTNn8gWGHhlV4CtEe5I/0CVOVckL5YICW9
pnFR/jdIgcRMAD6DKkd4kYdH4ZaviXedokhOOnud9Trd2YVl8bYjtjXdumOzEJOIz+zR564Z3qI2
TrvN0I9tcWwnJ4QIkczZAys1fnFfGwL1Wq/zr8kIB3Cj0xXLgEXAyjmF1uU3FbbJ+IdD5u4bbcg9
PMka2MfJDE5/7EJM+keiCW6VocOi/dw3fXWaNQL/7VLLFU9f5ukrMNn5N+KepiY0gkrrYSlMmO7y
oYvhFRvk7zsAiBFuVAHrAI09sQ0nV8dLRgRBmJLH5zVV+h/jIo4MUCEm2dExOz/Iouke884F35iG
oWk+qiVdWTNFONdf6evBpTqSlnGLQgLpmF9K/0RsnlkOYu2Eutg6j7o7Sr2ZP+g70X/Q9UaAVYMv
j2kSx+C9RIP8NsNN35/JEMQ0t8AaSxml84F9xGMRvIFaj9kQC2xVYGkyH9xGiU5wxYShT0w31PiV
xUpKcQ0ok5fvdp21c56J37wfRIMTiUlj+CEQsYhtMYTEa4EwWAEIWqcbUACKXKEJJP8SDoCbaHHk
/cnDo00qqH0lmp23QRNJdgJ7nsOj06Xxb3EGIRRYd2Cgx6KOpt2fKlpDLzGVg9dhNjfXkBvvQ90v
j5CE/BBxbDLc+i7c1Hu/DNLpAOKAbBgE+LC4u8mN9YZAWTikXLjmjgjLG88KcS69yTI7MJqCct2x
RjB6l9hFf06WHCdqGPRoeyZYmA9i6Zt3+LkjWZO0Ad9GdyyTFVpijnVIay46fqKqNintTEKu8jC+
QLQij4Ke1MG15vrqogcr9J1LM3yDK47SHj237R94TfP1ulRT+Kt0Krp2kjmG9a4qF/dnIIxIbdNV
yffBVi1dOVZ+0kg5SfMt9ulmYcFPO7AH2SjeaY4zshPKwOlJFXGTh7lyx/h+qC0XNNQM7z23ffLA
pLoquPPymjl5a+1d63cEQoFNmQ56hYx2X9mieJw9G2fbvtPk6zmlafMLF0/12NC2Ev/oySS+nxmz
4tQOxuC/EvjG0ZNLhVw/GegUEUuKCxTMmcPCT/MnLjPXblhkC29v1wIJZt7BmvNRwvA49b3zhZvf
/xPXPZGaGJX7IxFA9T/lO93vdiQwDRFSyiCeTrYsW0izmfcUkVkJYCj0HZSY8PVohv2FKcV28EZk
6Kk3sNZNg5G01o7p7d1EgJu/5aUGAjWqFTXfRvLwLrtsXSKzVSHQnp1nnerQMcgLto0qgvCZLXpl
9jPxTbcV/KTT/bqC90as6jTqnqKBpL/NRIrhKw9MS9oh00u6qCAdP0TVUYq5JVFSOL4TRKPexEux
b2M06TvgBxjFB0y+/0J/it8ryloSmcGY/YYriVrEn+1i7pXt/P4zYOO3l7o2ESNDh8UJ3PbxkxgP
+EwCKeOjq3JE6+Qzo9iBrPXZkP+UbHFeAI4oOO0jNlXTeImaeHZ3lR+wIKnIbn5aQobdp6Ec5/Fs
hyJ+gWjA3CBkapHwoxtShgs+czKWoOlsCKWgy2+TlNxEDKF5fIr7SCLl8TFdnskHR4sMg8wn3o/Y
yI+AHsL5jcQ4Bctltb6fI5tlz8EkkVQzt/tC6IPgJ4pwVe6ZPOUs2bM6bIfPqEuT9Uy3ZibIol0C
Tj1OV/ek+aSZf5MA6N6gSVH9QvrG8rgYSZuS4zc7Y3HLmoMiJbN7YNUVX6HvRjx0As8OxIUO1vRK
Vk19bSCzecdU/5/JPscxYNIOAP5ILtY+WdNQH4sQqscvRPr+o50pCnceMRhm62vAXVRfC6yNLQKQ
nICS2SpZ640COFAdsQlO+CAjx/O5vEKvJnsgWJ8nP5BMfys7PDfg25gYjxEWro/IJQvgp4FQIa4J
bFlYYonMjKee4jxEUr3jX2sXh+u68hhdMPMMWIZyIVoQSHFN3PEKZoAHu5iY7XuIa14hKtjuYGcb
P1NYht1+XOf2qobanXaRF2Jd71YKki/aojw7sjWYGIVX/nBJAqB5O4qNINnXoxje28XQHqjctUCH
liI6dZKZ897XvviLR9hwOBquj41qW/+znPz4Cnqy/Io7gi02xLIYMvK06H867dJR9x0RC8TfopjZ
RCzI6HC8MXpCy5mSkCe7Id6Pemg7PI9ddQ4Q2ZjT0nVzeGQ8Q1oQJSSL27lCaH0kpaH7XsntdL5c
dyFf3QGKV9PPpNOJxNL5KcHji8DC6avux3FQ6W4TqAfUsKJDSkjwnsPoI9dN8AuK7VqdR0IE7gf4
KvPGT5fxP6AWpditYYBbdhUYuk9kT1ixZ3rWNZfJrjfnAvwlVKskvyWs9/Cxo3WLhj/Sy6Lfuepx
esfOWK+464h8zqcWqwQm1To/563nPGNu13jSYiQXd2QypO6V+jxFCb34vY2OHcFZ2Zlg3noHXxK5
xhbwUdqckgQeydUGCxQacAQI2UIG2ls6mia/srldntOCh/SEm3PhbhY5KZ864gpF0gdG50Bljzxu
lbaPXnHFEdXZZCYP9riPcBEgVLUWMkZI+hJgNTqXYmB+DgU9MHmxl2MtSMwAU7TMtxYCewmUEr1+
JZOx0dlx66H4U1UVDkWn0T6BKyD40fJtqB9XKnv+Hpi9AxvWSnu7Ej9HsCcaisw90YU0tA3t3AoH
AncgaVH8j3f4qlDsw4cY91T7yT+DjHREfdyzCOpC2oVNRNvPHEfX2WcWtIw0HwVrmPSVjDhsljAa
E3ybvCQIYa5LPajgH1XIWh4mLqh/Hfk332okOPucxD0wK8uCZkXY4LM14QlskwvuCn0hiSBLL6of
vNcxEQ2vJdsK71Bjp7IX8iLm/0hidv+0TIHq2wtTx3u8N4Il6BirdaddqNxoCZ3hAVqbdd79CSdU
uhRMGZg3VgGNclYg2WI6Vpm3Br6Me59mzLL/qoqIgOOCJJHPFIpV+MUDiPdiOwB6Sk85X77/W4vR
9c5LgZqP+ZaanfokZeBWeFf98D+a6B79/sxXdElnQXrszvHCEX1kyBTurxOVFOAx7x4BCemg3TMA
LPzEDlLe9OQtPJSXFLMrjg4f8Sgnkg+BPo3cUEnSW1Fbb0XKKNfs/BlYLOQUMCds4gIn4hozAZeQ
m+aOuFcgmZ0rd16+7rME4Poe6oYQL57Xs3fG7TIVB3fiJ35AHY04yw6RPgvHEcF5lVHNTC4UOLUm
QF0BvYwT9Yesl/UDz2lKqtnElB7ocQV/Ro6N2BfAsUI+UpbJ88XNEeExI45i+d5gcYATV2sZsCDu
zJdbKP+nRzuTvA2YE4HhsyC8JHYwJOyKUr5wzjukmi2WUStogvZuUiHhm/3aINUHYJOcBpZUZNl7
Y3A1YIPnIyUmzbZy4pjpIraWZhfFcxgdkBjI+jMoWX2cc0tJ/pbkEEw2ZsxycU+8BCJoiNKiQF1Q
NiJ/ZSQb0bxXDArEcewhdzPabW5ciiQCzwouXbK72a2ZQ8+6kT1Jpq8IrMLmYQVTVRyYpKW/2w5G
KZZF5GiHZiQXc9t4loUULRLZfbNU85ezTvNXLq1wTipSMrxnpoaVDylltdMwSv62RoXIGUUZhO92
8Dxn02DttmgLBYOmFa1CtVkmF8t8acxs9w1hNwlZVqFqT2G3JvEeRCchLaC5FMbwiTykS2aq+I3I
WvXAQI2FSXJT4++gqA81gUAorbl3VPAtS6LbNxTRC6DQNELAuGI/IJ4sdAneid00+kVJwTkztNRn
R39hjLFJkTkguK0JNjo2SUjgPK5P+Kf+GNknFNlx/S4Z5t3ChI1/5ddaAs5LRCS7Kk3AbgYB4N6k
Vkv9neBeX8AOqGJyXsTQIn4pDOQVrL+oOD6g+Ar4gth50OFbRANir005FNeUdGekuU6YV9dF2bD9
XgUJfj/8UDr9UZHfS++nHdionrCoZ8mhC4bgYYzpavCB55mznSpIFxduoRUkJYUh/6YnWuelBGDF
0GZV/Tq+2s7tKjThBgzBxQAtEwcTMRi7sK8wy0/uV9PXDW8Kf8auE9PINHV3sBvykEGO12T5GWu1
dMACK4k2dMwm9+poV8TbmRxCdSfqiYzFhMEcY+UizFpLDBonKmwLcHT51qt0/HDbxaBlKosG3KSB
8rVB7iuvpZ9mpImDuUEMT444nTISKaivt56mm1ZZHue4KcM9OTi8UmKA/AJOsRPTK9PnGODQknDi
wzRx7HbOULKhgE1C7rZuzNI/+Fqm5Flp7uO7al4Fn4/g7yaPpTDL8EYqni6fBaqdm2bHeCm1BIk5
WJpZcZ5bYFjw+cD1Ybgvl0KAucKpfJBz4tNEQC5WiP2KND12Igfbv/FmPqebeHAdTbTjHFx5ZOQ0
ht+0v/OzK4LWg05b4E5gbCYuLuslh9beCZHLy8p/JYd7JbXL1tA89vgZGx52DltsNoXqjkb0vXwP
k4JekxXlesCbjfehBwQ0IgZnf8NOyrLbL6Qv3zl00YhjJxa8ZVoaghHBb/0aJun/zWHMoTbiAAVO
mjBEQnzhup8541jCKdERElLuqujXXFTkV1OgkBFP70nkZKqI5AF4wiX6hDaITK/Aa4PHfhER2Wog
nakiu0Fyum36FKwPXnQNBMKvksLdL4idbvEnInKPK9TWN9bPbFdalNbVUTDoQByW/T8cGZIfXhGj
ffcSzn5SwqQX5DTrhvqGteFIVumo5/AX2hQQJuzRMB4uMdN68Kt9VF+TRkeHgNEFAS99LeYdBaXP
eUsqHXpzUc6s4oxB/sWppKC145lgJM2lnW5BbWT/itHtiV7spv6boN/grynI48vqtPhNZwTrAmXi
X5CypDx4GMfPQcMAbUMUeen85nRG4J8OPIR7SkdCQGvHkwjNapCEd10XAqkLA9O3p2JGK4s0Dnr5
Q04T/qthglXupJblm6vCx9nMSf2oy9m/k9JU83bRUUBazCJhOyaL4wanXswh/A+WhEzKYUEUHBEo
OF/p3kdxYOO6FlDWDcVPXS8l9WkzUHWB/lttiyezoasEXYQsEK59Wz1L5U/FvfHX6o+3dqG3bxoM
D4bfzKEZ2tLVr7+rBWXhsVkDNW/RrBLCnRk6xYvHQHDYttIr1capRIcQom3cTz1V9rP3etkfmth6
yV6XnhNcuyxJv3gmpv4I3DTKPqc6oD2XzsDYXMpF3DcLncYuRgVIYPSsMgKf+tRfuHdT/y2JLTF1
KhnX6UP3Fi6nTSL3riPrpNlBLyEjlHFYMO86L8w/2sXFjxVUsDMwILF1THZzggpv687D0NzjOOmo
c9sWLc/iLe7VXSJiqxV2VIgZcWZcNHBlQ0X45mIHdF8mjFnFlag01f5imD4Ci9Y5BqqFJ3FO6xf6
4ewLJh8jNwxaTLqMTLNwG2Wug0Exa9AAN7uB8AGkd50ALrfVeeeMd2srjdoudEPF6xT1mkNsllGy
SxCe4S6cGP7BOsOpMiM+1n1ahxzqxsUwNziGn/GmPMGqwtgVPhQP+OQN2bHtBiyxqm5UAkgdYJNi
udFnJRO1UuHq6ZVlZNkWwiD/tU7sIRrHm0erUQ+B17nHnGgTu95jRc5Z0/YOHnz95Kui9w70Y6r7
WFp3JcMrCNSYHKoiHTCXixzj8iAwPr80KjR8sODmIFEgPTZYMFlxJ8tFr4gbDzPBOc19H7dC3JXF
yPl49bKwI2MF/TbRI7uOcy4EhqAic2RZb8xvtlNz9JWyNy0/dN6gcCYMBYDC1huIt92VWq3tncsI
H41Zw1wXdlicjjCkeollfmKwXh+9lr/+mte4oOCuscBAvqtM5FxKw/T6uLpNXjz1NQrODWOAnj/U
WJtDtssIEUAJP+m70Zvr+bvMOp8oNmcJCW9w63abqHC4kkoTrq8u8LngoqYaYpTjLZM8G9rjeVNQ
mBIkSkoFk4dWLBTBYQ+b6WhZKvyhK7I4BirpIT2jtERfxSXdggbKYAnRX4EUvWgWrWabmsBf6Zrh
bO88sJ/gEYRr293YoSzeJb5j6he3JP1Pb3pBjO69Xri4EIGNUJzuWUoI81L6wdDeIzhYho/I0hMz
8ayybBc5M17CAHkuQBPRjX9SyMXZw5Cn413rGf2G+NttTkHvgwwTWERcxggdwTZLQH1Ytz4Tos5r
XfZDRT/elbMBjlzbdEaB0k83TFgHPeq7LdHMYg6q4t8V75fdQxsVNREtFKKbMYcuhkDVTcCi88WE
8hj0CVrvAj6vOC3JOrCEo1ast+i4iEWF34xHKSkSghe5Byna2MpYdT93Ps1720OYJnR3RlFYEcKS
nKsxNPGXxzD3s0MPjBIGac59XpfF+uBMk9v8gjuiiydiEDgJ2PvbFZG4rhP5auje+h0ABvvTDQ6F
fBdRmZxQyadfKIbVGYQZWnzUci4vPU3W3dT0aBvHW6FGwCNzqDfWEL28QtnFbeAiyfS2tp+9+WRQ
G/j7vvFG8ZTz8GITq8F+PDiGoIfdzLX3O9aI7I++iEyOL5KR40Z7sSh3Xqvq5MIT/T+OzmtJVhyL
ol9EBEaAeE3SlvfmvhBVdesKD8IJ+Ppe9NvETHRPZSZIx+y9tn7wwf5toQ2m/WRfUnZ7P6BDAC/S
L1czv7cdG59x841GbYCWAyDtcN21rVrHsz+uTvV39eViXfH/EFbPmaPnBzJgZ/vGcm3/ncpQVCU5
znMOgxNkA4qTuM176bzPlZiX4sRvUSjW05gKfeaNhJ3+aVNvTAizCfO3jAUrgWsFLx9mvo2q/swa
M0pZikf18JrkSnX47t0OayV8vNI5+lRo5S1L6ST5w8u7ehByWfOjaNCpsvf0nZuZf6gMwcm4nrqw
gg3g5vnXUEDx3M5K+qLcd90NgFL4obt3Zcm4byyTHmXlmGVCPxv+Y3kpfE5hzlDm0eKlWYf5Ko1y
uAyau4XMm7zBt9wGgOQhB/vbo1bkwRfNmejfK+ymVzxhBm39JPFrkcBBe0i2ugD9qyATf+PO8sU5
lDlp9Sm4+/a9ZJ/Skj3Fr47Df3GQn2m4g0cX7fi7T3D8HQIHQgMBYPXmSOaYOyC9SNqZAUlYDQyu
pHiDGxkQ3lZOlveKcl80J4McybkUGxaIcopMo6fAx+UzmmEqzyVE9PSQ+06LGxTJ3LVJWxURrYT3
4uA5+AEpXazkYrczzqN+zYtvXvLuj8H7DmI2sL0Ptkok1C2gEqNTGrjEN7Nbaz/qMHEIs5169bbq
anyAPcU8u8EDgeiNiGl8H42Y6m+qssj8FpbH/dL6BGTu1dhl8xWWk+qpjkb5L4VJYkhnd41EIivB
ZeXpUBcxgvF5fQtn4V56ktK82PLo/OKBOW3LYoer6MSaNUEgXI+gU7LaF8+N7JYCDxaYqs4pt4qp
dSqPdcYWro4SPZ8ZIhI4epHDhNimaqeqOmbDHHR7Q2VGKCSYdrKFkR+T/Du3LJPTSDUIZ7qMiSbM
SiSO1GZOR2zJ6B5HAsutQ+H7/q1bWCNKkNXL77le2M9PkesCmO9Cn3V+Mwc6jDOL0+lItMosT8kc
bsDweVL58J4UG4Ko7KTqUPPY2DN7ZfqvwslgsUmoQtiAiUiYcCX0TFNdr3qpkevwnlPIiZ3BvgJK
FtO02z+ZMUIksEOBv7q3Ewbjf2sGPzzujLCKuFqY8IBJICCnAvWmnh0Q7qjy7Gh5Y99HBQ0Y0IIS
CawdaGnmNAh7Q2P99rnOrkXVRMVVs6o2PVuBqm/rgghtrIB6mtzdnK0eKd6CWc9+wmb2OeObU1dZ
AKbvjcohvx7trs43Y23U3BriJOyfxXfJo8K9m8Dhsdzug8cGWLfCuqBjpso+zKMgV2+eg+XmpCsX
/eUF2nc1f044BhC1zn5UnkbmaU9gA+XfCXEf6vypcsSnSYZxviX7h1BPVLNQnAH0N4SCDVjzdzJ1
W/aPTv2D90LeEpqLrMHD+/EcGpckYpQUwr6XFqMwfXFWe2XrCZVlvKsdf/BAn3WV8+Cvc+adfG6j
CIG4JYquPY5TURqNNJ0ohRGiGLJCKvjal/ZyTTQ0C/Fd6YRi2oGJLiyaFRb7LBG1Lf/ilZKCP4Ik
6DMqnSkk+BjB7q7KesYPuBwNjBy7XzBRZ04P3b5eAtBSgm4JH16FB4bKc76JWjK6j8LY8grcRPI9
hXA292PpeO0HdeSUk27PWfHlQs54g20ykhWi6t+wm8ypFrP3hlEj/E25kcm/cOgIcI6T10Xk+V2E
4sAwoAGQh10FigL99bScZzuH4deSCvKGUptDH5sdt7FObPYjoXaZ0qQm8JNr2MHrH7Qq6xdmTe8P
rGM+jCtZ9jDXw2h3DBEWbfk6WPEyEl7W8zpSMsS4TDA0RZSCH4RFOyvffBTNZ+I5xs0/SHN+zzQ5
Dx7QVNU24hcqLn3rZ26w3oAwtJY9HsIQlzm5KgABnQ3G1dV0SbzbIbTADrVV9a3bwPSXFmoTxIPQ
y8vrBMiVBaWZrJQn3+afyncJWk1GxCjwOT5b5La3UF0LzIZTFz6t7UD0BuL9jCzrEbcbbwPZyBlX
6KvX2tZf7PGOdw6BltmPczok3N5oDEhSwa3W7DuvqvK7TfP+yltCyEyfl0sMGyd3WdAuxdl1dAHH
ukjI7PrB4YIkdEhccR7JSmFtmov5JojyXlxy4jkBtVHzg7jHiETkShaxzG/erDKvaMQyumZSbbHJ
H7ypIoFHjJM7AGNLTftn7twu3HvaGdYT69xiuZLMtdjIg2Gu/6Iujvgict7v5rMKoAuecBt45rgl
Bi1vfmFNQ5wXGxAU5AURIyy7dBI9eTnvOZWrCHCSYfqHvES4WtwVLbm1uxwFy85uLB3dK0U5dRVE
Va+h86JET47bdQ4hpiReyxXDpnn1HPelZomWshtd+jr2iFx345Wozum5pJJPj8C17KdGwePc2duv
zLizGrITpp8iYsTRcKKWajDoi0xl39i2rM4EUBJgQYu06jM0H+QDOaX9Z76EWBwiTtrzhPaVz4so
7QFKTZB8AyTLcNSoQFPyJB35gCydllu2GsRZJKlvAcScfPBdkiP31bgLUrxROGxR58DrwDcO1nKw
XU97D+kyrdw2+PuRCKGqfhlSd8GfuGb6drK5niO3NdExFQ6TKda09Yr+txQk36IE6Z7oJzqsvbiL
fmWlPX1N8IAhwGDOxhve+ypErWu3L8g1iABH5UH/0lmFSaAULmN6GBvfv8/ZHq5ANbGRZp1evxve
d0V3NQI7ZljvO3g5Wf+BRwF0m8BSwA9LfkF4xonDZhy6DCA+TfuHEMuL3PzkcerUl54ubDp04Jfr
8chKJXMP/K4OFvjUSDZO5eitB818J+r3XcP+JTih9Rg4H+0MTqXz5BY5XZ7ufMs6DY23dCff7fkW
3IwNA4+iQjWSW4v9OgrflDRbFvqE1mbmtLezLAl/57VsE6KhiPJAfqah6dXAsVFembnnFWOyWj4h
Z1yWu7zFdMWzDNu2GaeWy5T4hFtWpCMD0ZHT7QQ2wf9i9cFQeqavHk66hkN/QUiJ7ior4CzEPv6N
l80elnI/WxrzRD31t7lFgfsyMmo+d9bsDsyG1UDVOJQuEkCSDxT+IVQOw5WxuDD2WGM4Oglhq9VV
QBIuBPteqntm7YCBDO4dcwilWOfXKR8IUqFsSGHWKVIqP2Rhl7eRgm5ANjN+GmzcCMQHT8QMSznO
E0vLb4HMBEyeRtm775mXM2Ko0/FxVT2xJ0we5BVxHGQytkWirp3CktGbtsfxXBIMUuwCOSGYIB5s
QWMWkR1FP2i6Vdj1CZCna27YyabhE0QksL5M6eVd5dikVzU41n7XjK57j6zSiNjezAvnoEpnQEd+
RBduIWg1qK08cW7TBbTr6BNBQAFUS3mkfhnNfUtU0qGkQQ8PCjyHd9PLqNOHjnQTsZtGIAXHInep
uKbMCfPLDCvtV6sZ3R0mReibhAX+61aFiTYNQljfcFyIWTmzksrWi54MlMIsp2DnTRZErMPO6tRp
YJ/DojfUXNF3LSqT0OPX6NvpXBR9/6fP58FH50Ty85b3DeSBe7sb+6y9wVGr5XQOiOjrrwrbLR3U
PVynH45u8SRUBhIRQi1d8dMYd2bfqXEyxsjfoTp2tDFfOmyLCR3CopcJuSbQl8/ELpsTjLHKfhNI
xIsnqB5JdzdDxyKiFXY/2EFAjMEWnJolmO9cFtLMFlf4C6jYcBLvNIO2/DmoQjQJIQnbknV+SkWc
U7vjXipUH9zhpCAciA3ARm5ZSRxa4sbt2TIUxdRvbpaqIOguKxgo6tWFrNEntXXRGS8rs6CS2Tnx
dgP5N2h3Of7Zl5cLC9vkIEpZ00bxVIokP7op0ZdQW0YYxE9FZTvRhmWx+vkpQriP+EL7bTXsCoIt
F3WkwSiF3q9LE/3xrbJI99qx1v61Jc6t2JfolO8wos3PmZXkZocLlkHPTBcv4x6c8W3NQPKp6iiU
2Vj25sqTHtpNHzv/k7JURjdjiGs/EqWZX0Kk1MupBV8rPi269ZzgFjRBeTxZuYL5t2YlsMp+6tfP
VRjkuTEvdwld13YNog3hBdGfFS7V+LMWszdfFof0nmcpwVWDgjBwigDWFGXCJhW16TLsqqRF6mKH
GaQ2kTInvhtDlCfXEr4cy8IqQTq558LzxZHIbkuSc0FaeXPHKZgI9J7KZzWJxx7kFuJx+CgnwaRN
+meYVXBC9zRxzejuXHaRMN2RuGXlj/QQqHFkcjgj0SeFC7RaQagjakWKgdS6sfTsLrdjrfz2LxPB
mRFO4tgBvvbGzZxTDRkJAV+J1x3vPEzoVQ4HlPmF+mocGbkHMaezunahsIxkXjpzmqwfM3fW3xSh
3Ewt1dvlI7EvWBX2LeKRmYq3L527PIs2WxUd8FtXYeF7YiXpiY/WGyz4Hq6YnOymsdfOP8wzpJcD
SuJi/BU0EiJh35qCzegmbmD/jpWuXyFzbBIIt5Q7XnovSUt3EDtleYcPr1ym7g6j51QcOAzL+h52
lEBmCPxO3WQ+qo6HzqHL/k7mHiTUwenFnLBXRvGZYqNnUxP8+NQU7qYKTsoPj+sN+8fIKOsqsqEx
fyy49lDHV31rZyzfGhZGxrDfa/cufu7oQKUPFod/IyDir2ge10C9CJwPbBbZs2ThqWHrPH33Qjod
pt20tY6m6QLnJPVA4bwCDEyBFIWkb+x7xGIRsVgyMTZ+6oo6K3Yt0lVYgadhc4NAPFLErmWrYOuC
4GVSl97pfBuklw7M8t2QKByeJhGwJ4XVi2n5s8gpntFkuqnaT6JpF3SXJqpu5kK7DTHqKW30lIAH
+XaMD+LGMI8a0ERwEyT34EC4IrDzOeyzotS2zgyAnXmfQh8P0SX6vMWcENPkndo8yORjCoOfhhzn
aHAM0H56j4vtt+qcrAMFSuK7yt0Xtl/hL5vs1LFenNoU8uiSULlw7qIyvx1YrMA4CUO77U9LmwrK
hT6vVnFyqsynfOlgUVoheeIzfRp2i9XNIA0iF0K1H1HrgMuF2HAEO6jr4lyBgRANFg0ORuLVptDh
TyZbKLd3C9vz9rMYhiF4CTRSWgKZuoDcIhMSixk3uUm9HrM53S27ZKZiUbsPc8wn/JdsLr7rcSnq
GD9eb3azSmzxWci0y9NrXp/QwzhdoNzHRVBzuv7wyFV02ytRNLfK7hKwZgHr9Z3MdQAlsxPkObAZ
myFAATTCfEDz3PJZOu7wj5kxiHfD6qKwf4Ma6T1a3dkCb4yaWkjCJgoGo1CNiTgPbHT1YB1DcfZa
NXpoEBe2C1dVwND1bITMNjuk7XHAEyVCJhbuGkR6A+P/2Efr8aekpJv+IoBgAkjEkStH0lI0GBUB
wqXn9jPGehoIyaDBEoZHXzg6COBVe2iXGVoPdvAgPRA7I8xdiE9YRZt0fAJePOnoisF2D0kuxhaa
weep8QOX2V0IUsjkd8ALGyOPDRQ2rQ8Yg90KBGNth7aMwepjpF7IRjDI22W+TseizsPykxl4NF3L
NV+Hk6k7sisqFWXmSOcaEpwEFzM9trZDQp/VC3hGTDBwwhpnWUhf2iikFyb/w4ROOEXo2fWVCz/M
SDlgDQYHdqjGYL6UtFnIRfmSqn2FoA1YH8IFZmd5mT0hpdWM/P2pIPlI00HEC0aJdl/XlP97y0QD
VRKjDBq3tCa9Dmm1u+u9hbBdZjf+cg5ZAtp7tls22oo8jc42ocvfnPXMG6s8EDeNNxByi+7iXZe2
Ox7sqqgNvvEee5fATcJ4yU8QFGBHYETazul0IUIq+e0bj7jl1k9k/4t+xPe/6HKclp8EiVwcoHMh
mBdIpHlEXkcszjh74BeavK/CIyM+GMmF7q24IXqNzZ83WRN7Pc6lft9i+jM4UYhX/i6kaa4Rj+QQ
94qVhsqhgKc2Kv0ZF4hycbtJkKU4ynWRXfd910TXUBmmBrtzidBNkWzvHthSUbWFShFpEuYZD1Zo
NTnyzmb2V45G0I5ofWX6YQ1Ntp4rmI49z7ZTJ9ccAuiohkkOPykLyBe7tGe2v1jSkNI7DaVxLVCC
MKaiZGA+Tu+2k4Vs/N2Mnw7qxBLwDlggUYlfirj7HSgC/sPiUZMcKHQCtCj0KukV6TPhdI+WPM8u
feQP9nU4l4t/IDkife0nISXyYNrBW/jm+i2XqC+/gloxoKt9eFt7pDCeOraFY/1R0i9/ByznNb+G
07+O1rrguSITsIoNUrBvaDIwAMjpZZvQJls+5xTY+gnPcuVeVpLdfkoVtA2sJwjkCP7aNSNRUBmX
jV9urnvonL/DhEgMWmkUrY/kaqX3DUio5ZRUla9jlr1buE1jh80hJO2ZEJourM/IkFOxd9om0oxD
UUE+Di5rp+PQEVt1vw4M+Z9ZXJHSwfeTNpy2xCft2B34J7olcHppX7zBWPD++U2Wn9Fcg8HH2ZW9
CD0qfZUHHmwMcnjgpgfSsu8WNWENJnq0eppsMTXHKlgcSQJTJIjaA4WrdyLI+mddzwVzag6jY476
uT7JrFH3UrDlPk8egy9iecoI3+pElOTB6nUAXUqkib3zQmbR92ldmQAU+ShwP/SDZDajcisOnAyP
gs28NbwwbpkvoeWgbBpNKOgYaoX7h4xofQe3lzgeKwixpDroiAixxTtDTEUUWKe6S0jNKBANFAyi
BYInXIespAketR4aOUMtBHyTeztUawrZJlao7bTG9XbUAa/xV6Jwuu3DxPKfkCABtR9rox51Zed/
hZXbNzUTc2Zy/1O8rMhH11+s63YgYs5HtVgtA4z2IWeqBq63vvHhWCAgG3qbdSZO8IiMJHhnxUY1
HK6BEYTo0fqV2yYoKvPjOJTDIUkHYDjCJrtMRBVsIyfsgWgFJ0F2l7VWw94OWr1cI35X7Q3qNTwT
c55+UvstASFfrXoZMYP4V8ZPScTC+lC819bQfueEy//NwXA6V1vS84vVocmMWTjWV5qPlO1TvOZM
bhzyOF4ap4/eFOfokz8XbYkUjMPXRqTf2S8VyN32QlrPdGQFyLcsk5CgQq/1TRyiTu8pcQDLzsCh
k28mWB7KDjBm5cn2c88921pmP6ttr38leyYSGcc1P0UQbrHtWaUtzxR8CxvLiE9PgrWt8LLy6kT0
u7YJ9xU6EKK/lN/fDJAGBYtynhRGKI0P2lMUjM9IaFqvzDiFALpQ4t+iuhrUhV/QA+rsII7e17Zf
sPNoI5q72SoSIN5D2TvXAybHbDd6M8Yrbt76bukyM+FfMA7YItep994KfudmXTv9Nspi/MAICW8n
smRRHEJFNRmPg7M1i5lq/2jmQkBRMuZtn7U19X+71caZHw2GsCR0I3kgr0u3DqZvrHlMaoETB9/K
LLyUoys0ixekmicmBNBsA2h9R7aMCXgxcmp4iNcE7eYuqBP146DsKYDarb13lhmp4LsGOg8nK9J5
9+iOraxvRy39+tjT7XmxF2q/exZVwn486Ild97p0JA+E2NftBe6GF6NAthzYrm7cQbQVhClRyZO2
BiyGJrgm3OK0dqhhYjMI3BUqTd3PgC2xf9OTHDa/1FitIeB4aUXEL1omnNHWBAPISyznIseoJPql
6CiUgyHx62vUZuSJQqdofnJrZUidUeo/y0YUH9jO1HcCNM8c6oV7HJFHRMM6TCE2+Ex090lLwRir
dIKw3gyd+qTcwKsE4ylgY9ckmhmRYre3Cxm3JQhw1nHvhx65WYRalVVcCJAAjUCkRlMrLPGEJog9
ZJAR2jwT5S0fKifw/kIXmICii877KlNkJufZNzTKXoMGiGCwJTwERB/V9x4ek4K7PLOLO8fG1Xdn
ss7fkKnAEnBcSazo+9KX6wVC+wzPsJrhK9pV1Hr7bHYwx7Sm6MXe7fUIRxPZ4XDWUzNDQQO94Zyc
COEgf1VF0NEAt2Sf4kG2d1hB5PhoOpqgnezwtV41vZ+f65G+4XrRqQYm3jEY2K20RP4htcY8PHKO
LxeaDIFymNjXwLozAs9GeLYT2qADblRvemdamtr3Vct64R8eHEzdhzFsIZMeJ5TXmbotFeIJ/5RN
a9kPhzzEgErl4Q/LBkpw1/eEvwoxyhwlIyEKo++9Ws2EtDUb8y6iWsuwOEwkCPcQxANvcOLA4PEm
11t41ZdOy+B6HLAZYENBXFCRFYUWeV8sYtS3SPOW/jiapUFiiEjGmvc+BVnCg+5auCV1wjDvia0v
zgkfpq7eFQvlKCyH0O3egwIFxwm3btvcLThILeyVCVzoGFRXnT4QEJa5zMJXxjjocBZExqxS+VAZ
fxRBCVIFZVxYYjXXhvMxO6+c0yi/SBdUeJWRHV1QlAx0liKctjyCIOLswBpXxqtvz6/pGnUCV3Bf
dUeERk51cNAoPvkKM9o+rIgZYsBila85QQLubdIG1LBMJxCgMuvvxCtzuvE34t2lZJb+RHLgHHA7
4xEKbPaD5NvGPDDbLRA2ujoFrT+F59Zh2MyeC9TNmXWPq/6SAoY8EqyhCI5NmyIIDzECp2eCdhaP
Vbro7PraT8dh/Ms972a3wCP4vnKMfRtspxHP7la2P6GNUMkzNKptx7isAohBufBEH3Oc5enRrCDB
uOqUdM/CV8gwKWbH93BJl+ykFFrmne5nzGe050jbaextpiypQw8TUDlCsAlKWcW5pPSNazRLzpNP
h8+2oSJxPb9PJUZWLgJQU8UKAZraCDokkAcpfQnAqF0eKH5cjk4JPeoWCKT/2wPyWG6Yacj+ZXJs
suGYkmskRaEVXqoCmNKjyaiAP1qcFcHZU0yKEFXVBot6uk67RfnW+J6mvmyuGoPENmbW2trMj3QX
3XvN3NsHRpc2VwQpls0/12FJeETQ5sNCTeuUoagH7/MZHfxUXqbUMERjOBMhhlKIPcWjhyT1c8Q3
5t12hBsPRyehzoC14PLOLAU/13Ei4H2jSnSz0TEmwJSg7a5DhvLDSl438Xaj3yIPnB2Y8iQeIFS1
kjZ9aSu5fFFeLNOjjsh5JsnIOP4JTZyLtchqhax2aNLr9lbRPefXhDqE+V3bsA7aR4AOWWLjCamZ
9CA59zB2YheE0+96UFgZiUt4TSi0Wh2RKICrrb9p0MIM3SOghpXyA0EAokbf2IBUFsRWFTdMlFgP
WeCEXfdCw2FIKFWOqthJWetAXoUWyRC8txhZZmAXI952/hfpRe+DjJb+bx7RTZ8xTI3+mbGdk71z
2znWAzN0kzwJlev+TDVDAKGZQw9vuedwm1R+L+qHGbV2eti2QM7Z9vHGHQjg7V5orVlws32yiSpJ
BLb0pPKpUal2etJoIWJYHTIkcWRabSi0XTKP5FWrMOYcAj/rqx/ABfAv5jTMPrQw6tJZrcWoJHBc
l8yPZHp1A+YdyOi0mS/OlOMdE8oEP0ner33cMaompKiwuD/DaHLvApyICZntPKv77fIKtjls8B65
IIgYgcOTYiXYgK9BOASks+6d7rxO9rhRrTTGKztCAMoSZyla4AMSZGlXy/UqCbE8MQCbYUvqSdoa
kKAhtqdH/qHiYkCy0pVy/mPVWfm4pFGaYrBKfTSciLMhPMPOe59brkask516tVPYMMzrjXVrYYbA
0dTzQsVI9CjqkbGJaUvqzd5QYA//MtOiT7IQ5bNjbjOffwSSBiN2KwNtTh34F4M2VmUffXHCVhlP
4N5PRiyTCMIRK1OLyPciKPJmrxHgf6D0Z92XBbMhjhY/4icqG5dcISJXLoFPyt1hYlT+Nqzb1qd3
q+Wu4yG9hX3IlLMsGjm+gx8tv9bV7Tf0mkmsOA1H7xGkkHkybjJ8Em1Z/3N7UXwnS5hcua4ZgT22
SPV3M/c4djjERl9MStFidYvu2gOpVJF1iKoy/4jGGlSegyL6M8PP9myhlk8RPCNI2RusjXdVSq7W
LuoaFFnA3rqfvqBQYfPuFo9Ybr23yPbcf0WW/R/qNI5hvMqqQ689BtqGkOkUJAiiR2afp2pnz6PG
uTgjRi327JWra4lWE0ISach6h6YR9rIBa1pz6Gl8jovQhBxho2S1kSeca4SnsEqqZICZyBU55+2a
LxgrdIqcbSd7m8aAps8qcf6J5l8n2j6ICd3sfimxmuzgmjrMqF1q6J557YbXAzJEG8eVYDcum5bP
qsnAyeguwqi8CrxywIDEeTWSKYWUVdqoVlAw5sl04jCofs2kxbdlOG83cHhlXY1toH9Cln4Rqr6q
JiA2Yjp/UBaErMO4Cn03eI585s5RwZnAPmIeFpS0QDNqvqfdyLlKE2dlYXfphs2aZSZVPne6J7vS
5b4m+LdhjXtwWML8E/1ovRg0wudVt+497OWNwgO+qWeLVqRIULjaYxPlbnXKEoVZbUlLed2Va/Ra
Q8sY4xHeA3rHpsFIkrkUKehCsAFH7AgfLGQ0+mIq6T5N05A+6sThLkRSuIBUWNR8xxKkBuCBuNzb
pUDMrjH/rd/2RGEepx6R2Ltgphln5+rgvBXTPL8Ze4GnSU/KJpQtdode26tFzJ61uvjIn6Z47Pzh
kUWbfsnV0tzmNSlaO1Q0zM/8PuwfS+iQTGtUOP9zihw1Cbux4OQVQ9kcB5sY86NFDi+Ho8u8iWHI
vP7BZqWfZTcpZCX25iEeJqeujtRNBJ/z3jdTbFuUU4faz1YTm0yCwUJeZ+8Y9RUPeWGn39ijQkZF
pvGzPV7H/Cmivw1jXrnqa/Ss8CfKhynf8yQQpdXSmT1FUIH4MxycPQc2Cvo62owL8aoqi4Hb2hav
XbSgXKks49+o1qndY0TlpHdhn3OAqo55EulCnKu7CIjZRzfPISblgN+fqiHh0eBCQzLE2QDDfWwz
54HIRM4pwF3Ol2KhzUPVsDnql6H88Ee3/ADwUn8Og4fU0rEXccP2IX9J6gBm9FC3fnWZqrw6lTNU
wP3MpvsTYQ7NURJqxP1mRRZF7ZBT9oZuA6HTRX+enqFBsC7vscFOF1HTRcsECTgYqIWlV8fLCMap
bSkHyL9BduUwxz9P00T1z5Ud/hD53pl4Un73UdF0PnuBRTYzlhCJQUizL8A/NB8svFl/yjSd7o3E
zEd57foUbVMl1k2axTAM9Fz5atlov3ZYTG1UkkpFZs/Qp88PNrIgpJ094+BdP0Ybpp3VC0OdJnTe
JO8vK/agLkCUG3renerUOMTMiKaWTTnagANSCrjQxB8X7z75YPZuLQzp50XXS/BzU0qChO4Tui8F
XkwcK47KOxmu6hqpTDvv4eTn6jPvU+9fhvgp2KHq6pmylwO2jCptvmg7yms7M1tIgHGgGNN1KEkA
y1K/wwd2lntmth2UEDRct+k8u9XFyWeIJ8A9KpBGroYAmq9L25zrLt+kmLAq4EPpzlYHC0TzdA3S
ks2i6NB8MrNw/LtJV9bviDz75G9/OlxXZTDTEXz6EyyVgx4eAx+ujMnfRLBFB7swylv9XMxV+B11
veEW5QzEzwoz5LDYroC+xET0RowCHCe9GUgfCVytZOvOmmPvVNB0dp3rVjMRCYDmdvASjA1e2g3J
JUYmS1+1ItyOR3ZtUJgM5TudWVo1O3ALQ8+SlFb44NAMEQjn9m6GhdFWVzUHEcNjUmX+WROXXmzB
gWHtEQALwhpTLwLhU04QnVvAFN3ZdIhWDGK3fR3gD4ImY5t+w56YrZZtT3R3tmPq95IU3RwOf5O8
Id7HAJoow15rYI/Jz4Pz3CHAcAvXnOXmxK7p3ty2+uzKqk6vKSHEPU+ARine5uk3ZuXmFYglc+g2
Eaq6UrA4mNBbNuOBjJVSf+wm2TwnZOlQQBfKvxU4nwD1zIH5VGrgnmbZIbp96rgqPEwBgfc7261a
tD6MrveGjZekdcU1iXi/7+69wJ1w8fuW/uZdJzkjCJLm34wTiOBZZBeIV8WYf8kIr7U30kseazuF
GIVbb3iMCCZi5pg39QVRezsxiArJJ9vKTiYd4ey+l+DoWYywOt5czwTWALaU9aVU6bYH6As0hCN2
YpINWMdyH+kUBa7nzTyn/KD13Qya+0dBNCIWZ9WZjtOhUG89EtOZV7ce7mRTzRbbDF7XnVuMOFpK
rxvIQoiSXx5xZjkwiWum7Ln9zNlYPau17uq9P/TLHwc7xiObh8GPmbNroOCQs+5YOm5yBsLt3sNw
MRcibYUdr31kb+SqBMyGo6ZCgTCZ1w8H+fNtNeMI3dsjyA2+Ppv5W+hPLdp9UqlNrKk9kx1fBv3+
MjtQvmz2rJQtheU3+zKyvFuHp5FUl6yS18SEY1/i53Sbvdd5rBCX2aMcG0iitGPLdC4rbeoT7EHO
GplDV1hBd0C4zbfPQRS+lSJjeJsi+GHooVvv3FvbR2srR78HrqSBq+Yp7wm4LZvHpdrsU5S3cl8D
4s+3KQ9WWU1Ri5eoFDRmI0aCc4cTh2iXbJpeST+sn2m9p2/iBgusRj2BOhbDhjauGV5Wu5TscTtW
a+WcoHoR+9W7ymupleriDRl799bD6Mu5Hjd3Q2YxcqHSSlPIDTnJX96Uhf84VmS4x4+S4yYuB/OV
ws96X1v2sLvAY5x7IFcuC85aYjY7KarW+16ONF8oxnP0YKbM3jyBowFoJwn2V2lv1U9oDVP0O1jp
8W4l9fyZtlRbcVq3KLihOjoXzi5a+h5hSrm3UA+YM/YCdce0h/WWx+wDfmPGxUOEWeXnMf7DIMKt
nyluATbf4NRVY76rktXPEbdUf3AIGWBdqBHgMOvsOmvPUn9Knxg0KwqutrH2M+5I+26Y6Xn3UV2i
PVsk+9rLQBTpCx7f/gxa0GZPuCKBZG/LrpVVtpuPh3xcEyANPBLeHmaP9zlaA4TJjqjK4ZJKbO/H
7XHx+Xp5iw5staFz0ILCtURL2JHeZYWBPlpYoWmhyA1foA4STz43mgKrlAKKhBTEICBcIiCWFWtv
A0uMGnOSjtFjTPnJ5YF1WT+FpJqpo3aC+U+fzRsbpnMxEbN7FQgaUH8Q8DWMzReDVgHgwMWasrOQ
IL/moG/gyTiE7e10jSBzL4oCao9tZ2hFOtjbAO2yxvka2v9IO6+euXEtXf+VjX09wlEiRQ1mzkXF
L9pfsqvsG8FROWf9+nlkYHBccqEK7dMb6Ivu3maRIhcX13oDctRrePvm+wllIlAzosdlqgPHhWNr
YxO8lTsL0NZB3E+3xhCF9S5LZXJQI4iDVYEeF3gMMobkpqkLF7tp2H3eHlcvHiKUDhE1rXjc/Iza
CF6k2YDwuk01p0bXkGSGwqPd296NT7EEEvyAUTbKRMnjNHa2Bg/O77I36WCUsoFK4bnvIuLz5zbo
A5pGeamMTZl5PQ9YjH+/UhpAlaQd6oKyEk096xkVmaLawMGMnsK4svo1T/wCd2+cqDgX0Esw51ak
ORtLaMFxslOQ4H5o+U9Jl1nNFh8oe985Ou5Lg4jbRzK+IdybPCrDlc1FpHP6W3R3akoY35CCir4Y
eJvOjkRaVr2h6K6eU72lxdhP8FT2ogUtCpa54nlHMyFE6RutKqo8Zhl9gYqa/YBwbuTrRPfgceBR
aUxbzZaBBssLxgdhPdSoqvBSQZOP9C7AHrPbcGFW5DJogB27WCHpB25DfrHlpCr4MpYBONMPZhtr
2XY3XitswJGY3WU7Rc77w6IE6W8isOWkmJEwnqAQceGKnP4dxKzmhxpSoLu04R1kl2DKeftOh4mP
gIVIPwIgoodX1I29paSSAGmMfZ5yCZoMb1TcioeSshy8q6TK+rcU6UNnBT6HtgtQHeyXgTabFCYj
J5qF/fEo9VMR3tQAUhx2cToij0/Btf0+AbSKtnUF1mJjJM54jInu3zPC0euIWG24zoSctopHJ0r6
uS8+Wm2U3es1nicbO7dop1si/5w6Fqga1KaKJyTQgveTpWzIB20y/qROO/zQobh8IqEs7hQV12hT
IAaIvpXdpNsEXdKPAR/4hW4VwKG4pa4fBjkS96Wb2eDM07nW5hZtPdDNSTGoguATv+OEoX5Ettv1
BeLweEC330m/qKJyKIsoeQY8E0hwqyrvTIoRhOeNEYwtQUQ3Ree+uvDTsl0TdNJZmcbYx3SCKt3x
KJd5et21kGERrXm2wR9Um7ywOusTjgEskxPTbKbEXYe6deuj6N/St8nHEiAShWUa7tlkUvNaG1pK
Kzhkf86GG40V7huMBQea3qPOSSkN341tbj3wsbezoIeFPXyJ0EgTu9bwZOKsCr9CEMHKJ890TDo3
6A1InNoimbT+R1MaeqrWLd8cVmgZCSwCUNNC8PI1wj0aOf2+cNp7TO5ce2e3YyT2EuvD7Bs8V9NB
Q8Is6h61xiKXW8QekFO8s1w0XHkB+EaLPH2QGBJmL2XPoXkMVOvU2Y1ycWeS93D46T5sw0CFLMhg
FWjzbOsYxoS9RbRwQHAlwOFupVPh1+f3A298eH4DqZqrTU8Jiv7pHhg4PTzEPgmSqd1w4XND0Z2I
cBrU1oOR5fhTAHrCmRXy1awa1iPpHmFTPiGtg4XwOgigsSPDYBJ+YAQFhwhzxnYVVWBVySzCzIBX
K4XFC51cb2PjbfpOALfP6f+DGaGPUvLSoSf/uaLk9lPadvUR7G5VryPkB0ioUixd1k3oiQPdbbx+
2tw0gOQJ3NE3YQ6pZqP7KrHWXSernzOMGLeA3o5mgZRKwM0H3o4pOnghHG/CzOZBNow/lYR8jWN2
OtAOAupP5gPNId7CzdJvQBiagiJEUT0WrSbGFbrg7lcn6ccdmvDU5zHfaCSdx4Y6mmNbgOT6tgk/
DcD2P/tY6oXbIbMyKk881/AmoykmbvgdNOGVZuvTDSQqsnykhEnKiqFE7N2fRGvzd0092ilEGWqH
wgENNDWwEAdJtrrmdeNVW7SRcJLPBf4jYZe5R2rr4Figx6byTtLLB2FZx+Ah3SbVXnRpU6ERVlT+
DMzMGtfpJER7r6LKfCXnA8LluyTGq0nHY3Tb24BfVkIgwWTruhXd4pICx6TIaKmsIUQCQwpNhdm7
ZWtOedfMW2QTQaXR9no/TCGqRyX4GjRaULVQAuswhDgn9UHypqWTCqDCxGWvMyGHAQXFdaSMsV3v
R4BiA40scjiTsk9RQAonPOCUxjMY0DcKBRkWI21QKXlTV1lzF3m1LzdhZ/bdWgmPcgSSLPzXKPCI
VZTl3lcgRfXBBSRKkgrx4ocwSus7UmId20SO7OzCbJCVH1C4XYUNMqcb6G72wdWp/+4y6tTPIMeo
MDG3+KYFd/+MGNPwVWRW8WhKnG93IV0cb4upje1uAdxZ3JjWLIJkVbCGN7YJGXktQDvTivBklazx
36Cuhuqrq6+EbaNjoDpvpFMaRd+zJKPvndWZ9g75pwSVOEev7rI4Q4nZkarcpyFWj7cuNPx7vani
oxMQkHETRXJwgwYCWEQQzwCZjEbazsoDS3wA7GHA/UO262sQxiOAQAcnXCgqTr0Sox+GK0rDvH18
j27NiuXg5q+pin6Qgdl/Mqcmf/IEH4oKY0YpItNQuMdszEJYd+z1L1Eqsh+88MKX2JhrrGFqjR1y
7Ir9ZuNOByVvoG7Daw9iAckrJAHH76Mveo68qxGHHTwGDXEHuFBTeHBHw5GbAFChuyvoThcrEgJ6
BcgvC4h7Bpc1Uuh9gHgEVlywgaHU4fHm9N94/I34KZdDc8935FUeGV44v7qox61aQhGyl6gKqVln
wfkkXHumKk8pCjW8vTJwcbndvueJNeQbOAaivaE2WZXrVhriCWmf4QucxupLxIvlm5uivMeDbxqO
CXzjFzqgzRGB7+p1QM28WFF6QXLHsCQzRi6ShfgP2HDg5sn0tyVKpsVNqTsBYhuVi77gri1oBd2F
YP0xspJwC8ztv//1f/7vf30b/tP/kT/lyUiP/V9Zmz7lYdbU//1v+9//oq8w/9Pb7//9b8cSum4L
2wVe6VDyBIvKv//25SXMfP5j4z8CPQzqqk7sbWGlzWOHaH7hBd3T5UHEn4NAIVEmdiuGCZTNOh2k
Y+nYbhLLLTlS6cQbY3oDKtoA7XEpa63+8WiKnN5QAr0ni4mdjsZWgICoHCBwOvnkFh4W8vCj6bZ3
Fg2Hn5cH+3P9DEF/QTnSBaSH3+PpYDGS+TTSsQQDhVbBXcLykxilWcfLw/y5ggJ7VlMnezNtB0jf
6TAF8CoEolwbRTKYZo+Idsjg0APOlzejrTzv9fJwxvzn/bYtbNd1HKy/LAGRS5ioNp6ON1JPbPHe
k88ZCuhwEdDeqknl/JYS4GoQddnvac6C9U6NrivxfjDRCN24rZd81ehPmVtnEEFMl823u44mDKbZ
aARlProhnV0QmGUUlagswP7hpt5f+fXGH79e2a7k+EF+cDCDnz/ab5t6xPQUNNkknxGKTLEysBAH
GnGITKneBY9TLtPPqBbORpkR1wV3V4IASdEfC9uM6rvLP+bPlWSrucrQedNKQTZ9+lvakZSalkDw
kvlOjZuV7UsStsH43FeBgz4V1COdRs/95VHlHyvgMhZ/ceJwvhTzfvptBbIIZc6277pn1Wfedwyc
0jdCKa2RmT9OYaiz+/Hh8pDGn6vOmMo0bcPiIBhi/ve/j5nOVrStrj+PfBv3FsjviGYort10zjMP
P6N+C05X7rmYU6q17iCT4pOGU+60Gd3er1B7a9D1uhIN3D9XQhoYNluuJcFYCP30VxUT+OOhq1HW
wkG3cRJUv9gct70Z2WJNkzZDz9AmEqHqm1k3wchFvL6yMPMn/u0wEWJ1AgOIXxAttiusZYxwGlRm
Rs94znhK8NQtulDueR9P2tHCJPBparI+o77foUJfB2MdYEGk9+kdHU5Xj++sIIZpyENOpIjHEI7s
zeUfKBZ7lB9IoECKgevNdQ1+6OkaVXnlOTE062e/L40pupOtRCeKgkaAZWoP6Ul7sKuxG26nQEHe
pd82OcY6qqQrn3XVuyg/VyKmV5Ah6gHLI8PI8ZVc0q/v4ZKj3U65q/9ZIfeMbWqp0dFf12OfoiMY
ISLEY72NEFodcaryBqykq+YVq9KgKSFMFLwGMWzSVLMxfc24wRdE9LvBIC15j61xEe94zGJMB6iv
G58Vekg90lJN0Gxhogf9NkrApNzlXggWA2xl/yY6xMu3eIDSM18HvK+bdy2R134u4l9N3kSLevmE
5S4SlxlvxWmNTBHuaCYItr02xbr2wq9KjgaForkI7/O8EUkfdjc9TNH0ri2Hd5OGLNsTADd4vVe2
8/KUzd/KsHXX1h3dFZLL+/RbYV+jZyhvGs89ipcPSCnTyZhdPLBzRalindmYdmxiBMv7HSUPD0HN
vqSdFDg7ESLR8HZ568w743Rrm+wablvLFaA0xCLSNnlv+wimlC/N5L3v6yG4ceGgr/uktgcOffxT
2RkCoJ2XX4k2ZwcWwjRILNw5npwug9bbBWpHRfWCSFdwo0cY3ztZTeGtMNOnCEGaI4Ui/mEFmPjm
8pyNOWQsJk1wdTjNhnAUBPPTsYGEsReGMXgpAHK5GzJifHSHAj4feGcgHWA4E+st7AygCNibvfSA
vQ+JG6VXAsufa2DZpq6bpiGE0F01XwK/BVwEdgDN5hpEFoedbnuGuTKSdHxIkTfdYw4Qfol0GazR
YdY+Xl6CPwOGLblWpMvSuxQgFhENyYIJadJce4bbN0Q7hMCD8YGndGRvbNscN4akv73KAexfDaa/
ZnW6+swV+IluIBsIoX5xzehhMtRAXpMXnqIO9kidBUVpN6DfZiRI3KDfSzMo4a4HN4s/UuDa2fQ6
DKKtVs0IsSjYAIuMgKxpnSlvoPz13rNJuBt+DhXuRtGPMUUa+3HsvNLc91HaB/vGN126oqjKYTha
tAHN/wBa7koW2OWh/1MZ5nMF7Oue3i12iknNKaSpEuqPWJeYvKghus9KXhOwEmiOeLVRx+0qqFcB
3CD4LDnCnH6FygN0+Lit30jM8idYmtNnjwjoPYu8LOV+GAyKtR20DHdX2npU72vYpLS1G8n7PJCt
7nyb4MGmNEig2twJKVCFQKqk5/9rBZF8oiGaPmRR32r7Eb0g8H0opgCrnViw5q5CwQy7KuT92o3T
WQqn59qUlLZwBylfA41a8RM+9k16j7IafjiUWFTsr3LReTgxwmUIw4d6SId451SDekE8AjlVJ/Cq
A7SoIYLpiIzuJyFT8RnpNtQM6EbVGJE7mdy3IY1/kK4otSHzgejMrjH1/kalwJc+9vZY3YAOjkCT
Sh7P0B1J8VYQr8ZgKyMjhs+KmWBdmXBCazv6XtHYwVcM3WM32/tjaZefVe878qkyoQM9OVEN7NrK
A4Fd8ohY+rYmI0IFFjgRog1ln+mP9OWcqNxNQLvtTYWXjlrDF+JID5QYm0+VNPr8wQGccG/gvS5/
9GOqEABL+49mPg50vwWll42PIxmuHWnRbyHDmoCC4LLdxIPDI2kNyDmo13TwRm2tJ5O6CyBYj3vR
q/wzjgOgcHo4ZAepiwR5Tk2i3SkRr8AsaPLNatzL3tSjI3qvkbtHd7UY4RKX4JSrXGEjESkRoNkz
9j39HFCrbnI7WkOi31Lz7r6WSepTFEOKHPqljQbVh7qXk/XQQvx3doEJ+BcJsKZzUkyeI3O2vLS7
e8NJHfu1GQ10emfNdCPc2Kkrx/dshCT9UkNx9t55g5n3txqATUTaYW8Xe4fuEYRPo4/T+ywOG/Em
bN/vHqZSF/WqGwLz24QyCYerp/Rx35spVOY1mhglJMcA5YHZPLLYpw5w7DetnLTJ30kerrdAaIFh
7OakhowqdfQPg1aoAG1qWcz+L57Id5GqzSF9h+hrX2hbgRKABWA0rp+hnkbJk4ktCn7lcap57y8H
yT/DsxCwKsm/wThRT15knqnS8UYE8/bMp52oRrZqaMF1Uhi26GKH0t4HICe6dxbtvDzY1ODfg39+
VQnHNGy09NDIALuzuKpknSLDOoThC9UxEgUI8/H72sW/yE5Leu6Qm26ENaKbAPfpeXC1equBGr/y
Hls8RkhZ2KIUF1DIdbmp3EXKMkAaS1wDh69EpIgBAKAMR3/PbhvU1u95MtxSvZHOldvx3KiUjMkP
eDLjUL+YOn7NkHHxWn9xdD14zunH/2g81E4kwMn3EE8M65+nZlJ3lE5WYBBalbVIhrqiweXbyvKX
GsOi7EaDHDbADUBPrirz3EHSOFDq3Vj2H+HfRfsOrCrUSHIbwMyYv/7T3Sd1JSWVEDYfJYr5Cv8t
OYATM7mFYRQvfZUnn2tUgB9QSxVI3k3FPeiCaYA7yhnpB629khT+mR1wPUtpCx7ZFozYZXbgcGcl
Q5m/WG0dvetaS98MvWi/DI5CjC8RvPQgTb1cnu+ZQQ1JC50nL2L5pr4YdACpldUybF482ribus3V
NioC/WHU8+AD8hbxHe0V+8pM/zjiXHE8LBGhATGpHHuxx2JnxCyv0L2XOJHtDheC8E1FKv+GfhoW
qjm3p3EPWwrWeuNShr084zODm7bpMFebZRbLKgcquDmUqS56BYieTBsQReUNzUixNwq8yhw3zOuV
Q11D3+gZDnOXB188q9lTcyGK4MI16My58On2ohcG6XYokldbBD24c50vy/X+oA8JqmsI+oLDiq33
FhiKOy2MjNfLw/+qq51kgaYx13f4uw4xjirV6fgUNpGBgYrx8ksCeK1FCWyKXHXix+Bi3UaxxQZ3
oDv1Pipl9oY+KPh7xfn9MHpZumrQ4fp4+Sf9sQEJMQjuzU9oOW/DRV4KKNRBtRDvrygOkxcrdbQb
xAbwzDJLW9xEcec9dBP+K5dHXUY5sBeUh5SE0mnoYO3t03WQtWhQSnCCY4/SwGOo6uKRezbawDSb
u1t6KLMrYe7ciIqKEgABQbVHX7y8DF0rxqgdgiMsmuy9mJqfIAljahuIF4LODf5igr8N9+sx9lsc
q6TU2jy0gyP9+H6DiVi0gq8abyWadz8nBC9//PMFVfQQOFHUjnnfnS5oO0AJ1CyQEEHsyO/I2j6K
kTxnnbWSTgycoSsP2fny+30jzx9QsZjSZf/o1KlOxyulh0hyWQdH0J/gFAqtHN/quPHcvTF01u3l
yS1Dxq/BMDs3SWSpRLmLPWrmbt3DagmPUF/0rVmYGDVQHr2Xge7SjrPqnMRAnyVATO3L5aHPbRuX
mSriBS9Ge7FtcrjyQEC1+Dg21qdEQ+1vJf06vqcdaj42YHEOl8dbHsd5qrQzWFjCE7FiMV4cp5gt
aUN8LAEi/VBKb7JNmuM6C8fNunGG0L2BtmNO28vDnvucZJv8Ra2PZ9ric9YOzyrbaZNj2Q7m7QB8
FHE6qYXvKc9o6ZWzcXYwE9E6erTc8e4iw2zgReOvGiTHFN2go18VnBDhdO22cux22P3FzOYeEYV1
adlisaCJToMJw6zkiFwvqXXjps+w8UJch+dK/+Wxzn48y6R7g1WyQePo9FAAUU2nrjLiI8lJOd04
Kp6+SEicT7isABQfYzjBCGkii3F53LOb1KZabzI/ixByOi4PVgdKnxMfm6isPtk56Rp9pmk/hVZv
YsdoK+fKfjk7099GXISbSYVCoa0eH+tcH59o1Ltrl0fcc+Upe00BALkrbBSC/eV5nosD3FL04+jw
OHSWTucJqrVTLd5/R9pAzXNCo+fVsjJN2/YI+iKAOCJsoRKp74FVITx8efCzi+xY2JvOyQspzOng
kK3B5tIDOEZ1NT7McozqGcSR94D9oZfdFhX02OjKhz27zFRxeQwxJcuZf9Nvt4iRJlUgGz05Zngz
qtUEOP47fMPwUzeh4zgGRr/LeiO+Vq09s84GmZIrHdDitCAWt3OHGEMhyjA+ynJ4ST1YF52KYbID
hoLeOgDXPMTGTNVHciZxr6Ro8x++uFkYXKn53YcOorUI9qM5wsHL6viYmCUYrRxBuDtUipL25vL3
PLO2hm5L6nGOyUSXpVhZgcRkGCapyXSraQGQB7AaYI77rvnYu9qwz/At/3R51DOxj4QH24s5wNto
lp1+UQUVc/AyJzqyyWfvPjRMR/y3iwhpjrwpgsfLw51dTI4LW5awTl3kdDjkwATP44LIUPlQA41I
HAIrwCrm8jBnzoZBHJdqPh/SWdbTO2OqBwTgk6OXD8ijGqjNOLsGYpkDEgNdgTIwvd3lIc99Puqo
WD2RiNA0n//9b0dDmxVoKtj5x7C3TYrVKgbopDHSyOOcysRnVfp6hw0euNErvdFzi2pY8wEBfUDJ
axGG/Bo7ZxSamG0x0kyJ4GKU+EX63V/s0N/HWVxdqosnZYQCLTVEKdZDU/qvSEGU27aYUOMKQkwq
cz/8enldz04OHLhJldw2uThP19Uo1ASRwkqODqW87n0cl2b3LIOo3vzNOBZvXleSXJmLRUSw0kkH
dHKPA8hE3HNrffJf8gqNkCsb5eyEJN0nk54HCdxiQhBXZVO2WXpEpEfs40wM/hZXQEdciVtnN6Rr
0pEkpoB1WHytJBEeSPQgO8rE8T+ArQmMraVbLrZVUe0AfhRWbaAuEQHkuryU504fsnP/O/KyYkcM
Q7OMNOOIA6/+3nASA9aoQ/OU3mSqvtYNEPDLI56bK7UK6nPAYkyOwekmwf8lmojR2ZEX1bTyQOM8
NtWQPuu4g9IPz2H6gaaOr4x6LnaabEmYsVJSGFyMGpb2VPR1lh29OHJRpdKn4qto/IInnYq+XZ7h
uTX9fazF9oT3mJPEhXzN0Go+uloze9CUuUDv23eeO+SZX/7/BlxsHxe5Kd3qouyYqqRicpoMsy3y
e8WrUZv2pzJDAPYv9g3Ry6YdR25M2ev0K1ItT0wa1ckx7xN7D69MNI8qcgOolomia49DmSyvIDzO
nUYwBTbXLv0/e3lKkE9CLbbioQFTsi7XlWdBSyNv1q4s59kd+v/GWZ4JkUWlESnSfkpLX6Apjuse
SsxzqGKh3jIcisNbD23kawnb2S3627CLYNMgjR90Tp0cO0o3BsDi1IO0Txk1pmo+2OGV2HZuOK4/
pVyQGnzKxaYJGhTopzBMUbbQvV2MluAtmaGPS2savl3en+cW1DI47UJSb+KVeLpZuA4LH1VY0l/T
Hr7N+lx3mQUvd5UoiuKqvAGC2l75iOcOIeFFULahZw5x+HRMmcJtEUhjHnuIUs4ar5DiFiVA576H
+QC2PiurK2WNP5rkvL+NGX/nzM0P11Tm6ZAj7l70nW2uJdUEXxxIuVXX3WpdDmMZmYEZOY3EK1Dp
AUKdpopmJ/qs1f8i0lmgJICwkZ6qJQ5qcptKpJaKjoDVEHNAbb699x2oX2teHNAR/uLT0iQEEgfb
jW97OmcRaQ4YkiA6euj23E5pWyA6hRzvi0wBxxdJqQ6Dq9tXIuy5SGC5BtceGDNqVosIa8eNmokK
cyYc6AhujV1NM8kIhs3l2Z07IyQyZMBgOREMWWzcBFFkSNhdfLQ1s7lvB1AxuyGeSgPabuldCW/n
BxMzbso053T4dCm7vMcz3h2jI50p+wteqtqdnvsSZ0O93V6e17nDgXyyDlKUqq27ROg11ogAgWbx
1QDxRWsUvaL1EJTjUw3VZNgjolle+WLnQgBIb8B5VA90S18cxzLN9dRByPbYNhWd1CAf+q9jTUsJ
jiuyuxutqoZqD1TZuJYJn1tWjgNC1LTEwI4sKkaqBl+g0YE8hpBZmvUYFsZ2ogII9xl065W02zg7
GiBMJKXnYuMy7HAjetmILMIR7ZdqXcAfeQPQgyS+U1p7DcHBDUGgRRtZjv2r3bYS07RAqqcaIc17
KHUCg5DRCWF9QYP4GGulvL386f9AU81RijxzrhVSLCSFPt1mY63ypPX4hShNAwlB7Pwm1arpR4yU
808jNmIUbYT13LljBZSkNZp2TWctMHcBlvKXf8u5Y8zz2aWLxNMPGN/pT2n6XjewAY6OSV7DNoff
g45/3ut18Bd33e8DLXZfGJlDHRc5T9lUrz9PyA+BR+kMw7htc2SZrpyuOfosqxAOW9eBz0vh2V1E
J70WCJiokioElKl8jYqMBjGfdi+MKOyRwK3X/iMKRuE7fDvqK+F//nzLwRU3EFfe/LxdwqaboUa3
h9b2wUQGBwG/xqX/qhLzWx3pVvGEWbqtveJJOUZ7VfiB/RH1xNL8cPnDnjkFpPicAepP9KKXjei2
6IOq5rcdhImpC0aNSStvgJxmH4sc/a0rUz6z3lwBcF+57SiNLN/USYcaOmU0F526tnrFJw63IqMs
3WknqgFVdFBymEJkfl89aOCdoO1enu2Z2GY65BkkGxAYQT+cbmMT3Df217Z7MJChUjOhg/AKv6V0
n0fDhTNpI/PzIrKwzK7cT+fCzYzAt6VDuxsO2OIwz+IJZQQx6CA7+gHrrjUNwgxqfE9FigrPDkqF
n71MWo0oh3J77UAGjaaY3tfeVvNcfG6tpuuHBx+Ti3g9FWNrPY4DYl/Hy0t0/oeqOQJz1ol48xr+
VnKxYNKhxWp6B3dAgWZPlS6K17roxieA4iDasLCPV0ZHXRxA4TC1tx5aFP0+CMMBYmnRCW/vg4KB
Z2O7sbNnN6i9kejRlRzu3MalIuRyA8MCUMuKf4WAZ+8Vujr0GuqmNnqFDyFe7t+wG2inv9g2pMN8
kV9xeFlfizGR8/U09Q5Wh2voRtgTlLqi7I17rcv8EjO+ug/sddEabngFp3MmSMynk6YYtyKP4cW2
wfV8MMlC3AOCT6iPt6A37/rE4NVvZ1DE39eVyH+iig2KojCSlwGr3ujm8o44d2hm2IgCH86LTi5C
cgJXDyFlzz0g/gCFEYcFNHiL3P7QehN9a7OL1GesbmNxe3ncM6kPmTE9OagyHJplwmr6WYv8peEd
EI/roWJz72az6xJ2sf4Uh3tA2GF2Za7nAhTmnAAnoFTRfVhkdpMd441QeN4hxok0vCs6KGjRjNRb
zxbPWxQ/Z6QmanI+pkVB9+nyjM/taRfRcdhOVKqNZX8OJEdmIKKoHaJUA6iKBGWC4oypSiu66eym
GreXxzPm6SyuIEwvWGVwRQREtTjrfcfuKZG2o1xcGzVEW+XcTh6I/o9+NOgvXZmPr1Ezzg7XIdBD
NZjRjdIyHMPSUiCvCFVR32rK068UtM+lPmQ9lJlBOll/Xsy2g2lUV1jaQaBN/9Gvpu4xZm1gHuJ4
Fm26uktxtWokHl4ZcO4NrFD3KQmwPNmHybxclxfqzFac4bzO/IChbbsET3lATCTAeu2QeLQNeBiK
yP4xJSFSElSmKqCKmHxf2f5ntiIvccMCs0EbCv3U0zic0lhVTei7h7Z0rLs8M/Vija65pzauLGPA
5D1WhwBIEPJEFyVMvI+X53wm5Zv5aXNbiioiyKXT8Y1ESwv4ys5BAxn5aSzdAj3esUNO4PI459aW
zoXQ53YfT8RFeDFARJVoh7mHJEyRFchGQ39wgg4r+xoEKm7ZOUyhy0OeiWgWMYUKDuNS/15MbTA6
Nw8wAT8gNVDfR701w6hDM0YtIsixLagiGJi53xN1Lg98dq6/+icoYBNd5m/+290qWhjebt+7hxpf
1ru08EpUA0xMPh2ACR86w0ei+y9GpPxOOLMMQ6rFLupgd45ov3sH7EJdwE6m/wmdWRrUFG6x72xn
zdfLI54JYtxUPMPn3heXxuJ7Vm2Opo3XuIeYYLrz8Wm9j83wLa6G9sPlkc7tUDJJIhdH0gTXeLqa
0FfLhgxOHcbKDjdI9TUTOkHjZP7FV0PHFfwePAbocoso2SEdjAqDpg52WTd7Gykk/EpbGb1YGtaG
uyzXjM+XZ3ZuDTkQcIZ/NWaXV64cjDZEXIt9MptJoYZHH3GtoUKAxGNnh80/r2cASXNZRmqMczXq
dCGHIAgjL3QpAKH5gNZIPkELCHqMAHSFZtvluZ37atzoQDBBv0LfXwwW4XCKdWzoHhSbcSto1Mzc
fPzb/uKr/T6OeTopqysHK+km9wDfsn9JXGQ4djlkSyRQ41lbXJlN+v3y1M58trnjomaqIdf3H6Fs
VB1MD0sdNNP8Ynuxe5is6VDFpbwSwM4VMBkJYi8UH0mqvUgL02xA7h5n24Or7HifNpX+OPUYooBp
r7I9JgLdFp85lGhzLVQH0SM7ZdZF8uPyfM+EM0B9ZJ8uYEey1GVVgKdcGwcD+6bBwdmKpPGh73H3
Zbz0nVFk/ZVpn1lfHsoUS6nWANo2F8EsD/DsaD1XO2BCTQI+Kf859gID2wcI1P98m855Jyh53Qaz
qy/GcuPSSzPT9g7alGE+7LneWOLVOFdN//Eiwk5T0FFmiCS1iNN9iuVVI/rI0A62qhGnMY0WyZMq
FVp9IyhR1R+MCHWiK8+KM8kFIWM+7tYMBFuuJFp4nl81k09TCFLSa5D5amuYQ+fcih6T540xdmbw
WAQQCG/Soby2cc7ld4zvgPygMQwEfLF/J6OUVTl4/hE9OKPbmWwkd9UjeYAuJVIYz4bwzVvKEiFU
jqxFJmdIsk+oBOPEim4yruj//BvwU2gewwGgyL2ISRKEiJk5mn9ElQ1JTWPmPRtoACHOiLRUJCbj
7fKAvyDAi8xbcCuTOFICgqM4H63fMgHUIQpcVxw+gNIwz6QuIo4pj6DyZuyNwMGbS2au/4TCieWh
sl5E9rFLum66U1OW6jt9oCx04+dNgGQ3BI7wHaaA+Db2dMSqnSttTE6M1PYxw564/fvDwA36CNtE
M96relYj5GbRY5RNkh7VFq+wnS2klMF/wDinqb5enu253QbsGCg4aGCXm/p0sj42MTVUCu2Qw3xx
YgRLSnd4nxpj9jZ0mfOcQt25HRLpPHR+am0vD34uaPC8wQ8MtD8bbrHVYI2h4eNG/hHn5PqjF2Js
YTpZVq9iKp1Xxpr/rOVXJSaT2qFQwPlaTDRswYuWYvQOqKzzRESKHMV0rzPbYuWn/aPT+HBuRaiM
Gj/dXu9XOCjb0ZXNfCa7pctL1CJ6mZTkF1HZMuu2Gpv5UYeZTwecLLH8Vy8L9BcCedJvWitpHsdG
DOnPf77S3OlzE4YF+ANk7jtQCYlm3sHDDWkraxRmV0Rm2GWBmPaXx/oDY09ZXDgueCSK98KG0Hy6
p8pSoL6DqNwB7OcRfZrwvYcxwW1YpN6DrqExAl8vGp6MHHr7TqkGMK0tUA5chRhUOYiJVkNxpSR1
7jkt4LjzP0qpPC3m1Oe3Q51FozCCzuT9LlX40A62/WQWrtyr0UjxtNSyVwdvc9zoJRYIqbA+ykSU
u7rSJo4gXjSrcPBz98r9cm47zBwEqgf0OkkoT39U61I4aDvlHSAf4y0r0QXSb/K4R6QXR/LCWOn4
hmE+4VzjOJ0f2BUU58llYYGcDuw7bmkUdqMdwkShcunUQ/teDxSIA59S/nrSQF5t8z6v1ZVTeCYt
EWqG5wqaneBIFgMHQS98/LTcgxXjhKbw71jpLRski+BVjlZ/5bOfHQ6HPvKx2edi+QyBOIsccBOw
7d0q/TAT2hCnjDRzDZFyqu+4AcPu3eXdfy7OEEjJoGnoAuJaHHHkyOEiRi3ftDORqAk96a10JNTj
dwVtOYQnSztFMzFukw+VXWc7O2jU6+WfcC6sMltdADdUBkfw9OvmljHW1SDdQ4hb+k1HstRg/ed8
b6OgyzeXxzp3f8zXBokCdQKxLL+EMRV1OTBdgYHADWqXyNdxGQ7fUx1IixEmvvYspwYnV1WA+Nxf
Hv1csi0p/kCbw/wF+aPFS2LUcuyBW26QvqLKEyT4p0hfwqK2R4VUnYx7zk4zesfRUugaoBW1Ezk4
z9vLv+PMilOYBP9BdRIu0DLi1QZghQpD30MzKygOZuGU0HGbL/Bqy/DKip8di6KDC0CQWqi++Lpp
POEhg+P2cUqr8DbGNAKHtiSROyHs/i+A7XO3gQyEDhxV10Uu1Hb60CIdHh67UkXPMxxtNXpp8tgh
ILkxtfxaT/3M6fnVVAV5gQjdH+gPZCMjZEvL8NhasYUecBQO+LhWTZU8SH/85Tg1yq86Fqp3iGUF
wf2gt0H7Fys8F2Xm2gUsxD+QkT2WB9jXgyHQ5jY7eJX8rQf8ebRr3boSoX71tf6HszPbjRuH1vUT
CdA83Koml+04iTO4nBvBSXdrliiJ1PT0+1P2PgcpueCCA3SjL4wGixS5uLjWP6zyEvfPwVZ3gOxR
0IPykZ5wngp+peCT9UOZGerQTjhOk3Ijkx6SUqC07/AW/yLrHr/lEHIsrP8M+Tqq0JbjvvhaPZuI
oKipvXJLXdpwi5oT1xQADuD/5+HEym0g/gm/ECHzET+SNvHtQ2lJ3HYphiOH9PZZuhCzXRPcO5TY
pR25Fv2CvO0AugsYri1dc1+YelvtR0hyOKsB+knubVf9fHvIyx8BJtyS8FN0XPcWoiSJYxAp8aky
A1BWIaKK7qPIpwn5bexc65tex+/iKPHjuK8grmehDLzcS0KF2eFRJ3ehvNXkAJM0wN7/+MoejCuY
50tfgZrMcnFSvKNgeP4VYGIqKIvg1hP0yTO8a2yM0PHqvtFaXCyufIOLgy19YFCeCypp9cnjxPLK
DvbRyfAjGX/sZk3K/Vz0pTzMeB/99/byLxFrfQSWRgJ8WJpJZrBKCpremTzsubNT2VRJsXXgWAeP
2Crhk/z2QJcyUxqSvDd4SxpgaFYjgVB38B8occNrNHzqckreL2ibI7NozrXfbEA/IY5uAqCl6JyN
x8jKxA5sK8o0DixZ/Jf7/ds/6dJudwBgc3NSNeLZff5ZC4ksiDUgx+D/yFByuoV71jwYUZJGaI7Z
3bV4fvHCpE7q/N94a2J/Z3exhZx7erLtzOiPUzapcq+sEXFkNF/uGqot0Sdc4eON60rDQ5xoEWwu
kwalgbdnfmmPITKmU+4H9cb3P5/5cpeQQeHkY1YlSkM6WpHbueqtf2CmFlfeXZdWmZKtDVmSwAK1
5XysWQ7BjJ5qBo3HwS27Gz1EQ4QC4hfqfePZG1Iz/cpmu5AZUUjlFrEoHi2h5XzM0ZAIdNZleip5
41YfgmjM5cGARfkBL8E436fNEE8HJXCH28BJqf6GlAZECcjWoh4WvFIwgy6izCknqM0uqImttDRk
VPWE37pL+xgRvY42zDXZtItf1We6FECpflrL3/94Z2maqyKd43yyaq3/Pojpsa+KgIup7MvT+zcQ
tRcSTIfcEyLs+VAt6TwwQhiwCU45iI9hULVL7dzal1Wt9Ju3B7tUFgMVs0hR8mCjkrzK6wf0e+Be
UQssTfJHKjg1l0Nl6fNtIgtkxmlF0PPDL0PTDzTNcCn3oW6CCnSQ1806ZnElc7i0p9nRFmq5IPLs
tZ5RaqnKq6MpxglL827jmbxINbaX7sSEKv6WDkz56e01WHbsOk5TqOH8kOsy9GoJhGwx/m3b+FSa
eevgR4pg22bCA6q+F5oTbxrN74stIuVDcyVWXB6ZtuD/jrxm7evo2rUGOOfT7PvKQvjQdvpHFH4D
AOyj5n0ogxIh/YAUqNr9xZxRYiTRBh0FpuV8k9l2joacHsSnCRrTZ/CG0a3fxbX90vOnEE1K5He8
WW/+ff+wvxGeS0piet7qtjfALVKClAnYXEPue4xywpTAfZMgD/+9F8MoURzPUCb8i2FpDnKg4OSZ
69ccNpCOGmOKrTXe2F+izva/dMXc3DY6lkH7vMyxjosLrbv2prlUniFacK8vQRqA0ypsYPPhcN+m
2pPSjWG687HjPRo69ORNrEvvcRaoRBd+2np3AGydTed5W/R8fH9jtGpGOVsX5jcJsDr+i6yLHg5N
cPa9yRvz/PNbsyC5a9l4ckzg0XGxImhcxVF26luMvK+kXZeONKVBa+GdL3FmNZqLuwH72I5PcTEY
WIv13thvmxb2kNcbalvgRfI3H9xmZ1MpgHfuLqnZH+GaQhe8Jb1IT14e14/j7NN8S8X4n1nmPQ6X
VBK2una1z3hxnjbVWMCVSwRf7W4kx1MMXZPklM3pfKKXo/RPQ9BYMyIset1u7c642m1fdtA6eJHR
UgOiWMF1uFpbe7Jx13T69IT6fvfcZt1ixTb7YuNZJdZOf3GOHJJ1mN004daD1WZZpS3UQSi0SYfs
vfDmz7wU8EKvR6st9oWXo4zfpjUuL2+PfGlpFygw1R/KA5Q7zz+oNWeSRxr3b4ITxkufJ/491i09
JsNm8qOZaCBcSa0urSuFXi7FBaPK5zwfMNIKE51xC50NGE7mxozwM7jNO0fIXc8rOr0CP7qQVdHM
xFeahyGdg3V3qvEtsXhX8Fzmad7dd9ZQC8JBPOEEVM7d9IBij9ndeMViA5Jq+ST2by/whfl6wA0X
giEtKdrh5/O1cDKtZ6RTTpjzmFthCt4L0vH/mUA4fnl7qAvfkvcQW2hBdcOGWd09xgS7O7fL7DTa
1Thu59k2xK1G/Qc/Mn8E+jkEKI1e2UAXrlqqCSiwLsRsRBpX39NVTUMVzU55IvXGNghalCqj2PD+
wwrJuWvjojhEBhjXK9toCTSr48nzh7cZ/XlyxzUZxcORotccgByAamURAgVu+8+4yQ/5lYh+cX4c
f2bIGwii6Pn3m9zIdON2BOdsO5G5KQqkOHkI+l609RdhLXxZ06b5NhJ2r9WVLn1PzuVCbaLMYPir
YGsnZlPqUwG8IkYDEH8ce99nQuJ6bZtbaWjTlSh0aU2BjiysGx6YHJrzqcLTQoJvloAMEFrEM8zJ
Ach6ohiuYFQulU8QSABcQXvJ4im7ysSxxam0AJuoJ7CIwxFp0QRnKW04Th4KhXhT5F/NEqeQQ9zW
uHsO2j+Ud/BhiF3pYiXluBjezB6yvbWy+iv76lK8gOe4KK2TYr9qODTlrNSoOv8JpFCg3zaFncU3
picH9RVpJVdbZIXVIyAKqznYdKTi4/vPMHkDFTiIVvx39c29vndwpAIp6zWlf6iSbtpOwPX20+g6
m2aO/oIYjGIg4Z9nARyoNZa9LY3EKjvG62CX/9SFhapkOLj4lG9TMWtp6GJoONyNszmnn9+e6qXt
Bl6Ba325eYAMnm+3CC9VuhKl9hR5oLE2ltYoJNyl1/36i3G44yCuLQiQNRQ3sry6xCSPHtKcjje5
aL1is6hJXkN/XIr09HgRbaA25RnromCN2yUaG0ARseaSG5xiyjtLx6gMQmD67e0pXR6K4iOJJk/M
dZ+qKqWGKylDWVqe3/Sl/jOP2uGb6LhL/2IkMA2LBhr88XV4R7TVzUzkQp/KNJHbvKr7sEX27Z49
HF25qi9Niiob1YflU70SMmhyp59LWs1PRurO4VR25bTFfgPf3VgEw5W78lJYJwsBqcrbFHrs8mP+
SGQxb+0szKy1JzeJRbpN9WFOQ0/0c7XJ7aI+IirKUz2w5vrKp1ti2/riCpZ4jkgV3JE1/coqqME6
gIFPPE7aF86H+FJ4+k+hzODeyJII92I3wfsgRUhR5rK9ko5cmLePlDOV2qUW8KrXrkXwYSWGCpCy
guqL1pXjtJn6QNyZTl/8cJsg/dIGOKNdCasXrrLFVYKuKruIq3RVCshx7ppiP09OhedXz6VaJKyH
zolCV8vtR7KG7EpwuTggW3YJ4byJ1/tWYuTbCycjr43n+jsGsdGnsYu/GAjsYo7gFvGVCb4OZmCg
Fo4fKHdGXEO8m8Vzsu7hsEyUcR4xJOO+IgmzXt4+jq8+H7QRvhxYEJ6OiyLX+ba1Mh2hYicRpw6c
xJegMnwZ9qMnktCbLIkXk+WnGMg579bKWI27Sg1Q6chGA6P10yJzn4aR5+D4MNSHkqLODpMcHRfk
KXrvXbgMSgXHQNIVKOv6MV2MbMzEtsSp52tuefrZ27zFhXLAFugR/7f6vbGO8XheLjJu0LtegYMN
OJBUR5GncOGw93AkhKWHUrpC+5gCNireexSX4ZbSIMUxn5t3la7jJF9jBpw3uAr7yNEkQ72tram6
oVbWHmphuxs7kN6Vc/F6A3H8eb0Tn8F7ghI630ATqtKl7Yz1aSmgHEczuMujFFNOd6DCXTaZFmbJ
0F6BKL6K7BaD8op2efYRbZ3Vrh2iGrlt06tPRjDo3jahRvVYTJk+bRt59RV0cTAAu3xKWB402M9n
iO3xhNpHIU4N+c53Vdfisyfo6uOIq4/vzZiXif0x1ipb61O/HcypEifsPpxxh60vDpUADbHxe/vc
vwpny0ALaIFEbemtrl6R5iwyWlEDyilC+J+HHKPCdMYCIPJiE388X11J0S9tE1joPlU9HgMAoM8X
ceQ2aIErVicJ5foo2RxHXJGnIRQFrzqv7rTPTSp3b0/yVe7NJP8cdLVN0IusKOpk9als6/menaGp
jZeOfb7zp7b6rpoi/pkEyFX1pRNdCayXds1ieIHN+8Kg8lYLbKHXNqLXUAMkqDowXIXfb8cec9kt
7ezx6e2JvroslomSbqP+tyhlrDXFIr/A5yKT9QnH6uZzPmoTRsF1VcXbt8e5uKAw8GHiezCw1ofd
1CxPmztVneaJlmRQBhKPvfnfVo9+jrWnT9gXolMe6qIqroTuV1nO7xn+v5HpoZ3vn2buzThSbXXC
eNn/LnyKZ+4M2NVUMT7zqg++zpYYBaaEFb5rAKW1r29P/dKBMWA88Y5i96Imef4DbIUzsUit+gQQ
4s40hf1gtn6HGzguBP1oVj/eHu7CeQFbg8sZMZWm4brMJAKCNmcfpaPalqHQx3JGh52iJMEj/4qD
nn8/4Fe+f3vUC5OEU8cLgLGhzq7LhjlqJlWg/OoEVN+7S/U6OkCsW5yGWjMBaO3O1+SYL+zchcYG
shqkxaJCfL6sjRjabskcT5WQ+W5MWrO5abGFlO++iv2zcVbxp0ajZcTzsDrhzxr1m4VjfugVBm9h
Lil+vL2MFzYrj22+Gx8DVPE6V1RlSkKQ1uWps0RjwOcO1NFQbfdrQVGfmjyDlhx25Hy4/eVt5z9m
yMoGh7d/xMVviQwwqQfxHajl+cq2qjFSir98SzyHKS3l8yGWkX9DQoIuqAQz//Z4FwIe2DPfAIXH
mK+SHWVoMJ17qzrhR9Sgxk+UCzs6rzfzHFTVlez44uTAE6NoiBY1Nj7nkzOdRkZOFNcEohQf3aSe
H+mj68e2S4yHfCriK8fx4uR4YS0YNE7IWhTI8OIRuy8mV+d9ez8qW+tCoYak2mrpGFhXjuGlw4/2
JOVBWj/0lZfZ//GWdIXptUWX1idOxxhiEYTwZ+Tpnw1fqU9c6vMusjrvv/d/P1T/QMCg5UHxZpU9
xq5e5S7OZ6fJNvwPSPBD8cJU+kflldcUQy59PfgUJiB6fIAINOfzM2o8W3FAKU9SYv17X1pZitXV
qIzpAznyGP3QlUZ38cqeubiqMFbBdFGM5N/zUXHFplwNc+eUCV3/CnrMtw5SH/OfRmP6X5so/1Dr
Ce6pby/rhSsTJwPE5hf+KkXK1U71pA1M0urKkx516bcgm7DoVKbwt/6QGsUmqpwAJ57JN+ubRMNd
90qed3HSMMGQCFiEndb4VHo9dWRoiHYVBRbBURQlYR80kY/VWGvsVDLjA1v0GL++PetLX9iBNPOb
EknsWYV1RAtkIhIECdnBJSgmf95wR4qbrFm8h8HI/MU0F1IFEC7CHe/Y828Lm82qEhEj1meYxTOO
7pg2wk3+NOuyPzoSFOkGlzRxBWp96duyhxflB/oUdGXOR/U1PbJApyIVZkZYvk7oApEGxU+G3o37
EbOinbJs+SuXSf7l7fW99FlJo/HT5JZGFmC1l6u5dQu648Wp6aX3ATdfuYnx5y5DIcS0NdtSbANH
XNNGu3CvEV0WPACj0rRdXym9jnhHGjNfkj38V9zhcYjjGLs52JTbtBPuEOaV4lpLgsh5TNre+/n2
vC+kC+xhEgaKXchsr8lYc94betTwCypz9rNbvJeSj/RP/Hdrhi8qtgu+eelaGK/ANmaW2G3jITXU
xJ6PAV8xKXVs5zavsTvEsvvm7WlduF7YRvpSTl6kDdYgPGowJuV4NzshecFOquFumfduZEczPLO6
QNDv/VHpbMBVsMccyuW9jHq3ItJuO7yux1BpQfck8J3btH1X31RjWv3Mm2G+AuK5EBoYGigNbdSF
CrQ6ql5bY2XloatkxdK3Q1cpP99jaK++N8EQ/JNjvnxl01w4LIy4AKlR0gMmvxoRlfJR2p2dn9qm
TT7qVuKB0xrr4iWlMvFfpfVBWNRun1xZ40un5c9hV2us+qbSDBvjABzSXrCU8+4qW+Z56NZ98yKi
9g4o0UdHduq20tO62b29pS4uM+VoYBWLm+wacdhVkxmZmPqd5l7EJ/CGd00ZTy9Stydo6t7w/vya
5wLAHZ5o/LPewUh25/hP5sXJVfJn19YTKUpsnLTecK5JTV+IuiD7KOgjNoY01/qRYigVVcFiHoAx
w23UiPLWaqNRhZ0Wq0OKZWkNXDTyb0X8fgz0Ehb+GHr1SYPGx56yQ+XaaDOoNF4TeLtAs50nSRp4
ZUUv7VruSdDgwDiIeKsrFAw6vf/cxietVH23yWZT9rdmU/TdvtW8YJtrZhOFfWM4883bW+dSNKLQ
RRsPDgTYUev8WqtUHMhCA+kNonW6Gx0oaD5kgF+26tSVPOHiUOSAEFd+g75WQ0Wogisj0bITsOP2
6Ddzd+xrWJ8FauKPfzEr2qhMCSoWN9j5rLR6cvIpQ7swdUtU0+YmDcdc2Q+px0XyF0NhJbVoJFLE
XxMWvJmNi7EbAWdu+j7s88neu4mt+n1SePV4Jc5cOg8Ivvz/0VYbBVOJEflHpBHNROQdhrJAuz4Y
0WBv0gKPgMYbyyhEQtg7CKerrqRAr/HcHAnggYiIoGzAflkt6xxEmh73jF4qEkJcE7FQ3XamOaCl
ADXMA1c9mveU4ZwvZdq5uNeD7L8tcq24xtu4tJcQJSPkwcZa/IDPP7DZqMnImqw8lUM37HtscO5o
zLc718m1az4fF8eCz8QbDUb4K7EWN5cwrAyt4ErB8iEt8QHeiLQDSN1IWs9vb6dLawwOB/PcpYG/
NDDOZ1Y4ndCmqs5O9E3lBOjXyIfdpM9q1xetsg+WayiciY3ZnW4NadQPgZtg2QDqq/n89k+5EJR4
HxJ7McDANWENEIyDLBm7AmG5tC68+yodrGDjaUPoRL+iMl++eWle298XbjKa34sLuc89Rv34fPZ0
wtx5EgC8GlCnPx2gecbea8vUex6ytkEUIPWrfPf2PC+OyaOJVyoHlVv8fExp1qiuzmN68lWV3Ubz
WCuaJ8OICZ+pP8S9rr1bihuEz/I0hZ2KFDd6uOcjIuegJ6MLrlObNC+EKOwfO8zBPkFX9TcudtPX
BryQSvMc5UOSIiCbsaYHWIOsda9nwMzI3I2S5ljvcmMw9CtLeWnLoEzNA5hHNxfaavN2RuyOseGz
lJgofcanXjTHsraH+G6gxRkfGuFTW4zQlxjfOzInhtbUgl+jTASq4XxJ0xS0hGlA66mGgId1T908
QbrJEgVQ3jxGi8ScinbjBJX3z9vb59Wcl33DtcYTDWFHxBzOR0Z4SEdqOFCn2KA9vvGMDN0OXEYS
aNypO1obo5rlfuqNa6HiVVxi4KVqBCgFiCLVlfOBs8r303osBwTxZfuhrvvbWKFDHE6YiL63JLYk
lYsiL00OrELXCeaYTm2ECpd3yu1ueiqVPT6mcZRsgn7ywreX8/WsGIqWMBEHgAOn5HxWTTs4Y29k
3knR+hx2tQYeYGclznhXVna+fXuwV0d/mRZVMLJmcDfgps4HE5lFRpXZxbMPM30Xd/H8nz2401PS
6fW3ZZ9dy2dfbxYmZ1JUo9oPvXEt4T4Lq+hamVfPQ+KUO7vt2iScIRTcFYGYfyBANh6R2Qz+Ypq8
44Gl4aIEDWoVb6JIutUIKf25CVp3W1W6pofQT4oQUYLyRnQZPsTvX1iED7BL4Sshcrpq4QhOYkYz
vHguxTyEI7zeD6Wn4g9YV1d7UfvDlfFe5UV8SPJmf1HbWCR0VzPE5VcM2uiXzyOUoN2kUm0ndWf8
RrdF7dskxg27zMeMh0MQvdPCiAuDVzysWvDIxPVXT86yyhLTZ2JfhNGGczVv5DXzojUfiBSHnIsS
BdciZEKSnvN9ipSIptzOMl6MsZn2dSvkM6W+H+Y065CSreRZjJ22z/1cfqPu0N1nqvsMHEp+ffur
/pYD+gN/xO8A7vdbi3ABOBJvz39HVUuQIvrc/HDMwtVEaGnF2N/FFiTxO6UCRKbCGk5BukP/Qocp
kWexhb9n1GXDx7mwZ/smVn6tfkmJDse2ROn4uxe57U8vB9gFw2WEg3DU0hogA9jWoH9oB7f7F6yu
86Q0qXehYS9exMJV6a8rU1viyvnUMFMDGQOBbgl167iDO/mAibmR/hgH4M4PIB3kj2xKHXywgghs
/eTp8S5HJdq5Sa3GtnaNO+qFtavSqpjvJh0b209eqiVFOCfekGynKosn2J3pLA7aVOfRgwGkuj5m
MUWPozWir3MUpVkan/OcP3pubzlXkBOr6MZdD3CCA7+Qyxe1yqVo8UdrYQbQF3leM70ANa4fTRWk
KgwMrBWkGeBNXV1ziST9WS8ioqUAJ4D6USAleVzH03SotAIy3g+nSIVz0LqJh1gIML5xbw1tMO17
D0CM8aFVkMYClI2mnRPVRhUudZpy32ax/0NPEs3YRsFUZiHAr97fNCm2evtMS9rqsexyPQ+Heo4/
OgrWx73jS8sDaBMM1SHxG6N66uwoiu9sO7bq5mNTd5MuP8hyKg+2RXflcc6QkrzJa1U6NK8zTZRh
a7djf6AP097qWVV2WFCPRvppNuLhQ+W2ph96msp+ul2SwoO22/mrXaG8s+20ntNYeEWzz6Zp7G9k
qeXRoc56s9uMRVxjHFc0WbZXIhjV7ejPLbW3wZoi96HGMfxXTkGsDz0zapudZ2lV+jLZE1LyXV54
2aYocycORxQ47WzvFkOUfoEBUjwHE0t2V9Ei9zaNUxbZB9Gg0q0oE9g05UPpNI52ZzWR98MjMUp2
VhMUH5t2VhJBhShzDw7CafjJB1NhH0c/NcRWmiAmd3PfDmLns6VlKIsxeERU1RShPjhdcACjl0fh
5EBM34xxZ7XbXFiT3MPmUemx1ajQoGMwa48d11h0U6MzUIYAr8bka9AMwt9Vhpv4206Ba72vdF0U
CG27ZdDv0PHQ8WhEPNW7w/Ac//rYRFNu0zRRBjEIp/rvFgVS986bzKD5yrvJVg9O7VQ23f85vzUV
qgFfRMJpvW+rdnzQnVapsHCSNEChdm7jY9ObY8DV1zbOzrZqozxoKvCyD3pu5u6DSKULrhdR/fmm
S/0sCKWfgF8v5wo6vj1qd6miFbfp9WyofsTooanNyAX/03c7b9o0bi0+ETiXVcvseNzZaKZPdxZK
EsWDVw/zP/EsExSyZe2JPMwQTUHqAavRyDND0aeDv+G2cqdDjG1M+TAPumYUoZUTVsVWKxEM+GCT
kkRfMbkx1LFp4sD4YOutVh2jsm7HemOppiq/xmWpxfsRxcPkxehdnG873Stkve1kEZm7ITIFClRe
merZ90hLVGKGg9F5tbkph7R0vuiADt27sgZcdfSaOq5pF/Fu2HD0lPyq+5pZxXtztiwRb4ZU8/pw
KF07uh0Gd8SnpE3jvIXL3Rd+JkOMRBB3bCMzT7amO0XU1LFUOokpifVvSdzqjzNtwThse/CBx5Sg
bOwR+zf/jXALw3EVXYAt3PCp35l9q1tf50SbhhfDEhZAlF5X2bdB9M6DrVlJc+8obqWQ2IRcsu/H
envbREMwbmLHlO22D1xgOYNZl/pj1pTZvwqQq/Og67yIJmp6bjhqWTlv6ixzDjPizkaot577050r
66lB/MJgeydGu3WnGcPiSFhDAQHU67qwRtMo3phNPKP+7XW4WfP/IyRhl2IEajSnBmK5s/rlG8lU
brpcKz91QBZ9LNVrf7ypaLNMYd/F0Rg6XlWXtw1mVN1eT2RynK3CMratlJMWBpOcJPp3Wqb0HelU
XW7RpfU/9hgBN2Fn48u7tSOnTg6WnZl2vsNIR0NNHrZofuzhLHWgELBvdJ6RISl/Rb3NuS5U0SVb
pGh7+yNMPKluixYV2nt06LO+3Gf6bLu3aRslT06RTd22mC0nQaLftKuN18TOV0jn2bDV5snr/RC1
x76Ow8bnBb0xUcv+GNt5JE9FAGZpQ4PIzPAG1JfZ1aLXtnT1TbHn/keSSyhC1Oe6N/sbfahMnmst
LJJNOSblfNcNRaQ+Qr5GHqGAnXtqaRv9x8Vmx9/iapr2o4GW1S+J5bK5cboZkBf6/kV3cMRcfdKD
PHA2tdtmzs4abSX2E82mfiPcxh73Gm1NsNs5HpjhlIN5vCnojyTbKrK9pwp0x3Q3yIVp7BeOrY5K
BosBKizkcJilrO7bHLTXTrjp6B4rY2A/Q9Y23ZAOYt0+2mmVigMopt7dRXoFGr0Tnmbc9z3qQsa2
Q6DK+DmViFI96FBMkftzxqww7+OlhAoOIGY9A+4MtYl4x4gnlQ2iTg+Q1G3N2xYimcvNlTzIfnWF
g+v83UIB1wE9dlWB6drYd2gnZC9xIrXHDAqL/MCBr+utAfzc3zoxdbdD5fRO8BEv+bnZNbps+l0b
z9ykuZUBBIcC1BwjMNRfbcCbPVU5GfT/RUPi1/YWbrVKvw9aout7aAGlfkyDtvunqVy3YLP7ZX03
g0nrb7igK+sKNPF1SkTXYtGQp6G5oPdXZYI+G90O1R/nZbZMsnVCsBF/ys2kvRu0vk1DCot1e6U0
sXrRkoYhGcXluBDdFm2wVdLcqsqfTOpzL0uoUSFw9iG9VRov3bAOYnVNsHTViqJpu3hZAUWiXkkl
cW1SAPAhUsGEF3EWO11/U8ey+NqgDq4+RlZElPZJBIyQfMEd97WUlgjLSvnX6GevJg0QQEe/g1oT
7q4UZs5zTzwqDFdPXOMlsoqUdQ2akyGDvIIedE1E9NU3ZSjqLnQv2LhUQ5Yd/UeaC/EkS2IpzBfu
terUTTK+85K0/SHFPPUHYXj5NXOa1WuTJXapbwPnRkCTGsy65JMjbZbzKEl+BoWdOKHmieHB6Evj
XmrI2sUCJwivFjhfjNIQVw7o64VdpMopNP1+zztrcGTlDHT1Wi37KaUYm00+uelzSTlx645FceW9
56wfRZwziiJLxR/+a4DuxfnSxgMio3OS6i9jhgfaXgijUp9GrRvmO4cnzLBzWmOGz0MgcLaVWfg/
wGX05oa2DDypCeftsQgzuJzFl6RBcs89wCGd2wdTVMq4KabYDR7nZpQiDbPFV7kKhWUl4t90EpFD
et7DSxjR2MZz8pvgJot3ESIc5UPgF2W5MQEt5jtTmcYzypKDEbp204CaFPTPeN6IrLuty2ROvtqt
cNpPcWXWqoJnPqp6C75bjzea22qav2mtIcqOpQ2cNKzTyMTqGLqmtvPM3Mn6jXR7w9ujATzPmG7Z
nYdSDluN0viu7J1+rLeqlhXtsygTffdoz1xhT0EUl9VPL2md7p1VK3b6QhHkYadDiKFqtdrwaA9n
6dAO0zOdgniXzhVeRUnqP3iz9RNzR+1Kh2sdUFx4bzyNYXFRQjVpZp1vAtkmozEkUn/Wat4Ke3fK
4/2k5eYnvXCK+KD7c781/cLKwjyxmjjs3Dq3r8TQ9RnnN6DHywGn+EGjba1lOsS6FhdBZT7Hbmxt
sFrPv1ZDnYTU7m1SDkhsV8qQr0ouv0fkjgCogXIANYHzWefCUE6TdeazZ5NVpBLafpG06X6ooyjU
Bnc+oMxhbKpUftdSLbszlB1v/Ka4JqN/YeasPPcHYhWUmH4/uf+IbqWTlNwVhfUcyTQ96nCudnbf
Tp+BXOl3Sqrh5u0EYC1bRUeCw0lBCxA2y02sOZ94O3lqcAbXfp6yoPvHk4X7EPDuce8g0nh6mKrM
D7ZS5nNxwPhL44nbau1Omb2Yt9EAMm0PyiK6UspY1U3/90ehJAuDgUqtvaYUxBjvKEhu9jMAoGRj
oqy08+tG6eHcV8OPskaFYD+3VqQ/XVmNdUVjWQ16lxBtiLmvxUu7fALZRmR8ThI/+g66pC23SGmK
myaRVrBL6mSat3mUJc95ULdP9E2zHZRb3Xhn4vL7dzA+MCVq0lQDz7+KHaR15gyj86y63v+Utaa3
iYLElSSBjUfS6de5Orw99wtrjs8PNX9qOQuZdhX86UPq2oxG7bNI0/+ywa7vdLvGc6qEcLWlUCe/
4z9kvg8xtHxopEHgEtvoBy/yGefz7A1KEnqp3Od+HPQbW09w4xjmeXyktG2HvpPH12g4F8IbklXL
oiLzAKBltbIBOXbRi8p5rtpubnfV1M53uLx4c4gYd/QAMkvmGytz+mEDE6je6K01XWmsr/OJZdJM
ldI1LQG226parqxG6kXHpPVKFgcJ7OOWDK/ejDyytnoO6bBMrWo7jc41n6PfVgR/lj2XoUGMgs0C
uYrj0RJ+/ggvyqLAhnGh/5yOUT58yCp2xGNS2A44kNwx1Q61sLx9gOSN+pKrfGvX84IfNhnq5A81
AnfJscwG7aZ3IzX/h+28qdJQp9+Q7rvOM8Zfoz1IleGPkxiPM8QKVHSSOf6sD8Psb9/esK9DJbVH
mlSo6NM3App+PpemrRGnqguWUXCFZ46SWZiMdgFOIsjzBwMs0ZVk7PXeYURgbXSQfLoPa/l8N7Yj
Q1Kdfu4H6EazrcnTqMlpL5OyvA0wrbrpLH06CK62Q8FFeiUorHNB8G10PRFtIklbzsvqjsKLUNq8
jd3noE/UwfRruY2TYER7dpz3b6/thfuQwTiSKM4CkaTVcb64ibDnKRqF++wOiGyHCu2mowwMlYR1
49py2/uqoIqljA9YyVfBjeS47Uw6WgDuUlHH7w5O/ByuKcDrur/00c9/Ti4juy8mw31uJrP/nLhR
s0vEVOy9RBjhDKf04BX2O8VJCU7/u+AQsBB2xxn5fNDR1+BdCuk+kyJ6B7fWh5+Z5wEH6WDuvK/l
+n9jod5B6R4/pPU7nBKx1bVZ7j4btZl9H9BODCu0/o9dXVdXvu3r8LPMC0mN5cYHOb6KuU0AIEvj
yz8Xbo+pFTcwAnNmu5ny+pg6sbaJZ3QbTSdOr+zfywOjwAVkHkbbeo6JRU3I7h33WRu6YDumfXWD
IwXeT1WAdLaqd/3QvkSOUV6Jt2sNERYXOR0G5flGTonA6fmHdHqVOnbSFD/sEY2SryCLAyO0/Nig
6av0Iqwd+jz7qbQGe9+UduNt2Vu5gSWOGMo7OzEkG34Q/0Paee3GjXTt+ooIkCzGU3aWZMtJcjgh
JFkq5pyvfj/0YANuttCE/w+DGQwwoZoVV3gDVeS6E9FO4LOyZpH5zoGjm0iEP6NnoTIve35h3uRx
ng7iV1A0v3w/ifdmFwUbkST6NpYYD4LCNDZGPRVeKYdkUw/SPUSU7lZu1ctLBoMq8JfYcyB1YC0D
0CZU6zYIOucnMl0BkKNu+FSXnfI09qayVn26DDnAPqITQZHGoK+/BNMBLS9SiwzsZ0wH4tbXRHXy
AzMCbq8qj5PWxKhpVmunej61508gfSKQ7lQO6MoTBJxvhmiSdjJZXfir0gXNC9rvP1vcKWqSKqPd
FlU7/L5+l743INpzsznCXLRYujpR4eoDaajRr642x+9Ad+udW+nqASrD+KNt1Ofrw/0JjpcfSHwB
KWX2cKNZff6BsG7torVt+asMncL6mqexXmyoxtTqbRKooacUlEaR1vpdD4F/WwkMFb3RbrRDQcy7
66w6BkPZh22yN3s86H8UkFxXpuSdhUfw2+UeJwaBdrmIgEZ3GEXo185PvzKKbW4SeEVDk1BLifsX
I20drwoiHpjrM/PO1kaeFWaZQ26FJMJc/vgr+FHqpJww1mZU1F0AKsX63eQO5g9ViepoJaG8vOvY
W38kJYk2CU4WYaaSmFESoJj2S7XDaFPWeXdIqzrxMsL3WytQ2y+j1hYbGUMn+devZDQoFEDO8FC8
IBwUWBLUfRskvxATs4UHPinb9DU+IF6cGmtCu+9sNkYDRwcoE3Iy6seLOcVlqx37Ov6FWaaqb7Km
HPArNJDd/aRE2DnuEpEi594MhupvlLxr5Rsk7eG+oAfre6buq28qIoj27Vh05bhDg9KJvsVNzT79
x2khlwJVbWN9RJnyohQcYoaJR0kTPIcjj84mx2R0S5Q8+jtkqNeQExerP0cqSHqSwpLBAuM4n5Up
TivMndzgOdX9+K6z4uTgpCkdcqbH63JFPKDweCfqrlp5Yi/umrlMRAGB+BRhKrgY5wMH2UCljMLe
U8T78ESJbrrtumL4XCTl8AQpZM3s4/3xgG8Rh1OduigWZbbIjSHWn/w6zY56gklXN2TJLkMqr/Qk
Gswr1an3BiSDQSme5gxP5eIDbT/pw9AfjCcgGM7T1A3WpyyhO6bidrgVnbFq4DxfCme3KdcTZk2c
4T9Zm71cSk0NqtbUlRcnrVprm/dlQ8ajB7TAfTfMbkUVJN1zoo22qZwCqM75F7DQTfM1E2Mp93ip
5lytWaxH/kruTDy+/G0z+xeWBI+orV3GNbUqo6oZ0u4FVECgWFvdrQMiKVC8ob3ph8wx/TuH2s1B
Kk4y3RsVvQTagjXJnRKZgfuxkHq6RX4ms7eDZqb9x6ZoEYXJbEOtj1Vm99lpUCQSQwkUa6QXgUOZ
x6kOjfBYYdjZ7Xu1S5Ufjd8CfKRQKZKd0zbBiyBWCDxiZ6LzvtPC7EucIPoebOB+ZmO0swpRlaWX
0Tl+oH+rjD/coLF/CpPE+INmhMZPYvMoeZmMTra7yM2SYANgIXkOmsYOvSKzMdsr8Ak9uLJEU7/v
hjH4VOoVpYqmEPynG1MlGUF3jy5of8qlZYZf7Chqv6BS6Q9HJfPTr0BGUDRQZgTTdoxs2oBKPBS3
o97o3ya3brRfYzphtJXHcRrdd3STbi3UIENvoqOYzAYgVvpQG4OqnpyhBuXmTTWI6W1tiejOhezq
3BjSEa1nS6XCJiWpYnyTw8JtTjTdgvK1TqkcbepSq6jnT3r+JYKJbNCkD+PkDvcgobJ8rv9g2i1u
LrWWj5ZnWrGBcFAfKNswhxRwQKZZufPTdHA3YW/n1TerHAO137VGWcTZzvLR4w1w/pGBsx8As/+Y
lEg1XuKgi/p9mFLl3bulIt6M0J/yFAqT41Iwt3rAUP3KA3xxLc7lrBnqTXwLY3VZ1tNcqYZpoY4v
XBHNIUj6dh8ajdzPWbVXgbxDeBc1cTXs45UU4GJkG3oY8Fn6qJRceAbO78XcQhQgHTvjt9WraYW0
BIyiLdg57TOtyvyhAp2D2QTVz9w9NJjF0zi4/vxclA4IPJBjQWMKxOBMkTv/AWM6hGaaZvKtQZ1P
fhZO4/xQem0iEEure9jmUXQ7lX61i4I2feB1Glfi+ouQC4QttQMaWWRedJsXAQmdWy0jcYmfCe+1
Q4iDjdwW2ZgJD+WSjwo2cg7NdLdYg0suL2yqiajCEHATcs9B9yL3SpyyGYpKtZ5H9Nv35TSWp0J3
ikOC7ijaiCV+F9dn2lhcijRB0ZtAoIG+HcjbpYNjm0iUhu3BfUarzZ7AEHWJp8xv9IpG+jKanPHu
YGx5hVDysCgpnq+oqijFxCvrPlMpCj1jqLtvZi7TV0A35j9KoiH8hDTBHE8Sveiz89P5WPpo+GOo
9/6zigfUMaqn5qYOSxVFXIRZym5VRPlPAP73q/dnQGBJ0P44LIQx5wMih50koZu7tDzN4LPdud29
70A/7tS+OY3YvUnPL6gZpFVhnERZPOlNoRyvL+RFSvznR8DmIo5i59JZPv8RVacVtEUT9zktW73a
+tbkeCER3kPQdONNPzrGLrCi+KUfpP+qB1N/n5iZmnpmqjr7679leX/891MoVdMfoma8pEcnWasO
U9O5z4XrtNbJ7bqs8roWK1LP7dGv2QqtnGg/5tFnrR3l5+ujX25plh8Flf8/+mIikOAyzBahz+ey
z8KtVTuj3Ihg3aP38qwyjkNYBfmcGsSSZjUKfejdpmbCEz3+ariwcaypMQ88jf2tFbrTSpvnvfHA
rsB8xgAIMO7iTso7xxpdd3Seh94U6LgOmJyPY7/BD8f41ZRVuPL+vHdkoW0QGXNoAcbP8/xXAtjN
GN4hle5zIivzkz5U8mcWOMNpMqJkjUb23rfRSafUMNOMiB7Px4orIsIKv+Nn7Ont4YBxdHKbi9CZ
PCVRXMx6E1M8/PM2AXaikd1QtkHGaDGdhpb1jhLl/rPia63c1HSv5F6NecpXrth3TsNsWcCi0amk
UbtI+oqUQgbuBP5zrRb5Js98F4BNoewsbHqPejUmmzL3q29RVNWH65/4zgrOWQbEfUgG1KUXK6g3
SG8aZeU+a5i3u4dJnSI8qgxj2qkD8LuVqGH5ZnLqEaIkgUc+Ea2vJZ/dCvVGSTSpPCeGYtRzQXZM
vFq3ghe/UBKiiCb1pHD9H9c/8p2twyWP9AOVMXbpRd0ZGxUqzCbT61cSiYm8O5IqDicFE4OdGbdr
xj3vjQdLBUoMKRxjzrHLX8eCZmCVaOqoPM/4iBsFPs62y+FP7RQnjO4MZmGt3f7eMs4KWMRBMzlG
XywjbafI9REveZaobcotfFqKA7oVZZssiNZsY965PRmLTImj/6f/df55idkHdRF0/nNmFK1OI9kA
nKQNk7pyu7y3W4g7yPfp3rNdFife7apSxJPtP9upbE+T3o+7OInDG/rW/p1dTsmpGid/5ZF8b9DZ
dpyiNgw8MBvnHzfkfu7GdStfFDKFjZFU/Q73aMw8Aq08tkVrfCj0MFo5hZeDopRGMVOngYqOxpJp
0PudGvqqJV/aMIAYmyLnTocIOtreGWR5l+mVW3jwv43t9YNxuZKMO0dA1LUgAC1deahYV4MMbM5E
3IjKK1kIQhJKRm/Xx7ncnlygqDMxneBt6NOeTyoeaFZa523wMvS2eyfGdPSi3ra+GLri7v59qJk/
Ad6D3IAffD5UKsM4wmYwZKg+vRsVPfqGkyTYZkQs/vla+WO3CO+FN3eG1ZwPJcs6qCF08FWuyD6k
Sq2chlHjKHTBnRPU+f76l72zSVDl4HHgDp1lbBa3iuEXdtqGMHdqtTa3oT00P1xFJKfUjULgl0JH
ezZfk2RfpllMIh0UFMJpXVDmW34j+JYqM7I8fFHpOB8ERZetwBPVC8dYfKTC3MAwHPRHQB7Dzo1V
a+VhfG/jEFrMpbCZt7VU4ffDcrRLoYQvVOe6E89ktDHsLPliT114uj69l5c2WQGVbETROQvs1vPV
NHOnMyerTF/qIRHlTk3DPP7kIJavP1Chaj7LArr1muTUe4NSC+OgkUwS2izWNC3iGAh7nr9oPfRe
Fdfiz9SFxN04ZMEReY1h5XZ7ZzzqBCTO2HWSyi0Djcy1pgr4U/4iKtv0AMKGqIr2dbPtx954iygT
r7z4lws4v4I0pFDXo6i5rGcCDIoy2Q7Jizrq097Jpf3QhQJTIK2b9H/eLNDrECumGwHGk2rx+QoS
RuRB3xfxi+LTKfg2xhXpv+/6qXLKoQt8u75fLr5szuO0GQY9F78vphJ9SVn0ImxeZoGnXw2qR55G
gMrjq4ju/zAWmRkIibnUQTHs/MtAjxWWOoXti1BzE5QAglY73kQIHrUSrrUgLu4ZknBqs3NuxJeR
J54P1hmwlUtfH17coa7vhB9aG6Qnzfuhi06dG+1CPYtXzt7FOwRaDlw5+DSdY+AuEZl54fhZIiP9
RY1VwpfGzkp1p1MrXMn7LtdspvNhLU6nniqdmI/HX4GZG3d1R56mvzT0KODV4i5yEwx+12wS1V2L
Aud5Okv5Wa8ZawfzFOVlesDng2m1CeeldZPfidkKwI+Z+QAjNNpMQ2IDAA2zDUQ2dydjPft9fWte
VBsQCEVcYda3RnlWBaF0PrQYLJG2VVe9UTK1nkIkzm7JrMYvZQTbKKlk/7tANvBbZGjDDd6SzqOe
jv3KXC9twma8sy1QKaWQTlzDn+c/IsyUwc8ns3kVAprAbrIiv/LMsJUldbGxRdgkVFE9QubfeFCM
NAAUNwrtmPZmFVMzTvWnJoZIcUpULVf3KzO03HEzwJ/nDIlasmSkKxY/ToRIhzSJqb8iUyS+dIYv
nhSQVj+oeFe4l2nQ2QaqR7uSTPS2jLLO3rimos2cxnwOJozusZri4TsY/nZNi+ECQjr/OACks7sa
OxX48PnMaZWTNJ026a9q1bgfQjpPPzRTSUpPrx1x38MR7D23QVDJ6ynXpx7diSDYdlXRHxsjgDwb
GGVgrqzn8umYfxSJMJEAWc3M0z7/UXZHnNjFlvY6jcnwapZa/mYmVFUNVu0LMmVrbmfv7B8OKDVq
RJoRp0A54XzAAWJRGmiD/RrllYoPRZ816CHaaeOVQS3v87rI1Ds7GFXPSKLW2eY81V/8zOg8+IHp
72wkntkHepNG2+ub53ImKP3OyToJEJjuZV7iJDmKEq3m/45b80mJLZ92f9b1d76NamMaVa/Xh1ve
x1R66a3DymerkZAsa5W+29awanT5KnkEvEnFHaZWSuW2Kurm1IusuzF6J9hdH3R5ef0ZFNcuKvzg
dqn8nk8+dLkAjhmD5hOQ1UYExoGWlwshMNc+tSieHgbUZU61hNF7feR3Zpc7mro2he4ZrLxY9n4K
StNsFfmKQlH/s2icfBtEobg12iHeDk5wvD7cxezCP0FtlFua1w71kcWHEimpYRhF0SsHp049gaTW
yyDasUacI+096lpo85pGt5ZnLp8iRECY1bkgAqjgsiCs4VfT4hcRv1YJRwf2Vr6VbuWbOPvy7v3r
jmUwWptwygnFZtXq89UsKlvvnKyNX4FWhKNXwmlVABJQ/QB/r+yQ7KiKfwzG+D7q+BCXBLggYonF
HQZJMqJR3qWvppTZsfId5xY2sH+aQiCs15fwnalkKAC4PDTI1ywZWxOk7iJWi/Q1SPRwl7qash8C
Xc+gJVIgWPmui+05fxdeI3OGiS3GUoGEKmSkKUqVvYJeDDZhPIhjSzPqMI6d8inFbe7/Mh4SNQ5B
JsDcpVeO2oBqirQwfw0jU6IFUeRlc1L1wbyVVZYrXlEYYgU6eXH250/kNMzXDfjQ5dLFAT15JbbT
VyuKhs9+VBa7Ko8sr2pjADdqrTd3pWHOpshFvxY0vbOWPC8oILF35sRv/ud/RWijScIgoXq+Bu2Q
Q2ei3X+syz4K6XSn1qfrG+edtWQw0hLucWL5JVUjy0SYJqLOX6csFrscr/odkMLh0KHHuOlhca7c
Ne+Ox8tJ63TGki0nNtX1NijSIX9tq8g6UpCI8Qms0k88XNmx5plfaQdcTia6Shp1XfDRs+3QYjLL
IbVln2rx62T36pdStuWWAvP4iUJ+sbs+lZchJ0EU3CYS5z+KZ+riHtUK8J0ES8mrdMoC+51JT9Bc
cKzvbq1Hn/GHhzMWqSXIqU7cW9BX93U3lSstxMsJ5kfQIOD1QIGEytb57qEqOarRmHM47Sk6mHEe
ITeRid/2UMTH2s3/Fa3DSLhzAYelaECpaVnPRtG4Kxplyl7r0Xiq27I5SsHDVUz2NiRV2l+f48vl
BBpGJ5ay5GxUvhSsgiLUxsJX2lcRG/7HUJ2QrInc8GSI7vXfRwJJSNhBc5/29iLWC10MMhul6l79
Xi/uJt0Ndn0nwz3W8tXh+lDzvvgrSwLWhZgl6FggDBoCYEsjnnGqkepQUv1NZrkB27TWd7Xm9HiQ
Kwi8yNo6pY4pt0EfRg+qA+rv+vDLWPu/8WdwGTeeINSet9RfF04PZLNvgkZ7g/pgGLvGKfXHxmja
QyZ7c1uPhXqnSv+n6uvOEQQ3IBxrmvaGXU/3apOuXX+Lq3f+NVRL6AGR7RMfLBNUWrdAprVGf9OV
zt4iawAFw8p88SVGF/xQ+wbCB2nta14UV91KkDC/yIuVQDWMI0xnnOtiWTm1BkxmdJmJt2Cg4STb
fHrUI1tZKQgtw/r/PnH+QOIRmORLKF/aUMTMMk28NWB+ToizCC+rXURj9KoK9upo4tQeoeiHIMz0
IaqVjwLp0VNoN6ck74uv4KerNauWZWOc3/Sn1M97R75K8L64KJ2hHVwlNcSbpedPdZ76xwCE+543
8mdrR07lacj9T1vX78Iv5RhCEwlbgFgTQc317bg44v/9EF4I+BFUIsmfz3djUWZoEOqJ8QbMMdzV
bmSdwgAtVKUzlN31oZY39jwWoC++lgIFLIllabft3XA2/gqkpwgHFQ0iutuub+QvlHfq01RP4das
c3+bIoK/HRSfgjaon+frv2IRfs8/Ai03EnFhABnhz/MP1qST9yaIHekZUe3etI77uah6RH1KrS2/
RpUBy7jGN25lr7+zC5E6Y4YJMgg3YFCcjzv6GJ/GBsIh3iDCj4hK+MmHFioMUiTK+FYng7PDa00+
DZgTwWdAhuhkDkq/aVFkLTdhpxY3fU2zbSXae+c64vfMaohk2BDHlzBnNzYDy00qBF/BpKof5NAG
J9TLHK+N7WETZP5wMyBwgnxIYu3R5MGTxa6N23HK9J2gXf14fXku9yPqmvCyeNURxWDCzqep0d3O
atQ8kl5sGgBlMJ68Z1Ggmxv5Gpvl4v6Z1VqB5MxjUaJbWpIWWd4rSm13kt4QWi+gy1Ec6opUFiuL
f7HnGAhCEHsOyhfHff7nf135dl8OY9Wpg0RvN53inYs7gL5NGqTGPmfczpYH+q+RN62OWsjK9fcH
MHx2yzI4Medc5aSnwkV7PrhfWkFfTIKN50O1GvcTFU/9NkgK+SlMBXJpiWM3Kjh2gJHbUSlV90bz
EVCDMTXlmzKSVuaVWT42nh73KRnroBFXRR56IKHxKU9Rf9ugMNIYHqheCwtf9CzCJzNqc+WzVRVB
dmNGSqciCoClnycsdSSG1waEnQrPh8caDhtDSOcZVaXsR5AGaEZak12JdudPlSPyLQWrCW5ThS7F
j+ub7Z11QSWYph2sHYTRl5cf1e9SJIPQpGfxHpyy2k8/CKNMN0FQZL9IWocfteNUayyGizeXSAcm
yQyCoBRAynO+Ip2JKI5Rp7r0AuhO9akv87HaAM0X7p1ZVk54gtfV36I7V6S7kobN2qO/iFpnkeA/
ushzFxEe7RIlZEFJg4rUi8BrQMeNHiDdhpo7vAN1k7tZ+2wZ0ly5/S8+mjER4ETxgyhvLlGffzSo
dkR/OrSfPMPMf+cYzt1nqKjTZO7dG30YjIMJE2FvDZO1cgLe+VoyBCy1efpn6sji5iWVi003RvHR
G6vwaDeyjI9S1yf5pQlFbdzlROzpSl5wsbPo51M4m2VKIYVBkDn/Wk0abdRS1IxACxuG16CX2Gy0
ytRSL+1lsVEKxf1QAbbxV66aP7XAs+NO9gVec2YhgnqBnnw+MsJOuZsKAR2mUbsmuxlIfetqU7RC
S7436BKAhjZarTk6+BaGzcZ2gBrdDVaYtR/srCcU2JP9o8dRoU5537aTEnhapQOZT5W0LbaO2xiH
gMAazmFRo3JNQoA4nQftWNq/gzix2q1BKK+ebEFijTAU/UX/1m04zbqnZLYW4uql1NPOSFM1/GjF
FIS2qGhXxTYBkPmPwuOEl9x5eNWToaHGSdPhfD5iYn2VHE3/3rvt1tQf3CTw0vHrv10ky0EWkx63
fSMmLdC/i69IeyjeMHrhvbuyp5b7eDnIIuFtAjzKTUXq30kzPaFtpHJThSdnTaV4uXUXw4jF7WTZ
0McL5c+3yKP9Rf06nta+ZJmCLYdYZHu5NM1CT1gTRBGCO63xlHFrvchvzYP+5frCLG+d5UiLW6eE
7m6rFSNp9/ENimHmzvwQ3GAac32YtTlbRNE6vIQcjqD+3f+QbaOt+rU/aZ/+tyEWt1jYG42v+KH+
nYt6Y2x9L9gp++tD/PFa+fvuWM7WIvgKMUoSRclnlE/lx/KwD2FIeO1DB6fgd6h44Q/3JLfKCVk7
c616u9Q1WJ7TZSKahkoZNz3fF8lDZRxrfzOmn9S68SrFvNF0D+2aj6azk+KkCcVTzBLw0ElRb6d6
z2/e9uiLWN8QkqshQ1+flmVIupyVxQ2iQjSIkoE9FNjPaf+5zn621cr98e6B4LmYa+X0eZYEUz0g
8kMvhP0Te9/SG+2X+0tu5T4/Xv+Sd7fpX8MsTkM+RqEbxAyTv8XH/GX8oZzGw/82xOIkKFbRiJTW
6vd2J3fzNh29f42m/6zHX1+xOAmNgPo+JfMQN8WdvNFP5SleOwnzDXRxEv4aY3ESqsAo7MpgDO0+
c73uDvwY3nDVc1F5rdjEv9Xn/23aFvFCLV1VaVJ2f/423SqP4iY7rC3+kkP/3wn765sW+9iOtaBQ
kL7+7v8q7vRD/sv61PNu33TVvnkMHozJa34EKxYyaztu8TA2cT5UQciY47hRvlvlVik27jfr4X+b
vcXLmBUyQY2S2et3w/G/TSdO14d49/GlwEu8jNAYx/Q8jMAHaAJQGOvf7eomV746xleznzzR//zf
hlnsbTWXfhJNDFMEO9c8RPFNUWxCY+WQXpSfSPihRpH6WDgggFtaPMCNDUe+StTpp1s7QeZp4dB+
9oFidlDaIdHv8yxHgw/VrvCoYCmSbWNUCd/CuDIIOzBsePq3rwY8AkZsBtwCy6HNvbiXxn6oRNT4
2k8nTjCpU4fsviJCJlwrhUcaOqxEUvMs/n26Z7AKNkNgRcA3ge5fnG5U4fg5sRv8kmbqGp4fhQne
0769FhYuXw6i/5kbwTSD5afTuwil2sFHPNzQ/Z9drTtlsAGX16o3JMaTo21orNX/6CsG+AdIHzEu
qP6Zl//nkf2r0JAArQ1llRS/RJmaG85dpm4cBc8t25wwKo6aYk0rc3nAyZt5suZKNgIdAg+c83PR
UNUCJybCp1pXwtspiMN7C+fFD4gvO/dTPuV3CeSClaLlxfrNLmaaw6QiokMbaHEYU5Gog4JINFqV
OogZqg4H7Av0zfVdebF6aPfPqABA51TsQKadf5pSOMjCp1r2VCmlW2yQC8+/urPx8wE4TLry4lx+
Eqyd2QkUrCRp6lJ+0ymoHmLPkz4VVtbeVZhLfs5Kc23iluEwk0Wpd26bIdtBOrSYONWfwO/RHXkA
DYDMrWKZHzo71I72OAsChdYI2lWiNpBQevh2fTYvqr/z2LSvEBmgpoAy3mKnmGoSl0ognYcy4EmA
kjs41ZM9qADcszxoUeB1qjAEEz7BNv6GCGumu54lZay8xgn/2sqE/wGCnl0CNO0QnaL6ST8IrMvi
9/AU+gjIG/KxUdBoRrIkru3sYLZNJz+nSIzYt1WTGdqWTnlVbySCza6nGuy8rxWqEMUrLsPt6G9q
VP7ixrMgjlul5ya1Vd+kem0WW1Ldpks3o6SwdRyNOjL+0XwJTBDtGTiZILfYO8zp+Q4tExfjhT42
HsbOUj6CZkb8uKOL/L1yUq3bI9aTA9a6vo4XB96h+UhZiuNHCwuA1vmYFZs3cKzUeSg0Jo2Cp+8h
2WHfoIUvTj545g9Gbpen64POa3G+Vpx34E98LVk8vIHzQfUBybMYXtRDoXeTtasio07w+qyFecxc
KZy9SA0tOYRpp2Z7CxE8eUD13FkDh18eH9qGcJABrXAawXOe/4xuTsEMqOAPCAxl05deaVzh4ZFu
iVMAOq7cThW1vF2uoq+9y8vC9D9fn4eLK2lWP5m7NFTSIIssy0pqVBhmqOr54xSPYU/rIBqGvVn6
Y+BlrSXXLqWL4ZhrcIFsLpBKAHMXR8SRlY0fiB0/JlOSUO+pM5j6SgT93YvxJli5IS5mdybe8Foi
LcW7DIz1fHb7mD6bGbTKA4ZY4+ekFe2mSER2KGLZe85EXWlMomFLsc5Z2dOXd9Of4iDuPvMfQA4X
m5oKlYmOTVI9iqBSPlap694ZXeR+zMfW3PDRxq2IU/2z5hvBR0ML3nStSVdisotzxWs28xpnYiN/
s2Q2umYaG4osicR5aKiuF0m389tZpLXvzezGKOXPEIG13fUNtZxzRMjBEwDWIgjCX3wJLgod3yyb
qTMfdXNy72p6sJ/7tDe6z2icT2+9bjfWFsRv3Xwca99dM1e6GB38GzCxeXzmnQL8+Yoj4V7GndMP
j1ZuO3d+Qg3yuS50N9mEIqpoGQA7Sg+8Tf0hH1Hv/ddl/1P75i2kA8BfL+A4fiepe1rh+NiTGWmb
INKdmyx22vhGdPjkeDkg+49ZrRdfo7K2brJuDJ9F7g/myvW2TC7m3wGHABbIDLmkTn0+D4qp9e7Y
lupjWTf+6BEhFNWh15ukQrFPSiBQbVqsQHUuxwQhjZ4Bw/7XbTsfsx1S7CjwFHh08XDZNkbn3k+l
i0ZKrGyBI62JnC+3NwA2zIgQYCHjUFHHW1wlsdlMel0X1WM0oWwSdE3/ARWSaa+4rtS9stCJ+wEa
/L6+vZdRlYAuwROFDiy7i8d+ca5lbIoCaL/5KFqcr2c9zui7aYxi7VF8bxwOD/KGDEYzabGR07Z3
wgqBIi7KTglvJl9J7E0KvsBY2bLLG5kPAjrKZUyQxkW5BFjVzeiiJ9dqjzIeai/W/HzXI1bvBaq/
5rJ4eTgZipAe5gKYXHCx5xvEbeF44gOlPSLqn9+JqbJv297w6cuyRaFNRNsmyKfnpEOL6fqqXW5N
qIGzVR5IHdZsCXfWatdGXFVXH/F3s/dZUtnqTUnI4XhlbFnfRIvT0z+PiEYBfWC2KBHhEo7Rx5ka
150qH+0grve+ZTd7V8vcnYMOi2fD/Pw3DSSoGcBd5h7JzAbAiWwxtzJDdGfM2ukxyvXk4NZ1DTW4
K48yVa1dkbc/rn/exfYE1zxjHYz5KZ/1QM+XUnW7CUxENj1mcRB+HDohdlS31oSW3h3FATEGWR4S
35L07Et0+1sMDR9dbWi2Y5kY2CIFw8pdyU/n1/4dDCKKNeP+8ArGwRFmzSKJMbtsapHzCB98pVIQ
HaxG7FQtvKPi58Eqw1r1ghgGh+kBlivdyBNRGGQ/pqoz01m1HpT3b9AY9Xi0+sTBCqZJAjx4owxH
nE0CMMzF3aywscESuPAkP4Ub+V25UQKrr1wPUHirYIsyOgMiNJYvav5LU8nuapG3EJ+zoW6sA23v
ljJXBFdG2/RjFZjx1sd8dhyQCLaL9FYWPmYZHn156r6HumaXBJuomYRFrd3B3OiEBw2sAw8WeeIA
EqnSjm68SIyiM48tRsXYiYy5XmqWF4Dljm3qkiCIvK6HTnLnRnjpfIRtIqp+i/TRUMY7s6yd+BYF
tSD/EUZ6nn9FyS4IoxMmdAa87d5SffyfxmwYZeAVmo7hkBcgulMqnq4XCTY6msg7Mh2lsegG9mZZ
nqhraNH3KdIrsLOBj7aG7k19EVgtuRLVimOqmuN039SINh3I65z4DcCZi8mCIdGkvPfNsaXoia1i
tK+w8ApfYH9l2S7E10YD/QGwkf8T8PjupucJ8fek3lb0lg9NrO5L9If6jVlOnfUokHkqPWHGerof
wnxSPznSCJo7XSZmiN+OKNpYeokIELTDIQXLU8824jb52Gh+AvhlaPGfPkL2tpWjlKLpvhhgYlJU
lrnwd+7gJuanuMJN5qeqUmYZNlqUIhiygV9liMpzhyyXJ01X8lf0vYtZY1cfwp2fiB5Ul8SL5uC6
maJuR70e6q9Fr9TZYSTYDQ4FVfnxFFgEfNtiEH607bJA1lvbUaSx6f0+6W9bKSrjgKGM22+qUmAQ
ZfhdUd1gh2k5X2NHaZ0foz+61bSJOsAuu0FJcrkJqzYwD8jMpAE8Csvp9gRksCtMp8YIOJmcqvNG
/t/httNAp8QbN8SZAykcANn26OlW78QVWx6zrx3SGyUGgrgxNuMnJVCU6YZ+lGzu+67Vw5+dXhvm
offBkjxMHZKBt6VMht5LEwSxnmSED+AOz482zYjq6tlkjtJbrX6DOATQ27ZEYDk7wy5QDEVH1RB7
yxrs9AOQUGOm4FodEjOerM1azWDfjBDbPadF8MoTiV9X3/gJTn8ayFuTY1R2rrprDTGkX3LAssVr
SaIfYwWECMun0dFKU92E6HcBqNN7xMh0th/2QOVkjPmmiG1zzDZqolU1ivpFnqVblk6EeNZNmIR8
LIzAxuc5Cf3O/1Xyk7AQUjCB881tUhvIhfQloKknoxsGHxKRkMhLpxkXwYco9lN5gogaOtYmL5qo
GTbdmLnTq6rYWq55YSajyfRgyrY8qlomFe3YdcDuf2eAJsLmiAYdM7HVS7Kh3/A5nHCXwZJyn6+/
F38KoH9fsajREcUYlPWoMcxE4fMHo05DWGeyUh/R8epEeAhQ5UGLO3O4ST8xu8OQ7JuRdGgvDN9l
ClH7T8dXmdkpkKG6S+ociWUVN5GNW2aOPFK8yCy5xdaK2RBFv6oquAyMZtYf1UfkjmbFTEA157/Y
xUFeCj/TfwyIrP0/5r6sKW5k3fav7Oh39dU8nDi9H1JTzRQFLsAvCoyxpNQsZWr69XcJ926DKND1
frrREd3hxlSWUpnfuL61dD8zqkRedaUFyw2LHi0FR+8yxom9G54ODhzw6Glu4O16cRVlVTxo4n1G
R1U5oEwo905gKk3pxX2VAefRhbWQ+bIsMCoRQ0ST4hiWWqd4tWZA0e/zN/YuZMJj/xSMRe6Muvbs
heHgUQgHpsKtlDa5SRQR2FI7ret+r6cxnAOWj38zhsEAvIysBcAKgAdhZmY7LhhR08WtnD2o4cCK
tSmzinuKGBrjfQquQubqpQbv8vlzzoNSdQrlAaFDngRcDTCkb7c9pxDdsOqkfqBRZ1k2D8o6esZI
TG5uk7qFl5ATarQ5rurIGj+StV56+PwbvDtoQKgZoAWyAN0GK8IcTYRxkbKEq0jvSkgC3lmREn3v
RbO5ltUKUpG/vdYLa9TEBQrA+DyiQvxhdQMz6B0HI/CqKLVedtBHYC0w2ZVZLYTd7/YWijGof6BN
gYuP2ujsDMnqIEAVkCd3UldAiQ8gResE1WN27OIs8yF2KT8gM0lkpzTS4u7zJ33XkcKUAYo/4AXB
2AjYJuYpcKxqKKYhsL+DVkFwW+oUJScPI6eRCrS2AHJ1Lw3TxLKhzCo/FfUQ9hidw2wLN2x5VHvp
ujUCoV/oM7zbEYCEETIDOgmK6+mivz1tfSXKIVON+L5pAsOV0qQHYA4TARqVGkceo9YLRq2yeyHJ
FzpU8/sM6ucX2WDMCSEAhkl7u/JoVEJcmll0j7wMUSej4OHxp+JYAI1CQXloMW6e/WZFAGsiop7G
PfRpHGqeomesa8YMUfC9MRrJGuNv8VpvLOEUR4yudS6nv4lowXrgKZNgR3CyUfyY7W4uSDUL0r65
l1gRQJlJb7Mzi7OgdlhVyDVpRg1DgkoWqAuAwHdXeEJ+T9IAk2sD/H5Wi+jQyZ2sR3+vAVZNNxW1
hHwfxflIHSMHu/jCvl7wFZOtBF8/hvJBkj7n3MjRI8u6tqvvO0rj7As4BjtI0VZmDoGWIVTpBnUC
sAAWUAvJHACBWe9EILWMbbOIk6VSxfuThas9FRFQhkExeT7vliWZGSVtF91PCFVn0PRg3SiH2lDs
EJWt1efX+v1OI8XA1CIKyCpI8edz5X0gg5C8Gax7EwwPX4qyk4601EELLoKs8/T5Wi8NpDdBy8QH
jwAWgwwgbMRIy9s7E+g5s3ReC/cZy0MkV6DzNZrYBluuhWZoUabZcF0gwM92YOASBYjVgivhXFbo
6O1KRQhDhh7QpMkB1Zq6C76ItOonfWzo25qrmrWNtE+GMko3GdBr4H2Hppn2JerN7ubzB3m3aZgR
gI9BTRRMJmhUT2/wVROXhRDANXJRukM/x4g2OBvVg4nMMAKlQqILzu+uBuYN0KSCWfulpTHbNSWr
RdD6ZvqdKiTaHfR3gSzTBc2tytJcuAjTvXrzgiaSD9CwYdJnIvict8MHUM5BQVfXJhiqNKVkoRNX
Y7PKwOrujGGjEorXuoYlp244qsVCwPJ+X1Gam3jjIV0BKPC8+ck1AIeSuDLvAiQl8WrkVp7Aq0D6
ZRuGoiUsuNN3Fw3TgBOrM2aqpnXn0wUcVK0o/IigndY4s9V2VGzKw3CDLWiA6s7pAtRmvh5ODTDO
aFejD4+S7hxDlsRQ4LY6Uf7WyvrRNNtwUyc6v+2K7A5p0ZJ0+LvV0KGY6vYY7QazD+DGbw9p2XQs
QWehf8LsANrvYy1CttcorNiXjTIu3QFkykt1wXnhB4gVfQr8pgkaWNT5OGLasrrjySg+WVaQHzFp
kW85NaqFC3HhyVCjnthaJrePWPrtk0EdNs5VsxCfBB60Z63VehfKC6lTDOCYJLJQPf/eBYSMlAis
NsrwqPwDwTFbj0PevC/LIHmC5rpIKitK3bYdMtLSavzNqAJLQTMGY36TK0JAM7/rmJq3kAqzp7zX
a18sx85HnLsvkZvtQQDV/mb4+gKAB6RnGnWYBu9myyE/pNWgjwPIQbtJCMRkXqiGqa0X+pIs1vxu
a4gbUaWe7gBMJ9hP3760niZqgs3tnxqDF5CVz8Z1DDKJXQRV5/Pn7+vd+cCLgloCmNjgRBG1TEHj
K/MM0lx9UEaNPw3MSu9N0MqYoRGXkKlk0aoO9QW3NkVBr40mRhdwvVDoRFUajnR+6DVxBEwBQzJP
oVEa9xoVNRTSerGDDjc3+twFLQhQrxP6KPxNe4leJFgU0BzDlZvkfmYJntqV4jCaefZkFfByBFFc
QEYkVnbfQsR64ay831XYE7S00XCG9cLhfLurnINjMeXa8ATeYnllxENUkhwEK9+tvK1O6WBkC0/3
DnCMERj0Wyc2DCBTgF+aPR4KXVGKQSfhGwh5zP6bDpjbuBYMGgeSbaZ1kGPmbRySUnZHyH5067KP
IYyRV3ERrYdAA4MiaWOcRlJyk2UOa2OaM4iYdTllW8TrkkwkMRYFDnUkJcgkwkF8ZABaA1pmAUqp
NUcfBbQ55RJ313wrJ0wIuJjgAtDKxjTdLHcQGynLBh1E5UMgDacCdcxVag2VC/Kp5EGThm7h1c3v
HqaIkAa/KA3BkKEm8vbVibwUArmqla8gX6I28CE9EUBV5Cdogi0kZC/H4PVtmAim4LsnrBlMCgba
3q5VxLgEKspM30BN2erPpWhR0KCFQ8iF1OHQBSq8cKxQTJapBndotzGAkD0JQRtcgnguhaT5o9X2
QJDrkUlrcCjGVKFOA4iXCikZteYEphjli4U9epff6mBcAVoG9bRp9Bfoq7dfHF40atOgTJ+4arHu
Wa6gkevkQ5t0kBhHcVdwlagRk+c2FBQGGWKQ6l+H0OlGJTJBOBv6OVx/thSjzIwLcv2JWAgjSrjo
UDeaxwxaoApBUErsVAhC78hKa3lDytI1mDC4nYDlCSWUaIkwc54PvayKCViMfiMlwPDd7OZlYU0D
PdXYCXxmuWfSLlqluVVtChk1xlrr2i2CidZTYcFtHVN7V1BwXcKpzy7J9B2AX0IQCiQhLsucl5Cb
Y10EqlWdyi4pqQ16Nsm0Mz6YvlE35oFh8H5p7O/CZqNoNBE4AKmFDGx2dgHr7cq+kKpTwgflmHd9
6QsQ0rmPQos5pgnrMwaq7H/urS4uCpAkGnKAOLwjQoUqFkTpaVef9LQV1xGaF74oVfEebHCBjdnG
loBgbIlJa2YRXjYXbGcaDhUKyUBLvT3slWaWKHKy5lQkOUbPaA17pwDRjNHKJYr5WYnm51I6ilXo
JkHreB7SpFSo0fWQ61NUCHq+xmBbIUKVpFCDLRp9o7aKArmmRDUFmWGOTQqrBT8yf1YgsSbU8gQh
hOmDm377rCOG3Hr0RIpTx6mCmTczXTFLRCsl6JOFjGKyEa+MH6hOJvuKKAD/Qc15TjYC+h8md2IO
eZo0DveCJbUuL6KlKHuWpb2sgkFwGFk4fnj+mftgUgxLU5X5qS+GaM+L5mnMhP6GiWEEwiitdhXQ
jkBpjFYrQCi/fn5cL+0mapDqxEaB4dQ5DJYKoUHbUI1PwmjRa3hnwbaKsd2Axa9YuBkXdnNCE04B
AFImgIDevji0n/pU0LLiJLRgSwybnl1BqSB5/PyBLuzmBApBUQKIVyi6zaLFNEsCCBsJ5SmRMKkH
9bbapkGgO4oVGW7L1WrVDqqGBmvTpHZktEtjt3M7N7G2YPIc3geo3ymfefuUAJVlKfRe2SmTxuAo
BiV61KISi6kDrYDya6CU4kIeOmcUwAGa4KHI9UFXNzGATSbpVYAMUEeZRJXMT9BYBWlcA1UkR85H
yAkB9pOHDsDF0iEPGH+yKpZtAGJhT9yKsicJxIPfUjzH38ph/+ep/x/wwR1/3pHm3/+LPz8VJaZ4
w4jN/vjvq/I5v2H18zPbP5b/O/3qP3/17S/+ex8/1UVT/GDzv/Xml/D5f6/vPLLHN39wc9DzDtf8
uR5Ozw1P2csC+KbT3/x//eG/nl8+5XYon//64wk692z6tDAu8j/+/tH6+19/gMT71XmcPv/vHx4e
M/zeNf5H/e7vPz827K8/NPlPdFNeuIughgGeH3xS9/zyE/FPmDMRdxDl0WmEGFcnL2oW/fWHrP8J
SBWcJ2r0aBIAG/rHv8Cj/fIj9U/E76ivAEyHGjISzT/+89xv3tCvN/avnGfHIs5Z89cfs9uJROdl
eBmNNdxOrDNzIYaaQVunDBqEZqW6R+hDNwC+Xr/ajL8X/XQRgFUw/Y7OA9BUwBnNFuHFkAimptRO
B0uw0WpIY1XVEKw/X2V2BRHa4ePRvZkK+RfiY2o2QoE7MJW1A3ELxOFtpEHWIW4hQFCIaPF+vtzM
I/5cDqAtbN2kujLHoqEFDS0vNkBtpUwqJxjQNOnFNgWABWpQVBriDcqfJgk4oLWfrzyzdX+vjDwO
zAZg78ABeHPxCwYtm1IRsXLapjtahdaagRDPlZnSOmPbFhjbVFYwksOagpB1wTvOXMfL6iCyAekz
pkNggWaWrh0ktNdTrG5VCnhKuzYDl4fY2JEJZo3PH/T9UjBvWGNqCaHmMIeLxSGAuW1jciesgBgo
xLD0KgtD9hobBufzpeB3sWuvvD6ea2LuwHgNKgFIHd7RF0Gco2liM4dwPKS5ocvBs00sG+FNLEV6
7gpBXn81xbBrSFwpUmxDWYyvwQCcfU2rQPFbLcKUH02ptq+GNjhPnOKFUw9J/MNMTQVz+7lxD3wQ
ICVlL3pgnbIBg+1JXCsg+SiLANiRsWya+2FMwzvQUrZfBSmKbwGSUxRbAw5csgPoLwKVgC405iEC
dF3dSO27wgOAfLQzMKftInCrBrY+BmyXdajUA1RSqWA5osJ4hsyn9AR2AK66rRVD/Fui4IMgbSRb
P/oCybKtV81AnapqQkaiXA+2kHA27LK1zL1FFYwB8do6s0YOfhhFiKPO0zL/3vGyktYdbTTJYSzN
viCiH1PHlHKgl2o+folHzbyditJforpQIOwZ6L1qM0MedegeqsIDNaXhCUNxUuxkEIOUVoWS0UMM
LrmBZNSQEgLS0jR3Qx3wB0cz20jDh2g9I0oPaEc+NuA515hutETVxwZAJqguPDbGyEVIIUUixqg7
XdiikZDVDnQHhycM/4TPoiFU+zahFffFuoruRY3Gt2IXNwZRak2/HZnScQeVz/S7GU8kHhO+ed9R
oTrIdBhdZoghVE1iK7fHMYquQOkrbrJSVjlRBUFISV2bfQ6slNYmQH2Ngg4+JtZ57cCD1B4KSRvt
Fjy7U8F8VWWpfpCUpukJaP+t71aWNtexKMalDwlFFESLtK72QjRipCdMR6SNEUS1zgFHC9fFM4Fv
uqN5jSSX5vEjWueqTrIKZJKJAhk/TxraWrSHvOyv5KY1GredgEJiHMrjKtJVUJQG0HIGuIMnK9b1
4/chAzUy+BXQ3re5lGLwYej0/kcLKaVz2tHhscnq9k4Q67FA3WUEtxcsMwiUeqnU702tkgcCNvqW
24AJYJizhM6gUkpp5kG+WV+3ZW36YRS331DTUU61WDbQ6BvbH4w11Ak7qVGdKsrFa5lLzVLP92Vs
7e1Nt9CShDMGDnWaypzs66vAqeRjoTB1aICdBI6rsUiFdLSzvuRASFsgfaaTnLKG7cCwFM9vyuqp
U7ZNmtmVddCsXZ+BqblCXLc3g1s2uKkMWtIm/WnkfyuW+jBCehNVfRpx/X8YS6FQ/co2v4ulbh/j
7vFN8PXyCz+DKczU/TkVdpCxvKgOTASGP4MpQCL+xIjZpK+Kv4/YGIv8CqYA+Uc6N8FlJ1FDmP7/
BFPin+jGoQ2IDi1qBQi1fieYmlWfMA+PghMQOvNKSxtKpiD2orQrd9JVvzOP2Uo+JjLRt+zLEnsE
nuOVn/q1xqysoQIm1kdJKO30a36IzqTzhIdX+3whTJsVjP7z0e8a54aVxMAZ4qOVnXEKdu1dsSs8
8Vv4YwkR8JN77tfd+7XELGbBbI0xTSaIuzpqkyMzoCZsQJPVpbyuYUk1QC0zq+43aSesgN1s1hxI
v1XXiL2XglxVJrRS/YyDFk2Ah7AToD9JpTWGU4FPz5EbBYJo0A1eDVWt21pUSY7ZlgDPUVC9d6rc
OKNMS5d3Um2HFhV9S4w6B6ArA/CpACRsdVM5UHOPfAmTd3emlGqezMzwSRJZ8aOzEh1zxJq6yiue
OULch3YrZgAsDiDuGGheRcRMMUuiA0qZw27ZEkiPmhwVirZ0oQqk2zTl0QqwXJMkrVCtwaUDgYA+
S49iKkK0QCsUAj1LeiPHleaZcFU3Ya2oPjJXTljVse9iwRs3oGrmZ5SGNmCFxX1FwezX1HXpywXL
IXhlJoegSQWnAD7QbyA2nPSd4DNmAnnK0FdvEcncDvWgugKmJbepVZe7pC2AKwxCABOGxsISDOib
LDOfjATqphomMW3I7HQ2dFTDdSJidhMyH9VWBr0mVBWhmGYpQWhnNJRAz16XEFWSlDVVqodMits9
lQXTzaWs+mkeYdgu5y1vo7Vf52i6Ha9sN8fQI4dsoLRT9/FKd8SOKL7sJEuyWy9FwkvndFatMAYD
seZ0FWoOYhSi7yl3+2NWAnvKN1br0FOUb0HBRgKwtbUkdKSaRPEmF8jYnhau45QWXfoOU1j86hmp
wNug7itpZ0g7Ac+JCVl4aagA943pCMZW1687EBKBJIYvaX9/tK1TmvhqSfR5NRT2UmWXKYB6h1Er
22xIqF1zPLkuV7KPZKd1oXvRuJ8/5cwb/3qTszzC0k3MXQvWuDOr2LXC5rYzMndsLCeq6F5VgbjN
rENeKCIRaeIkhvGAThN1I0Qcm3pU7THzYw0JiHQXSQGp6hBDBRQxtFE8dEK5hUUhn3/Tt2nXry86
y14NxnRIsDbjLq0acGZedxqQ244xyTY3W+07l1efrzPrmP1aaFav180Q4BM5HHe09ev6tu1IgEb4
yMm90ZFGBwZ4JInpFtHW2HSY3RNsuSDVF0M4Mr6qs5syWUCOfXQaZq6mYQ2oEwZh2Kl+YTq8c3Jl
p5ffLKlwrW79+dO+UA5fOOXzKAytSaAs0mTYKYQ5yfYKXKi7waaOdkj27VrzkGfZ2Zo7hd25ogsa
USJ6vX2oHMu3rivvJiP5enBvats8bFJXJny75Gln8Ox/XsQ8wTZFTLHRBl9NMn0RUwkWkfR9xjG7
0TjFD6Ugo27n3YaSlMQSqb59viMfRBEQcn17CXvwW7ejRsddGNs8I1WDXr7lFhDl0ppD8SUnw7jV
TbqAFprVEX895czUNVzIWMNLXEA/XEW2RHqCcjqsqbIJvaW9/MigztFibailkYn5kp3uBz4/5+t6
19iA/6+CG0Tcq3ZjeqUduNE+cIU1XahVzPqYv55tbs9ALwNGZjbuMI1GRu0xpldUcWvT6xATRIeu
o7ah3UaWrYAJgYsJkjACblpVXjjdL0qil073zLrpBgqMQVuMu9yIbMbTMzpHB8xaeaZGMXhKkRet
W2tbF1/BSeQUFdLiRPVSzfCrSNcdGmLuHu9F69YiZY9prZiEaYabJdskf7BQSjOtwYPS7q4cvo5m
bCP0hai94UVo6Cktc6tmbfK1QHdNcTLzWxm5cZVuK4CjeLERynMjnjjFFVKuY+3upbc7njuxRhZ3
LeMbFlLnJrHoBnJ4koYrBaUNQU+cIX4yQCHdBGAguOemnybyVkqLIy3CzcDoNhICrzOYq1Q+G03H
RNKsRMdQZeu+6Zw4NzyAXcNmz6C72GvIL7sTwp2u33c6htADcY3pC7wodbA1/UbvpTtglb/2Ldxc
042uwrQDxEyfIonvq3JcrABddrdzoElvpjxX63rcQSn5YHmFrbmCLdj1irmS+0P4HnvRJl84mB/Z
+HnR3gLsgvERNt704+2UNe/TrbRKtjy286OEJcdH80nc9V/0O7bvbuRds+BdPjJqxuy6x3xoeRZh
5VA4yqMNlawcdL/1Okhd/QwVGrsJ3THbTK9lqPai8rVfKgN/tPQcNSSaQm+2DLeRY16lklq/l5xI
SpwuFyFtuJeyB5asatw/SwdnYAlEaYcTCDHyJbrQtwXFX+Zg5lmDLgOJRYrb0uianfVO3u0USViI
D170ei7d9Zm7TODJysaq5F1cV+LXnkbjqi7i0GVtjnnH2mo9ow00D8Xp2K5pL2+MSJE2qZRYeNpO
IYmKWTE5xRsxxyT2JJT8wMvHW1JiBsMuw45jcFvI7KYtEm8E9tbtmNSc0C3tTV9tgTObgMZLcJO3
5fR/9mpORoEmpI5KLvYKrn9oVybcTzSCjbp/+tzNvYzuXNiuOfW0ZDALQB7ctz7l+1Gx7FFUXStF
PMWjzscxOI5UW1tdQdT2nJedYwEFhXkKjNP5Kr8Nm+oeExNjv83r5muUQHE0Ht3euNW0gmA01EPf
3aMYQhzFgTTch+BcitGxsoYtbAMHAl8+6BBsDt4D1rWuGUZe0dE93P2GVgloEEtbSmPXSA5juJOC
TVjXJEge6n4n6lcBd0vlJupSkhXgmqlcPeI7LiNXkgkkHxdO1IxK7tc7mLmvIS4ltWvSYReFPoBn
X9FVhW7lNXKvoMbNPeUWJlDBJIQ52Xpb0KtaWVj5o5c/c1txhGZQOiDyqaC7XZIUqKpCuKr7pVj6
hWrs0suX38Y4kIAv0jA3hx0Yl7+KrvnwBF5mZy0R/exlG2NLvZSUpHfNVU6OIqlt2XmSbOYbDv+W
fIPX/v75KXyRgbr0RWYmQW9LlGtBRbZLpL3aPQ2FJxWrihjx1+zcXLexp/vGVpUlYpLaFzZZ68W3
dC+IPgZEMxH8ekT6kT204aoBK8CGLwCwXmjqL32tmS3BEGIISQA67CjYsi36NTHPjHrZ2PrjjySp
7S6cRv2elEPV+Vq5GbkTRz7UtklgIYlfNz2o/Tdj5A7GPpZJpi0Fi9P6F77XnMWpCkUF5E14b6MH
KyY8cq91M0e+0xG1LbyR6XBfWmLKRl7loIBJjGPW6jj0u8Zlu+7U7CsfgUe+pU6+svb6fXWkq9wt
bU5kPztrDuAEnnRcWP5yfQ3d87fLo4Ao5imkKXZDinEzn8k9uLOga6jacY8U2B9zAYbBwQAtMUwn
Kp8wARucx97pU6Kugdlsqms1fkC/0Kl10nzD3BiehS+47xcpoUu7M3PfmCeOsh7DtLsgEKFgsGdX
TGOHcUDj327bL6mJ6our1BPnh8faTejrtasNJEL/ID4oNekjz0y8Pj/nxUpTNo3uCDnEK3Nxnbb7
Rtt0WWLH7NjkhwhsGmqxBKr56MbP0cm5kUPMePritdc7pkttmC5HI4ZjkNGBDXMaottgc3YYyexw
nRJ9rTt+so7t0S43yA0IRDz9//IlzwxrC+3OIZVy+J442tZ67xvmAzDMgoFey2roRJtjRqewSN5R
t8w0MJnvqgZsBkyGzic4s3tAq+nXEUCWaMhXGhQkMIxPNB0ZBVqvynUnGLbYCvWCOb5cmQWF4swc
qGEQDsNQSrvKxXA9CX0gLte4Er55+nxHPlph7u4zqpRlZeUoNolPQeaoSgnKgQqYYKcdCPJDElnn
xerdjAH5b8cGbNXsjqdVlyYQBpF2BUo9bntvXMmb5MTWuZesx+voHNywA/a7fFzS2L68IpKsmUdL
oP5jdPVkuBBz2kiaQNgmhM74rTpQhxcA6TgoyuYH0fgSUowFOFBO/XxrlemhLl3Zma/LyrQSweuO
h80cvpJrnPNxI2fQsyRW5JjrAqVUYtnBublLDuqK+vDnQDFnqHhdha4yrLLRo/fSNmRufzO4+k12
nf0IDrpwLOmd0kjukt7eRwH6HJ+aKa1kBia+qekrzuiAj9wDe7ytbPCdrxIn30Su5ny+Kx/V/ebQ
YhW1bZpzrBUf2FrdYJr/ttyZG+iC4J/sNiexrxJjEx6TdXgLBv+t5RgLa39QyZsPJLYg+xrzFkvr
G22HWoqDXt9q3BsL4x8fFXDeD6sHUdtW+HxLIuy2vzFWaJE+6ygf7RMBdarPd/Cjt6XNPFU8zZfF
CpZBnQg8JpnhdPW5IcK+X/HRldeG4bAtchBdJUuI0xcc24WzPGfE06FI00ZZKEM4wylL0t0PwrrO
vMHnP+TSViQXybzba6S6AYuK9fCIoNm8qr/AbFIQA5D2TMl4KMGwhYQmJv1ONezGhBjK7ed7MrXy
Lt21OVQkG3lkaBL2pOd+5A0DtzO3bTxqONoUVJaqDXoV/WY0vyQ+9kXr71DvKu3uOeS2vOrWhQJD
f13oVwK39UO+VAf6KJLXZg4HI959E8v4XlHri5aj9tdQBNRuNOAguIaK7lW866utIbpNHNrJt893
Y8a9+U/+MMfoZDwQBTBGSLtuM1So5sheM+pOGN533FUk/A/libfHWMvXhb5NgVKqlCNflyBTyLxi
IZR9Ud25dGRm5i9SEghF63j0ol/plZ8DeB7YkuWh+VY6JSMFkjZ3EH7IR9HTEltonTh0OIZCfVVy
6z1tPav9IcrHDkI1qhtb10DLVNmmLMFCifIAiB8IJoEAVTEzMj4s7NwHca42SwsY5KI6ebJOyhVY
MB3+KK2GhwLKZQe60Pj4yAjNXDqQxRxdaqxgXkvObU/Uq4Cki6b8o3rrfLrcqIU+rCcbR9dqiotW
bFO/99q14jT7WCUof8Kj27Cv6+EouWlvZwuH7gUKfuF9zyG4QW10spVg5SEl4SE+Kx5Q/04DivVh
VTr1evSyx/QobXXCzsJePxZ+/AXELGdrg1HYA06/03nhHgXQdXGz6Nmme3bpS81sJcsxnTKm+FLW
jQB6ZlQIDrqNMjcc273oFGu4maulGP1yLAUZqlmMjpGUQiwm+w81VaF2dNs6lWclcySX7uMFH/aR
pVNn3UEM+gt61mOR1kncbGN5slv4qVd6uWP6o6M7YKo6DWu2BYRmx+xoz3xxqx0H/2vqll/+u2sy
H6aUw1pv6w5fQvGSleg+G37rWr6wXooSPgrb1FnY1skiT5vJnjOvItNzNb7umLexXRLRAYUk8gfB
+74kjv2RwZxP/4FCSUys6c1FwbfS9MZmj9IdZtodmdnIlpTISTdMuIl8kK2lMYn2wuhbC2/0o2bF
XJQzAq0FlMOweHguHrvTuO5+9Dtjpd+IT8Wt4DfeeOY36fPnr+6jaqU6sz8heAJMzEFJO9k2fX1z
exrtHK2fk4p/jY7kXSW2fhXaJpGdzGncc+hggGXB9k237sJtVCab+CrFp+D7BX8Y1k6I6mY2LIG7
FBW9cBRf+uxZasGGBlPt05FkHlimQB7umSgeYdLXrdeZm51SB+zSXuMCHrJSPIkAe4Irc4T68aPs
FB7g+lfavt+iyYjE3xEXXu7Lo136WjMDpCrxyOjP6yq6udfv+Lkl7UYiaN2s41VGqKv6PCWJ25wl
gijqR7ELrriX7TAP7a9Qw1nLjuHLHqiw3G4VrUPPWC8chckTX/puM3s1pkmdqNMlq71w1e64y/1x
VbqJL6LjGjhQzjrER/W+ttN95Ou+acfe5yu/hI2XVp4ZsTKNp7FAhJOideDQvgEtuAkZYXD4kV4g
eYzke18WhHFPhve/suq9UBw7HUg9AmhtdxNaLoAXRkjyMy89+bqXbNTAyso1Kg/TEE4DEevMU+lD
VWDkxAHCVtGOoPwyrVXfrMCXVgF7OiELnnkg20YCZNBZU5yMH0MGWM1VeCoq11TsemlA8WJ8isR3
dgwGYEAHXaRwjm61kfJJIAne+Xlpivly6oHPn71KVWhHaSjaCR2WnJS7COe53IuOdS2T75+/s8sm
GUvM3hkNYjVXBQWOR3LKZFdTt4FiUar7OepMJVvH1k6+MSsidxuLx556BPgZ72NVL+TTMwKSf6La
l9LYK+sBhpocNAE4rtzWvPSq8iUPXUqXfwndO5SK/d5XPdGTNs12yVh+VLyaj/VMeBcjwezADojj
dUEi/yzhqnC3dWQ7QhwRecCskGcJkITGKV2TlH7lMudL75a+ZDfriNws7P7FA4Q50lk0XVYxLYYp
6ZOuxl3n6r5ql1eVLTk9kdeNA1nztXFdHcv9Et/FR25pTg+bCL2QBdOKZTgS0biiwmYkRyXwowY4
MCdsHiVc3sxu7cQ1ASFe9P3qB2Zp5qEwwhi0/fSeQRboZodkU9hr7dqFkqd7s2T7PqqnvvQFXh0m
yACPulRiEdkHn1UOlmSiPaV8yyJ3xBuWYIuOwqFd9xj6H51aI+OqPbW2mtmxSOSztE5AWVo4aIqL
xwBtTC/PkZEczO7Ikdow8t+99pco8NXXhGhqGku9Ke3GJ+F+vEWLC6XI+jsy2kfoqapXZeZEIxnW
CqTQ1G/V3X+57MxcQRygZPX07msnOw0/RqeEX4gmbynZAEoiMqCowodOvTTUNhmRCw7hJVp59Zw0
Yyg7gw9uNyLweQ6UG15dJ+gIpuRa4w7uFnpeBNQnauRYtwsP+dGaM4Mmgz6Rpgr2dri2rlDXyBov
+t4yuydcRqWXKF9rOJXEOA36Po4XOikfLTod+lcP2glKHfSYldip/VdJO1sgTU3psHRcpjT10jbO
wmYm0MSoW2yjJpFMJ/I+PJVesldvxPsaxuL8+c59YIvmQ2N939WFnuq4oENqoKYhJKSKxPuSYQzI
MkO/KEG5UPZ0YbmPQtYXMMWrPQsMEHaJFOtVZ4OT+MAPwbna06sEqYHDb+tVsxs3/5ez71iOVOm6
fSIi8GaKh6KsSnZCSOoWkHhI7NP/qxR3oOYU4sY37xZFms02yyReoydfrcu7lc/bmJua9DFG6fP7
K69Fw+96+8dvEBIyz5B/RUvlSzLDPWpr4YWcSKHPztjo1ZfgV5fmEJ83v+i3L/edrVwSnrVRyuQE
pkpBdNA+tfDaDToeJMMIQ9Olv/B0fEg6M4YQxJ8orMwt+cW19ux3hfTjPeNCyeYEvjnBsX8oL/S2
xu1jdhzM3Ju/ND96KJweB2tXWumsQ6vfqY/V45aH2srl+E49fjwc1lQiuDHibRgRG0N/ieunrpU2
Lsdaa+R7a3/89XoAD3YscYxkh/eRr1gQT8VQBV15TJ7i9/d31p2t2bql2Vteet9V1b1dXMSYDGqs
Uz/ijbCWQUwCeG3HoZ6jPRLt+FP+Vos6+tzGcGSfw2fFp6pRVE+JJ12GwYW+JmBfM3AgCX5ksh+/
IHzf6pWvflSSOTzLsIrexed844ivLf4iMpVQ5BsnBT8VwCQrvSYb35KVftfS0Y3pOk3rWvxZWXoJ
KztT3kZ6iV7Z0FRTg9vSm1ib5y85ppFSgMn6Hfk+kwt/4DzB5iWdeARQbau4CrwuX6W9eoS68aNs
Zjo+KeiEHYDhRp21L20GQ36ylanePpP3dn3RRZw1BnrLLU7aZAGljvMVG6yR2ZIT6rL5VzDaY2wl
du3+HpvWQGXf/agfB5uZklYdKzxO0RMrQe0227EtgyEimycoOxq9hSTGlP3exFLsI/P3x66lUOyi
ms+mVmSUCTsLg8jvvIRn3SQx0kPc68lOu/S7zuF2/Ct/ZfbJiTHFc/PZ7uK36oyaFk0U2ZYkm32h
fr5vjqMV7sQtU+KV9WdvH64fCyK2vUyLhOIzSCGSizYDAEA8MJ+EZTGejTcCyjc04M42L5Vcu5tL
GYEeZZDJwGlC7tGYVWbfMomVKp+hPOsKUffs6EmgT1CmtghIAypFe6l8bfoHyjMWD5yvessiO5eF
iC9KYoOmH0pegcOfgVMCM2t6SKhJyWOFAWKitmfYLOtCqhpz/CGydi5FRoEKOhyLzqwnCcrjg0tU
WxNf+9QaCtULWf49Q4UGnxuwgkn0pCm6DCQ58K/j9NaQa8P5ocw+FQPnxKmsz10P+XGMZbnQgfxu
Wh/TODIEFi0SuTEZsUenXkqM38/Q3Y1CTbmIOWyfQnWRi5CFS/rwlT30PqiR/VZSefcTir++yIa4
iIW8Vc2wwXwcj+F77w2lkZ3kx+ES+cOgc86Y6oDQk9mQP35/n7vBDk/k/z14oRxBpDjFE8F81HAn
CrR6So8mRnnaggjdDdN4xCK2gCybxUyFJWstqDjs4i3rk++AfO8031bxx6WpwJTluqFFhfkpinpV
mcwH+K3NA/X5zsk/2dCYB2tTkPjuzqtQQfj3aXmXQfiZmVFhMB9jA0vy0QLsTZ+AncjwZsVJHt12
n4EziwlM7UF3CnxaANIqnfD275t193jgJywPH20UqQzxE7qGN8YUn2cbQgwuxKA2HrDWsWAXBxDc
bNB4JyxpY/fmZKUuQTJO3f6DsUTvk1xuDYLM4XfMFeDP319qbTrMLo6gmA9xU0QdCgxnstrDuON2
5CHyY5PzZZs64I5Nuy1FgrUvD7s4jBmcIeZKAVVp4KerBEkHIRqv05zYwySZGrm108gB4tIOp1bG
PAnWGCY6J/yZVJi6UsGths5IUEPT5k0EWDyRMfwBne33peDvXhVs8KKRkBdiLUIDCu1m5Hl74VVx
hYf+SDAKNoX8TS4DSMO0RhgHJag2ktU9AKLP2VD/mh9D0E+AR4axwvPvP+Z2qP5zuxSoYv173uuC
krQLsS3q9N6o107bCqErIUdbfOsStSzJCHGxoJ7gHOI3GGBzxVMvea32KCWllW9Zkd6t+vAGt5v8
Iz7kBO1iOuINWnAmYhj2DAJjEWVHp8zJ4n07fv2+UvcDER50u68/HjRTRiZhiUOFmd2xfK/94TE6
K1b2rr7MT/1burEj3+XqvS1ZhCCAhVrYt2LlRKc9NEHmxQZ0C8zZgJ6dJQOXhuoOPiw6u6seMxeN
nuet1On+JcUrLkJPj8F4DptoBIaTIBo9eACYDURvyqVwR5//FN5VqofiNh9mbe8WgYhrkpFIt1cd
DOaIat2azdGN7Qzdw8munMR8VYzIGK2tKeXa8xZBCP3faQhvuDWoynuafqV6HWxxNO+PWbF4i6AD
jbFOylj8cQqs0nSA3YxO3NECed/8/QTeTvS9g7GIGzH66OA94gBm2Zsw/JHOtQcl8bjfaAHdj5pA
9S1iQSKWdIhuIbq3S390m2Pu1z4xiY2G467fUas0h6Pqguzoi8Bk7Ei98XEQbm9w582WzDaph54w
gQh/gF15yWxoa0owEgqdVNIhyjNXLuz5bigBl2F0CT23zGorPXqNBj3qrGknWKBJQ5VscqfMZBVD
MZOjcPp90e93WLAqi/iiQFShCgeseg0Evi0bSF3/JPDBvIAGusMgw+z3vZObDd3Y5bWBxlIAvG6g
QlGDzB/A5zNI3wSTJsBHKPvZCR8AVdI8THrlA3WS1y3Dz7Wju2TDTaiZUhgd4R2t8Jy6t91OALMD
Aep/DGpL3wzYsYxpCJF8hDM0T4cz9XJfeAYyzMTIxqJu5U4mFHT87L1An4N1lOtWS3315RZBRkmU
Yahv+ZQkWFp5hVl0oheSXu1G4se7eKO4XvmQ/odMlE4ho9VoUKUjb0AHycgG9/cTeL9ZgxO4CCxk
hnghSVDQlplJXqPZwCiNM5pjKLzmkwPNUlKaHexCZygQoRn9EIkXjTuj2lIe++HKu+GuyA7dEXTl
DiLkZ446s2hFX+3fOEEyZCahDciZT9B2ciGWyjYPv//uu3ksKoJFuFInqYGbAyqCcJh16OfrPXOI
4ZGcbl2UlQcswf9Qf620alQh3gA/skNxVc/wpw0D7dwbYcD5jFNY+ZG5hlsAx5UtXkoxtV3EJ9DT
YoNMKs12PNdCbQ6yReVDEkNzwJwxxeVAljyUkPi6Ft3593VcCfvfZf6PvIPj5z6BYtg3qOUR48t9
vZkor81nl74rkD/j8zHEEkaH6YmcyicBIxVhMub39LiV764FtCXUPms0jgCTDhSLJ1oghu+gOOWl
Pl/pco2Wl0j0eFcfcV/USEeR//uqrXzq5dsm/lg1qHhAZ4nFqlEPveLykXMyt/tQtv782qYsgsoU
9gQq3IhnioZalIU7HkhPH52y8evXkk15kam0TN+OcjrdhkAThLI6ox+MGYIYO02f50to15ndcWZH
N5qs9wGhsClZxJhSmus6hYRJoDB77kPaD2Cuw+fQi89hjikiOjcBEGkbT7tbAN08Uf7dm4kWSs+2
PaZqSPeAJNoIlCt7ssRRq+zYNhwToq8itzqdnpiK6NKTJBmatgGl/h4y30lUllDqMu8bbUgR5Xm/
woxdAjks8em1OCk7zP196VyY1bEFhKjUK4MFTUS2EzMGrgiA7id111qdrnhbsKX7A6ibZ8G/64jO
uDpo5NbpBHyosFmfd1JU8DBQ2nUB2sjGZMU29eOD7A5u5zIm4r0pAjAjvf5+yVYi8BJ+DdM7lXID
MsZmOslgqSSYjkwWgzvx+99fucRL+HQF+bakhnxioOlCwBygLqIzp/Dy+x+/rzSA5VuEiK7sKT4g
+Otz9pYEMd2NoaO89fVTyJsxOpOAF3QQGHM2Hrdy6pfoZ9hrQayYGZECgd4xW+qZkEpvOG+ODcxN
EpBOUtVkQT4ysidIyW089RaQ7p3YRSCBWSe8bW+Tnnr4eBcae+DtXrZrj1QmD2UBt2uewzek878/
7j66Gmu6iCMyTyWo7+FxRPVmzZP4L74wksISU6uUDLacwe1CT7WM9LSGVI3oQ+mNTb2bZeagN5kP
NbomN9MmSICFlVIBfTa/HGJDmPUQ8vmwH6tB/uxqnGwmAK+N0FdReM/RUgKgvK5efn+N+3xHvMYi
QlFGCYVSwV6RYAZyb9T08qLYkCEym91gj3p1xTwKBbl8Gr+i1/E9ObZQpXlqt4qOle7JEi49RqNC
IshCBaPNPnVP3SHyhQOmRKZklQHx0Sj6hFOwU1xYM/sf29JLoDTMvjRZuZV/NyyRtCt9xU7P1S7B
dIgazCu7o2fqhNbGCq+cS3ERu3il1tSqxzeAs59gTBrIe3qtHXJJ9tLHGIReGcRu6QEsh16vExnk
8P/BK7rt4p07sQREa+0gzGKChAT8IpfrcZ68ufCUTIfHbjxZOeST6mmjLlj5KC1x0RxMKTUuQ9IY
CwYsYfuHMHsdtSf++fd1XPvzixhW1V2otC0OSjiYaIvD84B2FzDGpq2Z1dpHZgl5hsYUFNIaCRtl
io+zxz+yqZ474Ul4viXZKHyBr56AfQZTDPfCJ7fNct4KzC66jaCykncvUdCMJNc9gXtrwIuk1/ki
2pftlqHRWnG1RDnnoUTEmyBjoJaxTiqvuLK8jaGM6AmaSTW7Vx/D+iTXT0NhzuCCVVZ9UScYgTyX
9ZM6Q6skf1GJNyp+F9YYRUgGGrTF7Pco0zDOkYJe0hPRG6HkqEeMy2NmoOS7qrFj0O3qfuOUrXwo
v9/uR7YLR50EAxikizBbjh4FepmgTZLYAvRRyMYurNUKS5S0XDEDBGYTLmCf4qvgUtTuI7CWerZH
emP8fpzXaoVv0uLPF2nlTmk7ilqhU86dIH5y8SOPSank5hAynr5ELTVgmmGhD/vaJvmlkyA+xZxa
HrRmqTxW2lZ28J1E3QkS31+4H7+kK1QJgvvI8Nl0J00gArF2X17r7lJPRznkdQYu0MqzeOTBT0oI
pNacZprt8iBXjoDZcQwZrLk1i+wmVENxM4HeY11yzMW/UB21IdVHCP4m4L6jralWXsK3HHgh5rnT
dCI6UPfVOwoxY0POjEi0ZP4vCwYml8DMINtDvdQKh0QXRL9I9k09wvzEBFbf4kHRVGnAim+/78fK
d+gb1f5jEbJ21qSqwqSINZoH2f/b+4XfO8T5/a+vXGxh0emexAliW2GDOCx9svQ1jDbS9JW09BsZ
8ONXQ0kwqvMIWzfnR/QPy9jVykmPNiWqVr4fS/jtLBNegkkYGwzEk0Izf+x9wecsFB7wvtlKAVY+
kEtkbTfC3AJetrduLJRa9FSvPM7NPWKHNqjI2mnLn2QlLV3iaeVS7LhGTLFYAigW2asCtd6+837f
4bVhxnfH98dWaGXUsjhFOECoYo8cVCOhUoc0KncbD4CQHbp+Fk584xZPgIz69Klx0usm4GUlLC7R
tLwKVXuxjNE506GTiyxOfCp2apCAx3/rp2pG4sxWbAHRqb0qGzXRWsN4iY0tUxIjduBUZx4cYp3W
6QNyTXa5pZqSo9oQEFI/p0D5H88Jf8sMfqzwNMESLCpwRQd/PKp+ugeaQzwxl0znDPZZO02X37dy
5bJ+5wc/ngOR7J7kKg69mEW6ALQKka6//+W1oP89KP3xp0faUkGNEPS5rtunQmspdYx5d3hUBKiJ
wYFPaBWjDB9HVrbgfa6zoWBKDHgReYtKmwaVKFhi/7Xxa1Yu3ndN8OPXhNBclWaCspCag9Veun2+
/wvzGLB2VLffxxvp9trRvD39x1NgkVGVLY9ta7g0YPneaMfS6ut5l4+p2Yi5V7TjxiVcK3SXwNhB
ZG8OQXgWlIp88AN8zPn1gHFKEIykjYfcn2rDonFR+fElDEiUG7ip8HirdW4Piax0z7+KJsBeDrgu
zQ4kcCd6yBzyqJwYL9b0CSWFtvEL1hr9SywsJv6Yz95eE6NmsKpqI8GcFFxKYysma/frhm88xY89
m1TSsw2HJlna2DU01lm3Tc3W5sCwoH4Xb3wV13pxS6xrM0MxVxmxkozb6uH3loHO4IOMBe2RyUyP
WziJtfdZhI6ZmTNN4BGcaWth3AwTQ7RYklNz3kIX3P7QnRxqCW2VwjCPUgUPkP1WR3Z8HvdbmNy1
P73IHWifdhIp8acF5VEQn/rQFlLwoY9VvNF2X7mg37vzY7PhItEpzIgHTJzTXUJoqmjoUtTgXxly
uJXuru3AIgqMcwHPI4qHQPYeWndd+Q7fMRWtXl8o9HQ6cCgwWsgNRXpUQDWh/uI1E2rIiQZZKPv3
eLfW61hCVGGlIcwDh9+QYoAEB4T8qGQBYE4KRMdSfWCfVLNknspkMMnodBRmzq4MPny+V22YVAuo
fao9E0B86s/vP2gtXH0XID9WfgqTKK8G/KD5oTeZXXngreTscI4k6YCybzQg7oOg4NF0S+5+PKWB
zXHCDiiZ6PQslV4z7dgSEtMQdZvlt1qd4FHhJjFsBEAqASku5v1SdSdmp4xX9r0Y9CTdwkbdR4Ar
2hKxyhSKEsF0hw2kgT91UWMnr0kxGaDTub1kJ8KwJ8I+Ec4T0WUkFeQJmoQ557EUpcQ+Z8Ef3IVF
vHEmVy7WEqTaVWWshTV+DDMVRkfBNOEhc66AlQgpzngDa7CSoS8hqqhW816JEeIqxZ1nTO2kSx2j
17PxKVjJadnbY3/sbTenkPuu8A5FByIIV8PhAiw5aWsQeLudd8LaEiRY1D0Dr3F8aEDbdapg1vud
cOgNcHQtTOfR/vj9IqwEhyUQkIG/Fs1VPKa3u3coS+s3ZDgbbM3l1nLzJQwQ/dRe5G7FHVwxIIf6
MBnZMfVlU3nJ3/tn/kWBWArEiaI9Z2SawTV6akbQB9maca2dAf7fTUq4Kiu6/vZ6mGanowdZdtiA
mRXZmDKtBPD/gACJwAxxcns98MnrA9IBQwX2deOarCWtSxRfO0eMTBmk+WqK4KAPT/CyfID0u6UO
emfOPjWU64QWpnTO3N/Pw305AAVOE/+uWDfHc1ne6mV+MFUEBheeNIyegfhH9BGjJt5tiCnDGthJ
T8wtWE4bT16BBsET7N8n8wVlk5LHk+H43elZY8KkTcbQ24oc8ZjZjEGeoOmAN9X26TWFSBNSL2sr
TblPosB730LVj+usJZE2pdBdwNQteiuxm7MtGiEC5EPkhub0mjrTvtsDE2eCN1FcmPPc6FDB3pOd
bJcuzF5qPf67sQe3dPa/d19dogCjWBNjXkDkGozCLOx+N59bWzAqp/W3JEtW93mR2zScmKqxBMhR
ftBe4HeTJkYf4Co+hWZtQC45CG3JEm3wOyWANjauy/2YqS6xf7Doa1kyzkKgJvwXQ4E1Uieo/1bF
5+8rd/+6w8H3302c0PGPSxkLpx1j8ODaYAuhtZLAqNoikKQD1GuJiIKtCPh3NMFxM57pp2CjX1YF
/aneJ484olbiwEsw4Bs3S4zMl175YNpYupWMRV1C/5QaUq3fOMYGDP13SLbCtgJo45bR4SpjjH9V
PY62GvIr/QX47S0Wsp3ruJEwOemB/dNJb1QAC/9hT0qrz/6MPtcnlLLb58EffHmzL3u/+leX2MBR
Ydhwuh1J+pI/1YBtIx39hI+lGXrUYnepvclovL3GnQu2xAL2lcDN9QjgRndhIPGhK86IL2uxrxHm
NmrvtZdZxJNOhanXnFCMlNW8c1V+mI02rZuNz/ZKHaouAXxqDddFwuE8Ru9QOGKs3oACWWQ8clvg
k7VwvMTrwe1liuGZzgbKQ3TBFJlchy/xCYgk2BQkCVivoHFxp8kv9oOZZfpkFvtNz5zbrbq3P7dF
/RGMU5H8P1jXjCLAb+xZOeaOZhXggKe2QqzGrDeu1UrEUBcRo+VGks1iB7wVmuEz2+qTfFA7Tmdg
tP57TLqfYcGC6d93UYjSRBN/QwCENpSTG8acYujb5kAkMfCihqgh2agmVw/Foj0ywUxopgrCnzI8
jIkZNu+dIhoKBPC76JV5YcaXZEvb9H7ig5bcv28lhpqUiVGFeJiYmJvHlUfzP51mj8rNEMz8felW
Nmcp0CnmcIFkw1oIQi7m3mVS5UY2EijZNEMMF/Vc6zf2aC3eLcU5YQQYRhzc0YLYILA5jFICh5OX
LDQ7kJlyE4LlpgAZyrLWy8ITZ7PvX+E4Zwpbt23tc7wUSYG3b5vBl3gO+tAfyl03wWIakhqFxYIY
BNHfsAE7zan9ZPTy0Js+Efa76G+eBVXObhyf73HknVu3FFIJqZJrkMqHXG1zBS9I5ypiDvMrq1ix
EJDRmkPoh6nzoasOKX2b6hBJg2hw5Uue2GFdGn1WPw5jYYgsSHOwla8m5UIyV4AyszZGVtPVVi7U
Rh666HRAejRDSebIEBvm8h1fVVZO3gdMogoeAnesxSfXVvkzdfbvZ2l1ixcJTwJL4npMscLMLvT5
r+IKdIWvGJOdHRqXO5fXItUfyOPG01Zu/ZLdl2hDwRU9vD86I3JZSHkOFua+dnSTfoL2WvyOXi8k
vqFqrW9clvuCLYq6pPyVXKhyMKCCTDKIt/y1bdFJKoojH0FkL3tsZUDLo5MoQRZqvhZEcmIZxOAi
tbKkCGRlPtb1FYoQUIvHFYAgsSxbkQC0QgwjytGAPGQ3mZVY6j1XQJZ+1BWYrXeHicobd/AbQnfv
+C0CpaqkdFaEAR5AIQXTH+OUWbRhr54SBZ2IqwrEftviXqJF0/GTw8d/UuZQlc0fiIPDGPJzTt+7
knOm6K+aPRccGlreIDJ6I7qUPDPk2EEdHJrR2kOYOim6+glEBCQy7HLcchna3nBDFMLMrLlnGYMc
ViqOYulUFaMz7FmI/0JgwqhiyKLFjJ4XL2OT7XvGyTSrhXfFhD8HMRJNKPYAVxtKY8mg7A3lxoh0
BaoJDYJ/wy2TKHVKJUj5sugFcCZz4dzCRMP2qfZi4O6YjaHmSlRfwqmJPMldLYlToELeSIQQtR7B
iyAqwYqdrlr/+vvlWAFwqUtQdYIDlQ0SdLF7c9jDN0Wz06/GAQZVcnkH395Wx3xw5lSjc0igvPSc
BUcrSdF5oxwqnQ9SNC/tC3OzPmrdPja6Fs1MSBj0BwqxBnXjQK5FjCUWu+M4EY4WuFAIyGnxASn2
nXicLfamApO+KAal4CADG29wxNwqNFZoKuoSiS2FMmWjkbBoCVdg6rZnccZwARQl+Zg8V6oZVceZ
uw7VZ9fa7LkOYcarj+qLyI16S8tnHpQqMFY+u3A2BUyt2MTuh/00GXFm5mj6SXsSyxsV+1pJskR2
Ex78R0ZAisi1fh3NtkawJtDWA8Ods9roVQNhGoDv5pWtt1oiKyd0ifOeK1qNKYtHQk3uktmRJ7vt
aas8XavyloBuMhVtWtwIxjCSJg6qb/4gVVhhr/8Qr2iTQwQf+oe7aSddtXPx1V+azJhPHISznXK3
NeVa6Rqr8iInnWRBK7P2dtnPsk9e4TXkkD3ncWbq97vsmO/R+WAgu5X/EfFTfr+TEv+NTLsTf/8D
B1dFwDooDxOCnFxFVjuz00vFpB9F351LQaYKUCExp3MpUEUzOMlc9yJwl0SK/CZpzaYt9mUdmTyi
YHGewpOa2GVz7ssHIsFHr0iNGmMHWCfqAlyfonE8hVAmTvLpTxx2Po2mQyPlrlpiOk8qGPIQyAbz
kI9OWyRADYpNLTTyGjaUSbODxzO6MIMVZZE1QJ8yiy0hBLWPpReG0ya90WQoP5Q2BohmPYom/AN0
lfeKPMi6ej9oDzXIXQLrAdNm0UKNQdU5cqFFR9Vg+Hd88kwaDnanlu9d4rFSb3B4XUl9JUQEJAee
Eyy8zT/yEt41WfY6aZVRKF9Rq7nq2BrpzNcmPjcptavxmc1thqKnXqoNMbIINOi0T3R+OsVilusC
Vx2iPIYU5DQA55QMlT3T1KLd6CNZUhsPdlm+KMlvYZTt4Nv53JPM1NLiUYpHpxLF11jLjLHNP+Jx
ONIx9jjN6SqodtKCdSnVdBAe+JYEVdJAw0bELZx4UkC8RkyKTm9LCYFLkK1ihp8D1IX41zR1ct4n
0Z+y7UwR4iusKuoxURF9C13pQc0TezBSuoql53qQ31pVOGiNRpxG6eTcUnKZfPY5X390ZZ1DEaOG
Q0ShjVhBCBnBZ4kZCzOCu6LHRHD0yOtW0bGKN8NkBf+y52VrEntdEhC8QOy1Cg0CzUzzEstN9CKV
xTPJ32hG+0BKJYcbJbPsU9XNxOmNa6cM5tlS+xLHUFTWxOJrLmtnHlqoI8LW+CGMj0P32MjHOG4N
BlYalT1RiCH2LpTwkdErRXyKGyOFm7QQOSlnkNCfihwWETksFlWtw4TGa2IYtp7TeoLw359Q1Pnk
JIA+GO9I5OXEpZU/NscWqXCchobQVWYIpR34jEd6POgsNaGsiqMbIw7LZs44I1SWaRKIXcBORiee
IYudiS4KUWhvqcylH4O4BaRFdqTGQANbseDkKxhh+sTOe3hs5ANQkg1rNpweMtMuY+t9CJGAHHMU
qFCd1Dm+aDBsnEBIKavDkD5UOLfKy8TCYqyGi+eDpHZB2fzN678j7pzYwFSEf69GHBKhv7Q0dtRU
fMa4DtoOCkoSZjQTkQDux8YQqewMVOlGjDvOVddCPM3htRz40lMK9ghxgWPWcPuGb6waxlveRKPn
jlPtSEY/cb6k3CGHJMU4vM1pucNrTANmkww0U9qnEM7UvUZ3ExsBf635gxBqHi34B2ESL/C0Fa5q
OLRuDitcJjYZYcx2EjypJVzeKi9gM1VAQwhHQ8QAq4HMzs1hnjXE7FmoY3OcyBUSm8OEPY9hTVsr
dlkf+nmuDVVhPUWw8j63xhRGK42dj/NzX4OQCqu3XmOQi+pjdOhes0nGoubHfoCHLgMpn7hHqzwB
vBzWMEyEQRa1GBwVKUtslGewkoCRznAdOWI3ymyWkmCUSotNYmuPq82Ct9gb1wsqD2VQMEUE9c09
o5g9uiosBI8teF2Zt78jwhVyDArYc1Nec0giaXbNtqUrxEC0a3L1WlfiqeKnMMijh2E4dvVfShod
zsN0ctL6qmLX5QTdImqCd4DbkculoXSs0Qo7mXETtQjNojvMECBVkzpg4szL0eyP2DQ3mkS7hjAX
Nnt8DQVGfuBpC7V7JvWxwINTZ3t0nrTIggJgEyiIbEcWrWvl1FPIR4K5FGdntteZ7A3IfFV7gOMK
23/IWijpDOAab5nmsJML5xGwC4ls0MzgPvA/69kj1KhgSKLq3GBwgDJiICDoPfTk5eQwwL+oDNhZ
j/JLyZ0SyA0VFkUBE9W2yu1oeGbmrzgHRa/45HLQ9eF4oUBqNe2ix76JXYZknhxnj5TUkFNNS95p
cz/GoKNuc0ftY8UWwMKTNDgAj7LT4nvVCTyk2lOj7ZrRSKEfC3VICZ80CVHwpqK3i4QrInkywU5p
glrMm4RRQiTtNNRXYjGAcq5UhiS5MTtToygrPCGidF8XSvLBPTSJPUpWmIHrJxv8bTwLvGXuCIri
gAwG+edRMTg50XF4rKgVDaYEAiUBDyk6DRJvzgrVGRVWisq+hUGRGiGIzl7+lc3QcgDt41LBiSGF
9r9H5dSgJYzCSDG8im13HCmMDeCngNbHZBVZAD+vlIdSFOzEeqvj/EqwmNiqBcyMoWJB8VxVM+Ih
oaBYYNXek/TQQgk0RVk0gIO5L2ZPSFFLin8FFsxi0ZzKA2Ef85nRS3QCqK/IFtdixNI8QrXHkdog
Es0oBi+w7s5Seah6q4VakohGAIxRc9hi0Yf53APgQ+gFVMwibGBfVliwFFEVq0ugjS8+ThPiUTHa
MqimLd8ZdBphWG127JtK/ijwpaAoY+zkb6ciSEADp0ScAuAFoFl4OXBeqQkGz9scZ2nNtYkepdIX
bqFCl/t9WewwjYrygzxZDaSi0aEW9VIxqgpx7pUZH/L5WqJoETuzDz0enLbOKairwfkTPb6XOdph
/ijicszxO9y3bJXXAk2u98jy4Ns7oJOvcNTq6hxxiEyXapK8CDtaRexRRBWaVQkNCOyOiqbBOArj
OUOsZ0ubR59AbMCK2BafmCk9yir6RlxsEVl+V9/ixkqKGYeWGILMu1Gb7SA94/e3xUdHVx1Su4ND
aD3DCKK0ewT6CnuBzg0dRx88fYOrO7OYDhmm9H2tnBpqaNTPYmryY+1MXV8YdVMHEvoAMpy0RaE+
1jTgmYdQyHYt/w4D6WIK4dlD+5OQMCdQTowa2owQ+Lt2CnpKjC8zsD+toe43DpwujgZRyX4YawHh
qZDh0Vk2u45XSkObJ2RWnMtHL52CllEnKkiq2BbJHpKymFfsKR/zj7nHB58ogklyG+Bl6NBqpSNG
sj2JHVRXWrObBb1D9x9NS3avVLi/qYePgCJC0recfXFSbb5AWcnLTlwPx3F4wbxYr8XWYCHb1uSD
ycMIbypFI5YCLZOAyy6mnTbXsCeGhAA+bIn8UA2tDWIlTPzgJotegMbksE9m45ciVBwmfGfRMkC3
TZ81X1POcDl1tIiH8entMIMIFBairp6bxpHy0K809WsSIsHsCXPKCy+s/o+k81qKHF2C8BMpQt7c
tmx7B425UcAA8t7r6c/Xe65mYxYYWvpNVWZWpvglpeRXJbxqbWx8uZ54YiDzrz200+qbd4TkmmZu
LGOP4LuhClnbz2WZfavF1mV8FNanLD769aEulHVunV9X0kKk3luIncCdPNzG2AVSCtiynt4mWfkd
me+yRWI8sNwaUKUV5yapj9VoyRulFLZ6zYoV2sAYPbnyxSL9pxqNG1s97qVPWrFaCY8nnLUtdXfK
9XSD79VMzlS0b8piOkx6R+Ro2cfbeJl3I17HG4Z5b2MlHfV+iQNFHD8q7vCA2UvLr9ovaU3dMrV+
55mM1Sq1R/2R6pTvSPbB2ZML0e4kI0rFd5bSmIwFoYETDg9j43Q58q1l2FHNbptQ2JdSGsR16JP8
+cA5ba+qgr9MlDhjmfwpFm62ERl9GqH2hvkpLgZFGstOJ4Wd0xKVRFWeuJz3Curirj2s6WdifYga
R8XJyKx4k7Hhy5FkRQz2M7cGZOq0zhUajpJxxlYDunvfrTPxzoxibRJriA9zbwZtqJxroz1okG5R
XezX2WKEjWagDb08Sp1KKnl8tRiofQVRvi6HOSq8ZE1sbXkjmuGznmnTpHJfSGwoENdU+027j5gK
qS9q4tSZBHAbTXPXoTvLSW+LihfL3x1cr6mUd0G61ZgltNMrwZSHQs0vcx8xaWDyk5owPg38C3K3
4FWeLxRtylvXVh+LYgVVlz3KeHrI4DOzfGmGw1zGv6Q2kHRKYhzZYuMSci/C3xQCw3SbsH6JyEGV
WIH3niQM9kLmZvWJE7aqXLnbZ5DQkrdYfpHfLdoBao3n3lXrXW/JgVSS+cbt30ysEhLEX4yh2TYJ
x26jOYuAMlT6msQXfXGGlMkhVfqV8+Fdm35YhA79GOeHHRaF28apE2azEzb/dIO4ceW3Gt3VaA4L
hVw3JQdJETdC/6ubwkYilbp8VcxrkTiFgRk0UHeFKfgMlqqUH4qWXqxQIpFIyLYL4ySNvnDGQaFO
lSPr72uc7xazem0S1ANdEciiXYh4CTNEk2uOYe0M6kTlXxo5nK199qkaPCQ7YQwj5ckNQZ24avIS
Ml1bvseKY2KnLgoHUwyKbwjGVrMj3JrLj0l518wtVcI6+1kHkiHtkonony7eGZanNdzUtCl7bR4u
62QeI+zLmTcSu9IRoHv7npIWr8pRt0fca/oMu0pqov5nXkl0IptLeQ8XPyVqoGVcPCkiV05PavOl
M75kjimBkrR2oyfqxwzkFv9BUsb6zGuMnV6dOD1bbpgxPSjMaopXGU+/mf1T944pklNExqNqOpb5
GWGh0ZKMLW81OMjwa3mNESY0T+vXQvaM9TEz0tfldg/oREaGtK3ZUM0pVDwtPJoW8To2nU5NxdcL
zmCceqXgLNrnPUajq3UyqYLVrHEl/F8AhIc2c6RsIHeHI5squyuibUTHpViZG9EtyBnbWoRTuy0l
oG/v1Et0xNjK73o6irnfCX3sWRJ2hckTSEiIOGrcqP8NyZBN8sVrxoozrtokrT9GfqvlOL+9tiqe
Gn4huUYe8iHafZpHTpUq1MaJo4vzeaqMrRbBt6vKjxhhPlO0AVf7RZhUT8i9EEe1+T1kfqMt8+0i
uoq+q4o/g6NnLmk7XAm4NEy3MsrKjcnYNkzOdmg+DXU7Iq6vlq+uvqhMfZQb+KWenBpOgHxD9Z2N
br5syl9yCjZNpT+KbivHp154J93bFybSykxMAjCP4umbvUNqr2kdpZzKKNxbXLVjxZBaWlfgZJWW
/Dyt4OiWDWO4xtU0fWiNOH+oYdMBVZqDuhOEylOm2U/L3gWfaOw4zjydwOawp/OVGflOqz+TvRaV
LV7Yk7rL23k3RYkvWwQf6OtllWQmpjKvX8ZtKbU/q64nR0rgF0uMygCpiY1Dy0uv1LemmP6iiMYN
DnMThrHh93F5q03mp0LTuomLpW9mPaZ7WUIyi4VrJS92R0I0n8sRl+HbzMfYj0LpTzAltxrCn2W6
Zc1p7ez6U2n+wREOjH7Q8wyOktv5Px1DoXRs3WV4FnBGv6/eBJkUF9ynsKQy/SfZYtKRqcc6YcDP
NQSynhxp2iylK81eX31VCb/9RpVe1G6T13asPscTtuxYtXKTfGdKntZFdth6RKIBMSzFO350FIIl
kl+nF/cSiF3dEAa/xerdsi5Fxbj0n/4tndWH8iEsHnnbki8NjqQ7deflyX1Ij4PW2TDH2qXnstYi
B7CCSVYsiePYz6pTy9/mfLwZtG3T5cch3ZZY7Y12mfoNDnfWWUl9nQRjRMWl4TakkNEFRzuBQqd6
1TGRCW9jI7tDsRmzf4nuhajOpa16VFAiVivuat9Gmm3yEMrz0TC11gWpsi+KepvqPiHwjLpO/Xc8
OHKyDdNfIf4K15eo/zdm67aWvBb3mdqh9SuBCaN2I4sbkny7xrXqc2WsHKfI2SIwsGxHIbfWlZea
X9aYnnINm3mdL2N7aHjM1+QMq6U9pyyNbJvdlTqiA701qctdsqSOXGJ5k8ZH1MR+08UH1TzoZ60+
MEVu4qGGbKZ2rH/C2NBlu5HxKEAmynM3bqWVRPgMqh6boEanD9+36Y4yQWBsX8RinqFK67WwtrX2
HksMIObTTVf/GXijpgBMhNRPHGblu9qS6CjortocitKJxZ9Oxmm1/LbQzxV/9XjRYP8VZssrF2M/
SQPgOMrFBzhTH5/Detto9zI7ttqhYnoeCXjB9DziJlFwufSWdivJWwqCtfopQzcnPDovHAPQrnex
P9zIYFXp3D/HEDHjjkfdif+4kkICBmf1texUjllvEABayG4ejpQjNVNm/6jxnKYOJCyY3opqY35z
qXSP6ldrvKh5yfWtykw+OfeEwvRMduAm2yvWeA6L6kry60apeZhkx4s3K/SJrYzNVz6LUV3Luxo/
ovmMzauwvrYKlU2c2GlSnuqePp6mWo8LpEyDr4t8uPUYvpXCysg0eT/aVsUbKqtBbva5lftGmbLj
sQSzHCm+CDsV+94S0+ZD0VQPnVsypwiTY5rZ/KFVl2jZVMU17FnyR512plR5A0gCRRXnXdI2Fzsy
L0t2t9aVsu8Isz62Z+RqG8M4LNWlVF6b8KRR0FawYLmnhM4oB0W+T5izHhTAw8wDt0rLbXerOAfx
xe1klix9zb0uPUP/HNZdIYDx+s1nlwUTg7/Gl0LAi8ilydjg/MnnMmJ/EkkklP6VagC4ucmrnZZ4
mLCQ/mAZ3vDLLhMst1cDGNCJCmS9JMZrXf4O+ZfedFfwdlQISneoe1vNeHfv/K5l+jEr7aZpoQyN
G2JRi9fXWWIQg0XU1XUuPpbktOIQEr13ZbQplGsa+iX9eLQxrFd1doDdrFPagoMpvlJuUWfZBifV
SCMGCJQTPWG8Sc1eR3aUxfuRUpZzRLfbjvV+SLn3B512XuJMWQUHaIiSoi23VEA0ywn7kegc1kI4
M1FNYvoG1MtikM3yQu666Eut/k35e9faKjNFmNBY57IqbSw5dbASad9V4Cj6GRHDWBLJ4xvphd6p
lLk29XxjKA+TsiK0q9UWUcR21wbvuILL4y/TLkp1KXJbj/xI+dGs3NH0lyyy83Qbt/6gBpAcXMOj
YU846dev+ISmOSEywnEp7x0Z5PVpSC9x96aVALj7TpjckZmBNP+cra0i/lHRNUJk61QpMnVMvM9W
RtgyR5jR4NhNQyDBpmTNU72I1CObuDW3U6je+yqCP+HzYdRCGKu26X6mKmCn1LGTtr6ZBm1L8fLS
kRvZRb+hvtfD3YoINnaM3B9/mpRSDQcnxvQ1N37M5BfPjtydmRumFuxo8OQXC8T9oBAfbdKiAC6J
7OWEK9DXQUmEdNtEuZO3j0xvg76A8NinA0WjsRW6r9U0bD3ZFfibdZUtGkGJxJmQA5nr1DdO2eyq
8mP9VZI3ubKJg57mt5Axec5lvbTFgrdP+pETlY7BiVUckZII2k8H3PqyqCbY9qZ45ohwjubE4fae
wMAkATowAvPPrLr9HiPoRUICBLz4wg1khOQJyYGs/8vm9/ZScbHEQYJvC2Va+KvnbxNKYKCsnKNW
tZU+dNDojDrlObAj+Mdm6rYLaknN+IiUY6fimJN5U8xDml/lac9KyBswQlthHK9xrO4k9kg7AXsd
WX1LAB+Myzg7uD8p9JHSQ4DvVkGShUZ3xhlIDDGGsTGa3yo8TdjIWlv1QwfPiSmbg8U8V6RCDRvd
xHfgMQmVg+5xsy4/TzzwA9mvIR7E+TojKaL1ryt/6dw69cTJrgQn7Nyu32JTKyaf5rjN0tKZJ5gw
cbgqY7hZDdOPIiy+u2s5s8NoPzVM5VHpndP6Fo1uWwfNtGtfGyIsMff+o/cMkUKqbxFqRdMN7wOC
8g/jb8icWLIrEXPwQLY2TPmYUzDueviDwZW5o3+VdCf9Fiqm6UQ7RaHqDtGn2b/P0lV9UbAhkMdr
964sfsVvpLjrsgJV3spICqhByNuy6eLD5HNVRFtBsoV5glYaW65kcBm6BZ6Dnz0hO47ec6R9SQkn
pdsXe8B6S/6NIyfvvpPcB2klWdycXyVh37VONgeh6NPw6X9qZtjtR6r+1MMXIC9R25v0U6akvmel
ySKrn5oGpfILkPf8FM7NttWP8NibfDmo3LrCAArr1Qr44ExA6teAA4B5Ff+q6kYrkeuBGlWbZt5r
Fdf0TN+6NbJ/jfSjaLcn/o8RFCebXFz+A5aeS07dpIckDrCOsWytCuAHUHGJAEPx+q2nW5H8ZfE1
55VPfPPKgHR2B2/ewLUa4V28w5t0JDLrs9/Mr1p+T1lTcY15MNaU003d9vWpVnxjccLZAy1BEIYP
O6a7BepGehl2F/5GfituG8ljvRnz58C1EB16zTVCe4j8sC4dAk2r6b7GWB7sreYOVDz9G6LGrt5V
9c5rFzsnx5lY98fWA6qeGHn4XvV9GuIoT7AwNuMNRY3Q8NaWhwY9kzw64XdtbZmFYyzwHvunB7z6
1LHZVlTYSu1aUuUMxQ9uD0bkppe1fVNU8BWJmxCr7Xe84oQsoIquF3dELyVw/futigSAxOb2m/BV
S9vnmp9mQS7ZFrUr6SQm7mK9b5qc0V5O68spRNy8UATZ4LM19cID4RZIlwNOyj3ResRfS0+nXsBN
yfYYB5pxkpD5yce+CSz538RfrtvR2NbZphTewvq1/irlcBemrzAnz6bHGhDpt9h8de/dUQXSb2fF
VvJrq++lkctcYmz51Qrf5hhRSGXzEqjVJArtVXNSKDFO4o7KWYchHzfi+DRASpysQtvNn9ZKRVW/
qHOxn3WaNtWbWFsZY6gb4UVn2KH4VRXpo5KYvc3B8maIDKarWlnh5tgvpdPr9dH4//WOWX5F+M4y
TXZMQE5Vfan4nTO5ol+NRn4XACA2gjY8OeyqsLsW1p5ryAR51ooMlIigkKh7aZVm1y3xVi4rWx/q
oK3DPzGtP63R/BbkxG+gljeZnthqF+hZ5hWT6hqmK+sjF8umjDyVbvaCkAkB6caUnCr+keNvGTWC
vA9NnxacqLxW2Ur1/gnDxY6o/0HZFz+WoASJgskuM3vVubkPTeQOy98wKg4KlI6LC8w5UPnJouJK
qzL4c9/ENvZt3qi5reStpldCtWhD8jfrOxnqZDaHj1J1acabzlbN6Zg1eK72437p2cQFmJjMeA0g
tZycqpvVfUSa6KUTtm5N5kVGdgUC8LLhmZwk38bx2dgD1M4EvNbts04WsfPmCprb2Y0ajtd6PYKp
hev4IZn3REmvVbhN+WpNE26qcCcVoM24JjC2vsTxkXtzWrzVosY6aH/R9DuhtI5AADYU+FhQGI6k
7iekiwpuWRGOWjZH7bPohRnun+jDAvDdX6YoKMfdAhILWQWVoERXq4S/gOfZatJ+1YHcZbfOOAXX
XbUAE23XFTbuyC2cDLape+p8L/HXbTeh7lYMaIYESPij2G2r5VT9GGiuMmO8AC6DUozjRRh2wm3t
D9jXM0M5Gh+aGfF0nVz2CyOw6ghtw6+OVUp1lu+zsi0yvPu25IttMhLzOPXGwaPhVtsX1bqhdsE+
FjmBIN9llj51Mu9oUp052qdUGSIFAn4tJlZqEEYRRlLEn418IeB1950bH8MUGPJ2wamIpKT5Z0QT
WEDgnUfOcnWgWivcDJo4nPEXVuKgG89F+rD04zKdMlhWgF5tp/bo7QB3m2f+2tx4+ZCA9r9jjQN7
cqfIo0SR8Gd8HZdzI937P+snT/TNkLh6+K+eAbCS5D7rw4fEzbDwzUP8VtVfOUowa9qP/8WCT4kH
Kar0jsB4Vz/a5qEZJUqJj4zqkTIy98DvlHljBRYhQeE5z/y8vFvjoR1dIT+LcMtDtid33VTMt+W9
AfX8Fem1wT39+qcKfzXTziyafrTKmWjz3EXttM6OxvOebTIvdHtRKVzt8pFMBNVIhRsnH3VzFL9N
vmbI3Ln4CavHgKOrml1oASEhYY9U9bhWqdOr3J9MDHbSLqq6vdrCAeJIBMVYiNt1pJMAOQbq89jL
PbXTUc8f2QqdjpxlQByQd57K483fsL6Z1WXfUMfJumP1h1U65409T5uy8jHa8NR9aDwDOlV3aT5m
EZ7fVpXf5SmnQFFjuXQfCrKVhmLj2d9kMoUFKpLcrkD8KBlQ+lgM+qYf3YtEa1LbvRLMq6vcrMvY
Ppq31LJZD4CggBVSBLkl/OXlJ65kdeFZHyWFpvTeArNEaSCWlrOUmwiFbOEoxqaORUe+JCV0uPOs
3T6WxQvDgEkg0fxuSAs9g54zYg1TdLa4DiqJhz75ar+rBzoaC69/ed8M34zkHgw8ftXVE6Ax1+9w
RC1RvkwfwtMJpj8IqDTamgzW3ks4NMTtTKtUrRj9HSMFVezznoFVkGs3HI5rdMqWjyZ5j2LXEj9F
KLpEfdMzy9cOs+jOOtzjPgeBt6B/MOoXE/2V6envoRD2UcNNE2L0+DDB9oX6XU85Zp2YPHJMj8cv
LLLjzKHXKFEZmodFw+JK5+Ug1Fd/53BXpIIvwl/H4VaceEDpfRgbzyoyvzHgcCDu1nONli6CAEWI
PR7qkHMicnS2dl39S+NTAjIdRXaLiCRqA7Mt7IVgLBqGuP3WhBelmBAHTWjyGfdkh0QGxTvSxzL2
0rWkhgDX1rmlGt01ssldNPQ4eQTwoGTnPp82tWQcBxh9klkEW5GvQ3Qn3Q+uO7IQSG2ot0ejpb3P
bnGNI8CYay0aKBATuQ4ynTALky68yL2YXhHmGcSkfzPrL1PyWZc040CKwnRsq6/cYk0kAC5Up2Zc
nSRTtkvzKnTO81GPV7U/F/yDUf7FTzNSZIzmNVd/wprs0rdURJ4v0YDLLwIhsbHmzWuPzRHNLnVy
iCqco6IIpD8Z0N6KPZCRZlmRQ4ay6pT6m1DzUPY1R+H6VVnfXRQ9v2XP+k9RxegRbcJRNai7E1tW
b9Mco/wqPriyTQk40dA3IxLtwsg+Ox0INZ/xtHkDB2FMBwEZxMC72B3K+K+Dh1/odse/Ve2c/4Qq
51U7DVDrET1aw5komuZ7RUmUtO9jnu0UE01WnO5kfvHINPYkEu6LWboPeBJMu1J9CbOLipYxCh9i
N3XOaknnoR9Dt5Wf1Wb1EeepX+yF+cOSwK8RutkDH2V4JNZNlkdvznfdCk8VXssIREm59tGukmEO
b5IQaKa7WqGjj79t5cawK7qxJVeTalcrt4nwmsgjlfY/vfpWgZiSfqup0C2btCXsrwR5z3CELW79
1J/SQr7lKlg1yVFxsdOwUSz+qS1yiX4RYZ0LmM71a+q4SGPrjo01e25uv/U5eRUsuPZ61bxSGuGf
UD4qbbVtBnZ4P2ica8a/oQcp4QaWJsEMhsz8CuNlR0TaSzTsZvnVQFZcMUKQNG+aEF07QO2WBiMx
hPGYwO4Dp5miXSYQuxlFi6cpYuzVsnYz9Ci5KyoCoSaipi/Xaqta0b0yCOtQEY5W/+Qoc2VN2QoN
asZifVvFJwTEkROJFrr/Ux7D5CKEUsOnMpC+UbXat8IixUwwx506jcwC4Ku2UUs5GKw4tJvUyOxB
bEY/7tXvqDUiDyYU1cISH80QAYmqjMQ2SlT35TkUvD4PVMlivs1h7mBSpofA/R6SIj++0H626d4y
mZ1oEqdEkVR+a7rqGBifrxutpZ3KiDY2mYSx2+gvEW4KoSQ0oYzKWMp0JZIFEk5C2JBJzJjNvUJC
W1PdclPYN5Iw2aaguBq+HDIb1XLM/j5oiSOVwaJ8aSb8l+znPatB/mpnWvwCNUVdwpXAWZpPgg4X
4kqxDYyM1ro5tXH9pusSgdEjTJTsImZXd6mknUeMN4EJFqpYEwiLvFnK4CDR4QqUDzXGozKOx23b
FYdxGlRYrRC2C4Ph2PSbRuRlMjBnG2YR2qHQqZu2USU3jnjehgVNMsjp4kDwHLuyvRSyZZucIsJc
n5Tu00rNXYHRSDMOFYktmjNb6FA1pf7RhINRFdskGpiNGxLw/cIXw7M2eimpBxZjWQop5otwVkwM
bXEKKE+pQuFsU0UaUoDpvMJtMUdH5pQSqs6leF30ndB6srWrND+a76O5V4enEGrDbuvr/sqyjrwe
g37oLHUFq08F8EgFDZiENEty01kB95eMV8JZueZLTJqS9bOb2x34Ct1o1dtF+1Ljkh/R3ZyhtwVj
r8Y3XXM7rCY6x0rAmSB6E26Wgc4iXwM6AIsBKUZaTdMdmGhQXOQPXoWB7bAYjhLxcett1JjbYYm9
AQXCINNYNo94cpthCJpc2TZqr8K9UTKlaA4RPXP+PppbBZw6mP8Mzm2K3378ynsLwxrlo25/AM7C
tjz1UXKSqiCXp8Nq/aomYHdBh9LKu0XrvEXnOdTC1oy/FZWQBsFh/Ay3qF0udbVtleKXaPmk7Tlt
jfzFasOvtmwIzEhDRCSo8WZJdYRK/0oMaaXyIZOtG956SQzkNL4vYWaHjUm6lWprYYISohLQ4Y7d
4netgd3nXA3Wz9jWojuIi+kIUpS4khb+ShV6VDa1MnRk+dU9suFUJCmt0JSK/wF9ENfc5GshIuns
SAAyImuPBFtxYADZHd1QeFmaBkNj7eN5hskj7AIV0wQhX80R2FitzXbcVR5QW1WpSM5G4BtzLNN9
OjfgUvGlYaitAR4ZsvIoQMYpoxSsKBHnofqYJMtLzOyMPPeUJek1fA4oKuBOA+X9ytxKgepG13Vy
5Ydy8PT6qRA7zdpeVFPztiLtrCbd8sqnaBeduz3F2OSH8VYfN6tZBBZSf42CSqU7SZlNqlApKPee
Ld9AL4VFS8nWi64+fo3rp9oEMn2ngpysRWkTU54woyc4kX7r5NNsWNQ6tUOocChrG7nnV/zraqz/
Qv2QoUBoKZRLgypd/8qEhg5G0J25eCvr7FUyF/28QHODJeS05k/1tpQpTj6ejfqixw+hBaXeiWX1
3HBlgu9koX/XOgtNeUfT4g0Z42giCuJYaf5qpPyZPZrvSRT5SgJZ0YDCZaJq2UtvbokJIWnlr8MT
ppupcaw7Eo52PI/lTxZ+xyNwJ1vYXH4RGUxU2EXKPH4PSrGIktvq3jp4HdMR4mVUfSO8htJJCfv4
kjG5qaBCvGvz+pPU47RLu4eZ+32u/2pFcuqS0deQi5Hd5aGUr5SzPpEbMOYQK05f21n/kuiyreMP
a0x2jho3U/qgfyrv8LtGGzJbaH5NN+lzIIZL1RyXGMET6lVTLmD5C0eP20CPUWK72NsZC0kOrK7N
hLnUs6gt4SdEmD0hsHKB4cl3Ll9kJ0i4WlQgIl13/Zng7FdIHK+q25bTaZ22SbiXzXOnpXbEEZON
j7G9QTpBLU8FRKpnlSBviE4txnJtQdK8UeRag6GJx+xzFOJzRjWutvtZ+Bwmy+PQviZq4wnTq6qo
WK9OzCYoTpkJ2lWj1ity5Axjx0mbXyPd1IK+XfEAofx3q3CAN5Wu/PxRjm1ETBTIbNoq6w8JnVhR
rMdIwqkbnEIBBOrHFFp1OZu5/lQxSX4hBnn1tS44fsyq3a6yLUkffVjtrDnnczAFm30ZBtopvrF7
woHwkNJfMSCAlbuNASbfM6tRKXniAIavi87IKUhHvu4sooPl1SnqGIIEI+/CjCZ0BbS9qfBbmDoK
UtSNCO2T1I8jr8YfpgLAzpJgrBeT/m7bmONlFhemW8YuqTFVhdAuc4hrtaf9bDBE0bsFzEHxxvEv
bgzzhjKg2YxxOVyGGESfY3+G14piaXFEkTkPC6AqPYhD2thjrT4MZCgMeFS6dqlLxU+Yc9m1TCUz
uCKUgVkQ3yZQeA+LyYZdEVHOchg7T0en97rG93dZ37J1FBBvBFIvllyAoCNt0vtydJxJbqkN1dw0
cnouBTdHIDJUGMwpCu2iIcAsiCZTj3kbyKOApHUGA6QQuw5CdI/G3FlmxTz08/I1C+CGiia2jimj
Hq4M69ZIRCVZ8w3ENWvf2men3MnRX0V0fJ9IF4VCVK2nzK4s4yJ3sMr5WQ5fUKnnbpZ+NoqXzW9D
y6VZN/fQvCoYWKMnHESSBMzHnP0Lab7a5i2ePiQOt9h86fW3WQPVlV5FQMP0qQh6S1XIYoV/x2HZ
nKyJ2YEwbpqDsUAyhVouBUYSy18h06oFxGm0wslVYehYFFfi6CnP5m6AOA/XxgJJNbZTm6lf/dq4
k9ww0By+zMkYKKHhFNksvYjmTzgINteC1iTJA4kUuQw6goxWqQ0UwZPw3YoREyjpV9cVv9Eag5K9
1Wu3bdLwIQAviMNLMgPJxjqCm07LsyA2Zpntg6q3Ep2C5bfhHDI1Q2IQIDqoepCL/5aYUDFTQVes
/CsS8wh4MaymCJ1MbcJYDtI3znGt4sA0/LL8U0odgrHHkmiWhr04xxJmwf+q6U0fmBMCk1dVi/su
87ulCHRQvGj4qnBJH+IXJrGQu6NCHHncHA/T6zAhDVXFkm4ldTQQFXmFHTLUJOgpo0HQwaam56dJ
W69srtCyOZ28ZX50hniLSuuzqAsKaPBLfSkEtAVPcwdEj35RtI9ep7wDcEv18YghcSp46MajfvYN
BqJQMKsQIqbTtnQ7bfqUqRORsYkF6A0I7UJB9aLpyL/rVAvfAX45wJpfXa6/R94sOg4pRjqK2V52
wcgYmES4CcPJJJbG7ugvnKV5w9cRNYsS2cUEyolb8sBYlzRwTtLMFZV2LfhTyla3H/vtICICWc09
qYYbxopnCVFLa9p5n/gJ+e+WDDwjvC0Rb6yRjrVxAII8tiPAt6lfpKgKkE8X0dS+z+RGlkPF/BBq
NRyejZ7/LmE/aJaX1VcNVHwtG0vD2rD+m0KAvGq23oeshXqO6boFJpwLXQWXUWuP4YQZj9MTsvZm
2+WWGaxWA/waq4cyBe2jFhKdqLKaozKgNDOlFrGxuAtliuG0c9JUo6uLWIWdOFKXMonSaWjTYwu2
UA2v+qQDIBnaSTDMu5E1thSeqqU96FT0ihl7nQlYbNocY/vMol6BAIu6tyZDnDLNQaUqZ0LAoO5e
4SEXZiz8afqVG2NfpJarmrzh/3F2XruRY1m6fpVB3bOH3hx0N3DCG4WRT+mGkJRKes9N9/TnY3bP
mSxOhmJQQN1kSSIjyG3WXr8D/+J+D3R3y6TdeE2xDfhYSgWHv3nMlHZlhK8s/Js+S/aBY23cas3h
2BcH49GFs5PnxCrDWqkyZe7S2x2sZg4Ne+e7L27J6shAgVzjB8NN7hmrGnRb7zpasfZjjkVc1pJK
Y55NqN7IrYGe5XkxfOowtWpXbIv01SGLCfuHsXJq4cal3x3xLOn3wvoOD8wP3jwZIAUem1gE0luL
T7duOnxVOhol0RFRv2jzBhFZCHsczI0Wf6SftfDFbc+Up1lNDytnFkO6kKyVXEv3alZuHF9bldjH
z/sRi9E6b8spfa3ZMOD7bNNIz20RrU2cbJ1gr3ZPOWIktSl2ii7P7aAaYQ5Tict53Eg0I8dJ37Kw
hxi2iA/HaP2NrrrbyLBeffIsmyJed5ZOojOCtxThTQIhT41MWGYQE0xlH1AH6Yg33co7VM192wbr
vEf6Z+Y7DQkBosAlhoqjDl7oPCmpAeyEdmXpM87IDfL5jG4ZxyTP6HYRbA+DLl3i35fmuxTcy+YC
fRH0tZdefVfzDwtcXilwdRUvWTqgAQ3bj77L0Nbn6YuShec8wMS20uqz0lmP/iDjX5AM89zp91K8
zx0s5qoU0eZWoSsWcqocn4Pn8zEtJIgl7wlBi+z53yElsR/v6R0zt1g9Mytaexn08wgo8yDys+/e
c5jxM0DhfeKNsslVIcJlbYQfBo3T9r6XHqn3g8I9NwbQVYcBgOy1kK3dmvMGLXnO/7s6ggdutO2t
DCV1gGnr9M2m5nBi20E8U+30qBb9YjCSXe8b6h15WXBitRrNZFB3S1vAwFUUj7U7Vta50X+otvWe
qm9WfB5sMY9LCYKLWkHJShzvaBvdGwz2LHKWjQuJ3O1kusrZWB1lbvKolHTzOQIvvLAWjIt0RMJH
dwcqmy7vOetiu6GlQFk9Z+LcszayvVLKdG0HsEvTI3k5q1ot5xazGW983db2UQK4XNvurou0ez30
V5GhLTynQ4ixzsO1IsEshdou9IVartPwKNnuHWKIOvhoW+vW678Z3nekvkD5nEJNQ1qo/p1i3IaS
dq7os5dWfpQ6eW7q9iozZfPO6iKYUL6lrTjEYeCUtCukiK9Bi+qqxaEtsUP9zXIj3GabgvC/uP1X
uS7FkEqViOOJXUgAZwVSYCF4T0a3Gnw4Rwgmu/TZtt9g/g3aRw5YoEF5aBadRA3DgpI/2ebwwJlp
a7LrpArYiOPJxwYRlFS/d0N0tOJ9X4B0eNkiSGOkFRakoX4Tdf3at72jBNeg6MKDEeY71TPQyHTG
SuSqukD/s4yNgq6TvCtcugZB7j+VkbzUYbShsCUmGsZwVq3qpD16lTv3gFeyoYeXP4QLzbYWcdbC
oasK5S0fHNOntYLFq/RcWeVcOKyoGxIcaFxvVchtLWkAJmq1RezRpD1p7QsLr1Ce7X6ru7y0OTJL
iv27wce+Bdb6HQV27t0zPnTnFj63XW0djsyu/ZCnJmjM/WCuuuymppJQCpoGer1ubfee+ZXK2OlJ
nxkkea2L5qUumCVxDjHRyaFKhbm0UDS7ngdexQNW0mQXVy1edDR5w3BRcnL3gkUBXlO07c7KzTvC
t/JFZWS3VXXf+2tNW+iBts/pECvaY11klNAeB4FlFrvarCiQpGUrGdRVs7t5PLovcVrR0lPYCYTj
z0jato6crj0lUteDMnx05l1LbZYPZ0f6nnTPwOEc0UdFKKE4GPMa9jB3s3AFXBv3BrxNe1fAfLCr
jewr702VQzJOdh2NGDXd2c13TxugnwcflhrTC5fY+xx8wZ7qLDh0mIATSGe/+wOHNVcb9joI/kAt
IboTepcx2X7Zs5H3J4mJ3cgGUgRlFojuG5Kh2vkeaD8UczNU1TkxTiCZwMQ9emOpOJKFvdBQ5IdG
eYiHc6kTt12jvQA70pLbMn2xwqe+ZB9Ea27v4xYuewldXDuWeFNFpU2TcsQrVpmFdCpYxCMLEXzW
oGiFhVYN1qGUfmhY5sbohs0SGcxIUhJBjjbfXqIg8vGlq+oNOUPzJPCXQLw9iYkqitsV5GfVtOde
0yyy4aibKb8MIucCiATsrVJBaxEiKpLENN70+U2i3qjUN/K6HnZ4xtLYnw34IFkdgtbhaQS+vGWW
b1HoBnQljS0NI11f182pEPOENpd3r3vLIqXIhp2tfxZjNhaNETt6lGB3wJOAqeTfQCafRdq7zfkZ
NAF+ldQAvJYodKWj8KGiEHcZQcZzOJSrGu8IdCA4gWhKBtsrzIrCTeZBla7avr3JK8CNQyD2Vf/S
64vQNOZqtK/D26o7mBBG1eCUyxJD049e8kTfWrbN0/tw8nMppTvTAuUtHViZSCOld8qOLcdy2n0I
tekjLavYXwy1vcsch1hAhFsccbMaXLsznmT9h5Gk8LrMXeANj2Hx5igiQbeC1KFolQXq1EWv1tAf
orUUQpC19974jcQ7x3TePHwputNI/4TuLtM6f5QbcRMAxwgL4+hyLzUeMjFp6ZfegxeOoyK4NZxg
V/CkVVdZgbrMtVJsa+1gy72BIyolbOhVpP1FG7mujoiNKe4ebC/7hlADAgCAwIoYtmWobt0Io+TG
gFTSD+mib94NQ6NdJGgPePkaXyz6qSUn/1bgVG7NVaffKnLfL4pWx5IzvcnCGGcWnyosbWq6K2bj
dSvXrslaKzj2Fp1YDySEaVGJupPOk+iqx6DMmO2VJ5NwZ+CxoteqevYkxXwcffvkhcn5fuE1htg6
Co0Dz6GXoDvwNu0OmigSKCQpUv9cDCeonZHyLSqz+VDhVAAfvgB7frHY2jvvvgAEMhBOOOXKDcs3
vT6XJmKJHj1Y2yWfaYXYua9calQBs18pnqwGqCsRlF9t/eFr6k1ZKDt79ILIk3OOd5GZ2cEma25L
GsdgaoMSzTyaYDbAsaWwLSKZ6QxjVZjfCTfC5yjstm776SFRdnwOcL576zSUSand56e0hKSGvr7h
5FlIsoG2r1VO7nh6zIFCNPklVoxvWB9Jmdgmcfiieehx06S/s8gSuKdruqH0rHV6Xs25jSE+Kaga
lhVzrRR3NnY90PYD/6Ovt2ogLWV1aVtiC7qyzjF6yuPk3scvi7ppgKqGtyAlOskMsPt6/dWLTkmy
8KBnwwoNetgN/TnA1XxGnY1/ANRfX7LOyTDMtdadh9XSr6oPtc7XzKVFU/l7wclJi6S5AfpoxUDX
hbtW6Qz53b3eU5iZ9zZd10Xl9sPcSmJKbNyxpKT5kYwDLlgRW7bWzBsIO4V73+qEMtrFOh/LC7pu
Rf6K5Fe0KztAzUY+lUmPnO+K9KBQV5CI7AyUGj+jzDrJcPhCzhdKhJmzif7YLbuOUgLJG/pFP4gX
Q5qyjw/V0WqlURN5S3cnCx+KYoXwFi3+OQAM7Tm9PcIXxT9A5lt3nopujCbDyksebLF0+zsFTxZp
y7RE0po7q1J6bWuINeFKGPOufIX37WVnId9V7s5vH3pl27ibyJMWXXB2w5sY7qmz6NT7uFj17fc0
WTrpWwAqb74GBuDUUw2KGrz4rBXtkxwvLUKo2oNKg1NKsadJOc8OFef75NwldMxtZSR5BjeeRWFz
ilg0nObWNBZpd1Sbp1S/txvzJHnGa87eGdtHauCF3ByBJitZPBb+TjjPGsVyTh88btxsWTmme7JF
O1crXlqAxkOoiMA4rBD5p7fCOjkFZocVLPsstvS9Nopqi8LG8hNYfF7icZ4oFZVodSS0cdENIUvU
kNBjTLRTXcLG0rJ+IyQbJCqrdq6VsSyIXl03ELDmBbIrJXku5I847NcFWpI+J6W3HAYMcJqAXzL2
veZulbDclnmxiSXUUrG0VhAB2DjCJDf+mAfTLf3hu2/PbTc8yVnt0GI2d7kic/JQYE/T1dw6gP4V
bb28ffEjgqtTlQLGBNtQ1ppj3TcZVTx04H1pUBD1yPGK5BXfuRtf5hCdoQkO/dvGSll++7WNR06X
rGvzpKknVdvatIRAIGXrJuaoXvUH21BmRlGUO93y3UXoG9/AJjAcAeYufSykABZ93nij6B+eSkg7
Gq9oANGOYOCDcviNxhTXZqaKJguDLDl8T2xYrz7QTK/qa9q3uU5Raw+7UosOiVbdkwe/UaX4UfKC
vQs3w5C8o1EF2szOEaHV4cax/Y06IIjAYa3L+gVWGw0AYHqL989MK5/yED1Du8ykG1dgGd0nxjwf
5UcRKPGtYKg2LK7aqFQ2Ixa6ojBhd5uaxves7+huA81nM5fToq92iAWCKpmJQv4mFe6LFAILg0yZ
Jm4HvvHdZLMu46UCMd+ptl2wMgPKFb//4YXhPnVgsCNUoIIyMpp0/cjsTNfCEUsLGpuvpEvXvPW9
4FDDzTFkuhRjfR6jwE1NZ6eUmDo9qBY2chZcoIjGLshaXSxCNPEiWBmoCyvpyVPLhQMyUMc+hI1b
j08ErTs0isUwgO2m/ffCgQYiAclg+tL0CKLs5Maia1hCMBUBlCJYgTMNPDCJ02WlF3dulp7M2D8T
/7ztEvuci0PYYqokxCdEmlDa2NLJi4wFlhvfFNffu4kpzyMfcQJVPjCkM6OHdYhcOE5hB6H4azsq
ZfS6+p0Z1cTwLvLSIbGcFrnNTJ6/D88InmejZeJtO0MzeMUy8YId9TQjOI/CxpBVAwafvvKlh7y+
q92nK19g/KC/+QLGxEe90H25jzVV2ctym48EUbU89KofQkU0QIeUPi9eRNQijTVKg4reB3P9FJ4N
rKQPPuyDK5/jgofqNE04qtW0bBzYOUN3HO1zY/TsQICrYQG/C52SuiziOXnpYJ6udAjpN8hXbm1d
egQTC+Sy1szBtNgZOh1jXby7TM+VEeR1S3p5sKXvI+I5wW6Q1yYi3jfatlW2pnjraowOKgaYVKxr
B60iapCg/lbE6jKUnO/sYpW/Yf7SmEt5muasoPegV7eq0c/VnkrN4UsVd37/nLIMV29aoWwC+B+y
g8g89Mw3v31kD0X8hCRzbqMwc3My6QexCQ1pF+sV9Hqc3wdBRYtwnoGtocVPZqb3QCKJVeJwVjCz
3+QGWWW6KUS5UaJ6l/oSXCSdkFaqwu8x5wO12Kn8vy5GeaeB4n79SrXx+f1uaI2v+hd35CaP4ixJ
5YEgRv/mtEh27jlbB7P3xVO1ieqZvIZaIs+epTnSOriys107uxcLe0Zzeu6tf3jzDzRIBxku9PLr
T6Sal0bZxFzVtyW1kixPu/HUZoNHlQzHQyq+YTH/rbTUWe5otCe9Ja27EQSD1QprNAhbFEoadTn2
jaAXcU11thPAVQ2l56bA8P49rJ4DavMER1PjXPhnR4k3Fkxv4eG63oMytRiYyoZ6hOZ6bj/k/DE2
9t0Pox9vYGHYNWyS9C7UniRcEvMlbBbvJPu4Vo30gKPa2gicnhv4eam5Q++qiyV0x1sSp5fWPV3p
wX/sjZWMPUaEXehBoqARC4sSEASaIbXzXmoFRjh0IMSJy0FHc71KW1reawwK70Y5JX3aH60F1wXp
4ZxkF/mgfWBBl59b8aaxLrN3MTiSaB8D+Az5Ccy1y9H5SzsImaXdzVpMzJqZixdUSv+DrlL7ZD0D
3xrajcY2Rr0omg3QBYK3qt2a+AaJ6Di6dCXaQ4eZLjQy9XuVMwk4A7vQCcgdG+BLtO+GDh/ZF6sg
GY5IFNlhfF+dybLJQPfOcemhCdKfYlU/B+HBy+DEOKcE+iGGBCEtompZ99tK1eFx3tvqUbifhNnU
3UnriqVRvA/pHkkRSPVTiQbLJNgjZ4JipIQqRqGTpd5HTCmluC/1QOC8bd+reXMuRfquRtbC4cyj
sOUnKWc8fOrwhuj3keHMOUkE5bLDKYDDJhXczA7fVZdE9C5f+WCsZF3n3iZx3yr5mFJIc2zPdRvv
WqyvVNxMoDVtophVRzuyhw105zWotymfKmrXsEuh5Q0hPiY5RaJGSJr23CMGQLEVVo9lvxPpXoVh
UMJ1hkNXhMi+g5D10xA/bEzbXBm5o97OiaQ2B7oBBOWhYbC6s9APSXKLC4zibR0Ti5xgSanYkuhe
oUOLUMZ5L5UafLN9/ylKN6k8d/LHqL7NU3WhNN6dRN2XNA2SZ6LAUnvuC5QlleavuyyaQX7OoUCK
JLv/ej5f2BcN/c8LjMB9MSa5Rb1xI5pRgcQMZtCA4GeYen19C3u81u8WsYnJZSo7sDxjqbuhnYuq
AMOuEiMnKGzYShpeOLNhliVevAKVPqRgrXl0IwUfLi7GkjtA++gWSXMcYBRKnxGx3FEQbb2KJnEp
rex050e8YoUuUg5XtaI7kDQLI3EWGiS7YGQFF+naBSqgXsOPK6rsOz/+UJR7P2wWnK/nTOhSOVTY
CmkVTZUoeBHpMYPqie7eiRmvymtJnp7oVo70lPsfSiTflgMQQZgsGh8uj4JrqxPS2pMEmVdPhX7b
kMxbJ0eA2S7HML17zQMsjvFOF7RZe2cnOXAC2Blv2vSjGx7VkvaunxzLDrI7FSOISkhzO4hza/71
K7AuveaJ4TILQWM7fQ5xF88dxEj4c0rNW1BxmoGT2kBXNsF1fcryIVZuJf2UKGj78QeF7dD65Qwq
U6ehL43obMXuoS2sH5IOiz2pR8nNW87YkWkecFprMNX3b6GXY4Ox96Gto6CJBDRVs5zD1i0salYW
wWirVBWg3KGVdnV8kOxdk+wcU4FE8xCDq8ZQoOLqNu83fVidG9p+sQMgk4t6HdOenxm+f2sEzkfm
GvPM/l65exdSl4yII6nv6fwv87q7jbr2XXObjd71cw2XhC7GFFr1jvrw2qVbrT5Yw3Ctir1UAU2q
WLnmaGSYFc3eeu1LWI2hjvwm6d6j7iEp2LkJzp/IkpsrlcEF03FjYsrPetf2gNykqHu5eW+VUXUC
MYDYnWSZgx92mmLmEFsLaDARRla2ZZy/HkqXrJL1SbUrS4Os5Wmv7aWqBG0Z3HQV9ea9JNiVUtg7
qdV5SJpOhlzTq/hMCnnZSBW8u5bjjaAbldHkcOTAvrK8XEgUt6dB862fVI3nF9rebysJtVxcuxqu
36n0EmQyrjsB6Mz3VoVRqzcWrXhTlcGjDawK9TrGhMHSu48yikeCQ5xvTZyx8TFMq3Rft0iXikgt
bzuLfUnN3OqhdcwQlmKrgHOOyxpy7QDSVDzgwSHsyr0ynLQLsSX6pKAWihqGMg6RB1OYuKZZnIyz
VYb5HXKWOSHtwCQ00+X8VYKDaNjZoQ/wWulPnhaMXXPQ9Sr4TEVyn8f9Woc4mkBR8skEtEl282D/
laXYtCVNdfSCbZnTQsVizwpIqzevhYhf+g6T4rXTHVdWIyfDoqcFTID5MJff3Dd8gUOatZhV2Boa
LXtjaBzvF5DXchi1n8Z9fhs0b+2jRIUI6vLeHplW2Kqsh70EqYSvDwOYL0Q4BHYm72aJOcLGCt/o
KmEDqs6c5/pHFN9AA2YcfsZEaHP8hVv5XBK2oC+lDyoKCVwct79PiB9StYx2FVJvNKikhq3h+tYp
Vlaz4hXpaSnPkjNugra+jKpb7CQG34PJtafpmV5xfP/phf6b/VGfVNRqrxTZgP3ODbbaK20T7Wgk
38B9m/nk/UqzB5uwJn1u7ki9nPsrB9raTCItKl+ZBOeYVPvRwp1Rb2zohIx/tUjmyNQWGFrMdc7S
b9oSGdI6nqMHO0E8P8ZrSqAb/GmhM66Bb7bxWmzE3l/aK8Qvf3UETyoL0/bc0sz4VuTezhFJr9W1
fIt4EIde8pnbBUY3S3PLY551M32Bu+T88+XRW0Qr+lN7dLnFNevyC2cofVJ+BIOIOvZVlYgtcKIF
fP/5+IjMGfzGOVLsWbDyH68sjuN++rtXOf7/X85rJctDFI33cg/SfbrFSP7cf2CJPE+Xf7GToU82
GqcGui/V3rpxHWi9RXS0VfhTaRepV97chQOePtlaarkp7C5qrRtFGsVqgmySIsxwtJZWTlxcDem4
sDpok30k1ZwSg+yBoy34VN6Khd4/UhcAFFur1sRnvtrbw3vsXCtDL+yY2mgz/8urEVnbFG4MTbkR
mH7jJSgVu4RWGTZg2F20i1wlIyK9MhAu1Fs/z/O/3EwDC9PjGIyDjWM9yG8aylzz2qO7UE9rk3XV
0828j3SNeBPPum0KRFTY2X09gC81HLTJWmRZiZ2ZvqCHVGZ4zEQlGGjkO2Y9h/GOMXFnDsZSthA4
5vAhTkoHNhcY2AJht+4vE8OnqieBE1tiDZW3KGrOs5njzbpBFjA6VWwceuhrpItgZi1Lwd6sVHkb
2768F2j8F12N4KBBe4s9UGq/6CquemSjutCCgsGxbuxEwZHRdTEtimXnu8AWdB7nHWTrWM9QmmMe
9vWTuDALtMnyBV5VDjDCcOavMC3BDZk1ZI7ue6YaV9b9S41PbbowlYaJFIJb+FoUrEs4Tfgn+8ay
saAIGYolL9vOqg5qk7unwC/FLk7QAmGFGSJCyYdFyMJ2Za++NF4n65bfJwCEltnx3goq7mBnQz3p
g+LK+ePSw5ysWZKpmaHcef2NVBzwnVe7le3gsXEt0OD3i+7PGuqXyVY1rp51GhbqQVzS28M1szo0
qrz8SwNBnaxTch0kcQF78Ma08drQZee1wkhSrdr3uAmvDLZLcV7qZHFClOcP6iBzk54jjAjh1iZZ
swsTnYrO39vOcBq03prhDY1XDLD919/twkqiTqrMAg+OonDVDo3Qo0hesvBKHu+F6I6fpfovb8S2
wKjKgut6yi5KR7MxuKsKWjR/aQ6Lv/bZJyuVGdSiSLPxs0sgePYqiNIrG+ClpzKZ+iWKfatMuPLo
JlVH9618JXPnwjRQJxNekLKYuJLCheMFRqy9soB/ibfY1w/kwhxWJ3O4rFrPk1Sublj+jFAAV8U+
e/31tS+90MkEhrrQeeH4yR2UcDJ6ilG7m97Z+hxq2de3uPRwJmWHn7je0MQA/rqKHFYDXDMRpH/Q
M/j6+hf2/58RLL+MySBtBw9j0OxgQqD15MGdKZalbvUG0zESw2wGKmuvE4M5ZiruiF/f9ULx+TME
7pe7+jF0lEFPs4MIxHsWaQb9Ti1ZRzGi8ywSMMFxGv36VpcWEWUym00hMvQIQ3hAnRAd5cchQbA5
l267R23WXxkIF97Sz67AL98nDwI7J5sxPNRaRpGeFgHOmoX9Hlow5HI0xddySS+MOGUyveMucBTN
rTCnhOqL+iAOnqxuL/VIdapvjZ9f6aNcmOvKZK4XiRTrOiy4QyPbwWPBi9+7TuZuvn4lF6bkz53/
l6fle6HneHkZHnSPcPuHsDnJ1+K2L116MtvB12rJ1ePwIOFcmFgdLqLLoryyo16aK5Pp3lpUdErD
U0me8I5O0Zng/6RgtDYfsK+8ts5eustkxhta2EBaG5894EWzLr/T2Q7xsHdnHdYDn1+/gkuzQp7s
372t1E0fc5cQ559yETYYxaMpn6EPEtLOhVBdXFnBLnyfadR9FNQRYa3cCbojfGFawmgK7WqJE3aJ
cf2VL3ThxcuTWe6QxelGGW53vfPcxC9xXGEK8PH1w7p07XHW/zJe68Rw3C5IEgTd5wYNIG7Bfh1c
eTwXZrQ83vSXiyNLqTQVsu1BP2BdLZDd0Ms/y8VSz66sgBcmszyZzHotmqZJuYOon3BnQrV05aMr
48D/zblenuzcqdm6htC5cn8boi0hVukzyVcqnIxRJDmHyA4P8K+9g8nEtlw/F6nErbLQV7Z2Wq5Q
QmmLbhQG/bU7TGZ3n+Z27rcStPShwz31o0KVV19ZTy/NgcmcTqWyDeE0RIdQXeAyIKP7x7BrJIMv
ClzMroWo/v5NW9Poej3O+9S2huiQ4YolqSct3n79bH6/vxHg+OdBCnlHL81ARCi5EgY/jUdLB62B
omek6tPX97hw8LOmAfSaQgfHDoPo0HohZs1m2vQnRUoF7EoWV8WnOzmQUb8h0SJcwnVql86Qahvq
r/eotqWN4jXtlZX+0oOczHjHcH2Rmnl8qLqTpN+QInNlkF2YMpYzme6V38d2ESfxIUeo7wDowL1G
njwTH+63CpUi0U/XSAmXvsRk3ueDInw7KeJDCK23sJ7q6sp6eGk0TKa9UNJh8E0nOtiDtNYx4SgB
MQJs1K1rFcLv60PLmcx2EeullKfcQUh4ste4W5xd6Udd4mephYuvx9ulbzGd714AXmEEPB4ErkK/
j1xgbRD5bLgWfH3pBUxmfWRmval0PjiemjzFVQ1HU3r5+sNfeEDTpHg/1CSnHKL4MHw0D8p7/sP9
huDw62tf+NjTbPhaq5sYFW18qHvTwGVLfS516UpH5dLnnmzTNSYcnhXw0MUPfUno3pO58m+//tiX
Lj2Zs50M0asIPWYWoQHgyVDKVB0vkCE0CdXCX9aNnb/4hCaT2MoTU3g1Twh9A5FIAkn+19/h98WA
9ZMr8GsxUJB2hc8YI6aG9LFPV/LZSff527V96NL1JzPXEZWR2h6Pn9RE5YGcrzHGuETTOQOH/vor
/Dwj/M+iwLInc7fJs8CXf75iY5Ycq7f8LN2xYWiv2tx7sTdzdwkJ8+t7/X5btezJFK6l/xpNMqNJ
OppYNuYH7OHWX1/+0kSYzF8dHxxPQcAGiqjiz/AeV09fX/jSVjfNdXedKjPjKosPhjrLjlCQYYKT
SSAg9v7oH3Sox8bCffau9J0uPKZptruUkTMY9HyPCBDpqXyQ7tCKUiCss794g8ms7uyypUDgBniR
DDj3HM0X9QGHvOHNuLLeXXxik9kdFZJiayG38N66j/Qj+qH/qG6lO/jNtbK2P+qDcu1O4zj9zfj9
SRb5ZQ5C8bBUoPz40P6IhjlUPoTFuJndqTpB4fNy53+KzdfD4ML4ssb//8udQkk2ZduVo4OUwryz
lo4mXZkYlyahNZnofuuqfTxWgr6EA07mkdRWGbRYcJYD4a9ktNsB2RRpAm7Rop1bSLWVL22zEse6
yvR1FtfZjn3eXX79VS8sPNZkUdDNKqu1XIkOBTmykO6+eY/GyIiboTP4+g4XTrTWTxLuL0+zkluU
64QZHtIPtN5QKGN7Fj+rH9at+43z+dd3ufTKJkuCU2SWTKRCfLB8MA9AmKwsr3yBC5eeZoL7udzC
eefzy2BEiUWkaehe+dTjvvSbIT3N8ZYTrS/R/7DsDwyzVELZrzV5h1NkWyy+fjCXbjFZAjLZwh5i
aKJDg5sXOnksPUwAqWtNkUuXn0z/RKQ9ebqUzUkCurvvg3XrX+mAXqgbpoHaiazVREpy6fYWy24C
dcpF95bcf/1YLtX75mSOd0VgSHYLhY/Mxu6hOcOlG9OgT/VrdWpeq/crtxnH3+/e8GS+x0WA/UXE
lyDfjeyYfsyOmGFjpqwDsFxCm7Uro/TCRDbVP69ZXeA6bgAZ9wCnCQ8uo8ZscN26s+Ajv1Z/XprJ
5mRbH8OrddzuKG594m0JXEHxQ6WytMoVVCI8/u1r6PelOTeZzoVIKmKXeWwFYYSutBHCuPKcLgzY
qfohlJVucAvQt0bCyo1YZeklwyjr69d94WNPJQ1aK4nBQQF9U+cES1DAucrdzyv/50f3f7zP7Pyv
IVP98+/8+yPDVi3w/Hryz38+ZAn//X38m///O3/+i38ego8yq7If9fS3/vRHXPjfN1681W9/+gfq
2aDub8Vn2d99ViKuf96Ajzj+5v/2h//x+fMqD33++Y8/PjKRIk+7+/SCLP3j3z/afv/HH0yJ//z1
6v/+0fEt4a/+7w/PxxCiqt+mf/P5VtX/+MPS/2bb+FrqOLsrhqrpvIr2c/yJKf8N0NlwLCxxdKLq
R5Ayzcra547233SHPVw2bMPRxkKiysT4A9X5G5G1qm3bFC3/+tF/fbI/vZr/flX/ASntnAVpXf3j
D8X4yQr572lvOrZqWBiKOoqlKaqlTPc+QUxqZUiYhCtpG95Imv3Z+3TH5KG90QNSf2Kj3RUo4XZu
1pAc0/gvkR7KK7vBqVfFbkwpy+yQmR3mZpVrGispVQTGPp7AODdzZR2VsF06Z2EIF0ucJuDA09Ze
G5+j0MDgrPB1/C65SqFa1JhhR5Lwh0FccPndMMqOfAFRSc+5o2bec46tyremtppDrZNwJRRxG6cJ
cjAF4iDBTX7SwkKCGOIJ09kWRLQ0eu1GC1ny7Ftfx5JPmWWdnOaHNvMcpAMtKnGUYnZb3zg20roN
Iq+5yPIYP4hc7HIbSl1Vxsqu8fH6MAp6FbUUnK2hkxeGW+H/T2heMvq6SSNb0hWvPQythUh0NZ8p
HS5kepPccHDCpWQgEQ8+HN7bKSz4NaLVCFOSFLGtRsaYwP46kotq1RQ1LjmO7GLyKTm0XjEhMbKn
aqhGXdyiqhRc7kBBpFmj98zgQUtu2INqDKSTDtd/Z1ERD2OekppQBTlRfgipP2D6hJt1ASFa9JV3
zJO2x/WP2f+EKRT06Do8VFySqJPBJEfMtSPu28u+f1IjFZ9MPfaTz6pvdINknChvV6XqOwhl/Non
/ckMGoG+0cDHsLSrOaDpgMO9TKZiRxmSqihFVpkw+vap7xX/XjgajrdEXRZBm6MQFHqyUnIZba2s
53uDx3YmoGArigHZeH7GDLNeQuhTMZq2VNxnzJWCX0iUwZA2lIoQkQG5tOpEFabOgoRAp63HGAcH
XxhDOaUWC/MyUhFjznKGTLNra8M/e7bnYwYRaW2LE3/cP1qVAkTZB/mxMjBHqsNd5rXka1iep2Pz
MsS5i2Z/+H/cncly5EaWdl+llt0LyOBwOIZtzAzOQw7kBkYmmQAcs2PG0/8nJHVXklJlmpb9W5lK
C0mJiMB0/fp3z2FrI+tLCHCpJkGpGWmOovzMdFnHpoFbjfUt3s8lOdaJSDHSymA0O5WPMKmVlgGa
JFgudm4IamtkaY23EO9xWj/dtxZD0NMYPYXOwJhnAsxjMD1SsEVNsDyxEDMIttxPWHMhWp8EqH3e
P4ho8a+ZnYQpwEOjep1gie5aLwA9Td8V3ivkmqhEvVV75+zWwg2sA3tXupAhTTo/pUPxvZSQiER1
jGvY7UQ9iix88TI57bLaJ2tkwgtfpNFndyRlOve63tl1DD9QlV3Wch+ldQqeocJjUA2TVbw53Ew7
rmlstGB36mlNdunoqRK5QFbiGFsWhtL9qQfLOdUhWX4ePdmxGprpxrclgimLYP28Yr02LDBNECBN
sWufZoxb8Bd2cYe31IerZ194Tn2CztUWkyVmOI/iEfCgLNsG5GuYgzbtvWJapd6g5G6sXB86gGxy
PDlVC4unwxGa+nYCtkkv5tlurM7dSzdsi/XSTjih3HRSx56BoFu7z3n9tgA+mOSpWM+39lzeOH0D
IJHRmcTad74CXRKLONv5NDThufmgvtb4PtduDHVHWwVAOw1UUTAdvSkKxADLmHm31hwzx9RY+fcQ
XObXPOx7VA0pc0d9Qq8USLNm4ILZ42lrlUl6F03Dczhl4bFxfe70XBTIBpKMUKGUD1meQHgBC7u3
W4QiRRqzOScCCL0VAFZy2fPJUkl4zD40Yf3kLlZ7DOfGOffxcc4rP4s7wGMThO6ujhQZUtPIkbGp
HA1O05FsdgrGfpgKIZs2js9dXjtr2TKvwA/LZZbm26qCHTIvUzWcW7WB+YLTuSQ568XM/QESRFjR
+8WV9t36q/ZbZBgmhPTRJ2aDmoXIWRU8yKAlTojk2vIiQjtxi+uFPTTzKXad67xGBmUNwcHTJ4Qr
LOo91OGvPF/NsU394QIwF8TBIWsP8YxJpfAUtJPcthF1sUqawMeYLo6CTdHobmcmj9GmVsGC8VR/
kSw+fA5rvFZhghgn0DnYjtl1UojZLK88BLKpd5tZBciuNi0fh0wnn5bexQ/VOM6jDBuYj7DlyoR6
tjD1J67yAOCmf+u4iFAy4d56Rsw2HvPmMgrxCs/Zq+OPKlv7lh0wMx7ZV7nWTFkjfmQK0S6qpQZV
baAOjA1jfRrQG6+o4Ehnyd+YmGmPxq6Lh7JgUBWUFOIE4JoXtQhnLuMcAP4SGbIruncAyUNVGLqC
LBeySlVD5OtMySsXOMlxrMKSEQNwOZ5gbMVksGVqgztmzcAFpqvaWrxNHi3utgj1aSpovKgceWlP
9V3UiaXbja1b8oRNvSj60jCf5CIZKNC8MZ+9iyysrwvzZ41jxYc8TVm7W6nonxYxlA9dGlhnKQ3Y
66VxKgt6oewJkpvUpOu0D3PkiKZ8iAhIciKThadmWGZtdWsJ9tq0LTNm7NEe6GPCaww5UF2wBO4k
ajA39ed7R6fQiFLtwT10nP7bAP62wV0RKkxDXmN/XvogPcJ6LJENaCqNQWDM6boUtAGACbwn2Ap8
8K+OHzKXiFJwK6HdTIEPloCZmY63gCJp7/lt95j5Cqi67ToigKIbFTfeDH1xG+U2HfGs8LpzW7QT
XqGpvggbZ3j0YQE7FxOAYWEyfdPmODN6pJg6L7+VGifvMKBBjRL4Z2ta1N3DkmbQyDwRXnhRhezb
pkTMtnKa2UAtdLzPtA+dv5Xhg+ynCXxMDO3Uc/KSGTx7X9ZoVC6aRN6lkRP0Ky4ThNZxW4Q3ic3J
2aUR5SoB0zF/iUWXMbLpCbZn06U2EKbclvHFoI4S2FxhwffISM5lJ56CrPcdwpQeipntdmthJyV4
m2723/JyuI203cHpl53P6CNbpeBlsrZjLm6e6+qzW/vQujQWI4NpIvCfnXSEytlPgO5ditLoKpGB
bZhk1gw71pC5EeP1FvAYmh6Rd9AmBXdk96k17ibjtc1+cK3xO+SwEuuSsT6nBfyJmUvpYLW2s4O4
yGSp1ZWD3IHB8q4Hh5s2YGAxAT+NULIKji2wbFQdwxeTJGZXC3AmMw9TCHgC+AlwcoAYE1faBgAw
nlUN8MtyPd1zqqr6C3KyKF7PSIjFxnXtmxYgBcE6nLWVYqyqQHRgRYGVbErQdNN+ASYKWjIpIM9O
RdKhi0nnGkGdinP4xcty5gVVehx14ljgLppD1zvgHG1ueZHmb3nqeiudSecqtY1/Gc3D2KyXOWZL
0Cprh/HUcngBhWq2cslbRpebYA2WAUJ/rW+TqWB0N/Dm+OhK91xlwtlzlinaZeFezlIlCLOsezPZ
KVptP22PqVVNW63NJwdu1clelXxbkvkAW6Xc2FPbfvaZL0TMqAP50jvReOgDQMOc2PqA8srbh6N1
y5JjCldgenENjFX0pav9E0tShk9NI0DKJlObHtmSDcZPPLmD/tgl0Ymzzr5tVYzA/HlPI/ewazhT
OovHl8Gy008SjsLTuIxg0CrZ7SPkHwwR1xKQC1zjZzLBUPbsGYei04r621KhRN+6Qn1XkiqGUE5z
zCzgQas5Nmm9XyY15xe99HlS6iYmZhmOOv+6TEPBgDp0oeOwaLhg5ciK+iywamsryCI2m3rpU2R0
VZ89CG8ZwAv7iOD3gKz7cj2OgqF4P5+8+DJwFqUuEwXSDdBzmcqD0THY+FBOIxzBxi2vMNQ2eOhn
HlcA52BfRmPQdhv+vUHeexoKw40vivKt5MEoKL3DUTqrOXdOGI8QOsDeIduOuR4yL707EHxWNOLd
DSbvRQ/FcJMncwy/YaTgA7jDLYYAL85Ss6AqalX9ZOgE5yu3MWc8CEY28MMGTd9SdgJvQBrP2UW7
MIrZI45Z2z25UYKqWXOb2+n0mvmJk57IUVShc+Sqh85VoAOy3legiJqc9+48zZdF47rtA6+RApI1
CiS05VV+L1IHxkAXJ8uw85xJAIPv53SetpHp2tcmscN+N471dTjWe18mxSfbzO1XT4mKQcw2Cb4o
Z+DBrk3ekCmxW3Nd+1V2HkWpeinK6jRGyeDH4+DmaLOTcQBqmhVN2e2KlnqqMObGVLhpZpmEz2nO
6mhNPXw7LQwHUMd1uO1jniibgXxeyMR9NrUr8LnwUJLQwl8G4glITV3VKTBe3l3JStic+r094jCN
eKlim+wyHSPnjBgDhQbs+RD6tMab1IfeGjpJ5u46Fo0eLvkWZHmWN3m9sevO/RxZhYcxKZ/bjFlw
IFIkOz0gu1nFqy2JpxTiWBJna2/oYg/xTnq6UYui+A4N1ct3FbO1nyhgjFm37nCqkuIM59hQXjFw
Xb1gKgmalbBS+wvUFiLZJxB3eGG7WXWThbXC5agjDBK+rJCg2CinI33KLyoWaiHkUy1477e1Z38N
wzwhwyhq6zJPY+8wVND7TzMKANyTtPpUxsmc7ua4G27zSHQvxhNI5xcZfW/LZthlYkY1GCaA8+pm
opjNTS2hP49DvZuY8Ir5f79m8I1U4JU9yWa8U6Obr2OhAMTiaAE8GVV2F2zxypfkHkPy95SkPjVk
g7RgWkV9wOJIDgI7VRJEuIFU1LnRrm/m/stU1+YuXACz4/4b04MceAZ8rRjBi44lCzvABlaQV8Bv
WuzHWjmXvrW4d242HPPYzvaipqhZec3k3AxhzejcHM19u08URcFqnvNsuixDJsZw33VMcbdl+kUv
3cTQ7pBa2VkrbJuaN5mXTZYvcXwRhCFrICYMZUELxcMqsFlMmtwH+QzbZ2ocjwWfmwIEacQIdd0a
bH/CiQjl6BIOM9g8RtNDvbFC7Zhjz2LrG0b4sdpliR3tKHN5k7Vj3T2GbpTBQu8t73zSAdwQrlYq
9Vxbt3OSAwKaAlyW1Jh3nmFt1QcEbiMXDrrWqXvl+No7oxHT3pg8a1aBxcZebnnlV1/28QUVSHAW
sly5N0ImT/kJVt8FOdlnyRqdV6mMEBIMoN+At1cdshpwveMmc4AYDtCdqHKKaus5ZXu0QyxQqct5
SCYMk4k9YnM1nHIeB9i3ojm58qV2u4MjLDHf53Xufk/khAg9a4YcO4RGVxmnjZ/QpxoGwZKrRPxd
erFX3gQdwzEIu0HKowbp/KkMXyw5FiCNqPOB/49FDVCO+w6Hg6WKw5haYYh3s+wP2HW2Nig1mLDm
XtfVPUFYNGXq1eoj+8t48jMlonmYqlMH1jI3YPMujJ3fAl4/FIHgi0eQ/XvKvfuaShszirqM6uKg
guDEdow/dxmvvVIdm6F4oWZ9tnRzGwLONA6iV6EvnN7215mGWthOz05ipRvX787iaLkLNUGGrs2f
m6IEpe+rL5bkbhyQcJugug1E8aiMe4/B/HrMXbzmcZTQUZMUM0l1XUztNY2b8zHkIjOCLdqqeqyS
HOesn0J1q2vcBjyqiU+qb42XOa+5yFkUdLADO8Puq4MmvYRFENZ0aELaKLkPPLaP01UXtg09I0Y1
AgvcYMaKeiXaHHih1IeiTh/sguR1tVB0crW/jZKrRAzOXaKrz6ZlQaTA984IQlicQxSL06w1Z1bN
Mudga7ti3zCo8lF9CssaLn1Zzz0fwfcIAn7KFtls7cVc8H6+imbDO06ytRgu07VqwkOyeHf0dC4r
UZ6NpYcBj7ZHDgFuFiwp1IxUZMkOdYNfEV41chpH73ybYHVbXklK+CjT3mrxwJBlbCVCi7oYPau4
LGuNRd2vrm28WjhZu8d8kssuM2m/y8iAQ5md+CRTfU29BVWblkCiUNwVPcYFu+s+hfPJuhBW17WM
LyoWUjbPJ4DR4dR8wmb03ck9ecGDLTiOA6tcejbNuYUw80p40xWlFps9vo+gTdBG62wY1dFbXLon
BujyLD3xKLwswYOSnVWplV4g8r4Zpmo/Ts7V0M3unWTwj9XHDMnA7rGWcDWfoaUpDy7Y/JVX06Dy
ewA1LHvqc6dt0jNXz1/DxEIQwQfk7Y/VjnFbqtV1tECWEIAMJgS/RiiQfom+q1SLMcDJIi6+Jr2o
LNWCSDud8xMxfymGl2hC5uO4rAPBv2MWzJd6U0DfWDn51J35bkkGUN+je6OLNNTzdZgN80vrBmdk
vT/3cnlKq/5YyBOdMJuvT2IrwHXyTlC820udHuZBp/sClz3bz+qghSsuEuECnMCfs7ZbEPxxOizX
aoIzN/r1HtoO9J1m5HLi6b3OnaK95zBsji/cHqf19ME34rnJKX6F549sYtc+wFbcHV57kjEa57J0
xv46oKGGGDh7MF5xp3T02AdJvQl5g1Nt0BfAnQ20ep2F9qVXUJhGadrxu6a8hvrwtg1MeawSJF48
eRNDXift2+3oQ3dqE6m+xrM9gd/V110SPMmoOa+Eeqp8aDpgL3EDh/S6YUOM7JXJx9YC2XcajQ98
NOCzgKjqZd1TiAFl67rpWZO7R7trAlAXWQfjJvZHlpHac6JtCsfLOrR9nKsDbX76pKXy4vKbLJ0m
fzWhGJn9zsKLtBbLfVtVyFrqxLk1SSAfPHaEL4YSPStWoy8hqywsejkxF41bO54tnazHdh4PbI+2
GC04+0Q+/a2fGn/XO90MmTHBBVZHBbfnZO2EFAqQsR2hSaSf0baaQpLoREJclOff1NzrSBQEgycG
+ovk3B9HmCglxh5f63LV1fTeGOKrsgqM1XIrffkQU+avmh4G/2CK+aDn/pBTkDouHOTOuyzlZNY2
txXoRvC8Kpy9nafZ92Tt8ADyqlnTZoIemoI5w0MVoCmptzQkz7lxcZzRmFvJpfliGL87y9q0OEAG
gVDe6gWIn19sRbocZAFxQ9KcwFdy3Wv709x4B7ut641L9+wc0lzzZi1UAXFPDLVj7bQJjHuRlq1a
zcl0VoY9jIbpyPxddB/XDKnGsRZm42fyLCZ3AdCY2ZBalXQMF33lSP+gkyK7lPnYofQbsot06LzH
tMm/uQH84Ch07JUfdJ8WMSYP7ATZm6SpMbYH5jjpyezjpH0wfoF3DW+WocFZQxinTV6UX5zUn1ZI
oV5iK36pYbyPEQv6Qk0MmOfkabhJmPYRYmUB8NqlJw3YwqKR1aSkvcGKlD81cwZuJRA8uzx2DdZr
8Pksil/1aD35cweXCeIyzxFwwPkrCxxe8Ja9d5ri0AHbmgLo1GL+FBcNC+i4/+S5tfcYL7Hcce3x
4YOWeY2QoEJg+y9LMKrXUS37ZPKforT80vODBgLRAv+5s5/m+szNvLMpiy6HaHlzbNzzRTNigxhT
CUbfmfr4jP2w01BvyE4SPXN3lzYZgPxpTjcK/Wm8YXMtOvY8pj5Lu/+qOwXzpAk++5F+ZHXyHXMA
CiKEYI3TXVEXzoBnFA0deA6C3simTGjY8GfeBx6b1EPEqTNmeXZdHkC9bvybBr9gU7mXAwRxugnC
dZ5zHQjiF7acol0cdINLOz2m6BsGJF5F77cb17C8TSev48GSVSDci86/HpOOsxmwWnDaRF2EvsRX
1ll7GjD+Nk7C6mvOHPRlyFl+VXbUPgtLfbWXdmxBQvhzwF2d6/ZasQ1lsd+I5oyEkR1eUXER1F6G
KAJv7Jqp2NYjP8E6yiLzeWpiWhha76o5Ho9DXNaKEJm/fAqYF9erMR9Fx6LYIn9+YqaHBS++fKiu
B5oKUNGVgoON7bCqOn03LM2EMV2YHjZ5Bk/2rrAc0NSqY7dmVkNwNDw6vmd08C/tftRvjtfBz+lG
kaJ5z/LB5ongYxtqZIuhYYFn0YtxUtkl385PrpPGTdUxp0G7K2htQYrIOrmnaQZ/L8+AT8QE0qI0
eJqZFsnciU4r1gqC5GS8a2cGkU0g1SgcYWUW7MbUpuk+NCdqU6Aui6i0vqVcazeinell0d6BaADZ
eozoNJ94rIt9ZIc42onYeuVxc1Uucpv76FvaIPZPHWmEtlXClE2Eb3bGbr/VQ+e8KgecJbcOlNeq
qcAIxrwE+vEabGtSncJhwWoJg30tCzJIyNmKjiGOEDI/OyagGWkvfU88e7H0BT4g4XgsNmU1UlNg
68uwxvjZqh6WlmqgbGU2cHPDl1F+tuxgSzvYpNwh+lovWfairdIFcDKoCd5jWaGd8gBqk3f85+mF
/xhNeBdnuK7fyvvOvL11l8/1/4EQA3f8z2IM52/l/Pxj6OH3f/+PCIMrfiOMwFyG7yjpit/nK/6I
MEjJPwE0SK7G5vSFiqjEnxEG9ZtNREHa9v/mG/43xGC5v/mu7fHn2TZcHz+EefRPUgyn5NC/Mwy+
dJUKbZIS0gEETdjiQ4IsYokzF6V4USz7hPN1EnpCY0kDv7S+LPNomrsw6kbrjEU/rRA3c8oSl7ty
AoRxkNFfKVQLYx8HrsHpF1nQ9yGePz5a4KkwANZpe/ZHuIgT+1UdZf3rlHiiYnsmImGg4MeCMJn6
2t//cMr+zHf8mOd4n+rh7eJ7ngOBN5DCC135MX8/LBMb+ifdScpm5MZtl/xzPQEP/OdHkXaALiFw
QgqnDz93QqknE4chxnhu6IsVuj3LS3/4RajufUzsj+8ihRs6ju8TU/mY+wxsKBe+A56uFoXeDawo
rsIp6Q+lp2JKGyvc2kn95rbx/Iuv9/6U/XlgqdQJU26zNXj6kX9IgzYNlcHoVpDcxjjfz2I+gQ+t
DG44S9Cf/5Kn7OG/L9w/D+WqwPUUjWbn4+jhUk61ahZc3kpoLKYd8yPJ0jyP1vKdKKf4RebrL18s
YImC1U6yJRky7Hv6xX/4YmGR5oJ0WbLK5vhL5xK7Cdz2jUGT5Rdf630ekq9FOIlDuASbfAFJ8/RB
fjiQRiFuEC4g6BXC2iwFVaGnoAN6GtE8693hiAF1/kWC/C/XfiBC8lIqEGiDeRLwJPrxoJE7pHpi
dxEYJSXmdhnr/rvoNaj+n5+zvz2Ox4F84fKX/SH4Bw5bgCzjOIubVF9VJCuWgbV++flRfp/7fndp
8HUEGI/T/2x+0g+HUVqjmXACwje669m8dvKVDgd3n8bZQ23cyxxDTq7dfQvrEOz4gcvlkHnD2WKD
Lgt72iOG8QBvufn55/q7by8C11GOwwg/DrX3v/KQqrKixc2e8oJ1WyhNs4b69hcX0N9cqaEjlc/j
XAjJpfr+KKx5imA4SaWK0cCZtRHZklNq2xpqkpzZl/z5l/rLbchvzbrM80ja8SL5yI0Bq4bITONl
h/1m7UY3eBIYj9tAHWNVxb94Rv/9wTw7pAZ2Ar7h+++mKkJ4bsPBRrcoDwWO7luRVuzhsQHmbCOn
aX51Kf31dnS4Cwn48YrklfyRhUKWQ5tRcDuSjWqudBJ8bUVwBBs4YmHF8b7sre5rGs4rSq7NEgHC
oR+y9geWQXmH14L56GQ1l/pzYlX/LLJ+elQ4kjPteIrT7Yrww8PWO703+cwkqpAQrPhINhvFxXz2
8xP81+uJo7Dtzrqct1b4cdpYRGkScCQUJq3tzeeEdmLqXVpF4z6OUv2r4a4Pke0/vxX73pxengb8
8O/PMc1fuykVfc3aNm1xHAaPYpXGv7mgo1+fe3XXvWhIrWwbmzYOto0MrC92ol00jdFY/WJ0+K/3
rCOhpZ8qLVtKz/2QgO/6Mg6KUw6EbFffHsZh6afDNMv4V4CzXx3oQ2FQ6T5BjMeBmKbLT8v1ZCuE
+dXD4S+FAZcM72bXhcPm/ZGn/fFB73Qjm5oDP25ZDkg5o6WLnoEHA2gfJ92nh44AAUGDThNZwhDP
tMU/v5hkyC9qk7vj2fTh5FZQQOe04xFYNCTqIkt1h9prDdJXN/vFdUuHmyvl3Wvg9BLgnAkyQiFH
+3DuWOVZpZYJrph4bJFhiAFtpktsCrD3WMbEANMgfHDciZxHVLVYG51pZg9hcZUIX0Ukgk/paXWI
iW1E6sPaqUZ6hoqSFFX1QmHflN9MEvf+VWhqQlynTAvpNMqtGGuzXnA5dHTLxZGujSbySb/KQiDs
TNmtNQry9b3JZ/uOLRjeO+XYtAZNwolhurdNrVxnFQcjsigxq6U77cYtoKNJ9NHI4zOtrWUw3S4k
ktNtBzoKw+a0v7UvgtCCWtzr9JVuUNhtSuKR3rnEi3sybxZdwkfo4F61IZq/VceGrodUapZoYdIq
MpvOnrpib8LANEduc/VEPURQFvOncfaF5xMkkU2h/HnlymFkj2LKmcpZJ0PBWoKleZw6rJxNW/uo
mhNrmLFJ2RU9Jf2owbSxYsYQnrG1PyTFELqHORTYfelqmQD/emDFGJx8QpHPbiO7m7rI01s/IE+J
QR0K1UYbVk1Y0d16ZnOP7mcWZk28J/bKxk1fl+wvdUXxaphkpqGcZeLkJwGPvB7GKLzJFj96TAv6
0fu2r9hB7Lnb0qOT1B7GxtwE2TaY2PTdpLD02fsZwyE5epFMHwfLs835UlJDAVTvZmnWA2Wg+WqP
bsMGdpxbj63Mg8Xf0MnJwdEMoWJTv0vc5hjBwAXI77N7fROTgMFGU5x8aDmBb73p6wlzjw6ifL/M
eVWvdNmRT5ZCxs9NVtCViNyIoHSVWSLZhnGe1ucJTfnPriqCfhc1LpTpforcQ9ykJlrFsipwBwqc
fGJjsoKtv5o2PHlWmuMVvNN+ukPSRvuMzb3gWgcN1vLQxwYINnjJkBu58UQXZHRqsqD+iPHyUvts
IiCTWSzD3ooOg7jlwMTkuOL80XzB3EU3q+y6+pYIwoBVVnrmom3dMN1QDgn/oZREv+/GQtMTKmSf
hPvaFQt7amEXD+XnaWr7TS0Qgt1nRCwM8nLAE3sU3J5PwMZlfyQ4LxlzstIzzZsqPWNBU3qHgpxn
vh6TPi+Iowb2DXlA/TIK3bHvBLeHXUlATjkVAnqfhH0xImmsEUi3VCXKaB79eCjaeMGuQsw6slbp
3CZvxFeiAtYgWZstjP4Qiv+kMFRoRyMyVMpdcCOFg4RbWtIu3mQDIKI1/l273yXN4hMpK0sw914c
nP5ImoMkKarTtlTfCGwQjpzcaVOPxZQdvKBz0FO2wXKhLaJcWPpClZC/D5UhEBO21yzlqhCTdgPc
W1cmg1NKcoWhATvOLzxY9dGqK5lE2kR1XqPUKCVp+6xIxUyo6qSE8SaSgtgMuuVZhIv6ks/CHbdT
MuRnaSwxQA7sqWUbYVv1YzKOY/iYLc3SfnEjje+tc6LsG3YkwV2wGM/Ze7GLd6YylZJH8Om1v4Ve
hV+ZBBnrZ5MX8mmIulzsmnrhXSPZV7M2kWfrb0kA02pfzIl9cFh0kE7QBug6vVRm3vmVaK62RqOc
ogjwvXVCR4UcAzf0jKW2n5lB0m2BoMFjeIA4v3uK/ervSGyjgE2NfunXQOR83Lxo77+yxwN1ikn6
mvYxWtF4LxPZ4tMbMbmvsijCCWnR2Sd/nWTqLu7LnJkNT8IV95YaA85q1JVc43tI8vMSK85833m4
GgXbHF2DV8hJSjDuVpcYsWszY5ttP+SQfcZxSq/ZPBDxOuY+W7LPoxfGQXag5qeG3TZpb2rOomFf
v+veUEAr80hAWHWERwYjElIps+EO6ynl+5tpiJ0zq12qJxAdAh9RpEq98VWTZcekUm7JEyef5m0J
YhqTqvFC34IOIYuR+WbWIWPs7kNntrPmj1fsPxpX+v+z4UfFb1Mu/OfJpftnpoL+dflsurT813/t
zHP57e2/f2wB/vkn/NEEtDznN0pZP2CBS+eHvzNc90cXENzkb9RCkgqFcaX3k0wi+I3aJSQde1rP
Kvs0gPTnLBP/yKbz8XvHzqcuZzH5D7qA72t81v2eQvPIQkI4ylNKfaiUMqS23WTbcjMvwjkw8uly
6y32Vpbpr4CAzmnx/e+q7I9jhRxJuB6kd0qpD/W9Wnjh61BudLuMB7/dFqbFO5Ul7lpWE1o3Koty
iPXpOqa1T1dnZugxMHwSSnSgyd9TO1aHLltCLu4Ozn6asK9SXvgw73c/nNO/6wm+r8p//7ABvVla
Fq7tEz3+UK86Qee3Aydv01b+5zhj7mgagvwiCHi5QP6YahwuTR188nLUwX5zsBlv2OuJNV/RBvZK
WZRVdX96YMvgJUubB98g2qpB1BZ+A8CW4XAShRrf1mJtMqr+3cS2IHt9/pFCnTkCq863aixJuF85
XVuuy7jexpRm63HhD1I47nbQ2Y+BjYrNw8WbpojdojvZhNM+UtZDgAJaRZXa/v7D/KM7/6dN/Pft
/uHNdL15436p23/t+vL1uWNM8P9A4985TRz+56fApzLt3l7/dd89d2/tj3f/7//d/9z73unel6db
THqhoHn/P/e+8B2mGJ3QDkJ6pnQWWa79uQPgi9+kcn06WA4XIJfdv+/7UDqsP1gdn1qEUFL/wX3/
e3fm3zfj6YjCsUNC5g59Yhl8bG/Q0zSlGDMFYj7q+nDr1G7NGL9dD+htlSJH8exaRmEXauYWm2zn
TCqZ1hbTiS8k4NySARnWM/4xTNTcb7LQKpvDGBaEpZm2Yr6IonVS9YvCqTdVG4u1vAZI4tPOePPx
6vV3OXvA+XMQqDr6JgvZeFcxL/dargqRtnwUt1amuE6E3Y3403NlmICoRlUwuufPDR85Lgoxnzu8
4PV3qx0q/psfTunfPATet4Bcj00aHsI0RkOP0+d8BLlRaaV94iXBG90Fgs7IVNzcPeTu0BofAXLc
oRte0jpPv+d2lDrRL55B4v0yluP7vDlowbAzwZniw7x/YC4Mv7Wox9NXLTLYzOuukoqmTxg6VqMZ
xBljQ6o56WiPrCzXWuryZnTxFjpr4S7eKI+dl5Qtup6qkUYwmxE0/LOf/0anF8QP19GpNyIZww1J
N7nh6bJ8/xmnJLVwcEoLWaEZbEYNFz/2m13OA1qSLzGd5z1l7F13v1jkfzg3p+O69ModB18eW2kf
j0tJWLEwkcFrPHPNkTa167z9SmDGKXHFMPSQXpdR0uFMSJLKcbzVz782798PX9t32RhgK4eNCDZb
Tj/LD836WBE3tadEvlp+7iMOUyNq1WduJKs7q3hA51epJSpxKTNSsfdZa9tLsmoBWfCj/NNPQlVB
e+o0jkyd8JGTT+MoQglKXsP1Rm45EnYeUt4dsf8enUQaRK73ZHp+Aoa2aBt6T5U9DybcDtSM9fiL
s/K+nKBTRk/SDX5/e3qcGvnhaui81GY+q4y+RaDilNlXTV1E89aKijac93PASISz+fn3/72t/e4K
pPvM1sXpRpU8ToMPPf84XLQKebG+JOSYCuswdcnphiimip3LNaEDd3HXzGvNjBdPNND5IVRqJ/19
UXt6JuEvTHkfFkmBvbxRlXHuCtYnvyJFvO+/sakjpM3YClUPY43cLad644cLph+jwNjNMr1MpjNc
BHaf2ZwfexqlslaTkYN1XztZc7ppurE6/S2t4/4X5+cvPxb9TN9l25mFK6MpPNref4ygcdpubr3q
paRu4RmueXotI+JOu8MgKyPFc5+Qvvl/lJ3Zcty4koafiBEkwfW2WIv2XTq2bhiS7eZOAiDB7enn
o+UT01ZPuGP6oiskl4pFEEgkMv+lems2hhYub7IBXHgWWaU1ViDAibZb5F9y/ooDTj1eevRKu+Zf
wspPHeS/P1VnG6TQDdCzYlYFnyVUZgpvMgZv8d6nbmA12HX0sjZ3ah0KCSFELfA/EytsRv6tW1QD
mjuq1sV6nKRMz/sY5HWWYM9sL5fQtVpO3i3d+nRIjG9b9UPQxGi+UjWPKd8nrlUuTnthr3HNp1ZF
Oql/U2P9VN0mUm2F7SAObGqftLY/Z9rMTOD5GOW+hn7HYTCRkHSYimlq4ljjVhBu5Kx0+YietcFy
YGd+hhPppFupf55wt1RHM4l/X0M/i9l/H23a3yQjfuw4LkXif0yL7RhAEa+Tr1KzitRB9FXkXbtO
LpZL0eNlp3Yx1KD1pcnnBQF4yKeTwpfXdqfgIVMrUh668cr1RVumx3qrCLYEYYbIX8dQVclWFyiU
AhjYbhlDf3xAjRiTsrUOMCSF2w0rw00KRp8H1LUx1JodEjpkIhGMOZ6doGXGS7/a+MvuJaDW/hiE
G9olqeasIMHg5MLlqU5ZCxjMbi75iI7kgW9egKbnsQ7Sb6q3uQ9aJY8xh+3x0QPiM1xpDSxqV9eN
dimMZWkD9M9jc/3aRm3qvYz2CODhEEYZecaI2Dspyp9D2OeoyeiH9s+OjRfS0vlcrhbp0mZOLGu4
nU2vcamg5w0qfOrKrj4XRsET/cjiyb3/bwmLz9HIDYlFnGq2rJS9+/MVe233+dSI6StguG0yTugJ
EP4g1Vds3sEIRv81LcXKJJxcM/TZdUhgYZ7++ca3dPa3bVRs0IvQD+iM2q5Hlvx7OFrFaJQVB81L
47XwT0FbGt/60alcEY1y/JOdg07DrrgbQVwRcWROa5Fj0OCOWI2GIUwb7FwzdVmnUfA4C11Dg4ci
HYwPKJTaRaIQl+0umUQ2zVfbS1Hn8dIACYkLO7eZh92Yk12cp2U1bCsfsQZx67LfS9j0lRbzePrz
HX+Oa2B7Ipt0g7vmbkFqfNqtqoC6HAX/8Hk0LRjwg6/BnF2647rNW48kyzvLQcAxbWGsC14g+myz
1wrkNqWFKSc3fUznYPulq4q10WeFdMUWIinc2ZTe0I7vi9PqLxWrLp2aLaem3NuwOkNHsYz+fEvu
dm7/W/CIyIC2fiRRjSdIz32bbH/b2uBYN2tXtu5zNOSCtTXIbPsCA5zkben+XMdgRha+W5rP2xIn
Vm4hRUvFRmPlDmm8A3GQX3Wq6qu3OobtflZM9TYOapm64CZVM+8qKOPxMQsE3f5YWaEWRxnpUUA5
Z7/gdv/l1j5lmdwarSpaoCwVCgHke7/f2jBXTlibbnkW2bhFqkErptZaQ9/7NtgRmCgE1Tq1voTU
rAlujdU5PJA5aOpsOaxN4MD0R2bOTM9kqZrhmMJSMPvEuBJNWvgvTDFvquUW3Qxh86xw5URYG8hI
uGAxpDY/ccZyGIom8xiKYQhz9Cr92pQsiTx2S376GJ8tFFZvfx6ET2sUmA1dO/YvP+LYaf8j1XWm
1QsgE1hPY4NAgzp+pLduHs1jlXCyzMH3/vmKnzz0vO2SniCxt9mWQLx9PnjZZUfWKufwqQdaWr0N
yzAwodj7GR+vxLXHP6TTRvHYBSAbGPB6TFtSFoIeo0Q3rB7uwqCHEnSEmhYRDFiQ44OuIdK8zY3F
wh/mlo3q12PL1NQylHMdtawVVtH2ODJ8Gxl6Cy48L/ECkOTB7pqOb+JXFXtTFQzbOfXP9+79hNz8
tpyCbRMgSFAoIwv6fLIhHaRvZ8/LE5CxAF7GYCohk3SConMTuKunF/R/dCCjHSiwGJKk1gpnYLs2
YvZ3kmzHutRZY3lYweahSNTUzdk3u6jtsylFeGFfhW1Xf0dLZdUPDfYJ+m1anXq69UbHntd9VLax
LxNF/thvdFE/Gm+0ytO52wUN4jhXwtZOvG9byAgw0Cn/IHgIDQTGb96OkAGSbEYKoYIAqKel3s2W
X3ol/UoH0d+ghgcDU2R2zGROMp5yJyV/S7PhfMDFlOGEOjutK8dapqIECb7QugWxWwbHMcbvGVNV
a16fpqBzixfj1Vm6F95AZZ7GRtyhgZANfQzX3J2qJPPr7CyEQr9XHco6WCq0Nl7VoDrcY2b1uD0d
ZNU1HpbLiMFYz3Fnz/PTPMx4clr90KLb6aWh+e7rINDPawhWGvGSrnPy/j6e17o6pQXVDdRRUJHo
dnHVCTdPsOvusaIAfxe133NXIvGyZ6os6kdshg2qUdVT75RneIkrP9pzDvDr4JQ2VhXcIDhl0aEd
A+n2df4jh0wyMMozsDTQS6uAC1oeV4cea34PAmoIcDdvPQgx5waZuLy+av2ZpigwZGRJxqvJT7Oi
OAKfnIz/kLauUOfAyfIsOjJX6HdsOGKbbb3uowI/zAw+vhr2earRXTmfst7KEf4rGnYbeDPA+xZo
FIXxv3SWCWAEMDkmK00mQdri3GzdTD5kWFDQCW4RHgp5GT5+aSFQy7/ZwOy43Nr1HobNRqHbc1EG
WmbuGb1gKwyTpfThOp9m+ub0uXxv3PZF27cKbicTGEKItzlFJSCGPJrHfna7THKS4V2ZWuVUHyFh
WK48r8wSR+NtUArcWbe22laTCDUiRtVLmKWptV56Xo3oE/ouipB9TdRWuX9pCaQ/6iunUIVT30Es
pjd7mEoCAWTzAtCVTghZ21daRqu23YO9sXEVDOOq1NG+HWzLb7+4mdtyPVhVcfxssghIkObozcii
H1GwgyROkG8fwvcnZdkBntxyei/vufsEFaRWBEdYL9uIiXqoeOn6fMDKrwm3kO9BUY7CBM2mjgmw
IhYVnIZYN7xPftxqPoDS54PLkP/YS/qUq9W5wyGzdYrt8TjSy13/P049b+PceiiUDHsLKRYehQVY
Pvd+KMWBRh01Zit8yBQ5S6iSIsp9zJGZ8kaZl6FsTdEyXla+dqfcrJ4zX0clZq8oFfCk5foYMLO4
guCf1HtqzdsEC7S1PXl/gfmPtx4V8WEPmZS3ssVGauI7ACvmssmv+4EFJtQ7Bbec3/mz7ILHysdc
XCQ06ikAoVKVO4zFr9mTrn3MR4Z4BfFvKd43vCjDrNGbcNSW48Y+4ir8JHrIBsIutPX4a6ihUm5v
/+8gf7yPSoELKcGVaG0kTguzkKJ+AHnsVLRi4aaVu25qbpkrssJ+5ACedUidfDyobh0Hphonb4PH
OYZ1S0rPs8rHJbiNG6TT1sfRxd4rowpLjU0nlDlScBKVvWxJb9b4Lr+sw8xW7/HHCHaSFURc+7gn
JAM4oyWywyHCOVsgvvFn9sej/ZgeQVrVjE+A9TkvflhvN4+ST85QZI7eLpN7ecAv0f20QyR6rMIz
wwV3Krgt+TGRVrMYviU3uX2KU2gaOZzNQsHs6od8++ofA2qt08oPXS3QkDpYtt9W5fnq+uEsT9lW
RMJUrti8EK9iRBmofPQTz7cY6Xe/O9DdmD69T8bKzeuRZPe2p5a9faA7bi/emEW81K29LQc0dbfv
35ogy6dnU2d1VhxBb/G5+PE6GV6mAEGc4VJ8zJWi7OMhPP0a8rgcNV9nLkTFh7ADbMbApYQLW5xG
R62B/UzmVkZo+yj0T4rE7rOUi/twOTgyIehEbbOmYEDJhseUbxiWbFvOhv2V31WLCcroWJEszsuF
QINj7s4GjAeR3Kljr4b9mPYZZUM6gYb354PqeSFp9OubRhn+vzQTdTvfnhxKRYpafn0zVtgLg4bU
JVd38qwbX4I2RUvskC7rNvenmFBeHmehfgq1aGTeokPdsMU2h9lqUcQ+R2NRr/NXO4DeHRyzuuuq
6uxXObkcIEGiLpfXnHe/LV7vCXEmS3i99kn8XDOqi2oGDKUfbBFfRB510/CM9lU+BWfDx63PcdYz
RELOwEvYHgFj+Tiv2Q5RbtDeNnzOLLdZQ71qm+If9dOoryZGwDG0VKHUF4XLCyJ8iverguojuIp6
pa4ce27VwoTKiyVorgG6aN4RLM62vkff9MyrjyLL6kBFQ6GgVRpGVJaqlc9YP0pvgL0EVUPle9AH
T6lTcfQFdVB1bTLUFCb8y6YKtvU0eFNBET6rYH0NexHAenZu+oVIUx45622DZwqxlQpcE1XU4tEj
yvhzvdTc5deJ9Cy1LqYUv+riBr3/rUjZGba767BCzmK49yhjLelhTktryVHcQTWi31O6AKK4CykC
Ba84sDgcydkMYx7+ankrdxWgZcGANn66TTftaofJ9zGS5dBRiRaYewkk/Fa/ScP7ajUT2jQk01QV
VqniAHABWf+rNQE5WU6lZ2/3gJyNRfDneLlVqeqCfJXMOm5Q68OQeMmV847qWVDfBIGSyyaF0PWD
9ddUQCNJD+xoAnpSX1P/Rn6ndlBNpCI5VcOTnWEagJyHj0rI/ACREukoaIVQGt2vfRpRmjjpyowN
pq/u2lcvq2dc5GUMuwMa00iodOSUIZBklCyZ5U0Zu8nIL61wBN9DZ2re/7qTj2epZEmBOIG5sGy3
9TPc1PW4xb94ybZoQva/Ld6ib7Z3tD+r92npbr/zAcbwDpTetjemguoE2pIIom7vr1PJUs7IFtOb
dVgceShZqNuqjJvtX35NWXJKIlHs0+yhBfCzBL+FUwvrtXnRaKo4rrajO5OH2QSCxG4p2HvLCi30
fFLttsozJDIY/Z4+ES8eadlwrlab+e3Z9B9uqFtu37wq6DS+/rqQr2O2NMVUsR4/TmxtUa4hehOt
NN599RGwqo9Co4qcrRht1WorQvY60J63b6B0wqjOVYCWkSl8yT0PE1288aIAtcl45N7MNcKx3r6W
+bngrI52PnVM32yLXLpbm3HfTvM2J8N0dasNK9mjq3LIy5rViO7i1pOgDrwFvQqUBJ/r9VDQL3NX
1OG/ebN8OtBTyyE+MINdglvg/KOsnA/0EKhXu4951wV8a5QqZ1bD1BFmleVtK6geKbygxVSo7bv/
y+nu91LJdvlg69XY0Kgcrv+p/K7N3FlTH1Kq+giNJTVgvgXnAFbSny/1qUPFarIhinEtSlb8/7PM
9hRVKkpJJf87R+xq7rpEydTzbuGqbbM7DvLtoSLLyRPuPO3xyH4Fxz9/l99LCD50IKpCYF1AiwuE
eMWntlA6CpfybZk9xnTVgtfCBwyqjn0fheKwdqTO/zbO/7wgjB0KB/BpXIqL8ae6YpVrG5itnT6o
uWWjyCp2/PNwqZhqv1b2n2/wk3T2dodi636Fjhu5Du2oTxdE/xHJv6EOHn5FjClft6L9EojF94+z
10fjsZTpqu/NJBYEQ027xXOhCQ0AvDz2o3/5Rr/PdL4RR6mNKCHwPPIo0X0qNC6xbQGoEeqh/lhU
E3kdaxyn5JS4XkSICqN75JmFlRkLNgdSCyvfvkgphTL4IilO9kcf6qm/4VUoAiWEesXbWR+pc1Ms
gvNkMn30s+RHmP3zTXx+jDw4zwbSScfEgfTwucvKvqsGd7bGm7yH58GO9zMRkmgDm/vFioz3L46o
/9f1fJsHuf0XAP75vdwXzmQjbmSbm1/b3pzlUOnsjsiKdktfZP+v0hrYrY3zRWWRwM1S/Uc4gPFA
JRoG1s3HtkSSvD2NsKpZF2iybhvGnwd0iy//W1uiPgugjIm6gVLoFPPz7zc4ITOKTJlfnYVYpIF2
DJsmFK+BZsH82xL856V4dBAQA3hPHDI/h7oGvZHFZEGG8N7WFB99qiPMI3QDePnzXf2CYvztxqgV
cing6PCrCCHw6H6/MRvmSBciAHzSq4sqwMH15w2NYJCVNN1f/drSQ08QhKe2Gu+adOW0uBv8DP20
S3ZrIDhZ0lWSys+V61F7sO+a1M+y7mwhN/C7G+wIK2cGVOvScvraKwWL4aBL12sVqmVm8463Ozvo
US/WPqU2HMycTgR36M1ska4KOIyI27RtHDVjYpSPMZAZhIoLFJeRu5gEUhEA7Jt9bZWSR/ErQUGX
dpv21UdaQYYesVkEP8PYx1GjmmxC95Q3LqGbo+GWBkyji6nRWYccen3TuoY3kGIFkBUQvdiSOesj
t5E0R1nttoycFf5fPzQOzt+9jttiH8iwLs3uvyUPxbaZ734lMj8zKDprE+O7qmjbxEM1UlnibFEF
7kFGHZdsKk4V4wUeG2mRJfXc9JynqOfXZf0sSHtjcRMsQ+zJ8zKwra0Y0I+aOuvycQ6Lp014eJ9X
pqHsSgUmpMsAgH2IujSxDDLTdrMDWsf+eRcjzBsixKcCz1dP/hKPa/dEv2HraJED2m5w0w09TYSn
QlJtzvaAkIATHHOtHKdMGoek86+FoyeSSH4wT+4rajrLEN1QNkvlfYuEWIWgF3QKxAQkgWMeEvTo
6aUf2m7h2e4R+Fn1gi4VlYkxITVz/AgR3CWdrqq4H1BZoh09FZymIVfQFy1yuz/hlTVM74HdVEuO
FBgJN1IRYdvoLy2VF3TFkZTYWm6/YpGiH54FOM8Tt8tjm9eBi3LmR55F4XvLE5d22Dadj6lR/8wG
27CuOLLpGESM3I3aDiDIwp7qQr6GW2GJCNFkjJ8I4l30iAWcVR+bws9Q/s2y6dFfCr9E4HtKT4U3
ijMcitfzRs/jGZWM7iEEE57MYNZvwmKobWrGo35KmdRnHhzAfsfqy99LLesvGRST/Rw7KaKhtRhO
HHYpKbmtfxlJ+7WrWI7tJIOrYCrkPvTynKeLzNexDGfvUHaFuV3LerAPZOWoeSw2LIeqD5pvuTSP
roMEuvas7LIZMX3ze0rQYF8ypPNMvM/jKbpH8U7R15fF96JHirTOJcpyXtsiSB+ri2h1m+OStnSB
EcPw+OhoaROvbMPjxEciU7nk73ruzAncQ/pdxVV9qmanRjwrLv1jXtrdowT0uu5QeoASYokue57m
NXqrrU2XXpjmaYrc4mBDE7jAux1WYWdZ4sqjTHfUoDt/9GWY3lM8RCQkHwQcJFo9nGcc6TyMbpkX
R7m0SGX2zfDQjx4FB0IB9JbZoKqsFzxOmgl5jzBO4SkWoxsv5yAQzLfe9Urn0Bk5bHpEDfBytE6i
H9Hgh83eSi190cTAEfaeM5T38ygqzklNd+n3g4NoWpR3b3bZy6sZYYLLPthkqYmLWw8VndGLmXT2
2g6r8Zzqt3VRbPz2Pbp29XdnmkQLZQTGDMdmaX2dpJp+KAtwulsggYaSUOeCKJDABzG1ZObmKM3t
QExpqCCIfM8XGL6hMWQ7srhZnJBAzJEKJo+oxYUX2bW80LPSR1ca99KvkSyn0vviT8s326Tpjeew
fMbeoBoO2LbYZXMzhntkx8QBUbf2Ruae/rrImZzMpr2d9TtTgYFAUrrIfHSWjfDe6Ex3u00l59RR
KNi5djPcz05b3WMpOVRJNQzZs8oX9UWjaevu1GzmJHU0CmlwUWo6rhE1NxbenK+JN0fTXYzGCw7D
61i+lY1cdzR5mpe2KxB7lKNzH9NEOJeujiCHIZbooZb71kfBfFVS70dMmoIrF01RlzcI2i0ZuoBB
ZOE7WjtV/IZgjI2iHPkZtPiyV3fBFFRHAn0QJHGxhmeD0+V34HTAdkw5OrRdK0+jmZ1TKcfgTYv0
GcfU8nlVzRqdlPQW5Fub7MfCgJzyITTmQBoIDULj1YmPsKJji/Q5CjzjeI41pTwp8lBnl4V9jF7c
EL+LWYqnUqfd+7iO6w/DBEcLt3OvoZaIk81OsVczan3kl9YOoPN4Bauzel3trj2J2klBZlFOvskX
22Mvm4lIdrlxWQa/Cs5CGjMJekflqfKNfgbbJfj+o3vh2K04loHov1KXU5j55frMQZnlsWn0epn1
pTrMISGXY3BT3LSePVxo4013bZ/qJx1F3jcEVQgOrlrGG29pWDzUtG4dMZjLWYfTeTHNcNc7NDBP
adB4SDVBfdlR9ojPV0unV2ma6/sVCvpzROnkq1qj4YkNPztjsYXXq2MNYJjwG6jj1L+iw43f2dCg
iRqtSyuY77o9rpmFaCgl+LsMgTiVgAyxj3oq1Vc5GC/jcL2uVzr2zCVApYrqQNM9ZWKNG2I2dhYi
rKIzuN9ZMsrVu43GTFCZ19Z3K3XBoF0tcJiKOFmamVwXvTlK2tFV5YsxHA42HKMadlos06vJktkd
VZb6xvKW9qUe9Bt/g6b/UDgvqF+bfWnC8mZGYDPY+dIpIEdL99VYqZkwEJrsa6A+5rlwx1GdcrcW
XhLnTnjppZ2OjrHdtPFFk0dyTx/XW3cj/e59FK9NCEt+QNypEQimdhb9/svFUqgB7wN7GvQVShM0
epxZO9N566nmFkaVdR+2MQyYYNZ5d8hjREhLZOaaAy3fJb9skFwq9pZufUCIaepYp3Ds+/VhwdfY
5Kct9bD3sZq7uqsYtW7KqouKM7nGtTEkcwFub9LxmmpJ2SfCONnTFK4d8kJ2HVwB18OUfMKCo7oc
OIgPL37B6U8TR7Qc/IDECQ5glp6h+hVe+C5eKuXTKpbUHXfLrNDkvXAJdvZ55NEROKl6afU+R0jY
PKL5Ca1qcrM61jttpRmqh5YXz4+FADWzc3Ovvu8Wx1pPEwfNMrFD5dpXUwzdLHE1dfzrsCac7gHI
rfuOytZF6Q5FEjhhdTFYy9yXtzUGLzHKr2PT2nMDEcxtqg2lJV2/uR0Gr4yG/RKUAT5Xrek71kNE
ezMxzuI2B88xSDOimIZaY9NS5k3WYVbtDi46jZ/QlEjkFp7fHTIahddVQZl0X87FfCYyz4n2QWTn
ISWxUjvnVQYxaifNRi91J7rfwYA8F8zDOUyaMkVAMPQqqJcLNbsXxHH1d1iW0B60XNxT16WOOGRj
7ho3IYWDcp/QmweKBucvDx4Wy0OqL1EmWrDJJpIOvKFDU3cuvhGEFOqQOQQ6nMKUA++vwg0uzA/S
nTukph1rDMwzzdwmPStV5L1l4/iKIW/2nOXyNUPcF9ETNMoeUU5DIC9K9clm80Ba0QSa9le4XtaL
i0ajQKVyRFowkbDj5C4Epil3TeM3j1g5BnutsbczUeERX2GyfsNyYT2GXU3nKpvTazqMkZ04c4+F
HP4+s3cX97l4DAEQaSTvqfUwH5gwWH8U03enk9W9VG0fHfowzJCibLtHozCeOJg5G9NzqsYQcq1m
js+bDhoKQvk1Gpqp/9hWtnOIh7y7rOCRXLvV7F26kqZll/U0r2OORRA70/GtNaE5rbOLyAaiqDU2
2zHaWgfpBN0N+MFpOJcap7K4n+wZxw2IPdgSjnIXO00KhhRApDnvA27usFDkfsR1ofie0vdWp5L+
2l6zKCfk7it9wy7P5o/Wbo1DAvkFXyF9YNcpjiZE99m0Mn8pUe95pfI2HwHtxKfOjptjKMPyzirR
wR+bIP9it81zXYIEyzi4HUN3E4SbXESyfYEmq7BTFH5dkUKA1xBKk4Li6EUq0daqsk3st5jHhMOu
uEUexVyMaJh9q3IRvlZp5nypHDFdjXRu975U3bmgZPxC8d2ttpg2w+ktbXWN0YMgbyU4bpPQ++ZV
22F4adGV3CGI2b93Y2QVhzrA7mFHMbkLUH+E3Jf0kKAGek1rR7EwnEonETVxZBdYRelf17J333Ns
FSpEPPkO2MGHeZRUfG5C+WvjZi/SP8dE1w33qMKPNW44bN8XjeyG/0hObTlC3ULYr2y8k97FOOiN
Z9ammDvI0jorlO8+b7iBo4PjoIEoa8lbH4GMdzNGku2BkydmRSloKASiBN5Nkb6UMMrQXstIafBq
MPK9coe5SJB9JrEtoC1+G4aFtcKi5JxmJFXM7yNdq3FHR25EWH4UFxSpMyBTxbySzAMb/QHdf0yP
TZgPl97C+W1nkY4MmGwoyz9YCjMHREhH/wW13vprKEfIsL3o97VtKfvGTKHzSHctwl0DSBEuSsOE
lc1EUnVB9EMndlY5ogFqjkk9QXFYaMHkk2MlJt2QeEtjo8GuJQqbGyKFSZR4eYP+RDUeszGgldJU
SVmRpOnDdowdk3RRhUtOLdp0/dL2mFTcup0z9XtOFWlFSIuDzaxEO8h9LifLdkv8hwIj0NerHFWI
txrYqNUmoxXhCnWkYVbN9nWVd0EXJ5y2Z0/uzJo3Pd7mbLj+ss/pX2EAY0BzewsE6AX5wsslSl1h
I5nIAUze1dDaAoFsCVrs5qiNVMWXLKs8lBMnlgptFNg4Ap+EcVZdMBwzcrX23OTGav7qVT8j1J6D
f2rag6/otT2mtkvv5SQBSg3tXi+4NZV3pZEVz8GzgEuZEiQzPYARmDu3/6Ox4tBmHHt08/exzGf/
i0+XKX/8KNZacms4DHW8lUZdJ53lZRxD1aHlShynfsE6XMPvmZfac3ACV72y3pTTx8VXI6cciYk2
otBlcbJNyylgiyAcDy8GrUgVXQ0klDP2DrG9oKeQ9UZVp5XuFk+LLQ+m9ruITDs2e78ezNJeCsPt
rTtIba7bJ4BeBKqfYvBlERwCgKqFuLAN0ucdOKRiIMfh7JCpo5QRoo7A9Lp9BQrp2gXMReouYyLm
EhckURGqREPY4OZBFXakklokQKpMPXkHfGw8jIHkBOIGtyfddtHVSuoXHVKrDlK6YGMao9rseCr2
DuGyQo6k79e8yMjUzxbommHn4liESqNh7RxAmzTf7bYiywL9nmsEpYM+hmiuwalgquQqmo9rYJaf
KPuLuMjGOx907Bl1YDSE7VQgEhqY69JZFqQkRQNYa4xpBEurfizjeQrPFSlciKS/XPD4aKeqPenB
BsU4R3JCBhNzoe9ytdOK0OrhwBKwj+KrJVY0Z7EgmUkQrPpABsoJMS2l7590AMNznzbR/G6tKcKg
OydD1eAhqorKRw20RYEDET30f8uRo0G7WiOnEV2ik0A6ofszVFWqESWMeau4kFG7bYLtBjK7bF2p
dWyMEwHOcVXcJhjudd3BW+z+zIHu+bUeaw+2dZi6WZdQUCx8Tqjh0t80UWCbvWv7ZvgC9AHYxE6j
losCJA4nIwmS44Irorh1k3HyxolFkYdfzzTcYJSLCqndKqgvrM1lpAd4DbkCbJ1sgG64qNzvo9aP
aUlBKz/BW+DBhDOWdQJs3ZmStSoTvAK89xXAAnMjje9xQOm4z1UeA0fOdwsPe48sUxQfSrAVPyzA
SxQPS5ldWYTh/pXD5ZTfI4mht6xLuMUZGUxwob3QL94JkWI5idFDRHoS6TUwyex7ph1GPprWGbha
aqiMrCt0XFnY03MEh/Vu0nXOLUBjozscNmhdM6chK1R+/OBQPgz3cYl0pUPRothPYGP+MwkPHqFf
9d5Z66HloybtP6o0644o/9tfAt07OyQp1n2u6xWEfr+iNxL5yw2cShdJCdOPkLrqFoB8XIzxiOau
Bp3Wtytw0Cyd8LmZsFAAGsFpOJFtuLhHOkT0WW0BsRB7PIHTFZlPShUGDxXghSLrFUlBu/TXwkhz
lbnOGO1tP5PhESCEfJrmcAB1PLTcJWiA8NVDbznbNSTgt8raMt4er0oUj61lQfqhSmPgKAiS53s2
9BLkFeWSu7WhArBbAymDQ4ULyrIXdlMcUFDlbzIfOB2wkQYLGyH/mvq8PbhpPyfT4C9fQ6LFeDkP
rZb7Wo3RQ+9Du+Vyvr+ZTRVUgRq3Q2E4dS+jvK5CYEIpboXaSWPMuXL3famL6mK2ZH8HVq9MwIC5
b7BiTEufIcRxrfD7UifhhBXC3kxL2e+QRBnSg8mLqCb+alFflo67+MchmPwXK0WQ5obKVSUoBnSY
adSycb4WMYiHXQMQ46YDYWIfwslfOBTELqwGldp+c0BqP3+q/FljOVaxP4/k5/tcaMSwGbfgdhIT
ZWjhdulNhJzEFwXKAq1pU38VqMB80QM6JnnRUnsEUQlQKhuZ8rX+mlk4AZBbzVZikXlcawO9p6fu
8tpmxjpHKmSs97qowtvBYLU9+Aquhw6rK+oC4ZmV2tELFeMiZBpkwbt0UXrFO7B/GPXinmOdNbhJ
OUbTlq3ZDdAZ9E92Yd9HZ73IWwwHY4vEqSkgX7eYqNQPsGWLPTZEqKkw1b1ECd8cSF+cS5yVc7CB
k/MlT5f5CyKbzk72BjMjGjOHJqpx8gBbuPd8b3iOSPdPjpc67x0I9C82f+LjZMjAAfn/Aucmup5p
8p/kOLDqIvMGQBntHGMv6S4aOtthHax3cWZVZDSO15zYDxDrN1Ev8B8AnMJfX03K1f8pKXbso5mD
isIXdcWn0ule8OrwHkvEOJrEo6p/LtHxoRUG0rIS4ttiqP7rQ4WyntLvbFAVcjT0wGExfeFE2zXy
QXt95/m3WKEqonyPDCnYJK3gPwMSmJeyUfQaaDh2t94ClGY5IZK0gadEZ89Dfm6bvCnX883bYXhO
i3nyv/mt11VnZYcSh5cgbmwPFioYvjdpglcFmoWeFv2mMnaKwN4DvHNW0sbIXvCSrwJtz+dmmali
7jDI8Y8eDmzRK5ItA0EF1e16roljfm77e/I8cAp7awmyDECLB8YKODJpPKiqBS40iwYYO+L/y5jL
7oetrAWdZxqaAPUOvZyWKqdjifIgaCGZpRuInDmoaIPgRLra6n5EP5ojTCHmQOuXLprSsdzTiI04
9/0Pe2fW3DiSZem/UjZP0w9MA0BsbLN5aDgWrhKpXfFC0wpiBwFiIX/9fM7IrlQwo8XOqsqqTKsw
hqSQuGBx9+t3OfccWoaiPr6I4wK2IrfuoHxTPaUcNvX2uUkOrYriUByWEewohY5L5hwQ5Ny24zVt
kvFIkLGWV6KboTJKA3jbWmt73wzCgya1CuyE58DCWyaKC7uagHkW7+s1HCg9tLVW658pz33bIELx
jwbqEb2yFDmB6QF8+LY4lyvEHDHClS9KTBfJz1VvzUwMyk/VMAtBe3Z2m2dCyfRKsxyrSgFpOil1
lFrshnlv3cbHQtfn5/VttZfTsqjT064K/y7Fw1/xvkbGntakMLJek6KUhZbsK/ADvreUiTgoKJed
KVR+W5OXR6SNWzIC0ztMyVdSDHzslCFpaO8U+iXesq9HhBhSAjCGRl5Rmq+tjd4AgmuVfkDLRxRT
rPw6FL+JvQGNaf6dUjB8Q9vwv6N2Cd4KKeZcn36UPJu/Clj/MbSoVakH/j+zOSxgLHp5KT7yOBzf
8TOPg/oTE9c0RuAJTc1kujDBf+ZwUa2fSInB70KrEHUmWw7pf6tRGz/RXcf0ouEWMIbF9KOOfJSj
Vn6C1xjuFoVS9VeWh99A5QCYh2nzofhN4Zu+MFAELC2Ab4CLvp1W9gH7nu/DJzLZANvBLmrZRYly
CJJcebPdTsIoj3V8DPgLSpcaN3gLp+zNUT1ATtCOjZTKbKTlpkLwEubNftn1O/zaeaIpJhpoSjVs
gJ0hJvOeoZmYQCcGunZ3E3dkIaVe17DQSSipWk/inP5gq4GCfQsu8j7UEiDAOlVY7GXlbjXY1iWR
Fa3zte1qWRs29g2Fu4KofzPaKLt8MdJ7bdf6zYH2putqEzfpkloHLQd0M6cUlwvS70tK5ZB0odir
oDOWgQGc6sbG2gMIbnrTG9H6jZQPMpGpH2WhokxDrR6snb7dKaT/93r1DmFdXQU02bbVtTGsRuXV
qOmU3WVJ49bjYFsMrInVaXU1VrJWKZAcNEOKNl1DUayDG83JzDzGToU2gqMGiauEv1cg+HeDbe0a
CHH59iClT9Zgybc+oaNdXFooaSCE3AL+80f6PhmMdxVsbasiJtgWNnAbHKGKyDKIjK0xriX5gNiB
8i7J6zfowyRpgvxhbxvJQ20n+wUgHCXEQaz699Jc182Ljn44xa11T8ocVze8GdTgUkXCjvyC5lgd
B8M+KrvbEojCaO2UIVY/8SIFpZWnTGGXx42kg/INQOcmfhj1wEsvkZkc1TOl5ZM88r8jsuutRWqG
oEVfkYgvbV+nrf8507Is9Hb5Gha5eKgrV4PCIIeqqy10hoMUJjEvAoWRiDLc9IlTkRfvUVlQaR46
gNn7QporR3WmpsOnIkF5g8erJ7hJ+M9OUoXWknQddLa0s9Z7b88ONnR5KoU3sSi091azdzuRKG1L
aryIoBm2coO83UapLqna2Hg/ESmIXUwEltYlLa45NWD0EIaU7TfbLTWnPNrbvkr1cjTdUf2pQN9H
Wu3V9TY9LHa5Pai8AygUlZz9QCUFEuWj5CJuVJQ6WhUtbHyucrGxsnU8zQxS4Q7Vqii8tGrAkm5o
51FNtGGqX1K72aJtpKiwVbelTSms1lkwuA9Dc5FKogN3v1PSq6zsVJsOG3z8oIXgn8xWqO/DAAh/
5UcpeT832hTpVWpRi0Cmgo4KKJWrQeGz5x3w30zwlnQnJpTcFfpLaKapdxWUDMbBJi1olNYgSNcm
BR04bPZk4NYlDnylQJ6IWMhIPwjNWG+HE7hOqBUbJEgYPA1R4dptmiZee0rXDmibhicO8dNeR6wI
FCXCnzoyDrdbKv9ZANIkWcG/UeKiHciz045L0ZWshJnRLGaZeehm676jhpmlg3lK7wQ6DPa2r5xt
EsHRN6KuRzKL7gZLgM1Cs2gLEfANRje81kk/k6m1m8omUlp3OlLOhdIFtCd1kn0D19EN10l2cA60
vdHjDxuiVJ/bGJuHtu1b3CmU1CNm5SCxyahnKgziRtct+8LUV/Fuh2Rs12kDoLvbth1z4QOvyXP7
Se22yDbpXQb7MNoNW4RnbT2xRFTlZe5BgtkP/ZYOHugum1zmcUs1gaK8q/ucVl1knms/IpxMfW23
TS3YbumNBUmT2Vr5RcuKfIbfoA+Xsg208GsV3SRHJ/SjjakfRE+HyjBWVLOx51oPqCcggUh5Wo/D
7btV67JxJtbL+6yhy82DuG9rB0gKGeo82eHkwmeqqmHQNNrogUJYcQOYmLuF1EvZz3VLPRw802pb
S1ixMoj9bQKgw1PDajQSUQvNcwxmFDK+i64tdW0RpwNrP3CQLdTumtKynmy9Tpr7Gu21nT/k1sBL
2JMrvDbW/YhAcaAMo3EH6MmY6L1J9R2cCTlWZLCgfiSDgDJYHptHUWJFAaJoac8t2kvM0KSzCo9W
0GR4qVAnZOwIZQu3GiYZFGB7a6BhnA4HzVXIfO4RMwRh86bpkEAWTrZJRwNEi/r9qOwp8YxsmrsV
1IH3S3K31KUF7CRRg/LjIVo3rNLD3uo1hJ3XRaPRXNAM2qmNT7+Z6ckBzSjSSAjDzI0YAspnOwzX
4RCt7apKMQ1p1Q0FynbII5DttqmjKcQ/L2ZSKLe1Xe2hCKTXMF73gLVAyNWkvLStdVmFzZ4qd5dm
ezrYtigbdrHebpBHyuvQZf9LcqLPOGuWrWFbe3qO9uyScJ+1TRwCANDWOeGiFrd7wsJEu8pMu9mR
z+wOidf3vaq65MGMw0Vcb9QeTTH4IUlo6U0YFA27mgAvqK10O7LInlCS2IYTBcw5sj90SuKHkw4w
5sOhvSF5GcJm+JAU7UED6BDGYE3oYiloA3Y2zcauSzGKUeN9i+BhKGY1vY2W5RUA5RFTpppk757s
Q5b3NtHLjmyx2kYyb1JvUeS8i9MYDXkXAIK50Z0hg1tO0lgdKqRC6V9b91SlSN8u8n5trT0odzPI
R+oG1FZNM50Z6FoWMXAHwL86TNwZRTIPEimlXgsMhK17dEySU3GIimFmQ41ZgffRsYa0njeIKOVq
G+w1MHSkEZpUOUyYuiG2SduPrM2CXMTA/LIlG1Mv6JMtm0t6DTpz6wwH0bq6L7Vhacx3EHdrC41i
uznbDOJdgiQijSSUljvLQhe7ohNsWZr5YH+zXZOWftwVkneVQjHtGEBjyARN9tAZWGxrEXKqV8ba
Mkl0WSi0foHhoopmad0Nck83qnT9iBx6Af6QnrgbVVNHC26cdXAPaLg9l1YDO6wguRS3Xzqjhm0V
XaNwPxuViamD1UG6+YYKyqZ9Sig2PkuGlHKcFm3aznuTZTxZKyDWvByEbrdEjq41RIura46Tpsg3
s31ITmC6plCUj60kP+weMmY6sxDJ4+q+hzzmugLj/GhqdKzcAjqDqjW395UekAZGJS5MjH0ruj5v
YRZBaltxtbarmolqowl5Q99N0V11o4JmX2g84bYdUxxnKyDLoXJSu213hf7muvOOXv9vCo/+d7HP
pxR4f8QASBJu/88BECTLEQDPp/ovE3Qs89dvIiH51q+RkKoYP4FyJ5YxLVWi+bX/DoTkM3BZwiGj
oFQ0Mj8Q2g1U5Sdd1VhcgPrw0una+mskJJ+Tn6WOYMAkApef+BtCoRPiAHorNEMq2lgm2GZgzvJI
HwPs0fAQJjSgqOTL6+FUS5OqA9VOvdAtS8MtohESz/k6w4NS4yGK9iPIkisF5oCW6i0Lzi4ctVae
0YMvJxszXPbhcI94mXY1SvVBLNpdXF1sN9ropqU4/9LCSSFAvpC/zYHITPR1vSjaLvnayfGbZuV/
NThnT2n0lP/FgU/xqflL8f4XyT7IsEUvf4YQXGLNP5mAxUtR/+X/zt5QXs/D//h5GtYf56H8gK/T
cASvogbTF2zIQ8lgaP81HucZULE01xg4uQqz4a/R+EBVf8L48h5SLzpcfrzn53B8oGo/aQocamSn
bFo4SNP8lkloftt5wyS0NDw0FRYlmlnoJjjBoh+oaiBWOYQtuc1oAZ4hWB1VM1u7zLLJrnLNzM3y
a3pXnRIwl66M+93YHM7MA3AgIGDbzTQ/uFBTR1S+mbeRaJFj7cSQQg2xVkMPLwo0oi7dbX3dEtIh
F7ceU9PL6YzezkGCAz10NyYajNMqnzCv1+ak23jrBsYQ19wFWT8rD5Oo8NftONrfZBXyr4vNzLqr
b7LX/sl475/yYKDTdbqK4se9PsnWsw9Du/yamfhGcEkm/H5JWPz6Dp0kLIiGUSzfoPloD7z6y/7N
umd7owlMGPfKW7txrGfI263n4kvxpXlD8TZJnMNzDzT2OqNByW/24BJdEKT2EJANqn/jLp41MW4W
5B2gRw6LGvHd2N8Xkx2S0uHYaB7TwfseNtasI00eL7tzTDHHFqZPLum03QacVT3EE9SCznooq5Wd
jhV7ZgxuS21JnHBxeB+s7Idmnt3AG/I4pNXOSR6BYm1bEKHow5P6FBij8grADKn7TSWq2hnyxs/v
/NnTlKnaD1w9/6LTPOEj+9UEsdlnPp7mn2CCnLMK9vDbS/r3swrfMQqjIXA48pcA/1Cd+fYGZWq6
zczMHBLdUAxsUcEWgLoFRUE3oRvD+3wlnDvaiZH+O492wpF1nNAjg/KeDasKvVfH2fFh3VX6ASEM
gp2gEWZA0cbTRezSBihGYuRh4gVVUmGIyA19skWu4X5+tfSWcvdO7NPHE7BOWtuyNDlIpIIe6EHn
Kd42daDMR+6VGgdlfeNhL3ZzckTU1Nob+6l/XW8d7RawTdODhXaQsxjQnjstr1FSRr4uPAQV4ijP
0TTrxXANbNTZ3mZv4WqniswUwCaS28EFNffdLLoFxSer7yg3v7XjlHLH8RegSz2IEWj6YyCLKKs6
lpfQZbf2khocirNbC/MmnO/eN9TgbgeL+IpYDODEcBouw8fDU9m7jS7yCwQ0r5BGWadijvzzvLpD
NIgM7RxoiPkAUPm1DZLL/X03I9d0RfdU6kRXyVZQt1MM5wbabZTIUK4FFmrAlyK6jX94jKFUcAES
Re/odYbv5Uv+Ur4gONdBLRs6w9IxL16ViyHbbuvtVU5YDMtbymfAzyAFKgaiMlySlY3t5F+0WeTW
tgMKBhGD5noXrEsXEOpmBg7xHHnU+WE+se8/hvnPOMznrIkMwz5uj/9oa/JtGfNnY4aagWHBfUzT
pbStH4zZtu1Ve7NPieW18K3T9CUwdrA0Vn0YAxSBMm2on9MPPHfIk83hH3HIE8bWny/ThDGXkhrN
ksbJFpGQ84bGIkcwyNuL3q3Fzf3B21yIc9JYZw904g7/zQf6dXgsS4VITZBBJjohNPl24CKt2Gh2
jYAJytBrMYSyxUEKpxB0iY3JPvV+jczU2BrVppCQVX8Au7lTUah3qmpve4Y6kEDxfTaBu6Ocbga6
IgAqAudDCtmHJBC64Itt2dKHYWOS4zUKzevkptf01FeS3blqOoz3v97TPl7OyQBBbW5GVYScIzxQ
mUAlHpw5ijjdwdnC02UDtxAhvbSRy2aGWDi9rg8gkPvtko0DFKWeO1a/yJ8oIlkujR/nNt3vLtOP
53cyrmGWKmRDOT8YS8rJgFT/hGJMSi73urq0H8yxPdYeSmID+7J7bhd9UC2iM/qe54bcONn3/+RD
bpzsb//sIZcz7tTL+jDixolhLjbgyDWYs4LtExDykIaWpxod0sVZhszvuXMfD3QSTfweU+vctZ6A
Wf7ma1XlB53eVEuFzFKRACLlVO+3bjcpNF+JHjw8KOLyMnR2zuPj7fX1mazEcXA+O86JOaFGa6L1
yXH20/BqN9mIraNM1wEMBpPnclJNdNx2U+AgT2qnd4JBMBQU0R18u3l5kTtPT1PXGwTe1OSPKp5p
6dwDhHBy52In4Po769RrcjZ9dsKn9qXq7WhbYF+Kg5NcYf/WoWhWNLYvqf0lYlsIZYKQJJxl+aqc
bi8rRSi6sCAdv7UmnwcY587lVHk3/B3P5dyEOe63H/yTv3XCfHff/jAxj/odH45jbEJSkRkTpvXh
izWn9ZcJm0wR6PAwpl7fnaGGPXuPTxY9HaC1AsQdJSS3f8l6d3SZ3tA2YACX3LjATdnvoK/d0UA5
HkZiNLyhqaE9iK27XTsp4VJ95oTOrZjjQHy4Af/yFXN2xE7qA3/viB1nwCcr9BT5WJsNlPcRMwRw
YxEohMViPYZbS30fCjS2swNcZWcG5ewsOXHyfvdZcvYmnNjVf8RN+F4CEebkkQEdEyAwU+qnfQxR
hnGiHrq61APX/VI4X0q/CxZfMmfnPvix67yFnlO7NFxcPopV7Q2d8fX1xVDYzt4dz/biYeyOb2Nn
/LmJBFT6PXv9y0mdcr+nzc6ugWvogRJYTuWy0QhzZTi9v7kxgwZuBtp++a2eUjmfspAfzEXlK6vi
fffCK9EbHO9Z+kArnLuB/7odDx8NtxGjMVrmY7Q5PPt2TXCyWnurOxqXl6a3n5IvGU+AxAu6bSck
0kQ/tl242R1YYUm47JxgGToAmmcb/w3KJ+8garf03qqZDqbkZklqauDhO78Vi7WrL3fO20AEkySw
vJYbaDrCe9w59CQzr+1X232DSdbxROVMa3ftb57Zqp/DALwLn2o6ahCJl6WxcLL5ksZzz/AmgAsn
kLxyHqabOl7t08MzaYXFn3VeUfvgToL1PL+POKTpGlco7nJOaqBM7uP33bTx71vRT7mel0S8mO78
sXPvL2znnvSWuF9eZSLQORx9iZPOpV3SCe55al7DQjederbDy4fTVObeFL+Y5M704nq1Qv7T2fkA
xL0Z+C8eD0h+O7PX/hLcmt+Iyq29nTtrxOudhunPnIbNPRavBu8DleghPDpHBNZ/mDXOIp0YzDo2
CLcTD4tZPAEG6ZEdutzMZ/lcfljpVv5m0k3bh+07sLMSDkCxn8bzeNJU/JfKj9NM0bz2+6VG+jCe
wyJ6KQ8rz3At1nzdIQzAI3FeLx6NYH1pO0/j98a5u1NWEQ3XjuI42zl9xNzj0qtd5cF7TCY7D/yS
V0weAXS5nXuYdr614DZDDONMQicAIuKMczHuuL4zK+G7Ht2HhXDixZf0LJqqXJ1QRHopV8oFLPxJ
EUTO5aJ3D34+7zx3aQWUZ6eP9cRTp5yiv/c94Z7x+s5ZCv3EZf+nWIpz9+dko6922+2ur473R06q
9cK67LwFSCtnK76o7sGFw0pMn/Zz4Q0D1kDuKH64nE+n16szt+e80Tpx838YrR9G69/TaJ34jr/n
ojxnH04SsL+n/dQkpuJXUShlLfojNNwtpIy+dbUG+g46vQJjJTezyoVsjP0RZKMPit9rvIN/4Gd2
By+DT+1JyOf20y275O74OlmRks/txcEvnvKJ6qu+PT24iBi6hq95KDh7gNS92B147di6asdQEwjT
xaFxR/yM8KiNFRUf6NCsys/vGrcXpjNvXK/1jGnrPYUuerGe3EnNIJ503uB6zy7auqrf8ddSQNqH
21JKjwFlbRdregE62bl9Goqnkr/LEB+nIXjLhL0s2B2vkmB5hSQmjlHrXBVirjVOMh9dbF+GwUHM
2WlzZ76c3z+aJAU2zhhhIecOfQjncNy12aZfZ3cGvgL5DMvBA9wLw1k1zqu8N+/yhK7f2b55vuN5
6VS8vr5SDZ2K2Ev80E+DDOdVd/Z+45eevC0bt77dunvf9DO3DKRTYAvLTYPP923G88xYn7jyKAds
8rAqyPwzeg13rxHwVfGo3CFbuRzJWevKCqccRn3aeeUkn9gBQh7u3hv6CqVHjSRKiRceecY49UNv
48f8lpNfhxTYTRjwoWv5G4Zf/g3qIH9AMiP2I68WKc/zar8QNM6OsyDh2X6cLIh5y5GrXKLC0XqK
f8AFTfztfP8AQp1/+qUaVF7n15ODt3fx9Nee5mh+78F3izdd4oNxMTxUziry1lyGydfew3tzoczw
t14jshncWZdmoPoKiaB00vrAmwXvJHFcMcESnxZmoY1LIXLwNN5m7GxvlMnhYrgq5tuJNt8FYuOF
LlK+InYOnI46zceR4+Cee9sg9zPP7ya7i92F4ituPuWTFisXGkCxmWa8q5ihdM7yIQJwFZHiSOIY
iuiu5ffUg12PT2ypJu+cSOjM452341bMyDvhgMKR49meyZfFBeG0y8VDYmBszUfzyB+PROuYN/vL
xneiSTgRqGUFm3PT56ypOInKfpiKP62p+Kr6dZr6+LAtnAa7KA0NIHzCVLR+jaGoPTNoMfi9v171
P28Ma9aSho2QzxgP60DaB9VFxYMVuA4UsQclkbuxTyOJeGkJWJm03iQaiuKhJhxo3IOXuRHz2WIR
piINpm6+2C26iflAY7mjO2vysIfp/hLYgcuqCL3cH+I9E1+weveC4j8fqV8qzoX2sLnaiXQ6muyC
XcDi84cB6KvJ5qKYUNQX9nHlYO3OwVBkG+Bn26fEJX7MVFQtzFKbDmA0DRLHFd0IIvlFJ+T22HjG
y8FHeoJt8eAbD+nkgFXSsZBDV9pJ+TCF6sCBFKRuxt2rhe6lbh3EPk3mQcj/Qyxl6K3dtYuuoYeO
TRBO4Rjy64DO8mdpexMsa459jV00XK7l+zLQKfK10Spi8wVS524XvA/bqz7LT1DHNIfw/o3L2HiZ
WLsDbng7ywL5qq+vrN/kKwoeG19+D6e0402B5gb85IiRtxV1kHHeILr91N+KlO8JZ0YXvFf6nBPX
CHu8m/oNZyCt/tqFKpVj8rXIAnk9MnMRTmP3MC7k+fjyJ+fJlRS8Sh75+HUp9wn5PoztRTum9584
d+BZOBAWCYVILJNJhs8wPwjpP6TOaGVM60l6FV/pD9DLTDT21t1FfaNOO7f37YCEzdHJ6YnspTNj
8FDdJsgZBV3Ap8Qu13jsGNhv00uD4mijC3d3cfCw7kLuLhrjFY7lfEQhip2xY18qBeSyQnHXTnxl
CJWCQuJuvMEy8hN/4208N15tcE4G7oDtXW5dWzaEyl97+3EahGxpe3/vwiMc7HwyCdKh0DnX1pdb
9SaQeQqb+WW5sZdf7V1VzG2/fDdwLNZis1jjNOwdY0ltdxq61wWonyAly5MH9lUcRC7b/Jp9bS1w
SvasLa/izkG8JCjJoNcgCjFYWAFMxMF2Us/ruRVcL7ZslRXb2KJjD6UV0K1E4j6oPqzoTPAtJ1gy
7eX6okMQ8FPiIxMOEGo2no0mnXMnrxBqU3nKnL47bsbUc9lyGxYIZ+tWXuMWpLZKz1qNOINRMPIc
tr7WcSyyBgdxO6ZZhAzPfEwqfFJPhtN6rgbaA205L7W7fwmZmbWbzO15O54QVxfiIANtRxO4X5kz
I5XjLg7+g996gwVDi+cZBqDUloNpH6SeeM+xD+/vqVi9Uk4X17cXT7Fze9s5r3h9awZMNOP41rxw
Z9LbU52DcyVTLLVzI4+CrINTcKwR7iEdYxzw9fVuNK5c0iCunGZbrxuPliEjbHOntvjTe6aWHFLD
tXl55ZNvCrpxMSsYGGkL5d1aMzRb5sHegXbFYXa4c4BXpPc6fzjdjKeMpHTHC25/J+RkolrOFFoL
mu74f8wbUozrwdviZwq6zCZWoHLjhlPzYUBqKA+4LHGhuYbYc2PmYjOW6T3HGwXe0Msuw8v3wqP3
LVgz92muZGrKS5CGeshfRwyh5cK6x8cMzqQsjCP85bOt5ySlo5d2BPVXTZ3kmK3betoxJpELVnqo
clFQQTnGJ/2DjD3kgi4u2Hz8cKx5ho/83I3hq64u1LmKgW0uwpnF77uJ4g1ppB7rQq5dUyykm2rM
S/9ZdZpbrJibXx49VayatGN4rH7uJ9MmQDkLW5ys9rdNUF2nbrOoA9XB2vE6LGGgzooAO41ljrHA
BXuVtHV4vuQ2E4kS5EGYMSqFftmvtGvtOpo3j+qFsUjm4cS4aO+LoHcGvGvkyRQpmdXliNhA2kJp
h1WHc5NWlp0hCRLWrYkt/PrZA34L57pTETHp+LBMm3Ho2ywyOUoywYhvPVO9XmzuOp9Xkc5teU+3
bIU5gTwCK5teh548x92YhK1L4m7n4cHmt6Gb4mOTl77v7um4drf4nRH2LeHzmQVeHNiYl5hFvGfT
PjCbniohcKtpJAV4I0dwE9TPKUFN6Wor4jjWvwyB4kCdkA1lFpIuld4tP1tfjnRFqlVundI0y+y6
/B9pRrb8LUCeimQs0SkTEZ8hiC735DgHfGIepKwbG/PIw4sx2lsmsNyUG27Ghlmtkh+HtAqnGtqy
oCPcKt8vwEL61lwmaa2jGQvx3XnK1ZyC74QbvvTEG1KsPXdNvr33DsQKI2KOoSOXsFyuIww2qoUg
P1kv3PNUDJfZPWZushYZ4QxjxUzIMG0y4CXwBDEqCxg7Pl+GO81EcQQWnOUEzzGP450ZD/hI67Gb
DSYbFvPx4afTNtiJ0SS/UABL5ncwry8YLpl0dzZPgxUbube+NikOMJUu1q494es4FW3gql83VBig
7iFK5bRGwriw3SFfcnNNbteTwRUb8yy7bcf9TG7McsLJTxgQmqyPTgVOiZ+70VgGgwcW0TORdz2p
aX+IHPYhHnI0Yoy25s813/Je5ESOcAq6YEMIiNPBLcjmh0VzWQZjtL6ESN8aEtU2o4taJCMnzVjE
VN4F0MFtHfHKPOYGybutX20COatlhLy9l3ebXZFgh7l+I7ehwY18rfyrLeqx/L8xiQPtSu6cMhrc
BIRRRIO8WjDtzjiEZ2Ns/ST5+yPG/hFjN9kSDqZd/f/+j3ounDhJ11umtUNAlWxcjPMrN44aJ+9J
mkltcQ6UaZ4NXuTZfAAA/AhefgQvP4KXH8HLj+Cl/8/wrVh+DVI+tkbKDOhnoctJZQflxSwcSfMN
1ICc9CSw8InPNAGeO8ZJweZvOsb5IOykVPAjCPsRhP0IwvC7fgRh//og7KwXfVKo+ru8aOuMPT5t
0UC7LslGPZUSKHGPdY9yIgvn+Xx4KQurEjlG/dEhWUF11zjWEEtiU4u88cHVPY06hkGu6UAeRua3
v2aNwOnZ7subzMsm4g0tcuX1/jAlvU2/pGcEHWmDhiROD+ixcOEWI70sE9XH1DCpiJmMj8/hvs5e
6Umt4897pWfLX8dK+ofI6N+0/KWOvjv5TSgnVWjODP0UQt5VraZq7U5OfrJ15Otkzu3u7vVuL55J
qkLf5dzxh9Ilmz4DJtjxfShT6zLfRx5qcnCfrw7O5ZaX1oKk+s3AuQRKMM0v88s6sJe7e205vBgu
+pV+U3olCW0oh12LclVNaslZLpcvEOU6S7KaqbMkFXWYHqbKBEzq9BBsXYNUf+MXZEdRvxDFZA+Y
detKSAgcXqTDHN7dOofpI0xSq/f3641zTRmAcx24r5G7eqcGMOQaEkr1GTiPOwnbHPizuxmJ73nj
rMXrayzAflDLJ/t/V7l3JO/ICxrygoFwggpp5E/5jLz61R334niP+OSdzzdeIUEFq9fPwR7fz6J/
GJmT2B7C8BGi9Y0OVlk+ZpR8xBc0MtzCebAc/4ZGnPvWCZ2r3rk59rIHgJcdb+6Af5mDoLmlR8ZD
rcqFjdGRZTsknYSfU7yKvYjCBNcSk3O9ewVqsz/etXewL7H3vj8DNz2WUH/lVH+4khOnukf5W6qr
UAj7Uj6s34BZB93Uuo6ezJWy0lb9svasHMJrVwNiaQpl5MDrg+iDtbCvaQ7UNShDZDdN/1y8mBT5
3AFY7FjUazq8kA0V2sr02s5pHz8fgaHM9H123ieO+qiprbZcszYgv4+o077JEmgmXlRqRi6MlguU
NW8zP/NTb+Am18n1ZgENG5W7iIqQzGlLfPDn53RssPvsnE7c+l0V6vCyydoKFSpdUImiFDL0d3Mb
HJes5wGIcerxEWsi4NTeoRgFEki97/wp2CU6pqhsUgVEopVU/ZA5H3OqYGKoEXWUMNMFNSO8pjww
HmlRPTMV4AI6c0/l8x/scpxvFCsacP6yWmBzvrJIS91gISE/e0q2sjog60M5wCVERa8kfKmlEre+
o/YDHm13KdFo9W3KT1nelkXmNeVnWU6XcCZZ/pYgeznfIwEnKlQJpRfq7nAV3lSj2VZ3t0MnJ/G8
H8fAryGIB5IdzXuydE/m5cEbS8iPLaCBpeogR9GmcFpT90OtUJbTSELLM04n/RGWNHKRGALhJPEK
rYcaCS5CTqH4vQy62evr2nt/v52/ZcHVMk8cBBxZf9ioyOUbIgnO9fvIrUGoyey4zHnLfV9+78h8
U7emUNCM5e+yCiRz5ZQXSa5Xx3oyJdu/c3ppJ+2qjZ5H6/2QKZ85yhGDQL/uWN7e7haNXEdWzyJn
IyJMCYZ3OsViXJdi75TiVnFuM/f29rpwM/94hdjE1etrTu+dtJGfr4Pve4i/2JRj7++HeaT0edQO
G04Uge1L3cTrAmkWtEEhUWABWjXuYa7dnznoud3y2Pvz4ag/dst/1m55dj6cVG3+IfPhnDHWTpL9
/7rVcs7sHpGBHybuD7P7xzK7Jx7SH2xXP+coHYkiPsyuf4ajdM7p1E4cpT+K03nO7ddOHKQ/rttv
fY8jwbYsRDyUEWKtwxPrCDduCOkIrp69+tKC3Lks+vHkMr+uF+oYkLf7BpLCS523ZIG+C25F7Da3
wOhFNMW9GGdTsD0OYB/CuxcEq4IaLBmcVYHpHxYFmZjYAaiHKOwRV5EL2WWwuR3heUeJ2KzKoECH
cVVtnVVKpEez5hlX9uzlncRnf7LLOxG1+Mq+Y9sK3LCKSSvvKQWgndVZhFQTzbIoQd80QGT0e8t9
kK65xML2Ls64qG4IPwhAknEyM49YUaRpFxIHGvuyTaSFvcbZIatqAbQCtyebB9z4EpCVny1GhPwS
ctRQIZeAS6A8YsiYhqIPQjoICsSTTDiw/VHjfe7Inb24E2/hT3VxQ2nZfhUifhi5k3W3V5Iw1/QW
vg4EMJzZ6o68xt0DcTTYO4UsSBAsdTIurThmJ5fBclXSLqMK4pEz4YTctj47k5MlskWDzEwNzuTS
n0yvPx/Ds5d5smf+jpdpyDv62XWeJAqQr43MBvUXwKISS5pcoPbs+BHW61kmX54nF5rz9DgPEGHD
uk0uSNnATsMzl8+AHXlZIcihybTC3vsyDOqJ7mdLbW6OzZk9zq7DnVOMP7978ow+O+OT3fGwHlmF
3XPGcNv6MxJ6n3+8/t0w/8McPNnFYF3XC83CelToJtAMtBfJ3bNsJlPnulD4ieDFwhhLhKZEoqeu
OvbVmYSNywh+42/cqzoTw3fkQVoyFt18KNDcJXsxFOnVwascwGlO23nrq89P/Mx9GZ3Gv72pDDYH
7ku2eqR1bHUuwP7+rvHLjRmdpODLbb/ZDbccYLaji/gAKhS2LIEsgSCFOnBu5Mw4EHs/k1f1J05A
J1vOHwz/GUkR541/b0u4bm4r5xFdGqdyOEsa2mSGECkgMa2cK/ZCGpyuyeO9K44CLO/9zOgO5V34
ZPaMNJ7/4O8NygOizhsuAquCCrvzMHIetiSAZbb4y0L+pXW3Es7KBr/z5o9y8AZB5bifD9a5dTc6
MeN//HU3kpbkw537revu3PQ9MbioL/2Dp++J0f1zTt8Tc/17Td8zu+PoxAb/pt3xnAE+ZrI+TLQ/
jAH+LmEeam6qbin6EObHEwucJwMVRcROD543tCfVQQFxD8nGe2yduMZFucXeufRSyCLVmc4FNLe+
a9h+OfiJdU4PO60YDHv6azOxvYjpKDrQC7v//+x9V4/kuJrlX1nsOxskZSgBMwOspLDpXWVlvghp
qkgZylCUoX79nqi+pjq3p3IvcIG7g9luoNGRkRkhieTnzzmbix/MXld64+0bDNufxvljgKkWkE1h
zvMuABDq9czcSZNEfQIJ8wHJDESeticLD04Nbz9l+RNG0reXlxT3wbPvUNXKpl10RtH+LRMNVE6b
eekdxf+6w7I7QY1KFOyLLd2X4A+BNjgQP3enQmu54Xsoc6HKWm40RqzxJtAfHAE05Hcynr2c4uge
b/za2IJ385OH88HqQ0sdLJQQetplAkhqKLz8sPhnLVyPQ1h5eklh+i+e6Q80zQlbA7QxfiKSr3/t
Yp1Q2Auw5d725CPa5IQNeI7xlz1+fIqaTkicEx7x9GnPfYL3fv9XXZ9+B/zBSArvAQHDEP9pzL9D
MwMtww1HczBKgDZMF8C7Tl12UG6dXmPcH4gkwMIFEAPTD4DFjL8CdqpJ4t3v0/vsyOCgFvDR/PqR
/Sf+6e/b6YN/0pLpsYVKPLCUHGx2rzI59OntvUSoh9BwSJpse/rBaY/oTXN4fn502aOXgrmuQ9Dz
8vIOBhv48DJ5v/l+LLDru1RhM+jss7X9dON/8Ev/nTb+n9JG/WyRPjjV3uTN1Gms4o9w/lSpOP17
WrRT+FZu7w/3wBABSwQA+Y+gv8D63r++Qmwwufn+5QuoB759i8D9VCEfzg+nCA942vPj9+/fgSW8
26ffCdqxp8U98uR0ntM7QPQKQHQ64PCaHQBup35tebxTG5d8YvM+vbsPHv2/1t19brQ++Pr/b7Q+
NVofwpJ/mdH6NFL4kGP+UyOFPw20Y0YZBG2grfSjOPFTeJXnYVG7Bb4QXmrAcZdI4eGtWpiE40u4
pUl9/MRG/ymbcfTTV3643YITG5YcX6kEe19oBFaKyECAxb76CvDTCfJpumQmqyqtt80KjlSfgWrU
r5KY+l/nGUT7vW6GlNDuWk/8tVN9OjXO7AJRDUk8T/SzK/7TgOHvV+x/COV0WVVBPsBwgolkAg4X
Izkq7Q5e4i5QH7QA9u470IA8vJyGEo6XEvz8n3jgH1X+/yNT/ekSPgR02gjfhT4uAYn1yUTfys0J
KHeis6uTEy3MCTcoMSd0g+jq7nuNWYhfxwD8FBX96go+RE1QwRsq1eMKLk7Z8fvNxYkQ8WoLTj97
YrV5OJbJzSdf+dlz/xh2/POf+w8m81/d9Yd4YuhGOxOCu2bbHpEc5sIgPoqxgdN/T5jEFeflRIwA
Jp8pmbNL4PhOoaFObhpMExQZBiTcHktyin4DlP1R5cCQ0vcvv35Sf27rftoeH1z7Ek2E8AaX+QXe
+vUUYSIqQ9iJksYppP2a7aYUfERdcn0iWXzzQSx0om3cXZpTHnICdu/396dI4HTp86kekwKI/uXL
97vvv77STzfyac1/Mjj//I386ZJ+8KT/oiX9zEyeVMt+flD/ejP52Wn9YNe1rLy56rAHdXJxfb7/
9b755MM/zjb/Yx/+Q2jiF6f8x3zET5sScqEBzWe4JJyWAQeYgaYExCRpdVE+2uT8hIIv0vqyxUjV
CMox8GuA7qtLLkHOcJp4ej91HJ42v77jz870x8nff92ZZp8EEcEHO/3PCCI+8UY/Ht5PK/ZP8Eaf
bpIPNlavRSg6c9okNAWVmMQgL6IleIAhPVHfnnwCSZ6XDDn/LsAQnUMBpNrml5hF3GGW8Q7Y/PST
yOTTa/poTf9fuKYP9vWfeZj+u0lfIvD8hfTli35t34uXP2hd4i/+Krkqfgu5+KFB81dh1fnbYAH9
pvw3KK7GYLf2RBRD7fJvYpfM/y3EwEMc+3+VVf2b2OVJjJXGVEAjE8Ox4T+odclPcdTfLbCIIgaR
S+QgnkcFhbLZh8PFBaQZymWy+8qU8gC14gbUicMA9eU1OIMUzHzdzIE8iGqu9zbAzyA3E90Mtozu
lrwkECGb6+ueSLCu0GB4I31N9r1wGJi3g5yToh7KTR+b4GbiEFqXy3QPeWN/Oxq/Pvz00K9/v+af
kZc/hoQ+3IqASC002nhwkhb9sP/HKR510ath38dT8e6ZIdw61rZQ0BzLzVzPmBUpXLVpqQvOPNz1
1zbIww2tQ3ETeGuxWxxllxDGaS8j7e19afp9x4fuSZWYgS5ygjlgryj2vmma1Pda8zQPdH6LlqDY
tWXYHuJFLTd0bIvzX98YO5nxjzcG1V0sE7R5vd8JJ36yuaNpe1pKYfZGlDrL7aJfqKuWTbewdu8W
qGTmnJodhS5uUswDZiemEFJvkoXHMJyLHTTGx+6TtOSPrue0bwI/wn7xmRf41As+GMCajiVfFAO/
xukboC8PvrG8Gy7meObbNRzBKF40nxEQ/smXQhg2ir1YYPcz+iHSsXwcrSCd3Wss9FNhO6hwFitj
S8psH15XrgFab4bCevLrFfiz7wUv6okh1WOR/2M48qcFyMslkM2K7+1bwAmqYG2PM2kfSlA8Pyna
Ds8FqT/JwaCCe0ot/77sESSeUB6IkVt7IhYR+4isCbvab2JwQexFsxxbvxpMCrV6enSFsu+jLb03
YXL2NOctJpYbmu/UxLt7Y3x1TuPFDzNtqUs8Nvvjbh6H8IFAVzdpizF3yVoWsdl1HZY4W6ESFT1M
qi3TQBbLXRHR/qjt8DaEajlrVOhlszJVFqyh2feLyEE9N9DhEdIIiZ2n/rCYGpL2pWrucz9aN15p
5+faiXZXhVK81BW48rsKybP2JTRRBy6/WNEMfeLrKTjnTRfdU9ujK2O7KEjiVkRDQtYOROckANcV
5OTx2pPtknhtBN1YiNaPaTMFy66FPTuLgqB+wamDPHwXg8vNmMkebKgc2ddump8JrwbQ9FDfaNQv
RH/bMN28MEWWLsEDXPy0aEKFiKJZiqt4sktixsVexaO096TzvCTERj4j8dxvh7JjiZNVmeR64ZtS
5+LoyryGFOA6It/DuPmSFjbk763o6TZvarMf1DyVm453e0h2mceKmq9+H/IwkV1fNEledPqmj5x6
zPtqvK/5EJ21xmv3TenVSxINOLmewhBUM3J1M41qBjaqdWJIKZ7CwBi0KPtqQtJrm28Dr7sLX/X1
zs3CS9cR6y/0wI+N39iroWhy0O5Efl4mtoW4fboGbZ4uFQuOUpX5e9+V/n1OdHAW64Bnw7K4TCgD
2a06rM5L4ct5Y2VdJqNi1X0rS2g+YkBnSnkexRD9bbxnZgt+Pvs8q0TBN3EgxWY15HoKqd1bMq4X
xSJ3zSSC6yYAuKTxJ3fkfj8nsh2OZFGvrgrP17p/j0OitrGsrzwPhnctRbWZyACSrnlqb2nQ6q0M
7BvUGHzctYiykc93XqB6ue0iILngAk5DI1VzDwE8eQcdUmjqeEO/X0w0XTRjt2DYoVBoFq0W1Ead
p7ZC++DLcyof86Sv/GFrqtzd+CX3L/NyXK5bzw5brJG9DxUR4GHFYoDPS7cLZgw7nMHVj1usRuzy
gxxDu8EcCKj6ho5n1lRQlgx47++DZSV3YqXe61LGZE9Eza7lQOYrA/HRi7hbxkx0Hij7Zed2ninb
cBcTVl43eSe2nA3FVXjimgxU855PBIinSkFwExbiyvkdeW74RLZTtU5p1EzF3nSUDtnioNA8uDK1
Y/UMCfUcymnXNrcHf2jRWBL+Y0/7q6EnX/gSuWyJpzHLXajudW36Y9n09i42DoqbqnnrXRXvqYZD
2ptaRDLpXKy+TbXsr8ZR0D4JPMUvmiU2aLQJ0+29URRJ3qC6GZWgaR6Ko2tyk4xdta275rpkwjuw
iHhVUuh1uQu7iG+WfsDpGSawZrkVHNK8rL/2U1xARANnc0i6UNciGRbWxInRES1SLi3JoAHv1Znh
S2MBBmNgxhsH4K1co/YNumi3KocUNR8jtAudMKmgI2jc/CY/L4soLhLjx0cz5qF3zjx/fVxYGaaD
X7xOi6HXUxDpcD8NHlgeRxsc7azOOPdclbI+Ap1jIWkyrHV8ObHS3gxF3WQ0yuVVM9ohmeRyXJrg
oeFyufZWcs6J8beDT9zVTPvl6Ivm1U5ffZIDs8v8s8oVpEwivy2+y4rcD9rzdogNwl1UButG+EGQ
ajjbTPbdVTePM0Sz2+De65Z8448N5imb9TISLVYgqtWWT0zvGLzWm2tbfRV6Y5NEsa9SiAhWjU70
WLs+ZTRoyntsXLHNEfztIxNIsAiy3l5W0YrhWCMN2XXCo8fC8z2Z+ojCdMLa3qsyNxoIf8Rhebvg
Fh9ol7fnNGyrvU+aOK3ZkPBIiTPYtTChY6GSVjUMvW5Hu6Qyc50YT6sNlrJ97HMa3mDuD63yQK+b
tcEUWBKR2Nz6hoIbrQrGg5pw6EcgncqlO86tAx/k5Dc7u2r/cm1ztxs4O7Z2fdRuvI/t5O091xxt
tcILrXoE3mjRBdrmbD14ssNIadBjonQoaBo2s8VyEEC6bDs/wZeQLOwdOcQTfKdljbsgTVFtPMOv
u7i7yIfySzGqG22JsJvIaHUZVY3cacaDvRqbdCxjdlsOtE9zYuut6+G30hresxmEhWouwSot3YyQ
JSDTsJEkZ291VYMX2iuG24gSfYuA9cHYJchIUeU7ucrghq9xtWViAJGcNdGmifo5o2bqDi3v4vNy
6vVO6WVKRJTTTaBCCz8D8krPw8hBxb9IDWgcAbuje4rLeUnWBmbT678XcxRk4ZrLJmF+kPidPZNu
+T7mxU2lycXYCyBtRe0nUR6BS80j46uesRVsHdqdi1h1vZ7MkRtf5y4nhzAmINwbjn5sgYCvo1fe
TjLzpn4+eKQIjyrsgzOY2/msGxlgfOO+D77nOgyv27Cf7jW8aVbaGJq9TObnMoIi39o0yPf5XG2i
wbuhMwm/lsvcZqQMkZ+ogKays+VlXfXgCq2gQk3wo2qZoK7i1Jo4J8muiRhou1UMXm4SX3cR+doa
uQvV+hLVUwl8H3z45Ne7oQaoNI5EdFPUY7+VSyxSVXKbhXHLvLQUan6248w3Xd5BfsUTD0Vl7m0L
su7OvAg+ISJZ1/duNnfNGsmbSAKNJ3hw0fctCAwDnuYtAyNo1PYX2pgwm7TB4AWr8QHV2qemYPF+
lWIfr3mY+FPFUxkwvVedFQeoUqoXWud2m9NlSPM4qrN+Dr94DOr0pEhbUYZfauoBmIwYyUQ5MM26
5hCPc2AZGGZ74efFi0R0lQ66A416QW+rMHjgeqGbnNXDVRiQduvo8mjDCm0grq4GNtfpbEKzK8Lu
+yQxWN0ZPzVWHUnenVFapnKcEhIiyKojeFF+GMIqGWhwLKPiK6XNjfEXUMqvEcSixewn0km99eb4
yfY2YURFeAYSXK9hmxWde3Vhu1WhWLaCIuac7WM0uQufR0cfJ303Nkqc57UM91yHNitidy2sBY9/
5U1VGrbxcznEd0M89F+XOs+6VjwZ0j2WQyP2ygzxDY+7nQklSeqAfWGh6lKPBKmByvdDSxcOMScL
hoZYzThCCjlfRQH9HLTJWu6mQzwKdVbnYbhpI7l8yfv6rOp8mbKgvF9ZnqyTYdjYQiQ1s8DJdvH7
qDiaFdRsWslfeUzoGfHi6jKPGr6LxXKgkVwvSsPAM1p3C0haySKPpo6mfeiqqxbp+NnkFv8msOwq
Nxakh664ixHRJ6sV/m2HxT+MBel33K6HUM/XRf4qqmLOcAK2VVuBvpEpECDSXGZRhDQgiBpssbVw
N8R0U4IkQ2XUjhqC3iKdkTHHlByb0bMHTpstHOtFvQwuJcw7jlER7Vj35tfcu5c5AqIZUqnX1eRD
xG5or9XSpnAsqR6a4qXHg8kAPE683sV3IxKOTTOZYt8GZfEcRgzn10BIyawDgMSG5bvefV9idWbU
F4ucQQZqV5PFYtY36jH1H06XqxoBse0MwsJu28zdt6a5ZvN6gZJJsQ1IYI5jqaAJrmyZTMsSnrfh
+dJW4W4mCMA4mWJsTDZeVgZ0qwv0y6nfQbGLEKV2VE8sDRST2zau5xe/HEBjbqyXYmeTSxVqmhDH
DuHiNgPilaSZm/gOEcW8gaBtNjJT3DaxIeAD6Kr2qeGDxjgY1Me50xTTRm27HkoeDkkt2V0lXKJG
zyuTfmFfUH1IF0G3fLZ6Ewz0bZy9o1iK+isz+qyI53BfeDjuA2KYhtbju4nHg3A70TywSO1l/hqM
LvP7Fbq+pPEzytxlJxd9CujD1HiGJY3zD32FEI7syrbGPFDZXXsOw1Rx2B3NehZOw8Ni2t0cIh8k
04OL8zO28uMUhPCRQt2T0oJyWo+7oG8znwVAVlNfJcu8zknpKcIhx86rpKpnsq3bJpoTPvN4I70Q
tMSlwTRX0+urSfsAUKvpcihv8xlmT2K6Si0ZaauEx3sX128tnbN5CpAjeXdz3H9ZvTax0bGsm/Ji
lsWVsre8BFp9eel83IjH+ZLyRa6biN0N9YJozZ11rC8RbIDruivTHDFnIOkX2E6TzuxYlSGWI9jb
WB+QzGaB/9ALrRMVSoS+0XVePEyVga7I5B8wnn/rdbA82hxIPO1YeY9DxrNeP65GtIfCeS/SV5eh
f2x7Xm+i7jlcKNtH3lNXBkEymWoX+tcLbfccu/N9GIfhcdJNeJnL/OCXLErtCiD4XHZ3ZK7vYP6C
ImnU6h9ELiOwi8dBDS8eOSQbgNUkchSaJxGvYBhi1KzWKb8aVdV9L7RIxtJBcyoekPgYug2EWB7q
AWzQfttmVJQZXeY4gLz92CWE92vCuUL+7Yh3HsS5uCEwbclEQxWnrm+Rv7C2O5+dVO+R32BiyTEQ
0uZWnrsGAtFrqI96aheSDqG/ZmqRPBM26jY1R+y76MWmrS6ipBT0hlJ/vmp8Gl3JvpqzQg3vwUxY
mksshbc2864UXp5ZALnWIdznmiNZMaQ685FtPM1UFjjOLgJ9x8ymr3XtkT3LSXynl6+98OMn2qr5
vg8RKeQjQw3KN/am86YOcbGyW1qGaMMOELKuSgxApKLyvUPAAno2NwSaMmN+5akZQSJjXNwapYOD
bodzjtTwBkcfdAe8ihNOwR3hAmUPc0vkRb929dYT6rnker3T8Vwe3FqsNzpCxp6oIOAvQe4iTHZM
PSQj/WZ2m8AQ/lagABGEFjUzW+yI60mWq1gCWRPMMeYYu2Y+6Lxv7igdwyMnrt3IsHJwGY1MBjHL
PY6PTEU+XOjFycx4zFyLNYR0S+UNKYZOYDEiWl7Kwo/PeM6rPQuXw5z3gFAEotuPYu1uCoKL9Mk0
Q/+dhrZIRLFML5ayYFc0PrKbsAyQIPdNdeiRf2+roX9mS+Un7aT6s9xz8twLZLgpgm785qIhfuOg
7k5nN9WI+axfg3CdNf55H8kKCJWpGRND3HxNJSsfFp8XwH8xh1CAtyz6WrSsgQetguq69BaTIHXp
Hnm70nunGfg9SqPqS48TfV3wUL/ETbNmtJjiZPWIf11UtD7KFsFeoIXIL6vGI942XnUBb5zPw74t
yF3XVPOZGGKOxKNdoL3ougnagX2QV1kL25wVrUPONGp+GPM8ympdvApjQdaESsdl6fFH4RnxopHn
J5FX+d8o1R1kKFQ9XaJsmtN0JFNzQNTBplMNdIbfqwPYG+rrlxqFpaFYIdQ32THpvKrlKcXjeOaa
8DhtPQZWkBVpgu7mO9POXwON4SAbNKnyGiGTCCChdGVVr5O2Wx6LqJEXXlR6WzLye6UcpmKVqR9z
zx5r1CU3ePxfpCfNRi8ghM79OHH5NJ5pupb7ukP2jng9OIyuz+uDnmy/Ff5c7oJ6GvYhX2/CZaAK
JQ52s5bDl5HH8SUiWndjWFyOG0Wq2wn533YSWJW19KAaECtxUUt3VjUGADF/bg6ndDwL3ArWcyfd
RoUFWRJFVnkdqyq+ZPDP1AmXdsoPXrGKbTqJ6hkZuGJpb+oJnDRMVJfEcG/HjCwvRY8IFZVOFyRs
Vj3PpPLSfnLVhbJ2gHDu2FybqSa3hNT+I/xAfzc3PE/hMlCkdoMn5W6aeauSkJa6TlpSqncX0wHj
v4MPKeg4rq6Qu0PpFUOd35aZzne+8Yaj9JlN/JiItOrzNvWLPtoTYug5JVF+O8+5OGdVBQ2UIAiQ
KOf6voWVtalEtW9bD9WFXlcGWowF8VoTCRQl4W3qfjcMpTuU/rq8r35gN8gbME4ly1k/Fzki/amR
7EhWVX2pJmkfflT0JzfZh36dyWFWsXm0UnXJ4A8obLB2vAwWOqqs6UtMhHdLcEZ8SrbUuekpX6ri
zPfdukW+dGEj3T2Nq2WXYTdpNNqnABwhqw4eo7aGvCkGcK7zhegNlVP3FIo8ukBC3WGq3cT2nJHa
mQ0WuuVJp+36ZvwK9ficQwh1WJfobK6i4Lpf3JTEY9Fsetah9mNzdtEXsjlTEQtRbyr95yF29cWk
ymZDB8+H0LZs5jddlfmWacseQrAhP1VORjc5idy+Yh0/X5dmUEme2+kyXgXqCavRKM2uPK9hx9bW
PsS2gjJJUAxDYks673Tja0T0o4q/EYIUAsFXjchTdZdu9Oc3J3PIdoauWXHGxK2SDm0TEnbXLhJA
5TXkdSlMjbnb1gvOUH/1LnvHzFZ6rQwSvppyswZKfGdVvWxK1s1N1pe0vdaaVRedQyiMWKF6XQxO
cjHo6KYbGD/MQ8hfWU/lgcws2DifAxYbNNAEaOCEXbx0T0TjJS0x3EFzO146G/mZ1J19sGORnw9t
cFUKWz94tbbnmlon0pzStk7GoI5uasWLQ96PoOIRDR4SCnntoQpjCJzkjd4W3az8pHYdCsFI9R/G
MqhNQvs1R1dl9OXF7Pk6NZr4d3qAu93ZcVgT2UxY5YjX6y4oPHDLDJBfncpZvFkHuwCkru2eOpfL
9rqwpQVZltBiS6dG3OQitpBMsE33JF0XbRbjRS8C45GY3UfKsMtVE0ew3VO49dEduWzGxj74Cyrk
mRyYl0B+CpIBykGlhPvBRvnM7cMQ1RH4dYTzXjy7JJQlvfjR/fmHetj3LU6r/rfT37y1nTOFVPY/
/u0Pry6KN9MO0PL95W/tvrWXL/rb8PGX/vDJw3/8eBuMs9mLffnDi01jC+tuxm/G3X4bxvr3q/jL
b/7fvvk/vv34lHvXffv3//nW4jGePk0WbfNzD1twHjGPxn4k4pBxUOSh3/aft8H/16v7Vnz69783
xU+kBL83wbn4LfJ4LGJOORc0oBi3alqUDE798d9YiH/iCAXNCPVH9KaHdjy9Ff+GEmMkKAs5uudR
CBKEH6uB5/CXTjEeIVbn769/7hx/4H5B2cv30U3kAdqKURgDOPTHka9FBvmMtuKza5Yu3PhTHfYm
HYykHjCTlRAs9duw6Q6IEqN7r2d+XaSV7kx0O1SBrAEqhcPpzDO2h2kBNkUdSGQIWCnCsp4qX7z9
4zvyCintnTXfvtmLl+6/wG4CO+Cvds9tq19QCPh5//z4i7/ul98gBh556H77MTq/J9KLv+wf+hsP
OQsj+GIuBFbyb/vHj/CWHzJYkDhG+/xEfv+X/eN7v4Xop1MY79+HL9g/sn+CD+NAgvu4BsHDIDzt
YZ+FHzZQ1JLKroLytMvl2p+JtRjbrOvQPN+HhITr9cRMhYBFDKvUt2QNYnm2zEPV9kmn9OCbzQqc
D3vXS2sYShR07Q6WTQwSfy3TehNLhALZLEuVZ7WhxEfNaQjil8VhpCENUUjor8TqKXaOgt1K9rbU
y6lPJ41U91Wdj+Si1aOPUqqn67Y9DyqMN6RNIdh+KjuJWsTUtkwc+pnbu2icxVnlh9G1NxbDeijG
yn/EkSVdtqBUKLdOzvoKeUePtpsUS++SvmGtfg3sytBbsF4z5+e5QGGfZspjC32gzqvzyz6irtv5
cR1Bxk3GDo2cwMU2LRXSjSymqnnylc7DLUfYt+ybCJsB3juuUVIObWfR0PRsla1Lb9akJGuEOIo1
SOkiEhG51eEsyVZK0XZZMwyzvKhtHF9ob9F36D+v09b0w3xO6xkRS1VM6N7hFopna1d768K55hAw
QVMJVY/G2zpThtFGz6dOjV9Whcq8OmKA2XhyGgvEjmyqUYtEjN6VYRcmXmEEcOgSVdskGImHEG4c
/W+Fs+5LhcKmzGMHlF4x+PhaGd7UKLKcI3UWkO2xoczTvmDyvdF+BT69HCIsNQ2g4eQPw0te56gc
t1KnMU7BubLoTrmIosvZpyIQsjtynXOT5qWyZyUZei8j3NQPyqumQ4d+6MXSE4sOBHLCI2vs+Cq9
FRI4xVKnk/bqN7R+kHhguF8vaVWV8ZWoArYkuZsrkHWwMThDCFI+1zCJaJuVS76knV7hls28RN9l
MXLgxIlcoLllSK12ARHjkHkrH+5QGFB0Y+Kp2wUxkgu0Vr0Gzwb79GIlywTkw6qoTAQyijgJyoCy
7ej5YZ0EvJohazQgaVj7TnFU6CwBJpJVdm+C0YP6D9f2drEtKm0MSoWPo0VIjJWt1gd/rs2UzgUr
gtSidM6SBaNNl0gAT5e6ROO6jdRk7pu+KN4jXiBMr7xyepxVofrMdp67H4cQ7Q5l8hA0In1vyd4V
NtDJkBv5HsdKPRi2CnRg84UjdlnUWGbL7Lrv/SBryOnkprxpSOyhVNMN5KZvglJsEMnlAl39sKZ4
vFP9NE/TCTxRtlgATlp2pm2J0LaRpHjPW27duVXVzJO48MIbVlbyIcZIF3hrwhIDH0U5Vom0ufeV
u8LlCQrIaLlQ0pdXdU1Qew+sDr5rRQAsJSPeS9DUWPykE9N8LoXv3Rd12d6aUaCi5Ivhf1N3Zs2R
68iS/kVsI0CAJF5J5p6pTO1SvdBUqhJIEOAC7vj149nTY9N9za7Z3Md57NPnVEmZJBDh/nkEPVS1
yOcUIzf6d4+g4TlH3bjup4YxLyF1Li6l0bxJdd+pJfPNaP0NA39QpcyE/jX22lxsgRZUE9TOuR2P
8LyXKolGr4cR4s1/m8A6faiHSsgbbztTJY74KxYoDTjDfruc4znuOa1/SfwMLqnDMXBnzxkPoMLq
WYJG2FTfsTRs2VrSttjtVXrR67BMJkopraMxUVNjzaabSPVKQm+FmmRG876IAKqudSr+tvVa3+JZ
EwXlv5Nyg7m2ASYCjTCIoW13Hv7ynGGWhtDtSzRM0Mb8OYYF4cEF+aHRUmOzlGmbj1DKoT8O8TQg
7Rss+bkGpQJxlBOHUUNh3hebfs39eAsLpeiTvg86TIZUM76pMFziVygZQiRSr6bfcjKZh/sbK7YF
n+g+X0AeJJIs6tbBdQXIU+r8MdeesaDP6u7WDZ38COnQFKnPhJB7/KVQXlaf5fmhLwKKpcT42gbY
4mLFhjIaNAWk4Vx/GX8OotTOONuyDi8yQ/MdK72N0MN2aei38N0C2fWPoSMK45PyJsS2uYLjOmLK
Z9iB12rv2DJIECleZvd9VyhfGzoOf52J3UVHdDZpL2T1q1cTg5zWhABN8IHjZw8hwEOsAlgOa4bE
I/x61trMCTJFCSaTrs/zWHG1m7lXaTiUUW0z5RtVpB6cGTRbos7hGTWxwd7LQmBddJFPGNcom/xP
PCm+4Dt10MVsgAM1jfBTvjZdbU8jpNM+MYsDmzjMsSp2bV/5T9LVMYK7JrB1CvxlPICcoU0WwuF5
cqKfbQLMEW3Paif5DupNXqMVhnW6GjMVCVzkPk79pXFX1s/Cz+JAzrhY4UT80VLOxzJSXpuMa39n
1JZ1GNPVmeERNQFtU9yr0UdXL8EnCQcZpHwQPdyAObYiiZ1g7/BPyJPn17AnaF/iccU42Wg/k3oE
vaJ40GU+bWS4LbxQd+ksPIbNbHXgf/kRg9QPNQNyW1yb8FavES4aN3asP69Sw+oIarbevAo/TmpJ
TLGDUVJoPKygjw7/wNvi5vLLZA1KtODojqsjn0aKu81OblMWZeBtBAiZNqlNP4J9wK3bbhtp1yIj
goz4F1H1f7h4GrELNGTegzBQ4pLZxHhqTNfOYItMGMNG1A2CL13jPAjA45DDCO/Hb/wZud74gU8/
IauXt3b0y2ADKYDi/SocOZoFqag0bosIm1FjXj6D5Cmw6qvpYYgzFAo2o67uTzlIliCRvWjh3q4a
79tI/Oq344t66BZKZcKajmHRGMO3mLWqHh6hVzbr0VRoeZWG4wRcIOygeMZriEs3p6pJYkUttunJ
vPogQb6UmUd4d9bjikssj9xQpiACcGyv6DneeTO6CfdSH7w2lSBuF0TU8aQePDfC1gQ+l9i1L9iG
uRIt7NLib0qrQgFHGhkkiX1Tt5EB+2JkD4145i9h6ZoggZyct+miCnFTIiinTdSOJTsvNJTYjB2F
FNtnLTQTCBuoi5PcTfT36C01QR2Rx199JeWvYRlJd6x41Ee40zUydVXce0+aNCD+ihhWSKKGtRy3
pFIsTmg3jY9F4Vl5dJ3x4EOzMZzO1sX3V2mFnd3iSlBnsjK2JGM5wX5vYrtiLvM6kad5XYOnUATV
rxmqwADRt4fcOI5GwVGKNSb5tA2eVh3xCsWFX/dYql3GBUrZeZADvzTxGLNtEC53SqxE+PC6DiWe
x2hugvVn9se5/uuIF4/PTpTUNUm5ED86S9lPxRtqYoU1hH5ez2e6ukDARvaa5qm3bT9vy9GfCQrg
OO+3hSIk/+alrYqt6QfmP6OeiOiZB/nKnoI1D2g6EN/R67+1PP9qTP+9Ef0vMDZFG0rv3wtHm0MI
D+///39wphSSk7IyM/i/L8xWZQYc0vzv7vG/b3fv3cj/BUvRrTASc4JmGx0Ww1/3XxJOwrZ1j3qw
ylq2rEAcSr08k2jA0YmqUgXwq2l7DttGweYIUA36du6yPCrty/+8jf1/U03+f2t2763mf6+UpO7v
d/Gfve79P/hXXiD+RwzOmAkAv4B/6X3q4b/yAvQfAP9DJkJ8ayIKQnDi/5JKOPnHXVXGsMQQuCta
M3yl/6fVjf8BVhoDo/5JaUM2C/4nrS662jtk/W9PD36ifyoy+IPw93D8sf/5kAJ/jT2INhAybRM/
N7W69osTe7zVr6r2+gMcfsx5VnC6bQmZHLXlF2r+Bpa5fbc1QKgSxNhBexDjbfzbZ9VjCfoKJnUK
fKI/Ty1ONm9gF9fw+oHDuoqMqsHwoHcI6+ghGgs/4X1zcP2SsilocbYvJ237fVsQnjixUVxh/XNz
sbIBrKUSVTQXwc0v+PbfzZzv2WB/ek9coh7DtluIvXTajmxT6DeIw81ymsTb4Pw9z4+4wGtVnkn8
WnUBnGrgtB1sa79eUbzvRFsnXcC/RfsbP106yYsfVnCrCbaal+Y2CBTIFKCSApXfvWmYQndoPx63
QS5PPUfGgsFzdM9OX2hpk6ECo8O9b1X5ry50h1kA4hMYWNmZvSdeZgPDgkLvtZ+uRqIVDUS7dsDZ
MMIfI+OX5rICxQkRTA6R5waRB8oLMywBnqBYEOVlCR7ocOx8lw5xjUAt/+tJ72XowIeuXp4Rr3+x
8ivmLCF5KvVzjrpSU7UnHTZdE5rVYX6bCwcUhmax9S8Fa/fOlywxCLFc7ue4q5ZvZZedmUBaT+DV
kG8/R/58LVZUUWuxn8ryd2W3S/XVtFWQVL5JV61BuZQZpbtSto9rTfZi8sDhXNmg2hRCA9AT5qtH
ib+2QI1UBcdguln6pkBsjhy+0XzTw1EpFCITdsKPfp3oQhSHYmzO6PswTM8DepvbJwnRLiK3vIZy
HAWQUexNhtOzxYqEpONgBoOao6rC//JW87k0EqRCuD7KJj4Fkw+mGBZ2HbutPziRLj7btrP/1HN8
uq6qPgIUdylFZ8Qc+SH+X7ROUQbe7bKqNx8AiJx02uMSt9N7G4TkMEB1VxyDiFQ1J91KX/scfLsI
USBRIKuYiOMOIBfRwNWnknUqnfrmGq6XIBx/VLQ89ALrgC249gG9J/QIXn1CkMymcc76GMbv2MNp
Pq3FswUa2AFaG/nXOupXK8VeKsy2GbGKxp9uQNpbVDbnHqVpHJBN2JdpXfwpiNsyot8HOj7nZX2A
IpNMDkZwYB8gLm1YyR/7qE3RCRw08/ZzMF/Wxv8Wmn8WK8Fz8CEwUh+SUT44OIj2wJq3obGnqc6a
poZLi7c5pqeJLn4C0icxPrut4bSPKzQ5k/kpJMfXgsojZTMheL6xCZzyBxRSA9A6+y1scyz++W0M
W6wEsEk5NcniMQMntjvGq/osvPxdxHg9kCL46YX/FwtMMNE/nsRGExwQebkpnDpRT29GXLlKmptw
xQbiwOMyet3WcNemrgL3ROblOVLyU/DKgbmtoqu3BtiE7uJD0TCsPJYrMod3CWop9HWJRJORyb6u
eJHsglPB13t/bjC7/9O1MMr5R1XdoG3suzzHBvHguRy+Sb66ZDDYpgsHammL3yTuHopoBTszYYHy
6BCf0FGTljA1Uz9n7qpHvjzhEJ0zEq1nUuOdtkUcJrDusPiCnqiOuuem8M4l89kBZzpsLEzfr+9m
D51unYw+cmI6CH8MEBJNoFmWGzb0UxKD+k78vH9eC52YcKWPYLiuagnlIdbzuA1l6/a5jQwWQ3gY
plvgnYzGGRmrqvxV0f7UxGIzNvk1nhov8bCYvWHrCzf+O3Iit0qpk4r4A8EkiZydRk+i6p7Kv0Ph
Pbk5Z0kpwr8WRTaCCSrOgK0Xe7FShgRXrI6WmSUzfLlNI/c+g0FMGl94XIHHoNDVVsgYk1XdNuyw
ImbFawSm+pzPzj6UXbckZgJNBlroHPG82+fDOsc4RevhYegYtnFARUsqDIuNIbZA6POmA40bDKVq
g9eoleagwCYf4kGEzx4UqCyySBFwz7/ka55/DGPdb9HWl292aOctX4v2EQ+GAkksy3NkSqxThrgN
K4s1+1CDTK/jtoNi6HWJwcmadWuIzcmLqsCAuktkxbZzFl+ah9duLHYyAM9C6Df3Z+hdCoMtx9Kv
nmWcdxs7oumBCdwcCGgUlNV/2kE+E8/bB92d4qRPfdkE55wNMqO2HTcWR9UNgiVeF4Bf9YMN2LAN
imH6DSZ2SJxmANzWKEB3hCQiDlpaP0Rz7LLZTYgKoFGDJPuCrSztYVERDkYQ4OkifwDIbGJJf7Ha
h/Yb00zMgTlW7bDsoInhQ24TAw0iWZeqOiAFxDbh6ExWrNXnsBQ+Ku972EcU77Bnk9UPznJpxwNb
sewF6a4Li1T1Pfi1l7TerI555bD9ynDELECCZysxa8I6eIhjqSGjd02IVEeJQiCkv41SSBwhE4d0
Wgcpp+lvHNzLhtc6TxGdGDYcLvbWdPc/LUBHC1XBXOuafgVELzveolPsi2JvuvhlDugVThaWhjfo
+kYfpUH0RiOBMWFyxQRitbjUa9bfwNPQ8MulREhpzlMgBvCvQ8f2wJ0RWu4u67LzHeok9yOHkmQC
NEGqQ/sOzPnPFMrHineYdRobHAFUX8iqXoMSm7bleinuUIYXbYOg3g98fKHWZATmeZe77wUABTQP
HBbgW/Gxl6Xe8SDehRDMy2Wbo0VcwozAJhYNP5Y934nKpkUJIJzMWWMg1fTFEVJOmTR23Ok8xg3V
XRpeHcVirlJAep2vXc/3de09oO/f5UG48SaAUzlKtZ6RjVfh1WCkfcBnj9Lh2WNKHFtdR58Nch0n
NzkpU1Hg+S/8iVy15yHMZGblEhP5Pcw1K/zUQco6wASMd5WkkPvqacmGovHAac7YM7KB3OsDapuF
Rufctx2yZRMm6UURVLyyKRFngyF97NogOqE+Dn9XHkpGwK/NabJwDQo5+LumdcUjPCRciQVtQBlP
xss8l/u7UGqxpdAZk2ka+Aa5NZL2DhdSLTp3mgrmPZFCqN04AyEEeUfOk23Ur7V03VMDJxB8jEN5
BNwnfwb0BZGDhHftFx0WcNJuma6cRqCqWo4ZJXrp3sFGu4TNAWRbfyqndPXqet/67fqi0FlfrODj
sWcD9FxSYKjhMA+PwHO/+FzjMtWdGh7iIYKVLhsUMkjoeA/KFNV2jOvyBZ2xfwjwqydT4UePcFmj
TE2SHzQBCbaIDoOHPchoLqcIcgRFkIXzwgFJzuZoS4pbI+qCdYvzI0CYog32iw7lEZGcD9pjQM+W
DD5/J5qWqZtIkfXRqG4CbbrE3d8DQg8LEIWqjfPXcBrFAXCqw5c6Nom0OeqTtZ5TYnrvBDjrHk4U
wXuAdN2HCXp9DIJ5rlNjHGrEdo2+3IRS2OuIvB9OPbKNkRkvS+2pDwtr6bAQftfLZiNQWup2+uN0
y/bL5LHUK4ZfIO58HIiBl0XeyC60iZ9KwXd8gdoiZZnZMN52lmYjyOdOIljHy8Xs8ElCnpLeBUmm
h9gub6xasnmdHyj2/uFRAmJ8QsHeZ91Uu1StWD41VvmvgM1bDbsQwmZ9Ln1yFgVuwDXWB+SEX+LZ
gNwAizNgXh+De8KaF9yrx6CPN349YUGTXfQGMZxPbyQkCT2yXcoIG9D8BsMLVX+jowY5i5QJ4rIY
IYPzMlEqv2jaXFpSgEH7wjMIsb6a240I5RtCUEB18nvUi6Ly8/tD0xQF4HxQjRWdIIx6yKkZyd7d
7NPNOFF8+JFNKxr/Fks44R4o6iRcy/KoEDd7obTzE7I49uI00og8jDB7EXlUyMSEbpv7MCnIGa9O
O/FUVRXyfhKROKRFjiYS2VhGcpvnurl2FsxQW+HBByUIFyPK283Sekc4FFsEWp5W8quBkRPAAuST
hYQDrXZYNpHpcYawdGbeppUDOE18SAA7E0GhuXoLEt3wBgn/qe/6t5i2gxcD+i0QlVGXjrwDDkbQ
kEx/xp4jboVSOyu0b7e6xKNPuO/NeMtKi98YHwCagbk6+W6csmVqJDDaasxG1KO4Nzxzqgd5jAl9
kBAvj7U/3tpixpBGAAc7ffeAyh6CM/R23rM86xXSJgjF9ctGT8agY7ER8HrVRpdq4tXOUVnuQdcE
777FEdEXIfwwUiHQzozPH/RQhxvT6+5a3FU/QnQJu0nGp36keClITs2WIqe5bXzN9jESeUcPgbTX
xfPEhsWkuGmqkQYsgug9gGa5C31rd0Pell6yuEW8A9Z0txCY/asKV/0c8ZHufT4NiO3nkDZjLfg7
5YO+FFOnLhou13OtvQJmtUZKqgfZhb5m7g7EL837DJzmRerafC2RHn5PqDeOgxu9I/hi0m/HjoDW
mqLxOla1OiIDAi5LVndrspqmHavthJwCxOMH0O/Dx8Bp/nyfVfBEQEAh4NPnqHdpXpqXMViDXy5k
BTDqMCJYCEe7PAuQqdyPqsr/6Q69cNvRbVxXy0PFW//kSIleLMKDGkaGPOcUFG5TWu9SM7keMDSp
e8irktOUhS2OfqWDwc8G14VnXALu5BhD+xZzW7+DN8vx0KxrOvmWPQvBiw8khhBrCIq1R1iaD3QL
yI++QUJYDiAZGWyHqtl4XB3c4JWHRZZI0YnB0qeFeA7LvlDkZrRG9GPEY3Es416kNC6LN60Y23Rh
DYaSTsXPyCYBtV+yqkryxo14tKIi3zne3aO5FNsW4O+B7PVagJlC4o7AYsBjv0x5sjT1pu76YKPm
+lzgqS3FcoDnlAbwPAKf9IiOQJZgQ/hiPHvDvdsnM6D4NOdYAzeyZ98U6GOQLNE5OhoCWjBFyVnA
XnDkjwDKBTYmzyAAlem0KPN3HcvhYdLqUOZm2tTo1DcjhwkMtm+DfYUfTU71jkbFdhZsowKc4Qiw
PCoOtrGIZ5Rh1WfdLKDKVvphjXloeVfjXfflS8ygo/s8B7le2xF1BJ3TtnbTSc9oL4sfB7WERSDx
R/8dnhHyO3ozMzLCWgFkaqk7xn4Os1AHyGp2iKPODv+dns8N1YjURjYR6MICuN7oSu995GMcVSH+
4Yx4Tj6KbJ1gmL0qDrMIQasKilLMwBSPxYtfDlAJAsDFqFgPftTsuYU/MyLXhq6PtBfa/h3oFdHF
dOYLZhspgy4bhgVBJCstEBpIvRmSRtS1SRhnQpzKbhvQTuMdKgcErORfReqtMtHfFmGR1xphvX6Z
7SaCF50Kk7M9odh2uFL0V5Vqr+isDvgo/3hBTJNgzDFVp8cuSrl8gVW94ZDDmY80JX7bP+sELhNb
Fz0H0AS6icqnOa0bdAZDd2/S1ARLU1cYvON8/Ph3AATIyz22s+lNh8ZUtKfRuvHkVyFmuSFe0+eh
2FhkpjJXmSnD7lykhsEc+lZuWXwOsIRPqc8uJFdZtd9eIZATGHGHSrhVqUZGNjM1lu3iFooTq+tq
Y8G2bIsCakq3tsHGNKbDnALg/wb+wqOEiZl0fYyjxSQt6V+qZjnnY4wqs2rerOwy0cZfjAkMm0e6
cAd36DJVe8S7nscBrDKyeBdi/aQwBmEZcZG5H6SjGap9pzoJ4qfnmz5AAhAc6+9c++dR5OEDzmws
H4T/xOBPJMQ2YlMLqpCrRB6WY0IDBKFNKJn6kk7hIQy75t01yw+ZB2x0uDeivtVqI2P6UA3sKKTI
IGp86bL0z0yG57H3aihohFzHOhSXZQ6WKyZEYEgx6BdarKemzTcjyAzcSvzHD7E4UEfiAs6vR/QO
ee62eQtmFwERh5Q7e8OMj0HPyTIpMKAFUk2DXvjZg/T0jCE2Uyq7uUiHfniwlduFpXw0NUr8YKJv
K3rvTefAhlOJz6s2zoc001doBGDfAA2oG/laNYHeiXoMTyHNUcDXxaF3zRa5RLuxxXIj2vAXA52x
jANAPEClU6aLaNc0HXLvzap2qgaOgbo+fvSK6rub5Y06dsRP8oY78eL1Eq98/CU0Em1yRSwmUbgb
c1keeMmQMYA1urQ10rBec8PkdOiMgLCSuCp3gIZHBH+HDgRufBKogODJrr9wWRHU+uVmgiR0HisC
GZX6Kpv91d6mkrRXlAYXMvSn8P5eTDML7vGdxwqE+LHP5V8yFUinhe475CVNQiIxMkc7vPZV8wgd
DYekXcat1LZ5RMISbptuRuDoZIq3fYXEVctbfoZjKa+NR8t9T0S5LecR2sx6j9OzIMXFddMhPMCy
RfJzrHbzGiM8GrXtDRfPru58ASog5teB3/FfnMERV1cSmueYdzivgj9T6/55K+EbydcuwyNaIZ0c
VVmtulceLdVeMpyoK7IzCAQbhSzQ2L0F4a8S8e+rXPzgWowH2MNZRB+nQm+0/+VBj3uOG35veOLu
SKzDtg1L2PNK12oXD256qfMeeRjsD7kqZDQ2pKkONnf+hRfjuilV/DnGICVQe7110MUgtOPgHet6
ToIZELYWGALXwWgGitGelb9UmYCplyBvU52KNs9q/zpRvhyVB8DOYv5IHE3g6rGm1HYb5NLZpirw
QqgwAF/mrRqFCtTZsTtUIj/4xLvHy5IJnkUbI1JWvqIIpulk6b6zntpwQPrKoUGG/vrux2F/KfoC
aWkT8bTv4HxX/bSzOHMrkOCYnwoDmaL7D8zeDhBJwIrJ/qPqhjpBgo6f6qbHuAUA1/uaiQIKAsqu
Zuj7C65LnsTTintQtT+F12UIMHYbZHoKWCVObWHw9uj8Co8f/QreRM4RHewH800lAL6uPkOyCw7V
WH3YVfqnaQztsaqQKjKy3YOpQE4MnnCVmFZncC1cgnkJ5C9Al2E30/GM8Qxl4pk7NNh3x6nUw4as
62aiAT5L+xsGPYxwL1/ytObzeY7xkJcYiAKjxm4xZWTKEJKXR0P671FH/YvKw79FzbNJsuMIKXku
aoyqGIGgV1LMCMqD/IUn7pNsqUz/u4v5V9V2Iq3EFLy08fyCx+A2mrDM2kD+RfVDEdUYjsGMfPPC
vZOclEl9CSlYrDPypUErUXLkGPBU+RlR2P88evNBtkGdUoeGsjHBBTGwG7qGK0Cedw8TXHrDzI47
qXadokcjMaDFdqgFtCnOVM1I/4Uz4HOBAQoobRMonyNWCwc4qvjGGMzb72eRBOpSjMfI7KPqpa4u
Q2uvaFuzmGKywhqFuPtDsDbdgHPRpHXkRVhw09AMk94TaIjbuLUX5hfXiZFHRInuCFq1GSzwCJ+L
K6YUIa8/L8tW6L/enZbHg9/4jZc2i8Ey4xIJGH+4LYN6BvslD3ycrwRTPCzGJGBkw/owVjCOOv8P
BhDjpC9LvuvKAfte8C9coxEju6oQNJPjDO9ZAAAx+uVb/wel9j7y4hpe0bj11vhZdOqMtuo65OOf
mpXBOe4Ba5aNaTdU8vm6evJkV3R0beSQT+F+ErdY7Fo/GIxKEnJIIB2mpRNHL1j39cAUCKB+Fy7i
OIteID0BKYHMNQjN9XGK/Ssg1fPsI5+JF7MuUmUQ6aj6OOMaA3lt/4yvNUGhZNJ8QpHU5+K23k3H
VuBkJnjjjK2urHGncUU4Ed+mlBDIMOQY5GFe/KGFvJD6n9k+hFlW3RwkF+8Rrs0E4auHyILskbfw
LtIT733kJeaGreo6NcoB+cHLPyogQCXBKzUHTZ5VY4RY1RB9iK55bCb8LssiDjUmV4xy1zkgQcXi
7QwXnwH+yBHP9IwBKN4w/pnAiWF2UGb5VocPQmDOTYhBOBG9dHc2qyuQJFo2LSbvaPKpKbAiE/6e
i/yXxN0WtjMGZmwoJS+rvYS1d2HLeIQ1nGKQxH6comtZ5qcmjztcxUqhBASn4vtkY6G9PYcNXnxs
XYqzousgx4UOj4DvEDDHYJCuX/hzG2GIDEYxkZegmVUBE1HmUwIBqzmhWT6yOgZxKHKDMQDo71YE
GbMAT7FC/wHFmvUZBUaZEOcdJJKT+47EfwVY4ZTAvk1q6nSmG0Qk1bQiSgwEP6wMSSnDCqdWxWl9
b4LasdaHDuwXhtRcqxKpauCDmAKjdY/ex3usRnv0tHy0AMbqmF0LT1dHJDl3XuXf01sDprZg8rVg
3rxdYvletcV1tdWBSKuzVi/RBnJelEgIS6nq9YTPZzkZaIqvqul+wFNgjQaCUAnmx4FIm8VzhBMQ
mcEBolet2c4LWHvy6LBXTGfN5J4MRUoXncrj1DP1WAzICSYAtaB3lCimMATg3Bb91lTD1XVY/r1i
t3bpdsP6PeTd1edPdZPvRzOl3Gj0cRaesG62tKc7kEFPMdLJdMCCi+pPPxRblPX7Ia5wsuDoOpRK
betx2vki3paQ3zrZwecOtwKIR4PpK3XrZzM/K+QUo+aEVE5WsJew6q8BjnNZdA8YhZstCMtGwYyF
F85jnwK4HyZ6VOw+Soi+YaA4Nu6FEr0M0ME8St2I384XdFuGL8hQpZV9Y3rd5rx6KJjcSntQU6aX
M4+KHZPfAm34uHIMSbrjAYDQLU24/qHt/bZd8FuJDa/Kj3BYtsHwXbCtH7QfWtmvfPVu/nzHDIJM
TkXqMJ6hrczGDmeNMRl++VUj/N+i3VQ4hrsBcTfsHVS46iDK6PDTGI3jYsISbSVS1IDHiOPbx5SJ
rONl/tJ2d1yKQMmrGInScNT+wcVotZO8Df0npSP5bGXf3WoDgbB13XTorSd2oDowfCew5W9f5GxX
j3iivRHnUGr7mWzg1SPd3kFagA9Z+vGpinMsM6tX/KprsV7aFsNSctDzu2Hi7aZBZu2tLimat6XH
Ua8o9EWBlN1mKdorUzX55BHeYN6uA4RcLX96FsmDX+GIVswHD02GaUW9Wiwbq+L2CVMwwtRpsMGS
xODRFOhbQF3rccFcQfzx/Q2Do6qXBUV9KpHzDkgPY49/dCLfR6Z5VtZ7jYYchbbQn8jNbtrGhwum
cYgC/nzsfQBihX2Dc97smpU1ST7XeWLQJtSll2LgJSa54HE+IunRZVWuv6kKbzDv3hB5PCCB/jPz
Ci1GWySD1ZAJ0cmP4dMQx0eRQ+dtF37FlAyMasiDq1/ibemBvW5aOGFt/oFTHhsvGqwXb4PMoH/B
xCao1jnG23Q+3pa52LdwNe7EPqbJDY/rjEhs3JibnYe9E8GD1Oza8Qjz4vhTMHtHFQyYRGZ3igMC
pf1c4atEtALT3266CQEbl/J58dXRBMMHw+0KRBTA2cAKvgceu4VeiigjK567Jfhf1J3Hctxc1mVf
qFFxDczFNC09RUqiKE0QpAy893j6f0FVf4eYYpPx1ayHCoWETOS15+y99odcRDtjUaUutd6OE/3H
nrYN3sAgKAVVwv7ZSX81sre2gsP9llsqWhJKvjqdEIf33q8OEzWvk60t1KS4o7ODkogKdeJwim0T
Q210Y+v+znRYuIMlOOop/db7kOqqsPrZB9GzFiXHaze+aCZVHHVhnQWh023GCKOFJY/axvy7hBfg
MygiOSWd7fAyCfwHDoY3WuJ4T5oYfIHPeXO+wcCPkxjBWJznV0AfrsJSG2Yf/BrXW9dkme/cINoF
CP5gflEhKWu+aIpcslq8I9L7C2lPa4Mx2FSFvxNllR0rhytLgAurym+ToGXvN9FHEbnWtq4Nfcrg
Hi34VmTqG9LVc7vrb7siOYTUKoKo+qVsSxxC5X+KS0QULflFlrdvhBI7u6+PpjD6zJuL+dDlk94v
CW7ryEbKPGb2zcRJscv1hyFvz90EjTKXSQCBudkI1/om+xkrcyt/JXL2t0ViLuiC45YwPYwTOCz+
dKNEeGuNwc5tu0dltbewTQ6WN997/rPfH+JM3NA+rLZel+4dV8dcYGASjzgTuPukYjjLkvgnLvta
ApCXzEmBfhlSjLQkZmqEHGiMDX70hOLaJLP7uf9ovPM5Vmdoe+9wt6jU2nWdu+oBnJC2mdNsuaRy
bQvS89CfLusZfF40KgcsmkMfpoixKLXZvpbBbYIrkL4fVasF9/u25GZLRZnDreja6VDVHkQGvwGm
xM3dz9CaJ7A2wtz9gSj/ChnIR6eP99aCsbnsB70RVOu6VtOgSeZDNFE3H9jTtjLsHrNqvsg8+0fY
dBcuVCxabTsvMdfUOC64rs4bPdPn5H65QW8O3R9F/xFezM4ryuNcOcfex6K9gMcBCtWrY4FlcRNb
Q8WQoyPJMSzb1OVw1Rvxw07QPdv6M+r2Z2hml7M//OyhClpWcBQ99BsXWcFW9c33ziR3lmNTiwLw
YUBsRIN7jjMWrVV45SdwFPJsO/UJHb5fwuqGve39bFPzuZnSm1bOa8UrVzdNVl91XXcbjZBX8mZA
0eDj1sHdH/ZLeQmUAuTZBDu0gmTHIfdc1M1T1kePYxvoIzdH3GDyYR7qXwWN3Y2igEf52/okmNqS
AtRxmX8uTttv0pJVMlRg4oz7RPm4RpZk9+ix6w/sxRfKzB+MibYcMI6rSsPL5IEm/7iz82jmK4Jg
MPyizqyukgIU3CIQRacRyQljdWXlSJii1CohNsy/4p4+FrykVSzf7zJBpzZrq11ohVdNW3m7gorZ
psWgQmsjzrdeTwWvBJRm6kFsXJQyDOXpIg5zDP02lVsEKvJQuf6tdHxxFaQR/Dk/zz9jhdmWynpe
ug5lVPSpt7yjjAf+xyGJ9jo10WUczby+ii5ZiImB8SgvCxoP26YOMVY3FfVu5irbA3w6ND4wnQZ7
G6j4l5PA5bF7itOJom6XH/1w+Na5/Q4XVYGKnCWbFx0l8c4bmm9FM12Bd0HzW9k4NOwKiYbrPPhd
DJlGOFQ52mE/Dxai+CJ6sprkszPZ0SWsQ3CXKlvpBeKXWzSsqfJpHLln5VX1VcXJVTxPGd2IcO1K
PXet+loig3TopOKPBirkS1RFJJMNj4uPbGLMOERplV8FE2kXSXxuG/WBn+vS8tGk0VL6kGT2rhKM
Jlw/2wwNRIYOf45u+/baj26m7gHbgb3rXBfOUHURLmBb6+HeZFl1LiqmliODT07nIpboEcXMuNpq
f7xw9fToJLV7A/vK29HR/bhU0Gb8/FJOw00Xe59qxSvU6gAU9GBTEduMuWsdO4tTTqi/BuVdYyF6
q/zlYGlAGHVPPyuP7mtq05TkNnbk30mUjV04fQnd7Fu9RPrYjcnH1kq/DygPA++n5tjQ0vQdHU3/
w7lQ3dEaj1V6PjsV6gW6sGl2vU6LpDxk0bINk8+96kl4vgc8yvUntXdzw71W0OSooPtQEdEzmsOZ
mlGXx6BQnV5cmDG9ijykYUbsP0O5kbfO2nHPC0rOd3UE+hKQdHDfCL4oolRxodCZ//RStPh5r62f
qZel+ywaio8LOshfOjLsMKpDJM9OlI9xdBPnDg4H5Uib1uvcfUlRat0gqM3Bz4kZhUGfXM5WZ2DF
1BovWoEvgyPQVe6k0TOcyoYtnXurDkC/SnqahzwQDbhQ42xGeqSPoxs+BT7aFid58mp6SRiBgOs2
cAFw3Ks9usDqaoiW5jpLovTG07k4l+3w0Ba8RhFQBd1rq3jwKgzMG6V6jIGZCWlopj9+m/wK9Au4
KRdp76be3YFrvC3bCNvhgJjNfWhjNKYyLur1EvXBK5TaWQXrm6bZ/qlOXOuu9yl86qeSg8W2ir1N
2ovrpEo/1KmDMzI4syhAnFFHsnBDrHYte9Fn8dB9qGMP8o6J70cXM0FJDbxV8I8bNNO7KcMa52X9
TenKxzjuLkv1PekFuD5uIHRmOrrPHf35JD0CjNhM9KgCET8acT0G/gbLm3TDg0fPJQQx6BEeRE23
5mDnyZ/WSG8xss6Sniw1XX/TyfOCVySJH5i3W+rBPuKh5ZsVD/Oht6j2ha2FYqRFUmPm5Ul7wWUH
4G7juAAdAxrunBa9i9QL91RKbsKkOncUTdw5RDio4i+ND4qX20vNqhLuoKvs7YljU1Igz7I+lIYb
Awufine2Oi/z/ANwo+Fg4n6vMxE8pugcsUBxsLYQPY5ZtJuW8ktUHIcqviyhuSVrMWlKimA/WqY9
n1ufG+4Ey6UZPma9fxUMAMTCzi92i4mnc7Uk4T7zmq9N7j11kE8y1aTPAVyTB2qD0UEvPif/Kkq3
/igOQ7F2AlCypRU2vwF89Q5+9V6CJ9mqBqAPpFe0w5PrbTIgQI0TXcP+OQyT/LJ0zWXbIdMtwAvN
IYLlxP/hKxZJCizWV0/ivp0jJ7xOVoSTsZZLqxyPA3jpFBc1N2OQjjG4ek5aatwUyxRgHA1+RIoe
YIfkFTLXdd1HV173M27BwlKZUmc29JltP2VPbLpMnhE9XDk9Fku5L8HRbg2bOs3ydAN1qdoMNUez
XH73ku/YQlCiK/969LgB9PzBQTwK4La/w+zfbSuBWyvIsoSlZDT7WFfRDdq6DaszaT5w/6ygh9nk
h5/mLiz3xmjvZ473YieouEHiqy4QAFw3sXigxx1tezsbEV87+bxPV1hXBqv63xzzf0Sy+P/NSgF2
4k0vRVM+dS+9FL//xX/MFP6/OMQrxK1IpymSuWDq/2Om0P+yjU9MAExuTdPNhr7+HzOF7f4LCwV/
60kHN85v2MD/minUv7BRSIgC7kqfWP/qhDPxFnfixO6DkwJfBv+RS/tA+up3suIfdp+8qjUE25i5
UrLUuEhdd7nr2Od/vI8P/3Zm/Gkq0if0+t+PwY5Olw6YhmdOIx6yUemhDCBTerHs713ViofaFRb3
Trtu7uupi++jyi2vF11ggS86ZHasUzO7Z1JrpE8G4y2lWk98iVrcH5x+KMhu5Ny4JafkzLp0Cjf/
FKVzll+mDsyoja9RqRAIF5G9hTAEGWE/JWw4aoAGaHOb/JoHUn4cszh5GNJ06ldeeU0Qbt75H7m/
eYL11RG7ANTfZZ3K1NraHLpvTa856b/9el4GHHnr2/GBftAAFHL1X514rrgiFU5WygTp27JtCv/G
Wwx6vc+hA6zi/3p8Xvkd/vbNvHwQjp8/zV3IpFM5tjyoDvsvc1XeQMTduDrn7K33UmH5nKaLtfDx
9mNPfn2+F8AMHDs+CBXMZQZyxp+PDeOYaxnpAIij82I7lD5t6SQr933gBQd7yCkgOt17gQnyZXYB
w5mnwuABHYNdyPN/p0v/MbRrbEyBP7I8L7qHa0YgB4sausxxzhVHAATlOEbd9DCmCmIgXCK0Wna1
y5gx7+ST/vYj/eFXUpKDtGL+QwABM/MbYvPnC2hzulNhPlmbzi2dCodE5FxjwFMUL/RUa3oWwIk2
M+2LG+IVxmlnt1kOoypx4jOa9FTgRdeLK+lIvKmcx+YvMS6ie7tOe0CJpT9fVI2U+H9SLMjozWdr
PnL/nCtkhC7Uhc5YFBv7kVpy1JTOQ7bY7TOayPYq1wlkZll7zvO65IiDyKXk6N/Y7oyoIZnvq3CQ
xdZlU8At5MzToSxXJYw3ZGKCrt8m3+o5FfXu7SGzjsTTN7ayTCDsOEYLs/64f/x4yPjCpZx7i/uL
gRBp3PphDqz5uZrwlL/9KPnX8OTXQZ1InghBONz8Tp6Vd1ULsgnhWe9KKrZ+Z9ytafvuSltV/CHp
RAcQlRJQ6ylxY6VWtQeZ1tw59FvOmqEsMorwVo8zMyovZnR9+1IncBhS7EPvhICcLBS/xxERLBA2
VloRiT4v3wpinymdS/Q0c8GNJE/8dEAPjHepRKN7n9nVWO7feTmrEfPkh6CNTtyPUWu5z2D4+/OH
MGMByNrmWIVWM7h14O3/RNtXDJTIGhjdeWIhGgUwlJ3ls/YFPt804CBCoeBJNzr9jJaJetBgBfN5
vcQp7uuCRM3NCGLrc+wphKODhc727O2PfbKtrS/K9vEwusLVmrXnxCAoagb/YvOTjlXysTIzsnCq
Sjz97ce8MnIcqVyjHQdDpPN7CfpjlM7U0l3uviwxAO1uOzI7uGipj9x7iru5QZxvKC69Y9CVp9ZZ
vhsTw7CuYXw06jT2hjwLbcGGpBcrZq5nCx1BDMx+jfErKfvqq13N9NGLJhvRA5Xt5MMo8MhOkIM3
f3z7+7/ymunn22I9jDioUU/Goz0PC8cLHDaLDgkp6fRygMQSvDcGX32Msl3fYasUrOUvx2DuZLZj
kLhu6A2Ic4JAyj0agj4CxAHiZxOHtv1toKRNBlFlE0pvMHIO3Pq/V2UV35SZoQbdm4DQai9SN//F
K+AMx60XfpcwJ1vqXNJbiTQtxTqLuh0Xe3iISof//CkudDDXUZKTIjvayzdQkXtQEmFlwWSU3Qev
HPMNHSr95e3v8spcZ4qDMxOCOUO20suneKZz5YLoeSN1lB8st02PdSfzs6DWy83kpuGZtnu1XXIv
eOeA+MpE4gQqXMdgL9Ys+C+frAC+OgkUnc2cRj33x4wCmdVhKBWuaz168wgbdqzC5O7tLyxf2WZc
mzgr4cDisnn4y+e2YS1626zbzBhrzCp0nJoEkvRiGuc2RyV+zi0rPLa9Hs4DzhoXQRNU56l0KdZm
XkfBYpyvnZAabGdaAAtvf7xXlnum1Xp4gDLnEXfw8tP1Eqx6EZtwa3mNvE1dt78L4S1W28xfhiuT
yao5vP3E10YAO+C6mnF8+muDmcgf0gUEWOgMYIbqvF0uQXCWz0XoZ1spdbuLtaevZ1xEj28/+bUR
4K7XGiUFLshTS7cf9iJ3kHRudV9zCGs0o7Aah50f2g3GwxZfWtXWwad//FRGnWGD8DiWOt7JiKeu
AjVv6kMcuvUvKnJ0fmgiD/uuFFS6HRn3yCaGJT++/Vj7lRXNwE9Aycr5dL3/vfxlm6nJx576wjZm
mzKMubLFqVoreXTdor4IaVE6+0qu0pjeS8snxBZ6uNB5b/0C5mWxr+X2gnphEOhiVJCEZ3kaGrkN
01zl2x6/RrWGESzPcQ4CCyFpjfTWCYeKmnZm19me2xgIYOpt5pMJCcEiyYYjz5m08TOftyqn3zTl
Cyj8VtMIuWzTuXWoWcT5GSlY/kyP2riflZlAYClLeTfJCCbkqJo2Kzd9kbj9pqO/CEiEfg0ZV1Pq
Nxjuemfa9/nY/puO+f+mSbwyUbgLQ29nLtsOfP2Xr1P7FlZUgTwp91V3GYTjCAE1oxWkmzI69mGB
kCJHghUPaKlptZSX/jwJpC2JfTandXluYMqeJ5H2b+pOqNtBw1p6ZzK/9pN7Kx7QhVllAzV4+Rln
5YRtMUTUp0Th/khY0nBX1cO3t0fWyQ1vPfgYj//fCF4HJIaTs6ztN9PMr8+JK6q4aOQmyneKQm29
MaB0diYoMeoaLky4thEWxqn3XmL6q9/T57JHEwW4h1n//o8zUTemfTzProUNxpKPUs3tNvFpZL39
PV87tHORcpi3tmK9ck6+KNe3XHBrpqJQOXhSAOqhwunJbguoS85Oj1Biziv/vLTpvDvUBA+mnuIP
ql388ypOSQfI56Z4iEpW7UTQMvMl8hDqoZncvv1R/15Tmek2dQ9KNSwx4uSFgHVO4y5lV80Lj32i
0NEe2UvypSrH8GaZfUyuYfJl6vD1vv3g09BGBoPN4Xc9tvPkFaT68qcYrRA+DuXtlaOPES2pnbMM
Zdxt6Y7j0VTIn6CNw8igNZSi/m6fcig1F10nyit3pBw0WeP04+3P9Pfo4CPRlmM3W8/m8mQWOJ5E
M1/UHJcsM+zykii5qCDv7u2nyL+ngc3wd5gMvHhgmCePSYem4YA4Wngq4hjLECaSmq8JC78VxRGI
vDwHeX4Pu7v7CvwN+XKTAPcIq3zekcFU2gdya4q9LQU91AZoPgX+MrtTHsoBeH004+sm//r2h/77
LMJn/n0BVeBomcAnv1Ya52XXUSQYx/LZZkeokL5Z3TZ2Jmxrbz/r792Wkji4W8aGcuHrnrwf0HWl
BfKeg3vABaVfGsAUGIs+17NwP68KSgwCs/v89kN//7gv75IQc9dFAYMXUtO/Tls5xbdmEtam8KPP
nh3UB7pArNIKwsE2m1PQB1YOc93iTpVu08UukP0a6tLpFCPsdEgHefsTvfbKuUdT96TIwCw52YYL
+hf9yHUKDxJpb2E9UYqyqpGAkDGegnfOVvKVhcCmAmSTyaYVi/PJdNSRS3XA56WrwtL3/Tjh4dHJ
VBOZCnjUT8/oQRNkVqGoQyKO+mneBwJ+9jbKDKpt4MFThoTXXvkqSzQ9+hlUR7zaUZfc+jU2gQN+
GRjqs4Or7eztN/XqZ2ekcNMhQZiv8XJw5lYIAX+dUN4gx7shSZIzCGHA3jPMkCVJutcq6MleoiLX
vjNWX5nLHEWxrq/Vc17cyaOJfUAiKwwRSbM3XEwTnjyYqP30WVhDbN11ftZeYcZznJ8CN8mntDEY
qd/+9r9zTk9GLvV5hKKsojDj7JP5ktiph9dZWhsKAdbdWCcOJZeQUNHJ+WxawD+ASSI6vrrbI9Aa
HqusjttNurrl6xHHd+Lg6YAh0QTvlBZf+V1gHtrUyVZOE7v/y98loRkqMFxybM48+bUfu8Q9tKWS
1zFRlcsx6wQpbWBfdbzCfIr889sv5pXlnF90rVzbxpVcHF4+HmoP2VZejOAnsOF4oJbeEbHw3q3k
lWkKX5l3TzcEgsHpalWYGeh8yboxej4CBqemt1eqxMvpPbrTO9v1qw9j66TYAFbCtU/OkpAK/c42
jkVRFpwL6l7z1BX546jIRvrHL48CJ29No28WwKlevrwUV6Ejw3VOFUF9HqGTRYmVxe+MkNf2QqBM
tPkpG0J7Pr3jeBn9YmCELHII6zZIVcYH4IDZcg5bXD65uYoU2doK8yBMmt1CKAoiFyv8oca+bwj3
y55MLymlAeL6lcdhjUvOxWnNf4YBbyhZn4iyFNnHf/5yKHVol7qAJpl4XRX+OEZSVXTMrAdm/WSI
vu6IOpkFJvq3n/LKPkiBkFIhenSXOsDJ2SzLsfgtIU+xsIVtfap5G6iM0XYs++QZWKl3xXG2fWcj
+L1YnqwmLkUzfguaYcQInOz0MBOtljPxOsTKCQfdsHwl/aiGVozENITXg6YxmEivFNj6ddedRzJy
9106LQmWUK12K0r6vB/JpXJSk5+5rQkPtUG5jBjVPodOcYXKHDlH0rXNOwfvV2a8aztMerD8wufS
9fJ3AWg4SYJFLIRWGIFCt4nPrFnM+7d/l1efsjLNuSP7nhbr7/bHrx91jUV8BPfccmkdIsFQDGKQ
7t55ymtT3ZGaqhrEOvevTW0J09geSRfZtGXg75rJrfQGt0aygxIr4/9iXTGcRRlp9Prc0ybftDgi
b7IZbEyE9yMe4+a8bKkt2WXon//zt8dk97RhaWF3OPmNWp3WY1EzvhbHADyQTXsOVdO+e/spr80d
kPeSKjQlO9o0L3+jNJq9ZphYV4bY67Yc+ZtDCf90W7T3U1uA9ojrd36vv0cFXRrmDHZRV3HrOxkV
Ths3lV55E2CGCG21p+rWwR77zgj/e1Q4jq+No3zOxVxgT1YeKcF7zy17Gi7t7CAszDmbfJHeXnpR
eHz7Hb72jWDT0fcVLAZciV6+wx48BSBTnsVNTuxqA4cprNvlnVVOrnvWywWHip5mQLjrYFdrisWf
0ylF2R+XAbFWwdBa35sM/5YN8pjcMAcDAyCbbyIl1gi+X33pJHN/lngWXmwUMDvZ9N/TkXDBCZEu
sPkleeAKhZTp7RfxyksnR4OmvKtJvuF+8PITZkOp49xnMOEhWS+HJU0VjlwIYXSgvr79rL8HLvUC
RS4DCguuxafLr+0EVEWgSm9b4VVQAuj0zZaLD043xKGFgGU/xgYP9Dtf8ZVD5MvnnnxHH5/aVJYM
Xyukmuk0+gnwXXbgoyw7z+A9zrR2j6QwWefe3LkEwadPeeqj6J+ttDwMHV6JOR3Lp7dfB2/4leHB
XdmhfkaXmo7Ny5cPX42WMmSBrSuiurpr58WyPotqybKLJsyd5ONSDCrbcs6Uv0zLLCQXNnAT4GMQ
Au6caiBguWkscVO4VeYckqivuRlozMZ0+Fz7jB8+49482uJhXWS5XQVgkrbDELpYACrf2aOTxBtY
ikVi4IzLSGPVCxJra0wacXpuwTxD+lkWh2jQhawez+ip3DiEWSW7bko1EeKjK35mBKTdUxznNruM
Y39HmSpBThI2xfehlHF72fX4zTjJVDYOg0nDWOFTru6fkeF9BZc+X9hh18ZtVypcjShC5i/aTbII
0rT0yAIIlhJTmFDVJdXDet5iJLGKHbHO43dYH8xfg9Ck4R/6zpUXpKGzyxMKTwgi/ejBwysTb9q+
JiPAxQD+UDdjYS4dgllbnN89La1YTGLY41EBvlH1Uj53liyefeqTGB+zCOZjyjshcm6KLAQNBEl9
ogscEhM+NOFemhEHcO5PK4mOs3KEvkzprx6Gnx9tW2XoF53BvsAyV2Ksc4CbFFWBw0qKyiN8L25S
0g483MpBS5oWDLLqi9sR/LvwhsegQBAbxdgJB8VhddOMGhqIzLWXHwjuBm2gkqaDxol6wN+ALzYU
WOj4cEuKqvEIRJlcViuOUNxGTZzdw9qaHrFJjo/TnN/puk/Oke41cm+CvPlZA7v6ng4wCQLfWj7g
GSpB7KFW/mGwnhKESv2q/GCLoiIPwtZEgpHfjWYVkBNhObU9z9OutbRDhxxE/ic5kAoFf6CVD9Q8
9HKROJGB5u0lg9zlkZdWO6fI56NBIjkexmge8XYD3eq2+VCpDx5z90407oxYAzL5ly6ezfekatZ8
ABNGHzX/Ft3g1DbYQ4LRdrFkVeO3VlIX37SFJT5Dx8qvUTzjX8jVNKl92ki4dL0Nt5DxHBJLxTAP
XUxDbvBxJgpEbTICjq9GF1fkBv0t0JI5zp5TjKc3me11gEznMjn3Rpmc1xmnv6WYXAanlO1HwMmR
xNRLB2FDORYlaqoneUn6euPtHbdX2abSZRUdXDSZOEk1huO9jwSt2hZBAEJh9ns4S3YXYxvC8xM8
QQYDF5CDhR63yxy42DAQz4OkqKLjZEHD3vjeghVjsELiVEhyJVnc9G24syfTZEc0utMPjPbIRepW
kqBSCVwzZC1S/aC+VT1kIHbLXVa3Q72xaFA+0/gAm4oBnLzBKrTNmhIND/g40QxCdz76RbOf3HiG
NCpqFpUarDmYWuBF6ySc9Ze0act4k8tZX/J5sYGgFBt+pdIrPsmeyyZmfWfsscS044Wmw0u+olpd
EsmYxz9Ln6TpjSes4BHITYnRmNAEdFKB/02UxfBol1hwIFZS78ZbOY0e5CyrTpm/BMlshd/nt1aW
lyvwS3WfhNbLY7+WJ/rGJYo+souSYNNOoZuNyH55EPWIe3iInPZ2kQ55dcHiqK/eEAUfYpZsTClt
3N9TCFjufOD5BaPO5koU14uej0gTkKoShGkPF7VZAYcxOWj1BsOWf1u0Zfa9a2U07GDbkSNNxIC7
C2NrBLIfO8/1QNA2bFC8OpU9iOexxiq/s/zVPJCImkDtlm1qa5o4/dU3jvgCV5m8ztRuwzukXCDu
LNQeCI790eEVVwaaIPHCrr3DWJrdj0ZTTUS9D9AniVu8+RUK3J1d2/11Bmrf3Tk2aeyXgdWD1RRJ
nH0K9ViDrAor+5NUHQn1bp0m98LU0TP3NWroAUCDJ0UV/0sMbfOjrYZpOROeBrk1eszuDXKq7gtZ
PkQisgDlLOlJfdN4LsL0MBIL40NbwS8YPvOXzgt1+tFFNP7Iyu2bK2FzT95kVVV+71w8ImceJNYJ
5faczei3ss8mq5f8UAs2K9AIMfheQWNuz22Vrko9E3FyadVz4FEJisC+mFHDi2iHHli/K0vMaFh8
hyvClMYr3QXRtVUH4qmV7dRvwjGbf0BoDottUlFsPvcJpy622i5QHkNm8L+lIgWYirajuYzYtDMS
EfIaPkEC70oVWt10WcO+1Tm6lWcKmicrhw7SWzrYQYNG2kcfhiHc7jYRFUrg6gVr6S4hKKUketTm
PJSCNcKMkyt07nPs+U88YKWl4MqNDpHpZLn3Gh19hsTZqGOAC7jBKYdRf0VAj0w4IlJobKZBkres
AHGlaJ9bltyVDMH5LDSLddO6ZNdsWwz+3xd7zltSgUd1I4NGyj0trPKsxa7LnhmRwmgvtoYIwFqJ
Kajw18amaCYDVsWyx21sGgzyXmVjArch6jy7ZZE/ZG7lN1dYVRZCUmLyGEWdR49kk9gkXrj2NO2a
3BZ3hOVSfV7CUUfHrtO0KFkcQvecaFr1LdageAmSZ+NY7Sneh0nKytpPYs13tIo6Upsy8MRVU02l
hRXGKm/D2fbjLeQ2oI6KiI4QyObgP9ahCVFNkAN50c+uywJTN6vomu8BmgM2401WYFbMVZf7uzxT
eFlbpyCsFEcnwBO/GkbCinpMUaoSi7tJ06U30DLWkR36XR0catsilNiLyDKComSy/irgl/vhNN74
lWKmjeg/CbyPvlmSAdAb6vCNruv8iTMhcltyZFsG+GDDJpbOqJ/oB+H2jjjzWdjsJiI4XG9yJHlX
hpU36GHb7Vw/UTdu2/u3hHF391UQETy91OFtFElvRlbO7FUzcl6OA3K6b4oGiAdkH0iFZkDTCKCw
nb9x+DOAB51UJbtAjA3GWhmj6K/qaRZbziqwk+ZMfU1r0E070h3w1qS9693gwii2vt2P9LYjseuh
dPxKWtd66hUdTrGg4EcHWYObkeyh8PyKELpdPIrhoPUszxxgE90+wimZHukR4SeiU13fu62Ykp3T
qSG8Z35ERFt0kGW2a0g8ic2hZb6OSFSyiypJiuwys224XXgi5gREfNRYd0kmiC1tiYtIz1NH2Nd9
kZdyW3l1j81KUj7bKPQGzbXTA1Ngu8uxjNcOfL5d3ddFd1TW3Jujp4q4uphwkXBOEAlUKisQJNL4
QwM4Ju1nIG0WJfAMGMzHMlY+9mq6Ctkmay2bjLewaD6LUqdksC/OgEdRpjkEqo48nP3kJOm860mf
/4IwClhe4Jfigbji8JMDwENdgLSJLsrJk8vOSav8QFASsvCOoQKuN+WIpQOTnPlSg7810L6vC9VC
mckmhAUbNBx9sSJ6gYIN0Pb6feu2nt54QHGHc0Y7Xt/UePlO+xPjenYs7yolpTzfY+LOvaus1MBz
OVf1HF8AAYfbcWz9e7AWozmU8xD8AIUaeodlAs+7bTKowGcKfFsCysREvwYoqnw2DiswAWdMr4Fa
1ocja9iRaqO+s3tOD0wmh9wg5OJ3pR4xrndV/gEnDki2SgXNV1H5xS067TTY52KsjyW8OVQMKl+P
1ZUk4iiEOwDyOKSnPsCtv7LtvgOQUIk5J4kEovQeFJls9jAiqzOPHPuWLFsOBYCTHCJWs3b22kPj
5qmCzmYChxnWp8nWTkPZ75J8Jtu4Copp21CHcx2cS1kBOg5E8wPi+frGQcWuz6JlXs2Rfpvmd+lI
8PoecE4w4OsY8PIFss6x1Efans8cPfPv/w82vFSHPfoeQLoWsSoJ+TVhN5BpRt+lVe8UOl9p+FHU
8Iy3WgxQungnBZs0y/x5UCO7AdY5FMndD1g73PPmCOmUkQHvwTjnQRiWz+j10gtAvO1FVk3BT9ed
onfqOn9f+71VEKFpItDxo2vy8pY7xQShlSN+rNYa+wtOhfkFNNqa1Fwfr3AxZ490CpN3XsHflReE
gcgU6Fsh2yMx6OVDrUb6GaZmhG0VXss12e0bDLiYIPYk+cRfZO8UlF5RtPG+fV44sURGcxE9eaCI
+6mu0Iy15Mocyi7J9uCzsu0ysQkz1d1A7rzJZgFRfkAZB1IDMw3NW3Tvi7o4LEgYLyR+O2tjxz6V
cKJc3us+v/JSWB0YGHTnKYeeqp9GeH1VpCZS1gdIVCNcwwOSg4gMcVHLH29XN16Ry6JOtR2BygrJ
lTituxJkmeUTweWYeUmdJMumwWFnW76715EHVXOqPYTtRP9AhJqs8KgjWmYbYbDrv1O+fOWj8LtQ
u/SpsRC65K91mD+q2siQHDdcu+6xD/fgqsDtjN0R/NnNMgQTsNBggNZBOhUm6CUXkGMRoBsc48Iv
/3kxyohVFSKwfCH2VOtv9MdniTU5ed2MrhvYHug8HAGIeFl5qyU1d3lUUvnLo+oYlnAPkpqoxqzX
9aHug+GsSZLh60CRZN9XbbB7+/f6e2ysn4tqPDoRZP+nGtRGEZI3d4yNJMszPIWtwDM0YxgJjXWW
LfV7sqzXCo+IcjwMzN6qFz+pYs8oQIsmBxrBTrLicdN29dgG2xhESvTOS//7u1EANKQI0yolxeRU
AkZ0E3duDemqCpGi5DLkar0kGO7hfWyUyNU7lb1XFgOH8Gm0o//D3nks1411WfpV/qg5FPAmomvQ
F9fTO5HiBEGRFPyBOwAO8PT9QcqqEskssXLYHR2ZgzQicS+A4/Ze61sIKhcR/7v512rQOdU25WXb
RUKiy0HA1dfmQBKwoF6ipBxvXUewMSKF4S7X/PqimWCe9g7kByjuwMySKKibVaEptctJObc/uSMf
52Q+IE4X2jxI1oz3wj3023rldrAvpphPqaD3gdpTpK7Mg69dyhpdVi+qafvnd2yZ6d+Vw6k7ovdk
UqBvHbxbCQAoMcFFqD6ztiEqMoDIpHut/ZoT9Lq2okbs8wFbOVVOn1Lj6AaftIKWd+rt9VkWFyG7
pzsWk9O7/owZB1HuC67fztl0rPLR3wOi6L7hMn7ivBxdqpISYrfkbPz5i3+8MFJX+g14SJC90l59
O+ilNugN8y7dczH69xNtqlUqZZezh1gOBvHEHpv0GWQ3jo+59c8XX37522/NcGbdpbvC16fh9vbi
LLBVJ4IZtCWM5rUcCjhXnPU+mWQ/jjGECKgEcFqxuvgf1Haum83GIj9MODje5kirL+HqGtsO0BrZ
IUA3PvlaHycQ3iDSrlgRUC4zyN5+rZxihaY5vMJ908YXRIz4gCuFF9py7D6ZG//mUh69Noyfi6tN
t969t0NptoZcvDhJ0c/rWXbZBvADdb8mUp/tIz6OEa7Ay8IulwY1X+zt14LQnGYgJ5gXczs69lGG
9dIui5qeovCBbscwgiNtxEEWaPp+nM0f5pBWa4SWelhL6si9V1VHu0Vo2fTavKFuE23d3sbSmefe
eCzQwn7ymf/29piWhwoY8Slt1rcfeQgUetCYpaPuXeg4UST9k4ZFd5vq83z488v8sZlDV5qHHSAy
ZMFi6Xh3MSxzOSHSGGdZnsuLtl9IgLJq1EuWtKQL++5QfBMuISnHTNlEiGC5T4anBj6o3IAjbUp4
OkjC1hZdDPOqTsDr7v/8GX9qJN6MOJQTPtuNpbWDUvF9JxNOOGRyfYZNRl9wuo9TFRvhiJkD/i8F
bAVJZZiKnWuIBN6XMoPprtYXwgqo6WitPEdXIbqIhWnNZmbbwCTD+Fc3FKwhwKEopxmkAa2SZrsd
oIkS/WFHIDhhOSCkY4oV47F0rPasL9MOgGRBJiRSrkQdtD7S6UUQ0TGddzQrzE9Gys9d3buvjlVo
aX5zB0Bqv5tsogg4MrWuJYO1n0kzbzQFQMbPHylBWBXIAfIeN5QRwczmk13UW7aQlMCQCE5n2HzU
dNqkpFGsqtH1brrey6zHgr7DjZVm07PnZdQQs8Am2MCVPPoVp43+MSsrk0rDYE/FZvFUdzQY0+Tm
zw/1wyxKGZM9RMCg5C8aG2/fuyaOipzFBfCfznkvaB0vhD42fiKM/NgxRjzAhsiCCOFzanLfvd7c
KT81FtA+8R7ZsR6cyNt1goRQmAB2u0tnwAh3yNlI5UDPC1bWz6AVpj2AzaGmyUmpzgk0tjc0edYW
TakOglEcmZvBV9n8icTp4z3BCIdmlgamGTjOexXPWAUcdtAohTIDZZQsEA5JU/KT6eXvrhIwG/o4
vZbx9O6VokDiZAxZKkqJF1MgRz8QDnOW1p+8ux9mXvT7pod5mYnMW/Ypb5+wxn83Oxiz4VjXyRrO
p7GKKJtsplJCocpi5Z4MS+soJPSkO7ZOmjvbP79jH7YJfALuJ15tVFH6B43PSPCH1cx8Akh12raz
dWLocJ+dSsh3A/U8ci9szYA1SNfw8s+X/rB8c+kAaRRbI0SyNOfffnlFD56UXY1G69jM4Ygp5YyG
Y3TN1GNcqSgvP9kR/c1DXTaf3uKuAoCwhFb+fgyKGOsiK6i8EIanH1Rhv0yY7z95ot7Hqyxubs7/
i19zOYa+uwobYFlMQxambunc59Ss820S2JT2WzYPySYjBzenW5lgxEn1XgybGTvpVGOwBYvuIsqo
rOECsG7/rBGJB0R0om3s9XbV7wchinvEJep7pCU9s0HVUWzvzHG+RthmnheeJ8GXj6kHJ5jIXhCX
fNJHVRuBtulJSbfXM2PKhegHPy5sSAqkIOB4VX9RTcSFQIpzQFNTXdRuUsSB0atfWM2wx1ADyaYc
lRVs6NJG5WpEOFyscw21wFrapZw3VKFLex0Q8mtvWe8VRQfWq3szwnC9buvavOIgPla3FbWg6URB
GUN4rgYw6CixFQG3nSoMIKGSfBKa3B1wKiszCGFc4sGzJKkG7mhfmTuZzwEbC/INLuCreQSOT6TM
rzsGy1WM7soCAVlEtxn53U9d7dboCEgH6b7VdKMPECwhFlIBmdvNz7f5H8FO/t9Ml2Wc/Cd4Yv0k
n/71KmQqp/On8vXf/+1/i5eqbTms/vqPh5d//zf+/F84lC9UA1ErBzqKMAeXEGPhLxzKF9Q4OvJe
4txMBFgmS9t/4FDMLxycGT78Lw8R0xIX/BsOZakU8ItQiS58iX+CQ/kpJf5936C7sLYRwXjs6Zdi
0bv5B6w2ua8tfuGFivk9HTLv0laINCeXtX7WKeB2LWjmSHr+3QCefx/1jXYXNfVpY+nxLiiIJJdT
qPgzVHGHC88m3s8eSORTLeqHlI39Jp4bfwuvgiafGp5LvX2c42JYD9p0FdXFsAOUVWxUT/FtNqHS
F+7ck9tGuCLY8vaxNdLHRvnfakoHa0IwTiYV3eluYm2FnJJd1LQnhg9SrlHirnaN/nwes9eIEBPi
zQEkxvZaL8byvpmGYQPZ2juaZiV3FhS9DapHb5NpIA6loeQzNMtrPkpJFAXUjIqUBHAaQJJt5Cxt
PZkXMeQm5EscqURHWEIepOSUj+6wjtBlr/NRnsjW0LZT3IvN7LvzVtLhgdhqvRBZGa3T0WfMOuWu
B8Z5C9Px2orrlyjX7u0BxgCxZc4PTRlHn73UbZS30Ow9+j1koey1PADpVdbzkUKB+LWd+Eej9rYq
+ft/LT/zXJEOlMaJ/InZ+a9/+58N7N1rtQyK7v2vevObIfb89emWsfTmXzY/x9VV/9pO169dX/z6
FPFrtfzJ/+n//Gsg3k41o/O56oVcfluMYu/NGP3joOaLtPFbytGyWv4a1fCKvMUW4kHSQMZoL+v2
r1Ft618WcSMrK50ABI5L0fM/RrX1hdI4dmMLfTrbqt9H9RImDb6FUiDlEXZ03j8Z1XwUFtjfhzXy
SYqKnNTYIVLrfH8SKpss8Aarb3kNZZPvCjQMw3b0avcr2gViJxPOIx1UnMFyt67dqjtzKPwnPrE6
RH6VmQTPugmih6S3se+4swnSXPeyAmOsFTw4pN8WK0n7luZmGhBEI+IcXpczD8OFMr0OVWdsEtVc
0px9xFVuLeosOkHbOWiiM+EHnURNJaFBJl5Fn7fMPaTIuT4qkJ4GgFofwUoYe8aQX4wDDa500INT
xAjTeWw21ZMNM/EH0IlxnWmJ/jTPE9J8qlf5tyoQBf2vqRjpkiMfO0/TXH2TzeDdBQLT+y6JEiIU
4Fyi5XGpwoHuHYm0A0pbUhJWcdk9kQxivCSiNGzyZknTMiWPmkYWOo0V0bqszYqGU7T2k45UPIPD
/wOU3/lEpFjWD5ppNLvUKC5MuyWGoqfmczQpJeQ7CDwa2FLOXYRAZtlLkqE9WFEZno4tDXydo5T0
XKCxrOVo83HKh44pxyK0W20Y1pTWupTMEDJFaPVyMtjgYLOiTSTQym1dwhfOwD+wYa21njTQTiDG
qNyivaIaHGsbq9Orh0ziLVrrOeEJq8aU/gX9MUgvRezDdcT+ThlO2SU5dOjs2nurcoLv7E9QxpAf
HusrkPXG06AZRoskufSB7iejPA5J67v7SJ9GQvdqYvtCwxSyJx/RpphOUiDBZojbnJUYp7He+5md
daApcmFvtVGY+0FVo7l2ddJmEUjN/h3eHyE4dpiLiaN3JIojiY9yLTyg1rueiC9tbdua1xybrp64
kIPlFMh3RZGh5nDUh0PU1+ZeNgWwRDtgPVsk3cOG6Ct+WZuShLQK6APc+KP0roWSyUFw4WsVqQTa
HcISgpcs3jHSCfHzel033Km8naG2exlgVE6/pXuEgJ5htKbW/kQpEfRd5LneSeP3UUtSK5zr0PSj
jhax6xDc65Q1Z6lk1vwzb67IwrRHzydsuAbLBdJOc8GDeywre1SW8L7ttHUcPGetu9BvLAHmu8yT
FNWkoR5xkAbfas2kj2lLkqAoTNidS7drIloEnda0hUUcfG/nhRze9D1BXuBrFtoYWq3UyPS9LAdw
mmPGKreyXDVipVjyIjeBpqYfuTLSb14/NwSYDQhF6Ju22OQTNyARMNCZIVYzYL8fxOsUFhAWjcwt
w8mNeI09hm9TWBonYrLinHsY5hyZLUiLSEwDu1kS2O0WJGZa/CiGUXssO9kQmN7W0ausQaIRG9GN
9HsRXq+Lmlp62HcVkQTkzzUlScFtASY+NRJ6+QFpY6OFoyWkgU/lTsqk78M8XRK+giIr4nU325kT
FoZPXX0y0Jiu8uXlITwlQ5klbNlASJWJndAbH+DF1vbIOOUgP19CYBvTsHGIoFrrvixRdbo1/iAP
+StpN0nn6Qd8KGO2IzIniwiH53SLIaAyxy1BHExNFGZdaz8FeQqrfZJMhxb7mWIphgk7TG2W8xDN
pNZuycT2hm3UKNJP9SG3HyqnbQiQYCPwFaho8FJFev/AwmlTYdBTom5c3YlJe+ylvA3UxMk1K4bc
3fe1NMUGpnNnbCMt88atmIy4ZubRreyZj6P6A0cyAml1t7Mf1SIoQbVQ9NcIQuNkU9baMO7bqp+t
XUxukry224Q3RNMmx70cfSxQW6nLBMC4btigxMYO6qZHLuKLBu4/zDg2b7PSLdd1HV8FmUWTDyVI
ZoRJ5aHmRlWwJzoLoCPqDroBKc+Vvi7PzwmSVexgZHTZH6UEfJ7OyO8zurGrpowODs/eT8UJOsfL
gDCcIIafmxrEHZX9eR4Tnco4Luvhwm70565Or3QHVQ1np2NOmq7VJ+k6ikY0YKXcDzkRGWyiXJTR
QYZMBOHTRVc3UJzi+qRrnQcKUS9TJ24QWjNK6+1gmE9GfMk57axEQ4HacG91hGnJ7FDHAXzikvHA
hBWTRJ5Om7JJHlr6OUhImmbvteNtLyIjBWyq9pZL8JUQ10TeAh1pHDDC/plILDMsGmejkx7o9c9+
yUl5GKr1GHC1gn121o7IliKo/FZ270xWspUF6qUsK9ZmBLoGldSYW5xs82LdWdMxnev8aHeWdiTI
+DbO7XLlkAWCBb/aj/nerEqG6tQe8hilbCL8Pbr3beEP153RHwY3OAZGzeSDZ8BW34EQEW8xetOB
n7+P2vi+y3C9RsK+KchxGLzkxM+t03xAxqn7c8BkO+2GRunoWvm1aFmvkkI9O1omNiVhK0E4Osbg
rZy2+yr0eEVyxrrD7KTZ5jYZyCZS80lW65TMjZMRIDuMYAPNlH3RJwDcW6YcPRcLGtoFlOY3D7CC
EJ3nrxUZdw3B731m7vXJ/1p3nlrhHG7DqSTxgGjjUHfri85MNwZBn0BvyjMmI0BOqiSYfsElJvOI
BU0YX72KrChpLDuZQj6nlXlNBRsEOKMx7GedINti21TN7WBmD8ynIVXp5KAJ82oYUblJCfAUmSgL
dYNLZcve56Yh8KNpiicksPeKUv1zWxnGrRLJtidnBCoheFjM4D2AZHXWjaQ8ZJyIeiRKhHzxO2sG
0KbqG8hAmmbaJyUkdd8mJACqrnE2GhClpXqwCXzmrXZfudyakNnzhMQ0j+6Tg9TOidijlcZZZtiI
ASIQ/ew31matvcyasxZLkk0xkxVRt/UNuRbsTcw5HJR21PJLO0MpLKzrTCfqpwhQllamOxHUPtjf
+naYT+c8XuPDIpiwgZkupiuTIN6S5FdDmASf+DzDTNiXpSAguyWjeogP1HXPxZyHJIEfSBUkHkCk
3+c0OZupaM4wcS0Vn2uuc5CTe+lJ1JvMfqR56WtRWjemI6YwAfpluvEmQVa+SdCgk76A0GeCYY4I
Upprm3TLFUGhe4CCK1PLz6Y2Pslz95Ie8DWACpiIJAQwpcZ6cGmy0Dg/ZZFGF/YRiYQNL1vQ7GLU
VATtWMVjkptbre3u2GU8pIJtRPIsav/ULq7S6VzrUfSJ6qafrKMb8fid4YldICjPAFB0kQKTmcfL
Pv5a4NjwjHYbtQS8Bi9ahSXHRV8gI6KEW+dEl9kWOTU9E6jovfk6GlZYCEK+8VI2qy6hvcIiU++6
2VzQZ4BsyH7MxKCvh+VSXSoeUbld2nWsGySFkypEe3Yd526wHcYc8jaLdOAiR4qYmc35OW+gmsOl
ntcUC9B/tuxG9Fm+CDSw1VgPa/KE2CMLex+45fnodCDYW2wgBdNJlz6UY9KiVmRjW405GhuneWJv
PXB2fVKmVhOiRGAQqkpZJo+e5AEdYjD4L1YhL4wxImCJFr30Se/WzW6lOl8X2yrv22m/KMYeAYoE
fpi5hZ9tCXVUG1J8UOknC9YjxGSkEeVDijpKtT49t4exg4aWpsAUGre0n6F1l0+GTXFiAwmMlGM6
cy5C1LosFZGqtNBWNhmU7XroC3SSLuyQkCARlkQJ3gYkfdSd1H5JToSmOuvICaanvFDlw8EkWzxd
u2k0kslZ++5VFpflj4LeCJHqg26TU+Qv2Tw+wYkrhcj5q154yXCKuMBIL9wohWwWDEmyIfPIviHs
3vBB7i81xUSV6BSzSdUvDC0E5qotWnjkgzdDOxL9lK8wGTjZuiYbBlAVS8PVOBILHhpSTkS714Pc
lEYLMFoRvjHuWXro004q7pvVSC48H1CwQzrqtUu6UuKby84yKEyX7nyq3Y8ouM7ZmUzNSU6g2KZE
vvdiSJdlhsAcWUJKyebv/792KKelFvizM/vfVw9vnlIh/3XaP78tNvz8qV/VBs3Vv2A4dehocpjg
uLa4kH+VG9Bjf1lwhMAiFjshshLqi3/VGwz7C4g+uoI67mtaWktP968qomF98aghwpgAKEfXgd7x
P4Aq/2zE/1e5gQ8GjwEIE5oiXweiZphv6/3t5JBkzVFnnU7WFslBGmw6pdWo3JJj0CjnGcZyczMm
AVlRRjs6q4mQeXjx1UnqeOK1oExIy0V605WgVmizSNnzk8RndCrJoT+dXRJQ1nPVNBTUo6S/MFV7
apWBfZnDCn8SUZpewqSbr7WUHWXsO0lz1k34sxoIf+mKVrV2FTVd8miUE6OIJrDYsDcbvs6+uEpz
vc+JuInKPdrn9T9/qf9I/35Tb7sYXgkLaF//dfZUd//a9uIFznYl/i8opS1Vrv/+Dd+9tuWTmH6v
vS0/8FeB3PmCF5g6uE8JnI6mRYvs17vtfEFEi0uWKFcQOuA2+Zm/Xm2HH3JRAjMSbCQbNPv/89W2
vS80chGFAhlfGpf/rED+TrBFKc9EQwvAiZ4ZxbufVtLfZIOzF3Fsl1hFIw7lHkYFVzCZSzsilTa1
ldOeIUdQz4YS3eG3W3T5a/T8zhCntvh7CW+5MneFAbU0oxaX8Nsx5Y1dnmlxkoZdV5aYgxNd/964
Ep9NbFH0WBPNHshD78v8lQ5W+algctHx/NeYRgvzU8MLi3HBIi7MjrfXl3ZX0znKqhCjWKWvZkwU
Vui7HTljMFbv5GQUr7Y5CVIo8tkIU1kb1U4SSPZJG/pdh3T5HExfNtVWFNVUTt/dh3qk8A/bJQsJ
e7eHWz+aSKDEbaOdScvkPgyVoz5pyr4T1iyXpA7ru6gIHSB71vJofnvog14VTTMt+VvZzF7MypMH
gr7GY0+CZLr682P++IJxLcrBdNrhxTs/W6m/XYvIcMXONCOEbS7Y2tedcmiByMVqKFNN7VqV6jWA
9E7//ucL/92XBBbGl+VsEkANfvslO+F6k1kbaG4FgSfnrsJIcLSUVnDcj5HI/flqf/M1GceMH/AJ
C/Tr3S1l02BBJaaJnyuyY4dM5Zt4MPR1EWcvJaLxQ77c6j9fk+nh/RvMCkdLH3wNVSXv3RusaF+5
tG6pCeqO/t0xKh5exnzxyWU+DlT0YvS7l5I/Xb4Pb8uUlj3FwSJE/u+cdGX3kmGO6HFsUPEZjHyr
TXNLQsUoxCdTxMdHiMSVuZPEBD42xNS3j1BYnembtSo4TzM9rLQ8WU7l/fwyE2nVfvIEfy7ibycE
HhyXoTvB3PuBWetpRg5kwyRbigLuV28oqUyWht7viC7ruw0hy5QBSRBc0kTB70yrkXguP5w8pW2a
SjhkM+Fv+ytfg3WRns/lx2ny4z0gT2DZdixbHZ/uydt7kPt6XJGjXYV90ljTiR6VUyhkkI9naZoE
n8xFf3cx4DxgMhakHzuetxebJ91OVFwwJ9ajcyIbPd05sUWjpKNM9O2fvr3L4kZEAoQz3qr3gjuX
2S7jRarCMe2DnZWNvL2EW8X1J4qQj68vBhGsmjSUear6ezGRjAxVcZAl/WYUw1k2acUOloCzRntO
oI1LYvuzrqnytow0BB1//o4f53aUL1wS7SoTLRrZt/cTZE+MX4jvmKDo/t706UxBHCEOkYZmZuZn
FPFZev58zY+zAiIjm9Yd8xHii/eDhgDc2BUR+IvEnNWlBvThKzPvpxIYPvmbwQJRGF8KqxZzg8k/
vv1mCOhmyr9Y0wQd4UvfzqKziJ3tMQcXHirbr2+wH/mfodI5Bry7KgcEzydDnYHKVZf7/dtiUtEn
0qxBkcxXYJ49iYA97HGDYHLtktnfwxmc4t2Q0yHYiKrnhZoKN35Bzyb2nT5ACqWZkVv7nIrt/Mmj
/jk23twRHjRsI+pYMGs/7mesKkcoMGhTODt1BXZAz4Zd5jqYDgxzoE0kvOxEUg67jMoYq3g2i0OX
DTHDeM5fUy+gNOoo0ts3vtWnn43rD4OA05BPD8gktyYw6ei+vXHoFWY/s8o5lEbm37dyKB/nAG35
xp2K9GrOABqcpaSqYOFBWxWTzNtCNJhmCgSCDeK9442LLc8byGWKB7IVCUEdN3bbo5zrChi1a0pT
TMk5+sMlGbbH9N8HnMRXPEbg2lMtcjQmvEzhYObDvJ2UL8EyiJIMy5roqSUbb+q6lR4rkrVc5b8O
pSEUxmGXyGFVNUAcatPnz5kTQL+NqefFMQZqkG7jZWy1ehZTGqOwQFZ7L68VsopL3YrwQpRpTq0M
nPyzZxRTqI8j8Yu+KhOKv9yTaAl8VJdVPms9EdqWf2LGdoN3vx7YfdEOpeuauZk6T3WLPIA/D9b3
z4VZnX08sPnFLIFG7/0SXuQKjVglQu28GLaEqVjFxl5Xbv/JpPDrxPD72MF/w+83F/0hx2gHdNzb
VyBTfSsDUtBWACddsgZNjUKgoYifgGCcgsabWxzigzBSrI5ZLUnEtC6jlIJfpIMZWnWytU5dFTvn
8BOAl8RUhC/nDu9jnpxalMFAELmEs49jZoesadH1nJczEDQGXrJJyhkPlCiLnTmWJgHp0dxuR5k+
zuaAj62cQbZ2IxnoVT0Wm5Qa6NPYTftKNdmD3uZxu/JJQLtJ7YGaJFstn8q4T4s/qbG2dJNBN81t
mqtlSkwpXEf2nuzo+rKZTR9vfoogsPaJAN1lUic3QPoJcz+RcdaR+cAjig6NAFGBHvHMRZqP+iYa
fe9qrFvnLAfwYeaa7m576nftGnpJUxP9Xbu7JCE+BbEyfFGjN+Z7i4Ts2q6t+YmHboS0LB1z3SRE
zJHhbdmAQ1h5iHHFjX2rg04HCtEjKq7hs/Ryyq6wz+FclHwKtDuNq7n7AF3uUS9nat1O0V3Rg66v
qbjnN/Dlyle76zuyfpKmIwu9cDpqA3WmdjhhLnpsPtauLXzSvPWuC360tUFKY4214SEayJ772YkG
TGcpL5RWh4Kh9VR/qadRc2U4Q3GAeJaeiiZyjpqk6NGS+N1ayjrh5gMGmuw2rKnOQ4EhxSzUDEe2
m1g0ttzjPXhNoulRyxKaLxKBwEPLG3Wd4Kogtalv8lWVUkotKPp+k3pj7EeM7CtRRF8dMeJJ1gFq
DLP5AtJJbLLUJ+DJnzUwJdiFpy0dUqQEMW6ss6l0s5OydJzrGrpHu5r7mPAbBOE5SYdO+0NNXkXL
ndaduRuAHubnhFo+e4l7k2aIovrWHGnkwAiyIOIUcwFGwvhaj7mId1FsmtuaLs2VmYGRznQEihSk
rVWczs/tOLAfcxbi1JDOqzq3+muvqOWmQMa0i4JyztecpSpYcGTMU0VlNDFrdU6Y99zBTNPcDW4g
eUTAKsuNiPIIg1raerdGnN0mZiTjI4eW4pCDokjWpUi7nRnUTraZ5VTcd0rO3MncgTUl4phlRLMJ
lC2q/rKcNX1XqBEHvWHPZ3HvqiPHbFJF2vTbYEGAqbL2JqIwvZLgTpre2sLP+NpmzteMU+qKu+qs
Wk0cEKGpzcg6vhqZuFZwVEAEaGW+pfthOJt5CJwXkzprEwI5BjPZWUJdIFUdyE4hpR0EDGKA2Bnn
TVoQKDPnqt0MNp0yIvu0C7NN2BrLmkTV2AoHJ7kTjmMcoIHe1I1srvqpSV9IzS0PoioW6uEtnXkS
dhe/dus81Wp+wmRaZJB48uGR3c5LYLO4KW343qrGfsimGZYrZ6aDms2cVmN5rQLylKdKnOjAFe6z
aL5wlDeGeZx+M+aXVqR3fhy8JDjJwpn48kmPz5ik4pUHxdOT3a6ZjWYduI3YqM7+FsfBsDgML/CK
I1N36m0m5jvLkyosdXUSu+pMoOxnNa3uYs2wds4EbWVy1rVvfguc+ruepHeBQ6UQGJAbln3jgzVS
T/hTejR09fTM/u5aWfOtr+f6Vuuof5iGhjGhrgVuL5ghWRefgqrYFUlEyL1x3USxHyYsvKdVaa1a
o6aWOChMb1UWrxPXuCjsiSc0Y3ZPsviU7WeBLKOizFO75ho0hXZeSorl8PyLFUB6VBGd7hyVC47B
xJ0OKqiy6aWiRIyt6lwYCHS9hqaztGoyr6W110QOCtrKbuPR3bHVmdkgOEh/GSfoqXQYLPGNaTGG
fFFd5PAgAjmW7ITTVz9J7AO7NwKr22YhDmeG85Kz8ahXWampF1k48sGRhjhGjLNTu0JXbIt8a9Qp
H11pwZ6OwEXeGUQca6a6sTWyFI1S3OnTcDJ7bbtpg+WQQZhNaILIg1kDGMA/mzv0JEFDuW4m/rwY
8UoWZnkyGN2DyKMj0tCIZr0QK41AZAnDO6SyEoSOA2MlbtNkUw9+hyK7uPMQ55UhfmUeTOndNvOs
rUXX32XS2GpOfAUBOyPDzlKIecarPPOfY3caQubY+FRrHLmpteS5M2PwAyYzohB0Jz2a1qHQOmcd
mHlM0mn9bCbtkRYZfXJpkcZZiB9EwAMqrsr0B8fDJLSLSAddUyUvMprFCWqscgtZqLixHVnczVHD
QzETgktrPFx6LcAN9EayRq6+nXN9x655V48mTBvXfDVL+iimwcm/76b0LC2Ff0Anep0Y9t4Yhxta
naeyr69Fp7IHpZqrNEY/oyUeFLXafzamIt5USWEd5qE1KS5N2YZmUr4ymnYTFUixEpmez8zO9J6H
a92pEnhMaue6U2hX6gyiScL7bt9VOYcLPyC8s4kvszw5NppzOqvhCsYqE10/nEN2OEdidxthw1/h
Rfb3+Tj8gF5Jw66eThMgDKtWiNMBssRqjAmnRgv7w+0CwogJH7ZOSEkBP2eOJ3mFzqgqTTM0iZbw
u3jXoPAhFXnwDlGnrizB2781uJGrYnngpfzmxUO3WPB3GhMOrCtBNq4ek+hDSxJTvhB3gSyfKa0k
K7vtcIvnZtWvW6pwvIsz3cjYm86bbiKoL5g3Vh98YwJ3wjqdHyP6fN3KiFnEgdaxTyEp20hN/cxW
OPfMwgkrf+6vxpKXktJFSV8YqFGSRhVBxxB0EEhp9BGJsxFRth2CFP1AvktI8wYiwZ8hphFQMCu5
M+phW5dPoxZ4gNrFC54NDMakK2/9HnexLfA32wkm1sG6gMdGSWaMbok2OXULxG6RibAJsM1TPBon
A/HwF3mU93sntglWt7pmTYLdPWyA9KwoJy/s6+i8qspoY1BgKMr8oBe3kRfvo3FaT0O9sRsDBlhy
5iXZRvdbVmNB4scYkS/ZkO6xlpG1GYheT4fk2fVS8ui5tygUbx29JXYP7NFhdLAsdmXLT5TUqlqz
MBDz1f4KH8yuTlISoIts67TmpU9gr6PfNI4dbVXT7VxL+xpxahvRvtEsvmSnsdXJ51nZIOWoaLwA
HTt2aXUy69quXdBZWk9PuHO0bZxP28HzL6kq3+ll9IIeYOtIgl9ce2MTaV9V3g1BaRcwcOESl/k3
r53XjTXeVT7KuZ4VtqsAJg22vcWCl28tv7ikflpsVT9UG7O0xrCxCnRwIo3YcfI4yGlcVyLrzrMM
rah0UXPDV8SGja5a8RakAv+UMxC5PbY3gNo2rUbbyqeeRut+2fBo1Vdd+u7KU/ppgT7cjL1zesn4
4JR2YoCb2BR6Lo9w8gicGEhSgnd5ouF02VUOMnZDagJqtxs8plR7NlE+EYcrLdqywXQ5QdGhA3Wa
u2R9D6J69qDDhN6YZacVpBocb+29XzaXHqF0ZBa4yd4xIejr4GI8uI2tqSEoICXwLuVUchv7wXcX
nB3GlwO252vf1W6dSPvpKQmVa/9IPRIoajSAq8HzHnX0j6vUrbGxeI2x6q35LPVNEZLlhcjUG75R
637qJdS4qPVomgv/1h2hVSYGujNRzDs1K3A4pXVLEM9NkmgeZY3miv7NlRer6hx6fxvO1fxIntKx
lbUZJm6Pm87yrhWYv5XXRcBm4vpSy9Mi7CLUd5nrHdik7abM6baBauH6JE6BYdS7SKPBC7vKbba0
W66qJoMF2LtoIJKLCgQn+z5VKFSQzQ/sQldlR7deUUeC3F1/7XQigpqpfgF9c2XQXz8QkGfdaQZ9
bBPsaVhE8RT2RqeOwzhfSM+Ra82Mhy25MmjWmqn0Vn7SPBHwfGoW9VnKAnZsZi1aEz7vrlmvUn1F
LTA/472bT1Q6/B/2zmQ3cmXLsr+SP2AJY08Oy530Vi539aGYEKFQBPvO2Bq/PpffrCwkHlBI1Lwm
b3AfpJDkbOzss/fan0NdulsIiTznOI4Q4jEfvAAibVgZbn2I0+a3gG59GoZg2Hppdu2GGG5ddpqn
cdy09Bzu22bgraM9gSsKS5KhWrxufmpumwJbrzSJ7uSWG4e5ohIeF9t7t/YHz194nPFkwfrikZ8T
9UPp5OsG3SNcx/qtqcQfCLj+TSZ9esGXQBjf68xdlfExL40hopIg8cWaKKoo4mM6m3sWQ+JzqvmH
3VLsgwqndO3P8Z6K2Vvu1zu/1+/JNLwDxuu3s06Onqf2PM3glmL46BfroRn6p+bOXzTb7sFa4yhw
wH0U1FHz8uKQc2+rHwPvtSE2vHVWdeuk80MD8gtG6zBW0jgqnz+TwA0Jk4Oio6R/Axn7ZmSdxGzb
PM1+8twZzXM1aoqz1uxTTt3eqrnvVsd+mMpm2Ta9SXAwOK3ECv2uvSxSMZYwwfCq3qUDcArReDt7
VHtQmxE6xrFc4VNiqqkffQdP69b1a/1gKmeKuik4git/Mmz4whNNTygm8TGAG2VV8zvxET9MSiNa
DIbapYDbNht/h3a537utsUklDm+v9NpgUxIKbDYqJlX43DWT5TOjmkUTdvk8uzijFRzIwpmDNwbG
4QXbbVpuOymKKhQLTO2NyHPiMxvLkOujQ31J8ezi9QKee2+IOOB/TC9dL4qnBabJ376ZePhhXOLI
CCXMejRL1aBmZYMtTvGC5rNNGsf8Rslx3sVULQch0/lxsNxk2BuLt7zDp22v4FlkvIVZhv0tc0bz
Frc0bofKmGL32FhlyV7dLPyQW8rvQtnPYJ1G47WZ0tF4wMntvbrtkN5MVOVwTPR1NePXwNdPdCHI
r2VZ7LDzf/G8a8GlfVlqvc6w96A+mvkJkkzJuz7F87jD8jB8LvyBuMJ6iw6kxmXiTacnx6zGHcyu
jegZFvL0EovkdbENUKH83MtSPscMz+U63oBSPCEE11u4dSMEWee6pCXSB4TRi7mIIgZ928dfDib9
a5q3UZN7BVZnuQUTgpOms7865XtRZcbzEe9Ay7O9me07LxcapuDa3TqKt4yak9NqUfVeu0tzbWp1
nsbpo8j6ZtN3cnxVnvlZ++2752WIcGWNFN6m3le+OFh9mxibVkJ8OAsGTvpe+pFirUJ9VHI6VDxL
wJ9Rbqv98qVqkx9mxQ3LtdHAz+J3skVjhUS2MDpOEG02cVMPPsIBueEk6VIrTCc1h1VSH7x+Ogqr
e85G6zqsTYb/yIzPrNe/miJv9njgl5e0FdX0MC5j/Yu5LPnqauXfyrbAYJ/55XPS0lO7ZjRs6UFg
0pxnLK5GqBP/lM7uelumvtkKleh9M+J9N+5+rTFP8wdAdc4LN/ivXi23jNP8tQ6oh9v4WKxwtC3i
jUEYxZWEu37Rg1qPvBbVRvFifW0rZjxwU/nN80Z98tbgAx8unlfDuyUYZQlbjucG9GiUesH6DvOa
C4FDWx/1eMzeSrqyNmNapNGcDtVbsCIguFnlvBhJwq/gGuRTWPcdl4GC+sVx51u7YvfzCZD/diZn
eh9LAMHlYL93BGHPaVaV15wmCXjLS34p/XjiKMEWfZPloEW7ZYEYyzp5rkbsYo4DKbOPZGqwxO+X
37nXX/hY2KDN6hdrZooZnfZp7pr5V5uiPnHH7KqFFJhZ2OmZ9Ugdqa6tjiBuxqPflBUZmRjPbutM
b9ai43yrAvcHOVxgRxyitxyljJ0dVLABPXOMigA3Kd0jUYY0hEtVmwerdn3cntqdtiM7dqnXF3fK
YKeYVnFaZT/tuAFpH3WCaeM5HGSU3/8g0fE3t+qdBuMSlZwVt+VomlGWWlZYNrrP93rq3OYlUbIS
YWW66gLlBsXKsib5Bpqc9wJkUzDkQf6JSKIRVFwwDJgBjDM1mXJPlwX6GZTAbTqMN21xki4dtzxO
RVzjsJYBST+1TLtJtv1Bt44XLqRU8MtCczw2uCofVUWREqWpYt40qQYS5lK7qCmefvFk4VwIcTwI
agRDFzrkJ6CI9LPuc2fZGP2sWbl58hcQC7XDnWX9waFlsCSwlmkzJpn65RfdulxZoZdgLlVv/G7v
IjOjEtXqTTxyRuG2SeztYqY516LG47Wh/1xzUlx061q7dh0ntCPfG4Ae9wuplqdGZnUdbEaba/Gg
lUKkEAjW3NqzM4Kvy4Nfq5w06ON2TQMO237SxicDp29znOIhJXwokXVPxmBk9p9hmCduXHxHmOur
tVY/c77n/AP8J68Boxis5CsAv0j/xopb6sjl2SeRZKPw3lfDPwsJkAnRCAVfbHLTb+WW9wNrSM2B
nyrtEYdpBzHVOfKacBumHzfJXmRlu19Jlbi3jlk/OQCUYJOguqLPj5xMtc1Zou4PZN9b/6mcON+d
7GDCKh2D55kPzVANH4SXuJ7qwuU/wNO18oFKRawFaCAekAaIalptUz1a0CF6c7GX0wwhtnq0Onu5
lXrM1c4aJRS6CUf7VjlpzGiF5IiUrTCCAdet5LYCYNP8GUzR21c9uXYV5bjPHLZkjkzCjrqaZacW
fNcHFHkooUvqShGxt6wCwt3AIjbe1AbFyQJw60c5gmqohBkyae+NVTxpGxs878KvyvMInc77YG6f
l7mYfzQ5ynNg/Ba4R6umJ4lF0EARFN8MLU+awOgOhMycpxWlNfT71DjzaX+mHGjTafxDuyGsV29e
P/syCwkbYgjuyeUU1Ll4DFtIDZGeGXqGZXZDnaO13Of3dGc3rceU+fOe60jwwws2RglxEQZ4Iu2T
hR07Ud9Z4B8mMf80ksF9bPDEkrxZdni2uytfYr+glhevVjA679Jo88PoLF/+AGw2T1fv0HHQjpie
0nsEzPRODT/rJi88n48YhTLqlVUj1RVTEJR7Ww6N+zSXpe9heJ94ECzK1fvennBw161euEXcrrIe
Rk/WX4k9J+B/8wyoe9fPlYXMcN+07ozZzLG59hmzvO3QiUVEZ2AkaGg7g000wZpH2CmDfUONl/2Q
wblvoq4FW0dDfJsRmpk7wlvkywhswZCvqx0XjN/vrGlaJLDTXjjXeJw8l/BEJjyAELgL4np1igvE
Veme51ZazZGPN1sPxmSaaxjjvbUePO9u/8WowgIWI0cy7xp86cUTh+UleQWTUBKdWKBX7dxJ8L+a
BxDma9kEQ2i1PfmItY4flB3Ew26pgzuU2LGxwDexn+AXVkVjPVQGCcgX0EzKOAeD05cHSeHRfPAr
gKYdjLv7Y2Ly87H6Oblul92IhkBnLzo2OqGcxx7bvNUmPbkpt5LiAs3czA58Z0DHsUrLszH4DkKm
6q5EmBiuTK/QJ6ehctq3i/7KNbwOOzVZAzlDPArz+xjUQWSp5Z6xEWl/qAQTYFmibNwK2aoDFjIM
2+v83oHq9nFj9xTSzCwuE46cj2tSZ7BT3b8g1j94mzJfcfY+d8rSV57bwzmz3XM9+ZSwp4G7x6lw
N31Ac6gtZ9hXJhzkdE2bbS+UvTW6gGNRbc/HFOLERt337lQjksFy3NH6Hv1c7FiXxz/iO9f1rqil
P6o+S+ddP2PaYcBXKj+gPnOsnNSgH2pFz0DtZlwLTm9159Kz0IDS0g0eq0UvBzPzITyPQe7c4VEE
NJsCnizXMod2MqD9632jgu2f9/OiCoJPNXGk350odDQq5yGJi+ILcpF+gjlCoKSnO2c/+wXYf7Em
x1XKl9Gssfs4MtvhzHDRcEovQ+7Cza+7oN+JZDRPGY+I7rQwi+3NsfxTJiIPiyDuXkxlMtCgxdn8
JnqdmfzUz4AP7SVlc/KzyMiuyTLow6G2qSn0HJAUdJ7zN9VZy0GWxuDXVUn7sPZWdqqNeLl5DKk3
j+tui1P4w67Xe0kW0P2vEgGBnZl3D2Iktn4r2LG+p4XVPEGe/mHNaDqzUflRtUzxU0xoc4kKX98q
FUueDIQIAQO3F18pD52euGoRjHOMisfnJHVZsJjsMeKrYCj3vlsEXzOB8j386OaBarb+EdzeCMDJ
pHkTgNbGTe9Puy59pwHTOnvt+KUKs4xwFB69jAIqvXRuyBtjeAwGzzrhLGpZLqn2l5cVWRwanalp
Majv8ij1xM2ORSKNCk4XZyFVy/bXKNJk3Iqg7owIRi1XWDG7+hfkrHze5LEwmfjz7Baws/uRgiT9
QeKV14QlnwTf6WIZq3sdLZZCnC3q9SRZGtNSxrbsceYUsutFPX2Dvu9xSaf9TajxlANwEmxRZu+A
loBgRcsKGpGRO2Qai2a1PtNuBW+g/S6yGl0/9nYiD8rDAkBOlFfz1hhzksm5LCMXjw48avhZP9PY
9XcibWQMB516rpFoJs9VnwgNnBIkYhj/2M3M85oiF2JON1FIqnscs3Ukwv6cGNwqvh/iG/deLFkz
CWDc3LOLDNjnpbG5T0uTcZ0YlQR9U6+71ZbdBT6X+vJ0bj3mxfRnlHVA2KVbj4wz8Ewb+EyUXgh5
hDG9HDuXM6hTBM7ZyJCx4lU6e5t4lNgMtPM9kUOfP9u+pegtnjp9AV/kPNfJzMlDtWW0rrX/iHZD
6raJD5OzHhjdsl2PGXzTyuUZO4h41W49PCkWYpxcMyJdWYszIpD5risz66M3nPvQFjvWMXG4Esl4
NN5znLH8J0NfHgM1BYc2H2MSaR7iXBaQyJLNiVv2WNTp+omRDkE7QXaUuauehB33YcqJn2G2z4sX
+hOMH7NjJo/A4SfezWaKhOOa2N+D9wIULtaZqsr30KCzUDbYCnDipSTHA+DqSW8eaE2z9nFajLe1
HUuOGWXM9Z8Gf6w57r+rAud9Xs8wecbx15TTag0ov+s37Yj51OvvNnvWeey5l60kl731ZzPlYENs
5A5z9ktj2rDX3tmdOCxxPR2Bva4IpQ6EjbnbWl7WboNGQ3nM8wgPyVtVFb8dYCE8TKqNoVt8/rV8
IGPe2RwXsArGZIWQrlxwJIZZDTtR3c83YCHDWtegyZHoHgoG8X6zLukzKnh9XmT5PHFynshMumHT
M0mIkU2kheMWprfkYnU003JSCZ0S7uyyXUAPzxmLx8AHwTMxmANewADbtuW0vqw0QxBjo55m4iLe
lnOPi0oGUTLar57MvyqsYjt4ZQnEn5ngTma8DUZxQGXPT1Wgf7YUG0Q+f5s/ouF9lFlzZhMl12+r
386kGLMZtyA185qShsVPT2Ktgo+4iiu0Sk9nfIWR86yEjplTXs1gMMLATjedU4tzKZioG0LTr0vf
DidznPU54fW8UelIVA0hDf196a9956MleaXasiG+ZzO9epvi0Xz0yxb5HMVZAyfdIycyhDBxbWvf
wvQXTHJLxrp9zaTAqcRDNarLyiH/hbfIXs080qLywhbZ5ZIYLjKwpPGgzojKGb0XnIda8RZ0EudZ
xp5+WPXYvTkx82uFSPlDuOKotTg1eoSEN+WwiRGwt3JQPzMCkLdxdIKzm1fZCVKAceiU6N9i3zbO
qpP+Q5N03Te6sTxnokvOdJbRGGJlhCWTXF4xd4k44nnGwoENGfseCiWcIa8OrcY/GPj3M2OzUryy
WEWkSRruTFM4YKUKZ7iNLlgGnxamc8LM/9qK1r/ByeLJbiCDmcm6EIIE5vkszfaXb/X1A6Xvotn1
emoOXtu4UWZrgFqLHr6CgQV/iZ8a/rXL47kyz+7C6HXRKNzPCQmYnMVG0hnbCZX3JCZUxvuRkeVP
M0VxR1FMLL1lj1xinLy5BOsZ8xvU1ANuchpT6l1RUqvgLkvQbpTWPnktWE7st5ufmifNcuCuDl5U
U1C7lbc0jKTAC0iG0qZw0AvUeOohhkjjVDtUlG5F2BK42zJHKYK9HDGRPfyALBwxdFpbRkOeFyUo
UEJOMbfW2HlvdmLKvylduIdBcSabdGrLt9Zx+6fZtsVbnY3mhcipOq3D+pF3fnVZGLGerNxRpyp2
m2co0GAz2qSyji7hcIWCbhJrm9mLhVY9MdSDI7yg6peRw2AoNxMKfgMWqOYp79JugHSdKDBeYkho
/3EHOW4bp61/076QjlFgrvFb2g3FX6uIA9YpgneB77NkGAZAb4BIJni7ddbIYNM2Wf5qttqB/KHQ
IMOs6ahUdw2as3qaEnigcWYrnRX7F3PjjNvXA606rB5SwoqH00VcLvTY3ETKtPAKHcxhF4QpbhsL
y792aHk53hlDGe82dgoOT7mbnPwa4DITOXgAEybGRrYV7QFL2rDtsJfJaTbp1Bp6a9hj8oco6MRK
1MOh1abFyYTh8GX1c3cagpXng2MtLDCs9aGFS0pYeaovzSziD3Ndv9Kl9lnGs/YuSGzGc5Y9wCJd
Hq1FFjuvFXPLVvA+JdvNt+3Px0G28aYL8kvjjZ8ZFzlC4pKZVIGnkCEzx4+6xS4YbNqWaCqGq/rq
YJZKIvxnPPU4bR+MWHQANDJEpdHKge2bcbM3kgqUhKsrOs8MV3i4jwh5Ta73GwUv26mu3veOM0fp
WPeXMp/oWyupcmAyQCm0gPZKA2MLDIpgl2pVHU2Ghq21+L8DL8HfgI9yX3XG8JELIzneKZh9WA6d
OqBEUQoEoZMqBAWSvluSG39vLERY8c7Fki/YTudmAgLvODsKHtGNaQyqRTq04GaDTJwDuVavU8Ps
GbrVTDNrLerLahsAIoLWQpDXiVhPPFdZz3osjjlBoXexGgUaBTqQi8+PlgxQQJ/UnNH5/2TU85Bm
d1x1ErEMdwoDSXKYXMtSoSPnKQLilu5Q/gSkgNl+ntkw7ogYsBrybPxXi/NzshwKew1OQdvCdLwD
E9bwY62z+WBYbcnBwacTp+5F+8MaSbhyndveD+UIbIKe0tVliJ38PMuFn4NDX8y6i3k5GeUUQky+
8dfm4dw3OZ8hzIxjhvb6P/otcVP+NzcwbksMOq6UxLTuMUT/X5zfDegKe1LN/3bSrz5l9VsQ1G6+
QZPHz2NzROCZdZ86By8+6tkffrGn99gBD70iGxMwBR/mOC65YpcabytPw+UGes/nNJYvdbFZBwvO
altSsPinGkAA0KTSVPN/Wof/Pzzrf4Bn3b36//fE3xYSnvpV/tv/+quy37/qf3v+wzBVZr//ewTw
/h3+MwJoev9OEukeA2BU8DxGpf+KABJhJQKBAQfSnWXw0uVr/ivdSvBVSq4i7lXiPaRi/08E0Px3
06TygpgRkEtsrr77/5JuNaX1L756ArKsaD0bQpd0SQH+ayX72OdeN6hyj4+oSqbNMDP3iwNIlx5Q
kmsfbCV/uqzW9rKFi2sjlofd7A7Xli3Gh+FNy1XhPAVfI7x6l8QGx3c7+7K6RsUUw2GPQWh3abn3
qObjMV1vMyWdP54FLR1egxv+8x2XLsNjOZZfujCZpygORYL3/OYjXaohO2q7bo+SCfo9cdrhoXOs
4tme0RNcQ/OK95uWr84Jta2dytmar+4bHUb6HUAwDtex/7a1cTewUAtw7J3cO7TDZGE1Ty3OpHyt
1EsdBXFZUzTTh4CWhysbj+LKGvA7zwfv0SNpEBK4Mo/YQuXBKhkxklh8EC8Yrgi63pZptfkQy+g9
ckys9/iFp2OlM++R+bL/CwX1CyxKerx/pQDM9CgLy3kV4/zdKXCZyKzlA6Aq/T7P/OPLIpy/nci8
A/Zl70DV05fH2zlcPau4Kn9dLQq3+DVSBOlDm/J3+uen9DX8A2l23uOMJWDO+Kpi7cOktYwwwy8c
0pLmHmqUWWjRg/PXzmXzEYw2PYcpboHraFQS2ScFohDE6dE00iUciOfd8dF/+VQxcxqKX0IKAeSs
7wwD+ppdvFmSPzNsLLlzh2neZRW/dnL/wQfWK1cKSeNo7HRxnW23pmmLK+5xdU1+E3GXmbxWnkck
eBoh3bLAgpqW8kB7wBLVBl+AZcwDahOn5nc18j1hwVBh5kJcoQ3x/uF1egBg1HjF/v7HzVN4XSvT
D/XPOnb+5l7JPq/kX7Rm0nj5l+oFBq/OaY73P2ttDR4VQ/zKteYPTKLua03g3UyCf9RrE/ev72v1
l3az7Gg1fCClTr0DvqZva4ndR+RY/UhJmv3TBDWxTf3psRic+UZd0byd0NhobOvfZSxvRhlDOJ26
xjx6fsYibZy78kV1A5TGdPauIusKpMg423vTjG7mj4b/LgtDhUWsJN3I2o/a3vJhtEtJV3fQTNjX
5mZneK7guDg7j0j+I76+JT67jrQuHJarkH2Y+gQTN2+pSsuOAXlPTk3WxNmZrtWN6L3ke62Uc4A/
tsShYyIYeKNvfVuyYY8z6KY1Nwo0TFTFygktOrwvQ3LvEGz84U8+O8hYU8ArKlmCdWsraqsIPPRX
El1ffsMBUQcLfVKIgs7eswv3qZOz9dGO/vyc214TqQQjH1Atnf5KJm6EdXXV2YczcUhgrj3rxMsf
uerHD5UKDijYcCaM1N0UNp1M6J4zWlajs9wZVUYNa9+wMWd+6yJQVeaj0F38TEtMyqU1BDcWMgUO
hMIB2dGZl4Ka3MekXXAtxaYV2sXEhEDlI82fIPS2SmH0ToZgOqRSEu2jctnfZ9aaR7iY3McBffVK
efL8Ips43UFGk6R/vITzUoU5GdCNe5nHwvqq+GeJvJTOkSDz79Fz+2eDRyV1WRMHaoZQGnPr4BH8
FOJSEks03f6Vskf2DLjRVUSvkRXRNtLxE9acZyduCaZ2JzQzE+OsmXLchv53moT93nSAUZhsjMfc
bbK3Qsbw+Wphf/V9i5O9MCXSFsXAxqZiiDhVvenCHb8fK4zWeOulm33Q7ut8jK17snCYcM6Y01cv
Y8vsChbslDp34Qpp4JCtnDWBpqA02HWPe98U9N0Wgz7EQ3OfO9PxoCofo2pcOetmtophO+dtcSaE
JC6u8uJnCeeXftV26rZK0qzKEtpAEsvFumvHNYPZwmDzjTgHWKBhbBAQpuijC8G3Zi9jnwWHUdxN
Nj73/sDrJ493chl6RCDlfvR5bR6NoWb2UktxoLXWi/pRqkf+/iPrRzA/W1pKr5RpY/Tp/O7tDqne
uIvhnNAGkxvlA4LGlIGVl2MvnwuSzzldY4e7eoQAcScGOgsNNstdZU3NjpW/wlAsG1N5uDqTX+to
8jspZqyMM30oV/GjWGPiBotqBLfK0rB59tfqsoJpCe/C9XGk8zVUGd4tDKuso2djgvrEZjxyxvSQ
2C23dzxMv9n4XFTuswGi8AMfn3Mu7/aSANbKUbpMry0W24Fb1GnOgHasSI1asRFp+DiorWPl0E6W
cU6XQJ01YRLJY93kgjKc7jmVbXrgUDLfzex6qwM8IFgy3A9Mq1UkZn/+LXA+cAZoX/uJVYZq2uqt
b/EgSMihEGwTeb8lrEca1k0ewrZGGjZqZk83cZnn3Vk4T1hbKTKDzHQEF1M/kHFdD3jhwNiYcRnC
sK/DEfZzZK5G+RgD0UKD7bt9xQ8SicDn2coSN8Sobh7V5J36tbNO7hQHV9NB2lm6RGza+5uK911+
hFCZP4kkeS7HEcgmtqNzNqzF9ziz7WliR2PnrV/jquT5bCD0tpZZ/WFHUV9c2pdJGFFIG+d2s1Pj
2tyqsn+pEp3Rik26AzxPPP+xcGsHG7B6OZw4q+8PQYw64teueJLkVMAcidY7ufyDqJ9Tdw3aQn7n
Pku53vbTd3Jzn0L39hnLukOZtT3Wu8DJqqeyd5sHnfBQcwGE3Gt8Zi7HrHkGLGfTh2A4NdazLL4O
Tfe02GyrzRYFwcWsmHlYl7tYcLWrwTw4fP+dI9CixFKHmCqnlxqYUEhAZEZGra5t6rzjySM1SuIr
JCVIQgCG6jYN4ATxwrVXq7pwr+ptQk/tpifviX+p3xLbra6e6m49qLltVpmvaX6fJ9cvTrCaPWEG
ZSlwfgaxwWU6UNPcKkkZOHW1eMJ0sG29kiYGpAdFq2TUsBA7VZrpnPMNElow9O/xnLK9TIc6MmbL
gAxoZ2xPi+mLPEPzk/0DRaWxn6nr6hjLURAuvva1sFgDLcEzHpBg3zfzuAmCdP2rIJaqWU4vhtPH
187MxCMdKBO2YzPZTYmlw6rjPefOvrVH4GkiJ2PYNhtBhEWUVpTOlt7l+m5umEf7t5X5LNFwvXeR
ttBjy6F/c3m5Xap86dpNrA1xtM0R50fdCHPmrjGdrV+5Xah1Ld985PLf2sDlW3Pw3TpeDzCJBWWo
47Hf0wzZ7bAvLjurWYadP/neVjLmhRP+yjTA1L8ZuaVPljNcgLsRphlLwkXwE080Wlasg6tLaVOA
1il3oG4Sw58QPCf8rHffrKH6gBIKFs0wu2jwbHEEINjuyTdQ257qCs3RtWEvWorWbJr2XEqGl67J
d1aQ0XnHQxEoIJUbouMRh79uPTS10Ow64IxNegDxSE3oOUun7Dx1RNs6ex4PPsvWfQtEZy/sTn7r
tHD3eU/5sYTsB8LUiWkzHtezY5b4qjgU1EXXEZdAkqHQ/Gcf3PmwKJJPK+eVPbWT9kOjYXf0k//Y
OulV/MMqXFJWUn0tX7Q0rsMd9lubyKQN1p89L4ZBbbRnTtEUiP53sKz2Z8nb7Xec6uBYtxNX1728
/ljTq2TsZPyPmF8I6zIUMbFiAzSxGVrTOJ8Dv1FHzy6tG3dsezRW27n4rbIIVxlD9kN6ffHgyLR5
jLGusL/UzvI6DaL7lbVERMh/p4T8eKSMPThco5nyCxL8evZ9IpEbNvdu2Gb92mzGyeieHVvVTxT0
iE/DSpXcSqrF97PV4w7nrYKBzzZrfcPFIJ5HblHavFlxfzkEKA6cCft3sJQF9cvI80eR9fYbcB7n
mgXusItzp9uTJs/hHuflsGxyjD63OWjlwaNxb+ZtNHSA+oLaI4oQL/fo1TQe18prvyy38r55UaxH
J5smMxzcJL25EE73Q8OVlxr+uC+72Xufl5y+6jQl/CenxrgkQUnCKw7yG/kLxE8TJRSHnW/lF4yA
F0OoNHRhxp5SkJP3fuF772jOkmZhVHrG4BwadNzvaCGCHkt6ocjbJKz6fjr7S51FXjoonOEs4hN0
1o1OnB8LBortLIy3ihz3tvamb8V/ipJKcmZEf4FF1w0PkPHsaBFMJ9Xa9lHn+b+GNl+jTk3jIVEg
ztgylg9TMvwqRjx3nQGjbZk4jZP1IiHKRfs9DTTjJtX07K3tHhcVM8wg37X21NacixPJPDwkYxVs
sV6LXVCRR0UZvSxYPC60gs9fhavIK6ba/msErfE0g+p9CMw8C8fa41CmsyRaLHlfAcgnr9Y/NdVE
GysjUb5wv4ZrjpeYVbZ7Ao9AnLDDulBYthlmY/ewVL1DfVzbhyqxmz3Zo/WxpffmoL3JeI8d9iPQ
U9xtLsg+wWh+mAr9zbMT0alOfZR1e0e/eBHJAKqmCN5jVb1S/fNSDcSNSCHgJM30a91gvlA98v40
vy2VR8Qty+3Plo3Pualy74a5v34TS8fSzrPeMYp9xhi4bqPjpcyBRnzP4KyXtqUWqxu/s9ZpoqIy
vpaKhRg8/SkcfXQwqVzCIRW22dxa1RvFzRWRwbY/Npx3d92avyAxHD12SOxD5uJHScX5lC8EAK3C
CpdMfelMftX3s1QmrFfC7LjzY3qEONmy4Si6Lcian6Ko2YEYzks8i7/E+KkyxO8ql0+Qo9MOwvCt
cuDv1l6vH+LYFSd38OMdSFoiAWTL1jjl169jvRkN8WFMoHA4AT7MuDMwChEAbmSXRzS/mhcrb6e7
p7E5FQmnSURrIrhU7B5a4Jd7P8kfOZYCm5QQAPN8ifFYSh21btIeVxPuYjqMD5YzNb/Z1gLSK5A9
N7lD+W/ASy4cgmV5FYnnn31CnD+pb+jDyXcSAjXJqZMm035g/Za8uU5s7zemI9mENhew/s416GqY
BpyFt8hAf/XgjcdZY1EaRK6x367mjgZSruOxPudEQhp7elkVbaOw3cAcBGfK1f9i8fttJe6u7tD6
PYeGas4U2eAED00dn7OG9yZKzmMaxPsSGUhY+RlrKU82Wf0He2euJLtyZdlfaSsdzzA4JqGUCAQQ
U2bknDevAssRM+AAHOPX14pHWvGRQlVTa6HFYvEyJwTczz57r10RvfSaMFPLC/b8k+bnz+xDpxvI
ARqF1URtEXZ/2K6GQ2d+2dpKMMgjZWAwySm7uB0GOQXEbOCl9um4U4bx2ur+a8b9dqtM7Gi1fYIR
CZ19IGzWeFTXxjiwy+JaOK85jyTzdsWfkYlEeyu8mQ2VX4iI5rRfE/p5pWH0GRkLE4csspYnjNZD
E8XCvbBpSHDTpTbI3mpAvC+rwDOnedt6GdG/fv3hAV/5NywrjUaP4go/emJX9xYE4wjDxZEODokA
UD7rRhJVpZbvqkwAs2xfNOWf2X7PR1MfvtHn6itJ4Q2YZs9yrbeeTJYllaWt9zLX35q+43U19b8M
rb1vbOO7ElRH+BhLluQnF955JAySWBjbLP8Hm//Bk9y7zZJSuqRShIxF+rAO6j1t2uk0rXDDUmkN
oVP2B5x03S/y5WrjGkZxUaiQ3BX1+OxWTb6zNWL2ZZIWXDTh6BUllgp65f09J57c+H21RKJMA2pE
WJAP12ytFo2yOmJ/j7pGHAk6M9WRiG+T9ateZ3K2Crs87tRTHrdv/DIfVZ3um4pkqpfOuxScwmCV
HKsQodl7bqtUQxEAY0TpaNqGONGdSz1c0fCYr/PJeASbgfO8HUMsmzU2al2GTeYD6ZcPBJjeEsfa
onkyNpXunSIX2vjV0RudQ5dBkWGqYM/J2s93uuOcZi/lyqJ+SftNNSTvTm5xiOjgxZDnEZviZ/dP
7D1LmXgitTeOrtxzj7/XVu2Gz0PE/8qDs+YXM2PvtK72rYjzg5q7CVtv+UpC5GGUHJRxc7J1LtIg
O4MmX5/lSvJ6STMNEipqRi/S+4pza5MVy4tJBzgQwIsY0m2cWKTEi3S8eikOaUIYgM7zvePI5Mmq
CaPozvDmwAVlHm5BQlSs+Bsj3UteZdFsJjEYL5enN02RhBuJi2ZdS/e963DNFEXubxVk0H6LgUY+
9HJ8RiQ0or7UjGOa4IdRtDxGolNzvvOALZgXSJ5EHYZGV+GYDYSJ69YNaDiqeSPLFAFyhfVv7ag7
xZ9CZXz5uvpJd4CNvGYP3VzVj26Xpp9xXxlvKGNiX9ZEN3xTq4YLh4k9HL3B5QDuE3joM82k6853
+f+iO4qYipPMjgueGF7fhmkOY2hCcyCIJvP+Le/SOKDBlP/bx+p61Ac1RV3tELG2lQwx8DB8KxMp
j5DRdHJ7yyI8b3txecjtvMEp3Y/mHNWpkZCUBhJbbxDw6CjQSB6VuwqXWnc7mW1i3poua9mi4oHZ
5dPAwhT5wkovUpcIqxKLDBzTmowsfFLiidQ5xGFfmTtsCVYVrNj34qBbXAELv8EGvidx794jCa76
zUIUDM21S1S6TQg1EzRaxidZXhvXYfx0t2PqwbMqkjqZSWZJJKaEyDUN6R6fmHcxcGM5+bAk9MCn
YWHYdQUulkhps35LwY+9YIKf6ohFeXe0vdp8NDy21FdqV2zvh4I0/8GbBEsC/eoQxExYPVoYXf2T
lTQi6DPao78Z4ZwhqnVrUhC7STL0BH30jjgv+JbuWRIDdU7U+X6QNa2M3/Xq++M57ScH1226Fj11
pxMyeuB5xNbPGN3GN9Od2/S8AJv/4unt/B3yhdumOxczO3f2mQDQvaBzokeYKUm+44xEiS26a9yJ
HUmwLms+3rUVOeFdlxJlNSEJ7kHpjD3E7WJd9jOZZh7OptE/TXzccrfOtoHru0yJ7dJdZ41POEQR
+vV+8cmZ8Jfa07ZBhGyxpUV7ulO1UruvGGxPpt3RD59kuveC/R6vD6r7sLGs1VVRuY5flJAmd3GP
wBDge3CY3y1GU/y16x2dRIiK1ke78qvi4PJ9QoaFDm9iwiG/Z1ghvW+xrA/WmRVvcxX7efo+KJM2
rGsCdZ6+YmbTLeUiNYSNyjfqN/YEnf0AnC+Zb4BXu5L3jfhZqnEga7yotD0XSmVTwC+TLxoby9Td
+rPMv9caJG9IA4EsL6XdkfPxGtc45Uu2ih3gXTt9MEvXvMhYt6BwaLpBA1hW4Q/payAm0FvWkgNf
G12BbW4d5peYa2D82NEzPgQaaTj8haZLFLXVHcjok4ZoYy7dF7AdiaTcsxDgDlKt3S0JHOKDZt93
v/Qq4fhmdAeHxWsbL3a/aq8VUGf3tXZEXoUFi5UpWJqxOJUNRU2bpaJvKTB9xdZWurmPV60waZlo
refBvD4f+BDkO060egXLDHMnmhuPd03WUMIhVawbL5D+NYNXVq23B9M3wGwTO+62GNrE89rYnPnG
sNo7rJpgbuzefid2o261CczVvsromEFPLloBFTYp3Q2UnpSLVFvfYxLWt4hlBvwFNvSDuSdbK08J
e8bA4IBN+Byg2wbXoST0qbXqW43AshPTA6ND3kkHXuxoqLRWpEmTRcQKvDumcwCN9gJTZkgnhWDe
LJKPlwDB9zph8Ckispp6tcWkjeVtQr8ph4i7W42i26j2bLYt/qQNJOs22xaz2XdIj8aV9zzmmRV4
rF3wlVQpZrCuHsablG9DXVsjMIBz2fPUlp4Z5zseyx79gRpIxT2gKbDxu375Udq1AFuD5+ErxWhu
XQgT4oNyzFT+2GtiXLRWF1eQ6Jg/+IvDIW+564qUV+ftAyV82NzzylqKE/KvdLiqyuwiBbbd3UDs
fTzWfNc+/TNtsa3pgCDvgmFyQ7tKei9Gk/C94HHfWI0LZ6NKLK3c9YReMKX0nQ/Wyl1d9pMJZrJD
1fr4wTd1sULeraXm+yF+cFv9zI2fb+uOF4VLqjbg87f143gJtNioDta6qBCTi3PhSke4EkL/2WiG
PFRsE7fcbqI1leqJ977FL03l373dXk2ZfYwpyF12uIudFEBh+WK0JWiL4dBZ2HoJQS8HYcxdQMjG
3zYr+Sdqbet7fpsZUuTyS2uIQ7nxcu82WOQyuNn41U0iqYP1iaCKub9Rrxy19Vmg6OMiEWHuaL+H
ZsUArox7Wjrbr27gZSHZDtKCUkXG1LN5yZvAYfw+4cOwgnFy4rN0rMeq6yrqQbyDoD80KMhT4pPE
7y0bk4aYhQoZrm1pE8yN620SHYtXq7YLswBdPhiHgVQlpPJwfPpvi4ttsjR0f4u9VoX8/aynlfTe
tnK8pxWMF8s2JIGGIAGs0ZsOgW3n0ke405Pae/U4q+ttS/Z4k8/EnvIh4ZtYTAIcxbLyoPJGrClS
uOmataZoqcteJRoO92HZl2fZ1u0TMbnqBszRc9WKLHQX+eIzYmKMJEN4zWUU/H43Ml/s6taLXY8Q
lWk7Vw9oTMoZwf1KrvOT7Vo09k40xnwn3WI8rg1aqkIJiBT0gDQhtmkbJf2Q071NXYvM7Tuxyj0j
L2FBnZyHwBvb69odt/tuOzW0+lZVh9/c4j1QuDqMKDU322xYpm3Z+Q+g0XHleFOoLLyXKL5n3fMz
yB3GZdCvnJLakWEhqPbG6c68IIqPlUKZsJ7n+hHnHImLa5vjFC9mhF6pg1haTwOmq6jOcQEIPNbj
xqFVatP2iYPCQU3NJoM6GSRLavI3TPK71mdmSztFL4HM76vSOeEa5HpiLofEKHca480B99qrEFUw
qTbZM8dwJScRXB793GNEMYbmBbF3ese6zBSgZMeIlb1quMhOtVX8hqaZksU332ZiqZitbKr8pgbd
b9KhPFBcZ/ljKCGEHRYsERuz4XTS44fOmIhIt8W0J6OzRjK3hm/fjb+MgkhpT+g9gCghtqUlXwoU
8MPU294ttgqmiDUtzyUQnKtiKgOrTw6lZs3hlf4bmDTtbEA9r1+8mTImWdZDDiWo58qGfF/2bkAE
htqoFgaak86/YDS9DFjmzgJgpWkk77Qa/4qpZCHJzx7NFtMzyKSWaR/A/7qM2qbXXe8iMhRzJZZ3
b16LM5HHfGvl4tsyK+6oVlNfPFJbNO+kTcif1dnBNCn2I8D+DYCad7fS86uejGhn/tkav1wbPv1p
S7XtI7rXV6l1XCrm2WNKylXgLutNaoKFkYv7rAl35sDHB8ESkZs7ONO3BmNfJCxkmMXeoxlr22YW
v/OxT6Os0x7H4qeozXNX+5/ewK7NwdXH9o/LNQ7X7ikfUMXwfO99ovtGl4SDrhjbtSPgrzvT56/e
m155WBrLvF3S+L4yx488f2yc/FJoXI5aXwRMESe6QW+FpUZyYhrBaKnt8UsxcFjVBxQp4IQJi/J8
flVZPd7aLQ09mpsXrLPdD3NUZBfdvaUPezy9z2Nj7cd8CKtSGZ+xrn4lWaqeSzgJ6FtcVgv/03bG
eVfxEuqU84a7t9iBHw11m0c2jeeQ+/WRTJS95W2c7i1hXxLplJcqTzLWGst6VCaMGKOcL0nKjjAe
YT2BUtz1roH2Yig81wUoOT0XFSa7+Tx3+rwhtB86kJa3vWsmuMdM+8bO/LtqmKeL6VDGYJfwrbxD
moss0IjVri4FdIMY9/E8fvi5ZHIlarSDlUbWHqKL6XbPIBpg0uDYLeS7xS2waLV+o/r6s7eNaExg
iFEAjnFSr9NLrIg/mflL4sImSCR+CHXv682pN+qLi29v9fwgy8u9lanbvJHOqdf7QmxYlnEFGmvK
YICIkYo6iuoKGalZZGD7CVxcq6xNmufUU5FVi/i+o+xyB6wqXHtxVEPxnY/mbdG0J38kBl94dU5n
nkMrRc3j/2dEj0gC5tb5w5gLrg8M5rvYauzfFqG0De0UoM/ZzmzYpZbwsBuXmjjTuSqPZtiRSAWS
4E4PPvmVwziBEfINhXHDoCwnaEfXrgN4VWdnUAbREw4wE+oq0XoaBCe8oMq2aWYitamqEEJUsSJN
gXJoTmbFJ85PiamR84E6RffTwUjjC5OldpnKog9sVl1+wTcGlYpiI86adbQfSrt48bj3b1NcR3ua
2MANCc70mp0qr1GxtmfiHFuWw9cUPQlhWuZyhrw6jmYvHQ4osXRIdZYgvuBqmNLhK/TkoUqrkFt3
sNtzXXneucwpMkuL6T4TcbQi6jNUFB29eoOIhnj0jgPgtWjq5xOZudvMsF844056DVbGpPVqk5W6
wI5jOGTsFA/BJKp7ZU3WXTtW9pZf/7j1ivicJxS+DNmeKQWRdWyjIpZR2tIFNcsPU11Vk1wZ5Cm8
rVjpm8LGfVDudNZUd8aKcaOv1qFR5QtHEpv3mexM8yyJNATzMEGwabhwE0aOvS/hETDYDo4incnS
z/6ehJXd5H6dn9FZ/ZsEYfeYZq2V49rtJYEaW3w5Fhe6rK1+Cp9zkx0aqZM64wrv9h6IRHrzpoWZ
G4cRuRclvdsJ8e9ceWCh/rQW/lsWzP+7ctL/sYrh+vX+u+30/42GUhj0/5PL8i5Tn+8wPf7PoS/f
66/+r+7KP//p3+yVGhimP1zXhArs66ZFNSguSpht6j//A7Se/odLs4LLNhzS7F/rSjXT+sM3gUL7
gnAcNgEdW+Tf+0M0kwIGakeu2HoHz4Nn/jsOy3/GQBN5x39l2y47dxvuvmH/CyyZHoNWjgNTos04
uKvQCvUuoUhpxouUaFgW//JLgou4JE3912aFfyGZX7+eR6OCQbWB58Cfvvaw/hWT3Ilqzgw/NW81
agg3eirKHXckFmgj0dPJ/K0bJZSAWOWRFt9V1S8toaKwa83lf8EOm9cf7B8uaL4Ry3Id0zYNZngf
brP5z98IBcWOmvqmub1yTblpAemoMwyE1Zye2v69r3gvWSRRN/jM3D1xi5+knx5r18OKNQ/2LduU
+4HK0wj01ZNL+mlDcZDxYIp4r/AthklTtQGpWRbz6M2BYs93WN8wNLGIYX78X0D4lsFz9M8/j9Cv
Bl7yT8J1hWf8C65X2uy5cfyYN3SAJpSXdZth2Vic+Fxv+1AAudP3ojyKAjU87NQeZGtGceudLw/5
1d2OBWPrfDdHsEtdF/Xyvfd2q4m4hIVoy8/bFsWmv2luluacZ6FHOhWLJUxFNHkR2DsaxUh+udtE
PGA1gczbXu3kIbsO1jxa6KSb9XZCq6j36avxG9bx4kZZfzQWNorbqT2QN10ufv0CyJO74GdtHB06
FV2ksB0HWbxvwGhIcg8BqzWfANW1yTmyupDg1TBsVzfADznbIQQyJkdE4dSHWhrIh+GOuxmNWuW9
fHbfrDesi5Bf3Tu0ABC9SR5W/WuBc+yKjAgYfLQzG7PoI9mxZiEtYbw299or4AjmODC7c0W3427p
P6Ets01G8sDqSkddh5WFky2oTrygf7e4VGniKjcLIY4qukYlUXpu8hv3YAfuIzxN7lvxN1MLvWZX
m9Qp+eCvZj/2/FQ5i07O+Y37hKsmiiMRpTg9Nogrr2sSxMt+bQ8wWvzL9BLGN/55OMW3C1ruU3NS
YXmefxH/EDcMjxTqjEmQfJAypgng2IX2IX4oSduw1UuhoNz012asyLrjfg4RxscUsykuEP4i7by+
VR/1jWdHlQxylL+QfWcEbSTexPfledr6Z7T5nR4gbSZb+Xs5eCHe5223jbfOjp/xQF4bQmLJTmrD
bMGxI3/yH8xK+U+9sB48jIRjjt0mCZsTCX0+fOtdfiOagF/oWx1RlHrAkyYZKEJqKr+KQ/NrySP/
wTuvkX8z7qaD/z3elrf+PXoNXPPydn3nYwvm1+K+ia1tk91hx7yv79l0+0MwCxYN21xswNQ5OkzB
/38Msqq8FmjR4vOXN/y1CPzvBd/XpvH//I+b9/J9yv7p8Lv+g78dfpb9B+BwnBl/DwlcD7G/nX2W
+YdzxX3TSqLb5KRdjoG/Zws0/w96XwgQED3g9UyU4B/hAs1w/zBMn5c3Z4dtW2zr/p2zjwP1X96a
1+SD4Qqdg5nJ3/vz+/jrcVTFeZ7z7p83/uwR82JF3K7n3tT1EPBx85LWINmxs14DUp7owrn07AP1
1P1d5g9OUHsQWXuzK59wDvIRKLTuCI9oxSgrjXPv4xclmDttkxVW1kaMrTomc9kcpFRL4Fz1tqk9
dc50ssEHf5v+8lYRwGrX+EGt9HVC/do2zehh94Lhps/yRSjW6amHlGW24ljy1eUAE2eaLvAe7CvK
vj2wki2vzZkENAvphxOYWSjlxPcM7Ucz/dehKcKERQlABuOwGDA35qnfDFJo+Eqg9cgJM1qaZ81u
9XmPjz3IraKLn9r2fVloCp8zFidmDpJEOHz91nhMYC/7cHeV0ES46tXT7JTRlcOezitez5YDUQU+
lYLcujlLqBTcjRNAfYwzlxrZtYv7NUhNAYrXuRFa8cw7tkfpFVXpX4wye00x37MJ2E4loMpCwHeX
v2OyfpsK9xQWdvMbjnj6pgMVC3RlL/vFNsiNS4LTQwvkNcNTsJlJJM6+t3OnpNqzI4FtBg71oe7S
k2iyz063qhNlh1D/hh70TSvYoQ/6p6UEyqX9leI5TnXtXlZPNs2amEnGYrjxFSp/OU3vnT0NkW2J
5MEzOg7L/ijVa10cY0qIgxw/LlsNO9+YU3OYlIGgPoE/88YTEv4DyJOzRLHaWKNpRuXg3K318t25
HEpMQAd/nMc9XaQfycTqTBUtgmhxnAZqw7u1+sqy4TNhVF8dnqWOE6XSkbjzTIu3FYQom2eLN199
oIL0islbEGNAYDSCk2Yuy0BzQW91+cyObSTzwwlNRCVHhEQLG8tj2a9nE1dPVE9TFk4WIpRThj2N
omWOvSKOswL/Vn/bU5WyEWX7GQ/GZ83qbFiWg1WQw3UxhMd+ia5ugIaKleQwQGQbCsqzMvve6NYf
c8LM4CZq3jVG9s0MGPrmTAkm9ktb4r6Dz/jsCfVc5D2OeP1RaPw3Ko9DkiosVl9tGXizxfIsPTRr
e0yd+qOn0GTnronzPoruQ4zjr5FwQbFlXXrp0LchnT35QNosD8ucRiU7lefbPFZfiVJb09X40INi
7+b6rk0yCC1AeGE/DsY+T8xP5DbzmGodyb2ZVDGyCUsbrTy2hf1uTviZr4jQAd1qOYAh34zZ3Zqc
7ITe0b4P6gwMlbGPAbN2vvHlLIT24ySSw5H17mrMG3z3EPo0Ezw8ZiLAgrCj8KJ1kYV+xuooILqE
Y7/7bVg8M5gAAZ3zWZjKMcB1da7LV6t/bGZUO/xfVymGCzYBCJCoRftOXrMvmbrl6+g5X2kJRm7T
jC79rBkkdkmpeYLfzB8aV/6e1GRwTwJsiKeniFckYYcu8IRABPshHFeUIS8Pnr5oy3HsVrC/lsXC
+tPOR+FnoeCtg1RVaxlSpB+z0/yt57UD7tBb3KK+151eoMAYsmrfGplVxj5lps+OftcSr9z0biXd
PTruAiFUWXFxWsulcDb9ZJI8ZZVOwFQgkvBNqcT6ABHsXXQ/pU3U0LTxXqWD0LYmvJ7DnDcwvawV
n+hW5XOKW1vlXso4L6zXsihxlE6LLrn1tpbzmegJTbddna/WjhaUkbdzvrag/NBlWx+QXi6cXclG
pt86iZWPXIII5+/UoEHtxXdq2EFvDvNGIu/HPiBjiwZhYZXN3UpeFFWz8yBwiOSN/C0O3JIPvAe3
0EgZuxw6JG7irj+UfMphdeIIw37/DgL8ts7Li4CXc9P0tfWEgZ2LVxPnlKg7yyM2Lsz8wlVvTefV
wRzHL5Zf5dtsGsDPC0lebq4uhhr56LAABG8HS2Pe0w581NDWQKqGy9SToycAYeNaIj/rU7gCvG3r
DLxExx5lMd8lxcgvvrnD1rmBIBUVFn93loiajCsiVOWyT9Yj9BeFjSOsXa26GfEnBLDKnjKSYmRw
Y0BzGVE26Z6nkf9g6L9XUUJPxeRP3o3FIgkqDBetCWtszjNckm4RDnkGOVM025Js2m6SQ3zU0jKI
SYVbw2j/dj3ufeaM+RZDvWIxi8/aSYYXBw5RN46kGTI8+PBuCvx888hH0mzTByeLscMm4TqWj3Si
s+VhuHtiDVCdQQlZVI9oZALme8LY1UGU5anqCrWheZBLLtnrzQiLlb9mNDSD3NAQ8x2X5Q/wYGNj
dQjD6bjIwPALhEXwmaif7q4rbda/EkfczGdvpU3Ew9t+N1VLaIzVTzdouDdVFDt9UHT6rZe+WQLH
H1vQU9XLO1Xb2ytwjU4HphzgI8kF2C1GYQ+wjzafpVwfnLLBAiMRlFllXSFj41bJIirlunf17kdf
1J1rAUus+cJci9eoNzpvZ8zMPfZw63aI+HCRGFwGEjpP+Ere4+kCFQkQda750VQZIQvxrb+eO6rm
h3oMRq5LHKXe+NXY6kXkOckYl5e/mo2UXYmpwhSQmJvW9U4u7bNy5+OajuttjMnFQWw4g+gI7cy8
U9dCIkJhoE3mCstiUUSjyJ9WXNbXSt1sCMd1OtDuQwITthBJeOip+Vu1EonCMauxSiETMPgHQ+W0
1Ytl5/IbkG720JND6IbIuaKbZ3ypWPWSbSYd/0Rv249rrbtSaB9QWfdew4Mkjd00lwH7tq3y6bDr
Wh6AYRmKqMiWF2m24dIwWemEwNzqDQzIjcQq3cZ8QHQXMHKN8Jtg+6x2IAFKrjHYnJriFR88yRU+
i3F9ASXBx1BPvBDEVn2wbAaxFkxEP4eAKj5U4QYiu+vjcwpVRbIQ17BLEm7hyHjqZwliXud+8zwK
EFc6dpfptbV6mtcdNjNS5xS8+KvuR5VqDoQs9qapbWbN31pVv2U//aq378Q9P334mx3E63jUv3E5
nExM/qKPSQ4pMLJ+NGTac2UAQ09y14zqwquoIPFfjUkn6I7TgSARp1yTjDeNrUdJ6fxc7WS64krT
+hNvXxg9HJXztk67h4yEzBL0NggnW75qrYfXIDZ2hEIZ+BoBsl3R3MMOR/fgxANBRl64rXLUH/83
LeNmceozxj17l48stPpsBY+ZrcndJJtX28swVOgF0rSIeNQQJVKTfXE8nEbFkaFThi3kSSrv1i/I
PLQZG7k57/aQ8Zx1m+iI4RugKeWu7PqwQvn/NRFC4aT9LUu/Cdj/oQjABxjcKOk5yEf9VoBBhZFl
efvYbOPnfIrZIu1lPf9CWrovAeYEWiPe/PYDHnwwmOl+bKB+EKS/d2HRBLpFUJe4DZuSmCRjMfSs
rmN2+TRrZzY9AznPzwI5q3FuUQOjxCfpmtl6y52oYgNSkxoFsi3WT+mhQ/H2WkbKjsY8GNp5DXF+
TZgwaV1HRC+DVoqn7qrsGdK+a6plfltNvJ0EnXBdo4Vg2r/JeYbIYt3RffG8LszvYFJc5IbSjqmO
MEFDAIWg/iTIl4QFhhuCzQ87JHq7VTtblKzlK1e7XxeabljZjC9luj5VLD55ek8taht1MoCV6V3Y
xpnxqsXOiaDd3qrGQ6dgkXikM6kLOHtzisaEWczPkQm916GaP2Wf36b1vT/YH1QOXw+XX+2MOQeA
GajPXe5dXR/AX55so9b2q0MBfC/YQSfd3kHmN/L1xkTT5+0/8XPEgDWGejfaOhwRTH4TKF2Qpmzq
mRMYXDemTqxGegSweuY7dKJmM9nunfQ0rGRE2Rb1OVYNYWXMfdteyW3rJPueplQpGtJfkl9eb4NL
xSW97A1vJoMMH76pYG/oqnhiBX+TVkXUmfEBEtszF8EjyRmwZj3raApQj9lUcid4bfH7bvWUNpe6
F592ph0n3l8kzj5IO6S7AbPnumQ7Zd9zrDzZ/KNOYK4vLOyOXccuTsPGPI3xcJTz8FpYaHzAiFYJ
jcbujJ+py77J24VDkr8M/nAeUr3eULP1S/TzjVjYrST+nlrCjYOqiWgnm99kyrKOmeAKdm5yOlxG
HacXVLuc4W5XlvVr2wz+S74M6mzRdiEqFy9xOYQUkFzWjBM5c9ur8YCZMLGmV0dav+sSBxuU9ttS
ae+4OXZdXcGRId+Xk0IwMuNrUOQhrZYo3XhBDN7GbgenCIqHTuJzkuLOc9PusRV1mHckQlaosXwg
5H3ZeuG0ui3pg+knWTt+xNhseEWsuNfxBKHr8cbyKdJpZ/Ndv/Lbq8X6ilNq6hs7BUU8V3utmOuw
swtS3ip0arIUFhmYjeWO1cmYIRrn4l249HPh6WbCt5dHb7U+kq55Yrw3REWxAM02sR+q4bqdBTTc
FyDPm+QBCF9ox+bDBKUaH8/OnvJdAxix7ru9N82PTix/SS7upUGWqmdGqsGeePgdBRJu+Rw357qv
7l3fbh9i28V3N+6vpnauOBuZfgwr2ITpdRhi96ZrW3geq5P/Lgqv2wnQgc1GS9uHxMG51hG8c+Er
J2mmY1jLyvQ7sYb1Jqc8ES5dUxsHnigNT18+8AfmQoKTc7IOKZlG0ISe+dQbprzTjVUHc8Oz18as
+ko9G14pux+wBHj6oXSdBRsow3O8rjct6YVASNchO9M0YMVFykTNA5yZiUG0ZuojDHY9Z4UeTr7+
EYsrI0bXE+NA0AKfn93O+9bNyqgb49/kjOtnQjkaA10C+3Au21e20m6UAo4N/cTNojqW3kYIrz8I
YCR3jLDGfWxpE21sjr2P25FGDzR7WqdSz3qmj8qesJ3gtthoyWI+2Cs5JL5+w5ijITQ9xRxlR1lT
lbay6KSrBxNfMJRjzK2+sBcODadozhwtRRtRSVkGgN9W/vJquIEzblxqJ57wjntZFeoTGRbHF+62
A5Rz4A3UHDATLYexSTRgTjWzB76Opu8SBIPMDBfdJ2ubuvNr4a/VAe/f/KuXLrhAcEkcAHybD4Cq
pp/4GrLPfNuNamskaZVN82WOq+WrsH2GXr1adhRPlRTcER+H2JQzBTX8ZM25yJN0Z8CqiFSazDCs
iZdrPA/vydA7kQ/z/oMX+XGkg45EyKjvYYGoOeCkmr+F7clfahxtH2S2Yz1NDug5ohfibME/oh8s
Zksyek22p/HKDCpG9T6HLNPbo1VQxYcvamirJ4/zkJxYRnJ64Jd/A7W43uqJJvGZDIDhRneELHnV
FyWvEuxbiDBxQUcMPYCmcj9ms8qf9Krg9+VYJvqxLrVQmnr8NE5pc4ICbJ2rbCwCqnRPhZZhHlod
HR4tNMBiO+mNunfBvf5O7HR4S12TdHqn1HrvgrDNQIhX5UcCLpr+hr7RApPb7d5tlUMH72LtW0EW
aFPZmf1V6yU1J6xwJ/ztsSoOrZ11p67oi6OtNfk553r0SxXTwibGsk9aRipg48a+gyWFwPHR4qvi
gVGtCMumAwVlNK31yvzUbKTGIRPr7iGDo6tiYm6+wwKYZ4B048M8NO9m3EWYj49TQVkNDSK4n9gJ
0rGGQ6g6qFgpqnn6AQWgAaDsbUn8LyeZFbxGKP5gVJqtNAcdUfuRl00sX3BlPBG2NIPOs3Qwksz1
BGqp7mD2qOPQV5q+FYzTkUDAtQKaReKHhrxSpPNbWeyFIhQ+A+zTVVIGOLAZdhLcqtQQpnnYeRIO
S5+Sn/Dc6d1Tzes4+gap31lwD6hPpTXdSPgEGzrCFFBVn2rCdXVvcPj8F3vnsSQ3sm3Zf3njRhkc
Docwa3uD0JEZqTUnsGSShBYODXx9r2DX7SLjMjOt7/gNq8iqiIBwP37O3mvflna+yb3iZhqbfot+
rO122JL7cFsPnXsxuq3OV3XWdHdhUX1JoafypoKf3+dx0qA6sCbCwoyqjs/xGkFAa1OW1Myb6201
2l9V0E4DXSJvvAhVwSgDXapzoEJmzoCihH1DorNGB9vqM1GVCGPKNkDL5TM+k4RZfcusmZ7nDIaY
OwodcdkV9Q0gqJYGFmcpihFMZlgFJxweHSEv8xx0SJABQQarWJg28JiifjAaTTCUy//3LAjrI9zR
zQ6zi1omscJ967vuQodmdzFYlbeWorfupT0fSw+UxfuBhBZ6iugpz1oaFWyvadVcjIHdbMjkUwer
CiyiCnvhb+TACZF3axY0VdoWoKZexznHwKIz1z28qm3t9t1XgUZi1QychhMsGkSxlGvf6eGXym2n
hwPhI8Ot1QL6RtFkjm9uBlFPZdQhHJhTwAsOUJllwia+53ilv6sYxvLsNcg85z6sl1msIhh20Xg+
Ow3tEsuKwDGQWhyCeiuvlacqip88rG8yX1pfQs5g/kJ3+hiLhh9oGSThuRSs2Ela91eWGz7anX4g
SIvGYhsSaolmqTAsZ6XncimhRm5pd9hcXqCxpah5uuVda21n4iRe/MAoD5BAkBa52ZnFWsvRJv4i
hRHthqx+cfLkWoztfR+IHywjy4FLSVnKOdy47GsXyMiECMe2cVmbzTMtMP7KFDwTAg3/NYMZAKuT
ZwmIuUnsnoGDTlGyAV9gMj0E+UG7L1Zp39FJEtsAJc3Cx9g7jC7m5KHc5gptW1oau3hQj43GrxTO
dntDn4lkhxFj2rhOzHs5CxfqJ4xj1j+R1fR7DWXrQ1fguQKndKxaDUJWcXaXC/LTNj1vkkcIqnDp
10XTsCEB0voCDwFcG32w5TD37kNcO0cCHeAT836iP7+A+XeF9jdcgJx9y2zr0gR9vqTC7rBFlkDC
k2lTKbN8Q4+2qViVV7LLrsy0b9aRhiaZy9XgDncYvNstjunqtkf7uQaGetCp9VTM8q1pndcWjx1Y
eTMo1/ge5DZzn8qMCUQ3BvScWpJ0w7SaVkK9zr7DRYzdh8H0L6YxH8icYVpJyB1dxHmhTUEzBWVZ
hSwdnOFSheV1T5evb6rdWFVrfuoGlhtH7WkNl3/DuflxnJCTubndLwOdnPnEBZM1MeY0XO1bVxcY
pFEJDl13Ffik4HGAPgwQYYkOg0OSWeY6nrLvUdMTHtu6tz0OS6KfA/dAv2FXemF8kQqKPM+TG0nC
wbUUnAuEX3+XDgXpXJbFNQ3i25GqHy4jZ+VgUHcIPc6miua2jl1/3ZqCU/KwY6ZjP3ewS9dp9ZiB
t+NcpFetl3+HwDSQ0UgCKDsTLM+YrOUHaXnFfvBJ6d5Kx3ihc3DeFfSqhTc8etZx1D6OO7NvbvRU
fqu6Ll7OAYCbocx/NMDf6K9gQRVPnu4YqaMz5YlP+kUcqnhbe1G6oaPyMMR0zc1Q3yCwTc9oP88X
BuGuG5SJSBWyHL2X43Yr3RBhNI1fnAygL+xJIgSnZjHkJU6wElFpbp4FTtxu69FGYzw1DI8YZuzV
lC9Lu9EIvgJVXhB6Ild+6qzmxtsSu2yuTOzqI128sgfjy3VW9HLG50ml4aro/UPazdaF0SA3Rak5
3Iy4YpetySk28qfNNKPF5WRAjGjXpvzC2WPPBQGpsxtU+xAHQ+vetTQU2CSxvnQqGnbmYDqXkjhU
jFr+lFw5oMBACmPY85isLcf2G/YDtZ+NtLmb5j59YSMfz3FKfSXpKn5B7OxdEoizw5fAyNxwOJ7o
43iE8Mqw0mecijAGBOsYyARMaTS3mId5J8iHOjg+4gtJBpWdlYegA/yFxhAL1OuoadjR9jBoSTEY
8+V00SqxGMbhO8l/UM3T54g5TMl4iGCSdDfTxWFFC1BSluYad4S6wOwkV9UIb9tOCVyNgETwqynz
Fu4QbJDtPWhkpvtMEIgJWXchUrkeDIObhKze4BwXyIcY4gOODpiSnt/+SBr9PENlP/huQn6NCweo
ZlOhwljIcE62ViwWRF3iGDf3jVB0tVmiI064sZj7L0ofKRhBM6Dk8R7mQb71QHGIajoTsMiSLN36
KXUVcFWnbHYRKYgqDfQB2JW+HEws3ekRFFVZLNUkPs0rRhoToaIhyZqxf9RN8CPpXZXVAUPs3mo8
XBZJp3bCPxS2yndYoNMzGAxoMCsbiFOV3k9B/oTM+gdTLH7ufOVYpAyBlqBCiJ59GkyoHI/awJpS
fzCJ/o0fxho0SFVEexv4NlG350EhLlQNh4Ih1oKpHwD+4YyNERMawGIIP8eDpULUneCvm6HasNlJ
Oo6mf54JlNXWrJ6aGahEOAxEU+MCO2Mccm/4OUCOqllqQ7/gALdXpFDYFym/hJSWylhWkGFAVFK3
yceSgJjhh24Ydhg8+hGZ1lQpsfrehs4X3JKLGgER2a6CAVZBw9eW/kOpZH6miOBhXnMp+/m+jOPX
0qxfzJGxQh5U664BeBBe6h7KfaudaUFuBf6NEHi5zwkTZfXCkp0B3KaxKRtQZJZ8rGrETa/R8udc
hyQeNkGIElUFS22a521ogx1oWR1mdOSQhzEYRIa9sAtzrcRmcPSySeadnyNMaSoipSKIRaiIO+ID
IDwD9mLSFY9no5QIb3LbewBRx0Y9E0RqpG5zZTvyrWPa0TcGABRumxGlaMODiDBtUayaav6Ct/KG
HMEhRWoNjm+FgY8DTFbea67CYU4FC7hw7kXK90NkTFwC0d2pIGGFC81zp3ryP823pK+Hr4Bm9UYd
MSbpNekfxIuUgX/put5NjfEGW9hVUtEHGqr8MbWOGBx/puLu7wxqjd2Muhi/3WvN85UsMn94RNBG
GpJHk7p1bkwr3M2ti5+43NJTZagREZaDp4hHneVF3MLbWiLQgKxQJw96DslsHOQPZ94UDb94Yesy
JeqD8Ks62WDIZ7JohTczluoFov0z3NC3ASWIbUbMnRmRhPmP0MmQBxNM4ZgzRN+jyJut5kqzyLsV
wBRPrXSHHdQf8XckASbf/BzmHcfP2elWbprvkkIS+MZejYcwe2NDCZe9b+N2NZotmNxqh6SvJpQW
BRWnE4qDvLji1SL0upxvOQsBLWYoBxDAXrU1gqMyy3oU5cM9HWDaXV1FRCDDYPGNwp+EC+OiqDjb
Q+n7hvzvwsnqJ9JAePWkjwr8monQkuindSpYkIG7YSJBpkxRmD9lQ7cXAYMU6dFTc7r4MRfZBiNV
uIpbEdx6afWG4++2QRXnmY65t6EyLMb4HPgSivPwOXWZ4Fei+pEjj+SIEW5btpAluaTHUdlE019h
qbb6GMWf+NqlTnlhHYOGxBHUFHZY+SVahj4C3zZMXxwzr5/iue23g0Hzz6UptKJm3LWT8QJYmGAA
TYtODSt0IMOyxpnduCmK92/4cS7bAjv2FLE7jveRjXHHHO5KAR3Pan/Q62SeaeJVboLpYfCS+EvX
F9cTh9UB1JgJMCLtARN3nj732vbcqrrrYn4JzRmAWo52gKy/zL2hbbeV0VHCHa+PyhigWIix6+0o
aN4Bi2B1bryNxMGWtaxJcmpWeR9ftr23yHsonrnXXjYVWzMoNuQKV4wH9lUiNmMp3wzNuh/W7UXR
m4eaNd7XBu20m95qqDORdMDfvZKFXvXyEYszxi4DRzVaz/KsncyzKDqWAjbOKfZsToDmyoPcvfOM
Z0OjdeSQdY7lHPXPtBVypFJqDkkZbNhlV17fNXuM2zhGd6aXU0Ty7MXetp2it+nIBi8xXJUlwxZN
KUoMdejeN/TyyUXItp0N4L9iS/fTW6vRT9Gkl20arqMEloOK9IoNMvohQ1ZZUq+Xo5PuOeMviNzC
l4+kKWzDfe1MF42IebMsqD9p+GQa/VkqaK3kN5SbwyZhSjwmwM7z5BWXL2JO477Nm7XZh+sqYLQ7
c25A14l9i7GBdd7V9r5y5nY1G5Iubo4IlK+ZW3VOAoCJiLGPdwWAAYnkzmvmrQiaszxBWTWTDZvl
ryqzn3p3uqLnlq1GevtOcd7Xelf4bF5KRzcGJBLoECBP16450adPquk7JGuLWbn9g+yYZTZzoVR1
a/rp3azO/IIE+8y6OxpkBoYmLOw1JyrgOKMPwSJJU2QR5ZZRY8Tp3OAc7fFkw1Xx14A+LmWm54eG
8pQFMqLhSjsF3+WZmoq112WcQ8X81lA4xXV652fzndcMu7jzmJPn/kUye/qgzQ7uCcLeq7Ifz0dr
ptQJvv2iqvuTbvoo3/1FrnwUqlmC5ARgGr6F5e1EN135/RxAzERKU7rqCnG/o7d20aXfwL1nT3oc
aKTGMEIPY18R8Yowg/S5IWPUu/7km4iTb4LGWKHepodnQmIluYM/f3u9xSjUIBf8X3FMoZ1DzFsg
32tefYIbbfxujZPh+y/SW50bxjfa9t591pXNnYe3YsPgsiHYdXbS7z+/zP/YD/7L47K/z3jevNbl
9z9ZD47/2d/OA+cv/JrC9l2H2Dtfou//l/rScP9yHAoVNJa+C//bg/n8t/rSsf6SdEoc/qWy0Dwc
hZl/+w4cwR/ZpoPKXDgSsaT//6O9FP7vj5GtaCiZUuH6dll8hHXyGCHJIQCWljDjoLi5aRJf7O06
vA+8Nl73/QTnoI6btdXNTGoqQ20tdpbLJMhIV0rSYiPIz/QwFd+FZkocUhxdeoPbHkzkLTfsGde/
XN0/vH7yxC3w89tyXZgY+MjsLef4a3556AcPhk9pYP0aCTF9DAoCZBmG1d59JUvn6BGAccS4dG9Z
FQSxgS7TbdTX+UiccyL2LWPWZu0LmW+SiIGxVBnhlVFGBjz1WUKfLZ47n7ax8R0yfntpYuO8TLSL
kgN+McZcO5lvIscyjlWMuqs8Wn9LY4xak6OMat8clbpfOI/nz5FWHSpDh3JRWMBaY+JucQrXQfYF
kxBF9cfXRRyXnV+WJa6LspXlmJ7H0dq2T+ncoGKAyuXaWtIcXSJtFU8BYLtVVWduyxGLDSECMiHx
aDEtAhpAI7Ah/u62qlxE4ZjqCKrmL6wzc4pofjmVdQNDgAwcQ6l8BTpPf/KNLTTHp9+Yx9pikouH
wmby8fudtIU90Ej1xXIYwpiINSS4a5SJHWOsmdSqAhtDYE/VWo1e9pQpTN9o4BCElCLASUGz6rwE
d//NMvsajf9s9IdWxVdNnF9MYTF2KG7c+L5trZ6wX7PymgWAiIRm4uTOn3hp1B8uvrIdrjsqalfw
cP7+U0xbNF5DWOeylqEBYwiwi1kq663NYBsuIFiC1aGl+xATDNNS27IFO3NYb1zc5BrxGlGOi0Ga
06OpZfsYgMqMl/DlUAO3QRPB8WnGm7HvuhGd6cTofELRhHzED0ihkmPyZU4AwRG5khnr1hJIbFU7
IPHkEY++8WFpv0QIiPTGHMjCgBY5sePraXgITb866xxj3vY6BA5gVJ0mYG1KR8qx6N4thuC5k1Sp
vRPlt23sVq+dyS9I1ExAz+xX3a4YQ8Lkx9wzXiKq3t0kvOZbk1UEUI0QTpYM0+tp1c+OfyEVbkLi
7aorZA/IUH2iOW8+fg2Oq+y/PVREkDrU6c5xkTjZnakDa2LTUMINUtPncoOYJkjCxZFE0cbLEcpT
uh44JeKJdLx1IUJ/Qwlu3yYcARQRq9wZvOpIVfvr2E1cXJfSFPfMLsZ5kXmS7D/WeASHEuACk6cw
ufCn6ljSzUHN8U9U00UXlLDWixqNUBVzu5CVEJnZkN41iP4wBc0RrZ11wGS00cZwUiLAwFGKu60w
usesL4kRTNPS4xwTRhdFDYtqwQgzuWsxdHEyCaZ6CUk9wAbUhyVK2nDCZ0jE/HRwGZKKyibJkKSx
ci0jaa4lJlpqdiTqRpg3F25XKmcDrau6nGHzrFpGcGflAHaRMKaWODlOyfoQ5fwFzJCxvI4tYBMg
ZVZFV0AX1umN1ekjLmCONmY1oS+sAveJYBOwLCyC0V3tjRimXYJDzDLs8qVQ1VUyusmLo7PxYOec
tazZ98ZP3sI/vYS+RaDGsR7CRnayMzDVIQ6MqN8lxSLu0qlmAk5uyqV2sCnRhHJWHmktX8s5Mi8+
fuoE2/S/PXUk3wLCkfglLPNkKQMQ4wX5QDhQY1WQYI1qfIE+4J7XyjpvvD7b220HOVP1uLEZPWa+
UUHl7qILwyf2y694VAaiZT+xollH59zJnoBxUfm8B/xyalb+/Je9Uox2ydo5iaU/xBBpbRcwX9Wg
zYvdbjEnw7yRlXSWCuDZQvVGyqsfZg8hpj+kQUeWsOzNLSdZuYIN5W3ISd86LQKRKA3CA9IzmuxZ
Id8ob/RSNygqP76s9h/uqMO39zl1Y9qU8uRlnjqbY33EDhEYdnJwioSjSCCsqUCzLe4Yi9GtTJLa
fzaz3GiZodVXaVX9iPIkgBJCGwE4FQNHOi4mUMyFdnN1Wdsc6dZx1/urysEbAtUaX7SqqsxaK4ct
vhIO76zKsvGSP+EZMqeFzbJxRGOJc8OZZmNhDACskfPaHI+tisA8j1ZWzWTr2pbN9Gy1XnSXBYl4
zmOBfj5mWNYvDWeWtwSFlozw1bjPUGcdzDZ+0BTxr+6U+StBQb8Kfq7lJErhKvj4ep46E481gsvD
7mBidY811IkzMZnZHCYwa6jf4/k+QEiBh428CkC93TafhULWwq8jw2vE1Dfl26Eb1Vo6jrcf+JYL
0/CCdZRjrHYI/Nh+/O3kycHq57dzXXZJsGrKxAT7+9PahP0kkT2xdPd5+qS19M4Ng+ZRaItNwVBz
w12UW2hOYt1FDlMjrV80QpUzMN90pGd0ajjKcQEaoBwLR1j7tuv1+QxwsWAgQhsgsh/0NKMKp9lG
MkI1XVewedY+tsCXFLnGZZs70TZ3u3xXG9r47PL/2yphK4dN6egmptZWPwuiX15H1ASBl+uBHyhS
67qsxNFXMA9P1gidsc5T9ygnoN9nryRZfv5I/8Whq1J0KKLDzvlmsqV89o7h0zpZI/hSPh5c1gc8
wIzTf7/qdH6CwgSWthSFnVwjnurXxoQ2ULj9PvVEtsN6DfDIe3ZIx+SgcIZt3t98fOuPn/HbOsWR
yLQ5yXKM5TV3Tt7zGErIqG34SFU1IK2znV3v94JeRjh/siT++0N2dFe7ktODZfrHA8/vP3dsoHtk
ZiaWRNlm14As/Ud+mF4arssz1AXGl3imZoekpKrrxiqaL4Qnh4/CccIjs9dCbs+o5hyDeQzD0s/E
17TsgDO3jJR0ZvdYNybUKXOObiApJY6bEiUNQ00OYZdNNEbNkutNNyMt61d0o6C56SPqMzfE97a2
ZXL1yaX9w0PnSdipNCyc45sqf//BnPt6ktTR5w0UG6tiZCRHllBxGCJvfugm2yZ7c6RPwQwroYU0
2PRObBd+UDfIfGkM0R0pLNg4k7xPQgQuUfUW1P50F8/1udmhrMvrAjUF1gqGIghvSK6pE+eeXVpt
eiMsCUfPUopc1XfEFASQ5WD4MTLXcbeyReWTlh1jmoOh/I14MuMbtOD4JSwd7zkbUu9cGpb7dWDT
IcveV+qQagudjcEo8RwSBeIOQmjgabeZXuSMytRCe/dO243PjMMKmk/9o9U7NeJYnP/XmliRnvy/
M7haXrT+eaX/pwPyXy6V1EcdEIw5gBf+1AQ5/pd/N0GU+xdlCN0Kk21R8tjxoP6NXzj2M2zX9H3J
QYny6dih+JcHVYm/wAJ4WFDpkJiuKVm//oVfUBauVlYMWiqoBS2b+ue//zf8ivB7ef1/lxcAFr/9
829AhN8BDIaFXd92aKid1I11jHaXHScDhqmuxgihVdWmMcrvWG7GtpZfqJ+NB1dm43OcVulR6z5s
sDQ6ywmI99Igm2BrcnZew7EVjxQBevXL9fz7m/72zY7f4J/18Z9vdrJYRUbCeJ9s8V0mo/zc4jBM
SHqtlwml6AUap2Bp1r5a6xDNmCCd8w6p1QNzMILsmenjeg9UDxQF0J9pZnCXrRgyQNmILfqykcxm
S95+8k1/38P/+aYnBbDJ+xi1fpruuoBdTdYdp1EIQswL0ujNzOzo3CHHhIBbjjkLFcAXanVTHv7D
Tz/e2V82VlCpgd9HNf5HbamN40JwNtA5rAG6WMs6avGZlEBh0fNXq0oM/blDWvUnu/vxXvzpHp3s
n0CIIFYymtvN5O+h/SfE7CYMy2ZvgJBZKgSzt7GEHk3/yQ0/KZB/3zf/udrHNf+X39v7pWkZwkp2
FWT5zZB3FKdekV2Ugfntk0v63s862TY8G/wDk0GwXyKMzmdk9OsxLVjtHYQsCaDydUIO0tIPydVx
q7zY5XNP8kQ4X6bZsPKVgQDVLsYLP22+FtoBBR8jWRGGCD656dbvBcw/F+GkXCQQuWT6OSQ7KwWM
gDE1WTte2Ww4pPs7iVjpbEDfdhb6jNfdwInuyXDGFyQ0AKvODHl5gUVPtMe2QJ7ozwzCukThPTLm
rKa92fhHl6YLm5ly+PLjq/refTv+lF/uW441l46QKnZzMGIFRiy+Gsek3xaVe/fxJ8j3loyTEh8v
aJjZBJ3siAnOziKXtl1UeMZOZdV4DiVsXFh1XG6NBi8N3uZ639U6P+tzYqxN9DU34DrxtdeRuipT
JrdG1KdPTDvtXViBdXSTqV32liiYIoUwvBQNJ/K++62KwPKJphPrFHMCUmIm7kFgbXrs8+d23+n9
WOE/rBQ/uW7EeM5kh707JVu+C9kmaJFfWGGHRSCs5Wcl0J/fTO9kXYenOCc038tdQSr6El/rz0So
mkHo5H5SwIp31j3vZIXWtUsfYhq53G7SbOJMm4wuo5zysbsk3PcJI8yL3SLLHSTTUy+X0yc3Whwf
8z+sO97JilsZQefazM3JN3e6kZi7nyJAmqqPZhj133MyYIqFlyD1B003pVj6K0G+jd+GxAM5ozJR
HAja3h8/d+9+nZMluBq9qoRVy8WuconALiUWCGoy/v4J3ldZ2GeFF2ZrAhmx9XXlsDYEHvCswTrQ
28wuP/ka7ywK3slqDJyf190U5S70Q8afGI0w09Muq8PgAdW3XEFEI4HHbBlsDhquTu17Wyi43Se7
wTu1xHGe8+sbDmjdNnpOGHhGeheFgOGtwjLT54Xp4Yy3cM99/EPfWUlOq/oAYEE7916GGXjMt83k
QNsJfH0U1N1//AnH5+hPz9fJ8lpnvj8HlZ/COUA/GIC/WiWpQcqYEt0eBhp1vDWJp48/7Hh5/vBh
9sltS9Ij9dFsSQ9uDWc1QX0kojs0P7kp772l9sld0bB3ewtu+S4UKJSglcY7zt01VAIA9ERduDDD
R2tt5XOyrxVyRcH07ZMeoXz31Thd9UecOtL1ip3nmNM3hghFSCvKnc4ccs2A/mI7RUTD2NZddDXm
5iw0ESu35Jh3yNfgMi+91hnXkMNrZ2806UXiDNz4uA2cZdZ7KVEuNLVROU7mm7La4FXngehWZiST
lxRDwUuEhGCVR225UR3D9yXLO30updgnFkPrFnoxFZFP0Dd9wWvT6+pkWZLCpSGAur25mEbroun6
6VIy8+vWc4axN5saj9IqFqgSshxo7RGlWI0rh+pzS3bnTI6olB3S2EoTm+gW7lWovBywBvrWc5At
nMBHJy8UrRnLeJogFPyA+JGPa4TzRLNgvglfFCXTedwlo3fZ+4WgPTfS3klUHvqLStaWv+iSAeOb
H7naWUeIRzZyLLFtW1Hp3MsuYco2kd38wwgS423AyLi2AsNTOz0V8kZ7Rx0VgeH2gQOrfz81vhJr
Afeg4kOngoCpPrdsCAtd/axIt0OKEvHzFo3253pNZCGxshP4W2m0/MtjRhNZEmeQs3HpQW0TEDYd
7fZLYXXJK9KN8V6i27+CQl/tCRpttyq0CMJoa8Wdz3qJKarPKkR9lgNje4eMloyGwvIJdKjjXm1n
jBJ0YfpeLoYq9fDF4PNDwur6xlnUquZ7iZLjx5BU/nmt3YoHvWqKNfVPic5UgaM34rqlUVu0jCMC
1eXkitejd5+T8cL5AcfXbZEXqKdVZXnEVcS582zM+KUXNbpShhXST2mo9iJ/HvIYXfU0x7ZY21Va
EKFuhbjI/TGSz4Se9TsJCvIhgfT7KlLHecttA6VYR3pS8aBb03nzVT8bGw5kuC4Swg/CG0YNhV6K
ykBklSLXPxpLrPLWzvP8MbTKAgByZqXmLsVVUC2lQP0dZGlh7zW+931qhEa3iYd6Xud5Q9slH8v4
0KjJlwtp9MiOELv1AYmBA1dmjMzuxm4LyiFcFHog2aKx7jrbsI6aMAv5JqF++MQqBbLVjwSuL98/
V3UJglTOwVqAVG8XHliPlZdwMFwEYTK/YNbXsHb92SmWVjC2d7qCWQ0NYjKSjdlVBFt6drS1x4Ep
mx357U0oeK6Z9Hk87Fkb/lBRUbULxF+jWoYiUesasDld2W7WO8MX+WbEdJJcDa1w7tpo7J5r06ja
NdYjnkMenXClRkkh4pgyuWnAlmZosx3/a8m7phduVrt3AMCLH4ZsnDcvxHSxikgS/K4nicIQC0lt
AcPu+ofEaGiYO66LA75vSIQg67n4XoZ2QhxYQ2xpiIcIYZs9HjUnktTkhRZd8UrWanfZCWk9TUS1
byyj7u6dOkZ7iglB7luvRKNHdBR6JnJ6Lz3QduGIeGBx1K//GENVrZPcY7AWqeoszKbxvhWYStBB
5vrV5XECOpybqJQssqE26RDJbJWVnnzpGzjIayTCZ0NuRjDLghocUyJ0tfOYhqNxn5Jx19pkCiyD
TsxfU7+uWmz+yTSvrTAxDngCmbeyKOS3AXMqVs22ejGFO+VnJikEF3En571GIe0S+uGWjzbeGBTT
/uQdBJkKLZkQemN7xgDvLwziS6F5fbmReqf0MDq4lsu4W/rgXY8yu3k15TFtwKKd4l0/2Xi/6tH3
v6vSjIM1ICPzLQ+zYzKgHat0j82p+6qpxskgrVg8sdSKMCeq18guJsjrzCbpcg2LtGX0V2NI3gZV
6IGiMSr7BdtQ/tpnA6stzHzJ5C7Hdg9BhtYlzJQ+CFjDWTOXsfaRZmGMUAcC83gPP97d3ylWTiUb
epCd6iqYDvxYsiULCfIaaNSinGWw+vgj3ikgTjvIBDk0uc7LcuekU70dWgxuYTJNu4//7z+b4X+o
T5yTYjuerdKfXavYHVPF1qJIza3tA3rpEH7Cb0ddlals2MyWjSx98BHvBtI562rKMvTT0SYV5BV6
qjtSgEqFXWmINvacxI9VD7DZwJe1GrMm3iWKYRW3kF12SOczjUf2kngT+z8sj52TKp1kPUyx7Zzt
yH1LDuaMdB2YCBgBy+43MdKCdRMCPx/JvdhrSsAtcsjxIKre+qRufed4+pMC98sJ2I0Ucw5Pxzs1
YXNBlBBcjEOVoN80ZpjrOQyEUIY7o8OlmBBU9Mk5zXqnmnVOKsCJ8VoPhijegZnT3xI5tGoTI80Q
kTtUh07mDjmiYQddodf58IAnr3klExhbetVNDEGxEMh+MfsNJmN3HgkZEwPBw6bdM3Vyg14/curG
IYEduZ/gtmfhvZHlIYfqKCt9WO2982K0Y3+eDW7JHmzLgAXELvpP7ux7546TY389xm6tcetR2lio
SI18mxdQ/iMj/jZKoJQfvwfvvMjH7u6vp5vQnY8WjSrdEStjH8JmhG0D43w5OFRhH3/EyVzq/7V1
TgUcRcH4JZMjrB6FvqAeUB9nhGlTo5ZEOrusz8sR19p1ATeMm1P6+4F49q0ZWsH3T76C/PNpxD15
292KaI2e9gmPIdSWKpimreUX0TVI/fhGgyVbdHQbHwpRdJy7pQLXkaubWaekRDUsOoQq59uPv8s7
z6178sIWdRgHMGDSHUOreeFl4PdyiHWLEhTSEjYXGeP+1P9nDZMjIPnX20urxk2TNix3xLpD58QR
uiQ11ljLOihvP/497z1BJ+8hkLjSHWt57IAl1kaHaUE1AMsqHYT5yUP6zlbgHu/qL0tMRVh7n9KB
peUFTkzGTXm0+ouzj3/AOy/a6ZDaw6ZMnKlT7LRWELF8/76sc/+8yQYAcBOEyY8/5p118lRQBoHd
K7QQMHrHaobjYw6XWWhchNU0H3JDYfeceL2dTlED9IgdPv7UE5HlPy/fyTJSjBDno6Yod3lg6sfU
i/lBDr6tZmFk9vwco7uKmFcmIadCRHv9os4COE3YQWaIs9pIDy3YnuknjPBH4ZXlI/Cnxls0DnQy
5qHHVJDi54kTW0xEyzxjSZRKl9upyofrKh/7Z3eMUTYNdWGi4aSRvgpcOwoW2AXbamumDYcX19A+
JbY31TcCwUeIAaluFfa9pr+BNJQ+FlPOSMQuSIn6z26Ic/JUFUiqSqrXaBd1o8WxEjNhMldZuyY8
gZhUrOHIXxyrCu1FYQbFt6hJIFN9fFveeWlOAdlzXRatI+dwR+RK/gIIDVSEAck+qZLqky7Fey2S
U/loVxQ81ziLdjQj5Aa6X3qT4Xuh80/bNxWgAYCjR3vDrn6glqtXzpgUdx//vJ/E8T9VVydPHa0Q
b5p0a2zjOCrOmgrbHTT/meAeRTokb8EaUx2Z4QbVA3WtFY70ufq8WCCfVl9NIg8JFKLzFeKejf3L
Apq/XNVq6naxGvINBu4QtFGM+3Gkavua4v94tuOo2vqdGYFKspgcLwjqIf0otomlp0lRTVfwI/z2
P1vGEWz/tiaBcWJQl6XJLij532fpXG2qpp1BN9GASuI0edYRyaofX893Rjc/xaq/LICOGGRVelW8
S635u5TtDRS+htNhcpkZPRGL3pB9sQnk/mTReG/HPtXxmk5ChpPH9A114EF4XXdjljlajsgjZ8uK
qw0UV3+T+elrMAOL8lUKg4Bi6Prjn/vO26FOtshUBCD1xiTd2Q3PSBKW7jpmVLqx8iz+ZNb03kcc
//0vV7RmmuSNPcmhTBm7fRADNGvz+P9Qd2bLcSPZlv2V+oCLajgmB8yu9UMgJs4zJfEFJlEU5nlw
AF/fC5Qqi4pSkH3LrMy6X9IypSQRATh8OGfvtcuzjPT6D97xIwv9oVRvJqM4r3ot3HcmwTahquEg
1XZ6XjUCbGaNeKIWlvb8792yw8kMPRCFETfcczTH74sp+sSjL05mjy4371/iyDppG7/fskgW44zw
ON3n1POuxYwe2CVvadV16bwLOrI43r/OgVbwryXLPqiukppgj1rDxCUCDExJNZHx7iwE+dKy8CKa
2kXvgndp9f6KOFvvWoJw3UhwOo99YYivJewYNunihVRBTuN46cAA6PehSoo9gBay+/ZZVLcE4KWf
5jh2tkhN4E3kekFCOI7pqQ/TrUZCVVTmFPyq3AYCqUvKSkN6NQn7OWFyo4AQdxzuNA/yXEiai4wW
Kgnb5xFd9U3B490E8Fw3MiFDM+3bxgd2hk/eCZ5kF9dbyRH/g4F29HU9mG27DLMtOjAOWS7E2ShZ
cLpTR/gtwErwGxkNkagxdBRweMeHOtO+hG3dAyzM9A+O00fGunUwG5aDk3uzKcC05TJ8MuRc3M2Q
g32jR/yHDJWqR0Ms9Mv7I+TAb/DXCHkdOW/eXlkPpORNabjPOqlfSKdFFx0U8LDbpjlRoxHtOqc1
OJS3mPMlEt14ydAlJspCKOsEPsKFBy+C2djmMAL6JYnLUqO1aXNrfnLoIi3dz2RtI6nGblGS1DuV
5Qev0bFbtfz5m8/uDV6rybinMTKCN4Nrg8t8KKbLObcJokrjG0i88QeP5djIsA5m0mkKCa6ulhS1
nFKHhbNzp2fd9E0OkMtjcrlPBydtzyKyPO8UHhZ/jpIWxAWA8vcflc23+sNGwDqYl4CWxdVQsVPU
beIjyn4EIp4SZq/A4/rvX+LIvGQdzEsUvhJrngDFAEY1PpuBMV7obfDcujPOWuo3H9W8xLEndzAv
uVOBnMiR0Z60Qkg43jjdmGrOzxQIqbVRBsYONTq0jgzG2pyM8U1h9NomdmJ21aQ00Uqhv7BqR20C
8iPN08k2MLVLJ/hgx3fsXh9MA2YYmt3ksqZlAJZvAiT9viAZnraNLR7fv9dHLvGqUXgzeOPJxcU9
EN3URam367R+wOTv2lcWftoPpv8je51DOWerMn2UZswl2qQ9lQhr98A7vK2BJ3SHZdfw0xBHEX2r
6oMrHvtSB2+kRkTuXGGN2/P4Ot8ZjfSUIYv9wqnyD7YbB56uv2Ys8+BFNEcyaqzMo0omteieMnC+
G7zGuM6apvKnUDPXU10Od1y3PqHJHu3J7UZhGbrztpGgfUZLpBtbjjhsPfC5VuH0PnWaDgLS+NEJ
9ciLZC73583D7b0FIxpr0JVHm4oyqbf+lMgJYgWdJhnP9e79QXTsOssx/811cNeiAA2Z5BoxgYfB
OXQ2k9m1jSjp+RE+og/WxWPP9WDu8UDalRU4OCrIMEWyATuMFnjaplHZr6iuo0rD5SP/YXozD+ae
ko5kB8ar3IMyDzZz51kXXV1Mm/dv1LEvcDDhCGcYC0Z9sW8cAPKW69qbwKCb7k507f+9SxzMGWld
duCh0C+RMk1fC5E7Tv/5yiW+9YM16MiXOPTwhN7Uu82U8SUiz72qUjLgvLKZr4ch/+gpHBlQh7lX
WhSTCm55+R5GGV478kKBgKfixNHbaoUUtDt5/2YdWQBeS9FvBi4fvRn71Ez26CzvyIu7DJMWaEGp
ZeuhChZesPvBmnbsph1MF7PDwkLKHCcgEBkro4hnMBk1NAed7KX3v8wxEcOhTaALjaJzqyHZw1Lq
2fqOwak+ktSZDAV5RKrt/HppGxlUcDbxglBpBElXTe7iKJXuh5vXYw/vYDZwI5uzc8FZMyprAryx
4WABErBinoK6rKqVMSXNyWAEsHqjpv+at6V4svu2KiHsWOYzjA3sIilOSCtlY440LmOv7YbYNz9Y
Hl5Xnj+85Icmj1KLbc7AaHbNvl6lyazfTVaPfoCYFgOH0KYbF55G2CLqdYgsbE2iNehl96BRoT9b
mW2vkW5Nl3HGY1SZVdBxlvWnPhTAKmwwWUMejBu0l/M6D1S4QbZfrvo0OmtUe14PeYtrEOREb0GL
pWN5Pkyh88mJ3GFHHDUA/7A54wnWu6HTPMjmoXE56u1aEHz//kg5siK/etLeDPusqhOw7QwUNAjG
SSJGNvNegu5WbzhRzcYPba444DaN98HEbenL/PmnW34w86HUjFJI1clezR7QXKsv3bO4zmHukLM7
zutR78Od7WaO51ew7i9EXA49vRFKqBvTJpyMMxayGNx9bDNjVloBS7NiRVXJDK4eyfgpDUBovLa2
HSB3U7IpuLc+Zjn1lGeTKVdDCTezS0HaGjGb51VOmfs7TF6MfRGr9jVErAFWhGPeZSYBzn3tkGNT
Y7xftzpB5n7XErijaIUvrti2h8RoGsFV7ml2uR40TwEHbpxhTQhs2W+18JlOLfyqfAqMywIXLfqT
nIRmCFP5qTSNKlnjSKmh/uHtIH9XR6Ee08IcNyJOQftPrsz2/TzSmdSkBhDXmwTuo6A1SRxxNYB0
DtWO9ShtDZTxaLZfGkwkMEBdhJRa3RC5rnRbx9arzcFXXfTjI3inWyKA1KnQlLsdguEBAcS0ggNd
EiMTwb0cJkejd0P27DkQUh1yCJmDA4E0LZIAvl78Hd+mOAcUGUBAMvsA7NxUNFvyj6OvhmxaWqtB
glLPjnNIt+S8is92VxunWVTU+Gfdtt7pecFxHoM2GZ2pUo3wwQXUe8B90TpWRKn4LisXtCAmA+EX
QZ+YWLaL8aXUCWq4RThZ3yYyGejWu/A0EC7ZgQ2atVbnhXCIxqEAn0MVM8NGXXaeln0vqsb+nE0c
z1aak8oAPpKVPEJIAMiqYF9/UnEEEHJU7his+1m5D13ZjRiq57D6lvQTr8ecZjAvm3AaTsSYkCih
08XH1GvXxhZpEOnG2WyATZzo/mdEg2vqMyY+wJuxGNyHygjiHxqSK7jKbZ6na5kDqBu7IrFBxRTI
AawJ+cfKUiZ4g8q1AxjiYddbuyyd1D2njALtVA9Id8spxJ5RBefWuEuVFRMiM5jGpkpCqH52JOML
5cSz4HSm9BsVRrP0SwdUUmx40UOI5yq+cAUOI1+vRt08GeZZh+E1hVkBztlDNVa3WvEt7izYXzD7
vCclvW3g0k7wq7GYrl1vIlshzTy5G2Dym34IYM1PnBaIdiyy9lxlsEq3lHvqL9MQh1/JT4q32pAl
S3knwouJdds7HehSlsC5JR9d0X49VZgwB9+kBHDTy7BygYTmNBTdBmLrpm8qHigztkXCcdQ/aEEL
LII3QZ4mhhhHPyV2Hn+T1MEFErbzOejr4YxKPIAnw21sosOa0LuDYIBrrK9oE9BS95rklhJsSdS5
Zj8PDvkjjAXMjADLFt55WscPfRHI72VvpyzUST5yS7y2DTdxVyyuppoGDITGag6ZqYPqIlTkgEKg
JCwS6K0++S4FAZtMeC9ginIb4kIJH6MVUkYzCQp6r9J7DS4//kmc3w/IoGGvjWnkfgOlz+kydaDa
YU9YdEEtXIOr2V2E+2U6ONk6kQBzEelhaNdgDMzbmirbZZaP6QBQLI7iFbBrYnPtCp4UZsUWGVuf
TeQxmhrUYICDRbmBc9ttLT2oYO/BMmwHXeLHxtO1jby8+z4MAgQTFFQCb2IPj60Sit6SZRGDNltG
5q6MhNHgdQMFZLNTF4PVQn7k97m+MQbhnqyyhCxNMIrWhq+OXJGk+Oy75w2qX+dK9NuWatwXz2p0
pqt0yfLu6mFwT0wLXdYqJ5+amJ+O5C9C0EN3hSjIvtLha4Qrr+nUSQ5YAba0RzIWbz2gfDPy6sTP
GckTSEQwsSQq980OCnf0DWv3Bd7OxxBSG7FHruuBH9LCl5yfZyQgIiL1rYivYPCbz0EUYo8Ykoro
i8Qx7JMQSb3cmhGT08bDx9rQQ7LlTTW2KXHf+lIOHDNprZyaRXQVVf0QsL3pKKiTsDytQS/jPpxy
IUi5q6X+OZiIqdt3OTy32JRXuTmI+7ikiTunOqEftVFh5u2TzEOfgDgWnFYNETyjiclAr1RwPeqZ
Daqvq8QXWRJBtbFbJE5ouOqrNjC6izGeHhBKLnINLynuNegbwKucqP2ejQ5hLeSLmCU67zR/yryM
D1fGKTb0JLCaU0pv+ewLhiwpeSWhc2Ps6kC7u7S/RQmnbqPEG59CuKHTDmaRZmyc1G46P6tjBSd5
yIghYxnX6fqVob6HRJ5ils2Kb2PcDPdzWeQEyWadhUQtBH9VgBWJ16MWaAN0wBHyetkSnlemJeHr
uhyjnnjSPjZ3FSa054h39wubgcZY5bS4KuR9bYDSEQQyKE4oVWDPvcDD1AhM+wRqDlUwGuX9OXIB
e4WADNpyQcQLQrnzeGiqYjXaRnv7X5gwnZidgrsbiiT/hE6IjxZpRfXp39p1vQIK3uy6koBZssdF
v0tcJityGp4tlbXEuNJFzcMAIKDLSkNOnvdBjeLImUMcHJeZOsciWi7IelTdpAiQf3C2dU5kFj+/
/5WOtSRfjyJvvpPSrTay4LTt5EAlrDBNfV3mcGudWLTfOkfS1+8GwoFyIhpiZI7rLiOa74OLHzmr
v9ZI31xcR50K5JF90yDUfWgLko2IJQCYroijCvVhbQx2vNEWkqzBrHyS1Uo/U7VyN1AKC9ICM22b
6sPX9z/OkU316y1682lGAt/yalDODsA0y044YGidi/bSI8Vjh2CSGBcSHrYhm5QPrnjkoKUf1OhZ
NrvUMVLMEVqSPhp4g4Cjjuw5mLBOaBSP/944Mg5KCj0ZQB7Y83BvI/z1yyzy2LRO3ZY95UettQMc
xl/ltFcA1pu7B+qhBIQzp/uGMOx1OWYwr0PqVZ4pQ8zMSO7KZFZY1ep5UxZB+KV3EBEmI7BBw5gn
0j3ZMwUu1P5ZQe/OWy+4AHUakyAyYXEKveuSULKbtCufG5u4vfef+bEK8mt18M3HjsogLPqM8ukc
zGStITTyc3AH25+uRhAG1w0heaNbm+fZZNl7L6bSacTgAwjg865N4Y2XqN4avwss786KbHtlkIT6
gaP+yAB5/dRvPp0LD8eaPW5q4FbyxnOgw7qUHnzDm7GLLBTa92/DkTKKWK7/5jppSGxECFVhB/P5
2rOIjEm9lvwVYMkrHuJuDhEqv3+pY19pmeveXCqHESma0gh2ejPC6UHJ4rMNU1uwCdh40G9/cOuO
zJ368pa/uY4olW4ahpI7u7OKTZQZ2QVnKNIYjDi9ef+rHLvEcjffXGLOgiptKumSXTBRZfScq2yc
kJMDf/ygInTsCgfPpU1yYWp0EneOqz10iWleJxkoQsee9A8KaEcexyHesCavhgYqUwMpHxAU3TY/
K8dSbHE/lzvRE9f9/r06MsL0g5pS0JhWW0WjtgvT6DPFmhNNKHT9efS9jsvpJCVR4wOBnXXsUger
ptMA+scAE+2DHmdyXWbhtfTIQ6DtCDiia5296fQowdukuMBrafoLc2ZjRBGMFjZMj17m/cgVwL0y
7tLzIRjFY5IrEy+bqdYGFYCNGyKEskptYsB2OYntnO6MLHauzW6strGk8e7Qf0G8VMgTpSXMDpOV
bzRa0ttagIwSnpFdhfNCKpVVehFIh4Z6P6nzAarRJpJ6fpJnKVqBLGYnWVjzplDko6XYQtZyCS+h
4tKh3YUo/f7jOdaWfC37vBnLdZglqKkybVc7BQxXzlYb5vBojVm3XVuBRcKKO2EoT1PttI07/TYC
cbPO3Cj6YIAcYJ7+WkD0gwJTaoQ1wPU82A2q9cy1K+bsipaxCdoN59JOCqc21m6XQSqqrbb9OhhD
jkLK6XduWQ2cmqdUrFVi25deQh/mg491ZIuiHyydZhS25DyraN9ktdgVMfswdNPGz7LafwJrMbw0
Xd+8/O3ia9X+bdsX3792cVn893Kp57KamjiMuv/9+38CaPj1SZZA89/+Y1N0JJ/f9C/NdPvS9hk/
+rPDsvyf/7d/+beX199yP1VEpD+XfdEtvy3kY71NSjeWDdVxwsXdS/ESfs3+5Sd+kS3Egq9wQLDC
WGE/CuPnL7IFKem2sXBtLMdDG2kuMphfZAvh/B0Uk2W5oLlIUSfM4S+whQD9CS4UkpiDrdKF1vQ/
4Vr8PtfY0sTjDGcRd/vC2LAOt9FlUMRAXwL8VRr2scbMHpD3Zg3BDCDjfatzR+xBMti9uUPXP6uu
b5kVvw/Kn1d1TMEmgxugO68K0zcvLTmw04KPvBlAVRKukMd39RTGHyygf7yIZ3LW0m2qsy539+0q
VxtBzXzn3qQUqD5PlAjvIc2M0wfv1+/rz8+vInUd3K/OZfRDOXjvBnXTW+5N3rNUs8kJrRvLjQec
dUrf64V8ev/O/b6g/rocGCSGDHVK47AFBgE9auNB3th54J3ro3lnEMJ8WQPS+OB7/enuyX9e6BWV
9OYROYWH4EbJGyJzQLoRv7nSG2pY73+bP40+aZIy4ErLEvJQb+GE7ZBHkXOTB653y/8EaWhU83ya
oQjbTl5CArblhNHPSetoh/V1V/jPVsCvmwhpCwabDRPxcM3IkjmGqujetLnZrBUFaMBAHXGRIOXN
Lf3j9K5vvGBTSKJqbNCdWyISwm9xyKkepXE/wn+braVR4p5SQhTBOsMa+RGz9Y/3xrU900VTARpn
+fs3D2AiaEn3NOcmTNNpSyT6jNUBI4qfgWf7YZizdw0NTX6wj/7DUwePaDC0dNfz7MM7M81RG5Wj
cWM2ihhWo6EwDkT+g9PcHy9i8vKDL2ba8Q4WzEZrhmjq9RsihFOskC6876Z3N+8PLfpm3KDfn7K0
JJdg6pWwvA6ntioKExQR8flI9hGbW9tWn73EpeLbuLlb8sUg7a4yMkf6NRW2PsG5RSofcQmm6PeT
rtc/gC8H4XrOEdyD2bew4KrCS+SumQk9XydNFJw79Qw/XpUjJS5ax85tqqYMk65nBteEb0ASqKNu
JGfVi6sH1IXVQ2PlWPGGsW5+RJgne5xFrj6sbFyXgvR3ms0rQ6vMT+PQDBSIjC657ypixdzcEidA
j82O+OKehFcdWrGxBoJMKh9KAbHijR3PQ02Z1AbdwFgX1NW+2iKJR9+ScyL8Ujpix4nQfAiUVbhE
IHvmbWPW5rhtiwr9ZSOa/CbReAV32HZNAx1/g+evVbZ6ckS1pFPUS3PGrqu8AeoIH84vMeRHvD9B
92LRayFeSnTac9gb448mSawTF0k/+jdFEdSnqB7dcR8BMI9F7oHmyrHD8YqFQHfKMj8pp6i7183U
SChXdMFJoUvyiStQayS8wtIPUUKWKtohxRyW5MY2/UGmOM7xEOIN5fG6m8tzA55lu4qZwiD3RzZF
mLBttBeObVO6bpgT9h68VNJ4gKy62xHC9lNBQNG4yr1xLtdWrZEfsIQgUTDtCu/OjO36OsyJnylz
rgBJUmb3MAc9uqn0wx5YVELCjQbcD6Cu1Rdcnv2564KaWddm2lzPQ2uf1boXfo08Cfc+SaJC7Jxm
TD8XcVsk2zi1B/I1rbE/Jw1oSDdQiRv0KzPV1h1Rmmm1BkWn0nXkwShKIoxloIQcDYu029RibTth
8ZV+T6VwM9NqWIlZVd/o9Mhh1U52eSlI6Ep8SDYwOXsPgyFAN1nweKltP9vDGMfYISqZQnpupmdd
kc5NCVzGG3MkyAu3OBniyPlQvUjLDWa/xLUJqgXW8mWZ9pxQa4WLf5XbqgT3nbrqDvlhd16bpfkD
4KQzXae2UGdGmKrLMjFrgQLWmKx1WiytlmwiY32V9yLLV8Xspd0OuS0MXk8FQttCE86o9FvKglLX
NSQJDSS0jT6xgfoti1/BK6Y3CnzQALl3TTkHOfQUju5MjTeSP/DK6OijB9fZEhbFe9PWNokjlhOT
XwOShUDiwOzH53gU1gNphe2T6ur4TiqJBX5ISPDwDa03v6p6yh5g39k3xPbE3zygxgOOAK9t1olX
piflyGg+IU95vKxHXr1dXFjlSZ+X2ujzXatvsaF4QLNr5990nToSn6D9VAyyQ1xbzPJ0wGmQcnwo
vSci44A3T0NDAk+FP7dZW3M/fQmKbo42Bvc2XHUhQK211HT9Ikv15im2ZtiReHSSl4nHkKwCUQz3
YKDKZyfVgi9u4aKcLQn5eapaODCjiQCOTk1SXKHXweJPTAOJImS8QjdD6WhzsOOJX7uaTcVaK2T8
JdCi6MJoiXCFahDYDvjUOXK2hLQ0ZAcQyRquAV5VxVoLpf2ARne417NlDNJifxzbhAbvRAsOmkBM
5woCdA0eivg79ShGJyCojGCmXR23XUznp0/jXQ4UrvULNUQXuhk77UrCZ5gIsED/5qcBUaj0JnDC
b1M7XkKSe3pbEdPyuJ6aNvTWRgNSCfiAoa67KsxuVDlNxLrZmjgHQGhXYG07EMictmngjJoHOaJF
FICBTg1U7Bj38JTdig4lsa72datyzCfEdcwPIrSA1gwIsmlk2tK9GJnJq6cc5CF555YRB9rWKzTB
DFSXZGZIn+5gHp+7ZHu3cOJRNXerStl5P6962Sjzzs7p0/m0c4zLrmHzzeQMKmitDa5nnGqeHbUX
LR4RmA9dwZsLhQE6ouTfg83yVozgJlFsk84818tiFwJJqQw1rV01x9lm0KRxJsxY/ihIfbY22ZiQ
XImTJfStuC6hn9P2Aq0aDNnejgf9TCsS0LS6GTpfIFBM51alu/SDZlr/fm862vch1Vpo1IFnb9tx
ogRZJjqRMvSYr/UiG16w44gX9t/WvBo5fdLEJYJbnfRBSKFcgxIwbsiWt24q6hdEuZaGpYtHQAv6
fT3VCYX7ifz2fe2OYbeZ7TjFMmKW7HK1qJlGulyLtg+GuB1uZZaY3+0xEdNak006kpRGcqEPUjo1
/FkF+rg3syrVAIA18jJrx5A4HTeDUTOZCCVp2dRkKQ5Vmpn+kFv1JyKv5UjLycs/Bbo7dasBEnt3
FngMn7UGLTVdFTA4QDE4tU3CcV45cmWZUeBQPh5wFVJW+YpKfLEvUsgjVg2qRw0NTfXxqnG6IPPt
qSbveLSWFFGMafQaTSettI2eWFG4sfreYSgSwDXCOsiCZ5PkPDq4GQlFUYCdYUXmZd2RwIkMYTPB
K4foTWiaieUwLjoi6W08cRKelCKyAN+0jyDIyX16dYNYxRwr8P7j3kPDEjPqNzINeoOgezu1MC9k
8DgTLWKZp4vd1he6Mapu2wqFSiho0efjBXCnZB8HhaOd61k5RKdU3kiYJrEyGU+QVZmfQPm6J7T8
8mENtKf5DGKfOMdOn8IAorR0o/VAUzwg1RNe6H0Ow7GormZRw+bO8wa/bC7kk1ErIM04odVVOnAw
IAONdjKLEHYDdkxqYZDVdcs3m02ODKtWTNqV4WQkprqtmdQ8FGLAMWwN5P9gDbT0LXUvkfusRn3i
130R10skWkGKkqnwXkmi59W6MYkGHXuz7/dGgFl7NULs3RlToI3X8WSi1eLIHs1wRsdK2yv683eO
ZvbuvpmIKfLrGAFNuIKhZgynDdCn6CGYAqIZLXv28h0Z8uHso/2bi23WNT2kEF4MyvJ6x6rWNrEb
Pw8uJoF4HanAqDZKeK2+gzFfww/wahOTuTF3qBK3vdAlPpIkPS/B752Ce9eGEyrvAHoBXeUQ5UPD
LBgOYfXScqNTPkJEt4xKiA3PQRurhqnehrZj9pM47ysnQV7OTgVDh+h7EBk5mLLVrNUcxEhUdq4S
wfq6yoM5e0hnL/FW0ThrzMuGAF0yEkK4Gd1Iux9t4TRnuTMMHelOHhbeOYuTzz0n1+xn/fc/UYGq
Xoq7rnl56ShB/V5o+n+y7gR4WcpFFn+89nTVdk05/O0uitOy+1r87X/9819P2gW7+rYq9dfv+1mZ
EpbzdzDHwkXwxOEbZtU/ClPL33C0sS2qGQK26qJe/FWXssy/o04glIMiKahkY6lm/QKu8ldSX7DJ
0B8tk5+W/5O6lPFanvnn8Q0COWdDi9/HADRtqmMH51+S67KS4JH5QavFJ2tCLhoVxI+J5yzPOHzZ
5plwmfw988xIA7lpM6Rk03QXuOVjb9oXItdiP2kNKtMXhIzdBvOwDVFOqYJAuyx+TEuaHTXYwa0T
JHsbUtpmYGn02zI8AdtyNzXpDWmxj7VL27qentzSPivc4H4ifZXuvzaRcGCuCS5pgXiUL5jKCzb2
FfzSzrsHgHaXayQxO9p+CAkXKWtkg13p/GAWveo783w05Ikr5H0ptXuO4ldB3q/ImN/XPdo7iIzN
mH/J8+RbUeJlJhcrYBsDlTRPy5fG0CBT9c6i6bF6Nu5Nwiwva9QvxikbFxiM5fRUFjE/M6ZfmDKz
VYN1h9C7+FsoxjtL8j83gvMY3J61GgaAPWb5iNNvIe24VxZ/iv6FzFWju9VabZ+Ilv2dfATNGPro
XKyNFhlbi3B4r+JXtU0LdMpSd2GKKlWbjVNvCn4YqrzNBHcFCVbA+Zd7ywEs3+SLmcQt9a0L4ZKi
UocYL22hXnTasBvIOzNkRz2mzv1xqh/52XwlXLmfHMmvLU0InqwAdscfu5a8jMoh3wTx6PluAl4p
d+sXOk2cHZizSP5D74c/nEyUEG1s1vAk5rZ+TML5kzJZOXXtysn0M7LzSKOb61sNsA7BoaymIwBK
Qf0VAllzK3rnnknxUrPvLTW9cOy9jsP4SyFSSOEt5eEai7DnbmF24m5HIDnnDVRdl/malBmCqLME
fWgGZLYiQGk/JtMnLzHPYQ4hPw6vy5htidSW3rb2o4/aXVbOd6Flc+Sd2mqNgCre4MjcWyQMr6o6
c9d2oG3spOb4o+3FoH8aMvz4wj6xIQ9lencTzP3FZBS3oiRqVpX5YzBPdwZam7WmzXcx2uJVWJrr
GeCon01JsJrNxvPhkAyUQuzPg0vkgxGghmHXRNrkuWew3CEnqtZ10rykgifcGGdEat4M1MncyfKl
SduKJ9/XzQvUuT1w+A3hdahpl0cQuDejRTXDHcDqtcFGcwd7leCLHGS9c2pxHnVq8Mk6vDKBy/i8
Y1+0pNvx8VDITD8M0e4GQ9vrSUYQIVlzbfIlqPQn1VcbVxnnvcpuxDRmZAUR2KT13n2trGevEs+d
Z59UEH6Xj6Zs977QtR9pZJ1S2TupNG6OpcS55UXfJt2+p159Ng05FR9lQWpL955Z3bbpeKfXIFIT
aJUuo0Kzom+RRqydMT6Vyv0xFNqVqk0ifIwzcFFPSemcpPb0RNL0y1gZZ8quP2pBv5au/mVutLFQ
WFTqPMjZv9cGTUsnK0iN80Phpvo6qKvPCenpyFeTNSv2sxqL80TiRg2K87BrP0NnX5fK2b5Zav5Q
xH9V8Rx+CoiZtkd9EhH9Ie0i92pV102j8ynyClA8eYBVCj9v0DahkZ17WXmXVPlTLsKzagpOy8a8
McL4B+Scn7W+/8Ae4CJ+bsq2/NH9f7D+i6WXcHztvywb9XV6u8C//sDPxd0Ufxe2LgjPMiVSeLbP
/1jcrb+zOhNC5Bo0pMh0WHxGvxZ3yQ9JhFJiyY5j67H80K/FHT67x0izpe4ISZQV4J1/NNx+jZT3
YOrL8PznwHGoK9ueMJaARFLaDHGo2ggc0ZaqK+e1Mab6s6OJ6roZBsqmwJ+a+y7v8vN69D7yov1e
dl6u6jguAE0p2aJ41iHAZjaRuhvN7JCxrRUPbP0L35aB/EBTIZcu/e9fzmGntTQZPHo0gOl/fze9
oteQ7of2mlDp/hMpr9qdDZDjqoyznlUito17BKsyJAe5czufwBTrLuuqdoFLcVxCokvsyy6vbcqH
gPi8eSVUWbabpjfCZ92oOKagFJi6dTaOxBm1cUN5jPYDC2Kh5+KCwHpiP8OJSgRipFIft5ICyj38
Ocq3VtZFFczJQYTUGtgDrewROwrnxgwa4GCGVPTGpO2/U1zO4zVrOF10Oy7F1ySak3u8FIbll22S
hmeqLdQdsNCh3tRRrD92bkycQydKTlyS5G4qiOh5DTSsdj6cBkqmd2aWKPTMgUrgmOVkOVyXkwkN
CXVxJPezJfQF15mK04ZQW8snbrjNNjQJTBShcRaeTHWFm1hUqrnUpjBqN0lml5mfU5Kx/P8qsgqH
W9A4ayI7rOsC9DE6zVqVZ+k8knyVdBF3KtaTOOGsG8fj+s3r94f58PdO4Ov4IsHR5O3A3UAE49KP
eNOwGXR2JyLGfrmUPTeEhQCGtJt6jcsh9VH8y58nn6NtrFfu7cFI4/1ho24sw806fI0icImppPy6
5uxLuGpdBeZlX5r1xHMTgAbD0JPbCfwYaXAmYMhashjv4MexrEpPWsmqnwvnJGy8ot1AlHUiSjug
T1Z1PIbWGvFw8tm2++gbdBlkcLrTK7WXdKt+pBMe161GRXTbAAqgMAQE7pY0AkABXhQCOEhb9oTz
qBrkyzkaYsI9stAHtQoQCPVjjbQ/qaKTTMaeWLlA07KV6dUoYk08cI/t0OLfEtT/sHnUXXOa5nWy
vK5TH0C3CuOnGTBB8UHL8w8PkMQIl74U/3T01zf7zQPE5lK6ZC0L9OHDjPLKCndxNmrEJeTdPq48
8YG5+oA58Dpi8BLqBh4h6ubWYTMXV02PyxuLdxiY8huV4mRN3bX0bS9sY7oufXKbhUlKwG0c3peW
iTlnyCBUO2Fu7jts8KsZ84lP/u28l8igH2a7IQMo4PBNaJGuq2yXiazGyE7evO/lbLoVOvSNR9rf
B4Pf+NfZVequxExHcY2DoXkgXgoLmvrFDFonL0oAxS3f4AyNFiX9fhw81OHdFFxncT44GzvWcU4F
81y4uAFz3uPcwlZBRvnIKSUJRGr79QzBdFWWfYhUG7dVsCrqtgdIWA39mRNaLi20KqB44oH6vcrj
kbNL5xIAjM9Yy5yPmon/MqdLIQybRZHUC+QEBx1LBxafsJoMyDVCOYqnxedynuszs2GyeX8SWVaH
399pnCdkCJvcSzJPDuVm6f/h7MyW3MaRNfxEjOACbrcSRZXKtbjsst32DcMr933H05+PNTcWpRDD
Z3pmomMc0xBAIJHI/Bd+RAO4FcS7oio9XmqTJDtP7TLhsdbW0UKeTn+BFiq+h4hwKvtC6oW1cRAu
72cHyydXRXKcuxKAxnkkmxVamGUURod57OWBx+wXCc+aWOro+S6cUJxsNTfaSCfNBZF0PnUXqCRI
AhyUHZOCxPmo+AhQz7O76CDQZKfelENN8pOuqpCWVhoMuKm2p56ZOwjP2SnSSAPub81uiEbYEQ7e
47sekQRM2fGz1nYyyvhfGrpB9h6IlvlsQHrCLktThYbAEPYoDxQeoPShm4rPAP9P5wNEB+JcpOrJ
OyMOeUo4QZozWq8Nz7WFaQgVORp6uzLEq532lxF/MSPC0Q51+0Qe8MG2VE9HkaPeha6ioMbhGOKz
rTlFeQK23IT7kCJx+ZjM4Ha1PBAT1s9hdQpDLYawkCT5c16ZQPSIrPKIwTjP+75ubWOXoPM5bGzq
i3CnqdhKaRZfWRUUelZfuYtkGKDomqFsPri/465GHxJk37spiQIft94t3Y7r4/FQcEgfMcom8fz7
fpy4HigoYXQdtxWFm8aZJcVGV9kPZicO0ZyZ9Qa8xFzvKI2ClOZYmgPZfEFSnY+INHloaSjsHwwx
5XcyjbTj3EbzOwXB6tfb53aFPySWL2MtQC28i4AXr7PLHAZamZKlHLRxGh+mDs5IL5K53KV9333B
F1ztvVgxp4ekCKqP9M2oRXTRGCmYnff6n41fcxGN+TV4fpMTYJCIycTFt7VQQmuq7MCJ1bpT5urz
01hRXG/MAdmocEHTJ6n8NTl9R0OsaT/pJoansrNiz5i18KGkwXAskDre+CQrvPr/1gm+Er/Nplxo
ilUoVdC6HevUTGkto+R3xOQDWxFtJiMMVTfrDzXgA9ST6pg2c0VH+JtUGipZChJv1p46OqxcSCU2
1fthiN+rUQxjzzZLytQj2Y1+UAzZ2BsX9ZV9xIe1AN1ZeFPxrDrfR8FUS0RhY9dLldm6q0Acv+P0
qh9UpS434v/bP+ssCoK5okGlCY3YQBq5GssC5gufIlQ8pdP1b109Iw0lwvw7+DjtyaEx+C2yYNLA
Sh9PwkzbL3FRig2AzpWTujwb2T58KHLL1blJZKr06LIHnuzpHvqTKspXIADJ0bRalxZ2a01bcLOV
z/jbvmDSi5c5AcLlxJ6vMQr4dYonFFgqtPfMY9fmauLh2FgXS100/1QYefccBlmGrrip0OBoK+p9
PQbq7h5WF2KeoztgZxL2NZWtMZtrfwaZUNA2jO1PMIPBT9WVmnwaityq/I3zdvHo49rgfUw6DsBz
QTae/3oA1/MSa2yv7IIAS0+J3tfeChpI+/NMUwnieD7jDgimwN7XZgbQGkghzTgoydbPViCP79vq
CGa4ckd92Ph5b5WY1aYiKSMw8Q/FRm2tzyAqSr8NatIe96MM7gH1zIqXVsH4PAZjrAP61pz3WE+Y
lTeoo/LOUatq3gdplmNyhto++lejEqMEFrntA55ESwUWKeTGM1tMZDxFi4AOxF1TPWH9gGgcrc/m
tzJptLHRaywnL8+RXdhh2Ir3cdHiCqy6LWXp1q2K/hN86Wny+j7ChQkHQQT+GWb4ioToFFG7t3gr
xGaSPgVWNr72baf/FJCa/riVGqm7mnS+33eVDiO5x11GX4xAMxp6lZLGuyw0HYTWXPkx0Ifpd2Hw
6x7NMOJ5M9icsN04JAtXMIxra1dB9iboGHHzXqRd8BWMzPChTerIIssyh7s2WbqJMgjzr3GlWL9S
Y2p/a2YRqAeafK2N9nOffY+wty53c1tws9mhAZghQAaZHd05swU+JzGUYw/yu/Omdgw3ItWVk4uX
r4NT5lL5Ma0lkv31hAHsS83SqBQva6bqsWz0FhRYiPI7uq2ncCI9ub3xL9JVnuQqBUhw/wZXLVjk
s/E6ND+KGNK7l8MkyXe5XQX+FCntO9kIFNLC2Tb8EsTiT9w6ej/SanPjPrk2YWIlCcUSNEhlzn+A
mc4F2iMtPyAR8x0khPlunJXS12b31zTH0Yfb87023HKdLiVPPIffPHT/Wl8Hdqqb6k7gNZhc7BMN
HGFQaPJn3hUvEv77lnDhlfFIlWjpkqY5mrXWUdJLC85RWipeaNviJw4dI5di19M/weYFQnlbfb09
QXyfWbFVrLAckibb4C/+ZhWITWw2XcKR4kUh9Gr6w4Odlvu+qIHVNNi7YNaQTwBjsJkZhzua37CF
c1U0r/RucpvOCaSQ40yh/V3qJFFG14usz8stWioHGPniVYn6FAcbOak/yjRL1F2hzG17h98w0ZLm
NcHFiBI12iMG7047oUTW3eJWgTUD/LkPaZ2E0V5PgNcAvXBa3EIzFWETEyhZ4dV6KukeRVr7quGW
AFIjm5znMVTaTyVwk99d2uUvyBAn72FPBzjnOomr77pkyrQj8nzBC3CGKjqieyF/wS5SgGqAM3gS
vRL96DNjBiWKH5zh9VpCcj522VTuR9Sqq93Uy+xRg5ca+06MDcmeVNFBM1Bi+US5RUq0B8Zo/Nag
m6HsjFyo34LRSVQv1tOOKlFUjj/UOgAiMs2N82GeCxx+pjaRLKFV9R9kqyEhTiuw/gBEqwMEULfx
t8oSpcabtxqLHbic+NFGTALkRpIa9c6uYpza2h5iuqWqsvHCSddo1WXFgu+b+wlNkFKhT1p3lpaC
kQuEsrfwqXlwygYQQYrC2H9xEMN1Mhc0nEUT+YkTV/1nDuOIeIladr/VYcrxOrCmCtK9av7RUgeA
GNDr/D1gTuvTosL+vhF9/RGxwvEzlis5mI4OdRrMXdMCNQV3FCBrdWWEP4/cwpdZ01OaqSibANYz
OwQYMmpr1EfjsvkSKY2Fl1qnAYXuXMAHeyMunNeksKYUVGOlPAqzpx2nSdI5Ly5L9VjlQBDuLQtM
712CM8hzaoOQ24FW1U4CGWo0GdKlOBqOY9h/v32erhzg5bFjURQhj6JYdx6fFsscdbCSwKsbpfgW
O1n65IyKtg+boT6OAojp7fGunN7l6e7AGaHIT4J9Pp42GL1dmi1E1sq1wAw3xX0Rhhl5hqX4t4e6
lqpyy5Cx6fQSXP7rfCw9DpW0hBLvYaeC+smUueZjMTnKaUzwiqDxKT5JgZbRsRjj8Z3gAfgypn29
5XN5jvN+yxyByLO4Kp0L3nqrO8gowdWIBMd2R5/okraNNmLaAjwt2g8ASKN7Jcjw47GLLLqrJ6Fu
RMyLYgldFlDsBlU8Y4nUq2SZVqmWG24TeBi26C9uP1D7HWzbq3BOQbZJnR8jZUqPt9f+2pwFFwLo
diqHFy8SpWkxjJky7qFJN8ZjRHWf6wilyASEkEnUdKvGes4Hmu6a220pHXOxXl4SdHDAh/AYcQxn
nWfoKpydVNaBV4YWKhRaI9XvYdq3IyZlspnvBmwPHQ/HqbDwsK4ONF+LNNN6GRoj6jxXlOMvrm4U
d2bs/r5L3iDtPrJUDM8cdQk8hRITu1MMtPJ9NupGvA9DGb23gwZIRI86yA6ARPWYGYRXkPxd+B8y
M1QsRhE2qJyMk934pVtb/6m2jt6V7kxE6FFNWhzCSBgfc9LWCbR9mX4p0d+Gvs6dj2ZT1CVojVTC
BByf5OG7waY4cUCMjXqjGwfdfaNSDOeuQUH7hLwR2r8yH6lZxRQ9fpLZBslhAOhL99dCfQc5HdRF
mHnHXCJCNP7G5XfbHiZcmPQeUqTSZthnx2DNXEAKaRrs6srBlKA3FOtJa00Qf7IbzPLgxk6Q7IUh
U3SGFF15RTIbQZeomBJgD8Dvqav3kfKdqIdvI25PObh9pAHErplTCdhUbSzAo2nU/QbdagL715I/
pHXwNMc6DMOPcaJ2iTdGQfUHwmRgY7+YoWWSlcb40QJyvHh5onSyH0EPY6cdpfBg8i6KKE5V+aL1
1o5N+FCNqvoCN6nqPTwo27uxtfAjCLLW4m3UpFF2hI3R/oaNXiPXUk7ql4IOArU8MeOcUXIj3ge1
gXmboRsIEA8y0Gls1UZVf5lQUfhJIKD8aAPTRrQymqqTUXHP8sqYkeDQuB2bnT6V4hdBoGcfYTI7
HlWYBdmzgUJSdaDRZoVegIuO2OVx0GBUAotfO2mL/h5c+BBb0lzH/28nAHXXmCuElB7p0TnmvtTj
hfsT1sM3dKHz4ghCHs8znLbs/1C7s7JdBpySewpJDagDwshMTB4L8TIYjQSWii4eJKImmDxH0aaf
KtqYP9E0zGOM/BT3DwmFad87qVGWx9jp7fguA5VQ38fUPJQdcnDlH0PKqfUSnuIPpq5HAHgaq1G8
pgC3C4BFzF8HvZ3eVWyb+DEC6Nnvy0gkXzqnED+1xbFxn9TgI/axNS2g+rpswDjGtdn5CFELCZ4c
ICAqL6YMD9NMIx8fixmYU9CozIv3SrenJ4hvQm1pCgbGYTC2XpNFg+m5SCG98kuy0tPjCMAg7n+T
cdLUTsTvmiRsdb+ifLFF5rryAsEZXCf1dygriTVPLcxsc3JQPcVtzHBpIkU2jmgDGlVlV9JwMrX6
YONo+qLmA+hwUVI9vh2Kr9y4cLQWp3Eqbly8q4KN3alJh+8iZys2i3tzKLXHMJBiF7vRBvfv8qbh
tWXDB1vudnpUy5//9fjoqq4NkW11PEgGS9I6oGymxWP4SzFlczQryGvo+W2J517OT9OFBo+SfoQG
1GQ1Pww6OlWdudByYEl3VckGtAhs78wBOvftpby8VRhqySgEXD+KqaubfJ6MTK0Hqii6VMvHFC8L
D5cJ9YTMT/pg56woSZvV/wffe+MSv0zTGNmyqUAt3ReC/fnSOjG9Tdz27IU+YnmNA+Vh7sv5CfAT
zU13HA+3Z3ptUR2uFI0KPM3itYZvHpUCnk5OQQbwOLClMXglQcxB2GHccnuoK7tG58OZOgUgRwWQ
eD61GbmxLHOQeo2bgmJaPgTLMwKKDwpu6pyc8PSKjpiUbaWHV5bUIBuDXuzSS7XeCuZ/7dYkRpwg
adDGGIBJ3MWznHdiMg2ASem8k2zUjVLEin+/5IEaD1ZEWnQ6dAuy5HyiZjGEai86l8ppFg5fqzlW
vX7owpmWdNb9tnFKW0g5tiX33LktiYml4l3owDUFBt0a+IGWOjp2ntTAqXlpVDQbj4ErX50Kpw4b
2dRQqHNWtW+7LAmUjh14Y5qMKMqYxkHMuJYIFyzKP391AY4fcrkJcEdfx4ooMbtkkCLw7CYeIRTC
fMPPD02GelQQhdSHA3/QGRsH+DIYa4KqNZ0QwZOHHvr5J5gNK0M+XbhYrWRheMzRfLlLMrTHeOQq
YtqHjlKeaOpq3b4v1eFUBNSFNn7DtUXmuUUvie0AHXK132kN5MiKqoGnJnWOzZDmfFXnWSFloS34
8s+rTLvb0G3T5TQTIc/n21DfE1ZaOl5UznXrR5MLkYgic64dqUG2p1iP1M9gVeuNAv2VM00xmUtg
KejxN0v756+zhT6RgHSoOx7iqeWhs9TkT8lTq6A0g2ttHY4LdhI66r8vLeAWItbSBAdttoqSkLQU
q8ZykqwAOu7Rntm2JJPI+dlknRulzCuXATMEs0U+vlj1rAaD+am0FQflkFBGP0Dic8CaCNtB8H7O
fs1zJ06GOdro3rkNANnbH/bKJrJdzqnKnccirzvgdjpEWIQY0SGcnfBjMbT9iVq++ojC4pYU7pVv
SVmABAK4O0+pdRs2dZwUFNQQHTSJid0DtDzlEGTOgM8nFePikKuIrwqE5jYixOUUEbZQkSygfEtb
4EJAxywyB147DcvWsP/Yal1+UR0nOWnBYN7dXs1lO56XFM+HWn1KY6y7ZNTpjeLarev7LE9AsJtA
sDaOxeWVA88E/13Wkxo4+dj5sViIL7qKLuQhKaICBq7TPsO9Mx+UQgJxA2rm357XlWamrllA/FRK
AMh3rHEhPc/IBN3m7OAO9QBcJcmhee9qbpoK+3BRPQVxM36s3cidfOwOOlTArOoLrTScqmjz8JBU
NNx/CzKECNhYggdrPgalV81ZcjK1gDbt7V+8srhcLknAFVyQlA1M7t0LJ6F4zLBxdYF26DOViaGJ
C4CmYfYpGquoe66pgCU7XNKGeB+gQoKyGOnBn97OO9tTmrxI3tQU0yN4evs/FaxO53VlMlKQrUv7
W5NVdDcMbNg+DrkRfVP1tn6ZgAVhOwvXd/TBAw2fcglyn5YQOhlQIc0cNmMP8GojH7iyvyksU8pm
78F9NJc//ytGatDfeOtF8aGd4q8hWqfvJwdNzEDor7fX9EriAVyHK4f+30JYWaet6PTaua2k4cGg
hgtRotX81Bic9x3uz0+Ul+X7Uq3HDz2J55MogaxAVw1anq/02OwUAzNsdnL4sAHekhuLcBlcSGsB
JRKtNWCCbxDCvxZBVghiVhinHSKtKY5NlEsf1dhy1wyJfNa6QJ4Q9d10NblyDoWLQCvaDqSAACLP
lx75E6gNlaugyNjBHG8zVbuL1UzWXlWMEyJQhVaLvSFSDTpHOuv2q4lu9i9d7Wv3MRiQM9037kh1
CKlSke2ArNn/ofAS41vaW6F73Ph+S1hYhScQazCdeFep4FL01c/FLDnsS4o4rU35RnQzlIWmnmBL
JEOCyUMVtFDV8WJ6ZxoQ5DD2NNqDQAniiVew+/v2r7kSK/kxFDRBZvPvt8321xfjroc/r4G94rvk
flMow2/TcOSX26Nc+UJIfABSdZeHAVoc51OuedWJTgbRIY3M7je7t/N1aSg72+4XyQoUBzZSh8tD
skDaHASGuERAfrjLvP+aVz5XOiSo2Dyo/Yz3Ic5v2asp7foRvHTgY+uuvY9AAx3NuWpOLlXFZueE
pkqPOLWbj2MUqg+djNNjrNFkur0YF1mrzrHVeDOo9DCFtRblr5NeHerGMg9iQkTYm4eshPRYzE14
UFvECo7lVDvRvgUS8doVg5mDmLIArNz+FRdHlV8Bchi5QPIrl3LC+QLNYafkeTk4h3IqRtBvuTyB
rgad0ykBr7Y5vQ/Zjofbgy50wvO9z4ObC4FDigiPQyf1fNROD0eljJPg0LcIqu5aIWTt81qEEqsb
Q0rdsbASww+zwPgAzy76Dbiy/clZGH+MSLNTVzSc+s88SUgujYEe9C52cHDeyTkLvusIpy+S8NKq
YTln4x97BDFPzIeJ5YdJMLyMg2iQrBaQpKi8jpFXQAXWkOLN0RaNpwSBlsmYfphWUqqHtgu19xla
uvZeqmMoT4NIMGwX4WzutNQykSXgd0bvSZkH8z6zcdneSGSufCPXEECBOIVLbrr+RkIBTG00zSG2
Uf/FR7R57iwjhAoHiUzpsPImPG1tjIuIQEZDhV0z+A8yVhfu1C0UKOwr2kON++pdSW183FWTbY8b
G/Cyn7OkTrr1pkhGlv+2V/46ov1oVVWlSWbnGNpjT8Nnr0xmeMS7Whxqp6gRumjnOxdxaS80+2lP
BVP7fHtDXlthMmFa3ZwAguAqTIAJM9BmF82h0dSYklqMm2mF4do0t8ZhkSW/A0Ec5RtTv3hrcPJU
SNxUD7gEaKWfnwINeBAozak9LP6mp0JCTclVJYbAHmSoGlo40Dbt96Zo1Q0XzsvpLnAycBoUnxB0
W9+UkVLrBSq37QHct/tVp421T/u5NnaIX+EeGbR6sm+0RBEbeeBF/GfCy4YiIvMviMbnE25kkmNe
UIO81pr0aXJdpIyNVD0NXa69G/Ok/3H7s17CI5cBSUVYXoty0Bo40Qgl6HIZt4fYTbGGgI9qekGe
BPWCn3D+2CGkDCtpcnvfaUbdonLVzU/1ONE7j/UGAZeN33MZ90xnYTQtGA6e72uVVShIroWmyUDH
KEvTo+jA1L9mqtloh1h1Ffq16Vx/jLS2t7whTjQV2kmaf8IzRfsSDpW+sDzy6mkEY/IzqWL1fiI4
tjsKh6jHl2M5fAFhEXwUgSZfb//09ZaxwYNQ5qbiQKl0Ab6cfzpzFjOi5Ubuj1qu+lKjm162AlR9
p6f7BvjBMZtEc/r3QamU8PUAt4IL0c8HjaCFWHJwMl9Yg30cO4PuSVd4WGLB+bOb/F1nR51/e8wl
S/w7LbN5rUAnWFKz5S93NSZS/hhHI+fijzO1O3xxTfMTkmzJQ1HNxUZgXwcAxlqK2yzqknpRAz6f
n1gE2geIg76UlXtoOZBumfk87zDsnHP3CS35GcUZY6t5fDFHXmLMDKQ98R0M4epjzlZVpxXFWL+Z
nU+ZrmPC4YhU+PNg1B9uL+f6yJN0qehJmrRsLQPt9eVE/BXdFWcijkxa5ctoTn8beSuOg9XmP4Ku
G3a1HcoN+cWL62QZEOEHrgnqGmi9rb6fGIbKwZel8jvAGx+jAE8Fz065MeC6jcfcRKXDjaKOP5+G
/D6M0cOgj+hsRNhrP8NccJnQa6BvmGvvapRCKp6vUeNHSaz8RMDC2YNRsA6zGU0jKMxRvBNlgrDP
NDvZrlextMf5sPL+dfWp9HNuqMVC6weIeb7680KFlKbsfRV1kse+caXH4jknLQtHtJdUhf707REv
tjTbmRrz8sYnmLG5z0fUhlrmARJxPopp8g6PQ/fotnWC0dMkH0134dv0wB1l0mUbZZjLTU19m2Lo
AkPk268//ACJrJE0q3y6KqjZdYx9jzcKnakAJMzGNC/CIdNccMOcHTacvn7mc2aVmQSz9VF8Mb7X
idTu2lYtYd3po+dyZZ8W2beNQa/O0DSBXhArqIUua//XWWoGAyIzXErfiRARwy43OtQVXQ5khrYM
4q4NhR4jeHlKYyhvGOdDFSkQiFB3W99QI2vX98N3utDDF9Ha4fvbG+YyQKAFQiWbsGuDElhXz6Zo
gpaa6aM/gPl7nMepe+Fl9AMOu4lFabL5JLzcoDwJTQI7EdegBbYKSCSQCpd8FxwMZcx+2kEKuUkG
DoKwZgOeT58WdU762+CLZ9P5+K+TJdMDrK1SvV9ax6uML0patysVJ/VNLcPSmGNPWNLdB1vNA7xO
5P9jOE49BjXomsD0Wx1/uiboA2p55stWikchW/TGatCiZminX0den4fb07s8Fby2+Yw8J6GGIiJ6
vmt0gLdDVFlMry0i3wKdd68WPVlN31c7rdWUd8VkbHHXrg0KIIl4T+Rx0VY6HzQnZZ+Q6OLe7GfL
nwu8oilyTgc3KEO/FWX2YFVDuDHTy/NhQFGjUgKtm17jmnVb4cLhVNgC+Waqp89K5VA1Ylt5GIcF
GzH82vwoay1yyZRceCaczy9sbH3sEVjxx0kbHjCP03cBkqyPeZQ7P6imjw/2MG71XFZaD/B36Piz
UclVaW1SQlmNijiYLRVpZr4VjuVLuAAdjxJHqB3VE/1kSmPyOlA7mB6IKXuMs6TfVblr/kCKGAco
AKbfb2+ty2NL1qzTxnxTn2Dhz1fB0AaMJ8C/+C4eeu8LVLEAK82I+omcZoXTRih8GIqHMeempCv/
5LOEkI4TpREewVSFdWe9qTHEQcodYoivVmn6eWht5Ar1sj/FsbPFHLt4r9Cw4iPz1l/6tMu+Op+l
iW2egl2ZDQHRdu9MSrxPYg7k+6Vtf5cNJkyNpOwdf0zQYy1NbLbcVMs+Z7iBfbq93hdhmV+y6EAt
pTMa2+t7nAKxjVPVYPuhijVAqU+vTjLEL8jjwWbMhblxeV98XpeWIjRMOmkQP9217HCWFMYYGtYE
U3iqP9BqeShdBRWhtq7e8VgN3ouyb370NnIs/zpPMMgAGvVFs5fgtfywv+5UFhu+XCJVv+6RWmqT
EhtOAO/Pdhp+Twt9y+/lclkhSvDcJ1Fx6HM5q9sH++lZL5NK8zu6jLvSzfQjPA3jtR8nczf0lfLz
9vQu81B4eBTjif/Ac0FurqJj7OLLZilSg/rSWO+FOybPfWjFxzIiC97N2VDjdmiFJ5Gk+X9zlKMF
pwq6ubd/xtstfnaI+BlIKZrUE5ZnxzpIh5Vi5vD0Vb+Fe158aoE/Wk9qlWj/1TOZ8gGv5mj0eGfh
kQUf3/Fh6M3VgwqThew4M+Rn3ebQH+rA0BB7qtXR3MMhqnGVmymZ7dqitrp9ATotB/kYQDksQt7D
wOMTsMi3J3O5V7F2AQu1iIXxvljjKSgNdpnZjppf4skz72dQSp/mfqyeU8UK7jBeSg4xrRcvsya5
vz30cv7/XkbIJrQYyaxhSFMQXKO+Oqd3e1iLcp+Ohr4PS8e6T6qh3OiBr2+cZZSlucgXg3By8bGg
Aeqok6tyX2i6/JnY8bdisrKnLnaVR7xgkfaL8Lu4PbOLC+d/gy6vb8o+XK6r3GF0xBB1g5D7kOy9
PijhYHwtA6fGODzUX7WGllpWVRgw4rgWfyw719lJdy6eMPNsjk081BuB4eoikDKRb3Pn0j04Dwxi
smhSuLG6ZzsSZ+031RTWa0bS0Snvgnwwjoj9b+mvXzASWYelLbBw/ukNUbY6HxeF/Qa/p07uFdQF
doGBZ7zSpO4rsr7hr6Tup0NSwf/BunA6xtZcvM6Yqp4y1DJ31KLnJ6POa98NwvQk7CK/o68e7ou8
y/6bQlgPIRYkW19u+TKrTUn5FtALYZnrec0dTcoWV6pWnfYIyNoP1iL8FtK4pZumQEHUrMaGEZe5
6g5s/Og3IrU85D3sg60nyisAFxKaLlE2DulFk3xZRxsLDBRxCDsEwPN1LPIZ3WUQmXteiw7sk3lw
P4+ydO5LVHJVD1SOBrFe6WWI47AO1DWv1P6ER6iCBDIvcyh3qqI+Kyjzfq6s2MB/UI+HXeM4HW9Y
4P+/bx8A88oqcrR52/FoJmNffXecJ62iG9J5T32wfQ/kNb7vobR4cE23kteLS2FZG+LH4hFFTR3E
0vnajJlFlpbV8z52Z+OjizPTq6Jk4WOYDf2POlTFzkDRme1dxTQmadt3+E1spLXX5svzksV/SzGM
VarTpWLOW53vE5n6MSqi5qEJNPfVSnUcIG8v7UVaxXzfgG8wZLl+TGuVPDY8lTvTIWwaEgFWp0WO
WaGOcGfUE2xNaGWQBsrUPnHa9GM+cRWjWT7XdJmC8eX2b1knAMtPYfXRmNQxU7lIAAYEUjnI2Jzm
GSD9JumkFyaiuFfVFpXfBnHH2+O9tZFXpxPPgyUL0GBNoPdy/q0V2koB48l9R9n7pI+qOj2ZwGmR
PHEQ4N05bQARIVNacvu+6BNrH6qG+I6otdLsBCw0GiAGAph7Uu75x4CcNndrH4E7sQ2pHHE9TWGW
NqL5hkKSeAmzKW99jIS7k2l15rgRla8tH20a9i2VS8LyKn8K59Y1cVSc91OEAns7WunT7NgtJAtd
w3g2EE+3l+/KLUDZ27JVgDYkT+v0ELz64mWOe2iQKB9mDWF0hA1ww0Ao0tML5WsfJsm/TpF6C4no
opdG3k0D4/yD1TJsMlovBZxy4bwbZI48j5PiOKaBnY94X22cjospLuMtlWC4Yrz13kzj/8qA61CO
MlAcxtNb5QHOyghctZgPEQdp0Zi3DrJsu411vTj9b4MyGNUz4OVrJk/gxLzkU7fwhBHX3x08kb22
UUFPhcMW+OjaULRPucgNSMN8yvP1bBKOwKQ2pSdhkP42JulHfWS+aDAUNs7aBdqAE43EG/tlqe4s
wI7zoSq4ZsCrsIjIg0DeUwSh3uKytl4q4+DVCHBqLdBW/mYN+fAcaXN4MvhN+8LKjf4QdLb5Ezdg
4aegA/e39/HFuUGsC2gaPUYqCMvr/vyXNWha6wGUXqqGBtYSLhowFgimfdCCERvKYsuB8cqim4uc
FfQ0Qe9NrFZigA5oxeUMM7a0bb+JtMibYYShu+9ufd9rU2Pfvk2Pk7oO7mmM/CX818JDl0kctKRD
GjZEbq5D7f1YzZqysZTXpsYLHYwRgvlEoVVA1QM1zczJLrwoSacvoYV5cTQF04fedrYKvks0O4vd
fDWqaMwJWj2Y4lUx3dEhpwmJOQhATtzkRqDF4FIn4wfnxXhoISI94Wc8KH6tmMkBi/ZuY0df+wFM
k8i38EyQYzjfNmWnBnZQII9l2fX0WJW68lw0eX1HDzD0JRCvvZyn+H5UFTTyKe7n/u1te5nFsQJU
XxCIpKXgIBl0/gN40pZwboOCuXdlecAmMBmO+GGhoEQCHtzVKk+wewoSfbOLGuoKx0DkI6o7SSrE
n1QWtW9rgLMfa5mJT/VMXXbXSiX6FtKQB+UyFO5G+L4STs9+8eqbhTiDhA1PfA9yVfvRtubhNEa4
rdiZaDFwlM7HQZCh316na4PSZeK0LajDi0cDV1g3IthUenOU2E8hZfrXuWmCFIBK9qkaM/muFL34
dHvQyyfbogBImOCOIsNG5fL84/RzTkVQyUsvQg4j+hpjC2CQJoRBgcWnBgM3SKB7e1UziFMWtem3
VppdfIDuPU3vZRN05Ysz1MnH2z9r2ZPrQ8MakOosDylwO+e/qsySSWIBgKYI4tH+NHCBkZjoJz01
9JcUUSw0BWuR+zhsbAmyXAtFDqhZ6qaIQ/A1zofG80gV2ZxVHuDP6lffxNpxijvzs0PpGz2Q+vvt
mV756ouGFt8caVE+wSqtrSGw4k1MeGhTvB4LmWmeHBJgSlmvHggJ0c+awHm4PeiV8Ef7AmYN1Qfe
xmvQymhJKeqAQZPSaQ+A+VQ/RWiUfLbegqkskXT1JVG9oGsJUhyo+JpkN9oMhOEwEuLkebrfO2YR
nYAHG1s94+W7rAciK+fJTSsKcMMqyiAf7GDyTvcVSx64hnJOrOPQB+3D2LSjn0z4sNZKle6DiMYp
blx992ghYBpRZMotXDGopI143rzcXulrn3eBfVHvIX2h/Hy+m5LZDeEIa1hD6fXw1GNGv8cGRNwV
+GN8cM3ReGiScuNMX1tybn+D9wntFK638zFHmWZ6ocY8DhBa9bIwsx5tJao3HucX5wQaLcwD+opU
JBcR5/NR4oTanEJ7hZXGnbkYYAB3AXyWaerV+z7Qt0ha18YjFiygbIDzlLbOx7Mr7IPUwUZTD+2s
PTmWe6QlaT2qoMswzhj7jTvgQpbSZYL0anjsQX8DXLh6pki6BLY+6QyoYyW+V7LI/gnGYwoPLTIc
sVf1Mn5u3UUxwpQV8Do8qnDMFaCS9wgG19ohs534mJR6YxwUdD0wPyGy+GbcR4U/uU6Mw48B1nA3
I0f0gGBpZh6ysu/tfdKoQ3ZAXgIpXByRquJfrxqmxtMEOwa4mcglroK+AWS6KCr0CR1TURFq6Xpw
o7KWxaEAbHvUCi32DXM0j/94GBiWNIRqwSI+zhY9/4QqfS4U40FRcIc30NUnC/pgVxjSS3rL9aZ2
dql/VVsaVhfnYRkWFqpJOgCJcR2C8pkSUmIyrFiIvHdOghPmvi2mcAsGeW0g+AeU/WDYcq2ulrVS
eFfXSu7uhyIY9wDDxg8l3k2fb6/itYNAf2XR2SHWsaDnqzhapaFm84w8g253H3CFWGQms3JPKqee
utr4V5Yy5wBeHqw4arrEk/VbNrIEPfU4R4g3z97qC2350EWDpe1KZASyf33JLqNh7kqyyPZ015DV
cdbBzKUlVj+B1j5qxvwHrylcFRoMF6oW9HyUu83GvryyojjpElsWviOvq1Uom1Pb5sVhogbnDPoT
is/WLpUTkRr1iB9y0PuN43eZdC2TpI0CdIEOBAIo559wMlOYFNRi97JU4uMYoPgWzDya6z7nCZQC
WA4zhYpdQ51+auz64JAnHK2xGe4m5/84O6/dyJVsTT8RAXpzSyZTqZRK5atUdUOUpXcRdMGnn486
B5gSU6PEngYavYHuViSDwRXL/Ca4BmF98fFJtLafQyjfQ1KKnLg9mlmyYSjGm3oiuZqHYf5ew9Mh
t86vPP1FbsfDb+kVIoUUAzSBnj+8B1WjWjPiKp4Ujnl2PbLdMpin+wIxnJ+rveqnXlo+9BJjtK6s
vX2Bz5KEbW0Er1HF2nKSfV5pE2aGyTPQMkBjO3JgEtwjF1mBHRfy41gX8wf0Zhb7ypl+moztl90g
+lu+BahtL80raexDaK3wrBKpo+7A5ZfjN6WQWghHTP5kG2FKo8wY4Gn13oc2P0XzZAy/ZCBWDWWj
fEGPqEFD4eB7mzaBuST+hwSHMBHlVCPNTZ4xdQ6DIR16XP+0oD6wt1kT9smSmT/XWs8+FRMEBLp+
7oJvWavjqYSAZxt3busqrED1UjCcRhw40qm8NaS9NWHdNZ41nZpcb+dQyLr+7CZOTxfR8pPqyrzq
xW+C9JfUj4MBqmX/EepJLtsCNxZdKNcKIQ/Iv27S1ud+Rspbmmv9fQlaJ1oqe7idJViFAsHDj5XG
xASxPtVd43a88FkwyofiSMIB1/ECeDPiVDbKBc+QpBm/rv3sbrdjMd0VLeoc5dKl6ZUc9qJSp+WE
hOeThy7AgX2jsm+6vp2DwoyGRdrRuLpYVSaQSFT9pPGvDXSAi65vsDYxfUHfLbeu2Sq/8NCUBKSq
pNCoA+3VDAATaPT0hBnNGJJh1jk0EnkWdBFjYVvY2PSpX//XNiKyDaTHJp8dQ0MQC8/jQQtbhplv
ZyEr2673s40zG2yF6hA443r7X69O9D5oA7MIFN0L7LqZmSPlB/NH3ATcTWBFHb2x+IlMZR6byLId
Xl/uosziybihsaMi2pC17sK8iyeQlfPvCAynFfvLlN10uAh/QS1e/deGFktt2er/IFWhlD/fRDWZ
Im07F1OH0kMyfWnz8ec4Nq53ZHpkV1cuzMuDymoOoJKtqw73Z7+ap3JjrjOL/LH073zE3tC+tnKF
Kyh495s1R4XzMJQagkpG2bU/zWrWrt1al8nWhmQHQMgwBt2GfZUTCNtD4X0GfNsJ/W6tVusjp2a8
8qSX3wOAZ0jcgIBhvTl7kch0rhFo1VIrYvPz3/WauofS0rU4wGTwA2I3Zvz6kbkcc/Ei4QUD6WZ8
iDDA9oP+6eTrom+mJq8tRtaB3x6NxRwxWJD+GRtPEDT0+LSocssaAcOp/5owhTgYc5N8S6vefPf6
b3np+EL0NYGdEBNQsX/+U6Qapn7BFika3AwGfVtnpxzBgJtNzPbKNr+wFJLiW9XuwhIg3Xy+1KIs
S/NG12ZEY1Rv7cL/SLmc3Mt0+fT6M+2chxhvw3wgotNwgaLP3HSXPUPDhQpXCGynFtF8oPXVfUrI
fzqo5X6H9QH2u8up7FO5hEsuPBSzJCx/bBN9v3xSCHZDx1UrnsF9gvjU67/upW3Y6nZkbJgschE8
3wYoILqsJgDlle9SVI/dmJyWIsX+cnLNq3rR2436PCvZDhlVAuAIqFsXvQmnL8dBjlZU6zWHIGw7
A0/Z3DfwvPNLZUNbKFLxbUXg8GuKNHKKRxojQlpH5Rjp9txem2JdzrQ3Wgoi/sRm/pO38/z5t5tH
r0WhQ3BGXH7E3Pb3mJr1Efqa9msoMXUJfXuTjASakIfG0OhH/GPllbD9QnQDU0/AJkkHf7CXAckw
kl4DPdUjv0uWWAbKPChLE78XysjbtemKJ41+zE7Qiqm+0Ze8diM+UZp2b2ZLhMDSAdu0iLDP9yFP
bHyXvZrRTlPNZ90eCozmdPHZQZLmTH8S4mONemjWr2SAlZaa3yddb0/Vkk83jZDVR/A37fe51auz
g8zin9dP6QuRFyUAjin9D8rCPazQt+cqq1tsdd0Oxp9VNSoNkYjL3r6+zEunAZg3UjqAP6D97k+D
8pO2Vyk00K43XbQRIBlGYoBhgZFE19+grLZ86ijcTFKFQH9brE5xXIvsvwojEzEYEkHZDCi3t1bt
85cxu8jYernQycXq7JNZ5v1XXJrzL/hTuXcLKNLw9efe8p39y+e2gevGpcMtu7tcMaK1g87HQtUR
rf+28b00xqWuPps4uN8OFrZAC7PH29cXffHIYcfG1weCEuGS7Vf9c+/MPE23UjBFrki7H9ts6szM
QX0CIN3cND4mrJE2J8lftFDFY03L3gZgH4AjoDzXH2wEohXG4jp+uqU/vOfaHK81AF/cFxpx9CIQ
Fadp/vwXYptSYR+qAxFoRHZryrWNrS7JztJC1QVN4aF/79mruHLYX0gAmFgBQaJ8o7OzL0vyMhiR
JK+NaDLbFCmQXuXvJRfLehgKrzJCE0XJayPDlz4wwIEbd8Ol9ngaqP3zLjTp6Z3dKyPSEdb7CDn4
C4IH87fX3/gLdw1p8P9dZBdjyibzu4VZVIRkMBJfMMxWIw6CtKlDTx+W/59tBLsKOZcRKM3H5y8v
WQU3fzMZ0exmVh1TCI5zzEegInvGCWGS2f86+/0/Pa4u2wxbLwceGcB+yFN7do+GJ5jWdEg/y9ys
b7sRFvxSSuc49p1xi9X8b9oe3bkBen367xsLgQI+EU0O8Arbxv/z9oIBEwRP+kYEWFc/AxR3wqEU
0wOMNnklVLz4jHwMXFLkpvA1ni9VgF7QXMJ/JIN0Ed+MGoM0RPbRAmLi21go+W6C+ak1wQI2cWD9
r0JAW2jkoyBg8FWCANmdoQJjujlD4x8Jl649pmqBnotB07tex2vj9V29xGWwFhQRHWEW7PjQUH/+
rB3zrDbra3zZXXdZ7typmJe3iEUiBm17M5uMvBQ444ZGhvamXOxRv0WpzWSmpUwN8L2l/UxsZQw3
jpwQ95FaMF3J3l4KFQH4aBeaJGO1fRsxcVcUFdvEiMwUfleHo8vBWjN5j3Tzb/hn65W6+aV4uHGt
kGBAo+VC8hDXtbZ0lk0QuhohHtbWl6lhmp6MVXXjz713SOxsuHK2X+jSUGJyHzJ/AfxGG+35W2g8
J7cmg9AEZLkbz34/Dg9WaTYYtCJufu7RJs+jUjJju1HTqmFClDeadZ5liYStloEjRDrQzK4ZBD1N
LP+9NBmbM4dC+JHzgTD9/vpqNQ9KZpbKWFMK/+KDSITVR2Vfcw1ZhVZUYbYK3K4GnP6CeM6KzRUL
yIEZtXWf9BE+1/IOgNFU8UyWVcZCenIOPXtO3Jhmd6VtHSmjuxHVDCTd1Nbsz4qhvHvGcqt4O6Pk
812zsWBH+8ikPHQroYcixdnw0C+k12HZ5vZ6L8cVf9oR8Xo8Zzw8c/1Eys+lCU85LGydH1WNufs2
G0FzwuW3Hi1rKYfQmfvsC/iMpQshmBFFS9vYWmGp3t/KtjLlTZf22SP+d87DOtdKHQyUk0/Bqltl
6Pa45sQgoK3k4PQA734noilFPGOodGMijUsXEvcm9J+Lsg/yTyKQ+Y1X5TT6mnzOgEnnlupvUS9K
j0Yul/rWQrfpcwOJPN+MGlfrhE5rO8Xa3DXvW7cR4qYEPHRC41v3Ud6v1V8VCNHHdp8X45WPbn+N
bS+eotdjxspECVL+8wNJE04z57xrY6Gp6STYSEqTYj05nT1cC0FPMLPdKYO9hBYmp59oq+9OP0GO
QRIFSVyCvB8eCavNt8pvDAOB2828RJs17ycqYglC3ku+fEO4xjI/EmsY+9Fr1n8VjqT9ioFJq0ft
Oom/hjnAgvJ1bVV3Y5IOn0uUL71bAaLGPVeavpj3c9PU+HqJomuxa/SmTwHO7gbZl3LtQ6GvOhIm
Q9l8LCrdysiVNVQblwXlsMOEO8rnQLozClFYovnvRIejZrwwKKsPCUYJ4tDrXIXh6GGoOI2yG6NJ
xykzCtqskmC9K1Dq9jw6zr0jMtGf0CQL3i5N2f+u8mZdsEcbSz2sPH1+b9DP9g6QYdI0mgcbPxgn
GLWPwNJ8PfbSrL3PzS1fRKhJ9mcPivEQWRUKgNHC4XOi1Knb76UGfSAcB7fF2rHORjdyZtc7Ba1M
p2O5IEyOGoSTxpsh1xQ1OL7YkUDvez6oCgjUwa3R7jomY43syLr2HjzxZm5Oee1ySeLFaPzOPS6R
RxtmgnNYBh3QA5Kf+q07uWTcanGKLsQ2BhOBUsu030wrO9ryKk3f4I7uf50pOX3+ppHbDww5Wyuy
cS8YcXZ2VPJepeQWzE5KjzvACYZvWKHZEzKpVv5HmmXvf0TqYVhuMlVIN8z0OcHgG9gtdpdoMaM7
U09LEjKlyb+LLMB5QQswvpiUFnsGWPyToAVUhqAb5uoTx12Wb8U0zO+rFFhpvLl1NiSlAb0JAoV9
lEU+T4eggLz+ru3G5cNiwTy+YdbbOQdXo+vvzaKxIxR75BzpiT2hZYpQETarlYsWROBoxRoqXcni
RkKVyKIEL2aEfviXcwNOSxU3QVeuGKMa9Vge6twWf9HCLvwjqIFeRLTJnR95uQTLG1rsSG8nmbU+
pIm3fpC9rj8KtP5lZE9pkYezGeSPjtYW6cFZpPxUGgttTKMc+VEyQXsZSyFPPXCVpj9dzO3SMBiT
Gt08OaW/Uw+xLaSbi42OheNlENInA5gk00pU763RXdGJKyb/Jz5DpYUT46wex3x0Pr2eouwvZEIR
7EJGBgxm6YnuQbjKHBadzazjtYE567fZyhCzGk5ND645HRbzsSqs9UoKuE86NrwYu8fMmZDEkdul
YE6PlBJtujbW/DoIGQbbsamN7tG3F/NL1v/nGf7/rIeUEABU4u5+dDmO9jI2KfG2dRN1nEl2UQRX
I1aPcrj1kslFqLC+5llw0QrYVgVECdKEpgyNh13ypxk66vkDenfaoA1eTNI9/1V2j62m3ebtTCfE
bX7iijVUn30va/oTbhnuoyztWfx/7DcAHRjgQCnpCuz2W+q12yg3x4xeC7Iv/Sqhb2YKI4tcrrFo
l2uH6oX7bQMDguilKQihdNcZLSUm8YVnj7HZtcWHvke3Hn+E4B5ThPzm9fP7wlHaXDTx0ISlS1ff
fH6VWr0gxTElRD4D5MIcJNmtSprfPr6+72mYXROy3nZqd5kyYKKHBOMIuPUeFpo6faOqDNA0cOoy
DVFXLrHC0foS4cNyjDnv/RGz6eq2wb3mWm/phW9144si87jRGZljPH/WvMu82RqLOdY73Tqhk1/d
dvxvDwmSGDE6bUNc9bl2HIbCQEA2JZOvDGxopAOuAxlqK2wbVx1715wtFFB8wLVKwC42oagcXn8r
L519hvP0wBiRQWPeD1tGiBSOM9pTnElZfcHmNH3b0XP7ZHf56oXanM7f+jbT40yznI+YiAynckyG
K2fjhf3Cp4sM2+BwIA6yy3zaPM0ZyK4QloPFuxsx1YmHKZ/u9K7p4gLLsvO6ltdK+H0fhK+eChPk
MuAMej77b01j1ij8AQlfzy/kwXQa8aXtUuua3MlLO0y0NqFjomu4FTfPDwMy/AU86s2tox0tBVbQ
b74JaaYPvpxtLH88JU513w3HKrP7blNPyu8TI2n++/2xofY2tBLPzITy+c8IavS8HB8iLTKr6sae
deNOrJk4UPyjXCTX3wYX35X0+fKbp2hCVJwiksE7+Lrna6L5T8unYs28KarbaszUzxwrZj+iisri
Kkuu4jS3v/j8s3/i822wUzQT9T2Zuahcd6z1lSiz5IBdW9PNf3bI+iWYT6PAZ2QwmrAtNlG1aQcn
R/7PzoyHCReov+NojNdy+i1+7n8ORTucKogAG6Lx+QYgmVYn0Jfn2E+z7IdK+c6seahPGiT2kyux
SN9smN4Upb4ZCAc5Bo12+u31T/yCWc1ccYuE9KoYSjvBnt4SBJOQSnPmeDQsacTditdYZNZNcKcC
twSaJzR+iC9lj86mLcT7flWqDlvl2++91DFVaA7plNCFF+Jb4i59FRdGpy2HBZG2b0pLsP92p1Lc
lvlYzadJlHlJDZmZ8vb1J3kaT+62Eyg5+K0nPVQgNs+3c0J1LU+nfo7xU6zRNl/lqfaRJCa8W+yd
MhbilChuSyQaY8BPhoUlDbZgIZ6QCDvqeRV2Q97eerKrz3mmd+S/Vneli7G9092PhC+56S5vYQUW
3/Mf2Q1LNWQ1LFzomhJp2woD8Abxph67vA+Yli3vpob2UY2tTWxOhbjynb+4PAxCqDyIFRp7WSlE
AYsFFI+K3WwalnAqUHgJlTd6yX3toSwTSWGsCtuiypnDBucDsTkKJdqVO/BpQr7fBhv3K4auIF1R
23q+Davjo65rouePgF3nv5ENw5P73OAre4vLEH6LKarA70D644igZZn24JgzvKghr4Nz0AxNeaKX
a8Fsa+dRhaXtT2tcGauPwJ3qlzycDArFMNCaQEQLwtLmrZU4s4fDamb1t7aWaz8aC/QZPbue3HVp
7BoHpaRlCGHMGpbSdenbYQWlPDaXcTJCJZzsLp2rEW5nLvBqLdI+PZmrJ5NjMyt/iLwgLW5F1RQo
UWZ6EgBRzFZ5ngZX/oDz230RyWR/gO9Tlp9npmy3PdlJH7qKBBqAlt3dKFCJiLG4DUAkVCe+v/59
XGZzMICwRtwErkAV7NOOSQ10hiabD91V+X1jU/lUreSQm+01jO9Fq46gQs5MW3izMuBS2W7Xf/rQ
8zbEnPRkpqlv9uDcdYNK7tBZXTqGSWGbAnagldUPhpb21LR0ESuMXZfV+2VI0eu3tjEM5le90fTP
r2/CC3cOSskMnbcOOXjZ3Q/D7AZncmkOMQBq7ZuTwQxCVq3/OU/yK4CTa3IdF/yjLc/ja9+MPaxt
hLO7V6c+0cehoWujaa2+/F2mmU5YMutecWiZ4I7QevTWOqNm19WHgNtAHKa6rYzjMsupjjHbaCeY
SpMykGd0sd3uVkt8IpzK6d2ULMm7CR+v/4od4keDWAZhQ2sdbMl+YOIF+exiBFGiqJogjVsM43Rk
ID7fdRIj+MPrb+TyWFI+YoBC6GaiS/rx/KhIbpZUmQzUDKP3zuWCkY2no+abgn25stRl8OOGo5jZ
ot82M9jVT02VODTsmjVe9WaOTb9rf2i0do925aZdOHh1e5rJMY/cmCmQ5kZeww1dZrLAzDa26gYA
3WZDz5/VSwITKfBgjR0UOX+hme99AleomaHIOi/WcHmaMPNyWu/KpXMBAgV4DvjMNKjXn/jru6sx
a9E/SlCZi8WCu+V5THX9Qci1LN849aJ3x0zIrriBmkjUzyFxmCFIoOKTY5SwsPRq9v+gZJ2960qy
OCSr0HDieseGJizGrl/CSuRyxCZaKQzIki2G85wD3d+F9ADsxNCFaq2dBPsUG78xNxmdX7Y2+I+t
UCkEL6xG1nNe68sHseQIQfju2DF057f9cWmGT+GSTOPEbHBGlkJKL7sSFS7eC9vDzjDMshiykwg/
fy84vWQ20nhrvPWxyhDjte5WIGHVxiUEGi8cZi09+pN21Yj4og7d4IdAyDaY3tbA2R0I1TjQeVtb
jxcTkt95SUzBRYL9oAbRNkgRMMGHNMSpk77qaPva43/89lgeeCmih/CEmBrtolOZoqyZlRKV2Ipx
svKdBUfSwjiuPqXv60tdfHtMR5goA2vZ+m3k/M+3GFNavBcawRbLpj6Cbp2/ZAK57TB1lznOxOze
K5taQAVYAgZZkt68vv5TM+pZxsGrxRdlU/bcejn7Zn2e65RRaWfEkDxwlhXG3NJlDqr+nrFZA3cI
hermoPmJc6ryqdYYDjd0HBuvQL+K+O7Q/ax1fbktgz5Y3npNgXkdqUH/Ga0/+6PGD/ehTyJMeTC9
IjnWntHqh0FvTRX77Wx20Tq03dvVVM73vMnw/cZw23gPqDVFVx6aw5UzfYGq4JuHSr5h6rd9vwBK
OrPRWWPiMFj3ERc665ph/F4sLxMPY5bSlg/qFoG7xPHWnyDtV/PNkMK7ieDALl0seuXd1FLY6Wba
vJ7QtBBJJJqKntPrL+aFT2Cz5gHuSxmCZNyuChy7vEmUtXW6ZYbrODbmaxW7XtOUd35b2V8ge5nF
IcUTFJFZc03yK5fCZa7CPiHMANqBdAXBl93JnKFiExsHMwbLqK3IMeX+52ka1F8qPmJRiV7Qo2/T
asZ+wHsQTmV0tB2z9JuNl2SE0W9+5VO57Anwi9DCoT0FCpOjuosKvpW2ha9zVC1mYh/aZlK3K/HZ
PHDoghN1WnseuKIP4MHK9y4g3099obtXYsPF0Jvz4wDEBsWwtQAh6D7/Yo1S+OyF0uMSIyHt7AVD
hcA1nvfdAbJh8ktWtI3Chb9wnBrhlKdsgBQY6mMn21BLsuEd4Qx7eQSFbD0STDmvcRsukjn0WADg
bjKc4AAuunjm6OZ+3XqQ9oEEPbT4KSJ+UxgfRthkn6uqq36+flRfWM9m3PdEniGA7DvBlbG4K5KF
MOqwkNEjaNLJXaEhM+elU0b5sKz1NemZy68DlVjaQ9t7sBBz3x/O1smzdCntWIxGEkkZoL6p16UQ
oaVwhCsKxTStSNYj6nog9F9/3hcOIrcS6Bs6zkghXwCzBM193Ktp608ZbV+RBiYDF70TBkJ3WY4E
ao2kte5j/mfMdncu8lHP7mw8ea6cxRc2nlqZLTAAp1Exbrv0TzkB5rNz/Nyx425Ea2bAhvuHpHSu
yCoqOIRLjgvIlY/wIi3lkth6CYxU0D+9TNzXYLbsPnXihVHRmQ7e2BzaSmh3ws3t8vj6Rr/wfHQ2
oT5sICX639vl+c/zlS06YNZSs5g/0tNFHDicKvSUVF7/RvS+u8J32S8H0I50A/gVIoImZKjddnpW
XZtO16fHasXlJ5iN5AzwT0nQ3IlzbrLFdK8E+X2C9bQiImiIDm95hrdbsWlTswdao8UaKiJvsiQv
8ULv2/f6hJN8y6g6kkjTXbnyCTfs2793/rYsLIGNuItcFe5az/d1QvjRA8Psxz0spgcy2KA7wiNc
Ho0Ro4+wCwbrt60nWgHivaUnUzIOPsNCcQZE2hKItynl9DtIXXkKClpaOuPhtrxtEDx/L/k/UL03
ltNFCqjThz6zmo8uk3b0AfRy/D1LmK1HRGQ3Q+Amkz+GXB+/1suwAFl1Vtcj03bHNErRGasiNeS4
37Wk3g+r3/Z/1rryAJuic3acgWzoZ1ks49lseuxL3SnPvmc5o3lGjt2kQl22XhcFakbVv9UEuYsv
U4iLWrcikr6iuMs/y+lHinuZ2EbP6XTY0h3+FB5ffzglYxLVK4l1lLcMsVU7wO7J7KH9U2YCEEhB
OO9DkailwHun4MGF0BL7gBeD9i5gXJrFifKKe+VM6RrNeTPcBjq5QoyMRlAzTLaKXxQHoBUbDlqC
qo0rPieknm2coBKGO5GjDLRgZ6SLwnm0yjeanuNjh4tzhiUzEvNBmMsaxxRpiNQMldTk+rAmKSPA
Ebg+FYINTDpM6VDeC/6790md9lgFm5OWRkvTUENkdY5iGaWG9X6dGfMjW9NNf1zpkw0uhS0fW6ZA
f4aphVBCtevj2TGk7aNZC9WE1qz6O7x54euB+pj90C2M7C+R02gOxeJ2ZjSOS6Bw0AKZH6raXrtD
T7E8RgUj+a/eqBvpqWj04pSY3txECgUULSTl6XDJETqFPVFFgQtq2wF9xLVcVMgANzszEEktVmOy
GNZloDlfFHNkYBMTbg44Ny8wsoIUEYewMMcBQaDRcJEYCDThgRqaFi/qAMH8XvUEQsyMM7mN/Gpe
vRlxpvo0uuP6t0gS57cP3KKK8Iuj04Y1+rLBmqfsnuZt+b1wSr5co55BTI5llruhif3rr1Y5uR7D
mfXu+zYofrJxuEg7GobyV6LHRWcXAV2apYiewhXYbsNdj2Dc5hbFHNRHbNcRVzOUKwH/ZhMlUz6Z
XUDzOaGKoOPa/dWXdMm4E1X9a+qn1DvYcq7f5X2Oh7PqWv/UdZv9DgroqxuqqcEz9/VgfhnrgIBR
B28VHdX+fkrtlLLOraTrjgzPDGhs+BDlnjf/GKv865TZjzyk/unKkpeBjjBubsU94tk0Tncb1PoY
z4+d6I66S5kYWm3Snpay1+FYFpICHQElt4lM6s06tjUEE3hPNYjJxhykE0ll9sjfpF71CYRGY26A
Zjd56/aTC0F4ITzSKinwPPEq/3OOD1J9cBej7yh3XB1RGpBd73JssIY3lgpWxhdLKw4SnOr6YWzh
Zr01M0thZ2gjfbxkOX6CtbaMuCEl5Zfct9M/KSr7Xx1ALjmOq8GizqVZdT9WplDjIUPJsAo9f6Cf
q08ZYxu/SJuHXFuGn/U6pdqRpgL9fb0wBrQsbQhnDVv8wa22XkVglLW8peb0vnLZz9PZASo0RyOj
y2/jPNE684o5fxPYOLfwOdbNX8Q4dPrHEHkRsUhRoJJ909IvxNbwBvMQKFDajL/HofWqsUXIbRP8
4CueHrvFWOZDZpWjuDWEO2aYfkFgosMZVJ+HVbTlzQwcqw8HI6n1K1XM5QEgR3maVtJo5DvZ5Ymr
TbdQOW5+XDSkVfI0wERYtrwbpal7WarpCl10O1C7m5WpJC0TFJSonfYXuqPaFqFaPTsmeG4VYWc7
032H7ugVWefLbwmetgFWHPGWrXW2S4x8ZjarWw3p0QJ8YCDqWiZvASp4m54FYJdJ9flbYbjXMB8v
7KZPxQwBBKMacr9dTQoBRWOEkmfHAdXwWE9xZ0CIyHqgOyMfzCRzrkW4JyLHbj99XO18BwQp48C9
cLdn9apJbSsBvWl68ue4LsM3OmGdiINcK4I7v0+zU201ehrCzGgfhymRVAKGAEQ/9ElSffGkC1Sv
ZobyUDaBOZycNuj7aEqQpTiYqdS6SA6G8dkIanOIJGO9XznggfbYdAvgB5XCBQIY2jlWmOQaXTDV
lNadxlGdwrRZ1Vv6tLYIg8S0mqOvHP0+K7vJZzwEKTrUsIrUQPTVzebIx4mo62RqQeeBw+I6BD8b
WUVlfR41k0oaY+vxqwunKgnbXvO0w4R5nRkZuaE9trWW/5zw8jPjakntPipU130cHXhvmxhSsB4x
VIdFb6jO+Nm1nsjCpTLJXApVeADoEiuXB93ujTlKghS1WlECyArBBbtNiAJZ85AY6TIddL5qJ2qb
ei1iBhCzuuH+Cn6LgPlEuDrMIqI1DcpfSq+aN1UX6FdFXi4P9yZMxtQdAzvq2P035PXOkhj6VB5X
KzOdCH+k4hOSeJDuU2fq4sqpzEiMCQEua41buY5aFIwl6h5V6ztF6IpZX9m/fPgD3l7ha9zNjw73
72095OqjldjeXeALNYWu3uaHRa1+GAjopE2aNpFw7eWhSlH8PdQi+bto7TWliSdcxvMzzaVEbx+M
CIMnyrbn2beoVws1gaA4WoWZZYcyNS0Sft2WGKr0IACnpfdCSubqhDuUZYaU187nFmxnc4Nw3QIN
FZ+x7wM6p939ZAmzfli2CB1CY28sCqSpdd7gR1uKiHNH6mEphRSwWdY4tvK+JrJbPWnat8GUDm+C
rFTzoSpTKwjBPGk0WFPN+zOISnuHqof723Lr7pps+WUcgYuBKQkxkjYKPP7nO4BBkOU1tsLPYmmb
s1qXMixSusoNhK8ben7plaL1MiqzHpRQgghs0wu4zjRXAvuivjyakBiNNzXZqXwTVNV6pbLaF8fk
Y0RF2tYsRmdoLxzmGOm8NpzB41QYwZvCE+2x0oV8q4SprlxsLyzFjBjlTZAmtG/3uj3gM+naOUt1
lCC5bhw0CWJbuv47+jPXJJ+fHG93BxavsK3BwxyAsfTutkE3CktcP8+PQy2c+qhRGU8h9g3ZKWUS
HzzM0+L/QRomuR2xVvi9jESGcRzAlfuICFFjVXmnRYXuKMxiV7c4BZ3bVw9J4SMSrTuD9S4oq5GY
PALyOnBwRHYehl5giK4ZSOi7k/N3MgOkCH1jTJYD7Z7xS+/Ym8tuvTJzUUyJh0h3pPisWmm52EyC
VLtPpJt7V47S5dF1/1cOwgNsyVzu+dHttRYMXjewC7q2NNGEEEbwMfE07U6rBPWx5k/zNe/jp3r8
+QugU01QxEQRziMD5OeL5nVl6HKem2OhlUEQygFpZ1lI564eNehMUKhOdY7DQpu64x9bS1HPF34u
osBqnFNQGahheWX7RjSrOYbO5FKKBXUF2tfQxyY0YeudXk+8L5qkYMSQIwDRwafAqHSfeG/42Jbe
gR5l2tJqN3rqGMMR7fm+fORYr+1NmsFwPwydtc43WZr73ER9WkCQmSr7sTBqc0KhAfH6UF8aSudk
NtJr9KV9VNh+48Zb2rB6eLHsMR+DqdVoJkg9ktyKCHckJobWvjq+vhX7D5VV+Ov07wkLWLPv7WhR
wBsnPNgx34Rcfru0q/OlHsf3etFr/zH6bGK8TywIMGNgnvdkTG1RpDN+60ZL4nYnzcvNw2j0w8cK
GM+Vr2B/RT8thUgZr3Fbcc+GzJo8tRB+cqPaQ7DUzzX9CJEIRJEGEUdpxnxcHLVc2ckXFwXDtOm/
Aczah6F+tT3llfAPICYOqFi4yDGlXeUfA6ax93ltL7dBr5tXytb9B789Ku+OBh1CK2jeb7/qnx5k
BcrSMnsP1kMemCdYmBQ3i+7cUDnXN14LV+L18/KC2gSzQPL6Tb7Z2AS+ni9ITjmPJbOHiDmb/U1f
SGFSZIGONO/HMzZwMk5ll7wx6FbFhTCtN8niqU+yVddIkxcQuO3RKZ03dOk2j933QzPoRTP9FRee
bWd4JVnwlk+mxTLhFYnhXh9ClbHO6egt34c2M99W65Z3OwlGL6FZuP1fvXX9705TdAMD9bn/Sryh
SZw5i2pDOWnL7773++AYVLZ/zm1HWGc8QLTPr+/otmH/Rs+nx0A7hy0Fa3KhUmhkyh4sMuLIM/pZ
v3FrI/dhh5gt6kwZzItYoZt6HAljZVyOVt5GrQE088oncxltAMxSGyJyweSRzOf5axWmK/XEwsTJ
LATOVk4BZ5lL8sppvYw2m0YCVoMesymgFLtVVghInbb6dqQvs9F+6Keu0g72Zrrcrcygr4T5F1dD
D4Uae0utnN1RheA2lqkbYP7ejZ11rl3Dbt6sJr2FyHMlPbbXX+RLy5EtMqlmBLGVhM+3cNWXzXUH
ENw65P531y+aeEyy/LE1sat+fakX3hbj8M09GQc9YukOGDJAn9iwWV7kdiL7ZVBkf+nS/Apb9IXQ
wiLsHAAHMFDWLrQgD+8jes0iq95pFlCitjwyWsr+D2fntSs3joThJxKgHG5b6nCi83jsG2FmPVbO
EhWefj/6yq0WWjgGFrsLDOawSZHFYtUfcGCZ2sV+KDD53AG73bSuOAxXY65K/55O39gVpQO4DJOb
SQVRTIY/nXo8ED+icRN9WmbNTeEejdM5nWL1SXTT+PX+6m58yKsfsdo3Vtguppg5kTOF1qMjfQDG
JG4/uMh6vn2LwmQARk2BgC2zxpGrjtcVqMu4Pi4jSGgJFv1RWRoClDItezIRG5EGeXq4IWQ9Uilg
tbg1NbTay2vXhyAwZBcYWson0+oW4+xpRZMFXkJ/ybf7bBkvuj1S9gNaFBY7Nait1UUaiK3L7Gie
rbaVGlKPQKGQvZt19g/eOsU/wF0mcUgNfdzTRdjawxwQMHFIqtOFXA0mEHAsMbxgsBx+mliM8lUb
4T7Hmdr5ujsPO5WvrcnBuGAsxAm4llZLbEZJkgoNMWZtdhQtMOg5jActUZMw6FxR/XN/o96AIORx
IdHX0DqRSPD1WlJxwD5h4IjSNeS/zZEOid/0yZAc9DzXPyVLMqNEZBPOD3ielGfRGqhwlMhk572I
PyghfL/7v2lrxSE7kUtiLQEuQ/7z3xKShVJGFNO7wmrFHL5gL4xAq7KgWzm4+rmSjuf3x9sKhTz/
WG+2tOmtTW1cIDBJDirDn4pKh4YqLLU7mGDDd6K73Cmra5oKLYICtG5o+q7p4qEzQ9wqoTnElgU5
G1qt+gMG7+RzMRvWoVUK9XsKMXwn0m+cWfoDsomPFC195tWlYlbGXJAMuP5Ym26Jo2fcnGIyTPME
vWOJDvNsF8tRV+voc99OOWzvsXe0nR+xlWoRNDxwNlCgaATLbf/bR22WqRp4snp+HaYObWehoGbS
Osi6H9A0Vj7GSlEk/mQ7EdRelEojkCTWMgZW0ief1XFZ/pvzvPqGHjoLOECKT3zBU5sOq6UjlOKq
HbVZZ07rh8iJbfMYCY+nYNqiy/32A2qRukp/ZEmQWiPYlSQxOhpM2DJPhhcgBwmkKleXH3baaHto
+ZsdAzSPkZDwpJhGVnW9aN1oTJUI+ziAptQ/894ZZVMiP8KiKHc25+2hYyj3F8oC/BGNhOuhoPpm
9Ry1cWCJoTlntmxDukZ5zmbYrAKYyOn+obsNc5B8ZMqNfA5P/zUCUeF15SGXrrAfIND2Zd4HtVVb
z+6Q7tUjb4eSDDJJ4OTViDWmPP9XWy8BvdZj56EYegmFPePyR7Pk1ah77817g6EoCgALlC+qtWyx
NwkXcP+EWl5loQ5QD2zBJcz9zjWqNy+gNIRkINaQmtcaUhwKA6a5Nyu+HdrhKS+qxqfapELZxHz+
/re63RuUhH49g/GnAdVuXC9gOuCDlcaZ4ut6Tkkq9az5mCjhjIyt865QzZ/3h7uNkwwnNwX8EBfH
S/16uAjJlbntxpCCWhV+9DxKbZcmUU2E0MXjHHXF+/vj/aJbXQdmBnRkB4ZGMSXHVWxS6YPgZ4/Y
9JIRww59w32ArhTfFzQ0rfLzghqpgVlFQi8+K9VeKtbFFaW81Gu94dD3lvrNpceKNIWa6v+lTpW+
eF1rNbBHALy+InQ16mfXzEC7HpaqAVK6MwWZrq+nwEVOOKIKzMqtgnxITjv0BgCQKazsTzZgvU+I
f0yHZoDmw88TQeQ51cVOjUedvspLlNCP/JPfQN8MfRhkVdW1znE8W6NJtYs2xmjD96qkuUHc6Ke0
LaQnnjseR7HMj9B5fnoFPba8w3tn5zdsnXWc8MiDKSbyhlqFMSdGegGFcoAwmSvFifFx8S2zV9JD
V0+40NKY7Q4Fzlzf4llrP8bmkpwA4YkfAHdaXBKM4WzRZDpVuRDhMfUgqdz/hVubm8Yb6lCEdem/
cb25f9UJU9Uh7jWeezSzMOOhosU+bb7hjD0pKipd0e4MKv/oencgWYqyOTU6ieu8HhS0nkWaBg7C
mYr5v7CuKq7KVgR67fTBTLnyYUgSZCsix9v5IFvfw5PSOIjfUvNZMx0bPOSQEs9pAmkaXpipjlpH
EbqPhlXuVXM2VlaqJ0putWQ7rBUClVhPytlkZfHGI3l0xmwBhKEYpq9pUxhAM0Uuohr2hBs31pZR
SRvBXANl9VY7rtGkaA2+a36kO7P7DVWYPkBLbwjUYVbTY67n0c9sXEbxGk/lnsX3xvIyONkhp42q
wZr5uMAXxVPMVfxZaZDotlyBs0OkzsM508SeAO/GNQBfF8wYsl/Qu9aXW9U5WjgMRYTeyuCAuNWr
+GMUqdV8WPIpfDQ7y/r7/mHZmp6MaJxmqZ2+5u2ISlebquUmaLwRmVYlr/4uVOTi8TXtv/7BUBI1
yD0n863VuWzbfog8RFl9xeQVnZtOcUm7BKDbZOx5U23OClk6aY9OgX7dHg07JIvocoZ+NKUePQ0T
B9aiiMr4oKT23t29tT0RBkM5AnNsVlH+mN+SH9wQ+wLKZeibyM+wKXW7+A6LHMW2elAOoxgoaos2
H7UDAQUxm7evKhcr8HpaBDpb53r0zGj4gKMS+nqupy+xPWYItIA0OlD/jXYSohuwmFSsAJMitaVl
y3V9/8DRVCwhkhCpHNi/T1yT/V+hZSufjForfy5h1nSYPjfmKyr1ln5aJpF/arMJVjIePtW/A6iI
kJAYTcCmyHGAZtpG9g4vvmwnwdloHqHWBuON7AbVedoM18sCo2KOMbGVJ6mo8cPMXcz8lLDuj2nj
mB9JPAbtEC1x/a5u1HgO6HskR2WgKQmFV31IJqN83yE2MvvK0BjjzkfbCKSyJCDfauiH8xa4/nVR
Z2ASMFuKPyCjwVqoo3GkGmsGRjXBnG5EZ6EINsY7l9RGeAHiB1mN086yrOFzUVKMnplKmBWc9cAb
rOpShY14DKfpFUOTvbrZ5nDS1dXmVcpEV3G7tWbKyB6hE/Lvo463uA/dnjSpy8ezNqnH+wdho+lB
eU4OBNQH1bD1FVwsqt6NKuyitO+TU0s5D1ULO35A2UL3GyNDEEubreFz4g7z+3ou9PdxJ+yHVizO
298oqH1bMLAtJBR59F1/3qbTxUATGUzJZNqnaho+5+OCPF3RtJf7k76tPMiKA4GblJqTuXa1JPtR
vCjU42CAJHXJljh6r4DmfOSpjx0quJ5TT9A5zD0u88CX3orHJB4YsrpNd4ds4FY20FAG15ilFl+t
aydk1D0I25p7QMnVDKzGUg8uXrU7h2cjuOMxBNRdBncGXh2eXpukHTTv6EYLnSPS5VkAH8U5huN+
wNtI+iHBUIxFSpsTsy5ctbqie5zGONCWdkl8REntv8xmnB5bU42PupdNz+aULId+rqhRjMSLoI+S
PYfQjRlTfgB7gnUDDg7rmnDSeU2lT3YUJMuonfuKlJIqTv7vQKq2F+JlorpKZE1pxepIFR16zavb
LAFp7SA1GXOP5dVDTXv7c2sr/blMsvwiiq75O896T96spf4Arsp7aIiVlMb1/tvQ4KU39Xih7Dx8
NiIJeg5SgFP+JCp71weqhUZoGqmZBIqX/DQ6ZE+NKHaPdiHSc+V1006c3Fpvnji8WKkSY1myKgot
jYk+d60D7JpKLu8RxDExWqZ/PFDfSlzmDJlUYYEUUYqmX7QajDJvBwpkYLCqU3nBTt7zYi/ug97Z
4oxkvtEfWqPf0xfbuiAp1SBWYNF7I0itYpQz6nmyYAQbLLWqn0VvOGcHJzaUksIzAMZ36LXDFk/H
/AFqknWoIfe961qhBV0imsfUMPqjiOrweD+eba08Txlw1vRZSUpX13YKW3F2MyMJKrVyT+lif20b
nbI8Goo733gja0MZxiNdA1GO4pk8B79lbdQ41cVB/TCI2/hbCp7uSw+L9mA4Vf8cG/3w0cgtIC6O
kr+/P0WZkK0OGE0V6nHQn/js68McRVaf4s4TBZNo0Q8t4uJi1/GesNPGQgJ+ATdDgUf6+K0Wso8H
b+jhIQWVKJfziBzy04jOzGFSE2fnm21OCH0legmyC7luJsyhZWlFWGJiFGnhixFHxktVLfH5/rJt
TQg5HzrflGCQv1hNCL5VnDcoNgZlIiJ0aNrBa47piLRDl6jazmAb8YYjSYeEFaRfsc5zEZwDOJSQ
uVBCt569QnCbzSXaJ0mDpk8QKmb/7f70tkYkZ5BkUMpy1AKvt2NWToVeGoT4uanCs1MvTQC49Wds
G9ETUKbk7QFVelFgxSo/GOzg6+HaSF1E41hR0DWNEniOJXyj1Bc/XmL3S9bhb3h/eltfTz4ZaIVJ
Ur6pX4+3YP0cdpUZBfZIlpuF1F/sGTkI4MJ7bhObQwH7hZuGIgsyG9dDlQ00IWFKqG9TL0ESVq3v
FIn1IeRiensmwh75RVslWuE1dz2Us/R4AZVGHgyGvhyicFAualTlpxg47o4t58asKC4xmESGAv1Y
DdUkieeUi5kH89h07wy9sB8hjo7P6aLs2R1uDSUvPrI6Aoe3LgkUDfJsdpxkgR7XuFtmPYbd6H6W
zSETYtpZQvm7V9FQmoJIBiqVD1LI6yU0eB0vTpNlQWapzV+AbJondFX3jHE3gr1LG5bjRTeExsFq
u4OzojOWtFnQ4Tx2nlMXvnuD+fm4uHBeKr0CyzhrP+LWeSvdgdsd7S8udvII4siaZdHwJWsvHVlM
26nB9Lo/hjApPjfD1D9UUxrubJMNHxzqEHDcHYbjrbeW25hoheSG1qRBVrTkFHaPyOphsMMxmEKv
eOkpJF6UvkRrsxXU8aqy/1kWYXqJStNMpGi28Y9pjcn/7h//ja9M9Q6YNpANCnjrO08rda81iioN
lkSoICQVPE/ibM9fZeMrs4Pos4MzRs5p3TYMZ3KnYdJSvvKMWlWmqJBodN4i0FGXzD5Po2M/2SM5
jDs5CNnen+PGsaF+RhzgRUQZeJ1QYFMy13Ge5UGez+l/paNEz9HY2I+JW369P9LWPGneg/+idEDz
ZhXh9MERJR8aLEjZ2o88R7IH0gD1SLXeOI7NMDyH5Bhn7n/zcn/kjVuKq5c2jmTSyN7Y9WkdOpTb
rJQ50ktNfvaW1R3H2RAweBGsvQzoJe3cU1tTpdRMGYcZwMKS//y3LK2PF7tZRhT3s0EVJ6Pru0M7
WnmAj1B8ytLG/RCKpT7oZlR9+IOpImYFvQCkKCSL65F54yRYOLPIJsalyLzP45fOnb/P6jSd3dLb
w4Rv7R4qBnSieVJLb4vr4cg38ExNJywrhVX+PbVW5GuTBrQ97vWfb5+Z5MKTZcjkxl1dJXXZzl65
qHmAXpON8VGp/VP2efFeaDRwDTv3dvBit4efahqVGdx+KOBzd11PDdERFLUyBWJjsmR+PTjVaycW
cwcId7uA16OsMgyIKVlZ5ThktnqufRFl6R1arUQoY6RF8NYFJMSQ6XKZ8KF4JV9PSFPauYvzRQJY
Y+cTHpvfIQbaFw8Xhae8FHvoYXkFXl+RDEcDguRakvXWxUJztLQmU6MycLM4P1W8TbtDptv1qzot
rU/njVaqNcrX2gTZ8+CgAvlWdWQPcQGEoaWUKlVIYMXXM65DpHdU/KoDsHYukq2lWX9Gz3t4DDGW
POfYJitvjqaUIGkTyLYLcmLrG1uUZhxCoSsDlTbaMasT7by4sUfnydyz59zaOQwG1ZK+OzAQGfR+
izGdWbeUdRBZjwfR02qmT/Gis4bDAVEzbwdvsnUYcOCU7xhoRLyZrgcDk9a7kTeWwWguMU7xCBFA
qk720gD5QdZ7Bh0+UjiiF/261WnIkHHHUBqb+KTpTEpStjjkaOHTnV70IDUm7zTPen6s9X4+u3EI
2CDUw//uH5Pb2M0tQN8O/AT1yVtbcCeL3crVi0BUwoPlzyOqBI7ygORD6ofmND+w6edAnQuxU3+9
vaYYmVIKyRXvDWBE14uMKsPihDWxoM/c+dVK55+5pYsCdcnU9hdH35O8lnfBerXx5qTTRIIp9Qiv
x0tz0NKRyniqs/wYtcUcDhX+BM9T3Dv+UA71YYj7eEdpZGt5JQRGlulodazPZBXxAM77pAw8vBMQ
0yedwqVT+GZhZeA5tOycJV7yl6YM0dvLvo6GiiFAdHjKsgp7Pd8yQctVD+FvK/UQ+4ZSdq9zbNhB
j315kJdW5dt2Ou+8kDfq+1zGtNhphLClKINej6qUbm0Lz6oCarK4eJeekpt+ktvGd0JE1B+jHsL0
g4IsBhUzJ5wKoCKiBRktJuPfuhv1twOs+EGSUSVt8wAdrpeBJHBIVa0KFqvVDk3mLI+uRx8QEnC4
c2dvTt6DvAz5UGrnrMHkVh11ltmlWIVk9hjUaQGvONbB5h/IZLlQrUQ8V2O8fAX7ThbGW1F8mK1o
ODdm6u3E5o2dJ7s67Dsk38B0ruZdtBP2R0aRBg3U9I+YFWWHMOzzry5CEeTbbvFg4YcbhH3Une6H
lA3oudQxY/RfFEl3DdcjehVKmPHihqU0qy9NbI0vpjt7qLW0GfMmb40rTCEat31W7CT+K8zTdjzX
POPjndR041qm44vStVwJWBKrVZhSBWsOvOOCRevqx2HU3UuGkMdjWYEYU4zQeKx6kftwlIcvWHTM
O8f/9tYCrShVf2yXK5nKyvVpmBMTlQgBWXuZC1DSRTT5k6HEBzEobXB/1W/D2y+6CQ0QtEQh7a9S
Ydx3AfZAIIXYnHn+CDL0L1FnMwo1U/Gg9Ln11ZxsdHbuj7rxrSmt4JeKUhpPaP7v9Qz7qtUmh96H
X2q9fulg/QQZroUvULtGXEkqQs1i659gXlzm0a2etKnbwxPffGMW1pbdLe4TcBlrpqaSI83fG9qI
pkwCyitLAIpiGllh86QKxTlo7mJ9jKs56SmVt1N5pBK6p+54s/r8BhrFdBF5FvDAXH3oUQHmoE+Y
YUxKaz5gFj+eHbNJj3GqOB/GIYdzPSMVdn/xb27QX4PSIjXhAVHCkCHg95xI6xAer2tcEZSqPlh2
PFzCGreKbi6+KlEozveHuy1byPGkGTOkQ9AM65QaBz9h2Mi1+0peeH9VuV0/tl7cPdbLMgcGjuEX
FJbHRy5w5307pOGHVJmsy9B7w3M1qcb3Jupna2cD3oQ5WdoD4ka3XOYRa8wi4SSrDLWVmgCKeyqR
0kLHpex9s82ng+Wh3545uHXpojN3luPmbMuRkTH/VS8heV7tfGspQm+gWY+HkRcdm7ZpAyS5U392
2j1I4eYkZa2URIlce/2iL2jUIrUXCt/Bqug1oUF/qJJUu7RFiiOC5ymnVm/ag0rTdSdH3RyZIeX7
mqx7bVPs2UupeDWTdC0Boa+dGu0FfbTyX6lYfK40t/0QKw7+AUuhGm/Nwllg+W1/iZAw6VUqIbBk
CympImPR9EPxUCWG8b+ICuue+NzG2ZVXg0qOBBjghveA6eZUdlMrfLeoi/MiYrCQSe22n8axG8+V
UTQfnHlo87cGbF6l9BEwHOA8UVSQj5DfTi+OcobXThnq1k6xnENjtC96OWkHXH2So9fNsa8USbuz
aTe+p06tUzaPgZ1jdnE9KEBs+YjsBVb1bepnYTsEyDMguQdVC46BCH8Yzhg99EsqdrKCjeMCqwSd
D6oMPBfXEZIetSbgEwhfL9XyYcY17Z1rjPl/Wq3pO5t2Iy5SVeUmhMwi2zSrl0WGeV9P3ilAvHao
KAs05IKurbvnfDDMF7T42i/3I+PWDkK0BuFCMk2JLb1eVV2PsEvuGuGHTgzlIp1x8zA8nFbVEi38
NjR9HOnKt7K/2D+/4AYUo4gN62hMJHY18PzCT6t4OoVCbx/HuoueFN2I/+Db0QmFs6NB/eLrXc9P
ZTltS3BC2mYozknaqi/u2BY+IJ3w2/2l/LVWV880OS0oZtJtin7luj6MHFfGpR0JX0m14d2gZOkU
jNwmOC6OGhK4icGr/zSb2mAfGsULv3mRyD7mpheOaIukA6y0JoOUEhpIcTThlL83FF2x/HJUY+cR
CVewvUoemn97i1O8pGUefW94u02IA1HvP8wUZN+M6KIySvrJiYMDyhW1CmRoiNdqLDyC6JCaz4PR
d+e+iaMPqKDMEpq91zW/kZGgBcXLjzoU4GpO+hrsaGtztBgNyWYLnME9dFHvxP9RvsqtQ5qHY/S4
9COirazkchFlURQf0mbO0e7q9QkhPydM3rsixBbC0ktMXymG9vPXKZ8mHE6tOlEPy7CIT7nQxp18
eePkAuSQvErOL5F4tVL0QnM7DpXJ5+kED93ykuhHO1hN/85B9Cg64PKaODtPhJtiD4vFvqZazquN
bF3+pt/isDa4iG93GkrG9Vx/iDzv316v9J1tvTUIwvvUxqWyAFWP60GKbkm0vtNJFuJ8OMQlRldt
XWbH+4dnIw5RfwRgBpwAVNHaIHapazdRe2X0F00sFz6peDAXROpHNZovS1F5fhZ7eyqjG4HdoJVC
YQ6qJpCJVXDI43aweduPfhPXw08xL/FyChUHEc2xh0z49hmCYkPtmH1C3rsq4qhi6QwUhEa/rpO8
ATxn1h96LVa+tgaIyVRN25PbRvaH+6Nu3JpUdqVwuk76S+v/+uul3YhYOrQOf6rUvvej0k4+pLM+
HMUwFjroVSt7Vs0seckRyt/5plvLKxVjSYVIT+j8XY8NXC7RSo/gIftzx6Gd1ehM96FbJD1QGXcu
la19ygaVzHvA9DcMiVL1JvBC8eSjP25/45vrOsKC9l7tb2tSECDRpNWA1sLYvp7U4nlNa9EU92tR
zSfMJ7onMSEsgAiHs8fV3hoLOQb6Q4DEqM7Lj/vb+Z64nSECACxGUagIrHgi3ek0tX1OMRHZSa82
x6IezMVFroNc2vVYJXAOgIXo5raakpzxbOBRSs/1cVa1dOckbHwpHmIEbfqoEvy4OnYDVIqm5pHt
G+rinbvaDJ+ysq139sNGQKaU5xKyYF5yAuSv+G3xDLPsYc2M7L4mpqcw1ppDH8/qC9SF4qp5nHEU
20n7b6to+IEByiVDRaKZqvRqESmaNFxJOIGoc52guxor6n+6oZgvOHzPP/s0BOSgpV0N1MHDhCPI
kqg4q43S6VI5Ghvy+4d/45vKdy9sDxlZSSyvlyAuItBOZUropoBySKfZoUs/VOcRjZSdqW8MZfHG
Y+JINlOzW33TdJz0lAoH5rp6ZZ+trre/DMinwlnL8p2hNkKaRX3OpMfIYQf8cD0rm4Lb0GJs6Deo
Gp68ofjRa9b4qjj69M5aMvXi4lbtJ8jlvX/zctIrliIieA5IiY/rgZOeZQwN5mhZc/xqcSZ5PLr2
9FqbZbfXmd5aUN4zQK9pizmoi18PNjiQlIcZ+YXS6bIvWZqilItT4zM42fTh/rw2TgrHkQlJCQpA
YquhzAbtXVXoqLpmyvg6d5p+siRys2OHB0Y77oHDNu56xnNk6whRYNCY11PLPL3zas0auBdwJ4Kk
idSNwItDi42Lk3vTQ4nfx+n+HOXJW+XmhDW+HekSrNQ18NNW1LbDG2TwZ8vMikNEtw6FAGzyXiN0
PvAMNETxNefftQ9R3VSfdTer6uP937DxSamzAeLgpECuXItGDl6owZ5jnSMrK/4Xm0r2cVa9+cV2
+2Qvcd9aY8pddBvpciILtVpju0V0PzJj3nXurD8MxmQdFyPCkNBBNRK2EW8ScCQ7gX1rkX8fdLWR
ei3VlsjmAVTbpfCzxZkf8iWCbhxnziH00uQJn+MfBY9fv6Rp//YbjJYknU96yIjV3DxlM8T1Yjk6
gj9mUI1afYJ8r2D0Uu71Cba+JNQLEFC8miV973oHY60ifa9Y3SkW80UreXflUEGw0ba1nY37i8Wy
3rlSZYvuMSD9m4Sj0qOy7SccPHGX645LW6dPi6KnTy32P98rByWDg5c2zcdm0H0rHS5DXdjNoTDb
BBJBbp1l8k4Gvdg/OtxgUt7cg/VPPKh7tWz5cde/EzKcpP1IJqW9uvvcadFtYNRo4s2l8sOZsCI4
lJnafOxqeNnokWif3nycoCsQsvgQLM06jQCzXfZZynECcpwg9593LwXV5JPTRsvXPxgKgpEECdGM
8VYb2xip9LVCxSE9bZWPRonvsMjmgrjVCGPnIblxvXG5gJpnFaWg5WodaRQ0RWnNg9+4JZJ1Bq2/
jnP+eShT5YSodX2pQTQe2qlPduLTRl7GyGRlUpkHQePVHa7PHaVuC3XvHJHVS5ihquYZsbYTJG77
LsATqClI4AW4D3LN68ODIe6oLCYbWin04tFus/eOg/Pn6EbK0YyU8OOI8CxAcghHETfrQXFK7+EP
vqf0NsRQjjrbuoHvzYbZsRDcBiqn1oxcE/conrgg+N4qgirFHYjAEu6KCSEf9Hq2XaRajZW67FJv
di8xnL/AWDLtRFR5M0xADkXDHBoP6Sfsv+uhXDXK44V2oO/VTnhMBOWiPtYjdCz7we95Px/yqNrj
stxyNn+NCjoZSATVpvUjeolttYhLY/DFEEHJLJzsiBzh8uqiUHeBA+HMJ2zSmlPmpkZ2sKu8AhEb
iucQb7qToafjWSgjan0OhhnHHERFUNLnD3d2nZz7KjrJxFz2mvgfDtb12jStG6VRrnGquki8GxL8
Goas8h4h56WfEGj0kMW397TnNu5D+ns8qMjgOE9r3IaJVAGgJrZZO0ziwemz9luWLvOLuizpWQxF
Zh30cAif0xYmvxIPuhHc3+dbs+aUSeg4JkA3qL8p7SnrxGQ9hjK557xzpyecgPBGMZMhaJTY8Bdd
yXfQMVthRO4DxAKoSbEXr5c66fVOryjP+8Kq3BccN7Begdl7vj+1jStYqrxTLZKRhPrk9SiTqddj
GBKszKbpjlpdlv9riu6/MG36nYfkrcAWO1y6+9DxkKd5jY0fcErBYHAc/LoL0eE2RuVdXfZ/23Zf
vuoKKvPdbOpSk3pGA7YEOK+i3q+0jflcQr/59gfzlmg9WSij/7JKPSoxxiLT5fVghf3J6JV/UaMV
n2mAVDu9iI3NwxVk2bTQJGzNXR2ZiOJzi7Nx77dW0v7VlYMi3XM685Bk3vJOGul+MEOjfzM9gBQZ
PDs1QFRpUcVZTXBJvUFUSzP4kzn3EN0b9zBZvf1uKqZdvvnWFPEXAztKvRnZgNVdG6cx5FaTL7sM
qnmq63j6gp4IhQl9tAfJMnUCpym78DD2XV9ixxO6pyxxcCFG5vHsmdU8HdwyTXHZMgfvwUvoQAWR
gif0aDXTH2x5gG7Q1iTKnZe7nM1vFY0619o6Gb3eT2KKsLkXJ0GehumzLdo3E5TkO4V4QZXrV3t+
dYYnZa4GpakHvwz7S+456Us/Ab6Jsfx7sp3K2dlqG4dZvnNlVsDGvhHkapNEKSKGpHPCqnU0Z/DL
84ZgQGp5J25spKmgHRAEJtUB9L1+7DbzmJuIX/R+r+ozasBj4T2jUm9+q6fefUW8uv355gMLaZwq
HjUDqhY38NrZase5Mno/Qy7uYpr9Z01R4kuSdHsKbZtTo1SI+hcO5VRbrveHGed104yMhOwaWSJU
Mj+JQhSEcqwvhxQt9Psz2yp3yTRRJsSUDsw1D32OzUh3GtaSVksIBlGNv07IWz4apogSMlQnObaV
uXzH6ih9yrBDeFW4hi8iawb17aUuHgFkrZLsw7tslaF3zdgKK9QQPhzb5l0eFriJ20mFf/2QTn8y
FnBpknRoEnjhXK8zOHaDty3rXBdRXPgoAViPXYWq4sFQsunj/UXeyCGkyhrFe3ArQNCN68EA5eTK
QhfLxyln+ZZkQ/Z3Ay7lg2PnlnIYdF0JsN2IHybNS6uD3mnezoWzcZ1zu+IjJisJMCNX8dh0Onuh
aNL7xRTOJ6vPwpMyVOrpD6YJEQNJD6CXYCeup2kkg2MnLaOkXj/isp2qB2h28IJnnFEgfmbPIACT
Z/zUBijEWGz8yfD0KnjQ03lcPwgWryg0ikHykHbGOROzcTSWvn9YnH557C2jP+OUptC1NcPLVO82
8m7vIRCXnB9ydxB3N2oi7Tg1aW+CMMi0ZfmGqol7DJHzw6lo8igWF6EzYitYOXvmU7dxlwcQ/6FC
TKIG2PZ61UvXrqoyjke/QjjDZ63V953dvsMoVf37/gLf8sF5a6ExD8fGA1ZI8e96qFnJJyPtKJmI
Mmyt44iyxHstMTHYQyou+6a2tn7GX035Pi1p+Y7Opv7oJWn8JMvif9eaUJ4ht7mfSjXck+HbWny6
EaiUSqo8T+nrXwaspDQyJxyonoRQcTrMgw6tcFzMm9UuxonNtTCwW/bgX7cHm2NNtVXi7oglaxBN
j6+OY7YOrzUvK5pDtbgzCPLO7r4BQMRzp8Ih72yIWnyPF8Q0sadbpm4nkt3eGPwGZKComRE3b3pm
S9HVDlQ14ceVaM762IZPY6abX3V62Z9p3bxZWkPWPfn34M4BwoMVf73UixNXOmaggz9i3YM9L3rD
OEmTw3e1vXM5bWxtZgTkAwgYu20N2hkQVXbanL+N1a1Lg1dEQFxcOyghte2s4uZQSJbBh+e5R9H+
elZK2pd2Y1IdUr0YK1t30PzC08onWx+UPTWHzbEIU0CEkC0mibkeC8c+HMZrXtsUT7T2abLG2rtU
WTeeVK+c/7p/aDe2B4xZSfcEEU0Ld3Uy4thLVOExWN1glxDG5mtqSBfneHSKQJvHbC/3v71r0Lij
wkXeiVcWl8H17LgFEqNv2R8OmA48IomAWk0kePu02PCA60k6PfAa16OYbaZY/cQLY0Y2WNolzlD8
RjssukNit/oxrcNqr/u/OTMbiANZCin8Te0/0u1Zr3gUW6Hi4tSdVMkZSIe6h7fc2h+EVyp4BDSA
j/J3/PZGUAd4MhSSqfcYLXDarq/OxWjgDUolLri/jJtDyb8mHX7IAldDZXUe4r/H7jBqFeE6VLIe
CyH+Zw6lu1MS3SgZIh5H04T3N6eMtP16VgqaDbKmSKBwu8Zvza76UZWLG+SNmT1Ui2I/m735MRKj
9m+aJMtXTKH2WHJbH5DeOOcBJQpi82q2CGdbvYd6nh9Db/Ije1lOiHmnO2u6cSnQ8aOhgPeU7FOt
jnc9xkXV5gWATuzouQLG8EFYc3E0Knd46Ruv8yl6U5ZF2PvcGF6yM/zWJwVISqcYMDrV7lWuZ9St
EVuC3s2wJCl+hFmDw5hNp9We+uPbdw+JLeh5mXdw/Vx/0i6eFLcoK4GFSIqNZTOngcCslFd/82au
H3+dzIO2EPxwYtnq00U9jehGBQOIMHv3ryq6+osXp8VDDFJsZ6duLCC7AzaaifsLPKJVaCkwscSI
vqbtxlskMIu4OSqTgzjg2Hk7t85GcEb5zCYxRw+UC3y1VUY1FEiWUFxUF6J/ovcC8W2pS+tSfov8
OsNr5v4n2yiESUIOyF9E0MA5ruENbWHlQpV3apki+HIo8qWy3uPHOWrHqpua/9m9mfSgyIfSgo+X
Oh+awsFkN+5C592U4SxyjOxSG/7Z+Vlbi65JapzHCwlUjjxUv8W8dLIiBYtVrvpyak7KaGfNaehH
vXggaNT/2RboEh9mYKz/1cWj/aL2MdDsuinrZ0WD9HQwU5Ebz5OFYbMx5YX6qTfwVdxJSDaOtiym
oBtP44OMZHW2lsnCyhMtYV+PsiSowVAE2BybR6/J3iWNKB64qLQLtpjDKderPwjWAFLx1cAlgGto
jZ6uHIvXuU0luI4TLFI9S3lKIu1fdbC1nfLv1tcwJPwFDBYMg7XrW+rlEUqmGSNlbnmuKmqhQHFi
31qwWL3/5Tcyd/lcZFkltRaUxPWHN8i3YtSXSCfjZn6q22gmkW3d/IABdXRu9NkG/ENp/f6o8q9e
txKoT1IYlbA2mmVrEwCHSmsHCw1Fm4htNOpT/s22qnIH5bKxXRjFkUBBwiN8jeu54WOkpcIE5aJp
wxIUS68/xV1m/OOlqXNSejM+oSRlB4mHpXaldubH+5P8BQxcz1LziC/St1lCgK/HTwS+unDehY8N
ZGte9BB+jm/MYTgfwk6LQ6gN8GSOzlAr5v85O69duW12DV8RAfVyKk1b1fayYzs5EezYv7pEiVS9
+v3IwAY8swZr4CRncRIOKZavvGWfZK2eI+wp1M8C4i102MH4p2uy7thiVnQYkyS7mxBk/UuJMvf2
aTk56oA/OAbOeZVhCI2qtmXs81Z58rBQGctPgVtN1b3vimZf2WnY3pjf63yUQGIDvm8FB0orlwWH
Emsw7REf4XkWfs7leAwTb+vqbglpKELaVTVuUssCO6kGnmVuFx6S+l/r3PvQYNYNkuzD20v+ajdv
OwqZs180fEKqi7ejcMcyp4+oY9+o8xeJ5/R32vvzHVaC1sHXAURnor5bOKNXz8ivUWmLEdJQcL/U
7JQ+nmUVr0ecLmFIch6qg6OgFa+YwgMSLdWNR+TV9fDr3AAwYSygE5dntqaCJdEZ1/E49tkpMYfs
NNJGiHVgzTfi/GtDQV7b5D0CAu9LQIgjTGukca/xLur7oyjXHLV3zNeUDG/BbbbL++y0MCvgARvI
DswWn+H8tAyN5aq8HiFvBX3SQtzSzre6NJMvUDTVrmhNpA6LYn4eltW5EXJcHZoK8wZ7AZ5w2U63
3aktDGfiA65ehvqshZmlLMZjME/p42zmKUJVfRWpWabHtzfstfWF/k6jjwIw8764okqhsEFRoIoL
aHSRrtD38tGN3ydVf0tw+douxSAdPjqnFZTq9lN+e+JLu3cLN1w0j6eqIjCBy24O0cWsXcRa1tGz
bvT8ro5HdddjNCLxyy4bpUg+Mh2B2DCEsa8L8O6dg6t4FWTqkcbfLbL9tbNvkRayljzTXEfn8yPs
KuZpzYHEdeX00k4qP2lH1HHaU7fovRTkSb/cMgx53bpn19ooAG+QHTKby1W1RNtRHq8HFG0RwDgY
Au+aQyYgO8X24Lvv6sKrg50d+gNvTyjSd63h6Om9kQ0rH6HIpinCy6cJoqAcAkwKGtib/KH1EYq8
+8e5yfZjEaKnDQt8D+TP+RKRhc4mUhKUaHny9+EcFM9JTv5Milt9fXtjv843GQtEEam6gYYlodj5
WOmU4y0taX0mWKh+5eDKr6WzOid/WMzvNdhTD1uIJr3nKvBeHBGsP02jH4IbmIVr54v0mi1BEQZd
m4usN1kKZylQNI+NKll3gxUU35ZGIyIpA6P6/PaUr214LFyALG82Q4hcnc8YUUX8W8eetthgD+/m
pNRDlKyjwhgnKcqdzuUtbMKrMIo15saCQWhTc6XYeT4iLuEgsvuOK1O14lNYruaHLEtuRFHXpuVt
tTI6ysRql3V93FzWdfIx3h1qdDeFcLuoy+YC5Hlt7YfFyW7Ehtc+2e/jXWwc0wRlagQtrxsqbLss
t8I4CysUw1Th7f/8i3FhUMiikUkr8yJcCIZ69Gva0rHAKPyRsqTxoSUe/yoJ6NpILFzC0dsjXpsc
RYFNIYIrERDN+RfDYXNuhOQ9NaVDIaL01TEfAsqPPTrobw/1mkvH7kDykKgPEAk57sXsILi57mzz
oGbjbGd7Vyv7g0VVxzvQ9u4/iknqAn+1bs73iaOXfE94k/qR2zf6L1OMix9Ju63ruGyb0b/j2oA8
31jWmCGSLz07yo3KfF9kCmQUXu3lXYEhnBONqE78mBwLjYcRQUnrxie7uoDMZkM+w6e4LM4pvonX
uoGOQ3+1kPEY/YO2S+MY0na+sYDXNj4VW4o5BtqH1CPOv5UfNNJvXBpazVwu+36s3e+UyMp48lyx
m2zrVnZ7bWob04cON3cI2d/5eJmx2rmZrIxnUd5sxEBE59fF0XGS/7IN0UQBTYc4HaTni6HMtHIo
O9Lq9askRzF56h6LZYEZo5r8Ri57JbairEAeCcsZlOllR310hTc6SzbEgz2Knwka820knWWMPUN0
94Ax6/0kjXY3uUOX/vlpI18HIW/TK+HYXdyPvQrKvJUN2BSrlpHXufpUgpuMfHO6RSO/8vGowAEb
BChOK+rSd8U3l97uGoKMPE//N+rWPlhyGGlGTcXh7XO9fZuLOBlaM04y9L1QrLwsMMoyg59t8LCm
jWj3xSYC4LjyllT/tfkgdk0XgV4y4LuLHcLVG0LVZj7aRVE0yrp++tppaxrJM2X1/e0pXR+MJxN6
AQWoS4DnEirDxVFuiJGfy3FzmNR9hT30M3Lb5l9vD3UlSmQvbMUOODbIslzUTGd8Fb2iorRihnhJ
WlYbHu11HA5lObk4x4Qmxenpj+uMm2AwRUbiEKoR5FHnJxth3X6VA4OCcUkehyQ0kKOdrMOSQDwd
QaLdyNquTZJ8jUSGvb8lNefjWRmsFx8FqHjwdLefnGF6CcPEObGdfHTgl769y1HFvZFFXbkvN7ls
7hTetq01eT7qOjvKpQjHe9P1/r5qpuAuRIMGH2jE7kCmjvu3P+W1XUPvhBYULzclwYvTXRZ52iL2
rOJ2WJt96Q/GqRXTvyC7b7UUrqwnFG7arXgLUf+7ZMBvfQatfKF454A5Z4m0vpROhRJ7axhwB3yj
F/iCasv55+0ZXrk7N1najVDE6DTazleUyzTp+i2+m3t73gWFcCNzrtqntnZWyCeuHRWtm9HCqbsb
ydtrtRdSBHLS7RmivPPKY0D13YpCOC6oss2z9yWc6C6mxDq90yM1aFXzOPmFUR+KQbc7a+31BxVO
KM+j6vyvXIx+H9qrMd64z6/sMK4kfhYiAdtzcrEe0p5tDFHIlgG/THsiUesute0kakK93Hmpaxzf
Xv/X6KxtFUL+JoiCtXAZINp9kBl5QWHAFBTqYyVaAqTSqvPgJMZhfTGXRjmHoQjTe2qzrbmbRDkW
ca/6VcQYu93qJl/Z8vweTjXCsluIsP35bzm82eVBahn8nmweVFTJxsUe1vqbOsV/CI03EQEa5JsD
LYiD85Fs4N0UWgqqBahYZMe1I6uMFt/WYDzdOnsuQru6hYO/dsx4PEkyQLjgpHFxbdm4ntZQHxXp
DGxr/AXV3i7LedfKdn1Rmx3hYLvW7u1vfO2MwV2H50oK75MdX0y0cis9JJai27uUX6tk9GDp9909
KmYwYkRK6bVuvGisllssjmsfc5MjpDKNeMgrlG6gs26otKuQgHGSyJmUEdvUfY6WFn+szL8l/DZ9
V15X0OSXrx5gTR7ezmSSzmLEbdHlT/MS/shTO395ezmvHVGiZbR7ePMoeW9//tsOtZK1mnos1REh
8LKTq5BYxMH6q/AUPk+a1ODt4a6tIffixlkHrwmo43y4ReNMlpFmxMuoythwmzYuGrvfWSb/7D8M
RS9mGw11w0tdu9r3BvZARqkua8y46mSzJzX+0Q6evPsPI23sIRpNbBDr4mELqelX+AlQtBh6Gk1W
qP421CYgCY3n49tDXb3hiCaBikMB2Kir5wsY5q4qqoAzB9el4UahPpi3OtyL3gQajbnKIe3qNYb4
bMU03EYwK4V9SHvfuZEnXDv8G2MLLTeazGD4zn+I8hPXbu1AxU0Xlg9mLo33jRpeAjWXBzFC3Z1p
VN04+9d2DzYVnD7WGSuyi0tuMsrEMxo+aZbAC3SKNNx7GL1E5hT+sV4PJ3DDqGHfh3YFseD59HJS
DjPQ5ZZMhtXe84cvob90f0ngHzcW8tqFtvVHsf3c/AkvwaZUGfvJtgnDPBSj4zxU9d/J1LePFEBq
VCNa6yGB2xQRUqQ3NtOWE1xkJuSuxLc0g4ByXbZnvblEDlhTucnG2vzStLkE5AFf5u0tu32U16Ns
VCDSEiQ5LsJMPQJ98iRFG1gH4gQoIP87txuJgOQ07+1JoRyAMNQJovdnSCX2LSvBq3sGiOP/D3/x
SPVyyr06ZJK1Lb3Y4on8Z3RDfcBBoL6xPa/dpTzB9Jq5BOguXVxu9WD2ZpdyD+T17O9qc5qzCP9C
O05TugPmPIsbS3t1QLCFRNUegc9lEiuKfFhZdRUHIi0OfVMDx5Y2wm/K7nH2xMD2P3zKbTSwhdv1
fbGWSeEKaxxsCmHASHRU+Kn/pOiSePRHHfHCn6oXLX35ozcLvIWlLm9M+NfDd7mZiO1AcFK7Bxu1
fe3fnitSxHIcXZ8ZF+NElhIqZ8HVOEve23ZpfbOX1VwjaXXdd9SIMqhfRQ4sygiS9P0iJpRra78q
99WYJSgP4q2oTwEMsVOdZc3fiYL1EyVlqNponmdjilTnW2K/OMr48vZCXtuUHpXJDdCI9Pcl4Weq
3GDFO2Nr05XTzhKNoA8rHFxBwrQz/pglzl32+2gX1+Y4UM+xtpew7tvyMFelQfc5r/P7bC2sW6Wq
a3uSygAqFXgiYgN18RhOgOLUFFKIsHS3xiRo9clARTUOqqU9hEpm799eymvXC/AtGDQ89LyMFzsi
XeuiXgTNXJDT4sFGSdKIHG9ZDJifyyjjDsW8aTfQdP1csOz/zosD//Xt33DtIt0IA1zJYOlh5J/v
ypINKLwSpONQZcbDKnv3o+fVt7iur/EJfEcyvA3ZC3ELfvz5MBZCa0WiqKW2bbaWxxx30h9pP6Fd
L2pMwCMs1T/VDcZGKCZX9S43q+ynnwRdTv+oHwTFw5TOyjTP9ZNo7ETvUNkdl2gS9jpEQV+v/8hB
6joO7Fr6UUEIgwKZ53KLWcKs5XOuLJMYu+qaajcFunPit5fxyqlACH/r51JVQt384v70O1n29cai
nIfaezcGCcdBGuVBa+PGm3ttJKRb4JTRzIUVtX3Q366RtZdDUjcUXOwSCBniF+6JeCuJfE/5N/bG
azGDDQaKXSffjHLZK+I1mqNENAFFgTApiib2pYTpu6aV/CcvLPGBpmvhR2mBSOsdlKLB/ahl67GH
3XSqo9z1SKPWpTCfcE4I+qgw5JA/krBOH9TCUh5kim/zjQ9xJbbbogLQz1snDgLDxfIAF15UQQ24
Kp18L8WynCrtfTOTPPyrSLI05zTXN9F912JbRBSo822t/Q0Ucj6s9CsPs3oK+L1dOc9CTe6OzkdW
Ry0FExjFKEcjAjCNZRyUsOfHRYSR1wftnhNu/e+P9yIZJjq1W0lu83I+/y3g3vXqr2EXoyBhf8+z
0dqbXQAWVo1LeUu06Mp6QyQHzMc7DsfxEngUCIoRZjBur1qR3bU4l+wNOjR7vw2w3MDe4xvO48ON
j3zlDDAo1W+uE4LAy1YrvkzIwPQrj/nUVbt2GKy7vl2/pGH/x8rHSMyDDqVEwKNNVX97Mn47bYkt
ptULenLMwiQuqpw8ElbQxmM1W3vltbdwy9dmth1sIMtgU16BX4PFCQpZ0a/rqmX815MAh+UwFe8N
0F3HP94mIKo23PKWREN3PJ+aO6coYK4di2g1nO2wVg9zlXwbgym/+w8jEeXxF6/AK75ord3BbnXD
HskthcZUYx91KKcd/gt/LBy0WQKE8FWgx0BMuISe57nRggGg+tDknLASJnFMBJHtZ2vBcaZCelJg
pLMPm7F/aCw53qhL/xK8vAjyqHmAw/slZQZw9HxRHV8ackSi9ZcOe3doGwsnnSElNeDi9lHiLwOu
xtlb2/TEMR2yaDaklFGtdRXE3uqnD7450/mj8OfdTU3vhruejPivP/8iPgB9wMFsNGqu5z9zzLoW
1RCrxyhCp/smWdVR9WZ1n4RuemNJruxo2HK4jlDjIwS4BJi2xgJsxaP0BEinwl47aeFdJumjlKtx
4726Ek9t7DgkQjaCOHbv57MitBsTe6bAILs58fY20OZd4/mi3s8NruiRmSRYTduLOBa4FNeRJ1xx
eHthr4SQEOd4NtFxg0N8+f2lh8dHPm/1lHHBJhjj+V1m5cveDYf+oW269PPb411dXQBzGwnHoDVx
cT9Jo0NIcSUDt8PBA1NGGN53Qt+P5P9/HHiQvISbZSMyDtwXF9FxOy+mpT2yMyetwhOeH9hwmZlx
qDt9y3b49ay2oRhkEx2kQnOxPRUe7Rgqe308GM18cGEKR8aYgLRObrLBXn8wyu1gQOg88maCVTvf
M0vnl07SplsRcUXY3BmzOxrh2R4vgS6iNdDduAuvQCVYwE1ZlOhoa/Rsc//tRUGR1W/pkjE3Cvp2
3IyB2x5GxPzdaOR0vCsaB/h12JhlHklXOw9t6YRYCThBqlCcn8gR7Cmt6PdKQ/ygRoKh1Zr7zohk
l3Lxrk3GH0VQW4ckyXW56+fZfGQZ8RyU6DW/T1H4yPZvb8IrACyqlLxWQKzp9JNgn88pacXiGaXo
49Jxpp/U8xFRRwfvjqx+JTIVWu/LWYTHDpvduzBIjC+udPtbKJRruwZ+2C/iM7vmklSeta1WdZVj
f2Fl+Xs2TP5cuHYV+ZO85fl1Jd5DgYJ6HthGyD8EWeczDvvMtsV2q+Hx7T4184TGlK0LcZIVZpJV
ccg8Z3p0PdUirxOOB83uNd2bykivoy9+Bpp8FqBz+oWXXAoT8ojIal7WpRd0ydbBOuC/k++nXhGo
4wd00q433PjcV44M0SWAbGp+dFAuFWMkedBcKbePwz4wYk+67kezs9b3U1iWAxTwEeHhtzfY6zoj
Oo7ALKHScnBehSqTbzRtstmbdZUAFdAZS1xNVr/3rLw9YH0i914+GTt/tLpPb4+8xcrn7zkjb3Iq
NGWB616+XlQAZzlJE0JKNjuxbNriKVhvSzNc2bpbfswhome/ubudb6duUOWazGEfG06H0ETiLe1d
oJZlKw+jimAuFXG1QPVwny5UWotcFJ+mOjd36aSTqBKpeGioxQ77Psmyw5rZwY1r69oPhJy71cvB
ntLeOf+BQqFjaeXlFge31ifkuNTeT8G77MyE+t6Nd/zart7En6CIIMaEAeL5YB2V8s4eGUwYutnX
mePEGQrP73RYIk0neMRdimA3Br22q38f9CKDd7t2rT0jo/E+lF48auHtVuxhY7tW/ruR3s+NuOj1
JDm3G0cSXBT56mUebxhTMaXl+Mv5eLkDZtZHXdKLvUpNMwraXh9wZb7lfPtqkrQe4N9Q76EESjR+
MUmkEBaPLj9kGJH76uQ4fYoixmaJgeRfZZTHZp3TW3Yur/YOKSgREfkaZEkwYBdV9GTNimpJoQkP
EKzro0UV9tHtE/Oh8czkj7XitsHgwGxSH1RbLxXpF1VqabXtpqAm1ENZWe5uFKW/C7vGv3E3vLqV
GApSPNo+W9H8VUsnN+AxEdYBtZnG7EMu6QlAn5QxMcUaEU1AlqRguVPtcoue/JoOw9DcgxTsyEld
dOrOT8imMdm2gorY0gfmt8Fqs5+DTAc/GgEtzjs+Mnqpc+94R2dITeTs26m8RxUpDaN0luFzUvTu
spcVxpZgwpP+5e1b89Xe3n4eDwMlRXBMfIfzn+cHtTkLjepVX+jQjjuZmAd/GvNdOhLA9Uq6VEBM
fBTeHvbVZU1Db1Oq5VABBqchdTHsBoMON8y5Vyfll6YJMpMKoXMTC31lepQ7trYz9VJQaxePP5FF
17MnGGc2imPlZEEZmcGc2/HULcFfVIu5s4UYxu9vz+/Khtt6wpi58CTR2Ls4SCWShJBWGHdNsw3L
zx0R5K0T1b4Kd13Rpfu+96iY9vUtvPnrlUXWd3ugCFkJxy/bxN0MJir3qaqlhT88mYlYPna5vtX2
fn07ET4S9gO4Ia54FRoPWbEwcZJ3RXs0LtTonHCy+7auejxlM9Xdt5fz9WcEPsZmAdWFEjaw/fPt
gptnONgOzfscanMVY72jDqWl01Nhu8lL4k7WfS8KeePef30bMiq1kF+2fezTi5e0liMZqgvAa1Wl
dUjbGtBJbedxXs7yxnm4OhQX0wZiIh++xDpqZ3SLPABYMyAE/j1r5+THXFTmu4Ki75f/sJYbDeNX
5ZGQ6XwthZlNLDWtSuHhknDyGpmau9pK0wxZdQqdd1OqlgGbD8ySb3zGq7MkEN1aKAjUX3b2FmF3
PVVfTqPRJUfpOeVDUNf+0aYoe2Oo1weQNBEEIIcezCGB//ks81m6QlhUd2D6B0fpQAE8hv06Hm27
C36CKWqDaFlc/8lpMu8GQO91kgXaEc7atlMNKv+XMCnLntYsCRQYntWyZISRuNnQLho6TABSuX4Z
LXNsDr3pdC9ZkXpI4QwhSArR+aN7g6dx5TqgHLpVDYkktsv2fB1EkpXTvAGZylrVWOfAM43Nqgns
G+t9bRwERqADbunGKxP11ARcClRbx65T9w+pJbrDYuW35KGvXTu/j7L9it8yckr3xShzRvHnoYTA
ix9toBIQ4q2W+oAO+Pjz7cPympm/geE314vt+QaoYZ+P2FIFFFCDQJ91pa0iSn0dfejK8p8bHax/
j1zD9xRwTHR1g8m+s7xFP1YhAKo6aep7P7Nh1b39k66uARoI2DuQ5HApXvwi5B3yckNytEhqffZE
W90vpW/+3QW1vwtweNY3Pu21U0s0tJWuADmhR3I+oDvoutcrhbKkFPlponW9S+RS7jehpT/NXVht
mnJADCl30hS5WO1V++vkBeDEOjhih9VvqrtsMfSuMCf39PYyXrsg6HLCQ6RORhX64mB4tRgKnYIs
Ggy/8nduUAw/dZYMGulpZ9OUxdzY6HPjAAGjOL499pUV/UXt5JYgUwPHe76i68aqaFD+iEckLZ+G
pTM+pJMPlRQyzeHtoRDg3RbtLDGm6AA+1kIOZEvULgudjsI4o+vB0fv4OvUPYi4DfI07mrUAf+z2
pc8E0+QastZjbw7DJyjxM7XsoBc6cjK/zA8m8NqPovTEt2WZk49tnyRehFZBbe4WI+mmnQo6M4ww
21yW42K66bjLKz836Ii48kfX24489P2g//WaZp6jfu259NSYqw+LAVktzj3p/Ai6ufxh6rloTxgG
OVXUKTm/x3tmaCMqa1u4XtjVv0T35ucmIH6iSyCDr5PyR3Vc1rb4uvnetiCQHeVBZU3Kl9yxCV17
C/MqXOFVVkQ+anBPqhhDeaIEO3pb1AnEozDW/gfEaa96rihDHxYvqdoDgSv2X5iCJclurvLeO2Lb
iaaKjZHtIQvXID8lYRKS5QeNP+7QvWyyeGkXVe0nI2/WnWjNfD4gG1KdQllN1NakCOyorpcu/QAD
tf0KhDb91vTN8BWrTrfdW20tFRRQ9Ph2zri6TzjV4q4J/Xd8pkpkip1IhmGORWjN5kNS1NKJuCSK
fxtXZ+Ip8DPzpV/tDoeu3E8+mr00w92A8BJqlVkFIF0ZjV+8jDjFFPtgBNQXVW6zfIEakOWRZelh
4V/pis/rvI42uRHyrS5qJNTMxkw9NavAAmQ1G37T4JrJvDGu8p9h46f4q8HlT2NnLmf1TmrogWiC
oal1SJHSouAocutZYBCT36P51jznvp8w0yws71NX1O6hDtj+MS+U87Udi+zbBCn2KzDEENNx5P+N
2B2L5Vj3vWXvc9PtmlM1F+jKJU5KUlw1BX2DBs/CJ7QJlmmftn4HUik3ge6lWe+m9yBrl/qopY2l
V5MmX8Z6NV0wBkjm7PrJLJyDP7RhBVmnkeUTMgUmaId6zO470wC1xizMQ6rdzLkXzkzJO0ghfkUY
KmcyCkbEWU7u6BtipwdlYbtKVeheEAf8RDgJKyyZUTdiQXU43UE1KXDOSQ3/mzOFnXvwEihBUYW1
UhBZJvrZL8PclMsxD6s5uGsW1yyQ03Ja92gnCf8zIeblfnJyVyAgUbQfAqtr32GZLHVUGb16pH9u
v0xTbiDCPtTTP55Hjz+2JuDARyy7qhI0nvbcezNIEhscElkmTvL9MBxWFawmTj6uct8vecA0K3+c
uYez2e322knRxHGpYiEeaaS6PVRL3wFHHbrk38Hzl/LkdIn+t6VT+WV2sXLYlYkMFpBAUH8PS7qY
/8sKr3hcjDnnFvKyboyc2e/h1vup40dN14cfVSrYqe3SlWpb3vI0sw2hXoK1/ZCkEsnrmYTgfkZR
2D/iJUwe2bRW8z9V0OqIFm/US1xjRVtGYujUne9Xthv1hN3NoaImtaKoWtXDaar8ZBeC1nf2ON4n
1h14hLbczgP93MW1h2gywvIlxHoj2I19Pd2lbjD91Y+iNaLFKZO/vZldQuMqs/u7MZ2znyTby9+u
03ndbqztiUdycWck//nIxk4GIczzKhjCF+2NU7O30qxM70S2TnOsa4GwkdVIckM7mAxzZ7uDsUZg
MBzjROwR9Hvdl0kXtS3s6HhakObe92YjcOpcjRVf4USmwU4ZbWNEfZMV3QG97KF4zrIBLXiVD8u4
W8qmHk95UszJQ9i0U3+fGzD/o8zHNzFO9TyOd20gKtyjtKKst8yoV5zEMssu8jNDzP9keTpXn8hv
nR9mMGWYkMisb5+ALVjU08u17dcPip8z7QN76Z0juvRz/Wh2tj8f9Ypx0gOLj4C9t4A8F3HYVYV+
twSznT8kqxiTfRf4RfvDs0ev/ppmVcN1uCydSHHI9gL0H46e24f+dy9PVfA9NRdt5ZFOxn5B2hPV
XP+LVbrobEaTuw7iY+e4RfhzIVSUu6Bcml4cjSyZTRG5C9hiAMSmpSBdCRmUcokakE4bFt4ovfKI
xL7KviGfbFSRttdg/SHMcexcjE882Z2S1LVS/yEJQq6r2MxDbXzS82DOn010+NESM1tzekZEMdc/
ysHKrC/CKVT1IHhQ7BhhxjT5X2/j/T4cZLChdo4kR0vxAcSsNT3Nc7Y4HdyiUAciUrUp2mLXU3Zs
f+bhCg4AvXTdDh9RQs/bh3KeOp8uX7Di7N3XOv2KjJtrSLaPMaTPxdRJ59Qt6dw+ppTtPTcaalfZ
nwILGVyq8c4wQpiZbFm8iMpTZbpvrdIueKo6nQQSjQYrEx9ZN8PeAUGy1LuAVmYqolUhdYlyzeqk
zhKTXLrt+KWy4UHtC6MJFhnPFKTnPFrSYEpO2it19qzrcJQ/63zdJCMnm63/7HTT4h5MzgboGwMx
XMRvDOo1xU+bizTtd6ONWfddRv6c7qzEq59Ha9b61GO/19Krd0b5ELQindMorJHusWOvk23yDm1A
ieag6a/gNaJGTiGqPkXmDLTsnLbST866yPApq3w/jZZ6UAloH3tBOyrCzTT0PtUq56OARxNTWUZ6
Dgd5nMuwmE8legXWqQ1c5dyV7ezCFTfasDhID0hc5FRbHNsKu2ritR4GI8WIIEyzH4G/jumzNCwg
o6tbI0mXduPiRMYwICClREar0bKX5Z3aJDmobFfEpLKyW8yjrEnicoFcbX0Y5tZ24m5KuJYxOdV5
uMNusKZVXuamAeG6wf+jwflpeyDXJNthTWakkWsO1TuQ32g3r4NZfM40iO+4HbUrjjYoxndh46V2
ZLUClfBxtPQXYzX1GFVQA/HyMNLpLrEsVKab3p9pXOU40+zy0rPfLdWsvtLTn9Z4QCGmj0iDkvm+
kaG37KC0DIA88s7K90hfoHLk+boCc5ZY/PvGVKXfaxe5lViGY9qcFnetHrEirYudPcv2QQvTyJ4S
M2iW/Tom2buRe4+FAzr7l2sVAdHkapVewFtFEzDWTVfRkvD5b+O6GIgL/MK3mnjMqKjGRY9CX0wN
tmyjxlDK+EeWqp6iTIe9jIgSgy4KE1/aB5z2xvAYoIPhRpNqZLDzdcvN3MsOeerOHBTGBMaw6E+y
1lN3zPN6nb4TNVpOZKdOVfzMxFQAGcFKYTomCnbY/JxOGeDpNV2nVURQCqbua9BU2vAPK8baFuJv
idvvO+VN1b4z01B8N8fe+Fv20PktRPG75c6Y+imIvEyBwlzyIvf3Bh72Iloyt6vp+wSWfmiUW5yM
xM2b+5F2UxCZZp0MH0xjMgxCb3eRu9RImnXvkcz1D4uel/k4z52liWn9oWarF9rZ4aOHwa5Zh5Rm
vXpedeSZ44RyMtjiO/yfsnUXto1r7se8JySLyKT79JnL2CyfrcnLyg+5pvrxbmlr7e8Lu+3bWItg
/oiCX1KdgOf5d3lXZTKWSS7Xo5NTYnsM+Y5Hp1pd9oZDwLtHWXQuP7TeYtv7THbBvSrE+tOXQBvn
bgtJmypvnku37r9UWHepyO8MQpRupvUAOHeqvSiwcwCo/mpX3zk1+rsL98KIrG6V3qNctRz2rVF7
//OCIYVh5k1dfW+Xrf+/cXRUhqLckj62PWpvu9QrbSq5xLZ1bLptle/mLqw/TlwTL47qNHxHymi8
03XeJM/4Gdh9pIYSwRcEga1s11Sh9YLWNariRMbt+7XmdbtTmcVLK5tiTe55h3ukDbOGAFb36SZE
5i/8iMDNuvkpxIDsqZSboFTfi7GMuFK7Ns5E12COkdfqn0DW5Qfu8mCl093Un+eyrPIjJyH7mEiX
/+ngwdCMZ1C8S6RHsfT7qchRCxtTbAj3nl4YXiGffBKWOfkR/eUJn5kybJpdrwSZGDJtYaw6t4IZ
PSfGhywv3IKwysTTTgeqfUjn0ai/UJtT35Kka21UqUzZ33Mm/aMYwB/97WVVmp1Kpy6KCG+R5PM4
FmMXBbO7ql2YVr0REeDl/2iv0wfRhY2MrBGU+ydQfvX6qBwJFY8asNb31TzI76MdrvxgOIQAXe0s
mBD64RaoizYcDp3fj9W9l/vrXdnztV7aJMgezZGbcb/01mreczST5o5CR1tHTofnyOM0rJ06Bg4N
hEPZNVhBiJDyD4GDHu299kNZf1XWVDZfzcnwmghVtqb4PNXCC2Oxtk4RlUXTIVbS2GEC0KnT31JR
ge8g6SlyJ66n4f84Oq8lOXUtDD8RVeRwS0OHyTn4hvLY2yQBIkro6c/X53Zvlz3TDdJaf5TRQSfM
d6DXLgMu2RKuOW6NUPFNNeFyPHSysqcvUjb3OC2juvhyOVujNBTl9u43S/Vtt0Z9xsYfP8Y96h/2
TprfcFyNuMQcHTqtN57kzO2CrTsVQ9W/RxjjwD9rPrye2J/lt7VGnkq9CVm3Csf4Y6zCZDuXy5z8
xMWC3Cwoi81/SabGD/Jxd/0/BcK8MEuaPogvHOMcqUHNpDqZVjh3QTQMd1XIUJVyUcRIW0dpv2wd
u/qZJBzHe6jUtMxnRT06h0xUDP29mM3anpUvG+e9M6ucnlqHefdObrU+NZ1uZBbWm3XDN6n/+Gbc
5Mm3BtU/dQym3p2/+uu/CsXnlE0Ch3Dqx0i7GIaGeTisQ0NH3hIgfLmvaoEH3SE50Xks3NhqCZsL
4r+2rZM3aHuzXMAxajdVjejt+5ViqYuq27jIAsuPt9M2ewWj2BKIU+f1qjzXg10/WVun9G3Yu4s6
z7FTHCvQmOWuV01wCTdnCA6lco192/HpUEd+Dd479drpL9CwYXMpe89788pRMFx4S3vlhGLv07EN
hWvLAGibWgsgItQvGRm5O3tuy78edCLFpM1SMVB4+rWqYmworuEZbaRduPnoOvLFVaPXH7gzrdtx
GqcmU5FHl4I/8g+npHtM/2FnLZjaiqX2EUGLemW0XfzvQOu2u7iTJLaoCCfvxq2WJjrgHdHek57X
+Di5UVycAtO5Ip0m7E75RgmjSreOhynjBOVwY/7Tfxy/qvtsGDfLTuMyrv8bmmkv8zUM9U2tyHTT
qXBKD9yYSld9J4ZimFJ/pRSF1b0OuFCGph+O9k4X3YklbyGEMrZMpYbU6Wkkop4nHh7cgH6IM70q
gGg22e8cJtixpmv3srjFjRXc7k0X2akNTu08N8M8miN4lxscN0j2T08n7n4YGxI8jzYgQXnjNv1i
sjgsySUp3Lr5ry/Ix0+XcbCcE6+165w2ZpTurH2iYS9+afb6ttn1tdEmbgo/FQvpyeyAVhUfYr6j
8Tx6VXRadw8HJaeOg52CEKXgWBZrNR5Q7jvmnpzNbcn7ZHDXj8ViTswNP07OzIqdvURIgZoZ51UF
9MaiwzualMHBGW1gk5l/ekxrK4peS6foI+xKZVel5bACssRVOU6p1faFdXDJxH+sLTru0xZv4vTo
V3t0bm3RTBmQlfPEIS6+wj2p/NTVfv9TWX53E68uiVVWV9vtRSrmRHIbAxVmTWv8l2ZZ2l/8tNdq
idZJ5lMDPPE9Kem9dbx920lglRI5MTnBZ5/s9Zh6npruF5/L6Z9abP+dxGtkKsjvm4e13GLDRhIC
+4Ce7b8w9/g0im7arQ6qce36zpr4sNJqG9RFDh66rQLj0fPatLZ1riZsjHcBTMCaEfkc3vY4Ttps
6OtEHtGzeS9xZ00JomO3mdIwtIqJpe//361RifUXgE7KVxM7cn6MfJov83H1S5X7/hyLbJ2c+TXg
kPjPbEyqB7LFuuDiiXl7tyciz3OJ3D3JY64bh9M/3u40nkSefN6TU4vH03of+nb9MW6khmwRlTce
HV8JzJHCN4/LKGdx2XA4Lin3p/fROYEps7hbq+Ls7X7xbNxB8zrZFjOysuwxG7aKTCUCQ3HmVHOF
lcBbdKnT1Syjx9da8rWthYkekTQDG/L4LG4qRtQs2R5HzlltZNekrvQAJ3Vv21PmtxhVmMbWHpla
O+y/N7S38tAUQrVpHQ01iGG3VC+k1BctcVwM0GciicFx2mBunxe5ef4RoHZ6m4IWfRlixGU64F2C
3ayrKf7LbqMvkcX+mIIlyFNXu2APySKG9WdJ3HE+DrPtyds+KCfrt6FT8F8y1QtOZ1H5d8Uk5N8Y
TLjNm1357+ta1BfjFqXIGRmw1gWqooc2Bj3857XgZnm1TqRhT+OsCKvo8d8tKd9+u75Mg6vNccG0
tGWGk+LiM0yLnHwL/y0pBg1bV1nzR+L1+kWHXD1iByc6jOXkvA17tfk3nZbiWe+qsF9ChoL1aNkK
ZnM3cTydoDvnR+Hy3KQcrf2jZVgec3+c+ktco1M5aMMMeR/ozpwUWYDsCcYRXe5WzfLpIoOeLyS1
igcp5qJPozJYtpNjzeIc68Gtb7pChZzdUdANgF1iYHTijphSXaju7w6OvoM2T52LQMpjnFfF1Sja
hWYpst2N9WdMmatI2zjynqwQF2NqdGzfj9RULjnRhvo3s6loDvbC6pZFzPjiQMKR/pJJETwRcNh0
p7KN/Pcp9gHrtjBsDEUQewICPBCot2719at2TZBf3dPfV8ajOkjTN/5hslbz3PsdKxyRFqTwGruo
tnQ25fjkoJIsmI2ilRdBdtExVn6hHrZwTEqEFGbJTbOG88MaW0xMZTy294w1O6XKde1umY5C5aQJ
qPnbUFJ29tGObcfHZIQ9v9osYN/lzupykB7tzA9yr9c7n3yYgLdh5GfjyJO+l7aUZ/wTAwzbad8n
+YBLLDQQAXRsPHp1yAMHzizTxm2uw3SpxuFU9vOcM8oRPO166DyPLlHerwuysv42KOviPHOjvA6m
d+8G91pv5sbrgFi4SwrzbOHuPzYDbU+pBs8kh8i2pHtfrlbwAzgYyAt7fHBvxiEsz8qMWCtxfHm/
gm1sfwpOLABsfG13uyPqIWXgmj+EVwsL+sZS96EaLF59WjoIHd5H3zv4XVzPGX5Vu0lt1fF+8qom
Ko8sfheAVx3d7XEZ+blD+jg6Z3qVH8kvB5/Yk1WMqBTm2E5BnHwrdavYvMkpYLIY9x39c2F5UDGz
pQrS7n3jHEpHyjIF9eDlYdMCA2XmJP838uhmYXyAw7gEzS5tMFTjNmfw6e2VO9pysnaPhj0PK7PV
d6Ezc+9o5rbxAYRyb+62IWH9IYLYlZfOKSsvCxp3fywa0/1qxmg5IqugZtWLqUp8II+cj42outo6
tHIR5l53Xve5BUxgH6ILl99iq4PgRXjeTOkgThjnLqYx9mbXfr3litoY3qjCq32w1D78K9qkdFL4
sqG6r6St7pd5hkKZp2T9css6akAgydajJd5E6dTN460MgWuzrqv0w1A02/o6bUsd5wFCMOQBXikh
beimuSl1W4n3ZE/c9fq1hgT4KzV8e9HYVZeNTdjKPSL930atN55Yun6SH28CjCs1AM2HUiL+xIDK
D113Jb3bSVjoIlsHvQ5ZqL1Cnkes4/pWxG3/vPOA7jeelMV7TA+e/9YPXTQeKthn/R3KZrqh7Bj5
i7G9zsLb62rwuW1K6J7kzF+Yl/hVOFEE2fzYR6zkXAATW+d+tjzrXtToD+6vUOLvsCFo9FROIWPJ
JmfXZHtvTypTW7DtuWU13i9vXWYrdaykn9NCb2N9HBVEWmZ8b/oA0kms89Lu04/Tw2Q8SK+b/oaL
3TwuYvOw66FvdQ+Lu2PmbB2t5CGqk/EZDr5BMlRWyWUnSMx9a4MaHsnxSNjKyLeIkk8NgdaeQZT1
dhfX4fwqOgizn9lf1+YgnWXgoA+7PRNsATv7Hwt4uhkdBrduwvt0Ljcqwe9qIwMJ7Iib8LIT1i3e
5qoiqoMhZqzgdgxw6syClxzaavNqPsVoB8wO2wcVKL9/TtQy/KNd3Je4oWyH07Qrrem8QBHKM22m
/ELc+zMfTeWY4Iz2JNoPA27y824V/pAlhF1d2aOiuIXtCdgH6j65J1GHxvmuThoiEJJx/Of5bByZ
R4xGlYdmDc3VkDI8Y8fRj2ODJvEgyT8suEElNRgh7BToN4fqmpXx4J6vui8smzJa6yfYVuLL4MuL
PzYb+3xwusiC2F3CyRzi0Jkeaqo8p7RyavMb5hd2kGLRoEgJJmVSQVnKzHrNo7wdwm3wzrNsm88w
Tjg5usaUf+ZuKLqcnZs/rPyQjlDCtl2s9yvo+bHp4uKvCbvpP78eGbZV69TM6X3w7BP+OD6MdQG0
PkvPyhknreo41mO/PAebkmeH+c6APopgSKuKjekI9h7IE79L5AJ9dfurtyGXfhnZv8fTppX1kYhl
d9J9GxPnRK73KC8tcfFz2tqVfophXZp8cQ3ed/b0XR1Gg9fjBJq02FSeOZyDZp6d/cvb9QiPmPSa
5TQWOAI01eP6YCJtv6yVjn6vY+U0mPavz0ePCURkGnU19LdRTktWuZt82ZOpHJiMWfzpnYJo6MEa
Fu9QdXZ42uK5oQeh0c1rOVqj84qFrt9S5c5iPibT6M2ECUU7CM/qQSO0vQ7CI3SZ3wDz27gjFBot
kwZDIfsb6CdCEikW09MxlrVvZ205lPt9QQrno/F2ZDgcTva/fo7EnUDxvZ6E3VAl14Y6zBuOlCsU
2Y0CuQqveZXguzrISbkNUWUeEJZcl/iuDWJpXTzpDE1OR1Av71k9yxVdFFWHmdeFbQabp+VN0sYw
zy6rKTR17G5DvnEJACCXFsAcMXO/JyIaIHzjfpF51bsjm8rqyi7tN6m/SXOYufe0J06IPkvD8dr5
9Tmpy2a+8Yve43Nwrg+skLrMwpLR6xKgva0PXkR0NM9tQWIROArJA0SM9T5Ra2440OBUJTpthyqh
XI0LChGJZ3jprR4TUC7GVT6MbQ0fiaykilMWE/nN/NzsKYu6CFMnYiTLetSoL31NF+5toyK2IGsO
qHYgjts7YsLppsz0kWrugmCUXZ6URQyAgjn0Nkmsdr+z6Ia8G2aFOWpaXCg8X1e49udyXIcz15T9
Prid/V/g7rRVVFd9KkgOUa43oXBanjer0O0hYqGRKNu9+Vhsbd9/614wxG9tYD/MS9khgtc9Jlvf
nRzwVWufJyTwFV9HRL/MhagQmAVfBcInlsuvXtvaF86RLC24LMab9RYWW1Wn2fGh7YxT8qfLGQnO
RSPhtQ7h7i8SA2YvJhjOfXspIaPmg+jKlf9QbNDwniEZce+ipj4yM6sQDJ/iu5Q9S12SvQ2iAzRb
O6amM+Zla1H2ZyW2oPgsKmwYl1qXwccIP3mjzLIPhwGavmRkWpU47rK3rFSwTFz7LRz53oGrfPRm
NySqqas6YYtDsWRFPUfs01D2440FQf06Mjb572yDs3zyPT1G/4G7VygEohrypgMQ0plQlQPGgxCR
qbdUw0+7TrM8ES6CfQ1TS3EpuoYguXnHDn/xHD3vGSpOzmpY82L/F1qGP7ixBL0i0hDM695svBTd
j81qNCbJsY6rIOI87Xb3LIRsX5tyrH+VKzzyoZqHEq2Ck2wGe2ff/Aen4UAwGLi4muNcx/ORtq7F
zcAK0EAwjy803kQmJOYzWZLbfp9oyYuqcUcc1QXIibZByh82BUYBE0fizwBvtqW6BoXKnc7ZzO3e
tl6+0/++YXRxxyzA1Skv7BrrnIsSj0FGMWF44/pX4cFWcZYfUF7s3HBBpWHKZdDbB0HR6fQ47ARC
gI1ROpcOkqNtFGgOzts6cF7HU9g/IeQZ/Wfb5Xv6FUojzHnlLI/T2d6q8LWJpRvlBNhAYWuSWaoH
eA/OOphlQDh39t0klS1Ba2kJzMXbGooemIV4HZA34X3AHHH1d0tTTh+h4tj/xGAuWEGvdz73u7cf
1mSZ39D7F22uFTlnGR+z/BzVGq33dW+7zQWUBda/+/+vYuxY+HzBzDrP1LojNtDSNJ+73KsxbTuN
5y6RZUMEb103XtavRl60ZuS5Cq3b+OCOhcNVO1nRlw+UwZOFLqQ7aBpA+qPT+VxVEf/z96iCQIGq
x/ZbOOj6r70jOU3Rm9g/wxyF1W0xjZTOQd6Fy9HZpXxT0979F0sxmZw0p0bdybVbE4rO4pHYUK8i
pdesBAXfOM5c/uusOa4O5K0NRPXEnf3CDoT6fAHvLvnsWbI2N0aE1QTOwv09c6TTfVxIlRMJV/5Z
UUW9LejoFb9A44RZ7I/AkJPvW242JX2pfsloHl6psk/QJ5m5FEf6q110BVUdZt1ASj3JIeO425nt
TOgHzJgsNOn5pqrvZhG5Om1aMrYyr5wB70egyTuDEABR0a6Df0huSf0lhX18p9htIpBkivfXLpRY
e7h7PJjrlnTFOyM5ErPILCG1pcDDxf04zUD886itKJcEXKpf69bb/mFrptW+h353xtzvpalz1yrE
Yzz3rgapEtxixbya7TlUVhhm07Sr8abRFiPD1E7+fVh4654TcbVUmdH0amD6nqSdVnFALc0IXZMP
sZxMtlSo26747H7Xx7MTHrd9c3yC2ka5573VhCE83y4+rA1lIBDBymfeKsR/z0UdJRzYqwxJ/Wr0
a+H5aL28BMXqBk6D3aQYQ3VMkil6ZAwZviG8vOkhntvmvNiuVudh5K8mEUO0D44/bH1ejlI+Wn0b
/QuNYEqAcI1JiSPn8HFi9P2GLBiCFJMMAhtywckNHaWO4jSoEEBcCh+EySpJuP6v9Sqzpw3qENhR
JXWbMWUifZkNFIjsZqJCxrHfbAJk1/pXYJdNDOFhszKl6G6YQW2J7jun9Zb7mlKdhUlUQNbkfdCV
iL+g819GbEfBYVHe/LfYOcZuG8L/3axwhLNl8rpJsso2K4N1UdaP66y76a1ukfrdWVTyvV31pCaN
/d2cQ1Dl+Zt1dv6Bqu28h0UUustQzRRBbjG53pkBHvXgKMvc1bPWfooeIgnSCnx/vSMAanqtgoBy
MZ5kjqB9CTj+6OeVD4MJ6S1Ff7GLdFN79yvs1qC94T4LflSx1g87oTlvyTyGhI/vAVJ35BLtOylV
W3HwbRBXlEx2/ATG7y/3VcjFk8qpSsJ0XcPtr6l9IHlSeUpzFm7V3u92U6OSgssH2Jhm5BDxKOIb
hnSvyioHBgSzUtm9qY2e7GPVuZP92FQbJw+75PS333Xz2E0FiYSwyhWLWCHao7PQzgKBCBL7ufek
6hNARcUzYvhifxiUUdOfYDD6cXW9LT4x3BdOvhTLliBftJJfRrZ0MTsk/4MqoSpy/kQeMsG83bzh
dK3MwKnWeRWjn0qonuEoUvNt45V6gT0g3u6whbX3KK1g/c21q3b6Y7xB5+7iDJ9lY1r0R3MCpNIn
ti5vZLvOMJ5jlzw4cg39w17EUMubcIV7LpOlf2f3JvYQ6Vr5yCEwRlmFvPdH7lHz7W0lYPwVHPv0
u7F6a4rBiw4lmBG/M3k918yvNj4WcVvVeWTs8l3Y1eCcwwXJEeohUZQpmTwcqKWexxeojyQtFC3C
iEhnD/BpRtDK+BBXX2KtxZy3cSLfirrgUEAxEDyhi0XI5fD7PXczddMcFWXTpes0+vP92lnlNwAr
Dbx2XQ8EiyaSYzYs2/nG843eD3qo1XokKE//B6qHe3MmalUc1gaCO287uHyiacJkuu4ikf3SrmJw
katppyJH3eoeTNJ6XyvmCvdmix11w9Lmcqdxq2wn1zeeeW4Bv3438a6tA2EzbBWsmWV4rNct+jBB
GDUPujZuyQYr+u9gt6I11yEfCWdsbdhK6nmw82iPFoCfSjTruVlx3KKk8MoLWHTTH3snbG5DD9Ex
nLjgShX7DspvjHB/W9pPrFMpRMmvk4zufQPIbPGUqklmpoo9/p3ddb/22RPhCUm/OrssAdd1fxqf
YmW5VT4HAU9mjAjre2k7YFFVej2qcVG91FNUlodxXYM/XRihOOro6nt3ut55rVtrs1DJhST6qISe
2cMYMXocLdJWvqNtEX/q2tk+SMoIw0M48PEyp1kGBKtJtnQNIvNvQ2qyntxwtNja+tW7E2gGv2pU
fONRQeNEqDuutDOk3IqhccRJh7abqa3ufbkfEGeVjMW9FLdLEan+MM1u8045lLMf1BJp62S6K+VP
D9D23KGNgjspIvGBgscfUCM4fFBuHQZQxuwRT3WwlCqVdaJ+b3bDaWMhB7grbBSWR7WrWKVgteV3
0a42AlorcEiY8kS3p1YD887wSJSULGus/mCk3VeHkBFp1uIIuof8gbSZeaYe/AxAOnPKOzMZo6Yp
n6mRDdCV1xZAxTz1MZIWP+yJvF4991ytjt2fRyfQjyGURnNYEPtEKeEpuklJmZmms+657NMy2CFd
bB/g9SlqC+sFuRSijHJemvdtg6Pr042t9YakhLZHX6Vq9M6LzbxbMSpCHFnSP5Fs7e/ZMkXJyF9Y
IqdD/zCYdEA/vKTVVMgj4P8EYZjslc8usZXbr4TgqT+NX0T/oQeKbr0pAEh2FHM9Op06TLI4Wasl
Lz3tuqeIz+AtSmrXzxHBrZeVqJzlYQbv/KNGq7IfEGME2808aLE+Vo6Mn+E7h/4gt8l9atTYyptt
cLpfPXpvJFe+TY1cZ6n1gS7DUKXt6tV3iEyWkTb4zvqAIayQHKNRP7gy5KZwVSeeB2lFP2qol+QP
YkNvOTYIzn34TNXco5UHfJSrn/wdthhYyUNZlk8YSmkCcduB9K5t8a0z3YyNQb+6m/4mIJhXn7rZ
6bpsQl3o30GGFE9rDP9/1FMvgeG9srCPem4g961xbGkx8GrgILbWVxv9qziyWITHaa9sfbxWk2AO
MTLeUKytEIstpBsJvDFSkJdtXPV3OQ/b4xrGpTyuxTpCEITTWOAjtGHT28D3QQI2y5sIDXSD21Ih
/UvtORnI/hecPh+q99vph5R37rm9GxsrM8ja2nsv3vvxJehqpVNbMiyg2d9aJ11bvWbhyJKbBije
nTRcYLQJA0d3ccRcG8HEyEA8lPG17hNRnH2kPMXFArEu+23Zbxz1otqQhk1DV/6tsUiHDN3AM7c8
F17eq56zEAJWuuiOR65wsuDFTgh3MP4oN8ZuVAxq8g8hrnVAn3gjuGiBJhjfncUF1mFRhV1UV5sB
KvJx6U7U1w3tuaD++oUCzaC9m/x67ZmpG3WLxkV+7GSq3+6i9BwAq5pjzR4xREJJ7Uo7me+p2Mmp
r4n8+3hVdn9anFX1ZyLi7T3rFyZhkCaA4NShIIkLG+vceQyQcWMv9lqEWYPT/rAU+fiKJkfNuVOj
fUGFX5Gah9Kyug2EBSdURVXDkxB7+r7rCW/LEaL1uV2Hw8C6G0t+FKGnbx/34nGUWzdcElfCKvNE
wIcrvo35eZYlQsxJ+PI+kdwWaWntVZgiHJ2Kx3hziCTpit1PnqqE1pu8XakpuI82dqEDXR6Jd1lE
2fWMG6HYskqHbKMt4qU76OZhOLHBrs/B6qNPK33s1qlTxO504diaF1a1YfgvjgC20NsvCwe5SeL+
EKBmKo4B1UboToQ9OJcVdIISCPr10o1CsLepFu3fKIInyylO4+WNxnn9soDZPU5DFr4UFWa5Hwek
ZrTTyWZGq+Vs4t2tK1Udu9azHbIVuVxzq5IBxPS4KW6avqQqPmxk/GFQTjCQJ2EF+tFopP0K3QD7
xIAwt0aeC2RWrPD/VWy32b4VXXBQwb49EvUgdY43vZ4Oxqw7BMG29OK+hzzC95i4zZC1hp7Y1PC5
a97rdtcZ5CtaDGIbrNPGqbYdZ3pzqmNl/KvGQKviwdebBJ22ZFWko622zybop2dF1AJrI52npCki
vQ+gLPHIpEHX1vrgtWtnLoqnGTC324uvgH/yyfOi5bWbSZjJez4IGMNoQ2g8iWiSNx5IyT1I1kqO
qH/NWnC5Oh4nZdrmGFcyItV/rzXuG9SPRN1q226yq5kf2pRT8yfCNODloVxUe5ggrljHV019TjzQ
P5vW/oB4NvE5FBAZjgUr9oYoakSDs5I50zWv1lZH02UtAvuud9cYaM3BxTijewQ7CAYvvLUj/Fd4
G1TzQoH7DMMW9WS/tVvESw1K9dMW9hAeAaD5f0XLpXoAnFheF+aOIvWWpH4EUAjivNaB1z5GgVxf
Ve/Z+rPxqtK9LNRQJj/9FuqLIM3XgqwvKvvvDlM2PfQT6VgZ6ndfHhanFcupcHV7chHrN/858ajC
f7a09ZAiDCAUtXFnhwrxeLSfaEgAqJNmDl7N5HXdR8iaPAHH1tP1UTfXR0buBAdX1hSf+Cm9/YwT
Yr0RXleG59ATLiLbyHS5AyKmcyy6nYB7IpTxUuJw0vw+E2x7AWj3VZY9Z4uFsv5fX/r2X4IGER8R
thM+FtiXgNr3a1pyA9SUnFYFrH1Ya8taoGnFiozcbvxP0DNnymUkBw0NuwV/k0ViJ0E2iXraQRD9
vUhp/yqmKQnvJ7GZ9VNx0X1xjZgk80My6w6oOUoJqdOFPzhjgGknFUz1w8bGWuaNQ0rggQ5wK+Zr
adXZl9BFKKKqNsz6cQT36Gdpv04VHOeJHwYlJAuL/BRIgucMNNedc5dypiZnERD/zTgVm39WWPR/
2x4Fx6mZI2/JBrqDX4Iatq2ZDPu/B2wSLFDN1f5h81jTHVzT6XxIEmMeG2S++w1v9yg/ah0h4krV
Nmy/gEnG5eRDkGsWVH+hkTCM9uVdrKXbkLwcBCtTaYi23jdJ97vofOfOmxQQEcVlGNS6OAbYKxVo
srPbzn6LBFEQFm/E+rJEPUYP7k510/tbv6a71SGRhDHkXZ3IdmxSbxWcPdO6hE9VKDRSdquM72dv
WOLrA7PA9NihadpD6U1J9dU1e9mkjJCUPcPeOAeUjXwbBEKVtzWSwumybNGIln0OWQiKuGcOpTtr
YkyW3U7IoI9DJY1XZ9qZWDxmC34I90nDLi2nrbb1Gy/XtJ2bZmnsU8nFd4YpQ0i1jIt7T7Sps/9s
0AdFzoeMUNQnoxqt07rKu6Ql4iRzIvahi8Zl6KP4oeE21YN2UYs1jjG/F58uwkeXxqvitMHS+XdS
d/FRNHjEjy7xqH8VVvV7oCbE2BoEKA+aK9PDx2tDGkfq/0dxs1VgzcP6b7Fj895OSFlTZ1rrV5/Q
K5XZYp4erd3fh1MfCuC/3lIdCbxBCUbnGV50ar3RC2SU0w/60BLc1//00TyCQTpj8Q+QpcVc4o5b
exxnHCOHtuYhY8Jpy69K2JBozKwqOXS9AW8hsZs04HJAsHKjdnCilWAelA3EdUMzSHB59sKmE+cG
Lst7mgjufMRk0XupWsL9VrCjcyVTJs6tPdvVkhoM1kxrfoePsgZNDB/0hskDox0HQjy69gvCCC0y
h9s5ut/k1I+XnSJLrGU+j2TOfqUfmUmbNm1qcGMWa4yIYL9kG6PhSrw1Q39r+1mwABln7VJub3HD
yHzjtBWLkqes4lZyX15sL1w/5VzAyXkhQpsjKzYCtCXmpDgWlmt/qokRLe2acX0NMOQ94YIHP+m3
Qnxby1a82UDI4HD70g6HcZzKv2B7bFPtQgjJu81M8Mf2QFeB7pjkoVzF/jSafeOhbzHHnGK7p9+8
5W56BnYJgLdXnLunOC6C991reus9abyCcbiL4s9hkOZrYG5EZWFqpq4t0ER22D2hytZmIy2cnG5+
EDyogpAo3I/sZSqs70oiIOCM+JkAJegtvQElCeyjv8b2+i6CLiovtljK6/fTVVhGKu0xwDLZQYpc
c9zCMapfASOL+tzbbfWNPcb+H2fn1Vs5kqbpvzKY6yI26IOD3b043ijlTUo3RCol0QaDDHr++n3O
7M1UdiEL1UBfDBo9SR2aiC9eO4HDVQb+0MeytGONqKqbSgn/miqdDP0oqYWPqqis7zyaal4jk1NP
ZOGQBa3dJPwcqEz+0kYw3vdu7fqbbpGm/OirLvcvK6gzakjjWjwZh06+E9rmpXqAf/cTVp5Ogt3k
ZFR9GL5MmLo4aBh/89RmUCuEsyaTbECQNVt5DsdTFOc4HNzpHumte+oNwY2kx6EsOFRVbTUHpwWI
Z3qVvbcDRchQjI8ohqBS8whG2njvnXBL9hkis7JDkY7dLVFIGDxzHOmPbSbET7dN5lOb2AWgZgl3
jkRwmW5x/dZ3yNUSDaxBusydl3rNU6Yd67lXpXHXPXPHjd0KKz7UrWV9Q+MZd09Ohe9uU1jlcIja
GRDbUkN+z5ToNjy+ZCCF/qJAlo0OkeVGvEErB/SJtAB/EodQ9aHeu1kyN3tvboZpm+Q98lBZd35+
G1FZmr26OjLRDcDANHwzhuFyU0/BPrKI8uh6580j4v0BWke0zNzt7O/TWDjZocXYoC9kl/PVZVkM
hlrn3R3wWJEeEDVmN8W8DOkt4INMV9kSjJ/lVLA8pRjVJ2tFVl/W77zMDjU4XZUtZKCG7NBVhTts
XXuZF+7nCaDp4Cs/rLfl7Hp71dGbvksTmTSvDimSKXFZuYFzztGOgW8BBWz6WWLwRuHAEXEzjzot
jmXdN58s3cnj4nbWsLXLHKqqdlt8MjlNzV8WU/gZ2fw8nnXIqXftZWOYbnt7cbejU/vFplEyl7uF
NEjcFBOIfVlwX6lMYQf2/VkN0LzKxuhqx7Z7xKSevaAhkQUmSwlXyAAUN4/WbFXveDagf+g3msgE
mPvaxShCauAq01qfy6SxyWjq6Dfcjy027WcSuscOKgwMG+5eZwFDvO8xKJcz8iDlRbzq6EF/JqDn
E0f2qkBfjl8ZeJxOmVWKxwBJbmM7/ClmktnOiofaR3k9RAlYmcCnxTjaf4dYLN9cNgGbF4wDNSLk
PNn5Dbm4F4VA+AgNkV5PmHLSVVU2nt5Lv0Z8OwSLC/Uta+/KZjL/cqpwtneLhF9YNaTE/Gw53qdH
yLni08l8VInJMAzvLCL1hMaeMXSHTU7/yOwslPhcWHRWeNwcs5oXDLGbknMhTh6/iiGWvSh8wyar
yATJlLRhkpR+D0Ps0ga8NVznDHznOOkkDWnGMz8ZBdCQ6dHzIwIuKl0dXZQS9xV99XyUdN344JSF
/hp6IV+9HssDsUiQuk4y8d1HlsfOWLdtLfdmFkhak6Ca3qG18+aAeC64xnqezTdLh/TkwGEegpGg
+aXHRdmJD3xngGP4FJKTEnhJEELaZbmeUpfkYwysmDLDLpBnG/St3JVLhNWQ8AE0fp4tnc96scOX
3tT9NTwtEHklq+Gp4ztWfOWBOmOGQexW9bikcuXCWYi5yG7G1vXEbm4Tj6UkMSjtU8TdJ8tnx9lQ
HmZuhnao32Vme19z3RTnZcYPAF3maRg9TI9fqr94FjiXwpZKr7V2WdiJ+6UYQBkdt1rUZugJ/Uav
mCC+4Q/kbItkYrnlqzY/UTwS+d9WMFGHwq6DAwMAGQqVtnAjWW2FDpHIyHyTNq7jv0Yco/pNnviV
s/aqKJ0Pbrc4w3Esi+pU+SJL6eOqQu8A900GYELeIMkRWiztd9+aHfuInBzenWADhXgJwVyLFIQX
fzWG1XTFKS+LTjZHpPbbgAT5LkUAFWPuUqrfx5LZdisF4XyrPB/mb+54gWDsfIzCzdh6Hv8I5UvF
W0ZwSbwHGOc1l4VtmXsCiTy99uI8OqeWdQHc4iC/8alX/BSISAT/71l4FqlM3jgJRAvJp3EZHAlq
q8pzXYJm39tZY2XHajHZsolR9CNwrSobiAibS5jndXFrijG3V8A0+k1FEbSTV1WwiKNNIeG2S+wB
8z1u82tMoNgVOVZ6mLWDcbrCYwn3HjJ4OKvaUT2S1D4s0ru2UN60ceyp8Nk06S5d120/XDlxm304
svP0a5hO9o8JXqjKN0I1cbXFe5ReS+Ctcj/qOULVFzZFtO5YqG8QY7jOT74nFZ9Vqp1r1smUxVn7
Y3elWRAwNJb8PvuqBFpzT0WQZPnRhxO8GdNu+BGiRvoQnCXvOwMjvJ2WvP0u2ywZtqnXVeN9heB7
k2K7xbXfUMJYyT6MTnRnJgeh1QjrmZh0mznEBm9CFNXJzo09qY5grlVDAXfE6svfbybGrbF46qkc
7W7KIsvPIe/ODG/VgDXEA1UX+x4QmLSosijXNop6PHlSYvUeL8JHlOjRUyXx8a6CMWzekiH1Lhx0
nnUrHdCKt45gkbOV5xfJD11ByaCeAPukQwO6YsOmMj3oPOD7ynLsmCuLdc0c4zwevvvMq7eJXWqm
B88ZP3zbjI9TTuEGQ2bv7iIsWm+5yVq1QTxmHUTVFj+k6TiQF27VrWCznGlzkS67mxQSe9jFXpbq
DV3O4juKJ/3D8vP2zBvRsCOmeXiv6kzEZ4e2gzOJJpN7TOTQQK5A2qoTCUH9PcHI9bLBuIchpSZK
JD5zekJyEyoI/9UM8dCujBP0Lucg7b9CykXpwea1ZwssQvUMjNQOVwnyvHIX0Ds67IhHqL4Y3H13
rePIEexSTjVscDtI72A4AWGjaxuNJcSZEmed5xe1ms5yW12RPTeMuyLqXBjcqtR3ChYSaMjOJbL+
KfaXb1XOCM080wfusWqcSDO1OEW8m32Aiu0Y2s4uBbnmXAwHgTguVs26wO5LiWfRzbg8Z8c6jiMD
ynbsoKdWAnwERcGsU4ImhlFz2iIkyZy74SIIdxx2G0Kl2xA5FXVGR/SZ+Q0ds3BZbj4ZUmjGgao0
RWHnjojuhb22JPJlReCceRvHtnyM22pWp3Ku5pu2iPtr5mDIStdzZmSTrddcxehGsVhbccsQ7lr9
jYPTn+b1wB/ObaWj5Rn3/3Idiq5OOfo7KKcZZg2A2yIxkvNJ3E8hGUg7K1iy9pq7IkPSXViFTrlk
t9/7nSrHnQXVyKRLqlW7bcomg/8IJvXBMdmrDnFNlgnRW0313ZRxeF5sVvoVM616btxcfRuIXdab
pIy7HQcwiYcNfOfIjIt4qdCaFH0Ky+TOZwIPONvqAMY6DJvlo9Yegol68ZtNl8XxNTEmXXIFSuin
1GgqEfGLmuHZKhL/VOPv5obCnu2ncvaGbYt+sF9pkFIw+Sx01IczUixw7nO8bsPKyrxJv5QEq/xU
jYtwzOrsycHOTuT9OHj+tKq0q8Md0xxzT05+QLEilLCBKStmJIlw83ayVUMsztoOLi4hPH45WnrL
RYFQW0quCg9lyToXjgdA2xExuDL1NPub8ILAgMl4MdY5LOrLqkGE1F1bMzKRm7oIg/e6q13k+cwG
Zrt4UyRe2NxqeZqWgtgS8oixKKSTNjjDpsBCCuHnyykooGKqlTUOnbWrG4bBTScaFu8KOedaYOtP
1hHKRZzDbIvrKZPDNVB5xDfVMNLtTIFF9ZJjPrlnlFTUjIMLNKgNs9x8xEHfJU+IRtOW3JcOxUmn
GzKFJMQWvv6iN5hu8Q6mt/Rl1vcoiAassBwD5ZqYjuinN/ayOIY6HT7UNKffejkERPnUyr+hjM13
fhSkHyGMThGprGqIjX5zmdc5D6QFnkMzzMFIWMB4MZDNSXAXCAoB2M+tGgzU6dv2ThUY57lYhWNM
BlPWbmXWePfxxQXLsC08teX4Sh1I16LKwLyUanGHrgJV3CASfX2xHB0nhcoDVEUBbihDaRdweNa0
nLqrMNszMWFpcIP5IagJRn2bE8xfwxBJdTtrL62OaZya6nO0APxXuCfg9TUUdXtAmht+Q8reQYo1
DraGCEQNBCiO+OgVqsE7iH9mGuP0pP0ExPC8mBDjyMqd/fkRGNy7M72Z3jMI0NfJsuzq2Y2a4TjQ
8IsPixMw4ExdKaaAsPyyk2T+FHA48apb+vah4K+6oCKwv5sixZ3IWSwT31sdxo67opdF8n3m/OQB
yqxWEURpp31E+8xJ0LdkHtObWY8wEiAZWzuhMChFtEvesVeKU7IEdqb3rBkmPbGUCH+dImIOtg46
QnZN4S7vaIqGZUMfs5SnogCCXHuemc6NYv/aFk6RNORSOdp9CMomNSdZxf0P6mjQgCoCVZ4vjtaM
KIVsumZFZN4KMzbnnUkVsLNpOa2TtoHOYovaKlVvqVWz5vYiN9Exb0f7Lp3JXDzYfDzJKpmL4drq
o7lfR0QvcMjwWyb/tjH9sOZcj3UUTmDEukkpaoXWX1efdkrc4EpFhd9t3Yp+KvK8E3xh/JIY+MsJ
kqsO0ddrCKEBKZClxI97XZhGm4SslGydF/l0qykPeLHUvLSPnctrwqvKZ48qtFb9Ewf4vH8JA6Tp
WGCX7skipucFqOfi3W9SfRsnBb8GmrS/IpmjEWsc+ih0oqrzH6JUkUEwZvnCrsDhHj0kxgO5jnIh
byK7MxjAJ9S+A7xBptsrL3QlSg076W7dOAzMziaj4oUSyuAHt9v1D168CA7sLb7VnTDFFByQ2OYn
O05jvXZb3wY0AxwgE6pD7bteaJ2HAOfYK79F5cRxeNCSf3YOglmeGz2PVzpJmvY0ZnEIgyaJiVkD
IkmgEZAHLLD8N0BEcPR6hw8Al9BA31S2xgLS4+IqxDJumGCJ7khnh09uHpLY2xRtikC3NwkSAKBU
RtZamQWtAFFp9nbCD7RHbdEEWwsrH0MBKJ/YYLCkhW6pPMzkrnbEXdPGOLFZJ/UW72tqrfsejcI6
a5fFwUckc3MYx4BFJi91kv9UnK06Mndsh/aHeaxf03mJ9AFtnxesRNckj1kwJE8DJni4S7offeoE
KvMDqIr7JdOifW1LIWCHMJWEK3xE5gpaHlagMzMZXI47pXKPt7D5WfRkVRPmIed41WcVvo8Yp+i8
6/Uw3i0eNxPSN+GQl4JZvgSBSwM45jE74Vuu5HMc8CxOdBY7Y8kKJy4Jx6TPlYiTLP8ksQjXp6wM
ySGoGOnbPUf3/GFuWejX5FLDVHJUGdJtiJ9/3JUVySsrmREGt3HTKH7olcjtG1ur4IgkoM/oEnSS
HSHMRXmYaU3Nzijv2Npa5KziFJFrq1fQZx0mjYj8QJRJwR5K0pgrm4A1ey3NoB/b0YsebZzU3s7w
9Vyc79ra93XWJHve0ct631uG9bqvix3Ubo+EaHLClzZQaA3byULFNHh8mFHvePux6RFtlJmj5H7Q
bR9sRnyluwtni9kFD+oFpvTAQ3E5ino3daO8t4xG+ZF5VVduIgT7rzPxXeGmRDB8jxwdyinGdowe
nZ5Gs+prx1ekoqQImSdjMPZY0CUIthDL/5BVwIK8uB5qtwQB5gdGo4lwtousMG3sJl91ZLJ9DGyx
T5NeSB1AiuQ0NyMXvLYXnBRbYjSshIuX7WHGPGWdAWvdYD3hRx8R6Rb+Mcaq2m/KKgU6ZQ0ZoxU+
tv9ejRuZ3arcAQJt4KlWNqxjfB7nvhK7noz16JKU43qfbejJa9l0ZoSYJ0cH9Vze1vYKH3Mo1lkc
9Xc8waGE1qj0e0Ql8PcaaU94Ct04Fwc7EnPEAO041ZU79UvAd+c7bxi9wmc2/MLe9mg/OfdmdvRu
G8t+ICaAc3CrRxAPhcbXYGH8iJp2cdaKYJn+tMTkn++Bs6PPOqjr9Gi7IiEAHTjeWo9uXy/bhj6i
6Yr4CTfbMF8xESs9mJfFxF66MpbUWJmt1EbKIn2m9wI1xnC0A0XzQh+Vatq5GjvBpk7A+beBT74H
oXuLy1CVxFb4QGYDNowgQYe7WwAZgff8yTvagME1lIxHBJtPoOKplwknZJLHSDyYphbAwBGeZDFB
uniXN1PuwUz3IN4pguGzK7G4EwrrEBWXwx2R3udY0w+yVuInN6AD5ICvzHmHNiKdk2ltJIuzd5zt
DApnrwPZthrGy8dGXAwFyXMpjhl2dTHQPeUPlyxqJMTMfyHK72pFEHD15WH00qfQZ1Rb54ohYEvn
V3iJ8ktxbPJxRRz/SSLpn5i9eEqausZl482hnb+KJmgn5Gs10ShJuqhbN6IQcj8xFPOagxCoe4I6
Najl4oEqFKwN360S9fkBoWxLqKQKgRYpI6lQZFdOEOM6DgUPfbS51TelgaQ4MqKUzpFz1VSckO9Q
RpoAw5E/6pepxOEriVDAng0RuKiGPZ0VY1nOYdlXuEbUUsprTLRddQ0UHbyGDeTco0UejNzOIHhc
0ELgRcTFUmOScst82Qd4VUHN+ixp3iMEkCeFjWu+QvAmlr074iDeD9KY4QZmNb7pdVC8i6prs3vk
4CgYeQdnwEo8xxwqGpdWE9EPfvjmAv7nJ7xzWb5pVcJsUfAANVZPB1FY0+rOOqVOLJ6LmfLOQ9FP
+aPQHWEHg9YjhoIiwTEkZVaeuTHDbdRqnW3ZiLR6z1umn21rZUuz7/1s/oaynAjy2TbB97RAaEjR
eM9nm5g2RQwbJtNNddFZgkXJe0FQFcZfx813Dbj/CPkClXBfJQEyDBwFRX9VRO4U7oSlqv0iOBDh
1hUN4RQ8jbNt10OzJhktCrZD7g1yNxCoinLfJ7UfA0beV8fRleaVCNAassJlQzpUE2ns27HlnHPI
iYfYznnU6ZvI76rvfrYUL5LwQI5Edjw/zkue6ytnQli3ZcCRzjZxUDJvkmlJ4k0nZ/SYKdFMfBsJ
qi0wZhvOiHMhTP8kHQSFqkrWKUFCy3kiSqjf6ygpvDX3rxhw+SYTL6s21X1p5aP1hNCYvt0op7bt
KqQRM96iQ2aCxnrEmckex6o8cKQrzLfWatpbMbn1sB26ccjQK+Spv7XJwPxeoNHKdmEbdf0emiU9
kWDH+WuqHfQe0CWK3XCx8mHbR0195bq69kiUCZdy38aTw1fso+flGGKp/kcXTeiwap80QMzokdwv
CBvTFccLh+PlYiuXGMii0y8TGxPCD9vq1AqrUAWPBjo/4bfyckUARtjXK8St7nTLZOjUa9IhgXRl
of2TkyP1Pg5G0xNY8ywADBDB1ldoQsdxu6Bn+lbIIfFvxq6Iim/jlE3Q0kU77RGSZh+jZYWCJq+c
h2Y7i3MERyP2yQmqywfeWv5XlQ7NdA0LHJpdeynrPE0WnkBohBE7OCQblXX2lGkisVpPPFva78FE
lqBjBghnYB8SdHIMpEEm8S346uJWs2gqkl0lSA5c4CXB4JzEvmnrKBlJLAtCf1uT9s2S0DF/7ewa
9IjsIiL6FtcaP9Bt+F+FNjixpcoxILtaz99wwKUfjCK1uhjgu000TigBL2v5hkPQBD+bTsm9NjlI
LzIOsEFhhJtDt1Xmk+Sy7D1fKqikmMlvHwIJpFf4xqhy0OjQeto5urJ/yEbNMa9L3fiuaGz9gU+H
/JoGj/y0LeyW4tdULWActrTpYwjBPSNSHaj820oWDTYijA7PqWq0PMWJ7p+XalkeiNMgiYG5/BPb
lGbxCWk3Jo6hjQ5ui46L2J5lfhRF419kDTPawIC366510/yQWUFyywEKKirosNCfSr/lxHTJH9Nr
gsIIVPCMbeUr2Q12eKRI23z0zYhZ0jEY7AmlbXAxScCI+SDwJdTPdUkS7e5SFfbDL6auP1V8u3t8
y3F3nrqq+AJbbAUyM8rQfAQbHUGkuFG+ogHfFJgeml++34QRfJDKbbbE02m6R91Y7aM8SmiNUuAi
pynPSxv6b3FAcH08C+hn6uKa1LKkvCauhqVYDwUBDIEL+LtpSg6Pl+PsEJ+kgGLcCmcJ9VaYiOBa
v8JRt/IIlkWpic+9u9Z8aW+eibqPJtTxFRFAAn3z2KEMaeuGDhbdccZhyg+KZbvI1L4jDBoRlInK
+g6dBGR3y2M+tISCQeVzWnwTKOGLDYJe0p3JkCWDfYlru9hahRt88bCMva4I4k6PXjY5gDc1gYjr
2C8L/8xW1yd7kom8dI+fkkfA/3I4yLwq2Zl8N2yvYsTRlxanOeYVbCv5kjKjmEMiyLK2q8r69EVc
LIel6jNnN+X9oi++GnWH9hVUlnukPivjgUz6Rbd8KUXg3jeCXIy7SwfR/STNPv3kZDNdZ4gc77xR
YwCsSrt+LqTtPrHoRddZr7rvEY7JfptYkcQsrzx8W6PzkjBIPvvLMo4UpSdk2JZyyekzJwz7WKBv
QhuXCY/tXAAibgoOG/jbpUT/39U92cyxF/s3JYJ7iyU0739ycobHLMfM/pGh1nwbejd8FfVAbYSd
E3vEsTvxH0qnRyKlqfBlmyqC8UxSVuCuSyAKLV4hx1R81DqR41aBgnnrHBuz2QF6WQ9LnC1vjjDG
bKin9l8BzHnNKSriuEQErbmdSTQgzIDoFkhwhEk3XgIkvmKIcRiVKju7thqUmauoS/S4jaygBEiD
Fdq0JpM91DpcBMJVZ/z05ry8pds3Ru/MFkZmVey1SOhi+pbXfjhO+RWpnOKpG5gLrKGMyzUGDJBM
IWHcRj+srHUcuVFwLZfIJn+z9cVrgOPhDh1Pmq4LhKl0kVb01JOKFfcHuBEM/VVjyRcKVUN7YzED
7sA2SSXqy4HYEYqfpnRXseOhIECVt8YnZfIt7jBgTV8RynaP8F7gmiNXBB9a3cNhTxdSooLuxXRR
4jQaF8fu9ikCg0s2QFty8Mpgg1etD0tIIkWnuhNCqPGJ8gmve+vcmWhHhDqWsy/tibqlGDzSRSde
B+q5DwjRQt3Mte9M0F5CdBV/0dyY7iPJiNKBwhvt+sQspa/ysbOJ2pjG+nMOLHHlgNYA6kOVf3ML
p+53co7QWBd8sO4VqOGSb3y3jlh1XXbsa3tGPLFdVGapXV328oWzAS1twhC8uIJiYi/N5oUwvyY3
HbExTIDjTsmFsTt2qfq6sMxJtvFHvA0bL3cuhK/lx09zMJdfXcWU/uXbzHs7Mknt/qwaom5WxP0R
lD808IkrL190sK3okhxhGwBRVmnm+U9jWmuYB+mA8ufA7KTOg/J8zMGiJnIai5YKXmyvw4pcssan
hd4JPhVqv7OZW/F1kRglK3vgTMDqAw6x6skZvLiPEO8TDjtHD7ZKhuJ2tGSfnrO2DrD0YefnczTY
XxutcwxSJun2ihZYokW9qOT8aS3Lewa4QwyeNvZOJ0HnAe5ID6VgR6Tyt7ghUWdFd3tbHsbQB9vC
mSbMKu4s/yEjOPijC0hHJswlGm+KyMTJ2ndbVtg44/vd+SmihV1p/NlfzW6tr8ndhcm3SGohSXYS
L0Hrtu8dWeRoaxzG0L0MBvGZ02pUXrPb6mtsTTR3t7Gw+61lYoFkusSqyA9IcpBQ8rpPcuzyR4JQ
YKYIzzNPtdfQ2okxaPhJVlejVwN9jZ/G0yLeEEABr0H2mbztyiBlOmC1JdWu8fKviE+QHGBnyOGf
vDG4GhmAcSulffhTEWY7kDxFis6q5CgYrshjYhGoSjGOeO8NzroIAva0NIwbHL0mUaxI6Qk+ghax
d5sbE6+dMmb30K4Jv6FDx+qCJil6QV2eHhzi0yklVyOm5NwnmnvL80AcQnR5h3RnkuGFcEvRXdhu
U1Q3QtXOT406oD5GREcq0spb8UG9h+Wu56RyMY9WQZfvBbr1a09OqttHTrwM69LAcm5nCnXEHv3d
fB3IqcfAMiX2tFGFX/8okyR7jZE0PnlBNBH5Nhk+po+oSIXakwLVt6tAiUQgu+n7u4zSiPiQm6LI
jqgemKmR23VH6WmbOCmE5C9TlckXSb4+88swTAhg1EDetL0MPzLlMq0vXYuOr/Q4ciKN9B8X6YXA
mgR0YUj0YaagZLoivQEc95+sqMQVbBVeeSn3BO3uyTIIUE0oE6AsBne6jAEaXfqD3y0sinWN5w7e
sx3aXTBU/muf1AFGc2dxH4MFaSG1CYnY5jDWaDZI2XBgoT1Op3xDqU/yKJaLDcLkEPtljVMQaCNq
LJhWgYbNGwi/XSWKpXWTAoRtR5KaelYbOPv1ECL/vkYR0pFcBidExrXADuFka64VNVvRj0X5mJA5
EhN4PUFDoqKMhi3JuzgQ4qCYUMHEclYHNuQs2QCHeOXBddHVbWtncN996PXqijx/hmtlrEusVaeJ
XM89+iB4zyz3u22S4DF2O9YuTiY3ftrWP11lLyWCJcxuGzdE2bFBw8Ooip9RX030pjyrWWXvvTZW
hdtfek+qnQcyM3BiA1Ektf2dJPryvkTNXm1tx4H/akRAhU4EDP9VsabOaN50KolTHGpQd0KwKdUI
5fSkhn763izI3S2ZF4iQ22U4m2wCZXY9kZGGi8L7qUSJ55wnWghwhjFbXYIFMFrtqWQyt/bg8GKM
iOoe59rVVBdq7g6qIQzMxDSOKKpIF8eEEaDltHZIjEiW6ihEfCCALnHe/KAFNR+p/rpOWb1/enbi
zLsgJ576m4W/BLR4jmTOskrGO0igcuWtV6YYEHosHM12odG2X+Xp7M6bBBHmkZ2kL4kk1WinW8vz
73vl9+xgJZtSjYu0X2VOYxXMkYE5BUMWRZu8SkOGEzJi3G04dcPbEs7us53OlbNp4WXDtRgayeuc
UGhHVm42gx9X2GpchEfqPPvCFYArUdy9piMG7ivmlPmEg9npdsYF1U9YCjDZQ+CTCI6hV9+i/uRo
CoObPg1jyDIWXarQNxBCEmg+BuvYcJQqvlskfjRrQivncEdxWPG9SttgIn7Gmk5/NBxIOAXBM4Wl
z+4iNFEdg2mIMf+jSaNxbKqSGhrpKnFlKBF5d+00BwJWAvZkiHEnEM7duD+TDtspRjQEbCQVjMl9
7cPpUOmSA/NVipQG4BfRIXXpSQZ8Axzv5W1j0qr/BpntMLtrk8SPdj+JZeNki3fEbZQpvDZNWq3+
iEbXnStmug3qmvwMsxCRHM7rXez+sGuQihpgcJOGcfABZdc9VW6eXQYnhFgCb/LLH8uCnVEMLv7f
oHVixlmBXNFC3woGUqtg9wf2yS4SYVxudeCk7lqwaZ5EQQPPIUfFPP9NJ9RflBk5l1o1/pVQEFVx
KRz6H71YtkiId3Hrbo0qaSZrykfmspvGbnIPU5+UVwsqu7c5LuajBDDY/Od//K//+79/Tv+VfOrb
/98k9B9Vr251BuL1f/7zL6q/HA8KnCHe80Rk/9J1ODLLhKxxHHnwdyBeIpQWGC86//4qf9WZRFie
h6wRjUkkf6kATPLZ0BfEqcly4FjJYfyy+s5cc76YTr+/0qVA6099SawT6M494XLm8bmhf76ZY54m
mlStYJ0ZKzuPS+/s2UTHtWfRDOEr94cJRiLOqdg4t37/8/cXv/yMXy5+eYZ26FH7GkBO//niTTok
BU582iMqkx9rkdFXSVjHrk06PILekJLCU5Tb31/0X+4tvB/cH5cTSOqc6JcnuMz12KW+Ckio6utn
4RKNXdWNdUMgfvZPOxX5YZHvudIl4Yfysl8eI3TZ1NFwgMWsrttdFUbVBrNqt5liKpX+6a/ybLAU
2w89sgkD8UvDlxc7Q00KPnGTYfBgorz8NrnNl6cGdf3PL8QZ0qOS3uY2il8a2Uo78JE2kRdAUi5d
riABNw6r6g4WHH/m76/1L+1v/BhPUgIZ0bInMev++f3AY0vlioq8dUjeKGnSs7MqXA1RgU54RSXG
8E8/7sv1osvjYl1xcMv9+Xp53SVEnXE9gx5/T+qjtfX6Rd39419Fr6cTQU4IIA3vl0elmmRhN5cM
mnSRrWOdRzsso2TjdoL4E3cMHn5/vX994QnXDnH3Rk4IE/TrJ25bOGGVQIVXip4Sej+Azm0IKPJG
uTz//lJ/8cDwVzo+73vIPfR+eWDDBRJQGYUTS1UGT3ndQzSEtffVEVG4R7Ga/tN1MvQoQEfNByzA
B+Zcfvr/2AosGgHYINHRWcTxHpZEM4mjpFqze/9dG+Nf3EVeC/rrCGny8Mf88tRIOegu1gUiZ0gC
PVDpwhcAKrPGvdavf38X//pSZNFe/hPx5v/5Vzkx3hRcRJdv2WtWlpOJY4yE0Fi59zcL1F89L9YM
1kLEtqz+vzyv2kFmOKX8FIOSAY8uB+sxmfJ96o9kri1Nvvs3fhlsqRcEfsSt/GXtpe1jLIeIV7Gi
BXk/jW6y8SgM23dt/vVvXMmJXMJGpAjZsP98D7H5054TYg0vDJz80ifx1mh66vMpMf/Oj3IxVApu
YeC7v1wqlpnJ4mzysO4A2PF/Jbd5HFYbGkzSv6mM/Nfdmn5ngj3h05Ao0mn751+FmBzZTUyoMGk4
FXLmkdycXcI8Hl002/XXaAyqvc6xYD88r+nP+Jbi4d95PaWQkWdL6cpfy9o1h/bKTCQ9OLHV0IKE
3xyQ0hyEHPO/WZD/+9/684SAg1lQYxEIWF/H/mU8EYnqNESYu66WKv1uGZibVTdRblQjNrsRaVnc
ZsZ4Z0ix9oomPHHDlrtsodjlETFO+DkX9fCJMLuSnOtRZ8HqF4c8swF1LQwwf7NhXb7M3/25vzwf
y0KoWgTSXRfwFEmVwrzGE+UHVF1sCWwXazV3GWnDRIX8/nX/77nzd1f+f5ydR6/cOLOGf5EAZUrb
bnU4yWP72OOwEcaesXLO+vX3oe/GUgstnM+rgQ0MmxRZLFa9QV/uDLRRILkMjNwg3wjQAW25zPnL
pmB2rDS7f3IlFIDiwC+/NupnNcrCa9X5O79iK3AR/PletgxcziocQx8yYwN8D1w/1CX9CJXxBsD/
AzLh1c5Q8lDdzBcJBU44QGDbXh06Si1xB3nPPPrtdwuo5oVmTE47FyXZEhmh+6u7NZghXUVBeECA
0Fc5j1smrSkVcGk35oF2LDSzfFZEXF+sYUypwZvwznbmp22tpUOlgIxEt4W+9jJ2YVmTRWDAiYRL
g7ovbgRgsP3yQZCuP0z4fQFC0e0zgoHD+5Kbgs4WrgAnSiLxZ0V37acJ3HflwaBRzxVF8sv9NZFX
w+oDQCvWEFBxqPFxhSw3XC6Xv0BEC1wc1EqnAnFv0nI73R9lYxW4llwSWi4oXVVX29qfR7quCB8c
m0lFVNdEIkVY+gH2/XS+P9JGaCV8a1zsOitu2Ku9mw5GD96O3I+uUP0wh7n/UNLVOVJGka0HO7/0
jRaiBukqz3iH1G8PqiTUxDp8tAkQN/brI9zPaAito6sUyofWVmFXqFNZPEO6Tr/en+rGdrbwNzZ5
KbCx8CBefrrRFPAkQsaK47B76kAmH2rqcxTv0B/h3ZXvOdpvfEWbm5FPiD23RRdvOSA2Osh5WpTy
Qaw1j9WQoP5Xts5zrTvuzmeU/6vVtmQoV9NJa3g5r/2b8elpsAbyeTKkgtZP2kQdIqVRiAw4tmqn
wVT1F7yxlJ0IsXEabHBLjm2BtbEsTf77H4lomo8V3rbo7FkC7yHUtyLPD0v7+c0fjmYEYuQcX0eg
NbocxVYQkodbSn47++qrWZUxrQJAx1colYl7QOu20nfi0Oanc20elFz3mnBWE7OMViP8sVfUIGir
k4Ki2AuyJlbsRfDK3/5SYQH5erZj6wbJ73J+LW8mUAQ5aoU8HwAXkeIIfLpPdQms8/5Sbs2LoOW4
uokNrDBW80rQ0C4AH1tH2GYW7kJIDysp3rQdeEPv/lBbd7Pc/LwbqOZA9FxNC6K+ancd08LhSQTH
0il6C2SAKK4oz6jIKqfwn9LBzQEuBWb0LxgoaNczavRzp5GX3/85WzO3ucbolxNPLWt1mTUpllCC
/tURs11x7aA/nUe3+dwNMGL/h5FcFzEsID1cFDIO/XEoeLjhTsovIFHUcROAG4bOkQ7eFTu8nTXe
OvZCPs2wVKPV66zuiWasQWU1IChKYL4PiDHSWMO6yqtp2zyiGq08wEt0rvfntxFHSUBISrmIuTZ0
Yzk/t0SUlY5cczRct0QEBORFFtrat8nMrllW6Tthe3OOdIyESXaFmOXqwxUQHBx9QrTJj4rug4jM
+IgBz3xFTiN5hiKI3wRChW9/IRK2DYmm0sjo7NUcZ/TngNSh254CT9VOxWhmQANbob9zGfuHFYXR
t/urujVNRzjsTXaoTbRbrioyaKY/IuJxtCer+TzOqIzXBQjWGDvSv4fQSZ+7QZn+vT/o1qGgpIyc
qMtLzrRW4UCtc1GZAzIJkGFGr5iU6WinCuwAGsSXNw9FyZNyDAVBWf9ZrSju2pJmRtsA7q/mhRQq
n6koJ+e08vudy3BjVlTIITqpguci6c1yKTsITNCyGmRiXVU9J4ApaYOkNtrXzq+3T4obV3VInSjE
qKuPNqq+3ySlxqRITB+pYcWoqUyxc8WEV0934spGqiZTJd2GMacyr1U8dUSVJzHituBcaveaKo5y
NrJWPZKi0+6Enf7e6MEqlNyJ2CCI5Mf9uW5sUCFUG0AJjTKbotByVZ0676xAGM0xUK3h1QFYCK9Q
+9GMHeJUReE/VVOu7FRdt8akXkCVnDqX4axDadL5kI4T2ooJRlaXSHfFr0aB2hnR2kfGBJPKLB6a
v+5PdCO+EbwRgTEMQ1V5TCwnigAy0v3gtI+9i0RdgVbEXzad6TOqkCib8Krc+a6/V26VvHE7slEd
w+IwilUUd9NholXaIK/WJckPK8zETxnrf6gCYicMqhqVdi0cQ4hMM6wPkFzBp4wqpP3m28QStktq
YZBu4S++OjewORBxiiiWqraif8A6Mf1FWwIfVMgHTwgmWOIwQbMxd27m2/W22Fg8YLiUGVjI4/zH
fWmjMhw5WCvhYojvGOi8ycOOMnmE0PIfGzHameXmcJoj+0yu5nJ7LodDuFCDwATASSoBfgLDYz7U
Kez4URmhZocFYnNv3U98WJvPoUOF15jjckDHltrExdBAAlJoTcYc2te5M+2H2PIHbDSLdmeGMhAs
9xPlbo0xBRcK+evqxtQyvcf1CWfqGbiyFxklmp3UHw9zGI5eGCr+A7r8yaNvB3vV4o2RCalQOg0i
BbZe8jz/8Smp1Bb0kziv2HsAb6pH/AYT8h+hleW/dlhV/8Ztg5UAVKOdQ3Qb82krcG86PBEoma0f
QCYiQ1NdWVyfSJme6EGLh9pw9Gckf4qd3uHGBqKUqxmU56jpEg1Xk/T1uAxNE6xDiXxjPU7zCZo1
aOe5fC18TL3vb5/NmfEZKTABrzOt1R2TZCJU5gjsCZTn/FyQT4Lz95UzKjp7N8zW59Oo9Li2S/9J
FaudGusjJI9MSsnMcAH7WkEaJs8HlK0c/dKIFJEKwoE3kc7unBEZWpZblnSLMR2XrJIlXW3ZZJhw
KcrqFhIIlSYFx6JzRAlk52DcfjmeIxSS2ZgEnJuT2Gvok7Ta2B6bJkZeB1qAhyBNeUa1E/UhXGJ2
NuXGE4gB5VuNHpROsrw6D7VaIpjcGi3tp8rEuDc0T4GwesjicGkuatnAFLDV7FpWRQvLNDAQ9hiq
FxVZtc/3d9Htp7VR8AOIo9N55vZY7SIQ1wH8Oz7tOFg5mou1KD6kSiK+oxRkf2lbuJjXeDTQyQa/
Dbjy/ugbC+/y2CT14w98jVWId4U9wsytaOw38/cAAWQaL9hMT1CZCH/n+4Pd5kkEH402LcfFMsgJ
lucTt50SSUT8KVQg3VcsuZDZEfNw9TNMcymsiYciyJCT7No2PllAEd5eDxacHcbnV9hIsq+OkWrV
OHvleXcsULI4Q3rXPqpVangoDzU7CdLtuWEoMjJYpFzcTHg5104yDxILwI0+5pCOq7C9RPQ7d/bx
xiikXzwzZV5AU2L1+bAUgtGO7PhRdyDrTvj/PKIo2J/uf7etUahBytnAa2G/LOeCan4toDj0R1Ea
6YsPMfdQO9m0M4r8rctII3SyBv7wtqNktkpjezTLoKwM/XEI7AllmthFpcZ/EE7fX+7P5/bIcd4o
n6saGtV01dffJnQwpbGlcgzEXWiizqSeDTSlXzSdWj1shah9SGMthimPOvv9sbdmaYMUYqqWTYNz
ddzHRAwoa/9GTxnikS74fCoGBCktEFX/y1ASq+D+/mjrPiDiL30nOn1Ah6eCFZXAHYP0Hr9H5nCv
ISFXbP3tBDOS+BUVJWk56z/SC8fHnUqbIFdWxmy8InRXfikVW/+iK8B5D33ruF5W5MVOt31rXxLE
DR6TGnWz9XdEp2cc08DsjyOoyScclUpPG1xr54xtfTGc7agBShgB/dvl3IYJR2jVRJsdgiGCoLPR
f8cSoj5i4vf2AhVT4RlJ1KCfSjVwOZSmQ1AGUw3aSeBVEjuDdRikPyjNT/N/mRV1FIkdoPFtrU6b
Xje4AfVGf6z8ZrrMLpLYoeWKc9qPP+7v+K2vRP+N20WiquhJLydlt0bmzik2G5A10Zeyx/CUOwD7
74+y9ZW4Rw0LKi1ymNYqRpWGT9kvhmpZOfiFIMePBnRtVde5LfqdO/NmKCZBDs3jF3cvgCWrlGhG
YKmxO0xdVasXF3xRpms1dKOnQDo6vXFWcihWzqZASl5rri4sBQdvaEToHBkRclzSg6355vYmxNMY
h45iZ2I3p5gEnVQWOyF6Btwp8t//OMUdjWs+f4n3pdai9yXar9gkapc0S/T/kFh1CkSfrGpnI95s
j9Wgqz1voX+TBeGINklk6iSYU3ueoqG/vnkhadm5TM4AK6OuMUdd7VpzgTKCbJ8ZD7gZTdghYd1W
V+gM3B/q5naREwIjSV+WZQQZsVxFHxRJZIyJ9OBMR1zYUHE1DQR3wCkol7LX7e8kXMnrKJqdg3aT
Xq0GXm0W5FvAzZvhfGxh6Zx556FWFFlwMbU5Lh8RVg89RLug2OMz/EwHOds5gpvbh/DPUadfQh16
OXH09Oa2dnE1UUP8pg6RioKlF4Rp/uyjARDDwagQAZkQsni4v+KbE6fxjs4U7TJSy+XAJFiVhiE7
p2SCyYHAR/WPjuPQBa6L8FzR4uwLvwJ9CEwOMI4rd0rSW/OmLU4BkKsP7Ndq3YdScbXcL+S8weof
qVA12XPX8j77Ofe58r4Pm1ghhhf1z/vz3jg6vJZ46rLirgGibjnvduwBVaR4LMMjHCF8ax1A+F6J
59e3j0OaaZBgkkxY654bV4VeUVacjzZVJ2mjwzI/hSEUlZ0PuTUhwio1Cg4frourCUXtLMzUT1Qp
hIxja4Hpwtz0ey3Zjfgt/hxldUDDBGF2ND7Q2WgRhx9KuBn2jDhJilj4TnDbGor0nN4IPEwaM3Ln
/hFRUZCqsj7UwdnYhf4tVCbtg94JulxAiLz7H2ljFwpyWazqbdluXkPncMdx3Dz11SNab0jsIVSJ
FPgwPcSiGR/8vnK9HkX2nQ+2EevIVRC5kakRuJBVFqGKUCg4a2mIy2X1T2os/yCDOL8biA5PcFpy
z5qloZwrUJK/P92tlbVlLYuyAXX+9VbB4S5os4Rd0mX2dIGBjvtiDKFPR1tn5yNu7UoydpBulEDs
G3ysS4+nDuDzwEtqiktLERqVklk/vX1C1AZB7QmIis66YxgOtdNNNdZtyEdVZ3cW1UNbFeYVP2Dj
rYUrEIiy6iGhnIK38CpQuyMWcdh66cdaVhyKsJvOrWRAwl7cq3hufSZKOtTrydIt3o7LA0CDpgwm
hVmFSlc+FOEQXBE8R70nread62dzKK5AiofU/2hKLIdKIrD5mUj1Y4MH5gOUBfOhxC3l0Wab5Du7
b+uw8aUIiDrJGd2s5Vi4JMRta7OChlH/l0BIvEYtvLgEN1yvxRwCo+q5uNzfIPIaWbyxfuNGqW0S
7KmerBECJdD2IB+J9pMre0talcTeVA1ZDksez0UEp/MdeMdt/+P3kKB/LI2YAiN2OU1ydSMfQmCC
CcrIaNJRYyCaOecotBCag0ConccIB3mIWD1OKWWkIaQwutrOl92KMkyb9zr4LjoxqyiaCA1LqDAC
6BY7+nsF7xUVRIY9XKibDT/zorXgKKFA3ze1sYd7ux2bU09YxbOPmj1Fo+USlEpgj/3k48xVxJXX
meaYIIl30N0zJKTGq8xwOLVZo+xEg9uYw7CWxjY2Jfhq/bSFkU8BS17n2KibJzHF/kuCzN31/pa6
PTJyAGDdvJ25H9T15BJnnvCMGwHN+taDYQT4ZqHnch7L6subRxImAUC+osnR1ikEFuhU40ahQ0M0
9JObzOFlcNzqos2DvTOp27NJ21widB0b6MUNmiywI0vJmwgMvouCupEXCIWrCrpTueOfQb4qB4Ha
905AuD2cdJkBX/DC5flJm2O5TToBW7uzQOtBzIyuZoWNbY2j3HVsodY2EYDht66nLCBRkeBlSENp
vZ55nyQNVlPoYIVzB5l3rAkMBQ+P5ww0zc5mlOdrGXmWg8lt9EcWI+yKsrf5GwaVGR5dj/zccwse
qNobnjpbA9a8sPNFYTQniub928OQDtILyQSQ5jLHWUXbQrVaK6DLSX89Fi/YFvZHJTS/5oqFO1GJ
1ilqpNjFjuiWVjUOxxZ9tp3fcPt9bS5M6FOSS0IUkJvujyUoItcJW1WbvKlW3EdlmILLlAr/mmTV
jI7QtJfN3Z5MxqPjDGmFASm8LMdLkWxE6MedcM7R3RfKyyPmZ6HhBWa3V2O4jXBCJdLomm7zNoZ2
sRwKzZhxRhFj8Kyy7vES6Jv2c+Si0Z4DIoSqQJsbSX3U0QLc13d21u2yMjYfFRyzSUFlTahKJw39
1LEYPAdr8JcBvsw1pwSLupXeXEJV63aS5NtllSkjLV/SHwfYorGcKw45o2JHYvBqoyKCu/F4QDQD
Y1O1/nr/gP7uay4PjZBwVleX7TPZ11oO1WGUg8Z7OHkiosdDHQ8I0aE2sUYF3Wd0f/coY7230dP5
CwzuhBOQlqLsgEgPYkQOhrqHcvKjT/d/1O2tInSisEq+LO+zNfAPiahOBTSMVoqvYjKIaE94NIZ8
+nV/mNt4Qa4HoQZiKnWAm2AIKxyXLc1EQyFo0AmCzK4ewflU0UXDZxQ4mgGUAV6U4yHP2RqHbEId
7/5P2PjQVF7k6NTokHyQm/6P82q6PlqxicOmttTkmTyhvaq1pT4Cjzd23kAbexi8nWwkysAPznc5
VBMbpCKNNniI7eV/xa0anDALCNVj2DRIPQtj6HYum428jDox7y0DAJx87q1mF/ZsRBVxEjSPBiU/
droGQxr1nEcDkuqxbzWY6sYUXeAFO++auQ7eB7O2x/Dc+soQV2kJOQC34QCt541aoK4VI55CmvY8
6QbeMBF22Hk2o0yIAyyalrripSmMftKZbmcvb4QtHUYHTVNwZAA45F7/8wunjR8mBA9P0xIy0ESj
cZz0EKGd2BpRRgQRn8JSOw5lEe/0HbY2Fy80gPFU6XkXrpa/ta0YUdF69II+K3+UGBRekCEPD2al
Dm++d+RDja0MAZR6yJrBEmid0+rzMKKFkqCXgWHydRht44yeTYS0jd5e3n5uQBjRpqVrqZFALVdV
66pSFKDHPfRLLMKT3uIolxXPqhXEO0NtBSNZFpEpE6Cu9SZuOxWfyAh0Y2KUevEQ5g6aSvie4TNw
f04y0q4iMdUJrm0IrtBp1/xWkU59GRRccEVlOE94oVonv0BrqOja+bW10LhGU8vdudk29gj3tqzE
SPCErq1uGsRMxRAkqObZQTngGYY1kEf3FE+gukHhayci/Ia+redIQx1cEZQRSTZYfrcJqHGWqxMO
zeCNBw2N89zF32/OVXGeq16bT4MftQUyy9n0AwUGCz15NFWR9q2k5sxQqWI4tGqM5meCicU7ENnt
dMkmBDjOQ4d8/IywxvdOFfjJos/GN8Ilxp4/KFqg+AerDnrnZJdYvz/GelS8MPEgRYhZfzNBlL1i
kO6QHbnQGvRVwSkPizoVVofyHtKXr2oxPAYDmopYZonH1MQ54f7W2fiKcN94cQKLtaiXyH//I8gk
HYcyhGTr1Zk+/7TQ4nssUCP4hs73HrB5aygY89BDAQ7AFVkNRYEprZS8Mz29y8sP6MBkT61q5Vda
m8E/92e1cSBk+4qijE1ucpPMdk0IMrVjqLLrxidya8fT2jl8jFPacpAs9Wcdr6OdoLlxTZJb0t1k
JWmcmasvZ8x6LXx0x7wMheYPkYgob+XkYPUAFr5t98CEW3P8c7jVgchT+aymWO/N2Fu519YJUFVT
Z7wRD27DLdXTF8V4xizV0/3F3fqO6GAiEMALlOLo6uBH6KOiKUh5d5hG9VtCweZrpQbV5zTJ5vf3
h9q4Aumy8EAwQU4B4VnNsdGQOAHPrHnVNKskHRXe3Z3xC08dPLtGRT8W+L38Qgd3entEZWABRpOP
qUHDWR4LC4KI0/uN5iWtQHRn0JVPQKR+QR7p340tAEp70vKddd3YPy7FH2q9dNuJcavJDk6JPrJg
zN6vHS4K1EheMoB+8aHRMWXKwSGf7y/vxpeEE65KhAgNQ0qzy1k2aH+53YxK6YDw0TdNbZt3kxnj
2Es7b+ea39itEucvvyZBnFLXciglhQuWoe+AtmirIgHa1oPTfhBtLuiAtLp+1GvHeT+U8IPePkd4
jIaB4BJJlCVX/Y8AF1WUfwzyR6/2fRyDWqRQP1WpUqOh5mb1Dj5za0HZrDRHZbJMJFgOVgu9TSJa
6l6e+84XBQG3Fr8HB8ntSFSv9ye2taKWvA6B4wMRWeNsEtz6WmxfNE+4ft1g+6b1T6Si9glPyj44
0+jST5D/ux3Y10ZS7OIrSZZBaZhxV6khUXWOq9rEwwA3mv5hEmlwFT5S8sdqCkCDtalufsx8w/6U
9Vb3K2+oTt2f+FZQoE4pgfJ0I/khy0XGAFRYQ1MZ1KFrFNLtWXO7i1mk1j9pUqsPFu7ipxCAn9dM
vM52Bt+aPoUa0E2SOHqDVzD0sRsLezDQBAvz9DQJI6jQstSr18QFKGsWfvKEKYDt8U7tTzDe053H
2NYW412L0IIUD+IaXc4+oeeO2JpqeHVk5OjctuohKl3zqqDC8T+EB4jAEiBPZnCTmodaEocCOXIv
G0LkGkOnu2T0Nh6yEkuT+990K/YxBCAnXu7klKuDowfYS2QiNjyM6Y3gOFA3+S8fABwfMHEZnnp8
md8+JKAiTg4VRlDHSNAsFzKwihJJsHomIg39+w5+5AmDTlxq+Nvxn9JHnuz+HG8PrIN8FaBcKYck
lXyWA6Ifjvxo38xequnx16rSEbPyFe2QqJg3ZRgjHoAgjjtx9/etscyb8SAyaOFITQdqIqvTMuoq
Zs9JPyHwGaiFN/aj9jSYlv/PAHn8NfWn8LkNGgSvpzK3ry2klpcEa+PL1Lvqv/cX4HbrIpdEwkAf
H2rbTS+1R8QULQiFkh9a/59U2MI/cvCBL2Ve5V/uD3UbI8j/JHiJy5T30DpxoBvQZMgdzli3NNan
yIl8THylbIZZi2uIvRDOEbH5FGJWe7o/8u1OlpknwYGGKgnSGk4ewIW2KYGhe9HWUY4uQ4IInhLX
1nTstDa/4MTUvhmegU4yFzgJHbJD5GXLjeXEpt1jSjh5mps11z6165PRKe4JF5b5Bz5H1SXRxYf7
09xaYNJcEl02F+Roudn/uFZxI9PGrkKEsG6i6HOa6e8b3yk+EgSVqzaEqIny4vccMuCdSLG1iYh7
gIHBWfPwXE02yDDmdMNExV4VhaN21IMnJQWzn7RJsHOb/44667ODhhPTBAVHMr06sU3b1elgYV1h
gP/EdXuI0Y5PMAt0ar9412TjcEixkfVifRgfhBZMHyOSrU8IqeJ32qbJi16J4Hp/4bf2F81KKvTg
r7j2V+cZG7EYmwKiSDRDIjiEiEtiPJGTRMOQsvKH3LUQdbs/5tbHJnWiOgMRDnS0vvzYcYFXVzwO
s9eU5fDszpr+N2as6YPTGNm/Od6MT4B3hKcl5turQ1SWuYMAcfIepqK9HFkrEL/yK8SQKe+378ZG
K470ZJUviF61j3UY+DtxY2t3cX45ThaIW7pdy/EyoYtBRLhPQhDtzuPIRUeqh/vD6BQ714H8UKvN
RYRiNWmyE6XWBdwiw2dXGmCiezu2H+hHmHzGdvj85k9HfUa+oahDkf+ujkuFwt/kNPGEZGw2Vkc8
CcVDlaOGY1plfFU1LGS8JmoxD4XCoezsm40bj/yMvJ+cmKfUGu1L5bbq4e5M3hzMJeZYVfVglYP+
rsN57InqeHcYtbF4ewAmieBGl7Ak9s7qE1p0+a0oyqU8aoNlq2nio4Ht81ntrc9OEumX+wv8GyKw
/o5gcslaEDawuGuXW8ZAnlZPMHD0aI4mRxSdkxN2lNN5Hiz7Q2l0xXcNOWdvwgjlNKo4H57qWrVh
lPrJp6grEaNHLtI8uhWPoJ2ftrGbabETaCnaO3gvyXP9R5AmgaNt2bSTZxdCf5+4yvwg+q56BeSW
/wgwfTupE1qpyVCHXwGJGT9jfHzUA5yC4oyrZXSaMQV4bglDVzWJh53dsVHkp1hCm0q+ek0K/atQ
BuW7nIXRj95gFQ26OeUwpF6Ehs63RjUUcRYKNqiPNjoYPwcQ/sGxCHL1GcFltAZ2VmojqnIC0TGQ
T0WJGVquVBb37hgWlPqtHifKQ0bWee6QbX6S3fX5hFSL8Tjhpna1sUBGxdzNf9bA/4uTMSKqXwkl
fwELa14iUWbPST3gsdclirWztW8fH+T9sFTpRtASIClf/sqor0ScT+roxX4xlhdjNqMnfSqyJ65J
9zt67WjnFki4s5T5VB7UdvL/vr9QGydaUgToS4CpR2Rh9QsslPgwhFQ5XBHx4zHADfsRs4L+s506
9Gn6FjXtE2Z8zk4au/F9oFMxpKQiAlZZ3QNxW+l92flY8YGywlIUuk7yX1gbCtxoHcgDPu4i03ee
WhuTpR2umXCpwKvBj1kut+VrOF5Fg+phI1SX3wNlCq8xTc7q4mAAEB2CBguoR+xrpjdXEqkeErap
lBDEOG7LgYEbmngd5WgVuENSe/4Qj9PBSHDIPbS+Ml8xpDeKvWAh4+IqjgEqkzKttOTJeFaXPJRO
HS50gih9YSNpp/lDgoNgVz65/fTDAHd0jtXu/egm/WVESeVIv7d7vb+7buMVRQnYc9zzIE3QulvO
2zTieQipzHqAy/QvFIcsqHIW6kxNjlD3/bE22tdgWVQyWAm6oJe7OvKhyytHnTkssz40xdOMacY7
C7YpvTy/cpqD2dVN/ZLN0+TgP1hPJubv8BiPBnUjB+jNqIZnDbLLTjJ/mxYAAxG/yVtkuehfLtdg
iIzZ9WFfYMLeTSBrKi28zFji7Bzk2wO1HEb++x9XQzuUkEkco/NAuzkBHqRO99SUOBfg2dH848a9
eb6/3lsDcnYpHYEYoBe22l5tbHfWmCU9XnNQI50CRyBMS2FNYXN48AHaXO+Pt7WOAObll6WigGrd
coLYaWpAEZreM/o6eCnmJv+kW+Pe7X8bkalVoIphoNNEwqitlhHInDvkWddjFVA1ZyeJE/vgYjHz
niZV/X62XP99lSjGS1EGmWf3qvn+/iw3TgxjI8pBrirZAatVpbYRmkPM+Iji5B7eWniKt03zMs1T
dbo/lDx8y/hA2csA7EFMIolakx8Qre70GfqMh20T+NakjJUvcaaLx0DTMPGmCY/TR677//FISPbK
brfifLLoRm2IydKquukEVAp+AoHeMtEI84ojjh/+kxia5ClXW7tC5Qhl2t+WiV9DrJGPvll2f7dV
9zMLW+NTE83pKSnDESHBXjzTHmo/3l+crX0A6RbArKSRwiVf7rYiHE0sg7KeLnZXUsxGUeijYhfh
ZVJKw8Am2hEQc/oBvaLYUF8Rb7d28tCt/U5KgBoq8YwX0+oX+E5u+rXLLxgsbFYPoZ8B142dPdbv
1jGG1AneH24pbPlVeEqwzut1XOQ8RVH7z1WhJjhJ4rQ6Xdx5rs49HeOH+0u7OTEqZ/ZvYsZNwz6O
GhPHgJyDzB39RR11/51h8165P8rWQUIEBMElggYEn1W4gLadF0VIPMzTVj21ii+8KOsx/yqUtyN3
KF2AT6dugrAcj/jlXvGjkGgbis5Teie+FMPgenaohic/cMudtGlrVkJ+J1mtZtDVpugKrUgjw+08
AKUounZde9JDHR/zMNyry2xtDEFcl2KKOmWo9QK2be2UFvHd5HT9FdmpeW11PNB1FfttaIs71+TW
zOA3o10HJZd20mof0tjIyw67Ic+HOISkd1Zf6rEKPMSh/fP9rbER+HSVdBt0BU8V0sHl9wL5ZMQU
1XqvFQ7Ksv7sHoNcib2Ut8JVD1yeC4oJTnNI/J0zvfG2RHyIiAcASRah1rrUoQ6oiQZQ55lK2HzO
k0lEHp6b4qBF1E2uVelq31CTxupaxSJtOoYD5VTeo2YundTxnGIzd5iRcYFdgxIWond/aTa+ggSu
UuakqitVSZZLU0xO2ZAODZ6JocFlrtJvJe4/yILbO/F1IwgsBlp97sbnMT+EwChnEAOjh0YIziRG
azU7Jb/blJ/HKMxGsgYAaHQklhPq1Baiq8Iu1udZvbh9X/MG1pRTbSr1wVFz9Z1S48tzfxW3LjeY
lDadAV5W0OxWO0ynLdAZDT6kXWyHxXFWJnx+jRk3dmfI9R9KmanIVait4cVTGQ04uhjmh9woy48o
FiE8TeDoEpIoP3iKeYBeODHjl/u/cWthqJrLrhsBxVzL6yS4DdpmiSxKrCn2pxTP1ZMRdcopSFyK
LPEoPAyz7bcHZfhIwPYl7JzH5qqUg3g+9qrC7z2HzXyNw+J770cUJMagOd6f3tYZp6AK4Eb2DKhH
LL+7Hzcz5BqF9MIN8m920X9NkMC8RGWbPytt7z9EmoAWUZl7BIWN/gzpMAcQmKM0OFmTaUtn8FvN
lhcqFILGy5q6eBdNInAPUzFZl6ho02PmqwM8FK0crnUKNGhocnCtNMz3yEwbQVy+v+jQgG6V0Mvl
MmBcmQZ9qvGVsyZ96OOGAkiofmlFPT3aY9Vc7q+6vH5WKSXD8dJDl4XPuwZmY8Jk9jEUJk/Xwv4j
Fj7wldustE7WUOG2HoVj9BSg/fYOY+TiL8Vph534tTVfh8IPnWz6ROQmy/nOhhoXGGW3nlZN7sUN
VfyfLURMDq5bZyeo0ztdk6146dC5pXXOjQLdZzlekpUhzWrGIyEdT2mGk7Fi18U5sUS38zLY2tHw
Zqn7AnvnP1ZZRpzPU5JhkepFQh+iU+NYuMtRDcWZq2muPE/a/9B0xpm0iYX+9mAhKYsSwAsq8daF
RQ+KJAsYu8sV+9wprfQVwxT4xeFvq6OZx+3jaFfO6c3bCbQOvU5ihiwhrL5mARZhsnz8d8Pe8v8G
sDcVaMCrwyE2FSoJsZ4H76pozu1zryvG6xTWaNvf/wkbqw78gyqwLRtyiHQvP7CNRZ8zK37jsVmT
szulr6LsMa2e9e6slm75gLR+6DXc2TtHaWNnAYeQmFaCOwpAq1DpR6J2hzZtPSWOnO84zpqXdNJL
GlR5t3MX65uThBHLzY9oMFyn5SRzdXb8WcVVZxiF9aPGlviRrpR+qfu0f5jbLvTCwA6PQovyvzuM
Dm3ID6AzZtXE4Shx/D6AoFQPD/04Gl4eNCmmaVMuwDnFRvO1Ko0QR6Tc/mvw58hATn3uv2cQtwfW
cx4euzTivdfCOzqmTqGfk9iuruEU7TlnbM4SFqms/kFYXQMxHSfEqLYZWtymlOKTMg6PKVJr09EC
YXfU3Li2UasY5xeKrtXOk2cjLAFX4sFDaAKrvN7IOp6FYS2a1msxo/pG+HytjCJoQLsCSrBC/fP9
TbuRXFECk1wOGfRvlEW6KnZC0sfWs5uStzMkxQ6jwXxPJmVri4IbYl6Q11BAW21RUTV+n4dK66lV
h31GnmQR9nBlMz2WDp6d9+e0cbUYYGjlVYZ2Jx3q5R7FyzW20n7mPaeY0+faMev8w9z6sMe7oTFe
BqpQE4ZGbY9jJW/q05BgwHf/J2xVGEE66Kguw+0kO16dEwVBh743NEiVmlWNyPYjDotIRNn4z/ac
A3OpA6P+WzcKM3sR4aRLo+8+OFZ6q/3sW0s8F3G2pyIjb/DVlUtqSz+IfB1w4zpAhY2bogeGNzHY
yuE5izGlZqj2nAX5dIrqRg8PiObsyZJtjAqHWIKWXJIrGlLLrxHqiYujpFJ5fdnYX6BHVzgKVr75
qpa6OR3omrhPSdgVP+9/ga1hTXR4oX3RKWeLL4etnboHqIr0dR87KkqusIOek4IOztHF5+SEfDQw
DW6qneO7ETmQN5KC8RTSNa6k5bC9sDB/KOfSy5E7Cg+DaaZns6C0DRGgDsqz2ubd2c382nNtrDvu
z/l3yXH1hcGdkE7JlqtFBrAcXc21OnF0BTB+wgl7MbQGv/necNMfE6X0j7FbG8khheB97SYztw9a
QmNB9hgqHYB7iImsg/StpyHvnR8M2Ao1xp7Yjx3mQgn+u/9jN0LC74ej7IHzgdb5kGYl4VC6A6pW
da7jLmymbjS9tw2kODKsGbt6LyxsDUgwp9vIq5oAu7qfga+VfBJktFQBa+ZIRp0+1WkZPSJCFexB
Tze2H0eMIoXcCGz81T7oRqdxQi59z/dj60tT25+Lcs5eHNyCvbHqy3NUBXt5wMbVgcgc+d7vyjfb
fvn1J/qVZlKKypsKBQuYOG0EXuFqir6sXQ1fKnf4H0rgsJFhkMs3g6wDLEfE+dic2zarKWKFQwJt
Ip7ba+iM9HKTyEUcbdaU8EUE5pA9DnNlKvEhr3X9nzfvJAjeKGHT7paZ9WqtIzoPflZXladl4Ion
URsHJRBEsxDTuvP9sbbWmFo7vXAET0j0VpvITakGVPpYeWFc9x8DLZ0+J2qP5EPmOJd8LsOdKt7G
PoIwiSEEYkskA+sivzCpcwBF4XGYatUHZP1wAx3VOByRsGzjv6rSJ89DRHCPc7ORF0iJGuiFpNOI
jq3uUCPVYktv6JBFgHBOIWoQnubwRr6/mhtHEvVIStf0FQyESldBOlLdSLhJ2Xhp0hWwy83pMW5E
fAzdpHr7QtL1ooFAZiXHXE1oLqY2642u9dzcqqpDkADtSorA+cgK/AeVSJwhNgSn+/Pb2C0u9o2w
s2gzInG2nh8vzCKDp+gZdpS/9BNOtrOJB3Q2Tfp58HcBchu7BXUQqZT1/7f8ajwnSRDvrxjP7trw
V65mAIRbkAqlakzvqlhNPuSFvkcG3pokPQeeezKroH6+DAJdmtc14tatV+F10564aOP5ymq7T2o0
BH+3mf5/zH3ZcuQ4luWvpOU7s7kvZlNlNiDpm1bXLr3QpFAIBAgSG/evn8Osqp6OjOrM6bd5CTOF
FncnQeDec88CufOfX9efFWEYQUB9BuEx5FIYlP7hg0IUycS4jEAPfAHPgymB08NuAhrecsIgV+SF
tm7w6LFkbY7eCGx3Rxfd7yHqZB+1/d0mOpSR/2GiOTF76kb8e1pFZtm1iNdGeTAZ3p5XPJibaURQ
3VLb0c+6Vz2y32AFfzmOa/osZNq2+WKDOdlhdi3oX1SRP91OPBI4ysEsAtscGPT2/f8yqEUnNw8R
M/iU4MGcOc6qYg6MS4QK1wOPxm+4DI9/fmV/fklw7oBSbA5v0KL80RSlXkGGhGFsVGhu0/FitZPl
JBrRuRJABmbdOQ2qntMAas9fFYo/bTkYoWIAg04WRwmmaX/Yxi2sgaZloVFhOXwmSrrF2bMK9/8v
Hsrt7/xQJG2vgx0V7QGm7Ui9+PGq2rSSwtcInoG7ybSQBXbhOYKl5RGm73+ZfPPTw4EXg+QFFMVN
yJv90WEFZh1dMsCJHTzRLjg3MLW4NCa4HZy6KmU74ED88/v3b15vqzy3RFWkegCx/fHDxQbJ0HZ1
QqRqoMNEVVXP86d1vEXtWoE1fO8hTP2vDIN+Kno3Pi4G/HA7AFv2J+TDaOVmCzVRsc6rejYut8Wq
eAs/B2UKmLchUAxhAhfKi9K/+Lj/5l6i2MFwGGgEEPs/1nQSecKDZTwubK2dx5GCuXbgsM7Ifar+
Mnry96LtDytnu5cgdqDIwgL9w8W1/iBcpL8HBQjKQhHb1+GlRhz5RFB/8LObago+g099tOvah6l1
VHPnxpNReof8mPbLRxJYRvCKMBqBVGbdWJ/dUB8bblAAZ0OaXblN7cGmoqrn08ChmiJ+74I/mVS9
5MR14MGXd83A32LZLK9/vnR+hqMx93ARrAUUAE0z4KQf105YRyjdkIhWKMrcSygG/IlkcwQvlBCJ
0YZMczpEJVo9dTFEBl6ZyRIZTpyZJX0eII+zPfz5O/oZbdre0SaDB7qF1vWPo3XXhrUBXCmLDHS3
qcRNbeyOBXR1Slgx+ph7rCu6k86Cn0CQBi++h+h84BFJEZaXr9yNbW6QzG6ICz58R2JYcEusUjd0
dwxqhCZnlvPbTruCERPEyytA8EiRHpb0TSkRafKw+AmcsEQTIgcDccz9ka1TxpAlEHnQ+ECk/+3P
P/PPKxrGHTBMh4AVlixApn+8CYvQEF4tnSog/4vzBXkuB9P2YD2s018NvH7eKyBEwlQHTREG+j+J
VrWBPITCkaTwUzO81mMYQ8cVe8jiga0fcdEW/sXT+m9XGIZd6Ba2UgGGLD9+OCTQIc0dtNjC7/lU
4oQHaVaYpkxlD1Hn2JnC0alLar5G5Qoax6FbqiqvE8n+wQD7jx+S5e3vSfPfpFoMg7v7H778+436
3t335vv3/upd/a/tV//zR//+45f4zX/+5eK9f//hi7LrWb+ch+9mufuO4Oj+X+n220/+v37zl++/
/5WHRX3/26/f5ND121+jTHa//vNbx8+//YrZlIvj+j/+6yv889vX7y1+88b2Ro6/HCFNGNQv//FL
2UsAsMMvRyveu89/86e+v9sefzdMf0MBBD3ZNjDACAzrZPr+j+/Ev8FWYMsPxjG7eWn9+ksnTV//
7dcw+g08VEjyN5QBY5yNc2LhKbB9K/wNZonwPMAKRi2BTvvXf73l23/spv+4E/S7/OfXv3RDeysh
3rd/+xXew1gU/3fXxZ8B6RNvAPkB0GxtWoAfF41a2s5I6DweTeR9dqNwSOwaPNe8bsDtyvzSj/lX
rREh2aTJ9eq1666q28se5APCvPFqqJfwcwo17QhbM5HPvX+eoNo7Wyv0dbuk0G/Mpr+rcETvw0BE
Ny6Ho63AcIiEa3tpx6YmiZhxqA0LLWmWLRfDWn2D2co5UbyGfku/tCBc7/ykD4vEpZ+Lx2g+O1VK
slTdtws9Wp6+emNwVipkBx9gazl1Y5u3oMuSqA3OVPCPQYo3pAXMZEkZz90pfTAyscTznA6TqV6T
SqzIP3VXQZD29AafsSdf00e/bt8kzWaSqPTot857DX5dOIivoZJAAdzwmq10h6mHOQYSE+PAt8+L
USjojPJeWt18MC99sEt4gNerQ+BUz/PZxtdV6JxceH/BZUwhD76rL3DWysIB6gYemIEug6dRzpA5
sHd7IBpDjXfHPVCP5tl9qijepmirhyEWAJocFpMuwMVCRspX5SPSCDyoJ7c1C9RmyMzyFq8vE4p/
ppB/Jo7VRLj43K5m6gZHapxXyZQCj+/g8D67ZOldQdxW1p8UKAyZWTccwtFWb5OKqheK/KYd9NrD
rRhFfTuiYC6odArlQX4sZ7hlZAMSrayh4SnrV3NESjbLrW5UCa9AWHExvH6yuuojjqT3MiCTEUAl
hcHyKtROr8YWscs+HRGeIXo6eRM+NFy62tyRaLuc+gtn1BeD3CEfg+5SLnNaNAqXiCahhXP3UB3d
eXEObHTmEsuE5X1G3QOd1B3YTh3CiEDwWFbgGAOCArBqQ32C/3xa4FmoSTOOV71gC6kR0VpIf0Q3
6y9PY1qH+1E6KRm90Rx5vzSntHOb3WYX94yBELIAaiwwWtn96k5PlSOWPLFjXWDYc7ZhFRFaRQF6
ofjasWN0zVSov3XQcRCV4pinKjzXcG8oQVo5N5J/gpn8xDXed6PkeqUmZ35sMU+AGhmriMLuM0da
w0Mcj345CPjGJTH+imLytjOohJmeLZkn3MUw6G2RhYAwOlo9VJp/OIi06QbcfclxDYAPZPnv17xT
4DhiA4MxRzcSnfaccI2MqEbdutN4Ncbi0mMeDvi1U3nF8SQhSD7Kmw6L3fZYndEc7UMfRT6XWLqR
h/XoOBO9BKv3CDkgFrfsbnWQsPPK42sAqTUxi3pxZl8QZ0TeWSCjg+zlvdvh9s2rfNN2faLJIsji
+k9Vj3WyTN1AHCBRBQOBQJgu3DE6sL1iiLTJQh4TZcEUBYvHPli3SUogiNWD6rG/cN1CnJNGJTTq
JYM1KjHucEURwrcqvN9kyR6sr27liPUEVui1BlGFuIjxInXdqtxO7nrwKCblCYYbuYz4l6OGKy2k
LQKftuD3+oiFcCsHEnyHwbZXV2+/73/StjGKPJGUC2VxjsYzJaJan5x48XO3r2QZ4SblqKRU7nm4
xxpGmDnCQSIUC+zD+uHZhV8dge2/vOnaLszTNZkLF/mihKWBUyKN25JACySnObgjEvo9rKix8RUB
4hwT6eH7FHwHzBBTqO3gqU8SbV4AaL84LbKbkgFb/pLptJiX7j4xSpNgDu1ds93INop3EdiBpcPa
tMCe+tTEWD2dTR+qEaeAizdDks68DDVOClW9h3H91UaTOUqB9hZj2r78/W93gd9snn9HZEs8wBGU
lmZwm6JZm49lFG4BQbstLIXp/iS02tVTV5N+CvZdvTxVjH/5liU50mK9UzZOV9pDpuGEFDMMYiOW
g5t6qZfmUrf4fRx715gwXgVVNZerwbGUhvwNvsYvZmj9U5/WHsr99QkzE5arEQsRUkV4gE/QT+Ud
huBm12UO1zsO/cmCQf5qrrKhwVpzF5dMo8/yeUyvAxWcR2AZBMqN+6zt3rTDH7muBuwFWAuNhol5
MuDWhhXGMh5sdPJobcICEczXHqXiIMCSvw+AKpco2VTuO7iXPo4DQJIvAtnCp8njn8oTAdEDrMhB
oFryCZPjExhy7EBhQ1KCd+k9wK4OiaxTgLTZNTxPQZPtI+FkR9T8JR2RwjYhSbCYq/hBCrcls1C4
xg7WC5qsLxiN36+hvJ2j5m3G28oXih/mEftAGieSAf3ukuvlyenj61Fqvef+mBxYKkaCNPOm6Kl5
aVeR5YzjSvSp8z2j+G9BEygmxRvWAaIAsKjBtnvI2uxb5dSfCFWaS99fsXtDBUKCZa3uEC5/K5rl
iQr1glyJMYcJvbkKIHSDC1yAQzl2vuOksaSR7MtxnX6n2y7AIdi+eU51WlQscqjpPx26XXqJhPNI
1bCS7yC+m2b7Mk8K6BXFe/RwmeHLmh2RQfwEB8Hq1KQjAgowaj87DcVR6tGL2K2dByAmDRhqBm8h
aj7FTL+Wme76nn5ChIStBv7HsAcA636B4j0Pary7FOqufGI1xrBhOu9DF27POkocPJ+4sTiwUPsj
tQmZJhMuksO/Mtj2EYPg6tybcAayGM8M3Ng/xsA5tWCmI8PKeRgibOXDkKVkjbYLAnSaDBxr31Os
yWk7EYoIKAInk5S4sdFkMtsVhNtbMfagDBAfaY4mhzp9uTLg7z95Na4G7bHpRpOC02Ao2UcU4OTt
HXELqmFYgGOTmwAfPeMZxlXO/NSwQZOoweurDmIOv6ke6tA99yyyJFuNKoEMoy/USbA3YlXXtPdg
Wyjq+kZk3Xzadsp8sPMTg5vquxljfBhhX7b6zjIkzzJ4Le/56jWli9pqCw7EFfax5fgMhosJNJ2F
tNhnK7fqiINCsPSFuLSt9y63oGM+yrdWsmGHunnfT71fjgAVWWOx/LBdYWSHrcpJaKkpKseg6uQh
WmKDXK4k2C3a+GUdZnYPaxHE+Y34BxwP7IzhLMBywd7tjGa8ngD/kjFyzy5PdqDNe5fI5HwDY4KT
uKsgRJ/U7Tjh/UHShgkJcAT0siMOA4s9ktW43G7APkyLbQdW/xmq5cghcsFvphis59SLLRFJfT86
oLXAL9Qpm3Aec387X+KAfkrVvFGY6OfjVmLXoo2v+oApuOtnTVF3GcurGaTRukof0jpAOR13ksyr
d6RGmTwa9+tHZfwReYWL80GRG1SEqtXEwvUWlnfhfPx9M2RhnZa08k9tHX313TiVUEYvOYqep1FV
PWzkgDlnVQA95tjg2I1Etht7rGA4dS7gleF82zYWGPFbomcKE/cleVgt6uV5hYBdszgsmD/LQhuc
RJzPuIxNHJzcGlFXv/do/6NW9Ip9M9LKr/7HvvPH/vXv/+1P/dC7/n/SrKK1/+871f89oFVl7z+0
pPiFf/ajyW8eGAPI7v6dXrwRn//Rjma/AZgCMAxKB+jsvzeW/9mOZr9t0z+IYVD3IHtqg+7+1Y7G
v0GhA0QHowmgScAd/iftqI/UnR/7URe0J4C68abDxAgQXfOP/SinrEcYyIwOLYMBux3aPBNLOU/J
S0VrPHOJPmXG7t1gHyj3wOawL8P5LWF8yEcfSevC6+qHLFqGhYDa3TxOXJZIzcKhNpOpBuAEpKmu
o/2m88taUEU8FsWwllaMCAS7MYZeDbufF/ZHVPrY/JHwIGtKvJ6RlI7HbQ/2m5feRvIyyD4wnDkt
fko6hC0TWCk3YOmzQtKm4Cnow7MCHQ+1N+LDr7rOzyObnnXm5l347ODh6PEkCwe68XbFeNddb4CZ
26Jagz1ixnU+zSJf0CI65mpyMmJWB5J2foJa9nX2pp5w0+y1h5bJ4bnpWhLa6gVjsIPf9DWZ+VCy
qCoMfduSyurp5Kk3dA9oEtKXuCmB5ZEheB26T6U80s3PozP4xdL4wSHJ2s08GNG0sT2hRnvUot13
dnpECfQNqQyKNFnzKNeTv6QFyxBNnDb9pUAhGfBO5k4wX2SNc0jGLocxzW4IYSAx+WbNM14fwukO
0t7TVHfzU6KDHGVkkt2gHMXnhB/z0Hr5LOcbABDQVXjtsG9wZK5oOc+axztTuwcnSPbaby/d+a0e
eXYWmNo/SZXqBzTCw5Vbyae+94lj+rc2kyVa/WevV+h49asfqlPfSCLNPa8ttmUQpVY6CYSd9xR+
i6EglZEHIf0yyT7W1Llq7HrRi3ks1KxKC5Ycpp/oN5fgOFaIJ0s1ezKbJe3UtivgAFOmvL4DRfQe
nbb+WPUwfU/VczW0aI+WdwPjfRw/twMXtwbxakKfMdsgTmWII6oiC2ZaYKQp81YlqFSSdr30sUVa
Ez4AO7dP89A9LqJBb9d2LaS5C99pjuOmd7f6AIFLc+DlgI6KpBvzqHuEzVU5eVcgxZ79WF3ElTPm
7SrzHqFgNc+uK88Fuk4LO7BDy6OzyqonKXFJF40T8wTpFbENPF2yeD/J9lhhABjTKxUfKwTABhiA
unV4mAFqU2cgxm8fofLMo+ST47yS8gIecje2RRUWqCKNLqLtUBvHCz+W4AHbB7/O7pn4ttILuvBH
AN/40as4aAYEBIQQ9b2t7Udmz3GIaMJ6KGa5H8D5gD8KBswXEJSgTpZ4/zhzJqf/8KqEuDPoYGF9
rnz8f9CigUWqD9SmuMk4k50t05s96sW9NSt/Xmh67a7hbkX/6cV5sGQeqWHlkMIPMu3EZcZWojP1
oGN6VskxmMURlHm/aCPv0FpEttI51cTnWhF/pANRwXxwrPMFxB6hfCm/9RoUsHr4mhh7a81Ql+vC
XyRdk31du6Ue0aT4HMbNDtNg+kfLN2/V9GVVKj1PQnZ7UYEi4GLfKLvAQ601jqcV1Jebds2GndEd
JhyBh0fLzFuoVzqSLjO3vo3uTQDDmBR+Q5nZc8G7r2ZdoieRTLD3HGhItF89RCArockhuGGKodWj
bBfZ+kRdGN3UztUAIxiTrgRsybcV6Afo4zH8mP0PT5iDqPoLszj3VZ8iB5i/hu2UA+zuSyh/6a4T
dsiddPFKOsBGOXRCiF9Ri+j3akZrJLskl6N/0wVfk26LicfzyxBeyBUxOvC/ek6DnpZjTBGYV00A
BSLP8clqlmw5zM1SulVq8yAxnSLt6r5NQ5NceqYGkN0hZQxJHkC6GjfbYwwdH3WaDKSxkVNYfdNw
uxSchi4l1ebLEQBY9NOH2jPunmeOxTmxut9GnQZ5JgXGaqteyjhKSq2f/US/8EREGB69mPbkmCy9
0+wTIh08zwJMIHQ4Cx4yfhjxcCAnuYsLJ7lh7insKRmyfR98QwGOzoFThR1SXyAe/NjS8S1GGV9U
aXUQNDg1Ftn2WIYK3LA1eGdwTKjpJghBQlQakgbUH3iOY6AaXomJwap1BeMXOmZ3eYG7Qu4nzqu7
8iLRLSW2DZs9osuSUgCoAew53XlVWvLJXCLy81K1/A5ZHPeYVFOWu0KKC9Wm14lib+DEINJvmC9T
fLzRCAx/7pl/aaNiiCuCReK7a7Gm5zSkry1jBZ26vGJpMdjLMLzX2F81cotql76FGFb6zUicvtlT
OedTlt1kMVzK5dEaGE68VL1+cywean0agwRArCZDawCyJWXWiqJOTNE4IJeP/T6RzlU0i1cGQ/tY
P7bCvKQKQm7sghdQEMMnnQZLCdda6IkqzPPQEO7qrE+uYS5b56CpkhpDLLIi4YzYabx0pubs47WP
ISK1EXRJ14NCllybXHd02ic1OlpaX4swJXLEXV6yz3AxO6r9Ik1NSnjU07wWYj+M7AL5QccBnCjM
RbcVm+SRHEeAXhbsMAGPGBU2rxJk52rqPkKhLmYD0cvUVgXY3YhHTi6dNd4B+hrvh87b1U366c9N
XPg0/Ozj7Ln3MoWP159CPPlwR/BXsrYm3i2+51xUTlgRCPrRhHVp7iYrjpLXeYNolnkNyhb9ZDiJ
F5gozUcoTfAs+ikITs7KSYsP444PeuZHCZ/zvHfYDuOIkifmJQraB2R7nD29ejvdA4/RVUZGppdc
rYLtAfm/1P26w3Bx18gMyENwoeJ5V837IeA5XJJzKNOf+ng8Ju0mm1N62ELC0QL5qExWKAhSb0t6
uhn4EVILoCiT7+51gqujF7RTzalLxoNoElKF0wXr9qgO5BCwIw4xH5TTasdFAgU/RJ4zu5HGJ4Pr
fB8DQ1SWFNnCzl6r71XQnhdnuPHj+c6pZQm6SfsawL1YDPF9o/tX1/1q22A/yC9vCU6TvfDoO42G
vA6QJYDU3dmZDokW+wZhmhaPjYuyrruq1dWYvqFFcscnBBHkCIhDSGU5qVO0PHdZV2p3OTT8kK3Y
Zb0OWRvQIWVPAYai6fRu27SMzLzzm2uGXxxnmuN24t6FcMSIHsDpzzs5HyavxnHRvvGtwOvdzn82
Iip8QA0YzQNpwHAjnZeDP8FnAKX2hbeKPBkZ2tzhnk9pDNpxTWTFv9wUj9LQXIAqeMlkKkmCXpbX
R3CZL2a4CHVx617P4N2xIfxmBp3DgyFEJSMPXu/sXDSSbqUOGM53uQ+ajI46D4/wOW6QmJTOH53S
h2kdOmJGJ4dfzglxvEdBxTZNmXdRLB9Tbss+1XeevfINlkHtnwf2hVzKAv0+dlv3ZGt/yx++BUGA
wXg3BTbcN9jnhydNPdQffVmxyiOBqcoumnaKZU8hgHiG0unaEUy1ua283DbYOIN6wQ9ipAzsq51j
Ei86d+etD26g25bpDtJN0tpTEF0NLaYdkQi+4mp9lBM+AnhmOa2H5C7jQXWIlwktBfdvpZ4B/bdn
+Bp+xBAMFtmMexLP8oJx50502du89CUImTe+8W4wHThO8jOSuqgiNA7ICJcnAbaTj9PWRvx+WB+7
kJLM4IJKewRgV9SrHwBRT6/gg3LyjHnqQUNi2fIc1dNTk/hXgnkXOCfyCUmIXLoXOnDRRddXvpQH
3wEg463DxWy1n6twnLBnz8SJk3azcdnVNfexEfuqxEjtQsduqcIBc3akJWvj5a0cHiDUO2ROAztn
9rDgkjtTW1hQJDIOmG7sMJayPfQk8dg/pu2MWneAsnri656HyKlxwSxSvH+3DF3ANLjfULqa17jD
/t/MnntNWzAJRjZ2e4SC9HkVbzaiOHSjouJb3pyT+AtxHH2RVGpDNpe9VpDWbg7byFOmQPure5jR
0VsBMCcfkQ3xaFazsVBlOyU3zjI3N/OKTI7YU+4uHLsWsAScsSCNQS29r7wR34kRYAnf6GSApyq2
PlXWnfMM/7Hq1vHR6o2BT8Taz7ulQs6nCdQhGaKH2XGu01RnWPBQHuUKhmU74yA9DqrikfjdepAp
2j45Dpg11M4zzDxtzrukekOu3i13IW/1I1Tsnt/cLDxZ4f/U2KOA3p+oRmI7CJNSSXkCkf8O5FqM
IKW6rplUedd1txBdw3C6+2QccwvT+wW0okGpQa/Iedu9ezEIFoxT++lFqz2kIhU5eGcAIFG66SBY
8ynhzj6Vjr3sk7DLYwvCMowFc82G7DKGtJwY6pB0dp1TNIYPviNq8ClTmQt0WhFi+JLZfx99G+xk
N+gDgladYtJTRlYbtyQZTXBE/bNXnsHmp3i+uAojtmxNcZN2qjMebGRvet0cWWLO1s1uWpR/NavA
jh8/kxVIZbgOJDYUU0/vK8Y0plvjm2RDGreHBZGHud+ieuyhjt0ZifnJirnADXLo7F6G6HH7Hret
gvYsV1FrAZoFfu5FC4yQXfumjP8yGe8uUP5hsdB9aF32QXczY2VfNOxLh+krpkCHKUu+OsaR5t58
N2NEmK3e0yQ7+O23NHsCkPUEtv+9EeEDrFbqE7w9vzlJ/B4Z+4ahxWviDHcswKfH+PamrY0ozRq/
K4pHAQ75yLFGyTz3R4yXigAoGGOfiHRZLoAPsiKFRQuBmiXewk5iskBvLBuOy4tCgg8rCF8R3UmH
oWpfBFAFde04zgpXkLOv5voQiDflISeWuiPA7qi/kYmOy0gIAZqqvQLCWl/D2yog0ZLmbSp3Kx3J
6rpPFkeIFe2D3VpCNnzUczdhjLMqbDTxDINJvvfhyS8pfRZdfS87cV1F9loB248wdyNq/RzZgJmd
QUKf8SqiG8yfkdZB5hhF24JQUZhSgwSzR1d+h4nDrm9g47YkyzsYCafEVONlkmKQizLHo/xC6PG2
c8fPDK4jBe4smv6E4nnsXjDt2rkxhmOw/EPR3pWdSV/AIMUFctOedJuRt5/QPPELyr03xvtbVleH
aI1JsB0kfqxLAaFcCbY9mlUY7vorHP+zvbERVr536rzgwp0G0JiGxwgzflK3yb4C7XRM4VOOeBYG
48cEsWARSkmSYadq4uVgeoy9KPChIfCfV06hHg8Bb3gWbbYiZuqP9RCjlEreQyYPbWpPA8NJ2Kvj
sE0BZoyIwUprNFkycUlRoi5j5d1ipnTdp23eB84TKCwYNDpK48TlKZg7KFsP1KrhMpFLjVJ0Po5i
sehaed8/oyIaLmF29y3EWdc7a+Ft7FJYrQFLG2l0PSKtDVlBavaONRJerqdkK07gNxpPBBPQ+YzU
CUHhchJPZ47J9YZm3GNqgTEwCM4vvfJPk0KQ9Ay5L0FGC8JjuP3QcVRm8yefMdZq+4eazdcjC77L
LuyxY076mgbKUXkUmuWRVjGGHgYGkH6hcfKG5bC4y4AD2NBdwrU8cMe6d7rqLvC2ewxT7T1GGlgJ
eEjKHjNwMgfzzSh7YPsWcDauYBCrG4E772RtPkl9Vbts17Sx3LsYdRZwboyLsN+u+SqKdNI5Zbas
Rf1URbJMQ8AywxRFlxHAnGvkLroYwqB24MuLEunRqCXcdSEc9MBCDE+xlXdmaNjlsMxLiWym3QTH
y33bg3ce4FBuZoD8UcebBw20vWiXEY5/U90UjmrAtgUURFg7f2ulLSNP9bcc4ZnJhlJ0SYhO5DD1
SVGN485rXbpzK9rokkHPmkO6Fl9jk2+eUx/AHkcvgP36FXHXLcY+qF/6uN2biMHSS/TL9QBNw+PS
suXdgaXcV9MB7ByudQtGhKbfAr9ne4rMczJAmAe/EjRbAEVOQkGN5MSnUTxFHvpoWeVUjQ0BKfF+
SOrc7ecDggXj/Rgc7Rx+BQzYR7M4ZRux8yy7HSzGdmNF0ZBler2qB/XsBO6xdczdhIeYjLq+s+5Y
bTSIr742+61GCeKprNzLml/AxL6QcYgJld17RjykwbcAU3YQQcssHO6yDj7L0LZdJcP06U8IAPW1
PI6muWBJKw4+5oc81Ffa9/buDGhqGfG/Y4+lL7brUgt2Z1r3qk2yeefSMSSODtizqF4tny/9/i5r
73TcHSTIKlUV0xsAU3FEgXOKveJzRJJEe2+rXcBq4VFXji4vlBbXoZ2vWPWhgvtlCJGlDFqHCV4W
VZroxQcsB0hvRqJROvJrNjv5ilPJ6WuncGAQGWo7ohRZX4B5nGA+fPA8ICBwtTklEqef8NALePp+
rMBiDln06rjtAGln3JAYBTpQepI2YL6qiPA+flvmaNNBZGVsMIPz+jYBsKIvePRgaVKAhr+DDKsY
gCV0lF0I6Z3SGGAPAwBkXX6g7pKDCUD8dgKK4IdHiq4HHOfcn8aF9Ev6PFfgqEaYnE1O2KKTlgQm
9Zp0/at1bixAaeSQpQpCNxw8SzTvl7kiGGUWYbJiO1orjMJdOk8vXeh9YQr3tT1V8ahyt9N7x7gv
vcAGPHbrnYK5Cnhip6krTAdH9ORkk+gIHx/iYMzPx/2YPTdYO3PlnodWvjVQjecjpOC+Esesx3Y8
9fdy2yqcBxlnSCOK8gkXns/91TiGe+1um3O27+ZvsyfebFbD9OQlBigxjLtpSb9zdDgOwM9maIt2
rfN4cfdxMpxgJrur27Ibyub/cHdey5VbWZp+lX4BKODNLdzxjp68QZCZJLz3ePr5jqTqSlKjzFB3
dMT0KKQqSkkSB27vtf71G/k2mt7l/DUzn2bm4EH0nSV7ZzWDJ/Wyo6fPbXwPoiHmEFOA2tFxocYe
j22m+S2OeLEkHVVL8FOoUywY7S4PPwjRJYgqPzTwavATX5k9funz3NhRjQ2IplCwMSEWTTuoEtMX
okdDv8rgQW5oJLZy9BLJyqbI8o0wnDMJBDnVe7it6joWUrvW9LNW3JrKa9ajD50jbyjlmzyjoUdx
terlobPVJj21cboL6NngoylwtbKrIMItFhDqWugv+jK+5SpDSIldcGqrc2bKsGrCizaY24UVry7i
TUaSuw2kVWwbUX6sUGnq9WM9HKEW2sH4ICmxX4UfE7OEOnUa+bEYT2On2Vb+AJGLiwtZQl/y8yL0
4nZUi40w3aQDowg4cyt96rwsNbdqPOzFBsv1MnQH5Sle4A1X410mv2RIDpLBuBladZXMUJKnyJWC
Xag9q7FJPuAAQ8Ey7rE+xLsgL/ZqGq/iOtuV3Smw+vJOipGSCsK6vjoBlRNdouUawW2cBDtZ0R0m
yStFnv1EC70lHUl1ltn0TRJlz3UEN0UI2ARvRvWu6BcbM6f8oMde2L308nYG7O02Qh/Re3dOOiYk
r2+Z8UjNnj5KlXZ5dcB32k4AJyMICRus1TZCuC2ojqPESykUY68oHrLllOk5hJwXgS082VfldgqN
dUL9EE13uH4c8KTIxJkNJODZ2VqwDuI0dE0UfBmPzLUtVIVyHS/fA2VyiTG8ZARJ1NOjyYg3hMc2
ZC1kF78cr7DzcpQ0WshR8cUiPGNA6GWSskoUrN7jY1MftJQJVplODkHGbgyyFpsYVWnyxqi1U02x
FDyy/NuBUXhivdOKnZYddIpPAaIXUJGvxJJdVu9T8aC0j3LgxTL7X2XcwO3YsQ8dghg4BJZ2Nui+
sEAAy4WHRkq8LmbQMeSxXauyZy6ruVLW5Vg5ZtYz3Dk2Ms9tuEKU+awklwXfywLupQFgnlT7oliZ
ce8AD3cKC0vMGiX7qrW46iS9SYt5GxlFaDf5Gf8cmUEF4w9Ts3GI2AkySuswzxkBoiwfMuiDkWU8
zgSheOXSr1PaL8onLy2XjSzpNpMC5OCJTdCqndVlzzMnQklTAmM9M9BIqiWwh8iUWfDww9YiNp9M
smvRzDfq3NKeZftKArLN+n27dOW6EKpTF5EwoJcvikB72/WPSHLrR2y0iq0lWxSFUlodZqshPuhp
ERf8q9r2G15l+yZfHKVPwXp6J+4ha0RuJ5p+LpzSoLOvELk1z6vGEFiOIV7Mp0DkpOcXMbuJ29lR
hcrr6zK+V1XxNBvqfq6D3J/a1STPsT0ztb2CvneEFsEmbDUvT2Iv7xmsVXzn/DoWXm49zNJDnRwV
ObAp0u1FqL2Sp3RWMj+Q97kynKX226gIm7hsNrL5anXxTQIOK8fnQCSdz2g8Y5lXodZ5lAqEWGyi
bDP3XhQ8yeOu0G7BuY9NrlCBd4sja+QDaCIwFHE8t0uWkCrYKc+WNrqZ9WwO1b7SFdeqmLNdE/GM
K/uNGVeS4TwxK9+L8E0FPnZ7kEoLTSrGf0bs10ZxBDFQQKOqyUnVYT+IfMhWjJ1i1Na51qanImjS
Zx3bUz+d5TNvWOclTEo8gotNMAlLeKbT5qUymAO1/XO6FE6ULr6SQVTOI9yF9fg9gCLbZvLBGsJl
G0+Fhwn/um6VBmiuWIemULlJwvNcwz+3AURdYTbWgyFYjJZTZryN8FYK1rFYmOQKkJSz1DJ3ZtwN
d8Oivuoi73lhTTcS+NBkNR99V28IihbsOQ07Bl9g/hYApdN0TEWm6WJZifgKV0Vft0tvbvWGpnLp
nFp7nRm128gmJ8AiQJZw0PMN4bOHtldqTzJC3S2CcAIVjOqLoAU3S0//0WvRvSWHigMWWTlRAGEZ
G7JwneSSciEZPLCUiAL7RNwBz5YwjnYeK69WtMQAqfBJFAYgp5pVyTa7eVyXCFJZu8Q4eKQ1tHiE
rGWXwNVcmaMFi6rGJsIjKDX1DcB3V82bdWVMj+HE3ahHSHRq8ziO5lqItFcI8z6GXIyyVfkhFBea
MNlvs9FO5eWkD/WGGbGP147ftNGmksU9TOujEQ12lggwLeVp2ibwRqveivYTqTlutgj4nfEknQ19
3kkl7jkwFsNwU6RahnWNgZ/0kGTZo9xXauLJ4CSrtlXlyBXlBIM6WKuywKoS3sUpDpi20UbAl2nE
cd1kTlajnnltpXRbKGS6xxxH2fUq59QydwCl7VI0HoGJTXsQ4LvVisWNpsjFTSkxIrXmwDhVoVyv
sLTrvBQh8r3RVod0zBWPZhPHNGNsIJnR3QwV9th5CVixRGJ3W4O7eGD60nnMyLlzplnv1sqSMa3u
p3yBNSHH86UmbJJwS3QRPn4U0Ro1r2nninSbBtW33uyl9FgEiJedLCyV5zE36o/hCvPCrBodGN5k
gKZ187HEYor769K/8w4ObCdKf1rKxvCUtAFfyRPGwZVQH3J+Di7DPNBYLQK/gnmMOtiMKCaPYeb3
oZrhV0WZfG5042GwAMnUKsD/LEh92NfKM0N3RtNl1Z+wZBU8lex6uy1GyRUrMfO1JbaewjSi1M26
8cU05feoqNVuTYqrtq/bUXltQsbeIYyHd+rYMUepRnEvSnBORmFtBV1eQJWrwdr0qKf6WIr1KKrF
Hm5jM5TBmnvRsTZO2raom/dukKqTZkX0jgwk2XUnw6nYoEB7hEGluhvFTSRQnYnt2B9Ry2tPQ2HV
pSO1rfUhxpOCuEwUhpWcNT7Ax6h5cVJeEwuSaVVFAshvENWtYYdMtOiEszl7b1Qjve27oLoZiqll
hLKUbjwuL11Q5L4I0fPdSsoYlxOgIoaxA55CvJxFcmn70LCFhQIO10yLm2zR3w1mSnmQk91ej/Kz
VPTyqRYD+bmjtdlUqZYfZJwLVnKjycecFoI6p6KuwnCKHCwlkSSnS2vVBgKHIidmGOTyXkvlPkks
AMIxMldVPcWeaiJiAU1npBKklb4qxENqzgKzxEk1v1fakHvMtEWcFOC3nMSysN6yRpBgGwqGN1SN
dggMTfRFqoQtGDWlFPvpqUVA8GgM00yEmqyfW2lufT0bIKDrlabvUJpaRzNVDJfoWLgwCo2FYglg
ElM91jQV+vCWjaHWrGIBPngSZEQZK00hbpvWZP+UQ+lG6kIi5ivFKL3AYqBLDza7ZSyUYHNpx6gP
YvgBUojaAAvP4bkHAvZoNYdzqk+cH3Rb5tKSgYMT6qGDRuAjP5PGAFQx3RxQ+ypVQi10hEp8NINg
aWDNxtNazTPzZUi7cHBEwgXxcRFj4QYzmdw1DOG7GOQTQMMcfM8JJMOxiLGTpkiSF0OnKgApAuto
heAmTYYFapcYJrcl1jZSq52noM6v/mRS7AVVGgJu6BLNYmlIj2oWKGcgHquBWVRl0lFP014g5CvA
kwS830mhkXgC7nUS76xc7kE3QMDRYruGqrmmjMhEmRMTYVA4ryYkdDuxSQavHCENhYZu4H59lRpl
U3yp6DJq2ciPCeUktI8xQDLSzIhJ69A8VGWM4Xo1r6K0cKSiEf3eUBjlBgs4cUVeRDxU4dOYGuo2
GbXHsSzqk9oV01mWu4XlWlY8TkvmWgfBGhip29VpID1dl0Jfs+ikZHIC7kdx4CbwTNyEqaytkAXx
s1PMU6Q24kZVy/lO73VwlymXqAqh0cQgFBexkfsLWFUlMHyfYxwoxMHS3WhMGgN9vKpVbtbl9wSM
+AF0YzvH7m4XpHO3NUcs9Ks6FNwJY+R3NU6Y02hm55cVc1/eIcYqNT2PLVHsf0/GaD4Ayb2VPTPz
1qxwGh6YJaOzAI6dluJolBZNVNJS5Hdprm6iJhXX+iTzCMPLny24M61lbgyjBPM3DTISxHpLLmB+
qQoVbYSQqL5UT/NBmdvZI7iHdyxpChezW/2GnFn9IJtjf5oHbVrnZZ0+mCWRWsxvZbWHqDD1R4U5
CdKsWAyod4b0PHVT7ONUndqdHN3MeaOcZu5tb1OcKB7cb2OdRVCMEzO7YKvQ7wfVCB5LgaB2TUqf
JKAGRBJEQS7TVK6bMvetQR19ND2YyVA13lta/4R1rOlV4xUeLeesfzBHJTLssg7h79Z6B6C0GF21
buoJkvmUyockQcEfEkHvU/4wScpmZi4qo8qFEekJpTzErGu0NbPk3ZSOyrGt9cZp0uUFrAeIphyn
tyBQRPSaE+yLUSe/BdMlbyJFbbA7ZunQZOcAH6spz+jFcXPMm7yEmFEYsWdg2etSMHRsGhQiRdpW
/twPmxw8L7M7nAjAX15kEghUFmwd2pBVTQGSLSt9lQpuHQqwbqvkuHsQ3nVlYNSQ5SF6wTrp6jx4
L0LJ3M8AfzXsGndBcRLWSeaKVmk4ojiKWx7QdG3Jo/GWp3CoRcaSJ2gcCgdqjFW2RDpzHkkWjqIc
cd5lug6QWYLDhJO+QVzEGGhSQhrouQtOPG1052jEMthOQXzTQW2kxLxS9JNKjtfEzcI7u7L6sqxp
18gtsNoyYVlzC0zJGNwWry0dRVk+neS0J8aPrED5aIiZdG7GYtokMqIYxyJv0VGNNnms6BFgfdW4
sFRSOH2MeR2f1GzRnVIfQKfTCDFVMFrTFv4rM52I30cUrLYM0t40q/qcqnPw1k4Gl67Ue9qjTKi/
z125fKRZVm6tRURGYIQCswIFj2/uYvgCB0M7CazkvgwMtZWHIUbOYmnRRZiLwlsQ6+3GHqB8jDpp
vUxD+9yFS+iGFhHlkpJVN1ZfxweQrNLLR5kqOpqeM/oH3sRSADPsoHncEeyxfGRpkh+sIBj8Mlus
3JZlIabhM3BsE+H+LeXUeAgd8hsCu6467Ghe3Gap4bHmo9mcptBaT0maOyiruo1uFtIWl2oLMtJU
HOq2Ktw4mefTVELoaWLjBod4xZ8MJXmOzLTW4bwu3a4X0CULk+41qOxfahKY79rOgqCVlAxdjal7
EFseKqSGYgNM1xkkrzBXSsYLluSAhi10BHFujlmdKKuukPvThIQ6d+PUsO4bva/WpZ6NqyGXak8o
+/aiCNeNYRoydiEjZyXtlgU2m1lAYFpm87gU0K54Z4R9pEjqW4P34CFCx8X+GdYM2gvAPJPhkI3U
ckSwlqCwGnRxgeKjJ4UzGSwRqZZIjywmaEtxKmQwjKQVgMEbR2Em0H5KDsGc8I4E4VVpN2rL+Kpb
s3UxwwNke6+PdpZ2DvIo34aN1X6vJ5XdKdjX6bIC0bYNvaMEaILFx/CRjWQRdlgguIvaF4xcdtoA
77DpkOypkGrznVrE+Bo2lkY7GSwTLz2Bjw2TINAGChTtG1MJ9ZmdI1jBVsxQqSDf+2bVQvDQ50W0
zoAzmJ8zpJ/srBEFCnusH4xKUlU3y9ARiGrdOLIZrXKpWYdp/CACAvaI0aTwbCpb0xB2fVCA7zUj
4+OyWTaZkYHUhGAxMWNPea6ee43MvnTZB2b/IJT8iYLZUkaG+6DN7/+c+n9X5vz9X+P9f5Ksr97L
qwy8/fqr/l8UB2hw+v9eHXAoi9dv5SdxwPUH/lAHGL9hWWBc3Sk0XaK7UZDE/yEP4E9E1AFkYWBk
SfUtIRT/l1pd+Y0tzOSnCK9QCOhGY/4veQB/hAPV1WxBxYcKlcA/kQcAG3xWB7DvyiSegdyQWSSi
Vv9id2hEojYHWBOBNV2IZGKisbto7uwsPgxYd1gfZsPtsfQOb2HCbUevcPNVvDJOC6lhCTK42d5h
XwvlrnRWrCPe0Njz09TY2x5o30388Wlea9vB67ZjuNZ0FNpUUnZ7fGg9zOjX+Rr0zl+a/QyREB5G
rsMQeIDplTsKwqDYpmFGX3kYtBv0BGSXOLMz+bhss5X7wWiHL1AonUvPp7j0TuBZbraKNroXrWKX
WmMXXZSRecO+312HefYD0O9ePMqXbCNyOprNZrGt9vpKXuF+8ryjO+aXCK74SDO4zTz5LfYDr18/
jI5wy15jX48Q2KpxYiqv7APQVi+GJH0zPMuH3untS+C0nnRipqTZD9vLw4NlH3bXf5mdZp9tWu9F
dSCL2c2+2Zf2vE1p7u1dbuf2k393F9pvk1vtKfa9/KbkP6YP12mxUTi0lDuRrtPmdsTQ/i27f4hY
EV0Ynvy6l9i+41rZyYYFi/82ucY3y8Z5wDFM+615Vtz0pnNLu9gz4DzOVuLE9xKYBeSPeMWoGw4z
Klxm6Mql/rasxE217nYq7I2rBzMERlvj5/baJT6HTrVq12QunYi5hTjpMcCRT4C/PdP4dqubp9E4
N0+Lz3DYjffhhufgYfJmW3P1FwK4EL5VvpS5LW0RAN8ZDD07x/RpeF5eqjeVVlW1+/fqdPXaeNf8
+tKv+lXmdt/0ym1Se1fE3DY4TC8TLgOQ47AP5F6zwi7vwwHif7pC/N+uQDceYdHZCLDv4R11XLjD
4FDwNS/hZsLvL9owFoo25yLaPDfTJvroGdLQiKp24kOO2Ykb/Hz3zfP8MiIOgLWf2deOGP9eNbGH
EJUmdABmX66xb0VvGB6X0NGyo3XBYcatVuZjdYj28kG5bfbjqr/XjbPwZr2VCwwOM3YGyxYdhS/E
bXpE1X1iM4BxfhhHj5423SNzEzU/53+haKY2VMycnaRajXtEoIQKMLlixmGBwnuydFDaTU99ptuE
WMdsYUDrbI5+dde/Rthh7TtKQD79Zpy3fe+WcFzcYBudk02y13p+KLjwK903ein7fN5v+fzw+25r
F0qUy8wGJDp6Emg575CxK4qDqXH7ob/oh3yH/fEmMH2qPXwXtqkv8IA1sR0LnvYN0hbPgLRyQR4j
B5lh6YeXcoHpYOuji7xheuKpq+EGPUrnFPbBM5irHdyK3xLfhoViDytMEg7Y3g6ubjraN04MEaiP
VYJ/hqRp2Q6qBWQaXB3a+cENj8opuGcK6F7fYFG5nx/hCkCfa9/4XIFTFU71pLFuGM7wFFySc7ib
vuumV78Lb9dQgtKRwYgVv57W2qoIH4nxk+c7WXGl9XwofNXxZ28mYM/uNot7qnxt98aw98BrE++S
7+lR31IG6q+FS1Dye1BwScTRMZ+zNwgwzVp+PocH61WJncYukrN8o5xj615JNoP8vMybzpEuykF+
NvcVJUhYwvmzv4kbaTmYJ48x9sp8CmzhkO8HR7WrN/m8UW5WhiMdow/laJ4HR/HmW2V7rDfJuqRH
hECIO8MGcyb1QW04oeZYwX1fpy7Lsvf6Sj4c0PdGtG+jdXneJp7iPHqVHdnH2fW0ixx53yA4uqHT
fpf3fGWLrvpUvD4rLOZUmHCh/c7r3dGPXnEuthFs2eiMPKzi15qzeOP+KPuSc4TC+tBGrnpatpyC
HUON2pR7IA7PPJUbkW+Be2ED2DpURky3+B5rhQNHdtS2o8sH4u/HveRgzsGIrbYtZQPpLj3ozyn5
JtvuQ9Nsvsw+no3V75/i2DEUcdodPAM7ezA8SJno1/PBbvf1fvR7jJdgL9jDRyJvWyJ0bAlhgDP7
ul33/F/n5Ru+3FsrxqukCtstODAihVOWu9fWbwXFhIyaxoZdtmL6LGTw9p2Jx1M8qN9CEa605ite
eNZWz8JB4hwIncBlIbSjFU+la6wkr3Rfldd7WEDbW2f9IWyK3pV3+s707xkv2MzkIQVorxhBbBr2
TeMgHUHw5nPMJep9qEuusrr+03kCuI0jvLDH8vGNVQ58cle80li0qDX2fCjzCcrEcdyLqCfsBQnC
wapf5sARviMHMvBdDJm2ngLvYrnayPaVreb4NIRrFZII+2HGR2YopmB3bvqVsFaGtQWdla663OoQ
Hf5Hysv/TYXjtXD7+8LxtidWmxr4U+l4/ZE/SkdBU35jIIo/LiFdFGq/R7z8UTui2/sNySneh7ih
G4whr35GfxaPOtJSERUgOTwaMaG4kf1n8Sj9ZioS349j4jXeTvtHtSMWWJ9qR+pZFKw6huEGkRhY
E5oc6Ee/x1CWGz2BAwzZDUsepOWAOL4pY4doZ5luRr4J2+ikl+gHnbyfxsdcL+iywmC8iuCSJFir
zJQeEGewhMJz5uFP1QwKvDRJuZ/n+fVLWYefiDQk9pMhyjVg/0zwi6aW0IBrY/KSCEuNcCkzemVl
Gm2Mh6CRM1gJRi3fzbi/vapo/FD4WzOgh7IYEbMeGacitw0CcEkEBCXJyUkQsagxxj1ZsCxLIubD
UkWlPTUrrF1G0OK4DXll5aWr3U43hgFyQk4Nk5mN+mYOw0TGQLlEkt/relptwtYAiB1EDNIgMxRL
elED7JzsLoRJSx9MFhFDNyL5bBJ+rrBYFhnfRpz8Hwqmc4svNl0OLBFN1kUNp+BD7fvwPtDG9r5R
IDGC3oTKY9OH0Y08gXfYddfnHrzJvHMGjG8jT0iD4pQUZoPbRjMwjDC7HMd8eYoDc1OFxvTaWEny
WKqq/kIGMW3ngE2v7giWDj2ylJK4d4EN8TtIlUXB8AjNrLWMEPezMLgZ5cl4LGl6mcMkaXYHeEa5
L7Zxf1eILXbhGOiaxzoKibpTOtN6ijNxuGSdXOMkjohgVVWiFK+LXA/9cEqqCq2l3G+bIYuBU6xC
kNwgrXu8RkRJrw+qKZg4OSgNsExrhSqmwqrS3JpSWzMlJ47mNUhMud0j/hN0F9IlvxBVv/qRJCOO
QfVUmAr5aKrK6N/AAxq7VYEYZKMVKqrNpVGhqGthcVGkoFwP3EzaD0xrKaiHsZbshskyvHKlit/F
sIyf4M+HyWqeY1xsFj0UOkfOGB/a0AsoIQNae91u2wFu56LgvwwNttADn/cI+mjQSH3gFq2IYfgC
iGDsoqbsTXsKsfd5LSS0i7DIyukjN9VJ2FRQuxpEFqArmG5VlQAgmlkX7BUgy9LUSW5P3tPTlHVZ
uJXUTEw2etAEt93Ql2R7qBM+M/fIyrT6rbVKPdnN8jLcStU4mI+FqkFYMWJdR7StCdW0RjMc3PY5
I2sHPyM8QkSMGmBBY8RfERK45CRfjEJBMAoj9WVcRzACjgM5JhCdVcbDCKYxW1gVUqIk+1Eex4NU
yoxcR1EEB2vDDj8aGVVt6llVuHSQEIRKdytNpgWBmzoIAIj6ZCBWKiOozVe3w8Lv6oSJVjEnUr+F
dquUa1Eo9c5OMe7BA0LScFgZ0nDYt2UGMbaCfko5SkwnIdZorkVuUavAwpm14YI/H0oeC9tKL+Js
us3YZO1dW02aYXd5Z30vRl0luwq19Ws2FunJikWIFWXOveBiJsqraiQDrl1RRKjuBAXNkAfiaiYc
MO+qxcJTS6xLRL0iycKCXYXJILjRVFZ8LdfVc6OgSAXyafVncpGjhIG/Nr9mchY8IeQP32EflB/Z
pEMqqxJtUR1Zr+bYQ8g2ouTSM2VCCmBEew12abOD95J+x/Gu4OqRR3tC89VTVod6rh9xCGOcUhYL
QlxDWMw3rchg+AAK48tTEGSSbEJT6RHP66BjVgJH1lG0GI/nPI6o+LFek8mOLavqDhFfFni5quzS
bpQWdxiMdLEnXOS1VbvEmXqFpAx4BZHRbiw863qvLqv8qMll1bxldQ65fcbAR/Ws0DQ6OzIwQPcY
mxjbMe0ZOkdROdAxwJSMWQIxm1qa5mVURr4X0L8mLVOcBMbSGgJcXc9p0dpQXE9AX/AlzYBheT8F
1UtqtsNLXxaTiESimWAQ1HP8FgwA066YaGBx5ZhFtTeZOV52ViErlT0n9VyvzKaZrx1Sgi61Lct3
MP3lO55Z4kmBLMCaQ4TK7M6YoF6FTy1gcB9m+BOgVGwR9MwGzWgKiY9qK26lD23U+gjhPU+iG3C7
Lp01ay9xFsweNviEsyArtOq0gU9GqgUcSSwN7BYU5k7tYsg/faurtzK/cFiLkzZ1KC/K/i3udTly
0lyw3uKxQxQSqBEBiYiqF5Q+YExoHPT8SjmJa5z14L4jEGJe8gD4i/xOWWI1dCu28QMIaZi5Y5P3
t/jsyegBEzXsMRMM8ic94Pw2LVaJ61SaO6rWaIAo2QojFK7OYHZoS/oQ3QmQsR8HXeDtyAvKACde
9Mi8ICBhPJDP1U1Y5KLmBZoUqVcSi8YeV5Ks5CxMgaz/Qun4t3Yjn2DH0/DeMAl5/w9MNNv/8DFj
eO1g/f+vQCExCfn7YhIUsmvfm+a1+1ROavzQn+WkLv8GsowZiYpFpXg1yPwXFCnwRzJeJbxb+AWq
xID8u5yU8NSUZUXFnYhyU7/am/wJRfInJMGJhFMQN0kymij/EyhSulaL//bNpFa9op0qZDeFcDsC
Db/4Zg6MWhmEppPb60p7nwzV8hylSF/Z01iT1JFeShghM9V6+T4tk36OhWXaYtIobKtw7J91RsIo
kNJ+J2dquJljObvRUTH/6Qp7xZ3D/7T4/GK++uVf/97a5v+TZ03FU/XvHzXUZNmnpuX67f96yPTf
cPTHA55Gg0fvz3ZFEq3fSFIiZY2yCX8BjR/4s10RJIDwa2aDaeCjzgz2mvz65xMmaPpvtBiY6Pzu
92vK/8wMh4P88ITxpJomASdErl1zj6+Btp/7FcXIeFikadlJkdYWiNqZcF0Q7GXBvVxAxLqPwqR8
++HKUOvOuCv86AcrfQbY4f3RixkSlrTXEF1Lv16qH5ukeNLCPAgzc2vYp9C+edwfby+/inK7vhr/
fnX+eowvJ2bNg1qxwJrb1H56AUXeB/avcj8/uwj99RAsAz+exqzjarVYHKL1Lk+Hu3PinhfnmfH2
rzyXPzeVfz3Ql2WgVpn1azMH2lm25N5FLieTu7+KAP49ufgnl0z7MvcI5EgiUJHbkgajC43PuGpB
lsjXZdzL5cZBRQSpYm0ZtxKSUhH8SICbELQZvI0FKuM2zcHgq979+ePyiztJh/7pMqvzvy7z4p9O
lrM6Ann+Nw8hfz4EXi1oszLOPLdfIueus480vs7PT4M3/ccHkieeOoaZNVgD3ljkO30+RhUyLs0t
o1uVhjpeW9HI1WMF08VQMM4/P9TnbYM8ew7FrqUQISWxiqjXj/JD6EQlBPKUWWRlwIUt70LNhOA/
JetRCDF7tPB0gu8m/uIh/bKQMCaTFPAOXujrWI+G4PMx01lNllTXcvjDUusv4ggYOPQI1GS52JIz
H69+fo7K1+t5PaAE343FBFSHcd3nA6JYquUG9cO6ztE7yI2qe2qBv0GppYznKshxJGMFqw5utxd1
tbHTtKZat9JokqgU1n5I4f5Ky92gfZMkBmVVYbpZHE/UmjHJMgJiJPo7aPitllsHI8Czsc8RWeJy
ByNwwnA0bgdsmi0p3wkJOjpCxZiP9HXta3JrIkJFc6GnNBgz8jGvGnLN//k1uD4yP7ywxHMSOgtc
o5HbIBMV8WWNKxFg5Xlvhb5SRaJvIcf1y3L8VV7SX45CfqKkKIi9FIzC9a9RpDOYXJCKpMPPOhzL
UYPi0Qh984tz+cvtpFgiodi6hv5d0+K/vOVLI8Bem3PVxz2seahMSJJZrY23PZHy659ftv/LofCH
UE1eFPImqNM+PzlYSuZGlAaqP4dG4aYc+X7OO5T1kB5u/vmhLJNMFJV4XIVUlM+HKrHmLWNCmnzo
C5pXNxpataWIiJpBcfDzQ/3lNhH5wv4tqWCjlKXylwuI8/lSEU6v+1d3PW8xq9HtMiH6xWv+dWlR
SPoVFd49HgXKE/PrW4eHV9uNVr82Akn+KCAKk2ScqfEHMi+WtaU1qlurHazM/fnZXffSHx91lTqH
eluDFcBMXmHE/2lJg9Il1p06BKsQBpwKgQRjnkxLR7yxxTh+JG6xeY6pta6axlb+1f7wdXFjdaMU
I+HOVIGPCLT+fPQ8l6NqAMdZS6nIBGwJS9y9yZsxRseArXgjDxZmFj8/469Xmo5Evr5yVIDIAf5g
KfywiGN/QWgEAbyrAUHMmlU3fKr0kTlGYyi7xUQwAiTW/eLV+PoQXeMD2DT4i4XlGqn8+US1PFhy
JjwoyYvreAa471CXUfyLUKSvL+DvR7GoYhVCBkic+fJWEM0WzryA5bru2nwn5UFp62SS+2mLfvUf
XkV2Bol9kDqZPGzxOkn4cStMsFQxlqhg2j2VRuoG3YCtfIOk0yBrCuU4U3yFw4d1WYS/OPRfz5Kd
V2Nzws2F6v4vYfRYfkDbRNEM+R6XGk2JAKdyJDz9mB1/fpZ/vW3/h7Pz2nEbidb1Cx0CJIuheKvQ
Cm13O6cbwmmYYzE//f7o2cCxKG0RPTMD3wzgUhUrrPAHF+txkgUOiOO4y7M/tVpThDZyAfDx6ifb
T+sDdsXDSsB7axRPugKbEcumoWJerqUmsd10wY4fjWzUHpo+qo9alf948VRsHRS1QRsHwyxzPop/
bXuwnypDFbs/loUxAc8tZmxwFLb/3B/m6kSzWjrRijcHEWRgi31RSISILCPt0Xm0Ac+2IOJMHaph
OVJUV+Mw/rw/3iKIZRdgQ8zX0TE8o3Ull1ue4mTQjsgtgYwN0DRqtL0BrwSuXkb30kOxAGMySIax
PxMGo2Ll093Yiy7tqNkFkJopHbDLVU241VzUwvujssEhoH5DV74PdVBxldN9vD/VG9sEKyme19nR
Ucd773IsgukszTujPwZ5BJZnTGF4440QiZUL8tacBJGCbrg6u18stqNfKhHHYhbswwj1Oyvqok2D
U4JxKBisON2f1TJppeeDHwofDslHEGbO8iahjdNEwPe1Yxf0Qj6EqVPJN7oWFJ/yAPUeDAvQaIkz
T37ofSnfwRURwChCvQ82RZt68codalztYDR0hW2bOr59km86f4a/Dgqg5tiKaSKg1SFiNIKiofMO
mpu76YM5hRZE6Wa0FVxXQtMdlzDsqCScyfBWbJbuIfGHJn9IEQ2HgIxMG9pdNIqQGcPB1RwoIe3u
r9/VAZglf3lGaZHOlr7L5RscN24zMY3H2DXcX7mvgQMJzbZB1sW0H3sziPHUlep16/YI1etj/3x/
/KvndB5f4ufrObOX4zL9cpu2tK2sGo+jqHwUlTwLFY4uOogsq7/4nRW9QpA9Wtk0V1uUQamviNmz
EhMsb3HLTC1CT2aujccookOSeF3ags9RBYRcI1fTSx+ceTRkaB2CNKp43uKQl30y1BSVx2MOvPbk
xnR+QaNVaBuFpr6y/W4tJ11Yrk5cx3kRFjPj2Pt9Swn/mCIpjmg87CzIA1F79BDb3xeuCezFRbhm
5cz/CUAu4sB5jrwOvOX4m/2Bjv6960NDhJOr0KObaMZsqilM24PZ4O6IVAgmdbGeH9OxeyhLN/mM
BH75bAEHD3KByltYI+Q/dNFrg+Qi3Wpp0Jgr4dOtM0mwRs0YXS58iherokWulvZ6rB9HTF/RClXj
h7QNtB5BjqZ+FEj/vHv5rvYo3dkgG/gU7iIw9d04knqfIaKV4kxA9897XQlVfCwt1KzaWliHone0
f523Loq9f9fvbn37+SKkBEllmnjj8ubRU9Fp2NhPxyrtgSXlsVXv7c6s3ptIAb4LBQrrm7jETG7l
4984TZQYhDDnSJxS6qI+NVS4GEOMQZC790prm4Se0vap38lfDh/384tXVphsY9uxZqCJWDzY2uD5
qEK64zFMdI1dNMvS2ZHTPvV4j8LLAjTvl616aSA3v2NEjCYRI02EZcHf6USBvbszwWEtHagrhlXR
XetjHAXuT+/qkf4zELfxvJCSJ/TyG8owFCKl7osgM/Bj0p4E8TC9Xflit0YBDYPNIhkjEfB8Xv56
o/TKdwejKQzoNHXR7WyUSfGccu0sWxnImD/H4l5AGp6il24hOm8sT14OAEDzE804mqJ1270wgFyA
1bAwuxDBvHxhqRcfCvzJ5a6faH9tytpUUBbDGiBmA6cOyHJpJxGmI5Fdr/y8W+tAhO5iZU+kxZG5
XAff8/MSYIRxjFNZohYTJ/bMzwuntSLArSPy90CLz0pGSUNVMJCdD/QmJ5zsoYkPVfrOqCsxrUzr
KinnisPY0aXZBd2WItTltCoANhiM5Nw+muYiaCm0z07cmEg3Ddl7VAqQJq7RyEABX0QrQ98IJ2jb
OXAEcD/EJHUx0dHvkzF1uQvGzMs/2OjBgBGuEBvgXUDzMoW4/irQ/PGMUUeJUlMKZvzFJ4j0jrk7
Bn+ay0TFNRFQ8hwFVTGLU2DkulL9OWpV6a3YXt/YPOxsqlVkzDhHLau5+ZhOKAY27hH5y5kkU6KC
gCrXy58uMhQiJN5W8EPOInhQou0bb4DF4yPAQIU9Q4Jt1/VR9pOLKExQpfWtL/dX8MZmdediDtE7
e/aP4cPft4OZFFD7w9Q9Flrvotjmqr0YR/1MCuiv5D83HmbsEdn+RMrk5Mt3ksgI3F0DhwnaMIL9
SZC/Ed6saOFVGagBoG91uxL7Gc6ND0cSSy2O59lggotogAq1nSGU7aAR1kIvQNqpqR8ao0GjQg8s
58nQa4FKjF2igohQZj1zdE37ZxPAdEG1t/kjMZZ3qEpEMvmE+E5VYJIbktpEsYloU5PWWKh0sWg+
5TmWdNso8tG1RXksTlFsmvz3hWmkn1FGzJ506IXVFzEltTh6iTE8Z447K9ko9Bx2HVUf5xAGONED
3o2Bs4+mhhxyiHSx3E5WDQXB60Zc3W2ZGb/qumv+Ie6rilehacNSSHsTVoYWgun2ssZ191Gqind2
21lQiZUGn61Uyp0x0o31E0GEftzCtUVYrsoNlqQfNe9L62Uuqv4Wcha7BNE9+TCwIeGYdDHmzlki
/GeaJ13xLhYSwwlXdB4a1BSogBbHFUwE3Hk9A7FpicDPBArqm4EIWvMMZg+uXz8L0TuhXX+LS+Li
beoa2nflF7o8IWLXjzsYbeOnpivbDyXQxHgj1GR8EMju/h5r0/oZkmvVByPVpreOl5YoQwPQEzBe
TW8ElUdCRfQ72AKbiFlltBtN/20d6WD3eYKcd35px8j0YY73M8ybwYXc7ZdPje5jcsWcuo9F29r+
s4N0GmoyTqyjJVnU2RMEdzwOM8pIqKSIHks5DJiybz2cKnEQSqYfhx7G8d6v+vaXpXdjcAQTmSeb
zFAh4rGo6/yUgYELLBKLef4YZgg8bxFLAyIYFPBGeYRaM9r4LT/oQWWz5EiUkwy+1ae+QL84rwBM
Od2A1r5Mhe6ftCzG86kxdfCqoeigKMAGNY9JXRY6Kj0ein6FmSmxC6oeOY2hS5CktwMbJqeBx+I2
cesuO6Msk34fwL/+JHKbTqObyHiTG0BQNzZwSPFQy8H/EQA6/YG1IFotRd0ibOCCjcv3xSi1L1qg
O6j+qrR+W/J683i3Oj+DfRbA4Wx6BAs10St2yEATqk+HzNoHvE3//L8uGXDqiivBq4WazEOBP5O3
CcaoTFfysetLh0q8R5xM5dr1iEsun8cSgGFe6GlyAmmJfpCIcMk1zPZ1aPXegy27cGW8+c27jIEI
MOjCkXtQZoIQdzke5F5LRukkj3iPJgea7HLj2FP2GqVJ4xCpxMAwSqjdSy9xBoXx7OrMkQ7nYlCh
o9RJrOkd+d5QfbJGbabRmXBl0PWV+V3fp67rCt4Kapz6dZWzDkLHbWzlHQu7NB80q03OTYxa/v0J
3Qhq+GYYA6GCSJZjzf//r5g1FuXMVlUz3VWgbI7DcpXsk2EIv0Akh4CC1kZ+xEotIAHoGn+tTmLM
QdPlV5zteolrHJphqAcsIhu7QBDUMALrmJm4nD2ocUIKNqyy5E1thNUjwsTgyKqg/cdqBNovzhQZ
b/EOcIqVD3u92raH+jFm4oBT3Cun9Exoft7rpXls+JVPNd2gXZai23x/ta/3LAAqpHGoJeBeTCXh
crWHsW1EITLzaCIRPKsTjpixb6XeYnSjE/ek21ak7o/QHfHeuj/09fFkaFoD+DTSJCf2uRzaaotg
DvDQ4kjjCn3UyB4PSujTO7uU7gEpwK/3x7ueKvBourRU66gRmMsP65c+EO4Q/a7Jzxow4khmRUAe
+7J9hKyM1KambJTsw0kjabk/9PWeBmpM5XLmPtCLXPbKaegZUaVhwFCOQewBnXXFjyBKdLC2SBxU
G9ohKE62Jk/zxgxDb61icKN4SrmdNuicapJRL9PNZgwda8SE5OREThhgXyLDaptHOYRtEZAd7RsO
PaByLVLiSCdnxnRb9eyto/Tmo4U9TbKyJNfBJ3cllUiQGFyYbIPLr59gh4PXTpScqlrR4/dU7T2i
cgwvt47k9/vLf73TuLi4AwH/soRM5HIsA8EX1DVaoDN6rPGW+dp7FfYdQjc6XLHJCFeqCKbJX3h5
hxDJg4ygg8eiU42/HDDGkqMfyNqoDZtFSukLp6Et9QwcYYa+Em8LZM2cU98kCj1jw/f9Qxwa4bPq
axcIoYXfquwHGoCxX2sf/NFVEDuVyNLXsWnlML9ENLUHVdrN2xjfaP/JzUfra+OP3scpICZbuZFv
fCra9WR7tPEkHPBFahKNJjGu3fjHQYfWAVrDr8I99BsXv5kAaZSVK+nmcDMQgevPmUt5l4unKemV
E/icY1m1EtGPPM+0PVXj+oOVZsX/Mrz+z2La9TULaGZuThqmgbLlsi5ejUatuaHhH+EBEOcGnfO1
dbJ6BRF0exSLS8egesqtdzknr2aENB19BCw0PFy0BNX3j4gYG3JloBs3jYSdT6eVG2c+WpcDoWXU
Vc4sdza5kTvhJIdQPoK+eL2rFqZSjRLQvpRD+CoaJ4Q175+zW19uLgeQvrLt8RG8HDylXqx1yvQh
Q+AvwSPfmF+SWOQfTa22yg8vH4zSIEhMclhgXYviR6AkbJqh045YwMFqqmIE4lHo0HH086KVE3Dj
AmHjU98F/sB7dQWOQSYpwfVSOwYp4llph0COHpg9csvjj5HjsXI3Xr9UADsQYeAM8TJftZNtvWkG
LzO0I2D68NnUISg5E87cuLRh/1p22qk2Mmdl58wfZ3FnMSin1p7LOVD7Lj8eWu/NwCuAsWCZOfom
yHTstpIKta996ygkdp2sdyCI4cH9XTN9eTAVhvcvLm27FFrA6DFrakvLMmKSDw5O1K12pHCZGcew
8IFvQbDpe5Qzu1HfTV4QqK30x/r9/e1064S6oIH/rSaBcLmcPkcx7FqFfnpaTc5jhmjcNiCvXpnf
rVEkZ5P+F4GPvSybwe2a7BqjjqOVwEzZ9PThxC5vPeWuDHRrx8o/Tz2tbxoUi+k4nWclth8yHZdq
Uuw1GCtE3S8roOaKNv8aRPbWyedY2HOiRe95OVzjRXFaCumBW1HWzhKo3w9ug9FFDCnx/oe6cTjo
oc+9V8BjbJXFYy5tGtxmm/rHFgNMb9vKuH2rh5kF3jDD9xtH5pLpxZXnvfwS4D6FZEIU5YLBWAw8
FWz9ZmKOrd80R8qy6WYyJucjqsUUZpBK3N+f6I01ZS15b5GORI19GSHZEPTSOT86poYNr8434t0Y
whlEoF6tXNw3tiVNFq5RHRw8Rc7F2aeVj/dgWnlHCF7RU2rm4bl1uvjw8gkRgtHJnw1oxTLgD4AG
9CiSEhUl6fAoFWKkqDAFWInb+e7+UMaNCIy3wZsFa/iDnXJ5nE24aAbSRt4x9lQBK79zH4bRxG+k
1mEW6r6VIq+HHkIatGDpVIfdtePJz7WYgoOfanKl/nnjWYYRTWsJ8Bov8zIBSKmwZPUwv/+qTGgU
ooh7KNq6OwcU9LaRFqTYeCFeS8EG8en7a3FrHwlBowA8Mlni8k6NAHm5qKf5KN/WNRRIZwAOJXML
7KyD7G+3spduDke2w7XDBX6V1kU4VSOyahMtal55wg1byB1bon/Tl/BZVwa7cc15tiSq50+LgzL/
mL+KBb0/eT3GCx7hDoBnYxi0DREPmjiAL5BH0f+X1PV/Ros3qgNEpnQGgRLDZKXUeTmgo3Xo8NmN
d1SYSE2brDFFtsUU0Jr2o6/X2oNTIAT2SJlfJYcsUOjZhbmYRSKyYUxXDtSftG3xZvNTyGrxwKEM
tLwi4h7JtFha/lEhQ2uhGj221Rm9wyJ8rouaum+YxtLf+5PWDTstTZLHLouH387otF/CUhYNAhMp
ggtyiGDL1YGRZViqtO55pD7Sb1q/r/z9/d1464vN0cWfGsvcmbxcwNyPgkGfcO7x4rr+XXoi+qon
SfEVvNzsURd3trmy/6/PHqkYnXKiYo8q2fIqcDnndmhkElDA1FcHS3XGV9/2kckBXZE26CpHWHsB
yrHeT0p55soWvb5bpS5okfF0oI91lXy2iIV7k59I4ipRYwYfOLjKJwMAv5X36fZAFmBHYDZcNov3
KQSf2zaBdI9VEEgokml+ahvYyPe/3/XxZjq8EgDWSNvZc5ffD2ex2kkKxShJmD4YE6IdcGnDB3CJ
w8r2vjkhUiAoSsARAT5eDhWORRuCJkbs0wdEA6M1O5Zm167EEzcnRBhBCYpCMVHZ5ShAYXU8X5CV
DbGb3SnPqLZ1p4uTqyHt9B/WjlSaspYxA5IWXwgytR0NZU/PgatiK3N93JcIP2+nsTD+y6wkSBhe
c56/5abPMwJsFLnd4xQOnw3AQsCle3WQSdmvPG3XB3pGWLk6lBPgH9SWLtcvskEZThDkAXYVWHQY
uURBGnGYATIzjCRhv/gCYU4kRwBgBXCyZW3FR78xB12E0Ufh6GeEPHA+SSeFjYXCSsjBtO7+R7sx
P3a74FAheieBj17OL8eZnMCh4fpwY/1NS6v7LXlbpV75WWf/REckNlcysRs7EqYC4E0AezOXaHHE
gr6pk1Yr5THU2tn5tkd2jbXfjeVYrtyNt4biwxEcEGoaV3Autyka8GNCHqd8kufQbjCmb3krcivv
Voa6cZppRHCQ5xBoDgEv1zHxKuE0PDoo9lDva2qV7AYsFlf2/a2v9dcof97vvwICYcTgeEcljxwN
wJfYuNF8hMQ+YotwHDLH+Q+7kU1PbdXlaifouZxVT/g20lbmWxWIAlo5tuqjM4zoMOCWhU6o/vIa
i6S8AgvDY2NQTlpcihiAu9T4Cnl08eHauwoTFwdAHu02FOTu7/z5i1xGF/SVYKjO/RAaS95iqNaO
FQFBzlrWurltSnoticWOREscFZFe6MdS0gav4BPs7Lg2f90f/kYMz/jAE6iCAK6jcn+5tkjrJqFw
WFvsLa3yGBlB8hvbsRYTuki66TYzMWt7MyJa0KOWYKJM7Q1Cvc8cU51LSmS0vXvEDFZW5UY4wV0A
whM2CpiqZcyV12Pc1oNwqTvZuDrQ+DFex7Xvfm9bzAG29L89tZGia/8xKpte9P1FsW58E/ol0FEo
scH3W+y3bIZGVx4Br1NrajekDnJ9lqGd7o+yOEUzqw2YOuESjScamt6itmYmVSHIbbNzFJbGRpWG
j4R/mDyZonMQHhzW3uDFrP4dzzWhFRHKA9NajJc7g9eoisa0IlF732o4RjQ6D/H9WS0uuz+jzG8U
by8YRjBDl/spsjJHObLBdayc1M8qq/yHpA2H10JPVtC5iz3y70i0G8ACz4DnJTArsUAhjWGZnbk2
yp8TMk9y6za6fZAYThICJskJjRUUzKWOPsf9Wd5aS8bE83AuUyCFcDlLNUajoEGQnQu7cGcomPGK
oEOurOWtHfLXKMvqq+WHYTbCUD93dqO/wco3eSjDEc03o/2qTaJaCQVvDcempPEMlBupiHnB/7rW
41bFE7FoevZGbNzzXkNYxKAH/AgiVB1QBhFv76/irS84Z7CEGNxA1CIvB3QUsks9dINzjbQ9yBVX
4FCqeUeUjP33kA4Qo1Fd/LUrFRIu94deYqz/7B4LIDn7h+0K3+1y7AEqXDskRXbu4xE/8tJt0f1r
jKKiFDqE+YeySowdKrke5Bl/tqxrtVfVNHFFG2X4WcEy+C7MFHKLHLIYM0LD71b29/Jq/vcnemhw
kAETHP1pgP31PaSZ2D01q/Rc5raN8UGRPPS4GH9A7KV7NUYB2OQyajbDrChdZVIngLHFNuiUfJ0W
AD5XVmzxUv35OTRwaAfM0AH6bpcrZutx0GF7lJ/7PgZORgPHr7dxAiW+z1A337QhUSoiXynKNlpf
lMVOUp3IEGoS6SxmmuJ2KP0aRc++CxBGR5c9jN7Eca3cbdPFU7fB6Tovd1EoNVxwkCFaw1bcmoE3
wwshq9KIl/MB+GtBw0qGReQ5Gf5ePkRqA1+pth/DrdvK+rXpp9g2pKiTj2WfH92ijo73V/DG+QIt
j9oKVCyoxkuA7Nz0GOMQprjsau2517vmwbBTBDqL0duSYfhrX2y+0f+KLeYvBu+Q+hCSgRDBljck
h0vDHsnMzvRt9NNY1XJb2eKzNXhFtbXHaULyALfEGsnlonuqKjv7lI3GsPIzrlZ9TmQp6BJsu1Q9
l6SUggqrGkcoX1Vqf6lqK3uTaCOI+si2j3VZZ89iqqcvUsfvCKEz+3R/0efM4WINYGCC2KFGZsCP
5Lq+/OZMzJE1wlonTyvCfaEC+YxXS/eaxHt4yMzS3pZT4K/dLlc3G9ratOiQ6aadSyq6yNfQr59k
rMfeybPyynsFvwSNbdVj2/xo2YP3SYtjecbjCZFSYq/qTdeWOiZ3WRvjmthawbMF5YYGjTdCPKGw
EbzP2bxPujPE58lS0yPRg7lWRLnan/xob24u2FjCzLKTl0sVhLxjaaHJEw6zn2PhU8ZxcfpStmlt
G2VVL4vqHaRiADpR5Jv5sZQVF6cxCkzlwxzzTs6UD+98V81W8gJjwTHQfkg60S/dCIhEgFCl502F
iDvgcnbSDfTOGpR3KkQuEJFL8HjGQ+KLhoHAmyyx66NRlM3Kk3oVDTFHe44RPFQcYAEvYq4hK6vO
JC88xUE6nqRVya01JuMej7RxZc9dhSQM5czaoDpBPLXexXIi+zcEvhrYck5BholLNxgUa9T9X/fX
8XqXzBR1CiuwjVnQJSWvszlNPoqfp6pP5S62Uu3koiKOcXwUPTRlZaxsk+vrgy6QNQMVLK4P6m6X
360xwe5kSE2c7Dao33oJdPDKhgEV2Bh2GoOHQItbFE9yQLtwFNkLudXsUovCJswjME3c3kt2R2Wl
nj41hnvKQIY+136dfqXn2DKqndvfiiDkUfbcai0Fud44DEtJlcdiph8sg/W2bvIggSJ0CtHwOyQV
FbnOiD3c2wGRvviDAuuecz/whkDwFxsnABA7hLCdOPY6SqOteeoj3X2gd5zvunJIP714OJOeBSIb
dKE4+YswoqD+XUC75kg4NdA+ffZj6WUSPWEZmbxp+rFfiaNubFiGA3mCpAG0yGVYO6oYA9aRAWWf
y/daVeqbOCmML64xa6cb9T/353f94DA75KzYqVxr7JvL/dqmoZbXmYE8+pzR9akZPo1JazwLza02
tWe0p0kX7cP9Qa/fGwYFgY/OB2B8YsbFoDNdRk61d2oyywvw9SREoxuCLiPt0wg58ALVgW90O43v
RVZD27s//PXdw/BgUgBJzmXKZdIXFmnbO1QFTzWTfhglRCufSa4UQW+Nwt8+k+MgSLL5LycpwezT
FZYeaLbK+lxJNzwXUbCGTb0xCpvEpK0PNISjv3i6aSdh04OQ7hlb+mCvNIVNXJmsRdM3zvfFKIsP
hnawFfROFZ6N0VP7yivtHTAMECGRWHvWb05o3pO8CTNNd/7/f0W9QcG2twIMkN0GezqjHc2TaKW/
e/EWQJiFVEXSeNWvJA2GsPR6jYj+7GKPezLw5jrbAfrB90e5tWwztQXUhckrt8wYjcAwMhRwo7OI
809T46eHrEYQunKdtRonWiCsy2XkSJwOAgKIFWoyhJCX62ZmGC0O+DGeVS/dZxfTsi+d0JxnY9Ix
V2hFEuLXlEc0f/oiS+NdEEkz/QSVpX2T+F3rnIsxDE9WZ/XREcQvmHHLQmY6hHzyT2IGEs8hC/3Q
LTSAPHkdOSYe3GHc6j/1InTajTJC853buEO6zUc0b6CgdtbrUGbpuMmsLHY2CSFttwHkqe/dZnZ0
xeW3Mx9SyDfmB4LyDH5AoCYgmK2HSquTZjq2DpWXIu4SR/hnjm7hvEGEOtfJeTQchrTe4mXzWkP+
smSi4443Brw3ST1Yb+TYkhupABlPtLiraXwiyLUfbTClHSmz1L8Xgxf/A3XHxUQgCfxdr8VeCLHC
KH8j7pa/S5Hrmg45t/8zjm5+setneg6kBpB6267wMF/W8uKb6trMQ4LJzpCq6krMXqbRDT8k0p+m
HeCpci8w62uPfjs4r528zzv81KV4XyL0SiKufPGFTgI2T3Ch7TdpHibavm/FEGwcAEe4RAATfpUN
vcK3KdGSb5Hf5ihSO3U0YAlr1B6IM9RUttLTKqRkIxri4F0G7O5a066e8yLEewRhAeRhwUpW1mlS
QfZrCvE/K0rbrdCoCgN+CPBRlFdUI52Nk4TIAUcUVNttXPDPRmp2+ayblpbsKr/0MLogdtP5Ug6u
l03DK/yEyaEd7np3FI8utKH6tWZmo3qrAqH/zovJEDNwDGvsrqqm6o3pJ8khdooRwxYKV3h0T1X9
k34vxpT9lPigoFU+sgflULyd3KHH2wXrT9RNTLP6Z5pkGp5qhuR7mBmarXYkY++NE5em/tx1DvUZ
shP1igu3CY5Gn5XDBps297s2TCg8ezE973d+EEbFCsz35inkWiEfoatBVfbyFDpRZegjymrnsQn6
R0Mof287eb2SJd66VyRvC4kP0RbqS5ejjFzFQ51oIdzGPsLfJZ32ImnjXe2vKo3dGookmOoDXSfU
+BcTCtMpatBODs7ahMVCS/qxH5ooOZAKqRVS5Y2h5k71XM4jfCYGuJwV1tRFb8eVdvLjRmzjqs4e
ysoJXomm84qXR5EWTNm5JQ5GhGTncqzGdgpT0hQ/02Zo986oJ3toa+l3LQvSV71hoaR//ym4sTF4
zwg7qMYTay0/WZoTJhRd7p9mqYRdpnIkZjhmK8Hjn9dx8QqQo7J26NRClFh+rgbqdOqMZHAV4dQu
rVpvC4mRxnJfU7Lsoc3ZXZ0cnTETO0Tti8euGn/Qnkh3weTgSVya7baBF368P/sbUSalWAOIIwh4
UoTFp3VdI4VUFsiTckq8eQIv/Jqalb5vXFl8g4VgHwjKipUo88Z+YlCw/XBKQD/IRdDicyFNaR7L
U0vhdOdHRvXQTUF5AEvqrhz7+fdfLvsM/pkFYAnd5+bY5XYaJwnCBgbUyQiCFPMurBCiT7VeimOf
hyr6XvR++eLTwnYC4EP5m9Yp5arLIYPcStUAbuUUDb3c1XVU730TYG6cVy9s05JUEonRWAKkPqvZ
LQuRSOc0QEcn/UTKYn/tAr/5RLy8NgryA8tVZCpkIfw7LyXKNJdTKtuyGmVFMya2Olntq2hwHkw9
8J1tE46Y4YxD6f6T5I3Bq5g2sUT2P3Plgyj8Mt46tIk+mlEQBTuqZpG/G/oAsVTYBANvU4E9ACgw
Ve3C1k0SLBAL7MBAOA27kAAm35lpb+ELpXr7jVd7eXJI87H5hhST+m3ggfkJX47APHiUtTEjCgaR
vBJcjNYWm2yLR8gbzF9OUyMhgGVG/8UtjGE8lnam3L1PCe1rbskAYRuZqumhEZA8J5RuaKPVhe2e
SEdS3Ma8GCEEp6PH96i1iuc9cPva2tlWGnlbXUPbBfcyCKr7sMANd2MQVn3LPHMo9maYYaFpYqFn
7yKpNeamtrz6Pd4OXc/zLBG2HxCsMLaF35KVjxK097ZwO7h02tAgfYObxog7VYpV7NchK5xiW8Lf
xd8JUsIPO6ojvHiGKfmJ7bGw8HPzvC+AEeoAM+g8fVSG59eHmugA+0fLUThfIbbyI8kgODy0CMO/
M5KyhU1aYBixyQWoN/zaWvGqn6Z+eoTdF2I5ldDH3vpInX2x+8ghAAzdlIaul0yPIdpDGLXlc6On
g6GtbazWL341eH7H27KAZrwzIqQmdqkuylfSS5Num+toUG3iIRC/pzTLviVNIx6BUxb93kwDjF1d
Nw6qY5wgF5DTNMNczssiA/y19st0sHqTRm1/G3tPOyadmf5oa1V9qXPMS6GJveuwqWv9yAKHJLz3
Y4I79V4FRRvt5zu33yD/H+ebcIq733z06nUs2sl4o+Mt6+wlgKX07YQiUPPQVT1I/srUxg9dhFPA
Nku77qAh2yP2Fpw0m5pG5D3LGlPznWJhaD44E+5P+NeEODIhlIfhhyi/pWnCsFZUo9mnvElPjq7j
W7+LAeokHsGWlm26UFnJLm0nLDoGkOAPlR7gNQYBvI1w+mgDtoCuDfWIZe+g3iEw6neY/haieqUH
RNybJsc8dtfrPsTtKI5qXFsnrTki/Dh5gJ9tLzkNrZs9Qzu3OA1Oj/KD771WhaW/HwGSAA4IGhx0
M7xBPtK8Ske+phXUeyjtMjgoV6hvgNUkQiB5NXXfA3PqjV3mVQYhezLa1SGMvOJDFilgWFODCuI2
NGZRTYmQ63GIjBKeOqbz7xqUs6cnTxvU17pwvB9YBhba4zB1evMYhgFxuYZQ42MfYgWwD5q4zzfR
gPbKJmll81wnIh2gUqHScxg1C06wsn3voxPbQ/8e3hVLiYEFmytweUqeCwKV5r0xEMO/ncwcMH2b
khSe+SrmB7+Zms9+SKPgYCEG+qEs6mra3X9crx4frk065BxuuGXgChchmhNBFMwRqDujtpVwZvUY
B1ub8iYuGVg+ExivxDJXD+tcs0EhAiQGFRxXLMLPXg8nO2zy5BxgcIHPrI7jRmZNqI349UoR5cbc
KLhTCwD7OLNeFw8rgBagSLWenLOgQlYY0Q1MtpvmUBV6uQ2sZLUVIq7fIBhfLlVppkbssHiDaFja
6Bn1yRmLC8CnlVb22i4xRfo20+Kp/m0aCbcmgDMQWGBRxjf5MARvu3A0oHKP8QRbPgf41rp1Mz3c
/85XISTLjucBzz36xTSIFmuBjUbWhRZ60VoqFSRjw3+r/LZ9919Gkc78gSkmL6MmT9ST5sD9P6vW
LHdaUIVP3GXdr/uj3NpCVCskpReSpKv6S9dWdlvmYXS27AJT4Gr8lbpjjl2wSPYvHYmZwCemhwoZ
HrWRy6ACPb5JdaGbnEXqN/imk0dPWaXBqS3XOphXtf950ZgM9E5Yiletw4b2O1bJAYiEQm+PQVu7
X/H1Nh5SzZSfi8JxPjLl7lTiQlNuNBADK1HoH6DXRRg6/wCwJVSC6D3oy5ZY17l2UZR+SvbpVsMh
y6OZnVXpXrl3oTr7G0FJ1X1b+175WzalgcKlR2Fom+e++zFLE5luygZG/yYwNHuNUHL9yckf+Y/O
CPVQ4GqXH2LwlCeU7XCygtg4l5NjHaidaIdiIPi5/82v0g3WgbDfpH6OexzJ6+VQqI+PFBX4EA7u
RQ/g8dInJ8fstu/p1m1Cn4JNoaa17tmtz/9HlZu7GI7qEmfYxI5dUDpPz5am2ft6RMMWcLlzEESA
BxSQ+o8G1aht0ocHI5y+3J/y9UWJ6uQsUAAuDyu+5eXgitkyqJywrtXsAtNcU9sEsdZs/EwkWNoY
ob6Sf9xaY2euM86dQvLaeTX+qtPqfaj7WpOn58G2/U9dGGjbymGLJU2fvW7LeJoj7fKlBVU+7P8f
lFrn5aBFE9B7iqP0jHZZcbDbOn3sq9TclZVrHO4v6PVty1AzkgWz6dlrZrGHgGtBNa5kcu4Gk/Cb
msUzuOJ6RQJz/luWJ5YUBKoKrgDgD+fP+tcqihDWmuMzIWqZ5rsypuahOozcW62zjE0BOhUaeP9F
M5S3ci/emh+JPcEhPVh8cRbHsQy55hH3TM6w85KnOB3lNzey/9MoyGbzWTj5vOSX88u6BBd63pNz
Rw1/H1l1y43vpcf73+rWXuQb8aWoQV9X3WRmSitywbepKsLjbMAR22itfRrV/m6alLPvCvkfrpgZ
dgY73CFcsBZxglsAKwL+iG5OBhG1iYxsX6o63Bn/w9l57chtLGH4iQgwh1tOIkerVbDyDWHLMnPO
fPrz9Z4bDYcYYgX4GIZ14B52qK6u+oOuNr4F0/qI5NO8s/231ozA9WJyJO6z1Z4sqtIY0fzKwHe1
wZdeTfUPlIT39D+2AjWKrMh/cF/RGVyt2aAgJdCkYX7NphqfuCRUDmYt1R97vRx2DtnW9id1BdQO
VwCi4WoTUk+ghW5xYfGwxrB47KvmkDVpR24tSYHbWRGvtbnMzqkWh9/+YNO8oF3IqrizV2OXMR1A
CPDA+dLIOrRVZ9Ga1zEGtjqy2ilOpQNPYfnH41E3JlcRurPEaNGqWefOeR5NaJwTp6Uqtp8yqYdv
ZUnJDxwI9rAAW0MBr2ABhSor1aLbsxdJdkcqyuQuCyaFw5y2F0XLi2OPeMJOmr6xMandm7BgxeV+
h1bRbMR5JpzmrmqhvIupML5panXZKW5ufo+AzyJwCj1hXbM1ukpg0/X0ipAWNPQqQJcrC6NPXT/t
heWtoRCWZlPSWQVsvtobQcoxg5CaXoNOTd7OU2Z8CPJlxGMcpao9+P7G5HHFECEFFQwK8+q8oWak
OeGYJ1fVxAVy1KL4rClNd3r1xuMsc88onGokW1exY8Y+saSZmlxxn/yRtkV+nKRc9eFTjTsviI08
6EUVgR4lJDfQE7f7zqqBU9bzHF7rVB3+CUGuL9xkjUJzXwW068657NQfKsxKf2pzITdvUABO9tDB
W5MKv45uAjxIoCKrSVUGrU7HvAivWYolYqhE4VmXyvj4eFI3RgFxL9BFpLb0k1f5SLeUE29zuiNJ
MnRvnHGKjIOVVPZe3rM5DiVR6E0OIrTrxQOWMXWmnIdXfCyVq21m4bvM6dSd62UjGoN6RCKErghU
gvUoip2a6phLkq/2ObbwMVTZHCNN6l+1+mxXiXqIBhlkN/CxnTRo47wR51F5AP24IdypGpGMPjbt
+DgMkA00pOAknJyPfbhEO3nrxlRSXua+QZQNA5N1kTnUhlHlWRBdI1uR3jejpfxtABbeGWUjIyEf
4ScylJBWX52BJa7jXuqD8FraZjSclDpUfxmpCQ0kn7LGPqO5UU1+GVKdeX2UZGT8ZOgMgpNaA9CQ
+W9KWwWq0Y1U/pwI7UZ0XarjVEiR/3j3b60aYgOkrciyASJanbFRaWNsd5nKsMIdoaHigb1oGsZn
ZMrUP/gsnhqiDQn26643kA4pwgeBFV4NTBsCl9eO6c1DmNBWRn3klaxM6k00VgVwg6XnIb2+asbG
cITuVXxNa56NVm3T/a8D42jH0l5rbGs/ijIagD3YW+DMbqOlrSqdnakL1bsiCN9SKp0vqCT+93il
1hz1/38QPWkkm4Tm8fpCK53GGE3qAVfqOdUpwebiw1il+aFoRu00JZiFk6c7F8Q1zVMQj8ZlKuZX
o2GYVBRzMLPh8FH3WQXLKLb6RA6o+YxyXvuZVisXDdnMYx22885u2ZpUTjc+DFgycgetJnWUYmS9
ipz1w/Das6dkvkypHe8IqmzOKgYvQMjo/kE8XX0RTwN6xtAIrnKlqMcID+lzuaCSZxVlcujlHvPa
DK2vMllCt5n7/EMd4Mz7eGm3DiFQALyzuISoPq0+NZ4RUg7lKr5CwS7PMSVbUJfl6IJ8yXZmdWso
Ko/EThm1lbutGknGgLx6E15BrzZ/t/1suc00NT/mdrcZuDmUMPbgEHIw1u/i2tIi3WgGhorl5KTW
tMu1KdbdPNZejV1F5RikJYdDYGfv0pWiiEzNyZT8qjt98xfAGevLJJfW5DpmZO6kRmIxVs998RRm
OFAH8ARXSZjE6bb0Yswp4XbDWZZRd1+Qqr6qTSJd5KKy/3n15mA8hqMkCBxgfexlqU9CVe7ya18t
eeQCku6e0IxL34PZCl63O8Bww09ysA8FjYj4xJr0HYU8nvC6hYWa1vNz0xfJKRnoaNpT9fPxV63P
nRiKq5tnBnAK3gFr/nXHv1pQgLI9xJmHd2OBLOcBf3XbPExFZn7XC0C0bkxS7csyajyOMqJL20l7
eoWrKPP/n8G5E/KRPHrWGoK9Fmv4ZM2OV3DNPvcp0IZhLl7t3SM+VhCqgOVjP7Cmfjemnqpjozhe
UCRx8CKfhE3LDGnRfTytq5zl/59jYotCEEGMZC3jEOWhUIAOA4/SXhkcs1bS6mPDc/xLRpGKsJ3Q
yNSUTt5T91udiv8PLJwVQBoA/Fnzl+cGjeCizCCwZqny1DHb18miJUxrEGLfbJs7VYfN/SMMCTgY
zCoSp7d3rlWqiEikCjJKujZ8B6pXvaVrbSOiCM8hGoPpZMSIWOBa6VzaNMnPo9LtbZ6tjwblTcgm
WYMfs6qfTnpHZSpGObdvjPT7lJStczGtnGZdVcDWOfEvllf2Ql4mGvous2yT4d/J1pP4j1ruwIS3
O6B9wAZjVyud6pw0c3l6vJlWAfxlKF5EaDsJnjbomNsp1oy5L3ojggRPe/8zCAb9Vwt723Cj3Ajr
nZ27erjcDSYO6m9VVFkep8KYbcsz+0jWDxIyHd/7JWv9qVN00YYPlffIUtuWW2IhMnmPP3UrDEBR
Zlti+yJqqbejq+gd6zCfbLCJY/kc6+n4hJWQulNi2ZpQmn8i0FBxZw1vR5FTBAeqfia8zkZz0qmH
HabZ1E9U/feaoFsfRB2CfIYH2b2tlk6HfJEzZBlAi9R+ClUG7IW2B8HbGgWPBiG/I8Sj7/RnabvL
epGaXpTl0WVJ8/LIs6na2Ycbnlzw6ASeUBW4Irrkt/OGwt1Eryk3vbLOKsz4lPbjrEmOywFH9EtP
zUMVzNGlAjx9bKtAhikjW0/I3KNqqvfSEeCNAlakbp7zJCzhDSXGzspuxV1wajTvkWYR+ertLwwG
SqNmhHulk4C+k0Fn4yh9kotIPk3QQnfOymbw+3241WHBeDGP5TA0vWoYlL+DTtf+5agO+bkvm9E8
5I2eekkVlZ8yOOJog9Hq0o9TaSfVTvq8taN5yBHMhIosDdPb7y51Fbtu8E6eNCbdNycCGW+odfgu
NYpoZxds7TU6LLzm6I6ikbGaYlY+Mgt7tvB9lICWtjJ83gh3hseBYCukg7p0aP2i0Hd3j+GzMsY2
YcaLotnyo9ZWjxoC5egglcX7GiDJzgRubByNDWBB1rOona8V5HDFq7rKCUx0P5b+TTDgqtwsufTM
DEwH2nIFSuXtHwR2ChsUh2Q0n2gPrN48auoEoS0xqNZldPuKSj2Oo2R4am/EO0WUjfmkPoNY/4tq
ASCl2w0SRcuAK3bEqsWVczAVnaZKVYaXiLbVgfZ5d3y8fhsb8mY88ee/XSOZ3IPXShLLC8F/HZpY
VZ8tmEhIiNTJzp2xOZQgB1H3ZS7Xe78CjN7jDGJ6eQUdP8Sc491I3fRzae4xXbYmkcte2HdSXSM7
v/0oeh9tjYZ46I9lPLi87etT09rdm2W0k0NiGepOcrWq/oq7GJCKsGWkqMGwq1M9xLmkLVoX+lpj
WZnfBUPxOSkUpTykpTb+sNH1yE5IRtmhiw6w+qZLh8R/vI4bpx2RBEpFSJZQAljLd3XRJHP/2qHf
V61yMirUYbiD9h7eG0kHoQu7UpiPQix6tVsMNYuzutZCkoyuesLue3hr2ov11mpM8wmMbOkcmaEu
dK3OCT8+/sKXKt5vD8mXWaZAxVNcIBx4UN6uaofgTy5NRQThEiYKmQBsM+Qic1t/6ltQ3AelLhEQ
myrkZlxjoGFyNbIBKdRBypE6UINevzSTqS9nYdu8uLWdWP1llGw7PRp21cC5UYSnijXqtf7t8Y/f
mjhDtNzonvK/teBtj9+NBvsF5WR03iLXUiXrHPRR9D6Ll+7qyKiZ26AyTxYSKafHQ28dOy4BpChF
aYHzdzttgVUGmd1Nkifn8nh0+kW9BLkxgRqcxp1NuHUOaOkLQ2WyqPs3BodOzoslBqQZpc6lRhIa
7EdTZd0PM9DUH/aggbWVdCSq40i3n1LwkM7ryuovu4SqEG13/k6XerVFNXoEjR73kW8rU3xy7CY4
zVb4s52jPQzixlUE25inDJ12kHprXaYkTUJZn2OUt50KnmqE3IdzoATeLIcIdqnmDqbTjae4Hvvk
9beukGOhfoNfFUqcq4CjjginaUMreRoCd/3bfLATmKtDyZu/5M8+tnrU1zs308Y+AgovFM1pedLn
WrEupyhWKydJJQ87js9Z3RWf5Sz/nHf2sLOCW/PKbJIAIjaOV/Bqw2ZwtyVFLQMvy5opAp6b85rB
7PFaj8C33QHt4eI0WXCRX38XUqwVxpksJ+y71bUxy0rXd9mIOm3WRfYxrSRod5j9JZoLuWvZSYE3
QgKVaVZP49ogLKzm04JXxFWCHm0zVWp4cWj8U62aB7vzysRoyktJuP8FIBxlCYly8c4W2hyeQhKI
OWiud+p6KfxZjqsdAGJWpc+Kk+PcElotMPWWNGN66m1gip5uJ2Xj18s4SF8eh6WNWIH6nU0VGVFe
ztDq8x0bwbC5AdCd5IM1/IvzE62wkv0H/lodsWiqbCspMGpCm8rtcbupXMVpqz9Q/nvB2DLVEDlA
J9xGR5Ty6zmt0DsHOB2+yWwg+3bWY2pmhfnOAVoLGonQBESR+E/CzM5eP2fLws7SRbIkr6lNCfR/
pYXyGaJ9VFBD03QfwkaFQ2EvtZgnR/Q+269OHibTQVbDzDojDNYkF/ioNIQmSerfjJI0P089ApA7
W3PrqLMyhDaqivevFCMfK9lpQgkHp7E3XMjV4Q9pGBr9ABqs3DPT3cjWdDYhnXqCKYuxOnZ5Gqhp
kOJgEBUmDyOjLg04kNGi+aFWhX/HnJ/5/HjzbWRL3IiCBM3bk5rQKsSQ43STihe4r88K6LPKKs/L
aKqnx6Oo4pevMhYSFRoy4D9pIKyFTlN7iXlEGmQsTRfl/9ZQTeI3raHMsduoSzq5UMlDB+SqU0yX
XrYWCWzCaODohLp74odAsJOvta5DZp4brRnfBMXQP0dQRbpDpw0o48xLYs0I9Zj9fFUTq2o+xrzW
zV8SWVjnCg4oWQ1uO3tG7htOOgL2QpcXeyiE7tfHd9ThjyOvE/uSA5TDV0wIq5QR0MJ2wUE44Vv6
XgCb1ADL9UO/tMxwbuitetY0KXuunBSTvsezvbWm1Ioo+yNbwzNtdfGbitTKo2bGPuCqyo9rszpE
GXr/j0fZOBrkNRiYoH8hJKpWm7WuVXtAICv2c8tIrjLp8Pu0W6oLUgTK98dDbX4QHAD+AmV0l03R
JIHghjaEr4bhdJlQZj4odrtnX79x24r/tiC7Im3J+/k2AGZyncpULWO/o811kKymztwRwS+vrHC2
q3S1ewuSpLr8ybcxiag38P5cvwWzZdCKuuMAqqECE9uZdUkQ3+1sZw43bjl8nshZ6KALzyPx5789
b4PRbkszzBI/DSOeRHwjRcoYcmzl5mkRTBcnsOPqmar/8Blb9uT1jim8d/hApCrofd3VScN6qSYd
eACBpuFZ5qDThOBi9Vw0cuAVXRd5j+d1I5byqfQqEYoRkI/VdYYpdFhRSY383OiSM1QkzdOXSgMO
Ec1f5SnZc1beGI96JkA7AGrIKK0jXCfUM6ulDv08batTFiWGOyZxcQmqePLkuviDmwnEN6ofYILA
Bq11P4F8hxmti9CfhwbB6A4Y/UwoP2N0uedetXHSGYobENkU6pTrbJDQDdi1TkP4u7GDkr6pvqnp
efvVGL+S2y4Sg5dyLVtVKFWvk5BlSpSsVHkdDiO+mEvSZm+COrSvUt6PO3yJjeNO31fg+wTQ9K5O
sJRKPg59GvnLbMzFmwEthsateBBqAMoXvFDnKEmCb0beLdHXx3tzQ6afLhtkDVRbyfnuNqdioIhm
IF/rl0uS1hc6s5gXIsRW/ttGnfomnUg8z/1SB9oRVd05O3SI45tny4yj7GAmfT8fJK3Svw6thlts
3ffWU2/yL06mkcTPoWzo0ZfHP3lrD8ABBr36f47BKtqnk2kiez043lgb4SGExO1RBcquvHz2kKtb
NWrKSCAN6B0B4ltvbUlHL5mmriN8TtTnuKl1EmGYm4MalsiuRdFpzNvpVAdxfKybSD7UXdzvvIA2
wqXIUTEJpWtAeUfsnt/CZdvCmU/kRvRdq+G/spyGK4pz+jGwof3Oejx+tI38V5DUw87e2LjreO1R
n4DvxZNv3VZeIqOM44mGbzoEnYd3uPkeAYw9W/K1XufLQSOx5ZwpQsh8Xb+a5qrXJhQBEWnX0wI7
YEkPjnPc9dFZzbXmOzrZydcul4avRjfwf9CTqOCtGaEHcpZQ0TAvKPQ40U42uhFEKdphliu0LZj/
VdDOlKyF5MneapsGmRkrXP4znXC5lChfutUcVN8e7+qNVQZdwkQzASju3RkKjFaI6h+9rrGh7+KY
/1lK/C5qzLd1aH5tFO3vskDP+vGYG3EHuBfxhs4HDe91mtGOuAY16YRDSaiV39sgnw+y3amncLIo
0y7Vv3Jq6juxbuP0cnR5WFC652PXSYap5VFH6osbk5N8p9LUHdq8oNfcLM3OuRErtEr0SQWF2wvN
bVoFqyTKbNDWMFKdxnasD/EBNnqHPBDSLJNb15w2tzQ7YzgKXZp/wmZpg4OTN9L7x1O89bnU3gw0
POmu8823h7dsMmmIawoKSoUOjWulsvncWkaAXK4Jcfj1iTCdbl425P6o360TYaOFWqzrFEvGuM9A
opThl8aIkkOsDfWffNhvQ4ng8VtUGgAghlM+BF7cJsWl7qXvWpWM51lJxz84iRR0EC+DPAC6bRX/
clys1SToMdXKJ8mvVBhkS0NwsOeyO9hTq1/+YMnIudmbAKpxK7n9skrTKKZldeChvd3GbpnPcn9S
2y7/pSmLusdh3jqDvI2EoS897rveWVzItdx2JmZQpiFIzFOcJ88OWJH0qM4zukJKoioRilRGvNeS
3tqbpOEOyBMYUXdXv6NN5hjhr+4hujqcENu3n4sylw9auStaujUUFTzaygKje4fJkqbYnO0IY7S6
DBfUgxOOvR7KntLbexXgraHA5VIhEYg9As3t8nVAw6uJ1rmXlmP2PpcVdJeq2ToMS1XvWTxthRgS
JyFUSrv1LtMeLQQ6kDWzvErvrfc15rx+H+jyB7x78KdVurF9yzOr9XGeHL+PtGb23tdbtwZmCyjP
wlwiiVuFF4jn0jLmBg/DKAhkX62Doj8jZmH+krMw+A+M7dAewzHTvpItZK9ELIqbGx1+WADcTJzL
9Ulx6OHRdnAsz8rn/F2Xm9O5slvTpbhjfH39oaT8CIwHiXyhM3O7qsjIRbFBw9cr+yE4N4m2HOsh
Tq9yq/6BiQtmi9TvGYg1XYdsDdFLjVKg7bWOvTxVpoanPSC3Q1Qnkzukzd6G3dhETJ4A04ADu2+O
hEZS9PFi256wB2nBfhnL5xoUY0Mlqgy/zwaMtENTqMZPHhHldVbb+Nfjyd1I9AAlcCUTZWnmrbsI
c4hym4aCMTZQhnVo2i47Drm1h33YOJiwdOlTgrAAdbput2n21KHqiZ9LP9nWeaz1CJshdbokTWru
JDYvqenq7idtRzngRVfxPpvK7b40esfxhl5OBw+9klQr3I7exj91lI3OV6XKAnTy+j5rfoVSZzwt
kx4/K1WgVV8WvaJFpA+VNT6P2ihN57Gr5+yLNA5W46fdjIANhuRh/jZXovyvsqLv4iZNszybQ9tL
h3ls0uVpqBT5LxrAXXOSJgtP5GUO5n+dpELHIw5aVTur41wfezChxWGcEXX3y0wJDVF2VuYjniF6
dJ3HAPHTzPmmWOM8fUDSwWkPqhbrilfEbfaXgoie6ba4yg5HtXXK/1q9R+gQHCMKNUleqLI3m3H3
t1TWanBswp6tZNdt9BFlhXlyKzPVCx8IMFJNwGarGMyf01QHuU86AEgybbKTkiNf5dqVrT8nCLGn
X0uQOvLp1TsQTgBPDLIWJAvW2XZc1MggjIHktaE+H9oGxKHaAY56PMrWcw5CC/2KF1myu8u2tKXY
nmYqI3LQWL6D7ppXTJr+bjApKaCDuPxHMwBFcX1wTPDJxiKky2rzw+OfsfG0gE1qvBx5Tts6ls3N
sCS9CDCU8KSDsAXwJS1R3LwwFn9QC/P1WSHjCVQXnAdE3VeXREy+HRgjZp3GKFsfSgeIeVeBMhtk
ZyeQbB1xAj7EPhg/eD2LP/8tKewGnNPrJQr9yNDT8mz16OgflDS027MaIwi2s54buRPXvOBOwe+j
s7y66lHmp8Bn4UXcg4I6kwuEn3AuadEpjkwktnX9SJl83Bl08xv5r4KxFLScdRirzaZuAV/Sch3G
1mfxgmfVKc13EOj3qJJbN4OQqqOfDHSQxs/tdLbWpM9j29CEAZ0z0P5SQyo0RhObbiM1iX3UsrnU
D3Em61e0nKzpkGAGUnuPt+vWBwOyEv1lDFjvkhyMenNsoyiNVtEYfgYaXBz0pbG/5JLa7uzUl4xh
HbfZpTQKgAcDxF59cR43ltYlHd04st75r95B2JTmr1W5VRbr0TnLlnE+92qA2tcSS8lT2NEtdJM+
Nb+lcE2f86xyOl/LDKk4Wstk0qo2gG9hyCbpyYc4NJ3iEE8Guq5S1Def66xIMdZoOxnR1y6VICLR
CPoboEryhby8kM6Qe5Rr7lhZ5I7Yvb9pwiB+JctL5FGAd3Bmw9RIaNyt9vFEAVKCkCh5jpx/TlPN
uVSzqbmZPGk7a7lx0wtHcsYRisbKuo2PX4jqYF/NiUm77BRUORdNWcU7y7gZZ6ns4djBWJQ1V8tY
VhWyb7nOMsb69IRhEybhBvJug6MwxUmh6/9UOBOfJjP9Ng5RfAp75dfjXbsRZCntUzIDoawS9VZz
qvRUbQtH4pjijexJepqNbhlXywlUlHJW0iLcQUhsHBPCHt0MMhsIx+vY1y5mOuLYgUobWH63CIbs
oDtSfOklEo3H37a5iiT8hL2XouBqeutl0hKj1yTPCK3Ci81o9kaIda9HdXJZIu8qFF6pYaxmcHLG
vMukmLJ+OkXePJu8ofomOZGaLlRvpv5C2zDZ+bSNkM7TG84vKEsi7LrqjjKvlqNQQ5c7Cs1TKEvB
VVPa4m0WpbU3hEX9Ue3rbqfCsBFnERpkzTgbBrtV/Kjfri0E9WJzmnA+R4i3+qKgxYwYGyLGwaLF
sNOb/M2Ek+0hmrhMlOJPGBgCb6IjcgVw6K5qI8ezWoVGzValyfm26KriqCCMFNhUGoUr584U3+8e
6hqAO8ChC8nedT05UbBiUjER8aLFUj9ZGk4++GHOO8fh7mUqKBdAsYQMlCguiF/x25zOat3VHV0N
z6la+0MzNNW73lHbY5/11nOdo/u4jBWgRPBLr35oMDSkEl6l1BcFXul26Lx3ggQJut6bhqiX3cWM
6h8tKtgzfEgj2NOJvw92ZKyUNBxaUrRraUvcDhfOtr6gZzB6oDHYNHVfokUdIsEWvhusqTaPSkUh
9IBHUzq7NQ8P1c3UsSCnNoxkj++9Me08kB16lpwecgex1X+b9iSBnh8mxcC3F8gdpAD381PIbHxN
6t7+Zst1r5/DVrNGmkoGj4nHkWljeCrKIuaSMXDBrCJTv0TaMNLh97jJtUPZUVhyu8Vs3SKNh6e2
ANVZZZl1hdi/UyDYGhknVPGy5Hq7a1Y4vV1SZGlGYiL+WqldZW/kQkd/W8+L8aKg+fumaer+CLQ6
8B9/9At78SZrEcIxwvOQvUaWtPauCGysAbGFHT2M4IZr2nTIW85FoB7VIVouk9JKT1XSa9+duR/o
GsXtOZG1wEXTdRE9zMZtkSz/2QeFsxPY7qIpP0zcEPwN5BBk59vdgGXPYkeJOnj9KJlf7AIVtqJa
rAschOVT40Ta517Pxs+Pp+Pu5qX4BimXggIjUoFb7YFaopALGr/3xqS3hpMUOIk/y3PyaYJxqp0a
FdHpnZz8LqSJeh9GHqJjI5w01rt+TDmAYTV4TsG711Dj+SRTBj89/rDNUcAOISDFZXEHFWutTolL
u+Vs8SL/R3Oi4rlTl3BnzbZG4dnCLQReQPRIbtcM5xy7aGKKFs1oGyjTTeWZBuRep2BrFBr2yNTI
kP9o/N6O0iKjipriTGJcldKhKhLzMNuNtRMO7hFJLAywHOEpTXePsvXtMFVNpcLEjNjTR8u+9Hg1
NMciMJX3mWbxj1YyUmegAGI8L3FZvkcwr7SPpGka1qFZp4/Hxyt4tzVhpoMjwdGDhIaOgggiv0XH
Er+HylLqRbgXp6qrFVRd3C5DeNk1nRKpuonywL+Px7ybaTEm5TUkOAT/+a4eXZXR0AIA8yQytve9
3rXPOe4MO3tz88sgy8KE4V7nQrr9MruMDWOI9YUUJlwOJRRyL+nj+iPtW/WixJGzJxZ0F2/ph3PU
6KsJWbo7XmU4deDjFWP2lkxPTg5wtieraJK/Ji2q3EkJrYuKK6QXdnH42g6iGJlegpDTAYi13rpm
TDMIFIjsSZgSnfVciz+gpih7piN10U5gEfvzJrKLsbjPWD0Bil2/l2wNrmZXSYsHtFk/oVc5P3WN
Gf014se3x3a8TyQYDP8ceEYkv2QwYo1/250THUKrM9XFGzOp/qqNavSGfNSOz/nYDI476C2y0F1r
dD/H0NGf7cGZ3iUJFcEdTOz9jiWLwdgYfhraLcDqbn+HJCURvnWD5hVC002PgDXofbvHB7qfWjGK
+E4qUxAvV6FBVDYAYtWa1yVRfVDnbDyM2lT9FfeUJB8fwfvDIbQFbQ1YNXi6u/w+0VUkwWJZ8/Bu
lDHTTOXTvLT2qcvzGLuVVt7JRe6uXUoY6DfwN5oj0DzU2wnkUhgyGMA6r6RsuIy5XP8o0d445mEV
xqckcyAeg++Tdx5sWzMq6olo1bF6vENvhy3hTVqQ53UPdFt0BL40HDKFDmIpafKrA6kQ4OfKRYUf
zsM6rhekt7VcJLpXZ2ntR12ffg5rc3laEnX+5SB6ule6FTf47UEEgMNNwhHhOJrrvNZwciWuIihx
oxo3f2dxatVXGLCgtLUqL1Xu/FYyLlmTWweViqBf6Gr58/Eu2phe0eTi6iDGcv2vjmegjm1WxYXl
LYEiuXgDYWSTBsrJtpPp8niojRPIFgIGzSdvdLvmOaJ0H8IVXkotusAUMo8Lc3N6PMrGsYAvwKEA
tUfNbQ2mgxdn5AOMZUJ4bdGvMNAXqIz+CJuuuozZJO3dGavPetE2IZQi0GQDh+BVeLtBLVqjBZXo
zOe5aT8ZQc7lq0d7Se/GKC96WsQWbnoeZrejZE2vOXObZZAY0uJZCePmuJT2HvNtdcbFtyCrxX1O
YZZq99236HWaVuDhfF0pejfrU+UE0/8fa1Cwh9VxVAyQZXf2Et3VMXgZFZQAmS61Jppbq2u+7zoF
6HmT+aMRF58Sit3XIdCSBLeApHTcMq0Ft7KPgdKiQ6K9T23q7jt34uZvgCrK3hTA7nX9QNL0edJR
WfSHWbY/Ghq30BRYlluHuCWZSHa+lSSnds05yb9lelN9frxrtyYezBJlf14YJOHiz3+7JauMfthQ
NqVP7005NPOofQ8ss3a7augOqqQWb2HMEPVePSr6SjT5QYXwlFsD2ZexwQN1rkt/gYHzIexk9VKb
U/ullSf7bVKlv2Ia098ej7mxkdlftDEtiuH3T1qlLLJuaYbCx3dYe1eXUu1GkrynWbuxnPRkuYBR
qZaBIa/KF8jXgBqqpcJHQND+YddJkp7GekwrrwBxFh5zNcQoe0hCYZ1WOmg+VG3QxB8ef+squIqN
DbiHthzpD+XudQl8xJ+wx9W59IsgaL8F+vBzLmYDN7Be/fR4pK1ZfUFiQRYgkK9vyUiplqWL89Kv
g6DDdCw0zos2pTsRfPN7iHEvVwX1tlUQwmsnavRmKfw2IR+nVdHgNBJYpG/SKzEgL1OHlhPvLNgP
6GGtDkRrGGVSRHXuW9akfhm1DJpcL3F235rSZLR+jN+T6YdJlFRHqjNG/vqjwXtVWNqKyjcYn9sD
iXgG8MK4q/ylx/mk7YfZz+yqP42lnh/7XCXjmbA8efUq0shE6JLSIriwNfRkTMqwwNmv9MdQ1s5Y
zZeuM43LzqdtrCJUAQrDot8HqGj1aVo1SDyAgsKPlEx307iqLpWmLm4lScPp8Qetn8piGRmLVyIy
ubz918BIfN7JtCROe1tHzXTRmqBu3bjW8vfZiLTuuQKN+xSazTAfB0RC0icMd2zp1MxWPR4S2Smy
4+NftHFQBAIeCX84QyoazLfrOuVRiFfMzMcPU/GzVscOhrCp7HWnN4fh/gR2QjWCevHtMP3UpjX5
Tumnddt8CMfU8oPBlnY+ZvVcfZld/vPAtERx+I6BXMeZ2kxOXfjG4KSaW1DhMY8axuHKuQuj8arP
0SS5ySAlFwzZ8j035o2PdHSeAxQJ4WWwYW8/Eo9PmHvt0vjUg7VPKOOPV8Xp93RTt/YQWuAk5IKR
T+1oNQzlV5zV1LzxQxTePjtSE7yr0JG7SI3SHqpUp9LTIe88DEt3zjrFOajpVH8ypDzdeUJuHBzo
dbBIaeTgE7J+QuIg1KhdFKJAnhfF82AaxVfezrVra+GedPfW1NKb5rVKx5G/xE/5LR9IqniZlMSs
/Z5C/2koYBSxh17ZlxKgBpJxIY4DEp/MbxUJ4IAGEi/l1JetAseVjJ3G14zOwBnl+pTP1Cfb96Ea
jOFOYLj7PkYm0xE9TJiRdwjiTHhCJTVsKYo44UetgwwLZ++1JsHi+wAZcIFQoSKvXF0igYNztq2k
CcQaq3cLuGBuMdd7Z/1+g4phKKFCCUQ89W6D5lmIIO0QxH441JzxOQeZ7RpN7lTPQ5qPwWc16hb5
Oo5qq50HtHhB+OZGIZ0oiy6p7aJSkKj+4zi31rB4WVvRKxIsRXrw69wuqIpWtfAh9Ytq1ibuLZn0
cdbDnIbRxIY7yXkw+1VTLpYb4WL0UxMa43hg43D0Bh1RUd3vMLeQG4Un02Rq7XdlhrFxXoI8+tQ2
VYqIcZjGe/D9u0PGZEKNB5gLi44UY7Vmej/g4oKEqo80xvQmMYvYn8os+NBkubNz3W4ORXIBxBRd
hbv4JTl0znJnSX0oGqm3tJHqTmVqefGSfX68GlsjEZ8FBxhYxB0JMcxLoC5YYXHQctPttKbzs2DS
YJtn0unxUC8Sy78VFV4WHg4gzzhRiCJq3oaOoWnTEH3W1CfXVP8tdZoH8Hk057MEzWV2sy7Lf9Ss
wY8kkdPkakJFtF0l7OXvMH+a7FA3va7R8Eul/q1RDcaHLusM6WRhflseJtUu/pGDQFfcoZ20L6U9
BIurZjkQvDHU5r2v2Zy4l3IlKIT72K/WwJvpQia+NSL1CrAycWu5qQ8D1eadtGgrJPGE14BzK6BV
1slXOI1RAZgz8fVY0b2ln+MnIB6vbIS8rA5XNngYFHwUSka3qwNKsXMyzPF8M3HsYxKhBVPGs3l8
vAm2voWTz91M9x+Fp9WV2SJZhRxNH/tGPhtHbFi0M2SsPc+hjVGI4DTEBShOUBluvyUGxB+VMzM2
YmH9frK79miYfb4jEbA9CnkkKFugy+vO2yyZY6H1IaPIc3OCnJGe9WB8rXwyV4VKLiO8fUQ6ta6J
N5JTUv1LiQVFPVsnK0xb5Ogm2y5cs+rt5Px4ge4yt5fh6CeTkZFDre/3NI/QpeuWxKdnPnv9YBcg
6zOoSs7gLF8nJWpPSPNqf8tZsveyEjtsFR/QzBES5iLs3UlItZFlioJK4iNbrR0bLcSuq8yVRfMm
Wy7fKtE0fimAqf73P87OpLdtJV3Dv4gA52FLUpJlO3bsxInjDZHECacqzlPx19+HZ9WWBQu5m26g
T+PQIqu+8R2QdPVeW915/finn3v+pmO7STtDez29AW7ilFXV4WY4VbJWe6o+v4NSKUb/6AYInH8q
zLZ76IHOjjsiVlfF1uqX9YVWdksjp28BRU42uaisvS+dBbqJVtIO5RFtfHmwlp5AbINneRyMovqS
lUVuXrd2f2nEfCaeWYxqaT+oJDllJ9lNq/0ZSVBHHt3ZsVSU+FXrhDnTbzB6YLv/PcHRRBJotpES
fftpfWd5vZc5VXWs21k3Q2O1u8cWY+bXxVLupZLuzBt98zDzbTQo7aR1nC6hYx9LeaP5RRo7Q6+H
ffGkFfpznTiXLIhPRr1bLIUzzaoFeVBC6uklGvNhboPGLo8OMrpTWIpi/or1BvgPueS6v8nLyOWC
DvMpsfO/h7LxxL5wQ0WAJHv7M+sejcOpycqj9Nv1ARN7LM/yRV0hAGbFKRb0+0m0ZbwUrnGV9vUU
4YPa7agfu1+9qi5xAs69dBIj+FV/q5rskzkXpydfetOnsHBw7O31abxeAr+5HdOsiBP6JmClZa3+
PVVugZKympEt0p8nSQxxm7Jytbo8JoNcH4YaVEyra/6vjwPFuc/LJgZe1aYagTXB2zeNbskyDwOF
zJr52r7Skn4PTbv90rGSfSzz8RK18tzd5I5wLbkvXPWTL+sOlOd9oPEuLebN04r1r5OO/gFMgYw/
/mnnH0VdzhyUpHOan/XFXXD4leXR7UwndNrlV2Mba6SwJ4k+ftKZ7AnOEYpKwHwd1+eTEFD0uYar
fE6cG4vqVve0+Tphtnb18VPOpLNNZpEqeqPavFObDfSuH72ZRguz4HW6r5I+XcIlyNd2lyNV3h3d
PLXMOEiW1rvGLjb7+/HzTwWPtluJmAGRAJUYaqvTrmG1e8/rV0r5svJRuANhql+lGgTso4bb1vxs
GbknvldtXZUR3owYN+eaQpI7HAKvflJ5gQprgUFcH61OYVe7akU7dx80gTH9+93hL8VPzSYHvOdJ
AL6srKzj7vQ9XU0pcnnDcOPC1Tnz1Vlyc4gBQ1PQnEbGKbGZ/gI5Pea+g9luZpahs6pLJulnLujW
W3KI4Z5sVmJvLyiyKtW0aSUenbnzHo1E5fe9s+Q/VeOLp5Za/ZKG+rkHbgIyzAv+21ieHGYPmJeG
TWt61Oq6jYccgcFhSdUnX1t/WCy/dx+fqv9Ky5MigUp9c1ADObBNZN/+wCbxO0Snp+w4yLZ+sNw1
s0P4TZkTs/OuvhhzMtWf/ER3IVCx8byax3VivG/P6tpVq+nsrRGv17jaVm4/i0JaElxAkanYHeRk
hboq0yQaimqxo3ExDQCWhpWlOzfAqJWptm8xh4ELoIWVLAwtqru0RFV00yXZC13W+8ArtO66TXxr
CLtFFFYsC69jaz0HtbfvjOWiJdOZwMVAnIKC/Ed/efpGanOzWncKhDWUrXazX84Qsi0rToZeXYiR
5z42W1Vqca71NqB6+/IF/2hmvApoegnUEc+b6usw1OIFQpce4R9n/n9OF7NM1BEQ0iGxnxznBE6U
LdNRu5qN0YvT2rpLDZt+0+4nTN60S3pw5+4oC09m/QQvxtEnh2uVpT5OOnj3RNf7OLecNG7qtboQ
mc99MGb8//kkbXjO7Z//zyBRR5w5bQNXuzLMQYcC0ho3vez6R1QSyi8fX5dzP+h/H7V90P95FEQS
JGt9tGV6SwwRfvXy4NUo9Pw/ngL8mqEAkAmUZd4+xXXXJZs2tlsqui4smYsf2OIVF55yJqGxNASJ
hR7WRu88eW0izxaBuH16TDwLl4TS0HZwZPM9XEPzWrpddkh9ocepIOZ9/PvOHftg05IggAO+Pr1h
oz6YcAa5YeOi8gg/mPJQT5inByU/d56kc6FA2E71SYxjdBkA9kZggWL65NQH4BLpQz10nGylPdi9
4e9Lxn97lRpthLCEgGCnLnGDzj50U8BnK8R/nc6oBpatonD87DgbZrLDD3CKxi5zjuh0ePFUO8NV
wEz1QuY9cxXQvMHlCpEsuGynnqxe77aJpvWIgPiVcdeU7kCz643ftCmw9h9/xLOPglwCZJE0zxV/
e0hNdoeTL8i/VZ77+9HFdk1qMr3z23+1+iZ2IO3JGo+GFb71KcujqALpyAaZKt9p2zEycmE3LNhq
+UOOyXwJkHmK5tvqLFgPFHjcPXLwO1L1kmbNUGbZsR/G8db2tXLv2UJamN+k7pd+RuJs58h1lZGN
aeWLXVvtbbtKeWk9e+Z+8ndsuy/uCpvFk1ObYknc1gKF5txoabvUnN1aqPrcyKWd+P1G7UfoBxGK
krHbffxtz1zQLSSQmOAR0XmZb78t/IZqdhaUqftyRFSq8F6lZfaI25QO0xTsvT9+3LmjhCMng0kG
FRuZ5+3jRI11cVKjWaltQ724XsYcPvGQ/RpAil6S6DsTwjlCLLcYHTOlPl21LfWK30XdaFc5vrsR
HKXuWpW6fvx//CRqh02nEm3v08ynZOuOjoAZuDR5P8X4XjlXqoTgEk5Dbv34+GFnPxfND0okm+zT
6Y4rm/Hrqk24VxlEFieqhpovlxisPoraiOeVZuDCFzv3RMDYSA8x3bLfWQo1treQUCC4gslGMdy3
5Qh2oUiTO6G5aogdIT39QhQ/9+GYhrC335Cg73CnbaPRnYkxPRZ5wd2TNh7s9O8XnnIubFOLbbbM
7CbfDa8TWBbs86i/u0obQV+4Vt4eOqg7e/S2h5uB1YMIVytzDh9/wzN3YNsvozQI9wnax0kpGMxM
lLJK51g6mNtnWZ3vSmv2wgSswIWPd+poskU4nPTQyWD/BOXx1PEN/eNVBcWUHzFdl/rBlAn2fbIS
yRqNs9lp35LZad29JU2ZX1Wuo7VRUvXAYcw1AQ+jF7r/RfczlqdpadVX5SinJyH7wt0XTuLoF6qF
c2/mf//akzjYaaoQQy9RWQAtEttqQsZrHswQE9Hp3z/+Jh1IFCJnk9tOHiX6gqUdi2mGPuv0VV/W
Oqor9sWW1rf39djYcT8M44Uvv33Zk+pko4tQNgKo3mgdb6MfIrRdW3cUCl4VFA/DbKjQ1YwsGkvL
jHBq1WII8vYPPo8eT2MgHz4+eGeuMlCcjbXNgHHLfW8fP2HkNsxFmh1ds7KqOO0E21LfGaR5SBcs
CkKle+OlxudMbqMnAPlEdUsrctq8S6SZQF+iKx9oZn5jjHW/d2ZMOFdNGBwi5qoGZmjgA7N/JCH8
d/apyCiNWLQwGT/5uUvaFKUJ8PKoNYl7X3t6w5YvMyKz6LwLH/bcm4V+gMbOhsBj9fL2zXrKBaAn
twVIkWx1fGsZB+mW5sFtGFemerteuCnn3ipOErRCG2/6nfpsMcrCAhZYHLN0Sr/PfdmAsmqLXecY
yrvO+zGoQ0JmsKdl1+SFh/83Zjs5x97WTCCXRsnAt337c53RSFhlt7zZMStGKHSa3ca4yerZtYUi
QrdLi3piyTmlWWwN9LmsPjLdDDvLr+61rJ+f0k4DC1umZl/dQ77rnKhJjeTas8ahfEiSfHgIOr/7
hDqpbkYNJsnrvvOdurpwI84kGoh3EDqIkBjKnR7Opctau2gZibRNsdw7qjHScMSMZ//xxTv3GJwp
t6aELdG70RIEkBItNpEdq0lTt/6IvExle5fkEM9ET0Q04dNzBFGVPa0i3d5ZRxfn1mPj2NMaW2kT
oBCsNcDibGbBLx//JvPMEcT03ADVw8YU2NRJGpuwu2nKbUOSWL2f7pO+WaYQWJb5JZf2PEZu1lRp
yDEdzIMyVVOEKBUGcE37RYkXaTrFuud35CJWhRpfLdSv1shezE5cebXHv2CRGlrcY4Bh/KFe0+Vh
ho8x39t6ls5fBtdNy8iucDaIxjZJtWu0PVsy1jSKGzsdqwcM5db2woc884rhNKGwAd6OycrpeUEl
QY7eaEmq5UquUdJO88FK7aw5jgX/eSFHnZJWtwiGWySIH2g+MPNOH7eKapjwOeMV55PhRyj+CCMa
pd7JsMLOfowyc5AvAzZyza0OiVY/NKlWzKGbekyVAJP2fqhNnTEylLdQqJtX2bTxx+fg3CtB5heB
F2p6JAFOomylG3JdJkD2VeHz/fVm3GuL6kNHiH9U/fvvdUCfA+u5mWi+W2kMdp1leFuII5KRxh5Z
qOF3IpMqGs21+vvvvwodXQge20qVpdDbCJduK+0GfYijPtT+XpWWGw8IE0VuWX39+EnnrhH5CVQc
M1nERa23T5qTcizXXoojI5gXIXN/F6DDF+qoHD3YwTzhCIzO4Gw0xYVW4kxQ+s8HZfPSBPl2Wowk
g5Pq0uFt1vXQ7CylvE8KxNe/L22pdrbNACpA6CecRAnR26Lqu57jgXHV1VpqzS5bcD7SRuOSxvWW
dU6yEo9iCElmApd0WtLlg55IQy/4QX6KZbucq6hz6cjyURkkIC2LRKPXTx9/vjPHPwD2wAkBg/Ae
5JwMmxXEBF8mV10PAqpPbgoD66rayy8gR84cFOTuoFRsNQbg0ZOLNuRm0BGNy+O8aNN6DEyES68z
gmkTtdYCpWMt6mW5m8CXul/S1DeTS+HoTJWzrWAIyiSY91iHQXVST2sd1o5u578TjUE9rrpZ8dVw
hWjD3nPlV5R8GM8igla4j5pqYNd0VLxuODp2fm8Owq0PE9z0G4BdWGw2c5raoUgmeUmX6cxhoOlh
G0lGRETjdJKUe/Y0FiUrtIaS7CDNxQ1rvVyvasdaIyGp75N8mS7QXs9+IpCZdJMMlVgtvL3LflPP
euJN5XH0hPXDCGrxpOpqpi+3s0PRD+Wt5P2S3nTn+PExPDfKosLgFpOO6ZhPH50ZrarwtCyPpqcy
DI0lpNQQespaRAJR6jYm0wiBtELdVNE0lYaF4RcEtxBhOe3x4z/m3J0A97/hxSkO2U6+fQ1DZdE7
e45Ah89t/ZD+3nzOU7vdTCz0Ydl9/LQzcQxqDMwYBrBb+XNyL+iyZVY3JCDwfh7chh6VNsSn4o+f
cu43Ue9u9u1w1t4psqTUK0wLR54iDO8B5KwVZrqqdil58cIPOnfNKEaZYtvw1t5Vi/iwla02uNDW
nKQ89FJ6eWQtmfd9KefMYkkwVk//+uOg3gIeAkRFMUdl8/aDIY8KfTko5NEUyFiHvo3PG7pszeCE
9Yop9sdPOzOUoBJm5ck02SWcnbJRKpsxoJYQR/zJR195rAtUdSvplN+wV6aTsWXvt9EAK7B5COo5
S8MkCcCMq87R1MElESuGwumU7KrZLbKd29pztWsrc0hCBPlb+58/CNqtiNRsVQeMttPuzuxReKjQ
ADw6QI52ebA4107ZYBDrm+X9EAzrhec57xIZaHJWkgBz4Au9szUARNcwd6mLY4KIakTZ0UWFj8B9
ZU3e1YVvseXft0lzG31tA1KGUXA7TvIzGko4RxmDOBJUVB9n44Q0tbsJ9Ibw6fWvNW37j0T0bX1Y
vS4fIwVHYwkhphYpBOm2KcN2kJl7AxR9uRZLGryCXOpGJDEXHfJCOs9pDL/VneOpmMnGF/5+8/3f
zxbkP/E9sKFsUN8eXW9FDdRrQU3lntF9Thi3/ZoT6jr4nebqRl3i2H9oHAOoTzIgApWeXXyRZSnV
rVsJ1GIzSDT5haLn/Q1GsIPzDRqGwds71Wbe54jn1paqjbr5auSaG1pzEOwmORlPzbh8//glnHnc
Nrkn4FJjvVffzjV9nsWUC+hy9CMZ+s13Y7GCYgpchjr2WlyiyrxPrlxdqmJQAP4ZgExhE+K10gHw
kw/545wBxF50XcHYt31MEtV4BVSzuFD/vI/zAJmRpsaghYKVRfrbLw0FoIa4Vk7HptTb3er3YlPc
9S4k0m07/v5IsSelqaXKgTR3uu5yZZ7oUymCY592VrZ3oa6kd5XynF1gKC0L5YzNczRni/fDGOa6
32XO0nsxWgmTCqWvTa/YUVTmxkVzn4fFSe+bRGTyzml7XKU6Q07tLVSSoY/malE1u+UuS8HxmGl/
SFSC7FObDsv0uZ8r4Yb5iuNytJSJwId11GWH9rcX/Ox0oT3brSM/S7JsyhjPTJ79NM3W0BWUVTFY
Q+3visaTiqt1qu8MmQ4/lVqEvA3WZfntGNNUwIdwpiqySsgcET8lEyHaY6ingRLrv21XOAsXxqLO
vh2cTEVr4KnyM5pN4qteyfLZK8z62VjWojtkpui/ZT5z7Z2Rr+saim6e8UUZk7L8g1hGVh9HZkNa
6Acim8PGwd3yy5xUA1YKECJL+zDPLquTQBtV8zPNLWaESrXOo6bX/q98Dlpnl1OHzwcTj6oS7YRy
6G5Ljf3orYQjlcajs4jyZpSa0m9AilvWr0kEuRYiMzOvv4loJbpDrTDBqBtrlUR5oMQnaboaGa/r
GgRvqqT9Ih0tSScoIkugv65LG1R4tbez9amwahaymKIuuklo9rRKdEfchUGjvpp+NroR4Ktqod61
nFc2C5V7QwOvDqVa2z4aN9eQq4WJ03Ql/Em8Zok5PrMlplKRYBieRh0x4qtF8H8IgVbOVVwMylxC
tOY8LFQA2je4gmVzG4EaSv/6VWPZESTHYg3HSoqXWqUzjG6ZziwtWt9/RPXUEMDAZPa9dZKmhVfW
iR8Dco8iMv2emlyR7AKAbaD1dtgwyDYEwmOsoVwF+BzRVQFAK2jyr0mKEFVkGCA8wOCnKo0BpwUi
Zty7fMMR3bijjBl+gBwaql3W9GW3m0Q6d2GH69cYugifi8gP0AGNOmft/3LHnXgCU/Gg+qDKw1wN
7q1WjT74Oo/Fo6yN0ojoRMqoSBp3jKYgyx+0vkMT1EFsdQw9ux1vysIXNbaDdfctbUtxUzhWddAq
2fxSliuDg1kqo4l7HAREFKBQ+pAPtVuEWmVOS8TxLwsM42zdCrvV8f4Yk5U8r3iGXdfFki87qDS4
JFW6sEQ86OSZ26xtTRglZWNfZ8yr61Bv5v5mzNFoCksvTR6MVc+fA1KoQGA6T7/UZVJ81Z12fcm0
ol8jJ88MFRVmkv7GEybTwtycRB6VUCvTUMOQScVJ6VX+VWMMyzfLbK3PQSOsMczrtPy2lKvzFKT2
OEdrq9y7UQInjbPcn3/XtqbMcJxq5ped79cZtK3Rgu/fNwXqvh4u7nFWT2oMg3qdNP73MdgV/tgl
aO7XxT2KyqnBL8u9tojHvnba2FJ9rn7D1eMq90HuZHHN/k9caUNr30pWZvdrkgWxhJaOfAn2eyoE
a2ivEQKmUx3XLPdkKFExi6To50fNcrs+VsNs3tupJfgPp+pi2ay+jJZ1drJIBmP1nJed+IuBqAVX
uGoMvq5KvYFTWOGKrvD3jhyVj9+zVPRp1C6pXEOcILggU7cMyMY6VfurdLD/CROCmYx7vDqT/ZC5
7jdXL+a/veuLb1Y1lstucKfBiYLezT47KG2lB0DksH9U1Y5pnInOGcFlMQiMKfgDgyonTfpwTjXz
YPelTPdWzRIpnNK++7SUpl4S6eT8lJgmw6/Kpm4Oa6+wfud6nmY71bWq35el8hntsH35Ya1VkcU+
ozKMK5HDeuq1LBkjmbvOd+Z73bArtLSrQ8iY61+NPe/GXVv8NVwNTX3HgrjqoiDV5FVn01RHc1sa
KEygUFnGLmcmCA2tqT5DbCueQVUA/Jr6YVrCINCHlzRNWmxkqlr/iXL+8F0AsEC3oDfLF+Eot92l
CJy5YTAPKOB5Oc+KijzfiBVQzJywSPLm75yDG4o7xy3kbpoWz4taXxf3JhyABwMqwhINS5YN2E9l
1jfo28wg9Xz0m6dk0N0BGNpU/Vw3VAnX0dC63ZpWmMiZHp5rtiEHPcbzaugi38uWbw3UHEpTzDsd
fG8qzHpLVAYRQUHP3QjXzkRCkKEtaqduta7eztdmD+CNpwFfAJyKnKRtN+pY64mTHPq62Wh+np3z
UsyFiX/klKWpRejhGXJXzJr5jfFA3SJ7OYPKG+vaeu1lEHyCcgTH0FMQW8JW1mOFy59QD9YyNbdO
mfVeaKcdiCZSZHmvzE492XW5PtWi5aym2Gv89RPquF29Uk4TO0rzeilK1C9Fl/rt3l4w8AqDZhwU
WEqEEUOtkLa4tdrJPubpmP1Ma8ICPnFZVkaqmNqn3raycl9MMFsmxvz1Nfo7a8v6x+6PS9MbP7Fh
KzAKaPg3jEhB54T5UU93VefNf5tptdDbhc3DNFn2hEG9r4NPMBuSNFaj8g6GWfVtZCWOW0WoHw5/
nCoRTrg2epbtCzV4kluWBn9hbneYaRJNtHCtyZYRvuFrhq1ljikiO2j5d8zdaaW2yGpm0bWwVWgA
KxgiI+1SERpzFdxnaYZSiq6cJVICm5/QttrieRJj9qduzHmKE0/6iqm25j6kll5z/x3Nrtg4CYcC
A31HUEkk1rLlO4f2WPX3q2+OfaQomR8TDQ7cvif2H0d3SYJ4kQnFcUMmMpkVqtEHQ52jAQo/j6zr
ukn33bRrc4V9kZZfO7ViRV/VoF5DfHX8+waRgSn2loQzWZvD0l+VUNT+WJVWfS61CmsRR9pyjlLf
b8poLoJpiVW5RS22GOphSevcvSrMIv+EPhUCez3GZeA5nG76XCIvrw6qhtm/J0ron328sReKAkPt
6lE2wR0tfPGA0D+9b2e3nowrR4FvU9oGlyDfKCLymopmp+dI9IVNqpN28K7KPFRwhJ7falra1OHQ
1aKJZhgW5MdpabiiRPs/1ToUn9de0f0bdoZ7Jv4Mq3m1DtXyGhhjeujdygm4L8PytXZVfZMpa/iq
65I0iB43+4eq7dskrE0ibITYvJxDaeskf60s0UbxPXAHbje7P4RfcMP0tbOuk0L6A7+A0WeYdATl
yBBzg5OYlk11mJq1+4leLl9CDynPJrYLa9R3a1mbZrRkLXGxsxbHiQHpACMSSDKYXJHAvwcEhGy/
l2RJGWqzSiqOX6bd9ihRyLBp+4l/mE/BfS3Y25FnPPxVkzmY58M0sDNkfyYovAokxf80pjPm0PEp
YsFQSiwbRW9yVhI1lq84gS4JorGZ8UXKJn3SnDF49nqdJJ8KYvpYYHhzmLMs6fYdfoHoEbmm0TGh
brQaP4/F1TjwlcYKxa3q5ynQp4bJXTle4YCZVVdiya2vshuFRf9h5FbYdCZAxmDsjGqvt5oNitsB
oxGz1RjIFXOV3Nv+Zi6b2WyKwSI5iP7RYQlsC5WZzfuMVc2A8JiGIO4Cp2wMUQUtf41mtXZXlZ1p
j1LqKBP1oNOfjA0gEjkdqmlh4YIZD0FHmFeV1Bb2d2hhYsK0zOOXIG9aPSoxN3/pdSO9zXDVUFjZ
W6K9ok82iggeBZlEo9kpKQ+lfdfZScVu0M+M61lpxnyQYO36UPjz+BVtFIe/WncElkfK1V/Kpiiu
ZzeZy6jykG2MhrZZvrcg9YYwM3p3xhLVWpYoG7tpCNF+SRq8l+cy2xkjhXgUVHQ2MUfVqCJWSd3v
rLQnJIqC3CtCsoymfzI0gCA3NAeeCE200milJlM+tnle9yF6P+ZvuOYOJUhQIdvrtY3czUXFIbNx
cZhDVD7azyk4xjpEbiD5ZY3G8G1tZLfEC8VHxXvaOoFOLrKLJ1UODM79pezChKUl6Ju2zb/0xRrc
w1Ig/6+u6uZ9T5lkh0UbpL+H1kp+svY0ZOT4rT5FbmI3PBZB1buaPdJrZztU2JnuPkpUAruw0rry
Lm10FrCqcpafWKugkR0YkJ8ju276OVZUXr8wdu++b7Ji2n6mHnnWVmP8i1SfLCGOjv4WpKUawpLq
5acUEz/P7NXEdBnw/13CPmbem5rIf9OiLX9FI7KehYDgiNqy6Uq6iamdwyKzCcLJ4vAHz7OBUoug
x5A9I6bEGj6BaHDsqKwa8Rsbne63nQZkDWGj6ha2Wb/m8VBo9rM90ptF9uLNzzS0BDICFjhJn/B8
W6bSziNl5FMWU+Y12/uR6IgMq1AvzuK2TYi3B72lY67WC+xQKh8tn4YlLp1AdJCWpvo5T/L51Rkl
UI5C0jqFgFO0eyp2h/Z1bEVymFppzOE4DgufWThtvsNyu4exAM5yICsu6ofMUZ4LB6/TtYgEX1wn
OCUQbbpS/dLmNL+pzaUvHioDKFCtSfdbBju83DezCmAg1E1g3SAFnTex38v04CfdUMbUnQ0AFkNN
zUFOaDKES6eslDo7qStgJ+ZI5yxtk2stFxHpibsNjGVKGse2ofuDfahfhrNac3pAZn9ityXtl1Wz
lyF0gQaVMTE6uVtaK//ruoNdxE6vicfJ1PMq3g71TY3RAoV76+ptBJnAxIOl8Bi09QPouZnq8Yuv
3LGL+nle9AhIiEb608rxtUxWiGiBtmJTTpO7XFVF0BohpVX3lPrKXyKvQHYi1LpO+ylIGr+Sxa1f
Sitdg3AWwUjsd2qHjtil6jLsxfAJf40WRIVo+u9KeA724NrSeXvyvvpS6HX+E5hM+4Doknzp3NXw
DstktEMUIIudhr2rGjKGrMY6ylbpEf4lGOBQ0uHQHJeZ/XMcu+HOynlumGMX8Lo0pRR03eucIB5Q
WKQacrUT6e0yfxb8s0eRa4F2cKWhfiRSBo/JNBRBnGgAr7gJbUdmthngh//xgsIMWMNxKpI1izQx
WsDB/NUx43mu8qeS2vcQSD94mVfXJo4HVeEQ7xDsDpsmCf4g9NOWIcVg1+2CLrHFHjEEv4gsPyOg
qmSW36kajdsZJekxtBvHwJfaM/p+X+ut/3NJCvViz+Zw7RibMB0mluqVcM1Z8QeHBwZyrIiSIAbT
0GAE8Doox78fvbVdI8st8l/UR4EdKl+rrmFiDB5TihHEAfOANjlmzcocqW/1dT4UwVwwstcLsoe7
dl5AQ2vJQ0Fnvlx1uC1pMOEdzdhlveg/gVtRKsoHP69JTC0jqEpL+fpFO3Yi7M1KkM4sNfs3WjPr
T2PWjffwvCmGVltmtxTNtGsqE2kFSqKfsOadTAZ2+apZ1IUg/USYNSiR76Rjpg86DgpXlWnWj/Pa
9xqy/nhShInhL3U8J5nXhKs/zRWqEL6fR1mmuB0jPArGZZOpdr6diV/rZAQvujZ0BQ5kgcFCtl2D
MZx8ZaZh4zMkj8axsb5a+lS/FEOwYPfY+fPM8Llv9CN94zhTsc5dHuHzpRtRxmA5DR0frdXUbug3
3KnN7nQ849tNdDnT9rAR2XZAfnQei8w1qliYOABzrFq8pWzDReWk8Jb61RUThmXp5K3k+sDvv5XF
kjzOi5UkMUsG80/Pr7krAxMSoWcI/2HJh4W/URYbBdn0XhIgWTIsC5qysE8Yaod2F6Q/BzQc00jW
bUOGSTO/3TV07X9Ma/azeGjqmrQyTNYaOo0FF7QGWHyXWJKc2jKg6ffGRqu7HtZ2utdEITPwgEPw
uXG7kQCt6SuDDa+zhlhj2lrtVqfWOAxsvI1Ql6t5XY+1a/MHJ+4zAi5Q2HwxyQfNNrJPGCUsLhO9
pf7uqbG3I93Nl69zYaa8r1S511pXa9418GPfYLE0pgvKtqnnXuPovPxtEGRDAB/83N/GVoxlUltH
2FcCR6FeGcT4Wk1+SfuWyP4TlZkaD3Lj94VBzownWqpmue8oY1+qwB0Rp2EZ/xTgJZXRkPdFjQjk
6L/g4CW+TqjMkyoWtFHBQfr0YuVaT5+DoC4yOu3aNHa2XKULj8rTv7AQ1LpjNdBbh0FiunfCSaxr
j4trhv6Uji9L6shfVHDmX0sqdgEZjqo4VzUW6j1N4pUZFdtqdIekyvUbiKNNB7A6qZfYn9PmZ26N
ymeFFqQ9yg2B2++GNe2+TczaTIr3tGx21AKMFr1xzfswk1n7V+it3rMDSuTvqUsJn4KZrR/Pfq1x
89ZFfu5LI/sLQoce22zH6etq9Mu9srP5B+fDenRxqPqF1Sx8zqUHHYoeZtK+SEQiPqVpnZqHtZzS
n4qK0Y+6QrEHDDyasXAtzfp7Ok/Vj7U09OepMpovHQJBz5rsO/cwgx+8h6Tv/czzNGnQQlRlEbdM
4Kp41YzlAC4NVCFFpvlnBQX+o0e56FlUi1wi9I1oXKlUzVepmPPHyEe5/8fReSxHimxh+ImIwJst
pqrk1WrZ3hBtRpC4xCRkwtPfr+5mFmN6SiXIPOe3PHMrL8kaey1pebbTvoZ+SWZe65aISnzufztN
yGNO0r3vkjkLbGPMOZlBWBhbpHqHuHZ/NFEif65BLe+cSUTtRfW2XectgSB+prlMTKpqz6YPwqUx
Lt21X72W1rRX8HBu86GT2uLYNNr2Cinn4L/BinbgVCifz0OsxGzWnRh9oO3WHgs4H307htpEqB4i
9e5Ubj1xqFVedB7IjY5Tnkskz/x05Avsq33PQcTxJkpZwryOzvaNlJBTxd5rmvQgl6R14vu6sn08
5q/7GBn2BcWWc+ONRgfpLuER0zFpTZwyemy/JlwDQ4rZJQaLa5hl0w5WYEinUfhUPChOmLRHgC2g
TFYeLK9yu/8WAAbwbMdGjDkv3nDy0RY6ma+on873esaDi02Eo3GyOlbiYyRKJQ0ACvdcgp5WSEm6
7nltJ8p7a92HkjtXJklWNdN8q10y3fiIzdbkPVXOD93UJ2FGbY39Xpo5/F6gL34O1caMoVqezxWl
7wxOGEif42mxEsq8uuHDVZpUXCMi8bat3ua9UWnhv0xIycbhFI+Q3h9w1st/6+RanPFLvNIReV64
64IzyejjQ+smK/vM1M/3jkDPcSF1b+uLfZPlr5Wz44bJ0PSnZkRDkXWhkv98UTZHIcsungltDYGe
6cFKWJ3ltr5Ni65BWTmz6/MWqfUhUQoDOH3Y23c96evGxoL4I9jb8XkXTjQQbzB7muG/6R/06LjP
7WZsUUy4skQay2X/bvrQu5N1tL8Go9N+9DylAfHGk37ejTf/ls0Uvg8Q7SBoImTdHLxmfeuQW8v7
iAaRmY2o06yVk8vwvPVOAyS0bQG7BAepmB5H0NXZuXQy9rYWECbYAw9o396lop+dCIA+BCyYl6qA
FRgippxmZ3K3EQa3RT07JTuX44nbkXIw/vZAx1Jqxcax85nz9a2xWu85Bjll3ECK858mAvRjbRfr
c+azOOlgJ+UOL7Q4eBLZ1v9FyvOhV1iRvQzFQXOrwLTGvF7GKw7IKfNImmwncWG5eiqako8Dq2HC
W6wRg3+ya7zr/zoHizLV5/OqiJorNyaZhIGSGC42eg4HZGiK4LYyFOVjYHzbZNveJz8HPZnp4pLP
u5+3nmjXK7hgjxdXs8QVgdubrei8ofoYLHSywBczkA4da3WY2WS9Nnm914e6s8OqKQvjHVGSD0MY
q1QsY6RziRQjZixRwwuOjb2BmN8npNiR5otok1n/BIiQS9YknR3/q+0ugBWM69m+XVbnCNKI27PO
ltFjPFNx2bW8TIzpZ4ih4+IuK4vDFI5Tn099P+3gp1g3Cs8ZbBZAUdlEcCU7Ao8TxZnGeaYXZEO6
yR334e5lDPg/BNcox9H3erug7sK8b9Gqklx7kcK2HEJlpXSS6OOJX9/kZiqEccvVFo93XNr95zZr
75I03fS35QarLxvK3PYU671vTuE0JU/9tvRtzssChNC40VSzZoRtUkgHi2gq1oABUQCwj6fr9ejc
VFrI6KFhUfhbdj5tk9PmfUlV7zJvOmcYUkMki8ySDq8KUXOH8x0MPpNNChymwrMTja563gOxHp+A
HmZ5OIDAw8JnjKnTstPVf7j4qv3sQN31dz3lL6wEax3175LgUffkTORf5ICC/nSDtLipTls01/LR
38fSpJU+ouFGA6fPbKI+ncm8FwzBoNFiv+09f3E+ObbYaJIRF4JIhZ7XMO0Ed/CjsTsRPFsJaSde
aiW7UQWO0e6VqaoMb1xg/OopnDYWuzYOdjfvbXn8kwIo8Pd6dWyeFQ+a4pW3Ie5qYTuFx5HXFKLC
75dtivJoTt2hd05TXK3spjw/UKmOJrlNkBes+Ddl6d8SQRWqu+Q6dL/RoBCbv01nrQtvMIdP2rI+
8n0tYjGPBK6uHG3SbmYCejvPe4iMCcUt227fZtgjGiYxrWviQktu/PCvDIMxOQPl91XWxQv8SB1U
yVbATSTv9Z5YaAGnw/3r7f5iXroyXNZC6rZNYFUHtTxofyOsoE78yT53tes6D6TKWs7ZagSknkWv
hDxxzk3fxrNmm4bckqwGBRd66g5H/xurBhykLXejGV4S53vjD9/ugeCm9uQBYqo3wsWGLm0poTX3
ddBsXjZiTmC4JXbHy/ihp+2TTJ713qH2dP7HRRLrDKZpcJ6tcoq9rI7HxHr2GdhGEhmOdXtMSh1D
SfK+6x+OXGf9ADYd+Z8OqR9RsVC/DrMid1ffNnus1QPPvKMytsqRME7FC5D7Eit8um1LYP914LXn
PBZA8Tee7rrxBhiXCAH09lwaCv/BwjnF5XCZAzXWeRAKvZzdFflQilNld1874KAl7VttA+bYQOfZ
tEszPAzRwtnfsbcuuZ4HBOmGgJo+7Yh77lKEEfad7WwNIJPw5j1zRz9RrEKkoN4mAG3/jnGHU0aL
vqiCRbX0TtVUEvdXcT5s90My8dxAaR8mV4w68mdzNUtwNwmyb8xqViuXlOm2fMy1bJICDUBoslKq
7ZfbHpufJbifj5QHTIWXqosadVraI2RrSGjqLtxhG1Q2+xRZ5gvdbHtREiPn5rXyp/2jjXvXhpz0
1/A1WEYnuk3gUlkKCS/MPGvgg9P5pd7myZQ4WijoldmGqdRkC0WvRy66baMJU+1KmdtrePeem8MX
TYGLxuXHCg/8M7U1a/mY6CF44Q/nQpT8cO+L0ouTH2pNyLCAx//H5rTQT+9W+2XmZX8PBaHgKZ3K
sX1v18bWpzHRTBKBZr6EobMY6+qw6sfbplLcg21tHWGO4uOA7VaRN+4ZsOnk3dLe4v/0WWdR2zWK
FLsUcLIdWBPK9XiXuz31KZVzcQmdMMD0ymQty5O92f74BvGw8IvZmr66A7iA9V+EUmDK8Flh0Zka
4SE6swXquuqc7R3Yva5OhymJFMUZEU75GGMUvq2DWJnHYY2shwA5RXwDfBCOqTXawrkLwDreuI3K
LVfgCpzvYEg/Xb4FkDi/9amGiRAaZt3uEX+/uP0IIOf0ZX1SURX2aSNYHm/HIyD3lzo05wUglo3C
3RO8LUtoYYnkN9H8qn1HHrnUhyizPjxGKsEn6Yu8GZDrfI19z6DrwUY1aeR1Q3eZpVjsp6TFMnnq
tz62H2wy7TiwNxACKExoEYYcnABeUBCo2hBNCdnVFbEZMJGt84KTp246MF0Hoa/16JWozX8E19SN
j1bVdQ33u0HOFmNTsub6CK2Dn2Mo7C1fN0KE/zWqjCe4AY7NjnEcuAYs1uY5n2x2rrM/g1A+Hq7T
iNxC5+oVKtCJugyVv6ynBDlg/XOdzcz0gAluOBmLtPCx23Z50TSzvvZkTt/N1N3OuSvUAYmIrCP3
aicY7iOvkeMNl1qPsNAIEBGhFnjBWXgbtd2e6D+Bt8owE1Nc1lS/BOs3ITLIffzW3qa7sZoJXtpw
fvwbR2d50nBdn1jZzf9hEhvcX6ndO4EMW+6NAAGqX+MqiXc6q/xoyt2xsUrygpiADUHHcFyICbzT
MBAP+Eo+DQr1iBK2/5p1McftwBmoC0uLGNEHJx5Z9yMsjeZtc1+QW0hpZ30L2v2f7HTXnDGYtn02
Q1tHuTtE4XaafFh5XGTGWieZRkfTUgVs29s2PlREh29EEoPI3CNxFdspbOT0iyeViY6AQAGQmNgD
ERnEd1Iq7lRUMy/ugR+/2475g+Wh357mIKnvMRHP1bme9807STBhQIGthaZdksMZUNUMXpmPbtvS
QqxVjJgnnMEAl8n2ozTAhNanxvL0g4CiT85Cc5ZkzgJDmAW9cfeLO80sb6u1iPU0tNN4Vmirqszr
vKO+d+HI+rxcMQhfYkKwEN3uQ7vn1K6uYybd3TlyVQVyzaAUuKC51YUHje1fe9eDqHowVAoRlj7o
GCAvaetHhWIT4VC9BvxgwjmKUDjKO+/JMH81w1w9bpiUkb4IPrdD6G9/Olib3ut6Ch93PveQJSVt
8kCYQn5o07m/yTxoX/ygG39VpdMjtNgO/3i+Cm3iB8fbwFiRKi0E1YBxjxlYlDxSTUrsL691o/Y0
d5S7dTb6wvNhrOE/R/BGnzpTquFE81sQnHkLVVy4dbR1J2IhEEMpue/j2bXC1pxDlANLtogqCk4Y
f5bydVtZivPZ968XwaDsD/4wZ75XDKbObz2qJDhLaTluLmt91KcxDpfktDc0lbys5Sbe/MbnnRVy
Lr/aOFlAKozv/YLWQa/VkAn2U+0Ag4WpdPBrrrCKpBOLHJwwwwnvOifS+wK2VmdlPU/fmqLTPhdw
QI8gfy3ymVBFz0QAzIgY4mBrTrDohlfIrUs7tT0p0BXJ1R5IAqxCEPDeHt5qaZK3Zg/Hb9TBfvfg
77ZApNzjcHA32fVZJGuwtMAWI961iU/2UwWTrC9ItGhzMxsI9esaXckJJur1R6in/Y+D5qYnSTJm
N40tOf2DiGvEPTVwXPRlGC7+nberZfnU6CKjU9m6i3+eaw6W232QkzhjzKOOdVq8DW2Mq3uspiUL
TAN0ZG5WEamf5O7ybFpWOP7q8az90Sisf1gJMc3ZUJEgw6tIf+6lMcQC5GGkR/3mVcOGjspbxX6p
d2uTZ2ubzMtmNMwPoD6JLwomPsndeIcjqqxOAcvVgiKAcWSNRbSh9+WCYGnVOf+p/YyVCFRMYlkk
NJS9tj71rH3/yS02kFB7BOk8IXuY7g7XVTILKfd66Vd1/CvLzUw3CPz4IhgixnShA6Q/xe0+NEsK
TLb376tUmjt73biGKN2Et05xf0hij0d3qYsVmLV5aGUj3mvddm0+UThvF0M0xfKz67z6E+PBgIZt
DpMGrWC/OtleOiUnOhWh6mI7ytckCPX2H1VqtDro74MDFZXe/izKOghQmMSqLoiDqEaIgoB25VjT
upNHbhs82VE9638dJax+unowcpm2F0zD3WDVElHXHIpT7TdkyCZk65HC543ju3ZJtD7NeqY+lHOp
9Qr+2kGVsLUNXM0Oj/Yy9UpjQRXHp1M35XAmyZeMM5R6vroWabNxu4jr35qusqOHKSwrhfV+9+qi
63ptoG6t8Ha31hF8qI6mDtpmvg6phF8GWRAFaEQqvObgqZVdIkKCcxluho7ql3wb4gooVblznU+O
G/YkDi3X6tAxBhB0ZGS970PP8sTX9WVbMf9oHXGOQebD+OZmq2GGkFfa6B44pWk5rMzh5sfaRfNF
wKf/PhYBYhYBF2+MclXLsCHq6XXbRLLdmNo4/4VLHZbFDOT9ozkWdEVclzVmijEKr4xkvxY4sUNc
JKb2cyjE4HVCQRMWuBjK/8gcRI5zDct5PkK3b86rKMPopqZwEtmvt3gu18Q4sQQHh41siBW+PlVM
jvE54Bf/bfN9TYy4KhLnDm1y93uZScRPGTugoVMRDe4FJqC6xQxvrTfY25L2Kn05xizsDSu9C+o4
vcgQAD11hxhcb2lix9xxhDY6C5IxLuKrXSxVkAjOJSCgtT+zG9UY/Kq27m4RK7cGHWaw4EWPANdO
PPJD++CgKe15GQE2Cjz65e0w7/NDrfj1n45wtX/Cl20vSewlv2ZEF/OV+aulDSRt8/CgTbS/xZxY
bargMusc7sfxTm1i4DMA3jtEYAbse53E/BJp39Y57TgGF+c6jHGq0MpptMqLdguA9haezxEuknFg
eXHX0l0y45BzVAV3D5T1GQ2etO6FxzCQJxPMb+bbLbF0bu1axw9kGoBtaiqTMNedHTx0yL7ql13y
iRtKfPtlzRCiiIdOGWd48g49w+ste52cPUuIa2L+4rzYWC8J4bOEa35MiazwC9uj+s9I1eg7A+wr
nxhL9muMQVwyEw+2tM+wrYwkfqgm9xkwSipKY0OEONMSNx9y0a2feqUbzK8HkC8jVVsBB5dME9aH
M03Wdr93DoTcgZ8keATx6rYTrQGB/2bJ7vBylFwGtDgUXnxdVDR2DXRKdb4w3Iq01Y2y+JrG5Llh
RwOxhgu1L2iYky8PwXdzUqvPc5MknUG96Hn733VLdq7DdoJtrhDP8FCVqvq2xjnZXirPgp7Da9R7
z34d7whHwYf08+Gt2y80tO2MihWxXjptR9iffYX+ibrxxFpIb96XJZMm2p6PldpehtlSfimGoQrL
ibS+aG1lYOwCFyNT4vWbfo2xfqi/ITgw6nFfK/ww8hjNz4OCEPtZgRGhknBX358uQm/cVRUiuB9u
tPs+0EeQfAxOZ/+ekjl69xDnr9dVb/rqq65Jfrplg17cPfomudf2WHXP5vCuIFUs4unsorRF1ush
H85GF373xyEAk+7neZqSe2eMoBR8tbU/A6yl4aOlVrc5MwWVbuG2cCc0EiWbBbRllTPLbVgJc98E
QFCFXsPtb8Ktu2VLPY4c1Yu0B1owJ7b90nEW4H5y3p4aZIh9GopxRXExsAw/72BGMifTayhTho5e
nfzx6LYUJexMCibVc8D15hpgwO61McCMB6Wvs4pR6yn/KFUWzbsE/ZLu6mUV3ztpVeukJYNGGI+Z
zYF7HWOxCuZyh+4Gy0c2eVvyCibZLoAts3bqY8koM05DRtwxnzBORnv+PkzjufVVEr3uxZy4gZs5
IOFfotUdtfIOl3axRnXkPyyz5PfoL4Q0PxBlgWp6TNxxee2AZY/TThfJ9WlMwOEwYzRddoTL0J18
1Ck76svrhkN4BzIoD/SAcz8MPp0RbClj2nX6c2st43ynt1a8OvPYL9m2NLuVrwZhLiSsh0zZB7J+
OmjasE40PfdeMYxVNd5qZ2rqOz8eN4ZWb0OWyVfDKDoIvT8O5CSQ6jV1khRV08iGxXMZFsbvZL/F
AtJ0n5icowvJoOvL5NUohsw0jr91EHXf0I/xKy00oOCrW6K4P9zjwbWD9qnD7PysB6nmwkBOIOpc
d/elYyaG5obhfvE3LiFoTFKPGJP0rLKyc1E82+uynfSweMk9yKQT5WtcL794GyaT96AAsOGOpr1B
MpB+9fG24Y/YZxRwexXE35VJ3KpoxNKaDC3cMl6SevK+ewtFaxF26ChYJunWIyJ3asYQCro1f1ZU
/x9m4Y640tjhcvKPqbWfnJ1zPoO5cOcbT6zlcW5RqX8hjML34O59/OpQ+zo/jejyFKhV5GiglriU
T2u8c0gv8UZc3Wbi4Hct2iY6g3ZAkMlqEbdetCf4GEiq7y5c6gq1aVTZBf2Bc18gY0Uvt2C7vDvG
A1KiISuyvu2dxPkh1SIv5SDRMLlTyQ+1C10yyEjbv42jnlPWm+XytfWWa5+iuuF8Z3fnkOVDsii1
ogun3w4Xypupw2XOahJxvMIOai+m+51Zv8AA5Y9MOUNAHFRZyQiry4iYrAl1/9d08fqx79a03lqR
rW9aVW3+y+gE4+6nZb+6/6ooglDzBxf0XxMf9rUdLsDfREazdTo4vnKU5c2AHXecktOxBmxigLam
7k+OZRyBd0Gvz7VlDf+I+mAz3m17/iVF18gTGi2Eys22gelLCrADBvbB/qAobalfMeDoN1YWzHQm
3pN8P7g9kUt4Nraamdt4Z3b/Q7GhNrklV44zOoLRZdlejO65Z9l8bBBbvpEmAM/mT/X0N0KkptK4
Tca7yJMUCcflCqyzHK24AwThKSLf1ixZXLvBL7qTm/ddxCJKF5iSOp139B2YrsWxpX5XCwRYV9bw
PqZpxhROuSDKiJSDRBy3NRoO7VkuWMqyE/uliNB49Y++grBAIPE3WrE530SbPjBQ20c4nyIXhXhW
2sabzh7DWnkl9BORbTAYxWTVzGDk1cu/gtexvlUDfjVQRdftckt7HLOrJX2AK36g5r7v4TKQ8E+I
SpASopwfXPaEoltiaynGpDKPRCbp8M/BN0nACnOjfTdGfo89qlnd7VSLZPWKUHt7e+ki4098XwEn
RXd0CqvPVhuRs+eQVp8axkkeBxsSBHR+lL8I3cLtxa/CEzmk6FVpNNrJH3tEcpUiGe/E42Ev3VRY
YYyoi7nE9/ly/YETepi2cj3NuGSWS2yBtsPhHshlZ+XwzC2IXpec/hCZILXZ0fZSUA4ellSUhhXk
d7toWmr12LLOPUSRWqo8qlUV3Yfe7vzxDEnFUKqb9s9ATGY/LyLR4+92iRY3Exvi+NurTGzMHTSX
4xmwL97y0KqwdzFgxPFlcXTTPByTI/+yLe8vnGqtOGOhEQ/WEq7jWZtKBHeow5NXcqnE30GtO+lm
yJt99MDDTNmXHETNhk9gd9pHGxc0cqpBFKZGb5rhMsCHBG9bATdJ9sYTUWmU903C44JGgRccZ91s
yn/GUeWIU+mq5p7Q5UMVCwNv+7iwZ5yG1SNwK7GmmTOTwsNvKnv85hbF4faZ+KV49Nk32J6rVv1X
hXb0OXr4rR7jRM/ycsy2+hF1xmu/bCCJ4+2oNt1fYrVXimcU+0jOCrklDApttNw0VcQNwxHovBmH
jNus8zvOOkZ+Dl/uwZUUUXanhexZZ/DPll59K8ekMLyAZItvaW3W3xH9HtvdCo2IZnDtf1v9wJxI
EyAF8ZBFoSiCumsZohpTF/SoXrmu2BMok5hp72cghiGfbPS5mNq91i9aJ7IC4Psj+jOYGtbO2bAI
McNM7ZGbAXtp0UUCIeFG/pp3CS2kI+dmPdyvaEVKlTsosruzHUbln1DzUee1XIk6goh7wi6Cxmo1
6GGuMTiIeFQ/7OomAAQ/teFuJqQOPEs9Trhh/qibzXIv6BeJHpy9QJvzBAo6cSj08W/Mw94PdBXu
H872LbyKqNrqBOw41T+d2l5HRP3c1OpH3WoJlYO8tCya3uyaSygQ7cVxK5dpO9xZMdG3DzK3wMk/
5VT769nbWbggsyrZP9QulSmY+kq5Ptt1MC75Nu3bfbu1A0JTVJEsUB4U4AOOC2mjhxUHrH/vjfRI
+kqs5mI5AN0pWKtzcccutBF4GWw9uDWWJicJaLgLmmHyn2iYqOdTaF1xmWVLxDMfaPiFwJjvJz0g
yJjadqcGWKBXefzplQb2Yz02hb6XAHvsMFruy20TyaQvEhtpWovRDhE+0eTxmTPO3i5WjXIVVUSy
cDoCm7+iTN+ZooPJrR6qeR3Uo06OYwXUiA5kCzY+CDgMhdllWfHYn/u5LKMXPtQAkotnp8x0aXtv
pYTRzUZHsPRGdZ2UqPAGDuOkRiu42yt+8w3dwH3pWkF0GnA73LUtD/2PyCYy6cK2jjKfTQv1XDg5
VvnZtWYFGR2k/g5QIBw3LF+zOVvwu94tOnnGzXBovRMa944HqRHtwyodjSwVcfwrtilkXzynsnth
BE3+onVsMQxH1TpleLlc9laSQevXcKqr3wiMov00kuEZsE/QxIdVy4/c09T/f/kkIs/jvQN9/+vq
cdYpQtrmAehoFrf0OvRbZvp2+TZuDd7dRuCYnO9XMYQ1Dfy2BeP7cbKDdTxuJa9ylXe+EM+i6hus
GRGv8ju384AJAElA9VAjk45vUZQLL19bfKioJOFv83JX013feU2ZAenFHxNpU+0Z0yDzzNq3zXgT
zU5b3zqukHRpMmLgzIFrIjaTonORViWEdzZ3/jJ+aNnylrluQ5olOWmUHgSDrVQB7h13Tyh0ydYP
zY4tZXfH6omiOMmtu3WmgA7wy6JvNGD3aHnxGy3qEinKtOvygZcMbcV1pftpV76zXrojZnIpo5gj
IgxwKIW4fON8cRau/sQbZXi/mgi/QQQYwOHr6OhBt+HxKeYAodwCPJ9kvVdCvyWtzWbjNtv+3PP/
4VvBoiB4gUf2ESDpQWQ2uoGg8OjZ0EXvYQgsBse3bE5Y4L50nZFYZWHl+u0ZHU4bn1wR9/7ZWLCm
hHEN89mOBbraadk9cfHDUvinTdTeVTgWNE9K6VIibmvD8enoZzH84P2V4U3pWNrc4KAAP+789amO
sNBmcqw3lKJ8iUzk5Fa59uisD0QDmfg2Gefhsdpxst8kO3Ej6F7ag01C7DGyl7L5PrC4zjfwnCxR
AFOJsJ97K4jHlGy11udpa44u71UdyHyGT/2z9HD4RbRYcs6mCCSJEeuofiwYAszvSXnUXAgmtrYo
UYWE53GD97qM2xwxOVKG8O1xRWLuiGhjyu3QbYbztvqbflaObENcfd3+HmlS+/lfhH2MU8Gb72Jp
KvtsKwSv6XpUEBVkPXCwDxVGRdCoiZunb9HApKYNHT5o2cCAANF16JRtK/yX1FE1Z5VrapHF8z45
RU+A9Y1JOD4zZJbkmwZMyzP3l5mXt2WrjhDGii4lydDk482q1v1tacv4RwXZ4zA6oOXPbV/R4O2g
SELoLGv8zgO5zdg5umDRaVBG029IEfj7ZEg8Nlm/RmPIlyNALpgL2wsqcqctXC86AGzC1RfwYbiJ
C3JzqujkzLABNzsaGqCrAd0pI1hrL0CC6OryKdLCypp24W4riXz0b8yBkvwSmD7+BwmBCwtQqKkK
z0zGKw7Z72+8xRCLuDD3NHZ26Zy9gRBakhQ2/3VCeCjvZaJ3dVtNwfbOC37t49vWqugTKf95ytu/
0ekKrGOTtSMGixmewcJdXNY4TU9cs70o7EQqqG/cdMnZMssxZ6Yqy6OYPY8tisf9WSKO+oZNT3LE
f1cTEvj0/Hns29Hw4UJmYc26gadkq6Yn6KqJ8dAgdrlhctcxc/k8x6ksD049LyHbIcNzM8iCyo4A
4ct14clNTQh8ylC7f2xJoH56k7N8mT7aLx35ROJ2Aq2+i4hIu7pXNa6bjtoUBLwRaf8gW2VzPyF+
+3TrOR4YLaUzor/m4OaRjyZTEGZVgmtSrhJdYm3FbQ5ujSco0URu1DGqh/OIwo8sB2uKkSbE1fBM
Ldj0Rc5t/SL21vpy1gGmp4+4Te4Jxeq8ArhyCzIU7/F91BgcJPTr+CigbCr8vDZCKdGXrr5c6VBI
PtT2oOtI6x4W34x/bMqOdbEanwQCkhQwi0exrMKzoa0jARdEa/Si9jBhwePuSVmWkvcFEZ7AMFOu
IflCZfAaIGNuzmAJ5jXqj+kj9FtKpjxH1r8Vp54put6O/kwWUq8UdXFlzmTQ2795JIgMZU2x2Ysi
bZ5IlvCvUXlH4NMaMrdtsSTrsjzT6jKjpvYO5284HQPbCMTckMuIGO28OqLxpyD2xyumca2eBdlR
/7jMozC31m53WafJgCQXuOv+DFB3MAT9FLHXHNpHXue1cFzzJtERHR7D/DFiVkUUG7fBJXJZzrIa
wT0Qkkv4chrOBFNkrlPDa/imSginEOQYKZRf67mt5FZyzevwk951jbHF64OnKqrYhZwm8T63MnIR
AsjI/GhEV3V3IQqW7zDaxOdijbzLPe/W/4HSY82JuuujjEyk+j2SstkukzgwakRVlFysxHP1I8Yw
Wr22xKwIKV3h7bdxiNyU4XEDE5EtjaVpq0z4tWuDYMCsiSrPLQT1nYNbT5xGulJsRqPlCh7jhPTP
h3Xs9+uk9Hrj4r1L8rBlacVqqJPoDtp06XkJJz6FtUrgaAyaTQspSphEHjiqGR+HqiTbgqfXfms5
LYYzWi2anSyv3ZeXNlyb53bZj78ONocb42CnvDLm1M+rTU4VHfF7cOBKioGtkzJM3MwfmQJuhnDy
bTQpFmFzvqjb6hwQygA9H/iyyo3PfHkGl6+dX2Yx+lX6m7WccDOGD4eq+vkckgXxJVY2C0DWsX9B
yTnoVAd8cTwGRBRk3JjEbOgy/B9p57VjKRK12Rf6kSAI3O3xZFb6LHuDyuK95+ln0SPNVJLooJpR
X3RLpa44QJgde397fdNznrTGuCORMCLbrRQAbL5mImtplZErD7f90b/4ZCqPQh2o9UdhqkkCl678
1QibS0KDyKDZNb05SG47k/eUtqmunHQ6B36q1OVMV/ZC/91OhZGSWjHVR2+KU7T2ud1+mQ2ja4Ri
VUGoIDPHuJlQWGLsDi7kIQNaJenw95laMw3loXTQ7h/HojOmEw3nGWpZOmp2BhTS7z1N9GTRbaP+
7phpoLgt+baXkh6FaEdbdHjfoCSODppeyEeN3DgTbtQpDogxD707ehBDej3jynmotSQZzvRm4r4r
5hINspryRdEaMlVqJpzgaDRJyUpSqqZ9cHp/8I9jn+AhVkN/zy/sVARfTqrh5MvMTPAMGuw4YWpZ
8ETCDEFJ4FMuY1NqbP1cCGkg6vkvWZTO3aGkOTix9iM93rdGPnRMvhRlEzFUQGkGjkuLPFCjiPUj
rgLnIeKkgxDDmfLNpMWrugkDzxdHZbBIRZCb6PWjBWckPNB+az0Lb9KQvetFkOJTUVmPTVCy4dct
8Z6SlnTIgsUp2MphJTqUCZzE1w9T7BUk3ERhnVQKVeieskA39i3FGBKSqpo/E68R0/W5qtHuVrNj
nSdDHx8Sje10143U1XojCudouiIBPXVmRJIsD4N9OKAF3nUeLkq3eqEm9dySQlT5g+uNZUEFMcQD
75ljxTBUrMIoLo9PEibXZy8vawAMgY4WfwrZTE6Qu5rqRuUy8+z3VkwrvlGE6IZoqup2eYQk/Y4M
BDkxP6/lJ8+OvcfGn7w7ldKNdytzc7L2cDeU/ug4vZbuplEzR4Q8Eoba0KjpH2wHi69K0HqfRgSk
kztTuf5QDQlxMsuQR+zsZuogg5cBaTLNc9IPIKLZf3XZBT9gGgXWGbAcLonjmIwmNyHQCK5iFeWD
F5QaKXmTO9jRqKj98RmCjF4mw/T0i6UgpKcnnya0g12VFUWJ3NYOMkvRvOIyaFyok1G7QDITeQc5
WTaCNtTO+G/ESZs90/fQPo5R2z3paV6zYyNqr1HkB8PnSs5XFXpIuht4DGjJ7Di1+lu2O099YTbS
TGGOetYhYzMM7eh75E1oBkXTtuOOOsP31aa/9ewB/aShGBAzqeale9P2NdXfxXgr/S4puc86NrqN
d2Txu6+tZqMC58pSPQdNgWwfIs5t3pihcfRGanKwm3x60jzdD3/5ZasNB2Tj4F9mbobYTchBvJNB
CqYBGqA7nw1PBJ/Atecv8RCycEKZNZfRzFWVukwgb2nS8cUuYtKA/yf0iY5GrEOWGEPVOedOpH+g
TNtk2HCT937I2gShDplr47Vx7K7eFa1esRDQBHlkFnwOT0kkWd9PXlg6Ox9glbGvtWzu5PYJcY6K
r0VfzDoqp1NJ5aV95KcOzxXnFHB+pXRIppqG3hwnWg7QWHKMmbwug5JnKqf6E9gnykFJYhc/a6ez
qp3mmzanRtLSvYHAAz2JrBql2fmzQcI+0r00PFfqUFA2aCvsO0gM6fW9mJzwldy/adwzERO4ocJs
vaNWGhxvVAOopfstimvyl0bpH9W4hwrD/9qVRxDIsAsiawKHR08joH/eLX1XZJLIwYJ3sKJD1fVN
dKrB2gbctYLuXohOnUECdnA3Tbpiv/ieHF/TeTGSqYi48Ba5Y76qFTlN5FRFfOtXdqJD2XHqLx1V
0OGc0md/n3I24KOW4QfrU4fKOSXa/lsDHvo31AT5QSqpBG9k2Z699yVC6hu62VQozkU+uBCKjJuq
wmtxR3MLMomJIIv5ypXf+KaRG/2sodokgkKPRG4TqaX1YopEL45d1ZnQbjib9zWNRi4wiq4882dB
vKv7gXpBIsxCPeh0F6Fake34LbF6ktxTFzj+QXAZTr+Rn7WPtPnO2R0dAcKFm56iX1AZtjed3pFS
UuzSIESxDOc75TSR0IivBfP5ACGanomk11+hsakvQy2Snwrz5GudDvldIP1xbh3x2EENb8x+0qyv
zl3KGpkzB5Dd7yBVcLGjIGMOu5Hz69Zhpo+3iUyTRyWOYmM/oRWOdoaF9uALdAyfjjcMiOlQA9FM
Cn/i0sg5Q/X50AxF/zxE0dQ859Tv6J1yquZTSnoSvSgw+i9ILnr7jLRML1EIZeyUuEFaxq4suYNe
ejVX6m9UytVsL/qwLD6Q4shvckKt6VyhkxHHQPUV2hqQdwHqSYfgiZBEfNN8j0A0m9CRoONuEMZN
alQ2IHVwf9iVFJpyMsx6EZ2nyRnpKssS4ujCVB3mXJBJImY2wOGUcptjF8hrrXhwMhnf01BTRR/6
IjGOsaWmCLJiX89QEEfSPxqklQuiyW4ujJaQGJ8godG+bmihnbnIZkx9j2bL+w6Fy48ei9aoohN2
GCI7VsLpUWraorzHubksd1qo8qtpthHiRthIwlFu28k50dIkuCFXmhPCYVGEeD6rR/VLYxfKLy7m
GW+3z62n0Uwleswxqswd6Mg2fCn9qT7p/jC2x0QMXP4n0dWoYnUvP6G4ix41aEfgovK8mO7DstTx
m6XdBuc3JLl+ev8/yAVNpQmb3jXtLrgB0VlYd50IPWc3WeOgHf5HeHolUcqm7uR1WGRpaVZkYHdk
lhx7yMDDCWW6mvNXTagU8qgYL0U1ZtYxaTmxxpYPR/NE3G8QPldgoiYBDohNCK9cV+Y//8vHjmro
SM2naF2g0Sr2hrmOUARRr+DKuQWInmGbC5gooBDSrSY4Sv5ZwESjmRhKV0/rtqASDh7go2NoCvt+
BBCzJ1lkfVO8iauFQxxIkRt1Wk5gTjNgpG8QONdgkZaOZzwVIgtrpgUWVGFKkzlTW7e2pubUwsQE
lR125+vgzRUOpmkBiLOFPjs76AskpeKT0R25kbitV73wAf3PesC1kf9BcUklcJ8qE5qyrw+qrb5l
IPgaImcMhJa+JhltkL1H/tHtu057RNdgn6XQlL2kNnMi6oJehODmmNbmdCh6epVxNXX2RZ9vufGu
TS3QXf/nh8xc0r+mFsSlyqpMXnKXphD40F3Zthbe0jLafbj+zKufE/0GplAz3P0d5dUczMSSVeua
lJLPuq0b9ybouA1u9eoolrR4W7qO0m3xOTsEK61W69xgsWUlUSWNS95XxvH6s6xOmr9GWdCx9cY3
kWUNrVvQGO3iUuEfbQpFn6FxZTdRhbKSmK/bWA8rnwrbHxX3Uk21MBRePBrO8Q45R9m6FkzEIyX8
5r6New+AG61/159v5S2iFkVmY6Jfgli/gKC3AJcQiESti1mdoIe2Me0T2knq6P86jmA2qDoOOBo4
2uVmE2Rs56hamH1Rrd/nk0A7Og3+xpx4z9ZlFMJIHc818Z46C7ARsbjBzPNALp7svBQfPWdQhpsp
jIRLStATG57s8/d/u4niSaVK3ARUC4j8cq4L7E4smES1S4jQfgoMrhlKlMTHITN9sMoz7z82cwhw
nhAb8Nv/PAQWY1sYJzgm3HFpY42zWNEUYGgOCye36RRTc2Mvo7WGKoPDBbjIRO52FkJEt2qJxy4U
CMySa4pm3LQtLQunWHVK7lUefcWU62G3GIk1pnv6JDzjktFSi54ghQVK0dV2/JvUMijIF0i/dwlt
+ekRS6gG+ijcE6SDySRfrWrSi43t8/30hHTNwSCR0Ej8axYOhJqT5GEYihFpa2y+AotC0jAF6tP1
yfl+vc2jzPOFHRqDpMV6q2IllpQ3RqpWoAYCpW/2ShcIty+m+nx9qNUHwr3OdiQYRdBMb7+ZSrvq
ZPsWQ2GUfYwlSdpZS7ixqtceCKMLXOR0U5rk3N+OAkTKqSpHYjSIumg/1gb4g4lLHf0MW46DKwuA
JKdKmpVbj0WB7u1QiJ0zehntwfW5IOU7pNkwotp+xhoBMRTBB1CrwffeadHhikQZg42NZf77F4vA
ZnhNWrStUiJYbGAkVqO0leXgki5RyCamlG7zHt0eGYfbslSjg6nnW+7jK+/XJhlo4FbGNvO/odR/
naWFV4SR1VSjGykhth5mnxytqu2POuibf/+UDDV7JUhcPDCTfPt+fTMCJB8zNyM5fJFiaGn5ouxr
6jLdGGn1Tf410mLSNKUCRqZNR7chCH1GxmXeZ04+0jYjOreEdEJ51jZP19fD6qAOhUUdMx2ViOPt
49EkxwXaptmjRsfxgxXj/0wLLi92RjdvqrXi+0gR9sf1Qdc+n+TMk7xUaatLZji9bD71nbh3ffpf
bsqUxitF0gJBtrraeKlrQ9mmkIjzHDoJlucD/GmuqH0xuL0EDN7LksaksPvdDr2zcRKtvEl0FKpB
BYSzAB+qt2+yHGWedZrZu1HdNY+QRPXTiIHIR6q85Qfb89EzhurP6y9ydUzsgmhE4wxEqvl2zHAk
o6jNldIOnXBKAbhObhMw84dwAJ4EJ0AFATQiL5eX6wO/P+h1TeM8wJNWNWeTj7cDI4vLYthIJYee
EdBSTd09wQfjV562+W8dUIm/8R3f79sMKFWDcxazD3Pp51Ox8PpA1CU8e6XmzghPLo3DeuMbro9C
SEvwLNi7F6tBqzMIj0NTumk+oCRx0PE/OZEpNh7m/aTkYfCjtTlaxfvPppE6lZ3XVG7VwzRDyFNP
Z5N8Yn8IIBj/uf6pVgYz59MbZy6wvoa9+FQUukarDIPGBbqj3DZYEJ6CwUvvR7XYMl2ap/jbs0A3
Bba+TMXZWGHpzuX0hkFBwavdoqjL5hfMZm5Roh2TeyCFyKg76pDdTQbW8xEXo4SbrsZRf/1xVz4h
ICSWH2c7hnDLawkUyMmLSam6hhe0H9SmRflCA9Kn66OsvVSiFYfbHB5CxvLUs8Mpx2Iqb90gFcHJ
m9LvtPOmR0siP74+0spKm9c2Lt8Wl1exfB6KC32gDVblmtGkntvB9iNy2AChKT937RnsavPvttPc
CTHzVbkCcfQtz4Qix1BBB1fgqpUyPHIaQBYyJ+dW0K17uv50/wWQiynDAc65w5KepazzDvfXSU4X
YIAkBjCSpC80vZlN6yqK5/Tr7GizkDe1UeW/6Zftv2NIII7sg+qrAPW9sZ+tfE8mjBDYkOjEbcsT
CZHzIEoxSxiQ977Cr6ViaYe1chlT9PbXn3nlizo60GG2M5yROAbfPrJlpYnZhmHrhgi9bpW+MD56
ZZvSAViTKAIFiU/M4V+HlCjK2TolWhXMhBZ7AKKdLEvCqHaxmYDuYJhHyrD1QQV9vs962tivD/d+
DTIcRowYrKiUEa1FJDP1pLuCxq7cQAtaFwgGHaA868Yo778ZoxD2zqZlKrm6xXtMkBhLr/cqN2yc
6R7kjn1OfAed9Yx7uf5Ay6H4Uqplkqvj5DFxzlqcC0opofe3CrX0qitv6lyvEa1a+ck3wn8NWP4b
isWu23AHnXe2jRRgEJRVieriJpJdCFq+0EnYz21a/sb7W36l5UjzPP1r6WlQHeK4yTGpCIr+1Lee
eZAKSI/rr255Jsyj0FOjck3XuHUt7yddNGqcFK3makQjUFcN85OuO5ZLzG4du0aLjpAhnTt8U+rj
AOdwY7GtPCRuXTprWyNO4Sr29iFj7JLxLwIbKdBf3GSK3V7Cue/g+kMulzQPSTiETQkuOOQ31cVU
BOhlypCdxc1ig771lMbUEJQnXjIhAm8sYf7R3Wce73/HKII5SV/O26dqJ4VoyFNUl8Kg2u3TKY6+
VJUFk+76c63Me94ccZCNYEZ9dxJ0CH9GJTMF7Sz4uMJ/jCY4Sw2JXJpugB5sDLfysRCh8gJJhzn0
hy0OAyMvkZDTisC12aArqYyiD3xcy73+UPr8dv4+c3h7bPRcO4RqYYa33DhEY0ZcZhHkseJr51OY
ZwEJDpnXr2WhIAezcXgLyan4wSmT9YgDRikEx+0EKRMpayf2ih9qUFDs1gpPvqNWF+a2Vu8r20Hs
XE7BiBMC2yot69TznvIqa5QDkB3zcUK2Q+omUXR5Mvs4dL4CZx7rb0EhOqTYtBYIimKYndwMnhq3
e6gyWbDHqUdFRo74c9w4f9c+sI1bm6ZS87BIWLydSIMvYNFALnUD1Y7ciQbEXaQkOckEus+uv/aV
NULalNeOnftKKimKoFvAlJ9cdQi6zxYuNi79af2hlW3xexi7Dcfl+YxZfGSd0oHOQpnzI8sLg131
bTapDIdVH6yhyU//YDZpf/Rxq9gDwBUPAD9wf07xLLn+oP8Ff++GNriqcGMhDbo8bdPEj+qyRHlF
btc3botMhl/QQzjPnWIbs9+qDdcuaP2HqVXKLyJtyxMSf/O19HLxuW+69KEjZXi8/qtWvvR/+V/E
6ryUd+n6dNA0P4wlVqhBbVz8qqlvgIHkHxHTRRsvYH0oSltUX805r/d2Ujlygm2gmHzpRoUbmVeo
dYwwu8sVBCb/D081Z+kFSSD298XBnHaixFud0xK6CW1MgLKbQ6IEwTMt6M3j9bFWJrA+359MUtwS
s+nFY5UjIUhU25OLPmCKP/nEdh8HxAR3bQIp6KcQo7JxeK2OSGvjnHnS+ddixEBJQ1+Ls8nV+sKi
6R6sJAI43F5anzxs4m+5Uy/TCWyMnJO6QZWAqO3d/a3ulMIq42Z048AXh0HQBtkVKKmQZ6SIRv2f
qqOb/xh5/zcmc5KNmIiH8uNisgRIOlPfYAPOrPwZcQgNnqiBz3mfhP+fQ83Hz18BT5NTv/Y7e3Qn
YUfhMcOA4CmN0QbtlEQV48bUXH2ZBvaylqnja7iMCcAFm3aADMR16l677YH8n1uZJH9mHf3Fn4ri
E2zcYmOOri09QUOXpIZNWWl5tM2ivKJvyVYa9B/dD0AGz01RhTCSaOq+vhzWNljS9jaDSdu0lqs8
qisavzNnoG9fUKTw8/JCx6JG52QMDqwn+sEaC6dStLgbWZqtkedl8/d3BIAaKWPGQ6JM3JephfrJ
GQGLDplzkYPW/uqCGk1BZebZxtDa2thzDZfFhr2tvTxWSqPoKMDHfNWuqnJO8sbrUDSOYXcAFRzZ
e+xGguGQcS3q9yZqY3ekxTUCw+85N8C1bG2n0gsQ7O1M+mCuaZeGETkOnr2rjLLGsGgSPY3SPUyg
4/UPtjY3yAIR/FCXkO8i8TRIPW2EgeaWiZ2cekexDrAEEqJH1d6Y+2sbFwGFKojj2LeW9yW1A/Ms
+2lyu6ocT34e1Bcsc/KD6o/TB3gh4/n6o62tNfCBlAEJ8g1SvW9nBMpg3fcBwLqd4zniJFu9vUPb
4vmPnZ4L2029GTOhxXXzfH1gfe2lohihE4Gjnkh5MbLpc86pEC/cXBlEAWwilN8rBycYtwEQVJ0l
Ogj7hFtXHB77Kg7AHZR0wqCzHIwvPRyF7IEGlFiAlw/pbPJy2duHAtc2PC7hDcSnmjZw9ZKXXfQx
BY82w3O8oj1BUYCsQbUXCwNE+dPHCBQpSqXRMBGSomGT3xqf/uw9TUrNz6mZJjASNkKhA+005evY
RxaYZrsckOm3wPBugenoOAhdfz0r84CcLfgwhzOFWHuxuQ9RBgZw3iNYNTPhrNAS5TaKg/4botso
OdVtG5anfx9Ts0iUke0n8b+MvgrcJYKuUcjD5yo0mbLIRiYf+8MR2aun0b3akfr4fxmTOrQ0HJ3E
7iIMqXxyxEPFmKO0PD6Chqy5YYc4GcowvHSqszHt5pNqEWEiu+DAVHWS8FQ33s532IV654Gjd/0U
F4ed12BoszdAeG/JZ1YWliRDbXBRMk2ig8UHdGDF0omWDq4EAhEAnlA1BWV8im8p1NYY4H8wTR+i
eoy+X3+jK+sKqhrQEMlDkgWZf9hfe/zUR7WpGlT4BMBxjCLMcHSOmPfo3bEThtgoYq7NU+aoBl0O
Cg5ZubejyXQoxpLOKrdsphbkUQMiVIaKGA5WM4ExMUGZb+zGKwcJhQyDKcoVllTPYsrYeeA3elBO
6JIAbt418dwvbAaxifAx/Q48887KLH3YZ3bjbZzc8+xYzh6KpvMlQDNwB14MDS8tU2suqS47S3nh
CEiOaYNMr7Jl5OItKy8mBlaHrIqUaVd0ZbXxtte+relwxcayQCeDt5i9JIJTQnSNXaHJnmxMhVys
D35M+LGcr08ibW0kC5r4nAFyiMLmP/9rFsXgN/rML/muBEviIYgMUqu0HyjZAXgPdZGdM6XFnW61
NAvj/pJ9K+syuyDVsj+paaajRaTV8QeroDRvQtQrjQtkmWzS9d+5spw5tPAPkYJYiiTZ25+JUqWx
nHSYXBnQzCnaBiZ4TVvyxijzYl18dxpoaLcnu0iuexm7KELDSxBipKtx9idnr0vb4hbxtX/T4hRE
53LXVzqNNlp0a2HJCQTKz6avZHNzfEqHmAYXZPTZWbVCpP8WHca/ahV9N4xloWN3Mgmr2QMaU7Iz
GB8aTbhoYvrlpSNNH5HjRNYPU6nB3QKHVsUtt8RkvNh1if2yKa24h3GaWvCDi2bkI4VxAYq/YbP+
0I1j9GOQQfEkQ9//IwozbQ5er/m083pYse2xLcWyBmZ+daMDq/MPqWKOGV45vbjR1TrNvl5/k+9E
hVxaTHL42nwfpCK5vAomsGShJ/gGl+k2FD+JDYr+dwsD6DMN10H9qMpacvMNO7O/LdsBmGjGhwn2
pNPGPxZS8XTjAFqZ6OT1WUpk6QhNlzUFWwOBmZSadPUc7fvON7SP3PXlIy6Ew8v1h1/ZK7kZUvXC
PV3n0eeN7a81pTpV1ueFgcumwt4C4a0pIexEFm7DfkMj6TPFhuDfrzUkU8hEIqZhyOVm6U+hCDEB
0MFDpKZ5IWxwwlMvcKP5MkrN2qq5zettsVBstEEGXL35vr8MIYJ6pMQ4abqb6jR16/QunCsTMwAY
7OlnRNz9KVWLp+uvdeU8YD6RQjYlFQ1tKRniAml1TRZIatsWKlT4R7PJuJ32j1XpEEOXHckqf4pv
6Yn2t2TPKxsQ1vRIHhHwsCU7i2/apxNN+Dgvok2F3U3DE1QtCOv/vs1xkKMPpF5KO8lSL9eHuKgA
3jTduDV6XCotDLcDLdo43VaWgj3rgmbhJoX8ZW48agzHkwRk7gAI/+CA+MJ0rVGOek798Po3e1e9
ZB/gJmhAsHIcjbc3v9e/1gJqfFp5MWt2q86i3dxMjQ/SbsJjqBjTxRqtkXxx2nyRbacfAsWODhMO
KBtvdWU9zroTvhzpW37J4jeYdCKAmoos16D56HMSGQ24c8075XZvfMYx3N8qD689NdJiOWf3BBJZ
e/5Ffz21XSdmQcuPOUe7Gdb2Bk0zU0bPpmMUBypKOPiNGOXE/QCn1Q97bBona2PDW31qmyifEJEf
s1wu8aiOQ5CoFsROR55i2nT3+OYAsEJYcMh1K9q6+K8sEUcldS3Y82cV90IJSSd8YkZea7l0PkU2
xBAnhmUrs0NjY3JiFXI2wLbDZ+QPkKRstcbgnqz/aETVriPxe4BMb59DoDSfrk/CtR9G9lPiKCXA
xqiL4EHLgdP3qmKwdm35bBHi7oy28zeef2VL5E3/31EWO4QBMQlb9NB01Vjzjxx733CoF5+HXn7v
QATf1H2jbyzk/8o9i22Yg4a6NfVd2mmcxcwGWk/IbnPKFlXaKrvCUtrqlGdDgTEK3sC7BkMXunUS
KAIPGYALOpYKiEN3Imoz/UOsNt1XGK7jBb8br/saJorECUJkEHlG0ClQQ9BrQV6kadffV30fP3tm
j69RLDpzT5Z0bp9XkuETlRwFL0Tfrw18+ozaOoToVs5B3ABl0zEBpu8QwD/mMVWkeQc8Sgzv2fYG
1Em5PmcXfQT5/qHugT3A3jXkViH3/bdBn4t8j3oxOtB3OalsMgfbypFgaqVef+vVOUNMy9/OotX1
UIDy+DDmOGpcn3aru4BOlpFWWHorVCne7gIWiC7w1rVJFi4fnVMUETGeq9JSg4sWYzm7qyvpKDtt
DK2LZrYjGAiB8JZesMAzz9d/zMqeP1eVWAJ0r6ADXyxOJ2y12XTGdCeKHMfI9HFniwTeYk6qbmw8
K+c0Q5GUn1Xuc7Hy7WPHRkyHky04Kv0w+BXTXgVDucAe0a/GO3ruhksLDeEGNYGxFb/zNy+Xwyyo
IHPHTkTddzFyCoY0GifTrScQdJkhur0cwq0y3dqrpPzK1ZTQDtexxaIDBTnGoW0Zbj8NeDX6Wsp2
GumfgeZ+/PePxnZKN4WNUouw9e3zYN6BRY2eEg442E3HcZh/R+2r34UNSo7rQ71fIfP2gU6S2z2B
lLo4sZQMzmFRMD/SwdJvfEMpX800FR9CbvofxAAF3jKrjYBu7UU6XOlICrE42HffPp4fgX6LMEN1
Ld1vraNC5JeSquuKI5SXaONGsj4Yl5F5AyA2XyxGWTllinuQ4YaYqbMd5TNWXYsugKbkxgJ4PxR3
ZZUolV5AYnJ9MQ3HMDRi2XESOCKZbstqBJ3tGdNLMQVbaeT5Fb2d8fO1XMckg1wy8c1iKKgTMTu5
MFyDFn8as4ksUtCLGzuZ+X5Ja/M2hjx41ry9yxg6XeAFoo10t/eN0jkPFEzEk9HmfXCL7zT+Q7iC
tbfzvPqVYZsBSZmzHGRZHb/ioKi+OhJJ475KoxJ4lhYJKvZA4ywQtFi54f1QN1p1iLzG/jRYJm3v
WiCyPxNtFS9dQWvAyctNSVp08LyfZkIb5U4xAv8jTWp5+sGGyWbvopaE547+DkXb251n/kza2NDP
IajCn5YB5gFit2L8xihY/1nhG/iArav9o4H0m++5N2PtEneiwHextOpz4BSt9UqbG3m1eJrK7rke
kii7jXGMeJoyo49PXldMvzBwrNKLl+MpcBh71EhAPUvx2tOYj/ypRGC8R1SWaScSgRjRyCTr9Z0P
oeBnEntBd8zHqIFXQpR+FxeKiYdfWjbqDTaQkAk1NVV3rTWj3RNTb82t2GHOYS2mDmxrg8AYhTKX
Oeft6qt1zE3DQe/cLoaCf5eKEjUFNGfyahS8q0eyJBigYEjXzLRBnyoIeBjj6Bt1gIF9Bjf31BcB
sPkwTSPt4IPf8h8G+s8+9uFEDnQu5d1ZSZmBuo6DQnsNfGbmDrnm7MwZp0P0XYfHH38tOAS/K02g
5ZeYS1FNqV+E1qlPYqiCKZug/5zYXWrugny7fWclUYH0gfDJmi/rZJcW+0LYqCqeFrHucgPBJxPm
mOP/UMuASASbcE3edYXeo2SJI2xFA9NJgKMKq3/kR2ufJ7twqo1o9b/ryOLDIF3iCq/xZTRreZXv
mq4H3alSGkqDFxtPbJgrEXQ47JyH6s4ereaIyzbwkYjiYa5I5xDIIIL/pOtU+RRITmT0X68fD9r8
GpY/iiIFvXHc4yiBL46iKc1hfCa5cGUytjHgFlyaP4QZRBQWneN/tiZURJchC8Hj1LDoo33qqJNy
Q3dUk9ykBZ/7JMMUp9CNHzYfTMsfRlmfSxYye9LEix9GsIfSd8xhhwV53oGI84romIx96dyNjtp+
nxQnHnddHdv5Hram2uxxzMJzbCdxc/sk0mZQLwrgLf2g41dcAOZomu8IJMaHItS6X9d/7cp2LVBW
2bOunSBseRM1sFjFmLbSkSuk6kuMb+ywH3WomhtvZV67i5dC8YNVjfia0czFad61tMLZgaq7ap85
X5POx1MDGe2DzjUB0BAuQinU7R4a1FAnEKhK3C20DWnG+4iCQ5a+C/AvpG5Ra77dXxS672E2lRxN
/McLv94G3ZsKgC9A/H04w6NzSRCmblzD1l4x5yEVNdoTNBTob4cNC5BadTOReJw6gRFyGt1waRMb
i3TliBdSR5CB7ZmOkmDxgr0ElgJdQdKlAoNlC9wa52frFP6TRKMenf551nDJI6KmGED333KL4kbV
DfN+6+ZFargjVi1PUxP5GzWHlRfHxd0iv071G7nJ4pHK3s4icMa6S3Tt33gqkCHa6cr7688y/y2L
mYl2Br2kcDhAuBi9/TzZ1Fie3pe9m4We5/xxemHGBzo7JCjSmgV4l6Ea2BhzZSbCHyXGtEn/qIz+
dkwrcHRLlk3jRpE+vnj4vOAfAmkQUUsjTgP5axxTtLJ//udHnUtzaPapz9F9O8+hv5JAQVZCdJOo
2DVaqR4THyg6dCBrT+Or/cSCaTYW/TyzF68WLyU6S9AS8x9LHTEpsJZYFjl5OATGU59p9U9IXsEe
dgIk0qqZfiK3KfcwoLJ/n6Bc81gHBlE8b3oRShiFqAuvogbaSpDkEurY2fCNYeOKoq3MHUbgHj/P
UMhhi2C3nOyoLwuTTrWwBVzSGJ5aX8xIE65Z9KZPUJLH0w4rI0U5JMCIplujZk68tNiRxju8lb3m
V+XjG3BisXXQzkQlUP/kSv9RYEwtN37vyrRjxVJXmzuY3rcV4TqCi3EVUcQD+kB52CwexySByd81
etzuwspL3HxoEudwfd6tjcs2gZ4A4bMQS2lJEengY2D/u0puFZekbcInWeW4A3ex9sBWXUNorcJP
1wdd+Tb/5cbJ/M1Nksv6ftcNINbnLkLdngqQiSouUHZnH4c2/+ThQuVeH25ls8ICkOIse7xKVXqx
pKssVmWHqaVb1y0AEKtzcGeQRbIlz1gLD6nBzhEPrQYOG8XbRTwZJeVA7C1dA0X0dOh9PfyekeyZ
Wb/ZiEFyUElXA+jbIdWIwxcVALs4d7I0sEAXcvx+/blXvq3FsarzmQggkCC+/TmDlykAZtXaDTHf
xNg7Ca2ngnl8blqR38bAxsRRS4L833Mec7TCstDnb/uu3jPFsRpSkqCvsIMM7nkYKyaxX186jqbj
9UdciV1gMZOK4JpJzmMZ/o7OyLUxLGo3nwJtb/imtisr1dmrUdicBr3wzpqnNqeQtXQK8Nl7vT78
StZOY1JRTWIvJV2wFHREEwr3UBSNC0Bj8g7CagETZfgWPIbQq+lVt8BhoVdith/1MJFkWSPN/6wG
oIA3dvSVKMMijiGKomsQNcJiXx248MJ+pH9niNvxYKLRMXdSGdrqUHd5tVVjX1nC7OD0MbCuEKQt
j0mungi4mpoOrz5Ht9cE7YVQv905WOscYOZnGzfQtaez2CDJK/C1idbezuUAw7ZCd6LGhdxM63ZZ
6VgMDdnof8WkoxYP17/ryulIUZYrAgcVU2s5GgX9ApZi1dBT1mLTpmhQ+g0td9tIU07WADJ40Czj
qYQJtbEfG+LdwUzmYw7deMy5Rrv4jMhbIi9PaCOizy9mqXaEizg/tOm0I6OgUgKjgeR+Suz+xYkC
rBZzaY+foYEr/QEln0eW3bY98+hPk22Dhi5UnKRsrwej1zc1rg9TOYS7EVMF7QATqqiOdZ+AsKt9
xDJnO86HGas+gQj1dU/7kzpY0kB29EdrZ3mF9aIVtZLsJohm916rGX9iS1OCkzFQNXB10hevue+B
Bu6qrEXoUbcvTg+G4uTQrgEMsDEUnY83Yl/ZWb3Twf4zYyS9eJQdDHoTYewEXv8nD8DcubTuNdYe
OxgjO1QQJ729hpvwEOyMFArz3i8D09iYZu8/PEsZRSeZK417wVLhYkYj7X4A2Vxg2oV8mXEMzh9c
t9rgDDAdNUmQVnScROy33o6QTWxJ39Z/AHERV2dVeyfxK/0ApzdL4Tw2ZRM9TzXaGrDFdXnnE82d
qRlF94g76oeRvtIv12f9+zVNvDRXH4g/2NSWNbmwptY2xfoEhJkzQbWgjar4y+16UCqnsScsuj7e
+zVNwEEQyKum4AJz5u2aTmIrKDEBottA1tkxBGl+NCr1d9O1/f76SO9PwrcjzYvur+h6ECILsbGg
C7A1xsMkmwlfpq48YeQXnwDWZkzgsTxfH/R92MGgrGJbI54nHbKIQJtopCs94PGERz6zD3X7phvi
/8XZeezGjbRr+IoIMIct2UHdynL2hpDlMVMxZ179eejFgcUmmtA/g8EYnoFLVazwhTdUG8ENLeLL
G4Mo+m/5mP7txcWfpWPfkMPPXfM4679qHaK3P50yT7TXwoJacSvrodof4Zxhs95EFYLjPsLX6MYL
lBb3eq065YlQJaEsAngtdgtzbKYdPr0qbsB5OhmupjRF6Qr8wmYZvaKIb2NHUJ8OzKRoUeEBYbvj
omnLU13oonsitphUDAHs7neh+/Bjw6hsEKMO/UnCD0DBNbNMBqvblWHN3arUSoMUuPCxHw4wuevg
0oxa+ySFFlEo0O5w+AwkSPpiRjEKmYEI2uDW6Gy85rCfD/5gFplYO71As3ZXthGdR90Ma3fq0R/0
Jnyx4yMl+OKBjnYk9nOFY0K8JTIfddoWIeIjTfaWEyQedMNXnm0g8E8VP/yt2jtKuAvCQMbEEu+w
ejdNpMMIdMdxeQet2aAGjAj8V6VR7MQLsSYbmF6jPvSNMsXf6wnXOpcidUPR2ycW4HlMq+KnHbd2
9asROYU5hL+c8NZAP3B8mGQp/tqMY+jvyrLu8wPCp86xUzOtecMlJ/qEfGiaHE0TuegbGz+v/EnO
OTJvGV3JivlKRYBbo1mD5Gom9RPi/ih61X0bi30xFG3+FJcQ1Dx5MOzoVa0p0Z1ru+JpkVgYzVPS
SkXb0Mg65wYnAD86cXjREJnw34BLXjSo0SeVMp4xkbVtLwsh4j2KBlgWuOgMVwkbExD/h1nE5rlp
VOy9qFNTadcoOX6XjKruqE4ryfBZTIXq7Gw4MNqjH8V6sYf7kCaehYqz/bUPABDeTSUowq8motz5
a5AkkuKqVtXcaBUqbFTeZWtw9Rit0Dup8YPeHYaW6GqiZa3fVlOkxzdBmlfkUzV4chdpYEnBJHs0
I+y4p7I+IJvIqyfsinK8HBta8a2rI6v/VhtSrbqiVNXXoNTC+jaPMsxAgjpE1mjg/pVvRkxEB+xF
5nDOabT80TBMrkkomJZ8wKNCRtbRRKZ3SAH57vgQWbVrqAZHyNCaih7vmwoLddB4kzjLOe7I3lQY
6k8c93y0dfHVAy0rmvEZXy0s9+wAlyoH8WaNX5rDfZ4mY4nAZha2XgLA4pfvVybd6SSNi9vMdobf
Tm1FvFF9wWenWDLglh5ahnSyGggLrsC6NcJ8lBhnLzCKMF0yCFz6eJpV4dWd3Sh4bdvar8oAB7Gn
CUOHH1tRlJfSsKnTXaBWcrTLBilKbxTseVPgaj76/VHhxF9z7I1vTWze6E/bvniWjcY09nYMVv0M
u6cbz4WjRPXBmiz/xB2c9I9kEtE95iNyfhS92VQejt4cLCsc6fMN4ZgGd7LS9NqNEHL/SaC/9AYF
HrNdXSBD6k2G2Ya7vu8C3HQKKUb70azaxPNrpEKPGBBM92Nll7esGotOM5muUkk3KHVHW86U/RQ7
eD8CRjHbr4PcVNZvSB8tzrR1i/8X74KPnXWl8vaORjZ76QEJgczFk/U7w+5DeRtUufs6RE32pAhV
+WJAlgmOUSiiUz/UqbIbc7zOwC2WVXXkj9BOnU3m5eaVQdsAuaCt4HWlJ0C9bG4mzvm1c1ECtJPC
iGIR2Se/iYKSaC60D3qq6q86MnKfEn3UfhaGIe6rQqvuoyiwD3Wgmr1rVUb4M+iywd9jFIpoPb4D
ykZOuhJjIByEzADUf/Wy6y6ZkWoPrQRh3fdLj21fHAbHGW4zuRpv5S4zNl7+v/Hy+0LXrNMyF1Vm
bD/t3PdPP4bgOYottnnqSzuQPKw7jAdKwYbuUXpyPoM3jf/A+DBw4wIYWLgzJrfy6qrPTOTcQaK4
VIus4oDQn5QfTb/rlV1XBHFy6Gz0lXbYeFb2LnDMonrq00Ztd0A0FOspw2xLehynCQ4+9JHZbIWE
GUlrpA96jw6IfeqmaqTCFyfaG23DVn37cPxBf57oA8QPAOUlwKHMu2lE7MQ6NWUW34S4t91OctZu
JCyXGTj0ctgThM1wUi7W13GirnAkzaLe3Ocv7VglP7BhwxpcUxtFwz7NCs9ZivC1q1ZlfsQXqPx2
fZ4rwR1Kj9ytFNmBwavzlvsnuGsCTAybgu0ek/o/V3inDC6Birjxua5CN4tM5/OY++3X68OuhHdA
hBVqDgbl4gsQBL5SaCEno3VyUB/ZUYfo7nzag4fro6wsL4AO2AXcKiByltu3ZVM3js9HlITmCJe8
38dIPO61h0zTk69VGWa3ulF0d/hI9i9TNZUbu2glSEfJzKSmpUL/0ZaVfsQaY7WpWF0Mg5pdrQE1
LQJQ0AOOaDfX57p2N2jATMl+5hLGEuIhwz2Wh1ZlrtQ/XR+rdrJu3n38BJwHBa7bxtZdnRr1KerD
KE1cBOhqXNdYVbB1FTV81QOzPE/CMV+EP8kbM1vbK9zGdIzBAs0H8v0WBZCgJrwYwCuDkPxX9MqD
0fXjy/X1uzwI6ILQJsGlFf4cEkDvR/FHUy07ZbBPRi3Jt3EcSDjMhhaL2BQ3tI9zr1fZPdcHvVxE
dAH+3q1wX2b2zftBzQnL+6SjZqvilIXyJu4d9KkNeAedsv9fhqI1zA6hVbg8Cxi1lL7cV1Qyxyg8
IPqpuaFujMc09sONY3f5wagqAgyj9crZvsBWY+QWhcTu9qkM4VCUcA7uSWzKjTLT5YZnFLo96BAB
qKKQ9n7tJgGUKe5168Rj7ct7cLmBcLXAsLAAk9LORbUUWfaPL6IDyYKCOA0HAoX3Y8pxzWnAtg/l
WnUOmzkFikesJXlmU/Yb5ZTL2wtkuomQLDpQ6IMuO591XYcNzknGqZ29KVx0f4Lwpi9FDLq5B7G+
GwbNxlme4B1fZYCeOxqLQ7Vxzv+Ker2PATQwEpx0urAUFJZtf7mO4spH2++k9Vam7sA+mNmnPimq
9tbOKJF6QKud1BOkSJ87/E1rfKRkXKPh70fNjxBl2X7XSHhU3UBow0BMRsW1vC3j3tL2o9TjWqRg
MLlFjl7ZgyT7xCwmLNyZmfj+S4nJkgqiCv3U5Mq0j2IlxVoMG40P74c53EH6iboXe2KxB3ssQJ0q
coxTNhsxNwlNAreICIGmUqhb6kXzPbf4EBpKfRwpysYzreD9lGJcWJpAhhghkRN7rTOM37upt2Is
V8LxSSdILb02tOS7SGs2xS1W1lNjhjRmZKolLOn7wTW5C7TEBGdfWpTtgtFMvGY0tm6OvySF5RwR
bGYxdWQfQLe/HwZllNqqytY+oVnb3MPHY3ojPurPtSqhTEdeMkoU1uRGLcnSiZpgvyRkBUkmaT10
fzlQ8Lw3p1dIXGDMqLwGhFF5rOQuMgtNipvOlGEiQk1f7O0krs5FA7Tbw0U1ui/BS4EJTtrqh9nx
HGE2Fdptt7N4GuQ9ZDznzVYaNLcwy9UenJQsn/RPlXIPFR8MurUpQ+8W6whnI4xYW3yDbqwB6whC
1fIIpl3q85uxfbLbWuxxs9ZuNKAgH7/ckICkB8KtQ/VUXbyAuSP7ZjCQXUSw872hsRL8BjLclcpx
62pbnRAAWiAaf1U+FsXLThVcsdhcEjzU8o4auLELieQ2qnsrr+vMm/r/URYToqAXl7qesGxqNIEc
KdJDMPjd5xhboY2hVqIHhkJcY0ZE8ywtYhS/j0SRBKF9amWlx4t5xHGS4B7bS2pDd05Jsx7CvLUR
Pqw8gTCYOI4z2txWlyQmf2rwI1MoXuohVjSGmPqD3GMeSUNh2Ff4KT1dv+7WPhttHQszMfbXBTQt
lauh0/veOiWs5cOE3bYHAMreePfW1nJuwXGz8q6zj9/fAY4AtRJ1yLJRgXR+5Dh+O3h4UlcZJvVc
1L10wkaq21IXX9ksUOz0mWpHxHLxYNiU+ERFqnkSA4YfUSEFJ1zfMI9zQnsjFFv5bNzeNOLIgKCf
LUNNbnewYpnsoDkVZiQkiaG+SZo0PNDlEfdQKtMNgNhKpxWgFkLAQOh5OWj6vl/SAYuHAGNC/0T1
N7hHZcv6DVhP+0Z9yvk8gMHbZUnDhTglzi5RU/O5jHN/OFzfPSvxjEXsBALIMQFNLN8vIp0cXbg8
OOcmpXVM4OP+dorHAbUSNAq+hmTcDs5VYRJ6jpoFRHBKVkQbl9zK2s8aOLhJkd6jeblYCStMoVKD
hz41ijyNriNL6QgSURr/ZJPPlRqaYb5xe6+825RsVNS/ABQg/rXYz7qBjGg4OBJOOlN0GsBvPOU4
5nldNFY3UVgObuaEk9sRbh6vr/jKeYXXPiMDYaJoF5+9D1KjcCaKl4bVWE+9iZuakzli47z+vdwW
jzZybcgmkcrMUeL8Y/xTQ4ghkgaTU0r4HgyygvU6ulSdgv2nm/RgDFyQ1fJ/smQlTzG8aKytnDF6
lHEffVWVyZg+p2ES+65JcBgSUhvT8JBHaZ66oL0RmC2U0lQ8R+oa/FkCKVIOTaNYPq5NsYyLUBs4
FDpxm5/2HWTWuxpuJaolrVB6CE4Cl7DQHG3c1ceoT+46QZ/B7YCQGzdFECifIRU4/Y0CwpfeRtBp
L3Vf+99Q64lemioT6i7Bq7ve00oJm+MID/Z5QgULm6V+tgRvyFcBjY+ljg9tMlsOd5E+fDIT+Pte
ghDfgI96qzziO2FiWmak4qXLwtTcYaOafe6I1rB8tAsijcaX8K0yIqCNXjWkFZDAsrHqXdo5Reo1
mNGZbhMoeM4Z9IdeeGY6gPZFWLVu2A4lvZx8yJ6NPMS3CUcG3MTtTAzqUxYjPARsWcNBNU7s8ZyR
qfxJjUb90waAjIuRNd73QZv+RJoycdyBcnbtyTSuf8E11j5XaZT+oqXp/2iroHqzBQ4M57iNpy/Q
nLDGs5lqhfRGa99BpYVTFVuSOGAaRlHQp3iATybSUgJqW2zrX1LJMsONt3fl5p6jbwBYNJ5nGvj7
7Te2dq0pbSvBN4++jYNq0h2oFHuv61m08QCuDYWaNCIZxOFESYuIosTxmB+DQEXOsuEZ+ZX8KcNr
6xxh+LrxSKyc3RnSqKKKAUD94q2lwRf7WMnZp4aOyU2C1efDGGObdf2GWLkO7RmRb8woP0qdi7Uz
sZfCyd6yT/iWSN/5gOVtGDlyBGlEs0mZcjvvdteHXJsYOBSQP6CqZIKXxeeK6yCmwUcFd0R2Q7K6
7l6ocFevj7L2pYj9WDeHyiolj/ej2GGvlBGY5VNfK9Mu6dJhp7f9G3CyZGP7rc6HGxbO+szJ1eZn
75/bTzclYZoh87Hwp77BhRKb08Lf6oevz+f/R9EX85EggmYiA4hGJUx4CeoXRxpHkdfAgb25vnRr
E+K9oiY8i90gc/B+Qhje2wmWfhQ5FGzra2ohv2vJin99eBTe39kUb+aJXRTYMUS2hVSFzimou3Sv
oRN3UPI8+/gpgs4n8yiBqSOkXCxbjPxDitWdgzdAZCtkaL3v3GAz3Tcbi7byfciY6ELMwqWzHMX7
RWvkyU/TuqKgXbTt56SPAQqoGhpqdNHLYCOIWRtMZ6eBrwLTdYGJV/2O8ktDYgMhwN/BsgeFW3eD
i7fYljPcSvDiAAXGJY36tUWm+35egZkRuagU6gXlD8nD5ZP+uJ/YseaOuVQ0AAI6+1cW4omnkHc/
X98kK9cTOsl8OlIcQqflXRFqKFilE0VZ3KxTVxolfEH7sNAhvBbjZ3RNgo3PuDZd0IgwYukX8Pdi
70+CQlwMOOOEIETyBu4X29uu9qcd7T7xIAkwmLAC5Ie6q1DJuz7Zta8KVJ8GKUJTlIOXY6NOFrVz
dgW8dzo3ZmcQ6hiVdQ/8Q1c37seVQw7FSMPxhIwATa3FYDUXiD9ZuQUqLzD3leakD3aqio1RLqeE
KgUldarbcxNtuZyd1mKxWNf+yQHucAOyoXbbOswfB2vTBWSFN4WuMfpjBkwRh6rpYkYATBW61KF/
ykoKPTuy9DHczWWjiDKGZn8hpah6D/tYs9/VTVoPXp5ig+7qhZ5hjqvrxId7a6jNLZjt5Z6afzC6
iPDt4E0tRUBkFIbMOovm+GQKggN1z+QXMqP6AR9ipUBsr250Tx2DKnJFjjnq/vq2Wh1+BlJRtuay
XZ6hwc6x3ZAV/xS1rZF62GaPHfJGoD9dKajz266XtW/gIkW0b3qUzT4cYegyYR6FEZS7ua4WF0he
YY2J44aPPDjME11ynF0mF90+8x3tJQ2SrT7OSq7Lg0JebaMeQ767TLeqqixpu+X+SdYwVO/0BnIn
agfmcWxxPG2VRt4bSowXSGH3T7gYYzKp98XL9UVf2/gkXCBIKJhaF80J/Ba6unYq6RQOveaNzgCP
VTTZXs0sY+OMXZ7k+QGlZMqdMbPKFwtsJbUZ5H0undQBowo9Jp+21FT7H3YRDUx00nh4ZsHy9++A
NTVtkWX2vKrxeJAVgZljk8X7IUFKqsVAZSeSXttFFiKO15dy/pPfZ5e833hFzJKaIKaWRa6whRzm
T7p/Qv3X9EpT0++Dtsw8W5ayR4kOxNbruqKZrUPCns8qY162AvF/07H7apzTBDxkztvSRP2JQlhQ
vhjdZKaHLG2zb1bTaF/qLtOFZ+Frb3mZb0c5LtV59aeDPvas5TXVneuLsXbLgYcEVD1LTIDknk/7
P9GmkdiTkKuCfr0wkvTQ9UnySTZjFclW1Pm+9aOsFAeY3NlPWXIC3UUgP3vWIkutdn1rxZNXSoWS
bGzBy8oOEFTCEU6dMdeZFj9UncxqKJVlneJIfhnb9C5HjPwYObVxHgNF7AkPfuO0Pe0CUYrv11fk
slrIOvAXOQzaDReugGamhpqZUi0MFPO+zZJdElYeQCTxIPIQ2BtqmzfXR1w526CDcL/l2bTphmjv
P0EQdImklaVzcvwQALgjd/tQKPLvQhk/3vqmsktQyXOGtjEvyPuh2mKE7wW05hRZqeppUtXuoHw1
G59vdUIwTWYoCrpby8AjiTSCVEowJ2B6WJqS+JFhQCf/NPUaycbHV8+Aas0fQ6eQsPz9lNCgUnV/
IIUOTECFYE+zHZI4Bm7P/lYOOG+7xc0BGJsLi3ePBuaybSLnMKdtqXVOqWG00U3TQSFz/QGDDBfr
qSH3ZDMCia52dvBJxvhx67Cu3FyMT5hFTsC/lugPah82IRb3iGxL086GGLCftKbc5VYnPEhrWyrf
Ky8BQHAmbNGwhc6yuKPRGFCVcU7m29ro70mGdLT1o62e59qsKLZA0iIg54FbvDdjJ9EHIDE5BaNj
RmcjUPJPaaRxDcuF5bd7xIY+jnXnFrZp5kKLX2m79xhL1mpAFmf12n+qXFd3RTr591TixBa1c+0s
oC+LOAuFF2xNFms4Smnr9OzR01DIPfKuqB5X1CQ9OUR478Mnge4g2t3gPmZd0MVQ8gQ8QhtN7RRa
ahjup57OByUzQ/pThHWSbjzgay8HpVloVvPFhdDFYrikVKZ+QkToBLKz/NOnGmJg4I7lxI0FOfJx
nPJ8eNGqfkJzP6jQaumcXu52SaJWVGFr2Kz7QS5ksfG+r+xaG9QEJSj2EtWaxR2HFkmZpAE0cqFL
1bdJDr4NRia9XF/rlUGcOa0jfUMn6qJTJoe+puDabJ6UQg08hUrhSRpB918f5fJozAUtoBrg2Hmf
l6Fn7ZdKq8+ottbOi2fJbJ0R567IBB05xa/RGOgbl+nlDceAs4YqhRQD/YXFWUxQurRqBb09eHz+
c2Pq6WGInOJTDm7Encaw+w7XKPOc2Kg3iv6rU50ffGp4QLOX13it+I0Wy50FyH0Yj0CKCppJmump
EG7pRGofZ+aj4W7Q5OTdoBF+ceskjkmHvwSW63fDMR985abqeuvDTzto17kYpSJITAy42IutitAm
NSLrBHkZnpesBXdZNf1y1C7/+PqhWkqhaN71dNwXz6ButV2i9sD1UM1WH9TWARbd1OjOVpJymOTI
2KhSXoZJdBoh0qCbR8cYxd33z25ldXFowrwCQoD4eWxG1X5A7cDrJH84S7E+emjofNS7XAc3NLOy
TV4jnuFlxw9ghqNOdUFPtXLMXZRjEsKGKvazAvyX60fv8oADaQO+MHfYHPKURRUWsE/L+IN/M5hR
+NzVfXWyC6XfMte6fB7mYXhiET9jEZes4FFr0LiE23eT27pUeJKi5DsoiTjxymqy1QJYHYy6F/jK
+YQvNZKRSNa5GlP/ZpRNcazbAlcms/RvQqXcQnr/7Xu+i5WQraStT0xCsdy4oK8pWJ7ZqVmFZ2m0
Ae2FSERYe7lNkOKpRr15G9OiH3Y5yuumK1cCPZzWaLLXbHLibB9YRoaC/zCU3zIjT//rM4pOh3Zq
x5xKg8h/hYwbHdSyL31PN1pLePFUAoYdNFuyHrWAb6a6QYBrrSumWLcQ24la4eVZjsJuqiJUtpva
JPB3PKbjN630y//6MYkBnAPsahFzAtDBzT6ibTwzWj0NbSz+45T12T5rrabzit4vHw1posSVTkGI
Y+Wkpd/4H9Crmqqs+zPFQXUDrshQdmHmKPi1962A8CFPycsw2dBgPrhhUX2iiUQ8g1YG/aT5av8n
keuVCZPgtnZORuaH5z40Jw+SZHq4PsrFAzGPQuOXXBZGJsSB96Og6DV1hi85J92qUJ9Bpr87CiMU
P2aKw40k9a9Vb9UeWIWtQOriQM4barYKovNMJXWZE8KwTDMfn6ezP9TBjlZWdspUABzX53dxRECY
csNwx5BRgpRcXKNyKCHB0AzSqQbz9kWXC20nJqV9CH1ilutDXU5oHuqvGgYjXWB17RCZC8MAfWJV
dbTXukq9nbJ0CySxOgrvHPWyueyxzFkm0bYm+iUUC3vhHGFDSPsMft7GXC5eb7YF8iyzECFEkouq
fjE5VdzZhn+iearufasRniKp0XffaeOzXg3RlnfDyneiio8u8AzsI2BZ7ENafbU54cR8xr4cSd5a
to4+WEM3DLutrO8SsMrkdNgMs5Qjacpy5+XKqJbATqXTFPrlFzJnrdnNxcI7pYmnzqV403W7SLSi
h8o59VwFodmcMUYMXmI1Hl7UbJA/DYbWhPjuDVLr5rka23supuwXrfVqq7W38sm5ddGRmd8TPsdi
bZTJjIcGqt7JSrP4Wa7a6CfkUXlDmufSHYZlYQi6ObR5gR8tIgAlSCRRmg7EMVuKABmEQe8Qc2ik
UGMFF/Am6QZ7cms/QoJ2xNtLugkAJeCErjT2axo5WvisZYHUoWjfGd/xO4IRFiLHpN0kWVKNLv3V
xtr3Mo/DbYfqXOIZoVGFz4o/JAZiOKkZI5OrNsZRiiKp9oDcJ6/ZoHejV3cGeExEODNucMQMtb1h
tWV5CDXDzynly2BJwFFNf6hyl3D7fF/d8sFe+wqE0ir/kPehpP3+ppSMWDFwZ6BOHeshj0k5njW/
hDB7/RZZOwgzrwh1JMTcL26RrlZ7I2sz/1TqUvbWGlp4Xyhi0F0Tgf4PY9r45ADo5tAB2U9nmfIp
HSImtB/8k4i7BFrlpLqGKtI7kILd/vq81h4a3C24TshCmNh84/zznCEU3/qaT/dljAbd6010LdJE
2PtRnrq7mtfpKGUYBpWDaf53feSL4iOTnEXeuFwoUF/Uv7sQXUzJ7p1T6QDBdIsxMW6ilLIHMpGl
J9moP6qmAD6YGtMeGlq+EVmvfVE6TvN1TZeD2PD9zKUc8BZ+2/7J6CftWFSafBxAOYEuLrKPVgyI
39nr7Bx6adRe5j38zyLXeofK3Pw9fbtK7jJVzm6zsrUOVdFtZZYrx4FPCSJk1hW+LNONc4kOzZXg
jKJ4/bXUgpnxmXYbEnIruwbOzZyX0F4mV1isnZkH4TjoiKBpnZ38CdSuP2YdDNt9UfXOz0lJNc69
kYXHNCn8w/V9szbDmcXxF647d4reL6aVSLbd0AU7F3lrHOHfa/1O1qHj7K6PM8/hfWQNBJlaAAk6
PSlq1e/HcZopyWgbBOcJ6tcenPnNlHZ7J2qGGzxNtty1V1Z05jFBE6XUQdi2WNFRGyNdDYPoHGpF
uRfCcg5FO5qY6pjxF61Uy5Nqp9X3BgLJxua8yDBnkgoURuJMrgGafu/nOSS5gxBiFZ2FCcZvUDrj
2AiRfIYxq92KqfoDP97fKLj8vcEWiwuYEwEuTCpoTC1vuDE1gRlaQpyhJhT+ntqyhISQnQe1a/V2
O+ybOk/jQxPFuXbjD0rdnVMQbcDWujD4JnD1HdwRlbg3mPyq4XZ6lBV7yv44h6hOa7iizuvG1Tq2
qVvrUnBUpMHU3MqpDJt43ZAfh1BTxLnqzKY412HlN25uNVinRygw/rbTES6B5ESnrmgr1S1yJ3oA
Wxt8N3Hf/e4Hcv8nCmRsuoISrJcbNo76Bt5C/MgwKwj2JmJA4YNh4MrbJIb+QoN2erDYsJD1J9kc
PWSPy8/X9+vqd+Tck9+CWL2o75ZOprS9QLOAGjl9r3RSGsVNVac33DoNCvPYj5i3eQOEUW3jSK5c
5STVDIx7KjWKv+yQf+439FoiVMXT8BxbrWiOoksCcIx1oBsveVJX92z4/pcEXvqRsLFV79AXpa91
ffqXdVL28d89NcerXE6LQCBSNNH2WhSdxzhpkmdh8KyBZ6RjD5GEa8ltUfWcPAkP5V8w1IenAb8i
eQcBtA49pbS6T1OnxdJGxH7Z1ubHQt0Q3D3Sf1BkFteVOfR+UDdclXlW192egerC68oCZstAE1Jx
nVSJjKOidEXj1WNpCNeoTT1zbaErG1nX2ncCUoyglEYn5wKporcAJigHBGcVI6Xd3Obcx8XoPwgB
xspPTVxapSzbRQNstISm8dv1TzRPdXnoASzS90Pv8TLA98cu7ysnDc6ZXpWuLY3GnU/QuXEOVt51
tL4xMgGlxqZc9tVHmwwJohWjBGRiwJ7QRGGUQ19OW1fn+lBz85TWLmjtRQZAmlZbvpPwRCSqs2/a
QX/WYqXfoWFR7q+v3fpQFNuZFgTNZX5ZBC1RTBwE5zjtG5ytZH2XZtPktl271RVe3bKkezhuYYQ5
g43evwhVL8Isx/7wJLLEvEV3JttLvmZ81qSsfhiiHIUwOROejELooRkUmF6aL75en+/qcQbxT6Q9
VyIvKPYlzmJRqBDItMpo/aDNGREjllXxWMsiRskE49j0OCR6CKY74Xq7x08jn3Z5oPU/cl2RHFc1
M23LlnrtkmUHzx4ROC1dwFPlJJ0sbpHgzNvW/UIVfQDKLgL5i+U39S2SmkguqD1GcNdX4299cnF0
EI1Cdo8sHEdyXXv/SfCc7OggStGZrgty8CXGKb9ycOmv+TDKPzK1LV+60RLZixp3OcolpdzKLmy/
GH0dUZG0OU1jvaCAE3+ZMPIQbmpN0ivegF3mZVOrfNYKZwzdKCvLzpW1XtI9VGyUdmeb4UjWLRXV
oct1FUKww8Na9kUNG6+NrU/YEwjjrMH9w2oqrHCvDaew/kn7IhO3KaaHvzH+7ciMhVXscYT7C1VH
5sZDASgEtj6K+CUey/K3FEd57+XwAADIo3eCNlIaxto+yXK/5mYc89faVnLFRUu+RJct1tInUicp
/17bRn4LQLTWPgXTkOxTvZ7q27Ie4rcyFMZ/URD2vzc+yOVV9u57LI5IEYz2mGjszt5IXtUusvZj
ZZVepifTzYdHgpENZB0WJw3O5R3TjuRgPXHQedQBvRkdvl1Z31m7LBqMp+tDzT/0YpPNfY3ZK5P2
kLVMU7K6xAJGaqJzlzv5bTNBmzfzKt9dH2XlJkP9k1yIvhciyssH0QIEi/r/EJ8pibff0CKLHjLH
jw4Z7jkbYealNilASYJMkC2ACfjV4oKmeomerxHE515yyte6l6efI8zCrzLaL5/aoukf+6pIX5Wy
i4qbSA57fJZ6rS32vW77P6/Pe+Xq4N1lZUl70V1Ydo5CA4RxVxKfgH2rHuxmQoMIl5QDHV9rb+Sx
+t0xhLnxSVeSGNumXMGtAUL1Qu2hcoSUlbkSnku0tvaQESB3IID8ELRV42EnEnz5HyY5N+Io461w
xRDmaqeAWZ7jKKIGMytmfwqUzOKXIvJ/0P0fJlenSqNt3JBre9dGvpIeCKCRC8QNdyHSTvRszyHp
buRqmT1hSh3aL9fnd4kxY0eRr8y4dAMfmOU7POJO3ljqGJ6r0IeiDECw+yzrAmOGxteRPSsC8STB
wXwrM3841V0hkFqrcWfd92lfek0jx8qhnLpy40OvnaqZmwiRgc1+0ScMVKgSVRsS/atK8tBLVn/s
fdu5S6Zkq5e2stSz4B7JInHIXL15/xaJsDOzvCjDsxp28k+rUrVDM8GCvL7SK8fFQWAWHgOXBZ5h
i6OLlXXpTI4enEuVB2fQpl3U+t4ox6PnJ1CuWiSOPn4zAefgmaX6Rgl6edX2Q4bqZoOVaWYIsdPN
QD6aCg15E5WPjVt95VyCrcVcBN1/RlwWFxATiyVZ9NG5GGvptovt9mGKYmn0BFF/c8ikXG03TshK
hYGkcBYontE/NJXff7YCRK8SKJwQWRPVfUnk/am27PEWWVH5HEZhe2uYtS3R4Yuldn/9Y67szvnQ
0O+Zj85Ff75TJ9NKZZN+WaGlR92KfnSllD+pZfnf9YHW9ibOBnBTQK8DBVjszTEBZdTNxzNHa/gR
uNCrDNxgI41aG4SgH7Qy6k9UMRcr6eOKqE0UIs5KjeXNgIJouA81vdqiga4dAR6DGQADCu1ik0iG
kkVhw2TapvtUUqY90ru2Dnojogoio1x4UQW3emOfrH0rclWQYvTlLnHYZoZUF0593CSS7j9VRZ96
toI3iZmPWybOf2/LRcQx898p5UHD4mJd5OwwNrQ6MAtxhsQ7+Ae1rcv4EZn89k+lGyg/Qh9BoW1o
An2nUW+0XGr8zVOB2gTg2Sn8EccdapJW5BevNVChNzkI2k+ZaNBcTDOjKN3eKaytYPzy8xv0LeZo
ArliYBnq+4PEEdLrMR3FudBs7HBaX9mjNVxsFA7WRpn7SvJcIbvsa9hOS7BrBVTI+izaxeii7Mcy
KT58MNnGGlUbPjVE7otLoQ2HsGlKJBknUxzY8OJYVUpxSirYFh89mjQzoJPMTVKaGsv2XlnZsVr3
fXy2JLD0haiLfZWnW+pCl2cG7hQVII6LQrF92S1Lx6ZNgyaOz3KD/qurNuXUeOhjWI9+Q+fSVYtB
qfYdkJMtKMbfHOz9ZqZjQ1gw91EgSS57pSbJFMqSUXoGH6TNgUit2l6nttWwK7B+Ct1YmXSnJ8lC
3fpIPdY0XUke5NdCqO2XDHnQbtfHLZRKXlOTZkxXp29l2igYGZUBmoYhPfPgzsmjEPArMPH/KEMO
jwb6qaYHKUJ/1J0weikVE72UUnWq1LXzVBt2U6MIHPiaxjb3aJVqQMrDQB2PfK9s9CIxodxu+J0t
YDDXegVDW0kbz65maRZRp3rk5YWsf520HLp05xhcOXE+kgDqorIREzL47et75fIOYikN4nZqZ8jc
LfsLwOLBU2oqz2PWxEeBzfde/T/OzqtZTmNt27+IKnI4BWbWLFZQti2fUJbkTc7QhF//Xug7+LSA
Gko+cG3Xlso9NM3TT7hDVWdeZWXOSTA/OjAr1x7+L1idnUBOHc7xKGlTEkwInLogVs1vetaC87VE
+wlOCmZpU/fbWFwuQeaVxFi6cChBb0KIGHpFazLSZJAVyq2bIbzIlYM726RKPnDO5uTb2zf+gHNQ
0JkUd2Cadx2dru1ROirTQLErI/eTLNa/p60ZKisZMEMplhvoas1OOV5AhFjf1ahBpvz+O93nH6vZ
BukOpl1HyoxpnEldKMg/6rQMPRHO0Wd60flTN4/Fs9nLzaOutgOyMvz+k7WPzhPlJmMOtn2PKG8B
Ys3qyNplnjvein9cNZR1VHHzs4bvUdxe3bZM6hA68dutzqSGEqfgPIWICF8mu6xvlVP0J3F7nz8i
r00yheoJHSGUnd7eQfmsLXy3ZhaoUuFVeVE8hPTfXblB2gVYwkkurhzsH0ZZa9HKI+2lMKI0zySj
AmMSqYOKMsAcmbcU9NtnOy678LJGg8k3og7esS3o5rhtk0nPogB10yZJ7pUSLoI3c0Q2zAshqj+l
cnQmlvITVreJv3SW1wkWEFAuzs2eTBERD10z7rIIZ4CHBXgISBEmAljv9ciDPytIz8mXZqiHd1E4
6b0HDkpUl2So888yboj/wwq4WJ5MOakeDVXuV1nrVsekOEmtiwnFLvVlkdgQEHO5rh5z+l9SgE9O
LjzbXj3/QoRYpksRml0GNjMV3ckxPjhbAHFQBLHW0hPxwrdv3aSTkcwDr0FBDeSzXuiOq6EjfSLQ
Z60qTtuNZLyKbyZMBxCTm41ctKTmHgeI49jtNAcJHiqKW5nMx1wUV8r2CUAnmttD0hjKB6OudMnT
MsYXbmesVDYVWF6Bmtc8hl5qyeWnMFp0RD1gpE/uNMg9Ld1OH1C9E3blqtgeFFdnAJzopVGZt140
zfYL9QgQxtms5cUb5Cz5nvX6wChyMb8Vw6J9NKp51FwFCFniyl2cpJdMnWzTjwbJ6Pwuh9J1UYbG
VP1RMN6ly2JNf1StVuieGOfoVlXG2LtFosh/N3US/lvUofmqmDMuDhag2M/JmGvfoNCjoduXTu08
hSXizW5N4zO8ztkivrZLXEguQRylhTyS0vFSDBBqn62I7qBbjaPU+g6uxl/IsKTsumAm+ThnufzD
DktrdCW97b8VjZj5fsFuRmihoIru0tlIlJdUb6Y/lBbn9asNAd4gL5i1s3L3oDtGFQOEiaegyb67
ZWczxokILfDHtpuQZqZX6qd6G3mRXEzv1j7hq9OlFROzvnwppH7we2YonmUN6kk0+1lZb08caKC1
oALntAfgR6pWZONsPyJaoukXJxJx7Tdp17SvizM1fFlqnERPmeOM6UPRkx2gcC9lya1Lp9Zw+94Z
nQdgTOF81bQRDfrCQlolQyTXcA1a8/YzY5N5+FdW2qT3EEqi7V1wXL7Ig9HlmLEuMZLxUQu/Z5KE
XH2sB1vU16rPxm9FbmEPgO65Ur3Y9uK8mMts6n4bm+371JDSv+war1XIGHpW8Nemjl/eF/PsSZ01
pq6EmsDXpFrk7FpYcg9cfE4oTJZYL8aPkMr5YGaE0ctAzEMVjF0y4PBLgJn83JmVd7K2YAlqOZyz
k2BykPhQXKwYVj5zEoP1ivllaCsaxHOWqXIeVRnD2kYtGsftqbH8UeEMSFnX+DGZ7smqR4eOZRGo
gFvOgGk7ngurFbDbSvZjjDyBm5qgN8asqPykHphmDVXu2UUXen1HOiqr9fiE6lb7oHXzGQT1IB/h
eqYc4bfA9N3hSNBYTxl98EOglvljky2vkjr1F2ZRxms/yBOq9oV1NYyzRvDBZaqu2haIQcqrTPUm
ilvgBhytXg+77JTXsEtlL20c/bpKNT7cz7kO2pVcVMwM6YTwqnetiqlk1KrjA/BoZ1P/AWEdHHhT
Gwy222kLM2CzyJYPaSKQ3LcamUkmhLAh+TyM0vK3piKe0CDOCNvJjZJQLk8QWAfXGbcYvBvyQSrp
XbNmwnJlXKVEbKnNL1lSLIE2jcXJKkfnfJ2cEd8giexwXvxBUcyQ7PE2TCWGWwBLP8+Z0663x+AE
05BZmCMbcXKWCSoHWffKbGDWboAO3UHFQeaPVt/E0mMU5t100dpoFU0sHAPsCn+kg9Dva0SDDTF/
m4xk+pdY1H/k3DBcLbNZwTg21nrnYiqh0dzINjPVD61a/DkDNGOYZ6XS1Z5a5vcpNenHk6Nz+OvX
apZ0G8jxdk5DO3lU1Ah+er0QqcBZMtM20rwDJKAU+vOsYWMB+TO61pUiP01hpLYudbHhwQfTX0e8
UrxOEtI7R5uk62IP8qdo7sYbWBTpL03vpoc4l840fQ7SYgTzuNGonYFpbqv/wVmszomB5BJH8sd0
KeKHsdaLf9Npyj4nhaScbNLBpwxBZlVionuybzfGWQOnpGc96FP59xyGSeNVYmjfR1z6Z8yDw8Vo
iFt4MaPIsG1P9yi7Y1xnSo/zNKQ+LShcWhDyvyHFZlzvv/yDLxOuOqFxRWjtpRwr9N8QieG5GCRP
nrIg8F/NhubfX+Xoba0YYE40j8N7e3sD8YSkU3FJjZADPambJb/otIgeIhIhP67UM4zd0QZy29EF
h5J20E+FitJiDxI+ToU5+AaZ1UXC0txFTeP3m6hE9lUEjGmMgh30prGph6E15dH6aMncP8NMlZFe
tjH9ykVyEt8OnwpGCu27lSe2gwb0I2PWIZMe9VokL4PkTI90Lbu/CyW23Psv7GypzQvDbEaJpyjl
80KU5WrJNq01uMRfojD5bdlzOutcCyb/MC0F2/D2bFhgAEdovuFjiiVP7A6z1nqYvYy3ySKI3H+s
gxuCtghKCGtBzfxsjYS/ZEJS26spmBL45tkQXTp9SV/jQqS+ZSx/N0P8r94p48nFfLCTvy5pb3KA
sVyMbDIW51ExE+hhuNtNnyq0UwXJaXcGITh6PtoFYFZ+op23KVezQmxkzCAea9ssXyUcap6yptOf
SrNDfXaMRi7BxTrpqx094eqdsHZd6KttAa38n0vfDaGNx6qcBWY80HutFvUaGWN1ciwP4ghemKuw
FsMtdG43x3LGv1XpelLKSki9vyDL6I9aj3GeniQepbp5uX9ejtZbRVlXDBuq8tsZMOzgcBAl6g7Z
INJr0o/Lj7Ezvup9rwaJKZyTevxgJ6nO6PQwBiVd3fLNEyUppbxdsSZxjCaxgaVBgfHOA9KSZ2YU
h0vxrn7en3se7VQl8BZB4wcE3/FZK435la6P+X6w4eLc38QDgJeBDhqCXShxMFLfzgMMM8f1zAxX
9VFHuU5zIXn1VOr+BC7jQVKsmUJkgVgLgeu11er+j2LMSk9Vaukpiuh43/85R0/O2NcEt8BZ2k2i
tIb1K0eFfITq6WWGIHYjp5MuEZ3aE1TKweeI/gwnZ732uP7Ut+FGtCIcLQH3DS+0+bnuquimJJJ8
bZcov7Sd8X6SqvQEfLJ+ApsCG1QA9xDjevqnP1s+v4Q4uStyhO1n6THtyujizGX2gVlEe6JXfLiJ
v6yyebJaLioTgyDpUZhpQj2OraWbOk3iogsNeOn+GzuqJMHnw33lba1u3psrYgjz1dOQFiNMSuuf
RauNxxEpCl+EMARIRR3tfYNj21MfTs4fSpPplpcsGlCyJvxtljvVBYSLdVpBmbGrpbWW4j3VSM3q
Wc6D3rTywImcM9ehw+1F4m6Vr4G6v61YJTm1orSoo6DTjCmwc0A0thH3r45T/IdhHXsKJYA0aeVL
b/Z2BFGYNg0gWnuKgWCqTnnLRfHp/hs8/BBW1TfaDzTmt1cEQgROa4dAo0NsmtzZmrGLMjOcBlNk
cEWedN6QxSdWXEd7+DNwA9/hetrqhABOUiYLgdxAn6OO3qBaYQ7LbmYhpOH7j3e41CoqQXzjf7bF
SEX4zNEvQz8ahpo3zxlmG51cPIbIt53k6+vr2H7egDoQ6YZAsgd2M0FrK7mhVkOgNX8YBltGcmXI
roiopn4xjOlXCjDjSx9N/6ElDTjRJPkEybKyOd4Gs3FCQAexaKJ4XDsPFZJbvpUM88kA4ih8UWDR
LiGdXmdnb1dBoV8ZDZtPHeAxWiCtJD9mqpqd3AHK0YGkcFyVCLBighX3dhlrUBi3OkiWSa2xRC4S
VQ0o2l7MimviX9TeQmvR/mVAxiC1XZSp9ttuFu1DkS/G2reaRO0yCegd33Is4LTr2YjdKl+KH3K5
tN2F9qZ6Ngo6OmariDJ1DZ0UUti3P1pVl3iCQCo9lkKeg8Vu8+9OqWoX05qU//DBWkD3meIhSrhD
E6KT1Y5yndPQqArbX2FUbmLKw0Pdl+KaZXPpFlWVnnDNjl7KT2c/tNvo0tubEway0YlbGbiZFI4C
7UcFC0yMIC6ZIX0w7Rm6ApSs//DprmRxk/KUJt22M+Wo8GhUPMsDS4n0T1nVJh5K3O332Vq+3g8S
B1+u87PpzSpUpduTXaSLUncpMDepRCmJcYLePmlJpLxijOZgL2lExSez1+vlAWjpWeFz8FlRmxLg
6UTS6dlGKCvF/AgH2CgwJsC3rtLKYDZRwJVPtvNwHXpgdMJWnMm2c6FXoRk3nQGLvM3q0RXGaF1H
bNu//f5erg6QYPdk8qvtXsYFShKLLmhiopQUMGxG1GoGDMq8NwyQne89J4ImiOXHWbl/9IC0Fsln
HXBuu9aMyrDL7ELarO1QiI8MtBroJu3ZpXyU8VAPo1+OAI3FN7gJgyG+KNbcQFmN41WSdUmazvYh
K6wau/W80MYcy9q6FKlThC7UlHGiexuPDEsWbbA8rS21+iSZPXpyIHAOGAbQmrtmdmVPkZFWsNML
XZ5fO7oPMAKms+z88Mkp8CgWVjAoz/82yBk5Aok1ZJVH2BHKbaIzHeCZVfmRCcVDyyUVPGgRvYK+
mVwnHsSj3DuNP4x2c9JtOfwl6+wd2wQghjua3WgMkuCjtR9zCSUTv4iBMMCbNpLGL83ZMm9IEA2I
OMoNjtMqhcqlRqSlvWpADWw3k8wxPflJBxeAA5oe6Mpai+4UOwygle1sZOFjNif5tQWl86ylk3Jd
wYP/4W2DSVvVIADw73SBi6UKERdLOOeWHF+Mvkkv0tScEZAO6mukE9FTJp1A2HB7o01zGWpdgy+F
mYGgips6uglZyYAAtaFfL+n3+2HjaP9AvrF1Kt36HUPPoZiu8mp15jWhwMst0gl1KXCQEVn++3fZ
6uO3woxWcvG2c0B/okGbKpIQMUvCh07rUsnVzbZ+Ft1iaGSisaK5mREvf9x/xIM7lDSbqEhqgtLS
FmdZIabeY5BLqYQPw0M7SG1gW3P0FKY21hdQ9IOp084SE+0AR+BAKCEwEPIptzY3d1xDb8dlkvy+
lkr9ktSIL3lJjFYJ84+Scgwi5xAMeHprbqrF7fehtbHqshpAclAxQy56OdMlHxKKNd96qBqZO8CC
rrymbefhYsf5+GFeHAnsSZuBFFWSYUpdrDjSf2gvTkzWi6VIrj3yR39hzZhFHnzf9qvcwzx53zlC
4DIHCOqW1q1teYIQFp2klEfXOyELBQ/ELEEgbeKWJcV10tQ1LWcprhCVn6zsuZlr59pYKZ3nIu6q
x9jJHOY/dfJw/6UfhWYg9Db8fMLzTmE1NyCRl0qDiLeqJpeh0fqHIgnPUARHH6uj0QsBW7UutR69
XzoLVcF8XR65+qQmzW+G3MrgVDF9DmsDi5NKy076ij/R1Ztah0v2/y+4OVVtja0uxANUT63KpL/e
Fd4q0P0umgAI8m+Oq88YI+UA3lw1ROfLSpiU3N/aw4emBUiUot9I8fr2oXEWR2cEXhoho27eTZLT
XpMlUj2p0Qw3cqqzSek+RMHfYZhAPmojGfhz0vjLJktNl4oYTRX8SwQG0kJHGQdWwsUM87MiaB8q
3iylbh6tSgEYOekq22xb5belWEbPQW3IY3anvXbMqdnj4kxKZ+2wv32nPNQq3czIbrWw2LzThgyb
6SbvdEpV9jN0wEMCQrnYSZgLNze76kMW0f1zpA4Dqtz8bVPclTEMolThE4U8vi38ss6wl0kd4kDT
ivhdPC3lsz009fKYAm4NT07w0cvkO0H+AH3ZvVRUJ7pRlXCyD7Ioyl+1sOtxUwmn93nVpyf39dFS
VIUo9v4kX2xbjZMezXra5oBbTaf2+9TGZAipgkuXoX59/5M4Wor+F1ZlNoyzHb1NbstajnqYscmc
SE+zIuU/Ok30vjVr0+f7S+2/Pnpg9BpIwVbhu23fKB8KaebaAWJN7Sl13BaGNkbXLBwznybJcrm/
3EHKx3qr/dpqgkbut/6eX76+tkvnJBrRzEUq0f4s2jJ0pyUEjSwVykUMwwwCzdSuODLMPkZX2XON
jZU3ZYp20gbZ3ya0WmAe0AkBYI47ytsfYuZjLGrBDwnHPn3vVIbjaSa1KbIFlqdPs+EmjQT2uxTG
iaHHQbf+7dLrZfPLHiAClBtimLOgWWS5A6nT1b1xkY0se1lsNPrcul0S4dJ6hkBcKK0WDJgK1MGQ
h/K142Lu2b1GOwscB7cBVjRoXiB+yCe8kzSYBoZYgvo8UEtsI8qyMx96aUmuqZgo94q8ftJEl/q9
EDYvrY0f0mqU/8PRX9UXccijxt3V8J2uYFfBGQmy3rC8sGzlr8ow9J6Ju9nJezg6+vR6Vutk2rI7
SImQo4YWEkSqrF7+REqhlD0bNRpf6mrrU0kn4SSAHO4vCQzJKrLT2o5XqcU6WhWGFAdhOuRXNVbo
cCVzobmDEpp+pYX6xWiJW5WqxO+Mhp4tFkTtSf/g6KnJZFZML/krNfbbw4dOvV12EWw5pUntv+W2
N9+JOSuvyGp0TzoZ3JkA1+GC7C8GneCDdlQOS0nTMHeIm4rN0TIKOf84S2nxZI1S/CFHG/okVTu6
dCl0kFtA4YEIuokwVTxkWo3RbVAMKFVY44jLYDlhVFcO6UxpK0K/TXXt4/3AdviUoDtW/OfPNv/b
bY0jMv9UoDnUOmL6OtVx75ZSnL6ORsiwNkrOutRHtzyjmp/cGKhN21tWbdpC7ks7DqzGxH1vRCpG
KcTX2QwNNPmLBePAOPNmqmW3zOcf9x/26CSj4oSkPMwS4vm2p2eIija9g41lyJwKd8FIQQRSUVAb
epB6c7kW2GYFaqtaV4wCxhfaZdrHUmAlf1Kur5Fyk+so9GNh1yEKhvjz5l2bjTHF+TREQc48280R
WPhUj5J8kmQcrkKVCYxb46PZordsdtjObWZFc9JoP+jMfWmQ7PvzZE8PLiTqdJyzGPPTR9yeW42+
RzOsFjlyKS2GS5uINmKyJP3LINf4OM90CALZjq2/+HLzDOwroqJuKUCXuvkA5teV4nBp3dnhMLrY
hg6Rt5h4juMG0Ri9P5Ri9Zasskw6u9TXu3L7GtZWHUH0yPgrJ892kkKhFDf1xvGkMV6e0ynu7Idk
SHT5lpLjVKSeav9XVMjC8C17kp+UMKv/ifohfDar3C58coHqt+0HVvtzsigE3wGW7dqYIzyMvDQk
QGVSNF6npteuMVj6H2peyR+mcvl9xVdYa6tjL6LjP/Uf3oYBjoolCUSeAxVeemCoIeJDAxza9/cP
ywE/Dm1+EihQSlSLu3kYej9STBcsCoo8zW0Xklz8Txya+pduURtOQhGi9gc1KfpHHSxlepFmrbih
WdQKb4H92r1qc5VZF7VYaxLondPX2DJBCNS2Ktk3y8jtFlEhMf8Fyt/61oq0lx+UiS/eN+20Qfhg
KYpPlR1iKOoy07H724iimHOphgq/NwMaqu0umE+M13FCouE29/a8uLNeVU+g+5zIHYWSfSrnWjVf
5DgdatqwQ9Q+qGAl/rb4j2T/62P46UBr28i6dDUp0gW+TBN9OtnJg6NL/qvixQhsbhfJLHXJqmXu
YejKsxaA3jZfx64rb/dXObiTmBsSMIlWNMe2cUo4SYUAAHOXOq3kp7YemyezTLogX7LiFfbhF6cK
lb/ur3lQRFAWEUrAhTBO3E64e1F3alFx9NFZqL2p0IvHhhmwD4MkOQkAB5cf0AFIx8zSkdTdhi4u
/TRvFkBDc1N9rx1b8E6z+RNmH867MHLK4SRJPFgP3g49g/UCZOi9htJfEug5tCNAJQUQgVCbIVCu
kIFrk0s0rCJJaycPuqWcfrm/n0eLMpRYUyYKzt1sEJfevJkHET72iaRcllH9ZsVL55pzjTRjvZxZ
Qhy8Pvgb7CXMUQLrtkvfWEkHQYn5xNBWI/l2tEZv/rahe1WipSdv8OCKA8xJ55Z78mdu+HZHI12r
I7lZ8R9Vg0KEjCkemEHt5CI92EIkO8HBoi6ygrk3/RBNh4Rdm4xXW5khyrVR6U58MkcnBgLttEt1
qdsqMv377+1gI38ihKg1adeCjXj7aBjGGh1qgtJjM+oNmoeLdM3qlPEgxe7JLh4sxVwFKMTKhWDA
snm+vJvTGNEyACuNqK4W5euLqLW48Jr8NHCpB69sTXMpXlZxsV3/GwqoKamLlgcWusTlRYQKdExz
kQ3hGoZoTTehjPzeDlbyd1IUQ+HqipgyaFq5/m+Wpc0LEbdefK2FuXypMxUN5CmK7as+28ofcHls
04udWnUgXg1whKSx774pQpV/aHZkYphSpeMnGzetM3fyo+ciyVLp7NPS2bVa9WmgQzBJWVAnTovY
/Vz7IVYiJxH5aJWfvRW6Hlivbj8vnZvImCJqcENf8ls9InHjaPNZL+xoFVCNsMJIUEk/1nvh10AV
KVFiayIPQAL2zwm8LK+r+jNzxbNVNuFwaFhmVLs8SAygBNpkxlfVbOT/cLjXcLTyDkhxtvcJ8HyY
7JBLgrqQJW/U6Bcxf6uuOuDUkzix/uC3+SRYAYIEYrj/T9zq7baBGpm6bkmzQAmjpPWoJtpLaBb2
R6GYReRro2FdUf69aVYWnxTp+0+YLJ+26c/OJXYrm0/YIS805UnPgqXUS4ydEtnVdDEHsTTMJ8XL
0VOCWmSAZa1A2y0uLEZ8rqTqzgMthuT2EHdpN1xba7IjLy8h0H9XLYFegV5oYdBPMwTc+4HxcH3m
zJCeySQhr73d5aTNRibR7HJfG+WTvozRK/1T2bU7I74V8ZS+QmOTrzDKupOVDzcZUSsw/RQNO153
r1p9Ak6clRdZWTw84u1vBozPyLXV+uzc7r8OVIH4/DCYYcldHlSOdT50KN0HCWRsPObn+Blm3vBw
fzP3GR6MASBIxC34/TvvkFQrR+a8JYRpJPVK1Psmo/DRIegqV4QNsbWJ+/DFpPFyNjQ6aKmuZAX0
QFCvI7ncnqNWjsqh07IiqJCg+BJW7fSS56kpXwrUwr7HvSE+9F1p+SjQD0+ZJkWZl5V5lbumjavY
f3i1tO1gVYOh2ZPpIxDVKZoaOb3N+nMTF9ZjbMSqD+s4/vz7Ow5YYkWJrnngVvYJlLHaD2ZcBCDT
c7SFHfnDDGXddfK6+9w6Q3m1QEGeDJ0POh8I7KD8tA4CkBHcxodONPRui6gISlHV19mM0JhQjOn9
SKfZHyz1x9wMzkPW9ogy5l15oedxNgs+OtC8aU4afZO1btl8t9IYoldgZUFLg/xhaGzNS8H1noT7
wycFlQCUFCTKfuIs6XakyKGRBZPT5h8wOhWOK6uTk7q5Uscrynycn6s+ii+2mRSVW9bm+GXBwfAM
nLzPGldA62pjD+Da3kWLUB2hq2NzF+A5ki1urVnjtzqD9ol05hRdSiX7Lx8z0zOCsgIUekcDage0
hAfygpVCjFWTzeX6NHYM/b1sDM3GHbJEZF6ritY4+XyO3u2vK69//kvCQPsbX6MuzQO7kpZXfWzM
APPi9qTzfbgK1S4tCuZ0oJ/frjLRII2KJuTVdo5RBpAAQ3ROk2hw/Pvf6OGrA3SCyBPgv52obyyP
VBsOV1yoq83V0H6gRPUNoy/VKx2km+8vdhCCiQbEQXqwa2movn2qoZenyMq0NMhGVU0/MyfJ/lRx
lFDfZaYVPuD4Uz3K8jDd7i978IxQ+xhpERfgBW87sb0+60ypDTTfuwEEtFioDrwwpQWWqFn3pJaD
OOn+7Hu/iJciDImCLdqBO8F3YJ2iTlp6zWY50l13x2ZUm2db6iVQsXYlPi6yKrRrUyZ5/L8ORar+
WoxRr3/+/QcHLLsKF9Le371cFJXUjKWTwAYQ/QKltfJrtRXA5KroObaGM1Gog7kZzw2QHj1q+O47
rpAgIDIaQXnG1gZMsuKw9kUy68+tvfQPrWVirRFnSC7NaufhJdN6WOE+ZVKkfCWtEyev/ei0rfcu
6KoVvLW9dRFpH3Sdxk5QxRkdzXzQpeJqdM78B+pciS8GvXt0aiX6felB8M7wpcAvrECrbe8jQsUt
zAqmVlEUFr6+lLnf2lelAO6fiGfRO++11CpPrr2DgEGSimHL2hvYD6QBCoFgEA6jMjlEvqXurVdn
qc64YAdpIaugArhKKKyqeW8/4NhRC4dCCcFTQ0o8yBntdVHm0J8LPGvvn92jpSDqradoxSZvW/ol
gJbKWhBxcpYR/lPTt7giZb0TouYscJC8v9pRiICiBMGGBv+KaH/7YI0Ey7iLpTQo5AmntgR0Sw+A
4OYsybcFXNXvR13qM9pjgJHoDmxzlChdKj1p1TRQu6J5ZMxt++WodY+UiNklDY3uJPc92kyacGs7
mop9h4grEREZVIn1xNjFQTyGy6VHVcevkBe63N/Jw6VWZCYT+wPKSa5Ms5Qgkx5IBUlJvZTqJZs6
5c8en6KTXdyfeQhl6tpbR+WTKLc5jV0XOU5aT1mAKj35JZXnRe2hQ95/oIM0i2V07GW4QQ56RkDw
TQ6+yjIIDHvYzGYPazlzqZ3Ihtav2e+RD2seLCRNXUmZdN/U2/bk5txfKOtvsHDEorJHdW+TUU5p
j5TQTEZpGAMHhih+m4Q0P6e8b2+snclwieeViysW2jpzesaFXv/7b+t91kdrEHVaTuyuPS73kYnC
oE0+onZt6ppm+5TZXXuJmO95A8gfV9TL/KG3suTkyzx8yXyYtNDwbuc8vv0ye6UbkFkv2P0i7i8L
sukPXalrv31qfzbGmZauQBPYHm9XAU5aJk2GkNUUS6FX8be8sVUsP+pa6SSwHW2lgsQl81Ay1x24
e+XRS05fs1TYV7fRsvprb0y1a8mLA29qkq+gKMer0XfGGUfrQCCFx6TOVqnKYPxsK7Ku0XtFoo0R
NKK0PkyVnn4vhAH6d51EiAdak5hz5LGUvDB5q5ub01vJhYtg8M2pSz53SwzWBHHH327p8LMYuwA4
IrXe4TwiTYhS0gzywshsZpBbafhxQRay86W2BTR8/4M+OlGwCoCPo8MAwXBzoqaozi3sotMgRDxb
c9HHsj83dt/9vgQgT8XHCiB2JVltz1RiMXhfkiql6h9acU2RdPxiIw4s0Ouwp6eqL6jtISfnEYqE
WnhSQajKwSeL8hB6s0A291L6li7yuneKNFiWpck+qkU/oVmmRUvkK6vy4J/FVAuknEolQVtsTEd1
9jWQbJqrKoi/uYmt1zG+CGlZuVICMtCfjM7ubvmydH/1k1pDyRhqgZ7jHJrXupin5CbLQgvdZdZj
7SQA7q8VlNlWzgXlEGd329s0UL0tqjJLg1ZWi6DIpsnvbSO/9Yt2dj4OAz7YcT4TlHRogW2CrRo6
StMJkQYxYKp3ldA1lMpQqbrM6LNdkiaZXmxjRM4Jgtu/dh+DyFOwTfr9U4qGEZJ0cPSYM20iUton
Q2QYCMiCM+xfp0VInlUU1kncO/oWyFExXWUKT964aaYiSRyXvQ1socga8WhYrXRDM8w+axAcvT3W
QAiTl4cex2ZHF2GLSjHRdq5bxfRjOTG9roex6eSRdcLK3mdyNCBAxqHzBQx9p7hF0B4hpoxkOUvd
vygIxGPZTstyEorwF82e/fvv6fC0gJVkakafiy7OZguHbEJ7cXViyhdN/oYa0CwuvVUK/SlXrFLx
W5rhjZujLpi7TplV1vtkKO13ctZDYbr/W462GXTD2uYkIdpVHvRsI8mekXSPIQn5tt6GQZw61jXF
oe7ksQ+XooZnxst3slNN1EGRQAYF1luBFRS+ksud8jKi8+Vh3sLc9/6DHb1U6kpap7zQPUgkxhpF
tqSMkqo3Sm8C0vQUpWAPnCTUvwPCPIP3Hr5U8CEwjah3kKTe3BFqjaI6LTecb8JRzV00DvMnrdf1
+obO8ZJ5Y0X3AHWq6PNcxmlzqcM2umVTrZ31Zw72GXHltfmPnplO/vU2MenYlVFDr4uWyTJ5hbLg
KAPcKr2JcmxOrozDtQiu1AeMYmE4vF1LzQdeNV40AfBm9WY6aXtxLPh0mQIJ5f4LPYg7jHrpN7EK
I/Tt/kZjq8fQiDk+aAU+FEVXX0M5POOjHN2B5DoYb9KN4Sr8+Zp/adZp8wRtFwJFYKLWqrsIUk7f
8ZVS/gbYZL9qSllh1TGGavk0VKLmMsR7cPoHrfXUuaDWXn/pnVkeLjry/beq7SPZH+t0zBRXU2Zs
QxUd1WovpfJuXcxNshXAY1sXfa5z5/c/bSAwFMPU3uiibDM3PMeZMKNeHEimhmVtYytuXkTZLTNz
4+TTPvjYWIrQybUDBnVbaxQi0YQ6JnlQoS/+okhDb3stdKSvySBNV00PZ+Xk8z46eFBcIA2REoP5
Xk/LL68p7hfUOgqyb1wq5peh0+2HRop6RBMH56ScOMi+cfEAdEr+CyZz+3D1XC0CWh9TIDtK3kul
kz4ubWZWD2y+/gJlzgqYazbYUcIzPHmHR4eeIoY8BpQRuf+68b88JlpSQDcK1k7Q8bjMgDEvvZH0
J094tJmrMhZXOuGS+/btKpUmlLBfp2lOUzSmC6zJQKNdSv9nLnp60lc4OirgSMG2UzPtSVdoaqbI
3Pc5Pm1meknUuH6apOhjrYrKLy17PNEGOloOGMWaukMK4MS8fbQR8aF6BE4XlFWh+x23zR/RAL1Z
0kX2UGjG2QDraCtpGZODoRnFYH2TthhJZrW6XuTBgi69n6lj6HMkS7/UpN8fGeETQDuI1iEc/x0G
hnoFLRVQWoEcivBJqUVzSaPibKB8+ECIPTA0ASS1UzkEXj0Muk2bq58jy5vozb5WtaO7C/q8X+5H
+H33lQeCigOBm577rlWYiQp0VJ1ngd32y1UiLjIDi+13QGeLh67rsse8CeXf7oKyKHIW5MvEyR1C
twTB1zRRRiBpSJWNSBHcZfWP+092dAohpdCXJNNi7LU++a+fcYGluAplNtBA8UJBb93KaeZrNIvG
l5TyZB/PVtucQb0pO64FVLBFlRjPdV78kzZZ9r7n0/Pqbs4u9x/u6IQAZiNXp82D1vpmOUed4VWU
URbMAp7BAOTAk2LYp1HFF3B/qcMnA5QMVA+F2F0KiQ/vgqAxh1GXJOeaaGp+U7uo95I0kS9tPInr
/fWOwi/nHjY7KOM97U5TF8cqbRovTqbkV1L5OghXVeX7qxxtILkT4hZc0/sZV61j5esMFSJwtnAu
BjTcy0yn8hYNavsf3hUTBipUxi0kiZt3ZdMyzkeTcBilanKtwiTWfGlapsv/cXZePXIqWxv+RUjk
cAt090zb47CdfYNs72NSkVPBr/8e/N14aNRo9s3o6Fja1UDVqhXegPjzWBwstve1HCR1GezQJbtp
tlbx4rSxQSxUEhWSopZMQeog5KwuzOucqjtCoOzFD1A3IFMhDQKgW3/PX6cM1AnMk5JrbPaK8lNb
9J2PgG56TutO/YS+zHLSU+UItrqzKEkiNwyVMF9vm2WxD4s2X/vkvIDuWglUk33R230w230c2EqB
mfHQdl/vb5ndVYmRqzIUF/dWpUlxdDimzpJduxKrw5QK+iIYEZ1FmzivkOkpz8tSaS/fp6tgJ7NJ
S1t79ZsKpx69ZayzlkXnLn8zlEvyT6aleVjo0jwAi+0cCep+mmHwi6gttp9SdxLTGyN8CaWTaO45
skXzNs5BTj5WNqXNQWmxs1GJJyv2A1bkqqLxfONI3DyEkUTU47lwvjdJE13GoekuVjopnc+sdTq4
dPY+H0MISrRVXvsGdsxLXMpxxOIRWpwSpCleIrqZxA9Goo/nEnh8YKpYYd/fM+vZ3jTk13JgHev+
SYg2n09v3GG0sWm/NqVWv3M0+YYy1j6nDr6cTtKklzku5UVi1vXx/sJ7H5M1KQ+QvrvtS2llO+QA
T2jEIeyVBfj1IP1bTLCYRtuO/sO3XEHrtP2J2zftqVknZUAdPr0adpX0ARr5dRfURp3QDKugVL1z
Sy76g3tp557gAuReR7EdtMI268NztlgzXuhw66zF9krx5OLBdfAB91ZBR4wCi4yPGL75gJndQIvq
6Xk3hVWH+by2G+uxPIjaO9AzzhsjPwfiD4XV9mGyWEw10tkA+TSSiGCk7vvqNbXyruUYZkGOakXp
d2VT1r4GEyiMY9NKwiUFaKI6Rn/QYdj/OSs4dSVNr1Zozw8n5ISqAMFIemGA9YjHqghK/DNea0tp
f8ElvP5aolOOd5RSPAjmbuGQN/1TLFGNvL+N938JndVVzW2HMpZ4UnByNQpqkVttMEszfW1lSsqW
toV37aK4f9NqrXmeK2t+i3Kz+pS0eMrjotO/nOcKSEP12A7Mn9E82rwVrIHtpazo9bZ58kugOUPV
lnU+oqv6ZcqU5j9sPbIuIj9h/xYnHIsOCIplk1Jq2fKP5TT52wSowsHZ3QkUBpm/hqvDKpa3bWAj
vmHPMbrpV8Bn06kz3F9zl/RnUuX64H7ZiYUw/gkSHKOVt70etb9ThTFypVOqkPHbqv5hJlUmHwu3
E29U2Au13yVFCealwfRicKWtXO7vpL3Vafwi74pWE4D1TaISL27dCdoVV4XeKwNg4DZZ01VnrZXJ
Q96Y9qXFd+CkE8gOvuPeG6YNyUyfQMzduv6yv557iGNtnkVBq1vN51PmKG6YOFF+oVNVHcSRnfkz
4AHgEVDxCYnbHYqSC1G4m+JrvnT9VVX7FhuRogiKLpYfHTT8/RK7tIuT4BXpM2R9OUuQAny9BLhx
CMzbUT+2ERPm3XziecxPMFSW89Iv8Gz6Lg35sgcvdudGJ2LyM6Ee0ObdokHwPK/QYGyjxzLzUGNS
rPG16yRz0KrtHObMbU/JpMYf7++jHcbgyoBE0xn0AGXltlnZkXlXseBGUHENkacldpgK24tdFKel
qXB4GUGLoV5t5JUGb3iy/8msPoGCb9nRGEin1r5oWoxtgetOv9UpEU2o51gxBG1TKK/zOooFPGsd
gdoW9yvnMi4yfp9qsjdxE+rrV1GVL6qPLEecnfu2q76abaXNF2qpXPgM4fsfjIua5Mywq/2MRW1q
8tFRTA1n4aXuQ2nZcxoWWly9K6EHDuHQ9Z74RXuc4g4th+W09IMZP8imirUvut7PH/Gf7Y6QEjvH
EcVYqCmMd3mZ26lrjmQiBMc0uVoiai4FTg3ncUAHTyh19r+sZiAzR2UCGSdVH+5/wJ1dAx2BBg6K
dWSe27FhEmlNW04MufQ6qa74SsLelMnwnq4H+hhj3CKImh9h53cOJvk7PHpsRUA7b3PrRmCZM3iw
I4shrk/eItQwRy77S6MbApUeUV9kXI5B54A/G2U1fLv/zDtZDN2C1bQQGNMKnngegipnzHJooSRo
CJE/dqmTnlWxtAdKIHur0GkBxEceg1PDJsDXBR5Z3pyvI7axin18fMewEqU8aC/uL8M4Ym1HwDjd
pmTdwvWQgF60pqUs/GKOix9lUh05W+wUKGgbEbAJaH8yzOfvLF51atj52D0mnvVUu/gRpZ2h+x2C
CWE1LUfz7N3HIplFPwbSDpvk+XrGhFOUV5JEl71SXzO3Fx+kGI9mLfureMxBPe5i/jxfBWF/a4i5
6un3ofIfxrNqBXEuUv3laQV+x8A6ue/IwrfoDSeDxg4SCfGiyexjf9Qq6q3K6aAtTwog95fvb1ai
WwStSgWc8vypkkrTs6IBMydK7M/aGkR20h4KDe7FLFg2sIBJy0ClbFax+2GoGxBIVzM2lDccJyfM
EHd7vbh5h7KldEIiShlomny5yPYfayp4NzpKHDctpEXx4IrlwEa1hQHmXKnY0i3K8B7W4Nf7b3In
WWFCvqKC4WQwytzswilxDdkWRXqN7Xr8Vlllw5Ol3UcJUPrgo+0dsFVpHyowQ6UbZ/PMGw037fF0
xv+TOUTrXXtdiMAul8990n+5/1y7i/HN6Aev236bK0C4dxUjNzH7HuL+ybPSxC8G1T3XuHOfJO/i
YFa2c87Wx0JcgBY+Te7NXkkXUxeTUSFRU2TzmURiflzgkob3n2rna7EK+Sy5G3S7bWqZ9mKSsyYx
49bT5a3scMOxmQa+HrrpCMW5s/ltMDZklpyw22TLVvEOwgAluTJo8cxrpuYiC+1laB8qV/EsvAXt
7NKyST97zWIfhPy95wQ6CmmDmRJ16eb+Ko0K3xh8hq5yEm0eRlOhfYiyKatDNdHn8/2XuldzgicA
mcKUk6bm9gwoIo5Ku7HLq0DD8KTNRhTmqhR+5vTKeXT06CHVvI8UinggW6UHKVlLQnfID47izpZd
3djwf+D6YVS4/vtfdQNa803UZmNxFXoVP5Yo4QQSrPrZKjyStDE7ylF2vvBKIlwD3Iox2j62rlaK
2aROeZ0MqbZIi6TJV1Uqehc6WjSTuaT22y5P0nCGkPjv/Xe+c1wA+QEdAavCeG17XTTuxGUemcW1
K4D48YEj612sOv2RhtJO8gc4jbwP4D/GJVsOu14svaXA0ryKaYxRJh6hxnIfn8oOkF+DpHfQtV3x
8B8ejo4jmB+ETm8K3zir0UNrtfJqRmr3qjDb4rGdsuagvN57NGoSWLC04cD7rJ/3r+0CDtWsc2Uu
r0yGrF/duOgPkebk37y6MmDTxEg5oT2cH2HW977cOlKmMWIBPt7q4gJTAb4YJSVd8Xw45a2TIrqp
TwdwsZ0AwKQHmgETISQctv2xiMY31CNRXVWjrlQfGI/xrc26asSWMj40Nds5CTSkOXn0pjWMVzbB
u+nJ0EYl4iREtjc8uM7UPTFtGb92npaUoWMAnQzw2R008JezrKzL/Q2zBwDmB0CEYnRJwbCtUcxI
y9k1LlOcRUJOWQYzV31wYu2PLvEyjPgaq14eRsJG4jt5XPxr4Fr/eUk6+bPpdTejt9zHmq/AtY4O
bu2dL8GNzRHSAHntQK7wj0dD0OanxWipqrE7nx1DmA9UPurBa9gJgKQgTMD/RKUbQpgChN+mBybI
5Zo6tJZqfI054oA12mq9DuX6IAjtvnYiLUEI6MetI7liiRh2MciPwYv6N11mW+/I/Rv3jNvq7J5T
qSoL/oEyV8MOyWf7agi7/YDaKiruzqBk6uNS5MYDGHzkLO9vib3XTrWztgOhpWGw/fx0K3UyVZpk
R1SZVfxS0hluu4LERzRZ5sth3rzx9QJYbQRvmr+K7gpJvoE+gZH+tiLTe+22w3g2aD58evlDMduC
hkILcrWuev5QEsZQlOqWuOZzXoWzmqZUVwjMFfrsHNQjf0rczSSGSfkKNqUIv02hcdm05iRtimsv
ouz7VLbL+34SS+RPuZc/apNnXmw6MLZvZgXaO25lnaae9s2Lj49HYGHE5lIg32JVMq1UvKwyimtj
aJMZwCwc8hCs2wpqm/X2SCb0dtt4NOvJINZybyX7PX/DVT6MrpqALnfWsFnls/g82/YPhF6NF19y
rMSEknwUIuxNc3zkVi8jxOevOg5avqVGy2NTiSP8ze0lxyroMKFqiUPuTWCkTT4Zo5symEB/9xP7
RH0gict/GeDtHF9N7OE0qmjMH3y120gEHAxXJwIfuL6bnlHOnZ01mUSUcLHFB5SAdRjNVffGns0m
voxGqunn+0fj9lplRYpZevLwAm7gyk7VUqBZZnqd0hin7akvQqV2tIMIu/c62RWwLFYcxE3aZVQE
u45x/bVrRPzQVpV2movBfZPirXamFOg/rHKeLz+KjO0Ryv1T+PFnk6kkKYWKtlDNplmp+3nE0Vu8
IQloFM4fWpRtf09MSx+1oRVnRAhjv4YzXh580r0XTJQDiLROc0gKn5+M2jUn3gnDHDrpxSVKvOgV
yctRG+S278fQEF4knSobhPI2bIPvmDWsH7JrrSjzcJlT03tQuLw/xjpafme9H1UV/nsi/gGAmw4B
k9T23ct3EghDOq06O4m48/xBke2L+0JP4A5EY/xoGIoWTojlHvT+9k4IRxPMJv0ri/zo+SoDL3no
Mai56m68BHMhh3d5q6OHHsc/MwHY5f5D7cU1grlNDwvg8A1CrkTFBWce6AOqRnBTWsPAlSZxH3tk
xw42yt4ZwcVRWxFyazm22ShjoRtsPwdodyLqcPAsIOZokcIwcexkVVnu44elnIfP959wh6RNVwTy
7spR5trf1rzDrNSTWlFwx1Yjo8AFaBNIGamvYyCvv62ia/sAzrx2seJ89nxqRTM6NcvivsVzS2G8
U8bur/u/ae/MrB93ZeCSFW8r0gIFRLedx+TaTanxM4/d8p05/gdD1/WapgsFxBII9bYWVFwFpkbL
aMC1+ujqTMiwePo4P9mteiSZ/2cg9jwr4MMigUcAZFx1g+ekFkZyyiOwZ3kqMHNFzeF1U0zF7C9G
04HRyGNs0mIHWa9zxhX6ETfBIv7ZxlUCe0Tvvox2PbxV+75ow95uRuPiOmx5WnT9YvtLUpmaj4Sj
wQxGgoo9u71nnXDMqbuLMqj1qe5cU9BOaNKvveFNc2B0I3MATS6gtzwtrZxgAa9r+FJTuvEg+u98
zlWyi34pSlS3QqmITpPrKSAoZOV91AZhPwmE2Q/K0p2TyiLsYXw+iIXbCBgbQu/z3kivkIv6EL9w
ZgL60ryyxkk9uDN3YhDgXDAh66e8rZr0JK/nZsW8mJOqoSm/TG+nXk+enGXRf5SqHA8iw+5666yT
fboj5DU6JZL5Dne0IhBJTFP7Kzqc4mGke/kWBV/34N7c+1zoclAXUkvdsiSU2htRx0jQqWvVgfmc
Jk8w1PuDVfa+F8+DFjGdttsmdxMvWlfBvLzKWWSvtMGuw0rRtQBqWH1Q1K+Rc3P4VslwEoBVOpwb
6vmdUaHHiAsJAIekteZfOVqTwcD8/kEOYghqxc1eOzhFveuzQ9OqnYdENZF6ap3K087Xn6+s9RrD
RQNxMo82kHVG1zN/kxZZ+01kSv/9ftDc2SWAlOgjwPjilW5VhuzWmJFWXukE6pyesXGo+mAwmRmX
eae0flua+kEBt7NRMOalqmLuAsFuG0Bzw1hKmdbFdUmUKrDH0risnjOn+8+19w6hE9CeWDvPNw5F
tmLBSVzS4tp2Jh3uOEmvGPXaAaC0I6mOvaXIoYBxk1/QK99sFHSvBg+j0eKKDtfyA0fBOAoYyNlf
Uzh6/95/rJ3rHkEYQDcW01Iu/M1aI8HZzCwMUyt9Ek+anOY2iIpO/5BGelr6Utcq1FIrcRCL95el
iYZVnMaMZ/2mf3XvhpWdXM/gaFtXloM/EFZqf0yEdUqkqVhBi2rZdVYn78hub+/dMoUB9QmOnCx1
87wzp+T/aUSTHOwwxV/wY2ngfFpIVf/n/qvdW2ptutJXX9mI20xKyS1d5oXDVdCXFoozCMz7Tm2K
UzEZwB3uL7YXXLhvQOGCvblVnZiwSJ4LGz8OdbLsL52QGvq2Ruc82qK1HrOlNh402ENPWZmZR6Tg
vQelxQw9i5dqOrrx/GOaIGdnsyersFxoL1VjLie1SZtzmrrxwVnfiy5/L7XZN2KYRFxLjamxW2Tn
MnO788Tt8XsxUjyHmiR6+agVBDSugn+afyu54vmzGUrX1GmJC8GgTb9Tc4xeiy49Amtxz/Cf2dwN
60XHdqE1RC9uE6ERQkkZMwCaiurEMj8WlDdL5cOWV+DlDrp6FkvaOX4U6XkfIKZjDcE4eNo1biKR
Yb1SlkXgaIMyX+zGtetgji31PS43xhenK2LHh1mTtfgJFNIKVVN09rt5ydvfORSlzHfd1vsY51ZZ
Png2chMXw220+NQlZdX5CgLdV6FpuLp7RR6pQVLK6betli4OLJWrftXs0tPDGJTk+3Gcon/y0V66
01ToZR3aukTA3cvi8bUiva4/N15mfHVLRY6hmQ9xE5TCWIpQMKbxws5qxsHHRFdRMBpdljdSN2r7
sZ4GsO6TAuQ+8KC5/rI6Cst/IjptxIzIzrWLXrcd9Md5oU87IjkXzGmVi6CPFEf6s9Uzkl+ALeKJ
OBdl9wbCEU7DjXBFTXZRyZ8FgoMoXNNbAplSxvKzjGX+iSjlLG87z2Eu5YP1F9a/iE1KpCA6LfnW
ZU06PRa16V2KEc7Io6JPXXwim9eywMhVV5wiVeT2SS1iExcJM9YN4lpqKEFlZOmbBbyACPF66v5H
9JD2K13IVD/FitKCi5qycvyUzRQ54eKaRfluqZruQ5019hPyenHhL/Yk23ezXSe1L1p7+epaufdr
spf57Ek8rPwhRejnQdHs1rmUalOgcDiN45shL/X8aeqmcfLhn8ZuSF05kd4XVh6HSzHCHc29yVwe
VLzxYj9WufVOyPQ7ItTmwWyDerJxNqzpTXUPuTpqhR+LujHDtvfSV+U8dQPG37n3FQ2yyQ16WVqf
Gs/qSt8BrOM+6co0Xa1amwTKwnB+A5WLRj6MSTU3yD64hZlib9IVmt97MKcg+tRTHwrwUc2jlic2
3ltcFo3vjnH/b2Mi8+dHQrEb7OqYOAcdLvLqq7pfrM+DEiUAwKysDMRQIqpo58yo/RmUW/xupJjs
/MK1G+VzKVvdDmLo1Vel7pYPRobI/bsSm93FJ2fLRjalN4+PMm3aT+PcWb1v1r3xpW70RTsjtGpX
v7Gk1ItAx0zjsIG0xphnwWFFF7Gb6QNiLXmTeui2YleoJjJzykQ2hWtP49Xcet3PxSzd/9mJyZZS
CzfX/aJty6fcbhP3aTZrQwn7RHHFOZIi/aZGpcpUZSL3fOHVs/48HJEACzO+uBlW4ao3mzgKFtck
assA22M+dbdMRihq78cYO8bJdaUIoqg84jjsXDxA6ZAxoa/F3y3EVmayW8TUIPnceNV7mcgZc8Vo
ouJq8/P9h9xfCtkLUNncBluAQzaWZeypcPiiCaplUcYLzILaOutKdOQwdfO5mYGRiPEiEZ+5pRek
yQJO0S0Z1TZT8+9qtPVLGxhyvfyBVllbLrdV7mfbEIxTZNnA4VP4GCMnrl1k5gWum1k/VuXX5eXp
CWqODPXJT2iGbq9Rs6+N2SupfXJI9q+91JguI7NdebENScbZeKl8NMdSO1WqJo8O0N63w7SajhaD
YvAjm2Zd2YCbo7uTXa0O18eiN1vV11n3sVT6/uVCtuBfGOkjqQvq7AYJU9qp2icLLVBdg66f60QX
t5eXDh+Rg3e6k0PTL2IuwISfoLDtmNW5jGECQ9CyhsJ4B0A/+ug1nvuroGf3oem0f1tZzwdr3rzK
lZiFNByJM5HoxkGhy93JaWAWYbM1p0G3YnDrVMlOs2L9vL8/b1rJRBVU3GlVcRpYa5OoS8Z9qjU5
xdXudPHNlV7xPjZ6Gyyil/Vfa3R7L0PeVdzIs/zcGW5Wn+7/gJtUkx9ApQC6fIWQItP5PPOrtDSZ
4mYoKEMieVKMsjiJuh4vVu4sr/XUmo/6Kzvvlp45IsiASqkatk+M9HATNQkLlrgaX6tZlZzN+h8o
KeKgSfUnWm1vFFi0FCYMImkJbpq8uN7MIHQdJpH6Eo2+PsUgtqU+WXFoGn3LvRg1buWTsaysyqZs
kLSds/a7nmfVexUTp4+6lZpzuMww4h/GAbFsv0ytLnkwvMb5VHSdPWEEUeffgQuIb0KPwC7Nksc7
jXqlLaepMZZfpVQQ+6zHCHADgquawDqvbfXPHJyh97NukeP7NqFTd3I6SKVM2WDY+6Q9Nk01UHrf
mji2pE854KQBDqOZ57Plx96PK9xf3hD78g8tMlCRr83u9OX+9riJ0mwPeIP0rFHAgx+pP98eZZnY
MimRtU951pO9RP0nK1Xyl+Lq1lXogjHOhIFzE01UJ8P9ShXFVRW9TrBMlae2aI5ULW8hYCzDfIog
SBFyOx1Ks0zYAkzpdXGi9CJENJ3Id9RQptnA99eiIBG6+TZJ+xSXOWv5nrSO8XZibh3ef6s3MW39
IYwByfwgEcKCev5W7SlS6WQx909zcz5hRsSNoXTMplVDhrmrsCeJsAfH4ab4YlGW4yiY+I/eUOs4
ad6yAk/ogcTl/2KrGB8zJXYdn/rSOUdmZX6HH5Y9RYhyHxHu9g49ej4rshv8ARnw8wdma9Ucsrq8
2sM8vWpVMYI3i7BGG70j+d/dpRA5pqXKajfqNplSU+6t0CXEqF0anEoMUwWxAJkv7kG2tPMZXZUB
K6qsNOXo9z9/KqqI2JjR67nOnVddZjOvr3Xu2CeNUUNQN0n1SnWi8mDRneejoYQ6DLhJJkjbjKY1
GpvMfCmuSG333w0cKS9pO/SDn+qLc4Ss03auB/plSAXRDt8xvaRxRgUxsmlayka/HS3t0W7bwq86
gThhOqs+cP3s1OaD+3tiVBjWKZi73Fa7hwwSzUUpF+uRLli/qlUuftSoR2pGOzco4166QQg1qWAN
NxfYqhykScl9kloO8CkEHguCJSJ1Z6wdqo+YAXVfF/DDZ5mjEYXahpgf7p/m3Xe0jkk5suvEaRMj
Gxe4S0upfV303H6lDtY7DCpQ5pwKmFI4nBwkJ3vLMdehGczY8lbasLabcmHiVFxrV1M+uVWH8IBV
oDxaj+K0OHMvDxa8RdnQhoTegtkkGKXboWU31qUnih7MamTXb8ARxaeirxN0l6w8+4Y30XQWTV87
gVF688eoz8ZHuE7VQQG2t/FpuUPRJ1u69QfVpSLawgRkU9hd+qqA/YRu79j4vVKkB/F59xXjnEU+
RskAeOz5wS6EujRuPhVXV9j9yYlT74Jeinjw6th51S+t8+3+Dtp7NHr7JsA4ECk84/P19ETW02QP
8GHjpPvOStYSoLxsfrLGsTUPPufew7F9OHRMnNBb3RyYAbPpGAurHK0l3LVzLV8uWqM3lwphkmBw
ZPIfHo5sGkdMWprs2vXh/2qCC63MnWjBKaHmpFyWqPxn9KQ8pViifn75a/x7pfXJ/1oJVIkWL6RD
154hcwgsLKfvRd8N/9ijhuneF6NZgTXSSoi0tmde73CB8TTqyrmrK78Cx/ckuh5XKdhvn/7DU62Y
Ubqh8Nu2ycIM7xUzXtBRmVr219ThsIeVS3ybsGFTDurldadtUuYVsm0wNfijd7Z5hTmtMpUuUXYd
kngIJteYXyW1uxykIntvbxXWJDW3dqrHqbNTswcOi071YnzKliQ/yd5azvXSHZVyew9EgUO5Qdtm
nQ0+3xOj8KgbGwZ1XSxQJUqc5gp45wjBtpNbsRFIXrkGmHZvhyAYcNuZbHAbg7CJLqraJb7pzt2j
NdrJKXFpz6bN2F1ICI9C1d6rJEOHwgEO8JZPXtgCVAGXGrJcWQpfQ50fqDbzQMi8Ot/fiLuvkhsO
lAgD2xvqQmdLTKYSW1xJr2E7zz2amqNzBG7cvW3IpmB80XBjPri5TtHXTmTnrCVH5A2nrMsWGqVq
8mE2luxMcskkAH2k/mTkCxX5NHQYFjvVATflFjXMnbeyUqAvcPHdZKzRgJ4nxY/AS7zX41OmR7ak
l56Z5zFDigBQiVvAClYg2vtV6bXDpaoKFI3zHMdWqu2i8IESDI/k3Eeds73NRszhl9F4uQVrt2Oc
lZHOEKAELv1qshuGGLajvCvS6ucUSfWHh1jb95GRw8HNsbcBCA0UD9Rpt/RePXJtxfBqcZXqaD85
/ZR+QarkSJpqL6vmlge8A18NI4/N98eMQi/zuiiuTurEv4pBxl89pZ99TUJyB0IkfU/mR+7ue8eI
R1o1eVZA6DbI9iYWOm6PnJNVWOpToc1F7Uee05s+kCz95/2DtPcBVwU4nEFc+lpbhLTddu6iFizG
j4FSa6RTfUEvIiI/bhPzgiZQ8kY26hTSheoOSu01gG8C/IpVpr6E5E7HZ1Wu/uuOTGoRI8pJPGSg
ZP7TaMq/uRTeb6y4EmrgYWwPRpk7e+bZepuv2SaRPnrrCLwX2ij8Uu/nn96iZ+H9V7q7DFxoeCSk
NDc5OOEfemNi5PD3K+VJaeArM8Q9yGT2QhMCDCuTEuiHeaOVztdUmVtiYzYm+jg+IDREKwm7dju0
U2FroWLbqeZb5WDrftL2benjspOKsMBv7MXjaASrkG8F4Ev5yUHZ3NSqk7cEP3LGpiq+G1aOi7A7
2AGo0+rltzXWJlggEJNxBdnOH9TIbI2sR2hyGIrqc1+5dK3KCnagmO3/kBmsHxFBy3XacQPgHRnu
G4OgEeeiM/GhdnLrbZLVUejI0Tko2/baQWtTkFBDU4KTv0kNsAEpFbtDVc3qzAHuyawPv4u8rn62
alO/lpkWnTXRNZD48VA7QaEcH3WjHDQfLzvjYP/uxB92FG69IM9QofC858dy7traVTSSZN1O4i9D
O2uBNVXtVYh4Pt0/KveXAij1fKkKm+Nx8YBJJXOUBtUwNCGiVcUbxaBwvr/UTiiHN4CSIX0Yb8Xf
PF+qMzAD7taEPMk1MEsO/ASZZOmjJ/v80qCM/jAnR9iJ20gAcgm4IPuVAo4b/PmaUk+bPitb5nQy
woEtiq2P1I3qkSbwbRxlGTYjDaA1L9+WbEYSO9bi0UscR3c+pXFqPHWTUoaRUtqv0647EhK4eZV/
KtEVbM75uD2Eo4n4qrTXxyrsOAstnbyHLMgrSY7ygv/DzLMLQ2znw/1PeHNXsS55+mo8QlHAEz9/
napVGTUDYmRY9Wo5tXqdnjJDFW+NsVOZY2fdeWwG9W0piiPB2Zt9SghgQLh2DOla3tySsigUhEbh
EZX9JEMrTpIQ/qM4SbxIDi6p28DOWmtDGEwRzjk3VUJnz3TrBMohapWYje+ktjzVuibPWWnb3NAG
/myDXTnIzCk65ZdsBvtV4xnDlxe/bUwnwIpRK+94l9WKlcZCV4AwRkP7lCg5Vl2564Z2Hv0v12Hs
q6DTQynzI9r+zanhBdCZJeNasU30FZ9/ZtRnjLm28ZhJCt174jown/o6O3JC3/ukJDKUzciuAcNb
N/lfyUcZiyZTIxTIdGyJPmrqMJ31eF7z5cNp6O4D/bXUuq//Wgo+8OjIiISgl7Udeihaho46HGnk
7ZyOVX0AEyRoXyRT6wP/tUrtTUnd9SQE+TQVP9Kkjj/pduteaqEvj2ZW4krUa1bZho09vFicdr0i
/1p7E1x1Yx5bVUUUw8yL8kTrzQlsoGEB0UPzU97tQTC/vS/XBfFFBLuFMBP75fnDVigAzp1C48id
hzjxdT0Wj1mfu1+sqoLpNw20rPyuT9pQnVGcBNgijNdWXC1PTAaKMbx/VPb20pqWUPuuEnJbSGdm
Lnx9aHfXdl5lqB3ppk+26bW1bxrT8PH+YjfRnkfnGuMeQyhh7dI9f3Sh6NLw5EK7R6u/l1iUnZMM
BMbktmmI69ZRpb37bAiLWfQ5YRptWd8eXQqUQGawEalXXxPTROjeMZUwiW3rgOKzt4NR6wAusDoA
3Uho6Eh0TokBY95ojdrzY1jf7yelAheVDJqkAolB6LWpHckQOEf+6cXvFXoG22oVtiWab7YUEtaz
tBgZ4Au82OdcNP9TZ8pZS6+H95mTvVi0DWgEnUhM2JAdBOG8WU6bsCARJq2FsR37d3SGzN9NPDXf
6lEZjiLqzjckjHKnkBzgbXzzaNaCOJNNsdw7lnxdRrb1iBKs9ThYIEHuv8W9pSC8Uc6hEcekdvNY
ZaQiKa0RVqE5J28WZVrOdlyMH1Ev1C/3l9oJqwiTELnpA9EZ2c6Dc5TP1CoieRTSyt5JC+2xGHrE
QajZeSBvRSDxhxbQ7XdCWxWAp4o+7tAk3+aub4Iesa2nceiMgwfSdw4ACulct2CQmMpuj7ZCmziL
yOSumNw7CijO2mlP6J6Y3lkWYkwDoy2yIbBQBpK+Xjr2zwj/W3RDWkP93i+IL4RJVaEFDvY8/9gV
CLsHST/ZAKCVsWNWL2L+d2/Nlo1Uq0ZboyhcGlcD/UE0auZsDLzEU5DSmxM2fFwVxv/QrJiys2pF
gAxxBIqOZmZ77xcaOONgugCroM3zcDa2yeDJAn9HRqX4p0gxnzyGSm+Tbnp3f7/svV1IoWhukS1j
OLL++18XpOLmUdeCe6LG0kEvoHJxQecrv4DDrOBhoWJoDLGEbwfN7f7K6zM8a3TQDgU0t9px2gg7
bZ9xcPo2KnQcwMwxK04ZTR8f7fbpkvVx7xelejR33jkZIPxBfZncSLQgNk8aJ1inK5WCao9txqeq
ipaviyO9g3R878utni0YPzDzZMb9/H1C+UyWiMTsGmFK9ZgB8v9HmWg+Mlw/yvz3llrVjizKUmTu
tjN7xbQUK46RLptauwqbFL9R9L+En8OuOfhWa963/VZrnUHCTzvD3XYYINFOs6qvstFmpkwXuzea
rzrOtCLwUFY/FzIr3o9WWx/ppu0+Ilgven4kcDeMoWbSnCXO4MqJJMMt1jbltyKSb4bIaf65vxt3
V+LWoUtPBnHTramEgliMhQ2yo8QZ3eTYDJgomsGsVUdJ9t7GX7cgsqi0bG6CZz8NLsPLOaW+n4vA
dpvih4iEGlhePL92muKoK/yH+LD9eqsFF5JY6Cvd3HTwhey4FFT5OH9ZX4251L80mPy9V2ur+GLV
RfJRigYAfuq0yQjaKtJ/V0q2fHCXpFQDdXCUGXVp5BJDZ2zKR+lVw+y7HZw4bJmL/jxkzvhjtDq3
DnuvkbafS6spwlavrFc4/JpHZLm113LzPHh/0+Bj1nEz/eWuGE03QlO8HNzxyjEo/q2pe39WTtaO
gbmY7uTHrS7DhRHCJ2Nyu+XgUtqLJdAksIvFXp2cZf33v6JmZ6Gp2zbOah9oVV8MO9aCKo/lQV9v
79QBnVg9wUFDgfJ4vooe5f1o5e7KtJ5LX8/S7vJ/nJ1Hj9xGGoZ/EQHmcCU7cUajLNnWhZAsizkX
U/36feiTm00MoYWBPRjeqa5ihS+8YU7LL543Yz6pz13gIYlw+/1z4OKZQB9zrx0nCZn6yJzzp9FR
fmReq700eZbc9EIMB8rwe8fApS66hmCrRubmjZMxBQoCLnqMUlW+uYqpfTdw+EUfqpL1m6mvjuqJ
e08dKvSUK7j8UcDbLGfiAey1rVWVI+madxyJJfBS+CRwHk1fbSbx1eiV5VwU7N3XF/XxQ6JrBGoe
3X16cw96BBAY6qmuuamFNxVnVBbQsDbc+exCHw/mAc4qOufJwe55nC6DkscDQ6Fa+/ASyZYIJkOu
Fg6LqG66Yv6Y7NwMChnrkBkK610f1dZJh9762605iKxU4c0VkEIBbns63MUyunQCe2zi6vmnMpqF
5U8pTpt+AnTwjP5GfIUHhBuuEJ4yce9Y3teo7+u3LbyNVetTrfWgH4vk6Op9pPevP20VwsYVGTDt
9kiBcdJ1kkLyGStzvjotLBvfAioVnSxtrP6BRFRbfm4o2bt+EdWPMpYERKbQjb9yswaODri7PPLT
W/fd/XXGb8IXHuAMSewD91Gr51opBoJptRzEzRhpYdod1JrX9+DjA0dZAfEQYpO9BoxTZVBDasIt
Lyqtp1HJ3SRoilTR/cH0yiP4+d7mI4VbkQrASlju+6tr0MrUxRCNADZJleeysFTfU4v5TDKJo51q
LJchrs1n002OxLh350kyBeSM5uQDyr7FtnboB1xKpslUb9XYRaeu5RnDfOgIY7I3yRUzA3iBrfRQ
b2mNPivHco314qQMkw6eeFBFnmKe3EKpYHwtkfu1jfrmOZO0ZQ+Sysf70wAzQf92NS9gwpv7M85i
OzP5gmgaLX2wFGn+wYmdxJdo5V9NPU8O3jxn7xYz6fysRxrI/ZYPnNrekrb1qkMxGtlLqoupDqCn
VwKfpw6IF9TLsuPjdlUfyNptIIRFTvzdyb3ePSNiOddhlvdL91GNq8F4g92oUvjJlE5vR0MK948R
DxJxpmaWlS8S2xduxSEqjRP5nYXzqo22+BV1gTT3e1z2vFNiQnG7zK3XG+dyVBNJuzaqep9SxWD4
Uozty2SPmYBUEtmdz6sXPZdYbyVB7Ur7D5ufFSNe1KKGYxa1+RI1Q6IGpYn1ix+nov5YOCmdw2lW
jPrs1W2ZnjtZSM93io6aWcy7CGrVLEbrKkxD6sGIb6TCpNO6Dpqm7+DmDIsxB9Zijz8shZLdabJm
Z7kq3VhwyFMXwa2ql9DFdUt0yPD3SjWdJOImOUClMbf9Rlqjfir6yHYv+pAmGBvi7zlzfhOzeVIy
FF8uA4C39kYcZ3wpq0YdXkqYmc2pnUf1vdpNTuoPkT3iWyEmzfjtsBmgMjWw1VIVbsJ2TwzC9Xi5
2uRpyWLjRFkH5iHh4bWdhDh4RPcOtrVCk7lP/hWgv79SBI36NrVRI409WV64wDoklK3ouUcf5PWr
cu9krQPB+gNK8RB3WXJxZJkida16jWWg7m5nH0lC7KuYXfHDatXfBnXxKq2aU9T4qHI8dDeEI8ep
btv0aSmdyvKVCJeec6RwlA4egb2ZoRZDjRhJTMo36432n7hVtQebNgLaGVLNumCKzPY0aK3wqciN
BPfLkTPB3jejNbWKOq5IkW1Feo5MsEKr7rWhyuYKZaI91fnYfxzAyJxf/2i7QwHQJKtapZ+2uImY
hwYNMgSXbHUYn2MgQE9aY/TnZbHN/2MnEiAT/6NMtorm3K9itWiJLFZdMllV5lnpc9Nv46Q7JybQ
6t+f1VoEQqvDXrPvDRpEwE0zkgawBNpOthso05zdWl2PIvIvwEyvD7ZzwWsUtElqAJ2uFP77eaUm
vq2lurLjDDcPDOm5g1+2Co4zwm2uApDIW1L8I/Pyx2yOdhrlEmMVGQW7tOmsNwX+XpFKqFDiMvOD
jk17zk2tdf3OmpHPoLAf0aqwRzPz1zL1lxjf08O4cF3HTQwGVw6pHHAGyOVstQMcteNK5mlBSMt0
qNZUrfJW8aa48pukLd442FGXH2MUfTqwbUAzA1DszZdSVUue3rSejnTSdg6qjkYaUfta+6S/e/8p
Zq3URztFIs6dazukMCD9Lqt130q6/GyLSF5e//Q7vaMVFYleCpuMsoRq3A/otRMCfA7RRKJnui8W
b761Ax7cWZM4p9xq85vt1A2CIzI+51Jm1GGH6Em68P5e/yU70TDCLdQFcdEiutn+EG201LREVeEp
K4rh5kRW+sErzej/mS8VVvoqdJSR8d4crI5OIMAH8MFI/o8X1S29C7oNJgIn0nruR7cKHa8ZAkGK
EHRWS1mk1/STSe35IKzaubcQrKDiRHOAn7KdbwGvp3YmC/+3ZY5PWCdymVi5DBDROCoE7W0qAEmg
P6nZE8BtN1UDaUlvWNocorJfqqIMFr7724wg46cdO+PBO7pzn8BKsNZ+JDrMKDbd7ym8RqRQ2jR7
KupBVwIkTUsgJoUfqbHxE8Oa/mM54jP5+v7Z3ckgfdlDdEHWnu9m1D6NUvRg8QuIWmP01bp3kXJU
9e4nMWLzbqzd7EudDtbNSpY32FuPpHqVHvZJfwTl250/iHCePpIR/vf+l8y6zXxlw6e1euVGCFaM
z3S3hvf2kA5XkvHuK1WH+eh52hnWol2HdRpsGxgh6wn7zyMfC0GFjopqqFUzpMNauokW4LdXXTrI
fRW2RPhB+X3j9v1BSrIzMmr1dAvX2hh/a1P8bpy4t0eReyF8IueiN1UVepMzXxUzrZ+zPjIAkFfJ
waA7FwYI4BVavaJ8HqqBWO0IJ6kYNAWreQEjU5ztkRrH69tq55jC6KElQ3WC6tFWGSXKO5c+Ye2E
meY0J6XN4lNnGpd+UqODDbwzH5h4q7gZMgaP0kCxlIldVtz6DagLfzY6/b3Aw/RglB1EDUBhZkNO
QqXvIUNHw8ESAKftsIWQNAWTaBU8Ll0sh6YpThVfDo1tvqjYwKUXQ2vaxneSvo7ftBR2svNvLy6f
jmsYmcMdipiy2JETqSJ+ikgWL3VZ21+m3LH8xJFHWg0780abi4CKJ4YCJ3IW96eD0L6ANKsooV1B
oK68SC485pr2o0emvg0yzWvFuWlk9CmNcZMKqqwf33miM36+Puf9H0JIzKsLKP6hr+m2YzIOPENP
tV1HEEbqNEA2w0h9CmVYH+i9dumTZgn0VF9OZTrrvh6Z9j+v/4rHbc1qwNun2ktO8HB4lra2IJM3
SjiojTzF/B5/5loJWss6srzbnTAbjRtilXd/QKo12JIn6L4pIUrmGjdS3Gboh9YGzO8C9MQtsYQu
rnWiKpnvRKOVXEor7p5aNHmb0+vT3nkkkOtnvhRGV1XN7SPBcF4uLCumd4a+kJ/Xjf0pS5TibRk3
49+ZYqSwNKT5cSm6JRxqp5RnCMCm4WMFG48Hd8tjBHz/Y/T7LdloKu+xXOInvVKrj4nlWLk/aYvz
ps2aKSgWzT3biwuZw43f4z+9/P5VQLyHFiUnEH7Mg3BW2zfGMC5J8pSRh56oHyLuVHWT8QOAJvFt
kTfe22Wso0sMh+wjdhzeE2uhHNlxPl58/AwsNgGGksE9hKCZyWaM7QEbPcsRt9KyFyWQRdoPB7fN
YxjE36ZWseIWaa1sv30tHC9RJi1+6s1Z8WMnA5dp1cNFWnbiI6infHh9s+2dsRUzTGkZB2P0Ve8/
b2KsO8mbud3KRjn1czNfOzkO/pIb3oG2495QEEAJ70BkctQ2EUeFGFHlTtwpmaWkfkxT7xSj4PWt
r1TzyGR3dywwmSAFV4z2v459/wkznMyqyqrK4yeRJb1vFYAirV6dwZZZR+223aGw8abwSDRFgnq/
glUOgGBObCUcCzX5kDiF+aW0p/EthB7vz9c/1t4m5FmkUbrmIJTj74fqIwWZFjuLn1pznM5mEykX
Jy/Kg/TD3RuGCJzSGbIej2r/RhlbdTQtUehhZZVenNRUxcuSLChCCTSd/0i7vNCCEq/F9Dw2rfie
xjQGriMeOXmQ1F5tBTwQSwqGz8s+l8vcZ5d4pFbst2JRf86YY0u/iea6x/6rS3Ow3aIwr5htVvI0
yoXKZZ/YMVJyGYA83iKQ5omRzllQd4UzIi2mKMKXDsqnAZAt91fVjRH5j2XN76EgzJFPGayY37VR
zXZWUU9EGg0tehLjrHOcW+yqrRmMSWJXPKmFcRlM0vyzRQGqO41inr0zhY189N0ZLNGLqkv3S6bl
c/kGqr4IafyL9rwgCVmeengwt8KpMAlonSbJbhJ37G92YWqRH1VDHJ3zeSzl1SkmpT9roh6adw2a
We4bwv3lFsdzlfsKislvDaUGE71MyvC1c4syChOj636Sw3vJWVGb/EVvRTv5Yiq7xXfUTAxnoSqD
c46idGiRXovb2u/VPv5EVlhWoP3glftYU06pX1Xa0gCT6SgOpopZf6f2j13u65tz5xyABlqbprAY
Sao2sUuU0g7GKhVciTkVz7zrMPaLGMiHpNp8pL6//rH7kggJ/6oYz1MNDcNbf8x/znfUdbURV136
5NlxeqafMPsyTeWplKo42yDaq7JIT5qTHA38mEWAnKHMshYMkdPaXiyDXg9G57h4XiF09TUbO+WP
SZsyNyDJEiHKAbzFoomPFMd3XmEYVxaVKA3UKgzA+/m62KIP7epVtiR1/85lUW6VgaSw6crnzDP/
pq2pXLt5pBBfD+3Bxf1IZ6RoBGwXSt0KK0A14H50z5KaWYoB30MEXj28Q8fmCveC4tsgNHnrO3Os
n4w+0nsftbfyGzij4f1geCST9oh5x6x1xhVtz98WKuV3AfCjDgUTmKrqZhc4ZVzKFAnwp6GGKcvT
Sf6YDfNppil2sLv3vjvMRS5dsgCelc1QKXwfXWYdCuRlaj9lmRyCwiv/UY249rPB89Bd7o468zsn
isoEtN5Vlng1Ab9f9iRbymJyI95mr9GxPei1MOoM5U2maMPBnb83lIlSFoEAyR358f1QuQB+RoDF
ttZot1r0fk5jp43IXlTL9fV7YifCIR+mk8x45OHblYwmzwWcYvKIZUtk+HXhxW+moR4FbfdMXNOq
TNWD2vHOkLQj137kyj2lKn4/u7hOPVh1bgyTqEnOGS3/z/Sf4ouXtB31w1k5ODA7m2Vt8tKhgUn0
WL+rM+wBYGRha+3pPNHD/AkRpPobuGw7kFyTvjUty/9xMwFOZmXBq1Bp2FaJC+Dgjj175I5pOwTd
qNvvsP4ieZ77Aq1TF6u4pvltgiZfEbdeACt02SjoGPcra3ceYZ1NTDdbdeb6MXVXbI05EM7/8QnX
aIQYdeW5GZvzp8V9bQtbKqGB8IRP1yYJUKB0T8rcLdc6LZTz67t0Jwai8r/6vIIkXg1B7icW5Zg0
OmJWwi7vmm+OWw2Bm1tHG2Xn2BHm016AiEBVbHvslHSUmYNkU1j0FYbxy1AFtazcoK+7IwOxvTMA
5oUKK5uSlH5zwpd58YbCYyhTj+uXSYHwURren1nWumf4u7/NcGNj/Ge4rfBeBobZpj9M7p54qZ8k
lnZdjAq1f0SyzqDTjnoSeysJGI3H0eJRePAUEEbSL040e+FiysnXtaF+SvDrDYZREQeo5L2hACXD
SOS8kZduMuKlgcahdaYX9qtRaNfWzc1sZlZxSMbz67vw327dJs5hHVcAGk3sxzpM33G2MBpxQvZH
dbNnhGMBFWRT6NK8f5nViLhuyjsvPyNVkf3szKGb/InSM0ClYeFEmsbiypuoUL72C5Jn+5OaelJ8
dvrZFGcTdUs10OlxtaeylirmZrgoXBHWtP7ITFFPgQU25zkpKvuTU0vrD4Hal/RtWxbGW4pyTnTh
ma9/NoVRjkE0uuIlIheKf7gEnosP76OBxTwDLEM5T8Mn0gHDjuqTErme35hA5BHcVYT7o5ejUM8J
mOFv6dDB1y+sSTVDt6vUKcDwe/wz17NpuELbtL5Sj+ORIkPBbtRIEjIhRYtzFBP6BezB4mS/Skrn
tMde/xg7MSdlCP5Z81ceknVf/CfmlLad4ZXcKmGyKjUVUx6dFm1Wz2sXjOSDpFkBJPJPodr1wZO5
s+MousIcQuNx9SbZnN1eI4BSYduHXWTVl4n/4lQkPfWexZo/vj7JvULYipUgxIX+uirp3s9SNIoA
Z2YoIT4W9m0ht4UipuS4n6TsQPSvFJ/Hawq6xDbfmZXxfdCK9sPrP+Jxvqg5rzJlDmAKgP+blLo0
UjSkV99rhKK8wAbGG0SdIz8bIpcHT/XjPQ9qfA0NaGGT6m6XtizNyolt+vET3a8b0a1yK/J2+PX6
hPZGcREXcBlip8piSTA8TUX4PiO79aZeJjM0lVw/wnw9Cq6B0qNMRcGMx5igcRPoiLnF3g2cFWg9
d/ig0TX7no+ztAOrwjg8AGJNCR39FfGObFZ8KZJYYkAFLTaVmv0d8mr6dzZ1HmBlNfm89LN6m9jO
X15fjH9xjPeX2mobDDmXEIky9zYco1xT6G41JU+jjPvVvbDCM2lIyl+j4sY30orK9HGIcd8sVTyS
95bycynz6dxkinOyRke9jM5gvxsTW4av/7SdjUe3BgFe2jX0OKzNQUsGmc5uZsT4T2OtU5hld7Mi
YQWVrRWn3x8K1gCQX518GRuL+3OGyQ5tsEIkTwLXn5OK5981q9roXBh5enBxmTvbDzg6TAyeEbCc
215nRVgAIo54NIb0/X2khIoGH2XG/BoZw/TdthLRBAPJa+y3VjS8A+Mzjj6QJvHdpqwh3ohYXa6z
2Y/YE/ZUe06z9PQfDRAvFBZcyDJYJC5yviQooVPaU+o293E+6j/HRZn+4XblhJchvezbos9Zccri
SFtLL/X8DdvtaTip1jC8b1Ys9smwZUP9R9HaMijLOU8CLbYaC/KUanwX9GAo/xa11aFq73q/5qlO
XF+0dmzTkFiyNtDHGdV9j47FpzaR3hFIaWeHrJBKMuxVrQmI//1nU+h45X2CiXfppmOgz7I668C2
P8xGfYRPWjfb5pisSAMELVZxX9Q67ocavMIyIo/0D43Eb9pgJFepWCJwS6M76W6vvvdgQ5xQnFH9
tBLLwf58zGHgA1JwoN2n0q7dpmkasAp3KCgMd+j0n8rOEydoyG0Qe170osMLAdbYZge38d6U8aTU
wOwREFPpvJ9yjJZxrpgF6YSaueeO/gv2bf3anh9wTaiiaAF5E5XRNWlq6grt0AERfv1c7t2hK2lp
jZPpN1ADvf8NXSemxYvwqasGkbPvEC8MaQNF3q9l9Grtb49C0+CPND5CAWoyvSljwqMoaaMr59W6
5/2UZ+5XXVbWL3Oqp/I0Owh5+XJSjuAZe8tFMwLoPrWhnbpMawJVc7ooLG2JC0DjApo7uU1KDNis
ivC+SFPdgbsj5+7W2HGiftHS3nQPlmznegFLzU4FEwSuWt2EDFWqkhnh1RR2hrcEk24X781KNL9N
ySBBYjvCGFiZqtuMTOS506d2qoRLk6JuZCle8nGOEdgI6qXu9Esssubz63vhMWey2fwIwFPtW3Hp
mxMYo/G75L2IQiO33e7UKY197ctx8c6AkbxPLs39g7dx53oBAcP+XyFG0KI2m6/XIqDnfRyFHRdi
S1B9Fqjz+HORHzmQ/1uP3VwvqyMaJ5vUkyx0c9asvI3ydBFKOM228mImXuFgZ59LNUibef7BhpMa
9eNMB4HcVOUS5pmW/pio3VQnpWq67wbuIghoGq33T2TrS+2biq29WPlkvccuaJ78XmszLZCainKq
Uipqf+lGpbKeFr2haub0VND/0XoVQzs9nmZigKiJvVtjzd3HYUqH1NeRwwbbl+sNutE9RVWSpKQM
spZU8jyO7QgEAa21H7RbJgMwnmJ+HjVJc6lrvOq9Qqc09KhnkbAIxfQ+EpWozxUhiXYyR9OuX7i+
Z/GBThUoa3fISnmKtALc92i28gMK+K0SuJWXQ8MtK6W7pXnVVPybVktOit6ZKkLLcX71oKMWHwj9
AfToNf4qp871ZitQjcYRQTro6hAg/j28a1WB+G1VOzRPk0L9MsAl+YRnOPhvJVHGl7RoG0xY0Kan
TDQD4axLz/1kGCRUALdH560B4O2rixmbC3BmdqITZoCteUnomoJzl9ksTxUqzS0eFyPNLi+v4y4Q
rMvoy3ihl9JWUeKe3MR2uY/KqBhOhhiz4QQbQkVeCwdWCCaokcM70WNFxUi8qf6CKZHkPPBT9vX1
4/X4xGCrAMXdhem2Snuu98p/EqqxE5ZL788KVYrJZ6Ho6Z9Fp+YXtRyjlaY3X5bUOIq7dhIcRqWA
yxNDi+vhjUkEyYxldXa4uPSc/c5sTe3UmvVi0ZME4I8xSxf/U3QGnuJUJ10+iZ50S/EMYSnvD5bg
8bzf/5jNEiDZycdRHNj9eRmfqkhQRrBb/TyrbnT67dUGyA1dm7rWapa8Xnb/WW3HLjlYk26GGjdn
ALxffRqsOin9LJfeRXJQXoQxHZWddiYIeJYghktmbZhsRoWZJ9KhHI1w5Nq8RrbanpA2gJsxxQfN
0Z2RSMyBCqw+oWSNm/5TKmwrTbNRC7FMKk6tsLKPQk3U53awkoOh1h99d3XSc2ARV1+AFTq+DQLp
5aXNqMde2OjKR8myPmlT/9nrU6/HJDQ+ehT2hsPuis2wlh4e2r5aZdYoV2deSNxsn2UiTPR9FS3w
ssgIzFJawes75WEl187ampkQdwL73MqJTW2XWJEqwehFTvklGkUEvkqptT+bSipH8hMPMcw6GAU7
JBF4jR4KreYA6qaAsR5aeZpGtwockRUUlV6eW93uh0Au7Rz7Y+m1MbdkUrzrB1kdKDjtLTDx3r8s
SIuHd12Q/xwNBAXNGIMEJ3RpW7/Ei+kU1xFIbUtsX1QYJenzQWTxb2tqu4UIZzARpsSsP6RkJrd3
CbDHC5Pctftbq/WFPBn00CAGw8UYAVUlLmzM1IID5w2VcdLEGP3sq0kPhTNAXk7cPP7SYMABvqHp
8x5qfSGOal7r/bP9mRRgaOsCA6akuzm+iit5fpTOC1tgjJ/1ei7+cUbjSAB3b8Oh10pLdRXQJOq+
X39Ph6026KAkO6TPvzXlYoOxWujxxygkfXl9c+/NaKWJAemj/PBwmGosdSNJPyNE7WQ+ExMPz2mT
6geX7d6MEDrxIBWtMkPbI0R0V5YkK+zqbMqDfJDllfrqqgpKTfX1Ce0dIJJ6cCFwc3hJN3GcPfXS
LUDph71WYYzuWKPxZ8O7/QHBxeiPAlRCEkB16whdoxkEn03b5Egnee8AAdRDeWyl8TPp+w+oFZNZ
iGxxwwV8YBzIjLIBZLB+zCjkVooa6nV8NO+dD0kpjVNLSmByFW/GXIpKIzTX7ZCUxj1h7tfejCJO
wtdX91/I5eYEkGERp3A5cSFu22pmp7lKpsZuGMMia/pTLfupOxNfZJ9KBAXEOSORdU9a3/bi5FZ2
0pwlvm3de8SBgdDI1KrboMehyvrWJb35fohy7LGBiMdxoGpSLG89ZHGSt5GT1H+K2hLKM85IIg8W
z4l/jqZZriL1lbzEMvH6QLVi/Wri2acFuNShi1D1mlHg/1dHX0XlZD/dIc8/YWxsuHj1WYt7082h
sIKpa8dvqrOAMZnNafp7EmZ9BOHf2fQWbBmgH6ugAzWD+12gTqPr5FPthY7bdVcc+PpLNRrKpRb5
kY/FQ+hIPYTW3AoLRXrvAbZWFUvS2YpOu4dYOwAM4vm9mWQnmC/yauklKRMyYufX98Jj4XIdlYol
vU768Q8oDEq4eWMhmxgi0aNcyMsr0gH6N59qTdOeUkLJOKjo6b3MY2u9k31evigUNN4JO89CGyVb
6QuUsb95nZDJ7fUft3McUEMHXwepgcLldp/ycFkya6gF6Djh/R0plvywxHN7eX2U3XUnnYCIo5MQ
bws0GW6pIm1dL1Rw7AZujvVtEBWJ2b1xIDQMeML09d9tlmtHHjA7txyhyPpAkBCs5On7vdXpRdd0
2RiFAJNp9XjCO8nZi4LFzqrzlNXqk0CJ+Cy0eP5YVMlvo2D58pQfCC7Z4EiDbra27OMljzPFI7i0
hrDBxTFQsqK8Fd3QoGalFW86rxzO/TDpl6aw9N+tizE8gDz6MZgBUzbf3nUIxBcYwhMB4kP6dZVz
eGcZtcrSO6j1aX11ahGb9Ukgp2B21EN09M79vprggXxBFIZfsJ78/wRIzHdxo6qIQnNl7yKX11fv
M7fItJMYpP5+lrpSkSF27T+ZnBI2Xu781VqJ+QyiY9KuiiGN+SZoZH6LIpMgpTLT+P0MO/rIcmbv
CsIKCrQSgnuchM13WrrcodFB6FqlXftt1jMHsEC2kIdPRjwdPPI7Rw6sG+R2uo5rDrt5eZ14npUu
Jg3QQbXSKRXWL3tWh79eP3I7a0/+BEAAmC7Fmu3aV4lWqIpS8wDl0r6hvKV9QT1fXFBWVtRAtL/N
cUP0h37YiujAXuoh+s8N0TVTl3jhlFfRtdf6NDs75dCV19fn9Sh3wUBgTA0d8BatCX2zqaWOFEeU
EbhUmsCTuNAW26UGMRjfFFco9ScvWsYfvW6Wic9DIL7rRWoq1GNNas9OlTZPmdOkv20wt/lR+v1O
R4rX0ee6dcNi6JaLTNvog54W8blFYP0gcHusRKxjgVbgJQMNRXBxP1ZrVBjrNqobzmY0XKcE3BOW
vKPv1F5zK7ltAogWBobGZhqIZKZINVRFfrCJd04MF5tJlX+tivCw3f8I3HJljqErET7P7YtpK/DR
ujp6QrX3yPFqb6iVbUaHEh3ihzC/GmS3WCU7qzZF/KsX43CO+ll8dez68+t7a+dksnFXEWcwWNzY
m2tAs6ikpWDnwh517nMZxfVH2SfOgZbMzslkjBUQCXb5sTwsXRqXVkfUixSV/KomIrtNXjy9T1nq
GIPgwf7x+rTWn72JRVcK0ipmwFNISfr+W4msFE6Mq3RY98CUfWdq028YKmXzn4lWArkyay/5Lrti
+DgX8JCDEQ3VowOyt2tX5q8FG5qw+AHyhWiz07fV5IQof07f6M1F165rrB6zYaPK/IgUIPEh81WS
hkTXPYMRkE+Lq0zmwflZCzrb1VhLS7zHa5dqe/0uMkL7alCt0Esof8aDa/iaNeXnTEPluGwK8WEZ
pBJYSAkdPMf/vrfboVejVtpExIFUgO4/BFZhhYPxpR26ToOHiTn35qU1Iuqy+qgbI8LhZtP5BvzS
W+0Z0edEONHnzHPkW+wZoqMjvBOUoeS/IpK5RFZy4/2viUixEvwIrVAvsaVMIr6PP0F8wFfA9i5a
0zVnt+zk99c3484ZQyLRQUkQYPAjC5wLHZB8W9phOdjfWtlWz3ARkoPKzM6VgaI0mGeI3/pjQ560
soDFztQENnVPpYqxBaiXYfkhsWVqz6/PaHcwQBp0XwB4Y6m6Wccshn6XLdSjs7IOK6RbnhqMcU9e
P5m/H61TgQanSUt77fdsPlmnlnZU2LMVUsUBnVE24rKoVn5wQnb3KUErlHmeRUQKN1HzrJbGFC2Z
FUpzbvOzq1ao9IMqzj5GrZaJoJVa9mZI6ywPcNdO3g4N0CYf8/qiCCq1RJH591d4db1aSwXIiWzD
M8+p+75YcnaqXifPI4Wl2p/g3eUndXTN4eBp29uhyJYArwDw9lhapFZpztLt7VChvYfJetQEo2oW
BynR3q6BdAvgFmIxT+nmU5qz5o5VzSi08SHrGdYU5Ga7XEDfDP/H8sHC5z1bcVFIXd5vUKQMG6up
GAo+QO4X3jSHXjZ7pyjutIOh9taOrckN+i9oeht1JmmnyAaCaKg6CjYFjAfScW4O1m7nMUFUhh4t
sCXUsEAv38/Io1TiwgfnyKWl91PMixkFkRRi8qW9IHWsAU39SYxko3FUysK3k7rKT4Y5UdR6fWs+
Pub8khXct8rIEm1v1raP6Zi7qWaFDiCqlzHPR5CVwo5Hv6mc8o2+CP0of9gbcoU/rSdhrS9tJm+D
WE1jQsQQy6L4Bm9plb2BcnWJ67l8mo3hqJr7uFUpDwBL56P+a8uwiR8ooo+l4aZOCIFgPGVlF1+o
J1nnqgNR+Ppy7g5FQQLhuLV4vO0uG7NqgJC07LBQ7BLWtFo841vLK9ln6gFFdF2m+8eYWdHzIZp2
iGG3ahlEYDSaMZcMjaZzzhhRj5dFjN+1dDbPeeZQEk3cCOmsFoOGJTsG3a3CAQ/jk/+t/H7wAts4
RM0MJQH+44Sz5XVgIOLukzqm2rM6Rj3miNp0lUZXD34eVXrqG1UyvUWb5wirsLfg3HVUw4CsPKaJ
+Io1mWXGTqj2WnnRIVcEprEUN02nX//6t92pg63gQr4ub8vKUV1/y3/KAYi4uQ6cbzsEdI2AKgJg
+t9FliwkLa7yuQDBcMVn0PvUdbMdznOFrdEATfONLFT8e12jvQ7pmH10hnz+9fpPMx398WuwvRER
QU4Q4eHtOTYzl6mD+QyjPPbG74RfjflhsgpNCQzFcNqLKW0UzBxEy/Q3sHoESOlFWRZ/VVjTLnMy
dBjhVlaLAkiagwa0PzSNUvXNGys3rfw9EX+fntuSP++P3Vyn/ujk7S+wbG79z1LZIr60GgjWN0Kt
Mv1N69Hd/WylZAT+YM2T+6TXYwxcaFFr+VdSeH0V2L2JbpxieUt2pgIWZ98B/bTTaTSWwbgqjlFq
N+Fqwgi8JrLNAH3vIfrlFEgxgDiYEWML6GTH2Us/Th0SpdDT59OIZjzPkVkP3ws7yfILiHwwXEmJ
MF0QK+iLBJU7lOJEfEtPAs+8ZMEtSR8p3CteX/h9l7VPw5JOkZ/CScCE0F4F7NB80t+7aU0Hpetb
FHbyfNHKQDewrfET4NEuSKN5/NFZ9WgHqZ4MyUltB/6fXRol75HOa4enPMUv+xZj6KufJw3fRgwW
van/mg9Gqdsnh+K4811OnRZfKrN3onNjAOw+z266YA0BhlYWfwDPcFejpVSrnqfMWupLV5AS/Jjq
clYD4O32GFSzbtbntBpQwaqR/ew+qEWjFOiMyuVb11qVeYLpUXwSqNArPzSjrN/GdW6oJ1j1lTWF
/f84O7PltpG0Td9KR52jB/vyx999AICUqN2ibNk+QciyjB1IAIn16ueBqqfbpBTiVEeFq8ohm8kE
cvmWd1k6TUi/t2PVvC5mvGqCxjSmq5UbBZpikNYPp9et6E6zO6rdKNw1j5bdDHmIvDDgMU0moLBg
VusqdrcRqr/ojqjDGUU22naz18WfJfp5Fs5m03RVNrA1z2zB+rmHgVs+0eNwGp9yfZ746MNoX+dI
V7pb2FoTdspaJY0rGj3GjTXYy4gmlpn97NEvFV+SuCjmMwrO4xXqWHV5t3AnJBgNWXrmZ0M+d760
7OkCl5wh2o5LPXxBC0b38NVWxnstsqxLVc2VL97MP4gWzzOXcOqUQT8n0beavM7y1TbKh3CU84Ik
gqdVjuf3qZMsATyT+qmkmRsHpimMu5Yqx3BpI+mDouHMHH2j7A08ro1mif2EA+azM1bySXZur4de
mdG6UAHs9Jd51JbGWa6kRn+eDn31AtdKjGElq/xH6fV54+ee1Rq+IB/dLtJOn1J0Q76XjqZYvq0W
CIXFyuh9TrsEVxObsnTvx0M/fVKEQjCYZSLtfM+iO+f3DeZrWxNkp7dF5xDTF4U8PJyiiCZrMjga
SV5aVjuZUQo+z40SWzFVmul11s7RTzm6WhNqmpg+9/FsJyEWPe6djUpeNYR2OxnOp0mLSjMw0qi3
trTX4Su0pkgk6VmvqY9Gh3zgrijsuL5soUREStDa0plDA940yL7EAmpViRWQ2JoOCfbYJV6EJsZo
Efr1hqHcO6YonUsKbvJzKWn0Pblzvrpddn2UXGttptlfpmzOz4lWwdOnddIB1W2KaZSXUx4b0a2j
p2l7nVnCqQMkJr1LWuUy28SKN18LT51+DNlCEQzmAK4DmdaYn0SSS/VuQYzK4yxEHIajtDCfNXog
eQBh1ZsuDLczhzM6kd3VRCXA9gu1AlFTI/yCjCRYbnmXZhNQymhomhBvPy3xI0MbgJ61WfU4pk0K
48HslxF+OcW5u150xY2CsHt0PkQiHzY9JaWYRVfOFiJ3aX0v6koDeDzzxHANb/Zdk9fjFy3po2IT
c77cLr3MHPguivrdFm5zi6IuVo1G16ka5O5aQmulLjX7yFsvju9K6dw5yL+ZEH7QX7vSBDIbn6Dw
ya9Lq7A/jNhtr1ubtb1NuBBAi7a5G6g2RJ0AOfBmDmwD+62wQrxxfsT/Kp+3sQGe7bJetBQjmHhK
68dE6aR2ZkJR3yf9XDlb3q3r3XDbz31gJ/ZwK6I6ngJAgeN4LWYHLBqyMI4MjbRdcrQi0Dn0i3Tu
St9s1KQInLoYmm2R63a8FRXxNHec1hcbQ0cRn4hEq7dWqbdZkMYD8K8h163n3pyk5le9XqAATxrn
U8lj8c74hvnOXNT3E9CXH5rSpy+O0xp3RYl4DHzGKvuZdu34U8XCPgvFEHeOP0ItUMOxn809pfIM
aKq2qLBkWH+P3MhdGXp9PX/ztCbaD/bUXdZTNf+aXHuibVzM/eeBxJtzopqk9FP8SB5HjEuLC6VQ
lnZblFr12TE68U1EWrqnmJzgeJMXYoO+J065Rjq4362corHP56Z5WKHd88t2aQxcRGoy1Dutr+ok
HIdEva1dJW92CDynN0vvjnaQAymPfDl4dhKgKJV8RnlbOGQlrOogU51S7CT4zyyk8W3PV7K2rccE
TFCEO0TvqBg4iunX6NKyQUoL5ygXNuF1iwKy6VuthcxwYVvxlVlUIvehtSQItc+yDaOh4zyzcmeh
FiwlhsYR+MBPJQ0X2pwynpZAqbL0eRHRYm7IKjATMqXZfR/iWhOP0+SWX2gujgpcpBpVnspKOGmx
VlKcXT+LZOdiNVFzbhje93GYxbOJjY254Sgq1W/zMDXWNmojDbOGZFbNjWxEdaM7ZfvNQGOQW37U
5XWvtPpXCgpyCSyj6yffGEhg/Frn885EPad22HQTuBdfFotwLxzI0gbksG7A870tUnQhELdD1dyu
q08jduIWte+y6IOoU6MdsaTz1Sbbw4XYGaMHt0LJNnDnpmvviCF17pciFdB2vcyrsc9UlufKGVTL
r3tcVsIWjALJo2PPxsUkdTcLIevP2gb/90k90werPe806VihUmdDclXoznLfDnVjnuFozRoH9zR9
aQsAlUEvdacPEtfLC95IQ8adt2BzwSJZuOURMAh8VvtlPrfQSCXpj6Pls4wTZukBrL0v63TUAtMe
UYicZqNUEki50WL/rGTXtI8fx71rdnqUg9B/WmsC/AeU9FHpSsalTJe0V3eaIdRPSprBkSmsdDtw
7ZqBltMR9Wsvw/D+43Hf1mABuayFOURUV/Xbo6x5GNiFJv6Mu9IpzV2uZP0YSjUHRWnM5F5+rEbx
ZYcW9VXWO1pzIvN7J+dBnwplLsJboHHH1QNo6mrBTartvMJbo8M4vYOGXPrCzk6JorwzFKhJisxI
s9OGO04yuQjKQpHcAShmj2E85VHgRFF3PktxSmqINOrt26RgtRoBoKgB+OroqZaEi8vg6jpSdYny
JBDKi/AASJGDt5fWKIK27THpltUwDAGu2uri513XXTWRoYLvqXCT28wx9E3cMLwk33HduU96h5eO
n1Erz3wzVocmbFWOZk4co8bSplG9p9loF3S+VqmjsHDyOCbW0OWjGQ/K9DhWjZ4Hwqysr4Oam6x3
Jc0ByC7CRuU44u5XUafOtqZSwsxYWim4fgfESYgpRapsct2T0QWfEi2XwlwPDAJErQ0TQYU/RzF2
dG8j8Avzfdc4brpRhlK4Z1NTJHetUGfze6sZk4Ehko7eNnGJFgeCwhHKIgnnZBwWwlNKX4XoFJ3Z
cTsOZ1Okdfee19WrGPPqunSTlVo/ndOy1xGKSKuJcn1TKnagqjLqQzM1EGZ0M1XRzihHTnk4KLFl
b1Nv0qqQu7TqEfywm/q8mRwit1jXM3Ez2BqCEKDim+yzg16Z4rsIkqaX8F8bsXGEKRCvUUD9bAjN
cvuzSSp4u0xgtYPMlkYfiD5bliA2UCL37Y4+ObWDWb2bSncoroEFW/vF8rI6SDzYj5shibVyo3lx
LcIJAXHAyRSZzXMx1MvTNC3alwiFGE70Uoj4StGcrvLpk3CEmWVdos+Rlml7Bh6sueu9FQKEskXp
cd3q0/oHUfTb6FiqwBWkaJr4c6QsLt2kWCgbObSpDBykh8h5eyvrgkp43SfFcEs2Oseh3Cqy4RkE
eT0bD5Wwiz72S88epS9zfHlvyiht2l/Z0laPtpraRKGWObuXqebGV8hRYj9ISJ73AQiQ6KJpc+xC
vUpxUTJUi7q7Kke9w/RVsYl/ofyWX7yqaGzoALrFPqCZ/DiMvX0hxKR7Z92sZZB0y3jGPNpqa1+k
VjScjWWmLaG03eJrn8IeQ9BuMBMfw3tj31vC+0a0nO0nr9EvYxpaStAnVllcCRe0pd/WleKdw7Tu
rwtzhrY35ouTnSO73kVBl1Nw3soi4/4pAbXWId6NvfDZqiq6PY3u3uQJ2jiAWys0qbomrkRgD2X9
ZJq4rrEFC+/ZjMtkZN8swtxwZ6v0teIYmgP8dm0JdAgVFup79XDfq5WZX6kFVH/4cHP0aJblUqLm
7qZfCTWcIrALa3nwKK/+GpZGXTZNXEwP+TKJ/kyBtizR8DbWz8ymNN/m7WDfx4tckf+qIykoVFZ1
I4aiqWmgWcZPIslFuZ5Hr9+PFQqh/gBVVt0Ubtrk0EFmxzmL3D6lbFBicbCt6fm/KIUtZpgSAM78
wSiNEnF6a75HOq2pgoRalY57+dKXO09U7VnalZ4XSOSr60CdvVgNiATL6nJKATyh36SmvKxeQmBd
vN6o/UQxok2ai8jzVcVu8i2JgUGS4NJGX2DKbY0x6amSa9F02etDnwUUsKcSZqmgNerUcnwY0tal
Vebp3UPW1o4e0p627UCzCOLpYBS9v2A+9DXuYlM/s5p4CqNsEMhY0Q1IAhl36i5vjWnYlG2r9EE+
g5LZTXqMqr02RNkdqZv9vdT7pP3L7SNKfNgzoQ+o0fk8rq7WhhrXydhYu6ozrE2E78c2Zql/+vhy
f6c+vYp90lTU6aBwFx2W+WpZ9mpfj9YOfovC+W714stEuLw3orHd2ijlPn884HuXLKQLSouImCD2
cVyfNtu6HAsPsgAlj402SP1qrBxUJov8lLD3O4HLajYC1xBbHRwWj+Y2DZDYscQ1iYprrdks+B1s
IjFH1bmMlO4MpVgXDz45VqRtQktOuUS9fbRr63wNWqhaoyt0NNMy77jN6xqygozNraOm0aVewPsw
vUENEXqd//KCQU0QUj8RIhiyN6+y0KC3owhj7Ja1dEMPugv1IfZOFYbXp3YYhjIMSDFmRNH/jQaN
5lQkQ01m7oDk9pk/Wl1361UYanMBjNULWqPV7dxV1lmeoGrqe3Ym7JW8qqPZaGTfPl5Nb18xqF1U
VFW0BglNj5evu+Bs7VB72eGtVF95EXmxouv9BQVH5xO1xQwBR6/3XbPMzz4e+Z11vHYEEUDh7Vpo
Nx1tHK+aNGtZjJ0V1XKjjRVVzpG6l4dM1YlH/s5QjATWjTDcWZmgh0OttulpVHQGespWRL137Isz
9AvseZP3UFeDjydmvnm/bEvIGOxRFKxhShyOhtIv1kSKq++WAYQnyax9vUjTOgGveCf8JZGj3w+Y
QUNz6yj8zbCJa4omVhHaUNPr1uK2TPXSvrJmCG6DqopgNgrt6a9PDQoKqBZsZN7qj6NsFjlmqqo7
LKvKy85s8l3t9adkjN6bGs1mUDOcqyvU4PABugC7dRMfsx2wdvdWp/FG1Vd2d3kemw9N46mRPydg
p06kae8dN4BHX7FX7/SoZdF0utOxSrpWdz9N/aSRbM/l1uzd6mbUolN+8+9uvdUNHcAierrH0zQT
dD5H0Ri79WIh8ZR16DZGui2i+nvklfZXagUlVft22H78Ft9uB5wSuD5WygWks+OMUMkG6LmGre/s
Il4Qg7P6cNJzl/KuOp8Y6u2rZCjquEgBstUx7jx8ldT48iyzYmMH8GcJi7KLryXh2C1a/Nk2N2j+
D7Zj/+UNCLQV7/N1/61MsPXB/9Z5G+y5q/slU3fSbJqd10fP1qyecit5Z7VAyOLxYUiKD9kxokEM
SZ3ip6HuJk3aTeD2Y/nDcwx5jbWD12w6N7VOcLvfeW2sFkhs/AJNd7zjU7vH7yA2lt2cEwOqVpIi
KFal215xyxOHy9tu8WphDmbJ4yCj63H02jAh1Yfa6rUdVkDLZmlt/ccqsncGu9O8aNEmCSg4tMhw
9JS7EBI+cV6/82wRTLPRgUH/hIrN0fBpkhdOQeNyN6CHuGkHwOy5nUUk1ksW9KP5X2wIEFprIeFV
euYYqVbm9IRLqS67QW/VQCx5jSBqOuwsayhOwCHfykRysrE4VxAaD5g443BxtpY9VlZvq7syqtnZ
quJ0T6tbReNrY9I+ewWuUUjEGZXws8xTsoAAc5JwplvtppdNDunXUQcMwyev+vTxufDOY+cp0B8n
yQZscvwYTM5Yuyd7RKQ3te5bw5h/aMOU5eHoCvNZaFQQT+zUd44HQg8QgkgAYmh03CNvCviutpND
TwJ3tBvUbgrnxcCa1BL9xWoDGvQQuD+e5TtwGlgp3F8cSKiTcUYcvgHubd0cIDLtKF87KwempTVb
tO7yiKQ+oJpmbK0o7AgFtyKd0AXTZFmGedU5p0xr3tnRpgU7hwY9KuZvTkdFQkDRyoZIcF7ybURB
e6ernbXRmu4UiOidoVAqIRVaD8S3O7pypEzLtT1jNuImSl15k2sSyZJK0TcfP9+34c/rTrKBYOEe
yI46fLzwzbq6w65lp9MXaEIlsuiHWXWpnTij3hsH7UF4PEyL2O4oStCnpEhL7Gt21pTVV4D9q3Ae
dPXEannnkuYMhAkJqw0I6/FsSBgrxRKmurMn1j90Gvg122nOMn3rZo0YAkv22Y+ZNIVWclflp2Kh
VzzlUbaAgdCagumEXW/WCOwMs4/tWeMyI9fzO/SSoa/kFcUaOo+FoBQxj6oPJl2/R8HCQ/+hMcxn
ROK8r54tjGc1n8avEb7oGBDRa73pG0r2wZSseuIj3cvvuTHqw5Ou9RQCW/r3vtqDo90ZKBzcGiQm
T3niWt+EniZNiNO60gVO5/TfWytbLo0ulwridZA8QjFTavvrMRmo3TU/WJWM35j8WJlbdzlov52B
swFF0gl1ciWm70uNJIBo1p9/vHiPtwmcMHct1Ku89BX/tf78t9ChKw29cm3Yef2QtDTO6NSbSiEC
pUzE7sRQx2O9EmzBBoMgBKbOoXM4FopipUs1eeIcyuj4dVRibwrFmfSbJQdJH3jtJC+RXMCtQInT
5BsZjlL71uCZtxzS7tW0AHrxIZMhrydpgetBNtZt/TUzo9m5acAEBy3g5Kcpwh3+Z2sV3pU6yk6d
fLdJbJuK32ihaDhYWh6iZGElt10yWXTNW9HXwbQ6iQVxYUcxfHNH/bbM3oKdITKicjsVKlKpumja
KVQ6u+gCZYZ+5eOqBsdaXdomPu8ndXq0FD0BNlvaTFCWrhuHSTaK6m4cx25rTXKYb8yopALVofXq
nZujlxp3jR5nZDPxkCN6wt0sdtRm0/isprBlnwPUmfEodKnXf/74jRzfRrwQ7gWNHgl2tW/5kmis
FAr7ot+lrnBRgEBu7cyIor64HOi+D+eUi/WvXp1M8Slq8Js7iaFXaPrKdSdBBS12uBZwT9FNRbGH
neG2cR64icA7Khnr+Lta584QJFiIKBe2RGJ6p0lF+8JuReK8LBbg8n/5KZAns9VUekZgW9co4bct
4PQZsHjaJruui4awRlPBz7TMfvZMEA22KEVgOl184jB/neDvxxwPgBoaUDlAc4C9j6G0OAdQsRV1
vxsByg1kJrZ3q5UUVFF9G1E5y8yJMn4yR7V6XU4xTIombqQdKpnowOxocXZKJ/Dt9oTAwf1CEZEc
lH8fPoekSrMU+cp5Z1a1dxv3SrZz1dEIl6bLT5xyx1eZA60JwSYWAIGQ/gbgW0AjJeYfF+psfXZu
yrK4EODvzj5+se+NgoAMOHcEu9ADP0qLytxbIkUf1N1S9GWYLDn047Y4RTh5Zykb1JNezXl4eG9Q
+xaqT6Obc2SnOKKvUuMqQoFut3GaXgv1fPWqh29Tp82lpzT2jVZV44lD/O0+5htQy6KKh2AGndfD
N1ePHbgdc1Z3/VhE50Du0vMGRu42dSJnlxvtHNR2vJwIFN4E9utLJN1kByN/ShR9FPcYA4p3xYja
Iuad4HP0yMGnVoHknGz7alJ3g8gbk2YTdXpNnzu0+Uy1uQRwl0hk/2iqJU6sOAAlEU458d3e8PNf
vxtSC7AcuGveXGtF7CHekchlV2iFfllno712Ad3mh7NgWwOoZSgn5OLouIXd2m0CE+Qt1U4dWjMJ
wFzHVQAsFI2oWYxV6ndOV+rnrSTaCBSJQahvo/rVBoakLBREyWg/GkZnT34r0KIJe73p7mxyiylQ
AXF8w2S4EwhtNwOdL1oyTyO7/3Yqk6z1ozWc8VvZlJWvxur4C1+LlJqkdLLUtyR9Hr8AaH9nImv/
Te2lOOVkdRzwrY8K4gASMrymt+qgpi2i1JPdsmstLbpRrcq5KrMYWw1zyb2fFai8X5ga9+3WqVv7
4eMd+s4pSDmYVBR9ACpQb2JnKGV6x/5ZdqB303rjzLr1K48Rq/DNvHSmFWwV3TZZnxVBx+FYhWsQ
8VjICTMHzZRUrT/+Qsd1AB6GjmQFJao1IKIufriTsFdCsq6R6o4De1Tojs3ZgD4WBm2agZK0L5Oc
pp4G4qsMZ9NIiShVxThRdHznIEaQngCcw4t6+fHVMJlKFUdzO+5E3WZAC9R5oyp5tCcQFCeOyHdO
DiRAiccoshMsH/M8zS6KCPaXabfQXLttZA5GoGxEMMZCvag4+cMyz4o/H/L/eZ7+J36p7/685bp/
/i+/f67F3KbstKPf/vN2eGll37787fpJdH/jQPj5JNO6+t/1Q/79lw4/4p/X6TNQmvqXPP5TB3+J
kf71TcIn+XTwm00lUzl/6l/a+f6l6wv5OgDfef2T/78//NvL66c8zOLlH388130l10+L+fJ//OtH
u5//+IPo/beVt37+v35481Ty925exr8FT8XLz7pKWR1/fuS//97LUyfXj9D/rsIfIAvA4pRciBhp
fHn9ieX+XTcwGoVqSS6AAvgff6vqVib/+EPR3L/DVAMytgpmcgKu4jxU/15/put/d9aSD6k3+x1X
Te+P//cEDt7af97i36q+vKvptXT/+ONwmbJLALys3hcGvQzyxONwvkbhNTZjEd2X4seYhbb6mJyi
VB4uz38NwTz5xijiYq96uB2VtkfSw5yieyNVN5n4isICzbAnLX6Qg3li6x+dRX8OpsPdJB1aZa71
o/iHUxATCkNT7sfZTwIUWJrN1Jy5mu+k8ETOqzP9VK773vSoORLrrC7CWOQcTg+7Hk2Ytanc97/q
7/Vnc58A3Dg1yGGR689p0XIhxobzRh3uaBBLZKNr0Aa6Fwi/DxBfSuT/TCvbLvEpSeF35oNkH80+
WBJrj/hoqAjl2JikLbqH5RAo5mdRfLWFgJwPhgW2x28b5l/L8ffldxjdvc6LcwseEdBiGsPH0R09
PMLnRqb7xB02dnsLm+ZEse54ga+xAy0ZSmakyOylo9U3AsCsJnKvvYjUK1e/UWMAgv24+Xgeh/ev
izzT4SjrQ/0t/TCBgAwzHsX7aAB84dvGY3Rrbwe39Z3qxISOH9k6FBcpmiHsXJowRxPSurhHHjlO
9p0Y2iDPt40Feuvj6Rwp5f45HwcFDHwqPXoFtn44nwkh+ioTZbJvf7p5iD/7LLZttZt+1Dv9R9L4
yPwRP+mPiD+r5N7e9uPxj5f76xzxR4bts16fzvoMfnucujAqOsd1sh+Kz7PZ7Mkpz1EFfh7BXX08
0lHg/6+Z/jbU0YEBUj5ztLFJ9h5KmshR3Kvb8rbZ6lfTdXmC8fzum/ttqKM317WD5ZQpQ2nkii1F
mhiG0sfTOd68PDj0ZHBzIofQ2VJH7021ew1x6ZbZQErCOeoSI7VN5paAbzQk8E8dS2831/p+SH05
aIFPmkdtgQ74kJgNPd5Pib7JPQ5XGXpG+PGc3huEfWuRE3m44BzjOfoEFoLackbUSf5L0c8XK/uc
jn9Nc2xdB2iw0FVErgM48Budswy5UggKerJvkJd8MDUKQIkTKaesfN6uAYZ55WzztOiyH60BdZpb
AzX0ZI/ZlD8vjRtozkl58feeGCCiNbSgHggu5HD7dF6RDQPuaeybdtMXN9Sc74YkO/v4vbwzFRiu
sHvXXghxyNFFUTaLvRBgp3utCLQh14CXKvOJg0h/exKAg/ptkKOpkFGJyXMZJLy+fTDOddP3Hodb
IzSD+PzH/d0SzKEa1qG4MC/bya/3+uXsf/ov5kmkRXl1dUl7DTl+O4zy1q4TGBzp3oiVGLQLRLLq
lEziu8/ytzGO9m3SITodqQ1vzCzO3XnatOMJQPWpEYzDNTFniC7iBZDuR+m2m4TuuWzbLPxvHhXN
zzUV4aQ7Wt1jN8AfLft0X+XteZYGqKecqJK8P43/jHB00Uq6JuU0D4zAAdehxZJUJx7Ua4j4n6Le
60mwig7+exLrXf/b+3ac3svGdEr37VY/m7b22RKm/kMZuGH6sipk3aef756dszG8mf35B12M6B6P
wBP1zHfnST6NmSKdNjAPh1/CSsZBtuqS7vu838VLHuK8cOKuODHE68342zzjtKmVJJ3TvXfruulZ
Vynbj1eD/jYqYvPSCAEmgiAE5mWHk6Bp52TRaLB5fxRhf1aei213Vl/n19ZN9OBsnr9dnDsh79G+
L67zrX4Oz/Ms2cz+z4+/x7sT/e1rHK3KpITYl+YQiVx7X/VrGGuFH4/wKmj1Zs38NsTRsiw0bRlp
o8FVCqKz6GJ+6fIN+OUFkO/GCWx/DqtNsRFnyHLnlV8i8n0bb0/ZdL47TwTtkZl/jdyO5rnITAH3
bKX72G7Oxr4pnxS9iV4+nur6IW9mCiGESg+keMtbv8Rvq0ZCpSaOt9N9Wt9ERhYUyuUMB6hGyffj
gd6dzW8DHS0eDTz2WA88UndOA8MVPgX0E0O8u0CRQqNrxi9UPo4OxSmpisXgZtxf/ygviq12qT3G
kz+cOxu0rAMjKMMqKAJ301/CQgggD/qfxnMseC7P/4s7hoCeMiyYKr7N0WT7KiUmWMpsb9YdWvDl
zaTVm4+f52vF6fDNucgwr5wTgjbszY7ONbvu09WSrtvH1eC8dIsy7LVswuClpuyJHZg5Tt8GaJW/
BCIxX+cFXbYuN4rPwhyya9uY9Ps0ztOL1phX+sisGJUP0Sp6dqeGVgd2z6Xpl5lsrvsoU39NsTY/
rxwlaCuiSK5HFfsZIh7NWILW5VyARzdA6yhA4jyAj63BcxdK9cmuLPVatyN+b7WL4VEyRLTNh/zn
4goCW2QKIH5MkHthh99E7VSUvoQffb80ZXLtdhgVAO12J2MzSSuvfbdoHYAo4xCVftrqYxqaedJg
TtZPFqVAM4IhjAJt/XV21anmf8GE+VmpzBkewZ376+OX8CY+18BvQNZcwaOAGtSjLVpW+C2sUuZ7
mOU3s7iH5vILtbywMvfcBX/1DgGaQjIAzgtsAxrCR4cSZiZ5MuKjwWCq72jSV9oTh4G5xiUHawq7
b1Yt64rIHO/0o9NAFVgOlrWZPriFwfuZae1/s93R+FnPkewgFFfqPcY6uBRY8E8gaheWc9FmCT5u
aR7f9V5DSIUhFH7GlYLpPRzroYO1OpnOl0hGZJr4mdU/I1cv75RpEr8kIKSferf03+dSHz0U9AaE
j6U1dVNQ9q5oNurSg0KqMiu/txvPAqFUw7P1cVqLLyHJl5/c3Js+uwlCOwHUnrTyIVJWxUZBw6Py
YaZU13FbycKH/5ZbZ5BiUSnsCdBOWZe+JmOHD4/KH40Ng5r9a0Xv8Ch1lKZLZDOkD4or5msVuJKv
an0b9HFR136K5vd32+mUC5f2YSCj2LjHlOI5Hptxk3gnnej0w7I5cQ8H4YpcJTEBAYNi4NHXEYBi
G1zGHnI1F9um1OKVI++eK7MqNjXyq5e6Y+QBOB1j3woYs/gU1p8NNWs0hIf7btM17nADCmm6gEmn
BktdKHtPxMnWc/OKMtzo7KOo2CrjXF8bkd5v0fzStsVszRecSHXYjf1yPRSOFyag5RAdlcapM3DN
SQ4fOcK2VOvgFpLjkSQfznGUaozdkaY+eE6xHgKIhPwacK/PgQho+mVaK+a3UgzLztBaiDt1IVEY
MegfnLeqrG5jkt2Hyp3bp95e5rsF8uUX7hXtoZsFqIY51uw5mOtR3AG+4lacCQmMIYDBpT3M2dh8
stKcOA7NzfzaBsGV+ksTRWrQe7H7ohkOan9t16IhXVXpy1AnMTQiN0GaIlGaprhV7HxoglRVpsJn
D8Qv0Ma9RyXPvLuk62Hdq9mgS1isTg4MN22e50mJRl8TQv3SUMHcj9Dhr/W8701/sD0ljIocZPSJ
W/XNxU0DjW6UhUyLDaXylQL5W4QAbV6gEznkD2aRxTuOZQugRnqKwXKkVLMuV/rcOhc39TD+fZxr
qMj6Kxa6DQ8R1Hfgb719BaF6CEWsnue9WgSltynn2D6LdLht7iKn27GMqiDt5gjb0tG661jx24/P
93fmjmqgszadVi1f/SgnriEJWwizVQ/V6LrbFtHvzbKUp9S438YtdAdQ7efcoITAIX+UFcMx0RJb
E/VDQVPyMrHV6AZPYvvcXZNTMed7WTflFTJl5mYs0PDAOMfYlLGFyoc55Zu5R2KyMZYqmAodllSk
lucaLbBwKfN7/D0zvx+n8ty2I+u876rkfFAGcSmtBsQwRinB4ujahhs1RR8IzurHj3ANdQ626Do3
7kfEH+mOsEkPt2jsxlbjdE39MDZxHHa2owSdqVJIza3k7OOh3px4DMXDo3TFKloN0Q6Hkktvrn5A
9YNry+zSizIbVqfq+VNmULxFoSUohyJ/8LTICwQ9st3Hw79ZLOvwqH4iqa6rK07ucHjbLupotqV4
IABTgsme6NwmaX8CpKK/uaMZhjL+GgcgtUgX6nAYgadWJzzZPIilT4JRJrj25ovEzb6xkzO9TCV6
55Z6H5eRzX2qXbcG3k6DZirnOloNF2WPwayYcu2Clq3uL3nq/EoVLwvypZlQLpkoAhdlmQauGutb
bGGn8OPn9CZoIoNkoVPLgucASP5oRShIrSjojjQP3tQvUPha0ydhRpa5s/YSdoevK/LEQ3uTub4O
CbZ3HRZRw6NXkxhRwi25NA+5Yhm+niJp5MrF2IzaxDNSII9EIiWtywvtxPJ/b7KAqXAZADq4UhAO
3xboBKQmmqV98PJS811sgyK/W/DxNNtKhLlq9vva1cWJUd9Zijxbils0mZjtcQtZbUsTcTGjfci6
WgbzlEaBOSenGvNvtzZp4yqm6IIJXYXmD+em9TDXBYvrAWQC6g1T8kPKpAIbj9/uX10yQKR5h+Bp
2F9vPKP7uBuEnVjGQ1yxtTzsdDbcrDiiKqUdQFLQMZkzTsLB1lVxeHSxRCl40OXVYDcdL1Q9dnvV
HmvlIUunGutia9cNJQpKUPJsOV5Iz71Eq+ah1ZutjKCnToN1L9GT9TGOOBHpvH2hZJEUf+EiUn2B
r3f4qFsD4THDnhT0af8vde+x3rayhuneSt8AdiOHKQCSIimJVKBseYJHTsgo5HT1/YJrndMW5Raf
3bOe2XJAoVDhD1+ggaMk1u8x7sSVWV7W4sX70lVjzQD6wFX1sk2TaQi4tlESnmqrclamihKeUEP0
WYSdr/okCK+c1x8jZgoO59b3QsuBRLq89R+hhT3ptiSjyfGMXeA3UWmbEK6Om+jRwxg8IRAM/REF
+qGDeJgqbmSo6zStrmyVjy8NEokNuoiuUv64DCEpv5DgATV+1goH+1h1QgKZ8ITqN2DqBHvdK7fE
h5Y2+cGieL/kVzT70RN//9J5wfXFbWk/oyI+KUDgVPW1ADNwbNQZYEtN6+JRn2BOu5k2GqjIqGKI
1kGc6T9b7v1rZcO/jseiJ8fmAnkKCPj9eCbLRDq9H5znrnHgmba4zjR3jcOB6DZZ1z93UzrFfhU1
JYFHR/vV66rG1jfzUCMAEExB9/L5Zv/Yw2OGaKpQJwVmwO5bzp0/lkXfBBm+honznJpTu26qqlmh
55ZproRG311XW2CPq0Dag9Wa79BhQDEARvqXz0fxccfRLyWKQE2XpQED+P0g4PiPPQoJzrM5xvDW
Q0mChKr8/vwhxsfLnGY24TPlNzrAxCzvnzLVMjI7gZ6f4qDsJ3foc/Yb3MObsp6h/BtZ327x3FP0
Tat3i5RHZU2pmzeFoJcaJyZ+h3b/XS5B7nt6BCjYt4EvZx4+SfS6SKAP6DEYa3L29OucWxbQ7a6k
xh0poKrc0AzsIyli8aVEqXBENcesHX9QxwZ+/ZhiHDHVB+xRa9lvUXkiDZcgJKldAs8zSwPphUQe
gY4kbpzXXKn7wR2h7xWeMIDo+ug0SY96Pasn4cw5NSankCW3iYKCkaHhiIuenBjNukli2DYlfLLD
hBrm6HE2IfWBcexjJlfyz8+n/C/rHUYI6jDQKUwAmpfucxEg9aav2vIUOka3hshZes6s4SUpc0J5
euKgzRBk4sZKkp3RT/06ROniVAXtNdfgjysMFR5QQUufcuGXXSYXFSpwpVImJ9nKwv2EGqALiuOa
8+xfdhOPIXeD36MAM7iMF2WjkZU6DZLTEKKAUcWyvQ+xGKSChJa0oQfpTWDHzSrupOhR6Qa06Tu9
8T+f9I+HrM0lDJoGaBJCOfYyFX/saIGCtj4LMz7JTu3c0cweT8NYy/e5cJ61aayveT//5XnUzB1Q
UFzg5K7Lzf7H80q4LCm+m/EpTxXJl6Kwv5nV5YY25HFthNG1btxHgAXxCVbTEMiWbjAp4/sHUmiQ
xibmW44ib2+mBl2OrtFDlGRQqWiKqqJUioSJAa/cHU0nW4vA1qAl9Vi22kB0RysunoaxbbZRGEZ+
QjJ1pQ/2MQReRsj9RoZJPns5JYVuRR31ueRkK3wCo8ZZcuLxHiGwjuHLPHpj31WnIr5alv/LOqfL
iv/CUkQAObd8rD8+hlwZVYIoWXKicBbdDATfa+qb1xr+fwkmbIhe1MHJjIhHL7tTZiSPem+bgAlw
qdiYcqus6ZJOa4MbbRN2sbYue0tz09SsbyejS3dGiLZgEckasn7tNVu55YO/j6XIA63Fi4hrDML/
xcFeKWNVS0WRnlDLPozphJydeIbG8hpYyX0j+u+fb7CPoTjxMRr/cEYoaX9o3iNNj0K1EOlpmI1y
b6KG9Igj4FcKqcqVrfwxyQb+SEqPawDwNYKY91+zDQMjzxu1OBmz8y0N5fboDBaCTYv+X600w0oJ
tGGbt0rjx3ZsXomD//KeZFLUSCCHQIkwL9aS3eEWjyStOFmzJe/ymkJkKWMvYOXGNewhbIQP3xDq
iUZhH6gKeIGzgPEfC9csVZHMTlCfSrZoeYNUtObLdoUApUiafFXqUlp6osBbYzYmTd4EEoVRt+oS
8VaILOn2VpBl+WaIezX3y7nE60wthfGk2FV4nBRpDlemNqtrzRQZrQpEb58HVRKrHs6PtpL0Irs3
Y76EryJZ+ab0g/47wTzipscoQt+ZkNHeUDdrSzeWEUmmDEm45BZWVwTsZSICP6zt+NUREDo2APr1
00C14LutdjrNkC7WjyOCj98xRkZlZ2KDrnJTq7EhRs3vVisLB6Wjppgeg4i/5/aUPh4h4mnPGelX
5zpZUJ2aUJ5QLjQ0P1pwbDu5LPCCNHg1qDG60XeuZpStiYdsZj01wqjuLKMz7HWUNMjcjZ0aaHdm
VeSSa1CauZlKPoO7NDqo6BHiba2uU3ch9dZnUUnBbwoD6UA3oZMtl+Ci/zorHT2nGe3IVSc6eQY/
Z425FxeCn8hAZrBXlxdogdzNkbxJlXIovVC0UeeB8CegwdUvIvAWg7VxJJpNfAWaFImSTvMBDpT0
Wtmt3HpokvUIDFoV7nU0mibbH0Si0u9B7NXw6bdF6qIKpcs+pbl0ZRZB+WU2EEhcTT2Jtzfy3cyj
VAm6NmWzGHUXjtz1ru2UaeE3+EYHfhqZ2egGPZJbnNToMHTqiNG33StSuxLU6Gy3HappHxSh8z2m
rPw96PX8bpowi+c/qoW5MqQQCrc85LPupvizxn6nG/E2dmDnU0bW4xN3hJq7fWYL8lj8Qe8dgssC
tSdBzs7CKF4zPA3XraBmLo9js+IIMHZhLcXP+A63XmjEKCPPuhFC3gzmyVeH8Z7NJ5cHs0FhyYXs
rMMIEBZSbnNex7A5x+xJlaOk9QtzDnfRXOR3QJ2mtwSGoempM/ppNwnSvrLboKCd4A8zKWssMvNf
tpEvkoxU+Z9rJ3D4jIhiPrRsvNcuDazXsrOro9RO2a+uyzB2Q2EFmHCoi/0oV2gkS2g9f4dQHn6h
ZSmZvo2k83EG1Cxc+DgnfdDTjYJwFj7gGlA+j3w0f7EEesaVOUUbuyqjztXVIbKp2eB74EGJnl7E
RJWDKcLky6sjHSJWqBbmDgFmOksjcc2XpCmrR5Gq8je0MJ2auz+uH6u6tpDWht6IczjC33cOTimt
l9hztC5hzharpEUNbmrT0wQ3/L5EcBZx0CJsy0OszEriGkDLeII5xN/QWkO/Yi7C7wWSDOx9CeHa
XZbGy4d2Dj380a/YwM01IY+kUJyR5vEbXVRqGbM94pdghlri18gYO5T4FFH5gZT2phuOYvqJa2C7
h3Ov3qD1xzRMVeSlTRr6Qx/Lt+kgmz+jGkdFYKOd9kXW5uHA52DlhRQjDQQ8YSG5IhTaS8yfNb4j
C8f24szsnueRMP85HXCT8JrWmX+OSqocOtvJfoaqIyQXIbLyyQkz61kOmvm7ZYw6fT9VMRYRxWwz
hVa4CnWtoHRdlfPv3jDRMZPuezyXHTlH71kPmp8m3RMfsSB6kaABvoR6ijgGCxtHAa21tTspJLMB
Px5UuzzVW5n0Lq5pO9rKJNwx7JEUVVGs/I0icHAkWhuewkCaXnKlmnZOQbTuSgOmNu5I3ZLyWlRN
vxJ7IaaGVacHTDmnfilwc/cWbgufLFi0bUNR4YlD/JKEvj6z9jjjYjV0OSeTh8JOY5ixiVB8vl1h
u7Dj9S+1YgTTlVroZThGl5re0ILBQ2sJIt5FKQkftwyrNql/6fNb3fgRJ8+fhyLngsGfoc/lAy6C
b1UZyB3HoH/ZO27lOm7rd6ve337Xvcy1XcV7jLzN6A2+uo5c7GTcK7Dcy0CQO3shjcJ+WN4Rn93L
WDyxhFmo2nhKq0JGPgeNQ5K7yYYIWGLTtlPSEiBBWSStvEpFrJZACCYroqUtZ/qKm8I4ZHIzXxML
PSu+/DEv53HRGOAEpGwP4/oidpEh2QWSqKZTkMfj105BvTo1CGAsKYJ0WeGnUggteLRErFHTdNpt
K9TADaVmOExINK47p64PVdU/DFhQ37ZT3fpTJYd+rKfp4+ff8GKNnIeq6ed6K+q/tIDfB3kzUQV7
2RxPzmxJfjdVdDZHAorPn3KRpdEqQXzEXDAy2EDaKPS8f0qjo9qY9511mjhhH+Ick8S0xEg8Jdm6
CczhmuXkR/QpqTYNE3JR1gap/8Vr6XqaqE6n1CdVLQO3SybzYWj1t9zR6nvDqeQVzPXC06oi3iTa
0Pp1nrNQcytbEQlyApm4U4pADW4DWMl3ZoZpBz9HPTWmpDGHAYqlWSw2JbyFDTKGaInpM07LUj8+
5rWG7xBtjytz+DEgXkqIYJAXM25EKC56XglBxjghrX/qZyQd00k4XoyIqdfl5jWz+YtFQZH/z0d9
yDEcVchAZq36NHVRuNLiwUAFfr4mgPWXF0K1DMLK4tq7qMK9XxSjrEdTAePxFEjl29A73SG00dXX
JMn4/fny+8v7sPYgkdB6Bid+2ZksYSV0YWyKU92OljvSdYDaqGeb//opJBBLPkouQSviIhGMA2xO
zD4sT9FIhNFmAaGrqVxjkXzM7h2OcjIjekxLPemiFQNXXlKqdKpOgdnku7AxVE/YduZzHwdugk2I
3yEifoMn7rVSy7n18MextiwLaJkUqAG/QFa9xJ3Wo6ml4ZR1p5SKaeIF5FI3kV6Ei6ydMfgIGtg5
fcg2Q+VmmshTyiGZBqi8kPizAtnBJpDTO1VP1AwpEPoqCNMjkNs7zXayGqtfF4MS6i6NxFpsstxo
Dw6xt+UzIR1YsaGOT1nYFmhPqhQVGsViH9DhzaJNZI+mRNDSZKmnjrRM3TZQwocOXv811+HLtYQn
J+179AspoNuLWtT7VTvJUgBkpK9eUgIlT3T4gJYtKKjP19K5hvHnXC9XKxIFaAbRAYbPdXGAzaI1
2knlahXuN79yGxdZZ8/ySvd3tCq8q4imy714+biLtWuaZRwgad2/yJ7hqh6Ziofc84pQhmclqx3K
9+vP3/DiSqDg/z44uVjHxMGA2/RweDFL59BqJKZamXzP0u4XdtX/dGL+JZoe/5m3C47rxW//z/TV
d5TXQ/mreGrrX79amLH/LxBdl07a//z/aKQfiK5PC/X0f8Dq//X2jua6/Kt/aa6a/B96jQAM6LcC
MV2qPP/SXFX9PyZ6R/Cx6cQuqjH/P81Vs/9Dex2uAE2TpWuzFPr+Zblq2n+AZCBlsXRTkBsz/yuS
60UkRfGeoXHdUdKmhs+CuNhtRor+/yxJ4RHdmekYGWPm9UZe09sYpPugm8UNQXzr1naroeAy0LhC
8jq7AQXa3ppNFvmBnuk2bdoaew4KDQSAbQb40LGiDYru7dUe2zKg/71vzwNewE3gYCDfUZm+iHTq
MjItp63DY6zO0gOEzNZD7LBbZ7UaemaXf61GXXvWC0TgkdmhfFkhcXQlLl7OhvdjUBxKkmi7EC1Q
J72YtLYSUatbWXaUElM/BBQU3vJeqbY4WuHt2Mhp4yO+Fn35Y2X9u8f+ZIReHFnLq/OBuJB48+UX
l/XCKB7Rz1YbAaSNVPXQDlbxinazej+pIt7gkGPdzgigP8dpHsM+BFqnuk4527YLXyuN1/lY2A9q
OwTcDmlYoHmOBt3nY3x/eZ6HCOVtacYsnF+a7O8P7zzQGppbRXbEPL24BasIIdJpmto1Eb+sbuQK
HbGhHY17sOVA9T5/+EW68s/TwTQslrDsKIRN3z+9kesEiAU27Tg53idyGT0Tzyf3HUiAOwlA6w5g
UWGALBwDpLiVettQhfKx1sDQi+KNf2U47Oz3y4RO1NIfsKwF20FM8X44QMqd0mhFfNRL0GhuX2rD
j1nvlHvZGZt8HVFafpttqaGpV6noxzva4KpGOd3CaCnCO8pOeeR3/dTS1rr6pS6aWUwW0RrbaKnx
KwRkZ9DrHyXZdhRoUkSdcbD7BP+BcCIwoI0lpindC6Nt9yhyzGtFG5FcGUcEdk29vLabzzvl3U4i
/0AkiFYPMjlL3PN+irquFOac6PGRBuIOGfTiDpn2dtPPgXVEfnv+auMe51Z1FDI1vT6u1fghNdNu
rwEBTfysTpHmVJu3LsStYIQs8DPplO5gStSlMF0Y3Bh1xf+OSnqeOY5rQOpU7h2Uc5fv/sfMZcag
S2PZJkfsG4w9IEbroWPr7vUSf1vXshE86YzMfvh8OZ3/24u5ol1LUEQ7BFznJUaIsh85UKNGx7Gs
w41J9/mkVJLYDpJkPTSFwp43nNZ+CFOw014eGWnoNfj8uJyX4jhF2GW7UpJROUvD7GXS9afAFKML
TKyp3Jzy5h4zJmOPrevwIxgU62GEpuQBvjDXUzo+V2M3FNTrLd3jjOpugqTaDzK+UH6nLFyGISzy
lyKYOHQwvm5Osjy3p2qe5j12CrB92qp7jGZHvAZRzFCTIadRXCbgNsDNoT6D/OrBCYvhx+fT9r7J
cv5Y3G9AcGhxsAcvcfh5b6Y1tj3JUY8H1JQLOSWkHvuvEaqeXp6l/T32Z8p6nkocpJrmGivvb483
oBlwApCfwz9+v1ZCBxoNXnbxsZEiaSdXaLPh1I3TnFXXNyU0HqADUVatUQH4Uaaaevz87f+yyyGg
onZIUM26Ae/0/vmGlFBm7lr7UJWy2JqjmO/tQW1eFaWPN4VdO7QvHPUGmki7z5JE2glFXLPqfh+J
Lp9g0eMADgWNx+TXF9dlrubEFkbQHEJ0V14nJ1s+/DKcmP3/qheNceV+vgAmnJ+4vC9BDRwCzriL
VL61lLzLJGM4ELKw1tLIqXeL65QXKw3pnITAvRHHM4Bxq3c73a78UZnWUhJdAyZcYLHPI+HapnHJ
IQvi7DLNCCoMeqTSHg+RHIX4EjbOugTY4fVBGGHsYqD1nSVNsBrSPL1tC9iVbhw7pt8La5UB2sbV
Iem/2nF4Rbf2w0WNLBFNZE6xBTYBVeT9usiHKSyJY+SDRQ18o4x9vQOuH61o9puvisDbTncmhULr
HN9cWZLvU6HzlADQXgqmHGUUjy6WpIJjlQ27QD/YTWmdSuyUXNEWAoZJ4gw/erVS7vWmt45aQfE4
DDDNwtgiHVyqd5aXRnLpT7j93CBdIW7s0AKw/fkAP25ZlowGVo0aw18qdnigOthMqPpBpnB16lqk
G4uq675xPdW3kRG3B2tO6bkVLHjkbTPz++fP/xjGgNRibpBcBudN7fBiv8hmRg9aiYkshSN9QbIc
ZoPdNL6ihuManZx4Y1VKDBcHkqqL8Wv40odBormF4gwnRwAx+nxAywd5f/G8H89FJklnKO/TIdIP
OSLmITLVipP8/vwRH+fcBlAD5sBcSqTcqu+XY280WoFMb3qUSCw6l2jKOpaKFm5VI1ZuFNpj3wsk
nN1cm6KVhM/TlUV51mN4/46gKqibMuFQwpBEeT+AqQ8cGNphdpQpBlcevY5iVaG4QARtzMMPRl6+
no/QcZKV+9qKit9KbUezW+BgA2kV8PBDaYbVBjQKpRrYXlHtll2j4JVE886d0HvEjogGMF2KRlRb
CKnKfVvJ8QKo4I8U0dEX1QJOaJd4qX4KpHH6MndNiVtDl9mKD+YymvwYHILqAvxW7hN8O22XI4Pg
qJjbOvXyukdVug7k0StQdjoZDr+XWBY/0qkz9lEV5l8jua9O9IuCnQnfaB+dkwWzlq0HoTblax6X
/P+ff91l8i4nF60moBtgIrE2vfi64SBIEvVMHMMxUG91+kSlG8U5qnoTByB8MrTrJvRgdHuX40l0
7Tb4y4GDjfmitbsYtn04cGwFn2g7tNWDVU+xvBBeunXARG+LOohv4ZSFt0lqSetCFuXrmJbGTTj3
1dbqi3SLvgEmfdTq2kXrqlkpTudcWXt/Gx7HoMxFTaJAl+X90mtA9Di9mWgHDuD2VA91tZn0rM/d
vB6tazyvs1vF+28BlGsp3qNQyie5TEokA6ZCYff6YTJ6ll1cNv1L52jR3s6b8UdOBOmZiN1j0CiF
6Q3ZR79CH7S/ZfGf7DiyOxfz9God2k3hR2ZDy1YJ62yLIH+zmfM8uwFj2V/zcL8AhZ3vDAooZ5F1
ulAfwhjMwIzBUBvlUIG5xO0ZO0avZrvdCtwfOyAAi31mWWvtHl3B7hkr6Z/Oso67TtF+t4M54ECN
dZWTgyoxGyl7xsqjPX2+yi8UI/8ZJCDIRW7YpBOjX5yTaFcr5NkMsqlkyrcDeP77wkqLNTZs3SbE
rG07OU7wnPWZcg/eYngu0hhLVuR2jT7+RbWub67svL9OHIJfBF0gNZnCi/iTZ866VCnqoUGRZN80
SntC+Lr0A3AFTwm3+x4J1nGbqcmM+1kmvvUtIv2u1NsbG5P3J6nttNtEtJwlgz38ABh7bdo+RocQ
u+XFWZ21D+RKfb/8TXw6ZphY1bEezAi+TGS2Jzuz5Xur6VTPajWKTJ9/qLNg6Ls9gDsckvhIxVOh
IKW62HFRqqpoNXcJpMMMUikwB81tEqGtbSGK1TlGpH5T4uartHeZ1dZeVhntsS46CRpUXr7OhZOv
1NqS12njtK4+otsdWbO4ax3LeiD/GvdDwCSH8fxyrrKkrL7nz9/Cvjw3zjpulJ/MRViS7OJiuVko
kpYGgCTMN+Ly1oE7sTf0ql7rjf4E3ZgYO1TSW5H36HyO+Zz+6NLqVCszIXhYgZBlBxhbM9bRCI0l
qMIiGCO/H8zjMDn5nUiKr0lac8H0Sjp/k8dObMaamyzU7OrZjrThV+oo0/F8u4jEFFvHjOfHkVzw
5wJoWueAyUY/HY3xWw4w/0vaWf02FQEZZhyPN7JdM0IMUm7UqcLcME2DdTX0pp8PQ7HOe8s5BMqA
EZvAl7qdDHvVI0oKdSF28o0YqmJtO1P8ZtmjXru0D1sdleU03sRjwhMSeThCpceTcS5fJEK4W9o6
9ao3uu4p17nU6UzjSZOsMSd13GIspLfcII/H9Cxfmfls7O22VbpNWssR1uxRfF/Cxf4dORL2u7om
tkBJ1PQuHHtxUotS3idBTniPq+EPO1IVJFGRpuWkqNZOQCBQoEQWX1nFl/tG56RZmvPEiAsm9IPw
nTMUU6LU8qEqDC75sSNhN5aoQDfylYPC9ZVE+q/H27lejaAp73hZq6Gnr6lVkSkUHgflHshIdjSS
4IszlHjNNQvLPCmzG6RkxR4wwWNZl0Tzs4nydjm3BymMrvinfKjCsoWJ06mG0sVR1ctaY2jiYJI6
g3JwyoHiSxGXr5hjs0KzSIZwb6k1ukQcep9vu79k1DzW1hVUpIAOfKj+0PTuMvCo6iEsnPC72qUm
xfI+80glmpWkzsNDMhfGvnZK60FTZ7H9J8L6vxiFrSFCyGAWJavlcPijBuWkyBdIY6IcUihvGBBi
Oe51komkmamEbtaJ73I1B29aMeoeZsr0tLq22fzXg1gkvqGjLl0MkKQXl4vV1Z2ljep8oPwR7YXg
AFRmW/+RxrpybwWDuC3H7H4estgfDINiZ6PbV8ZwQfhdLl3GoHP8gQWhFkc75N1EWINStkSO8mEk
rUTawpSJYZcLFi0P4hsAIuRwGVDldTHN0b0eVcrTWFTiF6If0ezjkle+YqdLzN8MdXtKta7ZSr2u
PlhViUjcUpwIY3yza8VsTnkxiG2ZTXg7GlOYxWsLwTSV9DXmnAQQSDFuKaxb83A1hmZaLw98XpXX
5IsvqPOF6/L+VbOir9KwG/69yzMxkShbZbyJZsN6wIxS2deYW/girN4wHs4eOdbsB4QEjX0ncZWK
0NA3saxOt3WhPtGu18GXSRVOVfm4ygxj9sNGH37VzaDd0x39Wms9KcM4D9uuya1jLDXNCwEsovGp
sLx/atrjqGmHah7sye+dISG4iqt+M0fYa2OBOT2iClD5bUQ/mqPRnF1lKX+PKawQVxKasecIT+97
tUcSaJb2fZtUu66BXeCkrbFK5aH4WuUhqaAdFatJEQJ7sjp9MPQxZOFjbjunZv6zBaf/eE7O8FVA
a96KlZ1TTtUzfPvu99xiMVjOQsagVA3vIuLDjZOp87oZJfFi9ZL0vcQsCEvdpTak8XvqEepy0wEw
7n3YBNomAa96F2T2uCEjZ6mQc9sP/VCILdAy66Fymmifl9MaS/pgh8fnFzmWHiYQjZsQ08qUnlkX
/xBmYt+eI4d+bjmnFWzCtUokO8CM8cagBYDsc7ROMTKFNxehdDar1YYW9bifBzXbFkuOmXQ9pGIH
mFxhRek9ginxJi8CLto8G/aVVjXbMdalL3Yx/CpQuL4fJgx7XWkKom0Nx8iLtPwtTztnR1Ykrbs2
BTqbKNHBBtl6mwdzC02wi6cbXRhHBbU83yznW7QZEDkdOkVsjSUCzCutf0TRhkiR9uGLBfJzn9kI
iYDitPjh+S/pclbckgYbT7WS7gKkeFe1lZiFqw9xuMfvKPsnpjTLUfXOpWdM3LnJCnZwlODzmRNV
HNMwljcaaBKMfAxrfKCsDVbBWdK3OFLF9ly4rrqKaTh/NK1iIgNaqt+TNNXvqLVZm6IZJ7frnUJ1
+XLVzYRHOWjKfVuG4psG/ijrFWvPN209wwDyzQVnEkYZgC2SrPEz/Lw3yKi38MTH0Ysqw7iNjcbe
1eA0vLbEuiVVKzyHCR7S/fk2CisTlfOywiEahjZAb10v75QJxTJMkKRdmYlsZQ26fh+rsQAsO/bf
B1GJI/6yxBYGYg3xWMR+XyjzeoqH0rf6sN2olrAst3V6aaXljXNXFc5j39vzbeFUAKbAQfqxNMrr
gJWMPEzYCyy2IuXVQW41BreH3nWXg5732w5nWERrohNyVlSOpliKfMXsAk8FD/+lqeLxNzD3rVTq
wVZOYedG6Kiv9QqnsGjIX5TGUjlKg7c8zNJHMD/W29BFX4MmVFZ2oeebsMho4FSZ6ZU1fgDnUzFi
m524htb0vRhYXHT+gEYR1vbq28zhfF/JnKVN03/T6kiF3FOI/kdtN+mWs19swRiyJyWs5jW/7bW3
wRiaE+lpe9KX4sU//QSss1mE8CHnbT6J6C2tOf2kJJ0wOEuWFpJlbxRc7b05IIKcpjq8DYJKx/oU
H/sqy4uVM4XTesx7vI07uTkmQzStJ70ND1LehtveKnC/Nop8Lyn0pl0bbR6UlPSZS9fS5wkd9TxZ
QxaovuCpHdwHcK0pyVkcL3FijCurhQSgOtUO5G/5WkYVB2E70hvxStb1ah5MOqaawS3T1En1GlUa
73yuVZxnL5tM8zh39Q66Zv4jqGJRu7mBfiXGIVDeCIDpn/XZj0VH66tmNMPPHBjy3SjF9sHMhfSk
duBum0E11vWIM6JsNcNW0Wdg64gSreY4L9eis0DfThLcyCApvb6tK8/ESOt0bmwBhCa1nSMqJeej
bBrV9lSWDi4CepwBV8obesxJYZGpj8DdaTy+mDmnuqOJZzWW73Bcak9zEdSFW0otWJg4U9xOpLea
pMy7fKoEVp5TetvYKas5nHjaNCnliy51VOmLuRl4T6H6TdfWt+bofM1bvfxVtlBlXKsEkV8UvfwK
Qe6xGNRpIw35Okiifm+HWnhjppm+rrPZvmuxaNguYocog/SDpwLYljN78ERctk+TiuC3U9vGSlVy
+y6P8qNpDsm+71rjwV6iTUwy+XLn/kWThErpERFaG5XjdsiRsJI1sqnZWRGUzr9ix0K8Z8rEPwXl
ZAmOkljSN1KUWF7Mp9pggUD5FkjgADMCxgaobRMPhki+pQiFQCA26ZteFpIHqTPkbpOir7Zd3poS
OtdDGA57eQg7Nx+E/JzTWN/YbTX9KIj7fFLT0PJxHw8dd7bb5iQlC1YA+lrsl4HyU5fH5osuSsSm
6kSe9lqgqB5GHhTHmmTagaCCrFFb+aafahp7QZXe1Rjb5zP+3LWjp/fK2GluUKTVtqMOual6GZxY
PvwS5jjewSu0dyl9sRXkDuU+Q1LnSU1lcyemjoNN7eGvqWrwiE9Pu0ciVxyyYqLIBpzcYFex6yHx
yieS1Oww1nMImmBS+m8KDkXP50L4OdyrTBE/VFqa/5oDSN1NUdReAcgeEoRp+gJipmun1GIUfCls
mtxj7epTZR0sAANuoSNU0TrD9JJNkrSby6JZFYZa3wNnRvqx4Z6xsB33NLmydQ/5iRCAMaGmr2oN
OS8b/EuA0T20EdO56883ZJXM24bm6bZEK7qmv6Q6pdt0Cbt87hxuMzGrXqyVwyHpl72sErSFldAe
u6V6AJ2FXowhViTVfeinGTPV4cQ+cHcFAueI2HaeJm0w911ZShvCIOWEF/i2SAcDDFtg2DSPYuh5
cZ/YDxguL1HxEpUOoWl+k7NR4vWxAHsYkcQbIB/J6mtJWEESUYOrdisxsOda8rgaDMnMT4ahovKz
xJHF3JevTr0kWWMw45wQm3b3mCAp8ToHMpGyNTWLczgr0LFF6TrmrO9IYaNdnChYDqlje187Kf5Q
doPTW9ZKzT5uhNq50Jyq77pe8biMBjEl4Xl4xnmuew5LWzrAVTPX6PKMvWcrOJkgD8Ppq0pWV/q9
pjIepTcn/ajDvJBWUzVK3T0Cm60HAWp8xOPkkAZaNXt9z+Pc2LD6J9qHzU+5g/rU0mS4FdQVbN+E
arW3Zay4tudqbIaZ9c+iCaSvMlGvcOVKax60rqx+iVqlHd5EUbZNAEZ864FMdm7UI5vtmaEab5Hp
XseFMd/WDOeVk6dGf8o0KClrtrir8KR27bqUv8VDEWpekUfDfoTg3SB29jhn5XFKjJMFqeQ0aaO9
5RztUeaD+BqjR0TUVbDLBI2HgAa/SqCxmsxE8lnrDejFIMRTzYRH7sGdkPwczytXs8pHA3zolq7c
tIJNY7iZZBqvkVUOt0pq62v43MNag/+2n0W00xMDyxY1/l/sncdu3sqarm+oucBc5JTkH5QlW3Ka
ELZkMRRTMZNX3w9/7+62ZG/reHYaaGANFixbTFX1pTdknzyRfgVwQ+aWxkwyF1FboWkqL0pm0Fey
X9TBTqHcF9kyil1uW+3jDD9oDuzEhdfUV1r7DaqW6sO06OPrypmsKupny35i7cX+2cz95VdoWHtt
6NbLfBSllXyq3Ma5TtK0ea78xp322pKlH1WJbdXHYtG3CEDrJw2M2Wo/eWPaadBp1jHZQbYp1SXc
Ne1Lmo0iagzEGIJ5Xg5FV3ghvIEkgPpyU3rW+TKVw7npQbyaXAxszbxQV3msf1dZRzmU51lxV1Qe
wZs4IL9yIsKul9kMr93NOMx27uCYl4tX4l08Nb742o3k8mHhdml3LqvK/gCc1soiWGPzzdh1/nAb
j0mq/IAegpIHG/WjD8ZSVPw+b6btKYC+BY61ZodJ0IksFMXFuMg4VGOM7huzRnG36tgdhKfJzo/8
oXARkQiSzo1vmswabk5DoFOTCqJfuWOsVJ8plzrWXGay6DLW2N8mbIEmMsuarXP6a7luZEuE40B9
pic5NZCVGiDHTrlHs80c85Iq5fRXQRmLO0QM2O+0C73It8txb7fmNhCw+lvEj7yo1UvjmqDJbNml
eYwIkvqc5e30yHk+BadSjjDMFeOtak7KhqTAQ7JNr/tYjybXZupSWWgmDhLxw8CfM/d5yKbNzm47
y4pqKwiqZMgvoHw6F647yKhQM/jEqszqD/1W8CblxPwEIAx4lszjrLMXCPXIYwr6zMPs8ejD1qPv
pc2xMzcITrGpEITakaNIEdFbvLPxGb/RbNE/WE5s710/YRumsfnjNuqm4xfiW3M6JXEWDKZtcLg2
i1MHiS+9c9BBxh7VwOxarapGVlNUzC8MLd06aDw5wCY7SD2l9p2/zkd4b8/D6Fl4N8/LGeHgdlKl
huQUFgNl6qO11NjiIZlaEoVsIEjxiEgd2MkRB53iXBv9/LJIya00r0igiZbmFXsWMLfvjzOma73x
ru6H/oHPzvsj25S7doaCAGs9gSCDBiRUrhWB19XSz5tU208DTNOy74prVWn8T1J8PXVCYCZRjGOq
Gpg6fEd/pYrwDJk8+ZClrxZPAcDyEz2FVKfzcro4i+kkby9HeNsSq7rxlpmNdTFrVrEvliwDArF9
2MnpHozZoHUopHssiehUJ8UY0YNy3smmPJ4+LW7QOhWM1ONiV9nU9lPXl98Eiff7sbLqXTaVH7Ui
pVwdk6QMp9wodzaud/elLo0z6j8zaFed5oeck10NjvU6T+G2rmQI77UMaizHZcz6SOIM4S5J1VBO
NIFPKziXNPUSydhJLFnOKbeN7X5EVCue8lCBqzhTW8cincV8xvRjOZ+n+iHVsm8b8/wmV2ufEgHt
JYIZjm7AaA6X+OSJAGqAdTcsLb7Bduy961IlITBtL8xGr+V7J+iwhsUEpAh6IQityZbNdYKg6E5z
13QJVvQ/Hp3M1I8otKJq6m/T1aZU8zdDDJK+lk6auAxITSoPEfI4GdejnWJ67WkwcyZvljdrm7ew
Q7Xsy6lBkxQamwVEPszwFcWUDz/QW8J1MQYbC+uBNtZHu1jQ7JfKkV807D2jrreYVJ9wTkXiVU8F
apm3p+WuEj++q8ktEtJddrcspB/SDbHu+rm4l9ucSXfrOIlMQ7kmemI0BNyEbomaNE4jK6MJp1wN
aVLNQsDmx3FkmD6EzrWhxdV0vQimPlvroAB+5m5944Oem204IxW67yGs0QGp2rvMXkjgHW1CepVZ
CePElbK7jKy+RwmmTWqHf6FIdnRJm69PtW2lx2b5ZY67MSSvTW9Op5sNVuaIHM17WI/e9diR8u1P
XcJTiUSnA75XJgrjNrYa56Hd0slTeUc8olkIoo+iFFTUnVdLq9kIzfFlrUvvDrFqTsTTQdzqPHQV
pxd5X+sZ7iJACAawHuegEMcLnWH69WzafTTPkj9a1bmq1fjNad0YZpHSb3W9TfcojsrPToZSHwqy
uxY7+WuaY9o7VL8pXrZOXwPB9LE3qlwErLXyanKa9nNht25ogDfEUHmY3506237s9BduOVHUzOV+
Uo591rtVd1OdwAdba+vUkAQDWH8s7HQ+hzpcU4gt2Lw2MVaf9dYiQhC/eye7vLouQE3djf6YHBgy
jdcDWKCDJ7aDtRHOV5Tgiwt9C3xpkg7XqZ+rYNXz6ZkRq05bZDQCvZ3tPURN0sYx5jAqJjLoudTL
W12hPlNCTGcGYfmPYl3o2QAGHqH2f1tKrEGdpb5GeNmIxNCXIXOLmKzI8PYw2MWdyB0WHaKL3J+3
NF3AXDG9djJGaPYMBz/sk9oMO1ty8Pd9ke020eElokNmJYH0i+HJsPPEPh+WnKcZ5nx6HBxmS/KE
fTzFeZGgpEHDeGsECKWz1lxR8B22QW3tIzZXI+Kww7IruWs4wg90jwTNC315d1pLwL2Nfe3bNA3q
sTq3IDYeKnqwZyj9ekdPOc2Zisv8zEcZt6nw+TH0Mb0fZfN1yYb0koSGpMzJ5aXerxB+R/Nb19j9
Q7EhIbxG2Gc6JKS93yIgbVAdBEYxL/fS9Of72NbltQ/x+uBWlndw8t4+L0c8tmvbuxYU1ZdwkM0n
1lP2eQQHfXFa8W8MIH7TEQcJhOKpxzEDf+FVR1zhGVsvCPDeKNEX9zTPn7w1q887FOcZWzrVeVvr
3mEq2/Jdlo4fx8153jA1xIkyv4q//4BcK1B4h8Kd4ts/392vqBeGQ8ivIHsB5AVZqpft+mFuB/J4
ud7orNdQgp2CU86c1bZTswzHWuYXw1ClVaQ3KvbfoCa/ng7Ca4LWRJ9nky78FVCVtf40Dqho3DSC
/Cco0bo86FuJpgu6cNLmsPzz0/4GtYZ6oYEPCOZssF7FNq77aSJFejvii5RoN4tGrCjo4cFSy3T/
CXdM/WZpavudVs/jgYjgX6WZMVNccHPBpPr23M1c/8Ofb+g32PJNTtGmMEG4CN+uDdb20w2ZmU0M
7lftZrXpSYk49R83JbC93sbTvu+652Ic/UOCfsKZWOeV1CO5W3qvefbtqd6Q+PoQLm6jokrT893c
tfGFXqVkmFnmPdhssOMwDdkb86zfvEbgZzrSQp7rgZF8LU8YF07lTkLZN2OS5VBh/bn5fIqkdBf1
nZFJdaWn+oepKvA7qxGNvLWaOv0uEScDqlC+xSL7DV7I426ggYPUZzG9HjPro28WPbZoN301yN3a
Nf1RUyl9I1npkZriL4Cv+9ukyuMlsN0Sk6+q0i5RsccVoGbmW6EItgbgH9IgyQzjttX79oh+lrw4
xQuvfBMob2wf9gW8w+KWN2FWmOuQeV+jf2sb8emUtP9GSFFcCr2z9mOKPkUGB2VPQ9m56Ceyay9Z
nM/z3HZ7mUyfMVulKt4KHXpK3l7iX/3GljxRvX+5LyKGgQKyy929QrogFd+41ML2zZR2+Ye6FvEB
6sPw0AlZRFmRmHclhq15O8+U9a5/LhjzqKAAuXBlDKt77m2JkAUeOIott3scINtEY1y8ya7fgCOv
75PK0+UeQayL15ihDTo9JVpm3sjThOfUA8sW2XzOSPMD7mykEckszmqLr7gqS2TuVjqt2zzvz1v4
10PM40Vte5claCHw9nIHk3MRdHQGnqeBrp6O6xOy9VRWVlJexxtZ4c/X+w0KFfgd6EpggnC7Nt/J
n0+MyVRwysbCvLFqjBpoJD4yjqkOdZPboJPgekyF355NbTMyhCEp+PPVf+V3sW4Zo7M6UFuAVvHq
cTO1jGuB3MLNHBv99dS7dLQX17vGt4wmdj+eM2GQlx7iM+E8A0+SyE7fOalfBjW6P49z3dx7U5nc
gRp868385ksYQMj4CBZ4I7i5L99MW6e1o0+de5MVYKJPCKkT0IaBcfO5s+Lu4c/v4jdfgjNHAOrY
4hfwjpfXW0h8baCgzo1P7Dw6FhXeaGT1+7LA7BgUsMZcabB3BQSdcwcy91uwuQ2R+moLEDRAjW6n
CEypV59Ca9HIdxvPuUHleDiDJpMcK6+oHlW8dIGRO5GBsMwNWOH0w7h61ZW5ePedr4Ywl5N7TNpx
fINY97vFwQ3RZEXZHI0H99UXQFdXb6zGdZG6d9yHNq8TUExWnuwbgH80MlzxbNvME9KWDRIv2nFQ
sj8YaVqVwWy6zc7o0wxPpmR6nNcN7vDXH4y3xKsGMs+h8TrYNrZVaoklvBvbkFvPG83Xs24op8d8
G9JKQ86Pp2T5dF7N88po4nQDf0VBvq9L/nvNKn7BP/63Jrsv/tbhe70Z2Xavf9V2N/9t3/v/iRPv
huD99wTly+z7Y9p/r7r+e1a9oChv/+4HRdn/hzrY8FhbMGqJ85tA6w+Ksv8PVrHeJk0H4oukbqM1
/8uJ1xb/wIAlvQJ85AE+3CTd/kVR5kfUOSTlYIzh8WM3+1c+vFue/NNeROsQfCi5LFaoZPAgN1+e
BYM++a7eKtQO6PNHg7t0FyvsEfJnIk8MljtxCus6ddoh6G017yy695FVLQji6IN7L6TVR6qyh6u1
7uyDXMfQ7JNvmk1je/OKNZ3SDkuXo8aVUyTxMct7eTnieIn+WPtRuniptIVnnslGNGAlGpThijan
nqIkMREsiVUXYPXynDoF+jf12EVzWcRhpg3rg1aCGgcdIM6aHDsel+1N19IDvOgVQLBVh3zcWHZR
rqdQH2qwGAgXBdKYxsCy8uzQVxUmIUaVHmKVi3e2Guz/2zc/7KbfcrDeUL//ft9c1evX8lumhu8v
Ns32j35sGlv/56R8S8JgEhX1Taf0x6aB8I+CBqe0u+nEwkbnJ/9tX62zozC1xv4c+QmkR/l9/9o1
mun+Q87PlqF7ZHsGK/2vts2LXcOvsQQU+c2rb1O54Fovd41O7wKcBY3MWTfgGGq1c4kLUH7HJMB7
C57/Mjv4cS0OgI1OhoYiJIuX15KAdVEGaSaGoGM8hnGL0h4NSit97Op4vMD/CLjxT1/j9sf2/5kM
v4W7/zkUTpcE/ngSwAWJih7uy0s60ivz3FSwwlzUhUZr0XZVm2Znf77Kbx5sSwBMyjAOOxTzX16l
IBtSsQOfN038Kj3bxK3DDcs+7FNIFE4wOVX1lv7My+Pux5PBRWIqClcGcaVX10yLgrZXL6YgHhYf
SNFSxmGRbnrmvRje0o3/3QP6dFA4wOE+ASh++YA5Q1HDlN4UjB3Alk23/ckGXH1EEbI5H+givKVJ
tH2Xn7+bhbDO5iKApIwBtug165wFiS6BhHYMjO1C75ZvaB829EGcD13u+Jdl5cJS6nZ//oyvF8t2
UdCXXBFiH1Hu1V5Ie9BiDBtm7Evwu9JLdw47EFhvLJZfr4JZvS5IgYiWWzx9+S5HRKi1lfl6oIxm
vM5AZl6pTnz786O8Xh2Qd0AfuwRsOksQS1+t+3mpvBVkNSLfDuJb/iSXW2kCvu+MoTz+9aXwX2FD
k4Q7vz4Pmsu4kU3OEuSJRA+0KOvJCdAXnz5ZUzqsb3yjbaW9XBieR9eZAacDoJkT8uXbmzJ8eequ
WlFDz+xDsfSgn5px+Ehz1b1BLB/yupvP+htp6+v1z+tEropAvUnwklxsP/+pR5T0rlKAS7kqY8q7
LF7nC+QHKzRbmxbcEepZf3lubRdEA9fZ+F40KZxtEf10wRkJK08v4fiRNng7P7MY6YllPvz50/1m
KXIVOqKb4AyEt1fburAMpkmyWQNwPlrQ5xiWTZ35liHLb14eYh+WQRRzINed7HV+epa4WEW6Iu8X
TC1A1Vo6KMaoTJybmVDP6VCp2z8/1a9nB9UxAmPA7nkwKJcv393SdmDYgDpsE/Ijz0+2tPqKJtjw
qSmNm9xDxq9vjTfUvn+z4zCugpJLFwwTg9dMaReR8rKt5jXw+kXs2sGp9zWaUkdmU8PDnx/wl8+2
nVGb6DQlm2fqYruVn16ochttKCyEOIC9d1cT459DVan8b5cgqbROR9oDEc4v8l+9xlVTem4bJfrd
S4Z/kVZqc9T0vfH+Lx9mO6V0a1vlRGhW48uHyZUHKL6XjG9ddEPIoj0itPkWwe2XV0a/hB4BCRcB
Gj2gVxsYmb1ebN1sINHAXwCUpWFXVyL687P8sgbYsRT8urOdhNZJqennD7PQoxo9Gi9gPEHvtnJd
YRfht5m7Xb7/86V+faDtUsgK0W51TdjQL1+bPifZApDeRhsgpXG6lINuny1NJszdny+0HagvDlwG
RyQsMDfQkoJa8CootqM31L25YlaIbInBmb704pjZZUdzTyzTGvbmAm7WVaJgkow5GjzkKffmv35e
ZCTZWajQMDRgTPLyedmvNDEyYM35PM7J+RI3IORMFO3edHn95XldzBu204NEleu8ipxanFPt0WAJ
irmu9qmvRLAO63BMrMa8//Or/fUbulwAHigGh2Q5r92O3NVwVFvOSB2Pa3MjkB8/1tJL34hdv7nK
Jr5Chc5VOOtfbbClStzJKhYvwOYGEIO0OpD701t2Sa+XPqcEAwm4t4gk0Q7WX4WSyh+ddZGuFmRm
Tmo/bQ4LTexHHV6LbzzQ7y6FuwaPs4UT+7XN5gjAxtA0LuWv5hBOvfBDTe902HMouf/5C0FOerUc
GFUJTD35TrQWYKa/2mdOlufrKKYkzBPomnQScWza6VOqngCoxO1nbO1zdIWFIuuO+qyJXebibWwn
h6TDuee923ai3Js4/BIUNGr3oEWl2IjMuJQ6hIlyfRLOiPY7sE3ZfsfeswawEtsdZphZp7fvE6sb
xT4mx2h3a65m+nQGhM32XAdaGdtACy1VZOedP4o+BjE1LrQ5ef3S9q8JPcninSkz97M7VEvscT91
XuJaEVFajXfOHC9jkPNje7dW1WDcCQGqJcAiZRgDsRnEhCp3FnFYrLxNLwZktj84ab1hU0eJODdP
19zEtq+Jz2k7LcWVDgVoDWwk0RxAlC7OnDqDV/8oM7oTt6vv1MvZ3C2rvNNiO1N7o8OU9pIqYimB
ZAuw4LhP5Y1/GKsJHbIA6HVMpiAddE5gpGfOu7qb43Sfdj0wW2t1NPtOlk6bRdKM1V2OajeSJEze
wcc13cREqSNlDAbpNc5+cHBR+GQmcaKfw1yS1gNc43RNwmZus+JrkdoQ4BqvAmS9JhZ4FiTWhhJg
oqf6Y2uPoiRnZx4TtO6UfJH55CVh1iIrF5WzgdNKmmnrGQLzmhnZC55aYYuAZnYrltTFLtcslmO9
esV0NrbCel67cdajwmpWYIeFqFu+GuDpFpZtmTagSob0LhmkqMNSpKURuQjs46Vd8tvvUm3MMiIy
YPPAKp1iBTHpzlOArl3RX6N9wlSoasziFgiy5d4vttctZ11nV0iT0jCfYCW3Y5LbSbToQA83gkWX
at+8nGa5FYLpmrvrNrfL9mLCItTaNVo+tk9ZuaxnrbV4MRKRgCSDyi0pN20iUB2sZoa4GYwIr2/f
N70asm9L6wBzCSsUOVofX5amt7qjxDXVxJUSmA1mwVWpEjHuEsQxJhGZKtHHJxgAen+J2E7RfR9U
3jZVCM3LX5O9vViIopVelZ53uOLOu7F1DXXkJrpHqXuVc0BPMLv1Sl09a53bGdjTZr12kUy+mHFW
66qyvlWGZvS4t3aWNT6ueZzzVYdW87Uzf17d8Zs+lWaF2IZf9BEMDImIhkQ9L6jqvJ8iP29zJ2j1
NfHCtnK1+awdgXjCdMgUE5XCEoAfYN74V3OfNt0hpeP35LGpxkPas4cfS6wHoCBrqrro10RfLgE9
acV+8prRO7NSaei7hc0zRUXqjNf9ZCXJxTx4ffHOK2oXVkKJl8Euxc3WhESSJnO0pnT5UVKM0cYw
Yjk2O5lDD9xtSHfvkMI4xm7JRgwN94eG14C9LLAn0FMuLimT8QHGgT4eBL/S3tnIT4G5Afgodx5s
o/rYm5mVhL2lD3VoI7IfY2C6uf3GTCO/r73ISOvTAsX1pqxt44geZDV9hoYFwSyljvOPmdaW1kUD
lMu+xaV3cj/2fZ5qvCt/G5lA4V8P+AWMScC6b529X/X+R2j02ZXe+FqyM4u8/q4bQwcnr1ELW7O3
q2xHA7ZuwKrbXvFetV6xBppeG9sHGqav9uiD7yplnd7XU174YdWKzW6T7X8tZxRkwsEAVHoUKObn
odHBrQhylzYGDCR8uqIKrwzIY+zGT7XQuu2dFeVdN7QVetlzoV3LRar3HPzCDLHt1pKDZZ6oGfTX
2yAtG3nfSNUYIYaGc3tAzgTTLQQW8+ZmiXFm4Pv1LjZcWYuhbGYBWds1Tt4gVlzNrbe3jUa1YT3n
bfwpIVejIVGr1Li0fMjpGz0hO6s5L+xjbTg5vBdhZtXnHnOSHPru6n92C9KBEPz25D4rtYD8Bvxf
oXnR4RjP0CedzEgNXqldugjLtJFX4UpwDhm1c4Jk0gc/JDVZ0OjvETTa2ebQL3sdBNUapXEvcGPu
IOEEhr+AdE9A4q7nKbvF2LdarmNZPlRzf67GBBzQ7DawzL2ls/Izpes4yCdFkZsPfd+2aTQLO/HP
dRKUBReHkqJ+ptVF5uUuvtpbFe2onQT88Y1jTelXbi2SPXrKNiyo0Wv0PVq5joQJU9viy5gXox/O
GsDN82XA0Qk1L6Omi5MOtFqaZeVJIL/UddTYwDFDZ6yddee3dvJpiQ0ahMs8ST2MjXFCeb0RuPJq
0wRvKplNLKlXfEzWsPHd9nuttXG7s7OlQPsYGwoqF99CZ2rsWnw+lhQ/4HqSTrLviQFfgNJN73NU
mvqw1NxNgBlW+E2jxcIAj5+PU1AUIgFinYPJxU7C1Npo8VH92ay123wv0lGZ0ahmaUc0UPNnc+Mv
wkQxULlicrZ8w7IdqGFuW5O3k63a6JNu4mkBonsdoGtw7cPO1AsTyZWyGWwStJEqfGwgAAzmVIB/
BrwRcyKP7kevB2h0hie0Nuw6hABbRsb4LoQo5C939DKXKnS7Ri9IYlAr20NVLS76wtG80HU7+4NY
R7iTZWdQbndJoeeRNQ6LHpYyntZINHV/l66rFNxP6hhof6M6Fyis0bCgrKS/hKJYQYh2k6SOxuip
/mQS+tjy1WpVwahaAaDaUdZTKlrmJRrSKTPJMySegCGTMgNZjgr44EowiFovr4oww2L868KYMQka
qzbuR88H21rj2nzeogOahoaWTwX+MbnYAbLrxLXVQU7f0zGZPRKkQoW0fpIYFxqwEDCElZAwAJYm
VrdJrKvkZklRTwHi55U9Sm35OMKvrXKsbnEbAocJK6hOryQUUDMo1JTP7821HB3Ewm0nv7Zzex0P
KB3l83HFOQKFxXRxjYu4l768aMgl+vsq9wHgA4uxY6RJrSHBOV5LO1sA7MErXl/3JcQ9+6zGiLlP
Lk1ryZzHdiJVIL6aSiRw1AikbjACx7Vl2GiW3XwhbTHrqF07VB1zADpxZGvlcEQ9XUAicxPXOWaJ
tiCXU5QxAmuUvA140qHLiB0VKHGb+vaTQmRrOGfuleKDVGKeQeoplju8jpQfZYNvYBGP/Jjct7E7
LNHqJVkd0c5qm4ikyxqDVKFCvnMVr2DHl3HO+87qusNg98WdzqRrDdzWWT/WqZPU5OAwePFYau13
bTmN504nrSw0OaEuk9iy8zBZWrcPrcSFlhjXEJV2U49i16chMa1PCxU7y23zI9jrcV+JAP8S2e/H
bOmBtseUE6Gw+8BCChjgEsZ6QT0vQxcuuqVuU+yqYlpKbdNwABIaA22otGu91eFB4toUc3tQ7XFe
olOS7Dojyz/FesoJokGvgFdskSQGVpeNTVAa+fAVrWROkEFpuIVjV9XLsC3i6aPKoYlyDG+0oQYk
0H2XrwXodcMYssAsJLjjoi7RpyJxbcfdYnrtCB8ADjZQZlXdO5ppacEyouC0J+0Tt66euHpgFcWc
hFaW5p9MM2vz0HPGGSw+aIWjWzUxVmIFI6cAOqb3zphyMM52Cc8lWvUEB940VeP3ojddSDFLwzbM
Vd4xZUVAgD+xRP+hG5b0sZYtjeCVUTEiSq4zPVfgYT+62GYe7TgmlwJWT7VELVB3YaLJ7nIR+NpE
TgsfmXjTw7krcw3IGiYVKG0ilFp/nbReXKyVPaOlk+SFu5sLB3VTTrrmwc+Y+GKMhPRUkOKbKiLl
28a+xBta27epi56DLteyCgV0oiHI68rsQ7QDiXpyyde7ocqTPvAJppdCgwMAY7bSgI4nQseDzIwn
QN5yvFmVbd3OMH0t1GNs7V2W+6m2c/XR3fvpMFwi5GQzVnYWBQ5YNvU31Pjr23GgZCTFlgUlvunC
K7OHFPxbaVSFtYWDOD6Y9pDPZ7lLoQFGB7WcRFXVc9GMjhOhh0n0zBxptpFvzNXXGf9WIP26DSs3
rOJxMeJQJk5PcS+WanU449qKY5rlg1/aheC08T9rC8Jyd1LXkpVbTOWw7EXm6fLBqsqqh31uLrgp
hb7Vmv1NWmkFu1Jr9A6vehIgfiL0WHxAZGx9mATba1cgjjzuh8aC8z71jgOTLx/vbUrBNvSoQq0I
6h2cM2zZFtw7+tnz9gt8Y3hrJO2hWPHpCtitGYuOyXu6zDvT7tPvrdI6GzUFDy8C1Q1PMMHSEWAz
UYd1qlnkmJoaOiqeRHYBR0Z14bhxmu5LIAF9GFclUPaihWW4W0vT+oCri/5hzDm9OWwLvTz4ohiO
eVVZcofXrH5d2Ra88lKDfB0IMvUnDNVq/yDgR39qAAukUd9XxV42OEGHrrn6n5x50Jpbk2E/Lllo
BDrNtyGjkLsvSkZ/X3i3i7GT2qQWSB2k3vBGBvchbSAzRmi4wlbXgCBnAPPAQO8Te13ti1IMzj2C
h8N8wC2KXIxzWvX+nUaTJr+ohOaJyBVSs3fm2OkH2szq0Vgcm7PNzUlWRD/EDoWynMcdLTQS8rq3
E9D6qqFSGLvZOToTlLBAkW92AcLJ6/26asOXxPU7CMhSNz55i+NeVQu/JFRZT6hABHf8MGWt3rE5
dOVA/+nIHWgKO8TaAZ8+zMzoDAY0vRtwE22eFAfVNUIGbjFWj6U/4oSlMXueA9fJEVIYoIqeW1U9
zLsl9UUTkoDizz7hIvdVm9I2u4QqhFlbvniiPTDUjbFtb/QBADtMLcK0N19XBq7DOMMozSfIq/nd
2meGPKzVKBXVs6ahj0EbjEcdPMTLjBWQlRCTM9KLoJ0Oj0M3FIxdOJxIZUIWuBxLAwph69VxlLlN
0wfCKc17rXbLijOUZDfoZnfL3Yq8vcjKYZ4jsWr5B1K+hQQUibA6bGOHza8mgZBya1clfJEeeatA
opUhwnGw20dRJxOAMMtH8i4XhiwOM7G6iViXHIf17COIoCWln0RFkusylENWfFETx0zQLTZp9qqv
xYOmvPUmzpP5e1sqyPjJjJ3Z+YQ06hPrMrF2Flpm2TN9uEqB4nakdh4bWQ9vvl9Tpu5jaxRHr4U5
AXHCJ3IqwxusPVWvrn8pS1CDsG1ypLJbYP7fZpVx7gxlatwWcYbUgNTW9jO4v5akacxa0GTWKhct
vtIWbzbL9+ky2OwvBY3hMDWkJMO13niLGUm1mkZUr1SqjzQO8vKLDmfZCJMWbbFDlzS0qRAopVbH
f9pQisA3ma72CXe/LH3PqFRgnxg3iLigvuLoRfeusArHDx2MosW5klPWXHm4Fz1Ps9SWcKkQhww5
vKmWgfaOIfak2aVcvfi7o8bymeR2+NyMfmp+RAhqKJ7zmewbQgUpdGC4tQnzC+vt+n2aJg3KKoXX
p/duzwieLoDKP2LU9K6SCyxUZ0TsNXBYGlbVkOzmWkVZ5OB20Djmkff8pSuNS1W1N1VtP/soC0dp
I56qwpw/Q/XodqWX+AdXTOfdlnKiW3bwyhmurDGZ9mPi2Ut68R/wOdZYVj602lZDvnzsMu1Wg03R
7RwzR+TEbWx6hjnSKJ9pS4DiX5BS5767ybn5D6+e47al/KNAr5IZpd5cHxl/5cONP1jGeyozI2NH
p6Sny+R1t41fz8QYNciHP/dSX/ehT6iszUdis7AAbf26kzpbc782UxwYAKauEmJTZPfL/JfTda7C
9AUR/Q03Y2A89XJO0LmO3ddprgWDLdpzKpPqEgyN9cZVXql7eShiIt1I1UzGTBPaPMHhfxrBiZEE
nbIWxEyDjM6+lYQCnCTtCmPUTi7XWQ+9ZRI6ib5MlPbgEYWe4bXm+Y8R7l/hGf/fwIr/+yxVgLT8
e+TVBaIry9r1X1/CFS3+0Q/klQe+CvzIbxxVXP8fkw6YzTgfBV+wjMy8/guuiG2K6zKGhKj+Xz/6
F/DK8v/ZZojILZuY4aLNYfwN7mpbh/8zVmP9gxsXOtJ06I9vqq7my3UKx6FASASRoVFBv5dtSroH
p3i32pvphMiHNyYZm/PLL5cEwrDhxUCto7V+Eu77ac0uWiWbxrXTI3URrHtad+suiwvtEGNLcLSa
DiI/rSPtmn06HKXVTmeMA5xdTrw9ThjiXUztWDwVjandFIhJ3tJtfO+mxop8AOKhO1S5jLO+MCcL
AYOhv8rRhXxW80oNKFsjjpyqsL8j481owxlLRKWG0r6X1UIuQPt5TMISB+dDOVsfFFWDHtRN/J8k
ndlupEq2hp8IiQCC4TaBnNNz2S7foF12VTDPEMDTny/7tNRSa2t3lZ0JEWv9I+D5UjMRDfAwjOlJ
7XwqJ0i+BdbDc05cEU28+Oo6/kAjeawrIXacAGgyZyI7qkYd7xjInqbSB69J0WeB+lsfLcDdX5Fl
6kDXZr1noGpO1hIsp27x+jKk1jrHwOK5z1VKPEZAgUzcV97wQUzAcJKZ6X/63DWY1VCSZnNJTTE6
5zEqKJmpo2ky0zfp1eXZbGyz2Y26+x6qyo16r2TqXVLwgs0DkF1JeqRO9OiM45+sZwck+HWLeOBT
qlFzIuPuGR6Dm+8nL7+a9rru/HKOiUOGsFGAqMb30FWPvr8YBF6V05dRBkaUT8rd+QQohRMMxQBy
/ZBtN+EgNXf/6nE0oXPEC+TpV+vln6TheKFh0aHqVgzUqcXeOWXgUrWXh4vvwgl1GHAlRpPN6//o
AFPsxHAVeN2O+7H8nWUD7GjvGwc/zW6g/X0styYsyD3q3WZ89YjoeXfG6VRQUlpb6y5R29GtbD5F
HTvmeizdQoQEdp9TF/9jXasffZfpQVcxAiUyrLovkedxuhYHQhmMa5ePKjRWTYxqs8GG+H8bpAnA
CTRrDIDVvvxvAowRHV1D7hBIRFyodm37Dt/cq0p1+hl45nsqyWUgz4DHELTWPyamHbtpIsI8r/TJ
oVcXFF9Y09EkL4Ixe6WsrscVGhZbbn232DNQ/SYBmxybdTY/g+YaYaEJgLOG6RQEWQSUgw10YtRv
cMRG1Sr6GKCDB8Kp6Lml0RsjADbOeCMQZAcq87IBdUGHzXxgoETfhFMyr+p2DE0UCxdiW6e9IRO2
7aTP7IuW00vmYh81V9uPbQSV+9wYYb2KKp3j2pY33TuvLtFGn8jw2Sz0csLLuMPHOuwT6XYnmWTj
A0NS9rQNVfI+Kbv6GOWLTNfk4PUjBe6EirzOdLju8MJ4a1T5Wf9ExEMet4XuTrZTYC83KkSboTH3
vzZ32ZFTA2xgonUUABL70W3BhnIh/nnkWZwIugon05uOjT+oR9xpS0QvdBuKMRuG3Vjkz63ZtWfL
abbQx2H/n+HldWQQG0oEzdWaZH0shupFK1GGnResp2To3BtWXLWXSXsk91CF3tLfZFNCqZED9qvu
J2OXV93wH83zlPLJEPykY0SDa7Kne8rOQ2+u41HO3tEAAesCBbRvKN6Suon9gnqDpSRrqPoHL0KT
rUJURNo7p41PU4mpf+UrUjOsfxw5KyloRBnpoPnIxjJaMj9/LMnmUsT43APXzxCRr2Lig1SzFeXt
TBXfck6hZ4lgZ6e+bl7yvOj8Abz/PExebKv0zs3IXVfp5GElrwyj3xcp7kGoU7/ZVWX7Tq5fZLvl
GWP1XyPtJEBN5hY3mKztWJK3ktFHHAa4WbvA/O26nbrkU5a/MPo7sxa87t5ohKLPo9E0bhiAxXUm
/e5i9M0QMcHEZdEckm2yo8rc7oElhH25+ERmVd2Y5eLGyKIVJDgk17M6GI6ItA8Ew66CL9KvjxUu
xXA0iRzblvRomm/GOGRHQW04p0F2tvvtsyVdIarHYjp0yKd2wyo/zWz6cOvisHoI5SnXgfAO6LEt
zTQynCK7UMuxUUQz/C664fd6z1kcOFuiUqqH3LeIZFhBJ+3MGY5aqxe7WmlhdPrucfPUpSmKOCX4
IlRgBm9tNnxUedFePdk/L+an0dwPxGQ6DCPeLdMnkIFYwKSZYzJOqIaqQhvwvq4Cl0imltGuAGuh
mTta+Uv2rTsB6BL+da46XqGg+LJKTQSBZKFq5/XuGRi/Vov9EFn3PyQZ9hdKAALFGnly2atDc5g/
A5HUuIPkl1+lsW8k5m6cavOzdS895Nzj4hJ9thNp+yLFQQf12R3/DdREvfN2cBBm7vqweHdcN9f1
ociHkzdIQgkHTcJkkHC3dQ/UhT9tax7VVZvgHbd/eUGRn4ZWUjMuqSTLZ9v7SEx92RhkdyJTH6k2
Lu5Sx8l9QaKfC2NhN83nYmr1HkoQa3uTyV8gRM6TPTrV09azx5ALRC5DMsQM+XvSJYE3i/GzM+8o
IHeec0iJPp5dN04dmFa+vJtCiwjco+mVzDbthGqDQWqK4Zh1njhmxGUTzeOHRVYHUZqRpSXNnMx9
BXswNN7Bb9uPMrD0tc7LF5vdedev9sW17ivm2vwp2u5rCnTUzasiYaTFdZwW2z5VPeHrxNjgp1sN
GrpVUa77MUkP4OBO2Ejxj0n/ZDcru2dLq4Tnzg5/lx/lLmlJYwI1nxTiueuaKqwFTSxd3v1qRX4U
ioaKeui8WwNgihDEwvSObAvrVTlFTT/jsue0JTRPhMZSWy/K7OpropeMEqSRtO3ErY/bYrbvHZFU
hzSdYhdB76j0uEtS73hPsyIhbI3bGcaOSIi9rZ2YHK8sdqfMiVp3Cx4LV0WEv+xrtsizS2h1YBJs
FRjFBnlYHSx0NPcslf2WAk314DmlhgB2O6F3xeysLOcJcd411leszkux0Vg3mh+tnPJI3FNHgfkK
WPn94nIzWX774DjZG32Azo4R7mYEMx+hmiiTJaY6NGdD0U46tvHsIizhrA6HLRmP9WaEI54HNPOI
a1OC/sa2BvLpysgpehJzAeFSEnbiRjwmviriKWd+8ILkhAgYMcLAaVySlrQmWwFJbb6CJl+J0IIm
EeLBUnA/ou6CKzQOY1ZhfjSCUrma1JUdBr7yqO21puLcXG/KZWqavId78xS6xKOfLOrkaYYFPQGy
tt78luDtDitdfc1sF6fBmCWBselLmVrEM0zORcks7UC+QFatVJmnNk36EPd5ENXlID6Ugtpdmv6d
d+ZIuG80V6UVCTbDv7kJZJ+lmXeUTp5ELqW/HOfWn8lrmpct7Z4HzCShU2gvRslwwRpOyyKMogdl
6huvDKQaLAqAdLunBxTuoVbpv8ZA1WNURJ8sc30jRP+E0GenoZJAVIb/jT1kUo8GDG9V9nux+GiE
6uVkpNVfd5vGeEqDo7VNX9Vo+ZdEQn0iTbHgx5b0P426bT/NrtjXZdMnEJrufHRpLQaINrevAW/9
TqZLcsiUPV6y0VyvxsbANmoeK/yQ4lfQud92Yg0HGH9zt4nMY4KsszDvzYVHxFDjKz58oF8bGPix
m/vfsqsWHbVFKb5Iv/N2MksUGYBF+5QJfznm7nZgADuNonv1vPWaZVg+HFDg1ypz5tgTvvyZ8hTU
rpH11SgCwt6UyAmgV02MqoRq6XLYjnIFw94RCfx3zCu8XmvQD2cIyfM6i3+Db3+LrZkilvoLVbcR
2aBfMmuSp6Yt21g2g3eg4bo5lvKfrbk1UtgD0tRAjkw/3LrKOcqmea/uu4lbA2oVQz2iMhznfelY
f9KhOgZq2W4MiQePmZqA+glqK5voz3QvxAyIeJBoeLoS0S9gCPBm9uDqmuOmsv+m0L+7ehyOi5P1
J9M3nCdjkru0fJqJo7kZbdXGo1fmz3lBGL6V8vzL9cXP7DcwxPEmA5P/tl+++V+Q0VngkU6StGCA
KJp3FB6/b/nwB26VKkD7QXSKiB1PLE+JB2xH9AaXV4say/WI1ugcXYfJqmpFDJa1XFYh9dlminna
/GkjGH3eYjGq9CJVYB9zj9m+9ZoO5rYyHyYt9p3u/iUBoTKivlVbhq0ubWNV9Exq3Odq2nTk9Ol0
/zvsWJHjdNNToj/txDfwwhjzG3ujw/2aBSGL7PQv86bkLWmUeJHoy37sjJgkYB79YLWmNXEYuOUf
1dM9kyaE98U1SbeEBGYTk9fcfoJvdoc8sezvTM79ZUCWyzBuLdHcGs8t5Nhpg+hs+jLYEzgG4df+
Q6m9Gxxn4FJAJ1D5/ntKZNKhmAM6imbiYcRGHHuyRRKgdtf0KN5Ix08iSrilgaV/I9BPRm5uReX9
Uy2ZDxHdbSLUncmuaAYHf7Lma5G3p2lGCsKbNz2Q3tTuHe22pEUuUZJzgtZUVBy9bPgeKTPY1WKK
KLVG9u8ibenyX1smNBofu+1206AJX6UOqGyy01poJExr6V2s6Y9d/3ZzdSUWid2h7QEMGMNknw63
NphuVrntaYyDRtLkI6jtNxGsuBYlIR+PAfn7Z8fFCqlt5wN18Kt0gurkTMC0pq+p+kTGUKW8jMTT
1T9F0r/Kbtl7nc2NnXs7BKxwwxaEv1EQhZw/sx2c8uloWGvYEPtrlLesbk9wGNZ/Gol2LFPxkfb+
0U5n2o+Qx21lD2Ye7BdSjDwkTSxyPZsb6XExSP16UZYxXouRlJvCHcJtJsUpF7Y+4D+W+Du9/upU
UFeDWS8DSWb+HrouLNf2kUayfcnH+Nq6oCeV5R4n36nDZqtOqOMuJsrEnd7kck5SQ4a9YSYfyzag
jd3awQy9rhIxeQik0IwjBONK4oyYFXnfIypzpubglk+smUVjd4cxWZ8zdpI/hbKXfSeR+IyOLt6C
GvnMqO8LgqumNdtrq+lj1ZKcInSVvAZBi2wpKUnuIgFlvi6d1b5V4zRe7770HrZcZ/sCkeELCkoE
N1AFe1bJ5qCDoj5BUOgjtTkykn5hIKqyhL13fO5+NBG3LlinawkphH5EOby5wsOSSgbBa9tv/kUJ
tz9Jc2REIb3NStMmhuIvL3SHfthyfhoRdIXltIpbJeb+tfPa62wjVxp5g+GdBOvGQspVbHg6uMi5
O8+T0qFo7OU0JBvJuGsDQTiN+d5cSINXWmTvycq+TeyEcZjgZ3+cnIkmbmFgvcX+UjZ3alfygTMC
sLcKOAC3LBk2O7dAklAGJmE0Neld6hAgrq39lpCNYjp7LmlnUmeChX0yEcEYzX4SBGF3jqFoo1qC
SDmldTC2yn9fu/UjXRjTkFU1R80cFkmbVzuYjK+FLPG4QkrerONltIr6MPXAMihUdi65rTdr4500
hXsmL8WI6iWH+UBXxcpJ8xTxatmvgSPN7zuLS7Uub5P6mdGERJ2a67iZ/Ppk5p2KWg+MRBTWL3Nq
HaL+SdaHGlh2AKbryRTBTQ9cAymtDKGBUJR/l4Y5HEDBQSR3Nc3q1FcqHj+HVM37NSXlQqQTFaGi
sw90YF4tLhtkw7TbOZXFORI8NK5ZhWhX/yxQrft6KsfYVIxRuVecjSEgZ5YUo90ms1urjW+V1M+J
gcCzLCDo1ZvX5ul7H0hqLztDwOxUGBu3zHrG6PBUmjJ492eU1VKX+o6BIY42LCoMltT4aVDwHAho
+OV5CCyaipysxvT2KvcvduXuN8IcI+b5NVqd4lKVUH8B+Xx7odSrmK3HqlluWZmm8TSIF6ZUWGYh
zUvr+u/dAEq5ZCzFNvnfOR1MyiGls/WfPM/97AaCzsiH4d4njGwg+cfdkzoStZZzHAjtCS0iv7FU
hvBqR8/Vbwl2cIhmd0H2bJkvXgdfL2FGTcRHw27mmuAdT9lm0Tpptahr0Kn0v4RoZvIg2yXfZ2Wm
fitkDri0SPEDWFF71DJMZGPFXOEipiq3FzEo47+kzNPbthK1yf84d9r00O4Z7wJ09G/bcOuMU3WW
I/8PmrLrsLPtdJ8UP0iuTyyBgoqHlf0LUgxnH2am8n3K5yNwTP3XSYn+14nq6Mcs1b6snX09GvVb
1qs5xLfm3UfPLCbLlPuDyMOHRS4erLItDpW3vBH9BIs29PMHvyLRkLbzCcLLT0e6bVR58i67I0sl
wR66t2jO+1uv+qUGgkB4ydVFD8P+/olEHXABogrghHGb3zQU4s7sWQaKyZsjSGYqfWeAzTbjM0rX
+tHm+wafWl8smyMdXG8+2CI4EELxAw6TxqJcSQOQ4xzjLetCWQtAYF3MX92dOi2W5k32zskd6pfc
a5/LeW2P2+p1z1bBtxyszke1Lk9GAlIzZ5MRpdpODv1i6mjSTvUyVZn1klFEwy5DrLZOfjetuk08
v7vSNl6mJLVQZ27ps7eN59GTAQ2860lDbIc6MUKUlj3ip2W3wv2BeJE/n4r53M9jLHmtf1Ga4/1p
tUQboUpQPhuolezuq2vq/lETog6SS42sgVphS0I4+AM1gt5+S7g4reCsS/oH2ir7Aj3+VdvLv1wT
vcx+BVdez5EPqa9bp7/CtXiRFO3yXFuUt2cq6Yj59zqur9agfBIUJe7zYDmSUU/8E0hwFvToRfSq
n3BtXuYhJ35Q6Yo9Qo+nAPPOSetzVWRnmUqU5I2BTipAXigQiUQUgGqSNYGaiuSa+nYReRLhpjFs
0Sy6LyTUXVzJ5cRAa2CZqJ0zv+H8kLA7ywGsureS+yJEMTS/IMrRuXkpRyqGF10bzOed/mVA/16C
ZjsrAgEvDTkPD4yJA+By8SvVgIiptOYoCBbvbeh5bPo2e0KkrONsyp+abP69FUVmgnh6+xkwnRl9
kSEyOtSnEohs6MVlBKwMzDYN5UhxVaVsJGD/nMkLooRSFSLUQVzswXwZHeux2bS5X8nK2+PLK2OY
eLBwa9yZ90wxh5DCR08aZTR0dv1T+fAT1voyKursXb0ifBbM4uvYDnh+UzLxTeeGTMU8oO4hkxPN
NS9m7cdN1197r3UOshg5vLTB23/PKOwS66gUM0nSbI9FzUfKhZntG20S8v179Jr2WiMTROSmw2RZ
9qUHKu4yXb66PpoYlRp23CWsJlWVTo9lnxE52d4hLHaUvL7jWRbJsdX0Slb2A5q8eGmAvxmSJtiV
8jgRm31ok+Fce0vFXQ0mV3DqmNOz5z6mwlWxGEy1r72O1pcG2aej7CcD+xQZ+8G2J/qdfaj2YnQJ
O8sYkBSRNnUmdnMI4SvcvcGfD+097B17ug2o/dk+wU8kBSl2/tfuXX9XWsUzd2F5qlp1aJuerC2v
O/rzGGr7Hf+G+Q/ErGAh8IuYtS7760/G74QRZ9d3wjmhNjPDIRFTOMxMA3SM6dJ4NqRqD3bencYC
T3m7zeVhbr3Tkj/mnne0p+bquwM1w6Dn44j+zlA4CCqR1Yc2zVU0UuDak/b0yAmt4NHMlBTROblK
YL2jqO+lJ8jUB+Ckzzq31HkCnjF36WL/atnNd6mdX1yq0ymm2/Z4imEYxrG7sjR8u6VNuQ9UGR/r
60w8MwMYASJRofKWrulxfEnFiHYiU1ncr5TU+X0fpmmK5ouhJW0oG2mnnGqPcXXjtZ2XuAt40HBg
jkcRZJxgeunfp6UsQby0072a6zS9QcZeW7QH1ph5f1kcXzqCj2/TqLPqQXYjAdUePRX/ZZY8NYxF
y52nXBt1RSOevBAO6MZMkQNIj9w4gJYabTAK60NyJwG6qjReZtU9Edj/TdZsScZ3hfq8mI9wAA36
Yee1TfoLwOPG0TgdKLHksGxIDzUcegQTKzTF1Sevzql847R0JSvH3eQRzoUZ7Kxk+dOm6xYny/Zp
0URyGMmLBHZ9stYJdDabQbnS7kVY9rBvq+opIFTULkBBNdXA/uibcdHax6D4leVtBOb1wnlnhANx
XuGg1Ftt8e6QPlAi/5iRcvnjT+YnCAgTu3hn2mcVnSmiI8DaHC1KC6zqmWWOFA2xsIspeAIjf0JR
PUWtMb/OWDB29qTiNqn2dyMH4pIgNIP5cR27iKWWFNyy0CEOGPgMRR8dI9lZld9i7NW+GHuJVH3R
0CJm+7AOhXEw0LU+rKPcE/ZPpcwSHMk/BA8kKB0t7CxRV054WIresCM32R4yc+4PaEn45yQrYGQn
JKK8x7JVnHKV7B4Sf/jAE5DvULNJmn38t6mBWVwdl4zTHMF5Nrik8VWIMIegl+d0ozdIOME7clwV
p1xWYWHPuKyfWuoR5sZ6HuFysX1kVjwA3O3ENvvhOqG070V1K5LgAUnnYzGBWKdzHm1sOy3VCc4w
JZG2g2KXmttRaHKA/BbBzNwn7IK0Xe+2dAMjMNDVQorYrwkt6tEyBudUrbzsXhUCHuJAc8SNvX3X
J417pEKd/px+wg2rVqwbtf2vGizAiIXpo6xhO9xgn0xN4kSBv6Un25IoeL2pG/YzHTmHhgEQrb6n
LaIIC+cY9Is41QT27yCW0JCiNLZVJGimfxrz1oh8dNS/oFYvqrD27iLCwcufuA6Pg++RZo/N9Npg
BiwAQryGQgakf6+0t6An5CoiLbyOq3uhkiUn65W763NuN/0kzSVrowr7WFw0SPxQuQt5yAJcC93c
+jnODpHscA/6z0aePaYWwuDascYoXxzrKdHt+tW7LOVDm5gX36jewWIRvQnw3tTwsgty5BRWSacR
OUovhUOs4eIm/1mG8yAYPHT9yTcbBvQzkqBCZ52ecT5wuRqkIZK/f9BWHpseGvWpkkemyOvW3cH+
6czaDsODaJ6aA5BPvTy2SfmyDkv70k0mKEXFKjRS01WALJQSKcG2y838N5mFsVnOT+W2PAZrURTI
Fhd0sFp9T/Z/k4t8bJcVeJVs7ERi/JbOw8KoNEtv360bnS+s/nlun6s+2I6BQCuPbvrmuxmD6Dkr
PLoThhtOHyxdVVyt3hghglUvWWP9+JhQblT1FdH/fuRi/Qm2MpodeqXImd5tTc+JNOknHKIpRzku
nK3dzUb63ermQ7nHep0PQiXc/myllbB+J0GXRm2gTxs+HcY5fEP7ko8BYqFmh0Nq6QSI8AzTAPVw
sL8VTXeobY4xZRfwrmXwuzL0CzLSGGvYQ7lQ0Ok4INRocvq2OGcjXSFb85LrxD87yYTvcrPPsuXz
0GtiX3ob+qLpHtHtNbQCAKJWrQ8OGcgnp0OlNk95FZOcYUQeNswoMCmnSLAG7CqUg+9rrYPI1Thz
aSKo37WZofCVRhpaVHBlcrwtU3303fJbS/vZWHteTW6om22bJ2VQaFUsrsBr0+5dG0+F1XCSe1Ub
+Ub2PnqCxcyaC3JX7LPX9SwSdIb+k7UHLznT3Ia2NUWr3xh0fuDM9QqMS93KoN/YpYq8OgOcM8rt
py5S/Jq96tHurfpt0ymyUbdvgtNAT0tOHYH2TyjU7Q/HQghMxAHp1UpYBsnSd/ahlKWbh7238lUS
ulT9zgX6lGXa0NSnjfvQO4g6DpnoeLwq490pM+95Tbz6lg9AiHssa7eWZj2e5cYaKcwY06uaXOMp
mK3hd5l78rFHW/qTkLjr7zYMTlfgBXq/Nh+KYkXihyqwaPi5urQi2z1JYuml9mUghJ+eoSVx3oZZ
NgcxLx5cr1fE3oqY+m44hRRZ3cNqyuLHcTcd2okHbtNZAzGYuU0Dexmk+jBls36Y7HI5mDyMe0Eu
+2PZ1vansu48ranbB086zDteL7+XJbsutpi/AWmLkCK6fQkdVJntsaMCXTYdlQVu3l7J/ba/TPxp
T9tMqtsoyPFnFmfYKe8ubeMeOG9hzC2K7bCu47iT3SpfbH8SP8S3kY2LkxNDWEKyaz0cfDxZjBNU
RCel+xHI8R2FgAVtSo1Zprt958zOHwSWJ8+8mcFyWx2eBZ6g/CuXK7OF9ySX6rU2lo+5Ag9eZOod
ltYzd4HT3glV9yUpSYzN+U+xG+fS/FcrrR7rvOOXnJeEQt65eFhNP/ZK0sBCaA+v2yflxLht/hpa
X+mIBkLsvh2uNURaQ6iNGU9K3s2wIiksQydyVCUULhplRS6NWC+mhTMZJih4atQQyYYLzTbSOGv0
/WUb4HjRav3gNipDtn30MBbCAq6HKIeb/MosFth5mTWb2zDGVpHbz/4KwpD1G7rpMT9OmZrB44z2
ThK6J+B5P0baIFgIfE+8pU0571aWpWzHKQ36b2VDDvvmZ38JbRof10GI8ahb4m1EjcdN5f8/bMto
wIP9e5bLjAqkhSuQzvdceaFXyero38GVlOqWs+sZdQSZxgZs+uVZjxBfXu+pazWmmmz7zjjN6HM/
un6eKGnqoKW91TgXhVc9m7a/jaFTGetDv1DhAfpf3+FhXCsDc7TaMPtlK5vPjuKwet25k1V/q6Kl
IMXoZiwVw7ZvKSM7lLXtXEhwymJcNuYHpoYfLqsvzw5OHQUkV/AGLv/ONlwy1JV/6csa7S6QzA04
z4XPLLOrsSh5mzD3vTaFl/D1BgbYgiN+GdrqEjICuvlK/0rzk6/rcCSlhTQWigdG7ur+gp2D06am
qOvW2piY5yTBM4HB41W60/S5WB1CZKed1g0zuQKat/SWzJFqE+9tsVx9pBgkOwJQ5ZGnUDSXun8m
T1RcOl780yIoHhg5rHEg6P4aZM7dUi+TYm8P1XIrzNr4IZ44j/tiUn9MDCXHzGo1HJ652FzKI9Xw
q06WF/woXaTpoZvjEuv+Y+rUFoa1Ahqi8Es8PwOXG/IQ1q/yUWR882N7sxip4wDH/fss1H029DIq
U4FksHi0z33boVhx731CXideV1GlJzlWI5QUWw+mU9I06AfLjlO54h8bZm3vLFv9V7YClAInbDgV
uj3J3Ck/0Nt1oTNiUDc9+TMYGarutmtvphD9RWA6+QVJgDfdJ+mY8Sx9RIhF0Q96nwZuE8fgqVaj
/uOR8/0mkFXemmbVoWpuiNT4voVphMlml09bAFzQj2v5d2wCjGS9b8OukUG5QTAQWfyZkbe3ha4R
FKEgyPsjrSeiItfpgfwkMwayXWL0w2OEFz1/sRxMOphXEIQsc/48l5Llciyq/JhPAgRA6SJ5ttAf
s93xWpt5La68WwMGPNPbFRsI10ou4cmeRrsNMypq0VAsPj99oH5jt1rJ4/aQgIGIEHbQZycz7bd9
Ntr0Xyz1tLdwPFx83RuMiGkapXPC74yyP+oMujfx5c7vRpdVz/xJxYVdz/0jXQ3jIg16xInFrMQv
FAE5GGNF0Unqu084uD6cfCzDlKiqqHQpadgaPzimOLVfTLCx/mCYVvGYbsF8q/J1+xqrCXoXc9dv
6Sf/Fhwuz9J2LWoVauNRKqSPIjHyk1301UPbNC64F/0Us0nGg6BC7lqxaHChVyrO8iZBFFekT7Zf
StRGbXrcEssDVcCVlSTGctCY4Pa5qKELtsZ7EOWQXUo5BrHuaFXJBztcuBnCCRPcdRA+j9SC9NuF
HuPcKjJ65hzrMygc9dhlrf5ScgEGXLtu3vXDGPyZkyV5rZTV/9JqLqlX6gIakKT8V5Tl/LzYa/I4
yIVyBjiu8giFcG+KU21wBOy/T0jY+J5pkk4zvNxt+UPtXvZuQMVhNL+LBynDfcAx+p4HJlkpRen9
l09LE963nDjpO19FiWiWqy26Cox7AxIlo/RxtZsipN6Nf2a27l4bHPWBMKy3Tc6Zucv7jEr1iTmL
Nk7SKXBc6ta/0amCMd2ydaTsefxXO8LZ08PFYdIAynEC8iNgtmqPFf3uj9O8uFGdEW2aWCWIqECn
V6KxfWSjTbOjATRFZ5s1eS9KcHgNlTXuc0K1g7gmXmKXNUCIc9rU7Xl2R45rZ0D3zJMz/oz+3Nk7
1+JAax3ozRnY+wSfN0WBQo23BcVdGdfhjJwm79x6st3jPlQn0hGmqzMnmKC6Sc7QcyMlxbo1P4kc
WmN4Msi24dnuFcg9e63BExSpbHnu/Fex2uoRV/P2trpyuA6pLtNwlM5ddldXz2tJAEtOWeslh1qI
xxbxnUOdJWdSaezvFqGLIO/wqc5sOwoS5rrZ9C1Atro70guHO0ksUl0qCRYPe2xEaN9UVE+N/sis
heBbHZh3Og+BU2bWP3bu+s/r6lXfS4vwG3P1/aR1QFeGyvzJpbbgWJ1NHyRC4T18HFNbCcPDcORn
MDuZUX+P9NxGdH4G0Tp3dQyKa33YOtlu2qz+j73zWo4bTbPtq3T0daMC3kRMT8SBS89MenODIEUK
3ns8/ayUqqcpSiNOneupvqiWWExkIn/85vv2XptRq1oPlAVQxyAhDCt5IxJfPOpOqaCDmqc0+ZrU
cr7qm5aRW+sAcEvdqi8pg6Qr+CKZT+B9dSdlg04K36mNw5FKrFJdW2GA1JCGsHib0EdeUCQn8/Mk
TJQuW2qQuh5o+KuMIH7LFbklyl3SlusYkaaTzvn0WinoECQjEV8o+EZX9HuoBi8ljqmuFO7jnjk3
C+YIPUmGK1Fu2W6ain6RkiHt9pbQv81aIJ+7WQTmOFWdiWuxbemUlWTKDiLNGwZ/ZKBCQJuLbsoQ
l62+zN0LJrXlKhRM3e+VCa9x2HFPrYZzhwxk1Q1NpfcymFm2lAeTNyJH0+mrYRvXh0llDcH7b4nJ
JWnZrqCI9RWJVvpZ0pnw4dDNuUtcK2waFX3e4Q3koFUDfyvdkDA86v3lGNkUAftrwvhUYO9jSwqp
QDusbeb+VpA7/VaF7rMCNkXXVYNHwndUQc7AMLVGnd5uVeyjX3qV7aU+dzmnxbZfFfKSMv3X1m2T
9/qrELDTDeozxz+SvIwXdMN+anfs4ZDsCy0Bt7pAQYiTQHQlpprghTmlmMiIZQ7NM8M1N7UH9Ejh
ngNHeSXh+KfomZw3lVMOxcOcrMuQVvNl2ZzDvoDnoOwosyuxq5/MFvnsvLB1M0Ih83jCLacMyokG
SRfvk0Uyrkv13LBsxHN/vq10pFfo2jkvJZqvZGOCV1XfSnAdDpxFkr1WCfrjUOHdGtIufkO0hfep
Yju0mSdjvk4aSUAdjPWLhjq1z1NSoGOi/y/ssyzIKJErbbKO4668oGq/PNd5FN9qXSUdmRbBWZS6
Lr1AVLW+aJnZviDhmDcLLvxVT3/oC49d85B2HJnSvgiu9Q6D3C5oose2zOCgiJV8MEirPDs8u/6U
s7Lf56nWXU3wDlB5kkVFg147ouCBTFFF0kaFv8G8J71MSp/ftPLYj64BGhq6BnfOqUxTIS4VsMzR
svphNxoqOuiYvyPDVr9Z1Ea/yoMUC7ZiFOXkSbjCKbVIPHQaQ8ReLCs7EtjR0hdv6JCYVK5v9JS5
zO0pYp6t9WdxF1EZQnco0qYV/TTowp1kII1ELIJTUM6FxBk5EkTrGUepcFFEzGDDrIp+mZQGkSVp
3/tqE6YPghqk+wB18GVe98ZpiuEZ0C7hIEkkfC7d6NbSjjYRBKiLqwBcBAdoT+mN8FoMetPr5Ebd
QqBqbwPENju8Lr2t1ln3QDU5RbjVI15RkF+6RU1YKCAN9VqJUwmjMfrbqW/wKdcGQYZjfm3ii5Y1
Idj1Y6x4kxksO3yt+X2Fj9mJuvLs16FS2Cay4Y4hJ0zOpSkKtaJ67pMabg7+7HODXk7WjagRWzvF
iV8WCK9SCj83GbmnTq8RJBnoUeVOQqAdpU4gGRQ98G6Oeek5mmW/XxBaR60ROPA0OQYu6FNxb5Pk
fROyZ95VkiAAIlDkW9WqVLwRQn4KzTrY91j6ruday1/LAWOTnYtDfFA1iT4u2AIAL2ahn3tQqmHD
FBCfFNRHx7wJkMVI5rwCd6gB1lJ7yimx+JS047BX1ZwFb+7FoxlqodM2Qn6ETlOc6mZK7hU89X5L
lMveImXxOLKP2NKbp+wsN5lgKxzOWCJomYemGHvUAkA+pppxhAE1uckshzc1G6n7qqKEPSt6sB/C
avaTWjdfs1hLHlXkxG9jYQ52iL4GWA05obg9c9/KsBPZWZjrF8rcGk96kzH21RSwSz3HFhD1pGRD
lhjRbRzmi0CplsKwMCK+nTV4KLQdlA0l4eBRtJLsMlTMaVU1Sfyw6GnuFqWxvIS1UqJYULtdIozG
ui3OGip1CWdqy4NokxPLUIx544ImJF9ylKg3mpn1+6GSmu1cKtU2LghOjBUWPGFCULMYkupi0ZhQ
wReVw0mvexujKdmNkAG+jENGVGnaIPFRNSyvbE5ipvbWAtC0KAln655Z5SVvFLgL+BSR/FuUDKsw
H5+lzIpfmzi9YrM3rXGDdnZOT+ILevN2l/ZJuglwxmLw1nn+WE1NsSavZIiezboEV2UtrF2tWfrU
6LqtSeXIYVal/cxDeWhxtDhFh2Ix1SdlM2JAeWLnHr3BkGxuZYSt0UrILW0rmqExQ92k1XC2G1lo
9fLwJiSGnX2UJFhrxZhUdza4omLgmQyscVpxHieNXMZHQ5ozGdsGlIAVZL2S04+2Eea0waxaLJ3H
ucO4luqEJh4uslAZpecWzvldJendeuolxQn1OLohEoST/tRq1CmJAyC7OEJHVoUQg6xenU4GpNbX
Sa3nxsVnm6+I/Rk5JARbJnmZzrgcHGPEjF8FqLwUQKQoo8c4Yhyq65gBjaO+m52cdNnXWCvUNXA8
05eRNtOFsYq1lISVo/HcsJtGSbWteSrZ3fR5umnO5ygKJ/NWa+rhCyFqwW0YaQV+fos+3WSY9Wuj
LoavRYjO5KnhDoizRPDvRC1EPleBm6k5/kPBpT2Hqmyt1DCkc6zp875UETLSuJJfRL0WH4dcm9dD
OY1QkuXkvgrH6aHsUrwhjYgmYz/JfbUZ5znxxi6ePN3KFdwBquUaNYJjfDMz5mdyhZG1l57GOhkD
QKuUF4VN1L7A2rBJqC+F9j9oW1tNKUbhug+sZp1XSvc1WRDXIFpmqgQThlCuElCSSOOZTCShw+qD
xethGzqUUIRVEYXtpkWD7VYt/nrk5G8N3fsLnfh4gI9kmWJpL3T2faak0FlV8+ympxWaeXhyzxbA
gibxOe+d3i+dH1SabIv2otZn6xmOwr4hVw/2WTpus3Au1kmnxJytQ/ovpjHF9wtIbstmHNK0Yn90
yZbiYHZx/xJb6eTnWdx4RIBHNzHwAcBdBs32SUGmmCh1v89rlPQmGjF3KHhE2i6Mr/NJeNAzNpAd
jJUtgWzRtgTFcDst0YQdI1cvQ3xA2wJKkWuI3eQnyRxd/kPpBg7hqhGv2wUwgwL1wK80A6O4Tnkq
rhDwJtItKxQNeWg2ZzNCjEYLXA5nC6HuvoTEkrqZlGKFUKp8me2QeAvWLrl5Yn4o4MQti19Ws+L2
cy5X9j9i1DJTKY76KmFjs0pIKKRow+H2H10b6WakZNF6QkN3SgLkwoI+px7JheMq5iCy6jECfUcQ
/5+5+e/fIlL+Z3PzTV/Ebfz8PlPi2298dzZL0h+aRTHYArbAcRYk2r8yJYw/NBn3moUDkUKOYgDr
/dPYrPAjVSKaQDqT50XtzPpmCe6if/5d+WaURkPHryq6SAjEXzE2/8gLBmhPDBI5FxDuRVjLRPz9
aGym84dnZaYyqUli/pQlY7Rd1BjHTtAP16OQZe7cLEy5BQ4jSWja7354AnXCt/L03UH9PvDhR17r
+fI66Zs8BbIEXlDUPuB7e72aCy1iU6iWkXgqUY69xDSDr61Gqdx3fvP/zaWwUoMJNjRQUBiqxQ9A
gxyC6dSOBnIrHEc3E9gUWuq0kmsW3k8+1U83VcWTLmrwdYHsmmy4frypCoXFhnI15VKNniLrZiwQ
HMqUzo4N0PjCJW/0wcwlfw4j660d2/lT5MEZ9Pxvxzp3lk9JZiMOcmjgpHt9+LhtjBxLbNLcpoqc
IGu1xqhFJ4cvwK1xIQO9DqXhmhNa9qixFJHEpaTVnZLBNvOh3iyv+li3sgd9EbDT77+JH9ES57dm
nIcvGwTrrEH7GAoQz2YmLTqWLjp47eFMK90KeZ1/QniXfxpbqgE3inGr0uC3CCH48VuAZ1RZtURe
ZSoUcUCvY5o1drPkBTnYiIRXomTzU96TbexwOhGWFQf5jMbj0OlfUWI30WUtE+CDC6GFvVIPpeBh
WeozN9es7JbVZMbmgXeBKmXVRSuSYYuL3AKoZDehYgwrNmfajBpXGRIMBZX65fd38UckgSHLIqpU
jeAwDfE/UU7nAfCOD2DKWJN5vvAt9Wnq6yk7jponjW5uPnrUycdPOP3fAgLfjyguaIHYxlHCBSGD
fLhgeGZ1mkjlqYGIK1XLUqr0OlGF6LeD9MnEBlCa2orz5ZmF+DiKiKLNwC3Mjuza4hAOwIrwX32C
9mAe/GGYf3tTREmxWWayNI0PXzIKO1rSA+dYYKTxdcUk5uXB/LYQWL0DoAzws24z5/d3/uP4lXVi
X0FScAuYua2PM8kyRAVqD84nRMGT9U5UOoaqdjj89asYosmF4MbTIfjwAPexZnJGRW8DpJesc3Tn
XoD27JP796vPwgKg8sUqpAZoH+b/eVL1YCi4CvvCcCNpne7S8Mg+ybn7xVVY3kyWNGJH0Fd+GDo1
u3Sqgcga0rh+zvGlPkl1o75+csO+xdH9MEINEUS7SbQY3R9RlM5v490jMUl6W0oDNEWrZ54Xo1FL
13q8WNUbAk0I15UY3rchivd1qKpgn7N0MTSPeTAU3HqsMrrfnVLKZEGf+x69CM75Qsk1zFmQHeYQ
G0hXnjew0COdZCJV1JGnNjZtuAqZdpkPaNB2sp6Zyj6UQ35XpdBSbaNAQ5UAgIrS8dAGOGGg+BSp
S7JRV0EyK1SAdWeiLrnCYu5Ckk7WuKYsa1WzgUYIxxfCyTrXhtRtwmR66TQpTdymG7EGAotD6FO3
FV1qjsLKeqJSk92DgZ4NpzvjcPdZlPfLVY8rVbwNyiiUVwODafFGSyKRfhKE0G+afMHw2elJju8o
Q7ubxk00uMUsjqpdG3Jeu10pU8NuhnbO/brSzHA1q0tzLyJfy90eRV/noxrRjkXdpFCRG9Pst8FS
DYtL2auU3C5rg/nALh+dC7XscnZxexko0gIpujExL2Ik0SJL8iEeI++UiHIfcfbLJr5VTNWGG5QN
6jTUZAIrN/BbyRulrKecMUjKmRwiNn64ZKWygSDE/UlbDbx3agj8TkudBPREmXrwf/oAGYUmIOsH
+pxTCD/fQS2Dxe3RBwgvu2liyUOPrl1A/WiAMHFLUaNXnYnuv5yBVS7JMjxOc5W+NaMytJ4RJqnl
lbz722ZoGASZql5J3SydO34VBK4U4Smk13TIp5VcTdXsxWmw3KdyPIuHqURyR52pEC3fmqfCn9W8
CDZyyyS8lc25AwbWKGl2QklQY4VI5TR2tSQCpNJJvfAgNVY5e0JV5zQD6NY9msqQvwRkY2OU5kAS
H+YavyQOhA7lHjO3TKvCoMpss/eDRID9GRwMJbtdHDZYdBo0a7Lbinn9SiEc2zT9AnUNui2DhoCf
rXTGNms35RIVeNgI5Ma/XyNRwnGORccZTAMRwFBnWc2mIie+hd7PmSweT8oLTkpT8NCrnq07uRCR
uUWtKaMcliJTM5Ix2Y5Cn76g3+GgVC4hwicoOG1hT0YNdDMsSaQFHtiyascQhp9R9VvqWq/JtEei
Jcgv5pSCW2zpYeEX5iynuqGYdxc551Xy+pSwaLYJFfHhpIG05tERqSc50FXRk2L2NSdHTDKMvgan
ucAHEIw7IoTOPjoaZMfClhcgrxcaqVvTqpj7xTj1Qys/6kJdVaegncPgVuowMm4pJcbbRawHjaLP
ENdODvqWHJOUbr4Tj5GObrcVIIuNrdA6KQqO0g0mQxr81mqLp9mKx0slwqiMICMwzM4zx5qaUJsG
WuKrbYcXv6JMpTt1OaOdiVI0/8holi5byREEfjcOJWCxjTgYytqENI2U3sqia6EGKOMYRqEiJ9UM
js3kNCI2NU0gtTayEoB802IZvadA2tvVVTvIkExzC+FFPxQXoOQjiAVs2DOkemDoTrLZm5iQ5Fp9
FRMlkFbqNMeRLy5yeI/RC9Vagf7lNVY64yCXSlx6SiWyPPeTlaDvscgmKRKz2gGTo66tGcEhSKhk
wXAvEKE3adYqLmTfeh1nSERsMWnO1EUSta9ByagbAV796Opiph4IcywQOwYGfiQwqWmIKByxoCPG
lbWl8k4jQWeTw+E/UhplI1OKvlaNhU885Er4CtFWuhAo4NSbnAj60QFX3oqurFr9skoza6nwnFRj
fYIntugbDZRb6EAqtciP02d8P7ne1s+NZqLpyaUcbAdCEQmaYZTdSVNulch7y2a1xIWk2lkRKbUf
w5XrKTflqFKVQEertEjHZULH7VWC1o5wY1nu7FDWcjfqVWlr0g5U9mD5hR0FHhhAA/bfyyyv5dSv
ikbHV5ePY0a9GZwFpi8pjN3ETODQNpMsfOWJaB9mVdKf6cUKDW7Hmo6CkUc6D+6Epp3dXYUD3zBR
s9jjdNagRqnAAbHSQ/qVogXKw0YypT1ZaiohzY0Gs0XVO3S43lrcRg5kROEE0ZZ2tDgKgugsXPOL
WoyItGq1hFgkLJGJ7j7OG9EjPmKUPdys4UPCmlVs1VCOsJQJZY02t9SFI54Sy3KRD5TXgR7DrgeB
BzuduT++ScGV3lpEl3zN8Z62jlCzZ99zviKmRUlndPlLBMqtpdinboiQyO9mNnaow8MW5XU0MTBt
PQ4UUkCE0DTtAPreoe+Ddk/OJ6suItDqpFc6epwMndptFkSdCYI7Nx+Xrq4uMXgUt0AvVMlJ5UjW
HKDTFX6ksgDbpwX6PHuqqCrmJY65bFpLPeXt1TwigFydbwjZfEY5bqO2tgY3gvWYMsvU45ccNB3f
hC7WKYsqHnC+gxrJZpVoC/qBAtOmDkQGaLKEPGpOtQhXQ1CIVMfUUAAt0jN8FYAeBlb0Tj4/VlZ8
/laHos4v1EUq8HxTHgP/3ceNirSxAfnqT5VohCclVIvpWqBUlDWOpBudsS35O3jGs0Q+CfYQ6LWj
XTE3Rp0rkWUqhz4SgoBZFnT81z5SpdydqJsWuQebSddz99tO7/8KTRSaIMv9ptCEOP/HKhP/+Z9V
pj/OEYwKKDzSsSQyzShKfE8uFcQ/JJXDETUo3PFUkL8VA/4sNFGcktj282NqTKgrZI4Zfxaa9D+A
ZlGf4R821AopmH+l0CTr503++925RSmL16ctcK75KOc3+H53DmJi1iDiG3GqArvAbbPHoajOPG4l
Lu7GsJrlGaDAzEORW9I+aqckc8bYii4EWcq/GpE8paio9OBEjzq4S2RFfIrGtLot4yISPVnuz4At
ePOgN0PiSiiKD91zKcgIS4SR8qctgvjAjyTVSMJSbeiPSDqChTJ/1BGxbRpEXAeqWp6ogjT9Wq4b
saJ2XCuP0tiq85cCs7J0L2GjiVYNrqFoFSZxNB10M403FqAIEeWcpNe3hVShzGIilPRbRZCBGNHt
IygCg37tDlmZkoViEFKYIHKqJMXD/TtbNsw7od/oszRUnKKt8oxpwdd41dLnxzweIroLelQ9ezHE
rRZW8Pr8xIAe7KbDbLJoR23zIiTTUvum3iU97JQyPZaaqqxGFHnxaeCRjkK0ulKTeVY3Kfnij3Ez
zMembwHmcEakA9/VC4aopY842Mx1qgX7Oa6KwFFro79BuYE8yiIm1aKMNYvsy+QyH9rXMgCj7kiC
Xt1qMIwv4mKKe81vAVzVEE7kEGeYokgssajNHBHUxFe1K8IdelE8+kmjjl7dVSaoMIgppV8Nkpbb
6NleAZFjqaes16YefBpkGpBPJBDVJeVSeyxwtJkpPukVVAqoTeSkBwAN2V2njiBbWDUszEfY6pKk
3ncLuDU7HKq0s2sxFTJHQ0v8lek+RNGddoyChmW8QQkmDJCQE5YUG05//dqyyEVY7DXIf22X4Ok2
xMhgAy22CX3ZurVumS1RdZYztT604SgZlyQcdY4XdfBAjO7AYTFL1GdDM3exNRXViidSRbcT9Ok1
xSU+WJvCRsS9lhH4QoM1u7CobtzLZtmWuzQb4BAMWks8Bmot41ZXejpUI2kiLQ5+AzIRGqf8Va8R
ULoyoKHFba1gqhzZpFfiAXfTLxCkxG8Lu3uyKIq4vJTjnBZ52S7lC3DLcYdowkpR9UOTcb+de5EB
ZcXDpMndC3Gh6uKUUW68ycQZtZt5sZIXikLRCYAxe53YAEPv1KnCgUGOBEHGZqrPDWtO/+30BJWb
kA89ROwbxhjcxSKha0rbiIVOa84ekxQloFzQY3OtKcEjmSjduEkWGc5K2AB0yxEvdvRsJ+zCVTwr
Dr0qESdBD47Srjs9e0KRmyKI7MrOmeIULybrVvMCuouQP1xiOF3EEtMLIiuDhM5SHiAshVOhOybG
WsFdpIS32gH+vlYSNQAcsFTdC2gEC04sVBrJX6ygWVnTEGl0nzNDW5kUWWXUmZw/nSDootBmEyXc
dnVAssU4xMFbhmWn9knkCpv9sogqKCNJ4eBvFVN+ufRCdFAz+msuuQHJ2xSpeFlR4ws2cWzcvQ5r
2lU4t1YPXhsNP0TDIXOGRsye+z6qnxgxE3rTlErUumBGsfjIQbU12lxFwTPhEJathLwU1JmTztmv
0FEUSIWwQzOnvY3xqAC6DgcdfAAhELaKB0OmnoG/GwpD0bRrY0F9ietuQJytE8CyKqwoO+9tUm2F
td8S1nqpGH8GCv/fCv93Fl8ZWB1rtSURB6loJiXN/3nFvyibrzj7/rZps+eCgtj3FPTN6z9//UJ/
7gV04w8iEWkgk9LJQnvO0f6+F2C79odFq8XSYCMgzT3/5M+dgCCb/JIqE2VrsuCfc8z/eyvATMk2
ARjzOfHTMgA1/5WtwI+V6zNP+tsrqZahYQkQP9ZsmWpMPPV1dN9vGeHgYh+WT2r/0rls+e+9xs+X
+LDXwGVCBOXCJVzzNnweHrLjQFCRPWLk/KSZ8WOX4acrmR8KqJlhlKllcqXSa9anz0rNv/4gSM74
GkXiDj9SgENok6kajdE9sDBMDhfLfeCLN9VF7L8bVafvt+Z9I+5bRPdPd+zdhT7UTlVQYkklT9F9
AYE18tD2GX5DJNtL5G8Qr2+JetlWu+DUu1RGNyy0FwrJALbumj5MH7ck1sGXDO/370r65d19967O
P39X0c2Yj/Ulm6N78ECcdNK1X75ZHjYib3Sb5+lueEIBiHXsk8ueuwa/uxnnEfzushFQKbY7XFbc
Sm5zM22WPWQX4b69HXbSlqSD0znDifDD7da4+eTav/rIBmG+gCtMjR39uePx7trYYRIdaX10L33h
nAe2v3wqnf4R0ol6g7NQPaY+jlkceenL76/8Yyvl+0h+f+EPrRRLbuRGlM5DbaagaeO3X+6+lOvf
X0TigPLTrX1/lQ9PZqsMkYEdIrrHiI93vnpExiTlNAbOF1TJfozsGAu38sljej5H/eK651BQmTYw
vvYfb+sQlwSqSlZ0D3mgIfjND+GVeyihKgAM8PbUUUGNfcZIaxw7AN0r4tDaOQkqO0Nip9jHlANC
KueOGE3lIZNURKQphfLJuE6E5kkozDsS/PC8BDlKFInqIOWWcjaitVGyPkqDEPuTQrxC0d4voNI9
aalC95O7e35KPw5cw/z3p/zQaCmkyIBxK0f3sI2O3Sk8TFexI12A0LybX6RH8kN2n1zxx1Pdv0bN
v6/4Yd4gkGceBnmJ7pVr1QT2ZAu26uUekL8j+m7g2/Jn3+Rnn/HDnBDMVAEbGrv38ESe6zVGe9Pp
PRAXe3AYLRUqbzgR/e7mHkgttsVYaEOMY86QrgEcoXka19Eq27TrbMWf0yMB07vA+/1t+dUEYliS
qQMiRaHxsRO1IC6MCpRn9+z5dtZF7iZPv7+A/qtF1CQgGLqRJqKb/TCeZzpRiorm+h64kqOvSAo8
pFflVfPK1hLssSN4X0a6ercUqnaROx+7e7Teghc/dbu5P3SgDDfzSb4Wmc4rZ77HUwJ/AeK3bWwE
X7qeTvUa71HwljjW42hr6NrcVPIuRbc+9a/pCR+5Pe5mG5uwbIen59FOPpmElV9NhO8/4YexnEW1
JHaREN1TQPeiDd2oo2AvPiSjzF5cKodXomqn2+ja3NCjmv3FAWnp5r76Qq3TiZ5Em+KxU1/DirIt
t//k7X3LjPj4qL1/ex8G/jzPhFxJQXQ/r5L9vBUp7d+l6341rDt0YdTDu9W0lbbiPtoqJ2im2idv
QPvVc/D+DXx4DooB/94QMAJSu9qr2+gxc8HEOs1uPKXOjbHGnb8z3dS5b7ataznnQVFva6fbtofI
b3ZggV5Oz1+my8yL/cxJnIfeGVzlEYAz8h/o4IfyXr5qd5gEq8O46z95jOXzAP3p/smWzj6UutBP
gfURTSxhkqP4vnM7t9g0squvUN77klv4BCl6zMmVp1+jNDzGr53T3Ybu198/Q982Tz+9Bba1Cl18
VeWt/LgmUA0iC0dP4vv4Tr6T30B8vIL37LbULdMFrAgVEXv8TP0inRv3v7vqh83F0mJ2o8QV3yd+
ddTWgn1q990q2o67zx6hTy/1YS/RVEZlBQKXSi9AluYHZoTAR6ruBRdMnJ/Fb3/ov39fC3De/Pf9
/LCDqBWLfkdZxPfqKthOLqTVi8CBIbWfXCaki+kFBc2juGldto/2uGmvYUS58f0n3+p5B/G7+/th
h2HMebYYOR+ah3I1riB/rbKX6Bi9WBfhVvMUrzqgyEkOwYXI3Ln6/dW/yW5+urqGClw3ONuhcvpx
TBXgybALcQ96b3EzF6q8i/fQBYbuxE71dXys3d6lA72VdyE9fPdA3z385NmCDfSre4Bu0JSRV501
bz++i7m3wqpUuQcPmxd62fbD9eHlzo8vartwGXGtM+xK+2VzeDHsHXodW3Jzx5Ntb7siq8E+bVQn
d44Adpx8m9sP+uqJGp2fr26YQyL/ykud9T5yfYCPvN7m5Kl8vsF+uQv969w+BhtWYcffOYUDb8FW
7EPIJVr76fJg+Lty9XSZ2keY8LZm+0ACXXUl2peTm+0n/3CEI+JRSnGdzHZWs3t680+PV1+8+Qg+
WfZwtdqHo+hoNkAceze4+vZ4UL2nm8hR7K8pn/Rw9+TW9s0dvRv7C+GszvFAwvkmt9elfZPZXN+W
fMV+8ION4OXfboDk607k8qrAQpkm345PgDPty9LN7euL2X49PC18BHcnuN7V0W7sfebwtjeuf7m9
K+3RPvB5Xhs79m/Xr6Fv8uYyp7LXt5BundeHwLt7CjbgYp2TxvKVOdfgLJ3SOXIvz6Nj2r3wfcAA
tvFA8RPB3mj25eHaHdzDprNvVpP9NK+eds7r5Cr81RMZhdzehVmTtdzinber4xMnNfZcluPnzgrD
mp8eOvtK51udTzqvkjuqy3Pn8/qd7YGOtNPz//niaZ63Mm1n2iqOc+1tL3Q7XW1O/mQ/rm95q4qz
GpxNa59iW2Xc7u8vrneZc2Gf9pginP16i0HVqV1vu996V3vT3lruQ23v1r193XgbzdtzEYedlu0E
DK+vz6bbOuxIcUDZq0dqcoy4E2GeW9Nmej/09kVhe2uNvQSWNKd3Lq5le+1F9uvia9xQZfslclfw
TrfK1pb9Z/viFk7/TWg/RU6+0rlx3hX/quxteP7uEvuOqrqL694BLWjv3wzH21arYOdtJef8zt5K
x3eBrbqDox8v9lyI9+lUzuEYu95Xz92u3s4bHe/i9dA7Wyzu9i0TmmiPJ6/wVm+Lk6xr79BvL2fn
MLiDP7iS37nr1F4fsLA78vaOpxvmEEP2ZnB9ss68xr29Oxw1+2Ft8ERA61uJK2/duYZ9d9hd8s5T
lx2ZVznA4exd7x3vUtcu3a+Kff3wykg+P0aG/TV3vfXtneOdtjMD8GL1yO3L7a9364fR5u5SO714
3iO4ty8eQ+dx9idv63WXswtXxBs8YYUdwU52gc3azv9WVPHt0F9zs5Er2aHLq55fr3dAobrk1Nje
rXfLu+u8beBcXz68jPZucltuCCYkR/Fbu9nc3Il8Y/oKfJFzabjZrWjjfb5otoWzbT85RarnWfSn
Wfbd/PZBHCdj2sS1w/xmML08CLuHxX05tIyaO74pHthN5BygZXPrS+flZgWCYfOFskG9uTft/Xnv
OnhEVjvX/3+7QstEhYYi0cSS9+PEWyWBpAlCE1M5gO3qkR8QrKpNmNrZdeLTr3DHo07l2S48BDEM
uN+vPtL55X+6L+8u/2EFtiIr0tWiPe8J5cun8mLaGMyDq9hTLoK1ftT9apse60++jfOLfrwocmdZ
ExXEE+rHz4wLMB5MIhzu2yaGUqsFJ0tOOGxI9XOBwtEulqp0QiJ5Pqvy/WoUWBQsgVJJsqab5y3m
u1JJjkhjlAQuPHrLRvxqfkV2+iBjV2XHapyEG/P7lvsvVaX/X992zXMWPxd/s/vm7bn/W/n1b9fd
M6k3Xfyl/Y/zi33BhdHEUPf+88c/tt//jDTefe6ef/iDV3RxN1/2b8189daC2/3P//guoj//l//b
H/5ZHb6Zq7d//v1L2Rfd+dXIaP4hdI2+6LtRdX79P3/v4jnn927K9I3mwftS87ff+F5aFiSDjjGJ
eoQUsbtBuc+j92efmbw1DA0iX4SpopDVz4rsfxWXzT80jsK6pVNGVg2VDvC/i8vWH+cquG6hOqE9
jUf+rxSXzR+3PqSlIeCgZU39WkT0TTzKj4OC+o81oy4Xr2XpUqmPBSdbPykuZ3lXyrsxpK5zVYX7
GRZhMDlYD2HFEMYBfNKym3twHku0z6xtDxmp2oZ6Cz/QDr+yF0A9f9P4Y4lhwBmSkzFdhK2DGjxU
jzmEcGnX6aehP1hkt8zepOyRpdkyDNoFl2qC0d1GiJgEt1HzSMx4Xjmkuk9ON5gYc0DP1ZRpkq1W
nOL4SZAe9eI4iQeoZG19zORjAURRTAHq6wcpvQNdbZcWRnB1PYf7LLymV0n2hF0f23qrEer97us/
fX+Q35eGP5Ts/ryj6Kv/i7rzWpLcVtb1E3EHvbmtIquqzUyP0TjdMDRaI3pvQPLp94deOmd1sbmK
0TpX50aK0EhCAQQSiczf8MkNV8KRr1dUqHpfuXGhfu4S67s1AigC/uw8GIvzuzMNh6z3kMBQTuKb
MvXWOwdDHx9J2r/ZRf+VKvJcM/lPmJE/w4HCYWuyb6LaurN6rZVl59ZGZy6fs1j/qkmhEQvH9ofK
eLCS9DvQ9D/AY30p1EmRPc8z4C79aOHb87lKae2N2pfby3Id9fg5cHnYXi7dHPl7zNUzDhyjHs2G
Kz7LsulpgIR26hbze2/M5yK177G7VO4MV9OC52HfFIPeJX9i6VT91V+Hl+eQ8Z/Y8/+bg6TkRf33
RtgpKdcdMPkf/DsqGVCsXMkkQRtWo7rrskX/HZR09X8sQgEMJ42rhk9FOPg7Jjnq/wCGUXn5Q5Pg
v5YVnr+hL5b3PwQw0DKuqRqgbAHf/594/PeBIZT/150rN+Z/Nq6jQj8B/Q6sDAtJk0LHaqcY+APG
HjSnAAPcoT0gLiCwAIviLx606rsXi7JxWK93pRzLwd9N54xYmFBDqLw+q6kVwf3skWKg7Wb+xLOx
w4C+sE1fFJrTA6vDqWdZHMjCcIGyHcrC5uA23T2WGUHLdehVzaiH46zFATL7Cc4nWX1uvcbw6TWD
GC0YunfD4t4WCALfnvYqRv09b1eGCN01+QWrvMvoRhonFY2r2kjmY6poCRD0WTmjcyHeT6J2xoM9
meVDFzXxeS7oMkSZo9/pVWYfh0Lg0rXzg66rPH//IE91NJUExeSXXX8IRWvVTItcZDBxfn/Mgcve
L6nVX9iSC5J+TfVXQccFtyR1QA8Y+TtUmjLvo2zNPu78lOsb8fmnOBqnANtStp/+TOx5kSYt4H2K
paqSoJ+V9B2q8LZ3TJAIubPVGLAGEITigyI6Nz4pZlP9YM+ov0K9HlwSoMhDA1+d20c71lTPT6G8
lP9gqRwKcPA1bIzZuLyvlyq0wYNgK0/rRInNB7xQnbOpolC8QII92q2LpD0X4Dnv5vYBap117sKw
OpY2Mg07K7Xx0ajaaxoxgSY4EeP6l7hKbMVhSBMnNttJaj+ZvrG0+ftk6JQ7J28cfwZmhAJj1GaP
GeoXCfJl5fiHA+lj57e8DhoOvq+WDmdUZfuYq0sXpubglZQKgxIW0L9ajMdPU+r05x7Hm/Ptacv4
cx2froZaF4vqMEZQ0Uoy2N1NhxIQlIn7BnnJ361inj8Mueac3jygXN3n0pQNnEDGkRcbMtG8VEGt
BgGQGEixCw3zXLg6FrLIy/lejRXK7fHk4V9NUGYMBnc2KSjJ5vV4JSbxitrjEwvJJ/T7DBE1hNxQ
YMgd8+DhQupkaKvcHnOVrjyfOgaF7gQek40tk+6Xk0yVWcH9kV1tF3lxCjFd/4Hidf+72Qzxyaqh
eXAUvOPgLnVyFIBlcV1SnQ8Zmk1nDXYqsP/Bs74s49RVO+vxem8RChx5IcrCOzzC659GxMqxSary
oKt6/Vw22ONNeSLORmOGO0O93luuCqrUgoPK30B+XA9VEfJEW5nyU1tIXkqRyZAf9lvUACJaHCd6
ur3sW1PjfWGS/MNodtbU22Kqls6y4RWg+REjWGVb+CWr0x0PAi94+1CWBXWOkrdcyNUqDhn6gKhp
S2EjzwnMts6xlI/z0yRw0Lg91AoHITcTNGIJ1yFVMXgmra63zATAiaoTRzTzMC0oTGW+H1SXDDcV
NUQeF9rGe61q0ZEggz5VLQJHx4Lu810ymN6HJpnFdyQN6mCCbyGCtkc6+/ZPfH3G2O2giG2dH6tL
VvrVdncEdHU1RHA/rLXqJHrbOWhDlJ8IbYav2r166ktINLcH3fratsq6SOYiX3wVJJesQAmvlLoG
vD7/msbRBRlIy/19ZhjKz/+nsdZAnwZJFWDXA4akXm8+JO74MY9zG98MqAb/YCTqGWwpKP6Gt9pY
LkINGtSBLIimrPJzNEICZRznk9k0u4+qzRV8MdZqBYVVJ63mtlmQhU1+HzcKIAcjwuswwhvCNdKh
x/mxGlBcG5RvtQWWFpWNqRgOjpnFND2z5iNumKFf8eB7tICjfri9FlvxAyAbVyFVBRpLq0Lf6CTu
jGJgFowkthcDKGkAD8/+PMRe9U0IPdzZxhthm31s0cMCiIvd/DOO5MXdVKl1by+lhl6P1Tg/e+oV
v+bR4aDBjrFsmG+e+N7DAP5QCsv96PbmMN3FWmIiZORlCEPHeqj+IcbFViGWmFa3c61srYd8hctj
A8XbXO0NEXnstxjcqoULw+d5gWBzQGxZ+Up4zR7wFqt2HhQb55oU1sEdjwVR1XVOP4jecAQmH0GK
72KBVDk3RqI72bceZ7YzFlTYgiKS6H28/d3lvru+snkaqwbICY1pQhu+DidZrGkQ2XsasWw6/DLn
MGgmHS2n1q2eLA1s+qLj1aIZ2OxUEYazt4ffOBYMzzviOaIhoXA9vN7MTdEVVRHoLiYbKC20flHX
2TE35untMUyDE82Oo57AhlvdkFBjkQPtBZexUyl+V43dQ9p3dKBq0e82BjdWFcYnF4ihm67lmdfT
QqrbrgY7y8E94ULqoB95UpDHA+/uYtSWhNN5GMQuUOH1oBavXtgfSG9w964GHQ2klcYaQlvcDvGn
LkSJMRHL/DBkMHZvfzb5WVa7BuQqawnXhKqwuYoWmWtFmtCJl+GQGogim9iS5frgWxI4jhtx7CeY
b90tcfbX2wcGrPec6eiURV9vVxESz4ES2dH0Pdfi7ju0qPiMUZd16IZBD1LXzb7IpHfv+bQREcgN
ILwb5AgmbLLrbwrTGC4m6liBYnrxU95Efy1dgqQlRp6HtEJU9vZMt4ZjNAoaRAMy+NUSj+XQiIaq
u9/zb32MtNn5li0LrsdxmX9qBn3euXY3x0NyAgVnXvevBAoaiLUG6l2KX09991hyWR2w6EyDCA+K
QBJ7b0/v9Q7y+I6uoTKY/J7y57wI/4jwR2M8jHGwhMCMePli8JV1ebDkONAocfshi9XPZYxJ+O1x
9c2BHUtzPF0HuK2uCjdJkZUTZlpx0GlA/H07L4anbKrt6eykaGxWOBKWAXVXF01IbBGwTOhQVntA
QZseD4rstBkRd0btcoqGQxurqAJXIQJkwki9r05qeE9DhJLoAQV/AZMv6ucZtwvE4vCJttQPs/C6
6WhqealAHIZZhZxk6h4blK4CrfYicyfH2choQZIjX0SItXTH8FYLDZXf0stFJNB+1PyYw4lHws2s
MU3FViRztfA4Lti7laqKrcacGvwzBenRChlaPacEr2TF/BBjyB4oOtqat7/GCjgj821+G3sc6B5F
b7oZ19tATzCMEl6cBPUSIwRmLfonCBIqJE/NuqgaomGajtZrn3t0GYUYzvNA2bnMbG+npPb6IqJl
gnCR6khu33Mj5uV+LAxtNuPEigJbEw5NtKJE1WGJ7hAUNi87k94aS5eVUKYsgfmro915fd5rKLgH
HexdaCGzgU+PUQPRyRILgIHep5LchblSg17Fn4iqGXQ0J+H6tr2493bTN0f0YdXTiDDPKY0KbDxu
/8TXyQjFXSqpNJBMMDZrHRGkcPO4xlImwCYRAAicZ3+MkxZwXe0GaBUA5yzavVxgc1C5KqTJUCSN
1cmMIA/DVwujAOFcvBsGBb1xhPrQYG+XMqPxwGFcCmfvy8u4fX2XyUL2f4ZdxXVbUcWkxBlBDlGE
O0RFUO/G4uD09hU1TI3cjq4KbdTVxRWZehXXHWEnqQwY7Qsy26jtj4EbQnFqcYILpkndfXXI2sd6
bmhT6Z7j8MyBDLM6Xjg05VplxsEIKf6jPqMvHqZIGcG7Wz55Y8KzUab2WWkSC6qpOlDDcPa2+9YC
E3eoCUkBNENd/QivDnm4yB9RJYXxZJpTdHGivH1v533/kU87fnNa5NAsIs1djwDpHTq/1SN2aso9
sF/9HWzy7Aek2j0Q9+vUF+oOqlW4kuoQZNY3LARSV28dqugk43XQTW35oHiOOCUTbp11WvePmJwX
5x6DygClTc2/vSM2Yx9yQ6rUq+MJtH5iDFjtjgqiLEFnS3sr3tdwOzzrcRSd+KEYneiPkZanPzvQ
z+/Q+3ZafwljE8uZ2ti5jbciEuBQ0gy01GAKrSKShqrmiOFPHKDLOF+0cRCnKXK/omK7F1k2F92D
bSHrkQbX0vWO5IFXoNCDsyiVeAu1YxNjE0pn506oKY7Os5366iAMTPy0+H04TvqP26u+cf3TIPJc
yGGSJS1p2C/jvIa5uQ2vjshmUu6bm/CXUZbDb1MrhouDt+CdbmMoI/CW+uP2wFtLTNOetgm8AY0X
z/XATVhR0i86lthFZ32K4hLrzfKjEQ5lcHukrSnSinMJ3zTp3GdA8IvUyq7oVrkaIw04XAdI3iNu
0VkgBHVsNq1k1g6zN6IN0pbFDklh6+OiPUV2jAAjqgkywr8YWUHOFDkfRsaieEZPvO8RDTLpy1dV
jj0Z1qnVARHpBt0RNz+pBVTenYtra5VRKbMNMEvgI9ar7A15ZfMEwoLN6S0/Vmb1yRbJX+Y8/YME
FpFDTi2PSaZry7V4MVeM2kI34gUQmMsifHcJbVLW2Rn8kcbQN+BBzlFXNPdjV7S7h2hzljJ/pihq
uNb6ek4ct8wcL8NjJy3RhCoqw68qPDXgh5o7kUGex/UNAtjo/w61uh3LMp+KEZ/eQHELWFJ2i7wX
DsHHvigRs9YceycqbiUBIB/oMFOMotO8OibUXJQE4YAkwKrZxZ3Add/VoW4ch6npUd1R0X6Zc3G+
fWK21lNKJRKReN5R6Lz+lk3GBdhOZQJFu0F6CQE3dLqd7jCMYx7cHmrrMiTMSm02E97KM9ngxbaR
+tIeWRQ9QipuJz2iSYl5WLozynNnZ/3ZgAxRJUZrlHreandmfdb0JksY5K3RX6Tf8GUopiZBuL6p
LzBDH0fkfX7gnVR/ckwkELym7v9CkmA46x0KQOSEwjfG2ggyRaNLpSOZiySvCGB91TsheeuTSw6P
w1sQIQxrlfc5S5Flfd5gLI3uOcoypeXXrWUELfZJR/xJljM2Xsbn299hI0gCEgBkY1P/4hitukb4
GFRo8bdJUOhe+YimxTcDq4Kvc6gsRwVv9KOi5NbZacvy7bOlVw1qAMSUatAEvd5rStfnUV/SQNeT
EpF5dYIAMeE45RkoaKHomZzVpZp2Bt3KNajUgByk96tjPbOKzJ1RWVHc8uQYrLr/hogcL6vRiR2Y
9yXEgXzMTotmFu/wwR3fK1opMP7CWe2U0KbdowhunDZ+C2xpSqtEsPXzZzD1YsIyPsLlOFJPeBHP
Tw6Ker4BoGmnSyW3+eoY0JpClRUSuMFbc3WwB9S0OsWoImRAEhUaG8IBP4zCLrSgocdyxnAh+6Xg
BX+P2zt6EqhRojV6e6Nt7G6HQiBfjiTPBFh1/b0ns476aaiwfKYG+4ArDbLwNibweaT91SAfeBjj
cTjdHnMjaFMbY96k3br+CqShTTySka3LgkRLsjOKCOMd3qAuZn3YJA11Fn+9Pd7GYQJUqIIolBci
WrzXc3QmM6xLq2Q8EAxBhE7MyUaNV0Lm/xxqc3rMFrXcuSg2dhFXBCeI4pgN3GK1o5HswBS4pKHC
HTwfG1NY59xQk5MxWdnH29N7tZw8W1TueZraFnqw66EaGm0Lb/ksSBUTAuSkdmcVL6pLaSqYDYVq
szO116eVvSoVdckTcfJkyOv1RDUXIcg8U/zYHLo7KhKIZxrAIA5pOnpP+HHMdz1qF0GnluWlQvfw
W5x6GH0XRb5zgDamTgMbrCloUpRw12e1E1Yzqj21qkpd6qOJDk3Q5CdBy6pqi9PtZX51NcpZg3SV
cgUUhNzVSUkbwlaEgZ5fqOEoVbmK2T7OdY3T8D8ZCKiHHAhZbjnpF3dw0ZPF5AI3R5e4cxdqo3co
caPcOfgrjDi1LZ43bFC2JqokoGFXV0ylav0w06r1zaGtz1br1r41m/pjjJPG701H41bJ7OHOK+fo
K3ix/smMJ/MHpmLWKUIL8OSUHv5FYUyq7hVYgGdIMv4ax3bY2d6vTq/8nWQ+ksVEYX0doRBmyb0Q
wxQ/TKbyHj/n+GeXReE3N8Tu41hbbfujmss6cNtC2VmjV4dYDg0rEAI+BFtdXW10q2hGDEtoVFRO
6lzaybO/TD2m8YOSdb+9+aODMCT1QqPIpa+3+ugoLWa2MBXZQZ0xhEfx4BgiGP717aPQxXru4aEH
vkbALKHAx8EAB+uGeiW1qvCxqPHhfPMoNJckHB/nPnaWvPZebOAFh/lFcebQV4bGvsy8eg4DWJO7
t4/yXK3iua5Kl5HrURIPrIzriND3ot69lOglnNyxbHceGBtbgDcUD2OPZznTWY2iDMpA7aqXvaqk
uAPrb5yw48n9th60nXP/aijK4GAWZXcDkQ+e4dcTsmvpFIpkix/NUxtMpgF9I14gz6VF9OfttXt1
pmCKU+sjcPKmoFW2GkqYtdrlkWCoNtXuWw2b+hb1QDJvhES7uIuf5tD6rRC9vnN3bMwRBXZeMrzx
OdRrjkjbI6+VAoX0ReYmTznW6NLs1A2Qd3J39sfGUDY5FXp1ErtLAn+9nHWkRm7UaVCX1Amd5n7E
xBzrKOcBhchsDt68oPT1aPiB1HMhwKwixWjbTWTFmF8rVBrbI7NzH+w5nT/HoZmX+J509TfcLdPj
YObRnjrM1kypF6kI6gGueQUUyUKjrAstC+GRur8nIcXKIiogeYWAU94+TSnaQ2GTpPFVtrggSau6
4wwANFUQ2+r6afapzsWfTNyv3SN9A/cBcdniG5Fz/H577K1Z8vQG/EEVkPeJ/PMXUSWxRiX1Rtvz
84Kcv2gdJ8Cq0vINxC52dumrq95WedvT+6GjTz/eM66HCsGZGmUeen6HOPbdpC7j/aDY3Y/bE5Ih
/Sr7l60lUKYGpQTTsOzVKO6kRaIA5OF7XlHe27lUFp8Nqayr65do6uydsLyxgBDRmJpUyEdPfnXF
WCAJ2qrVXb9IatC8+AAHdMmVi1fV1s49szU1UPbg4egOv8bEZQIkr6oMrq9QX77vK/TEU5q08FWw
4dN9U2CxeLm9misWP/kMy4lYDk1TCkL4qKxuHayFeM4RV32np+5zGOcK8aJ8zrWgmqPxU6HZAkYp
3sL+3Bjo6aBU6N4r3oJkq5GZgYd+WWB3avLl9u/aWnXEOIEs8QygybkKQ6PSGh3zd7nY4/J3lSse
N+donM8gQZcdlNTGWPT+5bpTREYsapXSWZhHzVMZeXTqKvAGCLL5BfZNh9go9NPtacmfvdq8z0A/
+BHgR2GxXB8RaaQZFX3o+ihgFqc41WA1AcXBnlYtkQo22vGrOywfO6+oft0eeXOSfEvQpOCeiLXX
Iw+VntbuzCSXtNfwKwibSw2y92Bl4x6jcSW79bynsHaQCADGIw9YzTJLXdPSI5sjWoCpbMxOu2vN
QpwzYWp3ttsUCPqN4bkxwV7qTjqfIs8s336P4chAJOJ9Q0V3DWXFHzOm2am5/jwDdxoXYd7npab5
VjmaOyF266MCm6Egx8sOEt5quhHuMP2cNC5S147yNOLQckT/0zqFZirtqFOL1yza52aaZW/GIlPW
RH4Wyo4mj8maHNPqPQAzHC39yDL/1emtOEVuapzpsCw7PIit/SPpiQCDAR1Q67zeP43pNXM09C6J
B9Y8i02Dccyqn7YQ3s6Xex0F6f5j7ESuQ8PjFS9VAMhD0z51/bQAOFglTulbojUx86zsx34e9zLi
1zNjPDqNMtSQ8KzRagN2znPdKo7fi+5XG7r5ZRySp6lBov6tR5C3Lm0Fk1WkiPMsIvfiKq6a0rH6
2rJ9DQTMRUVByy9BaPiNs3eRbE2JqE4rjMMOpVQu8YuRytkzJpFrNkAYTcdT17IuUVNMR1Einf32
SXFn8ch3SBfRXbseKtXqdNby1sYXPZ/vaCpkwBrHAudAb6/otjUrElJ5IXAfU7a5HgoiliyF1vh3
hmmMQwVWovhvdIAYdDt486ygD/Aa00mG6Xytrp9aaSgw47LuW03aKgc0zbVLrZfV0zBb4uftsTb2
uyyz0cmX0wKKdj0tzD9Q53WxJa1H5zuQ2elpjLTBX5SxpIltWJfbw73O0kCFgvFjXrJnaa32Ru6U
UVNqaOt6ThcGqTp6QerkyVtLTAR+PhXdZxBZnKzVpDxsamaqzjblBzqVRRdKrEnb3YVpX10gPMD9
uT2tVxXZ1YCraZnw9vmO7EMtm+ODZiq4FeIzeVD6BftLgeth55X1zlrK5Oj6Oifscr1AxsE7Bzrk
9adbpjCcsE+wfRzP7Xf90rmnuOnHszvFqEJRPj02y+TcQTpCQ6Wcxdfbc97aOZAzqXuQSqjPkqNX
xzyMhgY1ZdtXpiWkt6GZx3IU0+emKf8A6qu9FU3FEsNiBm4LfBE2yuq1JqqRg2fMnD+1tX6kYa/g
B94I695FSmCvnCc3yKulRW0d5JZssK/rhg3v0wy+su1PJZbPioimuxx584saaulOg3tr63AkHAif
OM/Bab3+iqUziCJeGtsXaoLWRW4gvryIzldzt/3E/Z1+yJvqH9xykmcj7x2uHeqj14P2EXY0bsoB
aeYuu9Ad6tFtjiBwTS0M+T5V3/yM0Xj8USShcUhVZp3kmi6hWU+YZN0X9Wm0nQbIo6nceWoVf7y9
LV9XutkolLIc9gmJJqjl67mVRpOLNmGj2KbiTcdRG3Lz2I5LeG/Sxn/vOI3yZWrJi1TgGpdJw5yr
TWzzDCF8D4u4Fe3YPPwcMG8uOcX1T+G5moXjiNNaXc8pnVlLUJWMjZ3kaGsHPdswgv3j1eKtTobS
dLG1tKPl507k+jyo8OqKjfFglvN4skNr9LukdHZu3tdpp4Q20gWmN0PuucYqmI3bgu63ecrXU3F2
ZmU6NoliX5aUJk0/18KPsnG8wz15L9ZuxR35kHAA2AFGXPd254KrsW0My7cQNnjK0rIxeTgmCJLS
TR77g02RMduJ71sfkhcq3V2ealjJr/LPypwV/L5nywdpFJ1mvcKQPu/VHVGUrajzcpTVtRUCyE7a
ZKHCV6oD7gXdeOhHD7WmaDT926dkayiq8wAGyDN0GnrXO1MYjeouiWb5am+AAVOxUogjcP5lbSXB
7aE2HmR0Krnq+WLP/hZy/77IB5cpzyO3Vy2/tWPceqcp0138xEP3e2YkZXo3p2b+l95b5aeZBkhy
GDNH/HAlx/H2D9n6iDS+YNhLaQAShOvfkZTGUEFNYeMYECXGHkujuHCXb7dH2bqVZYJIsxRwNInp
9SiinwDP1lSEi9kR+AvEifKvBt+fn14rFIQ++lHvA95mPcbCQ4ELV+uM/+RqJiuQNH5I9d6alZ3D
NPRwlkJDzOtrP7RKT1on5JiOlbOLgJ6ilNGeNqKc1/rKBAv0bwUDIMir1c2HqWgyl3m7SYHp/NAt
35tFw5EtT7HUUz91AMb3BLy3QgFgNMDEKrcnQI/rtS4rfUrsZLAxjFftD52qoO9VEcVxvAmDPoHh
+Q/igMQSQx2zCD3PW/3FVlYULDPbBKNF3rjpcTaj6r3wpnBHIHbrcKIibfO8BrTMJ7yeVqpBDp1s
bstZ9SJ/jOzpJAwM7EXkWF9u79atFaRcieI83jPgNFcPKAMHEGMUhHE7DiHeWooO3VbBnrsGtt9O
fMnb470WeyB4vhxwdVlVGETNUM4sZHMyBLndxvONwSyO9iANRJrGO5qeyE6q1rnvmhpvUtHage2F
0dHuh+T89l/D7UwVHuQMpUh7dVjtVmlLz+altTRl83sKhKw7ylg2HxPFKn4tqY3+MK6InREsTqmp
yHf3KMaaUzhD0cVMPZiXvnszmoXuDmgeUnqZgWprfeCqM1DImUjsZ/iMwdRTCO1b+3Geqj2R9o2Q
eDXS+gA5U6ziJc+7RR90Wn+SPYqGxM5zbGM/MwpZu2wGM6PVZaNhvasa+cRzjCb5xWxnss08FGg7
J3sZ1+ZQYAt1WMW8oZ9lTl8c0MUqq3EYVD5omSKUSI/lvs6a3xZjqneyro2TQ4CnsQIUh5Cwfn2J
1KtgyFMPcFqzP+VCd04q6LaLg29l0HSu8vZ3AvAbGhwEOhrrz7J6L2Y2pAoSSuAMfOFAtcG21DjO
Wqle4hQHgyPGRNkXfG3A298+IpvThC+G0SwPY2id17FIE17vYLVGLaJa3EfgLPMHihM8LbMlfG+2
1rJzJDeuT5qN0sKCeg4CTevY18xtaUYLLy8tFVRYqiWw2gHpHY5EecQLsTi3OJm9E4nZHWMP+Ynb
85UnfnWNXY0vN9iLZU7Hoa8XIqIvTHO56JmSBV2uu/d9C4zfAEJ+tGachW4PupFM09SFS0F2QtNh
nTO4KkY25pQ7flp19SVGTuuYVSpogsaLL13Y5XeGltVcqqUe3B55a7rkRKTxxBpuAPnnL6Y7p3Wb
O8QVH0p4fOYqCg/GkBjHZK7a90s2NGA8mzfjrIhvpCeUy+h+8rFXdwDwjYxbmkOaupQFeSsUOMyW
6SORdE+uZCseUCCRmBwqFbzmr+dXzG1ujDNVz8WO4B2PFpZ7KPacRtVVd5Zy66S8HGoV5ebR1kYr
d/DTWFhKt0m1S66FIONrE4y8Fnun25/uNd1dggBYrOf7lBroqv7jRLHSUbnjdRmGyq9G2Oa924Qe
EsVLjEid2nbOcEyR+EdnTYHohaci2UQq2kBJzPYbTlbZ+7Eb7PeGUJzvt3/cxsXCjpLOc7JUAzHx
et1dA/cpRBccPyrC4bEtwj9F1DR3twfZ+LjcKFzfz+UnivXXg5hqM9SOGLAXFhD6QktJz1NWjxhM
OXvs5K3FvhprVTFJ5n7yhhAVIXyxnOqI4Z2j+Ypdzn/qsdf9ShpARk9KojnYUmVJ9sPGdi461lGT
KUessxT34NBXcIJiQpuprxW7vbx1MaTeEF0gCtTcfesY4niKOoTAYXw7VXqMeNvpmLeJFsSicXfe
qa8/Lg8LLiP4TdRzyPiv1x17TRzr09zyR8XS34vUXu5qb+nfHBSl/QL8Nt75MklZpaaK3RvxoqQ8
UUnQTu5U49eOj+l0zPJphudYl791Qhi+TqvhrQAiXk483ki96MnSQ1ydrLaHi0ILz/LDnkug03RU
HrNmOs19nvlv/WwMRZeMyM+D7Vlb82UADpswN9K8sXzHK/N3WZyqlyUciiOvl6//YCReE5Kk5MpB
r7+axF5PSVfx1TylByg9SDmlTjnVk2bsZPmvbxX+/6RGpAskK6+oAvg3AxnPQ9N3whJD9C75QSjr
T86UpmT7mTjkTbbHT3gdfq/GNFffrJkVRDw6xhQYAPqqi3zvaOvNMZnq+JRkotiZ49YheDHH9fZc
Jq8XNHEYD/E6Xgd6c4piw9s51Zuz4oKWJXbenGspuqXF4bgMLWD8o7QM9BoAO/VoH6psmS6KjZP7
7U2yOR5VGthspLRw6q43Ce7DNj6zaA7GWGl/0mZ6Cq4+WYemoHYZWd1e1UCG6Ot0i69GP5JyDOkl
wOvr8Ya+yBMqpOwUmGwn1erQmEJP7glSeXzU9cGlsWDjit0a6c7lsTVTydUk3aL19epRYrddKrrU
M30r66NLm068QZW+BDGqtnfarPy4vbAbVTDIqvTKua2JKLyDrmfatKPegCa3fAwW0a/H5fc+tPoF
/LVAfMrKhwAry+bA3a38dI3yu5ape0W/rSmDVpWUGFtqm63iNjcpJqjOxNu7drKgsVKsohJXse46
FCfuZiXbw/e8vqCZswbyy6GVzttgNWdl9sSIuzA65HrUPIyD810LB+2kJEW/cxo3p8ZgVIKk3tD6
ddTkiT00NXUMtMPqQB2TEi4KWl6DPeUPlaZHO7tno8vAaFJDlpqmbiFwcf05Db2dRIVuCnFbYrKi
UT0VhZ1SRR30g+4l9V2uRPZRm4X5hKZZdy68GJMqO/N2LhA50PoEcVPRKobtBDJLxqkXGbwOKrSn
zWiRTEtjTDfiL72q+WMjkT0NNO4LTB2l3xl2ez/Lsq4re/3gkq/HzbMhzyJ9sPyh7T1KyG2nfxJo
9t71WJP+aQyK8i9rRlghdxLzg+6Ew3kSyrhXkNvcYcAaJPkNiYU199ZOOmNaotryJy8bLkWVxT/C
fPgc5Yt2un2AN0eSlQUwawjEr+lOsFApBISkI0XvGp9CbDoeB1Pp7vAFNXbWdmso8nl5Qik10ia/
XtpGtaNZURlKn835kqAfcHSGtD3NSb53U28OJaMv6FAS9TWRPqoVsxMJUSnlAXaM4VJ/X7Is9UN7
TP68vYByI643qkSekHuAeEHX93pWed677WJpph95XvuHPiTcL2a8R/bcCATo6ABzBQcqwUmrtWsX
rdcGmvHIWMdtYA+t88Od2vFRsfVP/RDNO5PaWD/0nySEV1p1ElmvJ6XnYho1xTT9fK4hf2W2AwMk
dP9QqgGpltsLuDkWzA+QvAz5SgHK7DphFmXCtoD8EWiV7tz3lvnT8Jbsy+2RNm5l7mOeb7zNJSRx
9an6ks6h45BL5UNtmKfBMqKPthZlYDOHpTUQJHYT8Iqecg97V+zs/q3IYoLLlhVZPiNt3Os17axM
r7uZnECoTnoSqdm+6xKsspFvrT87k46FpJN26SEiLt2X6VgHXoWo2e0l2FpseSjYRQgl0Vm9/hFT
hepnO5Et94rZq8dGT+r71IVdAv6g7nZiy9amlZqq/y7sUSK9HoyWtC7UsOCpk3mkWSl9hYOwRH9q
oQtnvrU0yvwPNtPLIeUWeHFtTPE8uv3cWb5njv1dpxVTgOed+xRqyZ4C5uZugsyHeiu+SqQ/10MZ
U6XGecNzcapK9FJ5bjXnCXJSYGWuoxwocmdfwslpvyq20HbSrq2x0S1wZXNIXtiradLdEFVDwPCr
ItEePfKRIMKR/ujZrRFQ1hTBEBV/JFGd73zSrf3D5uFqosNKYc27nvS09MtIadb0y9ZRz04S54e6
aqxHaDbV+e1bFf44fLBn1rG9Wt/SROYE1wQAD1X/r9LJrA+FnXdnGC/WzqS29qmpUVcnVffQhl29
sRTDSpG8q+grElz9sRvND+PUQlicVSmx4/y8PbGtJAvpWVr8MLnp2q4LPBOY4TSX2BjqWvEfOWHv
Lm5S62EK9fKnR532txlCnq9UMM0SRVgfiznCu6xK9joYG+UfiLaEQ1ntl5NfhYPEG/XBbskvXV4L
B6VV5se6Are+tNqPul5qqvJ28tCYbXRXhqA5PbVQ2WQ2/ox1hiRYlA9HhE73QIkyMKzuVEIkNATY
R6Dq1gy0sLKsIRRc35mCvgrwEMdXVSQ5uoicYZxgpaE52e1URzYu8qtBV9GqztE5DCnvSpLOeMSU
vTuHQM53roGtvSbxO4YmzXioaF0foCL0wkSIxPaTWv86OIl1XnovP1pq+qiFavnx9laTx3G9kNQr
ZBGcASnvXI82K7qAG6fZvhpW2kFNIv3QFrZ4n2hjcYnUegqiVKgHI6b2J8Ii+XB7+K1oYVlsANBC
kDzWKGDLS0cH5Ax4rATNyrBLEIpo9ehoJXH5D6IFHQ6yFmgeoIVW67qATuhMic6tq3i6IJpeBrz4
m6dUM/eS881PCJ2EihPWMFQKrxcVn/m6QGTU9lvM6o+QHPSnZhCajzJf7tt1tYfS2VzFF+OtNiZ6
jXUnOnpVXq3kpwXayZEn3BJ4irvXsdmcGl1zqbFEs3H9+nHdOZk6Cnp+1InwgTpFjutmU+fRIS+b
8Z1lJm/WGkXXgGIaFDzCEFwZOfkXF7ZdULCLe6r90LidYzEk+qEJ7eXgpeGbWdOroVbfrem8ZGBK
oBwWYeOHPAx+15TjThV568hRYKLzThWZqshqI3bdqLUpB8o3FK+TcvIufjSh5t3neqSerZgEMMcC
86FKlvoP3Zu6PfTI5g+QMEhZ50V6dHWb4UQwd4jY2z5SIYhPp5lpHI1x9H4Vlang/cB5t41ROSlK
lPuam+xpAGxtV9RZ6YNxlaK6s7pTKhMhZBI8GeGGcj54dV2Igxu7xudpSdLweDvEbM5WUoxYbZQr
1ocRzmheWiGj6R0i/U4o/pezM+uR21iy8C8iwH15JYtVvUotWZJtvRCWJXPf1+Svny97MBgVmyhC
Mu6VHwQ4KpOZkbGcc2J8v6KleUoGZKrsNC3RZlTiJ6fR7OfVWo56NXuBGJ0CSt20rCgIbc4UnUCt
Gi3cOXO8y8xX5+rvUc2UPzQrGs76zMfNp2YIurLvDxzebj4hxfypfJE8ATy/vjmL049qt4AS8rRx
/Xcyl+FMIb5mlNvk3bVIpj05St35stQBKhWuB9WU5qibIU/z9oGRIwz40nxze8sIMpQeRrygr0wN
631bMNnVj6Pj2SV7foluJyKvUr8CXun1WosMWZBMBYhuqf1/ZtFr56RpMn8pzCGkUnFEtt9d1etD
AjCSXs32CFeFm0aDsE692WXButB5sldxVHrZO7oyAqDWBqObYPB6UUrce/kykvi2erwYgTJ04rkr
ELY8i3ntUr9HhqwJuegIrJIia/FpdIrlN3CMPM8A3WnSoPKDesf1z0AF2J1TjUpbpK3xXyovjT/N
c/Wg1E5xquPFYaDI2JxVtzZ8syzqO6MZowMU/N73/fk3bJ2mmrVp3oPbTAVNZmVNuietL/W7fNRy
XwUKf3fba+x9YDyUA5cNgtIbmrI9LgzLjSkZm3U939XWoN95DCT447aVPU9IqQHxXvg12Nnc0Dmh
aknD0TrNDNT4Nxpas/TdsphS35ui6QjSsueKmHJHLR56DQpGmz3URmcQ1Ur8qhhZB73U8vSHJp0L
Rt4nBjOXBi2FUFDZA4MQBxSjjyq2u6slbkCPFGeAauH1OTK7eSqUvqO0YM3uuSl7cbcCV4LIsMwH
yCu5cVuvw7GUPCLiL9Bk16byWdjVSu/mtFpqGfsa894CRxHVaQDJGaZIsZ5yUR6xJ3atvnaGdfor
bw4NesTZCJwQrzB4y31t559q6GYXFTWGR2VGInAYTPU36hkU4SgEv2JLtu3v2iQZfS2OJfUyPnex
un7WpnS4g2p6OCBq71LIgJayu6FRh9t+QB1+W+ygKVZ0WX2uGzV/nrU6Prh6e8dUZmzAoKSa7HZF
U9GZIwrCSA7SQvnPqvpqPnWozV9EWpknaE/pw4C6GkihYj7Amu2dUFwt8Hr+z8XbPNbmGOuJBePt
tIzJdN8nhe5H7MZD3MVHuiP7ptCVIAJCT2s7/MvTWiB7SIedUIsrQ+EM//RLNIUoIhy1iHYskU8y
Hgqxfl7irZPp5oXZUTlYT2dMzQCRmOhhml2r8E17NC6/7NCQUKf7DQWY4uHWxfSxNi1GndmnQTBy
cTA1BUVWVzwnOdnlbVM7LwKmgDdxROizbUm4tgkVysiokcT1qPzIGO/gG7qefB271gFQWx6BU/eK
MvS7pANF4Za4Sp7bnxIRx40Ns5qpHIKsquzzXCrqp5Yo468hM6qnIY4s+z5Lm8I9L25nwllcncJX
lln8NZRReVQB2bmLr4OQKIoDFCEZu/41bhEbxM0UgUbTzj5P3riGPVTNH7c3ee/sUOOH4kmNhe7C
5unvVhJZvYuskyiF9wQnw/taZNm/jVLOB7d+zxJcISoQZM14s83uFrXXM3NwMU+ul3R3htvaL1VM
jGOrh5Juu6Z4G5h4DPCQtun11gmVOvMCSezkTM0axl6U3OcjbO7RidODsGXnK8mOhYdaPFcCzNa1
KdvuRhilTBOajHQ5J2nhXFLUl4PbX2knTiQs4xGglyWFfzYJnTm6gEskYohkeQjnpnZDMQuSnSVn
Dsk0l/96Sv/NjHLrfrSiX4caAnZh1AG1DigmBBbXa+xcp4hqaq5onfTNewYmzZfKG+dQ1+ajCGZv
OxEhkT0u5mVpW3wSr9JgaStdp7TTtTu3ncawjXPzYDv3rZhwdT2CFRLV6wVFbT409HZNQoS6uiNW
0Z9cyHS/fuDJv0GgSicGoWwbongDQ9ZaGi0xE9aABkwraf+kPk9O9s/t47Fz3m3IMHh/3m1k8jfr
qdSuHtChoSTfm+Y7tRL63SKSNMhtWp+3Te2dRET9UCpAI51sbGOqrCqaPD0hZqUVmm/EjeFrkZLc
KYnzl6EUiekzWUW968YlvUxWT6B72/7eUlEYhHOJj5Y96+tPVyoZXCzGLZ5gBqsXWJ2fa7OmppkY
q/hy29TeKcEGg1iRZ6asuKmcqlGVlyUiAicTmoSUnReITbSeXhwsaW9Lf7ajXy8pb/S5hRvH5Rb9
+LczGOn9KtwW0mNWnFtnHS5T2VhhotSRv8z90ZCP3R2VSRCoZQrSW98yZI09Dz0vwDpXxZPORIs/
HHUVvhVpn25v6J4lBmnK+BJCyhsBu2VdaaekOp25Mc/vGIjrfUx60nf0cu2DPd0J1FkPwiEEmRIT
KL/tT0/54i0McOx5ytGgKL57o6k+WIOa/xODdHhA76x8Zy3G9BsXnm4FjV1PDuvadsZ68BNFhqTm
SWS54ScD3ZKpioY7DwjC6fZW7q1PotopuSD+yBHdrM/Qmm41IE92aaI7QWp38SkxnOjcDVbzgm68
8p+n5kelnp2IjMkEiABjUI5q3FjtdL2ZlCSh35nr+qVEPTyonDX3eR6MEH3N7iDYlA/LJskDIUvB
B9km/rUtrSmpPQibgB0Mv27dT8j8+PoSdafKiHsGlQvdr4eqC9NkGMPb+7t39+E60hmRom3o717v
7wQ9oV25dSfstYG3LEnpq17VHjjuPTPEt7J+RxHujbRXW5pZWjayF5+X5j81AxYuDeKaBzHK3mEh
eJCSrHQsWNH1YroEXkkcIU62mu1LXebWpelL5eI0SgWC22qCLFLqg7uwuzJeIo4oyj1v5msNjdHr
ZsrK6BQWp1mHiz6t3vfbX2lvYbxDiL+h7E6NbvuVaiXx6C4hMaOrtGHqeWC4vdUHXiF6Py3Kxh/r
dDxwLTsrk++eRABDw3+j34vetVqrQoENYY3j5DuZ2jx2S7r8ei8SMxJiTOwPynCztjSJmR1dUMN3
tV750Qir+Kw1zvrr51ziJsG7S08CjuH6aCSlQaMih8fvNLZyZ8eKyPx2HM2DE7hXqUbIW87so9QG
xmyzmhJiZCpFyU7MC/1Y6WlxV2nKt3JckmcvTZ4KoFrvh276CnohvbPKbr2/fVJ2nh5UHmkyScV6
xAk369Qa0BJlFEs5tth7rPoWfVkztxe/0xbTOTghu8aQ5JVcL96gbcu1RbG6M1PZ/yGnelGjwQl1
q6SPrI5NvYS/sTJ2lE8IfZcI8PoLTn0cC8CXzqlumx94yPYPBpAy52BNj9KAvYMPxZX1cC5BEG0s
2Xmc5frscVZ4uf/wqrxGnsA4bFjvSOcBraX4JMm7OI8tCaOYVWp6Ld9K7ZCwbISePE1N1YepcKa7
oobSdyrmlYzLoS4WoF7nfJ6Q5j+n1OzjoJuLFn6kjZD36fZO77xGDvpZwLe4mMC4Nm5UQ+tfWUeY
PzrP69e8S8YHbypANg/K7HrPclAWCnCGmqeBnZdNexB57zy+4GC4rK/FXcjv1x+6ztp2LvIOBAYp
wHM5lyMwo0b1sw4WdTfrh6H2jncFn4+SCnhN6mXbUFtLrWg0qHFQzU3c+3qolYuwxi6wOXF/Ih+4
BHqc9r9xnMnYJTiNQP6N+oYKL9lRSsCGeW+LL/rMHFtPK8avJfnMb1xT6tRU5lyGuAGhut7QDvBz
gZQ0PkFHoNuP9Mj5L9eLsrqMbaea59unZ+/2oNgLx1WO0gGkcG1tMmORxTGnJwG0nb8UboN0tdk6
4jfoG+SbyDMALOKUbB3CiCCMQgIFd2xt3jud5v7bIvjz3+3V7B1GFBEk5fm1Lr1ZTTzYXhdFuDiV
GvEjavbaSwRDMEhSfWRm+JIeJUl7PtWk3ijLD1RutsJXzHCOPcCECCJ4nX02SuB1WT6M57GK8oOL
tmuKgg5xNY1RygPXX4qW9aQxQwNwh93o91W5VigVxNG5dpOjGp+8s5sAF2X1/ze1udNGZ+JLW1wq
sXseDjb9C3sZ/h4Yq4nE8+L586qtYWJ2g19mTnPQQ9k7koD4EEcDJ4jD3eTS9ZBZukUb7GT2pvUh
h4lyxq0MB5Hg3naSihEuUcfkE0o383MqVpBCzxmYi1zE3Z2IBBPXgS4+oS8+n2+fyleqyXY/4RlL
ct1rRrv5dFlcg6VvY/vUq8isBno7R+89urjLXRpFgAOqCBaZn1g5oNDJFZHOUCtgSUtMmfmdvcbM
UGHcRt36trC1v0H+Lxe9aufv82Aq9cGP3dt9aO+ABuA/kVVtvn0P2anQDNkfMMvms6jBggAG/g1w
DUM9qKgBiZLponG9+3HSRG6uQa4fOy0KHbP/p1Zb5S7W1t9xp5I6STAJUokq+rUlovTFmnUglAgU
M93CLjs0EApVY2JpTvXqQKRg91RRudM0pLfI1OTf/3Sq9KlaGi2XunRWm3z1qBreZYWqf8qjwj6A
8+y9g1IShUICGgVor16bUuFfJEMp0TQwTkOdLPjEIJr+w9K5L7MzLw+KnSifb59k+d98c5B56RG2
5OqAQ7i2qYkqMeHbcDW7IXlarMbx8bRN5bdoXp+afjoCz+0aJEIhl3pFkmz2M2L4glvWC5p3DFlH
I0TzvrUO/J+pNxiYURtHfaTdTX1VRuZgSLvXC+ymTvGESiMuZrDhu8IYrM+aUo7naTUKZFHaVA0G
VPGOgHS7l+4nsxsHYUGAHRjehMOdVT3o0qKhX9Yccf/2N5OnClQMHY9tU6A0bEVPpNRDRdpBEmpp
zLW10KAOYMCkU0C6iD767ROzdyGkmrb2msbhUK43NO/yfgIMRGczMe13vSiNMJ5N5xnt9/Tggdzb
RCCjsAeIm2jhbkzFKiNHFlpTJ2tM88QvVeBePmoK7m+02wER0PAFG0P4vCX2inZUKq2EBt9PNRNA
antYz5E2t0246BWNj8JzQ29sh79ub+Xeq+wAlXXAMDCOZEuIGoH+xDmZ1imB8XLJ3GH4Z+0yIBtJ
ajxahmKfbeAVgQ4HB3qs6R34m90EyCGsksqllFC2STkib3ZFrg7sXZ9HK4CHU79YyapmPtPXte5k
G6P9CUiRsvrmOIPPnEHQz34zumYV2JOVdj6zU0bQ3KpeHrzme/cW2DqeSYZ/jJ67PmaIavOdCxmH
1YXxBAI8PpNL5ydvUKvMX51WOxnIUx1sya5V0B78gzMElnptFV7+NI8D4WZmqLLeWBs/snzJHhF7
XN/VKcW5xpuPVEj3+sG4X03K4qmSCrnxUbSoGDmF/t4pASN2RtGtD/qqS16QinGCBLTx3x6ovqeK
Z4+REapN1BClf7o9Yl23D+TehZOEJQ4FIC1zGyroTmIzWIiSUzUl0YUsAukm1ThKMPetQNZHbphi
65YbpSwFYN8x4tjNa3Zv6HPxZGeWcuCnpIfdvmxS/YYzRIcdFMj1p1wyxTA6mTl4c9FTjrHtS7bk
y2XO9PV+GJ3aryNU8u2sUS+3d3FHoUt20qFdkbUA6tsmtM6oIVrb5C5W8/FFdxU1iIpSfEE6fh5D
BX74eMlzQ2/8yXLnJ6af5mj6yQ9eLtaL2WrZEVB371yTRJFgE8FQ5duEFnXUIgTROw5RTCS+GYuq
p8DDXIa56A0quA9AI5Y7lEuPtIj27JIcUjOlvE33f3OLlaqLc0ayo5dftmn5vvWYazcqjvWeJEDE
Pqoro/NCaWY4GrK8a5iEQ1cp7sgZktdfnzArtfqZBc9R5FnPhVk6lynT7f6jvrT6Sy6GLuyt1jjI
dHYeRzgBeCxwupLTK4/+T9Gi2XQig4YGAsCNi3c6g3P/6zvlz9WaqgNLO28HQw9IUhmjoUkB4WtL
Iq/zNtUKztho2C+F6KLTAg31qx1VhgjE5JmPSNton7xKjpBflSMZ6p3QAzf5v7QEjvhWz1MUXazo
henK/mzU+MqEyIGfL17xde1GT0ZW7vr94F7JYHRzpcnJwQhIHTTrzb3qSoE8Szc4p6Vvki99O+kX
Z87jF7g69vc0H0tf2ENT+6mlfDOEMZxQ8NcPXOSOW+E3gNxB9Bcs+LYF3tsZQxgWQRnUqdYLmTtK
BLDX7qLVYYK3DVEP7rpTnvOuzA482t7hMqBcvCo9QPPdnOmxtGxg1ZgWZSo+tkPjfoHn6t5rq+f+
d7DV8r/1ZqtBWtPrkJ2cLYimNCiEJEihnCavyd4RDXg/ok5OYigLZfX8znEG83Ma83P8Ss36Okzp
LhlB0ZcJXq3Tm6N9lzfn7Q/iw1M/4I3cdo9tZUzKMU9R540cUTAIZyifqCAbB2HHnhlqZhIVwv+Y
YHB9rVqrLtU65YhpUZLUJ5HWQOnaYi3+uL3Be9eHzQX9BcKA3HITaFhjnQ2egV7ZjNRRHGhj1n5S
ez3yB1IURF/ij7ft7a4L3gvyDky55hW4Xpdm5OiWuoTSqSuqv0AcqN8dezzCu+yuSmKhQCKzpq0o
dt9UpiocJJ7KdZ3fmXVG3wNl7lOrOMOHsfGObsSOl0e4wOQaUtsAOrG5EbVL8y/LFufUMDiwCMyC
avHZKuwsCZJ1LONLrYFsD001Tf68vZ+7lilWk8U68o/Nw2Y3riW8nozBVfLskzCj+BOvAgdTb2ye
+FKjbFgr4sAD7Dl9ej1SV4aG4JuK4dQSeisZEtXN5Bkj4Ki1f25yPX4Puw9KrpYZSntOUyP5kXSp
lwT0YMVvlF9QqwZ6IOV5gbxt9txetQr9bwrnZq+1NJzUKv6bHo0nfHNpjyg3eweK2hUwIGC0jFbY
XJPes0biNSKpoUjyM3M3cz+yRftUxdG3lTT+YH/3virSX1SbiZLoQG0eVdeYZ53urgsB1nhaI6O7
q0b1vSWq9uIJEO3d2B6BQfdNkuGiFUDov2W1mPwnUThn+Exip+vkk3RClR9cgXojEEl38KpvcUzv
4NePr5QMAlvBtnJXr92BXrgMg0tUWkwGRYlSSZRQseLhPl4z75vNjJOAaVGHii97X/Mnq9u42EZr
GKUzWhOK6NUXD3mwc+dOLgq1nICASGfW/XHUqV7Yqf1O0Ufz3KLneNKGebVRbQL4aCeq8Zlt7P+I
s1q8Y7bA8HJ7a/Y8JcJbcv4RQwJ54q+3xlBE3Ncg5E/JEq+X2quid/24NJfbVvbecuS85WV2eWq2
OVAnIjW3aASdGIwAvLmszEDNbfVEyDacf90UVA3KivTYKI7Lr/JTTKrVuH1TEJPm61Bc6jVGuzFH
8JRh5Ec5197egVWQaEeETt/M0yhtYrIqd6EtZEV+ZkiVci50Z/p1bD3vmNQbxvkCJZC/4qcFLVnO
ZGxD1tZK8QNQXnynd+tXCsBH2JK9jySHUIEuIQJCsO/aUKNqY1O0INaUju5ZlBtzYFaIPeUxefkv
fyRGF7Ec+nakSdtmWrXmWTFJuGMNY/QRofw81AGlB/AYu4MIdmdVhHSEN2whOcpW7MDUcxOCO8j6
NU0j5OrH/FxTT/+2Iiv/G6ZIvsHF0XmgN7D5UvGEpMAMy5cox2kuVPOT0EmRPOgz7ajOu1fMItOT
JB0JYkEl5/pjkfYkWp41zqnI1Pqi6a0SpAydDMUUj35FZTlYcqcNewY5+pGI4dqVWntJ1qXyE3UU
931lFQfQmh1/R9eL2aZSG5wO8OY5EW5VdHrF8tUxbU8DFbPTXGvEx7qdBtY8HknR7toDygOBx4Y5
vQ1eebIZm9YC0Uhm9Ol9U7PWUHSL8UUYkXEXJZ1+EMXuHSWPcoLJVHMo3Nu5GWNvoImIKNlJmZv5
R5bV8f1MJBAy4LE9QPa8tnU2CQD1IlOWgjWZ+G42M5+LCPQeT5ai1ZMd1ANb+07Ruh6JLhrsH7Jc
sf9L9b4bTwruNPJXImukYBC0aiETZsvkC4v88MQYFXjJc+80H4mFNSdM1q5U/d7y1pdmbumMNas+
fc7gRVT+GhfQ3yHzJJ1fEMsnQWkq1buskHIkqjoOuh/HTA/5XmuLavlxgcjFOSGoj2HjthPlu7bt
PhRrM/7Ql65Q/KGx0TgTolLbQO2GWgRG0uYf5rUemws6e4YaZk2vKye7K7s/sky3/l3b2v6YlLH3
sUuibj31aJEddRLeRpaycaeRmgKK4E8ZpvzkU80RZRJLm8AouHrzV98KBumk1nBpLau6eA6inY1H
dDtkkcZzqH667f3eHlxpndeJEEiqsGyeqJFBSFGTy7vbR/Hz4jVD75N9Ws+2NfVmMCe6+/03LIIu
YjQYqsa8wNfrzQXnRnNgNLs45Hc2UJBA2Eb9ojlJE/bN4B54wrdhHiVVEhWkZVkpNYxre7VnJbqY
6O0NTH1D4CQZzobuDkENy48MWhPnDFLVwba+vZ4YpS+E8jjcX7Aa10a9PItLA693snu7+DKsqU7Z
cbLeRaCHD95k6cmvbyemEAeixkjdGAjotak4G5VZROSXCZcxKFMleh9nqnVQnt87Jz9bkb/ip1Oa
CmNJK5tCebMqzkPRVuMTuk5FwFhn5IsNxJF+57PReQLSB/eGZ/PaYORqhTLj4clghyGs9bUIAJcv
lyLrAH5Cgb3PmE/5y7EAeynRmBIAJztD10YrlGcsWD50o4ak/2ibaeSP0VS+zO0hQWXvhKATBs8C
vVKqEZtkrm7HoVcsrv1oVkiZmFMbjH1m+0jHHEke790A5idL1RTgZTzV16sis5CqGKC84oFJytVk
eQGtuOgz0u3Ns73Olm+75RHvfe/AvFLOKZLSCNiGVenaGt2qs5WpWJv5smhp92EqXD1ESKAdgtao
ECu47Vl21yklRngVketyN55URexj6F1QhW2b6vfMhZ1OEBnbp1JA/DGYzHFBtOBIwGrfKCm5ZO9S
Gt1cP3NwUwSSwL70hVrD7B++jh5xd6IoQ6CIfA7ySjta6HZvoURLcgyhHTRw3Pbm7KBAU7tVnq9h
pNbRybbq4mRGVRI0ZbOc9NJbD0pz28rrqz2CVjgB+E9i1+sDVDWklrOb8BoLVzrNfBUNcieifQA9
6F6aLFY/jJVhBnmziH9uf9S9tbJcXkYpxfPGkzrNmFS6vaxh7iRfnaxbPqTwzX3bnO9LI5l/3La2
fYzlSinwMCET3w2YeLOzDWnpmtBDCuNINxnm3CYPWVOp1bnpRfuHqjRDqGmi+zsal+JpWFz96237
u6ulKwzxFmoc0fv1TjMNUJm6flrDAn1kNCms/GQmQ/Fsj5rmK2KMD9z6G9T264IpbTOh2qXruH3/
Z29hLJAJhTIfKu1unVfnu0zILv04aCG563xSGkUPR9Gqj6aWJ38kgNYOIoKtK+Q3cG8cIADo34JD
3TyWCw2Mno+8hmbhidMMcCLIrKwIMjhK4e393TXFSSI3AJJFif56f9c5LvWa/kiIaMr4zkwK9TxU
avN5WqojnuOOKa4KF5TcksbyFs64Dqnl9j0jQMA12h9toyQtmPPsscyVg/3buiD2j2oJUlW8IyCJ
toNkpzhTAGzEaqgXdnJS1BVhwEUo32JC+ncZGpSGX5llf3B09tZnk6ATlvIPT+b1VhpUP/WKEWSh
06tOECFPQ1OxTe7b7HAU4d4pBUPEvQAvASdxu8JoYImWpqzh5EnKx+IsgqJAZt+VND3+FkZe/Lu6
wkGl19LP2tq4Kio5SDX+4gPDRkuhVMnSBRXzhrDBNJDR7QZFDYd8/qLEpvJgVcyzyeZKnJN1apCD
hLN1YHRnn4ldZQEJhURIKfLvf4q81tIqdLWItZDURLtocaycE2tJPy5kvZfbt2PH+5FI0UMAGUDd
d0upKyuq7pqda2GktW7o8sfF1VCjTktdhC2KME+ei3YiEzqqUz0ygeO2+bcrlYobsAaZcS79wOZy
Gkq9qIpVaWHHvJPTUsbJX7FXdCcRr0dkkbd+VrKdSbjkuAlqFvLvf9rUtOyyjuEiWlgCQAqcshgf
RlVfH5rGa3yj64fPt5f2dmc1lckFOsVNDvKO5FoHmxAF9XCBDOZ36jzd9c7wrzE2+Yul1c2j0nva
g8qX9temKk63re9srNS9JNKEmk+pe/Oq6VERxbU5zSGS8dWjkib/lVYbvzh9rp5vW9pZJ5EJMlVU
OJgDtpWrEvYoXOHiipZOX8La0/OPqPKL+9iqKHaLoX+sY4ZdKnpWn8xs9g5KFa8EjZ+TIZpf+FpU
WzipgFS30JOxpQnfV5MI7VxPjIthR7nqk+3pqJnbcfLcU4jwAkZ36f+6jdbPZ9kOzIJUHbIPBWlT
+b5jQGfmJzp6vcFgpcz4kXQT8TgQpzePo10O1K9QsUrviz6LOr9tXapcuTNGl6Kcq+bg07317TQm
aAbTwmJtdCquDyqN8FaLh5rbH7n1xezcJdQaVW4eNZMiblK8YVTbP25/xn2r3EBd6iy+GXJUdgVi
1ypW03LUL1Dt5ssgxuWdJ6rhv24hZYfulRxEejunFHCxK8VAkdimKHG9VNNKkLmFAx+OM3tvpJ59
71jVElqVqMPb69s15dBGc9EjVKlaXpsC0Wd09uCoYdo35qUB8hzgg5UAgcny4AO+jZ3pWKDbAugK
tgZTKa5NocBcVnWSq2FpuzmrysTFjtzUVxXXfu9FnhLaafdI7b77jTUSz4EHB05HULuJqmYmq4kG
eF+oLnAKwcAvj4Y9IfGlWfHBtdt5n7ltPNDyiaJ3sx3O0ODRwclkRCCwau5B0f0tVq87lxVS27m6
tHdDN3QPiwEM3q+6rA1AWA4H691x6dx4MndA8OREW0hl6sQ2XMpODS2VsdfZWI4P6ZQl/3Ygv57q
1i6tg4d5x6DUVJEKv2CBQMVff1nDjWPdaFsRjuZSf4rrjOo2DcP7lOlwoUL6eWDv7aWUzEaaSUQu
9Em3Qzhym1ocXXc1dO00flQqdwS1ZkTIMSR2f66LZfokekf/dPuqvD2/BDtygJ5D3EPXUnr8n15K
cxwMN6nZ1hFsUSCLWsykV6ovSdVVj7BKvlU1IDPFUg6agW+vKL6ADhOby+ck9by2a+QEdaLjxdSt
3vuQDznN2TwtHtK8SA6u6M7GXpnaXNF4Gc0sr/EGnpuVwNaQryxiy32vdsZ8XqOmCTRjHe5v7+vu
+kAUqVC2pdLYBhZiMS641Ua+5mxM0Wew1uV3x+I9IaMwDh7lt6bIJ3FyUjAOQvM2ep4bO7aGXnTh
SNwXCIpEz6uefDQbR/kNS0Sqr7O8JTRuc1gQ0EjtvlsB+EVdEZRIdp7r3jV9J1WUj7f3722kIWEY
+BruvJS12LwWTYpWIsQ1TDn6eN/M0+ArTleetQUISsN59EXFwDyEc2DAi1+fvor0kGoiZkvVBwgM
dLzr8zmP5Voz5boP1TVt74dqsb8kk2P4FIq0d7U+VAFBUn9XFc34gUd0PQ8wKU8TY86KIF7odhx4
h72PDJpdk3GtRG9vvJGL4nMXIZ0els06I9hSqp9pjNDx0tyjaW1v74ur8W6S0uIUKJdujq492VFp
rFEVxpZRBShcfp/txnvIpqEP68lYPyZiOJJae+uGpE0iSxm/yvjyervVwonaguAuzJUoPhWeovu2
MolnkRfjKZUjAlsh9LPXJ0djZt+6ecQw0N/na8Nto3l7bXkFzhiXlV6HdZFYRK6adt9k7nJhgK7m
rwRKH24f7L3dJb3E1xMySDTrtb0iq6J60Mw6tMrZDVPVyQOEwdLQXXvzLuvyP6lkHrXb99ZIQRFy
udTKxPFe28wJ2gn51DqM6kUPMqdNwBglXCZ1yYK4du1fdn7cnJ/sbfzEbDm9V6daHS5mk/p62zjP
tRiqi+o29kFssrs0qnoMb+DhJDe4Xlqt5H0T9XMdmq3JIPGFxuxUNQow6FjKFnu/XsFjaaQ/qPUS
iEAQurYn6r5IyFHYyiWP79y8/jHldXVZOjQru9HyDnZy7168IgqYEUHcvPW4vW53Ru6OVYjumfUl
ptsfeE6anmqGgp36VnOerb7LgzwzyvD2OZULuU61aNAh3s9i0HujrXC9UBOic1FA0gmTKOnfQ04X
T3Y55QdVpjfgAvzsT2ZAg1ybiZvGEJqwqpCWforM8xCfDLPrn9wo/hC5lfmQOGUSJuChgy6GiZVk
7LY5j/MTA+YGwvrFPOAl7p0oekOEfvTd0NzffOHObci1Bwfp+VXMYZsNbbj2ZRmo7Tqf3WQ4qlnu
2vMIEWBGy1Lp5gT3o82MU7g3Yae7+fdSnZy/Gl2f1WASfZn7SVpP/97+tPsWSVp4wWVhceOC7Kwf
SNP5tEvbm35HbS8c06g9a6aIQZ27R3z2nbcLpSFLltWQDiHNvf7GgzDB/tpmFWqlq58YjOwG7upV
903TDgfnac+7yjIpjwmNIqSQr025Y70gROLy8dzEezZnMZ/aqnb+iPpyfkL+C58nRoBvtzd0xyq6
W7SkkFyVYk6bDZ0oRjrLZNQh8rn9fb1Myl05DXFQE/AHY21rQUan6sDojmuQQhbIFr52p7a6jxnI
3Gz1ijYcNGeiomFGz3llfrcmYzwxX2V+yNHh+9jPWnFwQXZWi5ATtSYeEpL5raxljxrROhuomGlz
NAZVCztg9mJE0vUp/+TYnRakpn40/PENlYsHGnUZ6j+G1LV9s8dVRVHNNhr3BD64sUOaKLD6h3ay
vhEWm/fxYEQiLBkn975cgAs/imyI/vLqOG1Oi60oB8/Odg/kr5GOEXkpkH+6sTnSwqTLWea6K+dO
ivusH8dw7dostIauD+ccZdOoLn8VBIhRsl/47RRtQAJs9UNQiFWsJC+ik5Mk1Rd2u/pTdIcscOnY
f3b8r1bAHQHUpXr6BpunRR7lr6mM0L4pjSdj6JevqPMbJ7OJV5hMU3HujcbyhzStH6vJPfBNW18h
rVPMlOVhU2oOyI3/KR81xtFiUrzpneKxWZ+SyngwYnV6aGbq1Lcv7Z4lgiFKNuAPJO3l2tLS1caM
IAWQbxKe2bcqqlG+67bt32q1Vgcojl1jQHAkU/qVxbQx1nrWvK46qHZrzfvAjOwumGmKZoGhr+LT
7ZXJF2r7BSXX9v+MbZ7u0vCmyhwAki9R7nzN+0S/G4SwL79hBZwjZCwZEW27CZUtDC2aJNAW/sxZ
T3vrLnEH5+NtK7sbBw6ExjRPBOf/euOcuWHmKnD5EwqH5Ydojj8DgxvPgim9B+t5U+WSR0/qYgLp
Ifd804VC5cLRs8aAogo4lVqoUXxtzcoLeD/Gx6ZLtKCNUNJGkLa/GN3kvhAj/Spo/fU3vMI4gDRR
Lt0EA3PTlqnbA8tHKjJ9WPRc81Wtte8RuxYnLVbWB2Uw54NHcxsPYJTAC54HuHVc+pYtPdiZmahp
hjOzmxGGyazW/rCU1edyEu17hWz24KPuGSR6ln1FaqYoMlx/VNgsUZqj+ETzOYLm1EIeZbv1k7va
yoOWHc4h3TlEWAM9hQYoUdZWi2GKiyYbTQ/y4KDVd05TTg+JKeyzQ8B+sJe7pnihKPzgWpjGeb20
KpoKr5pd9xTpc3XSjEb1WyrR59aEy/fLV4NSqBTxlmwyEJrXpvrFJgEoJlaVtfN90sTfGjgAH7Se
HOi2pZ0nAeoyKjcoSTEeZRvfDJkyacyDQS6gK+wPYtK7P2kFp4GXWNUnMlj7sYrWOFDjOaLcPccH
5nf8GVOmuZV0StCg22Kp9ClO00oD4NSKKPtk5KJ/nN38KIjbs0J7nbIHrytVuI2nSZhV5CwL/swr
YS+35v9w9mU7dupatF+ERA9+BVZXbSqVSveCUknFNhiMsY2Br7+DfaV7UytLVcrRkfZ52NnxAuzp
2YzGI9/ClgzvXASXtj7QZzhvYO1ugKLXH21I+zQZIb1SmdF1j2bs2InTZipjbfNjgIld+e+fDsDP
bTgB1jRkOl6vZ2E4mq0J5q1CT/bQ5enwSyVD+AEK8CErgHVu9+mU97d1atWXPtP0PRuWvyq8Lbps
2pgboxWH768OM4fgHPq7pALB3qd7l4x1WSsrnoEm959GNvT7JqBOV2ZI4xkGN9rsYH5IHjHF7SCQ
TXj2mRM6vbOpLh3UDBU1jAS2MugvGYQacz3TrwRSr2u0B2VmKfKoTk4Kg8B3DuqFZBFHB1BYOMZt
xqVn3zymft5AfoJUq4KyAKLcQB4WZvOgSGhi74ZGRzurkvn57U9/8c0D5QRo8zbxB5Dj9bdHjI1y
DUZ1JSTjT40K2RFiVcO9YjQ9oCCSrojmcPNOH3xaUD/pn7iBezuA/tOKrq5v5bOfdPV70JkL7wMH
Db1MwIJw85w3NQSNhbW1IlU+Brhp8N6Oq8aCbEF/cwiM5MUIl9f926/jwgdHXIbjyNbX3Jo3r99G
MqiWoiTKKxApV1QKEWTYk2SCsfC8Vm8vdSFeomcCUEcK3xjs/+2n/JHEugQA9aDD/ea4N+5guw24
Q6oH0KdbUxqUCKdU9E+x6sSuWyFh+fbqFwIZthmYk4hjqEfPB1eSatOkhJEKGMXoOMLTHSWiY+8E
lkuvE6aekPLYZGRQE7x+xnhK16hucaeCHP+jT3r6RLEHr2Gbyt95mxdCJqYiGzpw079FkvZ6JcUV
nfsO73ACYK2UClI1EsqqZbbqzdtbNce339+l9UCFx+WNMhMM1LN71eeqG/1IE0BUTAc2evtJa6oO
npJ9OQjx3gT5L8kzbBDYv26DP6jzo9909nx6oi0+0kgq24NkyxmfIMec6VKF4XC1aG89MpVPxQh7
yWKz/S04BHNvRYRtS5xOjzZJf0FYLyznFL1zePH9q+/D//2BAEahXQ2Tv/NEI7SAoxIiSDVaHmE7
0/Rh7GJRAK9Y795+95d2FSLV/1vq7F0I3Jq667GUE353aoKsw6wu4h+SEMzxt5e6cEyQ5yPdBVMQ
Y97zKMQos42Drkel4pYe4rXHpHf15DvH5MJmQn0ExUioxEGW61wugwLlawYYhkLc1cN37decFhnV
wW6IHahKJk9/v/1Y522hLdwA9vBfn80HAuKs+MPAda3TFOJUNZx3n4IcbaisFrfewJevC7p+d5BT
MEW/cvHOk174dMjQ0N37D5gDJtHrYwrduC4kLsGTQugTdlVhVxDM0O9iqrp3OlAXn3ETVsKCm2Hg
9tL/iK9sWdAxDWldTZDUeQHnArJqzPN7BQVp1XxdEhreZaNXn0Zlxv3b7/fiY8JgeGPDAVxyzm/Z
zG6iDCogSPCb8LNaAC9a8qQWBZHTe9yhS2sh7m2YC0geA8L7+jllk0VLOqeIDHkXFnBGza+atr3K
VzCa/v2p0HTZqkCMkpGqvV4Jfgwz6syhht4ZV94uohaIRDt10pasnfjyzhV1qdYG1gEYaOBLQeE7
B+j5CYcxcc7qyk0ypAXpEvMtDRsLB7DcL7y1BYunTj+vRglYsnRx2fd6eGfDXggA+A0b0gKs9K3/
/vqZWU1jcL96PHMA0ScIPqsnpcf3BrcXkh009TEVRuPuPzrf61VwcXoylRmadlPnN7u8YxJkumQT
6Q6qGNJByd4LdPCvPqkIA2iYYI+inYGM81xd0Q9l2/LYr6s1GJNvie/ST42jn/5517xa5Owckob1
6xBgkTnSNVgmOGyhZHTfKefeCWuXklmstdFqodoOhcOz8NLqDs2syNZVAsHdq5bOZCxsZsRTGLbr
j8BL+dXize1Buaj5TMNmLoGsG9iVzkfZFcYHBn6aFvneJtoe8azXhkQBnRM0gQEFP59teI5FNl6D
urIsaA5o3857mObJola1KoR6T0Xl0m7a9MNQo24D+vOqJV+CKYG9AJYLKavbYgTLyBYDwLvjyag6
eIFMTl3fADmh38tTLgQj4PaQuOO8oGvz1xC5j2cCgoZX5XUMPBJk7x+5Egr+We0Sv5OCXVprG49D
OnyDm5x3/TwvE85FYNF7IpClbpWPVjBXOxd0/PT2Hr70Af9c6iwKBODT51I7r2J9F1ViJnYPGdJp
Tzxryh5F2jvrXX40xHJcHVu2d5Y3B0TVTiWLBwUchQF5HcS/Qj5/6QKbfn77yS4ema2NDjFdXPt/
QcunjFEThPhiC5HLjzWCEGgR+eMPqyBJPIdp+LiV7dDyFaxIO5qdIHMSF8oHKFaji4QeZKyqt3/T
pbe94VzRh4vATD03E49q44nM871KZwSsLZANp3sFIYWih6TDCUxd+69e7VsgzDYoD6pN1Pvn+I5F
DMrzF+lVo2kNMukMLlt2GnYwwbpbSdL9DyER3Q4ID6GBi27S2efltsYwIWjwzvO+OzadhY1MDtoL
3/yw336Xl3ZSlkLFHjwXAEHPZ51IydvWNYiI4InXT6KRX4FbIfsgo//LngX0EpwITOCQb53F3oA0
a8fT2avWOcy+LhN7GOPRVZyH7/GVt7/pPJwCVAEMPcBAgJxuz/xHZrdkrB0Wgv3RzqGuhjbWRe3N
7725S7sQbWAwkvDi8r9041Firujy4AzG6TIecu3cF6AC68ITpt3TFhzpt7/UxadCPxjMC2CFs/OK
3PMzu7hNiNG20q/mrFEPdmmAQ397mb83BAoZgAiAZAKH66++ir9Ci7CHitEuYan8IkbghssB6OqH
lq2Dfid7urAYsibwn3AZ4f/O98Rswhk2nJLu1qBby8gQcvBhXFdOWejeSfe35PP1poAqGawXgMnY
JN3PMSIDFAZAvIhxplyUPYO0Rg/94HxdwEfSnhjgu8dAJTYp1iQmc1FHi3vnVP/9AfELNs4MqCv/
kdleb0s4nYTMKeJVwezE9Wy64KrpIZb/9vf7e1tuq2ys2o3O/heVPZrMoptRUEBuKDSnPN59g2io
aHZMDd4nL+h5WL294sWPiLwUOscbFOS8UVUvAyyZWkPRhhrJqVl5DfkHFe8Y5hv/fKXj4f5Yanv4
P062XaiTJB7pbpStqEzSm5uhRtkU0rT++PZTXfxaKaTqsWlC5MBnTQRYC4R5wyzd6TmHEXWg9aNP
yXs6upfeHaZKW6zfmiLndCarYtKnDEKuko/kwJLhJ+3otOfwNPn3cw0Z8W3EuuW+fwEuxjpao2iu
KWianJ7SoPY/9gPvZOFztHDffneXngoA/42Ji1sTd9jrzxTkvPFn43mVSn1bMWDpjnrR8y4FoO+f
R2UQU9mKTnwjKACcCz7GXTSwxTNsa4V0x5VG9DgGClZTyfweVubSjsCFDCzvfw2Kc+MXP3U0kDZk
OzBRzQ6QhmATsFP7t9/dxVXQ1t76/ABjn7NPZW54nrGR7WqSGrjHOXXbjvn6zioXosQGHEV3Ge3l
jRv6+gtNM2FuNAPfrThTNwZGOvvIc9lOdZ04AIeUfvjnpwL1A00szP7AvjiH5jY1nHRrljJsgTY9
hn1jH5nt34tEf7d0NjYSXCxAntugW2dNVwto/tDPhMNdeaClHaOpzBtPV3z22c7RuN+HDeW7Ng/o
O7TEC+/z1cpn0YK2naITy/guHaUEsKCfPvRa25PmkaJFPszmnQUvbBPIJ4NvgfsMs+hz0w7rQh2G
FGG90zoq8T3JCYKO73kdXWixbEp7m2cHlOiw78/2SSM3qQlIbO+8NlPQDWshLJ+N9U4inJRp44Wn
qe/pAXpV/HokMdgtYet2b++dC9EEpG8UHxmkVTdf09d7lfxfbzwKya3eJ2XqD2PltV77AKFm8vXf
l9q4QdskfNOsPPuMQmP+Bl5AA9GEbjwNs8eLNRjWUo95/s49fWGvotDfmp1gl2J0uP37P64ykPnC
TjIBhww4kFxluDsf4DjSHgyu03vlb72HSQqO193Jf9VtxNNhbSCD8D84Hp1/VejjZgFNunbnUS/d
RessCwjIB2WkcIuHg3tPCPTSF/xzva0h8cezKlp3SxJjPRCFdTnkaV8Sb9RXUCx4D1D0d29jU3be
MCiANCKfC18vlbvO+CIizS5cmf9j7jDhn2PRPCgeZ30h0Ar8jvKuO/wP+wYVIuaCCD1/kWctDn3S
QG5jpxJgJvHnxBFokeCKKMv+ufRPkJ0nm04RRs6oo14/oK+3akQRfDvHXVXThn8OvVEdRigsv7PU
pXeJ5Adsa3THAdLaYtAfn02OnRg1xo07WDr0YMgquac+vE/YMsX3q2vlIQVJ4Z2860IkBcDg/y+6
7aU/Fs1MEnnw/sC5yPzhKjU0KAcu5JW0ll/lk/lX4ZvtLGwBFAUViPOg7L9eL2aQ8WlrJnYg6N12
ncOlbtkB+Vd6qMFNLiXJ30skLj0iLinM07c7A+Xc6yUbbqXoMsd3FhNIXkAlsy4thNhpOXGWnML1
XX2rSwcQsLcNRLH58pwf+LT1qUfChe9Mr+1uGmHX4JHM3Bib/Pr3kwDw5UYH3CSaz42hvUYCj1j7
fAemfHJsIFNd8jmy5SA9/T8cOojXAwAGWMjf2MvQ1uOUKc13YuT0PqG9OAE+vhyXKXpv7I80ZTtX
Z/UjgiUSM1RXOH7nspZ6cpq29QyFa7hNTFGB6yqghRvgNFRoFnTQ9Kn9mpV1NC+6RCeKqMpSJePK
m5uwojBKmYvIrHNaqMZTjwF6WHXRpJGShXMuPnWeTVXZg8I0FBlA379HD99t1y8xfV4ywNHLjMyk
K7QkCq7QBMr1xRBnBpZ1cD9z5cJhYgVlH8axDmezOwL82g8ISSb6PolWdad5qnNXhcZGprQD/iQW
aiFFyDog2wo3Du3RhymWLruBhl851F3Hyhi23IF+TJuDpdb7niwJOfYpbXURzJznB4qn3oWWg1xh
5GzDEhUM07uY4FxVBO5s1eA1GjwaPQYYM+MVnnwtaVeAFA/tLEdAry80BGZuNWfx7wbifGPZQ0L0
JXNwUD61nTT3dUxdXMXxEn3KuqbxTx7mrpgNTkgOikWizD3USy4eJxpAJGvOfH695jyI93Ho6Z+Y
xbdbzWjElW1MFl8PKuescGE6ubKOvenUDpEK7vIl9W/a1HfRNZtX+hl3Rvgwrdz96DsuvkHMdPyB
ieuAGSwX43fqBW131fgu5lXfM/0r8DB0Kn0u+utF1PUECUFcQjrwl3sg78bhYK1iHxrVerSIdEee
B2B3/Co2PBXlFE6dqiYFCdPCB1+WFWs3ej+Vh2S5mGo9LtcEZNeh9KBC8cFEGDsf17UWrjTCRtlu
jrIezSF4rEHcOp6BCNFQk8gLaCuYzwHT9V2wtIZX4xCbrw3z5g0W1Wa0zOdJ3CrcYC9hgyBR8AHg
0eME5M+zbx1rSyXnKLoNLYw/C2h2QsYtydveVgGX3ZdpJLUsF7JOV6OmZqjAUpWnKerTGMYzNahb
w2r7JzFRSK1oVc+mrI3C26dCwa0GM7X4JcbZxTgZ7LKxSC2dv6Q1ZJevOiz2E/DqqCuhFo4ZNLKo
OikwlF2eHQQ/rttepb8guAJUVEvqddh1XYP0s4WORruLMis/aBJ5WaF9MvoFTQ3ba3RAsqKpE/ub
iwbg/jnKDzxbrbcPlV2+jKFYeenJPtV4J7WPwAU7nT32am3wWilfymwQhEIJ2eN6T9k0j5XruoDv
F3/qJQQow7YrIXojl4eVN2u6E46mHQRgZHozCmfzIvY8/wd1fo/RC5BXJxeFrSzCoW1/QmoaaN2l
67xrFk30Gdz/5TExIbLtuJmXoGyDmd42wTrKEpwuHv/0M06yD0sLPagB7ZmpijNlQO6Mh1mVa71G
TQ+fbjmw/QKwHsPXQDJW9nTCdNTaFB6imKGSb/HgBfFDHc4RROG1AYCkMJlz4jSFwQBFJ08rZgqA
mJMfnTVZth+yVMjfmCYD9TWC+uzvBoT+exs01u+h9c7quMSPqOUVjsnYFjwzzN3RNoCMNgam7iYb
Wy+G4KYE+sR549h8TbwYs7c56HtXjpmXnaC0ME6FDXytywwHSn+a5jhaDnKkti2ctyYvsHyjt9Bo
SlkEqc9g+UBbyGSUymmcsXxwM1VFJrr2BwHXYCygLmqbewNZ9HwspMpY8LHNkSSWa9rwp8EGHimy
mE8tXJ6CyRZoxPtQuBg8B+yMno2sGBVRVOQLW/iBRJP9kiS0TouspXl4nFePyKJVLmP7buFzsF9X
8K33C9SPw5sFyg7dy7QGtH6MRtbrj7KW8eMK5CJkvkls5F3ShCG/NXnr7C/h1UF/DcorYXeZP4vw
KySOwvw2n4Y2qFB7eR+HgQ0CAYHGKTA/OhJllM5hVMZL2/CDBjDzhYjM3iSudeaoAsSYfTZAUfBI
Mqm6g+KWKYiXKLmWfdqk+Ijc01ERpM4cIla7Zg9zWXCSuzqzLyzgfnTr0q77PcPTewXyOjWqbOve
hrdNt4qnwZtNfZVSsN+qIeX5x8z6QbdDm7Ub9/Cikr9Tm/UpZvNsefKMnURpqfP4DTN8TvcEvyeq
VktgPBQvwUCv/LSe8mIWyJOOwoshvgzrFgTLlWp9HcU8oT8WM8mmGvtkXatYiGEofKPb8KNWvGcf
sAFVW6YmEp4qOx/b7S5rpxQSxDwDAlksIiSHdGhTVTRjHBkw2WiWfcTIy/NVmWrbwfHTcG+uJugC
QpZGt+Oi9wIPo24HTQGW8rltTVeC2eyigo82vUYhPXVHMq0Z2XO/WxA2vdmCwOXh7sj2MK0Y5gdw
kXEc+ZqM2HLhUuc7aZPoSWS+G2+gRgsl8CKMGv9LStXaVH2cwjmgGJGiTje09mIpS0+t2TpDx4Lo
FblIznB33k7Z0HkAo8KNlVCoNLGZ/A4iwfx7IQJ/+hLUHmW7Bkmn2s9oSCfRPoW7ab4fderEBl9K
xx0k+8Ce1gaaYdnedcGivvoUym9ewTCsbvee9iZovfQx3IgPpmnaoYiByGxeYG4BUTzcyqt7VjBU
UgeMK5z5lHr+uJR6UAzBEVpyQeWyXgJHydYW9120WIKTH8ho3+Q2UwBzjONQSEzsXZGt2eB/Jzxv
ZLEJmUSQnJ0Hgt4O+IclgljvCqhyzkM5QyRblzNMSLLSD1sEAuPDlwXmdLD/vAFQGtoNy1Szezul
3bJjtl7YbTgP8nr0hGgqPipxE5DW644dBF/9MnCCPk8NPiX0f/JWAH2JkXnZcBUimRbGwmzFq5Ol
YrYj85WJEeuKNaRuLWcx668LuO73U78QYOrGbEae33PrFzVQ7ick/MhpdMsNYtwUmi92YsRCYz6l
UdHMZrnvJ5N4BzC5QlouiKyfiRth2gGzBXEPKVxE3g4TdFYFiAhtkdg45B+4b3wf4R/u30VLDScV
QLQ2UQhlJozLMQ7Xbm9gjNpWxnN9uF9qYeGUDXEZUUXRstzruR+jMkC9xQvJ0jmGAq4RU4mmRBoW
JFsnekcBpma/dNeYWZRyqlugGlG29WUicqS/QQPRtQLnIm/2Qs7JcgNHDh2fdMyi8Cj6mc/HRAdm
OFCvNvjtGD52C/TUx46kn9SwpKpF+mN1TQBjVBkt4ibpya2KpTC3Q8Nii982gPxUhNm6xHmxxJmn
viI5VcOXTA2yvq87QhEKfWTtDh54SWuH68mFK3od4WzMMajT7o5iuEerTLXMnOI613Ss8A+Pw0Kd
dglaI72eqglaY/0u9eCKVTRNjswMMaKLCzoGGLGALa55sZAOEk/zZHN5jNDH9yoIMkfuI9w046cA
f9t6WDG9o8XsheMISTHWDfvQX/IfMl2HuggM8D1HpSmEq000w1A7Isggr11M9KdsRR28izOXAWfd
U8hhN4k24/1ghOcXc5r9h+c0MCjIECZY0YhEIyB5kHK9nTnzoFWFG2aqgrHmP5M5yxeclyb5Hro6
UaXLCH3QSE3CCnO6+OilPmRqFkFEVKKYYQZS9AE8co2I9Q32X+2h3weOU0HQwbrXEZHzodf4d33O
4rZqgar7DcF8eJgN6KZ/5LGbvxnXNXdKROgj8BbMypt2EDHSEFXTpJDEWXVkvqaAG0vwlsKa1VOV
Bm3EdpCricWODFPwlLQsGwsTL8A8gELY30O/XbvSE/FISkBcww9qBga2ABafmAMKLvVrXU13TWye
D8e5E+6rh4H3bbOQJsaRA8oRSUSA/yKdyKKPvM32uo28+z7uLQIxi/KThR/drxaOfv1D7mx4j40Z
jagZqPeIiVjGkOmJ9gpDsfop7rxOFy0KiY91W1Pk9XyUn/BYMbvOWE+xDM/9+9lbSFD2XmBuSTr7
IfJevdbXqZzjL9pHMotHqRdzbJZURpWOErC4UautXyCjjhMfEbvEB1QDY31SuRJZMXf4PlUu6/G+
WdSYFa1tKDi1csLb9nHlXfsu9H/2MW1x3UKo6xlGLeEvT1KohS2GNLezUbjgcjv5vBATws8ORyH+
2ghl+p0CdRJ+yCZJRMmJhBLwwht7wKEzaxFQHpzyMaSyDF1OoYQTCV2S2Z/CMoqNzXZtNAU3kmOP
Qo81qbui0WLtSpTudX8kLo57MFEhqbpLwsa7Qlnh0X0qx/Qnsx4mwes0dhzV8ypa3DAD7pA16om+
Q0IGh3Ha6yTYa9wAYGCiS/ViFjnDfmqCQsahTdr62ay2QclgmyjZAdGZpoUMMcyOUNVSYMFZOBZk
8dLlMdJ5gLQTLOzrIdT4u4GL8AVEMfs+LSFmKw6rrR28o3kXNR/tFPg/YcyV2pKqrO33XQIjPdzO
A21wfnmqcS+kwc82I4JWMgmQ67d12gco3xPM22QvyVyaVISiamCu2hYB6BWuYHM/xaWQQKIVmYYR
SJE6Bwij18cAaiud/piYHecdrm2qcTELFRQB8VV8kHDxbnf9rJppZ5MMxHguDSm9fqoXfGAI8RxZ
k8qmCMbR5mUaUzbezbUY7joIp5gCIgokv61R5x4n0UVfMLavbSGdlhoy+yR6bBjwb7vE42vFxHY3
RDaEl53vj8juwwbo9HK2mf2YxhqkIJuyuLnqFTrQBaiB8SdYdenlqIeGfFmRRt40Iw2+Qxm8Fzcr
hywN7tRVDaXrRfQQ9rDO/dD06fCjiT3R71ckty/zisu4FPiJvyUg14gky5rdug4tyQLJouHHJZQW
7zPyuCwAewsN3m2SIIFIxvU2odmKXcpjpC39mn7HpGiiV0L3MPhKXR5PJegYCVqqcdJlUP2YNfYq
TGBxj6VakDvbuyVDBwcdlnuI+7W2ACJVP4S0q9e982f50rUzXM3zZCZIqeY6QRsoiNnzVp3ghkPY
dnuUvtMv3AYBhxxWzyFAJCzeSprPfJ+oGQ6z8+LWqqPSI9exYeE9MHLBYz8Qn5X+tNgT+t4MFVSW
NQ99nCxTMYQQuSlSqIrGRZ4I/RTUMX8OozF+MbMhmGDUgzzMBgo1Jco3lOUxKuEE55CoqzZfJ12Y
PofeGpeDqBHUg+UFF0Auy3a07nskfU/gA1iK0YBp8/tuUx7DxJ11P2XsjDvEHdEKDZAVss8pTcOP
9SrDoJjnNeoKT0IV+BAJJAQF3vH4Y/Cb3hbNlNoZ6W0uP2W5NDcJcKWy6LEd7kfZiC8cQj0vaIbW
R6SznoN+YdcgAdHpqXWr+uom4ImBWCRoGPSR6uqCwhIP/f3MeB2yxja4Mlxwfoi6kKKdNq41UoAu
mCGyQihiXeNGx08pLGyHEi1ExXbS+KgK/E6Gd6bLFlhBMDuNePA4OOJl9BTGDlE87PB3TI/wOUpw
zXaRaiu6OImtT9g4IxcwwzOaL5mPhITOH5uGhj0MJ6BdUTQu9X8lGIDQgg2NyAFsF/q5A3EgLYZx
RP06j3N+N46jhNJg1wSPkecH34lgLihn+Gn8NILIhwa7fi0TFU5X+UKHrPQM0pBTaqFXiXZkIq/g
XkTy0mtMvGcLatwCMmKZK9ogn9NdNtTOQ5bmugURauBfE0wRvygStF9146MNof2FJntTD+5ZT0x+
JA3swAtNUh1WyZCk32o2wy5bofG0YvwQ+c88bqMbB7SEK33mwUBlzSb6K3cSSaFFHYVgECb+tzRi
A3padKLIn5zSNynEfTwU7e16E4JNxcqJrBjfh0SmnwLdxKewndqvfQLJlh3TSfqCnGvBafRU+qhh
Mz9UzF/aL+jaNs8YU2hvj+2ZnFydGV528N0GIBGmxAy4XQswAOxs5fMSAMhXtHjRrqjRb0z28JqI
wB9T3kCPdJABcqi6QyE36Hk6dHXYcYg6JfFRZZz6hWjlggZJbj1WtfW4xW3YLN4HJO/hRiJ99Wtm
Sr9MYBDoos9zWAJEBu3pMoOaxUeQnTJRLlqpn75G7N1hXyUvC4LzZ8AJ5Wc8RIhWBE+QR9SeRBgV
Qg1jmfHWc7s1CmAsIrOmMzia2s/RkQCgGHJTZPKqmaRquxDz4TRMDrHA2YjfE49C6izNjKvaCcJi
5RRzXEUOZdFLYJBKgf3TJ6fOdrCERLETfzYN5rt3SYvysMS1bTKcD9NBYNcwMUPbDwJmJ5/zOfxA
glUsW1YYDjh+Q75gPpwjaEaW8fw4osWLIk+mMbuK0HIUO8MacTVE8zTtO98zpAg6P5lLC8HJoMyh
m97uhjlOpyLUafYDQ7oRTRG4XiPzxI+CyjD6ygfSBC4qab3OUFtoWXstYJ7j3UYNav5qiog3FLmJ
0MUhNInVIWt4zaFNPCVohOtGPbrJb3llZTybwnTEsns07Ol3E0LNFVDr1nwwXRKYIl379N5xm7iP
meeaX0Gua75nGl3tguKuh0dCIOOxhKR0cDDaNmKnlql7HE2GKtXOGfL4GgnHiCluSm4lVFGhMWeM
u2uiFNakHBN75DwiwVi99SK4WaMxFwONE/D1Y9g7jx2JbppvSIJQ/Hn1kEFelqAhA+JPpx8ldiaF
7d6c2aoZGnmifSS/8Tyun+wyu3TrIMvh2mAKkZeuQUVTrlonV1nfDhMOB6izO9LDNa+YkaB1h7lL
8vkk0bD7BvOM+IF6WctLhdue4HGHRFS+CwILo/Ha3tJozqCNgh5MUICRjkZbnyfetxnlxT1bE/NJ
TUv7QbYDkqs+l/knHCh8nSGv22uJ46kKyoK8ucrQuBpLn3geP8EmMQKOywz9Vl2kE/6kN11rihnL
EghQerWJURnGKCWaCbnckqC2rOp8yuISBpJDUxLRJIeYTiH8P/oWr7LLUvmA8NF/kL2YG1wLANpX
Y50EuyhRfYSm1hTcIombcJQAvE/ym3FAw/RmROUGySjIvhwTN08PiQuW77a3hl8RoxEHqdXhUXcp
y0q3KeOXsk7yF08lwT1FrMERHqhpdyKbyRPEGAI0ZXmffVtqBUSKIybH/qpt9tjqsW8gUp6CydF3
45AVnEDToMhhtsMO3IU22Ps5ugI4X4oCndOLrkZzL0FrKBozq7dkNj8IiV5eNTcq+GTjWDwl1MZ3
cCpcYLoyQlm1lHReYGCPLmEBT41mgFicR6C+Qhj7Ohpb6yNwUxSmCUT8XDjAswUaSyiLgDn1u30+
1sLfpT1J7ntjcTbYjFOFqz6e0eVExulXU8qGhwyjsN9xqKamQH8GmQmlaLoWOe0sKcVKk2cRm+YZ
HkeAxKwQUzhS2Hu1N7K3qDdD3AEoYNJsvkIfDkKsI800f+ijjQiR9KP8Z0QS4KBQiAHEapMjSM+G
sBavQ5s1+z/snelu3FaXrm8lyH+6OQ+NzgecIllSabYly8MfQrZlzuPmfPXnoewkKqo+VTvAAU4D
DQRwDLm0a89rr/UOiY+2RHGDik15obcU0F4vh74s9VII1QDpo4uhL/Tp/VIvKvF90C0yiOQEPCS9
u61pMxphKX+pp1g70tpSkH9Ro6SMjWMMaTZoUfuttapS5lGNqxq0tuKCd3F5V2t5/MtIWlimGCyD
W+R6we93vxWhzIUTV0g3WUVECnnO7G0VStdGx2vFivrhlEMyo7zTBieaPh5jfS192O8jEhIwd3AT
WwRZ1xSeqBvyThlRkUwDakGZ009n2NOXt7pDFiswa4Lu0mnevj6NL+vneNep4OQRNMIhZ82utdPE
0gvbET64yd5NUyHIyqUSBzr8g19uCuE4kJO0hxbY2ohnDJyol5w+9xFQ7XpeICG2w6EoqCuoppUc
kaBa1t9qNBfCkQyqnLIIGI/VXC5FWrNJ8eELtPpsQKvCI1TmmWRRU8vt4l0eaNoOdvuRXh5qF7Wk
xSwcwUzeVfvtFg26r7ykMl9Lcuuyl7PkejBn06MYcBvlantSJCodntgwvz68NhRF1cGMBwbYquFY
bubFnDfzw6YZdkqfzjvV6roE0aaMvOnrjR3spQ0a28IMEwzxCgdLHq82OzFmvuBkheLUKYJXfS5v
0266pkpU3xUOxTjqEccEMw4sWIjgCyAbVL0MFWJ/fPWxV+HsSERUhgyGLO+1k5qYaVc0cn5kCR1s
CiU3ROQ4Jdki+021iUF8G4tlRG0N+hw6k4bUhNd6XRVHtuGh8USRgFwFpxvk5PXJUydc8lKZgeBE
VxXJUXFSSX2JkrCq3PdapZ5MqtF5aMj1R9bry3MciPFyjtMwsNm1IXgg102NPjjrtdN5qTuRvK1k
oeBSGRl3SSjG96+vnAPASxrUcYOwF81O1Mz2R1VkLVIGeHrgyFlMV1ogRjcVNZGvwJ4rUFJKMCSi
dnkmBi+Semfb5ckxpeYnhtzqdLBwMwEvjnY5POnVfUJo1KIaEOVgxoPmfCaiuO2cNv0Wz5XV+oi0
k3iIQiS3N/0c8Voh2VKHnoGk3xk6LRT3Xh+UQ5OAyC6zT/LJAd63PybzVNhp2Mu5n5HJPIUoW24t
iu7bDEigJ8zimOzNy+uU+ABqv84VTk5jPekR6JY6C53Cd7Le2XRRNZxTv5aP7J8DF9pCRUWUgMsU
i8Wl188Ab2Xezpo95rkvi4aALreyx3KumzsjMKGfzvjXNVI93r4+lAc2LZRIGfXBhRIALW6/UQqN
A4ApO/fnqB7c0h61U90pg62IyuIIivDgUn46hhwGklW06qCE8dkMbL7w9Si8r7qyP9H6XrhgNIoL
TDeCUxWFxC0Cl+K+1ObGzTK1PKYeemgqn3+H1UoOVSnUhtahvyOKQbyNs+IikjL11w8olgkowoVu
j3LKGpxpYX08kd72acvckNPpwo0RUOZs517/Qp2d116S9tEnLsVjesmHdgcjvGj24fCM6uz+lEKF
nDkvksIvMr27iK0a4OQUNeDCqupzK4ENen0JHWwP8R0TsDSiKupyWD9bt3EFI1/KGiRn5Wzyqb4O
riGl5rY3wFl0iwbv6+0dYKIS1hrcotw0FkfjMsfPGoSXGcqTkRV+kGdVtEsnWnJL1QgupsFMrppR
a98JAfKiwMgGtPgAIEhLpdncqHpv+2GZG2d5l6ofXv9eB5cWemYIeapM+Vr4rkPWMg5QlvRHYaWf
pQ4iuYSu85FQ4uBo46YNZJubjxTrfuejbmxJ6KmEhTMp3diRyutUGQAdkbS7xKb9mDLPgVMJWxfk
MZB2oui3RsJHZl0bvW7lPu6nzk7tunYLYsWgEkLQJget8Xa2mrL/1V4SiUJ6YQkbiCara3HSuU4V
nUxE4YuiCh4tI0nvoUJNV5UyzrtJh4Z75Ep5eTg9tQiTGusjIvs1VzTKkQCIp6j0LaNNUN019Ds9
cyiH2LPlxgC73SJjeU9TSylGsUDH5SAaX19BL8Ka5TugkWqCm+Vhs8ZZt02vJ8kksbBly0TAarbP
Un3ht/XUUIssVLe2XNluUmfdrwrJ0TJsHIYcdQe+wGpVAY3Q2iARCJFjr33atXXogzEUm2oaMILq
9WN64C9W8dIeNC385zmnXkQ1XKFTOM15idGNmjzYkVllnkV+7MuMwmrtqnNzzELjxTqmxYVwvPih
gMhdSyuMuQOwA2g3dKoe8znLFNd9BO4wxnPnHNSadQU0zjpyJLy4XZdGwb5bqDHxUF4bb8ddX9hI
wJV+V9nFxnHAd5egUQj0s+jk9bVzqH/L/U0rCxTtpcK6pOpUvgs/tuSs3hhSXueniIUp9kab5faE
NFD6uWBwj7T7tDH2YkP6iIgwuHk2KmJBq6VT9mAEQXpWvgRb7F1LOpISh4P1d5YMGtJoKNTeU7pJ
/LoK7Q8kFAryuH0QXkRAaykzh+SzIt6kt1GkBPYmUwGx/IPTBH7UEilSWiZjsH9mkvrQ+sgMSt+u
yuJUojbikzjA6d4hkx/NU3/9+lwcWt2Ux0DZE88t1/B+e6FTt7k+1JVfDfXkGlMWbUcp0s9RqktR
vEqOsWGfFu96DrgNF64bLAb+2G+wMnPQLXlb+cGgU0WUg/mG4CIczwPcqq6tyZxbv5ki7VMrqdZV
Ihf5jan2TbDJm1l/WwlyY78+5GhrLiJrCxsT87z9b9S3Vd2LIqh87G5z3xFldZoXVeQjx6VsrQZv
9deH/MBOU9D3cNDAwHReWyslkIHWilAeGPJEi0+7pv1iTGbo2+jkbF9v6cU1TzwHG55nEHJuZAxX
od2sB5EeqlTAE6JlsTHlWHtEH++YrOHLu2BZP2hvMaVLfmK1ZsMBkxaMvmo/LSp5C3gTOWlNk87s
OUNo0QBzVweWtuPJcEyT6uVrbyGI8LrmJIEThtjn/txhde6U1qDVvga6hOdtCs7OsiKvRcWq96tO
N3dtOXS+GhHn6K1TXUd1Jz7yRDrmsPtyVnFC1MhIwYtmJ61VtdOBLKYMxg5ZADs4lcZh/O5A07kZ
WqPujqzYg20RV/LIpn6LruN+r8GR2CQwaMuu5XaTjRoyu0oyb8ZpSv3Xl9ChpmBSOriGK5BI1qpq
RWdU5WwbtS9PQvdYYtlODfL3qVInR07nl4t12YVoHaAejEzl+iSi8q1BW3CYyjGdxYYaH2j/SIRV
eGT0lgzW/gm0NMTQkd0i37x+kkMRqwe9S7CNaqZ70Zp3EulLb+4T4RsmRtOzRjHBWvBktVSnR7bk
ofGki6QmFpEfLtz9qROlrE3RTC8HKXO2DQX3HQDT+DRt5upIUy+v2ScLQCzK2f/EEqttSdpQqUA8
Nr6VGO02q2TzZiJy8mUrqMBK8kYyQE44zZFU+8E9aQGD+LPdVR5PNetITvFTBRvMmTDUfbjLc1vZ
qkUltgXWkx7yhs0uTxyHG6Ztbme9sR8KDKqPnewHBpuHHhkcYkKyIesU+KyHyAynRYPfR2e6cIrk
MyuvIq9unGP8uAOrlyXL8kWp2WRqV4OdY4cQ8UBv/AmMjEexoz0vKVl+/uXduGguLGxRGiLxsr96
UB5VuB/rxsegqzip+inysalTN2OhjEduqZeBAYxiXjS83ig0ccTuN1XKjhLatcouqbPGtzMMOUOh
FY8jm2pjj+jiHNmWBxvE71mmD5Rp1loxkT0qYPysBswAIo4DFGovS41vIMTgjxlpdmR3HFobHJ5o
iSEaA2NldTdivUw9Ny8Fygih5saFIZP1yGR3YlCP7IhDa8PAsxWOIbcDyr/7QwkTxhozB3+MhtF+
qwzYfXmOib7AkSk71A5RNe8GtFpMFMT228EMrorSNER4t7Vt3wnaK6h8x0zSDo3bkyUm28qiDrlq
pONBK4XB0PhD5CASS+l3G1rd7BkF+/z11X7gAMO3a3GpILSgY6uDRChG2zdjhfWbri0evwjsBbEA
t9jH4yVq86bbxf0vC0Ky7CkMkGCE8cAjZen/s4wNvlpR1SeD8JWcl7vTDM0pRMObahLKkQvvwEhy
Dsj24ptM/LTWCFAoCxaDUwjfTjD6GFL87BK4wu5g18deFQdWBsOIHpC1CBJQEdzvFBiXIiV+En6G
fcsNmAJro7dGf2SdH9jBXGsKgQminY6xNvI0C6S+xllnnWfp5CdRGZ0WldrgrgCUg1zyPwiDqOiS
D0ZLlsNwXahWA6Ep2dS1fhlB8+7wg93UBWFgkuMJ+7QU/+Pr+J/hY3nzIzwQ//ov/v61rCaqP1G7
+uu/rqvH4rZtHh/by4fqv5aP/vVP9z/4r8v4a1OK8nu7/ld7H+L3/2zfe2gf9v7iF23cTm+7x2Z6
9yhIPD41wDdd/uV/94e/PT79lrupevzj969lV7TLbwvjsvj954923/74/Snp+h/Pf//PH1495HwO
VO9D3Dy++MTjg2j/+F0y7TcUQtGSly3CXuJfzrbh8c8foXHOMrARf1/yGMRhRdm00R+/K+ob/iU5
HMpicF9IyP7+myi7nz/iTLGWjDQxJz5D+u9/fre9Wfp71n4ruvymjItW/PH7k1vl37Ee9z4XPy+S
RTJiqcGtU4LlpCbyZAPqqvJW+RBB/wOWqPMWmpNmTtx0tGvfMWb2eVbfU8SXbxtdD5BAAVJtOOxD
XZ4/8lLt3KbGjs6VFRF8LYG8AxCM5oGkeabgAmVosDR7aYAMP2OIBPfkK5RK833XhVUGSXl0PqVZ
YV+GuW4+SvgeALQCCL8bRwzDgTPZ5uUwmXDu7B4WQ5dHWwZGrTco1QefLNALt6+frPsvth/Dsqh4
UEZHxwy1lP3zAKmtWTEoQHqirwPSMHh0If8CUlpotTeGRbkD3g/jQzJ+qk780kb6t9tjb0td94/g
eJrH39ht4rdtV3x7aFm7/wO21DKc/35HuewrtDX2NuHyiR87SjHfAC+wFJtT1GIDLBifHxvKfoNq
HyqEcNF4hxGds2n+3E/aG3TvKKGo5LcWdSR+3Z/76Q0BDk9yQhzyAGy4X9pPqyuLognnLSft4r5C
Hm2deYbapgQa+c9e7opTMxDzea0NvZ9I83QkPFvdJT9boiFGQ+XmWmKDZ9cwuv2JHRQZy9JWIzeq
jSRnL8bpNrfkL8AI1GPFiv0tQbGUrpk6pI3FMmTRRd1vcCFKRLqTeBGExJOmHZXWhSg2fZ/sgcyf
iJsMxo2qR97YONL9swXw89h6fkwdGlYSUESIhDoM7/LzZ50NBljpkQkhX47lzBOV3kwnuiLawoPy
Fv5i5PvU06UcjeAMCvAktfdbG6Oghc1YepViF+oHKWgKyCqDXUG7r7q6v3m9b4fGlQibrvGOIKHJ
qn3et1iZoqHMSq8BA3wCkU/y2tT6qKeJsQtKK3dtsmA3KVyMI+2ugsell0TCVDW5AxDuXYus9ZRq
KwRugfkpoTvXtYsFhekmpvYVC2fhThLs09d7eqhF3n4sIyp+PJxW46oWNpJLTe6FcjGYIHptHUcd
sz83KjW6VWSovnAsuyOVeN5HDODfVxwdW+I5wjqSbwrgq3XiydIMgMGpukUSXhSbCRIuEEpdHTIg
7Lr2bbDU4DIqpcA5tQLVwOyyjcxdFHTynTRC6SRfJupmUxvm9G6S1ExejDC1R4Xq73sj0VqIXHED
lbSdUnhfWdGVFxq2EFivKl3xZWjACaAAr+o3kmM248moIun9Xs9SAOp2MYhoI8QIGN6wa6NwYZj0
ljd1xXStD0n/LmrLFhKXnRRvO1aEjLBlZgRgJarqTFJLwIZpkgGbkbmihk2mz8bkjw3QGW9OLWQ7
IM1Uwu0R0i3PUeZI52Q7NlObb9XWMKLYs3InRYCgRKy+P5kq3Sy8SMNpFNJtAl8+6Qqg21Y/5N/a
rBk/IvIcmyexEqfvDOJY823vVMZ20BswllVkproXDbPqZnWBUEqWZ33khwDE241eJdZwEndO37uJ
lhf1xiZ1lGzRS5k/96URR4DpOdI3AxzET2UvknIbBVJmbBDpTj+Hpskh0yBsrkKYKpT3Q6XoxYkj
INlsUsksMhjGaGr7Qu0NVrMctlfGNEKNzXAh38lQLR8j0ePQ2tpO8k0r4T5v6kAks6+SGT4Dq9sH
p0mp9/q9FoVFAtg7TIsdJJiF3iANYvqUlDGg1YECtfLR0SIBG6YthZUDqw9RQmkgHU6ln4yiiO6R
Wymh9XFXBEigt1VYvZ3zVJbOpxoa5+hGnUjgt6S9ntYfpTQcrG0bGVF0heY9sPCNVHR1OlwVhGL1
NcgnYLu5XurJNmrz2PCy2J6hMcPhGDgHiw5i/iSjL/AO9fw4OoOTNOmXUdSX80aQLIGnguCTZC0K
zkkeXvBwM6SPEUakE1zCUQIhi1qMaZexB/DdmD6pYZxNF7aFbsbFUGtiYYP3ff2tLuMab4poRHpo
3jRmiyIIE8S8XCl6EIdf5U4qlVvdHgNtS0YkRjsOkWXL8AxeHMPHGfF5eDGO3NSeajR68IkN1jRw
GyFDe5PVQjrL29L63sE/gLsPidhxJ2Ue2I+O3eEj1sLzd0Nz6O8ggkJVlENN1CjjhCD4U1OfPka9
M9xN42jAuMRdY0DYY47sTRwU0m1oD8PHSovrd53OLe0qMxo/m8bpK7GxszS4zChmfNJCEZzkhH+I
vnTlVG0mCYkQCJmOfiVXAqI35Oco2ehzI7Wb3CzN6CK0R/h/WTIpt5GpzO9zLZu+SsqoPDjgMD9p
HCNfa9UZuw20poH3WCJnN2ERyV8aYTvf0imoHgY1wHNIzhqq8kTdvbWBRRbIYMhN6S0pw0CDJmJo
X1EyMNSNGhT6bUHttd7IGLDVXl5a9V2stODHs3rWVJgwafpdU6Etu3gkGw8o4uPEFhpSictkL0/5
5zrWjElzLUBJcrHr9SL5pHQwsTYyUI1v06jBsqrNZI78FM9Bz4EIHLppkRufyM+WkVt3KSj23EgC
yZ1HubqvwCZN6DLwB4npiCwOujr5fRqWsdhgNystUjgq+eqogNwJlHxG6EjSgxljB61Ci8VWUybO
yVVFLODV8oznP5rLSHjHd6QNZ8zz9GjmrRH3xscKVRUZSQ8rNCEASAGLvXZQeYgxBXIjuw5Y77qe
fxYkrh1fTpU43+pJCaPTtCKp9Q1tRmcoF0VengeQbPNLm6IujxUJCYEN/KvpEnNgc9rgixi+Eykg
kE1Ot3a2hUTHdWxjaOfnjS4FiWdx1gQbEebqdFM1XRPvNKWrmrMx79R5M0MeG87gi6GMJ9TBMbcj
uy3wyr6CbNRIKuLqap3Fl1oLAPquEUU5o9+gaDnHe6H1t3msZ6AGahPFG4RyOFAhX2ihpycD5Fm4
U8BR4T3pGFdlki1aCF/gsh4hWIfOe/hkYXghRQVlFx3FkWarw87QzlvkIioUasYs+qboom8umtqe
8g2yVPq0U+q6wugIxWTyIVVb6eecuVbMRiyx2lXDDtncNJVE9dWZqvRC4lyTYBijXwf5VpJl1JL0
Ktcv6dc8f8TDbpQ3LcoaUAiISeL2XZoEUK97C86rn6mAfb40IxSiTdDEtr0JaNm6qCUn7oQbUsAK
v5iF2is+B4Euqo3oJmPY9QPeyl7XC+jEVTzEt6Utz9ppxdGHdEKvvg+7WHyHoha9G4Y4hjrTwMft
Skn6JihznZLgHHu4KGWUnCRjpFuuMpnLztPBvm562AqTq5o0tU0NA8YitjXNeWkbkPUVBRGAjUDo
gkdtUI/ipA1KpLWUWLe+9mSoUKwKHYEkSSsZPlSc9pNYqFgxWaAIZf3G/iqmouT8iUX9ZYi4y/0U
zqUGkxMFgtNQtuH6DWMR3JvZFEDoLMPA7rZDEowfUfaD6qSgXnCuJR3MEyEPc7ar5KgS19OczWdc
/zHeN4EZ2KNnJk134XSlmC+HpFAgIY6RfS9C+I3I6Vj27IvIsgHZz0Ov+vqcmC1au/FQ3vYGAvq7
GaCC5YXxCI0FNI+Vn8HQ6fPLslCEsekQI8txSYGc95HDGxGfVCqRclCqwMbLFm+IbyFWdB/ruXUe
jNaUrsJBKZjJ1lSutELPPiIMZU6ngJqr0p0bVKaQmYYnv21DVEaQQoDKvpnT3G68IpBi8GGLoJOr
oRCMHAbuBtUp4iNws+DnBMMGAtsyrBISWK4wazWBmdGHn3XDmi5jXmJMbE/0Q+E1kj6rlaleikxJ
WiK8CEoSNndlscFiZv6mz7m4KFOg65d10cWDm+qRJW1NAwtUV8pDu/kw4AUhbUUsNPPLaE9OcWJJ
aG+cBjWTc9J28+xsJNw4W9xG0jE9GyWbg5MAow62EXaVSPa1OrJMIphq47yG+1fexUZkdxdNOvbR
uRyPHDMb3aQi5eddCM0viQgl3FAP2RhtKfEs2qhDkrLykMP8CIYwBAoAsMxBS0oXGZGBRQp1EFkQ
EamJ8EynmKm58ISqL5YyT5YbWupEROpMl8An7MZvAq4iIp08xTNgQNHGy3FIEMiXxDFKKGOnIZBf
tUFnfhvge6J1l5JGV10YEGHwPdHKvjlRzZE9KSM5lXzIHa1Ko43D8NlfndiEVpexxO7JLpdf4Cwl
dEed+majykjXubiayw8lsMD5rBAtpnFJFKnf+zGLr9pBGT+JusjfzZHhoMQR58gxeKrk5IhFQL1G
2Y568nYsoulkxmBIOrUSEV0VcZp8JhVWoLdgNWDAdK0zPZLj3No2JqKfp36EkRegcIUCiKxVVyOI
8e/mXGZvHdiv6dYpm+ZTrU6J7pbpwDFl6q2eX8xqMl1HTU8AyPkbQv2e8BL0UrSBPwlBKWADBKae
/LhDpu2kb8oCBqmDhShBhFAfFi2xDxnlisKVkAP8ZkP0130Fhj1zKBvDZVTXwqLF2n7oIqe+dfQa
JTmmXj7FsDYpkasBHxLnhWxy4Tfy6SyXJAIQchlaVwSK9CUajHrXVwXKBOMAIMuVeNujPDOl2UMn
OudGH1Q0ulwtn/paOuEuj3YaPsPCU5HqKAm56gTtqLjJ389FjFCoQ8RoIeTZYePVQs0JXYCr+U0g
j7D3E1LOH8s2Hz5UCBd+0LMgvSIiU4otgWh4GTRJ82myOifZarGSXhham92ZTj3niNsMxuQmY5Ml
3EmUXTfxIIWfSZgDz3AUtIK6UYcfrimxfR5LMch0oQbmB6TJxFuBhfZdC4AcgQVLhinshGM/kCic
1HMjL4xoWzVKm26iJNLuKtg4MDN13lvnCY7ilmfWQWq7InZQ/qlR99RPgmKa3mZVEJeuDsH9Ikdz
W3U7TYXhWoRoU7rQ9LW7duh4BjgE1FeyM+XFVinBRLmFlrUXKLoWMK+DZJy8p3f0/4sUYfVKRv7/
w1z7guT894nB/0NeMP76UPx2+5CXD88z7svnfibclSXjviQASeWxSkC6/pkflEixkwZ0EDGFVEUV
dsnF/0wQSgo/0kE7INq8OGQAsPgrQ4hG3htoaZQel4wJDmiO+Ssp9/3EHTlL6kt4b4GuoBWSEqvE
XdM6da+j1narzgqs00kxN8YwtT75b3kXQHnePRujA7mzpzLZ3/kP+olHOtIZIA40E1HqNeNBlTSn
zueyv7Ow0g68uG/ZJo0S2WezI5CmGnT1wsACdYviiHaKFUN4Iiapx6MaOZEzqrBcwV0Mm1Wze32n
xdr0WFTdp9w2QlQ4cDh81+hThnCmlp6EHDnXUmL1OMURlO2mpE8eRt4Ny3O1kL3IbEGUow9zZpTk
8IN7i8DQ2sj1rMITr/NPr/d9P2/4o+tAgA1cMxBXfuEWhdpJHky8c+9SFUpxTKbU6ybt49wox8yE
9nNbS0tPzjSADjg+Qa+sZtVBoLrRWjO/K6y4vYoznHasOlI8dAss3oqIEJx3A6Df1/u3rPNnua0f
zRoIloKsInNITpyfP0uMalFUcteN+V1TawBI4s7ystZpPAQVow1JuNQrw2GRyosuCmv8OplivHv9
K6hL1m5/eYGI1XCRAkJjLin2/a+Ac/OE/lie32l1oV6FdROfjDbHZGPkV6VFl0MN+c5KQkgokue3
coSCvjOwEOU0Tf1UGKrfUnA9MbMm/QTFu1lkv+JdT0hxpvbfdeR3ttPcNJdZM6mnr3/59fqgYEVt
B+Q9ZD4UdbRVAT2cO03LnFi6XRT5CABK6YwX6I/jeq8y+jx5vd7wSyOAqWhgkd1/seH7UNRUtFIJ
gZH8xIwf27wif44yXvIjS/6/98LvGucyO+rfXw23lDepgz007eNe3ejnB/8sxlIGYiIMqiYUg5hu
1uqfxVjtDbQprJGBt1JYJRX/192g2G+Ii2xeOhRInz7219Ww/AiQLnC1xUQNBOmvXAwr9DU+MQub
FIQt2AoqjxQe93dSW/IMnQJdQ3o2zDihSb06Rn1vEP+X1X0bSukmKIs7ksODVyWh7hLvZK4lj3jL
KP3O1DiPpy46Zu/3dCM92+HL97KpEAAgRV6J/1t9ryGrR7kweg3XrWHYtKIvTo1GPkd17EuE/5Av
Z8FnqW3J+WTzTVU1N2lhoSqRlffTLE87KzuxSA54TWW/VxQyGEM1bEQWXjrhnF1YYSajLsKDA3nd
G7SPhWcNVuYbKZrPTaMlWw/118x1MEdHkFXH9G+MTlQCbtMG+CRV8+QDJjxfHoD/IM7672Ma/ueW
Y1E/f21vXT6Qr2rJs+xFXMtnfmwrU3vDHQvEAW8WKp9AW/7cVYb5Bi8MlZ3GgoYYsnB7/wq45DcU
8sAxOARkFpEa+/tnSVZS5TeGyu1EOZf7FALEr+2r5RT/e/0CNQZvw1WpwEGiIUqz+/tqhmNTpKk1
ukVqKWdSbY3vzTppIq/oeMjPBPFbIWrTS+oWLZ62nJOHQR6s73UdTUeCsf1i39NXoWK79EohGIMT
tf9VEGcREj7oZJUwYz+lSDZ7lhR3p8hPI9qd61H7NkWV+ms96r9mbWdTygKmvDAnmAhu7LW9pFmH
lDG0ufQcKbq3W2QSg2J8TEY0YkOyTs9WyIGgkynfG3Iag7vAxHHhUX5bx5wAiEx4g3bloe87eVPU
PWiVlJ78k0Yof5t0i+hnVTnFgqoJOVgqDz0nZSeVCSBlyG+3r7fyRG94vnwIr1CHwLx66YuDP8f+
nJkRh2Iud63XOtdhdVsgPOrUbyN9i5h8bSroXqloryieUXYns4E/Qqiibqt7KQKewlJ3lTJ5naZ4
s6256IScMywkGHsXsSs/mL+UcnrWzteI/x6JO55mdPXFedAsmHTqnwvzbv+LQ8FqpLA1Oy8zUJ5z
a1HYoVuF+fxtzlTpPR5AersNVF7YyMTJD1owz5ejVDp3kR6k2qbuyyD3uiRPPEVq5tGbJsnRkK10
xg9A0asZ/dbC/qiXUfDWyal7bnIEzKjpgsB1bTHyPKa4cYftVQw3t0enr0mxH8eWT7RXPQVbDQoi
34QymUAXoiQPbm36LrSdnSMaa95ojd4tqmmxdF8k2n2D7Hd4qqHFjEBX21mKbyQGRWqtQkhjMy1p
uV9dxXwH9FAIChbIg/IE5H4WXZdA+6W0DzsvL0R6ifB95zcIsx9pZbk+96cJXs1C9wFrAAhxvTER
yRa50iqkXMm1eA6icJtZDkYXvQd520MDc19f0MtTZNUextpA0RYQx+KQsr8sTInyXxc1rUe1PNog
7UDV1ax19DgTmfRuaXhUR+1f7yQqEmDMF1oZ3LLlIfNsKB3KNECNg9az0u5GLKYULSYtm0Fzborp
Fx3nOeuWu8gAU/HDnWxNrA2FNVBHsztvoBS2zdWIoqGafkR3y/ZfH8wlZNwfTTIGKAHxZuWgW15C
+x1rlUqNB05AL7aS6Z5qGdpy6LWlZJLK2L5D1/2iKXqLdJYToGhQYkbfo8SiWncmpeRrMsd/ulD9
7zvgd3xZn03PgvXcw2JePnx7CB/E14dmL1T5GzxmyG+QTSH7wxv9aQswmz8eADrx/yLqxJKB7Oc8
QYz+ClWUN2wXoEfWghBjGT/LDanGG9gjmNKi6/MTqfkLcMzVtckLBMGI5SuQ8lVZV0v48GyX2FXQ
2QoAK7dHl28322VJ6gCU07NBufmx1Z8/SFcHgMLvpzNw21FcIdW/zlVADZeVUSSF2xv1eSTX7/uu
/9AZo186JKwbXUxHTpx1t2iKQ5STjbGFV2StHhAjueUgCdEsQ0BBvo6mKjhxrEE6csS8aAVSBPue
ZBfhKLS+1WM+ScMcb5mpQVI0EpQ9hHqiC02/eX3wVhGcogPLdQBPARokiQhIbH+KEqKaTGlwPEvz
UadahXZ1Hm5TPb6IbXE3JsnXbsyaI11bXRE0+qT+QP+IQ4inlq4/Wxeo8oUt5hcU7gnjPKUz261V
TRKaPOp0UcpWdWSF7OdFsD/mMiJlBmZcViFhrfF21jTJgW3WrStp1kcLGJpHc6TCcUA+0tLLSSNx
ZWAqivaDBq9t1bNgako1QRcfc6VoPJtmPXXVCr3f1yftUCtc4NTRCYOwqlztqx43bGS6sW2P6qhO
zyj2A1kgESvGIw292FoABlX2MMoyMHQQF9ufqER3+nCOnBa9E+Aq3ZCmJw7wJtcOYm1bof75XfDG
OH29dwdmC/8vct3kODmMtNWjAroahaou61y8AJC014sR3pwubQsq+EcW4nogcd9jg8H0Nxb9lpdG
dVAuu6HWNBdp3+SkLG1tFwxgJl7v0Gq5s/ie3moctgswlxTy/ijWNZrojorr0mQRKKRh3LogkfIP
eaAoR46mA01h1gaw1AJKTGSyCoaMWS6qccRvRe6mcy1yDObLsc6ySi13GAgcE4I71BzIR7Q3mDD0
RZbxfbaRazHoiAgoGagC0xC+jMIsOktRnZ33WS8pLuwhyMGvj+ZqzhhN2AUsDLy4lxBFX61JyukJ
xec4da3BlHaV7tymtSGOrMGXHVMXLDYELvT7FvrTfsdwO66FIajeWuMgdqGc6ztYGxhUUwn3x0Fr
jmy0Q51aDiaAq1RruJr329Pt5bjPpcRlu8fbjvezj4GT9A96RYgM5BmaFYt+9fSjjhdPoIDxsEhL
GAmFlHlgDyassPFTk9tUORJNHugVNxhLcSHgLgHHfq8sXUJX0mThg0NKXA5N9EaV6hhz8WUrTBHh
Bf8tccBaAQyB2KyHUY8HWBWbCJKIxks7UW5fX3arU4llx1oj1FgEqciorp8ZrekIYIpT5tpIo2M0
SZ5OhEBvW007Zn16qCmYaIhC6KhY8ljbHzYkMpGBJ2nojnNmAq7Ux1uhOMB1qNc//HqvGLklm/TE
5l/G9tkG7ua+yyqE/9zADO+qLhjP+1jtFm2V7pfXAvlo2Llwc8htvAD4B7JCTg5Bdm7G0Eo3vdlJ
Lg5N1j/oEKc6709i3B810ecdijTkAVqR5Yvxr7icJXlWrtQOC48ruXCqI8beB1YewRPXPBc9NTJj
dRQBPqrtxsJKTc4EWd8s7i9lHCuOJNkOtELiEF4kBEXQu/Jq1+aSDJSALeoOTdX4iZg/UZ+0jizv
g43wZF/KuRAFjNWBF/dKEgVod2PUVQC+Kxr9Omzr4Qh6/cDKpqj2dyvq/nIDK5nGiAjnLmpU0ald
Zdpmbuvu/7J3Js1x41ra/i+9ZwfnYUtmJjVYlidZtjcM22VzngeQ/PX9QHW/7zqpbDFUd9u7inCF
kCCAg4Nz3kEC5pyPr93ZlFptXdqmQo8lKzsfyhLKvLSTkQcWfjpAJTwLHItuZY8Fwug7K/R8WpLo
Sz1Namshm7BZIY/Ony5MNcdXITNvc8dBNE7E6XdeEebOBf98nejZy7tJUu0Ya/MFRaTjVkCNLaiJ
q0erwwQg17V+Z5Tn158JP4W4Db2AN9y2kViBbi/cyskDPHniCVvFuv6CoKE73E4uMupBrqOYt7MD
n4/J88PmrQgNlwbNlsAheFbpoo6LoIHJ4ke5Ki20LdDhVNMC0+i0nTxC8hHPSh3sQxmJaAV5rsZL
ZLNDqCd6WlK3RQD4M8K8z0A9IbQ9DNP8wVvcz4qwvZwOpz7Sw8U5DYWtrFG/6n3Tfxk0FxmhSCrf
Bk0FM9W3vWS8N4GRKgAZ87kITTzplNNoKvbtahrxq5QBnqprvDNQQeHRCxJgqz/QZT1OggbXkVjx
k/cLLDIangNr9EMposLa2Q/PNzhnide1JJyQeW2ZvhgvNXPXkOeJzBmWU5lb+kNntkMXdIiW7em6
XdgJtN8p5kEqloIdm/tPj1Lsh9GYDGYVyLqfC3T7cVstgGvPcwXidmrq7v3L4UL+zT+riGwG9Fyo
shEtJB/MOA8XaowcBcqARdB76ikd7V/0+sogV5ND2jbY+pji48sDXpokxxcDJqk4yTPufMBRNfte
kU5zqZgVnFeMR29O70BNR/RB6ZG+PNqFBeRrUiSSAAGpEns+mlFMhqN0Zgk4Eladrwx980lZ2vw6
M1NjR2Lq0ljyPgRZJLtC27HcxurEIqTPGlXzY2LXym05xdlNUfbr8eVpXVg1h34JX09H4OepnPbn
bV/hWGW7UV8Fq9c0h7bNnQfd7dVjjZ4zVJgqgwC/xDuX2POVQ9Ya4hfhg6Yeh+/8W9YuZf4U4l4g
7L6/69cyOlqq0K69NJPgOdM8vXaSdDxk1i7fxOiJb+IUHppxm7jkaKOYRehOdQqfBw/HN7iuqACa
8vmdord7MI/nq4iCBUArOpd072k4ns+yNxcT8DOjdkCxw7XlJmvxZw4KCbd6eYKyXHF+9ghg8LVN
chxd17Yf1Mg8NEmrpgwyvRonf13M8l2LGy645WqtPhdrXmBD0K74qizjWO/Etud7iEoD+1VyZWWB
aDPRIiUdSht8YJyuG+5wPbeC1qRo6XuY4b1VrCL7FFlIge8M++wiB36BmCPtZCId5bfNqgIHWMDL
Z1x3gH2vZzcu3kDD2utTXBpF4nSkrgZw421YW+m3LGqb8kAvrYZmRdeBJQV2//ICPtsr1Lw4CPIL
Sv6/tvmEwzB3kwZqPtBQcjvKjMzXFihMKfS5fzIU5RQei5L1u72JihX9tNIaSyYk7Cvdhk5oQv45
qpkyhy/P6sK3I8NC7IBYRnjZyqtgl0xrW6elPjeKA36ZaHOAS1q/spxMFY+vh5K+3P6Uu7Z5iNBx
Zikr/OaqXkAmwqq8+Ga7yvgvnO3/Ctx6ttGfxkHNXpdRmTTr/ERjKdX1eHmXgYcxKJQTN5oU6Lhe
hyyCplzPtaL3p0FfmtfvdN6ylFJA3kgk0iY7zo3MyuxqwU8PhYUbqE3Zdys39PQfDQMtnlcfILit
XH8MD7ZzbAHD2DZGiwovcPiA9tSeYMxT7ecsXPEdJffWYST6JM/m4+R1DROiDMwOCdblaCfxpyLp
6BdbxTV6X1dNSvWmErrvtu4YOh4Gpq/fmX/8AmcTOzxcW53R1ngRjoqNmxvego8jZNkP/9kwm4vO
7tN56TlcwWTM813puQ9GWe+p1l86ZShDEj4cm8LeVlpcnyb4qJHMtZY471CRjXGPLxVP3TnNl3Y/
1QcAz46EqmwvmQqOXT62ehlYWWv7wpy1Dz2sacpSZHwmXMQ2eqMlmB/+g2+I6DJBkWyPYvP5oVtG
q/bUmmHNNa3GIFklQyIejZ309VIEBpXEy4gqvcSLnw9jT4tCyZL8LgLf5zf1Yp7gn1JnMYGmLq+e
E4cZ3BzgEbKgZxR/YLnmJCzmpDTwmdY6adLAgLjy+hPNOCSRvOKBqnNPnk/KMhoNgVoClrHibuL3
E1Bua+7SnXzu+bfj6Q6EQCUmgjzePqUcTE0bHVMmdsKC69/aL4cpocPt4lSzE6NkiD0PHaRUOruP
5iFlxC02oljmCR/PicaNwLM7q5U2bLqlvIdlW19BRe13ClQbQDWRXiLS0EVAe4c3NdCZ80+YWY21
6MqI/3am59l9U4Cd+V5Q7Ox4Unvd8B4+rfpYOYNXHzF0KvTPtP1H3NPaVGk+vnwUnn1n+AiSyCCx
pWRb26jVVXqWNPWESYTTKqcU26ZQpZrxPjGwLH95KLbJ5ksjqQIBgnawFEiTSI3ziUdtVUVDlDr4
lGJjWwZLhQEFcrOm2X+pDAwei0PuCmQCYbNC2RUBT991ve+mxB1Ck6sjC5D7jT+10NzS79mCC9Yh
xfKyhyNZW28LXlofLJqK1k0+q+gLdY3Q5uPSOcYXM0N54hb0P8KrbWfgkKB3cxs/KNxPT+2RVMDd
mVbSPeOoD+Y0YB091ygsQr+uVJbGm/VRvE1r6n0fIm82hywYxjmKPmOD6mHqBbEv9+MsT6MfpleM
dnnklnIFrvIrbNfE1+sF92M/1ZzG+BHpC16RwWKTZLxfEojz0mxL0Yre15CvoATndRi+3KI8wiYY
Bw16pY+LqWHc9Sn8qdpfbbQOjy00OedNOWEbjC+b15VzisUzLOYYk3McbP+aLTTlbxzLLTBKrYxl
/glHqkwp8eHfgJcnXqaphqigmKXyyVpmj8ZsJGbrz+kS2R+cqfa86w55EutdPQrPObWLbfTXAwus
I0dRe9rRbsxFZepmZST49nlZG5rLaHtvc1iSXiD6aW7eRHnbLvdi7QrlQYHC3N/C+eimT+5SG4CB
Uk29wd+xsnxlXtfqF+S05VdWj4r+xsC4qQrcJLWdmxbp0/XORriku9a7SozXcYx98bGHw21/yexE
s+CdC+zbYSjGf5kkVS4+poB7cb5uzSq+NcQcpxh3Y0GVPipmgj11TFCu/clE8OVntRi08yGARUn2
jdOGCGIEhyv6GEW4UdxAA3Wl1bM+61/LWUuzo1FVnf197hK1qCiBpCWsfXwZ0UPPq96FOoq7p/oB
oTPo3qYC9/K+yvUWTjemKMxHVN7vDr4DYkUYskCKt0vgZ6OaAEZu8XI7ityJzJPWNMq9Z1D8w15S
pPMnY+wiDeEJLGcP0Bqt7lebRupXA80ImMU2vw0z+WbgImjTqj11eSXeqItdon2gC3V97JSpHbA3
TTEwUiPhDIFWkrz4WpenX3Sor5DlMByGfGxFY3vAj30YgzmJ6/hYmBVOKg7kXwMfzdn4qU1lWfmW
h9dw4NEfS2AfzpnLPqyz+37ItJ+qjlk9TPRlNUKRK/MnL6rc7tpSRyT+EgS/UKsw+xqweV9Z9gGX
htY6IWOs/4oRP8kObqw7U7jyEAftqOHgeIpEPnxFzMYw7+LFZeBlte0kAAOCWEcVK6hkdHmtfWqE
iaxsbeIUfuM0Fm+uLkGS5saNFnU5maKKf4qaZ8pRL3UDUp1mD9+cFanWh5RkGBEAAK28eMEUwmhH
VPUjtHl1uXPyWB+CFre6hOIrnGNc5ybsnN82tRpJfdXcWvyidBMc7pSpRPsFnrJ0nxzc/iZrR3D1
cZoZn1ZcJhJsje2KxcjQ8vfLtKK1ng2a+UDgTx4bb44+ELulRXNv29mDUsGzvOoRHV6vBDHzd6ea
w1drKrv5lqJB9tWb+rS8XbCMA8oP5Bgt3Yz8/qCOeflL1SPtIZnoVPu0sAasMGN9UkKq6G0ciDmq
bZRSplR9PyMk0D+WzaJ+UNGguNdWjeKRUDxzvSUOVffTao3FNTg/r76yoi7HWtbR2o/NMGEWXpeK
+3vCTra+XoZ5bHHfHPX0TZNo6lclUa04bJasUEJAQfEvQ2ha449u7wnEUFp8mAasBhU/IWN0T1ra
ZtmbGJFG7cYUqvWIhW5vAyk09S9INrYLGg9uorQc9tlNbxY47bfaspTrm2ZMqgrzXewbj66I4Zna
USKmwIuWxBbIuvXGuxIqqnbI276cfDVfTfdYIuAx/ojo57d3PYIXg48t6WQciSUO1q9OucxBr2Tr
+2KlpPatU3v1m2tHcf4A2inXbotesc2rBRpy4rexZWBqPmqDHmhjDjiZWDLpp9LtG1xDl2i1tQMW
m4sV9MZcxl8Kbc5/NFOrPyKS50YnU1NKcBBGoREbIDV3qOiOYmqpxxhx+wHxmr78hMxP5z3GeZPG
kCA4rv6MZszol7WhfzD0VTUDPYvM7FaLPKP1eRWVmGeqQkpKtBYQ9c7Nx+iAU2JW3cco0BWPiN0Y
eph7hbtCngAx9pAMTR3Bqmi4JfMEo+9DTp/QZSNm3RDgYSywy50yRQ1xER7cr0oxJig9DdN4Yyrx
LK7NlcU7em6q9kcQOTmG0V695FdVOa/17452/8KbaSq/i8RxfrWQLrufcy7ggrOjWuuYKnWu4XWq
tCQJTWlbnwkbhYFjDIKxCLpiN95f1aURzzcNZxQ12WXIMJbG/0TFMBo+bfSot3abflTcUdXY7K69
HFJ1drtQNvqnD1iINMnHEo0Q81qrIWSvQemOWFngFVqVn1B9qNEy6CHOs0vWLK3vukSI/KZvOq+4
imPTA1O3omsRIYWTtd1jpWC9kgfesJbe5OfoBk/fBo+2PgoFcR9/SKem7H8aM8IuV1YaJdbbFsL/
L7OO4KkL1RusmxTcBqIcmbZgY2JPSnpEAMKCO2yjWwNkwHb5whgXzmn7mcyoZRs3OLc7V7NdaOYn
M19U7b4rqSU+2mPexx8RTnPGEBq2KO47c221E/3FZAqzeDGSwMXg7lEgfocMFbo7yoHpZ+0P2q0D
FOx8McdrK9Vb9VpV3BX7p2p0ZqpKjnFj9enSf2lwcY0CXcvKzrdox99m6ircqwrx69SfNa9qg6yf
EGskSKjTVbdMunHQ3FRr7vulE4SgRrDmQW8OHEw/QeFO+VaWkrqn4U8pTorKCG9M4LAOBqfM8Q7J
lQraOXIJeJROaobnSZ5mlY+Psz6/i3sl1z9PtqG8bbuxdt5gAWsPP5EHmsRbM15qqi0QfrT+I94e
bKayF/pwGhSn0d45VZa5oTqY3ndlUFVcKSIhKuBxMMcL6KrKaB2lNlflKwqyTpg6RvaCR9QgElf9
3mDvrXxp8YLlKl3K5eEpmf4//O1/yRLY/07CC8Yf3/8E3sr/+1/MO8eEXscLGD4CeMIz5p1rgq7V
kMKS3qbnMqi68d+ApJ4A+H+z8qhR/D/ZRu+/pTg8kA/AOWBljNcw785LKqDm+EsuCF9wKlTTgcSf
v33qdhhycHlT2PfucuoMLT6kib4e/vgY7/5+tf4Juz1/zv09iqSQg0ug7w0l9HwU0H9OI+xiCpVm
whe+BSyla0l2SCFoH/+zoTbVjSzzBLC6cgohhP+0Bg13QTcir+lydefBfP5sfJoUgEPIkbxPZXd1
M5LromlT6PoIFlABmVpbCi8e0bd+PiRNOHleE5a92p9omfdfhdcZ7KD/v8MufNQLSwdshRIB0D1Z
zNksnaZ3kVcoYgztUccgW/Hw0kY46vVLJ5UZ6XyjFsge3lQFEIFD1zNvx1BrFOUWQll6wztJ8bth
sXcqHpcmJI3egKdTmaK6cr5LNFG6CqDEMcSq3g0dzOWPUeK9jp/1tGzInUg9A5DZFhp356NUxoiB
jxMNoa5G3j0WzsgRePYe0+TCXGx8MWhyAMyScgzno4wOmktFYw5hg5bR7VLP0fvFw/Ty5S1w3g37
ey7Ay1Bbl9+Lg3w+Sj3oLjLA2MvGetVdt5o5+E2rutc03pybGPZhMDoJxrcpsicvj3xpfngCoa9A
xZNa7GZk3iZOOVTDEI7jMgZKbTZHkdrLqw+zdBcgdEIOgui2rYg6SLqkbak3YRVpdVDPrfJGm1M7
0Nq1e1UnWn5KBI8JhlDeKDjRbzv/lJFnLWrfzE3YaqVzs+oUtsra7t62jrXnICm/zb8re38PRV+d
nhR6KvBnNt9uqKYEfaW0YYurzqHqwTjRT0ERctX3fHOfLxN1rT+GkkXGPzB7Rjsv5sDDNXSGHoEL
M7du57jcm9DeKJtINE3KCPdZqUPyX1O2tbW7tI7zHUTqxc8G8AJLQlq/QBTO55KW2VK2ccxc1hjJ
LDIj1NYsNJJU5JZeu7v5bP8eahuJpigZoj5mQtHiuNdObK0S2/Pr5UF25rO9FO3RaPHP8eqwyUo3
RHXV8ROUNA89ap07Nc7zWvK/dhzoGonqAPgqWTx/bgM4IxF6im4dZr3VhTFd0atURQo1dcufRMM9
qPfF/QBThLggMR2WcT5cEitrNrhOHRZOqpzQKqsCSon5qxcJhDzNXRqikoK21W9vJ4X3T+lUYZ4M
n8d5whzaM8XplYsEV5DkDQwHnULtGbqtHjI9jVA4CQcX/VZbS4a/jGRoT1HT2XvY/2ef7WksAGZg
bGl8bxvw3FZRTaZYhM1kz9+jOJp8/NTTPUuupxb7WfxhHKnbAHYJdCB4kfPlqWnLl0k1FKHq5slb
xfbSN9XSC4p6FrJeXTXea3Yy3ymGaN+0Ra7f5/iOP45jhSq+hoobyqrJeueMPIWcaM5uuQH6jxRx
m1e5ObJr5e/ko8MIA7oG7OP8d0Y60juw84twBHX3rRsi661m122oxAhXqRmgupfX+sL3RyMIvrNN
k1FiNM/H4/k2VX2MZoOuKZ+pVBmHQnX2aDKXBqETDKoeizcJEj8fJF+ryMrVtgjzqOhOTtlOR8RP
94wwn66rzRrLKxP4hCTwksCcD1O0o6EqI6WdnmX63hSJsRxsxcC0sDIhYTd91kxBIzoV5cMSVUX4
H1SBbPUTkVz3E4CLH10t1t+IpaWQb/AhcLyaBIXaCWQWbbj6JJpaqxHRnZr3r10HIA5PGC1Q+sAu
N/ejbiyUNDQzD/OCMlo5DvUVyp97GNJnuROi7tBD6HiB05cvs/MvpMSeOkJIycOoa6KvS5OhBS2W
+LRMdnrbTV33JhLLL2dNho8vT++Z2AmdLbhSpNKsDZpU29zQaJxKce0hC50kyWYfvWnjo7Uu1vea
Bl9Ko95xJh9kwvxeuuHWhxZBuTxo+jymeuiiYeBHQ+99kwYV3+LEpvKXW70aJ6+9NPiZ8CEl9x9U
Fz7x5x9otEpNdiXycLULhFmK7JuVQJiuhpIO0WrsObZcWg/pt0SyB7YXIM35cFBYanBcaxZS9TMC
lOuQqZVPDxSc0ii088b8Nua5TYnWrh5eXpHnZ1IKs8tUjFyd7u4m0CR6R9MuGbNwjmx0BVHnDGjM
7mk2bPjSMp7J3jRsWbJ1lyf3Ju5WaY2UNyJ/IQocHThcVUPJZSrnD8igmzdO2hk3y6IlD2uSYLC6
xuY1BmmReZiqYb7WAbJcvXraYLZ506FWQQTfIrfTetW0urHTsC8lSFzgUULnZW8bXfi4sAQkM9VG
R4g9db6u3brM6whKNRwTZT7GetkcES7Mdjbr3iibJdTSaBkbrotQLJg8S0MjX69yZScbuHR0Obnw
UmR/nAC+CU1RbQLToYpOqbK8d2nAfkxSjOR8K7Hawk8clHWDpl1MpL4VO/1U1OoYmLWO4Jub2ep1
6tl1xX96+l86h+p3M9ODPbx+VUHxUVeS4A4gyuffe6hT4B2Rm4TZKJarcnXXd2ZhZMeXR5ETPb9f
QIZJNxKJ+uTJvhklb1ctztI1DdO8FDeAtVpf8cbkSOa+Z6Itj8V2KCm+BHAdTiQ76XxCiQDVT6Mv
Camu/J4z575PzcwvBuehaQBGuPqPl6e2AW3Jc4qWG0JZFKuA/4Dp2wzoatPaoS0XIg+fh+WYLjEq
6vFwaHnC32uIsodKZw+3c0ZZdbXi6tTURvKOpbQeX/4pz78yJ0dSUyT1nhR0c4trOl09L08TMsJi
/WS7mXbAC4/eT2rvMWnlnzr/yudDbYJTvRpDkk0MpZNWnxyvzK8sbVzCGUHVN/bYmjvBZ2+8ze2i
mf2kthHjqUuVn+y6Mf5K8xzpD9WefYni3jm6z6p1BCH0S8EUAs+UKI/zRc3IdQbQVUlowF26anPV
LPzUwesriJZJu1OqLg+E0wDblH2iIou03y+v5aVtxSc2pWiPNOvZeoAkRq60PQ4bYdzq7ftOjPVn
B5euYIwi41awysfWKYuwWMz8xovxXhrdBI30Zrp++Ydc2lSg2wxYzLI+tcUkJnPtePSdknAWGnU8
jl0wTvBWYhuDj38wFPBKjhSFUgpu5x89mie05Os4CbsOT4F1SenSLYsLXAYb1ZeHurSfJOmN1Eoq
rWy/7lAj5zSiJBUigZDcGHguIFCPX0i2pEgTJ0W2s5+eXziUXHlEwQQnNHEjnE8tnzrFw0UgDvM1
qW8rQM2/UZuudqpSz2OfROmhzkp9iqlt2fvtnDVD36pxqNJ9e2wKRZf0D+QunSmBmeu5h6bL9kq+
F6fGDiU5AGJMFfN8aqAaVFLNKg4LQ20+wq8X7xPNEDsB4EI6BApRRTdNNszhj20KsQoq5XOhZHG4
Fmb5Pl/z5WdMWLhZMiN6q4vWuekXoCZmpTfUx6RmBzqe7yARo9NfV3saYU/qFdsASAsR+Da0MnzP
tlEfuRxDxyMkpBhZ3+dkcJ+rZFW4QXu8HrPc+ABl3aKBuBjtrzrTjKNaLuZVHmXZHW3z+Nqo6EDv
7OpLSyHp19ywaA9Qbz1filLVhJIqbRx2jWf8wlpgCrANwr/n5cOzwf49XXnYW8Gm80gGKQ5sxlmE
sfQopcbhyH74UeuNdyy6rrn1ytW6bUYbwITXJdcejctjUzbN+3Ve5r1M8fKvcFGaRCGAJs22NM9e
8MbIUZSTsWTrl0p0ZpDRzD0MCa5M7Yj/ZT17+WFYs+ztmqIWUKZe/eXlT3Hhi1NygIxEYQSb1O3D
eXIIWY3pKqdSdfL3Ciywo+vle06pF6IVDTxCK1qXUg5hc/vJY5fYlVBO8Tp8Voa5v0uTEtUKayZ+
eTsPzkuDcbxsIqO8ArccOSNtjDWfEOufs3w88SR1juQT1jsLA7Vbon7+4fWfkK6HiaoQvFpUCs43
beJlLiCckckZ3noQWi4wY3LyHSjupYUiNrJG8htSJjgfZawEidPYKSdnRKCgwTP3hD/EXrnmQgAG
fvukiirPxxaISpMjWbuWUabOyt4B6iqPXi/Pvhr3wVi34ha3zz2Usfzpm1B0NugmMsbF0o0DICwA
V6t5N4Ccvm2HxQsnwGg/cLuKwLe4Uxg10euo3U9xwOLuJNOGy4Iy5aYEllcK9Zw0Vk6Yg5uhOhH1
V+Tuwpc3yIUMhM0IBZpZsoJb1ZY0tzVhdTMWCyUsSlzJ4gDou+7XqZYFLw91YZdwj1HBdXh0y9h+
vkumqNMKkXTeCU8o9wEU73rbNYPYSak2/OCn70ZaCcmPYhtPw21LRx9qtQNE6p3szpixuKmT8qhF
+HdW6az+NDRRndZMTf+y8epag9ma4p+1OSI3sKp56Nj5hGhTHr/rR0OJfW11YDA3BMKgn9bmDvyp
izHaKHY8eZ8IUJt9BupY+mkDzycX3HwclUdN5ESpd8JCu3lrFgL7p1UzOsCpbjmW5VWmjAl+9466
fEiL1USUV03Sn3ic5B/03IreJYujp/6AgV0HvFM3Gt82awCLi4jH+N3LK3lh08jUWVajKPfTyzhf
yTb3RlvRRveEPrt29Bov9YGyFEenwzrrPxpq23ZUhRfb2Dy6Jxdayz3XRH+t67O4a+c12lmDnVlt
mxjLJKLIqQcXSxQ0tKocHwuH3smbFgfofzIrlH6QbQav8Ey+awS0nXl0h0+j2nXjwWiyZAwkSO9D
5Jb28eVPeOHcuSStrBThGQWCzdZSqPhM89K5p8Ea1kBJMNrxBMKW/2QUVOMQu0DifisaVzD8knXs
CSr3o49ftuI3SbXHxLiUlzCZfw+z2Xq5i1bSXLTuyZja9nM7t7S9ES19o4FzzYZYQz/UGqkJpBZa
SnaJy5bd56d/MFVyQAyRZVze5iVIvGiRqfZs/w7ZAFhnix8tYo+8f3HZkDCCqyPl/K3NpYpnD8C1
vGHng30H2iy9ayqw3/9gLuQG+NW6cDP1zf3mIlUXTWXlniiS/07mNj7h+zLtdI8uniwe2rIDwkNt
ywgaKeLw3mS7p+1ovk0SpfgsFNcKezDPh5fnszfUZj51hz9TbHOI23wobzWy7HAwxYqlS7OnSH5p
KHAK8vLk6cTZOo+Cuj0lEvTjniY1rq/AkvY384JJqycG5x8cYboT5AEgI3imbRokPU03apsc4Rpl
SGmn2R3JOvSdI3whwYKyjp4gqrf0q7YiohE+R3k1ZSyTmKybdknTmwK02hWsMsNPdbe7naqkeXx5
wS4OSoYPrAm7E4A6519xGjXQqLntnLJJNEfZATt6kSlu6wE5YsrGA60GI90J9RfScCmcCGoPepXz
ZLPyZxMeOK4zuQu7vsly+20phHHSXQVj7WJ07pzE2PPyvXCWoY7J8j7VfV538t//wH5MubU26sBZ
HmoISWM61Og0i/b160cdHFcB0IOAC7ZnGeFLdVEnRtHUfDoKcO4HhBaKg9a0FarHQ/vQekD+X16/
S7UD6WuCChp1CqRGNnszq8umm/jSJxIGTJ9a6Mjvse6s6pM9Vu7XsSBGmo1RgbRt7FOTyo6aQJv8
toIica2Qt+z8ogvnEjCZlFmRqDI0pc4/tqGO5rJAscMtC7/Ichkllj1qT9D7/sm6IiWKugOoP8gl
+vlQJiDNLtch/DR5l76HXZmglDq9TknqKaOlbkduTrsDQamt1IGt1EKFc4Q7q8MeHXFPPaRjvyff
cmmPcs1IiVnGARx6Ppd4XHvQ8IzS4OFzypzx+9pN1c5z49IgtgoLB6KfhYroZm1yZ1KbotScUypd
bxHCcf3OAhj98p68OIoOcAwkinxDy5jzx3HDQFNPiwIAOFxJaHl6jWe2m4w7L41L+ww0iiGFnj3Z
tz4fxdCUorNhUyHbv7hX2IRpN0DSy/fIBezpDF4aijcg4CDZveOInw+1xrAtxJI4J6iI9sGO7fSo
8Ao54d1q7qzQpaFclfoE7SH8RLZy9nmiTc46x84JxEJzWAt0QnHcxC5bgaP/8jJdKsPTRiKbo+sJ
zmZbKNa0DJw1MI+T1lnXKewXKJDKkSL1F0eBXanEzkOF427QVioxo9e/iaH98fJvuDhdUCZsFBP8
5Dbpj0Qa5Tm9QKLXWJ1qy6Wql6Nf2rWeOLw8lExNN088mQPh0IJBLspVm5vOwo8oL6HYnaD2KLdx
bemHJtaToEZP9A7SROXPomqP3ZBM710c7V6ftTI8zw16hFwPT5n1H4ci9vA34ujZp8ItTN8xqwGB
AHUPOvB8TVGnplgtLwI0iVCQON+qSPyjpD619gkJf9MXFZ7Hfk834C9Fa7HBWzXz0PSRfYRLVD+M
wsQ1phr7d2YGGWPnIngWBvgpBE2gMqCXaN7Jf/9jxlBX9DmfR/s0uGp5a9ppcWNP6uPLq/pklnG2
rFTXEIOiTsnzndtms6yimRVjAtd+Mu16XI4rwqqtL7oS+KU6jfPJrbTlr8jIyaZaFTdmqgkiebt4
a+P4jpGg0izMVJsPg6jLOZwG1ZvCyeqr37Vwcsv3ZkiMfhc10606Fm2OI6aWT7B0dPXB6WnbHSdN
4AFbWdoEzwSUyk6Yk8Hyz/mhuUBLQF7x9Mo8KHrnXzFePNFgBD2FjtvWdz2vhaCq3NRkt67qVTOR
VsCpUX69/Fm35/JpVIpEyAiAd6FVdz5qY8U5/suQIeyu7Y9ZXsQHe5jwoe76/vjyUPJPbSZIFOIy
oqrPM2jb1IZxEVkudx1YkNI7TaaeYACECe8c68q7pDHVUx6b7vcBNYMd2sL201IVJWdC+AR0MbFn
i/7zEiWx9GqFW0XK8pu67F+riiBWiRXKVW678dW89vP3l2e7/bBPY1J5JkWUA2+92hJnqTrUO6bQ
LDr9sMYz9N6kdgPgdXsKOdssW1ofoANHtxztADj9m1BguZkSo/vbwkUjG0NCtjmMtcr5B/GIH23l
7XzObYCV41HK/1sy3KCgf75n9LTGZW+CSzpXRh/Ws75eI2DWzshu5fNRS0QGZ92zr1FGt29psSev
U3mURUd+AA9BnWhDSNhWOFsvK9zILtpwGXqI2BYXHAJEWNDuBLbn+4bbg8YEXlgSNreFg7mjJlUm
IbVAlowrqWQ4/ZztSVIO6iq9drXRwCxk6cPXbh2Gpe4u2VBc21uWjRkhD2/TkgnzqfhWuAgSd037
adWcPY7SNnDzHSkXoSFCiYzq2HYhjcYVSqstdYh9qnVdtnbtLzC2r149HVzYgLPKbjhPl03Cu8YY
0TaY4YbIpYhHBFeUa3Lv6qBWSr73Jnk+I2hlHk1W1NlQi9qqHK1a3kEqzqowUcreN51e8ynG7AnM
Pz9wYPZ0yutk11TYt007tV7UlCJCGbbxmB08bTADmmuhMLUYRnLU7eRvlybFy4eKH+8+cvnN62fO
MFCpeOmFSj15AaCh+FTk8x4U+MKkeLhiEIN6nyTobZdJy3EzSaw6xHHn0S5X2M65edUPZeYLRZ8O
L2+KC3NikU28ByS0DELXeQwZ0sGxyMzqEFGG9b0x1MtJeOprYbXygYULANAmC8YYOOfzUcxIsSat
1eqwbQrzjYDU/dmo1XZnfZ6HekahIoDyJ4QxYvD5KMVSLV0xmFANcPI5wYCiTK9NZjiXRr8TkS59
NpqMANB4CUnxlvOhMhXr1lxR63BqutFXwf/Rpx/3VOQujcLuBsCCTDRp9GZCCoVsq5gLaBoCCrDe
rAOEA2Wv8XZpw7k86ejOAsYEpHQ+Fw9NF6dqMFEXGF5/SZZeO46LZx9zb8qDDsGpnQTr0qyeeGnc
GtTnt1jUYtTKvNXXKhwzulauo6BSkSj/4LBK/y3paYC/C3yD81nNYyP0CnnPsAZbhFJEAW7frp3X
bzkaQhAmIApwF27lulCdijstNeoQGYXyikdGeVz5bABOB29nqGetAA4RD0eHsgvoR6oJmxk1xZAi
vc8tQYV28N3MBaRsPNKr/dElxe+ymG6TsfpYL95tk3av7Hg/jQ0cnrzRJgBuKwyiiwpBcaEOvTHG
L1ybGhCn1d4ULxxg/jzoZNCdEAvtTYDVCYt9ZNaMUvcAggcCbNYX71O32wt7z1Mniv9oJfJewj0K
AvL57vDW1lYgQ9QhMPTkFLWj5bu9MYZR0WdvjRW55Bp8xxWwz/hDW5h7vg0XjgCZBUODnKaUpm3C
B5Rep2nHtA6d2lsCLNisE83QYWfHXDjYdCC4gsHiakBKNpMk0cDNHqWGMBms/l22KoC801UqGYnc
KP0qV6edEZ8nai4tSVhEUqyf17dx/llzrUS/ijgcFv3S3vI+5PUX1+Zdp2XIoq6whX0ABu2eUc/F
o+ERvAj72Ks981aw5rivlCghhM0rzakxVR7irkLUptPNn3Ntpv44Jsa7AcH4G51M8fMIymfnSrgw
d3Q4JRyEZJH+o1yNP17fqVkKbVS9MtQGT7nJ5qy4M1Vq3r01wB/N9Onufzg7j+W4da5d39BhFXOY
kh0kWZYlW7a3PWE5MpMAA0Dy6s9Dj75udalL/2DvgatsNAIXFtZ6A4iAt2IM+C7B6G23A8KEhO+z
mADhfey1IAPqQY7dLFUexQHug1cyxwvHFX1dUm8CNknCC9AE0Tr0GhshNLlkT2suxh2Cjub+9VTk
/F26zYVNxJNok50DGHC6gIictIj66+aYyrH40K3C/gBftd3Nw5jvUgHnspS5EXeIBe1eH/lC3MFn
krcFB4h38TlWdGwmu3R62RwbYcvY5KEUV87SHVbb1FfebC+wfv9mScLP1w/fhGTodJb8KeAhLZqj
4fu/LNHee8b4fiyiXVn3j/aobtAGjcgowlu5yF1llCiaZTe96L6+PucLe0pZmpyZQiTYhvPyt93K
rB25tI7T1BMBmxYP1qpa335y4ADz2t9eUpuM8OlsnRLqUI3h8FG6GMagy+MdMn+4hvW9EOhYTF4c
G8aZAvjZmppzL62hAcDsTt0at21t3BpgzvK0zuIgNN7aD2cLNxYdJ5XsgiTmLEN30tmaRhFUx6IX
5q6Wbf8NibX14fUNuhBPthcUrBVuXLwbz+6IJsh04VhYWXlRNX/PZ3vYLysyON1cRne1VNZdqTKE
Y14f9d/V87/VoW1yzAy9fsQQyArPwli+RmWbQ9o4gkftNKpSVX1soOvcBLU/Hssy0/u0Weyn1Wqs
HYQE+s1GXx/04NKoRVQvyQSaZl4qgyspyIvGG7+Mq4yG7/bs3vocp2dpwTHAA+ZaHTunU3FppAG6
S20G7ie6D93yIU2L4mCb2Ycgb+7LVj80MrTRXJt/v75EF74cAB8UCckuyZrPAVdl37rKk5DTDH+0
7qYhkodlmdSVaHhxFFC39PU4A9ylp7OlzjhPXmuUR1fqATi039+lo/fr9alcCHyb4jFbDRR6U4o5
HWRo61C4SC4eU6B2uznP1yRC5jmeounKSBc+Ufo5HGRalHw854hrJJ0QPyqX8ujPGC1lBfFtCDJ2
j8x//Yoe4bXH4IvCPMcFrpQF/mKDEzLL87npqlYFlLdwLbI7z5lbpI+RFvukx8w7oiJX74y56HdD
HUbxvCz5u35BTnP1i+bKyb20lUjmbGRiPCuplJ3+ki1Tmi2spY6Wqfr9ihRcYoCsvILXv7SXlOVD
oK903QHqnI4SBnlW5yj3QbvtssPUKFxtgdPsFtQJr4SmlxP6V72lbBD9qz+eBUBzyV0dpE1zhIBl
3Lrp/HPAV+b2ytncXrenkYhR8JfabmU62+cTamXqRFObN0fRIu+R6EUU8sklkVv2kMywQml1N6b7
KkeVPtZKDDLmPrU/YC+CxtyU6vUntd9aJQOwcZuCEN2wHZqk/ZM5VMNM8OjET68Lst8Vgq9QcI0m
Hd+hIoqkeUSu6icNWPvf8+gUzxoxwdula5a9Mu3+Q1Xq3okNyxncAx2NtjnqALtIyFG16m4MIuAX
cxx0dxw8nDEZONotqeV8lw5oE+QInGYvfGn+wF+o/mMsrrnsghFrGVy7IvNnLo3F2o/1lN64hrfK
vS26ZkUhLAC6iQQw9qRtHxRXAs6FJJr15t1FKNhwuOdV1sVEVnC0HejhpVi/qj7yv8nSQ3sdH+on
0eTWe6tBfhB8on0XtGaKTFn11m4saSy/gaIhuL1N6fjsAcH7s8Y9zOPK8dfsMNtqjWfhDfHoBtfe
KpcO8Xaw6GYxoH0ueTDpajLR1IZyL/183y1pteMB/vaXXkSRnKY5ygYwwM79UyLheC0mEfUxr1Ln
xmu0ekACtrry7V+aC8kkHN9NjokO/em3j0MoS7pqGFyiezYVZIo0bYwrqevLAINqzP8McrY3ub0U
eYVjyvGfmtxQhtURJ7s8oXF+jeF0cShekbSLKO2+IB+22Tp1Qa/qo8rMAXaYTNE3TVOkC5fxyqxe
XkzMCqjOv4IuHYqzsLkC1VlMv2aDetHeDWJEyS7vGjOpp17kcd3O1xgvLxM7RuROp5qzvafO08cy
xc28LxnRk4PzPqDkn3iLDhCd7OxkU2Y5qNJ5e6GKQSm+bqQnsC7naR3SiBQyo7w++qrQd6pzCpqx
heASXq51ay4cRtglHHgec7SHz6vy4azV2rZ4Ui1Fo9/Xje3/qGRgvL0ESwt6a0DRM6VqeS6djRY0
4MDeYRjP1g82apffxjZrrtxCFzaLL4osgscFvMlzLBKvCvJ/eCTHsquzJBfSupWFaaFUjgHVe62w
clR9EF7B610cFa/jDSMCqv8894cSOfmLXKpjBjXtIF1HJtY4lw8+fmOHLnPLL/6KaerrF+6lfWOO
dH/w46ameVZtRp3d3qpS1XEUlropojGNZVC8VZ2MCL9ZYFMxBRPCpX4WRVhKtCW7sTrqVWb3s0gR
Vu481V2JiNtne5Y8nAyzTfZ/qjHYuvjujPLe0RvD8tYnzw3ieWx+ISpTHaJi8I91GcFyWJo8vHPG
1L3yjrqwgw43KSI5JH4Afs6K6kNrL2ku0/K4tu74gPGnmcxuJpNZTfZODW6PUHCTfXl9By88kWgh
UjilHISUGAn96ayLYWlKISVCFp4q5J6LJnooRB/wFB6cvzpEQVb1ZvCOtErFtlnON7lh2EcfiuN7
s6nSKyfqQhinAwgyxg9xD2LfT39OQ+y0Z0OUxzy0dALhst63i2XuZO7kV77TC4cXQcJN1oTDCz73
LCVtkK+265lHGVnFGJf4Te/bcrqWI12aULAVpzCmga547tDtFmZvptAuj2mVQ+deV3FozTJ873j6
Whvw4oS2bi35L4+X86dZgGy2JT2GymX0PfPD9s4s8mtsr0unFFQEbGLuQIBaZxs0zTmMl9Aujw5W
2WDG5bwX7ZLdu/liYKro+7fgPa+9zC7NjBIxGRc1eNrQZ8lKmTbdFLFsKAukGnF/W3+cVSc/v/4t
XLjX6QVyyf6rkEbnjy50zVLXbnhwBl6hP1RZ1j+2ZYq4ydRiFD6mjncl4lyaFkbc6F+Q71HEPDuB
uJuLUWU9hROrC4+e4Q4HYzGvyRJeytI3lywX/UOqvtZ59aE2zEa5lSqPUa30nZnr+VbjAXXviKl6
zDL42iQyGPyMY/FjGFbqbXmzXjMju/AdsLQIrCGPRRnkXGVtKAegzite5FW4ul8ioyxiifHUsU/V
NS7FhWXdXKDo1jBpl6N6GkMmPaFL3SzFEQnr9kdUuJzOIWp3r5+WS6OQjdE5wy0JKaCzu6+0NQDu
pUIpxrC+ywZUpiORKXh9kEurBs5j4yRxMVCrPJ0KZWXqHLgsHOcqMxLKemqT10fh3nbGK/O5OBT5
HqahFANekGmaVbd+j1sCItHGN5nN6a7Q9iOqzNf84S4OxLFnCFTqqLSczonbT6glQJWmC/ws6TBi
2jtzkcdW+mZSCJnDP7NGSm80w1+IsbjIraCqYCOA4yL3DveqPSCkHu5f36QLiQPKU5RbNx/DDbt6
OqGyxzjABu93pAmIZgTUibQ4BKLyhz17Ou/14mNTkoJ+WbEfgeHBY9zwrhCIXgQv3j6bs/Z2j0OI
PX+bbvjRTQ+d4t/YdB8KVQ6JArkbkykGO7wl0reW6bfxQNpvpdWNgHUWkqPR6tG7asujCoLmEOGU
EIfumF05/y8+MhJIkhJEVTf0OKXT06V1MRvgEVIXR1zCf0ljUjvT6tMridc/et9J5reNsokobEV6
oEdnmRfNAErIhSyOBrUEES/FACDEQOuuzgfnY1hE1YOvy3Rnu71xDEprKuKmt5v3gY3GYDYM+GRH
lpoO65ANcS2RfO2xSNnPIAkPtWcYu77IPTxspxWhdEcuj8ZS+FcSuRdf1TYH/B7pz/Beoyl1ulIN
spK9jYPl0c3HYdhJ2bpkyai7oxlPQnslWNjbkpwuGTxlPij64QEd43NKi1tgHwPeHVkW20bgIVtk
uQ9TSqR3eIWF6d0QbIjbup/hFaSz/N2vS/YQdbpDtmbpjDhMrfAOxnb7O0dX/tgt2BHGQ+Z174s2
UA955Wb7aUqL992qAyCtE8YwKAcmrbO6t+OIpnyrzP6m0a5zK1PjB5Dqa2T6l2ePKaLrAJcS3hVR
/nRFC8tsLWARKDl1tfewVEMZV1gfX/mO/lGOzlcSUWyAIAHAWgiTp8P4pZNZdTnlx9Quonha7YMp
7I+5HEG9R1+GyX7nBukjMnx17DbugVfxbeTWKk7bPsnb5XFu1XOq6GxoU5txr/uDrCcH/5wi6Zz5
Sunj5ZpsFamNmEKCCerw7EuB+h0ZLp3Gg9sq7Irbzm1kDM3CuHK+XkYzxtkeAKBHoHaepyyYqQct
6gXhoUlX51MRlO3PjrJ/Q6O+bj6uVHGvDHhpYhung84mUDD+O92FagjmfuJqOKSRMm6jkneXM+f1
WxM+QHMb1GEj1m2t47Mj5UUFlESaHfAbetw8prHYbTJ7/5e5ABQhQd+qAeeEcN/pxlVggoEgw5K/
z0ypY9FUxZXn08uAQ5IFmHh7NpJxn7MS89DuVKWhhYxSyJ0v81iF3Z8WdMqV6Vw4C1s2BzoPhTPK
lWcfyOhkY5cPoX9os2x5p2XNExxjtaRUnv6Mk9a17/7yeNw1G/gQ+PfZzVa4+L1KsqxDA7Xnu55Q
2fTx8IlHVDf3urO8K5H7wtHbWHigUbm3wUaffVNr1Y4Wol7+IbRH+x0OJuWemtF8eD1JubhdWA4C
EoW5hm746QGHuR+hXbbNygE6lANIuRlwMkMgyL/Gpr+0gNxFBM4N5gZW6XQoZwnRHXRW+C1Uf+/W
VTof1Ey/Y733+lJcOYYvV2/TDkQDiM46QfQcljUWXtc5aeEcenvBj6nv2ShtOFdSvJert7XhaKlS
DOWy+3cd/k9tqCu9dWYYfFFk9HP1KyvxqNMeevgmV+p4l+azCa+RHfMoBCJ/unijVDURwbYPfWTU
oORxcmqyOn1zIGI+IF9JjNkmrrfTURYnM3WWOTZt6M1Or5qsz8ZgTc9vPXNggGjPAFmjGAoJ9HSU
CP3JvEu1fRAL2ocI0RSHUnjmp8H20itDXVg27s6NYQv+wLLOib2rixJyF842ebe8HZTrvZua4JoK
4MVB2BwQ/hY5wflZm2Vqok/MIH7dLlT7g/Cu0Ma1LtPLktyWdXCiST02WMV5VbVVNQKvTWMd1rDt
n/t8BJNCsB/zJwP/xvLRSvUwxJUpKkhqKRZvsYBYnd1267CiMrWi+blffU9dC4wvp08W9A8bCJpz
Ix+cbqeZNaMuIFYc3Myv/tQgLun/m/JKp/hl9KBsblLJ3rivtP3PiiJRszRD7bUmi0x/LQwXNOax
EMfDSSReU/dXvuyLw8HlpDONsBWsn7NJlTY0lyYzD3ww620rXPtQ+AgzZarJ49lsromyvlhEVm5L
AMhtuD8B65+Op9LC7d3W9Q6u8qMYPH+7N1f3zfAmRgEjyq3M0wyq4VkUEeaK+twUeodhKX67agyS
flhctAPGX4bhNVfenpfmRJGCp4DvbGWXs4A/i6IcZG96h1m4GLIXqdhnkVNfifQvdmo7c9yRvLJp
NrwA0EtoioUwXPcQ5X52nCO6AK5a9e0g8M8Sbn5Ng/OF8vw/1i2urnyL/xQlzk5iMdG2mRBLPZQy
pZMoVjWmmIcMdZ+s0gUO4LpC5JSmbcTdh7W2vVj2mf6CE4dX7tCd60TiKNueMN7Uo7WvO8twuDhk
N8aTHkFk11os15pcW+g+eU/QOuDhApAdNgjN+bMDPZVkUqUl3UOf1TMGuGmzxyLW3zkCHhuiSeH9
DGzgyhP6Zcz6NyoSw1RANibp2YUyzeFqBhnvE+3P/fcqWox9hNLHu7AO1U0u8Y6IK7/TOy/DWo01
8MMDhcDuwe3K9Kdy/Onm9avnwpGksAEeDdb0puR89plliDwot4SlH7W5+7AgIRSb9TK89Rpl1pvw
P/jWLT09j4iUy0a8ZUakMUZ3uXe18KliBfbbPy8gFtwH1ibDTRX3NGT0mGii/FFhfI0DR+Ip5K8n
lxP2+opdOjdIKABStMgPEUo+HcVuzSpwdOgccHXo0qQJ63lnRbCk4t5f+hueRO4tFb03t3630jfs
MhgxWPkCrD8ddq6Cxaod8jeDRmIMGAG27hj1V5bwwuRCmx42EZ5oSOA9HUW37mTKybQP7ibrHVmM
s0dpzdql2I/acUFQjEEmjF9eX9MtzJ59i0gfcEJAJZFRn6v++UuNAXe2kDBYcxZPy1w/l3oO9pZY
Qkpa6bTHoNJ8SsPl7+sDb5v1cuCtWQL1Y5PkPJ2vtAJEy4k9ZMXTsB9VMz1UCNPfLvjTXvnSXlbP
KAAhDLC9YIg5SFecjlX1UyGmabEObWFCsu5zUSfIrw3MehZGtUspuf3K3dLbDIPDPU3qae+XQeni
HN+Ne/Tk+juwG+uuXER/WAi5d3WW4/kSjMj8GjTMoqkr3kk+kDhfMGefsDocktcX7EK8oOcKQJeY
QfP+nG4WocxlsjXWIfJ6/8aY8YVM6Zlc+cYujoJ8iM0IG4nkbKmGxjUpoIzWwfD7D/2QBo9jWlpX
Dt32j5ztPbfjFvkZgWvg7O7vBmqZszlZh8JYCbiF+hmJxkZqTN0uA8/0/8PCkQ4GNAQpBJyDwtvC
yad0ENZhxAAlNkcnuK1WjKleH+WfPdz5pKiucxkTBinln02qxROor2dhHszWa70EZnT/DUMxKoIU
QsKfRtXkX7rcLotkdtBwo5Q46+FQK2qU+IlPWJmWoTX8lc6cirhH7vOPEwzrD532qopn3C7dPVSI
vkiM3vUwOAZiXeDdyvUf1+60CoS2I/+Hh1NvtHOdBT0z/gfptnMsVZB/p04bF6Xbfm90Gv6OaOr9
sXj+Pis31J/n0ShcEDuO+w3LhmqOYXd7X91sgDoA/WW0YhO2HsBWOwS9VrsZXs4NErcfw0qZYYKV
CZ0ReJ3dp7rQ1besl3OWOG5jq0SZ3donlgjndiPL1GPMD1+8/f8LuyDIw6G1DiqtSz/2M/DBsdmF
7c8rW/PiuAGbJbZSb+KehVV9+vlHYS1WcE/mgVdZsLfnWsSzUQiMoeZr6k0vmRA8IimTgtjfVIax
3Tgdy/SmvhpWuR5y3kEy4cm33vJib7l2m6bob+e+xIu0cvJy2tVT5n/BdET8tDvdvJuKNp2SpdYU
SN2q7X69eRU2cSd6L0gccVDPzuc8S1F2UJaAako7iSBD7ugdWrEt5LXa+8vYzjW9GYAAryG+nytl
EfuyqPfy9YB7ud6jkuvi6Bpq4ILq2oK/vDYZanu7c4ltWOSzDHgyR2MMO29BcjPlyWnJVDxZq7sA
J3Uz4xHRLux3ssVBv+r15XwZKClKoBgHDRy9CbBapxvtjV6dp+68HBYdrXdVl/6NPG1eSQpeLiR4
Alolm5EKiPnzZ0vWBDqwxnZh+WY/9iwjPxQjes7rYFzTebgwFJovG6xl08ACPnE6Hx8bIhXaNfOh
HEsqPE6Ij3bhQHnRu0aJfLl2Wy6+8fVdwC0v0sWJGoW2SrEcik71STa50Ydc5/Xv13cI/SZ+82lI
Zo9o5KMKDaUFmvbpnMTajj12xMMh7XQV3choJOlvXGut9k66zN9dT4K7NjtMw2N/jPwvqghLk0Ok
fVDLckjTXd7NtbVTXlPaMWrBhhsXo4NXs2VpK9/PkfDsPUnT7O5zb5bPc7R2eaLTYi7BdiNmcYPf
IrU+2USzPGT1AInfQ7x539bp4tysOhdVMg+UqWNuS2RkMFoos6RIKRg+iKbBPWZZ66BMGs/O/pOL
Co1EhCoPd1Erwnvge5l742cSFG7Qd1EsKm0/m9Mks1jpxiB7S8tM7ZXfN9U+zZriyQd9jTFzkIVj
8k8Nf5dOZmbGjj2HToxeS/9H9FZa7xxr8UVcpXbzn/T7+hmKQ/2kwsz/LdPJ+ASYz6wQihPWp0Ba
1tfJmUJ4bKJ1mgTzM9nGcug8Hzy1rd+7tWUDtPbm6EM79TiMRxVe0cmydMF8GHJZIwAdGGt336Cu
RDt67Tbz6MKYMpqVIe9YKcKoeODZ2pjItAXqE5+8bWG2nZufpQrrIqmEoyqkQtamidfCa3DndpAn
OUpf5A3MNxsfdNqo1kdX94Wz17U9iJsm76cvjpc7P+ghj4iabGD5ovfVg28YeR2HGRHnc1qI4V2R
r/a6l26EAzpkus45jky2TUKz8ndlODdh7HqZ+zfqU99DNMhbgOS5eebgrLZYH5TmeoqrQptf8K9x
+wP5WxbtOSn9U90ZqsOHwMJyylrtkXKSn0djHCylcTNIGrcxQphGyg25Lt+qoZIsWmgQ4/LJWHAg
EwPPWBUJ4l9R0IWrOy8XCb7DHZXgbP2pMrlgU9+HZLh6rYZ7ykmrcxCDcp6ViuqJrNXMR+JkpqPE
t2fbx5Jsyv+2Tufe254uHmm0onlh1GHxWJO7fwwzWZNER0GrdqMMaXGYpSV+9avG8WkKas2EjCHt
EoKARoR9ctRdl1fezwoMBZ1AKqXMp4lWd59hSv5X9JX3ydbKDxChty1adqO/6J0OeBYl2MtSosUs
KCesd+G03gBKGpokHTPzUfkGjH4ffENiNznVnVnn6Rw3YTiDEyoL8dfuvPQ7wkjyWxtCxowH3pBP
A+0BJ7EjHt7QH6z+/eB/CFR2LwuRPmshjb88L4cqkWoa2gSN2uCPhmbxrSwn2zpiBe8uB1s5TfOu
9t1xjHVR9r/gcnktnn55mB/sKa+KuA9V+dCCRy6TwF3CH0JK9aegHvXE6qSQKzg6c2IiE/sH2/kp
SODjG22sMRr9gUz/9Lws2hTHDm1p/jSI1LhzGsvpkgnR6zReRVU+U2wt6sSkG2jFLRoEP4eIytB+
wdLT201Lyrmoai/9j79WgIKbtB9XmS7zpPBksAcm6fOK8Yzg42gsCOx5ZRXGjjWMj7Uj0DLDhDTg
MA75pnNfROzB0Aa5iB3Au+8ibafyNkW5XR34kKIPfuaGGKrNC0gC1+r6LB58mxZsgU5gEFNI1M9k
j2sfs4W6JOW0nHdh5y8fnaY0E106cJi1ubh3co0sDq2Vh/pusLWABMyDcUzQoM2amAlqfPUCf3hn
eH7xlPrj3O6qtvbwnlGm+ynN0+bJz+Xgs4Wdhe2ZP1o3Hi2Sxy7y4UkFtJXISFH5kfvBxZbBiMYW
uOBU3K/oxT5L17bWgx8IT961OPPJZCgUisTLEK1RUqgqv9+cbjgbLhWlQyeaQB3Weezao5pK0VL6
a8P2phK9AmRTNCBk5274r6bnMSQ5PdhjmGYucVa0SN/jSO/dh1MPe722pfVgggnzE92U03tLDsif
NXhEHnH9JHi2mA8Wd9hHZyOeLLm2jp6vCJUSXs1zX5X1r9w2dHb0inDODqMq2+JYo/PF05GngHMs
PB2R1ouciFRmhfjOADNF3pyMDqZuZH3CLKSif98bJE89yWsLztdYqgTpevvr2mCteuwnFZg3eOHa
eeyxixUbU8BImqNm9mJnSsMuhgk6/teEhYmqQ2lCJWoDd/0PN28M4dZmtJ9Cu6pvnQl4RFxo2c2x
4yBWsC+DrBhuUmKwubOzKTAQn+uCTxli6X4cWbJ/3/PRBXdBIAwTOXW3rmO7bOs/dTH1aJohqPQN
fED/rkPqNgWZZvUUfUXA02VZxfKYRquhcM5pG0J3n3pzHJQlLPPScFu2Gfnu23pOvbjjAXWcZGAm
azbeQ9IaHpU2PPOwkv6WsY032nDwhFAsAeIYWKRlm50nLfTp0S3mrIzBxmXfBs9opsTrFXQBGnjl
nTl54ndHQZI3rzd5ZVy6Jo8Sng6G2NVly8MhXRZpxZnwu2K3LIFxPzUooVKC8vJvjjv679dF6uJI
pHTmnTBsrrHcKlko5TZ+MvbSqm5TWc6P3lQO35ourbvE6YJiIZh6FdQybYl0t4JqqeJOa0/t+GDq
aJ81avyx0qw5or69hHc6L6ob2XN37MqAvP5H5VX+ui8qnVm3eWvk3wNTuWLn5J5d7kYrw6ltbqzj
OBfdYSgETDXXqaSVtIto7lnLkqdr0Q1dUqxGJhIbWb+HtYac+9NdZsrRUzX6z6L3nD955MMH9oda
m/t6DJHPb5nsFJcWt3Rshj3hYez84UPV9/LPKLnpjugugm9zhnThPUzYHf5kegq5lkyq2G1qLl8t
Z27+qNWySQpkv7jPlTL0r7H/ndcHq2zW33hWh9/mem3J4wS18jkdwbLYgC7C2FCBL3fsm0ezGA/N
JzmF469xqtXXDvnvOpYwnL8Uc6B+86QjqRO+JXS82ANJnYugYv1py0qe8mkx8qOqc9QyI4zCVAz/
AfZK742TTtALmfNkndeyjc2oUM99bwdfReiN/1VhMUwPqCG0v+BJV34SDlbQx01q9A/BPBR/vbG1
/7MdV5BXu2n6l8DG3TzYLpUqDGebLObfaT9Obmt9rswm+KTkYgIbagzE68FJ1HI3E+aMHV9jHd2S
PPnzvuqs+dZfOU5gjrfTU0GqQJglh18bZmPwhNFYVcdzLnK4puiJPZld7WQ7bYztN5FW3p8K9iKp
c6miz4Zn5w6CB17zZ0gj40PbL+37UlvzvlBWtexbq282n4di+tE0nfy1yBECW5OmYn3W8Pc4EsWc
f+p0RKoeZJUV4O0IrTJWKdqLzKFaoE+3XfWZBavUnUJE5kveGUUN/aMzxMMqe8vYKZNy7i4g3ouY
Kh8XUlkVXnAUlkWVFwmKzNvV2WgXvO2Gpvxgan/pPg8FQSMZesddd9VsAgwlEoxPaK73ImmjYBnj
hqP60Pa9+bTUho8Jh6kJb6Re7RIL6sZNbOXYycbhVEZLXEVoJMa0LL3sxo5wwMMZb+6LmPa3mPbV
GGZf8NaNfnd05MAYBnO+xiNIwU+V9DEMGn3T+N5g1rKSQNf5R21zi8ZFQfFu7t10je0cTFE8d1nX
xUbKdvI5tll7543WnGOpoZyHhrenfRz8qfg7j+1EMcKu0l1Uzk0QD7iA8eIoHWtMMNQQU9IjP2rc
aay6CvQrwvy5DGrlEv8WY/6C2fGibqJwHZd9w8MZ50jTl7TvsWPlmolsw6Pe60/i4Kdr0d5I2A/3
dj+Oy65ySorrax1Vh7SwuwHNPcf7uxlSk4vqNvRuu6mbfwNLDcRd4zpZHw9GkFLNsrMmqSBl/Oc4
HV9SNQZcJF0/zcMHG3vj5ibrpzpKeu0V1c6a1/lL64zTjxTAZpZUk8qHxNaj+FFERZ8l4DmDX225
4hA7te3qx2HN/iUFjt9e7Bpj/3U0aSUCLGvCH3U3oUwI85YSXdN42T0K9dLYm6NvlXtnEDkeeNzM
TjwDos92tV+a2c5YM8XyrMUmZZhVa3NUdgO/ww5UWWDhgurJ0Q9qlDu0P1GjzsrO0Q9IbLT6UQ2B
/9kIUNlJ7KVZ+51wtf0DfI52ngNBwSPz0PBKEC7FzQkCf5TH1D4zNzELp/4UGpqbl+qbT68pDSkL
IsqLEiDcmwUsLoXGxMuUNG/kUDv2txoXlunBGAYRJug/te/zJZPdbVQt+UNDVuHHU9W6bcxbdfyG
ntH42Ft4u8fz2nllEhmkrglxACrg6tlTmrT+iGpMbdOkj0O5lCT5ZV19QsqqduJJtRFuo8M06NhH
wbqlvxMN+jhyOMJjEWEhkoRZrvJ3dutEyzvyKCwqAmGFt7UUJki/FrHapC6D/lNtVdPftiJ+7nS1
yI+a7ttTM1U8EcqMN+S7Mh1qIg2MDbzPRDfm94Yw+jkOl14ojDebCrnxYub7nHPd9TGyRu4PaPZD
vqt8TzzOM+YtNwZJw7Gq6M7uO2Wm35eKfdn1JIJVEo7SfBKTJMV0tNmVezUpo9+WJpieKPB30W6s
pnGIwzWSTly2Dgs3OnYmyD7NbiLjmTl2FNGAGAAs9Kx3VUGYustVP3bkK5n4GhjmWNxWkKK+hSYK
Drt1zfp110QtTue1XhCQJN8aj+NEeRlF5hTX0nEJ5j8NOhB3g/J44aoVM7IY3h2qRqaQTUpwCxsV
IxuQvR/gwz6GufCfbCMkwFsya8z9EsrUjpVPrk2duqwCiilFHjHWVIkkysNIxPaqzV+h6tGts8U8
/pYlPb0b2HfpoZvXKN357dD+mganN3f/z8lVJ/Bl04dqezV3lU2qKY3ZfKsbB7jFrQxEcdYERAmI
47QeZBVq6ZylnQ+9ct8jzOlz+w6UoN9cGgwCwHkIJ/sw/Km5ng5TLpOhhGXqgwk/FTQxNKrWXK5p
9r9souB8jEMjfDx6rxyZ01GIsUOeoSqPtdRUvm/KvHnsm6i+s1LPOcgudK4IPlxooG/sAcC1mxgD
am1npda1kM7qeZk+aBfLQI8vsekVt5kzfzEQU4nDVrqJRBE69laS9aZ8Kn2y5v6tdooeRCRn4wI6
WzsMuODpxPtRcYNn9oiSUalvtMAAqkU14c2byCjI74B7ZsbWuVBDZUPSyRw9HiB9wtHug4F0ACua
12uUL6quSG/SBQPXb26IiHMgLOWvuugyhWh5qtX7ssaPhoK1t6XPdfL6UC+Krlhkg06l2bTpfNII
OF22cR5Ftqq6OcgxGJI+b4vHYS70laLr1kU4LbnCzgF4haQedVcEF05H4ce7zcC+sDk1jSJFaueX
v+ZUUVYz/j97Z7Zct5Hm+Vdx+B5q7EtHV11gOQtJkZRISZZuEJRIYQcSSCwJvNE8x7zY/CDbVSLt
sNp9NRMxdyWzDsFzDpD55X/9iHsNrfiPBOp/+BA9D3HZ7rwDKQcmffG81RPFkaPu8FW1ZRUZTanF
Htq6CMD4b9v8AOO5Lxg9eAQYYF58iOYmnS11xvVgU3sTFhxNjhtZ3z+4K/7wVX27CrYRzB6Q4y/L
nuqyaZfJ7iE1hLYlzMtbuBndbwFh//FF/Wf21N3++q3If/4X//7SiXWge3d88c9/vi6+0KfXfR3/
a3/Zv/5vz1/0z5v5aRin4emn1w9C/nSY2seHsejal6959iu40m9/SfwwPjz7R0IL77i+mZ6G9e0T
tp/x2+X4m/f/53/3hz89ffst96t4+sfPXzA4jvtvy/izfv7tR+fHf/yM5uW7p2T//b/98Pqh4XV3
D0U7/hQ+cCz83/+rfmrWP7z26UGO//iZOf0VpjMUcZDv3OCkefz80/L0+4+49/Blo2XD1ML+8vNP
bcdv/MfPhveKZDm0pbvfdBfh8CPZTb/9yN9lYrwULywmAufn3z+FZ9/cv7/Jn9qpue34e+U/fv5m
GPz+sduJPRYpZHT8ETzmL+5LgNABingxY5NRK5pLziE7pRvP5Turb496Zh557J+CMr0nCqjmkFJo
yTCoC28i05NTzn165Q9+cLDX4JelNL24Daxzu5YgRNP4ftQFo3LTvQ7Y8z2NWmloKApk53SKy23z
Qk5UZMsrrw/bUg1J63QfiV5xjoPuEdfv/FY68bdu3Rvx1N6Nw9PTyF358lZ8djP/v3v7Ehv6V7fv
VTHm00NbPHx/2357za+3rem+YkIg74xRh2iOb/ffr3etqb9CDUNSAVoFCGHyuP510zruKzDmPa+U
wZW9dp8DfrtpHevV3rhEgQBZf99+3d+4Z1/YitDNwmruAlMoYsxrODSebxV26tR1JhyB6AZbVixa
w+5CvbXNBw1Qgam3mdcPNaKQ+0GpT7Uu00inpbY6bMVWG8lq5OzJFVaIy1mWjUg22Xig0p3ma4k5
Z2ObTEU/B7dthlj5UilDW+NBuur9dx/5b8/is2fvG6f/74ePJRpV0bdBDzUjEu+XGUO+JOJ904hz
dZctD05bRtkgAV04Yy96IpWI66vq4rEwh+DSa/T+qRCggFFGBBpMnyiyOiT4yLLBArc+j2dTZO/G
Zihu3dRurIi+6PpSMf8Br6lsfKtnOArCfdEpzgqIrjr0VkMDieb7dXbSPFf1J2mOK/0Vuk77ZYmM
Hhax7+pf0mnRL5ZmBl/wJQRAaA0lDtogW5r39gpsxTisox3NGbD6MOvG+gsn/GavoWJQifN6xWvO
acbNw6EY4fJLxRQNyOmWTtIuPgtLsQKMR1CeUDjznpYR2ZW2zhFHa3GbW+NSRwGB4xzevdkXB5ml
pIlWfMlXyhv9Ny5UHjCxbHTAD2m6SzR3Utbh2LiGPLkBYpnD5C/DVTv1oJOO06biaEgTJJUjs3j0
C6/fmQPnsuQYE1Vl2Q5nEqfhbbwSaLgoM4InNa3nBO/nRutFJF1sAJwTiPG2jLdzPlrToVZmMcdQ
SPO1v3mTEerU4+axqW0aaETt6cBoTaq2UFsp5gzd1ChvmmK2/HAO2u0xHYcBIChfrK99NQD3z129
3Bs1R8CotnLzKTN76JecvikOZFp5beRjad50qjWv4J4XO2xq0kTihb+4AenQI+GVOjO3vmz3lcVY
+hZjMhqiQjardVC9I290upvH0Fg2L0fyM5tWDE0NpSDRq0R52vldvHeQUg2IfOh9i4TyS7GkK3CA
ludYlWSLZaQd1ykNsVORUMpvMj95xF1Adgyc/JOgHdQNsOhCUCpJB328lbNvX9E7HgRHVZfzcNkP
5faVMhVu5iDFWg1mhAb/wI2ow0rKaYMknZf8gajQnGMjbqOPqzu6/MzeNkC/GR1FkgGZgh2Wjn1n
0h2Ce4xDtFatphl7asHFC0fgMhHpOWmm+pr2oDPFWp+5/QB5F4jEowZrWEV1oZF9V2/p8gFn7bAk
9ApOt0FPVEuEYGn8gLLNf8v5ZVvuLSDaX8oawzfwvVo+2bhcUEFpmkC5jbnTjJy2dfMzKJcOit8J
8VXrJ+MLbotRRBs2x1MjOt8n3Mavv7bOOr4GBujuXRRQlZw4kM8sIVZY8wxf6umwfG6IorhwGjpz
jhly1rD1/Y8j6lB52vI1vV/Hnu8617j5lk6MX2qhi+AcTKvceLy1WV6YgrieWOoiHRJ0i8bndSpn
46hJAs+DaZrHU54rWl0DIZolDILZKiJEZ14yglfpYZnmJIcbTgoKNpE7aSXVbFjrGQgEVVAve0oA
MkPzvjLBGeV55vOO/Rw+glIpD624dCbfj/Vh6FZC4+yujXLdRLomu156IAqZTJPBruVn06nkBwfQ
0QqtWk8vOO701ZE6cK0PJ7iMLp6RMchdJmfej1rFs7y6yzTFHnRKFo3euqxwLd4Kd2x2bZKqOinJ
xsjeIG2TVQI/BuCyyK4VLKHjWiczBoYVNoebJt7ApT5Q3dcHUWUWtGvkKWQXqZ5wh8lYzIt1qXtN
k9BMG1xk/DsNcxKJPhSU4a7oQ+sZ9E71Derbqc7ewsuXc4S/Gn2bIf22vcS0Jvowd9BJhnaPsZ5+
kjR1os6yJtgzV8k8RCdVGLdZatjZIW8KxBFMcw3lepUot7id5r0XjqDpAnHnmF0Xw9aPJ3R+KZ8Q
EiD/qgmqog6JXFseTHPI733gdCp86sp9NKfAVok+1/N85bKeN48uWgWMt50JeLmlo8nFLBslxWCi
VNIAwnNwXbdB7mC262W2mH4TL76uHiq/Ml4XHBSniHXZ/kL5G3XE3NVjuKYBK1ZXkHNLkOZo3gVo
kXer4/ouXy2kAJWU7RuOGj5JpZX5xkyV/LqHf31e5lYNh4qUXAvWCXonQqgFVSKDygx4wiwe/zEd
3SGpdxiK/SrPbsrGY6foFqe1Q1qKiS7u08y48sUoH4j7BnMCvJNd6MOEWjSYiHFlJPXGd4XtlSRf
khHCzT57znpKNW3T+VUwxgd/ncdPfa4DNa9D2UHhwdGrJF2c6kvuOI6K2xlcPuw7iVzEJyT9vqDx
A2C6GWf/YpywpUWEqxm3rtUoPXQyDQypX1Z/jTRzxNTMQAMbmHGLxd6yyBEPViGJOcQ9WoF0d8Ht
Atx9rxr0FjGwbXpLdDgNMygCazMyiN39Lfvhb83K/81j3l9N1P8XHu72KP3/+H0C/cPZLi6Lz5y1
iu9n4/0Vv47GtvXq24jL8GYh14UR+/1AZxuvwBMsEEKasr4NwP8ajQ1OgZgodjkeNh9CYsDcfj/P
MVAbZN9zlAOAAGKx/8557jkAgPMamToq0h1mwzGKu+f5aAxNBaY3embYG0t2IkpwhH1tgh9Ilv/0
Kj7Kf3uvfyFp+vlV+rLYAihsMyTycr1iCc7f18bwo0Jauin4Pd/Nx5yJOfruIRwO+QeEye/4zXfW
1HrOC8uEPgsBvG0zHPMBx5ygNvjWnyZfHtfKs+O+8ukdVxyyCVtmjY0DTGG3InClEY7z1N6361K4
CeH/RkfofGZaF32lU6HOfKS8Q7tbQxLybpjbxhGCPxxaGKBYwTyc7dJIi9O2qelIz5Gd13GGoRni
L1Wdx58yS0Fj0JQ6b4u81vvLjITLNLK0ckM4jY70Tdqh6T7pSB7GmPQ410jcVFlf7GCT/slWo3H0
UgsDT40dkt1wqsob1EoDNCfip8sFBPet4xV+caN3Sn/PJJNWIUKA6t08N4GeZMT4XtuQUPVhzHoi
YLSyUZITO3G0yTLp2xzaaumqcCCbcEGTN1NgTx8M+zf/QRec5HODCgRE9bZ7UjD579uFBStyTFrR
jqLyO5EUdUDw1tSg5aOct2hnhDMF3ONIlG8Lgrpm58FctvFqYSixH+wO+i52JXqW9+1gi0tGO7s/
DZ2HfqLQmyE0hsWCZwjIcQg9cjRhA7K2fyhFGjxIcjbetf4gvs6N5VJ9l431p2w2608Y1pwvM7Py
V06hTvsRDm/rI1Gr2UiMFl/ziUa1wQmdUpuKk7EZy5KM/iLKkzC1oXwbuKNQvLF6LsMMbWB/SeLb
4IeNoUQVc1KbzE/jgJAj7tCxwZBifMoS22CkP+pBLxYC5AIY7y2bAoY6XZXqPLjpXBx2f78XWVk5
ImysMmP5xYfdx9HhVK049ZCsNw7U3a9u6v+/PP+M3P6v1ufzl6f6oX38fnn+9orfEDeDBTrgE9cR
JQMS0Pz4+wKtmfYrCA99zyPZIVJMyP9aoV3v1R6ObZHMwav2ypV/rdCu9Qq4g5uZ15gkwLEX/L53
/DcQtxe6c+4jZp/dr0W7IUpBh43l+zVtHVZHR/U2J16X3wxdlyXwmegcfdacAMluVOviR7zSC8Zn
RxmAcwg1whUPYvjNDfrdOjq5Tp6muZAJZETxMC+qPaBCfsPBYUaXpDvhd1/HnwAb+7L872Xb+XY5
KBAHhBIMmq/h+Vsc9THtKovixhbE/yhxkoaDudUIPYUb/w8uhXWG1GKuBur9/FJEpgjsQJXk7IfS
PfSCHK4d5SKdEZ1dJX99sReq8F/fVwAuhpeaM8XLj1E2A+pio5NJZw3Vdc66fSyqmhzrsmruRm1x
44GMpSVEpzC8Rv9v/+D6f/Y1Unm0g15o7Xm/z9/sTI81xwptSAhAbC7FxHjoI2G66pG9XVD8lv9P
rrc3c9ikhexzxfPrBekiTAQGhLSnaf/W3/r+tassmkgX378M6h8ZI/707XEZ3ASk8JDb/PxyfTMF
C0LoIRGe5sVERPTxKAgBltxqpwUzzumvv84/u96eDYptgb48TAXPrydJUG+LZR3gpRVRL5lr3OpL
HbxuzKy/WUxL/M3HAg85AVxglvsKRNjAi6+vdtAf29UOcrMh3lYyLw/SrPO4JtH941+/tZdx/1DI
z6/1guMNmJpQBvRDghRFnivajSM8BGgTqgJIJMum6ywzb5XRqTd+qk3XYlH2VcoG/KMh7uVasP8h
3LCYmkggYoR7sRYs5QpzWPOHrEHTxugR4VuDvLickeF+/sGb3h/279cdrrWXVsOymDheSE15/oVi
nd8WAXSbVItyj/pUehDKhrob1w4Zj7UZxEzJDi0xOrnQM9aUFFpXM38Q8vByldh9Ymw/pFsw71Pw
8GJJEkYV0FWTNUnznp5uprNo+kU7kqK/3f31+92fh2dvl1WPjY5oaWfPQbD36fm7Vb0fUMrJKsiT
AsdYbBaFcyMMG3DW8zCONEHmnf0qtxCpi/VH9U5/cm0wePKKIYRpk3sZBE3QswVGNjAf0SpxaeWu
ftpQglz5eYYCIzMel9wezxlRDT9Yk/7w6cJCYw/bI6h10mB3zuz7Nz3V6A97mQPV1O1w4iIDi75f
XmC91eMCUyCQKYxSP9OUbmVp/4M1448PFqcUCAhs8SZrMHPE8+v3ZAgbiIDyBKBgO5iZtYEqIl+w
kCYbiVm7RgS04Oy2oNE/pbLFM7FmBtK932nYZyzs9/zBH78DFAScQXeihufrpZxB1piSc5SXiZIC
8bFfPhZ2Z0Xk97dHY5i7uA/a4LAY+nD4uzfefmG0MLii94KhF9+BKHCcuACZWJ0N8hGDLkgoF28h
tK32Gkeq/U6t81s/14u/uduTw+FxQQsKiBwVdvznHz6QrWEUq98lXulL+kpWcdD9RkZjMeg/yCr6
kw8XmJnnF1smm99Ll/lCCPQ4o2VKWgypV0sekDcCJHsWTUA3tDSNtwv0zV0bOD9KVf7jlZlDSZNl
z90zzl6GXFjLgh5XX5rEapw1Tiut+5jp1Xux2tYptT2RYB96zNM2ePPX3+rL7XBHNejHY/GydOio
l4/0YvYafqIsS5x+8KJy8Q3SWxw8Fqv1xsgC7fzXl/tmCH++fLHpmgZfKBiK6wQvpoui08ygL6UW
W6WxPcxFYYDbgomHHl6nk6/S4SrV0POHYi7zq2wLiteeplmfx8kfkr6oq3C2V/ssFiHvNXsgo90M
lh+sNi+HdcIL4TIRbfCUEZX9Ek6pVgiMMnWWGP0rRNnsZjE+ru7k2nWJkz6fI9ai8fiDT+ZX4u/Z
ZwPqAYr0bfZi2nxZ4eX5lL5lteHGqaeQDevwUNsntH9W/dWuiHC79oKuVVeNKjT9ElqvtJIyLTeX
6vicyhKxLaRYk4Wi6jtZIFF2OLXadG8DVZjFpwnjnn4d7AHDuF3wB0T2IDkbW33nWBeVanM8FHbf
Op9mc+2AL9CaVvEq10EjTLzD9Jc0Xp1uF35uNfVposB3iVZTyBH8oa6ba2ux/AfZb437Id3FZq+F
PQ/o6tHQ4bcDK6/B2Mfxc66tSt4ioMSK3nJ/F5Fu9tvbzFJTFeXK4stvzKqyE2XV4D+p7NLbHrwz
o4uGyfDQBsaq30/+Yj9VolMnsJb1lxVQZIgQZOKln+Yge7fTyEXkIa+Ou1ksfjSgHm9vt9xaprNG
oLgei7pxZ5Z0oV1RhVlmB21s5ANAkiUOuTMsxybIg/XcZyUkGZXtcjpCl62/TKQevBl6D1/nsOEV
W5elny+yQSPxc1aDd618pUFJcRBqwtVPHTSzQSoG1q4cyjm3La2L7bQ1AnADFMeJKszqOICJWJiG
TPnQDs1gJLanje/x+EgzGkqIOwqThkydS0TWD8pv52tMLi7yOm1M55t5VkiQi0nk06Eo0FxHqyEm
ogJcXzvTmupcGZAEYc7v6yPTL73rdsu7rwjnxvZoIuVwzqurjbvvZClgqJZ8y06pX5hnLx229gqg
M1/jKUf0eZFnOqLlpgq04+BAQByMTVtLvGRFQyjAuLp2PKSZe+3VAf/BHca+iHE2oHEO0HjOcb5Q
thv1OYmLB7xQXnVR2GUG7aitElGWYaUJVZl9dsQup5bYWPOuSnS5LpfUB0x5ovVlNp5d2bRzNBEM
VIQ1M+10DozOpf2MaLanINCWa8gHfYzKoILL8y0tg9LxtvneEsOKGEsIpnDk4DmEMm7JJk7duftQ
V7ZZJPYwGm2cs4SRryyt6h4RfMHXMIxphqMrHQ/WVozdW3MqtTo2RjMr3+iLJRPIK9Vc6utWUKRo
lqN/M3abP58tDpDXy5Ja2WVPFumdIiNWo2Ml6LxEXxFX34mxHa7EpnorCXKv4woDPEEMtDkZiNTW
rMXIVVjDETR0OertVNKO7djprV0PsjkxLKCkrEU58zj1u+KcaIdd5sxe1/BUlWjm01ov3xkySN+z
iZVZiBvWT0MrSINb1MOQ7HCrcKdNjVg6coU5wfpla/fZzSQbEyMpdmZvCdZiD/zv59vcSEv9jZnX
De7BYa3f2GbmakdarcWB2Ct6gOti6EY+Dn0Kblfh9sEtpx5UdjhQLfF68Tx11wnTqC4CGPyrAovO
kKDmbb+oCstQNKppTmMHuvPcFsrYIsWYhlS8MDz+c2Wa2JZrfadDnH7SojS1VIcSqSEubo+4XUKO
G7MGT+xmj+Vo6lsC3Wq+1mobPTVodn6aV+CacNx8/WakmDQtZXGb50Nv4al28pjVhJNT3tgefoa6
xdk+NaUxfEDbjahhFLKdD3MlxhyBujfmN5PAUZsYJMbkF/SCifHcdUuL8bBDdHNYW9QJUWYS2XBw
ViS/cY3r4XpCtbq+wxNgz8wdyPePYPme+9Z2enxWdq2PJdZnx39qdARUIUQaWT8FfUBW6A6wSqqU
cxONltjuxgrhNW4Wwjbx7WIMVYs3mYd+WHQ/rEhwaTFjBhvRXzgy9bNZluUNTqu2jus6yKybSben
954+YNXL9Gl5g4w+vyfMx/2Fbkzk7XMrIfQ4BqWnyqjNKXTnVMvDXFX4LSUzYIEF17L7xPXo1w1X
hSMinhuNrhggU7Gx2SxLE7lr0b6rstRZE3yq5S08ZBvg8clXfC7N6AEG9H5zpzp/ZQFdXTzjbZt9
kcEsRMQsCGjmDij9qpXR8Yynq1vPlPtUGYmqwVodt2mc5dkOKv+wdLnHRi6LiT0Io99TQ83eEHW+
XmQg5ob3LiCqfYxNSlnw9/pIVkKvSectapxtmkJRr0fKV9sLd0rbDXwpHe+E6gj7l7m2XG7S3vO1
S2yILAMKS9mamjVUa+dpvwxy27CkWKpMjJKGy9O0pX4kSUB2ogKrYRY266A0IjUWqFxuKZaljATu
11swLBIOO9WeDJjiN41oVnFeZ2LoEKzb7KOGQN9hl9QsQInq5oW9WfYcF5XcnfhW6veHtERlEi7S
chRWYoudaCLdf46IBPJg5pfBmWGurTYlhHnWpjArmDR4PlYo2LyWV3oug88OYHZ/yFUb+GE615Q8
ikGVseoaG69/UGyfM2PWRNQJvSJhEEFTR12r5970Zs/pM+gQ8yWeXvk5P1zF3jmxbERx5fIi77rH
DO+vlVhe512jRJb3o2qqh4kKvwvp5K0eE4tsZxEjSfvZmWvRMIvZ2Wt2QTnHFZH7n8njlGaIRAPL
iZrMAvofpzW2zaoZFe4Jv9IRxaF3Scp1kK/pX93uM0/1H2sUwNjY4WOGu9UjSvYofN8lgAVX/SM5
Ar571CbfyN81w1bRw4sgJ4J42/C0OzUeyFmrqy9rZ6+QAdnkJqmbWhhzuiy4X7mtbWyZiOhCpBOs
H1tVDfHgztWXNC37JhTGlONz9t1quehmtQ+3FqMPnS59FS7MbZerN031ubGVpFV0C6oLHf/Vx0Ws
5kn4lY/K0lYMCzVfeBOLFS9LMht+9g65xnwwbRaXBFe78ZSO+rJG3d60GIOsBbcKvCA/bd5sgEDV
uq9wReXQGALzYx0zMfkXHfk9OFgHPXtD+CHflvSNgXvI2AbjNQEukhSiSfi8LZxHWWIyTEwRiQ1t
djQQB3mxguATl5ohW8Kgt9l86Jyq7qNGKVav2qU69NSjgm2TgAdax/sxr7v9PRPrRZ/VwXv0K7sc
6DMjpG29RhBf4DjJwaisUbP4jXoeOUp8mA1VvMflhk84G7qsAjb0SDSfR1u90/SpS2ziOe7breyH
OOjTdbmoem95HNypbJLczc17erqz+3VpJXWFqm4+bKJbxOOeAHwk3oHEg0Aq1bxuU7fE+YL9q4jI
RFQEgHVZP17JLS+v8OQ44mZ2hv6ixCIlDsJrBauYJqzlvPkLaNQeAHratAbhQlcBEiFztxQSCQdP
zMWwdSSAYBsHTdCWHolfhZZ/oKxo1JrrYabI7uBrEoXG4sp5Ogms/gK5TV3lpzUrF9QmvW1jQBb+
1kRZs9RGBPq2fKwzhwh1laMQuGTkHYtTOQQwg8gW/C3aTH98CNbG4/FPZ2xNxVDXlyaHRHmssqFh
ssFufoIwt7x4k2KN8kXl1klbrI5tfZHVFFaGIT9rFqomMWYzc1GW4tMunMGKF7yjQTTndkN+CbzL
vV6iuQrdTaNuqh6ROqLHKgg34XmuVaTQ3x88p1+uNUx/RghBxw3rBf0ShI698eflJrUJZENtktWn
YsqNzLHy50StqU8ykhC4R/qRNdHsjfZkSjbGk8BgijvLDLhmu5r+44jaY+X2XNUXLbcnyaxLA0Po
2Qux5blYS2IgyoVMRyOnO+E0Zh3hIP2sEQJn1x46tqUx9TQcvNL6ZLVF+TBXAEBHucqC5EvcYa+L
Og2GRAn0mWE3W/WHEjClxbo18IQW/uRVwFOLeUYzNTJ22oy6jJM7FwsaMdnhODREf9p+3wcHTfoL
GRVlRR5JSxxMyyDcDuXZ3wzvqMsA3Yplo2e9Wf3NL5GZjIU42bbUmEKWhSnbKTi4wmmINVlXTXfi
fuyqDzN7l4pzrHfhZCsXaZshiONVQVngIsMM216oGo92YjLq4Uhmeg1nLNm3eTN59xlytgtvVIN2
qIgaEywZajlgZtb0ZOLRHqBBiklnONPIR9EccgIsZEinVpPmTMTHNL2vAEI80EqBSK4UmjsfO8N2
+EL5WLkxKVMAy1SbcBORmfNjuQA5XthaK/XLsuil9Yi+aD3Zc9BNSVkX7Wd0N4SDTqlqvpTcpTwp
9jSxV7SeJeJqgffDiMlOh0fZaKtQ2l69d5uP29ELxtFMXD4n7djmFElHqlXloTWnWovFMnZnbXXr
7TR7jfaFz5RAAIyS5RDSLkRYa1vPwcXaqfUtp9iJDXzDTEveG0+ZoZmqvNG2YIYlx2G3e+G2y97x
aRqcektbTnjDtyWpS9W9rWYxcnZdHOyXDuU7gkwTuQyx19jbTTdU9i5205d3M2qt/eVrUPInzdOt
weDxXnNrZ0BbD3QadoaZvplsPfWiFkUiLD5Z5SjGso3RN1cplnoQAysi8ct7VzU66gcWWZY/QF1c
zKNZmKFZ15zOFI8tGZm1hecQoSsjXf4tq2fWWyYWg9R/vNOK0FM5suWQKmEiwKtNknUGp8jvnKZn
ZPCLQn9X+00Wz33W+QlqxHk72qm0+Z+9Ji9kQXPP2S9YIDsfrXOUOapQh1Hkw2HKCFsMdTWaToLo
0i9Dp7DAmaHhcMIi3/D6yM5pay8bV/Y8V3btx3mAsNGl02s5kGLr3flybq+Q8a3NG52WuzTK81Ix
4XVroELEJ6MZk7zPrmeBhWQ3kFHuPel4OFG1IbNe23LybBY2c6TIIvMbQut25+elhnaUbBmCAnFP
11q+JN06DjOg1SiuCT6Z1rMQ5pIddjV4n1C113LLt6afXZp97k1HFv2N5qNWdfaxKYnvCessQGCo
3DS984lU2Q+oHaI0NitKtByxieFmcjVZEFpRYqrnRmGtjvEy5ZA8psVha2pWlILQolVw3snBNRxo
s11PzjYSAzgSGtEnNQ1oCEg7xmvANuHfu0M3bff9nBq0a5Cz/Z6AIsJzHCK5z8hY8jzUFAMdKTmF
+rSZQjspI2dFcrOSPUknKPPJJsHuKtOmjWXEpmjsqtjc3IhkbrZtWGOHN+KCsUNddaZBsAXswDQm
ukG+MFdkGSYNu0u1s6CDbUosMt/epLqSU9Sxe8ibVmMHDx1rsorrUfPy4OCzkWmhKE0vO7VTBh/a
VxoF5DWzMaL6LvCKGH09bYMpRTaMZnZmHeZpdfpYI83hq11r3msRIAI/WNn+leiDnbHjz70buxyx
SFXKAKORdoBMIkWx5EcPDMxP/IqY04hHczZiKxgX82JFjPIJyTcTmiKI1X2ntmZCjNKYxoWatsyP
SgjqNx46wPxO5fawRs4UFF6MK2Os0fB2wMzEy5hfugb5ZshSXA4RYAHOQWXUmRXxmkFdjU5RGpHq
2MzDYNGCPYCeUCaGnbTkRIFV753OBEaETjsPOUJBKXhcKn+EgdsWPz/iPc1lWDT+2CKD0RYCnxtd
G+KNhkYvqWrOkBwtBjM7LVXlZ4nB6HmuLF4al+UyvQZL8BCJqnQpYrK+UT5SM41o3fbNxoz0CY1l
CM1XPCiTwImcoZYHtbNIgtnhNOTvI/slB+kBl59BS/R7xKuc1VNDqauhzkimEHruXW045itqRUX6
Fdd5/bkZXf/doEllR02fFrwDaueZBn0x3HFJZ73ADt29x8iPG9ty8/QxX4duOwnims1TzkmSHUU6
aR21ovdumBC39eTORaNu5bBlKoSYFCIu7QZFZgUEwtqDAthjXR7ldSmzfImaqRs+e0ZBQUfDZEZV
de191se+u7E3OYFaKN9nmset3jBSg7pcdgA3eULEiXNVZhDMp9E1t+JMZrT+fmDL+WDPzYLHYlyq
d9Ir9MfeM5R5LejowPidkxgX6zYvPG81sTyd6DOXhu2+PNlOZsJZg5WNIbVBX+AIj4LtBgtXZlE9
VpZUPuGS5gzbDQz25FYa2y1NT/Z5Ldfq0epzI2Bn0IzPLB9T/5YZOndPxJ94PoYIBogYnKHifuc4
RtyD7jCNAA3hr+aM3D9mUktVxKm5aiMQMtIspAViI72NL9reXO2T5GjIgTmgre7orfi5LzHf9HqI
RQB7ebAwRAkAE+qcpLUh8JVSs0+EiemJmApB5JpVK+BEa8DMWDRgDWCPs0yIe6X7eqm2eYy8wiMl
yKqoKdAsduPDbMz6Z1TN7BBAmDBgDjKUu9K1K/8yHdTi41AYBQK0sl64YwMOkpcuOrjDrp2Dfhgz
gi/0zBvneLC+PbOgaBdms8nqwL3gn7oOvRn1RFZ1U1ubYo7pxqEDG5NmejR9rbUOeRlMGqcyApIx
0Xn5J5a6qt3vh+y6IrTjiQyW3GDolaVIwKFLvrLem5ajgGTSw4aoPRVN9rbCN/Sr1kHeNzwwqLSD
KYFO75KKrzHqJq3pT4T4cJ6ysJTUST+PAUFxw2SgUnRJCwO+84ZoJcTqo0Z+K5FU6by8bT3cUShz
NhcrTeYTQ+XlSp0NjENgDr1LWk4lwfG4gmQdqtpKvM90CK//w9557EqOZFv2VwpvzgS1mDpd0NXV
ekLEDUGtjUbxOz3qQX9F/VgvRlbVi/CMuoEaNHrygEJWJhIZdKeTZsfO2XvtvSdZ9O9p2LQeEAoT
cV5JG9PcQgKw8AVHIqZT7VVZtc20mIhCOiGc3FkptIVOWDF4T3URCUAZfcPBpazBW6SKJNeah06g
cORArFm5x9Ew0ZotEd6L6yNEZLme5rijcwtVHU+JQljDigZvcRXXfUwrKrbmJ3o5TMxctSKveg7p
a6hOOrx0JllTQrfj597rpeVbqS1jX3AOwaWETBPURd5N/Np0jcOVS+4THcmoNr6kLFg0lRxz2oVz
CuXRsdxmN2Rt88jd0YDfK3l8rJlPQReTsziCDrHdVaeXWLBxTI2+HFCN+nWRL/6ZalZylOhTHW/y
2uN1VGq7DRmy6E4VUFmolBYzrpDtqNV03kvKZ040buqO5I7OSAi0ucARxbBT9ieRJdO1glXA2065
ZnVbFnpZndSKRR33GFGtwSjVgqomEm6GkDVpxVbX6uaVfm7GCYgADZ0QiLIJJofHBVpRlcud0uj5
g0inuAgw6ztBjPZHQ5/Zu68Z3VzTDxW1u7WN1qqOaa5GZ+69GCEYhsp1CB5NrDw2hdCvs1ilfomA
h/lY78xTMiG6XdlWwulLN5sk29DlWmg0mGMbhPg6YRGNXoTmNlcrA7hcFGV3XlTEnEJyd/gUJxUm
Chi34LxylKNPY+IqM8yKbmaXZRq0roXbvihRxXEbPJKDE4hhZ7mGRlB267izOGFpdpbQ5K267K2d
Wo3jkOzK8izSmaew8mb9sy7ruGKMVbqf7azRH8zZQ6K/9Hr7VagD7OQ117NtNMXGV6dr4VNNeMme
7dZwd3bj0kr0cAww33DIWWWDtElKTGLDgHsRUrUiYxpeEDTId6xI9EnCJKzWSocRYlc088R0pA5Z
nUNaIAZUxZzzf+/lub2pSvCHG+wtdbWrlAKskO1klu9Fc+MGRTdZdx4no5R1tLe7m5iTskY7qItu
u7ob76dcbbRNDQAx2U1Y//Qz1R8nFpJ4ZHg0jUqGdyDmUiAFZawO3xolW2ii3uh0ziPjFg+Y0cT8
cVc1vK9HBnZpfKsXTmFc9eMop2s3TWvvrtLbzDmZmZ2INyvzDHSwEIPDFaPJ7kazssJYMW2s4YJ+
PCv9y9CasSzyBwT1sB0AdV9oqkzCq2wOjeMaksiwH4VhX6uj7m1Y5EgumHkov1/vf0S3/wXh4Ydb
/xdTxP3f/1f1t4eq+Pv//hva27/dtH//P+XnpP76owr3+x/xpwrX+QOjA+oYRqvMMxZyxD9FuJiE
+bVYhOC2gOL4Hnj8T9f7H6Cfibr6HuhrMRfi1+z+dL0r6h+IPA3OgPgkXMdGN0uKw38gw9V+FhI5
kBhQTLG5424mxwD8+s9aEubJ41RC06rAl3tQnPZqOXcjHQMjIJSzPWMZUxJ/YIFAkZD34d4pXMuk
2IqNg4wVma+LzCke1TFqbuivMbQU0TS/sd0q68hzqwcTo+Xv1HTm8jz/tzCAT43jglRvG50bf9Ws
C81iZlZT3jqv0qoz5uFS027iJGK5EUQ43kZGRmXtyvLWNEINMy2z1+ucZvY3IOf0T3PDPBidDnVF
bdPrfKTO8/tGUU6DbbJJMad7QU+AdZSm6fyIMXBiTas10HeAse+R4GrgyDjkfoZ8OHylZVDfDeU4
bqkg5XtKk/WsRKFD3SpNe9W2ZXqaGNLnsgdnCrgT37/DLArRajR338Buu36dVNbJyBUm9XWn/C6X
+Wf1BrYUAvV4+HBIoWpxSQ34+ScWaCxyZ7lZmC8M1buKSb3xs7ZaOlpiWmn/sqz8z/LwX6QtEPSx
iHT+vXHq/lMZ/bge/Pd/849FwfsDtBGxqqBJDILIl8jbP6kCjvsHOiubFDpV103+n3/zj0XB0P5A
DUXLisd9EeIsj/w/FgX+FSIwlhKU9N9F+95/tCLYP79cCpMGB9EmH/Hn52SAplrYRIjsNH18kcSA
rWUkmp0AQk8LHFVAak7FBlhseUhmTni1SiJBVaIo6KOkxRxiUuhFeX7KFWNYL3yyNVwjymOjfEuK
SkOopOLod+viUxuFcp+gMdjSfREbbDcgMNwO743ZR/6sWaPBqAicQZpZj1hmPzfU8Ns80uurPOvR
zWSegDc3TGdDreBljxQZdZMRtuC09vA+DUI99CU8XMzz6qFsvMpve06FA4KjQ23TzHUbkkj4pRld
uYXp5gwyoZ3ZlopdeHTtW48m42p0KvupSYh3KiqLYjdRmVIsI72yH+JNSGCFX3sF49tyHvcJLrmV
lPWzknrivoo5NcQM/Z4Sb5wgasfTV17Tfuu1DpMBtxz8Us1tX++MYlVkqb5BykTqRY4vWuU0q0gO
B2wqfBy7d7RV5cidNPONOy3ZQHi4EOSkyUOUTy4JcW5v+5qT9L7eRnc5zeNNbJTnYcbjyThEK4I+
GvJA0RlbeWKOvuSiLt7yNIJDXYbTjtim+WzpnABQ1Iynko7ONnMqZYszojtMXhKUtv7ijhlH4C6m
ZbPMCmqhLmMpM99OplkdKKeB3WbUP9ueOeNOG8aHuEl37jjB16yykoZSe7azUTJliGI/D6US5BHq
Le73znCAJxBU/zC744aDHTk2DoRCrcf0OrmiwBcKRLSR1L4lUN6gKfTbwjZ6GsPADHpRZrfIaiwf
2B4dFpF7b50hDMawvXGgbcpQZ67MQIZq/SSdob7HN7Z0envniG/OxlZuCJpNc4PvZEBhk45J+9T3
6JvoSXcbuuVF4BV6/vz/qoyi5OB/l5SWZUH+/AOa6B8L9FK1/P8CBi3hxv9+aVyxNOafvnzt4h8X
yOW/+XNp9PQ/cOdQLemg2b4Tf/65NLruH3jXiDtyFnn7Yj/619IIpYUACaxEiMCRUuJi+NfSCKbF
cpbMH5cpnqfiNfgPaqWfi2yGzRRd/PHU2ZrNB/nOd/tBaF5ExI/GCi/DnFbmthundBfFhuPbc5nv
KDrM7Q+35ubPcuZHYTMf+8ciB4ESqVLs2jCOiJPAS/vzelwadK4lMo+Akd4IC7wLH0wZF/tplumZ
hpp6YjLxu6T0ZZH/obL6ftGlpNJc4G1YTi+0xToztl4iMghEYymnZaq61kpeEIW//c33uyg9l0vh
ccGQxV6zhFksCuAf7ieNWWDStp4EExqiEyR7ZR2ziaxCNcu2LfXMCkd6t/v+d1BYh8ePb+93Je8P
X5Uyler3+xNFgC0i54v7y/SuapU+zAKpwy9f1W3kVQQ76N2BaTx9PgPR60nWXvWCihAoQMlkc4Dd
DPrSTMGCuvGdMYfqm8mpD+Ds2EYt4eWJ+RSJvt63U8xcOqodTfoYXMFaD+jFThUP0Kmg47hn+oJF
X49yyPyyCs+OVqhvH3/F79iqy68IyQH38PcbfXmLayE0iFgJrQwEn3TbSrqM2Hvr8TFvbRrSTj0+
VciPVRK+Ne8KiDY0nLyITm1vMveG1LavirB7l5ql3MwCHW1u9eobYE87mGSa36dMAF7Jj+Fc0PXp
F0PLCTWfhf6pnxWPISoOfdVvdGk8mQilaLVxujhD0JGbJvLy+4+/7uL0+Mu3xfON5gKtLaiPnx8o
BfZE5hI7Ecw4jFaMjzOfvoDif3yVi2VgeWyWiu67rXI5O11YH1wrc/qRzxU4WRu9KHRw6lB0e6TJ
1lfkNePq48tdvJB/Xs5aYFEsBxqnyZ+/FCL4Jp5bLmcUEEWzKjng92QbN8bfRZddrDd/XomVjdhy
ik/sLD9fqRj1ktFOlweDjKJz7pXjI4CU/H5Wmu7AtCm/L9AB3H389S4Wge8XxaO0+E0RMqiXmEh4
hJ6ai7IIhCmid4He3t04GQXbKrUqzVg5SLKemE3Wr5mgh7hqLdpnH3+EX91hlO1sPKQEAQxYfvAf
1iEMi05K4mK9eLOVdWKpFc9NX4J614lB+Q0F9JcX+x7cw6KDd2d5hn+4mF7YmQ1Tug6mBGAtfhFw
zU4OBSUym4ePv9evfk/bxXnlMsPEuntxqdJFHECdVLOUt+FZ0zvt3HfjcFD0xj0AlS+PsSHt4OOL
/uIdpGNhYK51uS7Uvp+/X+HRGJ2LmItGI0AXrVa8FKdd9zt66y/uow6qQOO0Yi4RoBeLd97NyOyU
oQ5GuzGfsqTrulXNicRHglLW64+/1K8eUsCFOIdJkbLtv1jMYPfO1mDXQdKocmeYYXIXN5PRoNPJ
w3M648Uhf4FgNKgoMCQZXZPq8vFH+NWPSSPYosHOEZED2s/3FV1eKKVrIWihrRww9bL3gwihEifd
bREpmrVCa6DcfHzRX9xkXgeiZCiu6GBd3mSwbAbSad6MKDW9q1CRSJEcvSnidWKH6W/KgV88OfyQ
usPp17VxpV+8hjX1DQRGtwqA03pXSdE+0pr+3TdabtPFFqGzplA84GMnrvzi8WwJFZDjKNrA5tnd
FbGX6GtPZWefFy9xrDTKzeJKp+Ol2J8+vpm/+H4gd4k7Wx5bPEYX+4YCj8sgY6UNgA4p61aa7wpx
lJuPL/KLzYmNgtYYDlvOspc3URppLAR6tYCZTH5vJlxAJIOzQ5NDTywX4vPH1/sOGby4oQudBCMg
CaGs3xfPZWUhZGu8ogrUppln35SOJTaLXL9bQaZChj0DpLoBa457QEnDCKmgm5wmvUUKwWTXTfcV
axeSwqR7Ry/Vv7NggcOPGalt4ZUop5BR5evHH/oXjzW2aoZKHv1Om1Tai3dpMGkVlEoZjEZpbh0k
v+dpoPlQWqHyG//cL1YO/EMesAQHx/xfXtsqnpocdH8VhGKIy21hp+mpMGZ3IxHq3vZCm/a6IQSi
wJ4WIATA6D/fbwyu7nEIYlF2PePn7wr7xBnAjZVBgVNkVQi+oTbV3jWkde83jt9fvFsgfUAxs0gC
Ub08OnAAQnYUz1gvKBkPY2kgZ7LnhZWozsZTpHcOSCgS7A9K89tt5xfLo4F5jvVxsSn+ZQ/3FLVx
RjhkQaNYrFQzRQNqhu4QkWe/7TKiXlaJF/2uePnF28Z2AK6ZN3rp41+sJpBwRkZUYRGQ02E+ldmk
3LgYVh5co0oDCGG/2wSWg/Hl8oVN36Vnz+PrUQ7+/GtGlq0V+WxXQWoYBd0yFPC05RIl/sZ66Tyy
dyAEwj4xPM61G9545UADiMGhlARUpc23Go7LPXhaTgEkTTg7pRaGu56G+N0yE2p/1JOD4fPe4uVw
Gw8petzIoGr07oGVpX7++D28fDk4ZtLopK6ll89PdlkLWZk5D+AA2oCwxH415IWxxRyk3Ogx8Yww
xFp65Ehjr9LEbd5LA9LRx9fXLhcCBghsqUu/E/sIf734/bJBWmFva00Q9ssxOxv1x75TkjciAYo1
s/t5IMMpNo+13qwjMkd2TVFawo/Id0t8KTpsGEjrdq7WDy8DFLd/EKb/rbX58vlaPh97L1ZvhMZU
xxefj6kAIGgml0HjMgXOsXetO2u0AzeXrOvRb3fHC1s3JRvb3rJ9WJjFXUIdLqoqpRWukKLvAmXm
sitTI6ttxTez3Y0KkOkurpr0Lm2zdabG4aZwdbpmWe9Mp7HKMvGbvezy12E/pAlNg3ypX4kFvtha
sD53wizVKkBvQdxUndvkMRB19SxSTf4m5v0X11pKKxYuWPXA15d//0NZjgW5doly4uxjY1QUYEC3
TGq6nbf0Ij5+6n51KYK7qHDwqnOwu1iRwToTSKpPefC949GpDvF1oavgf4zT4ONLfUeT/Lw7Y9tl
qKUtYwVmxBe3sEjgvapYiIN8jPg9hW0MPK02yNc2V99KAe16baJkmK9FTgon+eWu/UWNM/yyylBC
AGUZupmILD4Jpy4ezXnUsGQhsfAJBKreP/60+vJ0XXxaSjMOYgsaBMzMxY/QmFNnTTGvYzGU0bEe
jPpT7uTKiQE+Wr0hSaL3Xo3bB2E1ERQvjXyPCqLObeTEzTUwkciPNVXc4rDL/MLhqFpBjF3HtuiI
PJLu7eCW405Nhh43JiEmA8Ls1cdfYSE0XXwF+g+cEdhwGaX9ZbvV6lnh0EdsnaVjXcn7yqv91ISz
YeUqfR92pyuljHl/BEI6NYI5mqfz/jcfgpv208egp0W9AdcVqgsEPn76ZeX94XF2MTbBRdaqwBGt
m/tp20Tx9VCarYZzFhE0bDAwk+QfzWJ4coggQaLZJqjUxzj5pmfV09hWhKjRjhP3PVnPvAypWEcZ
5mIcxaQOqrF9NEV+LUtMvHMCtTSCGjtYWKWSVRjLI0sHsGh518TRp3KKH/G/8XgZ4z4Cw5d4SI6Q
WDiQf8vSN7KjWuY+VEpf9fp14tWBbOKNGZeQPNoTdOQdhgtmzIUvvTd9VLHudEGZpbfTIKHDefO+
gqs0x8NrSyaV9ObriR5XSkiKvcfZ66wyldFINO3ntnnCibKqiRSpLffU6YlP1PJeJKhbmcEI0WzT
KN/Lrvjah4unt92ZXbovmahYjnxF/O3jmfMteltxXtHey9ARKxsF9xzKXoVA2uY4WkWgwqbemEjJ
cPSAxkuZRXSm9dZr5HzUs/eAIp2wxRsjUlYZ5e6cj8TIxd1VQgJcUM7KifDJO7OFPlvm5WuJ3Wbs
U7bn8N1wmtsJnQz97hc6XjBI1a1jnTIRfkkKhZsYPTST3Mcm+kln3mrNNYibo3Tb12UQQ0oVnct8
WLVDtmNQtZmKhLxNl2zbcIPM+4hnO1vPoKkHYR3qst4lzd1QHzvVepH2F5PYHnKWrGu3TLbt9MWs
iORzaU0j29EPdq1+dftvpD8e+m4iDEhfizja5YvvnvwpEms3xNYcGYhFq8lwn2qNlFqPFu88tGcd
djCHg+ygNdpd3ovAyUHYYCB70Bt7y1O8wqKyMtSS+NiGLE8Vb0SUSe7rJK/z3sbqFa9I+n3EH+6L
AiNGmO2LeYZXoX2GIrC1FOmutTG8clqsWp39WGfdF33RyaYI53MlMneOBdLbTjdj0b1iIkT+g5sU
3fSbVVRXxiQ5vYTKzqyvuvY4RJQIiocyAJJQquzpCvqxYZ3mztjNJVVYaYMksM/G6JF1NYw+kVYH
YDW4tjg6k+PmYCpD6nTvjopFMGx5hvSMWTAbhV8Y6PnxzRpG+2pm1WdmEWdkWUeCatfMtuDh6sUR
/e3Zqkxy6goywpEPr1gmHwneuleH4lbzus+z1uzwxiDJCL8yl/NrPPSa4N3+nGjZ0bQypKfpU6q+
lF6GE9yB7j3upkQ+eV0ZKF73jvY0QmGMVa2Jv3VuhwBeW+HV/xJL+6SH7bpouQljslZlu0HCaPp5
7B77qT/FvQwiO9xXgLkYyuXtEXrFlinbGcHMo1diiqusB8DixM6VRCIsK4jX8GfoO9AJXEPeleyK
qwI6uKiHfaW6OFKZJZvuXqVlr/bx3cwNZOh7zFlHejfxVm7aDGvJCPbVmGJR7PIKMIPfjXSlaQvV
8GvbsD7nsfWqk73l5OmmNMfVVNZ3iYkqkdgsl7E14Q6RsensmpStDh0lJjY6SwTReR5yLgzh97mT
FH4zVVdFW79LYFlPYBRRXZrbRvU+keh7Mtv+jvjmW5rdqEsUv5DmEKQiqvl4zq40RgSl4lROi0NN
sARhsLwuM86lWKC+4A5+8Ob+yor5wHUEUSjoFx1rX2YV1jMyb7FyJnV8q2ZfNADdbi1fOo+k4368
nYTYkp/1krKshp61CqfqczVTAFTRHK6Bd7a+jg77mYQhbT/pyEp3bnWs2zZHCGOVW4+UC4IquqZb
GYUVbtS86x4i2TZYDNFaX6cRBzwcWk4z+yiRxbBrcAVhi80JjalCO1kLB5OUO8FL7ufUOYQkVT9q
ppArp+frzRjNwRWMQahr3YbRdAjOWKmIdcwj5YtbhwZVSppLpIXz3ZyV31St0tfd5MybeNSg42ce
IgMbIWUd9vMnAqkV8nbxo4kMz2wOYB7jiawfrLn94oW8IUbtqQGjhw53MIOoR17R3IajHdt73evk
uUFD2e9ybXb3GK/za3QOeaArU52vhjJUHppqSl4mvdFJM1UTO4itUflm6V29cT3BYghJbBInCzjo
A/lO4XWZdzmli1lWG93FtceYvLbw75B7s8G4Ya7Tvk6KVehIca5y+k/MKUL5iQyzTN1KuCX+WA9v
XTVa70hhQYMLq5he29FM9l2KOW9DUzfb9SH4j5Xb2ktsQJfeccDPBeMb+UoZXXzWRjHuKfaNE9Cx
+smLJIpQqxdnu/TITM70DDyfC0e+MMP7zuGFL3IQ5yVaT3Orm25lo0jWxmsoB6iVybFsyfmdeyiq
OFSNdZ7kyA9UtfPHiUhAfCOm71ZqdaM0cJ4SelzPiQ06XG3D5OCKENeYUarbEp3FeeGfmSyIwn0l
Sb3dz2Cs/Uyx2U8H+eLUaE1tsjQPqWF9SVtpbUMxGgGjfnoHlntvjtUnRwiiTBcRtpBZ+2CljhF0
M/2kXq/QjVRtIa8KjPvZKlINCFWazXbWNvo73ZXuNsa6t5qkmR0Y+un7qLFBQCiassHo3Z7UMN7Y
Rfowh7DE+mQQBw6ObenbypCvEanPK1vDpVYBrcHEFM4gvbOx4SbZXhJv2z6dtqHWkA+NaBkbLlQZ
KKvgd/uNUIk2ZLfLafYg4hChTzxf7nOe2WlCcd9HFMF0ZUx3a5cYiTLyczEhYxvCcFisM7xEp35u
VMI+YnmOEdQKRCW5ROPuaft51iaHjAoVa6upo21OTNxr0nLf5JBSt5PbvcaFi2qDZ1zbFxSByorF
V3lyp/gs5nB+bsFI7cYx0b4mTVx+CyMrelRUu3qfsR8pi/FHUETvNK+PtmFtptfjHNYnp0xilQVD
JI5P+7zC3Nrwzw6uGGsoWFySoYbSo6nvdZtApomj8TBQI991Zh5RDik6BLOh3E/1OB9MiTPRa/FY
oMXWqB2F1L/afaFiGupDSP2j2Fql/twB2CKEomyYS7ejmD06iep0hIK8mEiimtuFQ6GnJmmcx3BQ
+mczoyMVlbYlN9ZklcWWUYEMcNJNn13QQp0/j/Q9skFt8o1TS4zJBEcTCB1NxjUGEJPoCLzntyVc
5Oc+0cnBLkd9PTq9rG8So0TV3jej8q6l6P1zVY83aSKLJ2BJ7nFU8YY0Lc/a2pQzgHQjbDNfHYCj
+LLMxI4gsRQmv5IEYJblwfJCQE5wBkhNtCDe8RDr9Y1VGjEEm1hq2IwXjXikwrtHjTOTU2lB20m2
HI2901h4xRbZIlU0+v0Hq/Yolfidsz0/nt5sq76WOxJTgdwzmLmXONPfu/IbbAp6HbOZf2WKaWxw
lByz4SRYIMkxNa3bzmDxHR1clPGMPhGjvHPfaIV3FKJHfxTZ2EitQbKYx0YTfrJl5+EtSsvDUMnm
IGpTwWJoqf2LPRTjWStI0QTzfkQIlAcFoa0+jJsMwAsb9eQ5g681bbPjte23jqL3m3k2+a6QqNfE
CShbrbDNfTOJZQfhOPk2IChZAg8H+550Xy97yUmWRMCki0AzAbXw4Nf4lsX01VLq/oy1HftPPtWv
WDrp3sR9eqvXVrvrXKe+z3VrgOukxF8ms5yf6iHFU0IElND1/Bbz41NH9NtKVYYBGsNSH8YoaFm9
qpAqGHA13zRkVvNq5qZ57l0rOhQG6iyCrId6NepTvLcmQ8VHzLQ39RW02cfabJOHsig1ANWdkp2W
auG6mXAiHnphWfqG/8AiyHuU/AgI/W9nM018owWzUCgVO5vl6SkfyUoeiHlQt2FkjA8tOT67EBns
xsU4BFOsvlJMCWGJmFNm4mUi3PvZITh+zfiTgN3cxvwYO2NxW4mwxv+hKzF5okKjUdE5pEmrbbQ1
c6NT1+XUJLe2Bg4mL+JGW2EYiKg0vHpvWZQo3P38ZKpKMCFMeDfoTO9H4k4Zi5kI6O1w8Np1LNv8
JKe5A+EG98ifayua17nZ1KglBhq568hJ9M1IHeQXUV5+ywnyuKrt2HokIQahndBkdJJ5YhCZU+s5
i2kl+zXaf2zSVWn3tzKq9WB2q2qvF9FMgm+iHyfPRWWGiueqnozl0e7nY1vwNRWQWs1qrG2NExI+
ndA0PnW0hHyXwtyfFCgiODRUEmVsPJ0T2ct3KoXsBqUdwDCzbuYjC9bX2PBKYpQm59iVURNUqSw/
yTHigXdwZwBk3AvheXgEG3mKqDk5cxr5NSVXtGGkQ7Q4HBUSaY33VA7ts9oSrJ7OvfaSdK4SiNB5
0mqYPy62DIi3YHBWkCqMPcEbVLFVkWGfxQhtz1W8iSTGsrC0lAC0q7fWtNI4hZQI+jCgyJQ0mSk8
dUxDFvu+gsbDn1j2yYsJi10atfF5Fik51dIiWrFxpHGdgdC8M7JhvlJqzMDq4AlmFo5319Zhd9/S
GBTkg2AFqwqVXq46uXue/eoZPLCyFkMbPo0pEw/shfg5k8qptsVyi0gewY+LzxUsvN0GTjtEOF5f
2P1YxUs90h5MLZvpAC2RuzRIaSJoUZmco87ew9OIDmo3f3JjHWtVJ9yt3mVqoJWV9IlFIqZDadX2
jgLnm40S9U3OJeeQuH3GGt9iYfXeaSvgX3FYAzXW3yGzEo402luoWtWNwbqwKaNivnMy8aQMRK+m
aOHJHp9zaHyAoHZRg72o0MuZQBN7WPfQsChCaMFjaizOqt15G9MWzSZsivboepG1jUGwbskG8Ysu
bfdEOSZn+lG7iQ02W4XGpG1xwUTPratE+6mgBWAUD/kUc27A03rgXDn5I6C0k2dgiOUdEOsmNN/7
JFtqu9HeeDp/odjclEWdvELatw+ccM21BqI9SDGOrZs5djcKwMHt2A60FWy4d7CkIHUV5VJotmfy
OohnbsWTp0oOKobVH1RPrSdiUNCqg55MM3xEiUffIQzXCeLIx5Qs5XJVwyEDVaDVJq8bvsouizxy
RhSbYE4RY96q0LAWirKbgV2xARTOGWtXcT2mVv25Jh5o55TjfV+F1hbXjLqN+6R47odI7sDyjhu9
Gh4ab9SRg9TWU54k2bmNomHTZUN2jhTPW6tJkJjldIAdDsuJcMmrticBCbJOj0cwconBcpN1o9Td
YeaQ93lIDHUr7BQGVeNQnPXu+GiaE1nXNIl8B7vQATlYvylj4y3hsLoGwDdvcjHwhCP+pTtcBW2R
zn4KksXPYeRTJSlJeeXhpNhkrdVv9KExr93KcPakln/WAGM8CUCpASu6PIStQCKRatnG7K3ofZis
dGU3ZYxiysie6NX0n1rFrm7JikledNAwZmOVRBC4xpHkk26NaLBdEWooD4rUSi9IStrKlTnWm6k2
On67HBdyEcvym7l4wI0JpDpxSXGPZiFRA5UknCvPjsEGRGy6qkLHixj75kCiPJAvGcqto1Xqmp8s
92Ns/pTg8Py9Ab0u95QWkQYFSZUUSgS1KElmbSxYEGnm6hSf47TGGdxuiyFLfaPz6rsxI2CtTlgL
BwKiN5Ck8JzAlvJtzjDrNCcfEX3wuMlUlzOzl2Tw2UXTbBUmHdsFP7CgmXo6bUOayfOUN8mNY0v7
SLu+3U62MfOc2ofWQV299oyhutYSS7suqQCJdaslGOC+9ydhhNuuidBJc2ZacYFhLVwX1huOTrBl
oxvkRED5o1rT6+iw6rrhfMqr5B1qm30FWUPeFnN6JUsKfKnMX/BWpmAVs7ObwOzSkZh/I0Y9xlJS
TrezY+Wg32L7xUgm5ZhX1ZLONPYWVhC7fwylXp4apsTAScorIeUbApMaPLP6XGaZvFb6KocxqC9I
LFv4nRoNQa6R52ZCe7mtYfwi+3DUlSq0T2YOYWfVhmZ/0KSecDBvwp2qJ+AB0zHboEeHJKTpKVbu
5HNmDfOp6Zhs+lU6E/WaMKclMGTaWXNcfJHUVluB/nGvkZJ1M6RVtdZ11lxHpVjB1IKSwG+Kxnwz
ZaauhiJXkMPrxSP66/DodmAwstCe/GjSbHQAYI70MZqumV29u1ENNnFONEgCsfOeNfWizU81YitM
86G3OPKWhV2vNXrntFuK1ADwljtsH+n85vT8WnhD51VkJtFj5XknosppSjtDtRu6UVzl7lw+FqUg
PiipwrWsjewwoJqjoYNynrtlP+D4203V0O09M7Z3lSfbT6KPIDC041WVNyOgFB5usAT1rR0V1mc1
b550cyhPsnRqH9garAB3TED0hfY2dTqHTPNEH7aj3fWnNqy6+ykTA2A8zo/+kI+0LusxyY7GYhsn
S/DbrCLX6QsFqkBuQ5aaZHFQQyaw9MJqDPck3G0xrs7rtEgDEC1yU7uMNHTF8EhG6uiypX0W6ICA
vo1UpCfCx7QNGLGzkhjinlRuOm1gODcFRuB1pznVFyOMKt8AMEJ1wJvnxa5FcDtqm5sUISGjRVbH
ZycZh51l1oc+i5srAZbnSIbbG7TIr3GSOlunZaAwWDjR1dlTd3jXi8MoK9uEsmjLrww+cFFjP5WP
qTfFzzlYii9W8y1tEe1bVqUGOjyBNa23wnf0uXgFupGsdcPuD60cTGBUo7yZ9YktZLBLsdFDD/4q
CXO0O0Vk79RCMwGVc5av46iilWeHd9HA4hVGcx4kokzv2V1HX6/LcJ1GWeSHdTZWK8Mxqy1xgLxJ
mTITI46kiYKxyuq3EO8BvTUR0onC2yB6vLG6pU0Hw/HeWxNmRTt44Q5YF2MDNMHXZJ/DjYtT9WSB
+joNVZ76SBsrb9smpOlwQgf8so05YWgrymgC60sLIuvq/1J3Zr1xM1ca/i9zz4BbFYsXMxfsVUtL
siXLsm4IeeO+7/z189BfZmK1O2ooQIAZIPjwIYldTbKWU+ec93ntqU76jawKOrYEuN50ZeBKGPCD
KrhOjTmRb0OLz5aOEsOruYI8kDLG1Zqi5YWTJHehwF+uCAjBQ/zxVvaUUNVJ5mqrF3NyQXexzsGh
ysc5K6bRI5jFXo0L3kLwSwNs2No6GT1hdAbuOjEC9S6KPpKzoncgIcWEenQVOA7u88odAYbL2VgF
lGS2DDPc+KpBEwQN6WYEmLkyw9nepNhDG5SEVxDaDk6Hm0Y+d2hbo3ZP7SnaGq62qWaJ4NjXSU9U
bnc1wNXcp4N9Vw9FTZYGvCt3p/KT3tvFqkKu6s1+h6tuMfjjZ9oooEvg3LwpdIR7A019LwXH44dY
6ydy7nGAl1oZAlgDSoO3sfmUIwdmWyDStrwMJe+PMggWWyH7efHv2wwu1MkODcGFoSfphaMZV0Eh
PudY0CFpbMp1VHWfCoO8eGpbPWKPplmLyp43mavaL73spIJkOLRoiG323wbmx25wfHFP2jRZp1ZX
7awy7Q4j1fHL0o+mbWja4TO5/gCEXR2SWW76kiqH32wct6HKBgvoBpUP9kK4Ea6h0gaXYBSKKyKD
Yl+Ujrtv7EADKyHtyyybdWLY1vpESoEUM75wV3Uom4PoR+cOKCWtHYPLLCwUcXhHSnsrG5Ys1ylz
C1Cs/TD7kbwbJxTJM+6kH0SAawexmLhqxt4maEus7iWhmld4rTvayht5h/d6a0UQh6ZA4r6qk6sk
fqnvcnPkwKgpMrXEDZc+xJkDhzXFO+Wjp2llSdUK48N9ZybZRQ6cxfScivwO2EH/CWBwcRE7vX6h
isB4NMgxbeEq9y6RRNixtfYzV2Sa1p5rn1aHOCrbraG74wbKRVagQ8Dds8id+LOurPreqO3qJugW
/k0aD3OwGtnJsFYAdyM9N8AWwFsU+C9BMfF3gxwEvTSpYDxI+mXWFnW3b20YayyeMN1Bz6Qg5Rfz
cAuXrf5Q+Il5lfp5+RAbQUI0kU/cBakkbKpQ9lcAKGCvYnfUJWtndqmfzBDgvg9RWoM5GbKvegZ7
ZxXKMb5Dzk5GXp/LSF5nbU4QoKoivm5US+toUnVgZRygx5/tqK9+Nl1St+CK+/zKjBUH8xg7SvO0
3PTvcnz4OHq5cV/rHTqCQ+3kGmCEQch9VenO9ylCTAGtuPoJqTZQV8Rhco9/Iecq8JPQR04PHmQl
ILBdlRJV/zpqtOoBGof96GLT903Py5JsoR/Eij2MbqqBreq5a/R+PWc9PxfEb3QddHSGJxjKP6Zu
Uv20bVt/5iM7sB8iiG+DCRq3C2NYMvQygf1xZZsCMgDye+0jQwCTxZWO/H1i7v3QMu9LoL03U6ij
huuyaALKYxb2IWwy2hYGvW2Il2yS5OsQronnuwHuWLNCWlEVGQ1D9q/fZeHrtQL0o8dbAszqSzON
wvWipOefwOCiRabLk6DXvrXohDuILoQvodzQ30+jM34qIJXquyGb3Mu4nudqcbBJqkOQO7rl0Tod
NfcxleN94OtBsHMyGqqivg+b+z4uE2NrZ7G9zWLq++seRPk9tcoguUiVjz1sSwEWiA3VMJCJGU6e
ePOA8AlMVr3fxVa9bhqqrRwIIfKKbDIsz1V+duUMTXpfqbjdlV02ik3rdLyQZgJZsjLo3g4I/3G7
2DJLY2NL7wSRRdbQ5JVQugLWGpDdWPnOnN6T0gieSMNzg3a1EjycMejPReM0l+TP462bxemjPsZ9
4uHeN1IPLdqdn0/tt2bo2htjGqdLKeIuunJpDLshIctfnzT0FIJw1daqdZmn3Oj9w1gwMVdItWjZ
d7vyC+JI/+DGcXBwaBLa+lUf75UPl8YDsRl8NbQgvhZT3DReT3NSv6lhZuKnG3JB2iQkLftVSRtC
QY1xKu6djLo+xKlkytZt1DEbgebSstIo/rWGfnDdkRp/JCMQAV6LSlTcRdqMLwAcqod4yNtvce+b
Dik6S3tBDxk8geyoHshqalzupkJinpFYjker1fCp1q36c+WSsEiMXD1yZwDhbQXYFqeJeyhqSXxQ
pY3kkM81CooN+xUdNMTj4OXpK07LoNvGkPMPRiOAQo0acWXLRnrDOmhh65GcBe7UpagdLGMKmrVZ
+hQPOktZwa5zBv2pTJNIrdKWZl4yWMysuo/tR0WGPvf8yuJDVLGgKFHrKR8zicurPkLIYwF39T/S
Dsq5SzI4u43QwayrXoU40Lvpndvmfro1fPKq4MxY9DPfmwRoNo0beh2n8JJeVvFoVRmTgFLol9Rs
5XdphfE1lF6TNOQ0sD3oLfqIVrMdQBrczCmrT1E8UWPQWTwpxtNcN8vZ7tYiFe5DGGpMecdlBmpl
xUfIOypH28buaAztY4GHCEA4OkV7F8UqOarhk6aieL/4Mt1aFAzug4g+DmDR+jPHgn8IHZneT8Kp
HhJXQdCNRON857IzZOuib1kbUYtYiYBg1pCzaAWRWUvn7444OohhNOKGi9a4D57SaTaJs4rSbC4Q
04cfOYpgn2Go6McXElvgfa2Qo14HrI8M7milP4cgX78kVK9u6ENpd1idJFuoSOy6ECOfqE7xOh3D
nPLboVETQQcAG5DtUHS2v3qYOnplf5Z6UJibwu/Z7mVpMYWreFnfYLm66kYtgrB8Arq0tL0KLtl5
bm6MZGC/ZxD+UncaPqeWS1p4cM36vrWmgVKUH7fbeNmZcw6ArTtDFNMFmHY3L8qPeZSDWp2NdtwQ
1HMCJZL/mYyzvjPjfDpIXdW8AxRCd43jF+I5SesUA584xDJ6JK++ZKj4SGOWtjtweFyG6iyTCmJM
LNPbsB1xnQH9c6FrZXGBEad+2c5YEi2HXClXfGCS3E7dWFsx8s91CAqBC70e+bepACIDztZinxN+
wSaiV5r1yJVS36UxjT24xYYfa+b3bTUm/mFAqbhpQ9HvtcCgWDYSUyPUnnlJkxllwIjg3ExrSNlk
WnMNQM/llOnp5MFgwiioF5a96qcYh2yTmus6h4YraC7guULKNXTgLHbbsZWwk+SOQsaCXg8hVNtV
D2NpsBbzWrq3fdn3a96D3PuVq60SK6ur9VBDqfREIy4L6glU7BUNyLCHxIPN7N5BIsdIPEgL8ZJy
oBAlIz3el8FwiDOapq4phXJktRI5Ug7Abk3wEO/dMbb2XTwKOpQgwJN7ACJeQidc0djFeYEdwfDJ
1lvwZXbNISWURSu2NaX3BFoaKDAVMHnb2KVGGZYKx/vBSTkwiQ7NK67x3S3QjtYbypCmiLBpEPzF
o3FHjuq2wx3EUznaeEnHxErTRsRS5ahddt2w+GhLnkaElt+A2SLlPKYVIWDm9OzxIH3nD5hRJT0p
agxdrmKXb3czg1fE8ncgx7YZRyPSDnQeFCl3lpJKe1zN4q/m9H8DkmL3o7h5yX40x2Lr37XW/4UY
m/8c/1/+D+qx/w6foLP4n6uy7140rNy/hdELa6n7XZn9jz/9v+gKaUqODdrsUXyAOvkffbbjQqZB
8YVymMDbhUL0v/psy/qbhbQOaoYlLf7IIixs/uLZWObfMM0i4KIZFskYUuf3CLSNX5K2f3SQ/gNd
cdQX72JxEZe5RraksCGuSReUqEb2ZTLn+pn2B5/K28KS1QZa84rI2Jm0s2/8KdKvJhOzwouio7Sf
KBW9OD1ltxqezaPAwvWS3MJTPDTPY1c12MM52hXlYyChPR6qqs48cpr8vWGGw7oPi39eEsdGGKc7
QoTLMEydj6FF3L0u3FHsikbdan43XKdumzwKLF2eatohMHCfaEXt+fGHKk+f/aCj8jRbjdfgRbel
oG+vqQTfG+IFlD5o24VIE9J+sF4st3JzALXfNPGBClWBkiacuD6CJTRq0NpFhneKN/H/3gt6er9h
3+Dfh3FtaF5vBKQwJimfA12al7jbOBsq5tW60Gfp4XOTXbdpkQeUrFOSx4lf/LBi2LixtABha059
tYDWv80mlZF6lsGDj+7p0WlJ+Q0VWVosa+pLzTWMPV4h1oeqmJa2KnPegl/rLkODJjDDAQTqIcAi
h+YHjSeYX7C/c/de1oqKtN9Ws2fmDWpe2w24iRAv5YbdX/jCz9fWUHbfCKVGtmnmFsg7xeFp6vVw
Ce2vuKQUJTfCpSHPtvM2XqNfjumjy8vDpMn8LvHrfO+j90yJ51rKDTLpdlZd5Ae7lXDluUfcSFX3
VPx7iP5k2T7KOHRvaZTWrvMlz4WhXnpZF4LOvxCoepZl6S3M9OQGOrW18sEJXRNkgBWhOCgX8Q0k
sAAqIx4M4aEr3QVCSwdcxs1+TUtx4Y348lIenPGc0qtZ2yRhPJHdrXWC46ilPmh9yjQfwKSrpscB
tdfXIKzLg4j6DyqjpQNrTnMVuREm8jXY1iZu/Z3f8rksE5SlPzU/ULQmNx2ttfAOzeGvfvN/wyb7
/2b/dNjh/vnOuamjtv6BEPBHjhJjuvj+n/+x/IG/Nkvb+huSUUGstDRkAwGjC3v40bT/+R8W9C8L
5AEwJlOBAVtUc/8D/4JzsWhh0JeDAGPf5A/9fbM0zL/hy2ugIERqZwvbeM9eeaRGXPZhVuPirwZa
wrF+wRF+6xCPhEbtXlM0zikN06HAkJtk1M55eB0JWFCSM23pRQeh4rjAHo4ELGGTFGY7QHKgXF09
tW467h2qs5dh1oV0BLZE6r+9/ru/tvrfmRlH4oplQMRRHDao0FBmieWxf3uscXaqDLqWgHrTQKcZ
nZLebrq4klzGZ4b64w0uQznL40leIGiS10NNE32KuVaQya+S/LnBNYY+zjJ8ePuBflFF/nGk8WUQ
biOqQ9TGK0QOxPT6/YkMOcFJpWDkWYlb3uXE5Oysg1bfm5pGhz4VJUwtMgRbdmdagDOdbkuFKH9q
wLxvbWNOzzAlTrxh5i4Kb3oEmD32kXiysaKhcDt+D31BEOxNZ1FhNG3zEnRmvHr74U+OhQxIEBjw
Io6Fmuz2WZbHg6Apw3Vuy2roHkqgj+sIVYhxTrpxYq7SiiIVSxKhjHCOYoghqieqQqUk9o2tS6N2
/QcpArWhkaYgz9oXd8ks8PrSW9rTaoPttdKNFt8asyIWj+XqLzeiwoz7qxg5zdaGC3H19gs5Mefo
9WaymahL0IQd6XkmPvRsJJn0qkzLN5hnUQwxi279/lEkb8HRbQI2Wz9Sj+h51DmhSshoVJIGcGe2
HxJnsfx4e5jlxx7NbGbQgqSziC/gC7+e2ZGb1aTpAkk3+9xu5dwFFzHR47diojXCyiZNeSHYlo2L
QP3+7aFPrSr0bagPHTZohQjw9dimTV9XS8qTszXEXSXmrrV3Az1ztr3jG7cCojTFhB5fIhL/wHUR
iaA4AZjbeHR6FD96Qa/+27/pxLdl1qF7x3WSHNEv7edvW1eg6GckQcZeSeP1h4Ta1bpsVPbw9ign
ZrlCBgojFHHQAk94/eAabn+5TU8fzSNath+y2TA9Parhr2USJ1dE0/63t0c89VwKVR31MQiYHAOv
R/QrlITFArsIapRDvMfF5ESI9ftHgcaCeE0t+JI/DJbNiOb2gNywm0jY2TPw1okOuO2/MAqqcfRp
y8F2rOEn/20aY1aB4W3K/s4oyIyoaq7eJ0ZctnyuWNIS0maThv70+o1pJhbNJcQ5j8DC3hnhIFY+
COz1oGnO+x/IZRGYrATYgX9sesAtS4JPuMKZM/lrCG8+mf+5OLPSlw3jaKVjG0rowoRzoYMcPRBd
+lnW6u2Smpb08+mDs0KBsrF8uUbAd4/SNlqllrrrQ/fMhnniBKG52HU4Qxw6n4+3MiXqlHafSHj2
QF25FE227eYe7B7+M2cOqyMJ+vLV2JIXTTOKZlJ7Rw9JBwg2MBzlXh9Tb+4k/YVWjoSOFDmVm8uq
6aYzr/XEynI5C4DOE/FwKhxtoMItVNumLaqoyZq4sGU4R+Aie+a5Tr1C9MdoYw22a/04zjElHWm0
ldqeyHtrX/h2uO3arL4ZOgD2by+vU/NEoPS17QXWRgPs64kPf3Lo5UDlaNRlcOEGyrygm3DYuWwu
17GFvM3UkvQBo4J+SyOKfmb4U08qOPcs3iUT9RiYUxTIjWVrsodkJCwdzU4P0q3bQ2oE5ZmXemqy
oNBTCPbhfEJmff2k+aDPhitQ/uHdcovV5McpQk6V1PNPwCrXKsD97O1X++dccbCo5nSxfmFEuTy8
CiO7fDAjBdjNG3xk9tipmFdRVInN+0dR4GmW+ERx57FejzICzex8H4FHZNC/6TStuS1S3zkD1fjz
Ozn87TQ+S/Zh5LRHo4gmzOcgoMuwLip5H+uh+60rhvY7XrzzGUSAWP6u11sXQBrdIu4GpoIb9PJe
fzuVzSSsF4arzWlCa7XnR4riqBXh1bCOEFjcukPfQadXQ194GYoKXEP4VyxQK6qWazquo+fZ52/x
JJYAOf4Ova0hHx3bn5Hep/N2HCqnWcVGlyEMxN71SzKE+P3qMm37bUFR7TBBFkFk0/ZYmyHcrb67
YZ5ixxkunWIOS3b02sIUD/7UInlJ8i7BRTiys3RLyVN89aXR/rQ4FG+FyOPPhRpo2NH0vivRgNJh
eNHQZgwbhkow9nxQv5otUjHzS4guKtuYOUa5Ll4NPKOsqFU6CvUy85psC2wJjaRZgAnHqrPwKVpD
VLfV5bunFHA+GMbImRVh4jIZfvsAGLE4Ef666ASpoR2yrnxWk+FfvD3IiRmFUIBth055h/37KOJN
6GBvKLFgxNAn01VsmflelS59mFl6DjpxaiiLuxPAdqyluYC/fh4MSXQyRhGaX0oou0QmpP/9SQRr
/ChSceaEOBHnOgZnH7E88GCuj0dHRJ6aYTGk3KBoXXO+DYBjI7pCS/eupuRBr0OV9nhp0clGtlB3
ey9W5vTdCptoF4zoqyvhtmde9a/Q+mhF8SahWQjOSIv07+sX0JUWYCBiXEryZoo2RDbNyrcisUeO
jCkUbUfqUAlmm2ch7VIrlNTjTdNLF2lXObcmxpwohDzYPVzEUif0P1Sjonn+7Rnx5wbN94YJqbgT
OoJczetfWSizaKiUoaAEofa1qYxxnZSa+Mmt3/wx0NZ4E4Rx9+PtQU/NDaJ/riOWw4l+DGN3wjTS
Q9qcPJyurGskSPYaSzJjP7eJdgbWc+r54Hct/CPwqKCiXj8ftgQxFyyktyLkJqvjl4E2bfxQR8UP
2qxu6Kecz7zRUw8Hf4Z0k80NBI7r6xEtPxNZTM+VR9GIxv9SmI8p/+VqxkAhOjPvT41FvgkVHtEE
nK/jaZ/D8IqLhjgdz+8LA5jXSoCTuNYqutTe/80YARqPS3aOtfb6sRTH3UwfLuuZNuS9k+nMjpSr
W2ufC/dOPhRzESIs6wfAxOuRhhlDDTToxLKTbm0LDlbalw1FJZvb6Tm+3ol4ARobD0XiXF+2xteD
hY7lCnoEhEeJLjlMI7453Jjl17df3olRTE5Wc2GXE6Af33SMIDN6o2F7QkaU3QKPLvYzUt1/4WFM
k+eAw6WD8HOPthxXH9A7DEyHkbzGRR6a1rWMRn3//ochLCEqodeLytnRBYCNjBQY7HZPtE3/YaQo
tQ4q1zyzcJeN52j7hINs2vaSVSZ5e/QsYtChAmEVAA7B4lC0s5++0d3hxgVallzK2490YsqxC9Fx
SKaa08M5WkeIjyZ/tBiMA8Z6MgpHbV09HHZ1aL4/tUUulds7QChlg8U52pBGW1MyHiQsAD0AzDGP
aktPR3/mvnvi7QHDsbmhEcwtK+n1tBaNESz97iRZkDDulVZ3aNNG+75qFVJ8azDPZEt/7TRHn4sU
moRXDbaaq+jROTKinYMJyZ1Cpy05Wjl5Yn4Wht1eamSkP8zoub5HyWzcG1OC6roP4CYM/L7d29/x
1GMDaySXYJD14rr/+rFnS46+T4jnVXiO76vYLDdOrJmPLc2Pqwk23ZmlcGo8dg7qwSwHyzgOOzLW
iJ/S3EPOR88vasrGW3cIw0+L0hgRudA+vP18J+YpJREdGBsEWfMPchDVWLLhvxLFWtNtFS2Oa/p6
5IZc29O/MBLpM7YTCb3JMl+/yQjbIHitI6GyHuIngFHDykXmdwVpaHh37sIh3eaQ1GKqLvvw66Gg
UWtGYLOmK51mHCt3HrWgmg9SjefKNMvnP5qkHFxY0VBcIsw+3uxFaLqx6TNSbfYJ7cTWvXK0CTlm
TZWGLqts3eu0lAwIIM5sMCcOAHJcJLloEFhookervm5RHlNdESi4R/WJd+BjtxrOZ6bHieloL1Uu
fjmBB//2+k2S03CVZrG3qIVCBPHhyamIfgMj/NH4w/s3aBIYbJZkEKB7HScxsJflZmayZ+IIWnIW
uDTbhqgRplgfNiXplDPT5NQrpNSylBKpeVHPe/1w6Txry50OmHBdjR/TwEl3QxeeW9GnRqHNlSXt
0q1hHx9uBFtpaebM+3QOP6Ht6TDhO3s3ODmIqVODIUZkszyKcDIf8Uzlcw+FjEErWtmJmxo/pM37
lzBpf9KrPI3zx0mT0/BpaJUS9OA6amdH9NdjGR6vC4NG8LeHOvlAbII0vgDX48x5/W1CGgmIzQjo
Z1zNuCqP7nXcaeJMvnhZJMfLlyie5A7lOJKsR6d0XaMInjtmwBgV0T6oBXLiBoVtb83zxVAVYu1o
5XWtD0zCQp5NkZwYneiN8IBza8HOvn7GIKJztdN7lnCW6I9p2QQvUeeat7mLl/fbr/PPbR7eHF0s
v7Z6549Lix5jNAMjjnCxx54UUmOP5KdLd6PVB2dOzD+3RIai/m6Qhlv23+Wn/JZ2GCpkLpGYSVmj
0aBVzhI5ir5KvETa6LRev2TLVQ4caiq2bz/kiZG5txAQs4EwSX8xGn8buQajKzXVWJ5SAu0Rl+D7
pBDqE3dQpFBhYUWbxXt1Da+EMs7bY//5grkQEoBRp1l8wZyjp3bzFCUvtwsM6yCjLRezfZvESJEL
Zz4z1J9Lw9UpMNIrRgwLo+Rorfu+gjtok9NytM65S/KhvfDb/v3nC5cLak6USg3W/PG2RZa1hF/D
A9lT4K5gf2grfsu5roMTz4KJFrVSggLW+q8szG+fTCHgZGMmHAfB3e5llc0wmjJ98+6Pw9RnF1ns
5JZj7PWUFLLILKNUluejBtpYLZIZd6qDVQPI5uLtoZYD8fWO4i6udKTVFzLqH2mjidagbCBRjjBQ
5C8pMPwDRK3uBfL5dDskZbrtQ9N490HGoFQlOcyo1LA5v34+P3DcNKhHspyBHzyP04ygoNeCr28/
2olvRZhBTwrVGqAKx0xzY9LsCPnhYsQ46dsGy8k1VaFp/a+MwpbM9Yk73/EoZSETLW4ZBfs3f8Nn
o4cBcu+ZUU4sVzao5Wq2lFYpzrx+Yw2vJ0xakw6yoZ83pC3nFa2Z0AiUNZzZek+k7dgNuQg6hDRE
2O5RpDZQNpsmEmVe5RS4qkeFnm80J+kauGgQiEZOgC/RYEt4SwjFh8HMvnNVhXZRjXa9wxI+heAS
zLfwSPPtICb73XniZbfGv4FuAHbOpTP19w27lsVk0wFORWXo6HsuHJ1fEp3btf6MJBmF9UDCh3op
L/P1KEHt+5GbsAYDoDefgbzml1j51Yj/9TBbcUBGZz7xiekKP5xM6TLoYubwekC8r9wAsYSFlEfq
hwG75cX4azpTUTk1CsHQklDg1oa85PUopgbHZ47AKeHlaH3iZzx1yPrOrLwTyehlI8bvjuI2Oaxf
tNrftkmEQfm0AKaZPKV9yGIlL/BOKu+bGv8uGIBB/jlLEKHSE1scEj1Iv89JiLhuAB5zEA7WR28v
0hPLh0zD0ipG7okU79GUmWoFgpqTEDG5bn+0MyfaFbJq7+12Ns8c6ieG4vAhd7dsB5Dgjz6jnTqB
Xps0d8RZG95mcZNeS8xtt6i26zML4dRQpKHoRaFNkCvV0VBW4eR/1eAqxKBfFcTN3RT7YFGh5cRn
DvETy0EscTrJQIIy0hyv5003aJNPJwzZDXAY+2oe45tQc9x11Ett29Be/f7VQNGURCt73nItPPpi
rs0NBFkMCsDKF5u4iKK91GmGft+84J0h36ZeapG8IM969FRDK0Dy1IwydRSCqjaUa10F0UMM2eid
DwSTX1/aE0j386nobn79AtEWZTBrUirelO1WWqIDH4X0cuYzGcfrexmGVLBOmGVQcnaONu+8xS4l
6RlGAfURmdglXezh6LOeR2vV1c5mds3VmJSxJxD4uLb/adYDbw7oaUYj9d63y29ZfGupALGujjMo
Zjr1s47ug36CFChBgLQk71sFiMFq3/12F08h9GF8S5JC6vhDghFIsoiWDJqj40tIJ80V0v9ztfw/
Xy4NR4QUEOSXErttvv6GVppWWcTS96pGjs+GmJrPlZ0/vf3WTgzClJQ2vabEmMzM14NMVYfLewPo
MnOx9A4Ts1nZInpv2EKqzmBfdlEGkiVlsNejyHJo83HghSWWqjaSuBa5g5uc+yz28b6xjIOZKQoS
2i244ixP+9tJYDZ9NlDVtjw8HcS3gpbGZ2hA6TPWBmgJZ9Mpf7alO35KSt99sQajerGiIqYuhmV4
5IX0r/WebyBtwCXAme7Y8EQFczl1LiHj685Dkk2QmWVeOvUu8jPtIpgLSKpgZtu7zugBDGJxaWF2
bNr5dZ7HGfX5sbe+TTCc5w1Wwto+R8NrwLaeLIzoWSoNyTHdhDiHcBy0tTlU16EYMOmsZNh+sWqf
OC9Lxw7CzdCX9YozBJIMPLeXBgPzxMNxMoZfgXOA2OL8iaGql6ppCtDCIoGHZuCYwe3odslNOjnT
Y28bRbdqRSFuQxZus00T8JNb5B9zCQhrmusL3U4rhC1Fln0u2i68V1NUwkaQc3RAg2Y9QNExXsrB
tBtYt9UIzTY1smw3Err4QOHG9kBAkDwPqq3GbRCOtrGt3dFwD1WMaGEfRmYRX8RJmJooaQc72Pkq
tsutpUbU9oltzrOnGWWOEHeUuVqXsQjR0tFvFXwKqwGMcS1B0dI62adX2Ughf00TPRJ+v+qKGFiU
VpcrKavhpdRL4xHtYtWvktB3ocQCMnuwBUCVi7Ap5m+hJem5a9yxM1dsb/UHeLPJnd3XUFobf8ye
CFsiMAtxXQAyq4Ut4cGWUJ1FVA+6F6i0OkBPsR/NIm8WlYVMHnX+nXneYkUCcw+AmDsqeINwz/p6
3bs+239MW3O6brM5ITCY6cNeQM5D40V6WWleVJnyqx/n5mPvR3WxD/CQCL3ewWqHGFlU33M4av6B
1qoZHL2lWQ+Bjj0cnK3Y/+zA6Pb3jlGGH52+U3eln1gX8dS5F1Fo15f61Ncri745DyNu63nSfPlI
Cn+RGoO5yDzNaod65c/w4xCGVEMFSa7XCo++tGzcNWQ2vuujk0TrEsIJkx1hE57VWa195WwDr6b7
C5e+q9JupRajt5XrhsPHWvRzua5KIk6vcaoquyR7FsBFNpb0GLdfUD9T0DuPfVPEuAny57/1/Zhm
OzTg2Ma6qm7ALMKgA8CFMyVTL+ZzIzZycW2txu8IcJyvQ0trzyYedb/eWmUcfh5JNuRrf5DFHebV
tlqnelGjkDdGBbwyzaFHelNcdgBa2nC+rlWUjbf0UciXsI5EugbtIaptm8i23RStpMPBrnIlr2NT
xcOtaGrLehAQfsOVVIis6WpeGKy5HWegbKU71J4mEyf/QJ9E8yVcSlQ7tBMR1ApL9P6X2Gr07BBB
l+9XvVYnT7WtFM6OYyXmVV5F0+e0mSpA0eCZY/WMbAfquhuNxTWkm2TYl7QegginlvWlDucQja8D
FmvVtnlvrBJRhsi8xr5+6vSx/4iQFVyMy7u4yK1YRXT1NSq6LAX6tDVseAcZUZnaAzQEwmf6ddKR
4Au1x4BaOYgUYqm6pYliBt51LUKYORA0uvy6qOqs9vo25uPNqf2MZFe/Z/9vnss2o1qirEoANe3L
pX+pLL+U/dS4W0uTlYsHjKkrrlV1AmscstltPMVCAMiCv+fRO8r/KFB2PIZREtz1k4wwScZZovMC
StQAPWM14Wc81OInQvdtYDvpixHZAfqrCpBjlOnFtPPHlHcS6DEIrYnrQboqfXSo0OoQr64y9FQ+
hieRddtmlQlWPp2HYuVOJlCXOZpcEF50+wb7zMGcM9iMbdmZF+RF0yBezbjgPEy1338IjA4ZqhPW
yn6s7B7n5Fi00P4M23iuO7aCy84Qo/UiZc5V+KIHsjzsSuViD8X6heWU1+YXzegh+tcI/J0VLZ8w
z/CYTO7IpzE3K6tuIjD9muRlGyrzvcpNmw+RE8YNTRZJp3Zmw+3Gq1Jo4psBYOxN7YI8WYuecHRV
GHo1bqoxt2+0yC8fotkBWkUnnCMuZdj1P+jhmquVHlnDfQKIKio+d3lahRdVW9ufsmxdlrW87KBo
/JyCGmSfH4r5EpIYVCHQz+g1lkKTuWFpNN2q4z4PtQ/8P7QJX1d42uA5ewkf3B1XFVLtC9FiRr3O
dQTvAzR56NXapL5qIa37PN+Y/ijRt7V4C43muG1IduPYk0Fs3ERFP71obhF+SkWBffNgqdTeBCwo
cuFpGsF5mcuYCZylkdzQe+x8nCOq5k5nWMGannz/0tLwXlmBNOa320E8uViPy/IruMSi2yl6cdDV
2RV3jxnQ1gU40yHcWlXWkJy1Qd7BYJxhjI2aC6NxGP1kVw1J9KE1omHecITV8BPVJPa9W7n3qKiz
gA8pR3A31J/E2gjYMjYw8vUPwLuMYhUmXYlevLCwjwhcZ+5Xtm5oV8lY9hqWDlWX7gXqQEA7/Wiv
9KSqbrp0rG+61rHDlR3OwNRphHchljTyjok+j/A6OeC/GVYIlsUmi9/fTCNtfodmTAr/Fo30AGui
7Xznp53ie7nFd1TptwZ9sfEGbR/reEzhquyY1k57q3d2xN5hMEsPpgyxsyhnGcqPkd2w90VSdgi/
I9+WT42ZjBPMQQ1qkQnLjVXYzCI+aKk5GR+xjxJAEhI/NC+48hTdRTg7abnF/HOAxx03wYBOOx1e
ahD5qMbjzvpYzr7vQ5jJQlvtoXD1xsZ3fKYqN2KRf0FBaf18OyA+TlFaaM5JQ1E1JFtNv9RRTS8D
mWUXnDA4e0v9JeiFttWZodvO5wxTqDhaT3bhuUrpH2H4Mir186WWTirj2JPId6euYM7ZHhM1XzVZ
wSk3htbm7Wc7OQqqFHLWFMPkcaZ3TLqhXTBMIP8zSDnZ8FnXx3MZvT9jcNRb3FxQGdKXz+O8jsH5
4pEK5ITXXg1XLmyN7ikvGt0zmsT5UGTGOWvC47wEMT+WoLaO5IeaCl/s9Xia1HPfAeTpmU2RbGKH
kKvr7JZOKUS7b7+/5Tr7e/p6GYpOfJIE9C5RYjhKgcy6Sud2pmk3TWzdMzOLllgRRViShNK6YfeK
tvFcIsGNnfJy+G/2zmS3bqTNtu9S42KCfTOoyeHp1VuSZXlCyB0Z7BkRbJ++Fu3E/1vKvDbyAjUo
oCaGYcmHh10037f3Xl4Sfv718f96/1aBJ0dH50Bmzdvjd7kR1KzbEJKHSXeY56TdjR69018f5W8u
KOeHWgYZCwWLt41fpygUCxpuoJ7HZpfZlRcXLjlVgT+mt78+1N9c0LW9uG7b8b5gSnlz7xwL5ZQD
VDlAaM3KzPe3vnQY7V0e0z3Zsv1ZpMo+kacLHxt47m9eiL89VWQ7lLhXKfBbFc0IbqzIKsVGXizR
vtOe89glzrQNS3LCf32qf3fv0KNQ1PJ5vdnSvT7VrKgbG+IVuUEJEgjDcudD1+rpHxbpeEJRXdLf
oxOxasbeFGTavlrY+o4osWXT7tzJUDs3YCU4j0n0j0+IbgrdJ1pGaN/+sqeX2iVOrA7R4oBd2i20
ca585YVf/+llW4+CE4WlCOVA602pxQoslpyUCDe2QAlvD+G0Hadc/+aR/2shi/EXPb6LjAnbNF2P
13dHkM5EEg+HgSkz3lAwCXa5Vw0xkvUWqKpqw+tJTT1Lw2G69iuwDs1cFORPog46hWoY6Aykgn54
VP/oXv0PeN9v2q/1Pbbxr/rqpf1fECGyFqv/3xb4uKka2aifLfDrf/jTAu/+wUDvgA528EYxU/M2
/bDAY46nf0/jin4zrEFacf+ywBuWhdGdgh0/pq7sUlz+lwfewAS/PgH446ikO8z+3j9ywa8FrX/P
FMhzfF5zujk8t2vz9m17RXbKNkVB44OoLhIDTcObj9oKl3e0Q8x3jiayO1lV8zvX6obPZs1qPCna
6p5MCji3uTRBj9X1c1nWE4AZ8jmzTeT2BMDBqWLNyPqLtIeham4TRdB8HHlZcFVb6FxICvHB+Hho
Rh9Gz0vel9YoKB84uvzYyrq6bMhiJIaPva/RU/QhD9+drni/I2Jh2wSMUWEuH+YscO97ZjnKLBhS
RZU9dqnZPBmj08gYyY7XE3dqEZ6a5CSCNmO4K8IxeRJeU39mDez/zgT3XWvy+oIyE9FAYvLFd/eX
XAHmVmsuKxQv7Myth8AbwtOCjq2PmyjprppZWV90MZY7f3EXFY96nEwYKKp7t5SDCyTC6RsKYy4Y
OG3Bo9hUSeXXrPHEvbSradxStBnOeVZ6zpEw+vQ3tenXa6L1cfDWSYYBmX7qSt18PbyUxpKW3YxO
0qkJ0R4jBBi1TSaab4hw1+W/7Wd8b3m9uVyvDvhm2HQIGssCIKi4b0OSWc2bij2jRY3K6d272S32
MvDIg57Cs9k7eyOrL8ulvC5L+yyT+clOhp0KJZX7fyb3+nEhVsNNyNsHC9RxXl8IWwKK55HH5Y9w
lIi/qjkbhPL/Bk78eq798ygWMwauNNRYb9fwraE6FQT0xoXh6UspLbnrnH74zU39vrJ8c5GRGK7T
Bq4DVkpvloOOUyzCzSP87HloVHQfXYKpWitJL8iIT95nfYYJWtjd/GT60nwvPd8AJuSb+UthpWOz
CdxT0A9uuXXSBvAfff1sG1VV8dWyS4WQgI3aDheDn+0mCA7bpHDD9hiQwJO1w7G1o/7GcqYq3+Vl
2t4PJeEMXZv559kj7Cv2knKXUmqllF33FBcXW8Gjqa1ybamTBmPl03JyasfPfsyl/zdh/Qev8a9m
rIt+fBH65wnr+3/4c8YKiWZB54gEce2grgqoPycs/w8e09XAThuNBfeq6/wzs8Ux/2C56DF7MNPR
XVu1639mttghAVdoa+kyoz1FnvnPAq6+v3f/fpQJ0KKDzjyF6REVJo3Q9Y36qXEyQxl0K2kTjz4q
8hbTgSyOmNKRBweQgF5GfUyRRrvECYSikWB1f5xIWzS7DuwjWsoYHAnwOoJJG3AjGjcvufdZcrbJ
xyXmDpx0hUBqAlxZiQy0CRGppMxJ8m+Tqx6zWrddH8/6yJGmz5KqjBMbiWmQtVlQudliWpzOjZkt
wyYcQusOvUH6LsQzCSynpNEZR247UCPq+9BGWwRzZtO2vHyGSfJB7ATEtW+soKtPsKYoxVitNK+M
BHPCsVZldilF5ZJ76dpZunVBot1WdrDUp9EmVBiWopLDdqybcN6GdaJ3RTmLG3PR19inWBY2pnFl
RymJ95h6XZKkif96ToEvrqBOQKIwAhybGZmPzUjmfI+M2Kxjb+GvtU5cLx66yp3fLaQS384FyYT3
JJCn/ZeIPFxvV6Y13aesHg3vHFrNmO5LX/pqN7Ms3sIKZPNZEEadsgWdZXudGjNOKGZH28Yi3tjW
dT+Q7B0TON/Eg29FQEBHa6FPmznZXZ1F/bQxU0dTTRY6udX0d1DgkmJ7dtIA3GzuNO3FBKfI/eSn
s7A3rqXtb3WKyrUMovy2pNXdEo5YFFtYEv49UV3lpZI5sVRyIhSdjr2kzoa6rCZhfGo/oyta8OIh
tfkA9w/qQCI7f0PO2rXnzC+uT2LXUnEZEbp5UL/cc0JO5FNQlMkQU/IDiZGC5knN3vR2fW4T5SXc
Uq81M+SL8wRvOPLJ0hgXfPKJ2dXEU+I5G8hTUyI65M0kf6MuezPVrq/OahlG+oTwi3SltyI9t8ki
HhHIWG0qxD41hH+wzaQG++GbQHCK0B/GdW6AZuEAStoQVkjbAirJcbWOXdR5E9y1wVpvDCkdJLVV
P87rlQPpNG1/Go9uf7zPP6cYfcdNv37N+a5oUmj1Es2A1uj1a+7qOSGlvOi3UJsNsclzJyluEzBA
IXc6J8qd2WzsN3iYSskMQzzdspjThdPaBfV6ksaxkpe0tyKkgXIzjdn4zac6+40QOidu2fyA9yzc
ezsrygpJChNvHOR5c5GRzk+YZf0NFOaVMwbNdcOLuK+zqgX3QS71NqWh+zVak9jbdtEfqyHCqGkP
9VyxYUbpGavMSt5XVCu/zmnS3HVuWF5XmJ/J3O2cluWo4iPiUmYpXyxJyLmtCsgmmVGSiPvry/hd
3fn2MuK74d7b7KbJ23p9GXOqFsOYgQ3LC+G9ayo5fOg7/7GgtXmc01KfPDMlUE5m867zZb43Ch28
lGavbgNjtE4+mWuPiZUZ26Ic5oswMzIoa7rYz4Y9/OaWv96IfH86/RDBJd0S7julxddfFUpwRhJH
3W8XafdPGXcDgX27AGwz7UNU+yT9Mzdx420aH7+5TGv15s1losporYb91en3VtQWRcTTV7PiaaMz
eqoLGR6tXEZbvcztQwha5tqpbL0fBOkZILv0rm8gLC00c0hbJdW2iL4mVWpcurNd7aBf22eCAIrf
rBW/l7Nef8tV/sbFoYqI4uitrinM2WI1NEG2gCWYTmSptiTPJ/dt3zN3LLPKYxVOM0xrZDs09pJ+
l6CAj7ug+BClajwOKP0/4NVSm6KzjWuZUHSxwqE6+iKcj1NQ9oe0tq07QtKz9P9jsfW/bd+PYOin
B2n7ol/+jLlb41H/6z9O+qWcX62i1t//sYqyWEWtsmvEyg7RZd5qCvixjPL/oIqI55iFOA74dbX0
r2WUG/zByspGkrta1qlU/XsZ5Xh/rEpxRDYobNZQPPef7PrfPO/YWVms4QEkk95kp+e+KSI1Hokm
mvLcJhN6vMgD84UusEXKtu0cFxsaVOZZ2W8e3zfHpFXBIETxklUg252/SMQjH2GjY9GuFErYU5yO
YXBnt1Po7EIXAQjEw+w6D3vWQj/dk7+bSl6/2xyX0gbLUo7PPguX0OtxBZmKWSbhyGqrxOW/SQ3s
VdvGnafbXx/n9c6ZW4YDhGxo/kTZg89wPf+fFqZhG2QUe2i6QGjOLxxr8Rco7XX+WJW1fB5SMVi/
GTHXEulP4wFH5DFyv/szcDVSC3x9xBSFBv1sFryuYwTvM1T9X3MC27tjlkfQbew6YOYsF5bSF8li
NR80DdBvvz7p7yaFn7+DuX4B6vyoH9kbUP98/R1kLVSPrgdtUFUSauwOLCc8IzpP+cK2HSBneAmI
ILgxvKE916GMyHuZCMAy+xAAm6Gb0drAcrX73w3pbKJfXx4TFTSiQhw5ZAay2Hlr+bRdEFssAk1A
yaj/HtuRAfRUGdyoLesg6ivDoHL/sknmtr3O87AJbpYxsbCREZbaXeS14cmzAxEBlcYgeU4TEjIm
9hqLWE5uMsLv4k3+YqW2BW6nSCVIHZkxJ+RlMJvPYdmYzrGNZNeeTYXsZ+s5RPTugm4gSaEoEuei
hTPN2qa126c07ecvxpA7XbwoU2zTwkQGlARq+DAUeTbsR1csdkyG7yhviURt7/2cDJvtMNLiPPOk
0GL2VJk4pxKE8QfP6Jf0gKEYsBarpRGxI4nFEHSgF3MOdS54z7rCHwCTeZbhULSbizGnjjIjqbMW
Cf80GwZfov4JSrz1tpTueAKOOFXvVCQSe9usOd6V1fd34HSsGztNwyym92U+V5V5A+E6U4jHSPRu
hWJJLX1W2j4rqg9VvfYxvIbu5W3CCqsiDreZjHvlkOK0Qx3dl5fmkkCfxw895cR/WcXzaNX+0wSg
bVfb0ndjr63a57AN5Y1Zh+OnXrmC8FyvCIkERjMAKmgUKHysgBn5kwkidNy5HZr2TUmvmSBzkpTD
WBsVJFuzoOYKOiGLtr1RrbWYzgSojtwJu1hiO/dDUgTe3iFzpiXSFk5W2rqaegda9G5jFFHX34p5
HoZ7VYUcMyEv6hmEDWqbbp7r2FHOSmKeguWcC91cF0oZ7jlsKvEAmMmiE8fcXO9mleSfzUp3oGfI
JRK7gma0j7NLo6XDEuWa7WauWJscFqoi9LMXApKTGwkPaPwS8lZZzjmKOtrqlGEXsz3PZl81e+0q
cuT7TuTqFqFJ+2wOOX8tCObJ48HtENZpUdoClBu8sOaGQ89dDlwKMgP2hiiRt4WCTXvLfksXh2Su
praO7anO8oMG1MXT4lWmups6aaCaauaGIs52xFA23ppdv45/rZ2Vlx6PPU+hX6y/DUlc9Y65+fMf
ifsVw3GC4VpsMzPik5Nlgsa0lexJlBODkQjR2lljgj5rK6I67U9ekQT+R/hA6byd08pX+zbwM+MJ
UDtXbcnAPseOWNrnASm2A3F9RLExjz1nXTuKH6ZtG97VLfjmTT9QhnuevclFheWLZsubgmeQGQpI
QI9vqqYwQNWBQrTU5qEJJqt4HErJq2K205zHLpS6/H2gM1nc4kRtqwctmkrtZCUYN7RixbvLo0iI
bQ5r8UG47Gng95JAws6Y+fKz7Ud5sPUnBK6Hmu3/V42371uJbuydtpvWe87qcNnkfWMBgLYsBC2W
hAq4hO8JpC4i7CTKfUg7EVw3vWVedVAQsxTiLyHUEwNlnHVyDfynVZpbwUGo4FTaPRTyNMGha/mo
/lLv0ZmL4eil3CuUWRunK9NYD1jTImRMt51nGhDdQgFnaxHstAp2OcMS9nJXAAUNqHTUDzWyGxBf
o940grRvs9TWCdsMkiYSNbn8gt4zozHQ78gd72uLkbCk8vfFrhJrU5B5dlc21bGYhNwHqfc05BCX
6jpzweVZ79uw+YpqS12xA+m2mWsdjWlE2t+1yQnF/6daVzerhWRn6zHbmolxT54OzQfyB7bRemci
0sABja90xwgG5vQ4Cqgy2Nj3KhNZDKk7uBoUM3g/DIeeCpAxC2sXYaJBSNFcg1FgZA3DoJ022DCv
ozx7H1bOTrjLEpeprXdBEyabAjLHByu1oGkX72uXXROEt9i0gFst4cGHq3HWvtxKv4DBHHX7UiaX
C85m7FhMBg5A3rRR5Z74zergJiVPCIBkmiIMYH3+jtlr3ErSJLFsVIAHGELzJdwzTHlPSzA/OCVl
9N4EhxWo/ugFM3vkZrlMkuFju4KrZQ2MoetcDdrHbzZWMUImiqQEq+cceuFvlijcOvRdUtv5wk73
ZIA/roVNfwiP2HMCl4lCU8ZtyUbT3NDl2SOfurTz9MGJCGLxcP7JaM4Jd5Ia9VUIInELEyUD0rBk
/d4cnPCuMyPc4Y7urjD3E7teR9fol+/MdhjjrOLpSaL+aRiCOzPPjE2vxKWO0CmFNVarIr22RcJQ
PUXkVbj5AZpiDjHXhgbizR8YOuF4erQNdN1Nd55iUjKKWpyMNvqUDxT16diLvI5BrZvUdxgLN7xH
410UAvhGWLQg/yvvLLngdEhXYYbUSoNkDuf6ZdTLKvltg8rYttNQ7gSQwRJYw9DtWr8cDzBIveNI
rsXjbCZEO/dTCqfCkqNAkumnH6J5AZ4sFkUiotUTSM7WvKCRMbUPtQ6sl6ir0o/AieCE+IFEH2fN
7SWjxHxDY7feNqUXfqDYZZ3dpahfMlpqwEiyedn2VV5omKdcrUmmtMq84pj6RVJtZI7EdNd3dvig
2h4KRpaPWbsBfGPs1Bg1u4S54SpL1xT/Pl3SrTkN6nlCDXOUZhZ8bH272xG1I+4K9iVMCcUw7P1p
9mFiRC+mBy8+TA0XV5xoygLdaNr4n7wi0tYlzCI4wWGfpibdHbYimyAc2kPrD9BjNUjwdDGym85K
p29Rt+KCmqbo4mY2xJMXUsEt7IRQ4U42RbpFl4gyB8GkLXZu4lAzU36SZRsbnAk3nOXbkwlj97oS
6Yhc3c7MEJF5Yd6lFQkLW4NuZEtqdGJsU5JwriuILCyvWhkc+gEYlRokpiTDUofEHoNPcH8LcnhG
8xwWYN2iIHV2Umm9Lcm8KmN/qmamwHxqN6UoO4ZZv2M1EXl3tHJUjWuGcDwfUXV3hT2SZM9sAK7b
FKrde7Lo7rtuXo5sQ0AohEljnUwx2dsW2REzfJoOn/FRzQdH5RZtEsuBf4pgEKWtO2Xdpi777EiE
i/tB9T58qKonYjAdjEhtKpLV3gdjdOgiL0dW2ulj4srqZFZgrTbSYHhpVOLFXjq6V1beBefUrpr7
cAqeILYBylSDVW7MQR1R+tXXgvTgWMMkVgyBB2qghb2VjmE9QFayd0ynNX3LGuIDynoCKi3nTpSu
OLqMlUfd2fmJEnm5T1ikM/IRQNoy9V0EnSEPde9ELGxK+Hmyr7HhFP7dwLr6rpf9uDK0INp63rcJ
VNepLdfxtguHBEhnL5tdXgVwUSPQeVd50ZtnX/XLNbSrstrCexTmjn1R9bkLlap2uRrqU0hp6XqZ
on3fyOQQIAUp6Ev3ilfb0UXwThuS1VTq5zAejUVvwyY3PmFNyz6YUoGZ8KIWXCJyFuTqgxVtp7YM
IYhVZbzgubxQJF7FUztmX5k+lbUhkXQ8IPOS5zljA0HNKYqdEaELPeHxjqEH/wbzjXfIzHZmjZvJ
/giDqTyA0oV60Soht9oJCEtQYqKoXBhQtxf9qB3HwB6A/vSYKzO/0CmUo8oeneeITU3z1W0SUKq2
9iFeDf6ibwoVje/bNWx031Y+etzSNVogNOxR78Oho7wpA4ulSzm8o1ZhUjYygpE+OXl4WTjBEFQl
SQ2b2V0aROimmh5GE+kvL3SYffMrk0c6r2b7YxoQAaOkTyHRnCMn7lzZjvveKC3ktKMZHVqq8D32
kjDc0kFA0eoM8ydsGS3QtSIDFCx9e7oh9jR0zkUaCnn0tVeOQP/SBpD84t2VNBwJdygimFJykLQZ
LKd6QFnpkv9egSQqnOlcV2W+UU0I3zfIP7edtrrtoi1U4E1kQFOG6XpngO065+R6bSLplDsbaOqm
MIsUeGI6WvvFVQldmIFBvTE6CxmPIHEs7pMhdXcDK5v0JuP2pzCCVuBTzvYcYkdWbBwXB9TB7gN7
m/BkHlFtvKihmd8J1KnFfiR+i9B2FVD/1215NSa1cdKM1MDaekDJg3if+Jm4YFS3LsIK9s8gpMWe
2ncP0Obs/dB7GCkYxW+8sQ52Nm4G5vxUPGLAAWQB0hyZj51dDRRvtqS3u5/DfmmfyGRSl5Mshzt6
VMWBztBj7pTdyQSDeel5Vf0owQTsFwS+O22m6mC4dXNMbLBwe8YgaHw1FocNFBHaVKE9XuG1Zoqe
wX7vsB6yqF94muG0MTgRvbIMk3/wapMlhmi6TG4zYJ/9hcfmcZfBVto6FBPajWCyP0x2N5xMAnX1
pZklSFepo51D0meLmFfGOHbV2OwdWU8b1I10bohIZjHYRm0jYiQS3ntfhW6c1Oyx85S3tve0zSS+
qHUHaSFSKTnhQlvpLe0qf18hf7kqOyKE0mRevuUR9JaNNs3lpjLlDZtFhS55RZNGqDBigkmtgSKp
UcSTNvroAm8TCn5fN+YFoRc5E07ocrfaFbEnl3da5t5W16ziD+VoFLd+0JBNYKBF5Fd1ywCWelFK
0oNjZee+HBs6isG07Owu1/GYlOJLh71mV/W4iyDVuBJ8o5HpPYHozhA3HllSbJm85mIMRljCLdvI
S0PXwYnIYxT2fgkisOGVRzhE+2vuvft5nJdzqZQP7bdXCR6Z3p135pxj6kjZTOAhk+GQ4iA1i+1k
O+mTkxbds1emFLCk67yznL7beXQwTmiBxblu6QdvpCqrB3r0oO39enLneCma6JvHUPRAIvTXKiWz
rB5S1ruZrQYn5s5H2JYoFzzN6crxtPPW+SxNDXlUM8GxDCjZa04ZSMMBw9JFttgFeaxi2Bsy6yqS
OsN0B9UTlq/IxYjGRzd7jpzFhSDEwtZJunElMcyG16snJrfqpEbpXPfLpI/SgLhD7BhErXga6/I+
AkV7VcLyeaj8ubimBgi4oNULVz+8CLgtZ6w6xb5z5gn1NjAcxV5HslCQZpF/KRV25aHsBS653ile
yspAWJ/OwSfAKBMOlbY95HUN+E1GwtsFEU3jjSoKGp+iSsc7LROsfWUWVNOpHyzvfglGe5VH6PpJ
D9z0uGEcu0TqSdmOnTPWfQZA/6KYqWDul5IcpW1fiOJgd1knwLgj5s8BJ7c7KK3+RzKaMTNRn6my
rb0QQgPwDIX8MbBJV9uXWmE8akNMeyv5PIjDGecr5rKMdIt67l5Mo1oeJ7NfCgx1BgBTPbIu5epl
hrwa3XomtL4oKveiKOZxj3U9e8p8cH8s49FhHVHpFN9YnEEGbuDqgKkVhriy4bUTFuzxik1OZT1T
icJVq70xvQiEkzyBKnlg/obgZo6q+TL2gZnFbR11Hk/WrF4KxLjnMavZetMDp9bglQN/r4iS+8y8
MGSnNRH+DiH50G4ZLeWjwNdLtSqDbkXfA1bTknULXiPRDmcjXLpdZpnjg9BGsBOVJ1k/Rlb21Ldh
ec4xB1qxTLz0RbcNRQTPSCz2SAkZE8bTNLZOeeqdsH4afJTGNIktKmmGDqgCFHRAYZkHCu9FpB0K
zJMI+RNnpKAkkblUrHRliY+TWzLByL6h6pBFNXWnsMqohtvSs9pzoiINZ2nM5Gf+N4t+b2CpYRFX
+6wzI7moVYsWD5UUbIQduzY+hBBRjk8smjnsyzZwWdnPqty5qnIfQ0sRh+F2/BrvpMPDGw0gpVKn
yqt1xuLf8+81Jm+tk9iick5hmJ7TtMbyFuW+XZ5E4plVuSlGFBcUb5KqN9cmem8tx1LZUyFiyoBt
c1OltBpj28oXE6Y1pe/qooyGMbA37TxSYnKCFlNYQPvd2DRTlapbf4koxczR1D5DkuZatWhq4YqE
CX9aeWVXF3RDzOaRKGJlh2x3nfJRWjO3X2po8Eed9cxCRl7OfEFCpJ3iSpHR1H2qavqhuyqhmvpn
2YZaFRfJ1jllH6SEoryEeCy8bd0Bk9lFlTPC2BwNc4p9D77g3ZR07bPhOXyA7eVcph91HAfwZ3Vh
GJlHbIEyuQd+m3JyvjPxO1EzdsVOeSliw9lbOspbo4y4UIiPOSWtcDPGmvtElbVt6+bGwCUOkVsX
VnXRSXw7zyWaPIbnFv7Ao2ljnrljuEzzA314uomGK3koMzbqxRWYUjf34jnMsctaDD3V5dAX/RML
f6Xf1zgl5aOloC3vx4aOPRNamuhDT3umi2XY8mmVWviikMi98hqVNt+KcLXeP1Hyg6pTV3qOmdJV
fZ1LxYgy8B2mi3DKmogaFhjUA66NxI1Ho637nfAbTnEqae9ubLtHcTO2Mj2I3oNJq9zq0vBxwEk5
ue/FFNrsUsP8WHnWvqiDpXpwk2H0N/9p2llNaY0YL8jxHnRUcyYssaVy2d64Y201ALOV9/zrDsbb
tg0dG9slbI0X3Ub3+Db5Lx9TAmwE9IDMdrqbenKEhSdr8KcNrVgp9g7B5Po3zQn7Lwfl/0Y2LXn0
APT73vakWExDB2TxtAFw2T5TqYNHDSbe/irZ3m3tfvHO7qyQLIWDgcWQ+CG8T6RdMXaORXdXjlXe
xtGAsiS3634D1Jm+tNN5Hzu8zOPWy4ia3HRLy2Q/a6eu2bjo8NH1jeE+6KxsH1mdddaoUuU28nPw
eL++pm9a+VxK9MlkASMhQ6JMl/F1U2gx7NZi+sA3SxWTZ7uRpzRDOaUcb7qVozteOcFYx3mTdg+/
PvJfL6xFY5wOOeUElM3e+vOfmnAdr9oApHwBQWGzsCxK/0SFOPua4TL1NhG9zX9IaOJcUXESKMoN
RRhnB2+OWHeEmnTMm5sysafbsKqm2zyTrMqkmTMF//r01gv3utsWWkSaUDFEFsVD++bCRnPiN42y
ICVGFXuYrGzx5kdT6p5+fZy1a/fzcWim0boiu2m9gWsWwuvLSD4FmFsnACNvKgrYJiWZEgxUNvQx
FQOG4F8f7u3zwuFWTw1q9pBmOXrb14erZ8DyvPYNktR1fBeToJxPMsA6yiQFYyv+4rXWw/hLrXZh
KbP99RfAEvX2jGle0pUnlIOeuP/j5z89OAI4xFTQatmwjO6Qn6gS+GDuuppgAhobN0zt7rAzVNpS
gIfq9pwsZQPHICWWgg0QMvgtVVcKE5o+3bVK8W9uEqC57U7bBSwNJ8xFHicaDH3sTgl6n0LzmsZd
OgqW8ou9HCcnB17cGNncUGGt4QvM6OJMqLitkW29XjPE/uh0eINmPqM0vy71XIeuja3XKAigBwCG
KmNSH8N0dsUFKARhX1Pb91t60f48H/E6mvq2HAlxQBs1Wc0jS3jmLZohNNw64Lr0gwaTD4Z2y5WH
ZlFX+8kU6ww3JvzZYLMvdtgzvYsOk+BdGs38a0fckQdPwQn6jcvAYh1G01snvDxj0rUH3HRcSC0O
2tHcSoaP9CVtJ+CeIrfCMzpg6q2uDvrLPCyib6aTMSNxjQVTLZ7D7txrP0me6GDDNZJZlr1fpF7u
CGnVzFm2y1fwyoRGj02Bu7wUsmXeLIOBuR6+37QcM2+e+69e6bJYbaKsN+4nNGWaYL+BWVX1HpEO
vE45oNIFf/2+cUI+xxEUbHb20tXzxo1YuRCukLFYKbDfKQRJgzgYE/IxpF0eH5yo1NAnXU3Mg9Us
BS2y79M+kQOROE/Irqe9cHCrxUTrE7+trdGsLqZgBGimRUeVuI/mttsN3z+hFy4H6Wl5EM2pxi7Y
IF0V0ZF22feLABZiE9BZljw0DV92YSmdxyMoPHWrp6h9VkuuaYe0U0JBd4z2gmDwJ9uRPDW5Sftg
NsbuOsGHX+2StkholBvhS1JMVyqvKd77NeZs9FLs00pFWP75x2JoGvOhWbmdeJC6odq6FBC/WU1h
381pYeGyQgrsbZOqXsozu5P6d7PLXwanCFkNHkoT4yyN/dU38/MYP3LBp6qgHbZkIrqZ5mRs0W05
aPIk9//XA8MbDQESi1VuTIwt2VUumF7n9bGyPq1d6QaAv5em+IRLRXQbF6btsokGqGmBDKcvP/rN
//y4/hrRh/uAWeVtNuSCsd+oK4Dj5hhOt/Dg2BIK5JfkFdLod7z5S5XOTDK/Pir37s0wiNvPRZGE
pdJhEsdc9Pp8GbZqX+G6ZvbS5Y1pKnWeXXAdm2ImhmJnu43/RQTF9M0TjfXFM/RQxnYeqheVOULv
jHDuvhCaIu0dDXzvoqDVMm+JsCnvgmpwHts6qC6jiTLQRtB/fh/RoHuphA0opknCkP3ImjKyoT5I
xUcIRNN2OgwvpUAzvM1FNJ0BfXjN1h6j+QUrvepiAyBMfsn7RS2+8xvCNRKjOwB1m040rOvwdrIC
BpxZEA7xoYnCSus4czuU5RvfIOvtEHzfiPQM7Ubc0nGoqIBXQXLSFA/6r5GteZdVEi74ZJvFDeg7
EDp4RIXAe5e5ue43sjdEQ/tu3VBFsuXfEeoxghqoUQG2sCkKiWqZ+YS0bEV9baI6f1cEqUWnaxm1
WZ17mEchRhYifw5VX1VsDmys1RsXD5XN0Bctt6lyFnrtoUsHf2k5Ukkj5qobJP5ogU8IGPuYGzeK
nun99H3HjL502ZQ0t77kul5LESIyb5SHYnps0C5QnJv5klEeTgePAC6c6jViB6sevpUlYa+06oeU
oXsOTRUr4K7mpfJySntExuFZlm3vQlmuZ0pBhoehKqvrYD9XfXScltT5oFoxvvdI5GEmMXyvPRuN
413UMnXJ4M0I9tiRlqIOMl8fbY0g7khHL/Rj0SQMYnPuajcOp3GQFwos8zZqR+/ihzzMo4wieTES
o7j8sXvOXVGr5zYb11uF41ifUDgzo/74fUrmYXphCtx5l8BsQ/cyoLbzYfIaZxuEPiR3PS+Rj8RV
Gc8GhewHIkELttkEnS8f0QoUF7VlNBWlIqOjvMhC5eDNkbcfid3Q+zKaYHiYS98nV2ThJOVeVlp1
u/+m7syWGzeyaPsr9wfQgXl4vAQ4QgM1q/SCqFJJmOcZX38Xq91tCS2KYb5dh13hkl3JZCLzZOLk
PmtzM55CTenrET34oKuSo6F6EGyUf0zmf2sCpmqky0AQ/GKtpyDHF8nIOYk8YRGIi4o1knJVcXi4
UYXjkl3oVW65+TgM6+9X/v+ue8zNMGwQ0QJiYD4/N2eIlKxmiErADryOLsjsxMJN3hRT9uvPB/2j
mpuvrY8/uctfhq+UVObvzf8H1aGo3j4M9v+oRDcYhP8f9/DL3f+9/aQWPfy5v9SikvovlZdPNJkc
HNAryv9Ri3Jt9i+QARxI/yofZTf8q+hGxjoelzgg6+TG0bip/KH/FN3I/5I0VIjUiMpA+ik7/Sdq
0c8b7r895aGuzUu0RZ+7+KDqRNfXajuedsCRbVlwPgzGF/LMY43PZJnQddKslHvRhfSDvKJ+LEJ/
21nyiQ3888T+u++zjawzmtEADyC6lsHhVFh4KGG+7/jnN4a/W5698JliEcnc2ohu6U/LhHqZbqgX
0ZSvx+FShq4cdm/ff9Cxr3AYuQ+vJJkilbI38UGVeSlVF4Z6ChJxbOgPH/ih4RySEvAeVXRbMjGD
rPJQLTs3pxMV/sf6PTszhQpJi748DNCA7/uDUfz8fjwOi+HD2+nfI3/4+Yd+C1HoIXwsJFfCi0dV
/B3CpEWXCitEhBst7q5b6kI0aF/K4G8EudwbVUmJF5fFWnExWNq1L3lLITFds2wuoyAj+btDBEPC
uy823/fx87nx7y7OzqYotQCv5KLoDlr0TAnLAryXM8XvFqdtSev+UdT++1NmxTFS0kmNR12EK2Uv
ShVxUXpi1RyZGXMLGj8TuOGpWfGG+Ag1gDvbVWqe0IEfWTdzELk/5EOjUw3lpq2yLJSlMeV2JL0a
wTVc2A152BNP4Mgs+VMF9WGW+E0uGzmqZ1dT3vShdssktJE+LEcqXReal0JiNncwYh3Ma6nU01Ba
tQ9pjAAztmzfrJf9KDq+gMrK89ZtVqwEY7omke9UIepEzV9R6IHmK7uMPJBjJjhRpMCbQbRsZJlL
zggr2UwWyGvWFcB1peOgVT0O41PRNqtg0Fwq17lMWQhybHOBcTWK2XULuA4X3VUuJ3bcDlf9ENMT
FFLaLs9BHvJ+LiE7RbqwJvA4oaxvazG367i/EtoXsvqwSH6TKuCWD6gRVfye8XuYIsfwgH9x52Sq
t9EE0l6pbr4f5GPzZBYDOWlqgTlFojtmd2X1okYXUn7KOeKP3fPfSaj/zu65M3UEfjBtE9aQXsaL
dIIq0CAjSrHMnepoM4zbsamXvroPuQVsSQgVmbZURtOBHuAWA7AwkrlmItwrFWjJpt3FVrYjl4Q8
hOPs2HYnJtpnFf7f3ZxF0awm9VNUzOeuo1Befo4F7gnGFykcSXQ8T5OJjvwUzF87xI+vxmQWU1mW
wyQJjegqpvc0Qqitzb2OOMUTFRR7wnZM3qTIYGlp181BCt4ALfN1w+WlzPF8tL3w/pJWfPITxAsB
gAFEd8tK0tyC203EwwdLRAq2UwTmIL7Cyc4pUYsgxqJwNtQf5LAXpEwupBr8ZPEu0UiFVg9S4CKK
y0UcI7lK87U8THaDMMIX73rpMc8v4cdxaXRvxm+5hD6pOUVwOrLFzCsZSVO0MM4ZexQXi4g0U3jK
aEM+1vQ8gksJtpRczbj4zNlBkNgtJStAK4OK7yktB5QkFOkncoakEyPOjQHbcpRUkvajjfqfC+On
weB2ljoCWcSzN7zJdNxBJR3hevNXBTtHYf8t/+LwdKyTsw1Az6kTgOUxutw8b3yV3Ux4/X5lH9nA
5nZEVhi1XpHJbC3BBZUuS0G1Q+V3Wm64Gz1xPjgSPMTZya/ofd7kezaZRmDHfuz6n4rw9n3vj4yL
ODv1wSXp4npkXhyo+91m1E5suMdGZRbviqTIokKiXZ0w4rUtgAo0adXWbIKNWt193/lj43L4+YeN
S08y9Hdchru9t8/1q6h81aMTPjnHxuXw8w9N53qvT7k/ii6anEzZNCe954/EpblfUWmV1Ih3g+gW
UmCnEdI+ys7hukNMtCBpm1sj/IF0lfKRhzDa1pLHpY9636OkNArfDoXakdQEbQcQuSredF24smpt
h3evg3Rk5XvKqpvKtZCSKI8pFKr0bdju0cXddMaVrJGeTn/WKjYM47bR7KIptqG/tMRV4T8BTDxx
pjs2ePNjJ7DkFDwjh6JKgK8IIlg4s+VZrNGLEakL+E9eUm5xNEAuufh+Kh2br7P4UAQePsSSPrkH
GGTfx8iug2Wgc7FtQkL+Z0z6/+yA/2OIUaKGFmQvJlQGawHaqHpiIXzdezByn2drm4YRK44DAJcX
INgvpuhpGsF5tos4lU6M0NcPFWj5589Q1bzRwsib3MR/bSXXQ0X3/dAfa3geKiLEj3LKTl0Fyw6p
/SmS/dfRQT8QoT4uYRiLkmF48uTqqIh1qXfGLLgW/BMx+VivDz//ECAoRq1qJWQ40iZ08N1WwHR+
Px7H+q18bpk6Ng+JmTW5uXdH4dNChaajgZT5vvVjU2W2NiHf+6ArKg77VrIw4vtB3AdqaJOHQ+z9
+/vPOPYNZqs0HJW0NYbDZ1SbRn0wYvjXzSmf0WMDP1upaOardmxZqXnmlKzRU+/4R9qd3+DCH0kx
9KTd9mdCfdKp49GxZmdLs+AuLURdPrm9uIEZ4J3y8znW7mw5AuLykanS3UYNFr10V+sndr4jD8+c
LUeUCBDADg37/nUn3lA+FSgn7A6P9Xm2IpN2DPuuZyyyYit0TpDffj/fjrV7+PmHtShbdSREh0dn
8V4zbQBNn9fufCWmk+U3xaG/wdq4zdvlec3OlqAMxaQqIYETrS9Dxe5OuesdG4bZsotLDolVTbup
fzMoKFvezuvvbMWhMg099jIiv/FziC+D6JR5ypEOzy1G4NOWapITQyE/qj4OFeuzOjy3iKbkZPIQ
JU+uqt/J011z6gX2SOycl4/DMh4zg6slNypu9Li5aeuUTBgFQJW5HTLjvFk318f4TeCFUc6nBFQY
cIecD3+RJf7hSxBp7s/rpOD2r5vqQnQRvzfjdhjO2wvnNu0pFHf+VpjQySbX7Mg6b6HM75JbocBv
QKXdkZcGnC38s06RaFg+j4MCllxQYuJFn+4yFTz1idB5bD7PFmCPYLWdSlR/KYqybDOeIiV+nTgB
S/e5v2ZAGUKZMw6T9bOv3ilAWY9tbSte7VjVveqXq7DZn7V0DjyNj6GUIlnJo1xk4j2ZVFJ7L/11
nXV07h3m2P/mY0A9fm44LfvCaArWpFggahfFtTyyDWir87o92w3jlAtz0eesN8i6LSUUubyc1/Bs
N4yQznEFz9B31VI3Nl57ZodnS5EisTLzBpPDqWHC77sOz+3wbC8cgXZJHGSIfcVeSbdte4KJdWRu
67O9sFIomDQCnl8WYFyNFpsi7u+H+NjMmK3GSuWi3jpED0utcHTzFq28z/xT0XQGdvrvO9fcLgvV
Xu8jgZhcKXpBFLcPrMSmrHYE9y9JxtLSHnKJgsS4tn0QjqMR4vF8m0jrUcXLAh7CKG7C8BQ0dObx
/ndvZks5bMNcUCp6U3eG7aXxQoVvNUgoFiBvsTKaCA9V43bozMX3o3vkuWmzBd3lIZ+QJqPrJcG+
RHj+z7zj/vtNtNmCxn5EC4qEb2K064jyIdwHgpPw5iNzQputZ2r5sSA5zLZGkagyilemeBcK8okZ
N+ND/d332apODB3TjUoeXJwMbKGjOr30V5ne2kH+4tUhZZFwEmXkW2PrwuVZpFqE2j50ekhvTWFQ
wSav4FBc5ZngJFhSxIa4a1AtnPfIZrFh0qVax0r1cAAADRNth/HUy9+xyTALDsOEjw2HFaLOaCMO
R37yfY+PPa5ZcKDekao1BGZuKKHZQ/ClU0UUjCfGY8an+ftxzSJEGVUjZW4031MsE0bJKh5tcQBd
T4UFvqxrdInvVvQkdtYy6n5lxr0qrzWUodqBTFf+TnrV7dTVWDypU7qs69jBZGeNrboDcse2EmVb
1I+acPv9WBzm0Bcb3Z8LiQ8vI4iYqf7t09EtKNyh4Kjui0UqUcYoKWcu6VkM4bqnLRFJjm6u5oso
eR+b82K8OosViYbmO8Rw08WnFUpnd+ar9dwBA5JS7I8FWbueexIhpcxKr8476quzQBEmxSAhJx3d
MXc1uHzdiad4ZKX8caP78BQVSZuqiqIdtzGoujd7PK/OTKTNAVBlkiJZRyrn6lx6Ymjx9P28O9bj
2dq2OlWo9UQb3al25L1fLc9rdra0Be58RzR0o9tnjnZ1drOzJW0BX+ji0hvc7n4Ku19FUr9+398j
oWgOaqOwx2+qhovWrtpEwo8B2ZynJOe9OKizlddGRYgEfRhdIaE6bVGdd8hUZuuuGzka5xnNDmhW
0ZSf19v/sYTxGp/HR7PKhXYbDedFn7ngtafWsqhUJkQW7MFzvyRCduqS7gD//yp2zl1UUSP/teq8
Orel7ofF1qw12B95K33aYqxIOasP4wSuUAUKF7Dq2FjLwHyrvcxucMWIvTtBKFZ57lrmDRPXHrng
kO/j6kkveZluugWy7AXEpUU4lVtk0csseu0rYatJI66KG629bfod7ODC2iIwxZWs1ZcJFdjgf+2x
VBaivkSruACdSk0lBQGBZAvBQyU+fz97jyziOdKz0RBqml0/uipUVN32Kuf7dmf0uf9uoXMItAFJ
qRx9eK8HCI5u3PmBb8eSuEr7Z0+4EcPfSfImpHdl/6R1L+Cbzpwss+gRDGIDLpc3bVNYUlSl/jMT
6r+/zix8xGEvZqolkHH42eWb8czd5MDr/vj2a1hD7Hvaodl3Ld+13Ynj0ZEjwRwmz46HwcHhqXrR
k85hLpludf3V68+73Mcc43O3lXTydVOh2zkIah2h+Il8xmET/eIoM+cBguXKdLmaBq62M8BF1MQj
nlCjW9y5uvTUYfzIlP9z6Puw01pJA6VjIAkodWsfi9bixJQ/shH8qSj80G5piCBq1MOzTGFIiQts
Am0V3tr3C+pYrw+f+qH1eDSpMonpNdjqJt/2xfb7dpXDyvhqzA8f+KFhD3JbJjQthzvvQvKVG3nc
AZ9xvPFeDB4CxFiT2jtip62SPNqHkgQW6UqyhFWIZD+qy40WVBtNHXcZF5cACpZl0TrioQ5C0BxB
4C2Fgq3srS02VXgvSmjgJSw1uAA6GDcn8WCf+BqHhfjF15irIvQ8pNBB5shuKBeUYi4G5cKiknYS
91Pe2GOSr6FLNeNeQNhlhhtFpXC+vtbAafcUeUZmtmjGlVdJ2FKWTi+E6yq0qAKe7ovyIVOb9YQv
uZm9xemlYMaUzlersgKDYZ5YsV8/XvTFn5+C3ytji1SB13RsRpHGrmrj/vuROdbyLCLmFOGLhdFz
zTRs2toBBPJ9uxThfT3kf9RhH2YO/PGOMkjyKGmtO2Akl5gPOia3/H35O/IkOyej5/vKwfAQfry5
TDVccwcqs4btoWhea43twPtVXV11RY8IMHNMtV0JerKJOUpV+lIW8QgQfXSBqqMglivk7ELPLgZN
tXNKe6w4WVrSw6D+VuQIldMzFex3qtStNDm9phZIbB6NVl7WQ74IfI1aEh1CZLXMOhxL1dcivAgC
AQ2RvmryfRA8gbkwVXBQ8AsHjHJMbZuJRKHppkvoZJMvclB1QAAWpvmgFKlTDT8TcA6d+CPJZLsW
G8QP+PjKlS0A8RuMmnJtYeGnD5O2N3LZBlFJFUeEy6znYC4ziQ/eaNop2JpY1K5089FULmB1LEbQ
dxZOkpB+sBWwg0jcm0C2Bl1YVrK0yNN3rBSWQfQC1mFfU12qlPXF98/02BOd7XIQtyTgbCwis76I
Kgix8PtOaEsPW8MX6/NPZuTDZEHODLUyJbR3MfVn8e/Sb+yskYDURauOCDPq5a43Q+f7L3JkA5yz
6T3M9HApGwc39vZafV/FlypI7aY78WWOND8X4ZpSWExdTsz0MLOshHBZjC8gV229P1VOfGQnnEtx
67YT4/aww4qZq1KfZ5lbr94h99NPMcu/jgt/GNcf476cQc1JGjYUXi2UdgW88PuhP9buYcw+PGgJ
3JqCJTrboLYagtXJyvxj7c42wB4AsUZBO6mkeIsfk6+deGk59iwPn/ehvxlutLiR+qNLAtAxqgy5
b2rX6r4l73Ni7z4y9+elgpWAMQ9ufaSTysekfFHhusf9QgGyKpOyEceDQPbURnhsmGZLOAeJI2QR
KZWhgQGLly/CqJvznuzssNpiIJ2pQQ0uc7T90I1O3Y4dm+uzl1zgKcoYHG6xwqa+lPpxmwOQKluJ
0Ul2oqA633f/WFZvrmoc9CFTzIqZmTXPyYgL+NDZEcxTK+2WWfArgns2UNmVk1Qui5vCu070G8P8
VR3gvllpAzzhcICXRly6E3kUwbKcLlo1fgws7kaKH9PRSY1TEexIKJ7rJIdBgMSNQ7Wrxk7fON1a
ic5Lus19KifV8/NSO4gXwPYCdTpp1XCYB1+E+D/nhA8rCa2WmRgYwrhFcZ+bF+bv/KI6HLbscIJA
uvHjrZefOLUeG53Zog01P0Coz0blJbuu9XgAax3rl+8nyp9c3ldfZHZk6iShpQyVLyIK0kKvfhq8
vY/viXJRJPdJvrXarafcNLB3LeO19u/yoofjdSfEq1TrF2VgYI5T2RpsEEu9JBe5MZPyTmzbTSCR
0ccFyCxgAJm3lZ8/BhVobXCVNfwzWYJYCevUWqZFvCbW96jWW8rlSzTfvaPKuyB6BOOb+evGWAuQ
RE983yPPbRYyGtUYvFEQmRAH50ABcdl5AUOcBQw4AGHVC4xjatnhuK+6+/M6PAsYZiBFQns4pvjV
r3bAOaVqzxoKzTpE8A9T2Guo5AtKWjbM1yzfC/2P73ssHRGta3PF5ATDuJ0sXskrrndkyrX96jbu
X1LpuoKKDFT0BZ9j8AYvNzAaWs0x1F1SPEr+i1JCN5QjuyQ9Y0ziWpVD2x/f+5EXmOg56SEB1T7C
uh9SnztJsqzLdeTjRghHtjc6aJPasjNw0PJxC/IphRnGN0+4SCo3iC7E9FYqLrXULbJLcbpMNLcZ
3xrcetSVJPzQ47tw2gs1bvFJc1+L6OVFYbw0scuiqp7XoUp6itWYN9Jdpf8Y+2tYeo5mvjTVRaU7
fveE63sIJ8NaTkW9TKd3o7lVG5h+weWk91Rmc8CHewSaslSgzakYPCv1ZYAdQNjcA0oOi73c35f9
LYW72Kjsxexuyi5KbysKV3G28dOLorwey7tIdXVlh1O0EwDHNQI3KmHp99ex7JPvfohVt1B+1/g0
6tIuHL11GHWOWf9Omn4JbenaLOunkTKtQH8K+s6uhRu6rra/v3/yh4j0v7EEesPnGQXVqy9zkTVA
KUzUXIXCWVEc/sHndlXsitJ8oN1epnzmcjq1Gf/JtXzV4dk5q6R8JfCDgYZFD7JFAlHdcgIPSq+w
CLSHRHKU+Dl6+uGttOlCMIBwvXoxpAdza5lPevimYT9QVMmNJmw0EL2BcYdPz0rj7S73KQk8T8p1
MFv5vFLFpi9CCd2IV2CrYLiif2Kpmkce2Cz4l1OoQJzm+084XrKdB+W6Gx6Al3YiyLhT5/tj02IW
c0NYaC24YkJjyY2/Q+g/b7rNQq6pZ5lqFAdtQ3wBrj45ZQF1JFNOUfPn8QbTlP1bEtRRT1tBXLGM
n3heyByKMiEG/nw7+K+K8VqOuyLkngmnJmCNaTauqmpjDFT41q1tYLcWdpiHTr+q8YqUQGIOC4Br
1GE5anYl1FeKTs0TQJ5gIeI5GcrvshVtsvQNT5Btm2VXBcz3BLj+INgAH1ZYtiym4qGurhNviWm0
4V9rypWmrTB3P29LmMt0LV0YpdTjuFSWt7F0YZAAOOtRmYcJ+GGviTosClSfGSzJS/21DVfnNTsL
OAC3FCE9HO9EAfqF/uyRazuv5VnIGc2kEFrB43rnVfClq8GoTsh0vz7NaeYs5GQw2IFLjiS/QLEf
7IsD/b4buhPj/Kes9IuINkdyBVmgiIGmkgwQ4IQGhqv2lH8lwJTgha985c3kytXLBnxOK2WRxgkH
bhEL1jK6agrwbL7wYmThmyWI58VucxZiJsT2KWUZo5vqzW/lKVDU8zYbcxZV/B5bV00i16dZC8Nz
5FMvI0eiFayCT1PVN+WwUPBedFtynoETvJ03oWYxJRS4YItiFD2y/lSJuzNl1Npc5psrqV4KOd2F
2QTutj15W3Po2Bczaa7z7cSoLYKWDjceQpADYkh/wF9iUWQXsdHhdPqejWSfGycqoYgENyQC7Uil
1nW4zczXINIoRB6pUJav84i6meS5GLu7nsLPJsEnaHjAR3qZSevBlBYQaDY1Mr3ueQIPlu/9cp0k
m1bCWoZ8TXPd18+KL554nTryfOc640hORKUsGDD1RSl2ZX9eKJoLi+sRiyn8F0gxxdd+txbrE+vn
64QB2LLP0zHoYIA1koLyQL3utTFexKBf8KThIgpAUROct5rmql0BlviUm4yKJF60z/2peodjvZ8t
pkFRMHEwOtTt1b1ObW+Wc0f60PrLvL47a13N5btKLhc6VF9yrU162da8K7YnDkdHIvVcrauVIx5r
Mn3XlR8lNkayclGZ1olAfWQWzhW7AI1Usz40PmHHOq5q8US7xzo92xHlQvWbMuREp0U/dOs9Iblf
GcHyrLHWZ5ti6OXa0MtMEuwlIg/v2BOdPjYYszluiJxCwcKObrNSh01WrM/r7uHjPhw6BmtMRL2l
u4b305cuVP/EzcGx7s63NKGqrBIqqstrliJiZnJmf2c7mjkNXL6JMSFEwtUZgOBZFQTaXKQ7GhR2
4uBABn/t7buH8wZ3vp+1GpBJnUa7i2p5CvhxZGTnetreUq0pUf/dU9KA3/f0z9nni51sLqb16owT
tTQMbq8VdhSbKExS/VcvtXau1jsMG+zMcxtdwikPlyQgNGHKXRwOyKa5L4AhLWo9X+ec16MbAbFa
ll2W2WNaPCeqj7uO74QaLmB+/4pYDjh8TEkr6AWvtTV8/myMnnc1yAMtfDDDfUTFSbXVuitFJiFx
ncs4OxWabVRPSVduU4V0f/Tjj8GXOCnbONCQv+qJZIuUxtiDaGAOVGy9ON12eb0LcHrQhrG4rJur
Xs52ZrNuvNthID3hBv6mTuS1XAONlzA3wIzOd7grhn4X7qc+d0NhOer9RubOdFGP2BCl0xZm9Nay
srXqS2uTuuWst+6tUMcrJfD1Ta4k5x2u5wJkqa2HFPg1h+uV/zD++v4xH5s7s+CUAxBUAivkMmDl
X45nXZho2iwyqXWBnV4XjC5YPkclkzU13OQL+FKdqis7BOavJucsSGmNp5R9iYRc8fRVBq5F1HAh
Y48P6/tkfD5vbGYRK0T+pg4YN7nJtrw8L7eOlffn8Irhmq7iTcnYDOlDyT/+eVv6XOQr1KBxVbJv
LtS9ZarcFojAvx+Hw2P7arBnQats+wqHbu4ym2rbDipXH8iHcVT5vvUjM3Cu8EWHJA9SS7+zmqvs
O5Fqme8bPtLtucRXNqYx8Aef0jjjpRSmGzNpF8B5TpFMj/X7MDU/7JOpV2L4CBnTLafrerwqTl2S
WF+P9lzmK4z5EAsed2ie6dkFahpSwXaM2j/FdEAQRafCPas6Vad6RIWnzaW/fpvjXV9zG6gE66nA
LTt/GXi/Bvu77pN6raadDfJuWVQlqRhyse0ew9LvH9CxETz8/MMIKnre93VI7IlvSdSe2Lf+CDO/
mK3qbNVWEdIMqyD4ZAAjg3bZxDmkeu06I4+GSQtejdUGs4JlQYwf03wpigL5qS1uoOxR2XrExA+T
C1qw+2wdm4/4oE45lkbUVXaPwCi3Pup5D6WTJ3W/+u5nXN/F9Uactm3ZrQbDtCvrt2CcQuBJxwZp
Fi+iVBkzRasmV5F4w9sBE13kRbrsQTWJbeaivlDj7Rhfo7JOa8mupZtQvv3++RwJsnPdchRg1FlH
nIrT4BKvROzmtrX8lFhujxPU9x9x7NvNQsuomXrDPEAK8Djdxue9VM61y1UV1cBPzcFNYp6lsezG
M9f8XL6c+1NoeBBkXTPGImpRqCeG4UiomguYS5GD5mCQ3gqbi1p+1o0Y+NN5ukAUEJ+XmeXjUZgp
HJAL7Xcr343p/ffP7linDz//sHzrIhaxppkocBxXnSnhbPlcca77vvEjE2MuDq7Tqh81meA9gRKI
nFA9cTQ51ul5dADoXXQSIx10a1JLizRdHdIC33daOgzpF7FHkT8PCaYkVQPDkFe9QVhMioSdFF7Z
4mMVcAbKOjxjhkUt+U6ayk5rvgv6c0HpSVx7a7XrbtSTqLFjozdLIESmLzWRzruWaD4L+WN6Ztpg
rhoOxVCyfORvrlw81ua10p542jJ/fT10c8GwijtRmuQZS0vrFg0WBfkvvb/wxWezfoXRy4lm43fX
cWHZmfGzC3xEGDs0OTBBK7vF6bnrMMu9MHHp0r2n3ngy9V0vPbMTLMRUWJtS7mBjsWjArVniXqov
DGWr8EfaPRYMeG3ZrYInc96ucbgpch3TVXVTA0Nrgp3FP4l+O6jeDhcqV6peDatbhEVsY6a+8AZY
K+pbrtVb2bgXKvMqb9D0qVckrJemZq4HsVjLWEkpeegczOQmbCLjYtd4e+ywSeTpjpd5DqbYdiVs
PINXK72g/hsDWCW7zK3S8ft6yQWuTam8U0W3KYmJdCrsAXpZ5/e3QSGuNOExK94KQ+J6mN9Z694y
7MTEG8+7y3z8B2XX68PVoOyn6QJhs52VDrjWhSFc5vmuUyU76BV8gt9HXGAD/ICkjRr5q0pNGc1+
kef5svTexP5nP2Bxa6BAlKJ3jIo2OmYSftsvBfHKSrHfiZZVmW9i6eBbVQ2LQoTtOYrbYarXowjS
UHjr8dYYOc2U2Xsp7uKm3ijmS3/QgYaYKgQrjZupSH5KC9fq30JxW4ePsMhtMS1I2wXOKFwNZreu
I+2xhr+Nhr+q0lsN2vHIxmhxMez3K3gITh/r2C2893nhZDhCaJG8FrW9FWGlq1yVCQ6wbPeLflxJ
vrVKfNHRjMpW2OUFD6cpq6Hfr3F0qRbSWjYVu6D6QRoKxwwnRzXuyJqRMVrUg4mZdmO3YWJb3HrJ
slvhs97Fb0YZXqkT+CyqOXvlaoKAaNaajWhkoVg/k2GNGtbpq4PJtbQw2nTJARV1UC06pbVUMa24
0+R9bd37w30XXXTJvhtXA79tDv+uCQecpF2WkCUfiviKXzN+7e6tdbucyhX3kJW1tGOI02ShD168
hrGu5Woh857ddVcduqSA2zD9Kq3cUn5uxhIhMwec7N2Uf9Txq4L3hLnuvB+j90Nq3xP+myFhxBcs
QiO1k0S4TKJllFyC1vbkTaShWsXHt9sPyXWRXGE5xWuqjTmfLVketcvIRhyvv4SkXYXLXry1Dv7T
VLKUwhVmC4soKHAnuSaPs/KFclOavlOnz12UcW6jUopTe/WSRtusrS69ZARUOKxEOVs1JVIFil4C
ATeFbNik6jXKJfzgr7Tustcbu2kwOKWkOv1pavfZmDtGnThj1d4PoMtkchJQ8i55/1g2Et5XdLje
4Rhsp/HTlG+1Zlh1vtvmsqP75SLUdhV+2iqTFLP4xUDUESQMKA/XnOVKJhAZ1PpFxqLGlknqGPIe
C7MWQ8JYRq4xYRIr105prhUvXoSsqSBpL61wr6nXhrhPTVTCDvJobpikNoCd8NOo8AkYLnxVvh0S
NB0KRg3xY0ReFXM3IeOmlEOCmd1B599YleCAj1gCSM0EbluRCyXtbVr8rgZsDE0NVzQc0JRorSi3
mDlDnT+4TQAJ4bphqA8M/X6BGxqbYetY/b1ljRhFq0uj/KHjpBePqKEL32n84SEhmYIDqxNJd3B5
F5qKyYD10NZo4lh7pq9i0j3YhnkVMwJW+jPED8YvDTsq0g035rYA6aOlmFnRLnSU/nn1oOJToNTh
Zki2GnXnRudQb4DwDt945dHS7zz5sQ2rKxn0pE+9o4VIQlaKFULvZVG/+B15l6x+rsThl4RCEt+r
y6FmE8C34sDOtHM9XXhVu4nExPaVZluRicACb1mKxY8cQXaCe6CI5KBNNKcwD+ymeKXW92OZLazW
Ww1j61RT6BiZtorGbZ00bpGsAn/VCKSI9XU23E1YJHbRMmvdpH7u1eu2fNRlCvhvhOyJFKpQ7HD7
XPN/4HW9UISXLLjpmUGlZ5EWOSBj00WEwDtWrqWD6V17h10gMm5/pXfroFqa+XXUk6h6jMI7lcUS
ZA0X3ztPtlyumuzMihw9fhnyYkewtqg5E5SADB0mstgfFuJtJ8nrA50f4wbFuJ1qxKuJk/RUnpVP
uUetpxXzSdvev8yzfKmWKmm1YGnIw32ovGTVThJI1waFkwpk4ygvQ/MEgVboX+rityZvlZqXqWKb
azeF/ypNeHujGRr6TVRumuSX1OwiupT7O6RHW73DlhI9vSYvvOi+H9dC1zqj94geR8olx1IxmitW
ooGSKXwdKLKz+hutdvz6ziqfK3OVDtdCt2vlcNs0t5w02ULxjX6dVGnRVdFSFoR1MjGLfujZz5oc
RSBVJOmMXUeIjQqACtFWjqiqvswyCapCzktNhQvzuEjzVTJe5W20KDOiV+DU0l6K83UGDbasJ+yP
I1zF/WWo7SkG3Cb+1UQGO6k3vfCmwzBEAiPmrH6JxGdlkyYk46BB6PMp8Muy0S5Sa3GIN1Ne217d
3Lds8vVNGq9G/1pVnCG+CCizNMK1qKzZjFFi4YyJxWriiNJPUdwMsqupD1N7LamPUrJXsBfrjJtS
QA5FAXOrLjz5ujPNlcQdFByMiO2wD54a36myDVdJQB1uw+5BYO+rTEjqTQH/eKpI3vIZFCJYmX/t
+2jTI8Gtmp/4ULMw1QW2DVu59ZwImVYuLjuLA1m3MfL20kxq/PtSWzU5F0zltVxhbVp6V0nKPQSn
ljSOD0YWtt9sCc9XRuG2RKe8wA7E9+3AwqK212zZ6DlqgVXNuiV+3Yu2uLMEfxV3l1Ffr61MgJDX
LqxwRR3ZPuDkHNSkZ7lEDYN3cbyMZTfN30BFCtI+CXZNe/f/ODuP5biRKF2/y6wvIuDNYjYwhfJk
0UrcIChKhPcmATz9fNWrjrpNKUKrjm6pQTCRefKY32Bs6Brt92GNArwJ05YYPJ+a9GVNkcRdOx8T
rIG2tZ5+78vXTN3kArm5cYNxr2vnRLCY633MNhZaLbXA+C/77LAUrC0vrVI2Ea4h9AZWIsD86jhP
hbVdh3OLkUmLD3QxHmqnxMVPnPMY1BPCQLOUHls0xQb4C1LK/WLOFh2HXzCXw7nuH5q29Zoo8tO1
CJOp+RjmdjuPgcUvHTn4iEbtsRQCZdwLySGhwN6AXTGLd8y73DRN/WWQ/L7uN4r6dPWir7BuXu3j
ZPxQlV0ZXddVu8fk2504Q/2QHwaWwKRyT6XQzHCA1sNKbjZV/rFyv5VkLyu1smbT22MTa2TYrZZs
RG746vJD4oIzUQMeu/MSv9ck0zIKFVayXVnlqsVs2ljvRkMOKh07QaiuybiNe+c0QLvRjJ9W129y
yw5iHPDSqNoNi+xqHWa97JusqbeF8jZXjW8WA4mAp5yUQXMjQw3wmtooqRngZt51rT8XkAmlqxbG
Ph9PuTk+Zuanqd9H5kNe3pOADj1mJLUI1vzgxIA1FJzosy0iMZ45YnuwjsR3YLPlqVAMX88SHO2N
k17nft+SG9bqtmwWt1/LsMa5umuLsG8hJxkKR6PGIoeqXGfVRhWSjx5Oxk/hoPW3OCTiVvOqWWdt
fm6Wb+QM20kWb5hB8OO1Q6zkHgBagpsADfWxNKEcY/pHHbia53myXEUlnR/ZjKTlTTvdp9iS9+ql
Er1vGw0HY8AhB4ynOQN6FxQEc6hYr0mpbdaxOk4V/t7JjLxTe+lQq0w65V43uHLE6PZtflC1ilrA
CuLskLZ+RI/PKRyvn2yvLREJM3XKUUziVrKbzvb61PIsedd2ZIv4p/Qli9L1vpFvVmtGVbq5X8Y7
DKE2Td6fUqvySjvZAsv3JNQvbB6KHQ/fFKFoc2XIZ2+1Jj9OCH5rLPMqrUenAo2lG98LAmqnd65C
UrSqnwNEPzOycOC8uv/ujLnwcK50Z4cMHyEa1SgCrZwf8lWEFYfTridEWPDQI5Of8+TeVubTOiC+
oRlXv/ufmDffqemhq997LQpMW+XyEr659Furh/WQnPsaMLZ9wCLFRYQ6QEmPnhGsqzpE2tiNPqco
9aPhZTSdrdxWG+TLD5qz5/colNfESMJk2ThzoGlzECE7NGnhUtq/sgmpHKcKcmv2k9hvrozp44i/
TL1sBuvO0nhxOGaVgBs4jue2sQJTPKjqEg70VmvZdlHi28ypesGB6NgOwAs7AKFYrlPGqGbCcOx5
oESMzRdcnrwWPiKZYxZHgR3XQbpa0FXFbrLbTwttcFfgSEyE609N84h6i2uqF0xrf5R6cr8QaeDk
VW2YrqkHfKEs0UWej5UykdwhB64QtdN+rnYlwjKDVp8d+4CxtIfAjivMCnB5DdbX3kbNQ4+3cGwS
Hb+lzg+E+bAZR8jzavlnpVRA6QBrkiiOJrA2Kmdh0z9du9hT2nmjyLWfd9pJoDFgKZrP2Qqb9bmC
uxdz8RriERnFoLGRKo/qJ2HMTzL63WORe3ScoNmFvRIWOj9wldx8Xo6OJAIcazd4RQAU8EYRBW2C
bX32hLGyjzuKh4GcW1NIimz1BEdwjqpgXF+snpSg1L3SNLdOpnChO1JYASksCZX5gPZ+N987Grer
ogx+a0RY1+VeaSTnVXd8Vd7JeX7vtJ92q7s6dMJem/0VevIKcnueMQ6mWFjsHrvqp1W7q0R0WAcV
VzfOo3FwostKUZ4kQxg5VMFxi8+t7uEzE1aJhf3EdGxq/VNHlR6V/ra+H7SNVZ1jZY8mtOso2P6+
TMllcrCuGo7ELbDhXXpqMZcd2xFc8cZEWt+UlycpwZAvUr28Lu7psZE/NC5j3tBcnAtuy9tocXZD
Hp/0UmyMWP2Zk6GaU3IU1ssytbTKyBickhbM6qadtnHK1KsgalY5wcOUQs1J9jLApn7CihU9OPIy
LBrI6zQNBZ4yxkg4vQ55N2YkHSLzrFFp9BbDZPE0Wiv+NJT91qqFsXaaTOigVy37enYLswtUp3YN
u/Fyop2qK3eplJwEI2Mh+zrUOolMp4zhfKm+pGI0sJhvs/3pFMmh7XNXSX8MVfrMtPOOrgjiDcq+
SrjhitE623r31A8RLroI5pv3NkaMTXLJ5odrYeqVJMPpoHmZOBVVxS+unkyxeLY+kJ6t1EWH2OzO
TcQ1sL4ji+hZleaqlRSs9ltGr15wiugbgW4tEkbkE2ZeTIirt7qAtn7t5CT4zr9ntGtwtSUzK/w2
/sT9gr5W7PWctR6h+kV7n4EZqrScTecjspJHe2IHL6Ex2ltzpFRptWOSa35jYmhzJdR0QVIaYekE
HW9mic/aMl2pt7ZGc6aT7yl8eqTEw9je4lHpXq3nHSndmLTe9EmnwOdMYAsw2HC052vg2Wlxv0Wt
yBheI7MjyH6uBM4BbkoWxedSmrYxSWuBB8Go5OB5sRxLi8+56T2A3pgPXK5tEYV7TOjDY6Zu7fbM
MBtSDtJm1a+0fXf66JDKQ6i03DvKct8mZWAVn9IaGth0q9GusLVwThyctLpQZtdmGvnnbGwNsgdq
Y0Vbg2RZiXmytmstm7q29rMy3pbFdF85b5Uynmu6UYahueNErh7L55VXG+Dh9FgxpNa3ct3L1usE
RCeWftXLPW2NxX40/DwQ6c9OtY8OXaHcOi+9s8nJqSqRwzl+U433MtoLJljdVgxV2OubHtKUlJ9y
Mrmp/5ZVu5omhj4GhnyK0sEdAJmK5EeFkHKWmG7DYcIlbLOunzMJy0p1OSPGrfXHXBFBy+AlQ1TJ
gGFOfw0QtLgrBX7kCFuOOc7OxOm2wDyhLHZJCz/EWV0lA47WXKpp9vNUc2vq0nX2SyptkNTHeLKP
VqJtS1K4EldTZ34rh/EgR3cN3pV1dVfHti+1oz8473qvo5qVnjJGgvieubFssvrTbtDzO8loyYw/
S3vyhmgKppbsr+79fJr8KU7x9YloVz5Ha7R17NBmdmzi6pNaxaHsXpoq8pyV3Ko2DqMNQQXH8Wi4
1pHGqU2WvdN7oOy9zgLpbZaeVAAt6fHtBPXt5PqxmQniTueaSR/UNQbulgKVQGBqPnlzq9OxA9aJ
4Uo7sQFbBRYJlCoyp67+1Y/VixVfpemzu3ixAtkgapiOb7SRXzaCvzr6SdZ6iSqOwmajlPkxXs6z
WjxkLcbHcwXvmyCWSRtdScMJi9iOOsqpxDYnVHXWm2Xmbgv+RWe7qDJpiJTyNOKG+TrA01Mk5dLq
zouBqgvdiWdYzx5a76d2dZ7zSuz0XjkN+nRaohlHUzY7nW1V2pUFsvs0IK9/PdMlsvEqsGZMPSdp
x3WoYmlKjUk6Fk+nYfkxP9iDdhiG4bsqgKKoVKFjJDaxGtHSrQ341dJjMtJi63TZVWiOGIl6L3c2
2S+Gg8JEkwHf1a1Yug/ZacJSXf1WRiWh1PelIgVDbUihKN/WSD8YzDoWA+uSPFDTPIZPBBVdjv2l
/j73QIzb5axGil9NxxqRjvm7Zs1uHj0Z8be4c/Zjkx/QtvuerERuR4TdunhGxgExX+0Juxvls51e
W/w59MQKVgkTnSEKkrwJSlXc9V0xu5aZPFCUMJrwp4pC3fmWDPZeJNX7LADCmvVpaY2dkncoSshS
7mYW7pEV810KIUEgyjNQ5YL9tQRClzyrPUqKOGoda7w8xsvRlu7mjE+27ZMy8eT4ObOC2iTNdwZs
Cmy0KtTa9HWjw8xllb22uxhouI0SRt+YdHprdH5o0/Wz0UP8FrFSkei+9dQZTjdsBHV/4jzL3YOV
1RepbQMnV/dVv9C/bjc9sj4xjoHF/OiQrvats+8aldqMHWZPDoJBjWumb6J/LGlcRI66lweLzmZb
u0OHyWO31r6kn7N8F9sYstOt28RdvVXVi76eE5DtthB+jUlDoBVtATj5wYghhUzVu31luubjJnFU
hsvj5vrvmMVsNGbALf8cGBJc//3KvY3qNVhJBoViuw2kryGtrnUPakk8uBwVUsQCTUn9im7eyci1
aO1xIGHo1+RiqVg0Ggm9VONzjrBMBixU9KXtmQMMEfMeequfM9bJD6KkCdORSs9a99jXVjiLzhWg
OaJZ3sQj/SfnLk41X2biNsqtNyzjI1Yu740Dmr+rvLF8i4AyYHraPVnRxzpyTUrWZjCasNVpB6M8
MTU/reaptfalM3Hn9kEnTrhwbvoxDbTxzrSljcVfb9ZfVMfBhB3m2I9h7+g+Yq8wEhyXBOAwjPhI
ndouC+PlrVp2iXEo1dItq6NjvrRyHzRCceNV9iW6Bpkc2Pim0qTzUtNC6uC9Z+83tHgVZteqQx5e
0zBeYCYojJyVJEyl7ls6qS9YaRYcRxHS+noo7b3UbHEjDQRmyMb6LpN2dvOA0BR0wngXiW3UtttR
QtizkjdJSpdqHDeRYmxkDsLCYo/Jzzmv3tO+5IQVvmQKrtqf9oLj82y/pBoyk46VP9qZ4ik50HSJ
4feaqScEYTY4BpNb7ydx4NrYscHDoZN3nUIcyKdPkyhV9812VZ5irEtM3r9l9Zd0pMUYWf5i6+/D
MIGUSy9ObGIcyx1tVKhp1TSQ1rXaVpNd+pas+/N6wShI8RzaffO8BJWWHtEQueAZcxQ9TqImHtGp
uoskeStXNlWdfkzS6qIwRR6GPoyoCaZS37T5tNUnnEcYWyjFKdae8+W1zj6c7CMT7zFXgILSRn4c
tPda0Gof7mLjLMzLRM1WoRUc04mkYSJJRZCvH1n/6iyv+fg5Q16qlrM+benhAxOU7Q0dVC0xAjMH
9H+6wkI6JYbQeM9AUekqnnAfqxebrowj76RhP4tL3p3i5qwXJyU5pcpJXj5m9arn/cg29Kcm34yS
dEEUtCI0rXLmFRFE9Vws3xJokr11noy74noDPrVJ/rCYFKRtGRTt5LEYP+v6ozM2jQa8sefGnYM5
coI59YhENnoiyaNJvmvQhK8SND5jv9UabwXyhUDg3tIpwGCeanutOF/Ly8W5z6W7bqR7VJ2kSHtY
te5ocKXFOqPALbLkjN7C3oCES/a/3htiF5WfiJQCYzqO8ocixVtN40CJU5YFvfQyp8/d7KnKnlZB
hWpULq6qKf1BNcJGc/yyXvaU/4V9/d6H0dLOUnruhztDh2PNtJdhGn7k00Hk+2q0te/ZqoZwdQ5F
/abOzlEbH/R+Rou5ktFGcd7HerwzcBr0nendkF+GRNlQaW1iJ8XxELurIaiGH8T8yxo7W13STlex
lmK82MlrOQJsH5+l9KVkXjQ82o2fNfZeT/Y2qflWt35K4tH4XmU7qeuDftHDXj4r5R3SCIw1vD60
J+CmcRBHyMf02tNSKl5BPBZRy749a8V0SfOz1ScBAulhoUbfzeSSEBFkA7kZckQGBhR+dupWVtjt
KGdKU/dG+3GUip2kUf/I/KAGZ6YnYBqBPNKVlB6bGMPp8sNp62CdnKOsxQdTXY9qw+i57zWvtcD2
IsBakIc7qR0YhO+03ZgMH3FCSekCPOaUpHqVbcSAhc5gj0GXgAdMNF+dnvEFRCe4Z+Z8kIcPtRMb
8IiuSuujoJFhlLI/KBi2Nz8hM7U9vYyGP6my51HUj/b4qMhS8HsYxhfoh1uNMD2J+24UoBSK3pcq
5vd/0B776rk3iD8My2vuP55r95vWOTXW3yHjb2XB5DSVa2PhuRmDzHEr/yVaQ70B6FRYmKmNDbJy
6RCT5hP9AVj5FV3uHwb7x/tDWsX9//6P8v/istXmoZS4lDRzl6VvkzQFOBJzxzKRVfVwzlsvLtRN
6fyyo/mxSHq3of8aO50fQyCvfph5/od3+eqb3OB54MwbRXb9HVuD0ZSf/+WnvgHyTLkw7bzmk8jl
eWGUxQD87/bmDTLHXk1nSssSxpDij1mQ/glI9wXy6FbOKNU6O49U2MJcNpVRhpp9pmx3o2L9A6ju
C4Fq41bRKJXjQZpSSaBiSruu9cZ1COOGHJvh+KTsrEx2ZwkPQk3bUTEeUsMIdPU1WgrS0LvKYbYy
EYfpjChRfZa76W4o/8DU+PLVbniyxZSvchIDdyrpemMXC/N7C5M/bppjPv5kBr1rx201PIP20c1T
g4S6iSaE1FqIIuRuQQ1BJYQr4DEqn1TjL8mw/5yef50SPkdNM8FBprb06TnjlPpXW0i5wfO1djn2
vQyCfGA0u6i/xr/TZTduPTtF3dVWt/JgPZQGFw+fv3vf69H91zpYIld0yTGRbFQ9WaMM9f/uuTdH
3+r0vBVpx+suqh+D6jVog/zdo2+OP454arWOyVUH6CAXm3T+u0iv3Jz+BDuBKp6W5aB8rK/1z9+/
rPYFTvcfYf9/LbCSqpJlLBbhWAedBcxjMq5qtLRP5jVlcF3cpaVGChhdHOk6s0Zmo2O+KIpjo39n
BCFJRz3bp2QTTYYtlqrvmERscpxy2/VnNSErK+bzdTqfyk44Kd/k6H1qHxxVDk3pKYknAFF7ZTWR
H+YwlcrD73+t6+H9DyzlrVyjpWaJotLxPxTicUH5Q3QTXgy9+K417Xva8Csm0fx3W/RW92nJjdIs
WraSld2t3cayX37/O3xxO91KNGmVPlaKnhLt42OdXWuF3z/3i2h/K9Bk6mOD1iZrM0k1gRgXRimi
sWTjAP4ngdh/mL3/tf432cOUyZrcGpyBTE28tbpU9VHWn+rpbSgcuowRA+TdpB37+mgVb1V/x7Ve
V6+tJAF0y126mLSuC69uP8rpzZEeI+s1Vb9jr24uNGxx1MAJvb9OLSVEa2JaO3WxqdtfGnNSnLBN
teE6f07zFyP14Qi4NiObzAkVxLisNvEG66SOoSXuZfqI8o80uxjKh7N+p/vsTcmdMt+v5tWL7b7s
nLPUHebsnNbADuqWIeNbQ3/HbLv7uNLARYLgiR/QXbK7FY/d+nHWZb8pX6Zo38J7cPbx+AcO9X9/
Nf3WxixX0XGzQSmhuUvD5tdkXjJMfJ38DxoJ/x0GdPvmg41ylmiSMnDfLOI4x5PrFOJgU+ot6j0E
gr8KYfqtVEJW6MKcc1Qa1RII3tYZ4s3v9/RXTBT55p4wocwN2Yj+0VUHhFIZWBiDLHQwl5kxiAk0
1PGMWMGPpPYb+gQ6owknTv4g2PjVUb25TfrZqSUBBv8wt6c42oo/ETi+eu7NVaLWsZ5IoCsO46f9
1Pwh4/kq5Ms3F8mSSrU9tZCEqunVwHwVoCzNQw+NOj2GF93TrBy7zRwrvrKYriyv+G8zr4ktv+l3
Sb6jFyKG0CgWWqosNjMfy1BPcb1+k9P+ztErsBjmxa4SHx3LUKH1PqfmLl63Zax5SZkeF7rtuXYs
ca5JtT/x3r9aqxs2yKAXolpzhR28R+1A/J3ijX4r2TX1zPq7hMemZ2aV6Z/UWa7n6v8PkPqtXtfV
iiEvS3ZMZDC0/Alda2t2f5cp6LeiUGkvxq5F6fCQrug9BGX2h1P21UtfY9O/cwWphI/e8NwkLj1n
og8E1Eb8nbOkfutvKmNmUsojku7KB7Pjv6rF9Fsdp15Sq76YYahZ36In88fvo81/bzXduTnuuRn3
0gSI6aqD0md+/3f1qO7cHHdT9HUkriuwflvPf1IV+eLicG5OeznajqNHJZmu04adA1ofhJYlAyKx
B//v1uPm6OkZAUUU2nyo30a/+vVXD70VRspQTpZTm83WfWutgB7X3z32ptwru9Ry5JosGownQ0Dn
D8oVX6yyfdPeUY24k4SqUuBq49YCHl3GjWf1WqgVf6ejqN/K+qitPo1Lr8Cpf4mfpL/7dPbtltNr
BrYyIwJDiXY09eG0/36dv4gVt5o+ZhSjdn6tVtJ8mwNyIr+qkyr4/cO/OID2zYZTHSyFS1jE126t
mHaL9nercavs0yyZQWecJe77zXLFi7u/f98vsqtbYR8kDFoVNa4FSzhAwQPC9TmYuUu7ZEGkr3/4
IV9swVuVHdXM7XjI+CG0Ra+4DuYLOqgvrf+7UHort6MZ+IXEPZoOZtunrqkrfg3c8PcL9MUHta67
6F83S2zYSj7afFAjQlsN5Yc/ZM1fPff63//1XBvh03JZeGfV8MWHlIW/f91/fuf/uL5vnTz1QRhO
7oj5IMMJW1DYy8CkzfExQ61Xmn+u8QTiEV5RD1djaX1plqFw7Uwwl7Lqmoyziho0152p2gCAoXm0
SZg1GkPPMhTrs14t10n/IbFVD7DkVWtTa5Jnp9QDezHDeqUrq4WKOfk0zDwdCY2o+nFlR0i5DFTh
baXIws3haCJ/N6/FQZcHoJqPPdDu1GR+jrpwab0zog8UqqyYVp/JyCUpqnAt5p06dMGAWp5d+dJq
Hot42TkZfzz+MhimDs+rEm8SmElTed+jLh/pD7YKMqFU4Xk/IwcHuuDH75fZsK6X1H+t8014goKv
KGRfAiX0AQ77SzQ/G+CNJACUtf1YL6xP9CYyKVQdbbc4w2bIu/3Sm8ww9tawMJcX29I6VRFK8OBT
dZTgZ4dReeNO9s9rVyKv950FmUitw6sEyawFOTCAWN4DFQxjHcIOf7qsd23+M1PfoT7AcHiqGBxW
+nZl9jyPm1kHx7LGiAX6oi39FJx3Kj5qeF9IGHl637sFYGFrnuEBbXUl2+RMN1ZASQWDeuMnrtGm
OGjj96lwwtIWoZHQJAGhvfyo1R8ZTiWz2GXgMpS7odhIDrgbZrat4nXNblY/adN7whyf8766a6Th
sOQMlSYmlZD/e632OiBlERiTXENRVbwsPUjp6X4BMh+XrER2tpjJQVADI4WmWIo+sDQ+9EkLBkzf
FonuzYv0UA9gPt8VZXFHyqkmqTf5mr/M+H8X6Uu9zkHdHTRzU8vM6lFHHJXOt/hDUb6sWCELQ1wk
lBlanf9ZTScQspLsawDGx0V1OQaNeUYHy52brdkMbtdfsHPwqnQMNP2jaI/GYviZWXmaUF6rvoWm
CCadt5pS7YeJLD5WU9vUQcVeTONGXnG2hpNSJv3D3DZX9Jdm9A/LNPg2TIpRlXxwG+Gc3oObtsoq
KBB8tyTFE+m0m0Dhx1bhYSu5NpggJOtOgmClnzHY8wvg6I6RY9tgewqvYPCjW5AsUwwU6zpgDFQ9
8vWo2ylRv5mEiW6os1egejrRDKeqDBJr2I7M2oY0CQrACnk3h635OUzRJk2dbYVSpZpoH1UMdBqC
VsyA1i7lwExVvyoel067SsR4poRQblecC/Vnat0vUBloknq0Q4CmOvjnlZ5tjbshMbzlyjtcI8BE
3wqnudgrmkxMUAxXgo8gSScnG04Ng992Dkr924L97poeLcTkxi2p/j39sjt7FUfFeVCSX3MMW1MB
ktCAbDdqb9afZCH2Th7SUWIuGoUGeAt+tDvHG6Z0lmN6Dhh0YEFOj9b0SSgycLEKEGYbiGJ9Gm0I
QS2wUVl3K76YXr1286vMTgQaNTMkiKbIK6MaqFTp9rHkdQsEaGxfVsdyNfGKinCfJl4+QzEpQaau
5UZoexmYgzkkwNmYWjagfQtIAO91rkEr3LWZ5iaWhk8ionklzMbumC7zBhUohPyCLH/MSxvgwK9J
s10capR+L1WIPtAnmic++GR6GnpBmvxgoGYAcQfHFhX5rN546+tykzDNsLOncnnoZQDmsePxMcBY
HVQYw04F3t5hH9OMHPJXqexQJtLgYqjbQtiX2HAeJ+sAfKsE9tyke4GJTDNvzM48jQRoq/8mFXAC
c7iiae/LDdLHGakViluMTUDPFkkeFMO32eB8jsB0kEaftF/oH3qqDAFr0f3GeG9Btw7zyzBXoZxa
zF4vuY0Ipb0FHKQMuTcmeEdeyY9Tvq/XO4UrTElf+xFUfPbumPq2aUzght3WsWS6c5NbQ+UsjMmV
ZA4dhJ87s7zUOdt4NlwbXL/sbBfnFFnYtfUW+su1Nw3PtgJ6E4y9X+fJLzkr9nHyWDJf5yxdL0Rh
AICyXnVRESKrYB3i14hp1wAsuHTKkxm/2TFQeDbcAH5O4FbiLoCGGo6obL9kID0qDF3qfL03W/m5
BBO/lNCL54q4nDlvpURETOa8C4vZ9M1h9jqD3rPR1d+7ydxN8hFQagJVHe0UqMPoeZrVRksPw/RD
6U5pcVLl77aYN1nNrTwzlOyvArTioOpc+z+Xod31jRbm2QNYw2CJqhNdLk/nuyFb3+WPRoPCMTTA
wQFfOzA8isqtYjmnTj1N3Y+WiXwsvAG/IHPAqSdugsXeGd3sttbzYL/RPfGzdPJb88UoPzXzccq+
4xvm61BJYpKOsfphwWNY8YFRe+vSZfdNj657/Jh1L2W64USFIuJpRpGe4ny5F3iCpdI+FxZYOiIw
GFyUSj0mLhDxQDXlWQ8n2N73leyJEvBA2WfBmD1E9XCYKngaYHFMYN4t2E2TzISGoek436PlQc4r
cLgAWOLkKV4feQ1fBnQk29MPbYqOnXyR9GeRhgM9YahUcyp2hbS3InrCzilnhNQAYr/KEJWL9THW
3DjTrxpuXroUm3Kcj4MF1c3h/LbfIkfZzQlT1h5kp8RmLWQZvkzkGgzprpa2UjqTCgsStQdj/JOC
3j8SGP+Rm9xqvCWYJ0YQYsTBWc5Dr/gpsbnvYIa3n7rIworUagDoknYVlkTQ2eEP4P4bxKbkiQTu
W/q5quVDHnG5RY9dWfqlEZPnqX7N8cxqOmv2bhgnQFcQ3tPB6xJp2401qHAHruajU4AMreqNOQCq
Ahj8+5RLN75KmW/6BfWQjHmTTPQyJ/CKBax3RKHaS6KO215q/ZRgDNN4K7SwbdajrXzv7J9gYF21
MH2rntxkhXsJEasB5TFnBozsOxxb3BVahFghkEpBq48HYIXpfMmaImgQcDfz+7GCtJqph/6KJWxI
UBn1DTqseKvxiuopVy4DwgfrIHy71gI5Wnxq1Z8lJFQnXzdpjCQGQ4PlgmH6pobIme4EPLF0uDdA
MWkLZgny84Q0owWZJItORfIBlNZopr0wHzLuqUxUQUwtaY/WKctBpNHNj8isILAxZ6hzbBIF1Ol+
jwKX4pZtCqV800G5F0ynO0BBhIO1e1vbA1paZELQla36VZYQkqZZdhV1HaWj0cYPA4FrgQkw9xun
PTnGuev8Ib2o9bqVs93Cd+9hc0UxqGKp3mpq7AFOIy/YR00YFTtV9J5pJv5KODMs8JyQLWwdcLbS
BLp9VxGU5XZ01aEmigP5hEikvevjgygfEvhn9BnrazM2vTQA5VDMcDpnk+YkoHYomfDUNPmYFudV
euPKAJEpfI3MqZkelow5abyRo9PK5dm1j/Zq+7EaSrMrHqz+1M6rG11nLfIhXi9q9WQp90beBZgd
uzpD8nQ8jda3Hl5msZsJaybpMjgB9x9cPHoCOd99Td9sxCZyaP/9YyReZPmSxD+m7pBmrxHc6pS9
ULL/NOPcxD+cDi4VD86e6i69Ol6TaxBwbaj7jLRwK4hi+z6BhTNb4Jax5QpGiIhdKT/NxaVmrm6h
4w/QNrBLdeeoysY2owdMuYPcOWCMYufdpmmA36vqcaiTXUX1EwERrwsT5BSfx1loiLcvdf9WRo99
+qyUzh6SEIKA2lM0j98kuTkUHOna+ljN+TLh/YmPAaZjfoUNV8+MZayf9IEIIUNkSOp9BPpTS1kA
2NKpFD8C8PJ6aKKTzCWwXOoywlNldqfovODe2YB0a98j5WFSa7eDiOFY6BfozwYWbGUKW1bOj3rz
PBXhOH/L8sWvxz0ygFejUNJWUFg6gVHRThVHUWsuuA67HDI48PCYMULgsL8r2cNIeiHz9Z1n+F34
0AzivYsOGlNh9Z52Cel+oAIkHtaToR/TaQ5t2/FRABnkw8L9UepvGUyH+f+oO7PluJFsy/5KWr0j
LxyOwdF265p1BIJkcJaoiXqBUUoJ8zzj63uBmdXJgEKMVr51mVVZZVKiw6fjZ9h7H/eDqb4JWvrZ
UbEL+uKtYwbvc8jaETIjaKC0iKp7nQ80PuQFSog/A5Syz/mXIkXUYQrPM/HVb6edGnEDQIVva/PC
DM+noYLJfiUoYqY2sW/zMYkLCNEJuLkOUjsyDH3zXmnNlV7Qp68KW2Jm27+Yca+LrvkUIjdtux0c
rPDcdBEyoA5iw0HsW3CeWbsLYB00ZvXO7tw9CvW3A6x+ZwLVmnqZjSyhgHgn3O1Ay6J4CcUHXCHY
/519b0H+D/3bhUWDeIqvztrRpfqEGQ9gKyMskM3hGYSmihhgWJw5mry52ngWAvfNg9FTkCac5jLS
r43iw0gCTaYTRJF5m/h45HA5hK3eljNdN5b9dKfzvL9o+v3yCBlp9T0y04vYl1so51tVQ4gwHyZS
CBnZJg1K1pwGHoQPJCv2UQcM2r4Yx8smVneOmUGsjW6kRCQ3BVRYtbswOI8RXVFN9tYX5nkLEyao
u1vflJfoEZ5PIdCpga409Xgxm2rvdPpVk3IesUiKVoOD9ahB+/FzDFTzNgDgX9ef+9o/czLwze9o
k1hO/vWUOw9pMlwIBfIQIZwTz9lP8gerRCHMJRYDzvTVBLEQXnRYn8hOPyOXjr3+iwLfi8zSIHp7
MI1qvFJd+x5jdusj0zPa+KESYQh6bk34/yoD9Km+IdeAD2JvIZddzZq4S0a115v5Q6i+x25w6/rf
X5/tT3Kua4XjenYr8PM2cnypuUlwghaI8lAW3uu//hnLc2zOqyS3mai+r1KKVqUuvXbW3w/BZW7Q
umr4HmkPQScozO/FANK4vRx4E7spvk2d2+pk+93n/nTHvmDJfb5YdeS+C5szyAzJo8ww7I0pgw9S
7UCSXfqDC+uCnofF3UhXggimc8NblRm8Mvl1W14BdR1RVVCG/s/q2fYqbRlCBIsSSr9XoXYuhvdz
dCK/yOt6/ODaq8SlY+fwN3ivriDfbyp67JKNg5d4ATTigeAZckh+hQNEY4x0m1PXzqOvVYrsu/D0
uXkoeFHm0PQqSGq8BTsTqvQIbyHNCX/f9OWjDMwzy+7OzNm8DMt+F2qPJgjxQqo7t/g0lP12CqJd
ln2oZmc7JLDhyn3TXPvTh7ytPNSNXBixor2r43ibISpSk2iu/HupLhXWFJu2Le1rmH9V9THRO9Jr
aNu0fAOEMqx7U0AISuatUz4iFZL6sNku2x5Fbt0DBdJlDs4jNHmt/RhiKEcYR2ORLZmEra81m0Vl
oOpKvIqnJMRZTADqIqCRtjBDQ3XT2uNeM0H0L0odO5Veu/oOEqs5Q1esbsNi30z+1iJFaJCHGGV2
ESPElRAWFC1kerE3y2SDUCIc1WJ6H7eFV3fh3nEVSluPjsRtj/ZJdVmSYqNxURQ8zeP3vAiuSog+
VQh+GhYjCi2GPLeGaxe56oIuARSBruc5uq2jiNcYv51XdRAxdyXzghEG+ACdMTj3zwJLoDblsNVQ
X8fH2DRu8uK7LKqLVE1e2i3s/ssyfBfV82My4PzY8AZtsSPk3JYRLw40vSZ/1yc3RnIDUBRxJz8+
c6cvMhO7SY/fOu03N/xqGqFXDogyZg6Jj5hYK9nUhr4d8wutfNs6pTfL8vvQ5BetNhOzPTrmFUBy
6K7tdSblDj0TAnlzi6rSprez+xky+QDfqO7Hs6HwSSCl1xDenjuMB2H6qCidh2lBB9dPCQnibqFX
IlDqzDFpJOcqE7fhfNPiPdZT8N7SPk5xfeXm35wQVq2VeaOsdhO8gm5wb81QXraB/BJJMhBAE1z9
m9ZLuMc0qWosNPNKGq1/jOFtoS7WlWcu+hp5Zt7Hjn6iDvKTYo69elOqJO45Mv6A19GTNXwYg9DT
FCCJEHbcfKqG/xNbvtblRgU5NxARGq7a5H1G01uruXahtb5uyX8S463lud05J0jBk7oq9Is4oEfx
OJ2KH4/bLWv1RDiBiEwyu8PV2Nx0/QMvwIlf/JPqlrWy/LYriyF3yJR3yEP0/owyGCJytN7N9VPP
20+KDdbKmltOnjbJbLGxMDnKpKVts0267DJGsiSK34f6+ZQr7Ey0dU11ohz9s21e2fl8FrozLdOq
wyfpLJ4hnD4kAF7f558t2gqooJIwzOaOfQ4snU7kV6PRQkBFhG744/UBnmkGRx5kyzh8kGO/BUlr
SV5Ae1os9T6qo9ukNL+IgCQ9PQQjLGsrvjr9SHib3mb+J1UTkix95SDcobLkdSXCYcF0kZREtHrx
xbWzfQvfkuLdWd2LXRynVzne9Ikv/sku26s10e0p0P1ypNQIw9AOKSvYxfWQPiTh41B+CsYWlbXg
cUaSy0T0w03Q9HE0JM3ajTaAWyqhdjaQkVShU1J6yrWvMSLwr3/bsulHFtNeLWbjxwJ1OUUuEdwh
j8hEfvD132wtszvyq9cC3xVxsOhMTkKbx/eZNZ1XWbBz22Fv2NN5AS1NE+WmKVIP4XpUflDjyIsP
LgQhQVI7yC9UPGxj+7OIQVIW8pJq08YPwaTG28L5EsRY7uShWoRKSGsKgZtBj1UdhvCAFlTQIKeF
XJrrJxeNancyfEz8p8Qqd/DjLsop+VBM40UC3DiN7iXF/Jy2tZ372ffNbeOe5xHSD/P4xRzNt7S3
JEsgT6zKz67HypJPiRsGFZL8VyItSIKk2xEhblqnUcn9C7/+X1/H/xV8K+7/XOLmf/6bf/5alFMd
BWG7+sf/uX3qobQX/738pf/7hw7/yv/cRF/roim+t+s/dfCX+M1/jew9tU8H/wCvLGqnN923enoL
Hz1tnwfgG5c/+f/6w9++Pf+Wd1P57d//+lp0ebv8NkQ083/99aP9H//+13LZ/+vlr//rZ7dPGX/t
tqjb8Fud/3bzVEdP+dNv+yZ9yv9o1r/h21PTQvwx7d9123SFrpSyHbG0Kxu+/fkT83f+lS2EK5Xp
2Ivlz5ff/e9/GfrvSC4gfKML3VW2XMhaTdEtPxLm70IYhnSVdJAYX6Cm//nSg836e/N+y7vsvojy
FhrS4VOv+P22ZeiGEkKi9mOuZeaFluTF6FsjlMUalrAmPjsJYndxjqJhlVPlDWtQji9W669veDnm
oRFYxnQM23aFMiBT2GJtWctGoQaSi+F+7pckvZ7PROxZdgIY8Yzv/9sgPA8jwRJZupICJNuzdPiL
iEqUcTpkhujvaxHm12GcEWLEtEOYTcOLNbqkhY0R3CQDbTJy9WCnZXDC2K2IYHyBAbrD1Sn6S7G0
j1vdQrCo3UROsb5XBURe3G/3bCipIusu5tZurOQSXKDh0TYy2mZVb+y1BFV2WbgpWrEQfS0b7D2V
K6QzWxFcBT25QYnuzImVWnWsXL7TcU3L4BU22RC1hs3qBFSxLcz8PpY5DN08jiEaB8gA5Jl1MRsz
eEh3bsytKytkl8aQSKx8JOdFhGTOf7RYjK+50crbWK+ry8xPx5vQh7SXGsjItYOU52Wg4jPyZ+WF
iVI+MgrDJyEbxYuN0k3YiH6btHr+2Y7Hh9eP2o+HgKPN8hsmoa+OStRqC/Js0qZemojDUrS6rHKB
GOZsRdf6gBCaW6f6tjPr4RYY4bAL8wkRGjcdTzzIh1SNZXmV7drSFDa6zq6xxvsVjT3Qui9O7oe8
Na7S1PoYB+h0SsANZ5Nz586B4Kmuw1PHb5nbwQWwKJq7/FeyeYbzzAt7cQFa3W16O8+C+8GZ4Coo
8TFFL3CL3oDm+XHjXkRt+OD4Flq4z6Fm3Z8C9K1kq5k6/S7BS9kWivW2q8zFFLz4hFy4RQ7Awb1D
x6E5dwJ0ESoC77dBHiED7TvpuZgezCC+awzaxkw0xmoi8meio+BeRFUBlbIKz1SfThDACXOj7Byu
XO6lrfjUpgZZYaRFZveXcmrPX21jkHXDtNkza81PQdeqHEbNcO/qyHUeJmvod2gB+ydClGda08H+
8NuVZH1QmcAZfq5TvVgcYwShWDhqvovijMpBp52PQOkuVdYQaJPHFm09Pkk8zqijIemMGwrk1Tlh
jFfsQCZrI7dhKmfZH8lRXcFGkd0I876Yjbtc+votdaNrfR7Tx7511X3rl+RX8BvEtZHFpo3qYv/F
siqqNF3pEF5nVVI8Ik4TNu5AWSbR3Q5179qgplA3GwRCIf2HLcXKKjcpIXW1/Hbigv/wgNlCOWhr
G0LxkOlr7F5QmLZVJ65+h7LTdY2g5GMjOVuxQzOZbS0mlP/6zo1v4qopbpzIdCDSjL2/d3pLl2dm
mCw4nVB8tga7uVG64yNxLacAYJV+qivPMwXxcMMNVBEd3ZK87SC2V16w4Y5J1uR9eyfjrHprWFZL
ghxt8y1KEWeaFsAT7XOHkKAc32cF0aCfCXRYo15haqsY1Z7EzCmCo47f3mmOrM7CPEd0/XlJf8mh
+6mzduDg3ZXf8oe2/vatvXkq/z9w64yFkv1zv+59HrXf/vjtf9dPX36Dwl8/td+alz7d81//06mz
7N+l0qWjHAPHAsU5YrA/nTpL/M72GqajeFWlKRfA53+cusURpMufAh3l4PQtHslfTp1h/G5LuOAK
GoaDsSQp8gtO3WJV/z5nDmM60hDC1i2bw6avQbmCo+uQKDXQbYR/2CWIWRh2kd+/WJwjbtxSB1iP
gr62a0rXkTiQq3K6kkMky7ozKDFZyH4Xg/ysdQB06EMeXYsltKx6KklzG8oP6RAXJ4Y/zCs8T9KU
jIozieEynoGVL6xninxt4dugfwa86J2W6QWFQyQXZE20/fpMDx/w/wwFvo9hSGSvH1KZpghVaaPp
pZV7Rm+zd4OdWtssLqrN7IAY7hEe37RG9Pj6sEe2kfW1TIdN5P9Iefh4QuzUrDTjyRzC2N9kvqud
IYx7qpPdYYj45+RwFFhLA0ARbvnhKIkh7Vn51CN1LYTANKb5Z41xgUdl5jXyjd3X12e1evaeB+S+
4JjgapqOuX5w3BKdwW4Aq+a2/bgVVpvttdhC/2WGGg5iINVod2cnmXPWGYb9fZizzyhBoKyai/L9
iW9ZlnB1hvkW0zRwUXiF14eoiSbHESH67FnflxvDRnZnjO7oJusFC0ZP4r2jONzcWHzznjhj00WF
/TmIh8DT9K7avv45R470wdes3gcefj1ykVQBH2Fk3mw1T7q/AHaLRv8rasc8H4/7jpwtC48U/5CY
z+D6Hu46QnXtEIz1cnsad48o3APYU+NEm9mj81miL6JLi5BvebtfXlFnErQeN9hpbuql1Kkjjw5y
mskM4uMfLN2LoVZejOm3arRjVMN1Jwy3gRPSx7krb9qgSXavj3R05VzJsmFeQQYuZvHFpKQezGaD
RfLKsal3haNXV4Psfi1rulwSRTju4LYL4jFrXX8jE48T6qjCs3yp7/NsnvZ9kmZ7v+uaXz51Si0u
qO4uTomQy4RfTCik7OnnJpWRJp39d1EVhqh0ZsaHoPHrX2KR/jkrixPHyySVY61tTdsVcVW7oDZB
aZfnYVH3iGzW44kdOnQJl1HYGukaxvPTwNtwOKHJdkddFgJpDWKib3Yj4+sGgZGtbjf6+WAA4o+N
3r94/Vj8eNYPB10szYtV7EanymiCBQbdF+qD0lCWsmMdiL1IXfvEYf/xCC5bJSyyGoTtz27Jy7GK
qhrR1bMbLxt8oHijW10i1uafKP3++DC40rWeT5/Ls/AcWr+YkRQqzfx+UfQUmriQTemg3AVxSA4Z
yyg060TUdWTbLEGIrgwHVq27PhzIVCC/WYvOmxtICyC4CtQHnZHcvptPlxWNm3auH5wqIBzZNyRk
l0V0FHmCtSqSU4SBdLOw8xJXWls7r7PLlBydh6JbfWKCRxaUIMvlYC5ZIWPN7QrDqh+DkeYOs971
d4VVdw/6HCmvKMeKSMSF0/L6mTzy1PLKgjUT+C0GZmRlFRvCerLeUe3Rkwz93abNCx65CvhSOkgH
VFsF8t8uauuJrkUgKuq2a9+4JMbfRG6FgOnrn/OjG4Vzyxpj0hxpE7MdXpGozRMnS+k0YqF0gBRt
myLWKdo2IQeUB9XbJp6o2k6jLeZtHIv41zhqz3YBu4zNpqTGgqzzjqB6DTGEjI9EpX8mc62k40fT
emkjnrrYpabfDe2JOf9wvGzCAEcQVmOUDHtd7ETVW8xI7IHDEjlibqTRIebAR5mKU2zSHzebobDk
Nt6/gWlYKxGVrQwoLNGrZshFDYrLMfxzpfvuvrZbCZqzGkA0FX68m6cG+oThh85eDWZ36aTAtLzX
9/rIvKXONrtKKGa/Tr4OeTq3MFIar81IZDqaU721UhG+ozFEfOJR+eFa2boUBDwETssxN1aWF7jo
5GtWBpZTL8JdHcWALDSa8vgIoZwFU6c+vT61H6wv49HbipSiTXLLclYpRVvrY6f2sRjoaLpfk3EW
Z25ba/vXR3leoQPXlGEkXoCpC4GVX29n3Pt+RMmWaZWJfyUaN0GFGIFyr9UitAAns653yQjsMR5p
SDFVQbxzkhF6Rana+0xLgmozdoF5Pas22r3+bcdWwDJxHW2HzLGz5uuCPOs1O5dcZMRQLnvU/s/Q
KQlPeI+LOVgtAIZ5cYEYwhb6csRevD9RB1o0tebGm+j6Em7Dfk6uozlBP7ms0MOXmh7fNJhUzyh8
7cKKXNgCr89zpbmBxbB1kxDeYR8Ws72mrQeVSBAahSATkCfaCcf2vcrPC1p5GAg0p1W7yVBxCzaB
Gp33nFH3HoGCbKeSBl25uRYXpW7FJ57lo8tiCcwnSXu0BFZWNDAKw0nyjpvlFwsAqtSJFaZBb2lQ
UYTJhSya8cL3m/rMyFt3N5WCHnqvr8sPLzXLYvNUE5cuycu10F2dKksbneVoxqK6K1mNjZ1Myb5T
uvt91iDGAa4RJ675qpqybIa0LJ2KipBSLKH44XmwkQ/QAjqQeL4jP5r1bV60N8rXaERubmypbSnE
7SVy65D3ruL5rM9B/zp/9I3rNfR1soIWEej5l5Ayz99kk2CnxkQqyCEPdPhNoSvGUK/tybNq2V0n
Q2PcNqWo7mcTF0KL5/oODET55fXl/9HgcSRdsur4SFJ31i4LTbiGTtmF7uWNE19N35NmZ9KnbsfT
dkqP78edXuqMlpC8mxQb16CXbDCRDJ2T2bPiqH4jsxjmIu2AH5K0ti5oG6yuZ2kaJ4j1P57wZVCy
ZKQ8eD+eaSkvLr4wQz+vFIsaKVYxNPL4Mpib5iKdSivfZLmKFmYdismp20FQMcp5//oC//h4Ma6J
w8TDQt1unaEIStuK24SWhnrd+duQSPnKd4rmcahT48RQP5pSiUdo2wZbyQqvk2hlXC7+2DzRxMfy
/8hyP/qQd/LxV+djUoTSqey5lpTKXd2ccuiCIFAMMuhd/VAJ8AlaAR0zqVFHf32oH88mQxEF6LpJ
2g0v7/BCDFNYjyKMYXl3dbq3GxpFAsCIsNkNZO4wmlz1y4/R8kIuhezlraAWsBqReRWd3sKaUUK/
kHWl3RhDb50weT/u0zLKc7hFYQinejWKDi4cchsXXUtGT8SI/M9o4J+9vnpHR8E/dpeCnaCkcTgK
gCagvRFquKnAd4GRZl91cTCeOHNH9gjenaNjQ5akzLpkAiK0J7umcBSN0dgXRWXvM82v3pomamJC
F/LE2v14nUxq/ayeMMwlNb5ymBBMj7PIYrxMwciTsUaHttpMIXZk43jqeTw2OWUKSkK6wt1ey5U0
aUvWudHQsfRbED1A22I9+K7r8T2nJz9x2o/sF3EVkcRiqZa36XC/RKBqu5pQm6nqyiVmAjjahohq
vn4qjqzfcpeEbgPQIE+zWr+i60lRalbnxWbwLfNp+mxF8rHFJJ3/k4EI0ohPSdCuD7nW1bUUJe2L
+67K31ZDDkOLdNe1P3e/bpE4DVLayztOEXSVftRU1kfKR1Bch0txT7sLudMcrUQGeTwFgXrWeD30
I5fc9t9jGYebNJuhESiHsJu+UsF1X5cpfdycOaLrRi78N7KlSn6WaUI0296t5xw3qgQrV+UOjp+c
YG1uHV9SlG0tpG+302AsjRJErxYCI40v3g0aXYZrqzeMzZQs+OZsLhLHe31vVkiGxdUwpWHjbHHe
qOmsQRpaHcYhuoa9ZwHzg8AvgaGCqfs0AXHaWS50HMf30dMAkkG34ibyLybHLP/BUVwW05SAmXD+
V/5ONxHQTkbde4UpqvPAwM8tdbs7J31knRjqyEVe/Dw8HbVYdmt16qe2LCwbS+5VNPW9yaWkie0U
aOV1bWQDSg2ysk/YqaMjUlKwCFl1DszqoFiAcM0+gUdlkjbZo9/WXdRuANA96HxxI+GO3r++p0fM
h4mjQn0HJ4l63dp8zI1iw6fBC12AuMqFDBEYdnzi5ByZlsmLxZY9OwHu8vMX7lSbmj6ydOiDVHGp
wwZNu0uQ3vXFrEf1ndbMp/Cnx04qBl9R6SYDy2quLncWG7FtFO2I+iyssWCqurMZwMtZH8cFLWRT
7SmTKJt4ihLim6h23S+qwwk6YZtX1fbnC4MPR46el4C00xpeofdO0tT1OHqT2fnWRpphdz2aaXgn
c9Vf0TPHoLFVAQ46HqGAazMtfTSjvmm1oPMC4VR7ZQb0s85Hi5xui84i/QhOhA9HLPtSegImg9ME
EG59xglV9IVlQ4/dKQJ1a2vjhZsN4j7Ph+Hrrx82Dje315V4tms9LHcINF3PstHTw5pWMcXS+XW0
TslUHjvSXB0K2UqBbFm/iIPmqtko85GkcelfpE1cXJYuXblen8tyMVYmHUNog6UiVUw1fbVuEZTr
gdYHA2IpU36f6pV0tlTlwa3FDtwou+6zt9U4+ogxxr17Ii/xY0xEWgJXHf/CBM+xDk/GyELtpWAh
SVDM+6mMMpSEEFQIZh8NgtQAvSMA7bw+46MnxaFo+oyoArFzeIkrmmb2hVvQrgqJjbpDPknXq2ET
uPOvMSf+ujYvRlqZi4bsZAyllB3s89rLpzi9Ced0OJHFOD4fc4GG2VLZ69csM8ycPG/NfCxa+tZB
p6Pg1M79xnFS/dPra3f0TCrFPeM8Uu1cnZY48btKG7BHYD3F2VTQJg16e3liRsdGWVKepCmWTPva
8awcBHJNqxmhIAzdTkz0V0wA4//6G0Vg9fcoqycjEXpTCeRTvIwQ7KErrJ5WjZJuaZPr7MtAZKeU
84+klUmBLSlWEtigRNdViwFOoh4HqBPAVKDJqqlQOUItYLjsg0x9HNBdvBylqj+NpZ6+NxILufi2
i67MbFL2iWt//FsckzugSMzZ9ups9jZuuGY2gzcZsAMHbYTJp4cfR+HU56Gdf+9lRK/MKLiM2mbe
2GMUnE3q14Tr/7wgJGBIvTk4ys5ajS7u/FAf55G2aW5VXli9aDdF1ZyELy/extrGUZcSAEelIqu9
OrVOSRtpukpj4+BVX81ANN8k+J63vJWN8gzfbi+jBoXoeEqQSFP0nfaFoz4ZpOSepp6Uzon39NiN
ffk9q1cd9LIzmCOdsZQPJayrWQDqETAdkOc7MdSxq4S26wJLJOQR63xFkuBWUMoYPDFBOR58c6IH
XRLsXjcLxx4RHoUlp0i0aK21TumFonprCAcvxueGGTJnCd29l9rRG1NPMjRq3LS81qeGTJP0Y4iY
r49/bJbUaQyyuDiAPCeHJp2aa+DMgUWrsdDNLqs+rrdlktVvXx/l2LYt0PMlgwfYfg0+rhNV5pYP
7d5Fc31P6qamzZZM1P00j1l/YkmPDgbwjXAf3P0PxdS+j4NmoGjhzSTtzmaYRNsidIw9cn/DidU7
Uh/BAgD/wsfjP+a6wmTQx6lrFcmYWk7hU4pOaeQ5c6e9m3rXuhLFuKgzg5lE4TwPv1qJS7PRoAe0
s59boX00gbyWO3cUw1ne5aY8sRLHnASOygJ0cMjVy9XmVkml0+QLmtVg6PSUDGjkqA+tcz8rlV3Q
abDYmGZmvXt9r495+ou7ay6JqgUPe3iigqCLjAQ1F3oMptEuCpv7TivibWdbj6LVPrw+2LHj67Dw
VEdw9s212L5RdPaIvOpA6rszLiWauxs9troTr+qxKbGA2EGD/yUEPpzSlIeDTlqJ16cI24+ZYSXv
UGgKtnYQVpej0Pt/MquFNkJtwwHst5zwF8FSLxLLySL2TY72LmhzGMBtXz+8vnTHLA/6DEsJEdQB
lMrDQSJzSok5KJNUrU6LwFhkGgo9SUopo24/+5rp7lC4gHShD+KfrCdoDtdGpY6C9LKrL+ZHobKP
C7BSngw0ulZHdXhZlZqg466dCBq/61ny/vXJHj0nFNJsUrMgzn7g5xVG1ztAcrxhcFH+kYnp0TDn
14S7/3yUmRGIQpgGoOlXr2UU1oYaIjF6PpjpW4lu/SUlqXavLw3UX5/Qsd1T4L+wc6TKANoeLmFa
09LZEsjOqEDSQMw1zPe+0+YXYx1ou4x93wdaNHzKDV/+g6Uk9awv6WHcD3O5LC82r9Sdhkox+v6Z
HKMPUQE1Psty80RQemzDyO2QlyNMdAjCD0eZ09iOejSvvbpB/yRzB1Rj6OXp/pP3TzmgoB1QRiaw
sMNxSpyZ3C7RoJqxwjt3QOmF/qqV9/puHZ/N36OsLnQQFHYqA0bRkROjq2SW7sTs1v8gJqREjO8P
XoqtWe1MFXDua5Ncg2X6w00X+Wm4GzpEoGrdrW2vnjIoN3o6nEAUHU21wO8RDA1iEBu5WsO8DVpd
EA4MnakPsLYq5x4xoeY9Nt++8Pux3zcAbs/nIu7vBjckWJ6rz6+v8FGv3MWhJItF3ox01uFHmLNo
CjFy9/K5ivBHs3Hf23r5FDd+dE7zafMP3ZjlI6z/ZjumTYsmVNxa90EanxKIPrbZL79kZVjj3LbL
JKSps2mXaCfloXEWu3V1YrOPjAJCnyePtA2FlLXjZpWtGdA9i2Bo7pNw09OLFpm/tBQndvfIOEQY
xDq4U/g66zJ7mQmjzJpWeFbYZNdjXPTnNbW0E872EU+Fkjp80gVMSCFydUFyPa9qS4bCM5VWY5rt
6WuWJfl5DRqKkmtg0UAZdMn564dm+a2r6AZQEDlWIPwLQGo1KmJYYRIGNOJwRYcOLWHjzsnr6cEZ
tO//YCRSgDjY1LvYsMPTqVwxB6misezQKJqomF2103w9fIia8deIrc+PELggKL1L6VqB0TwcKhri
cvAjJcg4Jqi7IH6wNYrwVGOvxZasl444FzgJgAhgrqtDrmrLr2sLkfKgcsBtuXYTfkSsO53PdVq4
B2Qs8yQ/8eYd87bVy0Hdw6nZSRParQulpEuTjsxGGBrnvWm0uzlyaSBcZGZ+Lrsh25mag5Ax4sji
3EVD64MRaVfKb3dFRD/zwAyar69v75FLwmNMRkTaVLgB6xx+WCc7IG2klz3yFNXVlE0p2qJZ++tX
XklXX9CL+OuEpIejDHk/xwXpbgRbFpnmJA12NbqK3utzIfT7YW8JFcD0EBECPiAoPRxHdxCC0RoS
0Lk2O/SKnebq0yyhqIn5UU4oDKeqRjyuV4tEDao87wqnpCtsI0IXPHXn57eBRmlqi36sRFNzFq31
rotqLbjD0uQ3YzejidLVPVS+vqI9wmWVuSEy4GpUSCdKIy7Porp2As8Ogqg8K5IKsYKxjFCtrH3U
ilptsq4SPxyni3nuJtIrLSTq6ywMJ0CcLq/5ZsgnLeKPa1Nynvlg0zwHI1Jvo3oEiqPHJDY8YQQN
aKFG0I++Vg3CCkMaIf2Um6nauZMfXE9WOb8fijkmx5nPjD+qykXnuzfpD6uG2m+Rdp3KdhtBVskp
ByWaz28paNlsDA7ZS71LBropI0JreJULS7Gu5864yC0Z0bpakOTchmVsObu6B7a0aYymVOepmJKQ
2lax8HnCQdrn6Bc557GjuemlqrsGLQ+gq6jHFhT+rhpaMQUeSKhFNMgs7Qd/hCjkmWM7aJtCudGw
LaguJFsrMozqw8LnEedxXLFIIrENL1ENgpIW3eRBiY+z3BA1apD6umiY6P8t6AiPinL0EcljB4aV
7KubotLKT5bVSER8nfoSiQlUsAcRIe+AhLt8yMknJZAGpkq71HrcIiSqu/miNH1LbOJggm8NtgAW
qRXIuEf6qEO0L6IX0NvGimj4LVRCYSBoqdKfp52dQPH2fec6tp3a3Zj+bKA8Fo36RyOgScWmtRJ5
GwVTiH54aITVnmxcLGkMbdBR2h5DJM4reFq0PIUrkXm+7CqEHn1Ai+hbzSE5CXhqW+H3TnXRK73s
7gwn1z74Zd9/qqekS7bOINIOJbrc/jJxeJ9slQ93tcjLK5XNGTV9fTA2hE26jYxuPLzTzcwlooLT
fekUCtoMwCXRbkVQtC2yI2NGZ/lJBepWbxtXuxgiNxgfO6VoxRtPhpyRsG6hQQ9tmsVe2uvy+5ib
WogM9NJAUKu170VEHmwDXyke0BDMObx6nk5vscmpu5vzOftoZTmtUfKADNaWVG34OaYL8l5GUfat
aOrofhBjH9/5gWN+TKIqRlQPsJexGcIw1D1lSpRfCwXdFlHoVlZbmOpps6ejUlNvUmuKPua9XifA
Twa/uB+NWUs81VFW285uVP9hOWGB/nqa5yX827L/jCT7UF5ULb3qd04cWB9DLR36c2HYvoGMVSfv
knB0LarHY3gWAlLSdrSym5tNaE7czz7Psm5nJm6p75zaSYOtoc3uXRKkmtpoPh8SWQ5aoCmblm40
dxJ/1MRNt7kr+y9BvcjE0q4QASxLJebHCIoEHeadch44Ash8eyPAnnoHAE2ovashA4DasMJvy13N
piV0MyNnz7UOUB1fFGR7H/7Glva5ubYRcZrvXTMyzU1U5ggQ13VXBpvaNtpwk44VzFgjiNPmTacZ
VOXHMOqgnyPfXCKUb/XxjW1og7WN5tq16Xof1mgsuz3y4lUj6chOHJR/Mga9QVu/z4r4fHJrbieC
mioDS9+j+VJD4YcfbUQdr06OfQBS4Leg5VyZvxlHZT1oSKcbZ1U61xnIAXsQqNcl0eDRrBQ1TR9g
84TtIb+ygfrwf9g7jyW5ja5N38usJ7+AN1ugUKZ9N5sUqQ2CFCm4hEkk/NXPA2mMuqhhxz/rCW0U
kqgCEkDmOe95jXg28eOdT4uHWxgO8qm33dSTbszyUKs5hEg9utrH0lssIjX1N7iHzSKeDTFv3hYN
hl0I+bFdqgCrJbmkFmnS/71RiBcR5zuHSRfNA4Bk+MFlV3rFJAgh/aRCjQ2/J29KJYmHwOOQjUWo
uFe+9RFhNDbZXqj7jz4ul7xRshXNO6XgTyxbfEAshnhIMMApYSVdNZwZjNGpWUIHC3ksABU2ocJM
VzIEDHlop5T6s+nVwU6r7xxQWLmXwo9bWM6k2LDZdKP++Ncx/P8F0P+N4uUfFcnum/PG2ObD9FV+
+9p/fyt65o/8LXq27f8wzIdjRyXIc6Ld/F+iZ9P4Dw08pJR93s7LureA/1P0HBj/QZBAOQwZC7IZ
qPb/Fj37zn9sPG4s5nL7PGfnWf4XRM97afR/ymJmwUybKcF3BZEFo+h6XiIExU2lDcwAfdIdzDZY
N3QHFnOQdqnD4M5UFDzHkbiFNWoLQw53YqpN/7d/LNjT37/3T2+bK5by35dBT4GuFYgGW4UrDLYB
nNIhwfUJTkp5FafL4oQXagGOach96e/FtlmKMXUnP4/Ks7DJ78NiTUqvctfz2Kn0kb7Tdy5pxtLF
e2g7QFYvushYGRHwB50me3rnmt9WnftEY1ew04gxzuI5XtfQZbmFZuNhPh5Aso8Mu1lPBZDWQ0sX
fztllpsM1HwvehjKRIwldEEjqKJSOSaeNB7miGWqCI3OU3Iv3rm0HcD451PdL21XC9s7RcJkUd8W
xKPB0iE/sxN3NutbfyXkJ1yROiy5ja3msD2XmGZdUPaQ8AGF64xkYjcvHvHc/vWVvEX9/l4jZJg0
Aahld9+itxdSzUqtpsqdxNk4piKnTpsfay8wlmG2fExVUGBtvm0bkTq4cP76t/ce5qdF8GGy7DNs
hmpXG2SPEMTELIXn49kbeeLIyDjyxtKg5glwtw46t8KOU43vUnn+ZfnxbgG8clDZwx++glX12KfG
HHR20mSZnZBtH6pIBFaA21npl9Ew1/3FaII56gGgXuaRaLF1XOpnH8+B94K9r8Cu/RGgbLJo5V2H
cQNi7LePAJl6727QMROLOCADz3RR9ofStBVO5Abd2QG8vi1v+tJaxxhjcvm1MzfYrF6nsq+/fiI/
feZ/UfEYdAGcwKexrg3tZsdrtrSi+AsU9iGRM2l1ZGSc3mdjlZHX48n0SwGDJc7mTj4UULA+TqJQ
r7iOHKXXGCqyprX7AmYoQHYK97CGIj+rbUjf2ZB+fm//2hcZoiLG8SBmv120oSgZjBlzmAgYCXa0
4EMTK2/p7oY+u7dkKh+c0cFCe+2y8ztr9NPLg1WCAX+eR4JPGY3H259u1ZZOPYlqR9AX4wiYhQtR
O4ZwFGcivb4UtbZ+M0e5/Ylb3XJe2iC/XZylOFZ4a7+Daf8lAnvzCe1OaTsms1ty7RqSt9cCi7o0
ljVbjrjcyolGa6FiWlu2tbvBlttLU+8iU4sd+nFbMZO6hJPSNIHFguv7EJjbs5aKrJRGCUxYzTTD
zzdzxVH3W9kRYk9PfbSN1bwTLmgzQ/EaCqluWp/cKF9KgtDWhYLvnRXeH97bu8LGBnKbg50Iu+Q1
k7uUzHwLs5qOjjsM52nEdNBsGpgR+W5VrVr7aFc2rMLGKv9YpkmcA1qP9/bot3gUnyUydZ9mlL84
mfibt0vLlpwVXktcmOV1CwZOg2plNBmlST6M/7GppXP69W3/y8PkcIWCsRusMPK5ptrYkA86cw33
gLJ1/oLWmwwVaI6vliGbPXZuG+NOdwu9Z9vdhZ1r3Kzult+41uCT111/19YiP02bp6J1tcpPXetl
iT+5t7nJ4JQcX12fXUNmOMS5desAMQzprjDy//j1ffyFGr19fNwHTAaqKjYS6zra2Ra2swZVOh0H
DXfo0DvGkHi7eb8jMoWn94TGJhzzPTKhO3dbth503fofZt09I//DATjPRhovy3txOPYSt3DnSFU4
XaeVPR1QlrxHQv5LY3V1xVgYwv/lm/ZwDrz+jMKhEutAylug+uJP29rz37C6fHRXHLryNLfOFh/M
ZXTJf/HF/EdIIAQ2/3uUbKa8ItnKVdwFBFq9toE3PFotZPNB2JjJL+m2/ra1ixM5W7M8lsvwEbuw
6oKd/r2wy9KPZp8j1hDT9LAQMfxODfTzS7x/RiZbBOcsvoRXN2YNgQpKkLNjOhrrna7EmEz21D5S
ya2X1Hbey1f8+fdCWAt8vbguMM37iWs8ov0s8V08WsvSfLYH8Z2ig/gr1c/fjKwgserX79q//B6M
zBBokTnR/vzefqR9N2G1XI3zsdCu8zHI3eqH2Bb/1nUVySazct/ZcK8A431XYAoGu8bzjACy6TXB
z6/KhjArUre7viX1yvZJtlJt/WEuALnidfIfRM65o0YxJc7smxTCY+MSHtoa5tPoD9mrPTikcw2L
9865dN0o/HVlOxXG3I1P+LDeLsU8dECsBfqakPSeU7qG5qcsJYwwlN74sAxByCzcM3+AA5HHQshy
8usn8W8/z7hzZyNCkv1JUteqGkGCxlB2M6rloyE6vMdC8yScGgPZQQ/2YRHD90C73U1Op/vOzV8l
HPz9XHg4PJ295aJ6eXv3IF0Nald3PuqWmiUKxtB97Z1OxVKtUMHLTb+GmJA9EYp+KfLQufSGPz3a
K/BNXAa2hN3apSLySjmcCqKN/u69/6++ND+tDmwsDyncX6NENAZ7OfOPEbcnwT5r+LxHj1Lg3Dul
9YhJXn4nLaU+z679RzBjnZbzVR3xtDY+/PrZ/PWZv9nfdmUFBJoAZgut6nW9W2jVbnao7SNyR0u8
iHZsP84GTOOHUvNVHcg2BH7KFq8bEl3pjpiXrO3PpgmoEy2lHv7LpT8XhAJit2UBHIG5/XY9MqQ3
UDIah31idkrSWwSZJgbK10VU8xffHO5G0TiXXy/DvzwEZvIYJYDM8J5c64DqzUmX3VD1WGWagKsy
nMw/B9fdTmvt+Sdnmus/SP0jCico+WetsLr3Cpv9Lbx6DiFKRSTX+JwgdL56DZZ89qx88rwjkUNA
YdWw4ccMblY0l9Uy1E3fGngmrsWo8kPFf3KXi6mdn+zBRLPTlGh3eHlTgit/vTBXWiK+np18sVM/
KXO4qmtRSuGt1mBao39MK7Jkok0qlIahPzYk2xnTlifIIlrSAViYBsoSgTunHVx346kYPHxmjckk
vMoK1nNotlt4bKqV7sGehEHi0pa7HwqGiFhWF+OWnvRsgfU1uVjm99bX/Wl9zRBJHp0sNry4i12t
b9/W0uzMATyk0mV63tESMh9LBeSQT/lKlkWTOV6MyGggfxJnkkPbNiQj+pXjVsm6DivWhUWmH03c
FwgANHy7O9jrSu7Ur1f851cR3hcGcxYnF5S26/7fb71BFjULLgB/DpVcXZLjjN+UJcN7i8S8c6DM
9ZvbtafVs4rjr3/8p0OTAocCDR6MC+rl2fvF/WMzcvo8T6ui8I/hbIuXqsmmJy8PjbvKpHkw+lS9
M/D/q3x6+9pbNCfGTlQHDYXJ9/YHARi0Z+a2f8z9ZvzWCXs5IbTeUJI7hDfawmkJJXbnM2dqEAcZ
+R/VUrUXS7IR+WKoH1rinw5ulutbu3a7U70WSiSNBA1B+x58zhm+RfOqqa9Wcvd+vVpXOO7+ceBp
A8F+50Vx8F8frEwvSkzRCjx0ecMf7D4MX83G1rdtZmaf6oWeVy4ih6dcrMNduLopY5kVE4GlIx7A
Zxx1VF6VvTdUvUrU2S8LbRgiaygynHeo2N8uag9k0nabvR3TPpP6MHPurWD2afex8Jy0/W1xcqMl
U8/EZMKxJq9N6rH37obN9m8GN90zQPHmLCI9lv19uFpZepxrsc63MxMGA9y+mNy7zprfE7n864Vj
3cNGi3EwF3914bwJEKQmsR5N7CVIV0cZ1CTV6IVPKNXSL+TV7DnQpmyAD+0xIE/ANOffR42t/H5U
22PkCqSjccEEAUzdz/zzmC4ttbaxV9zaHN3n3HdILH7nRfh59+a0srAn2M3LsHPad59/fDdzN5CR
bJqEFyrDaaAbm8NXtwoeTZhYz1gwD8c6C8TvTq/Fc2bl+jUgbRWp6dI8lMye3jOO+JfL2VvTAFOB
nXFybRwx2BNdBzX/0fPn9ZilNvl0Fk4prefq+1R7XX3QuX8TtHN404pheZDmVt/zNxffWrN3mAQ/
F2BYn1HjGCHmMXwn1yf6KtvSqvVChVO0J4yQ1io26m5+Edge7DCEdWtnBPQNgzLuMq8fPy4VmWyj
o6eEibuOddlvT61jE5erJ/lO2f4vOxAd0F9cGSZBbEJXO5DVNIyaDbUd+3QSzn0LfB2FXlp0T2Lp
c4bMdpH7v4lVDCeYiLNxDMRqL78zRqUAknUt2mO++K15D1wPlpy6XuftigFiM0W15fUNzHC7PXS+
GrqDclMCt3HypMws6FreW+p/efCINPZqEnCEDeDqZoJuJhu8mswjLrllVORWTxvqBYR3ZiKNeldv
90yU6ss8Za8C/tCT3Zfe2Q5TfarkuxYCfzGp3u7uHGQGZv87KZzbuQJKPJ5ePtIZHMl+2i6l0TQP
zcDTOJgucT/OwARzWG0dN1BKk3RZBxAlbTwF9dIc8Q4zzsMwK3KL2SvoTLLQSTBx6A0GZcTPMmZn
siptCPC+O1mRrvPyd2WpYwvZ7lvRLuUXCTn10zufus2n/PaeaGEt7gZ5EDLu63aiJ34RB2kvPFp8
YI+5Wdn3Xp/1x7CR1dfJ14wUK9UlllGsDDbS8EeRzd94EOQw6TV/GQz8l/8fLokGy2WH25Gxa4yC
fNnBqpi3HDOAojts8jqisIndBVbeDtZkQjOVcvwccio9sC9gvUERF4ne9JKNW3ncjOa/5jy2H0HA
dIEH8girHJO7qyc/aVsx5/bTY7u6HhlQZB0zKGrvqen3hLJWfHSY677T6v3L+7b7L2HzyXAVst21
HAAL8WmsA3qHXGXOCeDTOg+NhM6i6+Vk5nV9G3IRnwuizm47bWC1aldfcxeqU+Q1bnuqgqG/FzIk
6teyG1JltPcgwrmKqg2PlqgJQ31qa3JsRCnkZWu69LWdrPKVg+ZOi63333uyf4EG/3zbcD/AzY5z
hckahgvXqDuuM9Z+JBqJLvCRjO2FufdhYGzwWoZ7mq2Yun4fhAM9EDPpdtXBHi3sTetB29h8w16F
uzWoLdpQIHefGqvNsgNSlXVLFj0ZFiG+tpgjw5iW/vcFTk4yMY44bc1K0OSETig7VI336lb5+pnZ
vcfopSHjZdlzI8ecZHQMapqDUOZAPnsoqd5LW+1EDD6TKhqoj0mF6Z35qRrNCvw59+ci9nJn+d1t
At2Rbl2YoJpVKm9srbM5mdrJ3HM78eYLPCXINzIXER6a3m0pCDxHyksKBebBt6To49W102eWrrDx
z+urH/1Y2OURwxJ4D3IiRft2ospJz9ak5/5QW4PW3KAYqwsVQvUMkNP/CVOJsMGVm8Ndct3kgfHA
HMTKlFtStFoRUzaVRoRbbGuTFir0EsNZK6ZI+a4y43IRDO1bexW3YzqQYJ3CiyIs3YKSsBFdW0Zt
aoRNjFE0h329wipKG0gUZ+0quMq4xvVHOyhJVd75MYkx9fZjqFdh3JgtMzZyeWTuHfIsUMYeGmKg
uB2GzjzZlZYvLB7bYV/tC5VWmRHzNVZwmlrP/16rpkYf/M5es58gVy8k27mFiwVzShwzrmDDTnl9
k7OlJ7VZmDcl3JKj8Hu+F1ORNLrVsoVzJLujySF+47R2daF/NN9p13/C2vgBawfb9sE3bbNzVW8Z
Tr/pgI4xWctuuMgqJbyydI1EBsVDNpI2b2feh0CLAjQ162/rBfOmlTzcE0OREJXLCv1lLPSPXy/O
dff091VR48AuYTZhXHVPnWL3V1uWJrDf5x+yWrp4Gf3+aRoz+dnNCCb69e/9VLuww9GpccBi1IZS
+lrb0lVT3nj95CdBuIR30KOqm97YM/omIg0LV/FtZE7zsI11dtFbjRWjkU97m2UWCwZmJqbXU5lv
n7y1r1/c0Co/uHUHh6vzvXujHtkjiHYk/XUi1d0xtPle3jpb8vUkHgb2bmRErUHsBOXX1ZMMncXt
rFGmSWeOm5e0jt8HFwwwPEnW7TBidLbm5GVLNrSTIe3tg+L9Ix9w3AyyZVxzvl+yQM+nal629oBH
CRwqTxbtl0KXMyGQBNMOeVPZsUlO3tesqqi7p6aoyJ0M+oYwOKMbPvWNcytSN6tPqT+7CIS07puY
ONB8ec7roMWH0Bq9Nto6v/mce9vMxjforoEwCPmZjHOjKM96zgadtOWSyoSYH4LLs0A2w1OYpmsf
l3Xg3uz9dXiwjN50k6bP2ulSbVP9retKqKeltKotSekkvvm40cjzokuYjV7YUzhKB64VicsmIZ8l
tuHwJ4N+vdsqoLFDlfG8AO3672wQcngFhOm/5X0DG7sbs5x2Kidq+6bZmoZgt4mx3iGoCd6Wgd3x
IeCbv0TltM1fHWOFuugsZVmzpXnmfBq9fcAE06XJLozFsiX2GNs6Ccl5A+EMKpRj1KFXLMgd3Nwu
mnBII/i3K2SDy2borPdlX4/EgM1bd5qNOb23EOzFq9Ft+1pbLykyG1xktN1XRAFK5w9OxODJdcOx
i4eyqJGlNSJk3ljCqTRqGxZuqT449tCIc9pu9BJ26VYkBwHUPs6i7pbYduFuR2NoOOUhrwzrCyZM
+BSWGRnVudlWRsJRFO4pxnp7bcTcz8kmXfkkyCyCdFpN0/3SzAMEXpxy4nYmv/UsF2KTo7T1RZ+k
o/CWRAujsY782zCMXIh2JEWXziY/+H1dPFDn+/nNEmTTyTf7rPlAFrmqE2JGtHrFDmvUT77fNtNJ
oe0m6bzNxfeqpHe9ZC5nZrISPuQlHq5wH0U2hBPx8k0jIJ1bvT6ClhPCnk9okxnXFv1t23Vrm8gV
90r6eciNnDk6xF6j8MJZPdlTIcnbKdbmY1iCLt0tAYtw8NPK6GPXKMdTTaM/REXvBMOpK8t5upsm
8phiFzN8HBHAo9NjKQoijdqtky/w/orpYDcF5mD1VDVP2hyQRJfBKGRsLCZZtryNGELOo0+uCOYS
ZZJuS0GWaF04UTnCZsSwx966D2LrvDmSfJvzpegRXkbWNq/kwjQubkNOMPqMxwgRKe+2laSShA8c
L5wBkqk8bVYl85PpTdNhBtCvfxBDJ4vImI3cuam7iRBx0NFAncNJhvjuF2K0Y6tQ5hgRsOA6iQi6
aoxnANntkVePnBHs/8jxdnLZHzOhVv/okVR7Z8Ke7s67YxibOl0LTd4c/j5bjvbiGt+yQ174/R0P
UjNnr8blMlZwtKM0KMIPpLmb/hMbyrQemsFcssO07aOYmSnoq5ytntMr0PhtZqNfxZPJuXnfmS5q
CrxYguZoOn26HbaVTCzMgByIuKnSnYylJU2YnM4afqj16Jg3BD+5HwZdzN+Rp7Zsb+1UhwRYBbY+
WrOs83OdOkzZBOijjlS/9V8cqyPVARYr6bmT7oj6E6Tn7SHMGcEsA05V88WwynFM5rkvPlWYMP6Y
UXZ/cqq+UbErSDKIDIKz3FslCWaNxhqaaZKt6DGI4YXHGTuFHY6R7dflt7RFD5xsuHV+8hj39ifI
G/MGnie2DQWDcGCjt36dJ6bMhuop540ZyKpquuHZz7nRI2QXKsbFqgpN2s2y3MJyl3+UMNvrZAhb
8oNU4W7OszF0ZFYjS4MXhVRrZtrWa++eyK/8d1FXsHissWCfaF1ybCMG6/2QKNeT5x53AR1lcuRT
B8mew0M2DcYQuzIYng01Dh83DQ8/1ngmlfehKnWXDOAF1sfQ1s6frK7b3NY0WFaiKZI+idWBVwrh
a7ubZ61/2HavgZu3KZCJ7Q+DcRFikxTBiDm9l8wNRXpAvT9bJ5xcGnVaqIinpJRL9nHsu9qNAqZ2
9sXLUmKRidIcL9Wo2g8aHMCMbG+o1/ulEHrkpXS96iiFubsRYZhSHZQ/UKQFhrZkpKDQJy5YGgH2
U06cOxgSecl1HxB0Zrute6gqoTLCsgwrj9IMtcDBwUFoPeD86tzY2FE1N4LqNMaEq2ftm60bTqtV
O3PkdYb1WmEdWXxIRcFRPkpovDdtPm7DuaE2pWIbxtcOo4Fbxs/Z81rxjSarV5pPVV57n6cBLcOJ
wPN1vF9bvXzwbY0/v66hqj8O1TZ7sbn5mHhXWDrnN7mzeSLmXkhelqqY/cNAvBO1X9n2UKKUATOj
NIf0Jvf8euaMLqzf8nGEcG5DHrdveQ90mrSuHF7myU+3GPfAOYhg4cmeTR+fjcRc7C54ZnawtMfF
7MIfeRmwLoGlgCjBhztNmqizFXGZm/xf3KHtLsvkLrfbNM3jIdh3r6jfMk7BgYrAgtfY23k01wXg
WziCfa8zlDq8WhTykrIK0vY48I/ss5ycibzzvjRveqtRbdLMufy0drYsb2dw7/XSB75c4wp/sPow
M5nGBkRS6wTSadwLZGrYH2LE/Q0rBGeIfJb1oYJcGMR+bVsUP5RYt6vf0qph8Tzmh01urhH3tWfe
tp6AEj9melnuui5gNrvJfjx2RbACkC0AzDdptXAQNkxCqAoKAC+b1IEXaEcDUQCuNMJXzIJn46Fm
bJbfjtnofYO7FnaMvHfCet73TQkWkcEUJ3p++JoT0oF+YSQV/IYuf/vii9rvkgmTuikO2o1MaGfD
vzy20R+u0bSo9aVcvW1I5CaW7yQSGF99Uz5nfC1clxrNNWZ3AWAabTmdPIRDY2S0hv2crps1xjvK
DaWPCZR5jwWQW0ReVmGm2Qjwcj9ckEVMS2jU5wr7yAnuTSsUeaoSvzs1rWmUrkFwM/ijEOeykayN
YdbZxwL0NQLfrMbz7Og8u9dZA+XAAtWqY7NrwyIqB1gtFzCZBTPKzBpetqUhX9fflPPDb/LFPFLz
CeN5E73fovxPvfRY2/nw7IQMopKp0ryplBRUR82WUw5r8mZDOvUta+NcDeEN5yraFmiquHosMGGn
M7JHfzqya3g66SWix9gPkbfF/gQkd05nNCJxOtrOs1L23EdcvzgP7qzGWLGRR4uHyU/kys7pDqnb
Bc7Fb1IibAoUIgwEg0Gcxz7Yhq8An8Z9iyGliFaGlnjJBZtun7LaG9OT0XkEe1WmXSFAcs16iuyu
aGircxEei1Ys2ymQxQAAoXXunghj8+oEhaZXXrhBL31px9K6QEBLt3s1r3P+iDuP20PrM4VxqjDJ
+RPQyZ5vlk4aInaMTiSTdGor8YeFAWWtw+aTU2AdfW4K06v5Rgv7a0XXMcZawCE4DAvKhYdZrFSW
bedk6uxogvgOqTL99sDH3vpJG2Y4K4+xvdY2Ec9eLr/iQ+R/lCFanYPljZ4RWY5U1lPYaPZ05mhY
ZmN15n+pcLQMnrquKXuijSr2oaDD5fBcqNHLPuO3aWRnd27yx2GsLXXLDg4O4+fW8jAHdVjd2LPT
wW5jRLjF/qLm8lgRpuhGYbaN813p8KHe2Rswx+PcOYW8FHVWpInFpOEpV4oKI+/6wIrGpW+ZaxdB
Pt/l4ejktwrRTAkdGn7TqdWjR4GhC3EgB5g9tbBt7MUmbBijAkosnCtH+jRhhXLaI4Ft8hZ9m4O2
wl09P3H8br6zzJQmgjPYNO+z2ZhS0Bc7+Dqg1XGTdDXa72UqybYog7q7pI2pMuQnQOhnw6jcF2UT
iHHOHQhjCQ1Lap7zJq+biPFKtkWtXOwsdoaZK1l8r5rjtS63b0ZRocObizy7gW8aDvHSlSyhUBzZ
M0GCQ2zAcEKqSRCCSApGwMlsrgX1zpCpH5kzMfhapJjthxIlzjm1tvqbvaA0SRYs5iFKDW2Zx42o
1Y+lp367tIUc25ObNz6NvloI3pvbFodyIdKsPoZiasAMnXVsjwFi9sjRikjRqUq1eKmbYRtvqm3n
xbq107/uX8Mcq9odh5iwpe4T80r1weSNLg7uRrJr1JXLbLM3B5j3yYxWLDKCokRYZjqFG5faHk5D
uxRFMuQwA2fTzP6cq76obtWoKs240bZvBunXXmI4XVfciDKc56PypeughIYB4rFzWQeJswOMtUGM
T9ncBMFxqI3mK6qYqjh1hWOUt+y9w/NMK+ElQ1m733HnNkVGRKptfAgnp74tBlKmwblRb47KbBlA
Yur9NXQ346FYqLzxkO8JKmjLOXgNB7h+h2DrmFdoLLCsBESfUGVvWXWTaG2m/akQXSaTMXC21ykb
u+nCRCm9qzuv9+LSwoYAO0nb0kfTVPSzfVagqfTK0Z+iItz88lhkvA+4JTf519HvlBsHZt+HxGPz
Z+zK4qYxB86hmaBK/16Movg0OvXkMUHulg/gdvlLr1rjD96KqkpyKiSysN0UE25K+SF/yDrVFIfe
neR3ZKn67Ky+tKPVE9QH5JC268HxZ708p9QWxsHCKBKSdJ3XbeyayrROSB5GBGwUcP5dvjVWcOc3
istpVz2FcWGFYAa9z0wk9qw529kplKmPdu2FXcxxUE5UHqvpIiyz3BcHThcGE9MWsE8UKlUCPaSV
1k9UQdVdg+R9vMt94Z1D6jjr3l5Hf6R6rsPiSeDzaqE/EtMSWYU1vyijADCwkTCTK87R4n9kytP0
CQLzCmFGJkICwLNF2Y9dtbqnpRw7G75iGhZnvpjwiw0PNEmhk3MIULRslxC3NBB0S4RerNK8zz4S
2k05YMmso8Ss/Zs8XPv1YKg2c+IeI6o0obw22xsn7wv/0MMgYXtikHcO/GULgIVBgWxpTM6Dbre2
jdE+Mv9tS3ubj4RW5bfGmhtf8SEigWSk0rnZ02Pnm3VpJYHkTLLvdlgqi1CBmWuiAkt6L+EKwi9N
b4at0lns+q7f6eHWNdKpPW3IgplIbZnTHpzcnPFJ97Y+cdrRlIRTyh32hUbp+YhfptmP+Q8R28L3
K3rOwyoYY/R5jakj1KSquiBnDeWt24UGOHnYjCDORZo+9zoVwTHNZ/fSzz6e8CUxeL/nGwDDUTHx
Xw8jowD1mJOc3L6GahThgy39sIDMUvqA7RCwOSaD+UsfNpxWFFmUDQ1D30OTjxmNTSanIRo7RG5P
uCDk3qUvm9S6+KsjdSzWhjNFmTpXZ1S67JlCqrah/KBhvgTV6GKj7hHe9mmhl12TYab0SSaz67Zj
V1bmHGkiPL6WZcA+uNT0U8wcYN4fRJCWHzhkPO/M7Nkaz7xWeCJLE9jsVriFbTyyyv63XDReGntp
WhJpqrqlfDQXFB/4DG/mH0SEath7xrpNz2mXFnnSuM3SnEtZuCe/au3yglnd3iTqAZWf01RmZDI4
0THy8OVzMYdzHy/YZXEOygzqQJjztsZkKYbx3IAeHMYA/suh8J3+t83Dwn2fMroosrVib2jdjuZ1
hFmbH3tIcpxN7jIOD8O4wXqHWDNggdWK4n7xJ9SPnLGBuvg97fBjI43q09JW5Vd7qlw0larMs7NV
eiQPSd/w1AXJopURED3nn5lNDfFgexM/Hwbr69bIjMECXfdyQ6czMsFrxzRpltYmA3LQ+U0RdpM4
FORnm3GjVJdGfkZodZQZZXmPVCe9JcfFx+Gt7mncUzV1zo3LwfFlYGJaICmfnW8hiF+W1CXix3uE
uRIeXofeOc4NWvzIIBkBtA54crkNw8XZnon4hpbuN+hUYnTX6ee59sv+lhdzZkMW3uR/sXVff8Ye
kokkEVet81iQE+HGuLaM8wWdcntf5aIOPvWDVcL08PL+RjZVZ1IVKkz+wkmDBXpeNo08ASCek546
tC+LbuUPjJZ8tFFOUP5JY982J7JjtvTBXVZmsA0Jnd8QWho9vHYzeMhD/rcRl2YFJxOPACAvYk7S
yJKueIYC6PQnoKMiYUKdUrUtcjbuzc0IyGWwMgpx2xf2cwPYY1IeZ+EPyHCjhY9VXRrnsisZDk6T
L5/yzl01OAUrSWc4jxS82xjSPzXTbV9vFngXkX0caGuYDsfQXLE1FdzRGo9tVdBxK6bqEaNv/T8o
O7PmOrF0Tf+VjnNP9WKGiHP6AjZ70izbkuwbwoMMi3lewK/vh6zT0altt9UZFXWRWSUhpsW33rEO
CumWryht1pNXjPo3wEF0LEVMViD3Qt8RZkxJMk3T1cuy5rnBtmmR8f2aNsbnrJtpLXYQNDY7WnM0
fKRxSSYoYlh9ZdjS+v6cit6Su8bpf4J1K/fBN+XckfurtO7R5OvkRB36kGrfrS5dXbqKzWIHKOFb
ZzGuRrHNut4c+qSbpzdmpeaOAlZCoXaaZIsTcK/VyY75gO2wpjcIzIeV8W1mt/6hXwA0zt7QzuW5
SVtxM5i1/KDMhh0ZsSUZ+53aX8Jh1YxDZ3RevnOlx4i52IUGeNhMc7yzkpxtJNua9D5p3NIImt5b
uwAcw72xCCNoz/DTTo/HW1TqtvE7t7sV7mLbQTEuE3savc2Hr6NGgA4WedUd6hSpeNEI7UvpWDnp
bigMDoyI1QAk0jQ3iFMX/xSjS8Wf7JIMsfenrKjpESy6lld/mKwNtHC9EHRvtQ8temv3TlQ5Npxh
rZeUn5oX5xkQk/aS1qxLsBZZtu2RM86agK4Io49ijFbTmdRoW/tAKppYz4Ohj/Ioi9zxT242ZdOO
JAtswp7sPe1a9lOX722lyFCIWdHWKyzs7avZ2BOjNlbVllGiHI2DttRGDFrhl4Vx17SpODFYDsCp
q9HdKcYm/ahKw0XBrvsM4T7YZ/+l7dEZ3arCVMV5tuvmxcoz9xtyYIOGomqgbsApWv1jbHbJwxRj
yAhFJ3r2DF2eUUvj5EN16BOa5rqOj3rQigb11tLWKTEIZTUu1zbj3vMqHL5NiogGY9fbtQe97Kyc
Icuale8sgLPP/tp6z241bxr5GAhqV7IjJDVC75coZxz+Vudl+k3UY/IlnjKCKzxNxYhwnFL+AOMb
T5YadXffiXjh0fTbNSe/Ixs/4BdKqDm1SkeGijsD5ot/HPFEUnYbFCr60Grt7mRkuvvc5mL9kctu
6E59QyISYo9SZHve58Y5JBKIfKdPgzkf2zxX7lXtb/AnyLBKb/TZmOoo5ay8QzV14hWU1Ypf3Daj
YBXydomv2T5aZeBn+qjvczJtvMcGURLxErM7T6+OsfjTzpCJb+50ZaFczXgSzfu1ZSgJc1MChDPN
9dae8Irips8nCED44fxr7afojewlpUd+ttxDIZVXAUSanRls3pADF4PDtHrMHt+wO7CErvFxKGTx
lsFQcXOK25R0n5raq9b7Ms1YK+6xCsk01Nwpd6+YJcedwzcn6qxKavsWoE0RQd7GsXO006n80Ri9
ne40q6mGH0s9jCh8VLlkwdolkwjRS7GxX6qyzwNwgNy/SUGuHuIqdxpIMgQfoQ8P8my1rVyuY4Wr
7jgza2GSL/giKKA261vJA/vUx/rYRIRXFEc/I4z0LMcBft+UiWGC7VrUN5MFL4qfs73irVfoM5u9
bVfOepVJP03XEIDcilErdeooa9iynUL3/oPtNCUvi25oP/kas6FqtLEvdhK5ovhACIYjb1dcfhkv
sd8cJb3rznXVmWiW5hbEPnSLnF4Fq8g1Y5dWS/vYE3lOwX0lAVJl2nheREiB4e8yGRtEWKYzyQ5z
l/MIx55ZjgdNcgECokMUtljk0m4kytY8a2Xi8wuEs+VDwM7TlpCZ5iEjmKQMBbJJd5fV8N9hjKE1
e1HdmhpsORMzJsRP1XfIRYgCScduyK/GqTFFWCLolodiyP07fGNOHKwJuRGhGpJujPgXFLBhG/7u
4WXyA7LHrGOut9ozxe7VGjTlmqsda3Qcs+8iXicAXBYY9JB0PCYppHMAGGCeiOSw6xDnqElfN+Eu
t5LevGw/Lf2gDlwlPjdLrFc+HwPMdrxgHvAcZVdNf9pC3sawsBaQzt7JEbqoUY5of63FcXaAh1oG
T4QmfkcoaE35pNMBzk363NL3SDAHW42urB+wO+rl3tTWyf06607/sWXpe+n0fJQRFsLWgDEazJvU
sOs+LLx5fVrS1tPPCILTHE5hMjOksKbQIrNx0/7kjU1a7oYm93TqStb6OzgD16pJh+11GvKp3BWG
bNShLAvv0KdQc6EoyFA5DAiZ2U/VkmQaOmjnp7506+9xbysIVVhLNzRjNz4qBMZdWLHLI7DDc7ts
ZyrPupraZoWK1QDMggRrNoOcS3bVgbd9tK6YVjHa9ZPtvLIVaudw8JbaZsdRKO+MAwsNSVwTfcOw
2tWA0lmyhcboYxZBK3kbLmrod0XDIx8i32ShlE6KygCUubsRiLdF1Cg9IX3Eb5Z9WsRTGsz8Xx7K
Up8KikWKPD0pqvKuhSun9JrSuu51zq2yDaap0Iozk1sBboEff5+zEo/7qky97FhOADhAa/Cou3RV
qrpLXYFQqeY8nYOLhtXaewUkICSC7K7hDwEKqyU2fmZJbvL3uMVsfyg6M5Z7gqPRL5jUmB91OUKn
B5oJgB0S2BSLncOm1Qzk4oHE6CQnsqcitiBqx5krXs52fO7nRiRR3zrii6ymxkZPrubpPe3aJpx5
I6yxsS1bm/3DQ+1IfAT/+98kxEku2LPpox/VMaASWSlqN0z2eBaanDAQ1smPRMQzVLXu9nuQD30/
1w7b7XE1z4vjxUGqVuM8rqtzzOuuCKtpSD81vLMM8EnyWReFHVlUu5T0qhf/HSDy/zQxbX/cmz+e
HAoS4MnkJ0CWVLILFUdBCJkzQZfsa/yfQWEY8pS6Ll18zmSeir6ARancGeAU9u4dRdJfDSxvj01Y
Lo59S4cedq1LBQks1epZeU3/nW30d6ONRi0etnihqvBFsXf4Ys3Iw6G/s0MfeyredY6zOIfSVaa5
x91AhoM0Sqc/dk0lbKTu1GsG7LLRyKk+t1h2GLLlFR+65KFXpfqYuYZab3WZeVnAvKpyhvgGBfOs
x2MMoeGUCYMeGF1kFc3U7dMp9rzAgP2BYYGlsaMunsvmNimW9Jlyhc2kTWrUadYm9OFLO6hPEne2
GVbr8MNEzxSC6FbPqGBH0ixRIAgvmxN0LRMRV0k/uE4VoC0dGnZpXGpukiMfGFHW9muaxY63EwM0
HOG6RvZ1nVejXgKGba16AXXGGt5bNvkyKUE8P8q1QqBOCLm4HyfaFgP422x6TJNuWg+6he6KFTqu
v9izh+W4r5X2BekK8nKRpNYIlm2pGpS10EC0zTzW9+XUtp8zh1CL9yT3l+8LkXG4LwjeRklneDgL
374vEMiis8hcODQ1CdeM3g2vhmU/8pLE0QplcWM68XTsFuCrLaKNL7ZyzeQIHfCu4eIXEROPHUo0
lLcOLjpw7Ld/iwXwDBXg4jUttGHPeu8FOd6ok8GjEJm0/u6Uu07fOj//PDmtfLXi0t1XyXpDZzDc
d2kRVSq5fn+Wh/1iT8GmTi8uhDx2p7+86m//rBT8xgDHnPcoYppbPqziyU+z4WCRFPOhRkdwaHky
A9AOIqCmMTafbEfFoYmCODSMdMpJlivNd7R7m/L34nXlNeUaUV0rBDknb/+owWjaUZAYsNeKJjl3
fj1uu5Y2O6Us0IFiA3yykf+8Z4nYVqC3h7UFjhKkclhzqUu70C067sAQZ8Gs9Q0Iu+x6puCcTk2E
/WhbMF9D57GT/6C1hTy31vTMr6nuCq9aj4njij05pP69nYs+Wjty+N65Vb/767ayIrxXuPyJrn97
UXSU2TmUrL5ntb9TedX3gczL9qYxivG9UupfLJ9MnuTIU8BIQxKPx2V8QQrjnZpjwgdEG6xvY99a
CVbgpY+GScgfxsLc2MraiKTVLDdVLYDni8aFKo/X6M9P6K+nTZgsHzy4B0qhyMx4e9pDNjTKEum8
j6UaHnNgBKAv6fuh167Zjz8f69dPlGegytw65TYn9OVnAqB0ROqRrnuTLLYOOmQtg2oyIShr1hkW
wTx9GT3Qh5HB5J1j/yIMxS7gb1cclSYxAu7F7e1nL4YC45kfpZU+qhI2wjMmUqY9gu4iKsHI2/vz
2RrG5fOOsR943cD/hQVDXL5m+piuntHocTSOGZGNHmlLKYuSqKPBLNlfmHKcTmPiiAklYt7W4VDp
9QEwDbiB7Zk4VZ7FdFSJsf5LX058sdDyvA91bQUyzRlNeGqgJcwoZm7dxUXB9pNAxa4/o2krtPes
LZfXkPVehyAh4x8BOg/Nhbh2yGeeojYFTEB3/Y2911oFFRbKj3yKqquWWonPrdci+SwX1rTSTSvk
az7ISre5dRkFyJIzJ5DpNhE346iZX2Y3+WddjA6WTcy7fF8xT/JfhOcXDzRi9bKEcz+Mde3SvFPI
cfkkas2VoRhmvT/jxBuHr3++1ywRFzebjAMk/+Q4MECysroXbot6ybSyd4bkgECIYEl0Nnp9F9dt
/rM0tWaJiIytUMxkiHAeRr9XT/7oSe9MhmKd3C0Tuv9DPia2+JJ4I7uamWI48wGUI7316S1aw8RP
JusqR/qhfyYOr5g/tqlsi6hlGJmjpuk7EdkeSPLOVoKhql+InLmJa1BN/AKFp0K/JmvpdhVxMoWj
H0uqu2eVFIc4V5qR8GN2rj/RY0PMat9bxfrJ1VHZBqqlGyiwyI3Qj37uVwdLwzm021ioF59Uz1di
X9mrJrpLXlgC9sEnqxoWLSIOq/xilIl+ELoTO2dyThE74oWJRdjm2EPwMxMcwYRl9ncoZTsblpKv
xgHeoUxxxy2jA+qfjH00mtoUf+rhRg8O6GYR2ktZf59NMVV7pB6dh/yzaT/6nYHuv2218WdTl27Q
rL4qvvM+sK8ufXMsXwDDjZa6TKl/XGaZxSELvdk9N7mdnBKG1PJkjfb0aNaNwwsbx3VMnXM8/zB5
Znh4a5zIoUkW8UfPrHx1ovTeNneQgf3L9hr6QYuQLw3tTOnEaVqpVwSOV5g/9cKgaqqWw/JaIVb7
YBZ55/7Icw/Vr5a2TtUGYxznGQZaYl0D2esZUC8Py/UC7JOHNB/NTuB6WPgiVA1Fi84lHveWW1aw
WN0MegPEzqyIwmIk+9KTgpCqvMwVpoq6rfkrbGGyQHDFsQl4WXJw2BasodDH6jM5vOARbjkZoAZO
E3/h1V/r7YOUatmhnl07MjIUDsdkJq70CY8ixk6DioqzpXfy5E7a6kXIpzzsqpAiNUhG1njHglCZ
khhxr3+lEgV2p6S6NAtaTPNagM4IdBd90KCIx7aNdD8nhBsFBNDa9ZHdn1tdpQRrXiki6tozSCaa
QU+66RzUZiq/DVlFbHCZKKK2dF2WZZh3eg1GPK3uGkJ0chvSyrZQbE5LZewgiZJ7Q6IxZvdsF/lO
ow2wj7TSXprQdPryg0BRapMGPMsrb8otVNqtY7+uGVG5wMrCayhgj5e7kh/PdjXCTO8OJBK9AVGS
93Ptdl/ZYzn+tv9feALK/puVr7ax5wPBFOdi7A0by5qLcLHKxoWGS4kuxZrvh0ZV8mFQaWwkUdaZ
8uzQAJ9HFZmw2lErq4++ky0nkjnTH1D37cnJPQn5ZuS5tW9MYilOlckdJCeiQNqGHcFrdhq7hTXM
rHrxAvgY81oats8oPlXoLQe7bxBEYENkrMDCfp60Nn0C9Bq7m2Ro5kehFy7RgWWjX6OcI6F9Gdy2
ugYeIpbPXV03flTGmvpX2dRn9g4BAQ+p163G50oX4BaEfiLJBrbgcleow7Du6Img3IEP9Bw5+TxD
ERAI1sEsxvm9VhTpclxmAAT0QplByGbCfhKnBHJw4mfjgathrxI9h5+wCvmbasKNrf66auSiIsIF
pQnep1UPiKPbFwsowg3q1bYf5TQ7NK96SX21biblQBilNHduDkUftHOunhWka332CHmmfC7XX0q+
tlW4LFq17qpmK0KeMq94ATkQc8ge10rCFei7DHHHZETn+CntAwYbL9UYRHjolfxc5PgK6FRs5We8
YjgVYj9R7cEo1uYpyZBfkY3lzqx8cDYVT0XBs82v9z4pKWUC7B5nz3VHmguxUvZcRCsCi/2azWUb
EcTaYmQyfBHvK7JsV0RtRrY8DFbZ+VFcONZ91SQAyZWV1o997NjGrhPVxsKvSFLDDTEfgpLsDyKJ
AUG+NzkTSTSVq9ucdGtYX5ST9i82ZSZFSFvu6jwX6J5h9VGGZDuAUsxfxqDxkk8KmrRemiUJ69w0
9ksM4BTqW6yvxr+oQ7dx0T2mwm6/O6kNgTkTY2xS0Fm5DyqfWX6qdIi/lCWMaDiSBMPy4/noyQZF
uva4ZOunlQAlQu2tzvhAaEyVhc6E6fpEINMmG/axhYSr3dXE7MLVABIYmoHR3NKqIDWEW1yB6M9P
2QwnxTo+z+mjnfT5j06t+kMh6jY9OhVBhyxY2lgGyRzr9rMOet0EXkcYyxmbu4Z9jd6fXQ+H8azn
FWboCdlUHUEoOTuxAKgnhT43z12TGtOu8yrEvyxTcHoW0W/EKCy+td63lUj2mo8+JFxXIeVxGQjA
DNDL6mKvNWbJ2A3WahyKCTeVMolG36fWkDr7rNYJsU97o37FWERN91g0XOe0hXlG1FA4HsovN8Ip
cl46bO6Y2EYMOKsh5w0prNvvtD81AmDNMFXoLLPtHum0i62PTe+ZM7LWcdLviXT2nE+xw6MXYrHk
o0ZiDgiCP8Vt4NrQ3Lssi5NHI8MzgdF2mg+UsbGtTwccMYGPdogrMgAwuQ2R2fcF7Mqt3yOz2HFp
xy/mQlZ6EeSJNrl7ySrBzyjdJ2os0Yqoc2cseGI2RM/XtO3i00SqsLxKS0v/pKvFL0+Ao9hsAEWH
7zlymAqJexuLB7pVrMgdyU/ZIflIO5Q2elYFetM+D7bMrSit0AztdQKqSwhG8oaQEeabkN4voSiK
JHnMWZW/I7HNJBfRtJyD6pHKo5Ks5H6R8/jkpiL+blPgMh9jbmmU5mXzNWcEXvetLOtXN/HQUnW8
mWXYJMhcUIbXJdXPWDgrFqecXb5S0hVw6ny7kLvbwxpO+OfGQKl2vnI9i2D2Xl8nddRoY8rCgbGe
OZ/cpFujIBXlE6moMQyZNrfufhhr58OQZ2Wyd6yMdaxwzJ6fF37xyV0X1fP58dfrqc6JQSRzpToV
dB3HvHgjd22oSONvqTm+bmIi+0LhoSvfx6uFNW2WHo4qbzZQmGrZkJGA2gzL+oBnqiHbradAfTfJ
2Sp3HZ3TsJmOn2VwiLX1gyKi1gsW2RjWgfR5ouNXzu8sVuEioRvop2Dtbj7oFPUmqH7IT56apViZ
GG0rLI1t75vynskwWRpIxzIbZi2yAAWqYPXbud3zpPAGJWYxX5X5ukzXgObtV3KEEHjrs5jsOw3q
ToWeXPTbFd0SS8+q01JTVbpMr6uhIjXbKdb4iz0l9mvLcmIHJO3b9VW1TMY9niNgdDymQ+5caZVJ
nWzWtHN29iSJiru8ZLG+Jn6gabYkyayJ+B5IKzKUbsW3vPSrhzxpmiN/YNG60WA6b2ZzGixyYqXt
fLDqRMNXkZKZePYqbtJuw8sg61NvKkNToN/ZG1lnXzMlr8vOz4WF2iGrvRctIXKbxQmiOajI3/CO
aZKnGC0XuWqMG2SuRIuGiLIKXEBx/zaN2Ufs6O1ZvXBWebve5bYz14FHCL4XMVUP65EBPe7HXUqh
2i1Jt5RMZAYccoQsrdF201wwKNIf52QvDUS9vS+mutX5bGmauesNa7ghuVcrzyVQzddVjAYA19jK
77HDvQ4xMYzDda2jRrxqS7Nw7kiWcaafvR1PU0SNRzKdqgybiJZJyz4wUfWs+uiI5jFYYNjLiNHG
/6ynFgVXqRRewG+xsJL0ZIvcyz71AHonoyIcHmSyjDJNw0Rk2dmQXEsr8bPHwlGp2DusXtNJeUWS
fnTxvG2us8ZMIplnoryTK6z9TUkoZ7FHhJ+oF31KGqrR+sVLK6SmJKy4RRpPB6iSOnksSCFGhd1O
pj4CrTv9snecMs4Qcs2FBwGW6rjbULzpTP0tWgD00pq6JwazY7NeZPUD5kTUwi6xYmT0KxiC60SB
BD1bqVU/oDHDUrymELCMl7J8EUsi/f4dUMK+xHscipvAah0YVBztBAO83R4nmiFrgVDyEOsCIxjd
FfNV3ffGjZ0nq3vdOMxHVyvkZH4LXBLrB7JiMvfUQfKReuUitwt8PsXmjswdf7rGmonaDrdTp19N
DYXY4VL0/BvR9WB8Wt7btygBi3XvmF7fnpQB1hXUSSrSo9E38bUvsRoEztozHjSzIbubEjm+e84t
QLBzpudGfG2vKEF2vUKIEKyWIslPIiExEMSZWhLAlHLPUqUm8xqbOLMLoafL52TNRHZXdxXKo7lf
1qtmkr5zxWNkmbfGgOVG2plwrhNwiCK0uHnrvtZGGFyMo84n1kvULXwkbHXPrJ/OITobPPwdkU2H
P2MHW4L5G1zUAYsVW7QAKctwN5cQ3FIMFcKYWRywyIuYNDy/kQECHQJREuEyPJstKTVhy4Q4EdGR
mhrWtb929DEdAFdi9hTulFZ00zs48S/Pylap6VqOv4UW2s5lLguBRIKY8GQ5rMWQ7oYhaYhQyoFy
ki1T6R106RJAARE0wMgZy3SQQcO6AFAa5h5B6vdCfhTyYjS4yVmTjXj2fb2/9pxx+mwzNUTvXPtL
L/12VK44+VEO9BUbkovXAa+W0cUp2eNa/mSZujxPqhpoj5C93IkM1XuSed5VppO2UKADfiRr4L3W
3Q02+zsuDiLOZ4qTJuQNVN6/gNU8T+EeRXd9SBmY67PtkPJ1JdQ4qZBEvHa9aokSqh7T1up+lH4i
7sjYGPp3jOx/gXdv/gpji6vByw4vB4omLq4EQR1VrevohhdFDC5EztR9E12j1h+d3arpERWD4YYd
uI+9eaaGnwZbBrmn8yMZboas14ubwlKGdp9Xft3/VENTYAqVjptcWWJux4Oz+Bkchz+QCDI1axHF
cUPZTCJS5ClW6vBl0LpljPIWlUSoDXohrtbZQ19J51Ct9o0lnPiYEW5UfkKOb9Uv6IY9uomzESG+
ncZjcoSRaghCcIgrOhbuqKwwd4Br9mPtWwWWYhxowaxZFbV1sW3Xz/Cwix6No1H+wEoo6P2lqpJo
OYKkPoKA6uzLSNEorvJyju1/1Iq5AZWALgi3dI8GP5/cmLePXkWdG3qYZDygzaxviT350mBZVQEi
CbFr5PxeHPXlY8bxIKNIzvGIqCFj7oJ+8XmJC7Us4yFb8umppxomZCjPHlU6jHsosXgM/Uq9kKw0
3gA9vJeU8LvDs5AQp8cnCDj84nRHz4HG6KC+hFTo9cZaI9Slt6zuk7LS/om3PPlZDDVSwVr215r5
XiXb5fE3WpB1FvsCFwISYFuF/0bug9EvXYc98MCyX3sBnkVWc7bGJ/R+Q0RuTRvRHTxt8lNcJGzz
3yuF/IULdHV4ZQJk6H/evryXNa8CDe3i5gpnGbHOuxlhzD6uPYpb6HJ5ytCBXNtFPZ/HuqyDmm3f
HWny9iFvNup8XGRIh3x9fGf9++W1h3uC8/JI+aTemi/ZxWUZ1qZKNHLo9n7vkfOkcJpp56HKdO1p
WEpyAbx4whmJjJImNdNfq2h0GdlvO4BclsSKrNCnmYaK7oSqbREHxDt6G1gTaNwPvNX9k4dtPjku
MUhmpCqt/exS84DYc57tl2a0PRojF7d91iiTy85zhgC4ICi33SelWOOjZWAtCMbWIAl2Niq0GeRk
IHgp44VNSwIeHRUybpANjvnkXmHXUNUZWM62HpSZzc2+sEiX/eANTtKe2A8NAsakTq09Rnf6sgYt
865z8g+tHVH29rPRrl2BzredO0YQqs0+N7pLPcYyWCMQDAEe3b7OwPUCHysc2M0EJhrqw2AjudCN
Ibtf2EG5Z/blcMwET69ZtMxZN945RlcBbdN7+GhljWDSQ52znByCgJynUSc3K9EyE+0U8gznU8KN
elJTbX7tNXtsrvoZXDBKU/LaUMAacbqvVhgNBNI9stzUqNd1X6Auk7dq6BTITb96H63JWuwwb5L1
sWchrcKaEBGHwpuSny9jDbjXtUslARpGHw9xhk0BLQP8E9ScP93SVuTXFKV2zCHkQ3YRd2GNd3gM
l3zf2974tSkSi54OIleoRU7QxI5p1u/HecmckO0Fp5COqYOASZHXCSdvUS9MVa4W9cTKy7spI+Lm
XFOPah9s9ERT6CZNrb6Td4p4n17glWxm0lYHonngnjTzOumoXiKPqNc4VuIUB+Sr3nLf5L1oAkkL
4AtYATs0lC8I4frcSOe7pPdb51Ef6+KMlklHOO45RYptR44HNE+1vo/1PEkPlTbr9hVOQE5aEhIn
bwk0iF+wupOB7uee1RHJQBpV2enxq5UO+KGKRaEXU6Q2nvtidvvzonUomTSnUk9l3o9uAEUhxneG
lksajoBDNmT2Vn6zlaeYF/Q9ieeNSOWakK5FOF4y+93D2tHywuK+nioetH9InW7HY9XcQr24H5SP
vl052SWN42RwPLPUzA/kF38nxwfZKYKTb6ndqW9/XpN+4U05HkWxnk9xBFIBvpNvj0fvXVMQEoMb
jo6vcHa7+S5N/H2HD/JzVpIsQ6jVVFyN/lQHvlSWHgw+FXHQ295nw0m+5q6oQG5on1KrS8Qs2dGZ
F1axkjHNn0ka8nWor/Nmqq5TbNH4TaX1/OdzuGS6t1PgDAzDgxPUPXGxqgIcxOmYk7qXzMS+YDbQ
9y6+qJ3j0t4aJAaBaAJ8+nrElXD486H/amj9+yCHBIZiBlqPINt9stguCNC6HpFFjrGzrySOG9SL
OQG5vapwkMXCHv1bwADjg3R6Y933DkWHR01l68s8tPa4MwaP4GC+oAQ79WA/+PRMGgwBP3A2kL61
fncKJ/6SIHAYPiBmxX2NucdP9549omROWl27aaTrE5oDLDoFfz63X558uCmuLDINFiC6fy9mVK2a
4qSqpwZv8pLtHGDIn0lGmquuYzNFhq5luz8f0LzcH2zdL1uEPRI0tgfMD2+fxYSkQcKHkvagFgEZ
EyeUzXhjSUYdvks+A1an5JULSlYejKRzjCBjijZ32H/MMRKDzJfQqgXuErI5fOhGpyufqr6wBih/
iWMAmAAXspuaOIxWhFJPWjnOnxKjlckJ7Q4ckqzTsACsEUe8fCVQipUNpxzRxPcG0CJS246ctbd/
+uvM/1Ef2V3zWn0YutfX4eZr85/bj36vGyqkknT4X2//sf/3Pyev9dbv9eYf4KngNR/G1255fO3H
gh/9t6Zx+3/+//6P/90Y9nFpXv/rP77XYzVsvy2RdfWmNmwbuf7n33//26Yx+dp1X//H9Wtdvf7y
Y/9uGyNw81/cZWz31japklRv/Z+6MVCwf23dMlQSEcftib+KT/67b8z/F0/Itl5tkgPmeZ7LnsTH
9L/+w/mXz1LtMerrJiVzCOb+Sd3Y9nz/31cbmwiVZRRAE1SP/GqbpN8+jd0yVGW8bokevv51KWH3
ME6PwzeSEevT3y7N/b9/6d87xTjPy0PpBMV6m1DM2kbWt4fqdT1r23Y+dbbVh4oEOFJmBu+d9/n3
B3GR41AzxWbo4nyMxmiHVc6nhmzrnU0RTqRl7T8Tdv110djY2oKrRrX8L1HMMwDT2pbqxMUdfmyZ
GMcaJuRhttr4nSjty9PhE8noC6KAoEGgQrlYeXE4Q+Kq+pQRb18HWgIPGDZ53e/+2a3592E8hmoi
29jNXVy1AVdsw6B0kvFgfhzTLg6FqIZ3dgbbL/n7o8b14msveKptNKX6pZ4FAoExTllHBsTlMCry
jAMTfUuxy/mrTovZtOd/elagMAbh+7oPKINQ6+0DZ/Q+TZqueYSCKlFCLSLUms6L/nyQ350Vrza6
Z5f6R/sySt8dakWtuYnAAGWAQTofUVVE5hBHLXeUHL93p/58OOdSi1SUHS5wTYfE9+09xLYdDk05
3KXriKcTWu/hz2dn/OZ4GK8pyaHeBVTBudji4691xhobLnNp9aXGO/5tI+MApXM9G6gy0FFVQ2Tk
97MzIXAx4o4SUjoMu08i8ZJ1t1g2TU0Jea2f4RgXdiPQDmy8ljS+J2gCC026qPVzX7Ylrooeo31O
5rcL+NL78GuYyAkkL+w2zfdUsQxojiyvfP3zSV6ugWhIWf2I1HZQEfJGX0y/+ORjC9H0MV16rMb4
iG9K8O7jgs3gHwE0vMocCX6cdd1jgUK5+vaJRLWNR2npjwBcItLMBJK6W6bXhfiMEBtlM7+zGv7u
zDgMBW8OUcJ48t8eD25S7/E1E4viUiyopuXgebM6FmLOP/75Gv66UG2oLrATb4FrM2u/PRKdIbSe
ju3RoTswpDBM2xWVfE/k+puDbEs6X0M+IXwgLm7USGjtksX10WTndrBcJAO0rOj7P5/Jb64ZvUl0
hjh0FyHVvkCVDFNq+kiK8UTkU0jap0cmAvxm1trtO/j0b4/EAcj6FIIFajvdv+FHdkIUtTbXx8wj
sYAkB21PO0UTbQXY7+Sh/+7CYeDQ+Q8POivw2yO1izBmXSuPi6FZQVLmU4juaXzn+/6709l2j8Cl
W1CzfXE60s5bLKL5kXyRLUrD6Q/poPNNwbB0/+db9NvTYVZhBwnNzLbu7emocmPqKc3Q4BIO2MHJ
6bBKN/zzQbb7/PZztZ0JStu/Nl1s9d4exBEr6fRDdqxd/yvGquWmccfmBiut81hRevi/qTuPJbmR
rEu/StvsQQMcejGLARARKZmCqZgbGFNBK4dDPv18KHK6mVnV5NT/25hN14JmZRRIRADu1+895zsv
DILbx//CJS22egTjqOe8D2e8lCaTmJb8qFi7NMwTRob6ZFRHjlzqI8JK6EJoGoCRX1/0uyD7/Z1S
nJKITYHKFsb07f2dYkBRiSVx4DvI6XajM+nPfYPdKyBTpZlAEMNhz4lKEYE/tOqrqcv8CV4oihqk
gL3cbaerz21DovkyMUcPYqeRJw4qqQfdw8kVeixBOrIOiKjBZPXxfiSZwEP0QMIsIjs/kxtx2nOv
cDZYn20m/cNlDjI626OWKfprJ6uRPaqOM1zEkUZxRscqrGDsFGP6zUYgpV+LzEIkl/HQWKFDKsaF
kEb+ltl+15/QKDQ3d47W3JA43bb7UfR6FWXFdKSvCqGVyTj8XBeD7mII48MIkQhNJybjCNxjnM3w
iVXxuMM/PcMeLnvvc2Pk8VfHXGKgYMYojmtg12+oDnvrMBdqeSgHy4XvgeMRaFqXJ69andcRDSzk
fZWducU+SYyxiLKUmDavUQ2ITDfGW9fU8+BESYW99Mhvu2IMWgRhMkxS7H8Br5dHblO3sIh3+bhM
UbEyCMI26S55mNMBE2Hj2VO6oyFqPYw6R7mo6MfqDZlP8VmynJVhbKr4S9dhkwvBSLX7ZeE8H2r1
bLxYCcjGgHHr+FVPjHbdGZaYz/tSkdlUkyz5oi2tNIK46mFQDykdP+z0ZXeqFkNHF4mcEUBmVyvn
CGVIU0eNTwuQXHuYjFDo6uV6sJzhK+x19RTzgvVRYyW6E9AiHW9yQC7X6aYgCWBAVZDyuhkNAlz0
yUjhcme2dzbS8siPlr4qIDuA5z5f00nbOamByh1AAEDUFZ3+QaLcdbSmjHHgs+e1hDToe+bnQElb
uBOHNEb7E3a8a9dEbCao+UgTO1FeUdwRELY+lkllnHvznNxzDJixhWp5gUUEXcTCYLqubhJHaWZg
r537UC0eSiaXHT2DRaM42rSu1CqUF3QAeCBV/7TAAB8RlBklzubcyb7R07RfeoWsJPQ5/68h+K+2
Os0rcAQ8HnBiAmOayzd8sSxrcAgEdl9Vpfi8ksY4xq0YZ7et1vNpr7aDHnNSqqCJWUpYz1NlMibn
cKk4yZkALgaWFACY+lTroZcm5EYz913PE2DrWE6rhcMSLLs5GmJjniPfktqBegjewzCm2p3poreO
4gEiF5z0DjloIhHwEJgRt490NoH5ZvqwHFLWNAQ3LpbEANqbblytsUEmS+o58t4xuqY5QjEi42hZ
Su+u7Kq5JRNqWa09YrYh3Tlj4d8tgz4TwNRlGAqbBKJVaOvgIGh+lNUto0zGCYqxzpYfPVjzrkvT
6rmYl+wL5DS735FMDwC5dd2qjFynst7KpQFauvZ1y69VK7HIxXbXRD7fBey2CmV9OEJkAQBo1/Gz
0wOVChdEkHjfVFOWeyAaGMzBsuZV4DrpqCKrEfMzJaqaoSa64wrQSDBJkXEiwbOmdjndzWNLpzVq
q7GxzRAkD1yreDFdpChJKmBZ0W1Lzx2GRN934L/VYTnPnmUDSku9b6f80cL4V6/lP64P49Am+/d9
mF0/fVNZnb3rwWx/5Ufiu/iEzM6n7t7Cp2mosLFOr736n//DJNadwccWFmPhWiIC75+J70TpfKLR
SggUvWOadvzdf/ZgNOF+oo2BKZahJ6hzlAx/pwlD4+Z9seFQ1m7FMz8DUgUfP9H7LdhMRlO0M8sp
WZOHrm1vLGyjC3bfWlsO0iaP22OD3PkJmR54f+qLFuXx6ZR3xQP0If9xJovtWUslVokO4jteiqIT
x03LRASuNQnBGWbyWuH3z9N79DUR2pUnCixzb+fWSa1AfZuxt6tGRP7KvuFa9gF3ybFY5H5w4iEa
aqTZYngYZHc5JNj7UTSlkTUjvhZjdWMO7CbmLK27SnO6XarnS0mONZS5Xawt43Awoe2mN3kl4heZ
GXMP5FiVzZd5g2vB78ZEEVgoUL6Q6Jbu7JLsDl3bBL7VpHefk9qtwhk+x6Vmg6YOyMioBLaYaYTI
M9pdcge1oB5uDA2PUph1coGXRxtzfLG6DsK61o+8uVsXsg5Nzdc2AijC3CJoeRF7pOigQpvU6M6U
E2vca+kU4/1gmYsPcc51Dhk4OVB9baLXOyHRFEE+G5IrEhOm87Qv0s2T0biBbE18yMJcvGrX0ti9
WQ0gXp9hnQ8HEbMrMG/1knOrmeY7EY+Ywn2nOp9K48C1rwYbT5aLFSFIiO8IJl3rj8TUJGc8OjvA
hHyLf7SkG+kfk08Wm4Ho4yPCJMJpioM6zyKyO46sbCEoxSUyZOpc69S3011LqHoH4U/J4qZzu4Qc
D/nF11S7z1D0X7lGQXSTlt2vtp+eizTNDzLzfQ24PaPESC2W3obdkkrjHteVX92mOsdjSNJV2iSR
m/hqichuNLsfWa9/azX7T1un6JH8ap26JKvk5zXqjz/+o0/seJ+w9m1t3e2sjl2UVsv3RUrzjE+m
QM7F+kUnELUdR68ffWJN/4QAwaUO2VpQjNOcbYTxo1UM8/cTBwlmekiaQNYLopv/Ty/7R8OWNvv3
3vmP///3DdytRbw1O+lG0upCZsKa9+68mtqwbdBbJLtOX9OgbUjSxFcS/8bUu3UK/nUa+XEV2nYc
7z0UheaHYyT6IIHHLUkYy7fXDNMPrZ99Szf4UwMyMSvGS81s3n76Fv7izt4vv9+v6dKeQbBAY4YV
+P2d1UzYa5n2WgRbyN4BO9SuMc2hE+zXbwSOm+h8hPjNuev9cfn7NT2TABoa4vz3MZVxUsCBmh60
W8u7Z/ipOil7OFp00Mv9r+/urz5Rero0kGlb8RB9OC4bDQeOBPZntMy4BJta1+jC6eXnKRmNYAH4
e2Tqk9ovVV1+L0j+7RPzp3vkegKvFf14k03tY5Siv+aY1C0BiD73Rp1qXxlfqoYmKmmnIh1+84m+
bwvwifLuMBRhOyYqjVHWh/u0+04mvWHJnUvPJWyZMu8rZPq/aWP/5VW4EoZV9nE0QO+fFbUwAC5z
R+6Gco7PMULCP0pFu/v1d/bxKjYlh0s5QC9NII4zPlzFrFvg81ksyeSol0t/FBrtXaf+zSf28fvZ
rvJHe8NhGs/C8+EqOKetHgAhdkgEB0FTGdOXxsRY2QKNOvztG3I5fIOTYJCMNOpDg7AwbWXjPKNI
X+CE+om5cWnG32Vr/cXHhvrSB5phMxFhRPP+y5GkFGGCbfsdwnsccfqA/m5Zk7//5VAXMrlDxm4a
DE/eX6WUfYNmtet3k+Y5RNTlZgCJ+HcpvR/vhYWBtZ4lEFU1QsqPwUMLlVkHPYljTufnR3nczsYh
Vlpn/WZ52F6Lnxdcx0Mp7W2LA1o2evwfWvx8CXIc/A7pu44ZtNJn6g5NL74mloeRySus+vLXj8JH
VgHfPk8BjTt2Jp45KvL3nx+Q3Bo/vqfvsj5H8dWZejQYWrFHL5yfWE77LbEq/7Cq1Ngtqd2fYlDN
ztwJq/1vfhBsyh9ufouxs7fdUd+GUvT63v8oxA1AihqrcTclCIhDTlaMKzQsn/Vxm6P7IYYWbp4Z
wQmzBCJp6Vd3MSIl70qhDl0OEK+S10W3+vIEt8Pcn3fzNK0PtmCtI97S8KoTv9dSsL1mJVnehwlo
LIg3Ia+1uaBoE9KZAI831ko0QT61l71RTOO+nlp5ppP2QYVrprPHJKQtbphHWtVR6vSuOGSJGjIG
KaBIgY04Qu1yNWBa0ts07Xcd2nQDhfu0vPSxzFcojRhyHhKjA3wEgglJvp50VnE92XDxT3u8Z6dD
bsNU011VjWFSpyRtpEu7Lp8J1oHQdCo4KEMxhtBlY1CAONxkDXaR0q9xk/W23twie+CckekkaGCF
iYddbuXZaU7sXE6cUVHctDjP8W8Oen9e24PZXq1rW1gBrkW81WR38eI6RYbnoRxjqYfrABR2b5fU
2ODBFSxINTua2JnT4N73rsRTJIRipEd0j47zwEhR/jNdti8LiMnYBaVmnSLN1TyMfEORRwycLTT5
8PvDOjEF5Ea/S2owcsIG6GdppGTUhlg50/Sze61Xbq0ChHL8K4Tce3KncfdvRALCvtRxN4ED7uP+
OVfdBLm/gsG7WXiSRxgt/jUxTOajBn8T71i+jFDIOeAMQW5N+nSAo40lMMtp81z1bTt97ZN2flst
VF7NYCUPA8rsb5muNxDWMwCdIaiogdDUeHYerByqf9DFvpXi9OzdM4eIYg5FmqddcMpsnwuAb+lR
rrv6useWgFAO87nbYbnO+5NEQmcOlEtuAslHPNwESKQQszkiMoMCi8aU2dU/46WVd33NFP9gMtgb
A8QlrR7OeewfxjZ1GN6LNu6imP3CDtp5zIoINlV10ABJPqokax+0anHuJ5NQn+rSG53ca67wmBJW
OiCRI35GuaI+ZEBCDEh56OD5yoQVmfakkY9HcYTChQC0O9TW7bSrOMOtjHtmkZ96mhrLgwTRXO8L
WeDpJ1wADysc6m5rVfW1F06J7V5YRWzRvZFWpgXWsoj1LEmT3DhHSlqo+GsBV/QCqw14xNlKnBfY
p+1Nq2as0/2qZj0AGDxrwN678VGbBpsIarSbV0uTczyNpYvZBW5f/SWd8LBitozbi+aPDIxWGfR5
RZpgL+WEOd64A22/QHq5f1OkU2kfz+ZQfE4ljKAwrjg77UvieorzDf32FXYdU2SSSQz9lDY7alAN
GRBEDk0hgtwi0lAD1al9LnDHvrpZCzKbdnN8MpG/TJxu6i7L3ib/htO+35QOnhnYP8l5R66yhplt
HVaAgwZgI9F4MVRXkfkkZdYccVWqpX2oZ7Z56hasWrvec/1u50NuToNc8xYo7zqYwxBXi3qbrJnT
58JSk+90qB3jSWq7W8qU7JYT+irNhhqCJUHOmkxewKB2pGIZUrfO7bZNnxo2tIXUAw8H/mLP9utg
jdWdKa0+OchBWF8XmHyPha1nd6uhzK/lilXxECetbRCaVGGVbtNk/lL6I3qlbsvupKPcGAeoq1QY
etaU9c5eEjKbFte1vpaTuTxNwDGuvbQA9WrqBDsGnMVd4nTS1c7CjiBia2eCU72hUZSJs0aDGh62
aeHHAZ+w/txA++92Q1Lx8pS8FWj+Exvks5P1zhvHNIKXajl25VFsLfSsKztxoViNA/KA0qXYGau0
uy/Rw4Kyc+HQhQumg1cJnf50pftB3s/iG19tgAMPFc16P8ypM9oAuiRu+CHJJqIV8ACPqGkLKz32
2tHa5NEuAQQ4GrHNTb2BjZ9IpcBeYFOfDqZOj7suvDe/7lqLBZlaICzRemrEIJXtk80a8EJ7W+th
6WnOFfIZFJKTVWx9CLoAOYbGVu6QNfUbxhwoL+00QofooMPbaYom94NpNNOnQRHMGBLaSRJKLIdh
E974hgR8ZxRfYp75hPhQoY2HTMKFh9rSDNVpa1jFBeMlEN/KdAiDX9JywMaRyu7NSDNzjOCoNXtX
ofBGr5sRvoEk074y7Xb6XNZ69axotl7CE/AAIrSLtwQrmvxvtLoloRFDrt2QYLc8bO5BBZxe8OhX
ojVfEsyzyzG0cb0Gh0qsWNAuRG3tFwuobFiDFh4CY8CDcoKHzQIspNL8EhJHAUgzH4wrfW3TNnAc
X+v2zPHQJfBJtNcNrvE+EDrE4TCu6eADpPXR4fWNBZnV05azfjCxKwuOfldCjXRmRIwXDLOZs9hH
jpW29142Q6CdpVGBE9BUdlc2tShC321ceG6LubxZvTRtOnJY5M7g68fiSHNKhNbtyuw3cqRO+9pp
3KI77Tm/XHvlxoVYpOOeGDNmzIBU8/qC4ACMsNVSlfCh4euFlSpN5xxVvqsF8YpRKZyVMZ5WA60i
vpc0vprZ4qBrq0E/l2hUwf6SenHLmlOY2LAL/3MOJ4a0Und0XjtdTIeylf2rQyaTDMqlzJcDkXPD
l3EoiZ9MMYAV564PuCpgLNAAqOwBzzHIXR8YxK2kIFhDfx2bmXVhgVWwydmT7Cxw5o9hxLNP1Q7Y
Vt4xQz4uzgJw3pktgF8CTuC9IxrxDJimORqAw6KqL4S4a5YaGvAqM+2ibRYonjAe0leLQv6CMgBl
JLERXVDxb6eBKXgcopZU2iejt4zLNlPdKxUegUtJYqtbYuMgp9P17M8FYxq5Ux5og6hDxVExz7LM
K/KptBsNra5BQsLUng3SXUuGMen4tFbe1EWDmHjJenzsx3G3qYZnV1H+IQsnvkj5qqAyxhdaJ6NA
VCTi4ppjJp1gJ2+tL1rJfDWM47WBZyj1gvLJ0Rbit01h11HbjlUZEJ/REd41+flxL1Md735PlyPw
5pzn1YVeeFmijAZQTrIsnD3LL25yw+aHJHykfKqEUalgjnvjMp1gAsE7p0VMvtO0WoGXM4gLaHUC
vSK8qb9VXeWdY+ZeukNHNku5s6re6G5gx4ueTiJsmSONuiEDHrmQw2QxT3WYLG/TFWDIJP5lSVvP
O2v0K8TYqbf5kzFXQHsh9HDdWZY2MMIdnJYoqbohHMlX0uooPDQSYOa0n+8S020V9Bsn7qo0LDDn
jgG8egfnjVnbX5Wn9Atw3fhfvYmUNXj3GNdZcAvtSdfbzkK1NFVEslX+VamMjRHRGXUfQR4bL7cZ
WLzD/U8ZN9ZFs8dVRj4EoIcyB5oxE/+uE9nDJLkrMDtzejL0YEJNfo5vdhaR6RnyuZOpyZpBZGRO
ubxAB8sBCAp2dz/jnEVt/NK544CPH6rLC9zYdSMPIQUNGo8yatc7k+sGjgvtJqDxXhh7UgsHPSJW
kpG4meSwWouuc6+p5wbgy+SX3I6cEbpdQxDMsdVUMREgwJiYyK5F/Sz7UZ5BXsKckNuuLAPbadJX
Z5rri7GR/QPRo/Mtn1r12mUt4Nwkj9c2IJ+tfVr7VF4nZKBiykhJyglIBvUfm4bWHV5n2dswWkz/
M2cggvZ8p6lTfHu5IO9rmd0lENZc9RFzaB2TuN7Xt+O4VDe6S/ct8PXOvYsrr3yZGfI7EJKw2fij
xyJcmMoutyxNh2UT4xnJQaxN52KQOrLptHC/gD9PcWNoHdpCW8tKuD1ZXD8a0pqA4w9z14aWRLwU
4C30n0rmQTjUylFwdoB6cMv7pZPEwij8LS1HSl/y1/tvjglVNzQ5w7HEFmShwvWc8jMTPhMrJePH
NFi0fPnWDpMH3GrNh69r58kHN5UFY8dVLC/JrLcKehDoXRKq9VPNFMuNnbeThQa2EM2pwjbk7uox
8V6Y3FQnpgXrgN1IDI+DvYAVEHESn2l9UV4ki23ekNkxXaQOoVQhFvHuMmXWQoKa0NCIK06jpCzZ
1ZufaExa4I82cQDTZL4nJYG5QVbjeQ6kSWjINg83nweeBE4jGbl3AWKy5FuWFNoFA/TxRaYUAQFg
bwrakUgEzpRJbu8qlVXUbpOcbpZ6cG/GfHszAfukbzjeqi+whsv0pF8YSVCKI/oIe7SyGaMW0k6j
BUY8AHICSa5yS6/ines1WNLmZJpyJj4N+CGw008F03u4KY7TGQFQBfLsCp0gGVAcDT6Aoo5rEiw0
t362i6EwsFNLj4rJUVB1KuJQssDu5fItdhvECpqX+A8m4YU9G+e6WDtpVzg32RcsvsSs9U+WiaFZ
kGfZeup49bgNxGLveSpj7N5dCZYqzPGPntho5LeY1aV5YNabLqeAqSz8ZL5GakQx+iQQyNHgQXBa
PG8BBHDjFmuqc5U3zMS4j14WUYNf72vrTv2r35kDxSAZdhfsKLjLWKiri5QR1te1Z9jimg1ge1HN
2VssO0lu3lyrZxPn9OswzuBPiYcjyMBLtKwIfGfq3hY+0hQOs0PGTRs7bJlSWF8molbSkGxkkklA
Uqah5y7jIyLq9H7QrTJnqo8t+dDD9TEAeChHsOqAdNs7Q+8mETlt5pmqLXoX8HI4sWlLh9KnN01/
OlEtWqhNWuCyPWQ2NYJfOzQuUOpY7c5hc4fl71QpR7GmMTgUlIMrI9HXM+E/+Ou+0O3MB5JptA3W
Pxsc4syuJSdjhJbNi8zDUBxJDzTX3p3JVr8rtCRBz+hUIMiTqXAVJwzPfQW6T2XmZvOrBk4DvLdN
YExQFgaRh1md6C1XtuaVDB8gE2E3gjoJbbnmj3FHkpWV950ZoE8BtNYLLwfFQ+Fvhglz/HLHXA5N
1sAJhh/LVSUhfTnxO+0ZQAXz3Kna+Bag3VSbN8roYkfcukg81wjLtU+uLtFsBMbcrABk5BU9iNSM
fNSs8PL43Xu3W/XjtEiThJ1Ddk9rAdI0AjvZJ2dj1rMhelVJwFVGiN6R3kwQSBCTzEgXFo8GZysb
az7BAuhkOwdhCoEsyAx4G905f3ZEXpbbKA/Ud7bixwuytOZXf3TnGq/TrJ9rzdLdaTojwkAQOXyn
z6v1Je+Jtg6Vs72o+hxn93ORgoOq9GY5A483vwlfEy+oe9joxFJyBrK8uSdhsOeoH6QkEhbUMzYB
yqUxEWYlcvAoYUWs26Uy00tFYC01d5XKy3IxHQxMw0AIVOUZ1sM8aHax02dYyzww9IzDhO2GeA+5
kFHNMrBlz4IpqI8Tt3S6ByMny/QMH6md7Rqrwu+temZYu8U1+KYCIUtIgNv+ihsmsISe6Xu6JhNL
S+lgkORMGHv5WQW0i+n36lWjd4xwapQEI3oogw8e1P55YcueEL+A6/HeSD1KyaNqTMBXhP14J1NL
HurNnKVD8zmvTbjINhhzepu6lvTqBIOFPdzIdJqxks/mTIYePH0XpruvrOGqnn1SfNrZTdUZIfOj
zCL8fl5/Qduo18cAdjQN57BZLDO/lMpd+ytTtfX06PWOU5JUNqkx3k8iNkn/S3FwATXi49sNBPXR
2OSlJbZlJq/E03gPtjAuqDX1ml0RgOXpB6NUrr9HKG9wvFSL7zOTUnE6s00S7KB31RlKsFEuoe74
8TxGo9O5HGpULZHoIUzLZm5U+kk+u5ScnNpekH8DFdgzdpJ8ZHo6kUNHzltbcow2Z2JwbHz56Z58
CiowCOnOayp0eQ7I02ZZw92L8GyYNPs5FaRvH5CSUTjOTcyHUE0m3UmbIAYO39xFTbMmIz1C6eHY
cEq4ZTnM3STUVmtRxUEVQzqSr9eylhp89OQzvXjTmLl0P5eaZqGym+q1GtdtQaGNVtunMM0J79JJ
ceJT65OGAVJOimT7nLk9aMBaHzODnCKWmY7M7aSbbmx0Ps5AN41BwCWZrLpLz4z4oTgEf5CQfu3B
4h8KID+kaHxh3+qLOxxOjgiL1FlRUdR2l98umi+aQ2zCOz0tpG1n13M+4w0znBkMpIl12Dudm2Wd
OU8OAxK4cIkZBgAj0huBLk1YkOOjgXKuBnTeKcM9Mol7NY8LZi0itCt6rw9VLONrZj6NKXZzb/ol
mE2SQYr5GKX4bKw7NTpz4h2yATkypnUEUSbNY3IBhpimMgcmtwQt1Cu9C1BbsdjCnmpLeTa50mRT
HjW7c4pdwpvQrzvYCIylv8+s/pYs4P9S5DS+SjXI13/gNev/sR/qF0RCTf1RGPXOhfb/h+2MEc2/
Fzv9r/LpW519+1lHwJ//riIQxicmKybYEp2poW5sGOjvIgLD/7SZGxy8B7TeGDszbvqhIbDEJ4bD
GMEE2uDNts8864eCwPQ/MfHf4vMMk8E4sp+/IyB4P27ERQqoAakxPF00WDQjP8x9OnhOiENjImnx
RF+hRyq7wB1zbdeULbvRTx/KX8z04cq8m+1wOTDU4LAZasHyZlS3Ddh+0td3dpVbyVKkoWKHfFhh
Sj7pbpd29GMGTmaaNag9kTlk+FGUTk+9WdFXLxMxfl5yJMNHzMNjes4E3V3MrPvlLuFg5UeIoPMr
CyWrEaWg6jhpmX512lvE/4ZV3U7H46DXdZj50G+D2dG9B/KGqMCtJbbnYMRNvYRgkJo8IPG6urNp
A7eBIXPgvI5sLn3GovwsXY7KiFnIGCKUssaIJPXsQcZtcjy5JdsIJOjKC3srn9atfm3tQJe18EPF
ZP3RBwfRQZx007veB7sHlbUkr3GuKyZJtq1pzFY0kNERcGZSAjycy58TWTb3/RxXp1QY+TWaK8nU
0VxoUQN8a4dATd2AMWy06LpoQ9ddkosGX9RA/Du+5rSbSA41VvWYNL59gaV8NffLLO0Hrx/QnI5s
BQ4AWEHWt7bW3R3S9jk70vqKM/VKu//KZTeoonoRbYNkHKyDwN96n/kzbA8ydEu2jVrvCWfS145U
an2aHi0dsC2NdsO7F8s4k885q+qpqpZs2jdsABReHclmYY8QfeR84RtXk5bg1rIAltqRuxrDVT6Z
jhZ0Exbc0Bwy9kjlWqN+mGZnGEKOON4pT23LNEAu/g0OTxp/DcURoLm6ranzNdd5ZLe0RFApYX0D
2qyJEAUbWDCnQDe1r+XSXS5s0k+5nAYEfP6qBti9A8DOyuoJYoSwIm4tnWKULsvs7UeSI9IDADE8
aw0zvFuQ6nXN/VPlBbgHxosxTkHdoewmoixOmVvZmk/6gNMY88FUlnxlWtPUO4vWJP46Hpkzj/oD
Mqz0nJck13KUH+Wi39QJicBUulKuOyhJeIINQFs79LHj8GABcHYo79iGA5MdixjXwp0eE+qhjg4w
gt9ANpIjfsLOkATWsAj03xaMq+NqAfh87NAQwms8VsZbIRywno4StYmjORN3aJir21Jfna95R1Bk
VDd4ECkW4hzmrrf0ZjAbJX1231m6LwnKfvhaCSjV/cAVip1AVzKHtLu8S2H2oqar4+PA6wh/Q9dn
C1nsxtUEVOxnjAWZChY0LzSl+irw6JO+Mb6tUgS7dWEHmTe5Z/C1yZV2srQnbMMQDI4a1O4cX/UF
MZxZJnl2rACmqGisCWHfIV+if0l2mom0uJAnVAVGtataIHB0nLY+DkMWZlNe53P+YVqkvrWOxwFq
0ikqdqk3lY/TomjdCHACMoozVDo7a03M18m0K3VOP4dQmJkeKgGlqZHZJ762JjdpSbW5E3Mtayqs
Tj2X6eqocBgr3TxXS4+Wv5lHjzxCyUASi+VKo97CY/8IoIbQUTOX4kI57nLnZr1+A1OpppWTAoHX
SRC/tP2SfFcaGKKL7AL1d/THsvz/Yvv+D/OKozr6aYfavOjvvOJBJv9x823Kyp837j/+zvet27Q+
bb4pZ/O3IcbxNkjFD5Gy+QnOjwN/gVEC29i2b/7YuoX4hH1b33Y65E+onpDV/Ni6KQX4d/hNmoub
NU+4f2fr/qDZACKGPA4pFyJpEw/3n9y7aK8KWC0LZ3h/7I2nmD8z9SzcvnyLGTcz9shTEKNJaOSF
MhDuJ9YMeHylM0QJCF2lSPZ5RV17/fefp/80laiw0Nj8+wLvtmC2/wEosP2N78+JpX8SECQopHTE
Zz8/JzwMmyJt45voFq5x/V/PiS0+8TvkZKDg5DcJpPrnc2JZnwiVoESyN1wbnsf/hkbU1W1wLugn
faRLPCQ8su9rLjQQHTJxOcGKF/4JMWcWEzT6Aj99Hn9R272XRv24CqpXbpH+NAqs91dh5u1VzL2n
SIuzZfMgFeqInX95+vVl3gsnt8tsTBBkaxigmfh+FAcpu2pNE9cHkJWG/lSqN0zrE+2I5zw7cYe6
v9Xqfj1t8EL/NubnQ638x7U92CS0edBJ4U94f4sVQT6lXjZj1CSk3D6R1OyxsajOg0hMBn3FUQ00
7nzAAl7O6P395E4Z0vhai6qLo7TCXkSVBts2TLStTKsk9cBnpJMpuvdff0x//jaosdHacRG0VH9i
qFjeOAI/18eIjVZd9+TXU+xaqpt3v77Oh3qej8RG6wztjG/c5TIfnq2crtw0OescqbJQcKJNMdsX
QlXddO41cFDoZg/jmj+kfsLp+u/epMeyB1aCitjYMl9Y638+TDA/zo0OOk3k9poTAVV1T80OxPSv
b/FP37pHNS7oCcPi4EX+6GztTPzNydYAzd28J1bKI1HPNts7ogcffn2l7ef9l+qPZ3vjCAFkAEGD
8/0PSfnP92MvflsBpzGirKOVyDAVGQ/BUW7kzbN2Whb02//+JwjzRkeZi8Iageb29f50HMuGwRrg
KBInslgQh50NRuk02m8s9n96SNg4dQgBNrQkLOnGh/fGJqFBkuRLeLbexteY0ot96WZ6lM+ZCf+m
u6OhXv5G0Pi7a354MKusthaLgj8SHsodAVAlMoruua0c5x5XIYlAiev+Bm7x52uyJHGv7PxkiLMr
v/80icaVUNJGwTW1+GTMV3VpmOt8UmiNxSiP/DoVMKua4t+8hH9+btCR41diaeIBNT+uiUmN5jXv
lIggaJfXI5nx3yBgOwHLLwa3kUDQ33jX//RKsAJuJQ5GbBNbgC3e32hTeHFP99uODOW1Fwam2JYu
V0V/vvNy7fjXb4UBd+r9iwHOEmTs5j+wKJ02LMT76xlNR92N8TbqnbgcD/Sx8vqkzTW13udKMqlO
uMkYmOCKfE2ochtGxstaUhg5/hFqhM74Npezbm8T7GKUJ31besnJIt1F27fE96EyNcnJDma6wWkA
o9BqUEXZscP8r6nHA8sagiZq/9k8Gga3MUI6wkQgCQSSMqzoELcXsq9W63QZXaM+mdbUNO+9dXa7
CIRc2K/mMUErvrEzK7ILg45MOnFEdTarJzgXM1oQD6vu2dQ4nXMETM43TnKMT8+GxG0VEXrRPiA5
ce1jJx9Xhjk27LsAFdNYE+8OoiBM9MY2omUseNpH6aPpoTdPG6KCdB6YZTsU57nuY7wCBpSIAxKs
/HLq/ImDPnp0DBwFiIN9J9z2oWX+ru0R1NntHl6Y5Z3BdcBgVcotH8WQenqBdNkA4pLo/V1MF4t2
Bblq6Bjcul2SZ1ZHa7Z2rUg4pyKI6Ds+WjwkBdWpXF3rlnGgVeNWWRCdoIzKVwjVsRA7WgJw41fA
UHfYyerk4JeIMoOZXhQ51YKgidNVF96RmIcBbnyBYIJznRVf+a2a9IO+GP5j7LlqoB2wjJ1zSkNC
uhy1ytkz/jd7Z7ZkJ5Jl7Xf57/kNnPmyD4czxCxFhCJCN5iGEDM44IxP39+p7K6UsJLJkuu+SSsr
y0SIw3bc917rW48jnwvjg9XYWQd+eMautqAdkWTCL9CoQ83P1XiaFn8Rh2QaBu1mpIXAmFIjM+fJ
rUvaYTVHQcQKjhePhAgrh0ha4yJciGBN5w/C6KrlPDTEdAR4bvnfUctAa9/DD5xCbPfGS4ZiL99H
5N1cdx2/O6qWRZPdTUQk8lPMKJacySzq2dLLofnkRa3ApQ97yw8mwhzyOxsm/XzgSBKdI3plvAkE
3Bf7WknnsQVxPO0ikgjqa9Z1Nhul9KEaVm0nysBpK/tLS35rHTRkRTC4lab0XhulrPeoSlJ8fWh4
LsF4RZkGotQbbUe3u/lEyrb2JAR6n4NpQt9H9nvJzgAva2DaizO43HDEmRJfXpsfvPnEdTi1HEjq
6KLoU94PjaTnhrRjJ5yJUOBFCsoijeL0CjremATToOSHqjfIe9D6AgWrRhGZlJXfm0eX+egLukGm
4RP6R6aiHc2FQCNT6yseTcO/S7N6wPNPM8MNJo/2zi7j5G0x5k/cMcCJZ3xnEtySOiPROvB6maYZ
8Oeob3YpFgzYLt7ofWeNFEOvtXO9Z6KBlIbfLp9PaWL41qEzKw1bvsnIKgAht/T3ko0VaM2kQMKn
z9TNU6kR6/SRj2CWYtAc8NLwfWvu5sgnq5eI4/Ktj0f9VRua7B6Pu20d+3QiOwesW56eodCM047J
vvCehWnqV5Su/qYAxMRhKzXxWGFF8j/nAqXxoUFLoKGoQcPifyaFt0weTKjiNtJAo1q4TqnndPF2
Emt1cmwGC9kQ3Kr2Ba162z3ge26767QwUH6ZsZ2c9bpFvbHrmTHNOA9zPsoHby5EfDYFZBp8qvjj
byRs4fzQirkTD03M7OXj6NbCagKwxgSRlktjMuCv0rz9nuW5MT1pTZpVJ2qzKph5dZb3HjtLGh2g
//dZIPooYUo/a4xNNRT62BuJjhkeapq0NwBgreIwOZWawFHH5XEhWuMzrUBUe7PhEHas213+geh5
0e6NSKLEIjTyU7LQ8w0bT5JX5OLU2OswWq88x9DfsNJM705fzD8qdgHm0W6b5F4il5UPJQHfX9GY
yM92DTRM5NIniz5uvGfcKvYnvVXkv7pufIkiYF0kms/1PmaFr32Xfr28diPxW/uZI2IWSrqY7hVh
ac3RYPEc9q7OBnKHHAY5fYwi6EQWe1qeTFnIO434t31F+tQSeF2GxYDRez3tRZ4wkJOMsXmE2Ijx
uXqRvAHA2D65ObPF3dCwMu58psIhZO0RvBOS10+jPrKsFq5aoiPKfPhCHsaudmfTOHwf8QEgyPBb
7VPc5OKB1Hd4CUL0hBYiXhSERWd2dRBNbaqrbBbDyYsvzaoevAH2VOUVpzrH/XQG+e98GXMPsRTg
1f4V3Q5ogBIgg9rLbJ7ueksuH8D7ai3h6hcBQmw7iUaAr6kvTKsjkmQMLMY1YI2sfgcLm30x82xO
kQ51WbdvAKR38KWsYgyGRbT6sdB7M8YjkHkfTKNo2qdRVz5dDXSbXy4/7TficUw2WIrp187U+Jsy
oUvH9DijQrkdXdj5AQkI1rEcKlOFddbFDzqiRpeu55y8zug/zD1YlK4K+QrroEOntiE8Pm/J0omj
Kn9YtKVp96pTs3caSo1FGal/wxccgSto0SXVvragR0kP02o8HkMyJk6Yz2b1WcEQ8e/wQOVExVh8
Q570eUDfUvpDcVuNvWEQXuPJsNIzMzq5WMjfE+LZsqCCcxsHyOTkN4ecre6QI531j/gk3B/kIbfa
Pppnot8oEYtf1GSsbJNMGB3pzXM9Keb7yBvt6chkeKHLP2PboUnuFC+CEJzuUEW+jZYXkl2OoahK
yRFTbJl32WLYycGwR1kGmjFCU3H9On2YWjpKSLdq40uHUbHdESyhT0yNcwgeYtG8L8jlo9daV57Y
5WMtZBBZk/m8jAaTBowvpO7SYq+/aFrlFHsoQkR/TfClmVqnExlTTttNnz0B3/hwwc98jDOXOSxn
F9kzDPHr8ViNXqcHUkp32mPRK6YQXSa5Sp1QfUCFNFcO8yL6ukZCbpTFlucr3dToI1pgp9qXVtSi
M/FGpzu0FXo8sBWTUiFBLiybRlLXNLO91iVU0Vp0dR40hcO9x2v1VngosvY5wsmJ6bPI+rCLmMkj
yR0AwHCDOi7xXHQnODPtEy78TD9HFa63AGkMgWh+ukgda2dTaftUggvEtaOSjy770ou9NZcX6jXQ
sb3EbhOaLWyDw1LYzCbIqGPLiu4QfIiTkTvnKN/Ogih1tCqwksUvg7lEVA7jPI/vMjxl40kRn1Ts
O9sy6YKjnYb2JAV7SJmTu5MggX4rAIMQplGWyXAaHVd9jGKrUldA5RmG+YDaP0ngsvANJktGhADC
vmokQ/SjjnTTObkmuT0hWhs2wKnRpS/jEg1fWjFmXkgKj+fuLab5P6IS+QtypIsuY2CZ/jHYlf/o
FL1/pY8Sq8DUyfbTYOpM3kWMDFMkhFQyRCuNo/IxLwW170YEdtWOg0awn9tPY4OwLZiAPn2d6qR+
BGc2PHctbgv241Ke3Frxl25linY6t0H9kZVDUMx+Zpy6X0qL/JgpdyrUHQNapMaU6KKa0mheOvw5
YmdPenVVa87i7JOemQtNHel+0hJGcYhSyX8KgST5NPrLgTvitMfe1Ka9oQcgSRoZWi2dKSoNLw30
GQcPS4y571qUHJDwdxmwcXLNJt/KdFt3t0yGPQeDy1EYqQZibhTGzNICzx4u0jfQ5+CNIsd5JNDd
yo/SsKtbG0Hza8sOLwvNqWSbqHc+GzqBEw7Ww9KMZ1Tx1UuEDIEdUV2Wd/ycjdgNmafsQLiJ+OCo
bv6cLIwqSMIrykc1ZPqjEHP1zBfoMm8bVfRO/FODqjqd+wf0JRf5tJfDSkCP7915keqmgCiT+JO/
MD1m0lTUfsAWe/o2JGV1Z5nT5czBD4tQjPidDoEcnpnQiycsXWXMmIWjKUx+6aWKA4BdM8uSyCLQ
L7iTeGEIbBOViTqSUcmS8fCHrK7OduZQOsiy1Qe0e7LllRjq7OD7afSILp2PCPqeeDej0GzC1Ojl
D4P/G6B+PDVfLSTDzAUTs70fM7gPu8n1SxKHumX8l7KbzCpRyoNboy5Hy7FoTpgixsBuh2YsDdLJ
Gd8QmUvM4FVj38LSN6v90I31I7kUGouzTFHDWkD2USZGVlxeRaYY493EUvQ8yCz56vmVnE4F6qX7
aliK5JolsnzrZrOsj2qcvMeCXD/kPVPdIw90kBhr8Wgex26ySwg3dfTJ40XIz5aoyxdfH0Zzp6LM
4ATQ2+4NbQVakS16zmeD2iEdNDWtemdg+OiDjIgy65KIobs7V5L4jL6bd5INmGX9KLuhqnco7OIr
NN4EBiaI11RQ8c84NDvkUAxiL0F8GEexDw6YYjkbD8NinRajZjwYk+SNqEeqej9onGXR4qX4JFD+
FxyD3KlksO2iv7EKFl3cnN7EvI17To5tTODrrhKG+WRYNauzPXr2GxsXS+wNpLj3GFUsG+2mUkCn
XUaU+Dh687oZpM7nqosAWWFV66IPvSz0MhidfnwbTL96IncwKlhas+qubw2nuaMv6LPC4MMwWB8E
Snw5XRT2PWdU4j/ijtQfpaCh0heqm8+pIIiLv5mPWDEpVT/jlh9VG9i9Vz4ZsbSe9B4Yys5TnvmY
YLTwMBQOnKEa1EcYQ+0O5KY191ASCKFkmOwXy5dywVmBbtBjTUdB7E67NPJxR/SRyH44aEE/cvLq
k0MEzPtzY6fDuxT9VB0Ix+Lb1BatZh+nLs0Y3IONj4jTzhMUTEp3fjiZPtf3CLxJNG2GZfZ3tdUX
hEVzaoVTJWYB/Yq/6TtZrwOZqVlSHIlgrZOrCBFm2NFCgorEASMHAjNn76k20mssK/bAwNTEMsPs
t3IncDs29zsxzsUNE+36te8LcP2d7mpByRiWh+U54gtDV+1maCf1NsQ6Pj/MzOkl0TVTHzFV2FgV
QNtnh0EYGdQB2y54kDPBsAdHyegr+wPcIez2Zw6zmsN9ZDWSEbQUFMSOmCXvznURlmt2pT33AKi+
RFGx8Gk30/gJMBzHGRh5/YiIP3IeJ3ZRSYCDoYluEY/45tEfyOmkLZ3TtoB9230XnZW8SluXz5Er
kP0rsibUKWa2pu9UtxjycoBCLic8Z1FnTqnsL1uG2fw9crYdR7R+JR5CNy8Rddr2iVxQq7kaLB9u
v65idd1iQ9gnpDtdM5Ugx03MpKOAicmXMWgIUdGCWEjz4+jkZLOlqhgsEBB28zHPR+LeCstkWnxR
zrCTXhYAroC2UKrMTcwOlKjw9gP5HGS5c2qbMZAqFuJQIzQTbpk22PGxtzt5b2maePOVEmMgpMbu
kYUZH4aHK4wcGpooN30512DGQA8u+95KEAXjfbVpIrSu1RLhGKXel4pBl9j3Sznru4kc55ehrWvk
D/7o9cFowLbbMShHm9N7NqY83yAAqPHVlOybsvTPaAJ9Z9+SxAeerZiGT8rN6NVYajC+9GxQsUIS
4pXsevJL6ytk+UZ8AmdW498a8KL3Ey9eoKUXWgFeEiWvwRa3/Bs2R1SP8cQras4YsH1K3vzZbl3u
oTK15AuqRv6YKmfVu26B2GonlPcJWc0IGXJiTHr+hHGW3iVNOHHskxktPNp+9qtyZ7aIlA4cCbtb
CGpJeR5RFyPzQJuS71SmpL9TMpm1ABviuBzaVNV+aMVQY3Aym/E+5ucbDnADtGLvdLwrITIxT77q
dKuyQ1klbhVM2gR1G8AewdYmx0iyRRujOxoZYlJS5sjkZNGKhLcX5Tg9U8GLfTA7miZJjRLq1HKG
IggAIaG/a22pjwGGiumdbHLzldPGPLNUqOWbpRz7SqBdNPjuxc6rbc3uS5uJ9lsMtj4PBitBkKRP
o/1O+xhhqLLitN3TinHngzuK/vvoTngG2ak3b8jJjXtPyZjMtDT2nvlsgVuyct7T4zAM9QeGHLp7
62EIf0bVFGHa1hsfd1OVv9LYiPK9qxFJBNyxI6GwMzo0YI17+fBruLrxzjRGq+1smaKx8ThefFvI
fwEyh9dp38ksxeWC8tLeC/LEoEd6sfXVzPTosfP6NglKlxCE28Xr6uJAvNf82TVnhOkG2Uj0GtrB
HE+4lIv0gayYXu7bJSFe1nTx8J8wlRFx7rDM7hUWn8reL1GFFoaeZfUgFkFF9Lkjf1R11w8nqCds
IyYCK1PErgl5GZm+DOUzluv6eW4Y5uzSRU1POBSwhvemy7ZB2ZxCTwMOyoYism1SgqZM3tRTx3Ju
jYPPqjAwYqDxB99q59iNYAtE+/Omtwpi7EQPknGPjyT2OOyn6QesyMJH6hMvw04ZUf4lKbBVHgaK
cD5oqV2js0Ln8qKXPpYOTVy+6Xh4Bv5gDBBs4jsSB+bF86xTYdH64CVK4hdfo7sT9HONgYimHj23
LnWt7wwbWmNfsBrgnGglgY1VXWRvKUH17DC7DPSBMRnYO2qx5N6JpXl49crKiQ/6bFdswHV6TwBv
CWnZFWC4sMFEjXwhv7x+tyLdeMwqT0Wh0ycjPyb9q6AXXfPMijncicG1FUf5ooJ+ygL9wyy6/KsA
ecpGgLS6+DiXnHtCax6M18i+pPb0fesR5jum/a3deHocpLmPKo5kYnonwAVSrsfUkthi3Yqis00P
mHZXWWvxKZ1ztEYzTOhX06yaB7/QSrKsAYp9mAmUn3cI/rMHf8rwKiFTFqfYxGxysIyhvNPyuewO
mWZEmCityHt2MzTtuxYRIQpB2lfdTleF8A61E3VJSO/+EuTt9rN34FgV3SS4XUsEG7HqrmBe1K8R
fdaGMDWR/NB9okUOpHQmCenI+ONRXdn8aJmtfY6UTWDRwkOoD5LeXxy6wMyQitV+9cDOD/eMbw4E
C3tx+aJjT4zAzhn5c4q9rAwNUTEw6qYBxKUiaOcZO0vDV5/1YToUppF/Y9pMFykr01gL2rawl5s6
z9HdtbaoPlfzbLJHSnWz+TpIi3AR1RBljQYv9+OHerD14lyP2vhu2r36bjTWRPCPlbT9VaoYy+w6
bdT8Q50Uxj1K2iHH9Dh2emj3dT7tIa7YnHRoW+B0xfjPutjPJ9fqTXVj8X1+0bGejoHFduVs4vFQ
LB6t9a0wY1AYTRPRuNUwEb1kOoHX+0ifvfvMkfbHmVbPN51eGA0lGNZfk67mqITqJvWOxLspehyG
K390CXPRPbOA+G7ig4F6rTPFial2Ia9EQzwzdFUEN+BJ2KUqerfvvr9orE+9Vt7gfXGjQPUmFllQ
1qB6Pb+eqCfATzsMCkx0amCqBAn5KbbREUQTBxm2iEMARpTYUQ5uaO1az6jVqUYVfIW7uPme2SQE
sY4yPLg4JcmpxaNn4kEEB1IFFT3zhi1vZKTXMw00sQehkr4BpOdl4cg2Io11OqrYjTp1DzFq/oxi
0uesZ5L3u2MrSu44bfyuORJCpWt0fOb2KSH6913gVBj2meymO0gxaMz1yBxbPgQ1svgm14yPZtKz
u4ispcvJxk4Geh4xrwWavSgd4BnrbFRnTtrZmTGbfT+aaug4q5oD7Y6R1iIWJY8WgUnPRoTsHdDS
Ygk0PW4lgc2i94v/NJZlHAUionOP7buvnGvptCkubH+JjbPqPPuOzEX9wbi822yx+ODuG4xR9GQL
k85zzFSYVIBC2jeQXRUzI+LntXsSb0WClJDkr92Yz1R00daCVFnNo2rNVou8Y5Iwpzz4fRRduAsE
zIcSJGx+8GuaMri06jY7RhlNjRuHkmUbKfg83uY0RrV9Tftt2ZfOUL2VGIS1QPq5kQIiNtsP7Ee0
GlCMxe4LM1jxDL8GXGA229HlRO24KeG2+VAfURC6xcNIgswYeiXSo8ClG6zvZoRf2HcLejsHsWCT
poMlAahmQOIiInsdK95dCgUrnYb6KMDX0TP1GOl5BfxX/g/fnx3vqFwNJSZCUvccYQmtzgOH01uj
ToXYR4iMWL0knlIinQezOFbMQNr94EfDdZ9Lpz+rROBVHGRJSy3xsjhodTOqA58oq3egOhhNU2aC
l0BeDtYHEgYcL9AT/PUBEmycK6pt5yfqttSgHcMkOfULq8JBunp0nxamdafj8/k6MA1YgommjRsQ
4Cg52UUT9v1iYSsUGADB6r3d4fnAtM1Q6uBHUptZ4+boo11Efnv0iTC4rOJZbe7c2OToqnO8PbEb
ntwD52TaOAPoUu2KbbBLrNuQ6smTTkdbfUt1tmMHac4J73cZeRoNHv7U/L6WOJuObPbp0te0Pcvr
MdEZfyLkw8pYiaK2dji6SqKUOUdczxAgXvhmKsFEoOF7W6WO3h0Y5xcZXpGivzccu+/vDKwg7Ucy
yUc2c6xbDpZ3d3hFE0AbeWEOhqFNQKuYd2aWp8Qz8JW2DilDBy9c6t48sN2fjMDRC4g9ElLIR2RL
6WeY4il92YJ+Lf6UbmQ1T9mt9rZfPpbK92/RvMzgMWNLyst2NtEOHWMBguWMCviw1lQYv0ji5exu
2uB89hNHOBV0mV9ELEbC8neolofpZAKmdg6TuZRvmut2cOd6oTFFXwbnrZXgBxgdpKiWB4HkONAz
spfO/MnFG84n/XpoOpoRMtezH/5c569TirAOtkLRf/PtXrbfOcWgxjokYFKst5rVqmx2o6CDjPBW
lSUZbvCvupelsLR47xQTYkg/q9v5iuZY3Yet0zNBjNyq6DjLICnYuZNkhYCQygvSmqk3/MDBnrC4
dS2dVzOv4uiJWUSiOFONwC1AiyNlTkB57kQWOdZxTBjMYOnzPS1o/GgBCI6q4ASjCXRz3vupF+ot
6qUw40v5WHkZ+1/aTv0ZL9YFFQLD+9OCY6cCXkrS6rXHxN8M/cVogKLwgVge59QwyUNLPMo+a/C6
7zUPegZNe3y/V3XLMBLPmB0nNG8dYN+txr90gHdkamc52v6Dx2avDF2tMxxwKUkW2Sf6MkMTByJm
i/UFXHW/fJKxkbbn2knkkqMsoHPKPl1Iju+RR7x2k/XlTncv5lz61EWc7vw2ouU6LCWtsLarTEHd
9rjyEtPhswIpQFsORkqQdkBLwxmvxrGfkFmUuX+IJB8zBkWWAqaUOxwaJpV0l2QsH4oPQ8KlP/MP
sCnwrImMQ35PU4QHNxsm+xYCti/LNATVKx4XZPvCiBUnGpBK9MwhrlB60KO/Kz5Tj9oyRpwJNROc
DMnP0goKglHOVjQqN9RU09NgrKIJPwbNXuJSLB0hvdlhrdjlOZ18+GATQ1S7ar3xWrMH1rfRV3I5
Gn2a+VcGU+7bZVZi52ZuYRyqJnOSwMnLxj9iMdFFYDV9LFgfi1lxjszov/etSI/IxBwubuX18ixx
m2SnBBNZAo2t8Vu6zryX07nJC+db7db+N6NRuE1GRAtwwgbyN5xbzg49ayjihWbnS90lSJcmf/IQ
51Mhf3gV4Zs5EeXl3VgwAzgPNEyLXToxFAgVKIF7WkxkpdJHIXcbfK834cChbV99mjm+1nTJl849
F1qc6h+Ic8ztMxFwyjryNdedQ9qiHwgnAxQxGx6b0a6Vgu27wXTHVn6hv6UfTUaKyf3UppYfJpbb
yFfBR7F6gAPcaIE9of0IaF3QBTRTp/lLGPZ/Yvf/d9GH/17B/F9t/I5QpPrFpHb5T/6SMGu2ia3M
+MlyhgjrL6275pr/H/E7Wna0ZZbr2A56r/9l3V4k7d5Fl3XRMf9LFvtvFTMz54vzDXUzykITabT4
R061XyWtmjAstIMoTVfiL8oElynWmjAu+hfQPV+j/tNPD+KP0uW/r7ySscE/0hWZ8EWIwBTKwLRb
2n+Wffb3pXnOvwgrqXwIOWYezr77oJvaQ2GY2j8Sb/597ZXSWvZA2qI8wo89msttbeO5IXnF+csU
8ltO7G8e97+ihH+ShBKd6nZF6uX0+A+snORRtH+QK/7uyisZaJ3pmGc9I4caVA1XSwUeqMhn/3HT
j7lOliflahkrty5CObYuXexs2Tua9bLt4hcF5k8PxZ1REkGNycO+zAnSqNSXUc//FFv2u+dyUVv+
dHG6VKlFG7hg2oKFK15u0jY+bbvvyx/506Xtapo8RaMhLPyj330p0m2VY61qkp9NSkylOZODTtx1
9HW+mezfpmDbba8KM/IG18vACYT9bJ4VZ4Hc/lOU0O8e9qow3WZsRjzqRZh5/XQNYsa4Zff+jyIC
/12Z1qoybVyKhIfxWBLxrZFY62J7W82vydSMgaG7ZYIfkpmXIzm1WxpDrE2P21wVZjp0eWcBJwth
Ct1HYohPtpz0w7aLX0TTP72CCKZr2RmyCFtSRr5x+IvPXSb8P4iEf/NzrlMSrcLKp3roitB+BU+G
iGDbTa9KMvLohrALQrXW4etln0663mJsWwfXNPUK60/jVrwl9CeZgY6YVIdp652vKnPIDSUbeH7h
4MYdDdaUOFqvbzY+7lVhkgwRLfRn8tDzCxYUUJMOw6GND31VmktZLmPcMTFyYyBjmE4Is3LV/wSy
/NPvmrmqTUf0fQmZje9DdtP1T7X8g/j/N2/gmlOPrR79sjYXYSqG2zIC29NW8g96+99de1WYYPoS
3V+sLITKf67zsvyCrdj8Q8LZ7y6+Kkx6ll03jWYW4gbMP7e0HVAUdjhYN5XQ2pyzlDoMEMvJwqhL
DwuzwtNsaNNx28VX9VnUM2phnQcjCpzokV3lp8FRG78R4vLEflqyMsPSEaWX0b5FdKxbTEyH79vu
e1WdjgvCJEmBDHW9xSG/t76b0Z/is3/3e65qs1ILvNXES0Om63uinEAeZ+O20hSr0jQiGyAS/AO6
Z46Fq7Y7QeqS+20PZVWZikkYgFBuPB/jq5Lx8a7I8g+brk3Yxi8/5eDRlROgXMKMy+omIqeyfNh2
6VVxVpOJdZhjfdgyyTsr073SW/qG2y6+Ks4cj77FmDULSxTvGG1aa+NdO78+kKmzuhbFWxbOyGsT
weLtuJmx7TUxVmUJOb6ddTpJodFoVtAluhU6/vy87ZGsqrKINFnlfZmR/1NYxTEy/Nl+cxljyG27
N2NVnC7qQQSBRRYmiwo87SVpzY2/5qo0Z1frp8jkyuALrlRMp7rslqdtj2VVmtJOcDsglQ2zcvyq
gYCPbNls24evEy9qGknTlJhJOJiT8zHTp2fLjsUf3IG/Wa/WWQpR1aSp6fdpGJO8Rkeac48+dtu+
yvqqOH2hNGjwJUlL43sbn73qtOlprxNIOzMpmiHmutEIVdfX9hPQ8G2XXlUm5B2OlEaehGMVQkPd
+Uz8tl15VZYitqDdN4R4Mfqc9mZVvXGgTTZefFWWOC+4bcWQihku+nmtQ3tWtts2QGtHZaWBRkrR
o4cyffNhnzN327aT1VclqekyYz5nJbx98HdaaUBp1ox647u9Kko9020JN57XJJY3FBBgaSYs237N
9eeSxv7FupGEU4ywycx3UZ9v+zFxsv76dSi81AC6c3lT8Gcg2FWfutj3NtXOXy7Pn7ZVIN5KwWQh
CV1l7zL7KOptWx/7QlL4ecPW22D3l5nXZCQAHS8yTiYnzzYtgvba/23QmFQA6xLmWQ2TlpJBRIw2
ZtN7SDzOr7eeZROcWiT2iAIHBikjOe5ySodN+2QgX79e3R5wiE7gkcJaB86ej+9Ao/+ZC/9/mx1A
Bn69dga2bhA4z8JWY7DiW1aYL1208aGvytOKIQI2iYMOoCE60TMYDRplk2wqT9gFv9460Qd9rM/c
uqfJYJEPjnzdUpu8ab9euC29RTGYRT6QIsDPwE1/GEbP23b1tc8bD4XM8qRmVcHZi8ZrF3ubtsm2
5/1633E9ViO2UTYRDW4JUm/Q0256It6qNFvcj9iMuXKpgXBPzK8TUZkbr736YrpIhAvE5wkHByRp
CfKyoJ/KP2Tf/eftie2tClM2WMrq+qLN6n007QuQTVKTNt75qi6TroC9qzVcXN2Ql14Om7Y9treq
SZdhthqWPgkVTFhZIA0Ywm2/46og9RYzu+cr7rjYGUAoN33gbW9ViZU19sg/WnYP3nR2DHWNXWi/
7Y5Xteg3qmIIOVCLi3NVjrfmnF5vuvIaqAMdVx8ni89NA1T3Y2J2z1Vf5dvWpjVkZiKSKncnfsK6
sB5b71Y20bblw12V4oSmTrUWHzILcU0fVsm2l85dlaGBqKJtO8rQsIxvs7FgvDa3bV3hXf26MCEX
vyTW8tpNMuqPUU7OjTmSq7Hth1yVYRkXeacjMQjrWmvDRRDt5PXatk+Yu6pFs0RzXDcVFwdK+MX1
pHGToC/rNt77qiAhW7RD5nP5vlm83ZBMsAk1c+O9r8pSYnryGrRsoZ23zcuCncI5YBq3p40VtKrN
WNdzLUPKEILa+IBTfJd582nTb+qstrD1gCWfQHk+OKVxQlyBlYQM920P3Vl9J+vGIZkP6UpYl0fX
mu/nSW773Dir4pyRfKaWoDjNyjsBkG+OOlDqTf0HCAS/VlFe5jgJTFZZ9CjgI9x4mUlaIV5h48vo
rMq01cuZUxp/ALlsyzUao+9ZI6yP237RVZX2cpF46XTWLePJRnpoTNtm3bazKtE+An1qXVZEkfhB
YkZd4PilvvFdWRWo29SpNk1cHHXdKUlvFy3dtqt3VtVZYGimlcmylXvdQ+FpxsGBfbXts7nOH3Xn
xRARNlucfmq46XW9ummYJW3bRqx5YY6OpKlUCzqhrI337WBV53ls7I1XX5VnXhnETrXKOcRoT49+
qyCwKBIhN72Ha1iWS5bNZKiUlZCU88B04zlMHLJAt119XaMaJEeI9c4h97v+RC6lcYC6v3FBt1cF
qkel5rdV4xy8XmIKtnGRFTMu7m33vqpQgl1lU8c8GdXn2t61bGzphvGnUNTLVf7Go/37oLkWAPkx
EtDFyJwDOZQAd0TknFtArw/b7n1VplgxJoVIzj64UWtcX3xCsJvjaFs12atSreH0YlqrnUPp4ztv
rAb2e+H/M9rf309m9RnV2Sk20yIvz33qP9hag8E4cadtT2atBEpBjbm2VTmHsfdQkA/Key2tvt/2
wbNWtdqWSzLlfYFvbRYZNsbEfICcpD5s+lXXaiAXt6ESZDMeSAUmlkzPy9tR2Nq27Yu1qlUN1Sjx
JDwZgue8Gu96s9zqZClvvPl1sXaRpc3YYOE8GfWhIYt+DwZ9mzTNtlbF6hozgespL83YJB8abSpv
JFSMbee5tTDIS7uFNA9+VRqqILVyw9jlYvA2PvdVraJ2L/0qZhWzral5siGi/UDY/88Cq/9dTRe8
6y9dxK6PympiBfZBomOd9sl09NNi2xq51gZpKh9aqbh3M8m1m5IUFSwKabxtnVnrg6ZsTsbUjuGG
qMgIGSOABDK8bdNIoJu/PhnU+A2W1cg+lLoiIwRCSIgA2d52fvxXZsBPfWEgW37WYk49KAC1h24A
0dNZuCo3rQRrhdDkeEbU1gm12lrzEY9MccLrMXzddvVVqQ5eRcIjoNNDid1+lxd2EUyGWW/8VVel
ih+86TK35H23B3FiA+kFi5jzbacCc7X79QXq/GRAs23MWn8HkUMD9mRrH7c9mVWtNmwKapw1rMBK
2PdZhU9zWv7Ehrw8gP+wJTBXpdrEhl91BR9tXvdqb44C+JFVF9s2emupkN2ztjf9wCbVth6E26a3
tjM62972tV5Iw97r2EPnHHA9zfsCNn0oycjddusX9vjPaxg8XEMDTMriblTxDbQL7aQvNXCsTT8q
/PJfLj93iQfTjNfdczBJDhERjQSqq41XX31WB6MXvRIaka+k3L/7Vm0da3qwzcbLr2o11vMGJTud
DFqkBiY7ez6PxiD/8NG+SOj/0zu5Vg1VavQvsav42frRDw0gqbvM1PuTC6gRA6cN09HuujMZl9fY
wsSxzTPxlLPF37jSiVU9jxwXJAGBziFa+uy1hlb6o7DGctug6gK8//nN6q0xKfvSsMn06fKrNrFj
1LPS+8NKd3mB/kNBrwVGBRm3XWfZ9iEbtOqs9P+m7cx65EbOBftXjPseBvcggbnzwNyzKqtUe0kv
hEoqkQzuDO6//p60PYA7bblnEph+6Ia6S2yKZGzfck5P67YyCnppdd/k62yY23XejfF1m0/rYuOc
w4XjlMXEmiBY3jjaSjFt1NZ10bPLoiM3MQQMUBgNs5eMm7KcRzrGmn9Il/4fCxndf6EpG37i6YXD
ltBxsa/SNgoXwER/8hn/ZmY9y4r++TWjKpNSprnc0n7scYoT/l76/pXZIPNihOPfHdNYsU0xuqL+
OdXauxnjcn6+ana6LD/q3CwazPM2pQOisaEbPNi3HV6x665+fmL/tE0ZjIYvWbCBU90w52vkoO1n
HUNx+pMh8LsnfzF8J+m1oztzfT3PEAX8RWJWBxU4XTf9mRcDeBJ1Vpa+426pSejefEOntwsw+/1/
fjq/GcB/mxX/6elQSjqksD25eyAI8Spnjl2hmw/uCzu1z1bhJezJ18VXDrGLATwQplcWFKCtTU4U
dmtb31Wjqa47+V6WJlHzsPgwdYgj5Q0t9Ap0B+EM57qTwGVtkjeNHu5Z9l0zWfmXMp3akPIF5+k/
v4jffEaXFUouH8zsTOwvtDEON6TWuu3SdtfVyLnGxQD2A7PNJnieW48yEXOFb1DTYpu2dnTd9si4
WKRNMs95zNSzbQpree39yPnVBv6VIQ3jYgw71CnVg8XVqWEPNr5Vv6duPl83gC+LlUCCjMPgSi4+
TNPTUDpgLHSc/8kA+917vRi+hVVZmRQ+79Uyuy+DmM2V5BR53VnAuNhQ+wY4YcQZcks7cwVbGtLE
U8coEFd+8xfjlc7osTYAIW7dtgecSYvZFtXwnwH4//2zcS7LllTj9L5TV8FWa2XfFXmBe1Rn8v2a
EQUq8o8TvwNJskwSP9iCH+3XopfBS9zW41VbEeeydkkbNB1Csg220mnUoZ7BUsX1NFw1kzmXxUtl
VC29Lzxaq5eM8iLXLn4kuCc/r3syF4MVYr0TDL3Fc4ck80rJFXpORXnk43WXvxitnkyyIJVzsBWZ
1XRrF+xjtgqiYL4qWOVcVjC1WVJMOq6jLbgOlLpl4X2RFEldlch3gssBa0eTGqACb2eztdappweK
pGp91WTjXJYwVQY4WA2ukngJQD069SEB2vZw5dUvhmuVupBM6PvdQqolKlAYYl93eXDde72sY4oz
upCpgIkIipftY61kctd34rpGUOeylqnIaTlDRhBtQdVgX4a2dteVPdyTqz7Ky4KmNIkAhybIfZvK
MDbCFup7URbdx3VXv1hfW/vsZ7dKsQV3BZRhUNbWHcgfXnf1i/Eqp6CKlKPFNkG9++LBF1nXY6J/
Xnf1i+G61JltsK8X26iYp01P3G03dsK8amPgXJY2FaVolQYrso0h7cBwm7Mv0s7sH9fd+8VgnScQ
U+ckGZSr3Dolpmiek2LJr9qtIjP54wqyGDBEPUD3SCSH6d2a4uwYSWO56mTu+BeD1ZGqtuAbRtty
QV2BKPQujYDKXvVgLmudomI0ga+M0Va6ot6Y8xSF05IkV20LmFH++GCiwStrkQ1i6wxwManZVzt4
/tcVDzmXBU/It4lnLq7YdmUeL4cmr5snO/Jq+8q7vxiscdHZOo9tsTVlZlOwMY41hP0+Na4bUJfF
T0ric2sQPZzD7t4a+lX0Zjtpet2AkhfDNUMED3GQqQaydnOTzLM6OPH0Z+fB81X+NaDjXFY/sQuw
5Oy7zMJznx8s+t1eIcXDBf7Pn+X5Ef+7y1+M17rmkDnDktv6Se9Che4npOmR228zmE5p6FWeXK4b
vPJi8FKC5ufw78R2xlAfVjGa7mSp9JVXvxi8aQWSKY0XpmR7so8GpCV4x3N+3ebyshgqpRYqAFkX
7/Tojs4RaJn3UhHT+TNH2m/e8mU9VIJGFdys0ey63oy2ru2Oe6hwV84OlzVRncCfXshK76osztc9
cqMyXKp0+fWfv6Hf3fzF8IUynqQQrPUOdBpyh8TV6yLJ1HWTw2VJlAIJ66VWIXZOz941qfJx1ygQ
ONfd+8XgjZJARMJ2o507l9hlLCW8T2do46tiXc5lYZRB00Cisy7eZ5YwynVdkuD2sna68qs/A2X+
EEvT0D4jH8yFrOGtD9bQ33aIEbbXPZyLEbvYgUzBNbV7VCWOWNd5XAMDAU1/5fUvxmzWl3aR9X6z
R+PUYp7grWKBXq77cC5LpBoXH22Uxe6+xjCzoxKgfshQDV13KnEvVtwq60e+y0nsU6Cr8+iWn7kc
9derHvxlhVTrQ0kv0qI+DLaTf3NNVf+su/LPii+B/vz7Wf9v//6fgoxZb1jAqvr6kMydHd8gLZwi
cyeRPrjl7WwlvQho0NHKuKn9SjqnbByFv4MvP0efo4UfdQ7zUrVpgjehqnsVJgLn+kk48MvKFcxW
W26lh2TqoynHuQiRMU7odcVceNYR1nKGE8VeosDYqnSwsw8x2TV9XYvjjeZXef4tZ0xq2iyP3jS3
+RFYaVqcZAK6/ujGgBi/9mXfgOqrK3B+T0bT9Hm9yjBOOyBaGc7xh7BGM47CzLAq9RMeKnSv1RT0
U/wSkeJvBiyeIuGjq+Y2uq9MR023RTctXrvS5uB3awRPWfSIv8P3TpWxgE4G/46k5lE2fQapc5xi
AyT8XM9u+5qDcE129AyU9SHwwQWHcTcUA9hDIwchSdaqX5rD0oKvh/4pkubdqnO7vPMrE5bjamwd
r7ulTsJqgO/jMPB/FghHmjuyXY3xXkAyRzwymEXK6asCRSPbVWklcXxWl0PW65GsJE3TrHXjO+bH
khsuFLzRb1Rar2Z7iowipObYkshKfMr5oaDPyqg3cTRG1Z2ay859aGNXcwXfhW/ukmGzAnfexD5L
0T0+n0zdBdYy5PuAswkURnJx1bzttOnnN4vvp/mDmop6BNXtTNWyS1xcQCeNorWBiAbfanhaAJ53
+aoLpAcLH/ZZXO8Tw3TF18LG7A13mKpAmYTDRO0IkgR3cscxRIs4grWmHtFuUZCBVrftm1nlkHel
Yc4dYr6plK7aQYXKY1QkixZwKpfSj7x0ZdoECr4Pth7Hlz61/OSlgYM8tHT2w6tJV8gsJmAHIGvt
5OD1let9S7WVq18dIP5FbSkER4SI+FGc8cnIctW0VxN/KhM+MuZGESroBqaBhglzqrsBRBlHjImx
6v1fBrx8W4WpajDJ4f3oS/EuMPegnWmTxV5+mLBRxE/HkHmxpguia9AJ1EGxseuxAXFfztl5gMmm
S5oN/eBVMK2TshqC6caBD2u2W4UQuUP1FiSdbaBUsJHSrKWfFuOnRbyhf+wM6pW/Ns1SG59VmwI7
tsCawiMfVRPGrdBvvWK/NwinOvhQ+NZeNnk1DOIB0DybBoa5gauwW7cNivcfpuZJ/myUtqBpwwY1
52NJsEfe0qqurUe/aeSZHQru5QE7aHoczcz4ElhB7vxs+lofYf3rW9vq7ZXdSLWtPRgfZmqyqKdp
pJ4cKMXxz9jzbGcXyyCRC56vKcE3MOVVl92OXTbT5rKanCjI4vc+4RvMTs6SBFZ6BF4zpflqxNmd
vGkmE8STrZokCE/qHMfqmKsYk+FaVSpWzdrJZ29884Shl09hR3H7ogdZByhMEsLlaCVsp1seEjNi
9V7nLCRmucpHmaklZLIRUxNWhh+nANOdrGitvTTgLno7Ohs9HYUFkKHmF71g9TwCPEQnVVMxDofF
BwU/+1DIZa9U8zUtu8i3txN7vzxYAQyCSBtqUKBxEC7CaYwmNGaIVu8uM2/w2Frl6H21Z9HBOwwG
6nC4t3EYnV9519rVQ5pov3mfqqIyixBxZN3fRYaypu9jPCiqatRs1Okuj9yhBTjV1IChQqNPitTc
jrEnp4EZFCeOdYuR0BigijtlQySs9SM7nVa5BeDyferHGXsbDgvnVy84s+UHkKIBeHiZkdLYYrXW
7V0zqB4ZSpZOw7J1SfnIpwQQg/HBa+3HKPQn302LkJVkDL5gqcRUshkgN6NAzGQ5jR/KrtqYj5/P
00QfFJeT1e+ypu5EA0Co9uJ7FDSigVrvLsbBSJ2O5UV64OtD0YzRzznLh+Qhk/nYIz9pXGvHs4mh
WPtwrWko9F0/fmFf0KsshE1axEOY6KIcD37jLM1E+bo/GnFIJqxmnuicocT3IPu8j18IIQKPNlpL
j+86RxQHl9RNE9DFeTcBkVzV42QMD33DtHTSCELOHB4KSFC4+Ea2jvMl8ItQV5X5IBOn68Myn9Oz
uMcBnvwmot5bqgeOAop8SksXrapvZlkvcoOgpZ5uyGkK9KuWVep+R3W2CQA6IpQG3Lowqrn4QJnt
pG5YBgnGxnXSIA5QYZ8AAMqAMUAxhY7eMsNH0eR8hzWWl8V6GVSHl5VWmxYibnnWbr9pXwb6vsgA
8JdweFWS+bvSHFofNGhsivTGArqt5/sRt5ZVrgI9W/FyspeFdxU2GALalFjnbEQwai1RqGIN6VaW
5aqpz2fxsFtsUT/Una8lyNh5mbENLSMxwRJssRuX/n3ejPHXCLY8OwiMwNb0CXDZXaJQ2pYafuKZ
DKjomrSJSzMXU9ntHSzaNlJwIxqbEHTg6D8avUnNahzodAgQ+M1EAH6lCMfmZluTIwtemDANpKwD
eE2xNSyv771d69VDpsKyTKz5Y2b+bG8iK5uNo2rkMj6X+aKHk4MlpDNWXZOlLr5GXpExZGHNeFyS
l2nUfCBw/DvsZCvbtbu0Ws2TVUyvLAJKfOvljLo8VLCz5S5WIIE/gf2W7XPr93YV75zKxiK0anKv
CW5dAx+OB4O/yga9Ss26SvdzOaVGsA4QVWJ2apAMZI+jkANzs+M0DhRQaq36Q4SczXtYjMwYUCDI
1EW7aHVdXOpVyzPBjgRRVJ7PtSWqlywBKTqF0rTs/ClAzVBmOC8St/sGF32IP2sVORraq1GMPfoc
6g7U1yADkI/edcyV/WYOgbKTsGkrzjth5IPirZA3gYwyN3op64zxNrN/BEOeI8i5cb2h9R5JQ0OS
TRe3yTE7O5bZELP1mrQkWuYDbQ29Jc7qo+9g5nzNl94tf2CYqa05dEp7Mhv8xNiJflC4yTIQWqmX
p2/xHEdtTGuvYKsUTjV2hEOhofOmIQtbYr1iXk6NLEwHIxE8QA9tUcSHmMp456Zse61Virwepks+
uMKkjQPkS8+Gq+UUHaZFXkeHJOk1TzCbJ/OWLYrjv9o5c+O2XswzNazEa5e9z5WdZdupsUY8ao4u
7OgrBqNKP3ArUIXBDuSFvhmNChuoVzi+CANvAsssi7KvVmebrpmvFKi96BGr1tQezCnPre3i8H7Y
nw9V8NJJoN90OOp4/hotss2ASSfCRlZqJkblnMTCmHgwZlUrO6ybYMng58eem6dMsXlHgW4zV7Fy
WTWGElWOMTqpk23sQMfyE6dbhrmyRlrPz2PPiZy9W7BKvS0zlpvjpPzKfY9N5pMfS8UDe8jazh3u
k6qwh7uJEh7sSHkp6a7jtD36x67UbffLrJdy2BhGIJGZDT3iwH2ELa9/B0Cu5ie7cfLkcRiFDYO3
oi95fs1SnTV7ksPJaIa+4cnqtTVI4P5cCt8sUUK3A3qx0CJjOT5jp7DY/w/xWLuHuVFjKvdFrHL6
TNNEwFrGddq7n2aPrZP1NYvRfjKJ8HwI4KUuz2ASEW+B8dw0N6jbEE8Zda0eZk5m7q3sRUs3c9cb
XzC20GNip20avKRpqgZ8E7PTIjfLgiz7agGTUveY5lxr2yrG4XckWYxJxHqYI2nCMgOblknT+QR9
LIKHGSDAxFlrFIa7Lw24PAcy4n73XOVWl3zMAZxkM2Sqz+Z7iRAWvnwD+rg8xWJWfWjFyVi+2xO7
zjOkWRoHVcd1c4tterJ34M2z7Nl16wSdxJChs9rDnKcyULC5e+0DEM33fTQM2U6rTgBjH4zSF8gK
mtj6zCgc63esfM0UluDfzZBlUfJVmsrSa+MswLttnT4KXsu6zBGltb5br8209+uXqcSjdeApLwwC
vUhA/rAl2JI9CI0QrMUFgx1mM7iNyIDFD518FLGerGM7xI7cq2XMc3oQ0HTc2fmSLXFYLMw+z1Mw
Ty4C1LavWG3iSIeLp3R/YxiYQx/B9hXoL6JS5l1MNbffO49E7VyMItOQMROODuC2rbNI19jVuvDl
xqj1EJ/lqcoZN3AZkvKWzaccjtKPTW9T6D6Ot8pmhB6LpfQi6mWxgewsmZrNbYRm8swe7as0u0kL
B5h6yJvMuoMxdz3aIY7H+d1AmZk+9MlCwhegeFUgh+UOEUKW9P7cTWAF7NvCIIOyBmGtam6Wbi+k
FjGI8htU2Fn1I/YKX7/3kjrVexOS/8x5j44k7z6uddZuWt21w603Wl4NibvpmPPNfjAOyPXM6ZaG
UYAToac6BxEygqtp64OrR/fGKIbigLq02bU2Z6B7b9BOzdbKJ7mIPAc/TnHKs9Ja7gaPB13mq15M
hqUO7hw7YlkPXpSW6SoSswyAbFrYCP8kUv2bKONl55VbUJFbKSc+gOOm8YfMTEO9D0nsb9fFXC4i
gY2F5ZXtTXLAb9/ckOs37rKyyq7LLV32Xlm47xCxWMvBrZBfjNpsnmc6AR6uu/eLMKB0l7Yp7Wo8
NF5qHq0kV2/nHfOf3DuY6X+bJLhsvopHs43nOc0OeZWDg9843nI+ujktnh+qroyQ7iYFJN+zBJ/9
XFCxaYDQ/kyDjLMW1jn3LuVD6oivsvVappVTB+0cCqfFOIQslm7DtdMXPj+gawf1LvJkLIOoKCwZ
5jn89JM40/yP8ZCaCZ+1JoVmLHP+Z+XYv4uHXQQiW8leMVbTeAgkx4ftgKps2uvIHH9VRmdm6wxm
yp+ljn/zHV92g01NZotBz/owgLkTxzytAvQ2dmoa1RoJNlEbRE6L4yKmQtfVrxLqLbBRcCbDkyjm
xZhDVoxRb0y3E+12yiPd7oPCttxbb4hEtqpLWuX6jdNlAqmEbNq81Hcc/j02ZF1X934HHFnjjL2n
NHKkYaGOEg4PlKQ3x3MlHXoeGWHOtjapEn3mbnLsVnJttcmMnH5k3rF2mRdb026IW3N8LipNKgS0
/VCgZcR3Bn+L0yzn93nX2K5J3KZZYuwDRjQ31doagQxtCrRbejg6/hQMd+hbYvBf2ajHMl3/bUj8
/8DUD59t17effzl9r/VfKL/++Z1Nefm/zv+rHxUaljROuv/9x1/qv/86/qzW37vvf/jFhi+8mx/6
z3Z+/NR9zm/9e0ny+Sf/b//jX86o+W5+nuvP//6vHxVH4fPVYm4L3vzf/tPh53//l3kOEP+eWH+C
R/0vP/53Wr3zV8tjDxD4huPanFzP9eL/gNWb1l8tgvs+MTjT9qR5rv/4B6zegkfPX57veZSSG/Kc
h9dENxNuxfgrp3nfCGC4WPyNusP/8+f+8vd8I4/st6XZkPH/MOX4BqEVB3yW4dn8U9qXHYK+SbCj
z/TW0RPbIaQ2iDyYoNPu3R65M7w4ovXLTVpQY7dKg8kc1yKL2bEFgeiDnes19fBoT0wkJ2TLUh2M
OOqGXwm6En0jx2jYBIWs+4PGva4PKKntcktjXD4dHJ9lMjSpOYgwgOVl/yozHE4r3CujuW+WtjLX
JnyR4J3gGFz989GhHJ/8xnSzn/7IKoV1l4imtyZGVuifHKBTinixLP8tiZX+nPBtEwv02jZA0eKM
zn3CHnKzJBnBpt5QjiSis0ycXUqm27V2CUc9G5Le5l1f9dM6ncUzvRI/qmA8DQie13abPdDxeItn
xY5WhGYUeg/X6fxd0XemxQBk+OuTXwX+q2G03/qgNllOnYjooUX/brgY8sVJkzcHyetxaQI87jWR
Wh6pWvxi10e9P4N5wnu2KWMAAiLxbP/VqXTUhpEtJmeb12zCbsYga9gvEY96xWYvlp0HmwZnxTSM
r0vWUpiKNq9vy0M2VfZ9JfC09b6Umg2emFhkREyrqVkXB215uV4RwzCf6WoIphUcmpIwRh/50WFh
t1zhMXbMR7twMCeb6cTxA/VRMmH8ntJpWxHkMHbU8dox6nm2xKucSMCHpc3ozsYEJx/acUlipFYt
a0nBfvirhQ3te6b99mFMQbSqPDmNkeutNdO2z1rVeI+BGF4WglaHsznmM9dmsuxUsoyaIM7kIfVh
7bWdH850zqg7RBDVznXmqT/ValJFKDhvvaee78PEnXWxy5K8zb+hTWjmXdSYUbdGnFM7RAzHJnpM
OHDdT52J1h6DCtvAz7R3c/MzW6Q3PZHywFWNQSpo73IMwfj8BjILFmYvM4P3srMXaTd2WGlzyew9
hW4K9bK0VGYcamNKrR+ejJDtrMRsjGpj9F2RvNUE1eRXisyN9EvRulGPxlaozgt9O0FQNLRDVQ47
7QdRVXkh/iOHWR0/3KlfLJTQW6NlUG7m0grUJqu0rj6CaOzjA2HlRj7VU9emLzYrEHi5VKU4pajR
rzTBfooT9Rdt0Ct61/m5zBtkr0Zu7iOT0s4NVRz0/rhpbxLzABugONqvhoSglXXwOCbdZArjVkZ0
c2eNmuRKg9W90fYpcYelDLOeU2W3xPJbnTXxDcpnaxtLd/iWlZ6mxF5mH0ihcAk3GVFEOmfqFS7B
EdHyGGyXLCnPithipwKM9CscHp4O56yvypUSNLxE47Tc0KCbEzyZy+zZByF1jrj2fL5Z37/O+BNv
mOPU3oPacCxVla0hev1S7GjPK/Bz3pr+Y8XB5mjgovxSVDEWPLprPN7oyHhovcC7L+rJfvZzSxZh
WrZ45JkJj7ieyef3kRq3sxjmbQzX48Vw2+UhqGd9zEXX3bZzO6xm3XprMIRi1+Ftw/SKwfDNIdOE
SA5X3RASAWv97bi0xo5oBfo9bfs3Bmpb0jLNXO5U5g/7BevWV4tIzmqwMOX5g4PuO/EdMmqpJULy
C/7a7GjV6WrSToSDxcHKU3HqB/3FRKq+Ur02toiSq9XSoHMaogw5K+3C/sqynOlZunW/DlTX30zt
FAD9yMZwMZFfe8N8mjG8friDGPeu27SPnZ7SvYDGuXJQsqzEYE1by8milXCESZrE744k+5J3tMek
eaoRkbPhtVuwUNEhLZqnTFLeyDmGmk+2ILvFpYUAOwqFX4Vb3Z4ZGI+pqNMDLRnz16I1ECl5thDP
TVJ/WG7QblN2Wu+xL/uHpiMe0McY0MxmJhqejDsrc5Ibo1TW2SzHjkgUwwHm7vd4GVKU4vzw+ZM3
T/FS8CO+hbfb0ykS097aFrWeVw6hJtI7drBPLG889JO0TlMinHdLWd6N4w8kiNu0PnZRfjOQXFkv
BLHOS5ZLwqgv944OOMlS93jiqG0fp8GNTnGVRDtbuNZ+qqv2+xyRDuPs3xw8YntrbRX9Pli6D8kr
3Lho6h6Rlm8xfyW3WazKvenN9g1GSv9rbng1MukikFsnE2mxcqIONZ0ZGF84/avn0bOcr2igJ0Ry
fhPvOoIqh4oc8xczmYlrxZFvHPzY7s1wjsfy1cndh0ooVkRhWI+CwsW1QGa7BXUyk4wq8odBGk9D
68q9XSjvW2uY5qpIR3ubGjpbzZntH4nG22/BLF1ytRwwYnf6IfKeqSW1W4vrIXqPVl4gbI8opDOs
6kjZT0bmEU/3STTzd4OsGSN3k4zEJJi6/FVbmv2mieKGD6gWpy72e8KbxoJJHb/7XWKeV3HHcEuE
uCrKW6oHbfnQxF5za2WT+jUusa3hvyRElQhFEM9KSR/Lqk8Zj9uZUjf0vWjOVG7XTuj5LDskt3y2
1vGXFEbSUCNL05EnNkks0NlJrOjIw9mKD3mLFRb3dCJl1GOOQ35mG+cX3ibGE5p5CyjXYey9qF8R
mEj6OzSJuvh0TOlF34l0zwjU/ZjgLonc6tAsYDlNTHScKRDXg5f5ljcFxvJgVHul3fSLrwXqLUIW
eETKHIdkutjG1pC2l20Cima2ZYkOC1NiUT12aBHXZRaZJxV43aZtcTKHdTHNWxcX+D5bUNWNNh1O
o6zn1SzxDTpn3NSq821CnGk/HISYaa1K3OK1BEdI4LiW1Y/RithYcYpOVlNawawvS5qXmvyldL0g
TB0hj3ZaFZibM3USMlbf66awX0Rfj2LTdVS2tdnYHfNx4ZBS1wQlRz+Y3zQ2632BGmA7jYv7qebZ
WXlWKnbxIr8jOGMXF0vzwR/y4OgXXveIGoxpgwvy2ahe9odAEVcMHV+WbM/oO9OZ91Rr31+7Sp1T
DzPuZWtKNTXmo3xB7/weRXP3VLKvIZycKPmgkUBum/OkZQirOavVo3xLzM3tbqhzaIP1FLfW0+hE
RcOiQwHGbrFL+wS3LPk2TcGTWST+F6p/GDMJzSHmnKgvjRKjG06DjvAORjXxKLvs1dprveLbNDjF
KVUeHfGY3eD6xfiy3YYUYSLzfZUQ7Qkl6YhnP/Wm2zSW3Yo6D6oDOIkOB1/11bpw6bMbl+WDJLQb
oh+3ENM55Xsn53Qlo4FTvJ1VkxvChJvGsIRBPO87nfrnoGVgP3iLb7z3djMgAjfrs0EzHrw3zsCE
kgtDv7AyUlBCXUbOA+SIiFacOXyyzYPylPmckEw9uWKMXwsKsj+ydo6nddxX0wsFE81eTuA+wq4Y
k00JG/aEB1GfEprGToVZRMeMSwQrR9TG7VIs3nNpds2NM9spzGidOc7aXNjH1O6cvMjAxN6o02nZ
krbqngZztHadS54qzBYKMlATUhDwLfaGtFlDSnHGT+oY/Efu9A3RaRWqKhoze9XWqWl9kCnv3FOL
AxHyWWRM8dvZ9WrdU5Qw+FiwPX+ZQrrPx/7ZLAjPnYSoIou0hW/rdRIjM2RG4wSDFTKvMjUcA5Cu
06onnuCezMFY9CYubCNbkaSYzKMTj5JMyhDQST1YfhbvfXfINwiTF+K+FIFPOo32rVkcfLthQeZc
sFK6eePPRY3ISMaprRlRiWABRA/d1IfCHptbimrmm7F3P1BoTad5cYMH3Tjqpsh0QiNeYFJnMGIA
7/HxFtIhgwynA6825kg8gjfUiIwUxuT1vkvS4uDJ2Du4bvF1yPKH3iJVnzss+nIevkYWO/SaUb3G
Sip2wh29veDP/YsBaj/FTN0rpxutr904JS/Y/bJjMFIzn8rGOzGZImUUaKG3wjbS79pr8puJRAPB
fFyTd6Rdph90+cll77QIdjkqTaOJy4/j4NrMvVbdsYv3qMEyjeU4UoMjcKTmXXNvdr3K34p0nj5j
yMbVKp0MP98Xpjc0B6Cy3FlZo1ylzV9+6zGxlBubyoVo62AEJmdt5xRZzMifDiMBenUj0ooj7FKY
dYuQbB7UKs+UoBQh8qpmTy8G5da+rFKAk3HCJywLdmaHXrHLOOKtHvX97M/N9J3K14jK2r6PfqRe
a6N+bCpkp9pm6Qn9Whb+bV/OMvkuu8IRJ2I/snggb8ij89Fkr4KsR7cWuF4yHRc6T0XomQb6wapO
I7l2ptomQEVBuHwghXzOTKH2iR9MN5fRicrJ2l3rIUqWVbGko4sZfPE/Bw9b5Z3P0c9b+ZkgPNgP
II73mSIfv16E4G3jI3ZuSRmZXmhadCytugW38p4aRHSvRT/3e6H6VzfV+TFy8B3acx8BPwuM+/rs
pG0WslJWpNofxtIl3/qBpKGkz+lNdBQUko8rd5GI6p0qSxZMaSF+aiwZlCGtS/nHPETUUpW2ne8d
iN03/lQGm8bw3nNqYfjyDVkck1aLI5KhCZZjsYSZyORalfy2uGxw6BLUIg3JtuBHkQ4IIy0rDzbF
TGdhmFV5uxdu2/2c86U6GqMbfdREUJgD3doO1pmxODQ31RT4EVlp5hUKkmTZ4Ip1Nsqw6x3Yrnl7
DpGJ0CA/u7Niq3ug8Ci6mc142EkRWF9mo1w2Y0UmSsbdq6xm8IS5Z27+h7kzXY7byNL2rfQNwAEk
EttfALWwikVRJEVK+oPQQmLfEkBiufp5ynJPW5pv7OgvYiLa4ZAd2goFZCbOebeDBFKddTuw87ZG
3PprKS5pyThaoFblf0RXN8A+meNXuzWmc2WqbI9QjKOj9MV3oxvVOQOjeUhXGCq0L/68T1ZkeKHF
2wZR2VQV0ZI1S4RaiP6dDb93apebspk+dzh5b6PfC+vFTs6zXGVMe13eeES9jruklMHtOK4Fc2cS
57Fd0/IDoc/lTYOXT8Y1Nc0NpC1zeidh3axweHHF+IdzNrdzLIRVHkeryEInRV3T6Xy8mJXvJ0dG
SXefiusg9IKGoJmCd+ZQNeMJOov5H4jb0uXEEMfOe9f1WeAckK3IgJ64aoPxhx/u/wJ77F6bx1G9
vo6Ajz9DjP+RiCMP+68Qx8cvDSiqypv2z7jj73/oB+4IuEjggkVMiG0Km+ggkPgfuCO/IoH6rvii
5wp6G0iIP2BHaf8WBICUtEK2QARwRST/gB35JbpV0Eq6LuGBE8p/B3b8PTPtX24Ijwv1A044C3gT
x4X3q5d0LJyGhks6oUeMY9i4S34IfLABpxn8uF0HRs9m9i6xCs10bufALOEbWYwd8pHyqaLfmwAC
nbzR6BwzqNfWebYhjUO7XqedgWVvlwX9NbWRStetmJ1eyaRCvKmZvFwWfsTw3tdromZIQUiMvQv7
vpjem9flqBWC+ugHzYuXVl2MvHzhBWs9atc8UuzSKhhChbrm9zjDpy6dbpr+89Smc2iNbh0bMnmq
tfj/WOZPbc2/v67cn5DzS/4NF3v7Nv7l7zq8tndf6tfh19/0Ewr/HwK7X/Nf/wJ2f13ybz9tAOv6
B/4YE+u7v7HObBec78dqBvn+J/Ju+b9dEwGRMLBJHJbgf28BW/zmsSpNskMcH9/oNTfgn8i7/M2x
AcgDwQxZW7IL/p0tcJWv/2sHgJzbwrZdMH7XkkKY/i9sqALjzZE/9Zdsxjoc9y10/7tS9qX4ZqhE
0D8btifPzJTHVkXXW2zPf7pXf1AB/2im+r5F5ThAHFzNBT9dwXXr4TVjD7K13V/zxvI5r7Jy7PQt
yQi9iAU6oeBRprY13awOM0xOKMqFc58o3BRXIe7iylOFlphKNYWv3ObQHeqEMuBvrsv+9bp8my8F
seGZzPH9H9cl8P6glausWzGP1RD7rZunkcqZsxCVRXkVEhabcu+GxZbDvqyXIIt9Nn4eVoPOacjW
spyBqzIaVacdpr8bhvj7LKE/3TcElrAuIKF2YFkuP7JC/mwJsdrVIrpCWOfNXKAxdDMiVOqra0uR
ojuhNHTr5rVts+l9WapyjYu5H5xjL5fx73Ldrx/106Xgq2Pgse8jn/Cu//PzpTR4fBdqkPkMLKzH
qLfqobrM82bTDwLHdp+YSj1mfxeJ+3s8zZ8+lsrJcRwKAB8XFoyW+8vaLe1Kis52utvczbcpNlv0
Zme7M/x7pAp197aU3TaerdJGBwJsls/hgnHB/7qW2aQASB31EJTC12fKrHrbV44O8vuZyezO/V+v
pZ/JLceiaPd4QC4Dn5kF7f+antTAYLhNsY7nFhJOxxMsPkCBW5pmRLav0z9tDoqh0GhkvhxaUfPz
q1H4+uGvL+NnWv96GYFDGgOLheWMGvmX+1XTsGtayv5sLoUwTmh+0Q3Kuli2kKie/N+b5fP7x7F7
LJ5NIKQV/Opat9euyrK+q88CeLNco6lrJekwPRnsfzfW8OcQHT6D85AV4AeCJXg9Gn9egKB2Lqpf
sZzopNYp7n7cQgva6lyj2K8/qKaW2806to48/vVN/R8fLSU8qJDcT8FlyOtN/5PFxnBlZQfr0J+Y
hlQsB9+tKVoRNLjvMN7xRZlWk6hdn6Ij2/31J//6OEkiha7lm4uAxS9+DZ42CAcalN10pyHtAcX7
sWad/ziOMndmJf31x2FL+OVItHiHWZYV8CuuDIBdr/fiT991QECEdK2DE2IuW7tLjWF9G+1t1Uc7
pcHdcQJdeZKg3iIVFO4O/4Y81zSMzi7p+vXddZ4CajQZ3GCnqWKvl25Y562P1ikXuxnZe6TGBfhQ
jfoELGC/9IE7H3vTcB/QAOfRAki7s6cR7VSSPerEm4FSqyDpkfT2+ZLTIpvGtozGq64gFAfVT2/B
mKiv3TTofQoIcpPZm3PHcvhaT51xcMxyvFhL50edY6ooEInFLBe/dkLRC/+smA578BFyPxmotd4h
4WiiOm2RvHWttzezrr5VS9vHOZ1bFhZNxYxaA5E0L9UPtmuph8wTZcigonLfYgg5uQ2K3yapP8xd
ub3X1yYTFbjC8jMlhzEYGJU9tNmXbhrfPOgjM5xl2UfBXOJ/mVFdAUiWhyBYJFJ0pYMDt8EOm0x2
8GjcCcsorAw1oHUcbZwfs2N2z4hb6p1gFPd1aFejvqAZFYdkdbx94yTtU9oP/m4zMZTwera++rNY
s3Dt1bpDKLpeGFl9P6AaeO/4KNhHd7Tek+1SPujW1G+6cCCXCidoTgGkXViuzty8t20aSI8r0cw9
Wc0hchrXpIVE7PbZSay0jVwzADNvV+e0dOMWOVkyYst0g8Pkdo9F3dgn4keXHacFwFHbJ7DB/LZm
GsZ+50KTGGfB2NtbPDnTU+KX2acCtV0SczygvxxX99HCyfAOCbx+riXjNUA46fLpqs+9K41wyf01
iEBkcBz0KEoPumewjFHVI+xbaUoXrfVafCsX5yysoRrc2PdMlNt7NEOFUz/2qcHiulvk4kynNlm/
OVbnRIs7oCAu0PsYTbqcdSC9j6ha8yXMVF0cMyYNAlHm3nhsTfUsUrP6jjrauun8YT4Udl+GmVvp
u94zkJjPBWh7maMO6C/TuowpD9VpPqxyy+Mt4AlppIz7SuQiqp2u3ANMlyARg47UvG4XmbR1zJms
d5YQSR0y8/DRU9ZtgeAfCL797vZtEgJH3VjdWj8yieBltUpoSL8Y956y53C1FvOTlfsH7dR2hDSj
uwU1NiOZT++SVsN5tduys0GujgseeGb5lmVkGQh/WLJgB4iYhmjWxXY3jx5dlCi6o6i79r6x1+HR
3ZL6jmm3EB9Jut4yV67fqX6ZzkbnGlM0eNqxo21WUx+OgcW+7ITW6c7xagQI3lp1GtlRtrzaXS4Q
hU4lhABi6QsMS1Ge/QwN6cesTCrjU64xcPGX+LNThWvgFdmlC7qm+G7BC7/1PDnxvDW2emhWeIV4
bkjUvvNh3dyXgBzT5Fl1vM5hYTcY7BPdlyjf/FbrKTLEOriPLhXRd4XfXVEOTmq718hJUPXmRB/F
cN9Wtf9RljSGOzUVtM+o5c2SSa5qWAt7t8wohfMI1b3MI3+A5ruSu9AjJUqDKR6maan2QdGK7GYe
qsSPsH7wN2gbUyMqsbwkewPhbMRA7Mm/TRsQlWhYmrw8AWcjtY3Q0rbqdmHojL6DPuKlsutbv6Js
thTnyvOUlQvAWyI8E7n/FGyRXdXpsEPkubhRy7xQeet0BEBemErVb/cS4GqKyQrcktdtZX9c6q6U
X4SibDrBQ28fGoi5No0KS1Eeu4x0H/ZenyfOx6W3uDeDz9kRDUY1niALOjuNiZgwOXG7zdZDiwVk
3aot2dvW6OkH0DbCP6bM7bb7sVl896l2/bbaYfmbgylidWon7Ge/80MebCIAo3jTN69IabI6ZqaG
057FkCP3NAMsE0VUG35OHiuw1cCEDK/JAwW967nNxQVbtvfN0NsPjMzhed/2ZrNKNzIItSvqi1UN
VYmJdqrxS0f9jOcpcjjlzchf7dnk4U5N3+ylMIPmkJtMWWfva982d41vFkus+7KEGwPyG0QT45nz
vgeIPhDothZQWwp7M67GziuwqB2ctEcHnWepV8RSy3JC4mTPeBBwi7S3CEPK9BQsnpTPweLP6hVP
E4/F8M1ODzF1V8HbcuaH5UD7Wfj9Lm3HvLgVDSNhP4PXNzmHXwuSdn09Ja18BYQfEQDj1nVGOy7o
itI3qg/Vvd+oTbcbDkk5PKQJB2bUNDQYEEddmn/oRjG4dwgdMfVGmdXjemgUTtMUdXSdJw+9sMwV
lgw8XnpELjmjbCBls754yylbFMhs1ejeiOpE9u0Yt/iLqBJxvUzFk9EHGQhIYe2MPFngl4NeHxbc
ATcIeZg+MvWJvBttZ/kMYpN8sFYdnLomc6M5t7rYryz3mbL8Bb9EfsPXa/ZzQwcQIqt0w7Yqz65M
5mrfT+aawFm24z3G4S+9Rp9aKZkfEr/wL8ZYMxJerqwzgZzbXRLj0WyT5rAJJDbtIlXkSq/lIxfz
fce5EgdD4L3LPW1HQR64sTVlDv6sHsuk57tOmAQeRPMGCFQaTnDC5zXtuiDd7MhdOFgwaJYYtcyx
esC8VsW+sU0C/maulrgPiuqU+X5lA8n27cVzmMh0E2zSvMG1mxyZ3GMdbYsZXgy3BTbP5mdrrQl8
dwNMs0EDXm3W0jnrRa0nWTj9WdS4b3kmCAsaVrUzcq+zrnV9TFGd81WkXXWwiwQf2QLzPNQTYbON
378HgF7QCbXrjdryYdcMxavcavXQp1gqBsub4naDjraWNnto0evwc6n3wakmy8f773f4FJoGD0YG
PlvMKqBKsFFRTeZmRcwhsXTkGBPyq7lTNZNSW+RxGqx/RQ+EkWenxtl6CxLDv0VRZz+LhFYQq3pb
RUNnQG8HZpHvp3wYdUhvpXoGoSbOc4mZgbkVQVr7n6QK0uJOz2sxhD6HL/2xMxSUgEOWxQ0JdiLs
Gl9RDIlJ5eFGedCjEpu6x5yX9SlNc/HVTtvkXJKmfSOg0nWkGb1xsDvfCtDjifVIIMRqxKoN8GsQ
bTadlnScX1qcRfdwihRUfHv/Yexbi3e+65VPTV20S7ymWrzkwvY/5Bgjr4QENHue2DfQQQwRR2I2
3Jj9AtSgsHbttlIvZZSTvb1HqtG5u1XPYxJN6GO+j9MaPDtW3vuRO3UjLJOBwDsE4IESUfhbGxzL
WRuihcFVty7QqL1mHkE8jBIH7uKN1n5SE2PGQXDDzrZ5b+liDbJIoGGcIjl10+2aK/VZ+3n5aFVL
koRBP20vtp3iMDS7qth77RLYdz5pRcwiMut+jirVFhenZNuffH8dPqCAG95zoFcIMc2qeKeWpDqO
09whkjGrdT/MembucdFjtDYqXUWSsdnTPiA365Labjoci6sNkvu7GnUYLCW+wwT7+FmsqbFDt7d8
qbXn7RaVW496GoJI21uDYstJ94NanINK0nY/JHX+VDbVF7KoIZlyOCFUYcp+4db2TrxuhNGJNre8
2NxwJDKEdD2k2dCce/qmg+1OadzbyPAQOVWZvguoD++xns0f3BwDD8dxMn9YmEN08ou+vC0n/Ipd
U1+Mfh2/zf2YXNyq998JTQIpMQrOUbYJnKY9e+qw5unJD9B9xH4pBdxdoW43s2CJYT+kpzJHAudc
xgg77WZ88WlUoGGNbfvGZhV1bNpu86nK1+4LCv6ZhBX/u2goMPk6kw9UvdlyolyZaa7yoDiSmSR2
tfIx3lp5+tr7hXsyZvaFgtg/4PveDqvG7jioZrjg9kdZ5HRfp7Gc/T2O3zJGN2A9unTBMRB1dqQn
72DmnVdnMbLYGupz6k0pcxGS4L2ZCPOJmNHkZFLFRkIF8x251TLafJIiEncbd7kuvI/OkAx3RoHt
zzdGMhhkiWhBdt6NY+ruUMvB2ZGbYGLixmCPp/oWWkJQ/aDk7Zd5iJgnzB8t3epEOBd7pG+sT3Iu
zD1GBPOmaiQOz7zKI+0PUEuuTTWmu8De2w4V1cYFYZ2pkxiD5TccMxlGPSPYaW3UFDrjesQhVMWr
O9GOokve1UE69ofFsudv6yw/dFKVp3Jw05ODSyKkynpwK9t7o8dqH/EldncFncewW92VmdCzb8wP
iaRAjv1h6t4h72m8y1qzu0JDpP4ZLtPMsfThu5rgvEfkkka7uvd54xhPDu2Vf/B1kqPmabxCh50/
Jp+pfazYJ6I0DVe3fjAhWT6SY0VWUN65I/IgjHS3llU++0tlx6NTqbhsEufBLB10eWVQ3eSt+DTN
unuYM8LG6z7R903Xz6d1C1LObM86J+46XoW6w2Ni+joq2rqJ8wWT+uLY/kvvKj8a7Mp4lxfiGSOy
ODKGC7jSrBBPN0F1mUzOMF+N3rnPJBeB7fkbR9kQppmxvLQTZt1Izl51szWc1+tIFRQ1LoqpytfL
3aK89Za9XYW2hnFcGId7KpLyK60xM/NoQyI8iuJ9gxc7tnlDHRfIn31qphRlrBOGIYu+vKnbpdit
KBkfi6DTd5LyvztqcxWRCYH+WfZG97Ejg+NOmr4dIV7uj1XeG1+ADa/e4KrZs6K98ugLY9sDWW9r
lNqJ9aZmOUZEVFe7Tsp0xywGuUPNm0ODlwoxYVsitO46TsadRHbLYszqaCjbl2xU5b0oK/VAYkLJ
1DXMxxky3iZsjPIS5NRmZjMPx67T3zFzqjHS/eC2h6HJcQZ6Zfd58wooXSh1K2x4b7P+lqnfUQ1/
cfhr6yhH3xwWpnVv4VY/Jdd3rdmL4WzL3r8sWsg7YEX7/aAFfPCGDPeos+RcN6kkynirvIiuJrPD
pbBs1H/GDHNOAfiYFX7zbrKt/EtQjWzAfDPfMgANKvuEdnXG7BYD1CWP0hzNu9ZFhoTUq7duGynG
PXpHbUaW1binLjE9TMXBfMB6hp2G8Im0MtCWdoODw360NtK/PXN8nUCKr92kjptFt4eqlczWlGgI
h9IUXzawGKb4TZxj1PvcMBzpe0XJuuMGvFYyeMF9Z6CHk8GD3CzC+2YvD9ekro7W3OPr78vhMPeq
uEml6qM0XZY1VIO13hqVsFA3asd5MdE2v180PkL8rg6X4J1paZ0P5C8uX9xhaPYgwLXcLbba6KK8
7lOdzuu936+ODg2jdhAEDdvmxMCNmHvHsvpcbRWBQ+vKLqc6CvTeakq+GFHS8ltQp8srL0sd5TzY
20EbRWy3AZy8M6/ycZK5jQbRN9vbyvBmTkyBzjAi73OO81aX+RnIKElvE9dHE1qCHH1lonaH8pLD
boppu5wX4fAGY06DmjOL5iUwGjKDLHfsbycW9jS+4GHGO+uiydPCJuVmtPyxq+0YDVy2LJSGy3xZ
rcx6KbQIQuQ4L4o37cVUZf0KVkLJ0aWGlvf4n/uFiaLCb8u2i1ybazvp33sYlYEM3DVlTy+Z6bGS
BxAYhOrutgS8GjzKpHMvcn5VdF3XXJB2q2swQMLPMIMjIbsBIm5Dac3kMqWrULVmcLdNXr7FTa+l
fkqDUV6qkSFSl25WpvuZzCpRXrZ5XpNd4la+F3u5OTYH9JAGO3BDDa+fViISjUOGlDy4DXoe+MMq
7AVmCuN8wTPhwugR8s7O5KH7vX3m4E4Qq2a4vbFnETeTfFClO9h7CyJg2Ptz6tf46YZxe/AYvQOo
h3SRFrN0MS4dtqlW2dnf0q04p3LT3j0iNaGi2s5yEPaWSCf+I61+pYUyU5TxVYhbwEtv/DWfiutk
Au+ucmz6+K1wkvzzhncbSDPZaB6n1R4I5mnF4OHdLgyxvBP2QONfeqYtzn1nIcsKbWx6tQjXgaDk
+GoXpv0NEru+nzcEdntSpAZQkJJa+oawprXGYZkCfZvB7MnjxEkDt4EKZ3lxkBn7MrJ0M7Q7aIJE
HnxrFOOB0hSwICVfFDUIpkE/gr8aEU9KAiJOJvDCFEsvkOVlJkGoeDNy1dEEaSr0m85qemu/TSZ+
2hCMeVzfNstX5I0ww9N33zzHJhkmWqaB9WRZ2ZUwaltuvG0ofkwwRusHB2kQfenobjB7LkEI+W2V
EdRxrolnIaTIo7T9yGFciHtqoUJRIVv9e9FW1hemsrlOH9Z0a4oe3lbLLk9pjdk5HQxJcq1lTHfd
9fmor8CucqYktAPDfesHw9JP5NrYPLpKow/qQ88hYOabgcvcwX/hYHiJLeQydCNdktYhybqL84TH
Jb3GI2EzRQk1FycxZJ7cKzRSfWQx0tF+P6Vby1y0pBPNnjJ5xdm5iAaXYepuzX2BN4FtNbQlwOIm
iqzBrJhaH5PCG9FCDOnsZNRx8HkRCcr+kVfgHNxulLoMF4T4kpdmGyRuaCJVxPtMDkYWzrmCIE1q
l2ZwJRa5LKd63PfmxrcG7AjOlpoWP5QV6TZhVqY8TNcXVrNLRiqCfW4TfQk5VjRJPA9WmUVz31Fb
cfAt/alBz6pC6WnPp+aDczsNs7/5JxwsTXZDxaP1tvvBCcrfH6uyF2U9imq6GkW05/Y3iXLMHi25
obdbg2hlHbZ1N+r9ijtV7IJNz83dPPRDFZMDZZxZXEZwNynyk7AoeOpBFlbZfQkGyzDi1XPLA0B2
0Z1oNcV6hoObvH2hfLc5VmKqzYesbNcm5iB0tjgwTF3c9ZvrBMAK1tBcFtkEsTPUJNJuFPvUsE3g
Bki4hj4n/6Bc6l0HflycnFHkgLsyUC/IQ5okRFrDqgWmGYOoXDDXfJNFKStCzXT/dZ0cfY8+1PeO
iLrU8D0IbFlSlLY87ilV9RoToSZeyKViv7VdRzMliOv6bvOov4ARYSQag4X8L3cJfKw/uN/seOVg
SHbXHcYR7dPUH6vmujRGcmy+/tico7JYo76pAvSM40YqeagISdmOjbYIu8lcATBYT+02nERRO/Me
azzD+0YFkggp1DViR55VccYG1UxI+u2xwSCULuvJXYVK39lm0vbnwmgqM6QUnUaw1Kwt6CvH3PK1
FTdo8aPCbb18V7BwyagbUTtGKbaDs16R5NwQKta9eTiTsje7RTQK8kx8VMGNkyA7iGts7wQpUtcf
pUKTGOeih8UrVV0CnKZMGgfs2my+3L0QmkfQebIqD2Kr08MslEjjoWL84xbWadlXB2dEp3eiY4ce
DgUnbvFWgO2UJ14DbnlxtF+0a+wwwFjtoX9B1g1U9M2+K4L1GUPOessQM+h7iAjF+RnYFqfXUjbU
3YWacXWVgefWJyJfzH4/ytxAcTuSjZU8E2jq9AeMxwy9BSin0uacrpP5XcWkhfxdsORZu/eLgBUh
xjG3D0tFPlOcOcuEo6kaEHGGdVcbZOGXeVtVJ7ITDC+eyUs5EmuQO0crq8bihnYj+CAZQIU9coTc
i1PfHNmvRauyuN6G/qupc9puJOFMRLKAxD6q3k/mWKINFde8It4RP6jSpcbWvmvzwkJa5bbphZvk
tO9buSZAFpCp4zOh/6N79+PE9HpRWh+0Mttiv1hm7kQrnYWN4lnaOjsYDClUu8DDH3mUmbSuJ7DZ
ZEexLVtxI3iUN53OZBGtkz0O310l8OVp3nicPm6l3MNKHfahlAoBq9lUaK0s4n92evW3BhV9SxYe
avllcqmUecgmNVuKFv/YeCPLwloTamLDmtrufpbQFyCf42IcTIaYBO8MkE+E1m06+Z8rx3eqi1xK
9xswQ7/eDsaIMp3YOcoMKiJHP6RUvtt9glZMP3np1LN9SUNDkGa4+rZqUnN7UCjH9ZOLtIjgk4CV
lN8khsrkt6JxV9PCQcNL8mxv29q/8j6pSl4oZl4jhAe/3oy7AT6/O8xFZZpHRw5XQNiYBMbdmBY6
WeYo05hmvyW1SsvQl2nW3vrKqVucfWZpbbFh+u2Wxe0iDOKgmDlnTvMZ2exKcpHjX+XJeDRqvXM1
b/rPqtbOHCezexXxQA4EUAR5gAojRB5vUw8rL2v046Aq3b2nmVhzRJyj49961TTLqCBTqT52SV18
whBg4bgkY1RdMewFluPY1L1v3YE/1f2OTm+0TymkKWC7KqA9/qiRHHNCzuqvqSuPQ142vLpQZXgj
u5gRM3epWervVr5yAhiulRljxNDhpPusyDhE0MzAmOqSFka3PPpdx2zKPJ1YZ43f8NDMInDaG6CL
rjsahpGqqHIY4Pq4YWOzjmZF13PUm2c8QzQNx3k21y6SY9EUpIs4GucUJoN1QbhipK94Zsf+Cz2r
0XxMCdn86hmi6L+ZKy6shk4qc70xZDwpQv4QzjIj7misRfo10AOuuDkgJeaLsyasjQR4M3iDYFn6
4zpmib5Ra5HH9maUGxh2BhVxtpvSLi9DSiG/I3F8MB9X8KzumtLHt7OH3BhvmxoE5S5Bi9Htt3oU
5ctVGM5BTyCbg+ktY+ZWtbd9KST0IUXX9ywjG8IP26RlOG6zkhR4WxUDHRW+2pT7Wt/bPYIf+Mkt
0IeVS8aZiES92N53CbT0uc1Hd/hKWJLCdIjXAaHlBgs1nVUnuvaorkLUK8mSb7cM8BHirgMpb0LD
q/SKuHimPSMx0mjH9WPrkAkFOtI486UmKFM+aLIW5LFWFmdzT4deYmea3e2kddWgXOrM0feWa+Lp
kN/kA7NO74vEkx5i9zERUC1ULC6gSGddd/1o45igZ5imnYmRbnwhCz4PdsDA9TTsqqI1BxFNs6PA
Cqu0Tvp4GoFeFMhp66bVrkZTYXTvbEOPVnAxWhvbEIYMCt1pt/GxefM3YrdfVIDX9t0R1P7IYIUb
oGj5WdjhUFMrV6vloNvatR9HuQbDS1PIrvyyMLhuOWCLoazfKp7Qx6AKeP38Li75P1BQ/2+60Z8k
qP9vlep/oLRUIrH535WlD6/d9LXKv/2jffvHmL3+g3yj9Ceh6fWP/yG09n9z5ZVs5B9+5HH+U2Zq
WdekBo/166P1DLxrtMIfQmv7N+8avBBASEiUAAgz/ltlahD9QCqExZvRRt4UkKr8S57DX+U7eN41
WeVfWj2EiuR7mdgtkOvBuLn2LzIpwfHpFqrDhLsuIM2YAC6BIOQVmG7rm1uNGZQ3yjaU1W4O0E2d
FrGoj5mEwwEJEC3N0mTQLjLzHSPBnEyY29LNoQJsdOu2MaZvRB1l0NaPa+04ASxy0be7cljzZwr/
OSARAFPirhWMZYztMkveGqc0MWZak3waPBMXN+GJ02W0OaGizbQ3+zj5gWMfPCJwNR3T6Imw8Dag
kyVIl+c+94L6Breztb5Ql/XriZxaAy2P0aZu3OcWFILVVmmknQUytisMC43GppLPEiisi+dsIh+h
6GrVhRspE2R0UgposNIaSjhrnPwSGCtsGgVIp7BGr5sR6snAvu4J77MJXmYSUuGsBOgoP3i+KhQ+
9tiBcYYvwXhXMmqXBM6gst7akSHH4eqpdo6YEurezMsMQYvkr7rnxPfbnd0JLLB2lzIBZpOAyfjB
rNGkOAGuiJzN757yYlGKr5Tj7nDtnpAEkme2xznPXRNGmMkF2+y07W5WfJnYsioGRdoLoWAHs5vU
IW/s8TNBhBWFidt4927iqrtmwtoV98MGa7NMChdhNcxU6hKUyAiJ9yu+KPj5B07FHGsTL4A2UkSh
rrFH3sFtY+uNoLKN6LCInN9GxFbmT0tkN8QE7pXp9TURQ66F6NB3i+JhUXp0HzYYqPxIGaivw0WB
4G6GqQC3qqUos106IbCJc2ttLVB8eCFYX91Y8IrkbUWuwt8TafznHYR8LvFOp+N29aoBDt0yqX4a
UaMWRr3PXLdbYsslVzdGGd70p4Fs+I/4eo3iq78WYthlXAdHvxEQ3InCr2fGqlXq7JgiByriepEp
XGlvby2Jo701gvLYJmxbQWRPNMBCBmG/VGsHeKIWjEf1TKvm6aIkrw2fjOWH24hW6altZ9chLaAr
Ef+sxlCccMYaL/jix2Wf5QDRoXKLNL8Fp7K8h3zqhwmmFiAgRp+1zp/qvKi7KKOjyZ8qI5uLC8zA
cFpmT9fnPB+Fvkv/i70zWY5by7rzq1T8E4+gODjoBx4YQGYy2XeSKE0QJCWi73vM/WR+MX+Q7nWR
SRZpVYQHFeGoCqlKHTKBg9Psvda3ANuOF1RpOthU49TaoBGLFSfQp1pw10kn1Z/43Eq5c9aSjo8R
ndhaghvV2LdKZCBXxjgUhRdSaI+3UT1P8WaaR4MSUxR28V5NbGjUxFL3qwiOsts5WzkLdGjRLAsv
y6Rox9oSlo4Pwlmou8iZDYo9ZMxywoiLdCMMQGveyknWNg1QR8ohgxmpG7obNKgmrSNJxaG2Va47
ERiLYcAxwcsCWGvn5M8wcwUhe9YfZVJMlUvVukcsoMaG8PppKqIt/O4k3HR4pky3FhkyyKjNRLcv
lc6MNlWx/q7UyjQ+QkNa52eSmm5yNAp6u+cg2yLriHN5Fu3bdsQpmXUFBxnJOApIjh0GiKwL+dC4
NY1ah0+rNoGfxngUfUOLIhXRBLxIPKJZrN/oSQ8mooqRp1FxmOG2OCkfh6fPX4JfbR+D0saIh46E
jbO0mqeaOunTnE5IJop2Lr8K1CGGl7ccM30lGjDYE/UjNF6xvNE94JxVwPzGCdofTMl0E2HC4knQ
U8Y/b8PvQ5feXUjk8yR4LZV1Hg2L+FEhxamP8jmtGubvBPkSnIb4pypr6zydua8utRLaHWbZwOVG
knjU6nrzBAnCeEooDTluWpegKwu1RSrFIbH8aqutLT0DM8qPoETawg674iUtCjG1+CmrBm76YrBP
rJb5mzMKjDoR+SGzx/s7wXyZ4ET6kFIr+NcaAsW97AVunCw2mnjf2Dift0sRTF9GoWPvob2Y3lZd
GaU7tm4jnYgGEI3HgqFUaJh07c4QBvSYo1CWhma59JoVtoTAPU9XB7500S/1C65SBhtWw3z4nCNt
/xnTEhG+6fTz9WC1sO5A2YSjFwa9uI0iw9ibgTTqLcWLwDmiXhSc0ZHRfjR9NiJpY3uZuI3aAVYH
ejDNPuHJJSBNLeuQWOLH9FRnJsgBLHJ53o+9VF3DmLXbMoTbSxdcdg4cYJ2esl7kzSk1KPi1PT6G
q0bauk4/x8FibtVBylw0T5oFC0nTaHkHDmUdCE3yFmpPl7qYDYyIyussT6juDnjATVi8Xh+mmIGF
ki+3EJbbK8Ap5tdEiUG16ugLTwKHxpkbqJX4bi0TrPq6mcLvkrmc500fnSouvYUVTlAvkAy1Lrtd
6BycmoKu9JaIq+ZbRzvjbMQKXGy1LEjPKX4XsG3y8WuRKfJOERNah0CX+WVvogTyzJI4ac6bfWBt
qEQP9YZWf/5Z7WqgoBp2AdYYG9m4nwZKtG+SpKwJJZkVoeieTvk2c6VVm8xtFeoCLKe5ofqpiWbQ
qykb/ZBBUQroAuZwNcCyu60wmXEqU0xosmZUcUxN7NG+YBPQNUeixX3vhUXN8lZhnEV4JNSAvpfs
rfN+Wusp+RQDQJFB+cDxVqMSZhIgs1bFarL9hjrhDq2meMaVNU3YrmP1qz4WzSO1BR6ljo7p0tRN
Jd2FXdnm3lDG0zVFW4G2Z44/Z7ETx35hx7XmVRM9t43tLFLb4Topz8sV9kMZNGqR1Kd5S4nXaL7b
sXAeFuBEt5RPjBMV3uiX0sn6FNNwVv4wLJp6bp7FEYKRcuKII/mHYRU4AJ/QVRn615p5mGJWEa4P
2VTVo7IRjQJPQrboVteFg6b60D7SPwEnJ6fSiT1RVA4KsMTmpK7bej1vOqT31PVFN90ocQabB+Fi
MuB9S4bLWg4IHVU2ND8Now/n42weom9FSLIAB0IhQYKwk2IjOM927BscLDlrEhT92A4Y8ZHsKvol
NnPB0A9LXPiOgngPJMBkw0Mc8AB6AsZAspnShd4CEqP8GGiIUrjTSL+GogpAF7Wu8CoHmZNclqjk
KHPWvLKeWJdTVxRGNXmLWYzfSFQ1T/B3I7ttHATDXrPMib2jsKdXngLJacJeNJAjBr++trZGA8LM
x/aSncFLL0Gx6+V4DSSY1jKeo+Ayz5yo3TjFQjQSrqUWEQc7lYS5Ig7vKERoTysjFlEIokTY7KBY
eBtCTBJs/MYLyiaIpsiymc/ACjW6C3F9RbgHGtniyPa0tYS+FNm2xSduYKtGYeNWzVjcx1lf53u9
1yhUDllrj1g9bChM8IK/0HTpFR82ChrYhDva+5Ot2RuHoIPMzxGxjV7btQ4adXWafwIFGs/zBGu7
l5nxfM1xvX3UMqfo3Lmchjsijlg+ONTmEh13TDOZTTP71NiUEPtRwialb7Vmftm0SvwICt74ptoJ
XIqWPYPu01la99mhSKrNFBhwOhn+ujwp2WtehTk1XndE3gBNXYOn52VabV7BNbS+yXmgOIVfPPoh
IlpQfp0My2dVROXnhTaJ7tNWwKksIuporgia6kcaW322YRPFIuQMJf2zKQttbQVG0ZiNyfT4nuRW
hgiSmtEKQ4tX0qxR5NfQLdrSDYUYEE9aIj1HQ4XfuhYRHK0GNsvi2nPOhj4I4d1Xk1H2cHDK4a4D
hRW4c6JWj2PXIJgeayiOLhWRctk0LHD0opR+7FxCROwIVnmVF17QEL2OaE0oX0u9C8zr1mijh8bJ
h+8z4pdLu5sxLIAtygdo1+No0twpeaK9cHq260ZXXM0YLUo/iwsy3SJq/yRVCD04bWAcaq7sTXHc
GiDkd0ExNURkakvT+6jkwivsiYbhwr7CYq6OY/KIzUT8jOScwVBxJjP0gd9Mpx0wZ8HAHOm6Bwhu
zzrbJOkCTUR7k5hz/BgXIH/p12fjF7Nq+q+TmtQPcpgUXIOszl/KvpG1J5Ap3bRlFhC3XbBUuFo9
pF8TOG9ECiQMHa9no3pFS0aez7gavpH3QIyThgfH2MnOHr5Z2gyqCttHFsI0CGPgyTUbF+I3kOFZ
9HofnJIzg6sAcANSPztG4g7g+e7zNo4fFMJCHqDQdHQ4kU4iF1Lt1OsJETjFzciJkF8urnMb3QbH
Gxr7hU22gdHo7Z2TUCsXKGV4Ne76IQ47lgGOb25g5FCMFJJsPkNONj+LolQe0DtrFZLy2LhbpB0q
HIAlwx6NH4knoR7119iyKLEVbHfOgF3nT8s4TV+nIVwerAmtOVVz0f5EvAoplYGVHwP1nzp4LoQI
uDb06sgNW8IUvbEVwx2lofK7ENKwYMtg2EeRH/X21lbzgUKukWXsmieWW+SKhfm5k+gJzp3EoouU
VJljH9MfjFt/hsH3NCoTJTcRK+oPzmFVRqcl1JOraIkVBGLlYKwTWD5so4ImNgYik18oRjvk6Ckz
9RxMwZyzYejKr7rRs1tHlOuEm1Zo4WMLXrXZ6W2UXrAppkZI84h7HPSxwOedduVyo4+cptxVv5Ux
+3ToCDSk/hhTmbYLDKCo1LFqVKiS8ACp/QmLqrkJ6gXUTdyXFrLjmo3ihniRMjhzlqLV3DrtdPua
8mS7/qEpEt8mYFLspehO0PX1wi7LFm9s7DLYUJwPUX8aU3wZVvYMhQfCUZf/TrP6f1Bvu/gPIxYY
gsrXvy6pnZf/yO+L/9b+I7svfjyHFvz6e79raZrxSRXUQ7GsOVLaxj+hBZr+iRI0ExLlMoOe2hqo
9XctTf3kmBBSmQeIivqNUW3LX6xUTf2EP9Y2qaRZ5m+f95/U0n7Z7P5ZS8OUzHyomsJ2TOy2WLZX
u+kzG142jD14i3TyqF3tV5tCo52HVflQVqDlIuZEdn6XFKQ/g888rrTs2FpWJiX0gfSELREWBCG+
WTSyPAW4YaQBtlm07ZyHp5wthbn4pR1skW219GiUQEVQQmHK7fHdeG1dNNulbU8Lg1kNIB48kPpe
6jh8jpIb/FdtugN8yiFq5sRsb6jXlMdO5TftzrCPa/vyAg8ZtIUzyJVRdIrSrN/VOgVvbwzp/Xsc
T0Ykjd2WUw3L3gapQlbshcKivhG6X/WXTnoV048tr4PkhFyeuvQMzsLUDgGn16D4zhtn6+j77Ca7
SXxIIhdB+FR/1sR1fUacSh6yKoGqQs++nALd2hoksfisAvl3e95VN8g+AJDd0iwVpUdjtY1/Rup1
cdPY7i1Fh1L5ItOOVhaRRaHHgsFZYeHcWp3VyU409g7UfKtMuyCk4IffmEhcH8746doJN3uwd7uo
x25gnbAIE/TgtQmtkl3rFx3St8jr7+ZH5bvyfX4Uv34Wv35ef4zuu6ffP0b38rF7ko9//2d4Su6N
nbHTH4cn/dHYAUcbyURzzRlTBgyXrbNDbCzhwFAHcKUhXa3nmHOcVfn37Dxpt2J0XFl+q4lls3yW
d3mX3esadKjMTW9HP7qexD7tNpHcubSQ9wBr2DuO4c5hZxFcpLlHQ3dEIIL/pbxAcjItFybJT/KK
f8tSd/xIflteXtjNkQUFfJldTJ+SHwpjGykYoPxvuAjZV8GP0cDOHnMSWX9Obyb8nmhlXef74OkX
brPhz9n3pY6U2LW+7/LmKKkepX3Bod+N5o0mdivYDDnixEHQny/5nlHg1YWXdr5+W46ufjtfRg+B
2DrtZR6fWAVV5qPiBFUDGWU9pY12cM3sOlQeQxJxzFO5z/ptuOOvl9GXaYLyhc/k+NIkzk65Y6gi
gPRpAnlq2PkSLgAbarxA5XYCfRVGKw2LHdKwT1Ofdl6snzRGQ3PyMuqPtIGypYeorFY2lPi8EluC
29VQH6Fb4snxKsJJgjMtOKNLxl51qx+X3al99d1YWJtUX488h3LbMcHCYclL7c3ytlUuW/wjOWXi
rvETcYn0d3yKbuPzM3+LGebYftrWk18q5+P9mQJg1eX05eDG8JYFq8gV6vYB89i52HDea5eNo50i
4slulQv8JPyLci12btp5M3F474LjTJ6m+VMQf7UjifcTx9gpfbnunjyNTcsxQRfaThqVq8MzNxCh
A0B0iXphCRWUb5UjJzpBOgDN9wHUoj+RG5acpnQWw96t0lOHsnigiPWzOd2muiROA3we1dgvTuzW
13n9lNq6G86wz6YNlfnyGiimF8EUFQtHaSaYC6kfJ604Kn7EeMAij0Yku6lYcUvUMqy6/H/7x8U2
JJYN4Rrn6Gmv+jhrEB6p1vc0mL3I+ulQKe0S2ADkZ+xn7OTOxmIrY4e3CBp12+Cb7gqxTYsvhfgi
EPcOJ/O5fS+TGE0KalPFk+DEshPEhK6wN71JYWTbZ5divk2ouRAsFp72Z9bXkflQdcur/MpZ3Ssu
limYYPwPJLRn7dmvX+bXfv+OYHqlaIsYd53QCI/5/V8Dx/PP8owTZEsVlpnpZCGxsmKe4sSDcHfV
f/uI4C9rFL0BOqwHhr0W+6BWW8ry0OONmRKx/KoIoFR+3PNOoevsqHgAAaEy8aAWC7j6a4vDehju
wwoOIp/CKvakiICrxN815rwBx4HcRtW+MT7nm2BEz+6nM5DcpY+ZrM27VjCvkvVTXXNXKa2vhWKs
vgb0muKB3SxX9p3cXShz233J7tHZla2b9e6Ed6q6y7DvZX6xTQercslyde7N0+SBUCP0uZ4OyaQ8
N8MvJWsixXunOLIT37JQrm6Xcwp9uU47w5vkHVxdv1uAiAyKF6BTjWHw52sTSi6co+VlZ9n8f/wm
9X2jOhsCKXlp44495YSEm25uZ2yltWwg/m2zsXoK8dZWoCKlToWHLBtK4RACPwdq+sBq/i1BYOxC
tYUcGXsQQn2OYpd512wIAvOEPtMDuhKl5tsh+0EHgluver2u7tvCxJtcnYD1943Z9sF9+3nZbMbx
aQxP7fZrqow76C4EHIlomziXgEfzTaTqqARDJoo5vgLIqoMjcjZTvDg48xWc4u1wIp2LfLrBkumq
5KGkUt+IokaFhEGO4L/cHcl0o2xE7gdUvOE8TdTTycgurGz6kmcmBhL9NIRlXtz/eSv4P23TqdJz
Va0VO/Gvd57/46H/x1nfcjeeAf3/z9/7vfM06LoapknTlU68gaGHhuxvWND6O8JRTXaWliEJU4S9
8NfOUxowsWCv0uDV1y2ppLf6185z/S3+GV2oiHT4hOofdXEPN55IpFH6su8F2MM/qx8moCv9QoJ4
GWl+3YXHGuIT9mdEzwXawqQr1Y0RJekGteiNozJlLKAbBsHSqBnpVjeidGvQxMQvbu6LRXQe5YDS
+/Ox83+Hn/pPG2FrYMK/HlvQC+47kj3vs3/s+rj4+WKQrX/1L5GA+klX1fUJEsCAMlcwUv4aXp9M
1Ub6AVTqdzwElKa/Dzaffv1pfsuSDjOB4Lf+Gl4K/54JvcpxVIQHmqpK+09UAr9EAM8ONhqDSwAy
oUpOooS5ag5eHGzArpcV/WsSMkkD3cCfqrVd2FjTT8IZHEyK8DsCX1Nn9baaRW7RMq6LaZfDc23O
siq0RnqDDGJ2ueMi3MkyImsVMKXQD2vMpZMYKwDqBEY8xqVQ7o0apfeJTrmODrwmSrjaUK76DcVf
+xbrd2B6uh0V3TaebfMONx39o7FvA7ruSGl8JVOraBvoERkSlSaL095SqHZXKEWn/bOn+QYk66U+
hwelmzw2zdGQa2grp+vljUHqPxmVYVM6jefjUcbKFySU+X7KlggRlYInz0kMpJfQ5L++f+VV+fPi
kXBlB3ugzcxj8YQPKFMR6giN74Wqcc0lNKvunAy86uz9i9gvUTb8uwLcH/gcztu2CjTo4PvNYz03
vZl6NOLVEKtGjSk5XlLjSigqwO+9QRzIcIKksk6vFBr3V4h/yaLHB9X3RJyOxDnDU++rFHzA3FQj
6apL2JzqShuzx01mWhfEBmukI2dyqLb5rHeWS5hvr7vR2GLM0o3a+oy3hiJq11D5oURKh9Cjhzpk
iLNG1npUbL1vDbN+kwIy+kFdipAbERmONl4T0pBd96M6fWtqKzpPo0g+NSWyD7+io70c67x395qw
SvxbFJEBkKMMBbZmFwUxdHX14Cxt9rMqhmohcgALwHG+lrx8he5nsmmyRSRnk6k5i6+XtPkxXg5F
uKlhMXxDF6wTqEmQxU8bwWDn0ZJAwp4uAYXJMmmtjBZGxtG6nKnBIt7P2vmKJJDy0gkz/NQZBTX8
AJVU7+CHBAHkcjL62GkP5c+8RyZ7NIz1dEN9VOi7vHIoobZxEtF5TtTY8UNRBelJSgrz5I0L4mHf
shuVZpZehpwoyValwl4/6BjVZ0/SmGg3748d9SWUyEZUxDLJwJQW8xrip4MRqixksGXtjxIb8zFZ
AcrVMHWcOgjVnPyRs9NSVzXlZlF+G0FdwBDQznOU4z5lceQmaA9/A6H+f2ntvyxdoyHN1EyFi3KZ
Bjzz2bPyiTv6a2uzgh3/+3/9r/+51tj+QaQOP7XPtz1v/kO/lyiJWk0VTAIU7wFNgSz7e4lSnU+a
qjH6WSDWopf5zyXKFJ9W6pxBNAYjQdVYhv5eogznE5RfVSVaCEoceC7tT1aodSw9mw2FgIGEQlKC
TSQVF4Pny3kYF2+txgOmMYml3e36fjzChnZcJxyU0cJO22f3641p/63LUezjTrMEQ9g7mBY7s+aE
6USLnzgqIpLSJiOkIzm1ETlH7ITQtPevt66vh1+PqiJiUJu7BZv15ddLWyboGk2dbynrC4IC7IwT
YX8pMoQFc7seEoNy7vZOlIVbcuLV368O0kyCs974vgeLza/bu9ZX2V8a5ACt1dXnhc00JzIBnQ9q
iKgy97WAClIkRvYByOxgsVmvItcCLvQ01lXwrwdXacJKlQNqdVmNBQESbUlGGH2IXMTzB5PTGzdU
cjmGDJlWAK4OgGlN1Sa2Vs2Ln+p2h5lGWTaQ9KFDzCWm0jhSPTKx4KatbC8tGMsPvqn61lclXFtS
1uMT0Hl/+VUTlJQ9cSYMIGbujRnljVf3JGQ6ia1cTiVe4XkhxbYic2CMO/QVIL32DJDiCMJbdsHY
i4+kTYKDEgTK/v3Bxtnj1WhDc2ohDKVkjjD1YLTpWAWKmp2ajwJ0wS1uZuq1yf3S0PEzE7gRXa0d
gkYqM6KukrNcj9bgXtaxGutzHd1M5qj1mAP1FE5IGSUc5WFX+FgpstEdEZqeA5ZKKWFBZk8+eFUO
dmS/BhEaCJwUbI7YsDAZPR+qMMQ65JUBlgeVMs9YWxXFxxbvdYDts7UaBFJW4Dc1TML3b9sbcwIq
XpCHkqkQ+NXB6C0RfyMy48QVVFa/xaG37GsoJn4xTD9QNN68f7VXA2j9bhrOOzbjuq5p62141moI
9IWoeILG/Zqvsi1Rl8AjB0pR1VXlvX+pVy//eildNQ3DwOq3TtQvLoVo2LRrFXEp4MsvZuCUp22n
tSfvX+TV3eMijDmOGVjjHG09Kj//PktQ6WYTBbo/IYl1q7bNz0gixzhZNQulRsA8/8b1dOHoTAO/
rvjyejh/WsAvieEP5EJckuJbnw16EPlO2oQIYNT29v3rHdB01/0PX9BgciPISgK2PxgeedpPem1y
QVBAs5tVpKg1eRhjbEPnQhP/G6m30wlCqO4GmXFzlNOfxG1WpB9M5W9/EAYOWG1OD6pY3/5nI8fA
wEmrWdF9Y1GWo56cibMws7TNmOENJPwgP1Z6+jxhi4ZnMaZ6jyi12PQDS+r7t2SdY18saqaqmyYL
t7228l6dYEwM4VGdpwZm5ZyUilgEwEO6ja2TXAw9oXLTToYfTbyvpof1ohYHarZJ0kLK8vLbm4UG
/xePMhb/nogdmzNjVqIyLOTsoWqONhoRRjtAgnwGGtcCcL6bYtPYatGC4D0ggYltt/AjSzvHENyc
OAQ7+ZZjdB8MmDfuDnUj09ahwporafrlB+0JkDcVXRd+32cAJrLlClN/fm3k+T2uJ+MRoHD0wSVf
zfucKHUm0F/3ZvUDvLykDkeZSChV+GVa1ydDS3ePoljsl0yotyiTHgkK1DaOXQfIFPDSvz8cXi87
vy6PDYKxieX615r5bGCasoxm8O7cW9FaR11Vy1ub+DUvsQaxn3JMd22m9VvsNio14dTxAwlNsUv0
cjcLp3XXrMyNMbVyu+Yw+83IUg6voN+ApaUIXo25//4nfvN+WdRnmBtxThx+4HkmkSNDQesnGnq5
fFSa86Xs0LoPQ+WT6ryv0YnnnB/ZLKYfzJdvjGNI/AwN1hsciJr+8llZqANVDFrC77q2P0/RfHjs
BZvjqlVQqqhhug1ZCG+pTmgffOvXKw+j5NmVD2bqtpp72dUUvfuxSTe2xgatLzipKsV8/+f3l0WO
siskXyT0B0s5Ni+noxQg/Bh+906FKXRUBMXjIvRLE18vneW59qdwsE4WaOTvX/ut1+/5tQ82aHVp
5Gq9cO1JlB3a10r1owlbewibYGdIGdNKgT/0/kVfL4Is50jX1nKese5gXj7UvrfaJA1456EvUstl
ejnlLEBKJ7bFbYGF9oNB9NajNHQmRHYtXPhwKZjbEbAVfElfzwvUQcQI7cgCfIDF4HywK3tj1eGr
redD6pFyVUm8/GqKooPTZfn3sW53fgym3S9Wsfvc6jnWg6X3arO0dpM9FD7Ccjh5Tm9tChHJDx7s
ap06XHZoeHFYBQukstc4eHMMXeRlESHXauyWru8AInaIaSkBYMw2+IbtC/h2ldflvb5ZCgKXHGTL
oHja6IIkLQFGspuOS87K+/cfvroOqYP1EAeWapGsQZAUUNyXtyiagcIkWMj9wQhRf0QSpXt1JedF
ug2h3W485+M+krHhWwbloLmp8U83TIGFqo0fbI/eGv7mSuympMBmWhzs+RLGdl23OPbjpia6Pkvo
qRcVOg+zwp45K+S2ktj9O8biX54y3xr+zy968GS0rGlys+xVP5QZmDwLUmBAtdA1jYFQxcpMPr9/
x9+av5n7TUCbVAxenarNfiC3b1BVnzRDzl/6YB+Z+QxXkpI2Beh4gws1c/umh1RXw3d+/+q/hvzh
814ryDpxBuvR9+CVsOOFAxxlfR/ZrbmXnEdPVYDaW3200UIHWbQxsmFCZsjBixJ6c9xpwXTOH1u8
LHdGv9IqutRVZu7NFkFywVHs35iP2HpQZ2Z6wBlxMAlKy8QrnGq8tGpq/BycTHiEwpIjMJREnYLR
+GDUvV7UJJMDOzRckdbax3r5BoxUt+aURps/QYX0sk5UHhzSCShIXrqyVs8wqME+UMMv7z+K11MC
1123B6BaHfGq8EBcl1kjClTp48r4OnSQGOFztz944K+HG1eBxqjTKHAoUh0sZxJAmaEHeBJ6Jv9L
G64kwIiewnOmd/sgnfEnlRG+eSP4YU+2/cFc//rlWq++Zukg76CXczC79APg0VJwbx0YR2xfDelH
5Ox+zgp2CCsZ4YMZ/61niSuNKgn1HDirBy8zxKZGx5kgfadL4P2S9OQaS1Gx3c5Xmke/7ANi3Vwx
tssHo/atp0kVcj1aUJyj//tyFGmBhOsdcWVR6ONZyP4NglbWf3CV12snLy3tEaokaAjFr87Js91q
b2ih3RY9348DA5hFIktnAMx7EtUW//3h+fal8OiyNrAzONyXa8kYB7LmC2FSmQENVaB26dP6ffnn
hU2WaCq2BukFbCzloRu4DYc+0rMZPKRA3zNm6UOENNiPzY5i2ExY6L/xzRyi5WkyWTq+pZePajGD
pRuIekKv3yLQqzmQklkdejLlh/cv9cYORApzfVyIQS0KDNrLa0mlIiIS2KTfjqL3B8DUhI6X+RbT
1wznpJh8ss8gl3Eev6PppvpVjokMVrbxwSd5ax4wDZ1Jn3KKSdXj4IMsNVxBY5D+VPTpdgzKYcNU
PuJNIQ14zCd/QVVwOa/q7i5SYJy/fyNeL+1UyVXqdGuNj538wbJD4ok2rDhif8wJky4L2C+iw78j
zjA8pEc5LakPpvW3xi/HOUgu7LaYeQ7O3EWS0+YNEMdB8YKiV7WLPw9xseqxkw9elbe+HBoMw1nV
FSZn/Jf3lnC9SY1JRYSZFsd7TUzBhi+EfqgvrgygUmznETi9f0PfmunYPaP51QU/OOvXfzYTxEh8
CipX6+qB7UzBdHgsZTTsSk1vrmhM4LVUI7EzcXV8cOW35nS0zeuSIpgXVoH18yvXkdbrJHlKP6mk
42GjmDc5bjvwgGW0gdH00Tv05oO01xIAuCVbWofrczcl+ojwmJI4Fist740tEqZoq+IU/uBBHkpa
qJfBH9cImgSCqHMWOriraZyLKowku+FWU05z2HLeoqYL5TMoYROWd5/WbLetNEXfBoFmbIc2zBAL
ptmekhZE6Frrd1lXYQqnJ3tSz1GPr3swt+8//DduyYuPefA2DUMhyZ/l4UdjnvpmJdsrKhAllwqX
zfuXeuNpcynWM9TqtNT0g9NhAPsOECTng5EndGxny21DfNSXjpbRJrIXLCv/xvVo49JZW3EwhxMm
cMIhEOt+hUxQ+yoXY3fUBo6xbYAR7JZFNh888jdvpY1Qimo2pIxD9TyeOdvpCOvxW5K3z5JV1a5Q
TN0MLWSK97/ar37gy7332npcQ9ZMJFiseS/fHOK8safHI0UMEkIHL1o05RpJAWLPMo3iy3SyrEun
E9djOg2+ka7u8ADQ3Jq9ewdu0Y1q+TPpW/WsmZyWeM1WN3U0rlnOYOyiVjuuqsnxyB2OKARV3caB
aIGcE+mhN1rq1CP6nGhKBEE1rgklwYAJWSkgX9d1ZX3BOSkXr4aMfhwo9YSOWclRtsulHS8nJ26O
nawgAdUctP6mtigOuBQJrfOQ3adO+nkWXWSZhMCBsci8NzJtwmNoaOrgw4HI6p2KXwiJtyUJPqGT
0cMknUPU9YaVdt+cIEufVPQWlOL7sMIEEDtfdeDGnW/BqrrL5eobglDSbCujL1dEWCe/5mzricPA
fg3CN6hazYuVpPs+JnV9I0hT2Y615K8Ru6GfVwVwVWgD6nXXs49xQQVtqHosxDHgMSRs2tS6iTSf
qP0RGj0IrEQBuIfmN1lq1yJJ9attKewk7aYdPr8/Lt5YPjjvCsHQoCfIlP5yWJAb71hQFqiqJXpz
hB8KLEQfb7S+RqJr4t4faMV+8Jq9NewJC+QtoynAQetgY24khdLaOtcUBZtirXEsV2tRzXdUxz8Y
9m9eilwqbDAgaajivPx6Rg0FQA4d9aWeGaSoRLuLcMHfgbVVP5gX35y/2UZaKvUlyYpxcC0Z8XX6
ahB+65DTqyHKPRF5JI+q0DltS6u/6HJcW5Ww660zh+qm0cDE6NS4jmc2YzC2sBoUklODkjC5Ewnf
7QLZO7s/f+AGW8+1r86GTDs4Kyx2O0kxT8IH21n6c9pkHtVe4lU6ArFgVI+ncMI+2P/JdVk+mHzo
EaKU4OSvI344mMhzgH411jfhp0vcY2VBF5OijJcOK/eoqncpp0LdyyUoDg6HqvyRgdW5rbK2viui
qnkyzCI/DWOz+uXzE+fL1KBuxpL9LcI4dVUtUYxE3wzHh1pprc8TyIkfPTHA5gdf5EDhs/a0mDpt
ncMPBXtOJwfPeOx1OVlwdvwCGhgy/b7ot0Bz8fPmGZRHt9KS9DM8RWTkej6Fn4fEnr7MBP/cjHVm
dG6SwxwXg1r9JTf9g0qSlHTamNrhZrEfPNgYGTZTUJFPVHYUC8hkPH9voZR6+PNjLCaG/PNRJCVd
E2gMmNNonL98r3j2ajDnC/ehFfoms6bas8CX0y6KzMs0BVYtC97o94fuGy8zYCi0f7xdnHYPl+dm
sYcamCHnFPKaqEqWLa51x9l3PbKz9y/1RmmSwwLneFQ/bDeR2Lz8gpZVl8MCyNpH+pH54RxWm8Bm
xbDGTnU1uKOwYlp8qePC6SW3TwhPKrbEJyTfrbacPhh26908fH2YiBlzJLRCVDrYciXtCP2HoB0/
Kpya6QU04JBHy3EVYz9KxFicgO2sPTMaUfkZEAHevxn6OiccXl/H37feCfb9hweoFRTsGNCZ/DEN
pT/KOd/0o0BTAEdl31OgvQ5t2Z4SQlNQ90iIooBrSZzYknrTCu5Py+5HLjHlUZ845lACUlydrLsA
/h3pOopxzpef75XMpCCUmAH4I6115YgDR9SdGF1Qx9epQzZVjUxEJyhkibp6m5QWTg0jLXeTQ+5C
LcPiNOA+gdkG+lMXuXZqMCiPjV7W+Fxkv4FsNH5wb97YovICkPq4OiD1V5M+0O8sSEpKS0peq7sK
caQOu04qdnSchcn8wcr51pEe3ZnKi06ZGmWa9nJYOnmDLnemWjG1QeXTk8LuVC01GU9566WRzvOn
QuNaHbRMigwQqHWfYl/4wbKqvx4QSHmMFdHHx2GKffkxsFLloU6ZfmWrxtt4zKQbj4M8en/cvTHs
0WETDqeDTccwcPAOmtAS1TYbpQ+VQr2CKD6jYZ17RDTQoigvF8TYD82eqNJw39dj9sGXfOvySJ3p
/NE7gYt1cHm6MXCm5lYjAYl6VwCl1S9gs/lJQIaiPmSGXwqiQ6omMrdqtrQfXP61Ygr1Od+esgl6
a04JB9ePMtCvcU8RLA4Wwo/rFc0hBsefMbJvu8Gej9ZSOJW+yd7AssFAaiWZ1weIXZMR0lNZZcA5
YuParsbqgw/3SzVwMCVAZF6HvYoQE1j7yxGgBUKORhFTW8JkelZ19b4TxAVqDULcvAaJoajVNpuL
PdA352yuhHPaSPuzsCtlS137f3N3JstyIum2fpVrZ04afTO4E6KP3bfS1gTbSkn0nTvgwNOfD2Ud
u9pRUQrLnN0zqLLKLJMIwPHm/9daX3Ydt9Let35H/Ym4CsKQdC9MDFdbzU6zteaRRCp6Ijvyq9z1
YKUvehRbe91JjBdoFgl+2w4TR8e9VrqvdlENtEwWAco2ibih0j3+cjL1D3jfxZVDJjdhnp1PbqjR
X9j3La/h354Egg7kqPpyvjr5JNNgmBEYWybh282wTjCf3Av2iAdL0sYCDEzOAT76C9POuYuyl0Jy
yVSw6OI/Pv6xN5FeuQkf4LTphchvrb7COelZ6b7oZ+9q6i41EZfbOL1N0jgRyC+tOss5GY2ZHSTD
2HDFQFkgsoIq25r6WFNTE+114iXW0s7sQ9NKyh2RoQNspmB8zgPxTuqMAg1D1tbvp4czU69FW5WS
94J7xoP+8RkUBHX3dQvYh2g/8aR5br/ThuZFNkQlm2UhLsy9Z3YflCKCpWGJDI191sfL5TFlNquo
LAL5nHKTNaRLYHyoVsRl+Rfe7glQ++c200IhrLPBpGYa/NsJibmniAPgN7Sru6vUYbsIiol4C4JE
qCQmwN6UdEjc1qiJlzOwgYSM7t8/3rPzz9LGYPIhfoAm/ccbrolrAjob8XwJzgPnnTccCxFciKBu
jj6pkkTdtBVEtIQPP+oyfzujZwvjrhJrd6qCjZ7Z7kZhoSA6iN/9+5937gtgyfVxppFmgMzs469L
YweCic4jmslOYYpeQitn76XSMYMLI9MwQNZf/8ElaVMbMKuhO5826zAZ1DgxRtYj9h+3FWAF9rsC
oU1MJD2PcMKLrIJL68C5Yc6swhpg2jrH5pPX0MEAtmWJ080GjLpxhfVn6tfxOnBS7crOxuDSh27z
4E4/dAoB6K/MnwLzkwfLly+RWpo/79I/GDl1GRfEABEKdbOLrOZ76ubQreMyvsPkIg8RDMpVM/jV
TTU6xFPhdGWbrg6/f/bnvj6WQM+go4fe/bRU5jQKZmmfknRti29zZKJYkwT4dx4xZL+/0rmBxUab
8+oilfCDk/k8JiouTZEH4oePveslTJ/C8uztOpuwgbZz9KvYSi9JjM5dFOGQzTtGdMoH93E0U+eZ
09gmyFsDiraZxng3dyLfYnYzUW3Uzyiinn9/m+ceKFI7j94oEblo0D9ecTSGIqtEhsAh9ooVAV94
fGWLP1umc/j7Sxln+gUsjkhuSP5dlKAnm4XUSmLHEMqirqhbX9x4SPd0FQgaIyQhWHKOFP2STcJh
eSc8MvhH1v/rqpr0re/0HaOchCkU+M2hyUuxqWYDz/XAHmOqkwsz7/KcTwc/e2sk/wF+WB7Nx6eS
xTLOc8S+a1/DJm628XtFwiXcQ9IkoiEH/+rMwKRr4jrR4pkXrn72OXF8xzu7LLU/K0y/9FWq2q76
uMbvHvvTsC065rSeQKPHhRGzQ+Op38DyeXb9cfoHX1eA7pIhyG6O+/942wnppqkDuJKoCIfClO7H
V96oqXXXGN0/uRQuKQ9BHVrK046KXVtxErWMdBlVYuXrQxkWGNE2tMYudeHMc1PZIkxndSA4Wl+8
OL92ixK/aAxzpK5bW5m8NZq+Rwu/xEloxldSzpaMiyAD4+O9W7J32MA4E478YNwVMzRrSWR6remg
V5143flWsW0oQRuF0MMl9xA5UqGuyItDbu8SB1YnkVppGhEyv/96zk0NAXpADv5MSggZPt7EJDQy
x7JhYT7YhOSKEsUuAafH1msFmZaAttUojEuf7LKqnHwICGM59RhUaVGpn1yV1HiiWyU5cnXbp1c5
MxdgZtQpkCXStaCBvLYK+7Uv3XhX1x3I1ro2LnwN5w67zE7IApmEsfaeFtscux96PeLO8YLkB0Qw
1sojsp8EM4XZSQYzaZK5dl27k71KicXfVWUQHcs0ti5shc7Mlb/+kNOdUEKzL8o9xmyjKYkyqmzu
Gt97S8cy/SsM6z+W8c7t/GxK4kzJaNGI0Tv5EqVtBWMWmfbaiAeUxx2ahMYZf+SEim1d6ig7D2Le
Si8nWpKupq1GzNIXvtDzz51NKE4velPsdj6OuDzpPaWXVA7GaIh27WDHK2V2zrpi9Q8diEZbi33Q
RlHtPhSWBRPdD4JVTy/h7yt4KLUy7mmkLyKp04chOdVhqWYA2IOxzYPYPuRs9+6RrWthXpH/9PtP
7dx7pg23NP8wIeg/q7+/zL9tOupiQAi/Luj+kL6h5QcC+FgdhZX/k0vR2Fz6myZ9kJMyvIy9qQLP
Y68FecZh7STMuA5gixHgz4X3eWYW/GlF/J9LnXzKlSom2nKM3qwOSIQ0fX1jSoIxf//szpXGbe7n
pyeSoXvqZfP8yCNokx0akKDu3aUUtkJNlIcS9f1BDsRqaiAUD3psVTvfguYVaNTGifgWG9kVyc7v
80vOqLMjmWGDuw4RLh3d4ONITkYhW5CEDCC6dZQm0QsmVkPNxBTt1nRL8WcaEV/TzdV8o+qGSCkh
k12mOnPz+6ezfDKn0+miW6cxhPTdONWiZZbqEw1A99qoOjoVXumthRXNG+qT6YFEm+LC3Hn2eq6L
zYSWCzm0JyufM+HBEzVfTpI1MFPLNrvpZOEdwRtWK2KjnUunhmUQ/dsNUhxwODdQDT31hzaWg7d6
nJki9XvbwvTmVOOXWFPOridBlu5SORdh6+Q+ELqsvVEiCbYp+PTXBJjj31bVUjPEc4TyaenVnC77
TUpIKwAyBvwS8xMA7t3Jom3XrfTqLUEMxIn9/u2eWaKXF0tNFlsEtu+TYdZknVN0bctZVCTEJCmX
xKWG4rdW12/UY7N1lwzthWuem6uowKIZoQaLhs36OLS1aagbWQ/WmixJmNiQz9YYZsXKA1t64VLW
uc2ACQ/exmpN19ZfXv4v86JnQ5rQDIFq0p6djY6fis6/HDdJ4QB8rmK5dmt6EoAkg3U9sS0u+pKE
eEKrt8A02jUNDCLnc8MDG9c0h6pqy2vfxjvpF/a0zdtKI4bdKcLBNqu9SpwpNGNFkBihyrsWBsWq
Gi2fhDavvStwYZLyXpnocLxLVc0z+28keYurfGmI4+L+eJ+z7VdZb88WqUYlQGqK+2sTehCpdYFY
N0VHYT9PwMz3c3dh9jz3vbLlpxeO33Dxhn+8MoaswBdAwVDKenLXN7W8j12tDnszizgE6fo/+ERI
ekDmTiMYv8nJ8pMPrpcSl8j8ID3CENIRGFwdI1htoHPUBDbuf/+FnHuyv17vZARZjT47YJjYTlY9
yeCDAH2gJdeUbbuDtFUO0NCC92lM4i+az3/cUC2f3um8tFTs+I/Hd3J6mk+WuI6S6I41guf8h+9U
/jGb2DgDz1IvdObzm5LRtEpbL96qjNTn39/3Gck775O2HRmdi8j756f1y6ejCaGVOQeU9ZwRHwgt
MH2L2O0f6yIYDwmBuqtOmt0ewka0Bcts7ls8Iu8pzCUybsV10McGrRXprZQSxe0AF+zCmzn7Cxfn
DUcy2iyslR+HXmZkjPmpNamsmNneHapv1kikue85ckeNvlk1HvnZIOxL9HajufU7uj2YxvVraboE
L05edqPaxrrVY1duBrbzTxee4Zn2I4dhTsU8P37oz/LCL8/QkFpreFyVdpYGb2qcC3tTl+Y38m+n
rRINKaHQ6j8Vce4CT6XYzLa2uNOjRFxYxc8NJqysASIP8N/2afeN8FujGx38bjbg0LBDBrmCR2gf
/DmKj27vurt+sN/mTtfJ6RnpFv/+QZyb8n+9/LLR++U5lIkjpjig5zKO0n6JKIZg16EWSY6b/vL7
S50r2diMB5P4fTYQDN6P1/JibXY0HaeIMRAGj23KWfsJ/Y3S6NOnmWXgSkYq3wWlYwE093HvUJp5
8X2ocs3c4MqjdBBaCRmDDawJuACoynzhvy6Hht3vf+s5dQl3iByDggKdiVNJC71puzJ6RJqsJP1D
kuAxxivoIXuOoxWmC+t6aHrvaMKJuyElvdlyJ+pqBuGzSi17vqvhtG5ottUEcHveum/6+bVVrnkX
9021I+q84hvMpu9z7pobZ/Au9VbOvVc07sayYWGZ1U++QOpRyjBLUDQdYa3rqUzEjq5AvqPrIS7M
++d2KvRKXGRXiEz10+qLY6eD3w/0FKcSiICB+gi1UV/eNlTLQw85y3rCJnwhU+ns/fH5wrrkBtmT
fRxLo+5zmOxp1DjQErfW4JSvSnnvBpK9C8fnc1dCA7O8U5vT82lX0ig9TlMaVxJCdQfE8UcE2OZ9
7lmXFuyzV2KjS2N42WE6J/eE/4P4+5FZU3WkcZplVW/mAaSn6Sntwl7+7KXI2qLfT7UWhc/Hxze3
lOwQM/LO7BoJpNsWW0+yP0kTv72wjT8zPNhS0nHGdsEEd9rjKieHSmdEy0eAXDwQM0X0q1ED9Q4m
LN/wUVeTdrHbdeb+HBJBqPSgvyBOYtkb/TKtAXyN4YMF5tpVBEM2sV2gigM+bwOPuPAoz1UEkclT
02LCWIpqJ9cCR6CCaKKZMgSiAqiKsDVFyLPRE9290VKLYF9s6FtNE+oL9OmW7KYlIsFP8jWeGLnT
CvBvRLgjKSUCZM2S6mxnAGTXqDb9B0Gjmja3VX9vzC6+mgsAvvlQx7tUNl9+P+mdUxui7iD1g34U
iS6nbiOjMdO/hCd4nOp9iqcibDQZX4tCxMchati69oCMPKjg2zafpp076vk1oUHealKY7HSVdWtR
KotkX1Fu6PCLTVwUl8oCZ14uJyJK2hwJjcU39PHl+kOaKbJETaw7iUZGMGAFm/LNPgfdfmF5PFPn
+HCpk3dLrdBYvMRIEiaU6LY3imOW6NGFKeZchY4iOe534tOJcvJO7qhQZep0FK3QgTgYz7182Im6
vzdLw93hCCcxmEPgNdvO7DGorOaAOrq88Jmee6ic+GhFUtKgWn9y3tT7iTb1RAoDGLyUJ5tmx9nu
/tQU2ea/H2Znr8Tumcgqum/UJT++PvChiGsWeVNSx/VTbXlqJ/qEMrrFruDnpf5WWNn/b1GYi+7i
P0dhkt4s1fsSOvtLzCp/4l/xYoSILUlMFGhxgy1xpr/Ei9Hypwr8s9/J8sL/868ETM3w/sALgdKT
pcBdon8Y5f8TgWm6fzAeyeIhc4WJZxkXfyPcHwPcxy+KowADHKkKRghCF/iZJxtO5XexLjqiShwx
s38TlpA51JAcyo1dGErnU845/HsRHc07bdJrEt8DR/r9vWoyWE5Oq1Gnro2FbRbzEPSbtNT6nIY5
O7PtQDHR2SSlWfTXMXCu4KhTo6LuOg6ye/Ggh+gHaxbxp7Q3Rrl3sV9DsVBx8a6ruS1XtAANQii0
wX+3rLLMwiTo76PRt9+9zEoQ2Mv8M5O7s3VRQwG+SPI3e6icau1E5dcgUOlqJjtp7XtFdquxr/4c
jRx+PQO1uFME1ietcoovqSyqjd0Sky3gyayYjruNrS97e5v+D3qnLLmnWRel0H9QKIbTUpTnrRHo
p3sTcJles5/NsWnvRKlF5ZqkxvihH2Of+O7U2c3uPN56VT2s5Jx1CP97SANGMli3hupo7fjt6H7T
W/kWmLEBEQHsUKSEcQ/ix2PDhpVuW9tztZlYC+qQkspI4xhE06prI+Oo0z1lWXBr/056UUpmtm5Q
fCyenQZ9ZpWM8XMQNw0Bua0f7y3W380EE/EFICV/TpRYnhAW/8CU/1aKPAdMPpNm1WT9URq4P9Q0
DuzxA+cAUrXYlXGTv7iW2mqqZr6wlQR5Fxtb4rs0UGEYMOqob6+6Ji13vDBtPVtSvuRda9wlkXGT
1vlLSj5v2E0+IWDmmMav8ySiqzLubELVo6H8JoaEjHBCKPeGBYws1GSR3LhAWhAeuaJeeRkZk6jI
7HIF7bi5kyjNj9LjbZFPOtth3QTJAQq7FmLb054CdyC8XlImNWzigpvKBQqZJPO2Tfp21U86bpSC
JBVioKatlZubYkgDridJ9R5nkhyTNBzzbBd7DenY1uSt/cG6gQOprd08mK6D1r1FImNd6dCtw4w6
PChGYe44y8Y3kama5yrzyluK89k3zlQuTClJlmrRpfhdrSndkOjavrpERD6ST9asgFiBBZMlGuDZ
ynZVVTvrDp7jbesaDEDNvBI8NngbvjzI0vRWiTa3x2rK060oy+s5L5t9FcMgtf0+08NYoafPzDwm
rtxseAmlR0nOBMSRORMhMmICBkVO5jM1JOOx1ZS5yzK2PmY6vZhpEIeohpDvZaTYrAu/gpvjGFez
lsBuNI0vyrKzQ0d4KHiMQE0QCgpnVTduThRmM9751UgjEwLRWtcGZ1UEOg4rvbzrSIDawpKzbiJD
C+5kXM23RKyBuLAcyaFN57zblIH9jT45JUKdfHlq/OlVmybe1vDkZwMv1aZuc/hL9FhuSHHtVuhd
XmOOXuNVjKyKdlaQdf4WI5NxjHXNAj/QTmTqx/ZzFbVYC4JEeNuoj8fPHS75cCaNj8MjrzxJo+KL
P5rFKsr4Y51A62TYI5Gmc8y3NRr5OtKdOx+oWZjmiVpXArxIFJPyE1ILyjD2u+3ajeLik3J769gq
w77KRy1fGTK3CNmINronvplD/jU1Gu8ef3WyLUG6rkihYbshq1q+jmU2TzsRMDkGwCnKvaaqOIa6
SP56/1UaOVZMPjCnq9ei9miYOmlFaVEiwtgHsETfc3uKCRuwg1WLROsmgixOpE+hU4JLKB8/ejLw
YBXx1Mi7IdveuJ6dmPnGtKQtQ1pyY4LnLx790FgwUZYyagQZMNbr/maEGitrvdmbgu5gkd9pM/X2
iAG3N+PJ2BmlBS90em3i4dga5srlGtd6OmyCyPtq280xs5MtWTfbrNNNIiom+PQJRq8yghdYPHU4
pchxnVeUfNZI80P+3x2pQNtSRfxzvS9csALe9KedPukRM5vvvLWzsQKxtjUEFtXBvPFxclUZzIui
xNKZEk3rXzWZJI+fPnZpXUVjvatLfvQsdnPSHqas2SWyuvUFymqRIXYKNiVN5iqa7yZr2lQKGQtn
lX4CoKjZRQgDEyvISC6dLuVRc5w2NKwmDXMterSykenA3OcsPX0VXauiRvQz3ZMeEI4E2z4zpQUG
8tkhIjgwAQ1KyHKy8qp8dMCtutODxaY9jPrG2phl8tCqqtqgvrpjS3Zdx9lTjjqZQ8BOaBnRf6Vu
orXBg1YUTvJNM+15Pqa5Mh4MwfKaaDnEFz9yX1DPi2CTG/kLVbhkX3B+hjBtGWjtXZJ8B6bPrVBp
uXWCQtt0eUOYW+yRPtUFP0zq+buhBLM2V8Z1Zcd/NsRowGBRM1CEyF4NpN0cglF9jcasu4lIu1qB
WLYOOYa/O3escQ14tJErqz6OflDBn+kQ6zuggoPMJt0dA7OLnS5MG6nWOlAfBDj7uAmo3Ihp1Xc9
nkMNDV5rYdOoI6/dgODi2+2Gb9Fc3xjpePCoTH2dUW+KGtaANZt7ToJiSfV6cvToydHQz7Ndee8y
AHWloF2D6ByqJfwYZs1tUrSUh7VbY9Tnm8KjZp4V6mFgJQycysLlwPRRjPGnbBji9Th4x36SxziS
D7Q7r1tlMi0Oxd7vweH5RKZ+UqAd1+wb1L5r8+qmrSbvXdFUPRZBW+2iLpKwVYIx3VrY8ULV9QZO
J/CaLtO2tNK433hlwOZnaPwfkrPgtVuW5cZp0/xz0uvam/LmG9YOeKe9D642qgP7O4E+R7fSzUPX
9tWGWU+tKseIQ8RIX7BjkvSk9wTnK53uHfrTaqcS/80YYwf5Jv6lIkBXjmRsjSXAzkP4g826pk4Q
Krsu712AuaHed9vMYilKm/lTFJQgvkVxB5cybAZH+9LNklnPAqQjKMmpOTsWUhwGpb0Zabr19bZf
Jb7cUlYpwAtbD85cmrAXrWvCWG1APQZw62xmpjC1H7JR9k08q8dZzx97B1y3akAoG81VV7hbra9J
VAnyH5nOIqHNmruOLCxncTrvsiGo9/kweOuEjSkoRGJILAF7tmv16UWmbR0S4gyVc9JU2BnWG3L7
H06UmVvM+/5+apor12sCNGvtJzeDTkw8dRMKMtvg/JZi6zY5IJPB1lvuKRHNDdTJ4jgXeLO8WT2b
Jpsmt7TfI1KhwxTg+CEf9JE4b2Syg/EIHfcuy6D1tVFrTNci8eS99DyxzTtEZ+yBi3Ubae4u9/P6
W4y6vVhBfZxAP3aBWrlQwt8dWdGW8wuLBKUYdjIRpdM10tXuoeaJkTRI7WqljfqrGREd7PgI87LZ
nA+otvnnXrUQcYw8IIFGi+18H0lHW3cLT26T8k4x2bbDpB8Lt51WbVkm8cLixPuWVbX1QIZj8cXW
Yi5ozv5dlOXipnPsJmzVGN3G7jjfd00B0L6s2lmtMDBUN3Iy2y/6qJKEvp9xoBLbsxqNw6FN0A9M
JmxP9gL+taYRqC/MmbHtabm1Iy2z3bLV9o6jl33Oyg58r2nMUKwG27hCL2R/lhOIyqwo3DDtIBeP
aSk3fpLez4lB4tE4fh1Vb+zzDHD2fdwRv7OmAkbop0FeZLZrushj0tZcdZyFkONOH7L6Vkz9dNUb
hua4IfZdnYwQWUOz3mVjPRvfRmeWey1Ik/HG6Dha00z0HyM7LdU+SIupXNv9KF4SX+eDAVZpvA9B
m7wWqAGGlVaMznXjJZryQnvo1K704lh8s7Qca5TKNV7+ZJhJAXbKzqyj3kMcvKnruqqumKuFtpig
Um1NlyQnmjlFmBVOvt2BLcQD2wE/nvSo2wnXznSAMbJ16PW5bfCpGltfPhaJ4JUgmhixhstMNHva
7HYuw7Ey4eDUgtrjZoyl5h1prDfm53xsDHvfuH6qrYQTeQ45DJX8Mo4NDQGvLFOxzocsTg50kGfz
frBnyJblPJEiw/GJE1nYzm7Wb2YKLg0fbAxyKsod56utR+Vza2piOLguM81TO5SRecvRkmXaa11c
qlRaUKsG3kTcBMusGFBq1hVd6IhQsYekDMrmaCUaBrVZWAC/hrSANkoKB9rlIW/6KxWxwbZEyX3h
eQhnMbVlaMVdvBb4k0Mrq9PvUzXEB6uDm1NgvVvMHcNDpHXOwZ8q9z4pUQHW/ZzCpsG4kqF/QSTq
JmOo1UGw9kctuR/NoXhOY39deMmKYXnwHQKW8wRHT6Zhgc497QU29J0FRJIOuXuILKIg28VAnMn6
jmWjARzE+ZWuwGeSdpqN27ct7S9GTx6QuiuN9rFP0w6+ch3c5mooP9e1/x7hgdvb7vBK67ylS+WJ
dW/Xxr0ZkVYc6e5TUfI7RQNql+yMTUkqfx61x6CMg1XWq/sOIY9qGmNrFdqVkYuIn2s9S5O2vt2U
QHuKV+WSxjWlY76Zg3ah1NkPU229iTI4ci6IVgjM9VBraprm3feudjdjPVH4D27VlH2K+sm2w7aH
4gmU9JVX/da1yX1SOxzw4BwVhHh3+cGpuj8z6pulO13P4K33QybfyJQ9+IQNlB0QgsRbDa4irK1p
D1nbMA0lkPEq/RFT+zYZjLs+QB3ZlRWtAPVdDxo3pO0L6V6TT3Yxg3rXy/vYXsAJ7Y1BSDLuZE2s
5ma4GSN5FXnmfQdELaz17kdgUgpp82MejdO1RT7qqh7YvtcQmzSTjXE7PMx18Zle/hfO42pv5dHB
bbF1ey5nIj5DV292yyJYpXuoYRjJQteN7gufpcyyNkXXkxrANKB090vRzVdJX4yQi4d1NEt7q0XZ
jkCQdVz4X7uJ5+FMBwScbxOqrmpQ6duUyHEVqfQwzdFb4Wd/2nBFrwy9+kLF40B6XhgzSa7BJM8b
sy5fx9jUN7097Hrde9eihGxt6CYQfVO1HXRMWZNV7wWrYBN3t15jUzUezPm9sxmOaZXxu4dypare
PtAX5lvWFywH6ola8pNN/iZTVm+o0mpMnlUd+n7xTaQa0c2IZCwm9JVpZFcjjWQfOF3WAGrV5sYH
e2gMcahbj0Rlv1SQN8gtRgbiiId0MDnj+zxl3z14QXpA87v3SVKc+fd5Y3s7mtNPlMH3AFw5v2AS
yMwnna27Psa3WT6+jq2KXlCnbIoUB68531pB/mLpw7rp/GMy6Ie60XbpDB9wdveIvgs6IcC+4FnH
SlY73VRXQxftRTQdfdJ0E5m/wMFduX6xMez4UAXVk+k30MlVcTSozRqDnV7TsTrSDt3p6eIK017A
FZMD0KffR1vam7ydrZ1ud8doqjYEWjxaUyT3ZCPWQOdc8h8Se9OSRhfy4a+KSdz7s+bfDW57R+Xk
QJHmcybTbxEbw/kn8rXLo1vamv21rgYjZBV/Ewm0uKBBW6Ob6M4SZoxsqIx1lkxqjYcouFcKLvyQ
VXFIQoK74RwFYxCU3+JXQH4w4iOMuvKhSPDb+WZzhTHI2omumMJcL+6KUn9yZbvxUWVmrrzx0+jZ
yWmMqCB47OOESoWWY4Nr9NVotFQ2AlCMaHmp6xznxj4aHijMId/YeaftKemghyzMDU6JJ6BohwkJ
AmtbjB+jvZpb397mExUkCh2wQ/oj5SzO3dQk9zM2pDHSNmk27MFWV7tW97amKqOwq52vs518llpw
9LAxUWHiQ0k9Y2Xn1a2VWSuhB2TXMl0h/g9j1zt6xbzxy4BNTXPIaEvFfrG3R127IfJW1O11CbMD
7QNnui6nEELiWo4GtrKjbxWwE73xQ6sZfXYTHX2CaXgl6R99VvxJ1hYjVu4kSzZyzBUq4Hvm67Bq
BVkl4OEIidiUnqXdgFV9jKJgW0Bdm7rHovEOosVBac7rYS4fTR64HYhDb3Jaq9ijG2xJzXzren2P
E4pmtlcTajpEjs3ZfFb4dxhRKm/ffbiZGNqfheIonhJbsDVirQ8dLQeqqrf7oTa/V6W2n435hy9S
xFx5GmbCLfimo+UCC5lmHJ5Tb7iJQT5XsmUHXbiPCZB2aMz+RhIjudX0rqW51n7DDXRUufqSZ8kN
uQ7bDhoK6c6fRFO8GUEOh69hs9K4lGIq+IGauvdjiyTK7mpCoq/Yc3g9Me+1/TrOURfmRvopK/O7
wRAru5dXFQjBNNO8G6dk7nAiihgkMtD5AvDsTs4b4Pi73BG31WSCl8NexIxPoqPojAMbidem9rd6
zVa8r9+ooB1Gt9zBYIY4iuH0EEXqmqRlHW8AxV1T40iI9/IlBi/elYDpfP6aED/UDVJDL/Sr9MnX
yzc/t4M1YuKtVHIKDczZq9xyjp1TGVvDjK1d1pbvhVHGqKlliKC7x2iVZBRTDfvNHtlQtk2stoVN
UbtKOQpOwyKpwBa/qZIKUHqefu15Bes0UN5OuXLPfvAtlzAqDUQvRNxGa7akzWqQwUOZFS9V1Afq
c8Axiq1sak/B3G3nolBFy9+a1pGLn9xreZl7vyQJXH8qZVIWBqS+Zpx6DVGhsKwV6aFVvp390mzW
ZgMyfIsqMHqUiT9ZW0xpsC3tbM6THZZ4+2UuEUryPlCibmzlGs9lUyTlamihxnOEq5s3wV692KbM
sJIjl4q+1V6khm2ed86PtOq8x3oe1GOr+zB1k0Ab+c7ZPXmh9BvmiLiwe2qajTbLjRuL5k1ZMYKc
RkxazUnKr1jpSpRlc6a0x1Y5zWdndjy1ErRw25U5JdPnIJIAkAKyZ9JtHlOLX2UJ8wR8VD99McfI
Rb0cSUTvnaU8dxWP1RztSQrnNaLSJ54YtpAj2l2VzJ48ZEHtIhQZdWvc9DkZ1YaqfG03TnX5xczs
7kH5Yr4zxjxG0Giw5/2ruf23Gmj/O4lzMDl+12djuUm/vnfphz7b8kf+arRphFX+gR4Y4Qmft49V
GzHTX6w59AZ/LKoDgh/5b9KI6M79q9Nm/7Gw5Bxk4wghsEIuWhL5F0QbnfofSAeWf006EnJutO5/
p9G2CDj+n0aRS6BpQ1H2s6HrIss5EXg4aY77JO6G+8lWJhBdhl0+TN+GIlXfWo4CB7J4CRugdsNy
a8t1Zkj2Xb1rX5ktFZtfHt39X5f9P1Vf3td8QvL//pf5UW23/Bpa23jBiLOA9Mb/PGn5jilHg2jO
7ynTz6HQrKOhl8Xr6IDW1bQKToNREduTEkLQMI9smsRAi2IEe22uvpDcCaVV+jglS18+jyQc7wZh
twdXWfpNN0b4+obg85hql9zgJ4KIv343uCCXaB70u6T3fvzduGa63hu07F5v5KGodNojOKYLY8mZ
4hT7UAvOcv7sd8fOHIL7yjfibWTmxU41jrrqZSz+7MtBvjZFdOuMx9Iwvl94sh+b6T9/4cJLR6cG
FoNIiZNmOuVr2x5zfmFp0NGxSTX9kUYwjxPhOhu07ORF+TP8P72lHdBLDRqNx3oLAg1NS4FUV7Z3
dmmrhyquJV3Dud7lQWoB2VbxAmKqqG9QZaz9WL9ruz6+DkZ92tDVc9fOGEQXzDk/LWC/DluieAyS
GBcVCrVYnPEfH3jaZ57ItUbc5XQOy3DQhcWRoXfsre+X0TqmAqJWTjI/Uj+KDPbNOulMnXuXUrDs
VukwURHv4mLnFU0Gyld2t07HbopiZU82NRP7n2Wmgaso3YDhXlD8G53qfvaS/ns1SZN+b195z43z
ZA0BglTpX7dt2tFFsnHjtZ0wSJubLVT4TVFfjZOl09wCQf/J9Vqfup82sPObzU9zH/jvDvJWb1Wj
Hg2Q7ifVl6gGqGOY3XfeF4J6kpktJ+wTP7gFIUTySNClzWe7G9UmIjSwPxapIS6Ml/9m77yW40ba
NH0vc44/ACRsxO4coDytWEWRkk4QIqWG9zZx9fuA6tlfBWpY03u8HW1CoRYTSKT5zGsW3XekpnHr
gMMBO1dFd0csjgU1MasmaKLihFWp5sF6tbatUxoXANJv8LHfPuO7YTg3f4dfGSJrcT8NC4LtqJwL
rNzfNJZCrykCf45sb3HL/sYKDFczHesp99X80RXdYyaVLx/vkDd67dmzIIk7Y7M4i6E02G9CRL9B
wQx7GGMhrfI4oS216YQ13hVc2mvLKYBYaVq24hCvd8MY0mTvB+0v6RZIZXJkXROOTF6Om+2VUWGh
YdrznMUDMRLCH/dp3ObNSqnEj1F3kYcwhn0WDOyV2mquNbRh95bRGvQYncL0aODuU9roz6Haj7fB
KMv72nFGMrG42Jtlo35y00E78k8GRTiunoKocPYfT4W2OIZtLgKQ+YBAMIuxYU4v0EyjtEi5wtE/
4ufpFXK6jZmHBgTepLqraLCurBJ3ZvzAo6E4VdlFpbN3q8+ZAc4o0EChgQe4BKUCL2ut1kiMoz9B
NjV94q7cHq6sFMulypfpHgGo6BQpeb8ZIsvxjGQ0PFO09HP9qF4NWpLeJIkcLgBY//hY0LmQEZ7t
DJZ4eqq4eieaURzhCjxbra7dmVFoHD6e/MVBzdzz7lzEIGIooBAwnG8JGSa+H4lJHAN8OHaWPnij
VZBq1e2FzTd/xLP1jqopWxsgLjJqGAItBtLV2GkMPBaOU4x7OnQhDLzoP4frJpdYWxf6RRnQdwNy
UGPCxuuhSgwl4fzNavRgu1QT7TEwAD328n5sNIwfrB8wC9Z1lAF1tC6ZxvxhKc/C5G+hErqjMOvP
B41LNXFcsy+PiGWhfVmfQumsprrboQj6YsdwI9A87aBPqXH4l65nFzBs8ySeTzICRTqAKANvB/SU
FgdcRLOlCY1hPA5KGKx7JD0fkogKjE2B/b5p9RceSb8CEtFf2sOLxeqogPTs2dsEOBaLdUmihs3f
lF0i6ntjAMWglhGFWK24GmC8xp7WS6jvqC1sSr8otvTx/WcjDPotjgAV4kVO953rqPgU+9Ul9b43
eaDfpoSjBdwya48oBI9bSN7nXyTpI3Y2EfG91U7yoXN68yqjS7nKssY/TQB3rDGlbOInYpuW7rXd
jJWXjMMPJ6Eyh/5qtO8IWrZUawvOo9nsWGUdVabF9VCW0/bj7biAXIJUB45MJMrT0loES7bYJsrs
xqEkk3L/BpQSuaf03Y1m3rpCrvW82AatTiqqeD7AoI+HXqwdWAUAgSCe4HYEfBUJ8/OJAriRx7TC
5b0EeeW00trrDad+CuTIK1MNSFM1xXu3uqT4tziB3sYFdIfWkj2LMiwVM7Q0RjoeJNK9GMDRNQ0Q
ZcVukhXaGu2F2Z1f4fe1AOuAAIPDAA8W6Mgz2PD3+7+TeGvaaLp8kqmq3AFfv8knRdmwsBHY9jsv
lMb49eNZXUgLweW3ZlUGEyoh14tD/fN8zIyUK5IIEh9V2508QYcMkaFmwgRE1Nqe2lu2CfogO4iq
sw+ysV59tQ62hZ2DaZso54+D0m992rE71OKjS7Tht/P931Py9nizcd2MtQdbDS/v/PHMMYTykaTy
mOXt5wIN7k3Q1RF8DOnedL0wVyBZaKZ1avgljuRwA22juYu6jnZXhCaEnUawAUZMk6OhtDaOJan8
N5pTe3THQkCITXLQUT524simDGmVd4gjTrd1YlQU1owvnTPBdhfdeCWa/pJu0sIN6NfLAedU5/uN
fy3JnDhCqkIN+umYxqmFH0fUXYthAP2GwF3nVaGhbNNMa65i56UDBGOE5Qi6pcseWESfdWrTYhVm
U/f68ZI432g81Zz/ornCMgRnyoF9PuXCrPqk86V2jNtE/DCdLt8Dv7dXVdbkmzBSxq9OVtRbNGQv
RTrnh/SvkdEHJszCK2TWNzsfWbVHozDzQjtGlJK3dajgzi5d7cJNf76h51HwkELEb2anEMov389v
A5pUlVMfOeIAjAvzuWoqmnwo3v3CUf+3jMfz/fxrpHkysZcn2sVb6fx9wGwZHCtFfTTbOPhiFlq3
MXP3WtcioBpj40XAZPMLY75fVJRBZq41ItII2FtLPVinKsF9FWZ3jMkltpYS6p+sKkfEs1DaE7RK
dxNKOTx1wNk3atO3K4rQZBgANdfCGIN9lA/xOqGDeumkmZPQs6389mDzHkaoEiWRxWxMw5iLpvS7
I/xtApAIYCLE1+4aAf3pUMjSv/YTbB+501JPV8v8iqtlRlYmsA0pVgBAMKnDmvBgplgHr9K+FIHz
06ChsWpzRHo+3gXGOdN6/ngOVzPmeTM/hf8stoGew49RRFkfa32YmSUDOMLCUoOdXfVbpy6rKzZp
tjPs2ti6Tjce+95BNmHQp/CbFdJS42c2B02b4NaKJrgjy2pfzKrNdqYbzVDasvip51F2FdR0YJIq
iGgMUSTooZ7SQTPdm1B3ADzT3qfNoX5Tk6R64mCoDRBpmn0n0pDrbhrqu3Dw3WPflvCy44kitmY2
V2VlVOtQ5PDquiy8EJQvKIlvc8PxMOv4cDazxBYbFfQmcjN9WB0FSs94lBX+3pcVgrJKL68sSP83
jRo6mFV2n8xiAoCUOe5Xei9fEqfOtpy87SaxwFDq0ChBayfyTipGeGUBcnv5+DOeh/W/nhQNZp4S
DWrukfkw+C2Njbs866ZQKY+pNNq9O+v6i4jecTEiGtpO5iWfhPdbnmhevJHHieyxSFyM16amFdBG
OZJmqF/ALXuFS+EDLU7KMLK1Dq4JdPHjd3x/oM2ai/COTIhUiD4swobMdijW1EF1LEbNApUDLTVs
DbliO6vrj4f6w3TaMPIJUNx5Abyr7Cl9b0ESq45O5oBJAoN8V8ToiURhkl+lnZ/84/Ewb8dcXp09
CS2qvOfTaWdWGBKDFEcHqeXHoRzcVeCHSBWrZb/RlLi8wI98d/cRj2MbhTo6aZJDZns+XtMgvR71
EVWPobZou9Wl50Rhv7WiBrCC5YO9KLPiUKv9JUunN3HSs+NxrjIYWB2/pYRkK+dDj5CWy9jiVSNX
Gb6OKOC8lFo5PbW5eadXpthRtlW3SaTqd0oVmdvELM0DOKFhU2r0DNEYLtYp9alnKF1TEQGiSyK8
EpQBeZdoZ/GTISt/U+BvAAFu6n1uCAVQb1c/d2kfPHc2xsC5G6/YzTPWsc0jj8LgsE+BPF4XU3GB
vPVu0c6vO1urzMEGrhuL1y3p22dDz0oKwrTxsHWNtng7OMS4qbyQObzbk4uh5o/+2xkAvoVmkcYZ
4JTqCLCr+VLmGJakg/vchtUXXaJj/vE2Wch0cOyQKJmzzy+VBAMTmcUxYPRajBaWkx5ZrerVaDhK
t0pTt/hiFbg5DF0kVsIO80096J+qeurXnBLFHeaQ4aqeZcW6zOEqVJxJPeCItVFo2O0Upa1B4YJx
KgdhHYsmqq8rMeaeBO/lTUr7c84sNlavFKo31hMAnKmY4usKT7BqdIorkDeXXnSRD84vSsuFCwC1
DMro76sYiizpmXfJUQEN2nIg3mhylCuMaQF2Z8q4dkfjBImmRUAD9VnPGJ8+nup3J9L8AOg6oHIE
5ZzE6fzjpkNPeR4rmuMIbIZCtGIZP7PBGLbE6+1nLK0uWifOl9v5Rp1ZzSR9JIXoUS9VhtWcHlAM
ffIoosq6cnofYNa0NxFpRW9Gq/eBUhh3eQ9MojTAlkWVMXlmOF6qjL0P9HhzKIc00iyKtLCEz9+8
q12bakmQHutYRrsO2PsuMewi9hwc6FEr/Kn7fgjSH01qv2/8NdcyBfWezwSw76H3a+d7GF/6HO+3
NY28Nx3kWanunSo6GtnwK+CNHLXIdJ5tm2bJhAjPBql57eHjL79oj72tPQry5IakzDPve7GvXUel
nEXKcCwbPfEKmMHgX2m0eAjSAlvAaCy46gQcYs1hh1WFom+h/XdXEjT1Va6hQGUaiqCYkMfJTtPw
PRUpFBPegUJcW08He473Vh0wyD3wj+KSd9cc8C4WEnK5czHORV+cwtz5BzQ0BeP5kJKj4WSWl485
+u1ici6cRQs1sLdpwi+S1B4qOUfS0vGD0wCB9qEvjr0S/Ix6ez9EznMxY+HMyAz2nam0KCZG/oNQ
wMsofqftkKKTnxPqPKsUr50L4cqiCPn3A0GzxG2bmIUU6Py9/YmuWOTmxVHJybqzJIXtIPX4Kiqt
R0LA6TaX903cKNd2NT3q2dDt+0u5yCK4p47DMp1FaObyKzngIq4IFK3TlbYYHjRKB5uunbq1kah/
Zei2A/lpamwTbGcr8r7bZFSzsqy/UDxfJEM8gCMMgdQLZX349ks+p4gDlBBctT6WbW+tymlIN0UT
P+Wx+j1oSmXVxNCEYquiOot30urjnbNYeL8Gd5E2Qt0W79FlzQfMjRlbVtkcgzH6oSvSuKEenj1+
PMibzthvy5s1R/g7z/EslYwp3qLWbJk1Ah9Qq45UV52dMIZgO9GY9vgcBTgaoWsEU1ZxDQyn2LYR
kHMjGoaNgv3qo4VmF14VzvQdTltylzvxuBNa4gPoLIOvQaNGOxTwwq0ejt02x5QCLZwWW6lOR3o9
azLU3rtx3wLzAN0e3IMdonSK2sb1GNrJztbCL72Vwn0cbbSxZVjfWYmEfuMPykbG0r2eprG4ndkP
nh3Y8WM/2sJTGz3dhnoDhwMhRjySi29VtS3kdS+jZtfbRnUTbD+eQ30RujCHcItRm+BTURjhtjnf
Klmv4fmEBu+xcqNXIdEo0l0FwP/MWPWKDFl70nqwVnGko7wfyPIbzlVfk46ScZ0CTSqLrL0FsVQ+
OGHrb4IwbLZKGRYgDB3rGkE0cHFZMdybIQZILm6Ya1P38fLosHi4FT3yE00dpHs0kdULr/ZuDSLs
SCmXWgBaqnR2FqsD0qmdDU6oHkkfWq+JR+Uhj0L/0z+fQLosFr072rfkLYsJtCJ1cEe/1o7gd9fF
GAG3szdA0XFoqbeO1p5Cx9oro7GD2bxLBky28vyTlu3y4Clo7vMcTpqQt6jCeJ0LJrSFjtU+JtHg
oa+Ij0Hnsdm8UgxPJjf+hYPyD1+fwqwGLBeZDLbRUiJmkANIKLd1jp2N07ZdQA9FgTrPPUMf08Mk
oBHUqYT3g2WaCcaXTqFXB3Fxa1SNgZkoxZ1eOiH66wOObj3UidB57SEU7kx4OlcVHe0H0MWE34qa
/kBZLdxyC/VepEOdMgOTTqeuD/sidtMLd/eygsDCnuM10khUER20MxbBi4aXYxqGGuyGBOUoXxT4
ssvgUzr146dp6stbNMncpwbC2xrBRtsbbGneDVUPzhuJ2SAyom2lqrKCtgCKz+NIiWkgjdY6caJL
7iOLmIZnRQiIi3pu1FA7XDo82ElhN4Pb6cdCUTRqzYV7QOkqWiWKrlxIVf44FCVDWp46kB91eS/J
YUoDYB5HPYt98q8q3bkVMOCE5XX8eGss48dfr8V7IQXEX1xC52cL6lnaMLWlgAc5dfvECHCskgG+
GUK9JgX2wrqIDqmTBDupuU+tK/W9q/rVuo2Caa1r7A41Lv5ZNP/2TM6bViaKA5RIFs9kQI6zTVgi
xygc/iKWLnN911v+Qwrqb/3x+y8Sh19DcQnzQakN0dU6f/3EVEPbBIZwHLXss+KqAKjzyFpbigoP
r4AS+/Fwf1jxnED4SAAlsGnvLNvl0BtZ8VPuHt1OFC8W7pIrLXCSdR5hYONhaKV9GQeYQIgJ5fvJ
d5QfjtljvBjl45R4FinHpxKLVwM017Oi2v5hiqLyoFH/pPNWxPLCDn1/81D+oLFEEXTuUy/Ln+jS
ZJQUp/g0iTCHjaAPr0IrxR6YkKDfpneHOo/MC1HRMjTko3DLARij5EpUT6v4/KP0ZT+5Wp9Vp6bT
rUNc0H3CWwRuS6bI+7oFCIJoofjOsVzibenW91MWhoCvp7+FwP4/gvM/qEf8tnLX39vvf2ui3H3P
fv7v/7jpxp/ZC7iu4AzDOf+hXxhOC5gmua/KvY39AxpvnGG/IJzmv+jamMZ8mtBVIdHgd/6GcM6w
z9lzEFwnaSHXMD/ubwin4c4IzlmsdvaSeEN3/gMEJyhDlsi/w07wKMS1c7iEHtgMM1UXgYUsEXAW
XWBAeWlbjzAQN8sMSr5bpPVrVUIXHcsh24dxpj1I1y9nrrHYxCpG8aGWxas+YdFh0Ur5q3b0HZvD
eXL19MVsJhBt2jCsRcmN4wbtd+yAv5e2/0Tq/3UaUWKthL11zOgvOjOPKqrSnhWmuaeFZevptSjp
U9y0ITevLYOjrTg/6L12HsKOmApPle2VFDsBWI3WStfheuUuIH542S/V6A5fW41a+Yi94mkcIrkq
gxgjV9KU21bzBeQlma/zAMPuPsNeLW8L4PFlU8L3aaatE2gqOiCZgRSj6u59axhv3HpoVkSL8bpp
850t5Gcn978F7PqrRE8eQhx2oP7wlCsAI9UOHQosFxSkJpIIAHbWad9wzHnQKSHs+rx6tUOotW6b
xl7WFJtR869RXqg9kPvONi+yFzMaxC5q3WaVU6rexroLqb6xpq1KHLPi43CVlz02ggVOFEVmouxv
Od+H1tI9CFVQN6ywvRrHLLhuWudbSViKAH6tvxRqjBmIX9vm3tCz+vqtBZKqhY6mxuxBg+lTrmTy
NpUtRjTAfFax0AF1IgHhyXQ6ZI5yM4CD3CJnW90NBSo5rYMBfESTbO3q+TE0RuomE2YyiJKAMov0
29TEMH4q6H7XUYhR3ggI2CzrJyF1m+RAOvyr7bzIrT6LWNK4DaRcqZ35hEvSo9r7zsoxsTBLw/6p
LNt2m2jy1hyAbQzl2N3pPml4DTFmxUyXWDIAn4sUibBYAL3Fh6oQav1zO9CpN3ROSq3yESvpb1uj
I5GH3rVRa8LWqJTbMhdbc36C2Em/++WMI9Fu6EEhZaBlePhV4d3U+ykGEPqLKgML6A+szrQstqWh
fu0saMuJrnhaFtIcNMV12iaTF9DH8HJXe6l7+phpPt3jnvwZHtg2KaCj6SP1hMZ8TisFgolvjVtp
OtWm7fUGzZGxXtV6rm8y0dXU89W9I0Lbq33jRzCY6arIh2erMYxVXKjKARLd6MGeazZu3X2tRfBY
AsNDIaDq92hXC0RLECsHF4sen36lQ7PUBMkQZRXrUFT2TDLJIm0L+TbfuKlRU/4amwMFPJeqfv21
sVPDGxCz9GRt+/u4Q4qjbvsrivvjvm/FAUyYQ89I7Eozj3c96+tZbeuX1lKTtZYX8HDnjxCECO1Y
GE5uUXT8hg/dK+aYn3uR6WDVArl2UjVf4RFoeZk7uTutKyz8hHnOtE/vSncMV5PBRBeNfZ10mnvo
9XK6gYFbXjU5DKMcqPw6NgvXE2PYI8wbfeNMCFdQPRDYwUF2rVnJc+3U8DeMBGZ7M5yEGX+NomHT
TiiyOnovdqA50rUflonXazI9cDbqOwMr3FVhYsjm4hPXr6mZOFscle/QmNpIlK9WLaUaymNc+2bU
EXHjMY3MmgrOGV7NUdqN+WjnOYQrAJzrbkq13ps4/deaJq8zgZ5wrNdsNep/MbGPpycgCLo+elB1
ca3nA6eKEmmr/LsxTOOxClIotyW6HSkUWT+b6CyCaKKj2t65gXypZ5VTpZ0sB56S/wNtUcGRwT+R
/dl1424VVMNMW4eYFHXTZxDJL72f3aR9whYtAgtxkUpg1149U/kn7hrCfY6RwSar1Jcp4CuntlWt
EOnzt37M7qyRNykUCOaxjU3mMABtbn2eR2vpkkNZ+5nUnYroSQKYWUBR1ccfhQSMFEeIUQ1NcRBB
ZG/g0fytZPyPYpPHIuPv/zX/mdcCMlcUhO3btfnvX/3PCCi7n8V88TfLH3X2k5v/fPvt4Gcxxwtn
v+AqiVqAaT9refzZdOmvp/j7//yf/ubfEcijLIlAXuFctvNPA6ubnwUhs7Lif6/x9gSt/HvbvfsT
v8IWzVb/RVRCj4LSPT1Ml5/1X8wTQhoDM1tS0rkmNsOy/6/Gm/gXiDcgg7Q4TLya5zrdf1FPdH7g
3HFwBdyMN2bKP6KeLCuCQK3nXidBCyZ62PEsKhVoy8CHzJz61Juj9ez4NHArRTV2iiQfaB28CsKI
9krTJPohqrv4ugYZ8Z0OKSZNUVFsFKWpbs3Ynu4Dwy3XIhDTPR0Te9c4BhioeGpffpvdT79Cqt/p
KeeBlgMWma4P00Xrmb+sNwDFb221YFIjYq2kOfkSgH46TtMG+Q38vSmR4cIZXoJLvSV//47s/h6Q
qaHfQSJF4eA8OYgbEzhWqjYnpL/UJ6Ny7y0UDLwxU4ZNNzrPSWrQ5Mrpf7o2IglJR+sTf/p0E7e2
gyRnf5u0QTPLxfgzeL1D+CRoNnBnq5UqkUko3NjeGhLucow8/EGE+qVO5FzRP38DuhXoBc7wSQO2
05z+/zZlkwZTKJEZOByk9CEEd4Mn4wBjBNGkG5naJzWum4PSdKePP9W7vIoaCyRdJC6wBQHDvsT9
KmPcZ1M+tqfClzRAFD3a6UEZXWco9hC1cTUOttIdoBkMe9RWlHWGO/kaIVJ39c+fhPFhUuCgZEPA
WXxEHMVF6adVdzJzs9nHaSFuACD1N7iPtHtpGs2nzqm0bduo9cHGQHlrNAnchyK81HB/l5AzJ3Me
QwMGm7cZ833+MUoIQBDyy+mUyKJbST+VK3fohs8VK2hny3R8rKFizixCZ6XJvLxjNyUbJEcNz+8r
/9CpvfMAmzZ9BulMUNh0/ZOjpCnq667YXZi295ttrpixarCYEJSgFlmNyGw0mttEPznVEN3aYVW+
hjj/rjB+bW4JQKaVGDHbBLeXn6iq11eox7PEJDJQcGqTEUEwYm1+O9rljmPeKxEM1Y+fcV6854tb
uJSr56Ie+C6KHefzqXRBZQR5LE5G1MCrLaUkGKDRHbvJJcTLG+ViORb7iBN5JgeARD4fi05y6Kqj
oZ/6ynBzqidRjh5zEeK63WZppK9iRcke+7wlj9ACVT3q5jDa26iTcbpxS+QECKIjvaF0oHXj1g4A
TF8rkas99wJmyscT8/5kn5/Q5HaZC53IR58/bGPW5oRikEDoY4p2de9P29DAJlttZUVZNtavq3SS
h4hC/joz/EvmXfa7U4cODHYh1JBJ1k2ul/PxOyMtu5TU/EQnyfyaSmv0r/osaCCz5IZ6QupcCuTs
Rri9XDsJOhcpRIk1Fsbgu2O1Mb9lLv7BswWde9D8EnuQURn9z8JI7VdXDWmSjI15nWRo/q1opPRo
15HFgqqlxPYaoXHTwdcKnGDTZE53y/Cio1E7xM2hDiwfVZWuKiroCAkSWKjTDxMaR/o0zVo+WbZC
Gsl4RJnHLEk9SF6oeXfJj6rQ3B+2HjQ+hghZkKwQvG8ebTNkK8AmnX5ChRsLkkBLr2jESydC9rBN
1J2kGI7cD1qb/dZtSxAT7ZBhHNfTDVg5tKzyVaojmLOaUmGPG8wZJzLFqoaVITuN/kkw1fE1SHsF
XVG/FqmXIc6f3MYAoXCBsxuRYBMdZZh0NeVjbNWAovGOSHAqqIW2lbWu+7u+reNxXSVTrBzgPMaH
gcSi2FbIyN2XTe60CAgMprrC9w2v+Y+X4xKzQR1mJt9y6AF/nQ+VxcEX5EYz4DRhn6xsdDcKRQQv
66xo2yul8Q2F4eyTWvPOU2GaJ0q04Y8xTI0Lh8W78wznBkCgaFFzCAOUW+wJDX5NFhatfcKsPdnp
E8jmXKHJ1gc5EjO2Plx46XeHE+MR9M36vi6FA3txONlljF6XHjonRYnANOHovTaLgGqNS5rx8fz+
4dVAj1HiAfVLCXVJNeGMjRVzmNxTXZDaitAMtoAfiFMaPdhmuptuPx7vD6/GNUbgSFxE2LiEHObU
DAK0dt1TgjTkaqoM9IzU5Celj0ummH96M/Au9kxOgAi5JGNVRqhRf0CjD4G34kBnLVgHpeLvey6E
9VD74wVe659WKtznGbdJwGcRo5+fXFmZqDZIAQV5IB2luAavGsSjkpPmsEtzMG3bCKYxBZh82lRp
ZezdJC4vrJwFK5Owk9AfDDAXGy1zmnCLq9enIN3UhWKeZKRw9FUKCTB6iZVar5GucXwYvdCaDtQw
AN9SNUP7rWURUkvIbfF5ak16KTZUZvPSg8379OwShJBIb9Ax51iSNs5iTQuRATiufPdEcm5hP+gf
St/Noahb2knkiX1d9JHtucLv16piF0TncrhDFMu6sADfB+bEc0BYZtAkyRDQ7vPPxOmH6FzkJI9p
mymvPkxZwO6ucV+Fov3RMRlyrck2ggqMltx3veCYoxwW0XCiKqxoX9zGxX2sTdG5FGbwRFGgAuJp
Q1W+TZpS/SzQPLPoi9g2kB1VBe2myoxpLlNDUKkrS9RxP95T71c6a1zQN1ZNeD8grM7fqKvLlupp
55+UEBETUArC65CJ2DZh3m1HaikXpvBP4zFvrHMVhhHOKYvx0GxRs8nyT65e79NiRmslyXGKMpoe
Tndh4fzhe8F0nLvhrBvYFstWlK4NjY64oXLKHSNFSr6N7nUfKYzBt8pVThnsEFaN4tGjrNdh3VLx
HskLRKe/NpzMt0GLthukoX6X6ma6d2MLEnfowonKfKBXQDgb52DXuLumZTVdSyuqvoBr8i+8xp/m
jOXGusegl57p8nAgdFA7JQoI8yjvR5b/rY+nH02vv6SGuvl4Pbw/Y2fat8HNQQxHDCXOv08scr0a
IM+fxICGcZ6Jb+FQzpJB4uvHA73P1DhgXZCxLAXAH7Scz0cauqbF+8MNHouwar9Vspi+CxMggFcY
UK1WsjIxVM9jv4lItDEA9QKttb7Bf4a9lWlKW15gy/zhDOaBCBLe/O2Y6sXmNvJWi7IyDx5Tq7b3
tlKgSCcnEydOO96rcdNuUOtMbzojLzeO6zv3pCXlBbCwwUufn3SApRA4JOQndiFbW0xKGMPOBS+A
Rno6HMrUHjZmJOMLMckfRkHIFr9xqkTkL0vQbt7UjZUgYP04IfC5DgnA1lGX/D8sW4hsJokcmRyH
5mIpZehAQ7yK4se2mSp6E83JlOLQFlW/1jr58+PlpM+X0/nMkXtyhVL1mhvq5vzOv1Uc0EbUFcgq
8SM39twfyoObYeysfGVFstZ2ddiad0baI0bmp7D4HiZdV+JVXWry01ANtYqgYCsRVivdT72jFC96
XhoHFAWxPN6JzIKBluq5Eq3M1q73Hz/7vH8Xj46eCxtcB1wMXG4Rplpar7j02+LHRoUCZ1FVrezm
M8od16qZvgJAuORa8n6TUyKBujHD/3HeWV5jZhwmU9iI+HFwELSvkBrc+inwwNLv3Qtn15+GouZI
uxtw3JzWn38WVMICOiBaQgtEulTx0QUBOmx6UoOg8vE0/mmoGe3IErAsQKaLY7LWY8s0Gy5n4t94
PVEJ36HzTXNFp1r/8VD2+4jEANMF/YwAEcjMEjQwhti+CKMtHuFPdg+OVetfgsmxX9DL0b52mhQ/
RN8ptwHvaqwSNW8+h7WCgjEOWFrk4XyufO4Lpj2Jazv0hjooXpNkMpJVoMTZiP1dXGNfI82KOHAa
2huM12o6JCX9k83QRM0nNAoLLAQ6Iy69PG3rr5ZSWi8YKVnSG8TY56u+bqfgKoZvgsahqg33SlvZ
eAvLLL0JrH68URuMxOmsWgOZnawt3JYQyQ28MQ6HVYZ4KpQqd9TltRrAtF9xeeI2NCBGjSKjn7fb
mlby5BlWWX1VMqPEut4Pw29qOQo6a3FRpxs6U1gEtWMMxGUIBNdW1W1jhYqp1xeu1XhKV6KMn0mJ
wq1SNjSbrNoltA96MGaZlSjVOord5gaWhjJ5sh3Hu0SrPreK78eb1JaSRl2pXrA5WhJU3tr3rFlq
rwDPZ9bX+ZrVcRmvEhgxj6it4baAEko6oEPSx6jA4yrlrzV1QvrQl46FY8XoJC++VUu46GldPxR9
TbtHiMp+xu2taxFcbxG+dao4RBiPrtzsKXfIZVA+pQEmBKqRR3dJHRblyupEe9dXQ5fOBIP+IbJi
97UZUL9dAQ4eem807ORnZaoR+vFZqjurIUTYbhP2lvyZxTot/o+X+ZKUPM8E6SRzgS4MJcx3pDK6
Ta0h8vrRSHT31cxbrmGk02LEWPuypEeXwYfyprALEP1Vy1LdWcowgxEo8rsrQ8uKrVuI9Kp0q7ph
BSniZQjssPQUOxEOKriVDm9AqF/bMRXxyqmM/Jb3QmXEKAnkPTggkOfAZ1PIbtNAE56Rmfldy1fw
APVZ1uHjF35/EpuztZWBEoxF22+ZYZZdEdvI1pWP6qgrW83N/Sta0K88d7mhDWlf2wld6Y/HfH9s
UR8HGg0ghHonXZHFajNdhMD7pnjUKF2vK/hCWz0zbHrbgzx9PNT7e5/Ubi4lgscGi+gsFnbdz8Ko
Wlw9IloXbiyt6TbuOE4XVs0cJ51fZ4wy1yzhIlJ5XlZdqCKbrRlW1eNozKoiqnMfdkq1CfweJ+xW
HvOKTAPtzXHz8dv9IX+lOSVIosHazuS2xQUgNQObF9tuHhtij++qPam3dqGGt9I2WKqTon0qkzZF
oDFL14mVOHcUTN2fMFzsfVRn/oVb/Y+Pw74B8j431N5d623fEkKmVvuIYvW4Q4z7UYfy5PlmN7zI
MmSNq458cAot39a4re1GlKIfMj9Rr/Qyyi9Et3/49EhvIDkHkIl0ZmlCZ8VGncOSbB6HCsMIhDfC
tYoq2oW1/A7IC8yVcBJwEwsZWN0y4aoCR+uGqB8eoyjWbqH8y9c2KYicQSW0m5kqVtNqDqoNys3N
Vcazyo0m3BCIhtp14SyTyW0E7KCgqKp0tXOogqDNvNCPptcubZpubVqKQHQ+qEJrPUkdpLuqoHDu
+PwC6+S+TPZ1VpuvftRqK71VMvxKZB0XFwKbd10VKhEsNSYT6YBZ2kac79tOc3ojwHL1EWEmf6f3
DVcnGPYKBfkJlL+b72CBNzd8kc9T3sefs1wvdwXEXS+kNbbNglhSt6iwn/DzfosKj3aFQ1WxTgZ1
vJBVvEPAzs9KNUujZqZqAG4XUZgrNStqS3N8BEYln9Jq7Fcy7dIUvxg4KXUTK8CJ1f0UpwCGWCuQ
3EblgOZlcVXZgXuvh277NcbZ6UI1YHn2zc817w22LLwgZ+nSWfZd2JhWLv8PdWeyJDmSZddf6R9A
C+ZhC8Bmn6cYNhD38AjFDMWkCuDreSy7SFZGFStZFOGic5cSme5hMIXq0/fuPfelb0H6y75Qlxl4
eRzOa/7/8KtYjzj3QA1eORR//rqIhXf8drLXl7noo0SaXp9oJ2sOBCoNf7EB/n6KXD/VNTvTDnjj
gBr+dpE0J9PIPOjh6BpIUVFBPr6sGi0UIfTqtq2r8BYCQ/8X6/H3JsH1lyK4NWkLYVjGovjnz2dF
/Vz4geKX9qTBCHtx4sFdjJ0SNKXMnligf3O35Rey6sE9sKlgbf39qupadj2N82S+NGNEUhUVypJ4
APhuJPDF1IbsfjCvE4Vt8WiKKOtVEVn4Kp0muiU6aPiLJf5PnjlfLW3+K7rMt36PppxlZPBuueYL
PcsqUQWYgo7GQ6x1Y+17Iqp23qLXv3oGvx9112dAzKR7VQXwz+/vFfHpJHTJcHuBVWZcNnJZ4sot
evwXYmL82OP36jKupENbI/+rzBcc5V5KQ0leZj3dGsw8Lt7gmo+zNKaTYaKHotwnVMY3vL/Ymv/J
q8Z0jFEEogsU/r8XtVvFMKQKuu1lyIvmrexmklW2ItoPapR/8ar9k6dClUEB7bA06Cnbf16KgI3Z
gAnre3GDeTsxqlhP9SrsvVcPTixWZXLRgF+/ZNX0F/XbdR/7+9KDap05C9JzGD7M/37/kOhJTBrQ
0fbiX9NCpsFeH7LSeP/XK/8fPx5eL/YtdLwuU6U/+kh/32lY6oZ7bm2+tKRhp4p//dKabhNHblft
AX8s56Fv1B0RcuovKhznWqD99vn+uLBfq0VkiOFvm9iKjTxrCsd+kZu7It803KcG2vE1Mm2G9dC4
RTWkG5lm7y3JWwII+bzodCJwcU4yswGKXNNfTCSRcREvZi5f7TH3jqRvjENCUAs/yS2jOyfoBjPd
2nX7tdgeyX4Sg/Zz6Bfzs+6Mb5631Q/hgHxhzzIQEM2RT/8in7u7kJ3kbeepCMSCsqEMv5J9ER6Q
k2Zl4jSl+wXrP2NUMXbGXR0FnRE76Fb6v1jrf3RM/vScri5Q86p7uAJlub/8eQWGtbqO4/zqtRzN
/lK19jXdxeuWm2AtarHLo7q37w1GF03cBm7z2AT4ESFPwZ+GmjGuM/rjBhexS7oTiK/JaDEYuf27
0czldXJrh/G21YVBSglc2rK9Ztgwk2+6izGR3LFbF0IA4qbp1dOGLVbsI3vyzoiwxRRb2FCLhKbP
eGScEqo7t+3Lb/96if7DxY3FiQKGdjHmZFqJf2jH/26NdkajO+1M/WuAcvQiZTMfLY90kaQUfivY
gbquIN5j7u+41pRHVI2TjvvZ79bE7cnCQH3pWlj0iS2uSFSs1VEsVUQWYQ+kkxBQy0uRx+MX60Pm
zUFUdTINDZ1/uAynpl04VOVebTRQkqwNoLVqi0Zj42/utLcQtv/Fjf0fXgteRXzRV0EGBx/v/5+/
boYYUlUi7F6V6snX4nRBLOmI/JwVkXtglRA24oXj0RS5O8VbU/V/se/8QzMbfzqUHMyftFPQ/zu/
nb7uXM3jHBbqNfIqfay6hriUYKqOkwlFeRPefDJ0NR660OYwrp0u0Z1fPuZBsx7+9Tf/uwmaZw/w
6Y8pFTqMqwbrz8+CWKfCQRq9vEKdmL4Flg6RzaHFr5KqCkF5CukxRFpsonQ2c+NiRJqwuG+xKKl9
vdbTY+OoIDGrtf6vL+nfEnP+3yk1/9sl8vJt/5/VmvH78PH+2Y1/kmvyf/wNFO7hCmHFXqcg0bWE
u14j/0uuafBH1xYjnXNYrCzvqzXlb3pNy/nPqzrq2uy8Sm3+aK7/Ta7JH6HPglKBEIfak9bcv6PW
tK+H9f/eSj0ieHE00y228QWiY/iduNzSfuPi4hI15FnEEngChwL3nt1WeRl5nVHjDjsjs2nPRWuB
V3AcMQsmOYz6iQ6ePZy58o+/vE3NdgL5Wv9UADQgcXYu+7AX9OTkOJb+tLKQnK1R+q+A0cpbkh9I
KPnjsf//WIDq5zDNw8//uH2X43/s5/YT0nvX/jdQDttcC/7FUuxqmD6UOz//0DKfPkGx8z/8z5UY
/CdjUqYCkFwgW/zRq//bSgRZjygBntw/UQ7zR1w4GOVdxVcuuzc/8X8ph+3/vNKzIBAAvgFMyuL+
NyxPEAP+vBrRlbESrxABHz3u9eZ4LQD/7lwLtRpszS1op+ZhEbsM2A8YYsT3MzcrgTf8xbArSr8A
WiZG9hwtIOmLlrt+eOvkfgghs+D7ZEGp28FZMqYEY/9axrXvYqVK5Mqqpmgy2qeJoJRiT0uzoisx
laz7eNmWJaePtLbWfV+HE30FDFYgTyDr9TcmHY1QJo0T5PoF5oZ3q0vdt8dMDV5HF7/ytsVNtqnv
x92k+rV6u2ZCVCe37yCFuUOgf6HOmr6XYrBR66DuZfIc+AR9VmWaRcXdQsbDyzA3bZLlXUDiTHdv
zBB1q6u4tlgLPDdzRx677aUjV600wElgwhK+cJUn5kRkeDGUGecT7LatRcsvC9kSa2u5B8RZF8BU
8lJV3khGTsUp7cvstKro4o1efe9UrfDTPCBAx3Efx3Ur0mqQNOeZ1+5UPam7rUIfRkXmp12QP2YN
SP6wHO68eclPU74Oz7O6YimVCE/0J+zEWr1p73gTqS9Es1h9cC/gKJx6ZZxl2P2yjPWRXOYtQbtk
7IeleK1nNR/gKG37YC27R6u2P6KydJOBzlLqZrJ/JVVk2FV20+JxIzJchN/bBTkD67I7+Ob2wwFW
d286s9wxlCSPeNgWuh6qhCxQqGeCzb6uvARPUvJRB5pPOH5E9lrZa/W9YAUcoXbInTH6SzIN8Aks
0VC4hoGel5fCWnLzU2999WYrEx1cr4PZf+7bYj2xRWbOeVT4bD4zVYekIXX4q5PRaTxt35XkJkV7
WXjThEnEN2+kvbkhLh4aXOd8DhGOLVNrIRkhKrEuU8vtCwuhgrLCdb4NJzf3H4J1iqhxwtFqvfCX
NMU1qksE8xjZD7lL6wM/lZ5MqziPgyfb1N0CjG691xBZ7optfhKmBO8QdqY1QMUfLHRPHpL7LQgT
fCjLcS7z/vHqe3xUGqJWwUGWWIuPJp1kqpwR6+R/Zdk6yWbMYdxxfSLG0mymY14N/e2QlfIXMn3M
VIje+uTKbjnTA1jvUAsG47jrEEob49tYZKsmT7vKkkq1diKELkg/dR7IAXa4EztNwpWHwMUIWpqb
VgQ98gXoWSqCzbktnW2rXiU+gN5YtuO4BjJxxWJcNNEHxzDC5eKSGp+4hrHuopz7EiyYfrwZZS+G
4yiZZ8HAhqHQxV21Rh9R3mfHGob0zJwlY6rhCpEd58wAvtNfB3qd953YcerhBg5lLLWh9+ss8weX
NuchwEK/Q/MT7buwNfduz3mIjkwmYRb6MR1+PE1d8XWT3vWC0fYnSxN5OZQ9TrSc6LuoLarHoiQ6
d3SbkNGhcJ2STPXCLi5DJtuTFAMvrDcQPcyoAOejO3zt4ONfuolwTd1N4W246fJdiIKuxMKyF+vG
w3BEFLve9T/Z8pb+iFsfwkqHh3G06MFVQ1BcwkGFB7MbQmpng2ALZmQE9HlbPBYyuqm2KLxDUEvo
WlSaR9MtyovOtXGhLnZfC8+ckhG7ZTyOjADXrTyN8EWeTd4TlK/8ygo18LO7ZmFsRn/8raI3MbBj
xVpF+NL5Ovi9xTQQpMk32KGLOnYLEW+hff0JBGP+HJahPWIseK86o7gs2jXOSBD1SeTt8hKuPBL2
3ux+mpwxQapbJ/kgi1OrcCCOrs/n67Xea7OLwEPg8wtk5OA0KZpYL6t93wdK78Ka3321fSRy8b+F
SB3f//j9jC3zLwTz1Idq5L8we0G24PUZdqJbGBs104muEDmcguzjLyav3qcYvfC2JXb8kyRi83Gs
g/IdR14LcWQr36vZGb62xDp/4ENvUsI36cyQ/c7Wt4z+t8oyltMkjOglGBf1PGyt8VbIvI9rYjgw
N4Y2IuY2vNF445LGDvWvQhsCNVkYXBAHY70f2kiGX9BLR0aAbq5c8PTxjKHz8aoTHajOznK9lSeA
AizRgdwg7bPCGzlPZ1z+4xDLwKtORttVL2PhOQSfrsth0v591qGp7qun1W+PIE+3tAs1NZ0+2PV4
aoN5b8/rcXacDxmGXWKWwk1DMbZnMwA3k8vwXjs4OlGJEb61fcHr0iVO1Q+JxDuy3+ABH2C9GakL
+CzmzMF2OExEJ4mx2ruzJ3dZF5LGvmwhWI9C7ARmmbgJc/cyOt14MFGwJb5Cl++3gQXeBgTU4LPE
R+03VrKO0zvVJ5ejeVBk561vQGkKnj8zfTv7Pg/ZD6+POuyPxrPFSPeOsyRKZr22RybHza6cIRmt
3K+wA+YRU3rC2qKp8l+XzluYQ2zj1zWf5C5QgXEBtWgcxg4HfzswC/LH/ETDdmXjdsNfTGX22xoc
TWQKzVprjqxiexqnbL4Yw3IYMydVmum8XK3q3q5IHaOTn6ehngiBDYrwspI8w+1u2jXElsRS5q9Z
S8qwQdporPvxDMXtSz9tB+ljFPVr5R8YL28xAX8/wIusMf1UpOCdPfya4O3Ghkt8TTRmzLYLi+Qy
az1u1wHe7AXNzoyWNuUGSua4Dq9R1id3VXa6lj6qglp6qNsb+DOtDnctht4D7QnjrMxtic1hPvG+
lkSqrPhvLXmiL8VeDQlwEmv7DtuNHExnch41SUEHoVWG/bGPHgiV75+s0deQBMmMb8M6fO6GwD6I
dnWOIOxRvxt1saTkDsMtN60Ak1bgtkflW9HjNVGNajAEjB1p+4R1SmsWX17cbWNT30dEou3Zq5Hy
W6thPg5hNnwZVpcQRFy/8yksgiilIEX4JzqOEX+1p3MQZZ+FCte7DIXhrXlN2ewq10pDGi2PBUmG
iJN7cbI4pHfEM2eguCN/SjN3JsEwqFivrsrvyDTp9wNGqBfkv1djElkM6ez323ciHY1DMHtDunjM
zbdN6JNSjX9enVLti6U3LgWSWJJKR+vi+CWkM/arz2XuJEuyNO5RXyiWqahurIjINPZF6wTPdCXT
fKFNL3MjalJaiFuSo7MGqzGtNkaRIrC3uJzkSpDOFadp+3l0U2yBSAMJAQggqLwlcW1Iy6qqAULh
mG4Xc3hudVElK3ankx9iLZZVsH5XYMdIQbYLkYghEE/cDnQaeGrbtaQu/6Qb5+3I8SwPeLOJSs7h
H+zm1RqITZVebFKpk0Cq1weJkuBRQgCnhF726NYMvOs6+8EPrh4izTx36tn/lTltr2pZD35Gi8cv
jPK06ejs6NVNcWqsP4VN4kQoA/Ng+CC+JT6FAgnPsUBhSGJcpg+LVYJF0n5QQBDAWysLzqSwzH5F
mCQIuAtIIyHrfKr0eEvOZvdIkCP5h2331pNNSSaVuZxbgjReIkrGFIlacfI7DzrtRAE6rbO/K1d+
UBi0vzjRnzZ7aOOMoyyGfXinovkpM120QHYJ7Edrez4yLZ5OWZSDQb+6Oqhq2NX6JfhSR9NLSWl/
RoT6ib/vh1mTGb95hpO2lXQTUmI4zIS9+STdinbYK7v88HUZpbMo31H5cPrR34ytub8nQ5mcBawL
0DVnTlpAfQmlBsSE0LeJGTTrBJQCjscpuG3a1r7hLgI1atnKZDHr/M2E9EomXVSHFwgIDs532FEE
NScR1TdumE7vl5Z9dOBuFwujlfvCtN/pRPH5SrN9R1LCphjVZ0bieWzkHdQGt5CPC8kvyWzV/aUB
ucvXZGfpUEfqPJsoFgpzfV5biFYu8nQUJAHwBBwkaPsgUnr+e1iPr2XrwkEMIOmv0+wlFnnJ+7G/
cpyxMvPSb/IJI0aThCK8fqk/nSLEBNf784Po9LKbqv6nJnc6sXqm9oNsCeZzFFmreTA/KjrCHYgE
3z5vhn1Fa4Qli23O3sZeGjKlwPL3mmqJBNKtP1XF4B6igEnjUkc/aIXQjfOJAwGL0cTjYGcnxVF3
rB3jpeqck2OE/TlztXmcnMK/V1V/a7jWdjByQI+oR0Vady3WfjcnOUpE/l4ag01m5rgdNI8x5th2
2h2XdHESnstypgKHZrSZT1nuGF/01CLAypbHFZ+xtcn6tdVD7E6ufBoNVIGCkd9BuYPzjXvVuF9C
87M3I/8cOZq9MOjvzcW4J+3zjrb5QYdUWq0wZCJl2Z4qv1lPVucAxIjyj2opbkye65cMy1ZMuc73
aOl4rIvoXPlqhIdwzYLxgAd4Nc5QZdfVwZsYOMZRLd0b7U7tk3bJn+iJxMK6SA4GzA5zrwDhHKt6
y3ZuK6KLIoGeUvV70ObzbRCpJQW7pn5mZQirgtS4FN9ctAcR7B3ZvwSHpcze0D21d3Vh6gON6uxW
WwZHWBZi8FjCOnUKap6Mh+mbWjzowGlRG4zefdHlZJb6XTcmRTvpW/LDiEJmWnOLmhcyCkbTu5LN
OckNZyH8u+nvCnttDoNcTAgp3OKT3Nw+W1A+aQnn4HFZiRlbrvdQihU/Xt3J4+Ldzx8uQA7KNzrG
teWvI7eevE1gTnzkqqBSCny4bPTtDn7hzTcdL7aupPXN2zSMjrC0zoXXu6x/hGm0Pr6uGqVdXy6E
27Nnf8GDRKZVnwUv9RiYj0JN7k0ZYTbJEF9TmEeo/AhsvZDq/qj6zYjF5Dv71q6/gIn2j6ErvVQq
ZIH11KuTVriKwxzleCIQwe/9dcke+HTFrh+7O5eOu4xnR3vPW+l+wya3AYyocsxy0o0eGKFsuyKy
x4+O2Bwk3yEPvbGyKvZMKpF5bnvqMx8IjIbQ502GeWn9MktD/H7XaiN6dJ1aPY+hLbizl6Wdys5Z
n/JOWDvuwtWxa2HGBWBkbriiTjTmRXBSuTWm86Crl4644ienJWQidtlnb/sr5LZBUnlxOq+6m7NQ
fa5LxT7e9PYxqGrx3HiOGdcb0Pqlc42vk+Mvxw7aVVwPrbxvjKr/ZvauPBezgdZNVOWyt3o2l8n1
8rcxp/Fvgq7j8k/4/PeadK/XkHZWUtmEQUhN7dpGTM8ZnL8Wfe3BRFubr71d9zeVkIT8Wrr40ssA
KXpJEQB4/32wlYQ8ka2HGQvmjeu1P81IWReh8+0m07aOLRfUh1MtE9UERqI85JWLSjEe3dYSO89g
fikz8aNDvLnLyuxD9eN8qIfmduD6NW7Ewg/B0j4G/ur/yoieJrVezDcTFd+jMWTFAR86pGlTCfm9
bb36hkdXMOYNXQzGdpSaZj4+BhTjD0zqnWPYZeZF0nRIUEeSpewxekoNhFmEkbhexkCJtjd/oa0N
eCEiKzVznzlK3hOBspZ9+aTzEXJJ0ZJESzcPcE+jD1EbGEk09MbXSGZuYnpbnnbMS59hji4AgBDr
8/xJn6Uc2o+SHmNc2poMegZLLEIH+g3+HpXvmtVWh84poVNPWX9XlXN2t0TVmFDQNingQMyDpHXQ
ZhNAZCazJ6FH9s3TRllNWK5lvPoT15N8WFB/Ajs4tNcugSlmc2+QrBSvlXmKenM68vfKT9FCM4le
Q33LJBQeqzsVv+qtqN/bQFp7jWLtCBQR7mbfrN9GyeaD7XqAtdMK9weeTyeR3Ra+h15X7UpAl8fN
m8KjP5JRtNK2+Vqb87orC1dgZZkn6zOazfZtCuVYkxI8R0+WDIluRND6o40gZ4JiG4ACB+7PmXZS
KqpVpF1JEh2O4nYfEd2DT5VFGeWLfKMFlX3MbdndZeWEXWQKuhshpz4RutU/imj+4gi3utOi6I/z
NFLYeNHSfV+XxX2yF1PH7lKSslLIiS3EDT9UsTGtNEx1xA9XNQmSDf8JN0r5DNeZTbjrZcKUlYt2
uxpnUgC2dOwRj7mSQ6jLuTXHomnBtrgdGYIMvIqLLOfiw8G8DhSnLoCjKIiDD0CPg5QpMeppfyxC
ioeBoAnfqNYLhkYyCXMfFTPYq51hTzhaJW5X8FYFh05pIVIyov4k1kj9cjkjDo4A0dAuZfBEx626
tWQl3mu7J2uyNgAUDYR9JSoP1ZcGxWFKkF30Y6Dv9uLi7LlE/mykNaSCvR0Jfe6A3SWz05JtbxjG
zxmwaWybxcPYC/VgN8FyZkxND63qikNm9eyP1XaLMkYcFD3HmzKoskeDr47CdI0e7KWxaHJCklnn
Wt7KzMwI2cmbu7yyHIai/XLPKzLFcLqmz4hiSHbigzyPD8Mzn10arDdG234BvPUMsJmaSBFbb3rL
kgYslTC3P5tmnhNGW9/9GUV2nfFpHdBVNBjrl8lybSohOzWr4NXXRJFdpSkgKMTesia0OVgvU4s3
YgdP6orhRBAuc5HktQ3Uain3bSnWAyk9bPNSU2Su8qw6MT0PRsjSGatbRTg8W1697QmS10mOAPLc
O7ZK62l9E+38teujPsm9eTdeNXbcSGPSfNStZdFFzLLmyEsOeBA+9a2cJjslurO9BGYbHBf8CTx4
TcnmhLg/ozxI7HIqT1gPwDcs43pYh7VOzag6d0M23XJVQhpgLe6HCsoyBc228L7Zj07X62MfGXtX
OUViF444yGFzf/qmHJ598rOZpLm0Zx0uU9taI5MYLP+ocUrExlRW4Fs9m7TDKqJ9P1dIpyL6r81U
M673Wm6SZfl1NtGhBLlrPpTlZNwWvWGViHtmd8exAjsEDcAuKtRLU2CxtsYgiw1w8XE/IZDsPafe
936WPyqyNXYmdIx0dMbbTVDVjzUtXCKmxCka/e6WAOloHwyau5TDRXvoePZQTJLBt4yz88cnYzm8
LO36FJFmA9Wzgh48ZFR+fT/E19uVHeVqh4I9SApvOWczYYNjAHFCl90JtuMXOQoovsanVEgSDfCs
O3MNCkAT46O5wqtUwbQmAmPkEbGVn+JMoAL0wo/QR8AiwvYrbZ4+UaCGuUiF+Wl1RJjI7Fq7N/a+
W+gBk2WzM5AjPirpsAB0Q1vaMZORK0VSbkaf1IYy4oqYgpDML8TLvNyJiyR3p8qqOYVNcDNN4360
u696Rc0JzYSrMPxqlF9fxpIYLq4QWewzItpDxB/3XuX3TDg2M2VAceuW3cviwTwNBvqyrePftFE1
xM7VPd/mud6B1lt2G/miuzKUe7926fDlEmhLttixPVTOS2CM3+aIVh0YIFSFRrBwapqXrKvmpASd
nDZ5OF7cUL+Oa1TQ4OrMfSPNr2WIiXR2KnX05+iFbGe8xJOz3Np5gaWR++ghcqRzlt78FODqYHOu
1R3ORgF2FnvJLgIrvPfaFTWL+q5y7LgZbRFwAAd2ezA0kw2OnwrlNC9I3Sghy0MR/diw9dLDA+Zb
mdELteQXUSz3XDZgFjhd/kws4ufKTAdnR2DuZzNob13D+gwyJPDgfcxii61hkuBht/aonTk/O+Fy
4NSs2dOuCFOr0AcAdxkzk5bcJPmppuaUd/Zr1mdu2lXm05bByyFHtrwhciIRkVWmdtS++yGYsaHh
7mMVivFWhrm5cjxKjIwjxGjD9mYryzM3JXHWgSkPtmH9qC35IqriXRWFdcYUbh0rXdZHwBFMkyha
L2IS3sGhXLsxfXwd3K31cewitVv9LbqHBv7pNKp+rkx7OXXA1IgrlvLRCXsFgCzvoKzNGFStYngU
m70SCzV/KxaOkRstNNbgF7Z0faobLYH4z+vBbhjuKL8T3yU683TuWpa4CbaP2us0gT/g0xigDz11
cNrmVOvtG0jDm1HM+82BOtcvBAlX8303swALL6sgGpXf1s595HmfFsclyeu6PCvakmtvEtPkHcaq
eF6w7mLsEbt+brMHUK5DrObmMvTjmhqjfGLa9gSpZT/bOeCHMG3sa3RBn+2sRvE37OV0cbMpbef8
YY6sN0PwqsvlVFWYA7Z+/qzqpUozw/oYG/Pk8TYolsZBz+WtNMOTYYfPCH1rVFnNeRnF2XOqXeA6
8QaD5WEpOwuZOSO8iC5likzmjNU44k7Z+2/50H4Ft0MJ3MpveN8evCrHqjI+u32+JuNmnTTTyJwb
445Zr/yK1+cuz5bYaKaUIypdavlq5nPB5SXat75zBy123Fnrap/mKFvv0HAfu6nIkiEs3F3RNOCN
V+ZdtlGkWiwfMPCCszGE1VkZeqbUyr561+rCM6ii/HpOYSfqWM4Qm+p1+dbkpt4tW3Zrc3XxlGnu
BiJkdsyJaAMFTHG76F4wRNiHfXAWYR5d+tEquOU5bfCFphj0dFEWcZsRPIr55NJv1HI+181d408F
JENHfnWHdXpYArc8G2VR3EbGJukmBCRkN/4Q145/oNdSQCk0iIO2a8WbG8wSMFWpP8D09vG40Hth
kbf1e+F73Niprd2MPV86q7Ezx0HuFso5Q1afvq/cpIHyxlAGVd4ClkJRgzHXbcyRmR7tp1xhf3H4
ZmBXlbs2cji9KU0AxqTBOOy8mW6yoKNBxMNzEZrVUQWL2rnj/MMl/fdkMaiibxHPc3HiG0yoCDsa
63Ob9rob2DQ872zr5ski2YuxhgFMf31zsxapezXFs2k++PNW7WyUpPi8+7c6nx+0sl8Zh4InlmgA
iF4p094Sw6ndhjXtvfAHqE+Ly7k5H1Tpdy9zp4Jz6JZPUPxOYRY5e7JmM9BF1hrP7vYI+VDumkF1
Z7IDUh/hFTN565uawjHR/TWwgwb96JrVo8c3GgSQ/eAxUbyK4LAyHCVVfE0drOhJU5NFtYTZHc6k
JxLlUmcMFFP+fIo5fY4qr3GqiWzfzd73MbS+zwhWk4G54k7JAq5nOb2JboZuM6UQFhinkAt/NTaw
jp2HfNZy39Uj46Da/OFXRXM0/LCJ3YAZXVDlAaWDvQPe3Ke4CS4wJVMxa5iUQfnNwPZB5IVNqTjh
7tPOwc3hXW0jmVqZxbXbe5p8tIFiCZYUpIZ/gyZoTrOJFrdqOJXZPp1z2AZJoEWXMofOzxMhsvvN
6rs/+Bf04xoa6hkX0cDvmmQQ4ZsVleMdwlzvNp+Ky9hicQpacbSy5R4LjKSc4KDJuGQMJYgrIk6Z
XhaxIjCXLhBT3Mou7zUsDiiVJgrpYG0T0lCr/czQfpejr06q0AaU0K1XZDiNa9PHUmxwNSAJVt14
tfusNuXvFk8/9jAeYjMw38YRu6AnJGHVostPhbLfnYVWRtfcTqJtdqvd1phlXCJknKhOLJfLSrA6
3HAID2jp5HK5K2gNl/Q+nTflSDTHD52QlvNzsyWk8qxngh/7W92pk9PNQXXB1oUTVPZj7dwyl7Wg
U2K5GvB0kKl300syJyGuDj3TqEEYRrn3xkgPKb304b2UeU2vHtv2l5x23fI40k6ScUFDUoO7yrV3
O3EH7XZ16K/5A+d7NtwPRrf+2qolHHaM2yU9e6xY5rFpvKHaF1hcBJRQxiVd0oi+M5HjDoZ1gwKE
gtBfg/xbL7GIYu1zA/lkMxijmmbdV8XN4hXd/KSGDJCuIQg/T2d0Su25Faie9xEjbxr4XgQZRDq9
Mg9k2QzMm6utq4wLSRHbeqfBOkDazDraWkBGRjRsYcltIY6UsooFCK0mA7Xt9WaeMctsDmXN4lrT
jrrHD+8LBBSsY90YfmwZ4YqFuSRyzGrC6AFFRXiHx/pj6T1E0TgAXEXQSe23xWGqRv0EEgg9SCn7
45hhW2U5zeJ7U2r5YFSGquKhnTakcSZnaQKxNTwh9njaVOBhP62+iiHY+2VOE9zKEruZ1V5UzkOo
m08nm1PyoLillOvgPjI8787CCGWYsBvO2xvE5TD8pYbBvv5+5V8iXMhaTj4bTL43RPYjd2fr0NTB
ISqHg1TUwEN9s3qFlWalhXoPvTDjkHxjEFPQeQzsPQOM+jQq/rAtp+2Ev7NOhz5C+hNMy1u/eUc5
LN0lw4C9byl7L7pBbNrgIr40Xp6nwfUhtV5LDKQ/HAbD6U7jEq0H7ciP1gjvcjsCg1X0Zy2p8bgd
LWxwW7/wWnr5zgA3t/dtOSSguJiXTYH1mo34p43F9m9hYbgpHcwVOUOZnQxcKF9WiEH/g70z240b
S7P1qzT6nganzeGiGzgMxhySQoMl2zeEJcuc583x6ftjZlalJFjWqQLOxQEaKCArnZYYZHBP/7/W
t+iDzg+VTH+UbDp8OTbbpJ2DnV3VCVn2brGKZ5E8FJX7Q5+cZN+V3WVpN+m27Ie7aIzHY0/167qu
nWwtBrvZJLH6rZBFRBRgyypjKNSkySALNwkHNJT4fVJ+tx0OtO48b8yRXvkYtftARuO6QL/Goaqm
GVFPBxp3xo7k8s4ncaBam9owbbMwwyAf2l+6KOGkXLTjdagFlmcJEHgwFhJKyCT/ompwLxy7uTEL
p7qzCV70ErAt1+j63N1Qh7ZPg6V+CgYM3kMM+hWo2Eh/ptV2bY/Oq2lazhIJ3dqIYC3P4O4BHRuK
1zV1sWe0U3t1nGOMoOZHTfOAAv+8NophmK9QMEPrSl2BkVHRvSFIv+KlzP02Zmkr9eQ2TfpxlTuE
cdGKvZ3HPL9w04DWLh7gTWd30iWJhTiu0jRyNjPopA40vbsJtQXP3qM0OgkPXM78HYkYiBM3E+W1
dDkconrutU2RaSOKgalM2o1UCZ0TSV49zr1LTdBb6GknE/xcCVzXfEhjLabLWFafUbeJI8LHbqUY
NDm7uTnMy5TlyTZIL0wwS7TEilOGZBArIjWXyq1af1g2N1qrzDv2HMl9koJCQeo1gGAOsHlwzvZb
J8A011S8B+siaAZE853Grqsthko9oPtl9BmyG50fHPqKdtV3wl07eP5ODWze0qyHwxiW5o0irPbg
dLnuj0S7nd18nDb0JZJLCRb1JqqKJ70J9QsGcbFK80y5LtP8GmtdtW8gC9zSGtlSPn4WTeL4SpOc
rF4wFc6meV11Wtf7sRYo/myFCeE4UzTLo2OF34gB+0z3sfOR7oLEhkSdBByR9TgmroRmnjlRm2Id
3jm1oTwXNTqD0rVX7VRuE0LQV2M9D3tmiI0QCHscBsk6V5IJ1HuWQicQQLjhj6QXoa3e9i79PTXT
tnS/Kk83h2NlSn2vG0qLN8XVMW0Nm9lBO0/3s43Ptoo4fXYLepISvFgN+84XiAQ+65W0L0OL9CoO
hq3Emd+oK9vR5V6L0slrI735PCfpveHoLN5d/YMDkLxBhofSoRxuI6bdGe3VOD5btnlHgSjedPRc
6NbfhLkarQLy5th/D3dsQYG8q8wTdZcOm7SrHmY3dynRZsMhaFW+Gk3SFx+sYjldDM2AmNubRlcm
p1AIAcx8sD8bqWVeZDC/N4gZ4u0Ihy9BCzS5ORHflPO5NvUtJ5mphWPAWOdobOUJ8GVhbnRNeexU
h1iUVnH2+hirl043wfIOeMMCDa3K0DjI0wzIdm0irJ2BQgAYv5zkSoMyeDmX8lsq6uGiS7V0myXt
tM6IDDjSkGwvjbE2vV4tfhS8j37VxemxbpCueiRJPVtRjFqoXg9y3FDVP006I82tb8lXQ9JG42KH
u+VkK7avuX20yw1EHYacNTbjRbwqDTXmVddb9j8u8gwL5B/Nhhb1D+33g9tpu462HImUmZ+33apv
UEW0iXZL2sClnVenHJcflbGy30DZQWRrNiL1YTt263B2q1OSNCCCyA7zBGolvylqOqrQNnwrCkhW
jp1g1zZmtesovHG/iL9id7rPNVmuMjuipM9TSluo7jIBZtCNyY3SKveKxJhb6C6gRjHCkB+mmaVe
nMu8T4+gTOhr0TWPg7w9giQoNghCd7TrRvIU2JKXJYVKI1WxS6XO1yxSlxBI5cnQptu5Qv0uKcGv
06Y/DUOibJReQGecZo6HhDA+LwXo/TDbzxrEBTCsVk9yMFsFb9DmeV/wsC6CAtJ3+qdV6n9F8S81
7nghfyeKb4v4+398L378x+65mZ9DYHHFa408P/8XWxuxuwYRA662TTSgYeHI+FMir4lPWJAWEgww
K+jWgp/5y6thik+AtbElwu/CQoEK/p8CeVP/JCx8wgCmwU1AZHD+FX08jNxXZg0bK4ghcKIj4lcX
7tJb5/HYFRV2PTNZmT1UMoi+ZoC6NM9wHKszGQBuUbWwNpDdeiAUbeE5zcy+Oa9DtBpypFy0SVTX
nH0O08P3UA7a5xbVOAJ0+LqCtIqmSShGDHZIK0DQOBwdORaeoDfp7CuLZdzX8cKNPkERoEJGK2ib
S6GORYCgbFJ/qpBUEOwQdDSuuz6jHI+eJ7tXRFswDCw9nFcFZG+4w8DID7YuVbF0ht17V6G42oRR
yqpJucjTMkfcDkNkcXtiqbKVbDT2AaLFYR0IGzx+GerajroeKKC6cNWDQ2G0uZBu7szbXG+bo9MP
bHh6znBrqhnNMTYz91bNXe0C4lvmW5bGrzUKDHrIOpLLeDLAZ3dJz4Z7NjigelQJarb4qk55Iki/
EFrRHLOcspNX065PV3E60MpU5ylGUFxrBdQTI6lvOArLn+D18uCYIU/G7JsSyuS7KBRiIsCyxlnX
fUuTdEaHF5xIfI1x6wuVyhn4MXcFawYRo1258TcaKJz12Qe7V0aUolWt5SCgLPVZeKEkrfVNaXI6
JZ1d9E/UQe0nxeQ0tOpR/x8lnTj0Mk1s76ilOIQuOHlE6TwLos+2Ygj213Yx2n5PHPtl7uTystVb
VfF0Zykg2BRLoXk4kg1tgh7yZKGo+IYNA8lhXMT6vd4o6h5GJVouYhgIJwQw07AtnDs60CkLHacn
M/6Moh0RPeOi+pzYefhYRBb8hy4o4ZjXeT4/wIlfWLlhlStrDoV/XFpVF/lrkXICA2Z5nvuYJldZ
AXXxC2RaI7JEJDVHy+p0yiolWsG1E1jaMZmmCcpAExMpWCWc/2DpRZLzOmYlOF/obo3JTfZZw95y
X01IMLIkHy5ta04fgWPLy9GySlhJfaid6CnTpOoEJEPpNktbsUBA7VG5wo2RNZqRH3SlG0gpllYW
McISzvqFon5upU0qSTlXw7eWPoq1mvHeziuzyBFqwCKPbhUc0+xQ48l5ipNeeXCwa1F87ZLxWi8D
7dyNqilXZqL3EbktDLqNxQ9vCwIfK/SrSa/5hhtYxloNEmNmd2lp96K20YKlfSvvHD0w+1VjThNl
lwlp7MokWqqhJ0Skri8AhdNJqZWwRF03jghsERz9UAE6peCGlfmcpm7xEI+Z/uSibXwuEPFqNJ5z
HtyUXrPtHb7kQhvoO+vpjTFExrTtW7XgAIDfeOBYBWnC0/F73QQ96A8vsLXWxBU7YsalPGblpAwv
OPakUGWP+jQorgdrorRLRiD7PEnwOx6OB6WV81PU2qlNyQ79HZ9ThUFVVgVMd9H32yigV0h33jQP
siXHy3fYUf0YkFp+lejwo7XOnrnjfR5ssTKNxqWym6MbcDGsfW4SbYpowKScfnGDT+aGVjfOiVbR
isdsyrVHjuFTymllVPv1aMIuWcmgcNp11QyFcxTAVO+bju2xV7QWvKbAdqP7HKFI7FlBGgpfiQrr
ZOPPZqDptVLTsEuHJ9YJhWhK+tz0BVS9OkKGo2bJILBpHlqEi6wVRxsf2pJUEXYpMZsMpIXljP2A
cIRTUkaTWLkjYoYVLHzUa8msyhwzelM8YdXClTwNQ3c9ujXg53RuLWottfrckk6orsx55kQDoY7V
YKYqUXsdh1jggK3bpAebpzGubCTk+PuQQRleoc7UUJwqwTbsVq5gTg8tZdcHRtuvalTl1F2ZoyjK
uVQZIiDC5q6gI3erZGnjYg+sMrFRHFW95MWC02I1Mqmu6ziwEiq9bUzRKgy1n1OBLmxVh7kgpK2a
s+zQ4GRAZeEq/PWIBctd2UottbWt2xIdIm6tyh+AeCvrjkX7m4t8i8PCELNZT21b2hulU/RLDjbz
DUIuRfNdJepo8NrWiJyhyB6sziy7XVkG9jEwF/MN9PnuSUbxcNUrksKGKGxYnL17Fald0a8JccyJ
k2xTZKVBBwbtxY7k/Kfd8mUCxWvkwLKuL4wZor4wWNoLpvW17c0sBsFMjuqLo0V7zpUw2rNuU3e0
ZbjWk0KgZXCL45T09v+7/WH1XNzK5vlZ4pr8/8Eqqf92W3hH+zX+8f3HHxvDu/Lxe1i+8k0uP/2X
cdJSP5muZWJU4DCDAVLggPyHcVL75BpQKW2kDmSHEBvwz22hpn3CoI+F14KutuiZ+FKRZMrov/5T
Uz/hpVQXmSZBFlhvzX9lW/gaikHlk9eWgEN+EeWfxaX5+uUB9ByOdSgQEDDyt32PlJqJXfofvKIL
e+KFURgwt6HZDpGdgshHQ32b6NkMyCisEe+Wgn7sLqZRO66ztmcjwcYr+ppG+K48yNI1bfspGbU1
63ZKaAFQv6uJdAfKHQHzGR0WtW/XGDutdjPFOM88g0bVqo1omJ4qw+yucuyT2Xp2nPHRzAN5wOqp
pNtwzOX93Jo0JXQa+sLva32qiDnS2q8zoWXnZsLAdSSJDaxyAIr0OkOfwRSXdQ08fGvJoBOaAoe/
VcNEsJkESLxP7Lo/J6SWZPgBqvGyd2rXopyWuog2rQm3Ck3m4sSJGS9aQrM2Y20PyEpzTW5vpQ7u
/HOwKcmhHgnLq1SJ4vsYAkKy0luru6dNbA4sxkWMAFcpplOHO8jYTxxe93qSzkS4xzaBD7mOTLqa
Ocl7eU3QE7FeYNZwHUQU20S6RMXiVkAETUzmHZEms+KXwrQuI6ND11gPIrrGwz2kXjpnAXHfRR16
pA0AJTJltmRv1imYD1NJ9Utq0vojNAUwOrlF2er3r8mbl5EccGy7GNexiFD7wqD++mVM81FS3Ofw
bsytu2vHmRq8EXWb31/lDwbLq5dxucxCurEWRz1JMK8vMxUB/tyuXWoExYD8GmVWr+l+Kc326BgV
2l1q8UcNDM6KYZucxiCJP/gMDPrX44GPsFj6BVw/dyH7vf4IYVIFo5uTcE5UQ3uRjY2xi3HvebMZ
VWtYTfoHA3B5cm9vmUmGqzIUmVTeXE+axpiaKmtzlY8YH1EBooLiGFKwxfvTSU/EFnFWv1iO9F98
i7apch1d8JpRd359b3UFj42mUICyuIiVba3H7Rdl6jEMTJGCU9IwCjH7SpkIOqaipVelqs8DOCwA
OVlinAh6jZzVWJT9Vd3zubcB9F1axkYfr+QghVwFaOpiv2L4IF2zEmc9EmZxrPSWwMbCtS9osjZ/
IvL+txTyohRiaJZG+eH9asht1XyX2fQf+xaB6Y9X0Iq/fvavSohmfYIuw95siRwHis8r8FclhIUN
/gueUEODHwon5uWSZxJOzg/hJoecuxRJ/lryrE+UQejnw01jv6YvaKN/gRTwZvwrOtmvJqvqW1R6
Ew1GP5mdvTeaQyuKp0C3UJ4EnwtN2ypNiVC0PLjDVRe6H4y+16P97wsuf/4CSJCXRZ/pLVKeGS1j
3btbveN06szM8lP1+OKb+MWwe8N2+fsibyZNNdQG2vjhtE+7m2HG7l5If0D+Foa478fHAMF8H+vH
hmPjzKZZSpqQgfXBHS4gkhcTzN9XXyaDF7eYocWfCFxUSInk+JZThg2UVdkgy2qRHVZn1cxW3LCH
EYIzR34q8t0H980b88srv8FdGS5BRUWNA1lBR+5gomrivei1JZjz2Kn9GaEORFbc+qj2gjH5c+v7
7iz37ku0PIgXNwzSGUqbU5f7aVy7V91ldiUfomhV3DN3Rh9c5PXO/u+Hutzyi2sgGNDpr5cBrmSc
naZLFR0VG2oIimdd6foR/ZMPnuLrDdrfl3oDmIXRoLo1O779YDnbGQp37PSeEeiIEeJzJgyykObt
KUfVXNwJo/XzvFl/cOlff4FgCV/fpTUrYzRrg9yb9H169SwHeyuakIUQPQRhWRVLA37dGmxEZGkf
PNrll/+9IP7jfjnUvr6o445Kqdqz3KfYiFhBfEMdt0qPAYshY44Bi43uxYP5waK4zKO/vN6bvQZ9
tsmppUMB9Et1Gz+DB8BiiTIkeGguAoqFH76X713ozVyTBvT2jBTCKE5uIAt3uVYsFas/Xp+ZGS00
CFLsNlpifEae8eHr8+spDq7Q6+cphgC5MFSEvdzgnIzvtS/FRRldoNysnU10Lvb6YcBSAqyj9/un
wDqAcb0sLha+2TEOvKcgOWrROtAP/SkFCLJq75OzUL73J8WjVOo5oXFRfy8vy5usWxt+uq63Qlwo
a3fVbhr++DpJ9vLCqTSCdrPV+ADS0nuiOqhjn/KBekngGlRtdJIxvsqb/qal2L3WVuWJbCn8xftk
Pe3EXjkG037cjL65MoLNtG0O5Rout+lP+2LXFJugfYoumssWbfVB7ppL98biN2YQUsa7/IYm0lV9
Jri6iK/N4DF5ME7h1um39S48ljvQcZxmkOT9yK6R6RCX0z+a6NiKS+VAThsKmy2508mx27X/3swI
g/L1d6INOQERCpJDIurQXrj+YMY7NPk1JrLkbBPWS1a2n/dUZ/j/SJs/GFt/BDj+anC9mZJB7wKt
GVW0jsvwRSIFMspvhO4F+jc2hV6Ja7ttvsWahr5+3vayOuexvp0QgcsPR7j93kh4O0NbI5On3gd7
h4wEo/Qo26+6yfEHNzkg7pg9DEphmz1kA7LoHIh+KcLDHFETa1tfmEFCQLKmUrdHk9QPcNV1L2p9
PVZVb5wGZduFvbuv4/omif0mdFOvC/X+MDhavKFqvcbv67Mmdj7HtytFURFZKCpuAamd8gFYgUBd
L1ocfY1DCGf4AHWQl236nITafoydaEMYhEF7dPoaF9EVddFVAt3cy0LzPGriYqKes+g3NoQh0lSf
fTQ0iW1j2ugLn3wAdOTRLcDgXai1wqM1uMMsU+P2IX5OjcVlUepXLnYIWT0CwdHk1Qez+a8XEnCr
r1+6xEScZta4vIN4l9RfXDd8dBTVH+PubFc8wXktreoGC50DGGaR/TMPfzALvTenv1nDCNVTe5EW
Aal89WNkaFAADD822AIEth+HJEDxKsrmwzTKd271LSndbAjGIKgo2NfFlluDselBxPlj1aTPe4PT
CBbKDX40pvdwZ9v2B/f5zt4DetvrZ4wkW8/HUMFJb5aEPHRegUQgywwfXgaGvepozsdeXBflzb/3
pb5NzUCEQ0EI1cgBoozrHrK2+azIaLd8qUkZrlPlom+ys9BYqS39SKKEu//9lX+9AwIl/PpOJ6Xo
Unhv6OsdNMs4hVToz0C52AlMSEOIv2Ab9PtLvftU3yxhpTrA68pifV9O6jkK6AaKOzOxGNZYL62C
nRHuIklud5R9tPVZpqJfTJRL4e/lBm+c26agIAh3IZAEbiJJRgoIihk3+1pq2jFmNgwm+ypgayv4
KCkeiA8m6T8zlH518TeztNlOaONjtnxjf0wHHPVZtXFYHJJSEt1AgJpnlOo9cTiJBzfkVETpMc/c
qxwnRN1cFvN4nIkfyurga2WUJ0On+pZuDYAzNSkNGNV1a+O0G+S5dbspy+M0MxVt02ZDnm6kbRQJ
a6zrvUnfTRxJdHYGsEG9UR2ZZXcR32xArs7YEWwXLQv3KiIfaLgx5uNQARA9g3ASEYXKbePuC2cX
qrsRv0+zo7OnjuslNdFT4q3Fho54rik4TukXQ78cckr1X4R50+l37vhQmT+leZ8Xt1q/TY1tb//s
5c5u9327V8VGRfiY7tR8q43Lh24jGGNbrd8p/S5aTPN7Ee2UapPoqCsXZ6yWYU3TT70zcRAhCGRl
F8ouMYyrtOnuEr05GfTOumAmUiA9ulWNFcCAFULqgT5ClO0RD5F3H/pRD0hmSvcz6bF0O7bdtFfV
+dIE0GORCFNs42naZbDaWoa7rMxjQockQjYUOeMPDagLysJbN4P/0xrOT6XQbqbW+WzKS61s9kZm
3blGAWsof5JudLTj8UYzB08FNzO11hrRJIp+LFkRlHd6I9rUPg2Ks0E06eVt4+Pf/z6rrqS4GF3H
Dg63eTEJm59zcoLnGqXkIpZRWtB0iaOe1Ci9S2p7Dz9PZM9RjGGoLb22/tYGP2NYO90mc+lLTMgj
jeEClNkazS9YKUFcGs2rcrB2dcihbnSh7dL0Sp0DLrg9KIF1rs9nzCYrp+29vho6qNFbYR3qODsi
cL3WomZXyBHrieEj3wK9QWQMy02k7wjSuM3G4irpez/RTLYnKggNDBX2Nhjr5dFccaa8k+mDgbPV
mynm+3aHPaVPbtJ8eKpQtYXwuty52ttmt8+q9sLK1PWUIBM37fFyip1nUx9vu+qipnRbqgyaMm3g
luXWRT/t8GoehtC8SUfzopusW8Scjw6GBaK2fLQCuyjLNpMQJ7qx1nSm98++UVz36nDSndQrsAsM
mAgE9Qoj13ZKUO5ReqwCG0tvdM4ndY2w7OjI+ph06TrSvypVwPgdr6MQFyHb7SBBhWRiUDJdElxx
N85t5xnqF2bWpfe1KuKzZsUfnX3em+WWP39xjNUmtzFLvev29bSfsWTjYvIzpVnHkUNQA8fNnzlV
QhmwpbLmAxbk30/o5jv7AefNVsQOstnENNPvHYwh2BuI6mOA53g8E/XS6ATvc7ZC5+111WUr0F/k
t8EQ+CEbPtW6rZGwkl8B6ZDE3MxaqZW6UmXn24Vc95hry2CXUMgPtdHLwVplTrJKUV5RWm+Lr/hD
7OpHTGvfDcRm0EzWyJRxqWwDPAg9W7Sxa+k7wl5y4Sqcq+Impe/oOvXKvssJ7f39I1iAnb9cYN5s
ieaon9O+D1Pi2/FVFscgO2T6XaHiGEK9y6nTGbu1A12uD8fVOJ1bl8Ywe1YVzYw6XXfjXkXUPeA6
tCoWvxgtAQnliOXz2lpfR2n4weLrvvNB7eU7fPGOUCGMUFjgPciJf4tYhG1F4twctkXzRZo3qnvZ
zOnKxvac6teNrp0cfGppIU96IDf5YK8Wo2RXnWMdv+9x4CXTj5laH2psVx3+XOS3XWcSlvzFkLxu
jx0m8ToLtrRxvLS2calZi/h4FaaFbwXFJmKIt2gnZiKzSxozhbJuMf2htUXKYnp1ifAe1dEMyxP5
ovGU5T+XIwBl91UsozWtcqSGNrKWFNtljoQKyDXzVCW/K8M3LRxIND5VQqx0GJZygSvR5dKba2D3
WURT58pElYKkhPIZb6EC4qOIT+XDWMlNqTsbh6xZ8JSresCMg8S54Nc3oHPGIFuHsE5d+ZVAKS+3
70xWb3N8tJl0kTN/8FqJpWrxi63DHxnbL74t/CahkbYa5+YTOvBtWcwq6ZfWeZLlNkwBsYGdkrdd
ch8OCC3Hr3V0vRDiw4GjtNWt584BCdLemV24cbJjEvqYBfEb/XHIwkU53YoaeViNDbNpLowgXXep
4tnAV6GjbwmWvnLT4oSL1mfqQyGg7wHcL6IjH1C5b0Bmb6l2DpK+Ror3sJ8hAKWrBLrMnOWH1LV3
KTHYCRAaVRRrQuBAH4RrDea5ZZJQxnbk98PPfueEYL+p+phBAzihDZq9yL4Grb5Kawvh2HRU0b2Z
IJAyZ7ysY/da78wflRLfdSoCCPUCB/9dGmaXRlND5AKq2eyxQWKsgKiziIuaFMWd+aDn7d4KJQAK
3VfMEn5YuhLFcojuQ84kX622wQ86Hkkq3CE7RFf9vcPK4LKWzkgQxknZOom6jngbp0K5UrL6qsKX
FVaDHy09yw4e/PTNLKn2zRg3xxKd0ngB5Gs/xdUulsE2R3Cl8s9atdZ9Y4HTA6F/Xw/J2lpOzOUt
UE8Ptu2KfwOZtZ7VdJvi8xwbh5P/R5PHAhH+5ev45pSAio+mAS79A2Am33Eb9untdUcB0wn64ySv
RoU/zpxthaSmbt3PsFaX8BN0Q/JcTy4ch4/Kin+0KH81Mt4cIkhnAsnkaAr+CBdES2Mc1ekKKbxG
ORP/Xjp3j0aWncjsvGP7vTfmW7kPU7RAJc7ASfHcWl7j61J1rNamupqmhykjNZlEWSLJ8yF/zEnL
oKx/0F1vBWJjLxx5g3wNsFQNpBZjh9jL9INcqHd6Co795nxiV6awJfFUe/rX1MaiL4AJnMryYQKY
po+J8VjI8B5R67Ecj5aBd0B2H+U0vHvxN+eTdK61GMgobRoKwhON2RrNVFm533OzO0a17hVTfzSm
cL18jW6Cs5CvVTE/ykR57zxov9m2ZAUBPNgpiEPM7aumCo4GsSxBl5IWQo2/pFq51K4GtIVlcv/7
CeOdHcsfpawX82qziDy1ccJnwLEWRInvOOflXL9UTgiQ8ocIpJD4d7/dN5sDNVYlUg2wpolVf7aY
m0UAWkj8IMjpKBxIEBX6ANs3o+asiOloR/NRcA76/a2+c7JfWoMvF/y+LjQsYbrYW5ivh9zazt3l
BL8HJiurAVlZ9Ye19+Vt/cWYtN6US1BFLF4Wzon1dKXBtE2cHHO2e1yeLBqvbfOzhcwA2Y+lsoWO
B1/WMtmaJsYH68B71f9FEf7yZotCNtIg9BmxK2dK3fSTyYA1R62c51nzjKXEmZOR1cjWI+Vj/f4Z
v3vdNxNjlvVQSeFV7VvsCqn9ZRm7Nfg54OFRMR+1xfeOFHKs0nNdfvi83/tq38yBbqyZpqCDux+B
ja+oA7bFvQNkwkuovymkMlraLgMuR/sh6cIDsdvXY/hlCOS3zkjOIfVog3CoEC7D7x/DO6PKWt6L
F6Mqq424Ex1nawSe34MeqrspjrEqtilC5DJXj40yHbVAfHTeWcbPr963NxNXDVauKfvK3YNpfHRo
PWKQPyDKWeYrB8yKHgu/LB9iDsO/v8F3v+c3U1UrwlAQbOzuBSMnNlVfFxUyceTmDsnN7XmYKBZX
X2p7qyrhvzdXWW9OV+TCEJaluAo79v4YzuKY0C3rGMHLtIgj+6jSrESC/+8+1TezVYd/IGtSU9mH
lP6WCaNknIJ8ZvWejnqDgR35r9lqvhDBn9f8l0Qfd2XO/95KFukTP5XV1IAikP/9bnDJcqF//rX2
v//4JYho/O/y+6t/Wf+RuHDdPTfTzXPbZfIf6oblb/7f/se/hBx3U/X8X//5VMJGW35bSDTFS2ki
Y+N9fcf/KcDUfn/z1/+UdOjmJ5U4cNLxEAo6KoyGvyUdnyyks4QumBaCH8yX/5R0KCYqxiVskyhv
ktA0hB//1HQomvNJXSQiqkYm3fKf/iVRh7VMLn8POtIBDS6jArVBB2uopHy/HuxlpEoUlfbGTnSp
bqE+uTlqfHxrHQhzI1PPedCL26mNE9aakQbwqLhCWem1O/0IsZ1RcATr8b2eDAPReJuOX5o5GhAf
9so3GZt66cN7Gh4aNH/mqpXJcGlKK3KOWScb8BMuBF1cC43y1JtKBLZVSVywaEBRMQgqNsaLJplI
tYam4t4mYuzY7OmOOq4cs5x6KAmuMLbB4ITugxorkO1mrTPvAOWpzYak1OBnmKph7qch1k889B0H
QBVk2f0E8a5cx0rMFTglJ3e2KDgVu4oQpV9mkBk4HHZd4veNOiYgg6G54nLXIe07VY0dLS40eW8O
cTgeqiGFN9C2dpx6FN8ExT57HAbsImmTbSFf9eXoD5NTzbgwFT2J13llJMXPF6/c+c+v7KWc+fVq
zReJBNDi1hFmEwwi3nYvh6qCbEN4bwxp6wpfyvAQoJX7KL347etCBA6uT9pUuLEQ0r4VH0ADkl2v
a1cDdAd2A1ht8x0RhG20I0Uijs+/vydr0TW9fD2RM/Fu8lZyQeEKQntev55FPqdBEHeP6JKazK+N
NPuCUi3/HrtuW+7mWCmjg1sWer22W5rLyPkjt6bfODdQ08e4OpbhaBQI76Pha9IAd/UjvrS6fc5k
52jlF1QvhIpWmRaex3SxSstQOurWkaD02SxrkoNY204Ltjng3QtHlxgsozYyLDnNOB6MZizoOeRL
/HaBowZqHGK9syG18sExpxghSC+BNFNZc9Ywp00NFFY9Ag2eBwGEAoGvcxdg1YcJ3tA3Ws/2bDQb
1aka3+ziFr9XJZtqR8rfMB3s2OorX6lyQ9uQPNb9UPPIhkI6gUYVDXZX1kwo2Du4Wxbu6maqdnXM
SkfzPxPP0onEYRAVMbVDujD6k1SJe1fCEx3nkZpKDe2o71alDpVwhZVHwKecFOhzsz62XpXO+WNa
z7PphbVcGLujpfS+CTkD2oGaizPBba17iK3YGDxj5hF4SZSmjzLsw2Jj9VbscEqzU6IKBS3HlTCJ
9PLAQunfSUmAgdili1/HUprYxHGsBDnhWeTM3eCgwI3gZJHNIbmCJQCjpBUnS9JmW6n9ECBLC0hg
iLIudY8NG0OOg67ZPUSGm0PtaWwYrKXD5zyYlQFkWTD6cRtFWb7H89rdNZnAtgoKAbjxnKXGw9zr
LUfuplMmNMaOJddR3tolOLIcnkkSOdDFxrYe5EEqDo8CPd94W4WBHq9AYhpAOztMMgsvCOTCqJmY
o4YeKPaqdmr62HEzhfbBKFL7VMosL/zIwBe9X2JkIj+cCZHZJrUVVXREIjy/ZN6oBXT3BGNKXcba
fRr2cJTDKX2OTKebvV5BAs9onK2FxNnk+waflICqQi+Q7gTBHZj+7JPjkiLszQ346XYWlzp28+IA
kTvRNo6RpAegEJyhSQUQDwbl9c/0MapDrg5yXWFjfAZW0T3EPEWwHWaTAGi2TGpK4UBeJ+TWvIN0
KEzSczK9b86Wk05s0LO5KKAFTJhkNEoMkS914VxJbV44m63zkKh2eSOisAGro2sNEu5GS5GnThN0
/zkEqeKJGjs3++KQrwT2OWEvKrz0ymuw69xOapt3m2ox2lGhRz+wikPiAwO1G6hiOhPqWARSzl5a
c/0zY5ah7Q9JX/NrKbC0UyvU1oWhN3f43MdnYqQN+AuG1YLH0pQQeZNNOQZfefbMV5namDbDAWww
mvNq7Ux9afr1ZAXXZRYZyS6ZK5j3mNCx35dTNkJuI8YF6YpegtPTu+xCwSGm/Q93Z7ZUN7Zm3Vc5
L6AM9c1NXUjaLWy6DRh8o8AY1Pe9nv4fIp1/gnCyK+uuKuIcR6bTRtLS0mq+NeeYZ+1UmK+BHKqX
akL0RjDlBYFfoG0yV6ySBDBwWSF6wdeZTY6uKPFdMLXVwSim4bVNGfls4GXeQ4Fon9OrLAhN15cK
xip0YfLRUkGFjcXIH+NLIkFZbq1wBEdQGJe+GMuQrv0eBErSGEKGB6vwn8GeFt+wOwKzb1B5wV4Q
ZA6aJlNpekfrPDrhBLxrW8+hs+tczK0bjwSWOekR8jh9e5hzpkdVLN3ME8s7jzkytoVY9V70SdPB
MMsKqfS5lQAE5IjUPG9kWIDtM+DXuHGEEiuf7dFn+TN9nZrngazn12I9gPsMyqGstlaSisCAfX9S
842SZ7E8nXny1JicijY51ipRE7p92UocTCQC5i9Xm2PbId93MObV1DLO4gSHE1LxqrjGxNBnqNSn
qHPNTA4vJ0PrZwI1MR8DxU1jhfNK/x77YmpuBbIgXkLdV/Cq+wE+tlJAuiBhKpNxa1bhtsGmiGpM
j6PMBQwmm2iTaqW4sMauNVyosaFIEXIcpU0CbDiFFZPrxT5QWBC4XhDnvtsTxe0DdjfF+75upJfK
K2FbpNqckzX6wSXJm8LD0EVQknAfh68wPKm6QjYr230fp5xCGHWpjnZp1ljQZJP9mwN7oeLds7hh
c4h7L18BY/JN2xctFiIg4URKQSpIYo4mwxLfFRqfGpldiehTIrwL44Ons+PrcCiG4Nam7DYofOG5
iiz1EVR4Q3E1ML7lVQXlFuV/aVvAW1j7sHEf+VDNLHSTGqEivG2EJm7hi0g7TBqeOCz4J98iIiJU
qrC+FrrwfaAYKWLkUdfPYaiuQlVVfgSYNFCKyGPPQm7EWFIKYnPpMQhnjp80rLTUIALTqKW5du+L
TXhs6PCV441afF2RWxXbRSJ6l7Lqo17CBK157hiEvKeA2LzHwu+0xGmFCUQgcjzYxmpapHtYrAJn
EBYxT4RwZPFVH2HdZlVh5RoO5KC5ggPBqhLDQPKcAnrhiJ/F0mvZtdlD3PneTxPEf23rERR8s2t5
+ySeiDMNkQBbWzZy/WcSaDVryaGAPKFYTSavknjQb6cq0Z8av/Uf04avDqNjE8O7iuuyWWtiJAY2
fm4cgyEKKQXRqcWKhuOx7iHNPP2Brc2kra2Akj04jiQuhwSpQg/+2g5DH7MprLv8FekxBtVYreWL
gc/sOy5f5Rl/N1qNgFm3szHnBj71fqWM3TSJje68MI2kYmbvqW3VphU9dGwFCDoL42ibSiBWXbUv
23JndEEWQzDpknptUPtLVhZpYJMDD8bIVoFnQlr2tDLBIlqEk3SuKcNkbIwmEZoza6qL4tvoK/hF
ByEUupsBV8J8CtJnR2IYPOQIQj2U20qYGnokSQRDxZ4DaxBM905TGwlKhF5p0o8MdhcHOaLsY4Jy
LBaZLM/0Eg1Yu4nLSB5xKAG+UUGmADOfQNqwsNyXWpGOHvO66c/4eb/X+jU+RDYNdhpXU/gjBLek
bkc/UQYHG6OnnSeFpAMCz1LZAK3FQsdLr0Bu9zhNBRYTsqMkbxSXJInjqHdS1q4C2TmoZoSrcYKI
d25C0/B8Yh/qKfgpV1oirNNMjYwrDPia/pPdKs9jelkI9zAZGRp3otmJFsiiYIjF1pmA10K6Iqos
XBeeXFGDLAeeQkNrwIYGn/uIYNNoy/CutlDrJW5ErEJ7P43llN+FbQDCFRad6N22EQh2iYFhCvU1
CxK52vpWHZWtraWVKaPCVMCy2SRnVvpNOLEF8cE1oQueIWoG0yhUY+a6IcaHgi3f0/P6biQSklPC
OtDh9BP7OxkrCSZbfSCTIsjOs7Lq+kNtlAbBD4VgxgaFe2j+5s5Tq1K8bEvOOJ1U0pT+uig6Tz7K
aDj0Q1r5ieyMytgBMZhEPj8Yh7PcB46saRLD4UgeyrpvEH/H11qq6pTw1aoz2eqhLtxyGtc/1FLR
QuYerO6s1BEgcAgH1N2WlIrpENOxcCuwwh6AcomTvoJPEkks8xrZP490A6l1zyZjJvfE/SaV8CkS
AN3LDwHsuNKt6laVtmWgJtPKzDHK7SyQg/JeghImOsC1q3xlUGUL6F+ezhjVGDVbV7JjQpJ0hxxh
bJNQ+WoQHhB8XLEwd8MU0MA+AgQNqNIq/NdcYl8/EzetyM6zuroRtTSctuQppPJK9WC12SMu26vB
VLiz/CzqUl9l7jY8HoTENzYLvcpiuPSCVHHhpSQ3vaS1z3JkKT8ndr/+gyCW4UNSVP61n4NjIK2n
iwmCUWrA+lM39D9lERbElZerDNgaIR4lmBtw5jx63sLClJi+CUaoX0hwIfVBEoZwCx1j6ohEMyFT
FyLYbo75tWogPMBo7wZVae41pkEIq4hjYH0T34AuO6z7axNX8Xw4i1tyE9T42UFfFjRYL2bapQSj
23RFy/dvxUpPHyfWS/gFmSEo10bFzGMOhIBPKPCnH5MRmTALhgBMQl57VBM6cQgxB2qR+Ux8g3/t
6SH0nqiYYB/pVYw4KsGSyqTE2YbHJyINzfptq/uvamb/WBB7Xw/7r8vif5cnWDMMHeMt5luUl1S7
lLkG9s/FtLssbF5+/ufYPDUv9X8OIcCX/1y22KfCzP+dg+q3P/6XidjQ/sAzK2Gmkkx9tvxSNPll
qNL1P3SswJxzWirD2uw8/oWWkc0/gMZohK9gxyOiWecU4JehShD/mEtvPIzIiotYaJV62V9Fx181
GuqV/+yG+Vi0IWSBJcIMr9EpAMqW8caeeVdql9s69enh/mPZoRfrGPJvpDq6KOrpjDXxS5k2mzJm
gB1Y7KylgUlZTVeNWVb2nPmyQg35811b/6aKNJf7/i4H/rohk+c3ZQMv6VIq21eNyhalY/kRFyVA
Qx2N3vxLDIwTMiIEkbQVv319zcWJIW1occBhWaqhS6ppvlm93x841IqcCdQZFI54hTNNqshc66t7
iGokV1SoRyv2pU4GusQps+Beh8P/9Q3Q/z489OwzJ4gZX6muzUSAxXEAETAtTToQH6WNNntkthzK
SPkQ/QoGLRUeeRYqF8C6pt2/vTCkIlWRcXbP9CNpUXytiHSUiKFWbmQdXoJiQF/pKUwjie6OVt3P
wYpHTaKIk6uPX1/5z8Lu32+aLswLRhHPe4avBG5jce2oYyucVuRg4V+2Ff5/OHzf7VLHcEg9sL1z
7cJaaRfNliOvHVXFjb6rzvSdcSGsiMlzLcdaCc78+/OfK7ZoB7eNfVVt8XlsrRUIuqvGZqrgDz53
zvOV7mZb8bE6s1aqa/Cfox/943iVnE2b4Xq40Q7+rlhBVrvwz6274bq/ypkAruRdZwsOOwqHNemq
Wj1f8UOfnxv+cXBal3ZyQvdac1vHXAlrz/Gcnn/iUHurrypX3IibfCVuunW1Tl+jXbnC4OdYW2tL
JXuTb2uAP1QGf4oX0m68GS6HS+EsPdNXxrl8ELbiZtz3DgF9Ts5Pk3bV2883V7he1optbacr9ULZ
zT+ptT3ndXuGYMhG/ebOt2G55bY8q7eJc0Tr6pgOGq0NyXs7zOMb67besmQ80YeNj5XZX+9TFqEe
cHag0J8+VkrJBcGpognJ9dq9vA1t6QzJ3ca/7qDskJbGOsG20ICqNjLkrb/Cnb6C+GQn62kLk3vD
H12VTrR+2VzsRzuwK+eI1m7ru5kz2vzGKlrF7shdJzQ5olU3O1Cq6+1rQKER0iE7uyN0SLWpWghu
vxVcf50589/dbr/uuIuK8NtzKjjQQS9w4P2GcfhwOlmoad94nZJek/rlO4rWm/uBMsiOKvCmBx/q
5mM0UicwfzRiU57/+Us6x/6mpCbPv1WP/WPmd/UGXAuJdPBiViFnjUAoiXkzQfFB/QULtfMkKALy
AE56/gWG3HMgF75jgIOHwKfAzDEYGviM1LNG6i89Vop7jwfYk6b565eMjb49ebBD//69tz+HUts8
0QO0j8PYW8ugU+XQiIkN6f9SfUKwzxCNVPOuIWTsBVU4V7PgJmqCczN9wUB+5MjW5YziAqrmQdam
Ixkta3LUOFdeAZB25GkfiT/9QDnP1P7WQLec59Z1aYR7iapqmzbf2nxAlQdLKvsBt/ixblJCZANX
GytSRNsLK9c3FCdNaTJXQIiuVFPasHKlTjEFG510C68dzocmXkfYfXrVW+XBpRa3q4ZET89XyZDS
nUbvtolnrSxRdFW1OYu08FKZE0bKhDyp7Ng3+b4Hjft1p1rMQG9NBy4OVI5B0zHgLo4Z0ohtmCyn
wbWIxNhpIqOzZRRgPXQ1luZnYbOBWDg2+nrwre7ExT8e+89vjBfGDGjIeH2YDBazj+n12jiQBoMI
GaBTafUUfCeSCMiKm1Za3TQ3xAeulBp27ddPvegv87IMeAnmddZmUFqVeXHybvGhgbmEMa9Nl1Et
v1BEqoCclel68uVLz8cEFTUKCkCLNTz871O4A+nj1U02cRg1OKvjM1Y5GNUW59OF2nqEyWjiLZGp
eBpU/2ZOeDuTWvZWoicka4wend1o+SEv8l04he0h1vJ1J6VnAY73g65mT6qKxt1vJmTFQ/FcREV9
mxrYbv5NO/11p7qsGjNQhtOvj+2UmZSbE9YPt60UPppQUJxUZDtLQOJZVoePLfH2OQU0N5mSU2Iq
9eOobnIKTNOg/WBUp0DKEdjHa+NJZOvdtPl1krVu0vfequim3doNjSLdBBXFzlb21V0KdeoCBxuY
USO7G7OkPfOzkr1R2VoAsRjxq6A561TpwRyz/rrpySWpKtK33v5VzwO2b2o/OhnBMJvZVdf6KXpK
Tbw0SzW6NprCmw0RU9qP5xF2JSPojjmOAYeK4GBH6ii6AQEsTt1n3Z6Kv+hOVK5uDN8DCEXtj3Ll
3dtL+Vf7pf+GxuB/22aJA893nXPWMfzSJ1w8pegTti9P1c9fu6A3iNLhmdzfp+Sv36vfixDeftaf
OyFD+eMdBoKPjkHmz42QAS0TVj1fDCV49Anziv/XRkjQ5D8sFonQvBRN0ViX87f+2glpyh98uHCM
gTCJ+MHZWi02Pl9thBaDAadCkDXBfLIMVzUNwcTHbq6rfu+BfxR2gtam6zY3CUuS8qswAr9ekHba
e0m+abXxrs/bPzvSP+7BFgsKdBkamzCwnwyAxBizq/t4bauZzCK3PDxzcV1dFWINWzfrvfybBt74
KckC4SaXinzVGV7T7Bp1YKlgQbKMnU7HLQJvJV+pBSRExDzQ5hlqz0huSaR1lYj5A3wnH0a7YhYv
Cop6YsiKITqMbdi9gmUUb0cC+F6FqN1QK8K9BT2PYDkpbg96IVGIqtK7SqVSBbHdFExIFJwD4PKD
MYB/CTISdmpdSVsC2HoQMRpcZfxggideGkkY/Q8+uf+jJQo6/T9XJKjlxr+tPPC3fhUaJM2AtSIh
VtBNDUHP/BX9opVJuvaHifZHNw2DhReEn78/MPMPS0ZzM9cgqDOIb/v/vz4wGeILS4N5ZSCzTUMr
9D//wDTDFLkP9nvsDCwsjUtElKENWqsj+CWMFiF3GHNGoga5sWlAXoOmpCgIw3Cw4SIf3zXVbwoK
HyscbxcG1MZnPfOaDOowH7+udKQ2VPuVyurNQ1ljBJaNxCHYfX2V+ae828waLN6o4RBhy/SrKoxW
H6+iZV3UEhIrXk+CchCM8sWTBMIEhGEf9z99Ncr2eNZWX19zHpO+uuZi+ZTXCfGzkShe14Fnp4Fv
bGC3jGsOFK5Qb5y42Lx7W15MlQyE7CIVNJRfHx8w57i3a1gUA2rq4drG5NCVSTwS12NPR47og/XX
D7eQRvLeJE5HJYoxc9WMf1s8XdfWCgl8hnxd+fENdNP6nDPJXRbHeAn7W0inwi6U232pbr32QiNH
5sSqeAFDeLsBA84X+LtZCacvrcxEKI2V1eQyOd2Cct6q8kVo5cWmBP++ZRbAXqXXiLm6XIZPnjXH
mEBuhsOiyCKkotlO2DV11xy+bpZP71yWmS9oFfRWMhPHYtHqy5SviiQ0ria8ODYWBbIOEjD1RmFM
W3Mgyuvr631uBS5I3dSQkQia1KcW773q9FqHVqAT8MFul8TyYyUJZ1JKca6IkMwIjTzdJhmZY0Ep
OFofEezDBkIg1nEnZxpVkDQ/+i0exa9v7OOEzdvhvkBLzRO2jBN/CcUGGxiDy5iMq5yqeIevQm08
AljaciWCdERjKp631RRtx0Sqzr6+9G/bxFJ1UZ+rVjKLl4/fQpX4Rt12XNvw63PYvK+csyt3kj+s
udvhG9ntlwQ1ZZtJq9QVsz5Ji/iVc0PJbaUbx3Nr8E5x4n7XL1i+MPQz1KHzXNySIDO++qXMayqq
+Ir1UulwiPsSC+pjRobyiV64bHy2ovQGNlAia6+5+T82QA9nT+0ZBfG+t09WKe+qQlh3Qnk7DABD
puZuCDu3yUjvO9Hyy8GcnSqIMaYxbIvUq5cUIMorReGRR3CjWsfQINiJFE81RZWx97WLTjgvsXq2
LENScFaqTeyZq3SPJ+5hOdS/3QOLNZm5hNLxWx3s3a419ytFnXpZuumotx0Mkr+VH8i2Wv0C4DR9
4dVglx5udQHLMcmrTrADXRKp/3Z4Wt7G3CPe3UZShWPiw0u68V91dV09S5i/yEzoHMHY6yR+t+Rz
OsmTXrmGtFdPuUDeKsPv54Pl5RddoMn91BNHLk9GXChtfUzaocthGNrPXtj6d6pECo1TTXdJ5oYP
WXJVB3bwcuJVzKPdVzexGJw4MMaLwKL6ptWJRy8fOxmoizlb354z8ZrCml1ZpP/B0fz6wvJyNnx7
enTRTPrsisHSfWz8TkRgPoaJfMNpyBw0KDqTB3fC0YdNN914/mhrypapwY77Q1QTRdV/n/KLTIX8
ue6TWwNUv6psO+WI/y4lUnzeQBOyfpDl7dd3uvC1MRbMXwzfi8LMzTSmLruJJhByxnnhDSCHwdpw
8nmpQ1hCP9BiYiE7BTOJi2EzI4zZKZ+7V4Rn2QoMKusyzEXZpmwvSgmjGspOu3fFtXZf5y5gbOBQ
aEmtdkvwztf3LH/U3P55z+ShMMjMdWQE1B9btwhMLxWUTr6JqajG2/Gpks99KvHZo8EBaorAzja2
SDQNUllxLkru5F9P/d0ARAqf9iE4Mdqpv+tm7+9n8bYHCalALrTcD2GyqTNSgr0wu4Mfr6YQetZq
8FGyHmp/B2ctGNZpeRcp29lJbLaXpIIxECXXuFY0cYugRtDWsfgt7G2O4OVybxgYMYGlqZuCIw5q
OA+xeZ14W72yxZt0cr9u2t+NXe+fRPvYsuQBNq3Q0LLh9L3hJAINXrrxzKd2vFeUq6+v9WkFByaS
1AymSfYXqFDms8/3IxRyemrFmSrdWI2jXytrirUbb2sdrO/GvjyBL9LmH/ZhKFhcbPFkfV6oRmDQ
z9veLYDvKZzcrUISK1NjZeR7pM5Wto+DjRqfdR20MEdg/TRMN2G/zce9El127QWscQL34vMyIETQ
1q7FcxIjh96uZxkpSGFbOobHGAg6QIwHlAxoVfRDREhgkQu20t/WxDt0hyBaIXhLx3PFd/nL4bOe
u2zh5exEVfDTMuTP9rU0kWUgW77lnM9qUxXUbIQWsqFiIJZOqq2lZ+Whxxkvr71wg+qkA6QUnGOm
rk55l97qo59anEmYhmeUYYH88fUKfaKCLqLFSSnHeRc1jjUhNMVTn9kekw50jYtM2+T9KloPGogM
Z/iJRgYLWyPZWX7oy3XgrXsCauXoXiiI9sJijJL9OkPTzbeWnE/1vZnb6lHeAl0mCrZ6IetNTh+s
/MYXHClfcz7rmbeTdCYWnPiYuQsf6+tO/HksmvsVK6r5oJIC0ZuF+d00Wxe1ZUw+jZwEm3py4sGV
n9Br5Pe6b6OPbqVD6a/lYZ95TnEBHockA2VyhnodQcSuN6RCfH1DxqfBaHFDi4nXayhA18Mg3ZiE
q5WOIN9H6nkfu8GlEBH0cSibyy687PR9C6FP32eT25LvcdQorgP3RKOEhIXxEwu/56JT1gN34KVk
tn9pEtKaO+2P+t54LtzxBgbAk06k9ZHe5VHz1XsXRzQB2tWNufYe4AIr92TK+bqtvjK1mEjM79ML
1gDWpXWFFYBSft8BTECDRoacW+yFn1+3hfppGp7bwtQpeVDa4DBB/tgFOYzEpCT00o1wtC6154iw
e0f7kcpnjboTJcyaayTh43m118gIsgHtlJc8e/rEQtx6QJGXP3HqnV40N8qquE9vy532Wl3Q5WZd
8QPnY0RVCM/hTXbunWWTLVzX5/UuP7WbWC7d3z5jbMLyn3kA4rzYftfDyHfLoeXwEDRuBRlHIavM
Ti+Ewq0IcCRpJd7y2oyXBnMP2eKb7NSX/AZ2Xn7J8yZPpYLBnvuty727gx6KTKoHgXwT/MyA6N0F
ghNuYhIMVZxN6MzQgUP9WTNoUmEXH8APntW32Q0vtN2lhcupKylESndo7ojoMSfXEDZfv+gFpZYV
AS8abcQsGGDDxS7qYxtZHKoUukkb4UwZ4SLAb2T+167hQDj1VXN3kik295xPTfLugovBrUrSVtDn
npVVbCVs/SUr3ELEyeFW0OEOKvJMVnWnztBPPueiL2TA8Mx07gve3fTcoGu/aF/MW+k6euqerPvk
xPr50zbuY6vq81Dz7r0Levrrav79zPVTHPNJ/kngEHpZMsq+foW/72R/t+jSfupPuO5qja3bODni
sIMN4o+XKOpYV+KXyh8Cg6QYFYiKscqTdQjFE+i5uQ6ZgZGGGttcvrKmbcF5jubbWnWvkihPd+vY
eWmXXnnMh18pav9YmP/tAuZdr1vKcoKIsHElZKiFN6ME7niXEQJeuX0IoJV5HbRMFp1YoP12Un9/
zcXaN+ubBI0/1/R4D5I9jiuBQPL6yBpT8FbKHdF82Q1SXx5du/KKUx/ap6X33CUMFIzSXPcVlwx4
we8ztZ1S+cZ7FZ/8ce89WthTfhRnkmoLzWWYnlhbv5XxPn1of19QWfRB2SdiycpL+UZHtANoBIm4
tU7HW0xtI0mmHZ87h9+ZDM0gtGNRX2Po/Lpn/m4SeffIy6P3rrJqVTF45O62Iu+vdSEvsU4f49uv
r/Np7T0vHxjKRGPekBnL82YcRih2PU889gN7RhLY2/1YrjuiAosAdLH1r+sUi+stJAVdTLBgFXK9
mHhIc9ui2+s2SQnQx0E3nKRuQ1RjeZ0YLiHu2l13jYUEnXF84g2feuzFHN1zxOz1GHiOprQ3TcdD
hF7vJR9IKsFh/36UWTz04vPBkziZHizII2dVZuhAJcrrddDZ6GT8hPiOVadfpgezdzxz5QPLegR7
p/gHnVTUgJx6m//5IgkleNmcSneIf9d6yvhOIa+/7g1vRcIPHX9xp+rHwRfjP5m9OXeatLCVHMI4
A4X0lE1EpfCCbGGfYAR/M6Jdn8ArcNQmQbXFijI+l+qFilgTWyo74NRVCooJ1QEZ0lRexBUFMHcU
ZGdIGEfPsW2Rs7ZpSUBFWjjpGBsSRy9bwLog3ba5lDsiG9XSOKbdz6+fcMGBoafPTzifbCJZpVT4
hg57N71oQhC1ocwTdtnl98LqHTV0BlR8hqspj0q8s9jaT1fJgObmxKp9Kaf5dOnlesEMLUKEuTSK
a8PaAKoiabltXCtwaj4F/AreqUt+GjkXT7tYMWRZ2P96n8l5Lu5EZ+j2nbUW9Z8GIEPxoFg4hE8M
12+T5rITzeJN0iERDCMe+tiJAkEEaBuN0pEqXFPuVHGDwylQKM6sNXyA7bxpHe/xqsQWIOR9FK+N
YCNRievXqIu6hllzlyYbQsepAhHKQ9CIhzoywk1jazf9o3UQZyvEs/B9fPTpi8DIacUAgz77MvxZ
N5WyVr2NmDokV4NSBLqJqO9toQreLTDPrQJHs/rNJFPR35uVg/c0N098Svr8UX9uBf1NjScbHGh+
bIXEitCgNIJ4xFLA9ara8c+7V93JJjxAl5ZK5LZLLyBNJ/jR5puJCJLMrr4N+wHzl23eCjcxnj2T
BjiwwEPrJJpbpV635jZ89G/jA6bozh4IrTQhX24CYgrq9WCSaWT7rRMMd3MimfraCvtEdJScdOI1
oD4MHRCyfWeiMb8FCMv8F29O4Sao0SlO0eM/reTofMQK/v8WWAyyjVVbdYt17VjL1w3G1G4TokHd
PZWpielh9/WHPUvTv2zvxSAbCCYKAJ32psiyq54NXrWZrnrcZE+5z0jmAHMTXghXKrE/ZhuZRfOe
PSb7qufqexSTom17P+JTFaDf3dQ81BgSxx/kEH3sBNiLxTCeCBuuFFchMxwE4Km99+fFytzMmgic
TAJ0gG7+4zXII05ARQzS0UCgChrHstkaNz+TH75sz0RMbPZwQwusW1v/24lGn+//Uyd/d+3FfKEM
CnbAlGuHta3eG9/EFxOZaGFr37pv8B7TOTLQhmeJlD92UKj73zxqKtuYtsa/dwJB9btJ/X1DLKpt
viXmfTj00rFJHcxO+XWqgbWAqu6cOmr6vCVatPmigJ1Z0yik1SQd6zHbmjHFPL5GF+OZSQw5szp5
A8paEFG0nBhWTl55MYnAAgjE0eMhK9iDil0O0BJWfe/U7FBkWy3c0rS1Br7oqalkfpVfverFVJLG
WMdGjQvr39v76pE+pj9NJkFkNmnWL7OBq3STASD9qQvP/ferC8/DzPsZu0aHasS0tabcgGNXO9cv
N+IFC0jlcnxSX9phUyi86elEd3pTMH6+8HzcLhoah7qLEZwgyUbpelHiPMSJKhczmzCuK28DysQd
v+uQAdvgtsofMmLT1Og59I/j3VTsK+WxlCQ7la76mBMYzmI5CgQql8qODqpVITZHkaEhFquvP8bf
d/+/b3cx1gReIXUNVz56FAFUp2CeqVFr33P82Janyry/W1hwxkR8kogUgjrkx5eCNTXpC/RdRzi2
pS7ZfQFdVOWsAKnBeVCQlYzxMtifLH0qc//+9FLeXXjRG0oBYkUL5/BIoJxH5i54RuTBJAXJKxO8
rmq3nZt27vSNg5BYXjfYMVo3jl3s1dYEYxVghFu3CNTwOpO6cyZzGN5s1Git6Oe6cd2pRz9cR92u
6/dae5iGDaF2X7+n306Lfz/B28HOu/6MAVwS6rSkW6GppjJd0T+oho4RcdnbKWC9E7tfX/FzSXIe
rsin08jFQVC9FGgkcCXyvmFFFsBBnDToQee1RIIDZAU12cmtW/trowXA6VQ4eet0PbAHJDeChNyk
WifZvZYekuRA0U1uXLTnw3QAJtIJLliIqtiV/cFg12Tk3yrxEUVy3a2m5CFRdxWJLSZ80hJk5XkB
QqlIylUWUS+fwbTSTeCdh/XxxMN++g4ojZNNjhqI1HRC6hZj8xhqYaAPLASs4pCztIMF4ra4uCVz
k95DNzOa66i45GtN0zM/3RkRcBOOZa81nJdE6YB7LRyyVKyXxnKUV2kEcuLGkORZq7EIY/FwIQgr
GAJBxr7trAGT45QgWVZDta6NXf8gn4lwQTlmQwQDRuH668d7O8X98AEsHm8xAQjaNDZdzeOpREa1
7BAdXAr5E75P8hK6eO2XsKdWQXVNFdmQaXgyx89UjYLUWsWuQx41z4ajQ3MlGYOBY/WvkeBW8qql
mZRNrjuR5NTCpig2PDvusmGrZkfIaGRv9WTgGPClHRF/w0VqOBK4atmtwBz6aDHXevyU4lyQD5TY
69BtZRBRdpXarWJTTwsHGyRK830o7eI729cKj3VB4qTnqOa60r4V1vnXbfV5aTS3FTY2FScZdaMZ
GPZ+6qikUEJp47M0UlejvAYjb0/NVeYXdoMkSN3kwLfaK7/cT/Pae9jrzYli5qfRanED89z27luv
ZgGqXrL+MyOA5XdFQ8S3Y8hn4ClPPOqnWXJxpeVKrNAUNFEstklvhydGje5B0q9lY1cWwAD2lreN
KzD9IANdEFEnLv5pSFtcfLHyEmEiDN7cJ8vR4ThaT1yLzjDsRWHTZ+d1R8bBWhtAne7DaiNFF361
0SsHu/7AtHiqdPZ5n724m8UAMJFxitE9kI5pdtYYW5PTiXalHvOf6PZK5AP1qTXZqbZffJIoelRg
UDw+Asds/Fl2uxQnta58E9ObbHRLMMLpA63O0sUb6t3Xjf9544OaAjguZAGwebNge9HHapkUgkmN
j6lWdCy+TSL5mpQYIGt69Iw8cScI9mwu2+9+SVRDPG+/atgBbm2wG8qw4pAG5130VZo5RLW/mnI+
Qu4QXqpG/86abyQeYHwO/HU39caBGeuWwJFfiZj/WNb+tLrkIXB8kiVqaopuWosvdT6qx/ovxccK
D5ot6OWwGpi2Nl+31efiOZtRSadyin6D47m3//7ue2yMQREi3wiOpak/Dnk6rZSwQeCbw0aGdCCt
kCqfW4xqyNM4OW05VFe6U8/6eVh6uwvko9rspyak8uMbg1ud+z4g5KM+cJQZ1z6B8XrkZG2t79TK
zU1kU3iiYLXpTppvBeG8juSjUUp3bR9OJ3rv/DW8m08wbiOyNmeLJKohCwPSx5sph6FsAjDax4GL
uOReHIMB7ILY+K99VQknFj9wGD9dDuYjBThO9DTEoovLxWamiZOV8+ydcq7LobSWlCZwyka+8+Zg
qoJ0MShI1arI4CfG7KQUMRfOanF6yDtm8aIzBFvVC/JOkvSZA1C/bbUt0a7sNuEkOCEDi6T18S7Q
teTEqnd57j631XwKYdJ3WPaK2mJHMI65gZBFs27kgaOPCVeaU0mZura8eOc1yUETDGmX+UMDkSfF
EOynwtqvOEMqSjKbDT2/H/MytoFD7eTC9DeKeaYHo+ACCgG/1rarTlNOvd9FagMLIfFNZiWjayEw
HDjkxxfcj17ryYYvHgddughSGB2Yl9zeDOuzifhsIYyFazmdwNYHhN8kQZGtsloWN5HZX2hR0ZwN
A8VC5KXnYwjsvlUkp/C0Q4iu2x5FMbjyeE5yESZWAbrWXRBT31+Eghg5eRqdzKCYp5KP3VVHgGXp
aIp1fU4b//g0jd5GVqiJ9bGLrHITBbS+L9SQmIbMWGlViBAresBS367lmrWR5yOkMdIYFVzOmq3K
2mEvCPgIK06Ws7j2LqKQEpw/6euQQ+68asprYqNzFkFjum46IrFyofJcvK7yiU/hTeT//lFkFbGo
Jep8f+AjUTN/fBSxh7JCbLN1ExVVTnBTfyez1Ex140KjIzmYZGuH4PCtNlErVQatv0gDBC2KZMb7
RCLOoBcAtsNAZqOau8idIldWmO7fxsx/ZSn7P+pv4Uv4wt8yFlVbv3eOzV/On84WRcUexkRFxe2X
B+wvY4si/8Hb5KCSwZ3X+944pmh/MD+jjJL4IOfJmpH4l61l/nlo0VilIuzHcwGm9F/YxhbD1Fsx
EN0EQ/msncAluRimcgLhpRp2mpN2U8WZntWXki1GMRHknZm0x0rrumswrBKVcDIm+wDigZ3/P/bO
ZDdyJduy/1Lj4gMbo5Gcet/IJZfkCiliQig69jSSxsbIr6/lcQv1bt5XeIma1ySBBDJSchdpds4+
++wlnO47AJMYRkan3UNQieYtdwwKKmmO/afyZfOh44C1qnZwAtr+vG+6dTCy1rWr3WIR/+Zi+tc+
7v4pOGQjtFNOVPIY/gjsf7uruyaYlN1ZDLt4FSGzdBIgVO6zBixaVmYI4K7ydZIPX//2V77+9f79
PTH2//Zj78OLgP/wsFL/48uLTOPXXhk5OCrxlgpefSKDXLt6WsxyasbxMnXy30kC/3qo/fVR//4z
/3ESGDNZXtPffyYmBCfGXwNCCGNQ63777z/cn7Xp/zxz/vpJfJssViEGsLv4j9IDi3CQWU3urjPH
80eqCxexJBsLTGt5PVq3fo7EuUrngEzzoc2HFclyOBKHmXCJLJFny1L+ganPhCeocGHZNKmHFDhl
QwFuwHU+iVuyQMh4y0ACRBmpa+NRoK7Qpory3/U8/r/WLn8+jSO9u+U/ZBETEPi/nqDOQNpZrbhk
cuKoStZu2Soj/d7GJYRP2myFn95zaOshMNug8jqc90FVMl/Kwuzg9DI/L9PoXOK4XqZd5wymIq2s
HckPnXljCmjw09YKrLjZlIMgBtcpG+hyzp+P6N4/rSjcAlJGA0BmGYhLJchPGXJC7t8SKcjyHCXT
0m1jvkRRE221Kv98tfr+LWf377sFDdauyj9/hsma2q2ww9i5kwMSe+WR0ESQXVqJX3OuCtKlODqw
jXqhGtfKDKbdhIOyNuynmd/CNCBYUn6Is00nMYHj6iPvd0GinLWaKqcPV71rgQwe2Vtq1403xob2
fBJoQSmhvUjmpu6Zg3em3IABkdjFhUccSJ8srrMNYCvxd529PkYNgQ/3OkcsOiW5YTGzviNLa4YN
jlwYSdWUnOxct5V5r/1AZWgEbtXvomR4Kbth4b4T/i3NVTpfUido9RWGMNmjfVxWL1XZq2Nqxnnc
+Yuelp/+UlGmT+RPhqRSRMY8mqJqcdtMVtZuw1HPL4o0sWSdypnMt0z3cbKXxNX6GMDyrljPvSCp
Kuz9wKJK6RyyLQG2HgefRDkmsBmkIWhpy05nBo1A17279VM5YfHQo5rXXhiQtjZZ/nRz47k7QV2r
qj3/iiekjDt3oXatFhruxdevUlogsHScuL9TcqYnhvuj90tlaMwbEvY8onuKcfikLJ6+NI6axHrI
+EOXyZ+mLFdYPAzWWsiHREVszDi23bnir0ZYSVWhMcVpM8WE9ZE86oedRPgZVPuh7+fzmJEIimLH
qS3v5/f05yjH6dx9V9rlgA/vZ318P/X1/fxHQ+tf/2eFn6Xo2+4eDWwRWZM0Eue4nRGGFhENthK2
sci60XaUrojyjG5kfS3/doT1X84/kktohwL22VgGlX9E378d9ZMIiUMPkjuuJngCnPczzGdk3LCP
OIWyBzPQhwSu+5tsuk0c9ZqJlnwQfhdR3414t4hWK+vtf39U3svifzkp+Z1Cqnx2Ne5mzn82af/5
xWQ64BO7fz58WMRYnP58J/6f76fsrdQh35yvbb5/gX9+h/9fe/0PqqO//Tn+y0b/Rd3hAdnn38uv
P//kr/qLHZf/iLz7KoZL4j+9PJf0X4vFYfAfLNU6BJi5TEPvxfX/2Stmb59AbAovh1Epe8c8hP+7
/BIO5Ry9HRXdfR/XRz//fyq//rGHFPDTaac9CAZsF7NXbP+jSYl7i8vBDqpLKlJ3nQSC9PS16dwK
qZjUUsIdiyrPvA1tLBTnL8aNXMOeUpEqg6/ftSi8VDTZv2SKXvIkGznO64EAze9u61TBZxHFyj4U
eSXkZ9HoyQEu543LLk/0spx0PTfDtcyBGO+KCD3h/vYTWNYDqmMTnq3Y1Zz2FVF/Tec417mg9FiT
byk17hDwYSXi0Dr326m6ad0301X2bl09kNxZvoz9KO0jDJ8y2ya0T899VYovRV3m1mmOMDq9k51I
GCO7PINGuIh9QUSSVU0aegGrgnjsCTLOLk7S+QcpC9HvOCZnSsrSSGOjwQ558rpoQTzAauqJ+5UE
YD64uTMa1h08hOR4HMZzGadTtY1H2AX0dHVfXzTmWHU2o6+8btVP+IcOy+QFkmLGsZdtl6uq/6im
wg0eEyin4PGICblzrRtX/ywir0mOKcBrppnDVH5LlgabdZFZ05OjvAx6nkqD7G0JWrWpbN9v1m7Y
zD+kmDQBDBqga9UTnbzkrrhNhOO0u7BKrI0tyvLYpokfrsPEb1gRIp6UfOQ8niycXcSzW7+yrAHx
XNaiNhtSn/1+lVR6IUiFdT5UaeLhffS6sGuj3aJzssB64K/AIkEuPchxykf8S6mT2dtGk5iDqQY2
HtDbjOIlXllLN3Y7yHoq3hjNb/pcebKJT6Ify3FTtK51QHoIt96kgheeZGsBHESO/c0NTCHa7Vw7
1sCghNTy/RAGWVSsuBlVd/XDJlGPvV+RugVSfGx8iLNELrBhFyWICSyjhHrqH8uwcor31hO1vw5b
zu4N2znMhMIUJIF9iMUQhj/JBi7EcYpyoFW7cCwa4pWnmXRKJ3fiAcd8BdxojOZ+eqn6sH9YnHES
Xx2eBMJMG7tItyOREIO7I3AbpOTKczLWxWoKVO9NTINdnBSpTKSuxYHNCs1Yx9UxMdaUXgMH6iZP
f9FZ01aNlU/7XCeOQfdM8YssjZmG136obHWYa2qNbSQTiHMxWI5sPdkLgkkUE/eL8VrM5db4LkaI
3iaXlgVw3Uzr0eSAM9m+oJH56MKh1qsY2jRDGnLfwQyaUjfkNScutcrFDrrFVFvLJOGMDZKg0PSE
k2qy5Konr5pakFQc0n2Bizb5ou74D1yiGyENR8EqVdqP3iNicJnTmanI5l9BapT/vQ/E1HFG3Pkf
zoqSKE98NnNGvye5UzX+lyZcPIY61hyF9DqikHFwSbmuLQCLUeyqXVOJsu9P2eAWSp0GK5BVhovL
VP6rXLKQMP956rxvjTeb7uBFmvzxwNaevMUVkWHrllJ7WfdVNJZvYxPUPmtPns62ZROn/Tpc+vgl
xkAd4t6KRXXIQhvHSuyJSp0jtyCrOJ39rDi1nhVEVwQdzXefh83PhFBiyIGzwFECGQERqsnJztb1
UtAhxkLcKqsOeXvqLK93WWb7ZjUHOvM+ZKgwVcHi7Nr9MOOq+ZgiaalNMdoCQHTczB8ys4Zs35rM
bm+tmmccqaSDTzS/SnxUaoS7YRxzBKcSdee4qIYHjYJ6mT3NrHO64066vL2ngiVZ4u+lGh12JVAP
LRLBnWx8WbJRfbQktz96Cq+SE7Xw0koxPuE87kimXgr7SRBdS2GrjYKskhnJZo8XsOHTqN2iMutr
slj9VypR75jRz1EslQyTD9MkQxgYxYzth3+7sucQu1ek65OcHDi2Tc3Q3Gnip3aJQn+lqzGBrMXy
TaFLRx7iWRPpapbieSJo6VcRxstH7GQenk1fzM1usJTxj3A0TLKNeYi9J926TcMk0iTAHebJDtfV
0PkXkafqe2EV9kdhYrw4g26Ti5uZYn4FxFBdpJNAPe1blvLnOm+jFS+BPV9iPRRxec9oDvtjOOmU
FbkmtuQltuxBPck+G0hZitzySCi+zf8VvpDZa9Nd7E4zmNaiM9uwbqp6P6vKzbe2Vcor7eGtKGhj
V7MV3Oykd0JstZXN45cmbE3kcGTonjpLvyWuhY1Ktlnev8/tVHxJ/LEbtnwG6KsRMQfrBC7ApW2c
+WvFnsBxCooWhABb3zHp2LQUTvpicEicEO+Sh1a5nD9iVKxT1l38KsRonedk4Y2UFl9IgmhJpGI1
lscpdly911aOWFzU/gL10bO+2kXdPRCSE12JwZEnXfbhZZrS+dQVJXZGXeZPlcMzGfZBXK2qmZYh
RC7nE2j9Ns6ENctuti7hQvaHO/nuWYr+VYvO5SFzC8rsOXTYodKsGLVcYtts6Gye5aRbTW6V/ZQW
lM7cIrBPJ6THBzp/LabcPqgm74/CsyCyDV2uV8qOw49kMOVXgsQlbkXBs6NVdopBKXy1F816AniX
R9eU8xnzdbOu2NY7ipILZAqS7BQGxMtnniNIaHbtcmMH5UAAfdZNmKbH4EUuyyDWrYT7PAWLXOlu
sHdxMHBuFMLknyIPiS4XCvgDpGxscFkz8ISWdvRqqyV/sg0Ox9aguU/50h4G6Bv7ql+KN0LVAcxV
sdyRtB09yomQenugu4/zjMMgctvXmDHOtCrGIvpwkzxYcac7j4GbF8e2oHoS/QIeXHnRY9ym4Sds
sV9FWaZbYgGC5z4RIM2cbDg3lescQLNGz50dFS8xyelreMVsDo2u5T2Nnqoey6xNGdaV1zYTpCxT
am5mJyYlkGLqrqLUJxz00QHFpj5zGGPBIBF2D3EDg/jMYFvHWEFzEm8gelRteGbUkh1MMAY37SDT
F7aWD4aG+NnK4+rdLeL6FPFYclx2a76m4srwtNk2lc8AVwnxzooM61d2lSSMytt2zXjkptTyOLMW
w2uzeCVRXGF9kRElaT8s+5woEPQD8dXvxx9pPNv7RHrxLijz/KCdFupxN6Ct2MmPfuzzW0hDvsu4
Vg95lZect7O71Y3HS5a2p7LP7Iem73ZD5FVEw0/ZUQfs7DdZ/hh4VX9oLS+Ax8HKiUYtfBADAyG+
QPRyp22T7Moz4amdn3kRyKmYzpMI1aJ7vKfs/WLBMv/m0UC/BFXQbrXq1WFkHPOQxwYDE224MRx2
YZAjk6XVz3pxui+tKDGfMeHiy7ev9cCLvM+Nfg1dDA01Jw0JE2InwyU92HHG3m5F1ADyQHBPua++
eYs3yY2y4gEDfy/gFLIY4K5ML/rnhprwwYulf1bobTsu62SXd6hHkAGgrVhpOobrJu2iM6rQcqwj
vKtTLd+oe/NrD9yI22so04NnYspADfjiDLHM3br9qC6EqLMDmfPErj1LUofHjMwe+97E5BLAck8U
jsFkSn9bluz3i+dw7yQA/177XLNRCrfM+hwINYD9rYfHzlOMSNqlGXbcr8s6kIX6kc5DgZMD23XZ
du0bj3W4Jj74HkBPoCgrwdGmYtJIO8TywGQC91HLXG8Xg8W7NwmJhj61m085tFe5SH65KT1AVkTs
FXVwptYeXcs+bSjL6IeoCv0K72PKzLBLiYyfwL2cdVNk76PGDpnHUbxT0qsvhneuM9Ayg1roo0UM
GELUrNGSPegq9uKbje6nmA6ExmJlETf4LRlbdoDdYjjPgjMGGcb9GoLvOdq65u6QdbVJ3KD+nfbY
EIn520kulktVl7jQgw6OoCCuLYQfdXaW9qkn++yl8Yf8IKBGHMmHCT/YOnur0zbchfGALS0tU7Na
QjvetFb9wPw3OCZeXe5skAZ7FbHSJ61YvKZLSFCu1OOrI9oPuFAEUbpU9oPu8p1VDRw4huUvVXf1
Rqd4K+i1upckycuD3xJ8Ud8B2abM9WOL3sSXNMXzpot83OEmwqqFXLx1ifI86aayVn1cmY9h6r/h
GijPfpHJU5pUkpe8xqmWpVSFALujUhGEHXrTMm08E9ib3lsa9ozvMBtTOec0y17YDnYwBqpYHp2C
hxjE0msRhc2tzgQ7vo0oPjh+v9WB3+6TrDJrIaltYP5t2rab1rIPPZJM9CcP2HxAtFm2chbqZQbR
AZWO77rzIJ4ySy+uTlSRAjHW1UUMqcDj13VryzSvrD5BA/LEfPJh36zt7t7/VkL8Lj30t8Ux6W5e
ArhZ810UHFkYGCyu8cBYHyP18AoVkEFb0vr5uQZFdOhzD6jAAj5Pz41Py+FW07poKnwUhD2Wa6fK
4124+MPJKUeM992CN6OckSZWQ9CVa79PPu3ANJcQTt6x1nLaMnRoX+nycUlTZtwf66miNWIt2KTz
s5c3d95AaL32yhP7xYqicw+0j/+xVyPTc5aukSPftJVGn9EwNc+Zok+kQ6VFBm2jCLX0ra+9VZE0
WwbJStt9+toE+N1MxUxI6PmHFsjVK7cpRqSEFr0bOGaFtWuq+bI6u3gqSe145n9kXsqlCQ4crvlx
Sav6jWZ3/DqHs32FeOOfC9F429pKqicYF/lpvhMjyoHoAU6Haq9rMzwGU63OXm7e8arQtags/Ra6
Jah64wRbXk3SrblitonU5WnxFvGs1HBTTv/sgO+8Y8PMObJN+1nIcTlxzRA0YzcC9yFgrTKLmqcE
vuAX0rDG92YksGkVdVR1aToMZ4qDL61ynG3m6/JS5Ry7HX30p0wpCMI53yTA6C5jIFh6mmVyRtNW
h9qm0a7DtDh5QTBv58p/rkwuiC8hutdU7rxLAGnvtKfkBx2KuZjRkbhHCAzb95zDp8YO50ufdrcl
6lnA8F3OzkTb68zkah316dlISzz0cZcchwI3LWle4SYu2YJpgL9sotp5vE/1tmmwvDVeTW53nbic
UsgJWdc/cWBPv5BF4c84CQkpWQIvxGsgfzUiKldEzTvHwPRXUQ7OHo/o+CVLs2rrNPdLRUZmk8e9
ZplkaPdxVaubiuRz7oHoTms3ObozNXLakTnBMKbaZY2LVoxfBrAfGQ5qoq+3bHu4dkGAvyEnn5gW
DT7YOnVQqe9Dle4YDmW5nyPvMVD+/ZVteI0d+7O1YxYTwmxexfwliF0Y5SFn2ndYgsLblK1gNSo1
9ZH7fAAQrufnJQqyZ6A53bm1MOgax+soNKD48eHrU6WZ2fte01J4uje/0R6xycMJb1Gw0soebmCF
ynU4ZRY+Jl292LYZNiFQzBVZVeLbVLAKXONT3WR1bJ0t4WKGwWyaHdowSZ50GY/7Lmh+Yv5Pz7FV
w8/0wRS6tLu/igD6Y+wo9vXuASSnsurIAM8o2u4Rf8kW0TLaGd7Fs1jIsS+CQXy44dJ8lksbRDsA
BM4G3Ubv51y2165r8keO3XEkv6ggT5zTMjmQ0lNuWXWQ3+1g8delsZi3+LWkvOnHjcymulq1czee
yEGy132q8o09S5ys6VSzCqSH9yrvGiBfk7zqtAW+5dTdHgN8/IUrOd5aqPyfuRfrbbzc96II36OW
V/nZDo1zGO142VhZiMEl9Gp2Zwb8ylTANIx+zWJfZo9nMUl7j5rlrEH5WKfJyS/gnMZt3Uv2njpG
JaDF6mZlJ+Xyy5cFs4wMsshBLwZsHIwntJRkp4GQwWRHsYMDE1XXzGROjuF+8Le57uaN9PzPjoHf
QzhF2a4Ficaa7OKRsc3IZZ/lbf0x4+G42M1QHNzOttZj3vZX39TZZQZ5tNMGc/pSz/VONClkxdgf
v80inSPcYAFrUn04P5lgcd97L5sYcKfqJsC9Yni2y+5SkqeG/zzzn2C8znsukDvJb6x+ytJzY/hq
wGNavRRfa1h6LzoPf8aBuzwAHZyObooss2og3+2DKmGbvJwb1oyhId7b+4vs2nAzR9G4s+pq2soE
JjN6zkTOgojrcJt7lvWMZooO5srp2Sfd/DUd0XxQnf293YvlsU9rSV52ZS+bRoJEMzqxn6du6c8W
GWov6bCYh6iQAGQDz+AHIvG/iUZB+ZMUwa6vuQ2j/E5+o2/fQb+M1pVUMYHXufzW9abf6DzodgzG
i/UQtx43H44tHI+1U9CfjjG+cAemVNhPb05WcHsknme5xKIwv+mGNH4mxYAd8j5dCuh3d5mzgFbC
neRZ4U9lcf7dtV20CQQdebTjgT3YKUZ1nYGRsj5he/ZmZCK8lYarCxke/pUOTQZQtkCGC3O73LsJ
be3C3PGY5JgX5znttm414J+bg1F/l5W8189mcD4t3ac3ORciX3HTTG+ppp2F0Rvu5QwqrHVsKj+/
Ab4gOkMV3UrEn5g5HZVC1eBBaOfPCfTSI5jE+uLOgorSCs1rCOIMtsBS/lLEG/1kqCb4NQLnW5L1
1v2tGZ+FxPQ88hKzLzJ3zj6UKcQ2Raeep8J7sttghLxnkiODReTxQSAYO7a21kUMszof0m6XaFKZ
aqWfw1IFWLzpJovRN0zrIKTI2P1WyThbw7MssTnZ9bseiUXMNEz1qjWkibTLQwHxZV15WYnM6P0s
8nw6UNr+CrPhwco1bnhn/BESZc8qW8HKRdA518VrSJCSTrtyi2nZpXlhY4hfig2qs3sq5NLtJM8j
m1AE0uXzINcxX0Y2hF+E4UA3XK7ULM0zqExYm/eLosSF1gToZV19G8mcqmfzPUmsr1p5VE7L4n+t
8pYgfnY55jIk+mbJG/ZF3eppdhoCQQTfOGVEuxKImWzKe/2rpSPGdZEKca7HBa50vJ87S/W0vJKd
ZF9Wze++dMr3Jc8Ors+hKT1k8XRA1BmrlMBIlZGJVdQeRLXZdz5nYGk7GnN/z7H9agR6hCe7fIOY
dln6ljrQ1rZ1NLp4zohBpvPpQ55k+wNXq/nSpl6/6QhwvAvm6Vp2KB1Q27JrN6XNQwJx/EJsmty2
jnhBQ39rE8fZNZb15s++/xiH7QUa47LhfcLBn5nwauXhWUnbPCLbhDxp9KJmGC9FoMsfveBAHIIG
40OOouAnNW1QPGTHJqEjdWcLQ7+Zxm1vGLqHeRF+wzBBYYUjZ1uTgHE0hdHfyDsrm1XsurTafsLy
iK5fvaKT52Uu9NHu2mknaPYO8aJY0q2YnzMyia4yccqzDEgRgB/KRNePpg0Vln6xfTZd4iafXpTg
pZyWkEQ+kfRf4rwgJS9ayvepuB+yomB5qnIm1DW/YhMFzingmQwY9rZ1XX2wZ3YLTRNP+7wBzboa
oOmC2RDfQgeBVbGotiG0ArEBxOB3jSTwLAOLlIyKB3iIkNGU3ehrIqplr5M5v4Qx8/3Eiaz9YHvy
Ucdehoo2S7b4lvbPeZ4esE/n1ylMYXjhfDrktMc3BlFq3yDYnXovwLkayWnFAM0/VhCLLrEqHiap
k70JUaSFuiPY7Cp+6MppOQ0jxWTNx/q1hMFvhjds/pRxoFdMmpjWOwAojGXlL0alnGvkaO+wCMZv
1Vyj1OYt7s05ZUffWbrpFrhz0K6F5UdnXXo9vQR2gNU4O5gRGofzOBb+hUDS2eaimwaAZEs+bwrj
2GsqZAnyPm8ktZ3VrVyGNReGYIguBBk+loXvJtsm03KdKP016D31zEXCzrUJS7kKuVW2wqAi2aNB
5tZDcLWJ9RYrGdLbwR/OCXRqLjVUH2www6Nwi9fYV/HV1zHp4G4eQwFRMDOKQmWP6LrpOmiH7NY3
c09WOKHIyKTkrXhhO26DAXV95dXZLWNNfMAv8qSyqH/kg1AfaSem1i7NuC4SH3WzmkvFrT+r/ZgN
YhX1pbqMTeMfIGDSwTOnuoRjVV+jPhSfbmqheCJ5mBdAHMCD4UlBwpnGgzXEwQNTl4oKcMDBUUTp
d2sePusC58TK9dLuC8JUziaNJ9OnXpIy6rt6PDUNVyF4GVxBhWJNFFA0XrylASCL7WDTuSwclYi/
q9KZ8ucuHhV7slRCLIq4z6pxph9tVU+P8xhZqGfdRwTInKVZv22R3fX3Be7zkfYOvGlKkRRE5XMr
mfs2sCFIz3WOC4jKK486UQ40q7PZuiDop+eRH4R403VVl22XfFqiDYKGa7Ea48VN88xQuXrJ24T6
PyqEd6Oxl+KhrpR8n/Mg7sivIB5FrTXXprNuM+ODVnUBn/6oerIvUVAmZjChDy1ktwRR73/U7VAz
k5070R7yrGxosETn6K1PEMMPpyoihrS9G49XbIvUhWnsvnQ4QrrNUAVTsjPKmRrC2kbDQn/m9/aK
UcaU79xyQEyaXO9F922pdtrq1ZvquOFRKlW7MWaur0zi6p0yMjlZjMGSI0SKrGc9XkvQv2kafiOu
ropWzNb57/UAbZW7R+7vf+j3oU/8S7dY4Ql1bHjmyERfcEIXH2LltmZtt+WrNev0B27P57FZgu8z
w6Gtm07OuqvDa8eDBOI0C8uNZtbxklUST39sx/ODo5aGWbijvZvlurXeLTHDjgbY+fDgl7H6paDN
PNsj8eS7kY5tOlpx4MNuTcRHlk6efRzyJn/OaWALRJ9JsU5Xhikw9UiNj2Ia0+VkIzBFt0KEHapO
ytnw6Qmr6EkCiLXeiqhehrXMGStw/tK+lsbjSxxQ0FKublE0jzrtLRSpvBpeg3bx5Q5SrD2+pZHu
rGPZiyT90VtioEmzeHp8VUFCyrT67Y6JyA8SujCPlDs+jXNCcldMaXZwRl1/nbm8WBUrcrro3i/3
vqpzMlqnISOaNMtGlFNrvGWSUEq+MHLTLLvbFCkJBrJ0f4qJA/1+JGL/mQjrS9tDaLX+o0+rcATI
PXyn5GXx1uvuU2Z9Z7AWPTkTbFsufsGOHtO9vVom+1C3YrmoLBfrzhWwMEdv/h1xEbxWboQhCluB
fCOXSDwXFNU/bLmI2zJN4bvdxmoL/TcgPqBgkhvXIn0YXFmdGubVP5Tf9LsZNyUn1+BNpKUwqmX0
TtojA7b2AewNKzpJi/K7CpGaL8E4eT9H3VaHsWU4VUz6XYwDh6nXnnzVgvDWlW5vvWmalSkb8xvV
095ofS+vJtf9qpT5TBqtzpl0HKgJfn9M4cte5xhP1SpLqHY5oe01tMkIKwX+Nreb5Mkm62Xf1ryy
E5s9bxVP0TrsRvUMjNs9pJZUpAgaHmHLzATSYbLYSPLjscIX5pLxVh6rwHkvTep+a6XrfM8lz08B
+PSGe08+Rp2IDk3ELKWF5rkZxRwfgiUvbvDcliOzmVfKbjdZzWUw7fEk8CfOlvAirIgp1jDO4dnL
vPDA0x+8DnVvv8mEkWSoBvmu6plrNqs9Ml+tBg4SWNtwm7UKQnoe2I+4ZjzWDtX4Hja6uCVdai62
a0hwvEvhLI2+cSK5tx5u3mnAAUiEeE/P6hZtwMwQAD2dTkSQiAs7PL3L04v01VuB39GeguDVKqHI
z/dI3db+aeZkwiOZITqwENGdansZaNH8iPFi5mx9NcebBYlizbsLVrxCiGuZuq1wPZ81suimCIPw
oG2ZHovSJ+NPea3cLRxea8Oh+6UAwLzrA/UDABFHBodjsgpHSVhqT0wOuB91mwMv2CVmXEhWiYb7
S1eUj63CDCBl2hztxOP1SjyK/WSCz9V2aXrpnNbF7ed977xEUobmylmXIQDTpB8Z7s6CsU7l6wOv
l3tgVA3d517ElzyIT4O7hC9zCI8qbfRzIqT3XEDx+JKWZfa7V8YJ19iRup/RaNxL37Tqu2kX73Xi
CCAWIXJuY92Pv/EpmN9tpIJDZeWsyzISF97Qnhs7Ng+Wy2sWJe5L4jrXPBj8tyyKt9wKNuWfVx6L
OPqeqDRZh27bnDN+B7gfVtc8MYpqN5aP/8SzvAIb9eK+5PncXU1pfsxF+jkGHqJb6Ub1YSmLmxQS
epKn2yu65Tjtmo7iItbOQxIuDH1FI+NzZMzQrFqhvN1dhV1BUujOGffnoXNrSOtjoJkGG2YBGLkx
PgiPCsRTrNol+UeYpqkDHjvvvxSqRHkWhX/j0SAjvxUFQS9SHsCf97t2bPmVCHB/GPCPIfr57i5k
r2+L+yXa2vaiiJCuPIf3KSqSrUtXfmHdwLu2Vb4Pe91tZs+ePnnqLeyRS/+ag6Xd9hGOk3Ti34Zp
PB18RfnhDL34NMwMDtKDr8wAyHHBzdbNa2IV6Sujounmo9EfMx3PL10/UiG0RY5zRig2S8esdt8V
o4RDXkYfto7lKYjxM3dqJI6tSNJfqB/osWll/S/2zmNJdiPbsr9SVuMGDXA41OBNQqvUOiewlNDS
HfKP+jv6x3rFJYvFy7Yqe3yzMusJjWSKyEAA7sfPWXvvzEKLzOO/aKrBiT8rWeS4dibFXJ78Hose
nbX7yuKZPc1cjKvRiGZ1gsJxN1FSTRlIbp8tyiyBh2XOuuIuY1yl5uaOuyV80boyeHM6tq/aztW0
88DeqRbt2OXkk6Ohm9G/Wk00LzJDujvDJde3tlN9ct2kSx4LPcUHc47ylee3zjarI7VWxGFe2Fq3
F6XVO+G2ZdxCnkRjltYh87IYtyiwHpDtNJN9SMeJ+c+qFyaZGnMDubFhQlLukC3Np1ykZnRO9237
jZ5JentJTbrZMWvWmAxbjQ+A/sZtzEV0bkE3LYYpb9Ibt4+EvnBV49x7FVQe1j9zhzsSLLJjPsrB
D/0byyMQ/GS4bIq7mOFun6yDwsx4o0IH03iootEx7gc7cfyLLoM6OsqC9MyVbRBAvyZ2uNDvehLS
uIIly6MbRrnDsNaNlPpjkkGfgYGRpV48z0YTpgRJ+0EJ8ESPMzXPgazlwovfgtq0su/YGLAAZOjL
HDbP5p1DBXvonGZGHFbT1pB9U6xcQ82XpRgxWfRTYtppLt/Rj5lJFwQtPOZtOV2aPPO72FdtvJ/C
Imgw5IWeGYM6WltN4W3CzslWfWIGq86U4Z0WYle6qKupUEbHyk4po/Jvekntq+dO9ptjOLlH8wxu
d1Wm0/hFh2L6nOvBOmhEmW+9ZWvvMBRVnV9XE4etTWn0qTyMVcM9R1y0+KwTPEcJQTLXHmQUI5tQ
A3OGmWFuC2eYvt2Y49IoZchyPRWtvVASu601EE1OkSwaYEWcGiGqDGLIv0DUbbnPdAmekrG/fdtA
53uDagStp+Z7sW4I820FD8/GHhDojJzLE8G49T3OfBvEcOG08CcRVTjlokmLd05etv2VzA2FRbfq
E0tsRnq9Iln0eZQ7T0mrZom6Xjt19gkJGtNiYwrqTv0TGrhStrRpYTnbK+rFlCrRyYWZMYsNhF7L
ZjKyd60L1WGi3yROuvF93d1KUZt2CmxoOvm0hBqJGADEXQgjt8YNscJdasyfvFYoLJXrblQrzwuH
SxrcgwLiLosaD1+7xXw7jF4ZK/QvZUXy9GqISIBc2AE9pWlleSFj53U1ySJ6YqnMsyelOIoR2afy
XTBOLUaBHCKr3dAHFl2G0vA00EZeReyghm1HRC74FRcnHfI2u4coslH4pnXYG9d/P4vC/j+i/XdS
NM6Kt3+tkNtW+Vv5t7vu/RNRRZt86D/S2r/99G96OcKezsK3M6kt4K5/ZbXPgjiLVEmCnn74k5zl
Pb+FrNn2LwjaAUERSGP+K31o8X9o5cQvyJV/g7udvwRqm2dd1U+MvynPKj7T4Z+uJHnzZ/1QUjfA
Y9ilkPbOFL4pXAnwmLZLNXR7lHKbVPinmSKXmfF1K79K0kvWaIAvXH7butLq6DAPLyrkIXNxBTlx
YAu8tBzv6IONJXV8acbzQw/ZvNCNd8i7Ydu3ascMHABSvE9mdGilSSssw5osC5DfF85nwe5V9FkB
xfrt+hFKDFUM2zzPObWk6buXZe4XMjRC3wW6nIeRZPmt4zTlpUP7/9D7Hie81LL3Y0z7zczd7lFn
jcOAOh9fcY7CksMu8OCyDJ/UJPc9U29RVldXUYubVFy7H7VJGz1OEaxMrSoOKHP6DSqe+ArqPt7J
VCHmqhF2L3Id+XvXTvNlq1v3dpyyu8h0qg8vruhKQditGDbIS53iPFLlDKlXbeM12Hk3IWh16Ts7
s/SemgK33aljfU2pzpeFn8fLyeH4ZZv1dXtuOaaossK0ybZe197VwvMWvcuhm2Pyuq34HsifQ1ao
6AYt7V43Fc0tRt4JoSO037ZBX6zdqjumFN5p4e7jod552VEN2dFPsb6zyQMpHhUZdhWHhtAsNwb0
pe/MlwkdtHoCWEnD+HGKer4BD0zpY9jYspjktXqnJcpkqLvmo38ZmWcOBOFa/nNdZZs5wPBElvs5
38JnLg3vziuCpVEGS7csWd7xpdFqmQbuyYqNnqTO7rqku/zCwIMrbPfn9cwKo/pDYdizSp14Xluy
Vns2zOzR1vjw5GV4WdTZvp3x6BlL8xX5u/UAbXdHR9PcjWGaXjXZhW2gGAvTL9kfVUzXhCGEl3Je
NwTDFzocCKkzjxv4o+V0ei0c+mOqw5WRkj9jJMyUgIJy6GjHEhO0ySym77ZVfnIfGMvZG60Vf1a2
EWZYH4s8v6KDWVwwSNRLKhjaZqLYQ13IZWJKOKHmPEzV0ZWcIdwjGLaFDIbnMPZ/S2L6S8vyf1zK
5Tk56F8vt7f/5393JTnnf1xlCV79hybZYY0VyFpoNtlEqljyd00MX8E/3XLdAFmrjSHSP9dZnsBf
EBx7+ELZAsUtyUG/L7TE9Pxi+4HrIINlAfYRWv6V1fZPzl1oTi3iIKTLco8Vj2cLlvQ/euEwMUFw
qTjnM82ODQCQ7NxwGEtlrPoRPe7GngwKFFmAzixlH/SawcNkDEerlRjkj6U7N2s7DNJ5C7A5MpaY
y4AHYhQGnH2j0/zgWQajIKE13Q47GOZbwpqwElbIdfAkRPJ/XbaeUZIUE2CxK60p5iHDxv0chodL
f0HJdhsyec5WthwJTlJ5oNxVMqBlIYsTd/DeRgPdudVHRPvnHZ63+vzr5cR/2n0rzhrpf33f3n21
7z8ruX78wK+VgbB/4aYU5xvQIpJFnAORf60OLP8XH70WGi6+5qJZ/r04kC4hq9xCgLJgt4QI/UHJ
hfweQlgizPess+eZ+1duWYuZxJ8qBJz9gTaQJSIZoxD4s2FMkqgk8Chxmdal/SGJM+J8cvZZw4sq
Ehus7oleGna2qQvEOI2viKGNZSx0e+WrEHezIZHvYVPPywD96h71b/wUp/O8cboZ2CdNk2IRS897
ttJK4SQWlvERD2NmEkLnp6FSyfcQSfPGgDTYB7M2Lh0UnLeGGppLizkt/dKhuzYtqS9Gt6sf1Wxg
MTqQ9jI4nUOrzjPWmU7Uug2E8ZBywlvV2oz2Gkl9jWq7VYsZiurGdyZ5J9t63tpGlr4DQGDnFifD
3rbncjfWhb4ZpmE+jtp1diN9u9McW/O6UnOxcdw4O1WI2lhfrunXYGHt3eYwy6g5seljGrRklcEB
TJPkGoCWvAU+tulmZWGiz4FeJhMYdC0+w6Hgb4+SdcLIos69QwuXu3UyvUktwqyZrhzo/Vy50QMS
pFvOd+0OadVw3XFe3BBQEAUwJcPwxKFoOpWlH/HXd/rLH2q5TfK82FmzsBd5UQskEcP0bqUxLmoo
hvbGJO+ruRxe6CuxDEQS3yorWg2xfYmiywHvaMubELH8xYz94MNQmtPaczt351V0qqMEJ5TWraMO
DCgfDnFD2I3OFJWXfZ6ODHE+riPZkEDSxR9dA3VFNbIofMtDQVxQHMDRwfjo8KOL+3hbNLa+se2a
dCvC1LZ1iKVhXcsrBwZ0JSp97Sn9bPQo0WMqi2ESmF+Ocl8iuxuxRqDTQjpWNz4iSg0W02guo6x7
x13p1snsZD1m2YUZivoA6QYgVMzxxpZpta7QG+h+hKmKl7SclnndvseCo37UYaVYFv1DL3wc4lXU
xSeDQyomas1ZDq+stluJkkAhL/P3fuN1j52Xklke+8MRbxgUUYjgF8otGlRphb0x+5rxG46aaVJi
0PspGp+ObzAPFKnYn3uQW5LwskjZat2MlbFtCXnxNe1NgVHRoYJzHRF3XdD/75ZJgLjFVf7WT225
qIFlPiwGUJuqkaFYqNjzV9Cn3fU0SGyDUIb7lGDYG2wTcwLynmjJpY69sFpjbcp+A1m9oLriRInm
F/uncdeIpDmIPvhqW2tvjH639FJ9tBwihUd7shYRplIXcT/W69bBI0u40RpV3pEgpGw1dw4PnB33
64GIJ2g869DnTbzAnXDjMAJbartEu1Pb9qWqGLj0vrzBC10vMq/5UEb7wGigugKEuSmRnePIjqv6
RH+May7ntecZbyPJiiflJulta6Zn0gIyxpPVUsjxjPq6jGhph2DYJ2kB8iC0b7OW7rGNfbnNJpNa
2gEmQTJ/pTXvqE7jF5EX5rZnKPnYUU0QO910dx1dMe0bXKvYWJU1wbFqWOal/Z0Wyb6VcXLhMipA
CDoTqZNfaUX/xp9IUWp90B17GD7KCWf4qDHtR2csmlXX+skxaIyNnUycjqTxHDTEa5RtNq/MNr4P
53aF0qfallOx85BOKZKUEu+UIJd8lJNdLtOq/cjj9MYpne46UejfAubWtrVPJv1YeQItSZRyT+r6
LoyTTzLc37yuuXT6vL5kwM5whjMV7nMhIVBJemBoI7nV3XZv5Fn/2BhFcSF822Aab5QctRo6UGOe
fdh90J6S6GyjNObzN41z+kt2jnqQiIxjlngIQjOX5U6ZpESkZ1OE2pLGQddWvlEp7E0aM7MrG8SB
mFfM2xb5GR3a1NmMccBqCLJCGkLsbQukVMtsjtDSFPb7PBBTlQ+hgOcsx20khX+c7HY+Br0R306e
J16TStIi82INKeoW7RUWMAeJZiekRw4USzb2JmLiRUAuOia/tJk/ujH6nsxlLhekz5GTTJd4v7Rf
AWj518jHdsjm4MaiL7b0/WF8d1LDf5tq5EmtEx55I7O3yiOBIW+099mK1n3D4Ln1o/yu8JJPrS0P
6qGxV4a2ysdKz/1tjQj6UU0FrUp33sdQxYsoEuWNgUAuYXwTCIWqxH02GPgukEysdT2+Tl75EBay
AoMgynjJMnDZN9nHEJtM/RPsnpmbIRhCDMDh0WvEWx0ncEudIdRjgtQ04q2GsYm6KLI3Y5Z7yUKU
TXNbznBVnPZzw9+qyZB7YD3jxe7r8kT5kfmrrC69e2kaoGggi92LZxiCtrJTXmuj6/dBkFUncVbh
KJlirSGSQpREN/TtyU4VdhwQCeKhLtmk+kSwDCRF1793pj/4uJL0Ia2Apn4EyXPuJR50NQR5PIPB
5aUb7HQVGm+gEN1tL0R7Z9h+eSvqGJOJNoVPRPqx5HSvaA9EJJRZkAmYoEh4Ome8IvJmvugb1R3i
jMaBEyJzwuDnsWrQerDlIaysR/uQIOJ743rEbMBuU31Nc40IbIq774hvIowhUfaDN41Y8qXI4tZm
HzFKslr7mhBEWA1/OaqyvxVAmY1PvUyrJVlBr9+lab9QqXnZtOGtkXnsxFWIST9T+y7IH9wpD7/R
dbkb9G07paZt7nz6fglDTPY2LolMAt9N5LyhR4RYnADmIXmfrpK8Ck9+1mmojmEvrf7N7w1O0gUL
xRIBTv1+LhePaHqC6yKCCsC5JlQo/Dy8aLrqrelDYzVFDHO4fS+cptsGHs8o5jUrEZBDYsyR8yAt
wvooI+wLBCzyxszGaEOXdOELmyO46ambPrXch5bHqWDxH5u7lMMOzCGTdKSE6i1pGQ/CoWNOkYtm
3c0ZDZ009fexAxCe2FR/EfzQRgeD++V66p0JKImkTTdwcQrStcxOfoJ8xWtqL8UO2iJsbSnSVGMd
nWrO75wMSjMJGyzsR3c7IBfaerH17qXmY2Br+izKKS+RjchdlDas6lU4vuRhAjTVbAXPpYPIJPKr
reCsvkgC0O5ZSPMRhkWAEtJhPrIJlV9ndAZQaGj5Mqkf6JkGEvXyNPpsVPaGOri9EoW1TuvROdl2
Vt4CQiNxlSK+tmhuvzRt3x/pqlcPEVTs1dBptXPzCW2KCxxcD6PcNrlOP/qS2V6vhF7MmW0/gFJW
lAJl43/bRW7zqKIL2oqacraqopXDqD62gBzd/mqKDmaGSLAsts7gDex6tONgideQ5DlK4TY+zJVo
dyOKZKiRNLoy/Z7MmWTGfdsTHdY5UditHXbYPVDyTTdP3pNjx8HlMDc0BJneIkHqrerB811VLSu6
4ebCARKuWcYT21gzEeOxw40mFisjfR2wHbANvfas8C7IT4k/N5h/jy5PhZ6RGqd+ny5c2w/3ad5b
35lUalcXMcastj60UWIfOZpye07uuMviqdgDgXf7ufPEU+NbJCdSCDOQF1WAhCSBncZlR/nEmyXJ
+qwrmZacjcgZyJ3wFHUKYfpspoBkIgkteo0jiL+cpU1+Xu9lPKWSAVokpoje+fk+Z+hWv7ZjYqxr
RyPFKavnM0XH/TElQ7Hixo9WpqmTBVWUBaOK98lKqDI8wjWH4IZZK01OHmTGtJzrh7UYhgAc3QuM
+6A1JsYdnhflVN+lv0hpFu9qheQUYI7TvKzn7mlom3IJWo6Nn3TbyVl4SWfeA8kJwQsl/bCY0xwT
+HwwQy6c6T9aWmXrOK6AomrbuweRIghRB8SzjxhRbA0/ZDaO/wEUvGyaxcR4kE8eL/a+9u1lPSUo
/lWVTff5gPyHdmZxxfqP8i6ikKPtbWJlXSRXodEkGxut7ptIRx5oNLqALoy13rKK6C8duQOgUnPf
q7PN4BAgW5pLCg2pqeawrziHuzT2pcHQZp7cEyPOaAFIWVzKtmsPKYKDe8ExgIWJQx0biITH5Q8Y
8ki+cnW6fRNn7iruc3dZKYM5de05J5TSL7VtOqvc10ZG7G3i7BwLuqIr0MUuStMtryYgq90Ydxo3
qShY6hZLq8o2+oPF5nxoEOZvc6MwV36Ly+Zg+NHSGNx50ynfPIbsfOsibO19mYLZpI401jFkPVMx
7+xoi/Jpn2IesOp8Qufn8+SmZla143+xoZoth5YtjVbryYUwyVYcWG/NJngvuH8XjH4WAS4PC0ZM
ESh4QwKQ4JxcRA3HonjEqKHQcrqKfVDDuBqMhZsZxrF3V7W6m2P7dmjlwccPbq1d65oDw2sXfNqQ
0iJV274bgn1SJNS4FtSoCW7KiW/R20NwCGIk9GMokz33R7bUetDP/KEvYY9FRaqrJ2NIgDdwt3vD
n+RrSONjXybEU+U4f+FxHfj2xdiMBtkadbFQXvxtOzwRhglAKTvBgSHoHaDb4mn0a8BB2T0GyhDM
/EAHggJQOCatNRu6AhmlLFmByMECz/PR+Pixc+Fp1qoppOfrGeZDLRKOXBwqUHKJcmWOXkh1aNMN
g5QzqHrpVtln3es2Ka3y2Ih8abcIkubSuWtn7EeNsJq3jeW89HRZn1kIM4zJstfSLN14iWMLWFSK
If2jWU7zuhYoCPjoq1UolLPTYXY/9JwQWdpohqcBbvoZB/qFoEK6rcLQGIntLPE1GCyI+6qOwnTd
mD3iXRNZohW66ZYfbKDSxrsknT8mP0IiaehzUmHardK+Dq8bz+G803iPdlLiJIcQJd2T4dq9pz10
qmNBiCFWtdd2PW6gSetFL0a6h14f3ArMLpJlG/rgF+dcY32RoLe9QnykjnaTuJsGZmUDzLZ2nNZf
DB5JraPN6chW2AxMwOaBQ4HZ6EvMFz7SDq0qLfie+YECvRUASI1YZW4TrCbMuzvHuGuNql2KxmnY
ghQAgjvsOFRyvzp8HE2A0Krp3X7XyMjnHbIhDdFlaFny0DvTfGWN+esMQrf06O/vdM8BlMOLuewK
ReWcXGI8EO1Hzsteze9AEbLFzDheWBOCHZorYp1GOI8RLV07EwWPiYdBpHl15IpviW4x9J/Ea+o0
/rockH/MdruqeyDJgL7Smk+PnCQDJtrvC732fYRaVT7fWF1511gNPuHcZIYzBSs7xXKjkVa9sSJ5
Yr/Fzy68y8Q7aGe/laYzIZ5pk3dsSgibV+Eh771XT/VHdDrA61a+HVo24yqz7tgr1FWXd/WhQPVF
5JHgjDXIYxgy+/bCcoewN1o6jND7Vl83ZbCeNDmjQzDtOrw44HfcBSZFLDhRWe5j+n3LRjv9ltsN
GtKVyTYPw2kTDDWKoFQ9DYHTXamsNCER/edAsqrgDwh82OERmIUXGfU4cY15u5zgqRZ2oR6GguwH
AhGqov2scWldmxXEbsT72mKnMx9K1Twz8GhvCuXd6xCKz8kr6lg0b9tS+v0lvDXGZY6x62Sj9hzR
W2jcalqFkuSZXEbupkpdjf+mntZdIW4CPBhZSw3rnePbu+v5GcV8IaA/SQgSCsC/IXI4ogUjKaPX
RVafHSfikvmLiXKjcRz41YCQXbbnRR+Ze8vlX6rYTI6iiK4yKDEbhTMC0oLmX5JEq5TG/EWdFyEZ
Z+nDGNqXJoKgHZIOyZNHiycA6TjQJ8CECt3DR4LlBL5KqXbeIjsJAAdLBm/jm7bR8hVF0DK+wwAG
7xK8jGvs/K2ULkar233jju2iLsOADgXp0m5zAJrnuOnKbFnZ6PxyOnpmJpIVnrerdkK341bVtIgc
88Vi48HxxL/AYI+/aFql2mowLMiOQ1k+da2VQvCYZJvDTJ8sn3hA2a0HVpRLgWge7yhoup09cpcz
+Qy2k/ZvKDzMtdvB1vQ07wvLG1c86QdcDFlGKg6YHQ8o4Szdd0xR9uVP8YedVC7WlhNUZITuiiVq
xtoCLVjT2ADgPJzUU/jCdKWxigN9izfI0p07tWTJ1rcFZuJBkj/bIm32iI+KZXH2EWqtk2nUN2ey
uEV+/+2H1MkJRn71/NIOlBMJsKg/F/hXzzQskKnik2+48lkD378iBSPcfUYBL/JT3cMbsymClnDd
PEqyZ9Kf9k2vsDjOHSwi+/6mGtOj0AplW94u2szplnq06RmgA4pxd4y8sryXWRFvRzkeVaR8No5p
2MxwM03mHopQn6zw1QPzxnc4+coLPByN8x0oe5qVul5bbU2N7jilPoIoe6vWt7PjHLs3Y8/HFQxY
XqqY0gm1b6jnGdFqzVaL8RBHznItwg3CYgjfAD14LliGOPfleXrmW/XEmV4Ek/3gxva3A9F6iidy
PpvYQYsRu2crlMo4+erVbPpnQzKNjVIbGLj59Jqy39RK55gqGijq5rRYMe7FuVAO5Tv7LPYfZytH
225JoBpfxtmrV7EeSwbTX60Ua8sdL2lCL7ws/+jU+CxSFD3aDdh8i9hGlRqlF8kQzyerEc49gtvo
0pAk1mXyyejSt0r09i7oL7pi7nZNHX1kZ4P5qTHH04AieNWlI0iBHVK2qEXg9ScrMY9Dx2Yyqmk5
ZYA0c+1eFoV7gQRpHcTZzNWr2aYH7CnP6vyXhFmDPwpn3dWh2tn44o7Gl6rWivu/Ga+l8NaD1UKy
fk/zY2e+9ERcJ+yN6LawobCzr8kBQq2JTq6x9bh2Z/joDk+QhYsqnhZW/KTS3NhHoHLcjyeP1fze
NNAplaBjnzGQMyCwbR480c43tDPtVQp1v4hN1GVzbZQHytHwNPBkJUZ556XhpTZcqAfRJEgmCWGr
1fgwhFToTnyMI0xFEAQRkj5CUjEyeBbYP3UzrhDVbMRHmaU5xiLRuDHweEcFyB9axeV9C5G54lJ1
z53x7CCUFKgb0Iogv7IR95MgnK4mjC/vZEEzbfDFIbLmfcaTuKUk+UBPsg6z6GhCGXRd/1mG1SVO
yuGG49FnwBxGwIAt8tw8GlW0zYOIKzan60Igmw3cNQwdEmerWknojoM7Y+4WJrmN2MHcdiOilnh0
unVl1fJpolBaNP7QcwfiD6BihSXTbM4XUVj5TOhVjcWDzim0AWlFnxr7hIkBEra8pHvrarZuX34p
Jz8jEUtrHD9INiCqp5bjC7QwMeYqXc7D3RThppdwExL8lm+7JNtbKQEQ7LjO2UPDe6lRqrAdEfLj
docI86CLmUnRpu6tdV+AAWBqZE50VGiLM03lfFd0151nb6YgvWu7dF4hYCtelU6OaWjQ+xpuO+00
yIoGduUWLwuqpmSibm7bBoiD6IXDiJ3GqvTJxu4T72PMpbtEEoBjPNkyqdc4x9Zlp6IJ1h7lVK6j
ocPupqKB0Hg8CEEjjw2NWZtdL6kQGuP4g8FJUxLZ0jolNkvuLPAN7HoPcpn2X30xzm17zMyeTId5
YFHp6c4hQFIXNEi/q7rECCJsWHgtKr/1rCx1pXvTXeexQfiSZJu0OXHtJl+3K4q1e68z7B12Cc3O
MCyc+2qLukda/rAaY1TdblsFF6rpu3iBIz3PdenErKwpzlWNlXoP3sg+PXT4EVeUU/veS11S6Ro3
jleF15UXyMRZmNiDorXZaH+bThydLeyAV7wcSfX03t8Ns6mo7nz0nmZV1BuvQQa2mCvzDTPik4Gj
XUia1D5QdvwkHC1WfcAy349Nt+llk+7FGITLcOQlJqu/0+zLX3y4DW55PuF8nt8TO5+l5pORK/Mz
prZhph7m8VfVoH0MOjpiftfVOMMG2YejpHmKc898a5PZ3bqlHp4rbxwfM3rPy7zCZkdndX6IXZr7
Dfa0tEMT+0VIaV3QEnK2aUuh2bEQXoVB8lBg+nYaYZ5uYk43772pmhabigBZR0DI/NTZ8aNOcaxb
ZGkPO9oU2QUWdNnGGok7wt8IFffQ1c+dNweHwSjCDd0pRVWLB4utQnFRjm2L8U75hvXAtUyYH8Qm
vSTlNMYega93yQ3RbayAeQIfmFnhEeXUxy4pnBfyT4qekj4aHkckz0gEpEWfKZRXGGsCX2ZYcx6C
apaYoljIQHErOLk5UjucMPTEViuiKw8e8wiO6CJIw4HO8Fr/acC777N3VLci4rzaYIcyrYfWnAlW
SeXCAm7eJMO8KqLCupWZX+2FqNVzKZzpBFxXHatkDj9bQeuEHhAuhVDSmqA3A7+Gz8GjkS0Tz17V
s3rQhmWy3IBTfyKqgYhMrHBLq9TGQOExVZnxhhVEyMnI1TtRmN2NiiTmHPPITK5M8u2IBnjpKozt
VKhGtjCKC2xLzw9PM2WoAJAV9tRF1HiNCK+TsB92JmTR0Yo6bzmNuC9arZd/1FyAw1wyeqXFoMel
11ea+WSW3SLJMNf/S/Igt4VP93ZOew/sLSiP4awc+ppztLajiGxTI4pZYmT7P+A2/9NAi7OR/7/m
LLbtV/n2+fZHPOj8A79yFoYLzEPIhA/sgymt7Z7TJn4FLc5f8k0eREz2hWc6ODH/jlpY4hdHeFIE
P/LUyFX6Jx5kWb8EPr8rwHPSlgSi/CU6CGTjDySm45zjf1woAM/H61bAY/4MB02Bhf7Aa1IOnwbp
OxIHOcPq1c4Ztbf6w1W5/n8N/v+c6/jjtfhzzydmadq8459fy6qwhMV3M101rDUXedcjSQ4l9qBq
ehVZrJaCicg6HsVmGqL6mk0oX5XRVDPRxNtdOhGhZ7rZDt0cH0VWyrVbzGozRUa3hSffFD2eG5wC
mb3j5MsWiMH4PEuk4jlwEoocDLJYPS6wi7Jv/v1b+zm74MdVlK7rgHIFlg1xdfa0/oOPtldGbpCF
vPxsMG3UjGMoGigP0bY3C/tcq+Zd4GJVXzibf//KP3My/3hlTJXPt5jryfPX//DK7jj3OoDgXnEI
i9YOslpUrhjY/ftXEWfj5H8Cuz9exjEBaLlHcFcmLuPnl8FoBh+9IEhYRNKeA6Rj1jTW4m6FUZYX
LoDw25VIfTZhi87+hw7T6GWq5yc2zom0usxw7zxjPnhTJrZ1UdBr4DBvf8eDn9yM8DWY5+CV2q3w
5oQmSbsuPY6+lb6m7ehB44OUMzF2GTEh/d13gzM+/XiDfwlbvEg+2gqZpP4BoX9U9dQmUax/OFL/
87+uevK3uvbrbxdvtfrbpis/35hylX/+mfMr//5D6neu/Wy4/dN/rEud6Omm+2qn2y/V5b++XPRV
nb/zv/vFv339+C33U/31X3//qLpSn38bUp2fmMXg30Pl3Zv+Kt7yn9cxfuS3dcz3gRnBwnzP9MmR
Okel/GMdC4C/zqcg3+efZDSdv/QbT255wGQuPLsFfy75Bp4cVXU6/q+/W/YvHu5d8OkOeSmmK/8S
U+6c19E/3qJQbJ4rxNli3KSuISXm51s0w2KgZ3CXbSXeseuyxiKjcnR2FlBemwmR1Npy8GFMo2+f
4IR7PH+Nje6NmzGkK4RSbSViEurkiGtK2YlpHzoZTe3MGyBnCfkNs3g7lI2NcDKCl6os+13MHGEn
yem5m4bXKk0YqWtEi/QWT36CgJM0IZpJtnmDKvS5hK9cBOHwhmsGQZVZH317o9+vGxxS6Fc23w4z
pnX0A2izaXtzct/2dX5XeuhxmS7ZyFG783nLV9XZj4eBtyIUgnxNoqN2peqiDfbbeCmk9KHOBUke
+/6TDhoTZPn/MncmO3IzWZZ+l96zwNnIRffC3eljuMc8aUOEQvo5k8bZyKfvj8pEQwoJocpaNZAo
ZJYg0d1Jml2795zvRHZJy65hiGwJI3ufOtldTcZkbflj92wOarqVWOzQ4HAO3YeJhewjw5EOv6MC
8pAkFyGNi+K3PHtjC7onkcehFskOPIAJwopejAabc2WNsj3RsE3ECgNatcNx4nypQ7zKjd7p59Ro
Lnh1H/UQplCBon43Qyv7x3e0ZoCE41+qCG9hP0mqIj81X70sbzdGheY+ox236Lq1/cjofpVF40sE
z9xum3lrA8N+nIrp0YFOu69HPTqXcV8c2tIz36oGMdemnjp7g2U+/pKPXbUuUaRBGM2G9ugATtVH
d/rmIJK+SuzcPbSGO71UtdZ+5UD6ps8Lmi6TdtythFVz4DcbNeyyeSG8cixEYsUZU6xTWrNAMzTU
ZnlMQDQO4qNASsCZrqwfOhMfl3Sx4jD3xcpm5i9YhArUG0bPfK9a2LGj+y1qaO2WjZt9Y5qNjKfj
oGPexi5tgHM3MhvZU+V2q7HLVHEVjp2W0mIHZzEPDgk9gwrpiqkmJwfS0Rn8qwhv4wD2Uj6HXp6l
+34yy7s4ouezMvFsr/DVzuvKETCNIse66sv+znBMxUYCKKUsxQBAL0bFRBUNnvXie4CcNWtaFzJ/
xqULlH2ST23otxurme41jGz3WU5LStAukBStGROuviUJjeRSMU3PeJjs+mXQIEI4NS7jrhm6wCGA
7xkseLJNDI6snkpJqs18bb532yw8Fgk3MIrc6VkPx3arxgKP5diVV0XhhA8c0PxdqglyhhvleCcT
vDwnQ2/YQjU077Kqya9VmxQvaMasr5Bt9SuhM7sJkp5sl2vabxrPAxCebTl62nNVuOoGkzIqu8ms
O979dBjRLOGVpZAHRy5huTeN+gcXt76eRg7BovMFg9mewEcDkNgMsfkISjuhm1ggyw9fMl1ttEHo
e2285mDZk/5iZwe3gb1VNwU52qNaE2sA4WbQtwV6hhVIy35jlbgFSmw8a7u01YORY/MPqdHweCEL
jLYQ+zVYttGFyds3pkPddyh3YKIT3yB2wLazUAMKZsSx9pgRURonV02k5Xl7gfuYOBMnf2ZYcBSF
7SQ+3d3Q9MkoHWX/pHvWaQ5d652RVvaNeBj3BVaAe0Nv0T7W5K90DA1oZICWjpYBf4fRRvPmfF/X
9JHk3BA8xKFe3KaJ8951E71b5btMYuWujAc/yG1jpkMQD09tTFO81O5gJk+gilwag8w/xnOP/hA2
f5pe+SDiXpmhhNdWPQ9nTKzRue9L8oxNqwy3caPRuevRnAQt0e/INK7UmIDzwwvUYyhRqvxqTtbB
X4JUgCAwLJc9mhWVHMKwuVdRTiy1r986szqFiI42o+zmtUU4y3oRjW01YCPHqn6tVbxOLPprkcy7
E/RpMBNIO8Bey+HaT+nlaIWVPhVC7wlb1jH/6iGCQ2mkOkTPrnG2OhYOOtpKqFUoRLEzjKqiH1aM
i2v4PXfsWyVb2EW6NQ4HiVh2UyZ0Ygfh0PnqmXz3w3S7rJlr4bjn2RYDI23jxP1CmOXq1WEhla+g
lKC5UUDT3KzeCoZW116ulftS6eqb6WT5dmxb94Y5hXFUXXIPenJai2aqHiyX6q2CO7qWnFUwIYmR
uWQT7YtBY1A8CLk2EtI1VjAB7nMGcndDq+igq/oFnVZ+6upUBCKKvrFObVWNHLvWeeMq1dDyQGBj
Ms6o5/vO8J+wiePfKeMt1QFizSF/jiS8J2R0NINcjvJKnxokzYrnUakO1zhO+Sa8cpJo+tLNRUKS
EIM+C8b01p3HXSHoslaq24VYV4mN9sfrDtFGY2aPdj5EwBaGZNXUtdp6nO+3LXvlg+iiR/KY8Bqk
OCarTNwP4/wyD2N2j8erZoo0Dlf54BR7e2jjJfUp3vZ6CMLJdCdGIBHz3nRnMAu64CG64F9GXszs
8MSo1GfIoKZDZ5bTKcZTt8eB1qxDm30MWDdflJAFNHYiDejdMcrWMcKVTN2SWrv1dEBropto+qfh
NajHC1gpEVR9O2whpYUrTwzNifGdWheKhQnAKQrvLHzoFUEkvf0yAzuykkFDZhcTBpKwAbWmg8PW
GmKbcYcVc5ZABkDIAeOBUBdPWh5lO2RuA1oPmrXdW9tKBAx+dV3ibDUpMehiP7F0Oyh5zWTdDR0S
chrNQdfgbELvu+/KwX42OtpNcOP3yvfPpqhv4YsgxRums1XZiNQQCUrXPVcZq00ybcqGCRm2UajR
h6iBVFMlXrn2jHKbjqifk2e21beBJloKQgKXLuOaicfCw+vfAFun1iL7R+8u7RwSHhHGJ9efDmWM
0ppJUjs07wz+43NEb+5+iZygFL1DUhRvYwFsX8sqHWULpio4lQ7qBvBFjN4EfX5UQtl7XcXGvaTv
JfKlTovp/5mQ8B4hgcUbJ6ynTYTa7X40CfU1R/+749Nb7A0Y2YOy39Wiz6+UaG61hk4puJFOXsss
vXJ9T+/ontrDaMYbf0KqG/Q5hXcge89hIF+BDZ/PTROZ/abzVJVd7BbH5jnrW7rrK8tRqThofjci
Qk/CSTvYU5wOz7TGEv99mtoJCOJ/fjR6qAr+8/GM8/MR5//8905Pu+/V5a343n78p/4/PC5RK/50
SF6OY/8+Zi1f4H//r5u38q345bD04y/8+7QkxH8ZqA/xr1ABLsceDsz/7vp4OG+INySsRncotn8c
pP59WvL/C7+LY0OX5pSNqWzJN/r3aYl/D1sNjhybdo2jL4aZ/ygq6dfDkkPosBAgPwTR1ablfgxo
x1fqs/LD+SWDGOakYxv3ppjG/YwcdWMy6bpoxdAdhnkyYcCVpn/nL68ubPH0yoLHtDH7FgFLpw+B
Tv2w6yDNtqtCAdBADaXv3KUdHeEuWgsBQ/anH/oPjaQf0cg/dyP49B5GI455gtMmn//Xo56Ra47v
4xgJcs31boo4RNLOBgMvPpoSQPDOa5W2OqtFCpBeZNBmJpIHEGIZjsMuk9AU9wjPRMSynVN+BLRC
jD+6AohmSatodPsvbVzdOczRX8CK6MxpSv9LSBMeLZWVjvh7Un8NMl/takwGJxJ1kB3MXbcp8K0B
CI6riz4UyR6Fcgu9SWPp7j0TWio816Yo1P7zH+Rj+2m5hzxIHHwFVi5Qhb/+Hk6jF1VP8l6AZFU9
5EDjmFb0dXQKfYwjU2JlL7U+m4rAiOHr55c2ls7Pr/fC5YDvmo7juhy+9eWz/dSAKnNKUa9vjaAf
+T9z6vuPXT5PhGkDm5Iy3ObIIzfI1ppVPAxPGjaYI3vP++cf42N/isP/0kyg+2AvZjYck798iipm
qR6U1wXjYBkrbTkD6GP+jybgXpKxfOB3SP61LrKo0X35w1P4sXPKJT0Ha5ptuvQ+nOVd/fmLDzIO
e9zlKHpGndrW9V6KurlrGQz95UK/310utFj1XOhx5AF9aC6WcojIJHFBQ6T5BAbUmatdSGtjW9bQ
9dlkMiI5mLWmQ+qcPv9ZjSWW9Ne7uzRoaPtZDt+TbKtfvyTg2DaSsu8CLMnVrpC1DDy3zDZeG4kg
15sHZlshcKx20xrzE8eT/H/w5Zcf2iKQdkl1+/ArM0pxMw61HTap8EUPqzdVuy+plTN2p1IdO4M6
0n34/FsvPdMPX5p4aNZsbDZC0O389UtD0hz1sk+6QI6tQ8JPhD41w372+VV+f348LLksZcAW6Bq7
H/pVvUKDTKJIEwjIb3CHoTZOE+bzMkMu8vml/nAbuZaLeYs2GzrJH3/+00sq3JGuSes03Eb71Nfi
EWHid4QlKfZwnYSZFLqnPuX72cg36Fee/3L5399Oj74xswy2N/bCj9nzrQ1okyesCTrL/NZg3dBV
80Xo3RcrAh+PiXBRMHKScDdpLO51zf8yphxLHOTv/H+dHVDEZN1jdFln4vXzz/aHu/DLR/vwgHdt
EQ8h8uIAe/fRLP0bmDBfuTX7zy/zh2WSn0DoJoRJlifWy1+fKVcraGuYhIqktrqHMbDzKuspt0iJ
ZtTL0TXdxnpMb40un5lFMIkURfrnn+H3x5qPwALN3klZ8sML/POCRawSg91e8RB4dRUIGyLVKK36
L9902Wt+fXmWq1BW4Nk1dR64X7+oXqV5MeoDV2EYH01I9/LuqWS3bVQbfP6F/vRY8QJ5NnuP6WAX
/vVSBLP5eu30DboDCbY+Ei/o6JHyEUCxI2QN65Bn/m0S8qevZy2VHUk+Lm3rD/fRR+xG6lvbBLbs
H6JF6eDGzdfOFschtr59/v3+9NqaFlMdQzhcyRYfQqNr1EBL9G0T5FOabwoN9qXjVcU6miqG3tB8
d7JLBrqB3kuF6UmvpfmXu/nH53aJAgfH4tn0fT68H/0YIobo6iZA9Hn22eJPST2kW/rOGzX1yJqE
dWUgetkoPIPUrRyxGu0vD+4fP4T9Y/3X2QewEv16ozM/qmozLiFHq+rFsvS7yTDPk9E9SEM+Udqh
v0I3VTv/2LGPcK6ibP9/49w/7PTGsuB/fKYZ07JIUWMRK/rhPgwFKM6ojRrMMsMUpIMGxF2vULem
cdAh7GptdMRZkm2RLGugszq6vrHlIN/Gu9V1+GNJ4VlntkhRVGvZHoO9vmmqUt98/kF/fzg5PnIM
pyLhQxrWh4dT9xaqFHM8Ni77Mekt75j63k54SPBnbMt/2VV+XzrZStzlGCFsnlH7w6/SjqbbA38w
At9ph29Zltw7FjM95A5/eQh/GxwDKGDmRNq4KxyTZNcPa0qahkZGLOai0zGxicoXSIv2eirbGxVR
VyYhp/aoWRDhRXlUkekjZtFHfCqI7PSswOJNmEsaK4+gT/Glc71h342gLWRZ0LpwKCbokt42aIVQ
gHGgpwOOgrubNqhX7bXQ1XsEu/w/u1c0dUwOYNyqH5X7gnL4eTUe+zJ2JQ2xoOcARRO/8G7JYnJQ
/9kh5Ivyb+vyx9X/X9fzCDLQmZ15+vLnP5UAkOfSQZdAoxuq81OV6g7iE/ign3+rj0vychVilUht
Bh+11Ky/XiW3E6NIdNSXdI3oh8v466ySL50tr1o4ZT69u79c8OOryQUtzoGuoKixOIAsH+inr6Xk
GHtQ6Cbyk0T0IuvMDOK+fjMb493IM6bGQ0L8VoXf4/Mvanx815YLUxNbS5HI8M3+8E2d1OvSzvNU
kNe0riS7kFlZD+TOoZwaWwvnugxSJ330ZjTO3n2pJ9eYt65CKqC5Kl4AbaWrwY+rv6yVH19KPhYH
BdYogR8ATcKHx4rpZdeWvAuBjz+NsITIPkhg4Gtfkvb4l59geWR+Xha5FpywHwcg36DR8WG5ySat
73ItUayBETCquSS6zKKBT+DGKuKUEMzC1DfubLw5Y7ilN4VY25DIpSp7y+PhYatOvn7+mf7wOHgI
Z5aPQ1/V+rGS//Q49LUdc61MkVXidti+c3qhdSsDbLlvpjW9pH2UrKMkj7efX/e3rVrAjTU4oKDL
IbWUQ8OvzyE9G9ZzhcdrarN/cnfO8ByJIis2PsEnhIykZJOWBCVjyKTxQBYeWYZF3X37/GO4v98S
CgWDebrlQDP+7Zb0OQDYqNeGwM5hGzsyfM2G5HrUzX4Xiu477if3YaC2wets+NFdk8ppn+do30w/
vsVYCgtXeFf9kFV7yOtAgWjol6sS982pRkW3tbW5ugWCGF9Lxj+HzJ6NA0BrrG16Xr46Re3sYWfq
Xzo5m7vQrvwdk2r6nU1Zb2tRtOtWYZ2c4FCg0ysu1Vju6rpkgDHVxdodS/Og7PQrVEFxJE/Gems7
Q911RcWH7O1lJFzB/TKf6tFSd1MOywrg24CZpXUW8G6Knj+vrou2m3exX4ggRhK6oRjNw8VZrLDg
1/al81K6Ii4zzZMajewxEyhFd1IQoPaXl/H3NYKNEbGEJyyWKP+jLGiuScbM8gYKRdFjtM7r8NE0
MN+Q3/bkIKb+Sz38h4eQG0+1xhGLDuNva5JGTEbq9P5IRLj14ET2I/cQpoz8giMVx8iI6ntu97Ww
gmjS3j9/9Bac4IfVgC/r6RgDMGMzBPmwGpCYS0qXmw+BFFH41BvQXopEOKhu9fA9gc+R0GOvtbWZ
E8zjjuH4nGtW+hATnXuKROX+MyA43RSp0k7AL4mmgb2DeaSpkV9SNrGaARJVd/rkm2u/ROnaCf4h
3Wn1nQQIRJ+c2ODPv9Pvq4nNi4tYzaevprvuh5ea2IYJQylhHUi4y7WQTXLT+Il37UnFs+PG4cEb
COPtTIGZ4vNLUwgspfWvyyv7CjoWBu78l38JXn5ay2Ij7KIwpA0RxohDt1kKH9twvOJgVh4yEyld
+VohsMU2A/nn0MgEjxSD6uIas1T5TXlJ8hyVOKBGlSRE3TnqZg6dkA5S1tunVFbTC7E31gGi8T95
r4xLCgUWYZ2RX7zR4ORUh6WDyyL2YCL0hSIXKZmqG1U7r6VhXIiJNfamWdkniTwLw0fxOPvFm1Wi
Q4vrrjpYbWs+E98gvkyVjwOhqnLUwZY6EJcnmKOb9U2Xm2JNxeLfDehoLqMNvXQd1n1RkIRqWww6
FtaQl5oPlS6qajNgIp7Zb/dIbOQrWTnGLg3dkjSuXuBcl9gHEraZl7ioxkf6Nn6Q2ZmJKWbCSCPr
FAUhcakaGWrYJYCQFE11lbR5CwF54n+HFWnBIdEMwwpb3fymZb32Rp1tPLQjsVcOAm/sX37Grm20
zPvSzpCvCnLlZq5HdZulfb71rHA+6J2WMPr3pltjCIk2kGTIaq0JZAH0lLGJgVy8xWZvLFzuAd72
Cu6hE8iyq6xNW5f1pYnoJm+R3YdkcKfq7EhCsp1Yj+ptKpHnr4mlNd3dFHb8Fu7YPhTMmFOsU7p8
ZZ4qty18R4gRxARfjMSQ5xaHxCprkvKLR2TzyYnjbotMmgyQyAUCPgCJGVzRpaAdCQhghF0Wr9Qy
JMLQOWXWJJx0n8+xCMA7weK0ELdMiJX3QHqyb3o0APqZPBczDb7z2RjjC1plAghtM9mJlJzlsIQB
7emptW71gkdtgmVLitg5DnWNFMUqizfd4P8I7vM0shtjOCjdJHHJuzpWipkTbxR4HW2uHdoFz8a0
3NS7bsChepgaDsWEjg7MKhilZdTuVh6lK/RP9R7auR+kgO/WUToQh+CG1sEr6mRnE7N0IaItOcZp
5O1zmL13sJCJ60xg4OGyG/PpOAN8vhUuRcvsAPHPkLjT407ujTQzrmqHvD+IEvpTg3qDFADpBIx2
w23b6EYR6EnZH1VDAE0NVuQpSzHMqMYTX5Lerfczmg6SY+YsXhPMXTwDrkDJRK4dcduDWpumhrJC
L3zzODJuXCezCIzJ62HauxovmZHcMRaVR7sS/tM0IKpoQkfdNRr1BU4Frz43wD62xKWv5UCGurSg
05BcWAMHM+3zIoFXdTseMYuKS1U1EEWW3C7X75IdapmeFHVZee7KthwYOhPYM8dNG2I3wld4B9bG
xcwEXSYddl1jigNhjP5R9xJtP2PK3swo3x6SrBOBgkryooxU3ZFXML9LSDEsV6O3BSia34HIbs+9
LrtNmWfeZSpy9yxEOJybnlQPk13gHQA2ty4s0hfpIB79cU/HNsM/olr7EpKHwDmum6qTgeFM7UVH
ThV5ABz9JrJqzozxmVYllm08gH+laCi9bm+4pr8mlr4+eTKarrWsICKwRfdTmOquUkQQhYRDbgca
+1tThCSmmZ4W5CMaFqWjMao5DYM+Td9GV/k9ga0pRhGts/a569y6RctmJJsF/uCm5OdFxQ0ghXAB
xsT6ANJIm687IvPOYyfI2C3JLYzAmjuYsF0jw4Pp9NbZTZwBd1g+PpZaDUh1nu8T8LIXrF3WgUs0
9E3xOLnQtdHWNY0FU2HZBTuiGOMjFqCQA0liVuSesNe+5oK/W7aefDUJDT9hXHG/jXjZ1109Egcq
ZEIC5+gHRVksxv2GDOT1yA/xUuk2n9FQA5zbqt83XTgc67w9SKyQ14OPzaiUTn20aScSU5Z7xFsD
nC2nvr7rSSj+Mjdt8kxq7HRb+vF9OVbad3cWNmtPgjRS9sbFmpbk4nSALDXN/Y1AZATvKzL66SxL
JHC9bFE0kq8rxbVM08YA1l96dzRT5HEuMnPrTh5/mTmdeBwEocqB0jHubUqiqdS+RGVwm4DS8Lfo
tHqSNLLR4YholMaGLm2qNp5F6PRYT+6w67GUb2OAHEwDGe+qdVYDdZAzjmy0QeWthH1Sr73aJcYn
bR5zhdkjbhr3ukIm+T0FOf+cxz6gLsQa43YwVPiM+DuG0006B8KboXpJ6Y6LtTuQ8oHSfXF0+2Dh
V2PcESsr9G9zX4mgHzpMPQ5qzKFGiJSFzhkxUvrs62W+S0IsTSt48mTIEUx1Q3N8+EJOZfaW6UXy
UEl4IngFMVz6ajS7rakAeLCKa/OrZg+kNNhZ50E8cuZi70Qz642eH0bfym+Zj1b/zCUhLijBS1Re
xNk+usqabqQ20BWJ0KmVtoOvxUyldTRAUmyjquyBQzCTyeRuJjcoUBxP3ghv7y6DY6nHMPTlvCUn
Kr6ElW191/Xkq4SCch11TvNNkzl1Yo/O5lGNrClMZyd1IxHPE18tPfE4zybTw8rRL5K0rwN8AkDK
EA0fOAeJFbnTCI/SNH/tZ91fD0MDDbJscWdGyH+q6F7PhhPnnXZtEfW39tsI5j2of2dYvNe1f6Up
Xla83NaBrqNnBW7IAWdnoKu8siQqFI3cyrtJz82dboxLyrTrfVEpCqQn0c6vU2LH+pZNGs1wj0l1
7dsDNwgUyZ6Gkn8kz+UYUYfvC9UgWHE58+ya2bnJR41sBvgLHGBis2aXs1qLJdi2GrZ2UTJH4Dfx
1M04hjG4iaUK8vuIuPkY8kc1tLDtVYJDzlDJ0eMznilX2hsW0nwlOvFUOEsdAynphPkD7Es63IJV
TLZs3ejqu/mkk76y6dzae4D7tXYKvQXyTEmtAcfZDnG+RwZWsIACxOeY12LXFs9lWATjksPQa8Jg
Qzb/CXmm9niR55XUCyeAuhEUGuAHGWNS94jMJAJwfHHTXttDmuEjj5ILOln8xC+UfS1qMMQgA8SW
KJboUvtErzL9PGTOoAKvMPEJAsc99EvTqKlj9ey6RXJs84gVqAmnJ11HiVcJXpWqqCC2JAhOR51o
GhJGYf9UYo2+OjvoloVrPB2AT4xVIKs9zvlpY0fpAy9zTmTZfIE25q19XWaESls3nTuS2VMb9q0X
GopeIkyUg5qSftslcXmdwTy4MWfZkqXbgBqfDFZQh4HhbZOSSQeNRb/MU3rN3oZAmF+GCnai3iga
ytHR9Qn7FVgSCR1obx0FrNDLC+cqJSvvbrQi/wrc0DtMlOkEJo9Sxu1d70otf6BDv47Wtk5cpFFF
RhAvvhJ4ayQfqKzZs/rDDh1qdYxH5dAPi/pH/p0T2fTDEfVpt3Ttje4tKt4mkaBH7LJxAzQHn102
UZFZYbyr7dymTg7TK9BiLisW6Tp+FJIyGxYX3GUGvmuezZQaQ0OAvg/bUG3j1idwzvShStnju+Wi
C0NoPV2Qds4bJIrjQR8z6xEgSn2V4+e5IzAhOVhdBrWUFNPdAGKR+W6PSWSDfU4VGwamiuXTmK7I
gS12dWNPjy7CTEgoVXpnpxiJ6Z7YLb42Ew6UXpXO2YrKDJB6Iex8VWk89URGUcb7oj4xIwHmgtgK
AE2T2Lw8/Wyk09oo9WzrQ/4MIquNMKj7PvQXzZq/u6krx02BqYd/J8Jlt9Ig9izBThaPDsieLym6
sPtByyCfIxMlfiSEiLChZTHctpJz7hom3HipOyIY8IKrbY2iGHvAFLJMVQBiHvo81a5yDF5s9zME
EIKAcG769DDR12x6G1lfiNviSi9sddfK1HlTQ0HIVO3YWzpZFjeddC4z0YWGNR3ZPaqUSYIAsR3v
ilaUdoxmK90aWZneJfDqEGMb/mtcuOUzgk6k7O6Y7KplzzdiwEJ6nvCjzs3EwtuJCninSSVoswse
tFbC78J4Sok9J/u2Mks6uY4MVK7VeAL8dTk4mK46KBk0YrDUal6yxuJ7N3XzFBRTDdDEBwi1btEp
BmNiif0QkxQBjk6+TzxeGz0Szjb0NLF1qBqZ7XcTgrsafduNA1BuxxlBXv0Q03R2YwQk+k0DfmIM
uRViv43beMYxTOH4RRNqdUmfG/F1h9ITFtQqTVAq1QuOenSWzCEVb/QUHwa5Lc02N7k5Falc4DIu
jPaMJ+z030SZRk+kgyVfh07Xt3MfFe+9ViDv0DNSB+yuvCPePTq2ThVfTdrA2m6jmY0luk7HHomK
GkvfuPftKFFrOTuI5peP1Lp0Xob8CquzARfbasp17w/hutGG+mrwzN0IAgu1sNTAGGR1UJqC6Cu6
1zvl+OHRmK18F2md3BhlqG8i0h7X1JnayozK8dSzWK3AknJ+IX/1TIN+Ntfx3KAToem6dzofFSUV
A+i5sgo79tc66h7MaYZ04xL1B9O4iOsgG/NdQ0vk7IPhWzWWczTcsdvBtKG8jayeXxE154EAXxSY
1uSi2rSGZ9Ilx4OUWm2uw5aQNIIHnYAOW3ki5Y/9rsEjHT/Mjh0fNd2o9JWKKRjD3GN8I9lPMVs3
VHelxUEgfYjGJDyEhh5tSloSdCCm+6hN3OM0RM0m8RAvLz3k/hBaBhkJVpGsCw0ERaazJPk5sLgV
sU1yzY9WEcxK6KJP7R6AbQaihH42lBMNe/aotDXEVZN1F4wS6YptZz341vAeMalfU0G/wsRUlyl3
aUYh2CO1NCzXdEZgPcJ3XQ9wpuEYJvBSCRWfw9QPYP4f5rlhywasivD50Lrx99IoyMG1l0PcCBai
g7IZqNkFRWEP/q7p5MHu+xinTT2T0MVftiBV42Y29ENkgNTTGV5xVsH5mw2bigwk2iBkpev0HQIJ
JXVbYWWmvx8xc1x2hDSRu1pl45WX0vEzbWgEoQeZIQ+nh6mxgFmRZRHomivOhpWBKkjkFdlrCcwa
HgUnNqbAm3RGJ4k6l2kXsQLmdyGh0isnIVpQyY56V+3QnIO2xFUWpU/8UE+TA+GKaJtJucA1ivpc
syPbwdBEkkz3EK4PijnLp0SZJ99Z9QKJs2dr6sbK0/ZogB+F0IhUnJVyXNW2o3n42PPpxpsbRVxx
DapODlgFYK3WqzpKzYvHif57AsN8rRvl88yMslrZ2KXXbUTzBPgXDmq7i6BEhP0OB4L9zvuEu3BZ
9iceltPi6OxWkmYRqGZzV5Z+h24Pn0MOb6cxBuuZtKIHD0jjeiRx+uIg6gP81zyDG002wp8y9F7G
fCqbOg8kd3OfVCahYz6YG9cfWiohMrpzI+I8n1j+FyBDj3kbcZTk1M4umtJomdJvNCeydY05H8BW
jxgzBlSVd9/6EG11Y/DIkVd2pL1p3jjmYAZJ6uvnWNjereX13iWJQWIYsk/3aOOKS6QZC3HDuyxd
b3BfYw9t18uTp3CaKrbvzCGlvDPPOXnEF71u0EvW0VYfrRcvMhC1l9QOIWa+s6uagpdrdPcu6vEX
AQVjb8DbGRiUXwZKA9R9nfrqj5q8q1LF1ACKBOH1xnykx838wLXoljlKyK3b14D8TbO4aHUanrs4
97+KqjFMhJXEPK34Aeim5QgKGkK9S42dItbd5LGjyePSxlGh+e7Mgg0qN8B9Lwdk6zLoNgUxKJON
1Pv4TdATOdW8E7eCe3CKxro8lbo1edjrRfvdd6eYy8UpY4mp6/ZEUwELEHK8OOzJ37AcafeysbJ/
gMtNVyqP5GsLt+Wu6/TBWAmdjpaoGdhPo2PscJf0DPxbIGU0a/DLxzw8VeRggqo9XkWzeYnMdnog
g7TZKT8bHsmDqiBM9x3k7z6J92FI4ROlenolmigPGNXLE8CsMA8476gVpY97CgUBiUDS7HXvKPwD
VlzNG9Ch/bkrVcIErekPaa1y+o549ubW9rZT46bIAgfAahmwumiY4ps+1Ir7ohlIzUscqhovixiX
1qkZMRPgfKTuEqNU4bbG4ovS32iAT80JjQoUlT6UEsVt6ikZFrIRy4vpifyr37BPzWKUZEE7jv8A
XsMhe5B8G6CN9lM5WdGzRmkDjssPiGCullBHC95MXVfYFRTbRDFr/lp2wnpKWos2mlDRPWv8HR09
oNkciRn5U5rcQzcGCq4729qtdwrPBYJj70CSOxnIcKKEEeO1NnhMANx+6QqaDy3Ce4YQ2j9WhqpM
J4nRlIWFFby3A9ra+5hhw1olJdhbL6Lp6/HOYSsGWFwfeHX794ag1lWTj+2mit3FuVbdSQC+8Kow
ZIHocEikG+VKTI5z1RgaLkfhV8GsQGDkA/7kmC72xmGT/U44iw1ypzC39uw43yeFmcvplbXpKfRc
/BjrdPSHEyYSCfiYww79em2tRSYkhnkgoMceQFktoRnrmL93xH5okR8/0+mjBdve97qrk2BUDGcZ
sVCY+Cofsr4ntrAnz3wanDKmyo04GLVeHlKdYUZCtOryMCnvtqatdfXjwD3F5fgI6syAJxsR19mm
cNOmKt57ae6w7Y7eKWndo2mTErSy8Od7HT2rGm07zB6zvzdso9gN9jRsaVbn0PVi4G/WkPt7e+wJ
QLY6+Zo2lXgjcDZ7aYyufaKvhtlpTKYo3aRmXJ2KQWFjY0pwKplyHZRGm3ii4rmqZ1diWMpSmOTR
zeRhdrfKKX76fOBiLsOcX8cti4SMr0CgG7P9jyKjkWFUFuuAgw0b7LbW1ux3hv9YZrC4cgIuQ0Pe
O3yqR2Yu39meKFpAeAikelbuvLlLOT3+X+rObEdu5dq2v3Jw37nBPoIP54XJzKy+U5VK0guhln3f
8+vPYGnbrmSVM68MXOBcGBYMaHtHkoxmxVpzjRlIey8qrvqpmj5pQ1xcNNjPYRaR4y7ArebEb9be
lnst9nmEJIZNwZeC92HV2STD5A/gTLdVEZtPUzQ6IOoMGpVNsF+piVCrWXYcvSt+hAYLCR6mfRln
jXldSlrUZh3RJ8FRfUIZ8LZuZgmU2BouNlwHtcVb5LUow1BzvB9FQIseKe8GpQn1qHufC6abV6Hp
mX6CM2WjpKcESUuJcfUJEbjQI7FUIW1kEIfjCmtmRreAduZCSyHF+At3duxjD0PexzI2viJPf5rQ
E+O3G0OaCQnULQoGblvJ/A6L8BTVovWV1ENyTSFS3uAiUuCLMBmAHai2ZbNeIJ9VlyJVrVFMGLXR
o9jxC7dKPBCo6hCp0R/IfUb/7tfVjZ93mauV2jYPB2efzcj2LMrzV86cZ9+Via4BkSb6he0sQNRu
hmne2fYj6ZjwHJ5S/7mGc+PVftbtlbgxPPREKdFM9lnSehC4Cw/7+8zacVl6xaU5B9PP44vijfIO
rgS9ItQf0TbYb5W7zlSgGB2Qi5YQKr2hnvY0Ujo3ZOKTfVrAgdxUtggfOwnaa+rpWtZsHIBia0hO
1EPfzHSEFTqIEkQ+lHAAqhx+2p6/KUESF9t2Mux74JWSWoUx3L087/8DDMS/a2Q66Il6v23qf2Gv
k8Hr/qci8k2rEzaS7dcDlMTyz//udIL9wIVnsejho1CqXsr+vxudAEYwe1S6mHQD+ykpEAz83eek
y79ApaDnW1SKL96E/+xz0u2/UPQu/7EXmTIp+D/pc0KNdbAlKMtcMaUBHu5wvmBq6UPdtvQzy1ao
ciFvpQjkJDqX4yqjpBzVF3qlih91Hpb45FgGNFCTNTBx6ci09ilKZfJRUa3n0LQogERO2To4740N
HYFNKGPMS0R432LPwgaaiR4Foq1o9zKROmxD7mafRxosvwwEsA9SYXsQdGTjrrTRjI4Ki1mU8sNM
e8HgthqeRldZHVsXDWqCh6AUJAfUdGqhtJFOBVmhUgoM8sgUnqVR87N6PfhYSaTBZ0ZukdrpkCKY
nKJVvdPMcnqwa2uK7hQ9j/SNYlSwKJVaOOVWIS8JfMCeWsvr0iYhVWDK/DHJtPgeq1J0tHkxXBh4
h5/5BqxWFY4rtzI7vw4B93zp7WC6sFDDXemDHp3ZY8flphzwXcqbuqA72C6++R10iIlC/Kaq6cxN
tLC4bsJsvAwy2D6tBv7FMc178j3hNYIgA4/bFnqqi98RdooVBugDGLwux3XYUayPNZRfQH6jj0PD
IM+IuACEpnZkfyZfVWDgDCiXjurqMquy5r4V1oeqwmjQ94MOKLQ674n7MRqUVOkC07rObWMkucoN
PtWn6YbLYn/BVWvaphgVP1JvyG9nq1qIDhgd70llOl4m++q5TVWLsldMqw1lAHE+FUpA4qIU+XmW
0JtfZD191nmgP6GYEzsBOJ6cSjLfz4YDSs0GY7E1FQuDRyibzUM5U/TosfcgnMS7uPGUMXxxgKJf
HVAw84fS5AJ7yBRIjUpVquclekMPY2kTeqNqPgsCAqzd1WclUPvLCXPA6yHrg2e/77jfzy0s+6TH
pKguq2kTtJBs+7DGRZIX4I5cD0Gm2c9xEdmuQ07/TNgQd5iUKH3dahR0CSv9QH+NlSnoGRWLxDQS
HOmTMM55GPKnhfmjDUH3IzlAWKgMtLJPkdT2mB/E1ANsk7pSPCmXRpeQkJ27rm7cBPvYBk9n5Ghn
QUpnvhsgrL4bbMV/iPD2KHezBSSQam+qmZsZk6VbgCfIroMw9YvzRSxCFcqKjQivm2m4zMNMuw7E
MH8U1JvlTZFmfXnWBYF2lUIoeiQ1oMzwueWwtYHw6S4wLVN7qB2rAmwxcdq0Oy6kWku01+twhLFT
ubDpsE/cLLSKi6EEAJAHklqJgZXMPRJTMq60eeyRhi7LbqjU60mx2ueFj30dEfYrPGSxXHu1YRFe
2+3e8O1yYSIkoNkGM75WuiGkWDnklyk3WMcrlAzzEJNP5MrcrMJdNtPaPhDgttumhd2A/iS/Tvuu
XrAfKumPQmdTqjrSPbnZAa3PneGcipZ1bvil9gvLZP8+oKkGX/Ky1R9bo4HzMaStju4EBQFXdEsZ
C0jnfn1bWRLnv8LXAriOYcmhrohuJNUp0nMbJXLqNq2S3oUglC9IWKOLQcuB68LYNHDuaekpbmdd
U+4LWxc7JZ9BW1vhkq8duuK8tDObPE8MJZAcH82TrnTicWAfDrQviPBwK62cIb/Abme+UA1Zp6QD
lnp6PEjzjsk1XemVqHyXYnkZwwOvlcpV69jxKk6X3E2B957hvhxiPGLoaIli5py9kNjTvKAL0O96
/YqgRNU2rUzibV7ipbN3mkyc+9g/0/k9JCm+buQA1b4C6ZpmGvAXZzJBAVrF1hlDdJJ61WX3fdC0
resg6znXyPYuOSRslKQVNVeZVOrnqh3hJvdmT12RruyHotGfRCSiD0R24+dS2tU32Q8BHuyWop/1
/jj8DtT+KHB5P9o4CEj+XdTyvzAkQc59LCY5A6wevUbuvfzz/+i+1v6yl2CRq9HfgcffvdfC/Muk
n4aebO54wnxxPfxHTKL+pUruK0uIudgYLqHwP0hV8i+uWDSAoaul8xjw3p/EJGtZ32ITagpV4G0i
+RHaoqN8JeubJSTqQS5Kqp491o0KGmeihLpnQTkZ/jgUlmsSXgGo00Gd9r2sYGS8elV3v29E/8XV
4q6I8rb57/+zDPH6nvT7J5iaRefU0jC8Es3DyAaLU9UCnSiOuXWFeMTk8r/VE//2+EjrsH0ZieCQ
iyCEsEUaffiwVlVDyQSvtM00jTIPpRAvBEt54nnevlLGYasyCEBp2Vx3s4cyVclCmOZWYbXf1sWk
NpsKzxq4M1CnqJdlaQubJlduiFms534s9Gh3/EHXjQ+WY3E40h9EGtOg1rm8iFdf1RF5JeJYN7dT
XTVbQE/2dTr5jkdrbLYfbcD+KA6Vs+OD6i9JicMvSa6CXgEhNY4ufsJqWD3zK9pwqbXkJWEq8IhQ
PVdM0Picn3rpsIlpeBtQbxpm8khVLrBaJjh0nTLBe7pVzKdyVgc47WCNr/ISkrlLBrz6mkQtskQU
ggFlEuRtl5U200JNrSaZXFwudMt1jHlEVRz6M7q/KV9cIFlV7b6WofmoIskbkeqNqDRqFIDmjzhs
FMQzwKqHHZwW/4mMRPyJjxU/COqg30gTJuSPuDAQ98SaiS9J5dgPweREX2YxWvY97Oo0ezKTMTUw
kJiq+Ex2iv05IINr3hipE3ZPiTmle7yB5n4n8wT3F82eDcpBULafxRDie6iNpkPlCejGh8BeqFFT
JOKnGZQ8wQvlb5NlF+InURB6zlTg/O6rTYzwHQ8aFcVQNsBy7SPs5HyQRv0GW4kWbwSSxOXG1Hpx
Lbu5meg34LW7IiYu5wSkP8KNJU7im4xJYezyWCkLrywThVpOO3YZTbctva4UIip0kHTDnuf1LNF9
ZUCFNpawsl0kRa15Zjdh15j6nXUD0Gl8DMpgcFzsUWYKM+ksr8SQRQS8WiS/Z+mICMiUFj5WeqSZ
3uxo8V6NYMqQFsH5ZGOzUGBnpuVPgArahznRAcT1dDE4G73Jsl/UJHAMCaZxRM+RJ/0dDp/f4NxN
lZtSlYSXIjnuXVOO1Xe/9eEsK412VitDT5RhttF92orwymls51Md9OHPoY6ozVHfdqg/y9n4lCJw
2pdN2u6FqcjLDKZxfxkrjvm5Kok79MogXRw1unmRd46YXTEa+vU4OtInnas59wiPCMlsOodR5NL4
tQuSIsq8QhfN1m+nCn5dvvhf4+843IwanUEbMxuRfjkFTDv6vJTwY5n04X2ZJqmyjeiJ7c4CX9p4
PiI02cqYrt2PGaCIZCHSCBj9lOpgepZzZdJqBo9nphdwBHiPv57zEAmn6jah4mQxdkFg5PHrwLxR
nyTQ7s7HrxBrSmWePfASdkFyNA2+mf1E8ih3wPC7ELIQ0cLXIQxH6vC9FEVCB0s7qwiirR5ynZ7Z
inEbGwOM8imHBLlNAI3exGYO5jfK/Plh6qbiM66dOk1riOxcNPf+/VTE8jakJddGQl4GT1UnmOPx
oDU/KfZjexuBudgEwFnvp0hrYe6gClvkBVnc7KTFTcxU1OxLrY/5Lydvqc05Vdp/aWbpA/jHyZbN
RQs118Idr3IbPA7UsxKSqH/bp/UEMg+DOmOjiqDrNnFajJrLXp4CllNHjCDQHLNONBE7d3Zvha2n
97n27Gf+IkVDx8cczJCdbZoo128QshhcqWQLOC/pQB+5dqVAWENPvcBWNfoHd5FalFi2DjBENn3k
zJ9ppVUQnqZt/hX4FDcPPWwxE8mzbuQKZCi6gVR2gb5BjqNWHUkDXrjf1fiM4gVHiR2pUxrcGmgR
0ZKRcCf9JMsh23c4U3NbAhhQ4fFQUdNII6wKdsz3wncnrcLputXR8RNw1xh62b3E+a+rFeEldGao
W3UseTLqIApyPwQDAaWZ2gB23g9qeGH6ERXackBx4w2JzL/KwMzuZmZvyIUs1A3XqIv51p6UXNuk
yLi/O10Zm8vw3WdMbNXHSrHofikIAii6WwIEVa3qAxi5uMRUjEI/ujM4VQZK8LpOaAlvcusxK+JW
nBFFx7iG0y7JXahrmZnojOynjpQOhUs1xwrEh9CnnTjV3rSxcKTRa0GejwQyYPc1bJbMLvAFJZBb
sFnYKpsN/V7fzLBv2OPmxLEvOYZH/byKSZR6lMkbGCezDiWzYiPoTsQWhwkkC7QHfeyOIyyyUfQA
r/v8ZMF+CG4OCFvVWfdpc19ovnURz2n5YAq+3PET/b3RDJW+NWETHxKkHp7nczHMhb2Ya2G5qNwN
oEu8AXMwVCupec017Pe14d8yTPSlHfB1/EA7s8MJsNQPaByka/hwvLrOqSKGNWX6OejuSYvlIQD2
TowbtXbmzrWQZNQYKaOd2MYkrPMnHTtaH60+y3ALXBQfi8q0y4kqMlUFtaPNxC0CI/DxiTXznzU4
lmmPLQ4qnSpVGoQbE7W7nzmHsfidIv6jO9D/HYXq/1+Gr82E+feJ2u337uuPon59LVr+D/+4FVkw
pOhGI+xfpWoVsrhApzRag7k5Lzwbsrh/34u4Sr3UVBwTe3eTXu9/XosU6y9yD3Sa/eOW9QdAqnWL
PROeKxEVMMAU5H6FtboVkZHowgRp/HZOil0nkkejBfOW/aID6SwduRzl+y79mucfU3ElRb/V7Npt
x+K8Av5NOXkf0uWjwtx79freuSitliO/ykEeCmJTmuSRSVkfLg8OKp/rF/1CnYpkuh8TxBhN62yb
0Oi2kc25cHy8lzLGq/W4NE5DRqfdnTfBFfZlvb66RvizGfdsDzZOmSms2MrOrewGr0DbRwWVlJT0
DbPGUJoOSaA0ahdzNCa58qHR4hk4ld+QgAD6mt50OEci4QmI9l21s9j2B7VR7jmP2ucqGekOyJOY
nLfB/odVymjqn8px5gpBnDY/s9NYXxS2gWDvo5ssvZ7USfyBk3DW8GOxZgyaiqjyd8uT2NsmBQDl
BlT8wz2XVhI5pVNHknL18jVTGtd6FzVa++AjuNI2BZ2bu3LUemsfzTLAcIm2RQwHupS+AD3sdmEW
qAjLSgNZXpHmwx7zrYpIpsvj58DKDIzwzFCzvRyb59lN+6H7zCaEfDJuSKCVfozBRqHpUInCUuCP
HiVmjerNGh1MQB2/bTdOEFDfDQmc1U3cF2gbzZBwZWP60/xd+tA+QTU3WFYlQWmVBFbiRbCDYSVE
+mG6bZDelFtbn3i9pkFLFjpp6mHI2AQeb0HtDD5FcMUKN9jsWPjj4Jv21M1VDduStpqPo1LliIrS
QWvP6NmKbzRF70+1n66uxctkkuQraAgFmkEkzKJ+fSfFGilKxwypqBkZzblNUeLGTit4P4VCOhOX
3LE8j+cQr2Klrnz6ZCGVn5rQh+fLcniDm6E6tNR/VGKMw5/Q6EEp0exo26KmjEps1DYYFiF1jC9m
kZNJLpUBW3V/VCvEi7Comt3xFfVSAn+1omib5NSGcwc0j2u5tm7M5jKm0EyUYI+Ki+5jBwbpjpvo
gNNJhqUV6fJzJw1ybqT4rc1+JK+UYRxcgbcHWpYwwPqzFScO+XVShFiCzYRfRIZq4aIvu86rRS4o
JUfUAZZ8rJ9eO2bd3TqWXT8df/J3RwEvRUEW1g/By+EoAdehOO4ijGKNMb+cojzdpv5sbI+P8iZY
E3BwlqwYVT4bXwNB1u71w1RkWPzC52HKIpF3Ti+tB1LV5k8NhHc3S/PGmZxP7MymB9S7Qc+UhCc2
6WUTPvjCq1+welCJnBSKX6J5w0j628xLr2jaHndNjFLsSmyGwJ/cGIPJE7mt1fLi1n345Ksjywcf
bUZRpqFs7YYLbLGUi7gyv1ThkptvS1TPpGSmH1NuR+EmU4vp7virXx1OL+PT5UNCxDY0QsbVm1dy
BWI71zKMxFDw+XhubUJitzsxNilOC4b97fh474gB+MTkuGiJJuPE4Xj4qSNKFdhHYgel07O0Vchh
eo1a6k9hStFfF2N8bqUJl3K6hW5mzRp/TnYmPlhpMLYntpW3c9sgT6sJPAUoN9LEcvhLCpW9eTIt
zaPG5LusMf3BxCDn/vgDr3N6fGBWKB4sgtergbQ6HGWQQP6Lste82FTjx9bBRzlPRvFohWRbpoIZ
7i6Vqevjo759NpOstS7I6ZlcBRbXhtcLqlOQlaYl09kqscmIww6ORh/1J/agZXIeLpqFD4KAiUw3
f66vNSRHrYnPqXom5ezdmI3VvujZESkFp5+PP9DbeUoZ3yF3yTlEBnBNupllSIglIR7NYT9cU60q
oEDic5mUirkl1xVfHR/vvUcDLIK31XIAUgc4fIHKSKNK3kvVI7Ne7S1g8wSVQ+x1YxaeGGolLyDp
a7PpkbwAEbDE1WsGEv1gdUkfAczPiobxLSI86oJWaRXfjMmnCE5hDAiNJqu+94bYHM50tSkwjQiq
crrKuP+3W8ipNHoFLX7oSUm2+nqMxIRd66Dge/dHb4ZfS2BtLxo3yCAAIlYBAbB2U9RFjIQ49UfP
oGvWS2hf2akGDWzHh1rL6X6PBfgChQcBPX8cfgVt7maq+JO+7exO/TLMI+ktAMrNU00qD+o2jbg6
JIIwNfZkUw18rgJpXpADGqbNIivDfZlW3pHk3ux8zWIOlx1Ee9lCvTbMx4Ymg5wSO6lBb8a6mAYk
bUq18+MPsZpJyzMQNZlUaSxeF1eBw2dIErLnVh4ZW20y5JWeAtSa9Xq6FH3SPRwfarXXLEOxmxHa
Q3t4wfccDoUuDjkGueqt2YbaftbMGSQ9rbALm7HZIoD1H60q7k7scPpqs3kZ1uD6z8G91LbWuKCi
kyAFUMfS+Bs1D3EF8gH5+lR/JKOMuqOjv3gpHmAGIYQ5nmM7oQ2bNtMxiI19LDxdOuJz+6yda8zD
IR/YF/Q800HZkV7dk3jOug1pmyi/0AY9xXqQkyPzGisrvqdgCuqNbHuZIjqOsfc7/kLfezJbW9xg
2EmB6K3mOm3eQzOoXFdA2LfXZMUcT4w4ah8fZdlLXm2jL+8PXRyfjCoXW9sqvkUsPmTAQLQtmcX0
yu47+0dB81iwjVoZXhh+Vu0Sa5iv8s50HjuOqBOHxTvjk5pafMVMJEpkcg6nTcbx20CvYR8N8iu6
wC9LcuWhqG4qO/qZdaTocyk+msYp3u5qT1+e26HWxfImS0XZdLUyKKXpUT6o1jYrjZ5+rLo5p/l0
oLG5irYt+J4/fs+SbUvnJbOZaM7ir/b6UMzMCjtSpcDNndzplVMY6QczC/PzhPt0Bm0/NLaOoit7
3AyGjYhMGlmOf+h18MMTkwNgldDHRdAFrvTwF/gRhj469pnbLBz8Dxg4SLyshwkZeum0FNQKDZM9
fJhxIHALxPcx1pFYZrm20edPeKJbp/B7byc4ejvBlCMdwMtZkxnrkGBNqQ1zy99aNKXnv4xZnpLU
vjzWvyY44R40H1IyZFg1iOWWtXpshDXwxEqHPHVCrYNOM9v6XtKhP3o0+NLHn7HN30U51kqo44C/
eiD1l0Y2NQ9/2WOZfhaaU9CVjDsBXVGZhQsaKJcGZPYcNTsjJqNPLqfArcEM5/QZThFt6UEiKUSh
9AAPNTftSVXr4at7eSgbYQBJVqoMDuL0w29JR2sBWgDj4T7Ndk0ApEyPbdoMugw97TiPKgiTVPkS
TcCVUUJV3Z5iwUidbQZ21iDewvExt+5NqSRPx6fZ4YnDL4PvTLmctCw/Dnzbaj9xFL41hsTCkyJa
aoPSGAFGTNE9zTnWxz8ci9w6QmmY4UvyDTHE4VvouqFqADkJ4NxkzWsZZB691pgiAzw8sXrePNZy
a7BVIK3sxSye1WbshGY7zVMnsRbHZSgZB7Elg9PvLZGKE7ei1YWfV7iMRSYTsCLSUrEkQF9vFakR
SJr/GIuS+M3Mr2I/6vpNhwv5d8cg8QUAhxx1P3c7tQOvEnLGUc1KVNfo4nJXJYF54qL49umJ4znd
OWKX69Nau6y3NS4+jeDpFRPgg9ZaJPYG+1zWdLH+6Tc9HGoV+wqT4k4Ows2LwqJGkd0BxmhS9sl2
DjbHhzqMWJb3TKJygX1x5wcN+wLpf5XFAGmXOX4nbW/O1f6uV+vpYyFwJJrHSd7jiq55uIYYJ867
VcfD36Ny4DJzVQ0g7fKuX40K5HMKnT4WhNCD+JCoseJiYxCfO3OziAp9un8FfTNGOBVbO2rCK7b0
4i60IxxgtRrVQu9Y/cOcVvqff2TuNzZkZdLFgIFXq2nOUXPmEG+8QcIaKasWQG7dDbs68tXt8Tf/
znwiJc+LN0B5CjotDt/BUAQFtta4v9NQoJ4ZAVoTxFDJjVqI9On4UG92SjiKTFq2peWYIYt0OBTk
k6pgZTNUY4sNpNTQVdEDnJi1hxmcl4+K2Bv/DCLfhai5GsVWrLo0DV944SjSeKdjM/zZaIL8csxi
KCi97nS3dpHPlxQ4mxPTeHWw/x4c2yJeJvpu6D2rwWn8n80Q+1xvpmHxgox6h4qgMm9xMy+9NAud
fYAzC/1KmMhnokrPuQJEX5GdVtWJ13AYzP39S5CfARqBIGmsayBqHvgluEhBvnpKr7G1Sb43djXe
ZKNsUHqr047WxvJJDGr3WDZdfgL2/86ClrrBmmLPfznxD791Es1q3C4QBuz4xstMUY2PGGP4mAq1
j0T/3c7C8fPT8fn17iNTkafYywH05iS2cyrXcsyENxbpvEkcxPMFt+AFL6R843idLmdayz4ODVYb
MdZsj8eHf28lkUOi44B71zL9Dh+5SzSoXGMl8PPWql0oje5uzBI6VHW9+3F8KG054w4iKZbS67FW
W7NaFkMt01l4eErVLndx6wKXEoOG/q66nKCIn4lEYLbCxejeEoN/owZj8jk3CvsaQEf4H+whJEhY
29QIBPWBwycHyBR0UIaFp07VQPGWfVQNil8EQ6eolO+/43+NtN4YlSDPE4WR8hSmv0/GbQu9TKNs
o1beiXe8/LvevuN/jbV8g1enQ6oCxcLhTnhaaQ+3s50F23HK9FuwNWjSqxiDlAKFRiWwOmsio7+G
7rhLU/vUtfDdZ14uDCQpSfDry9+/+h0dGUuT40B4Ro+x6Gz5Mw6frQEGKZInnvm9oQx8hAjkllyw
WE2r0G8mLW3YvoxwNLH4bK2dTp+9l5LnOTv+eg8vfb/3J+bLInREnUAB4/CpnLSUCl3hHHE5ZUYz
tPMvjlp3l6ZjZrs5Eu0JRLb5ztfk7GFDNNHTQ9g9HC+YOu4H8LA80CUCIEPUbgpwHScOgPe2IESj
bAIk8SDUr0YRmZnplcYoKMqaC5o/lBsjJGmnqLXh1nkSbGDiGdfgKPMbYxiaE5v+e7vu6+FXU3Y0
GiHqftn0LRL4Kb1FuzSxs304WFCIiJeBcenx/viXfPfNQgim3k9zlLHObFsQrwqFZcCXNAFDmHl6
PhG9nBjl3am5mJSjEiAhu75gKFGalSY0Ky9OVbmXkAX2agCjSPjWiZf47ubKmiI/QNqcLOfqIyY0
ltgJ9xxsQ1NmCBwS88KO2vEsTaDR+RG0Q70vdrN51iZd+alaeNAU1dVpW5LYPTGj3l0nAr8THnoR
565Wf2nWoq0b3m7cc8dUh7q6NjPDgeFmoAIc2u78P/iar8Zb3XjUcMpHiv48fAhntWoDuvQZ78Q7
fm/OkCO0yR4j0OLAP1yNPgiAwlDZW5tUyR60Og48bPXU/+BZXo+yendtPgAgnEvWvD2H+24ximzK
Odoef2PvrXkCdWOpSuNt9ibmG8lgArVm0aVVfTGJIKJxp4qHzz1S4swtjKgieced2RV1pWn7VO+7
Ez9heZDVUUXVBX+hhRDN1r0KPQBVGH6f5dJDANldQsmedwj6kk1OOf3j8ad9Z4txiLHInuEtR9lu
ddbbql+rowLTaQQU9Jm06+jOpIyapii/1BxhwBh9dXd8zHdmC2PSUIUz1nI5XH7TqxOwGSdFSSfG
DKJq9tCPaReqpZ+qYr07CqAZLMkJl9+cSKK353mqUwnzDZyD1ItfRmWcsqB69/Utkn6OoqWItdpb
0sboJlvjS9EZite9ospkiyWj+DyLTr8lvZzcQ+Y0/ny5kb5Y6rts0ToXvcMXSCRu2CGgSw8uXnJN
utW8TMKTJd3ldFnPQowIuUwTpXCfX20djT5HXaZobB3DmOwT0K7PLU4uOxlm81WptO1jPBvzHvJJ
vVHUQd8nJdbojZ4mFki06lRK6t1XTcM5KjR12WNWr7rXaOTAjJrrZpg7kBWifNwZg17t03Jq2bqz
4XoyDYQ+xyfrO9uBQ2Hsn8Mub+nVZKVpQigETbTXTkOz1cve/zkr0AwTBI70glXx5AqDrq9BWtOm
HeUph7d3clb0gZIewjGJSikr9fAHRM0YtPRaSK/Ox+QjB1yXbQCxtIabykZ8lb01/JgbNPtuAPP6
EQKb+VUBxwykJZuBH9JXE6ikuAQVmeOv5oXV8GaGkNkgxaMRIq0Ps9ZuQ2PUyAAQv6Ig6Ww1cXVs
H264LQMfShXt09iZ+7hp002M68cWR6bJrTt7epwH0/zZ1P5nIVJ/o9AEcl45QbxTIxnfRnZEo28o
gf0e/8Xv7QnU6ihLsHUtWoXDdzlZqSIzIHgeshdjA9EVloLv2yfO+PdmqiPJNCIP4BolV18MdGVF
6TPmi6W94eJerIwYPvjDTjOCce/kk44ZRqHM1olx3x4bJitjSRAvvqJExodPB1w9joXDLUJqZbAJ
UflsaxGmu7gtA+/4i1xOoMMvz1AACA0UStww1l9+iEsF22ZKOTSrZnfN0OFfHQ/9iNQeMUq2TQzw
RRCNRAZ+th9PSceMZbGvx0dVxGznQRGcLKv21arE2HrKMhn4qPx9bHiSqEp+JkpHDLXYBd3EqU6H
EkwI+wqV8jhv7Xb4QJMCNdPGaEp67PMQ0poD61R6Zj3Hg6srGe7bjV3SE+5b0DT3atWbX6N5LPvN
OPs+tNyAFgM5QZtxdRHVWCkItX4gNNfv2T71r03QK/NGm9OigLLb1LDgsmq8zdu4KU5ECG8nMvAU
kkEouJiuJKoPn9+h3KznMdetxIqGbVOI+KEmy/nHeUtGWQQarBUOrXUcUnZWZAVOQu6t7ijq5LOz
s+b+Z6Jn4wmxxHvzCd809jeKh0zgZWq/+p4SuaHTdIyEdrU8F7FBt3w3GzujrEnyKWNX/dInHDwV
yzhVE3j3VSJzp+OSBkEiksOh9TYxs8wia8ylDkjcgNP6lnM12hvqJD75MPX2QN5LN5Ci2dHdlexr
6tWXbGraNs5QjymJDyHBH+6PL7F37i3L9ZZbwiLh4n+sosC2sTjj0p4E1NRYMKqwFfhgIwt9pA5k
QlwtA3D6ODKAyTSU3q1biYpyxnVi3IyjAs09s7vpj/OA/CZMergKk7CitHz4siLfDh2stIXHrCxu
0rj13a7r5x+aiQPDWM1zCnw1OCWleW9jsxGpUtOkAEbgczhqrYcsQtMiJJ8zcHw6tmrco35ooyZP
bKEr0Q55DIvQQreZCgTFyENXD1j7WuMArFe8SpXphUS37JYG5A22m+4qkhHoUSUc9C8p7pC7Lra6
fZFLk1xwFT/oc1Z+l9gM/ShHXb2zFZzu3bQxoxOb75uQZPmNTAx0UawVHCMPX4cfBEpYoqTzKisF
TG/VCkAh3/8K+X5u3Sanz3Nf2uH4q+OnfZr0udkfn5pvlszqB6xCsXrAzcUyc8XrOtotg9B5mvvw
VBbyzZawDMIFjMAaG1TkGodPSZORFbecM14slStKeRcJ9gWbUTGuaqu/bE3rwWrqE/HB8nUPjpVl
zJdeHhBV1AdXe8FQmWUIQBgYnU2UCb8CvIPM7ZrbbAUsIlA+HX+RK4Xs39MNHxeibG5h9KQfPqRF
94UqFOF7Qu3wIergBMaNM6buFJv1L6i+1be8cCxUfhlUigpBoQ1m8/iPeLO6locmYFjkGjptRauv
OTLPQpgGCp1t7H8hGx4VUNW66cqu/HB8qHcnzquhVvEXNc4AvQwTJ89H8yIW4cOcaenZ8UHe+4iS
Gi//fVH6rQaZhAkqR4kVT9fT0N/mczlLV1ZS3ftZoz6PKN5/HR+R0vE7Ewc9PW7IEtXfG/XcoGUT
avYedxujlZfBIvvZgBmfu20sSlXlfsT5QE+fdRsHAOxd4vex3KjRgL+grHQ75nhR6tpNrMq29nlX
RgYMUDV9Zj8MnylR3RW+Af6iJD1ubsMmrC03TPDT2Tigsym8FcoUbf2oMD+FMP7C/WgU0Fngx9R3
leovLpOKNtybVq/edkad0LgNfLzbJFzwChccapp4VSN7Gzh6grS0ywxUGyWIAiy5aNT6gTB9/JUj
VIZPlizeOaKOn4Eo4W+XUwcjEznO5gejnIqPNSIBnqecqo9WItRrv8fm3QW/mTtuZVj8mfsz6f4p
F2m6ydEGf5/bUQcva7fAp+mYsCN6AgpzvBBq37d4aNQTrMJiKEfShVF75mRpZW3ELOH04pTYBVeK
pU8oftW6+oblFtxPu5rVc4r53TMsmY52tNKIcCbBjii8Vwa92WQyTuRjYkx10m+roYK3zG1b9v3G
ksqZinMCVeq8q4GslXNWC/1JI5tO6Ch4vqzyJAXVathYWenjJmSQBI6kWjxqYUDfw74TLSQDDDTq
ws2NsArpHsmGFGhl4tDr6tMt7Fl2p8FJTkNyyQq8qa/tGCZf6p7yAIRwemg3NPaBxhe+xLJ86JKh
dTNon6C4NaydNpqIxp+9Zaj3JSW7n+GQCMiMdqYCOYEN1HgSsff8sYFRM+zsvPKTs8Y2sUGaZ7Ut
3XEkde6VmkJDc93Jhak9Nf0Hrcm57Gop132vbLBPxHO4ErqLH3E7bwXdPPMF0QXEX9KAEB9LOem6
54QG6NoowPvGbedR+TVVzIHR6jUuoGZQ33EXrUkrJZDt3YHNVdnFqd8y1Y3evsHhaDY3aafWUKkL
K3Vr+DD7IrUbmkBCZfpBwlTEHo2owUNlENDjyemLux69Fx20tOxWxEgGyhTFypJP4AbYQPtaT285
gOU9vd7lB8q2JYYFFWwtDzq99j/snUmTpEiWbv/Kk97Twjws3gaw2cxn9/DwDeJTMKOgKOOv72PZ
LfIqo+plSu17UbmoygqzwEBRvfe759zBoSrIkWLzhChsOdN47hLRw7X3NFjZBu3WMex1BrVDfjk3
Q2Q66z9NHjagO+44bRyTM2+0pq485FLXod84wpYMPLbzBy258d0Kev4g+iVMY2l1uVoMLY3ro5Ok
+iOtIfPNoXKShQU+vSVchlU+NVXvzBvKTKNNdjJx3dgccog6Q7usPOKFn38rK1mQuVMMDPsqz+4S
25zV0TLq+lhqbd/setZFPxROhqVUzzRQpLy6ChqJKXnZjj5KevZ7qPEaU8Zv61g6d07vqWzvFsgk
eL+USNkS3yzDjH3cxdaKdQ6rxvM+J7CkFvffNAKR0Fw0jqSnmG33F+Y6opqOz0rlMLNFOOhWP8RL
Y9nfnSrX6m7UrKtZMSu0ae/qi4HckV2vFXrmLPJDJsvmZ2e2zU8jSa2XXsuWNAQ+PJaItpzgzS/S
CSQR4+8c7gATz1FdTwnVDebuIVloUA5CAUUBKvOVbsn4+5M7l+a+dzKNgTdIFEzk4zGo8g/kILIB
HlsVr5mj50uYtaVkAXYc+QEhq30CeztfiUCuejVU5Rrgjb3Fuy4MV9baUGbPeuq6z2YxlP3W9ou5
B/qbg/GhrmDN8TgDoIZ1lZn3c56M846HAoJ9kFv68JkDggZtuxA5Desi771TjmlPHRIbjegW9Ujh
gWKdaQcGfaJEaC6Jp0WtRoRjs6RVmSPfGEQV6WrWj1dOKVQ5CowalblSf2tRFwz7xRa1wSi7hmfJ
N9gHhoU7XkmSPeyLeB5aYYRubhI4h5pbQskFsvsGWzV9sRl9B/rZZ0mCFAqjcbTMutbHZeFW+kFk
DJ9HLTA/Z18ictn5hVv4Ecn5ctgblWu9mNo4JLtWuLI+9N44XCl1OsZlohUJ/5xS7DmDntT5yXRn
bZdlvf7LlNfZK3vWy+FcOfWE77xgzxENvQ0CpFRa39x5K86xfV9yAg+V3pK5swhBz5jRSVbGzNg4
L42jOoj5HnScyNKuv1phgHp4thgXrL9UWUxT3PpAfcPa7duTgQRxl4KJe9a7YH2155QQNyuovYL3
SxASYVu5FjNIkd+UiimPTWk3TfEBKrnqQsNk8JSeLbqgRh8qqlkMMUOpXtshiDwv095HCPvYUDQO
b3FVFnKOwXDmbySi5pu1hjP/wK09iThL2+s3zbVPadvDcLCGRLzrVJNLmM7ICUIFyZK1I1DBah3z
oeIlIBoN8h+7ucneTkQgYLsgCcCUIqUqN87iLuDHlfGiWUmC8CAvWSc09iHvfh6kZzsvpRk2Zc2r
XbeV/ZSitHllNnvkUGPN7JhgnVljBLW9UBFAu+yH1XiAv0XZN881QQsz7sRo/NK6UX1P1rr8ZLJ0
4sHr7OLkYe5jy9As8NOC1QZ+m2l6e1oltbZtk4gl3VVeXh0cB8ggzqbGvuOoWb2ZXmbeSKcxAeCB
FFXPcJxzMNarJUFxrN1Nz7+VhLSvWnejm1n5kVkYdKK8aGoHuMwIGN71i/HbNCZe1qmeuOcCzcPb
IOSAcVs3SrUZwRq2kS9m56SaoFeHPF87tQOFq/mRUTUmnfiBRGdkozQEYLGujtwyo2DfAz+aH/HV
LHKHCctvb8bVniA8TBSK2MaBHqHuyn0dkpYXHW9Scr+ho0NXjhema5LI1cblvUS9Bby/qDUg6VyX
i+YJQqOeYLqWodxKwEQs5mNiyimarPrbGrP5aiW0tUsF8r+EMQuOdnKZA825hXjbcMoed4AqylPl
t5DF8VoVPwXPo4rGAT1mjC1gWKNKYRvwe4OH0FFZ/y6XZXaikTOOs3G11j8CchAI3TSdQTSDgNF7
M/sw7CrFtC/fN6xr09wVQur9Rz17qb7J68rMQcfUCZXd+UpEa6nSOVHd9YgC1eqtR6uYhB4Xqzad
pDZkN6RrmjLWlWc/VHkZUohZReQ6Nn/rGoKlHtmdyatkMtuK4alR8PoWySoUKUEN/lAyt023sUQ6
n4Cu6AkSEVqrG29CBBay8s9ljPvS26A17FTkZnn3Bcll+OXrHTuiJnXrS8BAgoMHfCSnXC0FZOwe
VkF9BYBISIjmKhM2RMyqhglmWoAxHSzeiKm2so3Y+bKcBbQ3mQRGadRvloJLgwJrMf+urvfPR3um
UIlSU4+6iub+OGf8Qx1MNqlQvVcHcdKZ9vcUUAOKLUfZj2JWOgTxvHnKIMW8mlhqdrNwzJe/Psn8
8zmGz/ehJPMtbJhcv9XhgDAsDJZ0AX3xpD8ZfrVcvN6r7itWSfadQ1Ftm9X5O0bX333q9UT3D3/r
EpnpWC0yiMcgEFuHSYlfZpem264PxthznfasLX3yN4W/fz6LUifjpHZFHkDT+H3gqSvX1cU7mMR2
kXsnW2/cs2Gk1eGvL+g/VzH4FEL2FGsDyuTeb381YG6Ov5pjEleBsYQIhRglzmyyp/m0utdbqE53
oI0W9jAcbf7mJPzPvSPn+ul4armTDJ3H8LcLi3BvroSTxEtgFjf9tWEUjY3qnlyrB6BYG1FTde1h
6TPv0evK4J1mk751SSUfF7+3DnbnV5t//4JQtAbFzYDzdf7rz18JEW0ucWIkMeQwn+ElUe5niKUv
iTTAFtmmcC4oMac6bkwW9r/+7D/aEn+u7zCHQwOIf16LmL+nY2tJmrRaMi1mJCZjTIlPR6UkRXta
qGKFmC+t49hhAgIUvtz4npruHFhbkNry5BGErYbwyFuvvjXvoV4xQiFATVB8jJiaxtHaiQFcVVHY
5pUtlbNFHwjPr5OPwrFfRdh2z3/9F/oX9SMGXZmuZrxHB5Lx+xh/t47rlCg9ia9zAzvDHeyDbaxG
1LYQbd1gKDCMJMUNx1d8AjMzZDc9QOB/N4tFXdZkDI5yqWHTDvqtiDW5CVtqk6qZZU7eS1cx2OVZ
+fjvNiMozYNmdKixXH/C38vh3hxMckSoG9tmpaJJL4YH9gscqZul+/cf2j991G/3qKYpXBQFq2Df
aNk+K43+UUsrg6WvlrtqYRxkbbsnmyPuj7/+Pf/FmsQUEwNjjn8FQf6+/Lu1LSe6+3jlXGkCHsbz
pAEW+ZtH8LqI//YU2DirLZ4+Mp6gtv/8CK56U/pVASuVMbj6R215fh/6zOrtqC3+7SjSv/4wSmKE
0T1QD78tgEFeAjHIWdvtYhaxFLSCOT0+BAu1j7++eP/iLcJf6/990vV//4e3iKhlRsaeX42234zJ
IxF7f5lXIpYe+eS0ZWQxK7Onv/7Q69f/7VpSvCUjcXWqewS6/vyhznC1MFZDEC+MOcaL6SGU1W+y
9mwkKA3++Kz/hRj9n+9GwQ85fP3f//iDo/P/pxg9vSMByfvfkPN//J/+m2TkATJiNB/HA1MDtC6v
r4D/Bry63n/SRYPqBjfsOpoY8PD9D8fINv6TNir7Hn7Aa//x2uj8H76rBXPeY5KF/5JdEc0I99/h
u/7RqfqH24XeM9+A7A6NJcsCf/Pb7WLVmbGkzAHtmtoGbueVi+Ili/ata1rrQ3XCySMdNt8G0bgI
yxLoit8xEcWBOIjdzDWfxSBmGs99Ab6zbg8Ys1P33OLjKcOqzefXZTCLH/w7062npet+dTv9J9VE
8yOdUMMa1lLHPHscEtJJYidCMPTXDwRD+7/teYhSEpfhTUADjdkJCCt/fiaSKzwf6oax43VQ7o28
b5+5uN5wmr0kMbaJvjaApj2kEW7iqnFbtQkh9wY15LpUnz1muFhQRLoffCjxTMx4L0G2po/kUPoh
rJvJQpfnkIVFIJ7eZyKAC29aI3z9oG7CgWIO9BQFs4f1eh7vDH92P1ChoJJBOjZSlk/OrY+hBeYi
F8Tsw6TO5IeLEmA/16m1vfZp3ufK7Gg8q8lAetpBqZa8mVQMJ2AqjkFShGisHSNyjbr5ntGF/1IC
VOVBpbWB5mxKpYh7Ezq0rQTHRICK53ZK0ouhXQvCanQpRpRme2sVs6vCami7z2Ba28dS0DOKB1BM
n6Jsgle09A1F10XFnOECeHcqdWhFO/ZAej0p4U/woveeoWr2r3Y1mcW2RFXSRxTu+hopkW5G6+wV
+CuLun5ZWIgjCdx8DinilBtvqf0Lh+Lm4PVJsRlZ5fbpYGQxsTMVtXLR9igNC7w6pdglA5bYmlzL
L+CG2qYZsuQGdRzFazs1hzNgOPNCTVSjlWXMFyNI2ifO+9p2WnW5L5OyvJsEx1Kw+s2WKgIHqGma
fyonpwWy0On6moG3vq5JapwWfbAv45helUFW92Izn7e1CCY/X23acZuvqRkupGBC5OH6NqcXXVIC
abuvwJ2c28SW2HjXdLwWzyjYr5lIrwQpSpOFLo8acZabdujFDgk6qYYB0nve5v278oO4HeRNoMsN
vLM1aupJ7Btrho/EUfJeUf+6bYxuJvaVMu/Upl+sRNqxAsQZdauRbrNGV6dGq+1t1lraoWgq44V0
Zx86wlI7kRuQZypQmaWtvPveW5ZfdW7lVWSXS/7YrlmzMnmw0JXJbUVlfhnPK6DogTO6vvz0mNML
dZhYXgh/t7xSMinIW8yREzZJWQnW5bDa5qeyxuSMWE/E17ImjKwldOuliCwL0j/lDYrb2nKH+sL/
tnwFOFBGijncjTNiInUSbeP0aXebjiXJMS5Zgh/3bvKNMnbnxjl1s7ExKHpTwUuOKjUe2t6+MrDW
Lxfz4zAnWHTb4VyAUoegCScpZQivxKRnLN34YzJxcQbmp6wKM7b09FszHqG53qyev6krVIoLvFU2
2y9CLU/Slcckt5609Gr6qh/MrNsXw5UtTNW5mHbukF8sePxJMveYDSGB1iTSsAZ7rGtU0xv5rhXT
i0QBwYzxFQPhOmGZkthNnrEMxk45Ukqyn2DLvS3Zoi4u4u1bTQZJlBOvu+vN4mvJ0hxgzzzftEo7
l4t7HAGBGpBs7Qn+gvyuLbsIK1s7thzoQzWmcbf2MkLn/KQHuFC5BFbSXI/OdOns1j8r+BqhVsgn
KrJnEdghfYtNxuhAujp7vZuw0BohFzWjK5MpC2me9Vm5bhFprasuA+zRAxbLct8g5wB64RwlSZA9
8rru06LgHVMYKpklceKyXG4NJV61IvO/NTime9QfR4qhT5NDD1F3lHg0nHHDTGj6w5y7IuxHCqim
SRsAS3y9hnbxYxJK7Vxj2AiQ/1HJglmVerS2b1iyrRCVG3LE4rsxu4eittpIBSzvyr1Zpkpu1pyA
ilM/Y4J5yvwbkpRPhcWwTV02X0nJnw+bD1quyUgVwgAb10lUDNODB/Orof2T60NkdPZVwJIfq9GM
h0x/Y6jxdp71i9fC9fTH80Ta8DK600jVvb3nx2Ww0t9ngFe3+uxlODD7B7XSNtQ9ol+CACetHMHc
OryRFRh2fukAZDvCwHTpd5EH1z8cuvXGZKVC0XVvrj61UWZXwe+ysrn5a5q7r2bbXuyA3yqX1o9C
+Zs8aO6HrL4tpXFPfbmIdb84Slfh19aCc6H1QJ6SUYSQXbgDISbrRQ6oV7vloX7EoRvmHn8arYUe
wsaB0xTlgMbrQn9GyYLmeKNG53b0aYflbXs7jSP52+EnEvIbeoORStJ3ZeXRBIw5SrLA2y16flr9
KyQw6HcEiC/GQiVslSCzh+FUJe1Ns/rRUGgvjtWcjUmDJUT9O6tHhIElbzVRYQJdYBki3E2FdZjS
iY4LaCOgErHhVWCm1YbJgr1yoH5qDR1Hiqf5jF7OkeDaijRI9sqQ57l2LnPrFpRav3m+svhabo9W
a/ZOiWIC2UmLckOd3jgHbmacu84naqz31FCFqTd3jUDnvvrgsxqX4qGzokGubR2ROx+yFhiX6QWn
3OsTNw06WW5r+O62xz2aKn9PeZounnCTaGZDccz1Bmj+DIu4H5aNst7byaWtaI9J6ASaGwUkm6Iu
T8pT7msXj/YM90sZip5a83aEpPWoIaiQfQQO8X30hodE1C+Gcm9Xq7ZemE/FdLkk/rMv+ogj1nac
PJra3tG3uUBgYvug2NaU/ej/zBffOqvuxW/pxY82v06v5XcwO3iUcSoKBDRpxQiO8UI85NleOsh4
JSJyu/hpQplg0cvKLc1npKhzU9+SEM6QzfVvnivv1vlqU1vaCOUjpmdeRKux9wz14neUgcu0eB/k
tfhk+lvVt18dkmd6ChSVGfqjmO+MrJet/cXg0TM4RgJQTjvGmKs/PGS1AT36GPQzzlk1H1ZNptxH
0IzYST4OqXloNXffdPldX7aPWZHhNM1PiWZHi5cVWEnuZs+pbhr5OOg98M4ixhHNPoUmY9Y8Ld1A
h0UEghskYMopO5ZO1vH66o4FQXiKws4z3/hnMHDNsL6YUt/SFc+4NvrrnM1xmYvjUqpfRdJeAtUd
pV1jncG3VOQPrabx16LkVDjOLknVgyWArmdkfqKszd8QBfShsGm9upp3TL2FRlEb9jXtDZpkBHIg
Yu2Eru+7jMCwvNZY9CxeSbymdU6jgl7E7DVnGngy9jS6eC03amhPh3zGnNwV3bnwMbKMLFxuB1/b
ZYcfdpq8M+3mQ9KQjxa7yXdpK4cYkzfokGW2Nmp+TGVjMiFIP6fV3S1oyVOp6VE+uOZL6tCYh+P3
UIxqJL6D3UhPMDr2wgStQ9nJnMb9qJto0PPO3tq1YH9M8z8aUSfthFE8zzShY7ei1zEYm8kZNkav
VztfwGsvTKMPsWBaod4b5h6YXRuZ7LGRdmevymh3WVUdtaqhQ8JObGIhCQe6iUB8wEjj0aaWVpEC
CfJIY1cRj27ebckTc5Hz9KNMWqwyFQskufdN0HV65Pn6Sz9U98m6XgyburfgLE+8BV370iXfc+vE
Wr3ci5w+YSs9bVdpQLoXkwuMRoXtvcOSxLjTa93n+RERtQy5t06Gs/QvNTu2fZr6B1AtejRKudVb
Hx2yENGwZr+MoMiitJEvRIjvWs98ARsJ6r2JklSycpgI+K43pVvWpy6balTz3u0MoVyIrDzQw+1C
06GlQ+t9i+f0zZzZ0uoE0CNdLiwfiO3DonKZHartgeS3D4E0kferyl8KWu+MyVzSXESOiwVa1ay1
3o8uYQA2qCkpZibtjYpZ/n4un71VzyOrnTdQxoGiL+rFpUJvm0QY3HVfeeMPN13pjzt35oBwuJuf
p9nnPa7t6JB/4Y0lFlJsx36xw3FaT+s4n+hNf3ckf+I0y69bspOZKAbs2d0Ea31aLQ9lsoNlpOvG
vdU7/Xs7JBtP8h1GcksRGPS3pmuxCBXrO9/13Z/SV7vXb7pr99kQTEyZlpaQIRg//Lq6t5bsLIk5
xBpLZlxQ2y/D2UlVZEiLa+OZ+VFbSfL46UHZxjnX9bApul1P4rjp9YZOUfrEYHi2azFmhSUuwUyC
dp9wShUp4tk2MDapxfu8zIfIrVlcUzvurQc/lUfpuYyO5Su5zSGDjVOy7OjSZaEvnqxSQZ8vC6pF
1i9Dv3oTxnMxZxvXXJ403cWK6yFsEvmLtORDVYLEy1lyB1UyX0SmxtbUdirncTcUInsCNKI3DMM5
lopdNxD7KeC5xmU8cE6s/dfAq/sDygFEibCornj54NA4o3vfsdveEDCSuByFMR/0JWkOeubVWzPP
053qV+u7RV33gxwTPQNjohqNXXjvZTJkDSEmUpDrwXegJ7cFqP2OzUsnCfv0unbM7CD5dOjWv+oO
A7PX3UVDwKZN8jsOUvR5m7nj8NpnY4omafFQUtCnenLHmlPciKwEnIZhfZccMFgzcgM4V1HKX5M7
XI8R2WRdj+XGQdhat5na1pi3Do6X21mO1ZeYEnEaRa7tNUbuNuVYTIdJEVnoVqXdQJmxyWo0ZR/O
yVw9UDyxtolHVC8UdANec9Mnl1VeMb61Qe/czXR/Sx/X2y6e3305rPVnoRcNg0eBmTy7shs/zZWo
DC7a9tUl7xtP1RrgNK6W+cikzVhGGUbOyJuMZg+uKnkslPC3eaBZ+0FPsy9zXtUS5Z4stRAnT+3v
c73OWdCCzo9oNM6/FGbq2zqpTIYBkuM8L9NGBE29W6BNSpY76X4xmjDfsZ0gGiCJUODfXml/clxx
jjMSlQ3okexJAYSKOsNlholBs5ep04x3YXHx57z+XpvAe1ybVW3wjmL56ub0RlnWocoYBcp1Ijsq
13cot1ot6nwYWJZAqqcF07yTHTM4qydG5m/6a01BC/aToxHZGoSrPdLk94Io6copMjhTMj3UBM4x
aQcz2yVMND3ngY+VYx3Ht8KdrYN06nEr64Wdst1pl5XRsIueEIuRyaSOGB7ENoXbBC2HT5yJA7+D
mtG7a0+F/RpAN28/+l55V/ZecTCE05/ooszbZcqcg5wcFY5GO+8nHxsCz4340aX19O726gctKRBL
0ynlCLVrpOUsABLc/EMnCJZyUgqykkPSkIP6ImoSQUi6xgtGDB2zPRSfNrrhkw0UZSLIzaaRSONV
h+h5V8d6cucyZhBRb2iPYz92F1DRJbOC1i1fe34qYFDs6Et1Wy8F6dW7zk0H7I9Sjx5OtTnfqGZw
eay1ydsz/KFOwp0YJO779UOztSqGaZG9EpiYd7xhqvtuTJOfhelYBzdlY89/zIc+MepLN4wLx2Ty
sM8By8deLjk0agWUQI+gPyyhvfQeRy7PuZnLiZkDi0lU2nQUyjJH5pEgfRMKLze/69wpfnJy8L8G
ApjbJZmSM7qLLuzSbPkBcjF9SiZvBqTheLe2mvxN5uv5prVUv7HHkvkBU+Jo9skGsq9Jy2PS1Pmt
7pWs2rPTb6WcCzKpqrkrTb2+9VInxRNZ6Le28Kb7sidGl3nr+lYavOncDCsC80DLziyN5WSPoFoC
saxvvB9sdsYkqxFd2MNmonCPdsOp8ks7OrAf3VU0X0PfsoVkz3pukRPdOQG+7KZnMqQz2MplpiLL
s8jlCWQYbxkOeD1hGTLa0Ugo7BovMAEPwIQRej/iJ9fyQ+C17i3njDY2K22Na8fOIn/Vzae2yap9
lmD96HSn37jAwPfD4g/xWHSDiJira9+JcZQ0MTR9A6jci1OSjGwL6FlWI5kpeh/1j8VP1lNtCKCQ
jpacPFPdtlP9CGg43wXkwdjjsKkwc4o3cqjtR+TzCGCcjEJo4DDnMouUj0hX9ZqBWAyDMchPEgD5
czvr8C8hKm2KsckeV+Kam94kcdf5HrJxAEfUDdzFeErw53TEfgN06+bieHearnX3shHV2WIY9bVU
hLtwDAnvMvBcbkXWpezm1aDdiHzJsr3Zcf6rBuSCF/2qsIAIk+Lekb2+nWapqQstN2qnqltGHDll
0fWxLhv1VONpec4Tph3CJQgq7IEMnodJfj0CWjyQptdQt2akZ+bgbnMQ9aXvPtUMJ4YjEUmmgO3x
5FWZc1uxO3FCg68Yka3q+zAIroohKbpY9iX7H3deug3dnerYml37aaytcbAyEDFUNsUtM5S8FDQZ
GSPYo6Z01EO9eMYPX6nhriklS1TCIfYiReVsYVj+hERgZKfSXpPHclyxzcMhfzVrzfrUct3dCZkv
iP069TGXdfJJRsX8IJVpPrZ+rsERcJFos/BlVYjKlTS0S1kWUliVzy9eUOdjnKSsyJQ6SB6ak+Ff
AC9ypsy7KS/CBU3Am1+l4r0vsuqDPqps0etUcj+ixSAWmquEs94U5HQhq+CpqrV1q2avz+8afQ6o
KHmpa8bw01nuxmXg5FZNTXKwA5LuQFv6lk19ng4bzsDWo2/O027SFgdpo+k/0XxgE9BZwwCCMjdJ
vrJxJFUeEHOjil3s5ZgGL25XehtVWcZ2pS6OEGfoZhaMth2PaDlrNrV2Bu2oH0RyZeaN5mlafbmf
B4Ka1QKf3yS/9Zao0vxpkxHccbWbo70WjknOMCkoMLpL/UWSpz8gX0puJxQ1V7nueOv0RmrgwOMh
rUXuH4BZssgbbWs99x1l423QrflTC0J+h72rE1G9Fm5UFZqDgcpAPk020mgM+9B0Nsv90jrysauq
cUPniHByky3LrVxb7ZI37vyZWplJuWoVjznWHT8m8WIyAtFMdymUmLiZvL6M0roUUVtV5JTnQCPJ
bpl0FDH7aAco/sMzM2rageCkR0OVKuqrXwxf6bgEhGIFWoFoKTbtFLtnTcM+VoyxPzZ3jPO0e1St
64a0G8cJo+13Haap2Z4xypJAovKeEEV0W1Iqs141FFdyee6kYZ4w6ur8ooQSycpyhICUb8dYZIm9
BcVXOrRUogFVXyxnlk9927XPItWpGBEMXo+rogoXeUTBNkTk/I3PjLARqsFebycv8aitZaO5bSax
7qRJ6jyw2V81JPXiHjYv2gejfOZQl5xGdxQnDphyazaqfZwgFR5nKGokURnNv6dqJo5Way3RWNrz
SQY9BxplX89zWbNERo/CvLKuYw1t5z2mgoA0tZwcjpWw3B9SaO5u4O/04kxOs1cT+d8K+ktsUfF9
T9ZM0y5icrz64mS1txK8KF7RSjUbjHYyzio6T6Ft58F1g+F3xMJ7UpMyH8ydRaF7fhmGzr3liGE0
l8UkxhMn67KC1W6TeUskVXS3di7Fra+3eHstQChkTzUhf/bCKT4pV1Uc5ZssO+Vtr17MQvPvhyql
JNy3zedatM0vjPHtlq3I8HzFwVIHCuyfYz/kI90/UT32GbKvGXrAoUsNCrAk6LVLY6bV7TU9ckMa
TTv0TjHgR7CzW+F01rkbmGOV+miGZaW3t1SZuLMUA6jMTpvNDmcxmzzTdvB/peP4TFmMFLvK0x6n
Y2lF/iLsDefDegteKjvkrEon1NTWM/fHF8ReNgZUl3ZJEagHTQXqaSUVaoazrbX3DEJgoTNWi1sB
/llz7wd0G3QKlrHRsGEehRw31P6bL5oH3Q5VbY3WvjKWjTZoPDt9N5CxI+VQn6uGYn3iDfeSYYnQ
cKbqSWVIr+wG8CLdwH4JQVxWG69vxHMGfmDLYid35Ce6OLeXso8dlaYfzuSb1cYE5x0bYwdRmqoR
MUD5ye9qcSRr1bfHvGaslMZIXjCvNwoq8NbImFrwFne4gKrl8ERKX1EmqRz2akztsZuRd0lSaneF
vj4FefAki2R+qL223jiayyg9XxVz38xDtU2Fsz7Dl3JdDhXTNITgeiR768n2ZWiOvnZYVxqh+O+S
2BB++yB5+UVYL2Rc+WnzxuRI/8YiM51td1kvepFYp4xzzTlv7PU5Na02VIygvpWZNF+ZecJcR+vv
A82e8dQk/VcdpBRnRZZsW0oqZ9OmdUaC3qrGiF9ijQaGx04GYwy3YzFb78uQ7lfLn4+ETQfq+WJg
CmXsO7JN7XznMjOoYA1RAYyo46HhyGRRnxNOWOTlqrvCAa5d2HV7qnWPTEXZ4JnjNdZ+ao07PrMK
UezgiLrjaMXuylwxUPsi1q20ofxnfZXVUvnhWJOJZnrVwj8o5yXfW7yLtu6aMz/CZgUKvLSNb9ej
kGgKGnRzUi1bjrfTRa7ruIHsj+Kn7tHsSfNUeYXkNnF/4L/x9po1WtulNJK7fOpadr6YU3edRagn
QkNS3ww9XQdTaDdV3rmfqau/l36WvUCi3fkS+pBT62rHUDeGOwYqz20ZsFfqsx+iHPom9NPFjgQc
+R4pMrWRHIZYWKxsuvzW0hFY+y9pQFkTcqAXzaqIyMIfLF1IwvLNZaoQBvBVHsYeHjOTH03I8XcK
s+R6fh+M27Zvlx9NQRtlZuMVegQwtx690rjsGi71QAhZTu4jsJZDCwAAY421chJdI5EVsenVz2ki
nztkj4fCXvQDm4zjYs1v2gipN/Qrpd2nyP7QCd5MRbOhZnu2hP6WNM3J73DAmdVhNoKHYm7ui0le
1mKtuRRWtfev4uhBei+GtVY43cckYmCNgRvpHgp2nlhspln/wbaT2TFmZqtGPUwusfzR0fSt1OYn
Dhsc6yuxc/E/R5Xn1p8r5ebjWiwo+0xXjhOzMJ79kc+TP9FTDrxIAzey622nJg/Mxve/2Duv3riV
dU3/lcG55wJzAOYMMB0UWlJbwXK6IZwWcywW06+fh/Y6e0tlyX1MYO7Oxd5YyWx2dX1VX3hDfUYv
bIJ9BDI8GUT9fuDoO59jkN0zrnzvwRp10EzmcMvobWk11cN9R0gXUDcchp8IGdDMFhmG5WJK34rJ
DwZa8WF6PbpDSXNjKC67ymH66/vFJ2bb1NS5aM8ay2H2I10G76N91Kktz7t8qi8C6jZEtC3z77Qe
+RJ6FXqbasZ1arA0TkkR53fgMuwjJSnN3jaYSiB64XwEoJ2dwyI7cGH171NZzRvBBH43Zx2tfCrz
S3OMw3c6itFn7hAwMOxsm6Ih02m7bExJiEGyRE8CrtZZofWivouqvhoudJNJFe69GYtUMVMbCuM8
9dN5P+IlIXfuMpbdGtGwKFPrXfsIcnXedv2cXU2WmK6pFu09FL5qW1Iq5wvTWX4IGBt+y6qY/tjU
RN0nfXKq+zy0RkZFhtxaczFd0Qou9Z3jVM5lMeeJQ1jE5Y2uaWjBd4645qoeHrF4a68RFpKfXQ1P
qB2FKPW6Y3TiW1N342FM3fh9UpXiapy8ijnvlDiXATPmc3w6EdIQQDAiENu1RQqm4z1bgoUBwj34
3Ldzkudyq5N10GCZBuOB3lv/KFFenSmsC9faCzsor6fR0Kp9BN0wPDSRpTVbbcb/6YzxfZmSWM3O
A06J6cGfPfvG84eMWX8G6nPKJFOl0bhnZNjQTijnc3LS8ApEjubSfYyKQ6gndb6dLKN7A4sqpaqa
zGSfIXn9zom9qYTJJioipoyrd/nsZmd9xUHcYz18B5HdcDZDh3G5iRHrDQmjfUnjGltKK6oWO91K
J0GLdTDSZ0WOZTLd2wpQEEa4dh5AXnA73zvotfc2z2G6bnFeBfRJXXqVOE1yFmq4b7pUt8nU2Vyw
un7uhpkHASdLbuccEfothYf1xpIE4La3NMl+dPMrD7Yp86KueZOi6/2eoVt/lmi5tnOzxNxyY/P9
mCcy9efrJYPd3/VhyQA5jhpt73vD9LZ0ZPXohmF0MQGmwOTd785mrD+PqDHWF2F8F5vVJ6tM3juN
S1fCj+FeOHr/UBhzdaGTu36w58q8zc0MMgBWYZ9ErJnncHq067oUfb7N9MoF7Rrkt3MXJw+TkPVd
789fzISu3Z52X03zKXN0e6NjAgHRMkmZdmluWd0bpJr36E+6t42N8oSXFBgCRSh5fB0SJ79Mp6pn
7G0D+5w4w7RG1/42+A23upPG7wqq0DOOA+syanFHzaLCiuFIzjFTUcO9CUQVgzwI+kONxMilqFvj
S62hYssg17nWmRkcKgzhj1PR+JeMCqOzyCu/xGH9kId6BY2GepHuKp/RLHtJGgsZQloOx5cPl7T1
i31rBH9jIzu/Tc3Y3ErIgVbdiCsNUu2eCny6gR2LlE4S+W+ZmOv3sS/l3cRU5yYBWLrFmrljtsFk
bBPrWfBgaV6DHzE+q58p8CmfGqrfTdAV7t1olvSc5rltt6aZUlh6/lRewDf1oRz5zne2P0CPurPf
ocsbXVDkx7SatOCMevQiwGvpQjqFYW/8yvXOkEiJz6wAijN4NSPcNDHjIKdr43DjT0V8LIMOVZdY
und6v8wwKezmc69IvG2SwSvZwPyV0daAw4kFtRE5lzSxjFvE0qrbRZ/3OEx5dZMOsTVs+2Axv/Z8
45IanwnDgF4jom7i7wKyy3upOUjzs4L45AWD5u8rDKRnOl/v6cbROmsq+zqipNxAIG/21QAqKI9o
qzDs9K4TCDJv0kHrz+oWiojfOfJrCPdzh7UdBFszK6/7uQov8yBnIgnRDWiE191LZ0YockqTXdN1
IP2K0ug3meD6tMDx4UpLIjfMjQHoL7iDTDntEqRe7qs6m260usSvqvabd96wb4AkbMO6u3XDYdxI
QAp6XevbGkjTvpIeAPTc7QNaagFLRnoCSB1K1k5O+ghlxvKSq9zu8yu3h0Qn8doGwbCUzFHHUy2I
120jyvf0FkHGRCmTOGhGZRC3bww4UOdUttnjPFvdm8nBLXac9OKjQZV3HkHX+gB/xH/vJpoLCadd
8onK3gBMG7f+iClTGRv5Y1tXj4ModiN1xBt/Es1BL3rvKHU8HvOosW9MuxvPZLKI34pKO2ckb26K
vK9u6fnzXQ1Up+SOtpF+SV85fOel+nieZXod78jCtHNR2eJzWvbmzPw+CL/FUexdGBbqhxvLlSHM
0yx90PuIkSX4w+GGKcZwEXRGgQCl3w7XZmSOsN44MNpNAnvzG2QZuaPFfxP0hU2/xY48kA/0amoA
v/0GLWLnIHuSy04MTFsGp5YblzHXW8MALGBr5b7X2vBLViDyyi2ejN8qsDq3kvLdh2ut5+nGqdNm
X0IlBP74vSvIPeJ5eruQN0c8Vg58jnWV0V/bw2QyQZG4VfNJgFk5D4F50vi0zfg+E7gXUjTvsVCv
b8bSNtGgKirnm5PEzPEd8rkjPbX02AP22uMNAauqaS+b3EO3Bd56wYTctiHro3PPtF7zMXQhTLRT
uqYqbWExFViU/9AMs3QE21VNs67Qx4TjKLmQYRxtB60tq8skNTlgOkZhZwBS2r0NvmCPH4R57fsS
J3HZgsI7IWej4O1JkpAgxcQC7gQzPU9XkPBJYkCO1Af3HL60tc3iuNtjh/iPour/D9x2/b186Nrv
37ubz/X/Xj7gawWPMIni7v88/1vx8++j79Xuc/f52d/sf4Cp7+T3drr/zsScP/rT9Hf5L/+7//If
SPbbqf7+n//xtZJltzyNMXT51EHWAF39Olj7/5boROf5Z/VP/OM565p/BSZct2BxUIbxtgCyf0K1
Ndf6ywS6DVgbJgSq5wus/r88Z/2/sHAGiepDKlxEyCBn/IPVNnyw3yjOo9UXIH8G2PpPsNqK+Dtv
5OI8hgrnolWJ/N6Pf/+ETzAXfSmFy6mMtGm+gy/+PgroR0x19bUKui9+QqunmYyL2Mzqg4AzTWNb
Oyn/t2zBfyPGl7dA/A/QL9qqUDU40p6Dqe28R5hrQGJIogh0Jf3+4JfFd5Gmb0dNXCUp2Cs/BZ9S
ldW1mIvh/Mkvdvvzg/5XKYvbKik78Z//8UNmR/18j1X2dSR4FhLZ88/H76k2hGzsXYGlSQL5xiT9
ZrD8pi4IGnrpc1cwITXmjG62p9fAUBo6sLPIhrMhLzXKdNKpTYSgRr3zsxRgSCPzjdlW7UWe18BU
/4ck8UvYLVqcr8fduUzK75+1TSLEZ/ks+JY/90/0GdZfKI1zBGOHgqAmfij/ij7D/QuWnOkuUoL8
BVpT/44+E8tnNA2hXy3+HtZCcPiv6NMJZxPvOHSWDbRz/yT2nlN5HPh+PvcCrk6YDbgYPyzn9pPQ
G5tw6uGtvYl0/H+3TIEtbdOaJQo+/KF9PWrto563ximLZeVe+vm5hP2i9u86sBNZk6efW5R91fR1
8iaO9rZR3fQOwOKC0SQ5gcs03s7NPSTnHAhy9uHJL/RSnC2kiCdxtnxl9Aw59RZlLw445aMRe2hy
VGje9InVXhVp3dDlCsr5zEu69BHGlOg3HJOCfo4xiMt8tGAsY+w70IKyWjM6O/E6CxFFeZ1FzZ03
csBa8FLPV2IwROTaU/wG0SvwiNBmaKGK3EawZJgX2nWK75PYmOWMsddQtYJxetGEzdYIcvJhgP/l
xP402uyUQNtLL2aSPOgGqr7QvRRuXlwNDZM97ajXDT2zPgunv2HSgoO0Mi2606reebRzv2x3dt8W
j9PYjRNwJYi3+5og+EqBGJ7QLlw+UV0qNDo8fj4kKfE+fb5UlEDYjVXRG53t8aWi4P0yVoG7C80R
3LJRGO/7YhnEAox4p7vpKaudZV/88uke8qssBRw7R7kfCt0GliCCYxq18bvEHbsvJsIXZ1FnRieu
gufJ0o/g4ArCfIrwwDNmcXt/GhwgzxH408JjGFv6o2+I5oKE2TjxIS99HQdjYoeLF3ljR4n8vkKH
JAqtYxRSTOV2ND7CSMamiXrp8fdb/KWv4xPiDjrKpk5J9Pzr4FfipfR1gJMD6GqE27zxi8Y+sTde
+jo4UnKSGR5+oJ6yZjJzMhOhHmgjwUQrmhHVpW439n0KweGPctmfPw+Ktp7FXy5UNiViq2EIjTDJ
3iBnKvd9FwNdLEB7n7JEeGnZoOFC5oQ3z3dS4q8LBqDkWfLGCzJaD0UdXYukLDe//21eOoihrptw
iWGocgopWcdQV8BXfOZdTNrROfQaSENITsRvS6voHqYM7svOGTvqe5H6hb9ta3hqNLWM8c+0tn8s
KzUCkcVcxddt9fvOuVvRf/aPoivbS9MS7QW9tWb/+++7fB0liDlrDeoRUl7bU03n6gJ1rbAxjqYJ
hDFF0pZ5MfV3nn0Zg/aP2No/vhDIIMZ/Ho5Gnv0Lj7pzCpSRxyMzpOgSXsy0zGacU/fHcw7gz0+h
vEMDzHZddE6UjZ+WMQ4TuYnDd28eMGCA79ZSnrOvqm1jg9FvQsxezGqizjTD1PnguBT/rZ1a17PU
wksTmszbpunSBxNc5zLubEfUfdL0HsmV8sShs7yMsvwc3+xlruBFZFshLNrSpN9mmkfXBK44V339
xV1odu1kA9WfIv1CH3Tn/vc/+Qu3xrPPVI6fLqYTk3ZIFZNQ07jpQARUZTldoSIIEcOq3XBT4prY
bw0nn65d4Wp3v3+BFwLZRf4CGX4YnBYYyOfnnwQ5l3CeHL2QOpv2hLgZ4zg5sdkUEduf+8DXQVSA
qTA9LNCef4qoEJkrO/1IomFZezlWptylo+48GhPqYXStug45LKsA30kziN4ZVX65B1GmRTsGT67G
OKnQslPny0tfnoCDgUspSSqr3NmzYZLANPYRcK6/QwAivjcgZn1himZiCN0m7xprKJngCKtiVumM
H+C+Gfs46ZMPCOaJO7usmu80FU8Zd/7IMNWtCNYr0Ln/CB5f2Rb97ASDCPSjTHBF8OLKRMEh63vq
S2FfVM6YPMhWVB/dcqyu2nZI3luiY+aTNIgT0g/1zD2UnRoYl1MdykKr3/75pvlRW7NffKzflNdD
a1HoFA5HDRjIuSgDTMgzX/6RCuuPPYOoBRBAn8KXUkI5O6LJQLkq6o9FbfQAz6HyPhY65OVkDjtI
velYXP7+W6ml/pJ8L/oVfCO2KQaCyzX+pN6o534AqymOoy67KwOsEkqFqf2JsZ15O6C7H2y0yR4/
IWjGVMxOjPECOnn/ADfPWHHfEI5ok/ww4LTUej+r0sqK/faYR5oLhU7+rUMnOJEqvHS9ehjzksRZ
lgO3Xfm+XWlaYRaLY9GaznbwU0a6rWjPgX3UO0M22eJsEFbJRk7Qfbbz1DHWaNtTfi4v3BG8BYuP
RiVyFOqt13YgIBKtPQL/BGpuGh/rWX4ffP1LiBEX7h3nwrNO3UsvBD4NHfOHtRkeLWpTJ6t9VzhV
jVsTvE2thjoQprazxXYGxpltXNolXAY5mddjPr9HVfToWfLOQXq8M6pP0ZJq/H7rvfg+yxnEbsew
UZW2BofR9MBpj8EctZfs7BJ2vuOd+Na/fghGtjbXzY+L36Y2f7a9tTJqFyQTZoFm/JjoiUCmlLHZ
n34TdA0Mc1FKoEqwVTfgpVteNM5wxFm6/WoNbgY+ECTk7z9kedPnxyMfgogCwbrIMajWMaUWVNBs
BjA8AwjMbkY+cZ7LaJtinFecuiR+TQsoQ5j30eyAQk7z6/myTaAEBztuj16+VLPoSqA2MDrJO0uM
WArArBm3Zp1aj8gaysuRWuXzZJjxwdaza8Oc5mZXikCDzcXE97JDKr1jxDtl2V5YAhTg7xfml5Bm
zaES0sSmY8IJ/cu54ThIoIYo6Q19me/cpAZEIdxWe3AcN6FHKJyk2IICKKyNOwiN/++m6SICxnbK
F1rdbcubUB4QZjQNTdw2ni9bZkGNipFPcjPgeKSgiNfpiX7ix1E3wlKIGthOYw3JOcb3fv4hk480
excx7itpMSCaM9y46L/aU5keTyzscqU93XI/Pmkpd8leXGoA5ZNcM2y6PGmRDMjlLfVOiqG2rXuH
ZAisswRq6AbRRu+8HWJw1n18WzqD9p2Ot/F5US88sf8VRS/y9eV7//ttAqXcT7wIwG/VHRNbiBsu
kfK2MQd5q+vDTaPZ7r6JJjiXSPrmcpoPNbCQM4qO/kLrW5ktRAEw/r9fIDWRVd9IiZJxArTVhu1x
HjToHpy435hS5XfD4KKskXnwGGDzgYOAtGoA8DyxIC9sNlpUBp1601x8QJSERJbMkRJHHD14QVu/
6cxtIpzixIe4L2yB5bwJyAwW5aTl3z9JD8Jea9o8a49FJo07U0I7GgumZKHDpA3tiY+/X9BfspFl
RVEL4Lz2lr6BKgqfayUT2w7hS+Hr3WYcTPO6ENP84AcVyB/TWHjTpl5FpAY+3M8RxQBEh6j46BBW
xil5+Be3HCMQwpkS2DNUUSpoNp2DjSSVShRAGSxI2BMIpPUWgNSHPgiRlKXEuAxKcBBuuaj4NVmx
Bz51X2UIg1RF3Xw+sULqybysEHkLxkhkSYyQlCOm6wuwBFZ37ODNoPNexeIjMjOev53JKtOtLIPh
pkLOutmPdIASQORdaeyQMpUCUmA8vNHqZGEZ27gnbbRQyvM0ASe30UBx9ge7wE3mxBsvUaCeIhzP
HIwciWQ8yinCBaJXY1Uce6+MUO3IbBdwJGoe/HKDF3jAMDuUSNsI8UX0f/UOW4fI+27NA7Uvv2nh
nrgvXoob+hksI3gaRmlKjt3mcozcvj4aGiD6bS119DQQ/T7lOf7iXsZD1je4nMhAXCV0ct8qUzNZ
vrdVgv9pivZLVtWIiETNqIHMr5Bn7l2JtfwcZ0axy9vCObpIqpioLmd/3C1l4yxWnuQpNtnfL6/j
d22EpAN2i8hWX0elnd/1aMl+wlVwePj9L/7CAjNzt/Ah4OTgf8pB7cUh6hyIU1STN17iMOPux6zR
TrQXXziYaC5alsvYjWmMbT0/mDwy81Ca/g3kUvsCHRREiekS32VZ3QJqIRG4+P2X+vWsD8DLM/kh
CTNJWJXPK2dsCUkwbkRiig96C+RnO5cDyraDLyFwQh9u7Su6johZWMYwfQMnCszl9+/AoaPGEhkZ
oyeE8rgOA8Ylz781g8p4lLK+ASAzx+Bq+ybaW6nWfRjbOfjgWN3wCJ+KkQScmW78atv9gAMDzSSB
+gBF7SYC3uDcpAUap5si8BA9mJHNkJcAqefs3DTAcL5H/BolWyw39AO+UjAqAglICRSCI5GQnQvk
hUxw4EfoR9lDkzrNV/r/IKcd3QAkJODAwMmYS7vY2aPG9MEpPO2LLGV21yctvNyYy/BrJ/ToWA3j
9NVxRWTvK/CmBtZ2kCXHyZkAlxXZKG46tx+HswYU1dcJ1Xlt2w2IYzKXLuS9sI023AY59cUGVFQo
z3QvkguRz8y+eSizRJuhN7R7pCKrctubouw3OlnLZZZWw8e6tGC1JaaGIC9C23mzA21sfcKozAS7
q8GyQZdm9oGRWYgb8+Fw4RFBKCVozUBCURstedGVDK4MJHhiD/neBhXDCmUmTrHzADo2FCQYB1Wy
68BGJV+7TC/HrYi4QlDPtLlMzGGayjMr87VpWwVA286LvsoC0MB9jJUgf8rLo03JgFqDrWJJ/6Jl
Wu7chL4bz7DNxmQ8C6UWjLdB2fvnVij4zxEd7OSFsELj7zJNdGysrWGMNkBdyxlDiQhZB305kYFt
D0W0Cf12PhZWk3GzwruELlEZC3jGzUd+wAwN1U1ocOA/dumQ08ECjvvW7B20GoJeJC58/oqsG8S/
7m8aAI4Aa7poSjc9IzBwvUHU3mmFxZ1purl55w65aRxtMXocfmHvFtsCslO+n4WU7YXBj/sxS0Xk
bzszFpSpcVGG6DF0TCK1XMYCxl9ifBcaDdxw1sZPlTTz+bC4c2jnkR22XysXvVEo+FMJ3Hf20FwE
xVk9dDDNUKxHuN4GBJYa6JclhnM7dWZ2H80NO0ifwMdtZFP7pDfBCEO4agPks5iKsqvR9BL61hI+
UM7BsdLxrJpKA052a0FGiWv6p9t+nMAoy8GYgj0iMEW7jwvNtq7NHNb9rq7S6LPd0aM6A33lPVQL
zdaaTLc4s0Fm9mcMuJDgGdMxe6uPwudK1DOUqalZ+9s+HPo7o2IQt5Hc+cU+GQPzm5uNtXHW9oG5
L+YEEqFj1ecAzYnSoRcXFcQu6zJ0eMy2QU1iM8Awe3S9ySg2oWzjt0lTGteIO2pXMMbAhnrCgEZf
+LV0LysNamMng+TN2IUg6BN4Zmgt0CV61+k+FoLgtIMcWuMAxXaOGhGhx9YDsftx5P0PgOg/SN2f
nP4LQOkf4NHxcwHw6B2OFuXn4imG4cef+IlhALL1FwMZ0DnMvALG9VwUPwFEhm7+tXQ8bHr6+iIX
S3rzD37ItP6iWGDUi8WG7Rh0RP+FYPD/svln5PmwvwMgP7r5JxiG5wmAxox6SXiYnT+/nZAumCos
ABFzh948eZ+1yTpxC7/2ZLXSSlyjzet8OMTd8NXKsq9aE316sry3PxPSp3Cf1x6tXKl1Omohm308
dClnUtIY95lV/Jkj779WxFRy3wWxlY95Ohw85p87suA3eRae6uy98uZqAy2otcwfzHg4OJ68Dow8
2855cCqNfe3hSpZMrzDHRIA3p9wIuaIAclZBUO5WLbo6gRnLztIbgB0HVJbAT/ioAukoyP48PH5C
+v77P+kPLewnRWuUxCiT8SPCcwBL4tZteBVk06m+02srs/zzJ0+fwimByeLKQ+bXBx+VcGTHzn6/
LM/bw//eLkqSOWRJD4d66g+5WenmRV+CczqfzTRrPkNVmcetnEIkjTTK8isbjOvaH1sJ3NFHs7Sc
RuQWk+F7DM3VqMS333+l11ZLiVzTLGrkUyyyJqOGSQUKPId3OUfDCY3sV56vtty6oKd+RUb/UMdS
bocAF4mkbG7XvbxyNgRdG3pYyLIunXYjDHcvxv7tqkf/MBh+sosMaUgMRjx5aDy4mJuib8tbe+5O
SYe/sizqlE9oju7JppEHxDDSez337YsJnMa6AFNH3BHZfqxDszo0Df7PEGdRGQ3nu3Urs9RAT1am
rnGWIqGQh5YuSLObyD6/UNZmn3//+Oel1L9iTAW6xd4QuLXOhjEjjV6wlg/hQVpFQZkQTGIXOsmp
Yc9rv8Hyz598EV/20EeDWB6sBl5l0FXNuSHjauVvoJwV8O1bk/3ZwQN1zE1vWj1iutPu94v02qsr
B4Kbh0Y+hXZ3cPsEbb6iaG5axz4xi3vt4cqRUGfSdxKTQqrwgpuw1atDhjLkieb1aw9XQtZ3ch1h
Gr07aMUInTOP5VtNK9alIWrrfdQRBROOYFnSOMUjpNTP0Jc9NaJ/5dVVeErid7MbDVZ3KNGlSs6b
NCH5Tqikd6t+VF250gc0WgahszSlQGJfph7U6UZ+XfdwJWpzLfAyqRecwwBvP0J/nD7UYA1OXIzL
K/67l/ivoNWXJXsSSmbewGiNPHFIW2f4u8kd86qsZ6CFE/Y52wIoT3YWlJaz8ssosTW40Ml8m3Mf
psxlPMZ/j3N6qrn82q+shFab4KXdDYRW7g9XgM/f2mb9sO43UAJrkEPa1rXfHYI+vk71/nKxWFn3
aCWsgO3iuV1HJD0u5WUhtY9OiwrbmofTNHz+69I7AXiks/E7qWc3s5GN59Vg1u/XPX1Jtp7sHWmE
OWz0SBwCFN5CpghoVq97shJQDtSuTO9MhLXpKqAAtQsTb1WsQvt4/tKlAX4pLrX2UObeGzkmj5V/
Cm/68gY0F/T70/VAIBmJ9HrmrTut2hS6+xZ067pMEkT884frsdlOBfCGA8owN1YuOtqG+eO65Vai
Eh8+GO7e1B7ytDlzETCfECRf92glKLGpN+1MG9vDXIr3zMX3WidO4MFeW24lKKu6rgYr4a0x77sp
uvw8be1V19EvjXYHD8cphEWOxIz5bcima1Mb1r21OvqlcYYgKLPfg5FBaUdgPKpWbu3FceLp/ksC
PZwNpmUozVafA6O7RzFqXWKK9+vzZ6PbD/sfIdnDGNvefqgQq5RoTe5X7RIVmlvD5ouRgGoPltOA
myl2MjXX/ZQqDKsHmdUWaHQdHLiuYEW1b4E3/73utZWYZDyVd6Ag+S3pb8dTdYen3Yl7+ZXNrbpK
LdKWbrYIjLI2mzBi+H8K7fDak5WIrLEQEThXtodYmzeV9ZVmwcpfUQlIjMCgatccUcwjv8UyZnY8
iC/rllq5JieE4lKJ/u7BHIHLdYX8Hhr2utvGU25JMDhe0uSpOHgTOgCesc/yftXtznjredi4osbT
xM7bA1zv2751P+DqKE+89nJj/Zq60V98/uzax1S4RoL7MMoKoRXZ5HDRAwBT3/FXxE/PToH8rVp9
T7k0J0ZOy9C7PfTTeOMI8xPI5/t1j1YuzSDKpnoULL6okfQLAOlvNM02NuuerkQoUCS9GzuDKzko
cdwQb6ZerGpv/spmmgM7DQoSiRlSwcYvkA0WhaxP/LivROnSUX56llfpOBdjqDVQs6Z9FEvkOU+5
6rz2aCVM8eMyojnhmqg9/H5HploI+p4yfXzt4UqcknBK4UrOLdAWWzE+kMzuVv2UKmlCBLOWBS1P
RlVk29QOelonMMKvvLOrBGmk9xoSDSFr7aK82rneW/QooxM7cNnHL0Spq0Sp3jPAdsdBHEKjyTA4
RzA2uC/d0qnehRKbnXWLowRo0DaoeUHXOqRjdJG5HcK94cp1VwLUjHOKHS9ALr9vcKMuL3ry8XVv
vfwgTwqITHBu4RiAVIP4JnRw3+m7dQ9WElp9drFZR0DrYIviGiWWCywuTrGoX9stSmSi/9s7ZeWx
1GWMRn0f4tScrkzhXCU2SySFcYYgzfKwIL5oJo/RapWaJ26jZc+9sBdVXp83CiyMJK0Er8/d5syW
tIlQL7Lqjc1Y9ls/Y+S7RRa2OCXO8NpaKacBQ84gXMT14Jd7oActPK2zdXtHBT9pJvAFfLqaw+in
Z7LRdskYXq7aPY5yHvBrIufncR50pXOOTOm1QY277tHKaZAJyx2wLmFBRneXigdwgSvXQzkBjCGS
Xtyw1GIwd7WPlDlyH+teWj0BPCuy9IT1sArQFBAX6ICvfPSycZ6cALrkCKxJ+g8yz3Yjlk5eZKx8
tHIGNHYJ/m1igyATugXMcI0P1MoNohwBuGU3ZepaDbYCqXlvW3KxbE/NlU9XzgCDgRqAbJvDy0rT
jdF6b0Wwsvq0lVS3BZOUyRLvk841doMtkAfGL2PVNrHVsAkb9I2moT0giJzu59APNnObrmyu2Erk
NBKOVOsnzQFk06Hwm8u8tVe+uBI6U2roYDV4dCXHO700H4LEPQGqe+UAtJXQKdokMGRmsN5zc3DR
2Q3xPVi33Ero+FmBsFZETh54EY4Reh4EZ10cjn/GwfivzrCp4gAh4A/h2KGj5ONKvCkSSjq3X7vk
agShb+ZoQdYcjDm1t4gsip1XWM66s9BSQj9lTO2EyLTx6olxP8bOeAF4zvm+buGV+GwNrwktAMgH
Zw7R4/QwD9DTde1gEKXPD0RbziMeYwRoJfwD/N4a8e+TLJRXdqOqc0ArITP7mewiQI3dhELRtsY5
amJICK5aGks5AiTyhHZasGcovDC9sjbILa98tBL/Woh64JwSpB4+Gwymb7umX3fgWkr8h7JOoylI
G5aluQL6vmPGu1+3IEr8Q2wMFvNlbmVN3wUuknxlcbfu0Ur8j5qBRIdetIfBEfk2qvMaM/DcLL+u
e7wSob4ZBgUGgORXqfk9beMPmg+Tdt2zlQia5s41pZE3h0yECHe2R5GcRIm/tseVAEKUTEO6m32S
t8F3I2u2tSnrde+tgo70XrqV7bLklaajTB+MQY2UWu34/brfVAUeNZ0/lGbA0ZIlgbkx+uK8F+m6
H9RUAijRrHwycCA/uGI4zgWC/o27au78i/RaZWEVEBsRGYtmvm8dH926U2n+kpi8ULKoiKPYwqAn
rFuq/nwSzp3RdE165qMm2jMrM3q8BuLZeYdXmZfufQfw+C62BN4cqzaqqVwkSAO0XS+WOVSH51iJ
KUS8SB6ue7gaYYE2BGaLo1zRTO9Ky39HPfZh3aOVswFoipX7edVAKGv+zjz0ui2vWQcCgyTw/IpK
LXMs+prWFFw0/e8ersluRlH/VMPklQA2lQDuZ4FucCMpCWDddDq1aNFhRL1qYVRwUChq3IlK1hxH
KrC/9cdYt05xPF95cRUZpAOJiMuaRfd9FxHC8nHuzHUdKhUWhEsuYjWMSA6jhaN1HF11vrhftyLK
5ddhH1VnM6LZ0kK0NIz6fNPLlQ0eFRJU9kluae2S+iLwXpNmFKJd+UsqW1zUUZ5mHpVjojsfzN7D
pFqui/of5LUnRWkgy3zWjIFSI7IvemcotlMZdyvf23wePTmddJBvHgmeGd22RXgjMn9dl17loefQ
N6segdMDMoMhQPQGeQND/7JunyhhSaZhl/NSTgdB9SkPmgInXZBqp5ifLwePoQpBaR0+Db7PzWeU
/Z1Xx/dBoF2senMVW2TDevGGks5IN4Z3CWj9cDDWZY6/AIvwI2mNJSm1IVJtWoE7pYe+y7r3Vi5s
2whdJMpZEmENmMm6zvfCnVc2XlT6aaNFnbRavVlEYO8RXr8p62zdNlSBo3LujDLyeDQk0kMdkqmL
6H7dkihBn/tt79LZrg8IOr8zx/Te7K2Vj1av+mGyhi7kPPFleh1K8a70h5WdETgAz7pco0BuxZIc
KE7ffuN4uW6Kcl0xqiuXsTCzzAhajpNuTM7xMryCZLKuwaBS4qpE+N4Iceng4l3j5bhcDNXDmt/R
UHFJ44wxSmogcaqn3bex9Y7RjN3aumcrNWiHJHQSzLy2jVI6VvFHAOsrH63clX49WeZsccBaUn+M
bR33knVB80M582kjtAp63YIHXR+8Rn9EFr7bwJZbl/UYKnaoG80hzZYLDfbK2YTj2gay37p5CATq
55sbg4amQOyamqXyNWhLRvBB8waxKpNFpeD5040QxTik6QkdHFfGIXgTM3Fdt1GU0IGZByo8amp8
LaKPva8/lFq+CjsPL+j5W/fO2FsYV7Lgjkg2aYmrCZZd8arANFQIkV2PKIzHJvmJFuQQ02WAhL+7
6rbElUR59UQaaLc79cGV5YPfBW+7ePy4asFVDFHM+REngrJ/6DGlT3GanFwUR9c9XIlNT5qpHw1s
Q4SXko0dZKilF92qNg4SX88XxdPQiS+X5rOGe6/IzF3hGyt/TOVKS+ExTQilscHFgAtp2keIuYOC
WrcqSnAOYTd0mTM1hzDDitwZg9umEevaOIaqK1YK6YgQYvZBSgsUe5ZucMJeB8oxfCU63cSsZ13y
e45iPIvs9BEdg3W3j6qF0WdZiQsmV71rxzUuku6DEfWrUCGwBJ/vlMjAFxg2N9PyASOgfCjmva13
zbpNrsKJklyLw74S9SEhbvAY++oMUE5XbRUVTjToYZrPMbgwbjgcBeosjopdF4X1qVbOKym+ioRo
9RnVQT0FZepZ/4+zL+vRU2e2/kVINjO38Ez0kHSGznRjJTsJxhiMAZvh13+r3+8c6W3vvRUdX0SK
IqXabVyuctWqtVDzUO9DEnz3WrvLCBHtJoh0ipMYx3hkQn6QVjOaaH5O5Da2miQcocKM1zfkah/o
GNyNsvnotXAXWFVsYQx+tHi8Y0xfs91+FFR4tZ4wgvT6JK49X9L+pRYfaA5xVW6aU7DpyG9PMufa
4jLJDoYQesd18pCQqM6gOO23J9HrhQPKEgWQHEJcVpEo9ch/trbnfje5i6tiG6iNl2xDnjXJ8xzY
p70p/G5yl9priIWOlxi4KjuF0BImcqmgi+pVAaIuFdeRWXC5QOfvDroeD/kBLj8uvB6xYH1+vd8o
8gfJoIuXupXYS6nmewVOdr9b5W/YqnQ3mJxAADKLEadM6iewUfq1KKlLOSjBZW47jM/fBVF8mbrl
2WbJs9ch/BvHaLRiCjsNxjvdFh/sCCXNVX/yM+2eb7DCDkDITncMWjEDVVVnc7/TnYavP6XI0Zs8
IKRwJ3sANfOVQGhqBaW538KdkAw9xmIlch3vTBhcMZ/xawmyz36mnYR5m/pU9QHcUiwUY49tFYjN
b09coJBcNCZjlwYl3yVT1cZbWkJ9zO+YuFAhSlS3LSECjyXyK6hTHuIm9sskEqf8M+0kZ3uAcnIR
9adi7N/bg/m9fBInV4Yetw6B4kNulUEhOuJ9AtbktvOz7iI12oID6aXRwgaNUZnG7XVP/eYyAJ1+
fb4ZsSJrZhSrJw49yAJlCf5/Yxr8X7gDKNxfm6ZshiJ2CNNRftBLn+k3+7T8icL6X1Ifl4EeM/lh
3Fu8fJrwXRHyazxLv6DjsidlsSkg+ozLu9PjeoNe8FqCXDw8ebll4twnRUN3iPjheBepuQ72uN+o
vvqZdi4TBmEKMWU43kciLlATeVd0hV/NwIU5HsOeAlMO0E0h1O9t6y5D4VeApC5+CrpXOTQgERYy
MY6X5ZiPazf11u/t7aKFkMEO4bFhT5o0vaG6fs+I3z0VO+ka5gGaYQywbkjifu1BoHSC9POfZCP+
5XS7SCEwYatlHHC6D04qFcmHmPwJivly2f29/QtiztdeiVIe5H4mtH8PXaTxtx6w2G9tEkJAldgu
OW5FPpOnncTR5Jd8uvzBqISznLXYKHC+PekmfFRUed6LTozjYHTLY1aMd4PK+wrIwW8yGWc/T3Wh
PSyWS3hA//IuS9lZDvJNlO1e9XzQYr7+BrgZDVMz1j3P04nMmS6LCPRsXteASwSZLa2RyYT9Xkz7
e7DR86Jb/gfbL1f3PxweF9fTcF6sK4/V3Uh4BWnw6T1Uj9PPkHL1u8MiJ2ZgsKQPQWg1Iv8cojJe
1HdhxZ+qK/9y9CPHZVFHaPedoo7dZ9BwPSAO+WtsVThUDcsXXjVg/ntiSnneEC5mrmXTJJQFZi4S
82e6h4+ZWfyqoS57EahFx6aAWvLdUYyY7oGCYzm01m/Eh0ZOIFHt1LIZp/JuWNPoNyfEAPqzGs/y
duR4LY0m9CdQ377bE7ODlnkTX6Op535u6yKKIqnTKaMDtmZNVR3SQJSqF+uTl3O5cKItGME4btGJ
S+w8oDtUQNk4nFe/d6MLKALrXdwvMZ4D3G6Yr0qeoJLud+W4LEZQ+RArFEBQtlypGKBUre0EbfTj
D9HwP+ihf7gZXFTRkESNGMDWereahXaw3O1vIP0+tRDktHYu88yoj6jF6vcTp+R5EMsWIJXts5/Q
ZeruOdROxWXoluIesp3BM4QD9VYmiLHv2qVTXyG+C6ZGiN1uPxdIXY4XBMWZPVBkavfg/YUtO1r2
Auve/AC11AWfWEbbdEYKWxPB83cvl+gHJIS931vExZ9AFHsvGqiG15MWp20HI1370++IOrfcoOcx
hjDzgKqjvp/0+ChU8YeSyUt8+qeP7Lyz5/UYMnQbujuFfIRXUC1uHrZmAt/wGmpgSK1U7zEuySBW
nCrpF+RDJ2EJdR/SvZ1QN1CL+BKnB1Ssj04LvwzRxV5Bx97Gq7RFjTfVL16MlVLBX35fwrnoZKHA
s9zBdBw+YjhgOvx2xIVcgWprATsp7DabrHKQIYL53C9Ze+Hq+++mKW26SdpmxJJJX27sPu/9xt3B
TfvaMhPrWKSQjKiH+RwQWWXGb/yaUufAhzyF+MYMy6CUPO9z/rACjeb1BV3c0hoNiTYKpmkhLtF8
nFBE9Qvh/5Hk+S9IFB/bGKM6+IgQX2+qpkH3OIcw6Nlv4U4IT/a5bcJQF3XXHPQEje4nO+Se5eT/
iBz819IFM8eQZjAeB2DPTS5p8SdlsZdP9g8XjAssariEagNm0OpsiE5JrstVfPTaEBdXlBzQUJF0
wJfsRAXKEoiJf/Wz/JJt/vduiG3N7azSOosh0nAss6jowDyBBi6qKF5YILNeZMAWk/kEiWVeHnyT
fgmHCywCRpw1QTGltUiSFpysCRRkDt3+ISn4t6/pOOaWZAE4wse0LpaoewzVf7TCNs8jTpxgVOgg
BDdvmtT52pc2oRcNVSi/T+qEHDHJdTusTWpKLHjrv7XT4RdtXHBRC225daZLWi8QIFfsJ2jd//A0
+7fNdoJNzAwEmpmE5QUSvk1M3ws65l41MeKii0DEBWEFFie1WO1bdmyP8+rXOoZg9Gv32aNDaNok
SU005MMXzfpyVanfUwa6K6+tN0PaxsmxJnWfRB/2RTxB7v29zyEBq9Rr0zTH/BPpYBoxvp5oczfF
Xrk6cVmPVisgL6eGBJf33t6g62xuTHI/6BxxoUtTmAkKgEtS417hlywgy2lRPfdC+oLD//WuzLuI
ZtvDdWyBScssuUsWP0AXcYFL6wpAYTKYpB7X4sSCompjr4sKVMSvF93EWtCj3ZN6pzk0MYQhZ0g1
+eGToaH12vqYBQXrDKznazKepWqjiiDL8vJ7qOS9th6ggD+HK44hhvIelBGf1RF7RQeoULw2DUW3
mM89vH42ufiOJ2MGFeFZBLPfreKil7pl1SAppVj6OPJrhIfebVqo3zd1CZAOnqct4UFSt6BtEmxY
qnhIPX3IRS/l0qKlHsK4anRcUgC6qjW2qecndeJmoVMF1vc8qddGgAgl1iwA3KBthN9ACHGpkDAR
maFPNcV1f4wne0xVGBZeDwio9L0+M1LRXBMlST0zVlHK6mgNvZJxqCa9Nr0DAL1itILUrcUo5CYq
HhZeAZ+4+KURNH5ymBtS60B/GEP5Ufd/EgH557hMXPhSP0AfduT2qMM+/AR2DrDkdavfQXHBS2lk
xyU78r0GIbUtj7b4vGbbO6/w5oKXun6yh+75AVJ+JkPUb1r7ce56v5F84sJ0hk5sYSQgupKa9DEd
+jPkNL0ScuLCdHY+JqCyOLa6UOTG57BaZO93BF2MzsGCLp7YhlVrUEuue/ERs8ReqSHm418f7+GY
aA7N9q3ekpGfx67Rl4VlyquwTlyUDsYgC7CTia02JCvNIs8DZ37XuIvSSQvI0CNwrvUwotAHRFf3
osn7xe8YOsFTpagxkbZYa0wqA/GSPCrjN+4PReHXG87CceHHHJgahfpTNvO6y2K/3XYxOmaUZm4t
t3U7Q5IwDssgefLaDxfyp8A1t2WUmVqk21nk7GLZLz/LTj4r4n3kysQGJ2Rd36dJltzyMfIbvSF/
AxZBBWeLODG1pTo7cZAUnKPVb8SfuNAijN5HYSusqeWanPqEPjae80gkdbwyFfHW5qqx9RiZN7NR
J6CuvOCExIUW2Ug3caKVrXU/yxJKEXUg899+H9OJlXrdtNxBLl3zJKvXKTg1U+oXGFLHI/PC5uB8
xgncYlARyAGqQJwsgV/O6WKLkk3QZSLUAB0W2XMADfSyKRZ68toWF1zUawF+U0h61+0QvD/Eemm7
9IefaeelmYGOYEuIMDUNupqFw7v8kJ/8TDueuceYSWqTxdSgx3piYfEpHPxg+BDpe30HgsHTGjwh
TD128irX/ZZ5ErUQF6EzC75va4BVy5BAGCoL7xuZ/eW3I45XUikYprRGU4fpl4asZzq0fpmgi88Z
FrkkkG6FZUzCH725Qiz3D8nDy+f6e3EToqiv9zocZAwpjtXUmRohu5T1U9aeLZvCrw0a3SkkjWLh
V2ciLnih39JxhVzJXE8ieY72vC+HYv4fwaP/o2YJceELELfRBMDzpW4CdHnM1D6PfFr+sEv/ki+7
8AU0U6MC/EFznRf9RWTZTWyJX23CRS9wnonWNv1SH1R+EOF0SiTExvxOpHMrbssKoTJordUmau9D
0JMuY+Bn2kVICRMXHOwSS11AgJthdoNMoadp54UPZfRxD1W81LtY2fNMxvaB9Zkfdw00PV8f+DTV
GaJ+sNRRz0kJjubsPtrU7pdjucjFjFthRNIixA0vRBXFqWtavxDnosYiEucrpMeXel3Sa1TMD2Dg
vHidExc2ptDsBnd3MNfHXJTZxG5jl1V+pp1L8ejQso5WvtTpt9yeI+VpNnz9FbMUGoKjbJea2qBK
MlFvhj37rdi5EYtMINygnlSbIAMrjriB7ehPUKV/uUdc2qco3izhErvRZgu7X+FFtyAVs1+a4uKU
gi2CwgOkm+rehr+poBD3o571QhemlC75lAu5zHWofiVbd+qK1i/9cRFJiTQ6ZAvuVqaOChCNC/hS
/OKmi0iCOGQ4Ti/72/TzektNN52TfJn/4OsvN8Y/hE4XkVQEAzUZyBgQOkV0twKg+12PfdIACNDq
+LwEc0PLSINV2e9idDFKZIeog53HueYNOcoxN7qCzswfYBT/cjRdiFK/6DjIrZzrITjGy5iK8ZQN
/eD3rHAhSl2wbH064fhAwIc8SJohaEyenMHEhShxMEpwgEWnuqAQzuN9/yVZpB+3F3FBSskQgkc9
1FOtiuzNIN61TfrB66Zx4UnNppcY02xTHXW2hCT8z44rvwpF+PKV/6v/u/B2mwYB05PCOA5yozJd
jd8IIXHpktZ5W8UIkua6D4LpNKmJnFLpxy5PXGTNKqmCpHI81ZSC/0aSh2VWfveji6qJ8ihfrVFT
ne/5iWSsHHq/jjhx2YzWgoAqKe6nulXscoy/QsL87jAXV0O2HDTbBESYNIxOIAyo8sXzneWCydKj
DXkACqZ66obSFBsEbQe/+OwiyfZedZghOnTdq6b5kq9b+3SQJvzh5TguIKhQPGcQIdN1A6KURLKy
h/Crn+nktePky84htAzTa86XU7cbUWXjuPmdQBcVpIwKwCkL65qKa6fMDdBwv0qtiwoCdV/TFI3s
EevC5QSpl+HGDWDEftvi5Fvjy1BYdAxNTYEGwsvtXT56NvRcOqN27ZOWkU0AqkKBFmaDXD/189H7
0RoTFxiE6wRa3Rz27bLSkz66byaQnhVEFxsU8zwCxX6Q3Oxc3C17VGYgDPTachccxNv+mGzcZjcV
mNMablBNkCAe8jPuvIJ2cJCYYIzTWzxH5QHkUUr9fNPFBpGljbVuW3vTkOm+5Lw5rsueW79k0cUG
AWQ4ZU3S2FsXpA8B5+fCjn5FbFciTeUzTRYUsW9Q11xLMhWPIWs9u6cuLkiu6xwCImlv7bR/nKBC
Uo5B4fnMd3mHiqDHI3l+2RTTQMIzy2sQhPuu3HkORVAti9etMLeiAWVqHq5phfX7vWld7qGecRvI
LYNxxj6AuuYzW30SzrRwwUFTPw7zPkT2FsixooJDnD7zcUyYduoTlOs94GtoUATiJxvmwAd99/BK
WHa80ky0t3G62xtJxFcZ9Je1mzz3wynXIkjuE1ervSV6ux9teykOL/Y/rNoJmSPaeCHn2t6s6Nml
aAJa2liFPvUxWHcyWciWUIEWh71NW3bSRDyzQz/7bXf0OtbbvsMzXxt7Wxb6GDYN6HVD6oU5wLqd
iInc28rBWBzARL/Bp1aoNk8+VxVsOz6ZDaRVmnf2ts5HhR90jTLreU6ckuE8kS5pO3zMoydBmYXq
HCSHV2UvLf4GC7KCjZpIe1Mz2hx7d6RnyFL89PqaLjAIShE2MRi/valNX48+LbFJPlEH63b8kuSL
Qp0cprOkq+TcVmPjJbsC045fsonuOutgetuOS2FfCCUKv0/p4oEmowmov+E50FpdSjWI55xMwieB
wLodt9QY9UqmbbC3QZAqicx5SL1yKph23FIkpLEUf27Fyn6jeVVxnf7yOyOOU7ZxIY5hgeNER3xR
RNkyR/HXc0scrxz6fZ6E4PbWK/Eh7H6oIPOB5WNHHKfUgyrCWWGzI7IhJiTXRi8+iX1auEggAjpY
JVZsdjuD3EXyK2aVfB47MO3ESRWDBIyilQwZ9qFMoc6RggTD6zu6OKCJwlO6Xthb0x6nLquXUfkF
dxcCJEOrQhsE5rZxqLgbXkJL2KfKjv1w4iTR067JgNuvedHdbHNMOx9+Migw7vhj0Yi0ow3WXRTT
D3kkH6zcheduOw6ZSRIAJw/bPHowNK/IcXhadvxRUn6kBA+Fmxn3cme/xvyz3wFxfHFpeJosGw4I
8DQnILnLVWq/YOBS9JAx5dM85OamtyQFYwdQiks3B37WXfwPz7u0MS/p9kypOQGc8jm2cvPbbhcB
9PLAztYJS5+j/Tpu+3VVXgx0aeFCgGgWhlsGXbUbGo66VC/8LkXj6ZQu79fcZgzFjcjcprgrKtMf
+t1WrPMfsqn/VF/+VsjH2h3HLJYDzyVF5htBRZbcyM6n4A0fC8OqhFrJPkhBRY6m2LTyKzgbJqhn
JaudrlOxKXGVpG/jkuzF1r3hx6bXFoKYMvYqLWJ1jmczm6S4QLf5RmV0n4jtBBYnv8vOxRHlluST
KGaYLtawXJOg7jA+73mSHd9u+yaxbbDOt46Y8ybwA8AG60UJhU1x/DttIsN7Ns23Zhj6U2L3/rwW
U+QXb100EWMZ6YH5eUmCM43UqY/XBnO+C/PLzFw8kRA97ygZsHp82boVmj8Uy5p65mYuoMgUawOt
0Ha+afsMsqXHzgi/x5hLVpRI5E52lfNtpAy0h5T+hq7fD68r22Ursl2QsB5Cm7dj7L/GSSPQEvFS
TUsLF1FkVRTzLOzmWz63t1bmbUm1F0QRth3/PI5edzlmEm6bHcNSa7uXIFbN/a5sl/hHkabdDopv
CTh4V2ZZ9DKAfnixIWHtjo8aq9W8aOy5QVwoG8pUteTJb78P6vioEcyC0RxLZwn/Qpa1jqbg6mfa
SYht2B7cxgzrDptTvEW3IvOaPkwLF9iy9Eu/pjOOSkhVXEEBilZH59VFh3EnJSbrKJMWV+yNLeqr
2pon3GF/cJ+XYPUPQczFtdg1DZs8l6hKFfFwD3ah4c4U0U4wVzpn37y23UW3UAzCkYUkcKMhy8t1
mP9idvQqSWNvnCgctdCTlWOIeJGIazh/3YbcLxK58BZE9wADpLBMir2pREQqAmUTPwd1WZGaZaTj
cMA4z/Qj0xKtF+3TkseOON6Zbp1SCaamb2k8Bqc+7d4GDfMsPLgMSH0ahxNZo/kmX3q3mPv+1red
Zxbr4lyWaD2mdozn2y7ax3jqq2mRfiHIBREyDb6cLKI4g03bolDKWQXmMi8l07RwUYR8itShKHYl
H5fbwKMT3vQ+DTqYdopIqQpEHwBDeCtaeWXpUOV96gNPhGmniETU1qY7WMogfxdgjsKWvPXqLcC0
45XJNucSxB04JhstAQfJ0+9ed4kLKArTSXdTAMMWyk+PQVO05SxSL8omLDt6XdoVhclJFJr5lrF+
bU7LqIemHPmIARm/5Tu+GYKCMwcN38vXHKsxMc9R5DXDi7U7cbNIRr23Ggm/3PrwFPLttpqC+11X
LoZIT9kI3Wik/L2Mr+tSlLwgfgfcRRAFVGLuS8J0JLM7lFBOfPTS10wLFz7EwExz2MjigAcFf+xY
jz2XaI16fUsXPvQC2wYHJxlucdTQOx4YfunzJfdzThc/dPRxMVGtYb3lLSmVnFVfbX2jvfgpsDmu
iwb7IBI5Djc29LLUyOHGvfGL+C6OqF/CSbNOzzczHSWAYfddy5/9dt1xUS7mYta01zfIU5rLypOj
CggEA/ysO/65oz64TLLYbm2BAniinlKx+IVlF0Z0REEydeOx3ewWtCewbU3nTRHPZ7OLJAL0dObp
tG83JfNPDcq+5ZBsfrHTxRKxDnoGNNT7DUJ+M4itbHidi86LgSUFHeTrO3cK4wkdV7bd+mxf+hKY
jqivCr2vv7w+qYsp4oMCl9OGTxpgyWYV51T/CSPyEoP/IXl2AUWqo6bdLD4pGq/2d4HPG5+bYZ3+
UjqWYAsDebb4FBxZP5/9fhfHZ4+NjHtWkO2WLu+DOQBhku9XcJ+jQ9/EwIlutwTSGIuR5ZJ4yRLg
AzseG+wxuP1z7BJf57cio1fqp4sD0467ZvsR9EtLtxueGCBxVIcs28nzIeoijJqYgel8nrYbi9vu
Ge/1wJT7FEZ/etXR/88+8E8HyHmQil5jArcrxtuA4ef4I8SD+Z1NbZA88AUDtO9Be0bHj3PTtVDL
3Y9uVt+3dI128JWxUdq+bNH1GjT0l2N13EGtBpQ629Hw6QPt00Tf00ma9m6yel/ezHvTFueOYAa6
XsADN50GGSam3pd0zR9jSInR88AiyDrYpAHLQ8mSovkSB0mYV/LAFXCSTKvpNCepsWVUBHK9LS0K
AE9xaILk0i0kbq7pBtzU0zrmcXUk+7ad0am8s30Yf0ISZX7ERC2Pyafx3XDm7/HE53OTX2agnf8y
+Gl7lUAsJL2B1w/sRlFO8t8B+pGgxInjtAHpQZs1l2hXsfpARWh/HxtoycDP1usIsiiQSqjVFiX9
Tzoc6HolgezVjYtMHJ/EyOV2WfI02C8Zxk6nGiNMMr8P5sLqx6RPhugbuMt3c4sgK9BWebqI57nZ
k6ZiCSCJlaFqlHXfrM30pgdr6P4xheJoe+oUBvyqrimGtAILf8IuCz3YfPcipc5PZOj2+C06zO1a
FiwMih87Nn2qwVFrIIkpi0h8bsXGSB2sSZ6dtpQv/SVP+7Cpigj9gXOabcHbNTl4fAY/w55XcWxY
+nZv2+H9Ggqhzg03Q/xOgXICq1mG4YWOTOWk0s0s83JbxNBdCBhvorcdDydZaZC/oz91WLC08qHH
NEjWrQD8r7FpgqoYMrWcjg0o9IqsCwUdumYpKJtorNQ1LwCwK3VcHJ/WGXCtUkT5GFQr6Zq4PHaT
dRfwK5Pi3M+mEVW+TeazkZKC15OT1VyjJA2yXwcYrKJbxEbaXCMK3fbSjBH0fgLQN5mK6WC9ywjL
wFUNyExTHXoMv+PHzGDly6S9w0N/TEvwP47zFyPyuStRSsuKW5vMxIKIKEQlfYvhReUyRKl5MkW8
M17OYWOPUvQq2k/JxoLhYrp8b6u5AY8wxG+Og1VqUJibXqMsn8/TGAI2G0vC2irMeddcJJvj7UQB
Yv6+imazZUCUggbFIAw75aQr7Edt4uwzCgeMn8Y1KaayZytbrzP+Wd5MHi1H2Uod52/ROkjnErTI
q7qyPsffNd+yhJdBquUiyw4EP9tpMobvX+hecOD4QFAv1K+sLabiRNreRA8SVJi/wqPdyDXIg+2v
CXIh3/amCz/SfOhS1CzaYHrPmu4gIJhJ1+M+4SuIDSsRTyM9LyxM46e13xNyMU0vh3o3LFRXvmad
LufE2LfaGjlc4FuRqVQyjT/XNkblnIHG3dygHxSIa7Db5nORYoR7NCTWoLCc+ux5TVRw11n8S9mC
1SX7vIx5L8czuDKl6s7rbGP5rk2ZHH6jm0fTM2hlwtwAS8yi9G5bIlAxloNtEj5UHdpCY1SmJGr3
Cr/sPr0ZUxLbqw7iMH8Y1/HlDARZg2upGRt8LrwL2QdMVbX0Q2eCdoBo6cyoLkfdoIqWin58High
7c9cR33zc4ZUhD6RiSHFbluZ9vctKOS3ekjpId8ek0g/ya0Loqojdk0uk+JmfoPbNNiquDUqvaBz
moUlaAy7/hnjI1Hx3CjK7vIRfX2MRLO5uRvTLf0tTdgDvRtnw/o4DAPShbC38+c0KQxU17gRvxdp
lyfFN5aV/QiPCqr5CLv+gzBHwE70QI5RgqFtjU4t8iV9JSPOBAlSnr/ZCtaQaxcY3ZwFUrWg0nnW
ROcMQ0/Nac7bQJU8m5PgLIJg/Z4O+aBr1R2n6MDdUa7od75s7/uwsIg1ORJIzuKSsx30wtPbo5nP
Yzu/64KpOM64EjKssOkYbuchZzG5LJIRWgdxnil6ijDh8knvCeplNJ2L7xONsvs8UutjOgVC3RVZ
20fXBEIU4SWGEyyPCIB3/T5WGjyiZmsfizVtMbIi4uMxTwf9gLIWonsE3EhY7dnAxEV12crLPUbH
pYSDFt/AfLm/KXgsswrUzl9DoYufSaGbH+FIxuHdmLUHTkJLOa1S0uanTdMOARGkk6Be2xk4C0Oo
YHWy/RHb/GLjztwNA9FnNKD4CeQ+w1kt7Npu2y0mQp0SjnL9nEXXKaKkLOj+lvXbVEbs6MtCg/KV
g+IJ51K8QxphSolJ3MpswVoe4CToiuw4sSw1JVOZehBh+LjR7pRk0xe2BvYSEtGeDMR/TlApfziy
aUcpr8uD0wJVtxPrbVFxFdiipODRu24N+K9wO8vsscjlR7NPBvf59iNjbLmA5DQ+pbZbP2a2USct
QNkNZoFJVwW0/wyObd7g+km27U5v6LdBcOhjF+MFEeCGR2gbnvc8wH3Y6KKM8XErYChoGdP9ke7s
SsX2WNiJnCG9sEHktOfVknVttc/kjUzNV2xjetZgbryhkPWDx+w4R9F6AqyVnfpd/IZoSHsODDrK
OYTOkABs8sI3ft17pqumIEtFRoOwYugT6fO3Zs/uohFYwTYBxCfJ8qHMGnPtY108jLF8bPi2ntJ0
fyeHaewu7RZ8jTcEhK7p7hd7PNKGqZLR+VmtXX43p/l0btb0d9faN6xDu7gasIeJVAs8QW2VJvkD
npzHSwQALftmFa6gIVgggRWyCdlWlETzhUdpV+Ybt1UoeVDFo37fZCy7hQsDJ7oi72IMkYAGRVYR
D8eyM1MpRoL/kw2YQrBJRM8yibsaxYq0KemKGZMORedyGmTyBL36DJGmOeEXYsPpgPAmL8fsmJ9C
RtPfa9oszamwbfixVZHZT9pKNHpoKDrxQBOaoHZgDd3fQFknO61kYPzKcsm7Cr8fDask6Bt6yVCZ
2u6IiuhjSgKuyphhNLLcJpX/pfZkOI0iCvI6l036eez7ZCujfdm+QCcyJZdi0s3nVcp1Rs6HMcW7
IozzDSdzAi8zG9vjGWX75DjnIAat+n0IP0PDRU3lJNrpczZq9nti6Jze973B7pgOPgV30hkEp1tx
IICgUPYmDTa5v5+Ggg13GQNZ02UKGQHiug+W+DzSqY9PuRwY0E7D2ryZk2Y2VxnF3bf+WLoXxDqP
BwCROY5VOM77iv7sXpgTWyTWGmNcRr6Lipb+NWcQl3vmikhThiOKraiRrvoLkb02SKryVt7aZhw+
qWWPx69qydbfSwrUUjmlEZD8EzJi9H7XgcYnkIKH+ZPlvVLn0Ejw1HXDLrtbBn2zD4TGTXceFceB
1CbH9DZrF+iccpNNb5d1ZQdSk2npoLm0meFp1CMTVW+GiOJiEWQpUWFN5ksxDwctp47tusIMLn2r
QfXffdCgm5jfTjMh+jISM/OLoA1yQxSYUxB8bSGGU/FbDMvF/j/qvq05bhxL+q909Ds9JAEQYMTO
PPBSV1WpqiTLsl4YkmXxTpAEeAF//Wa5vTNtdW97Z16++KL7wbYuxWIRwDmZeTJbUkRU2vYGRbPr
mwit4A1s3hT0z46zg62H4ns4tLuox9iy9HGFfeYTxruW+ZWZFHJPOXaWXvctfLkjjKkWyblEOinZ
dkTQFLei8Egwjk6WhfDyqbGveMkcTPg8qw2DzzY8f+cSk30sKYr2bDVzU9w6jtfkEUPJ6wRawhbq
hL4FKeFULVTEqK1P8FrMMdVkCxyly2jMEg088/bFTFm2E06ioa/x+JBBBqhEGozF0t3Ng+ifaQdT
vHUFHb0VegVi00NaZtObtETmBhmsAD42xoINZ9N5VbKBhz+qEm/GEEU0atTugSVFv9eFtOISB/kz
HQi7V51V7jzuo6EomnmHrdDJjoxoOgZlOc5052dJQdECjLAEp8vyVo5MPaCrEzyo2j4lYe/aGzdN
stgqp1pHoyU6uibUmudQjtSZz9optAmJrMYIe514XIYyhVM4ooMbrLG2ebRsLua4rlAL3HTYeZfb
EuVqMCB0cZV6jbRfbK3IEqLZKZq1tkwp48V3kgsV1M/jxbJGZ8dnSv190g7mHsmT2Ru49TEJVSeb
fN2h3CrAJ02dEy20utFjPbm3VXktjJohRcAMvBLlq+8W1DvxhC5xaxrFQ7B/mxmWnnOgkLkpg9Si
B9YvPjpE5KQ0iDJJjQLQRgmNBo8mdpjlZYl6jBN27vLWupT9mOEk0iU/i4lnw+3CVNufJsfUL83U
zC7mimVmBSZzcTwpRXo47raLe2RNNp5yVbbIf5/yx6wwc/eYOp4cQ5JizIz4wrIiLAAMrieVuu7w
put97PZC9+G8TH2+nsrF3Y1C5wXc6xY6h0qiF7bh3VQ9oqirvKChboEwdVzI3eL7xVeWZdMZcDn5
mHM2yThbdLZVCMBFkaQ9U2FBepa9y6H8iYrZGeOU62yTgakLsnlxi5XdDHO6L0c1J8e8t5OP3chu
EWhNA+liaNLNdBZzZNCTcMoh4Ys9MuflXrVkgnNaRTR89hKDKZek9bNYzzQpjkNBFmuNWBT7xhX9
9CmdiHVoLE51RLxKAkLASBLfLD36itjpCOkPqXKzl7losjKwUclOcc+cQew9p+Yb45cV1FTu2IHn
drysjVvWWQ+mdGgAEIGHjWDVeiB1d5U2fGlH+0iHFjkelvAW1BQVt6KGOyRZJ2mnimBMFv/sT9Xy
LJlMds6UjMcyQycY+HPtFAeBM9y8IH3WjPFicAaudTO2m9lZ0qe2GYyMu4k3OG2yuR1XTerY7S0w
OTTlo4vyEOmjySt66OquVBpK23zxNp0Yx7sem+XWNST19vas8/IEGL/+moja78I2Mzpyu7neEZai
vin7/qj9BAZsMAPGNtb6lDx20G3RwIVr4hJ38yKPui10Eqds4rcOUlX1Jk002tLa2OwLVvYVrLG5
sS59N1cDGlq/vWmqud0wd6CPCnrMGvWVP05x7cgeTxUOxSIoVe5vPdio0sAUXFrh7Heju09KlvhR
x5vrkVDld04uj+VISVSWy65YTBcUrLUviB5cblp7HoeDS8R8v+Cs6OIqmTBi3sP3JO4cyb1tO8yz
u2uSgd9nCtliuOlZXYaQljlPuGuU7HJSNosNaX/nNgq7jjJzlE7dePIoxz6aO5Y6Z5lIkTic1f5e
VtNXiD695Vlhvv1r445w86XULoMyMyacLRjBrqfEGDswNqYPG6739jLHjFZOHtd1Nh9St9jMaX0y
taITwAmXb3H4Q+YDh0C7YaGFeahXkwhnM5pF3eWOO5QhJo4QIuJUjuq2tBYIJRCKLhdraQYnGCrq
PkM7X34e3YHQjV3jTApHwuZuVRgMQpUVMh8S404HNYw9yq9SWuuBAe8Ip35asp0Nb+lhbxRI2ZD2
rtveWKUtcPOnzL4vU3tUR8h9fL5yqS+6O8ikpQrrydTDvc5l/gaSQcsIR/AIGEamLX7LgukdWEAO
rLixZtx/l8zeiclaVivZLcj7pUNv2IZBQeoGiQ/X8mDKHXpbCFeycMTGfrBlMj1neVXzNS9biH6w
CxVw2YZhoxMVaS7bFXyL1GeazWB5kUyH3UbDVqcMJXVw8iHODGu5HTLX27S8GcttbrDGt5hFae94
6Tts3/Z5hYeayjwaG9oUQY0DLQtQyrf+zpDBlQF4ngEFrl0P2SdxTaONcGYg1oUZpG2taFlTFfV9
7VcrThqVH2UqE3Q97ui18aCz8UXDjssOndEFzzhmYhCh0+XiDmZoRRJ2lsfyG5sA0bhHE+CbLRmI
ce7dFLnFrzyDSv84iVIPOwYxm7vuxrTqT6KuW/J1SZsyW8PgL3kbNSJs9w669QUrt+zZrZMDIIiy
Ps+tU+oucAQKnAxEBFa6Ej0OUQfjvdFgarTTc4aYggcENHEYk2iXHQnQTbcOLOw69OSyxt7ZTcHH
aOJdTYLBxs3YFxiOIevC9btyRWvcwYepLpUbz+lsaDRy5I2E5aTr5nHQBrsbKK5uvnWABz6DCelM
kIjSTkOYp+skggvseFcTJF1FMmk8KHYmtNMBDpHskzcUiL8aEgvIwaCHFsWup5z2WCLlzI2SifP8
bm5sqw21EfYUtv0y6xMfii6umwFtI1qQulwlInf8N6BIbIobXrEOrBUK7UABj2ovULeOLWw08QPb
SsANrgxSOWTjKuHAMR87J82oEwC+wHAHFhmxbjtpYaOtVSZg6WI1fm4CTms13pQosrI58EbXTZ5T
4vtZ4Nu07AONLKznrMSfUSEVbArqesH7gK1+/wzQ20NUPbhQHaZFjw+obvjSbya8QBXJ2cbQXoFa
2nu2JbJtNlXLFLv4Uz0lsZfiGQ9cw+XJrmxdfhG9BQ+itirSIiqMnXEoClyMfKiops1MnxRbLP8L
GWUL4GHshiKG8tdC+1SXmoZcKtsPZpTi5j9Tkb6fDdYkK4s8ke1GIfRy0/i9uAVWRv9DNub9fHDv
tI60677dCG3PUdWUMlia7Hsyxt9+8NNS//gv/P0LHL76PM30u7/+417W+P+/rj/zz+/58Sf+sf4q
j8/1V/X+m374Gfze768bPevnH/4SNzrX5jx87c3lqxoq/e33p1/l9Tv/r1/85eu333Jv2q9///WL
HBp9/W3YEZtfv39p+/r3X68uo3/7/a///rXr9f/917j65e65Gp9fZf/+h74+K/33Xy3BP1wJKtt2
mUco965C1enrty/59gfHZVB6XBUnDB0YaL1G9jr7+68O/UABDlAfP8Qw5nVVpCiJnRBfIh8c5hLH
92EfTF08J/9zdaffqKXfPg/cjO9//6UZ6pPMG63ww1fm8F8MFGOMElwDLH2Z69oOf698cZsGnuH5
yFZj5h/bFHAr8gZjrI9dnbs7L22GoGzQueYijXOcI0gAHwAM9/eN7D6VTZdHngAk8bt7+CdXRb6J
EH68LBcni0PxTm0mxPt5MU6XGa76WOwFEpEGz/buytmSz27vLRvNyqRaoS/U8YAE1CRQfVKQcByF
c4OR2P6kU1mFXi5g+aupbV3XtYV9q6HMfJbwed17XousrsZL59tUcDCItmLwmgEsFjW503x0WJU/
JR5pLsoDSBqkmXTOrE/toPedct/Can7D03TaYiuevaudRIsevJNRLTl/6bVfRC7LlyFqzOgVcdJX
fTzk6B3DPLXJpyy3CIcutzSPTaFaE5WIfzlkiVoIDAdq61z0Rp9rp2avbd50NPKXK3w0KHRUK1jV
obkGFw+l+UBROMbAqiVENC6r4azGFI8gGgUtgg5j1gGSh7w2cOai+9xLvtzMrlOuOu7SJ4AOvgi1
BSvnsEJCehGWhvmf2imlzyW2tR0qXhthMc305A4mQW2nCBALwC0FBooChNS0r1aDcPiAEYOjHiQ4
qyJ8AHWss1TfVi7p8dZncnBmOyvipizt3dSO62bSu6aEWHvxxJudMn2fujUyvbXy0Wsvi4F4fgbF
BdRA1Aensopj09ZgG6viVXqwZggKuDQtge3LUYcg2dMaaFZlf0yHzEtgXzPIZzkrmwBs9LONbub2
0Tb6cUYYalDQxtpUNdB03bbX15z6KCnczzUF9YBge2ahdraOCbP6EeDFmL4lsKsFum5A+BTOx9Lp
jwqq1kOfDCTSvU+fxj57ApKwhJpZOQ8Knao9R7w6wIeqD3k3udHQ8Rzm8MhhnFSzmupGH3JtHYw3
HMHWLQFGOqkX1mJWuCm8RIClbRlAyJU5J53tHUp0bAEgKHUPUUH5hekUzJWZ6nzNWr3AeASeRp+W
xSFwpS2cYG7N/ZLJdAVYst1oopMFJ6VwmoAgtB6DFWqOATGRLCgyBl6jKu5GnpfrWbAwrfHPvoC7
ck2aN9gAZaGFkjVOlWV9ZY6yg1kNz3ALKgJ70EACAblKwkK7BDbaOOMACjvDRA8y69xseIK3dBsk
eNdR45AX5NrVIc2gPQ5c31pxxeOhqyYOzllYm6IazDYlJaDQrIXgxEey5AQ4ddb+WSUlvh+pD/dl
53+F90IdCunWMfx5Ti3yGSLZgueRCs+p5VjpEiNFdrksqPiaEBQRABm7sqy4BaSymeCy9yR9237s
qbusUkQPuCGsg5t1eS1paOWepV1CFyWA9gtgvrE729OtpnO9qmrvAR1HFWpQzi8uTMFZMDqKPPYG
9HkE4BcZgwbVdwh60LcDpM76IdK/Tv3AsJpKi+JZNRCKMomSxxIs0qRqUOyyMeyv3cAiLHeX9iKL
S8R3Ai8eaEga17/wBPAx76QTw5kawRHgY0CCQJgjE0em4VRCGAliV8FaFe7KN5YAqx019jLGc1IJ
EiFVMLmnfm2xCPE4Ij3ak1AratiytkhOFMpcfqHtArC05Yk+zSxDVi4K7E8mJcndbMxET9IfNdpG
moeZlb+UdBlBAptyB95lPlVV4d0BT2NFBOfB+YSmwCui1DHOZlFK3iGTK7nXI182tNT+WvRaRSXl
5U7AjyIqsGusgKVdoeLZukyjRjNTzjXmnB0KnMUszhjCqddfj/AAvx2n2bmRc9WasIPMJ8SXmzWb
ZphVtx5TwQKud8ccPp9MUXgN9gw5fgXLgBU2q/Y5byjODH9ukrfBF215SlLRferrucUK9lrvrum4
cm4qrsX4E43ZNxXcj4cbcThiqpnjCRzh74UxpKC2nZmcrQYLOp7ZSj4xmNgscvKCNu8I7KWXe2cx
WF/NF4KPPegqqaI0s+7L3Ds6xNMgj8CCYMQXYIT0I8rqOrC1uCdVPYWLGt6APC+BUgXkifnLXx/O
39RN7y/foZw7nm0zGwrCH4VbiKZUGGinuPzBNGu/y3aTUbCrls9iHgtU7cm958tThWCMoHXzdVHZ
dItJtIDMXTx45Todk3rjOeInArsf1Vi/lTIOE0CgfRfW3u+NNqgF6wPNbLbiVavDGVB9laER00Cv
gpR7aNq+JzJ/rzp/KKf+Wcn+B9XuIf/SSyXf9Pty94cK+f+jmtjh9Dr897+XxbdKYzn9sh+aZ5Xl
/S9/++cf81+2qnpuXn9fLX//db8VzFgXHxhKWygHbI9SdtUz/1YvO5R9QCNoo1r0XYwuXQczvpfL
lH7AUiaEc3wds6PXkc/v5TIlHzz8Ekc4qLEBYsMh7t+ol8m3AY1/Pf3cd33ie8gEorbg3HXep191
Uniu5RT9RzYWl1ID0+4cz4o9VrxI9N1xBt1uVA9d+6IL7a9K6GqioaQIiHDb9rm0lYl11ywrlKfs
CJnLAloR4GAD5OeAlqCC+GV5oGR2Y9isDSj39LCxsl5EdZ2a9TiTfLOgs46ZndC98Sd545g5X6Oh
89cLfHCjVNGzUYu3mpzymfDGoP3O8SpAwVb1WLRh7bVZJBGFE3GrqCC/tEGzqklFU9+CtxjhgGO1
OMDaNjHhIrO91FJEjg/BkAEV76fNU6fgheAveX4UJeu3XFQvjiFn0dQ3eV+81kv+kvOeBNd/8BP7
gWYdVDMKEie5fFYVtmdVdneDX91YtlABKZYcCrLFDkZLPmXCpPEoMZewMMSpTz634oV6JSo77YYA
RN5ckezQoyc7rq0F+p/yJTODH6oMZwwfD3OruoDnuoMEBTZ1DRZnOKjihVPUdBnyqNYiw/W3vV3c
d61TbfM6z24FCilQUnIxe7QWZo3D2A1tKk8NgQwAgCSNypmLde3jQ4LixrmZW+84lJ1ZG28GT/dk
a7yaqhoIEpo2pJMQgT3hLlz/SXrV02T6u8ak+2TRbew2+GbGGkSFdQULER//xckd1BvIa8MQlj5k
ppwiZArzGBLNKhCZdz80+avl2RU6nuoJnH2Lrc7MO1WBrlhQo7DAILg2ksOs47G3TKiSrgvm3O4P
Nj4e10/7R9TiOGZ66Aj6snhLKNQ65nqNQ/Xk+5Cu+alTAaqWp27B55EX2bBCrEz71BY+2yD2PAu6
hTg3pIHGbhKMHs310ZmJOsDqxwpQkw83YH2GG+4hkwoi8AYqMMVr91JhXuvFcezujNboETKptZsP
Ilp8spFd/tLitIQcS95lnp6P7dw8qaS/S2hRh6Ro7hSutujUY2PXJ0dpAMHTnK1Ub5Vx4dYvfChf
TYFsA0qrLMopgRsNchiRql7RFW3Q1/oZ+oQ6s3ZZ3975Bo+Ce5Xq6aZ8BZh6jxP7zBIcaAxmhCuM
wwJ9L33cQlMCrrRrFUmkL4YAydjDkBfNTZHwYQ5QlkJWZaqT27MN8oDTiKTNXW+wzqDeemPGOY9X
onkaKjx2efPGWs8KoBaoQoCHeAg9u1nnFjWrpLYgSivADfn1dCjy7GnxWjuy0kZuKvQkqOr52IRA
2DC/qCeJ+DCT3ngLA5WbMC/W6XKYGJ6ZmeHztHNOVhUG4XEvtHPTzvl8m7vIe0YlpiIfHTTGUFQa
S793wyJFAT8hrQlVPH4BI90UgS1dVmjGkMqddY9gattwMB4yfu1ErTuZZq9aAh6DfdsusfK3RFD0
IhAQOBwiEwontHTs2IljWySuTbaIx6FRpRYUDCluwCAqFWECkYWd39DItpYH3Ekvpr59qAqbbiRw
z2ikxgQZc9Hrqex1zKcDwLc3MVfjQ1Wge3MBJYaIlhJBnuPSlJ/V4VToZj2k7gx7kgI6Dbd/LEX6
0rv2s7DHKrJIl68BnkL0kkBf4mBxB7RU2PiodENhUH8KDIivR5DiscwF+kEh7ag1yJ0eYC+zKRFz
fysEWTZiTrrHQWZVDEfZ5qYem/6llZD2jKjiggS0y7fnhmnAA1hsQP0FlpTfLy6ont5sbAcP2XzN
x7MEuBCa5/6a0eG3sujfKlL+bxXI//pd19f6fQH0/bX/X8JygL/+qgA5PPcqe66q79WG+qHcuP7o
92KDOx984TJOqecK/1t+yfdiw7M/+BQ1iA/GxubInfxnsQFszvNQtgOWExTl73Xq73+KjQ/Q+wkO
XxyAav43sO/fKDauc3j/KjWETTFd4QADFAyRkugW3k12TU6Nch6Kz0s/2z1aRCdYwDdhdJeAL+7E
T4ajr/MW71+NcBQ3BLJDDxXeu7K+SKe5str6wkGcr+qzu6S3E2AZSfRBkiwHcM/zn4xQ/clrUlgk
ex5uMXNQ9f34mnWRgPyq5/IyGn47I3odvf68blUe26Pk69wt97nv/KT/+pPbSm0Ug8SHXbD4w22F
zt4fpFNVFxeC5M2oxVbP/icw1Psq95yfTGxAV/X+vrqCeC4QXHa9ry553y6B8IIVuu1d/Fs2rtDw
kxzs3CtkEQ60P6p4zQEhNCCAUojbb4vhKPQtaTCPEfRJCPmXq8G0P/uQMCcQBr6K9FXIj3P3KRtO
9rjV4xuhW1GARYt0tqqKe6puvWxfibBjcT6GPAv7ei3U5wVnZpO2wYyovHsQOCqL6E1xlllsyKuR
93S8y5pjld0u/LNnrZd2LcQ6YRfCo9Y92/SCvj5QOMw7F+Yf7Vnb1hrn58A3+Xp2N1aaRQDDQ3IR
CMxbX9V6aZDVgeS3/sPy7KEoZujKql3+mX4qX9w2LK3Twr7At/CQe6g286CTpwluabT+KuzPRtwx
8QzRYmDGAbZKZ7d76YoyUlBet+7XMXmC6D5o/CAdMEiwRdZoUOQQinaPyXKGXg7KJ3sqAoiZ8Y5B
GJtHXoDdI5+sfN/PO89bgmppoTfb2+2uLQN1AhXnJoFnhfAghgJxhWchbaO+3FOAitNnEGseXadW
lEtEO//kmfxmK/vD6sNTAgyeo1WBr47rvpsI6Yq0T2s4WFymvO5Cz4MClyqTRMamGR6EBN6oKic3
zdQBXrK6e9TvP8Ml/rAusBhsbDoeRFaYR33fPxuugbgYj160eNZGQ8959QtECAvIPEyb/2S6/s9e
zQEbgmUPANV5D4Iwy9WDXHrvUg3+R4xwZAFEsW3YjMXN3MNL+Xe7//dG/fc8xx82GoFtWVCBV8S6
F+/dQsB/jtZA5uoeiX32FYiIqOYfeYuRmKnee37+0QDSDP76Rb+NmP3woeJVBYy2bUiYKKCrd2Nb
Jkkb8Ji8vAeJ/1lzSH1G8dHXCepqUXYxnCqXoM+goFfltOHwSEiHNrvP6/HsTY1ATS7IttbQa835
GCHD4vLX1/ctju+H6/OpTTG5jycOeJT/3vkldyECLd3Uv2vaAx/W+LQ5gaMHNCmRT0LgudTemHLj
rOYtAoraBIR1AMmP9bXEQ+gDn4KGNaB3elNYYbGqD/3e2XVbtuNroFdDH0Eb4h9QD/VZiG/se8gE
oHKFUjWAElsG6KOsnbeyAcoHHcJVXq0btZMb1gbeUb2kd9nO3fdP1S5dQboad7ELeZEVuDxwiii5
sM9/fTe+bcR/vBvAtaDABCv3/gBMW1sw05X+nYCWPyRf0i4s3OCaMtEHGbw93vhefqx04J6qPW7E
fJ1ZjNp+BXn0IIP+oUugnA67u/Yw7Yuv8gXvg0O0/7On6lvW7l9d5ztnANBQ07SArrsrtu0NNcEk
wmzbr+RebqxNg230zcG9fSyPyyo5j4/ObXNjdkMMkD05lu4adFdyyLY+BEqheyFbhKyYfJXLjT/E
EvVxF6GBAkKwlDcFxSjPRw2qjKBLxUxRwBSq42gUQRlnU8A3fJ9sp5Nzni8GYzc8aK/tLDqQACBI
B7WlF5Dlls77ha1UcgAqaBJw85+1vjRdSPqAPlbHJIBCZNOui3N7kLcuhCl3/QHzJau//ny/2Zy+
v2+gO4ntgHDl4D1/LDZKx/WvDsLiLn+wd86ts11uixt1rI9+wDbWJ/qggvo8dHha0fkFKbpzpGep
cPRXlhMWOpye6jkGVi9kqOZtP536HnJS9Ooh9Ov4uapfDyLm+Wph66yLmzYSU5gPkSnW6HMSEHhN
iKAPJwvVTbFnZdQ84dzhIrayXXcVgq3Q1N9Zu2ErPhVP3ifnMB7rlXXCwUOg6DoXMxiiYMLmcTfY
AaN3/rjNWIT10IH/o5ElVxjLmZbIH+OqBIcb1CB4fgKyfjNa+ONd9DjYakqAsr47qEyBGqfG+M1d
ckgO+cOwI9vsI0w1ouqmA5E6xxaE53KVqRCeFX4d1AdvCwhh3+yhJI38s9zOMWY/oHUM3E9GB9VB
/qSodL55Y/z+Ghlxr1JzbGkABF32jV3+XZxFS+HpuiQdmCmxzuu1dHaFH4ge7EIbpGCFybwvW/DG
mFdLtylmdHIEiZ+98Vw0W9vfeRM0lZ+p/1HonVIYcDhgQAZ0okk2GBHsviCSHiNHWu70m7nNksjC
8Me50UFvBy4GJF4xROU/p6f2zfXAT31MzaPooemJ8XXSh5UB6xaaKRRDzHg4QZDuYLQoyt27RUaq
i8y0kwXURXGPgQ8ge9kqTzeag7zDDXaw7HxyW8ndaH/ktROa4riUh7ZbZ8V1k0X1lxcc0o6jBkkz
cD9ym48egaVwhIU5DvBMXHV6ze24uAB5G14UQmfArkOq5GKy5jxaAL5eDGpFr9k0C1ghcCfIwIpL
qGd65gcVFD6YYwoohPwCApqpCBF3b2GPBIaAR/SbbBQZcJhjDVjkqTSYMujU+U09X3h2QlOMiaTV
KB5yyN0aKHgK3K3pJ+XU++ICMjvoJq5LnTCBFurdUk9qV3nLktmXhuo+mODmn3iGxF3iYlSh4z85
Of7watBO+J4AvHw1W6Xviwu7hvBZ5mV/gaPSK8QI9BqECXr0OsmQte5PXODe+Q4KmzG0qowI99oe
cvbeeV7nsD1gxE7voBntIFHrlihvwBR59Frn7zA6hak/vm3GkdykXReVcDShS9pv/JbvekmSn9zs
P7kggl7qKlYhPgX8hPb69+kx1lTQ3M5m++KI5BNMD9kKhSNGzrwb+O5VQFyTtSY4VK367JfWMe/4
mUHjhG7EPnNDq3+zkUWFh7IGehpUXRzNOPnxcrA3QTlqu8sl6ac1XWAITCcNWL2DibljRUstkwC3
+Lv0CdDHn0tpflTSXD8WCFU4ygeOhpaCg/rxZeecaC7kYF+GvFWxXSo7HJ1UgYjCk/fXR9n7apYx
D0UKqhRuX5tm/u7xttKKZqmsh4vuNMYwEmi9OSbYlixDZ/lESOFFEGT/5PxEqYx38MO2yjysK/yH
94mXfe/BM/duS/q2dS9luZMCosRtRl8xIBGW8ojRI1psBv/I0+cGuCbBiFqxYFOwj8I+ML8MWvmZ
dfdUX5L2obFP87yHbt60D0a9dBh8zea7rLqZ9Evu7am+QbVcNvsSIJvZNN3BLBtkETo0LqBOgOFS
kNM6fKx5pOsxRBZItymhQqUKHZ7A4GacLxt4V8/tGfGUXXJqhgPzNrX9Ge6xOIOtYwcO2hxK602i
51hcFkL6FyRQGODopY9eehlAuMuHjqMT2nBciICZ1solXyr5wEws56NKo8nb4Iwb+RlR8T7b93Xk
NG8IhEM9cOP5t4LjTdeRVa3tHFqSaoedf7Fi3/okio/ucnSzCzps7kUJ3lOOu2jtXPo1GdZsfHbk
sSHnvLuv0N56elc4mM5Fzr3ZFrhXFg5axD1bN7keorYWcS+SiLCDkavhC8YDQ9E8O4DxM/YEei70
4WXkrSsnzBQUEufGoNnZ9DkGe7etiF26Rf/s8ftxuM/wrYiTDXtypyDUFg+DD4Q0dskGGEWeoHG+
7tWqjUmxn9hPHG9+5G+vCwhgGuUUajcbDOB718Uux/wWZwm9ZDm89S0DRXzbCg2tNGkDA0EOhOZg
5/96Kf2hmmYIgcaapRDBUbzs+1ohW9JpgDCWXBbvFXx63S+hXGK7SwMh92X3pqwjhOtIUA6H9Ez0
LiW7pFk7yYF2D5jZx4ai5s+WANZ+qOeDWx9z1w5KdhZoBdjZOE8JDAwoePqVh6Kx301VnALa8Xam
OCEsNSIF7qzZdXI1+tF/M3dmu3Fj2bb9Ih6wb17ZRa8IhXq/EJYls+97fv0ZNFC4KSmvhXq4wC0Y
5Uw7paAiyL3XXmvOMYe9bBzxjioPVHXLJQgcHXvEgCAvsrH+aqE/KL4c0C93WnOPld+uxD3C46l9
Dwtf1TxkO+VboG9E3jtxb90O6elmwZw2nqPkGUOfrWUNaNLclvrjot5W5AwYzaOh7MPBiZtzpvgk
ZxbxNwAZ+U9+xselw2AjVnSFwzAT+s+8X7OFAA/tRb7Gyh6TKNXCcMx22iXwMmf8PWDfx8xlN8+q
4UqgAGY7DO1k1vGH3IrLHjyh7TN3cybjVEXHTH1d/yVMYmwSjwHCqQFBq71UrqzYmDctKva7+QYy
RmKcouJ0Lum1pQ5yCqpmdaeyNyvz+4SSJVWee5O3oOQ3xCS7XKp8hckms7D455ycLHo+lhOUmzm+
i1YZ0FZ4rRg/nbCxkDcWDogIH4P5YegHxwxr5MU/Q/VWYYyqtScVYY1+ZvKkUAeIEsOnkQWhOc/z
T7M/WqXIgekqxD3n6OPglrUTdFdRoGdXOgIOZBM6KDYL5EWL2+ibSMF2fd9qpRf0r3gO3ERA69/c
4xdd37KZ82CfbkW2geYkc7hOOMPHNvSMOkVmbbjzo3Ts5RNq9NXQhy0nvjY/R9Q5l5FR0IIDXzhl
umqH9VkLboJkdONhozVvCmtbdJJ70Ejd4ASjdiyaS6s9Yqjdrk40ucJ56P3U0ggP72s5ace+i3eR
wjecMN5Pr4nk5sa7qDM4RArWLpEvlZuiQaFT+0bH0BMJX8C67isG6RHRPmg28yJ7+qq/S2dbUO/z
ah/MOwZjVU9fr+8voYI4Tn+tsjdNuV/9964wbbR008fUzNtkdkOTvYAy3y9N+4EPc1P8eJRfhcqP
lg2hI6LoJlfhoRdd6S1MfJPDS+0ro2eVjpV6zXTCMcB+MNx2N9PCEdgfeMpdNppsExEzi9x9U4ox
RlKvTvdz5lYPXXqgrepnmb14k8rGA5FgJ7rHCqOLA0yk4KlvT3HvRYavby239VgfohekbuWP8GD5
+Hd+Cpc6snPSUK6T1+/GbU93+NzTS9V3eO6ja/QjxLEu2OK2vsOUNtzOKnuZE++qQ/IEUTpw5ttG
ddWn4psz3yfFz7oyGwYPLb1JxBWcoD+16Utq+TzFhHNNmsT0hrhCBFgPDgfEyEb0jGFdsrxELGQe
UPpaYda7yJIOGd4+O671G2aWD61gHFsx/WbPQPLxsSShf2gasqKiFrZU4zNEzqqbPBaCfromEa6q
UJNLNy2G+L+tKPnREWNLhoGhCWHSpz6e0sUB49BZvGJcpvus9Y9iJF5UceCQv/zsxOUyJtY3a6Zk
rgXjhzWTXiVNS0ie6zvPDOFjQanohoAKdpauYNoQcIiGm4tbGlExYs7QrwuX/vekeLq0LeSbRNhE
3KfLY8YaSxe+2pnvUuy+svwghqJl0WcHQ7qGaJCxxht1jaf9JtZYMw5z9N7rl2V8l/Jnoz2I2evQ
X+rkUiaPBawd0zex8SaOhJZ1seuVGOmmidtrDjWnRBceUaLPPZBEfjE7zYyozitXreY+bnYFbBtM
/72TxQ5PDIZ8Hl0mD1G2N2kr+5qjbuUDDY0thcht63GYdOgXurSuNpKPtM8b/NYLb8zb4Ef5O3hI
f1fPpae55YE5Cv8dUyO/9nRveEmf8lfpBfTRTv4x3wr8rl3GwIlFGyaOyCkU61XpFuF2kfx0uQ7C
di52inGcxttiYyrbKn8d0l9zfprkgzj4wnASE+zYO6EtkKOy01TbQbtL6qNYPucuYAoe8EX243qP
ItyiiRPusnhbKL6Fjnay2bBBSK5SDmTAV/G+fkkrO3+ZaXOXjkG/U2JlYwm0s8k2Xr7T6HHQ/Xrz
GKaCVmrtgHw9jcxwmRXwvssVF5hSbyd9myRHVfWlyQ8sj6KSP1d1V453jOBskQE1NtcfVu02qjdU
94Xx2pc39OLN5YR1ly6jKm2GGH8frlYfbk7I8S3BSe601+xFeK5yp7xpHYprOgRomO7wQhKfl+Se
fA7u5mc9Q13ul6Wt3arPw6P0O7oWjzl3w214rLZc0L4+RT6gHwecBxKGxi6Pwbn3DY9r3BWP1U/t
cdiUyKlsQXPSO5b73xpyWG64xpZ0rFFuX6ECsKttdDYw/tjiz6J1jS32RoAD0r1+1v1qH/0oSsTu
dua1u+43nUA2TsluX7QTdhjtpJw0z3IEL9+kG91tfeQVNpuJI/qNxwlG+IkemAC8KnGUH/RaxLvg
GNyLsAh4797EN3kXbhJ6PACQEIufyv14o2yHrf7GmH/wSl9+lZ+Sw4x0+xbLqnpfY2565pkqwOOQ
SwIdZ8Z4ZkPoWYqtyMxqeKuM23nYzcpdVC0bbTpa+Plbh7/DfLpuClAwruJL8ZSe9Jd+tLGMhqf8
AdEPv4zK41cTuLqw1Ut/khxoT63ugICoS/TC3jhurfYwCAdzOJWjSLfuuZ33Iz1M1vdX4os2GKMh
F6WxR5JBjDj/Nu0c6WF8096Hk9wxxbAbvpNp58woVx0Oj8220Z0MetbgV+mmRePT3aTZSTR9QyX7
1SlTB/dp9B7hFyZlNnEmXJqzK/Z+oO0xtTbJQZF8TfIDhUhX9GL71VNNizUkkPm3GlNP3SmMiEmg
qTeteioDR2nPI0eTxOs6lz/sDWBCm7J0u5GlDg2ZkwJ4ylyGiCNTC8Z3TCK/OUV8bYHourJOejQT
z58iWp968qrW5BhJ8uWa90ZvGyNPeBBP4JwG5h1Rauy79Co1R13uL0VJ0jukVoH/Obmo0eJV0m92
7C8dKS6HbUPRmSQyX/s8ymuUZipR7ktX6dkqrNkTEdI5VclYYzK/2acY9X1ZanQNISTSS3outAY+
dSPELFCGVKqW6+TmW0QyN9NxfJS9xLe88cKjEddERqK82vfTfZU6jexJtIgf5It6j6nCvNAlT4ZL
kjpkSCO3MRpOwn5s2W3hoB4GemL+Wh7QxzjazxwtmGbrnZPBTyhdepkt9/ZFRiOH4aR1xsEz8nWD
wq03lW7DsayzxUvye33Qz/ML4W1Kch8iWsPDyfJ8mS/VQX5ptuEuP3YeKL1NvLGu6UbwusN8QfG3
obf6xH93Znl/LH6Ox+pG9kfWJeVGxSuV3BjckoHbJp622EGzR1zYpacF+Xx6QvHUg9i4TIlDxxe9
JcthgMVn8ATjFhVXJTmqwWfjjBfhYV0bT+KFyw9/lJThD+KF+Zr4rPwWWCOzA31iA1TIy7K4zGE4
ELHG6Bflqru6WzqSrfl4vf3IV232W1f2l994obEoCg/Fq5U4q9sYWN7DyHNn2vU7b/S61GyXvf4M
ka+04/vynqOQsK9uiX+O3pGasWtab9ZlhGwD/IcAB+BgrwOLFqOklAOG3f8uveJUn+Nn2iZ786bf
W1v9mryH7M/jvjlm99qveS+f0ldLoXFsGxeawvwuTPvkQVEYK7tqzxHa7qSDRrCo5iz6MRswexzM
9ma0XMFPyz0RSPN0nIbbvrvE6ilU/Rinq46Sy60kdLQsOiwPbiZsrHaDhYjkIeSkceSPBuo9qDyO
/oOGtY53DYwFqKGEu8VOnwCQrMoCwda9ubtUmOTl7dz78nyV1VPaOpHutPzcxVHoT1l3FrrASbWT
FT9W4T5obeObvu6/PLNMKhAhKbJs6KL4abBi9ophBVOHaWXJqzOWjOIw5BIKQzgiXt1p83+9RgBG
liRGJCqzEh7ej+VlUupzMo5Ceg1oKDtdbLJiNvUe58sb3Kfvklf+wGI/VrO8HIMZ0ULiyTrxaZWw
kkoZevKKrkkbVO4CwUOTi/6igFdw5u6XSJRvPHNKirrSsxA+GNFUOFlRsKXqbFddLtN7ahnVz8Km
G+LIIXCnIz6y/fX3htDnj4F3nm7Q2l0XdU2V5XW1+8fsqJ4Q+XVJHl+rxcLF3vTcprreuRx2nIUY
z93fX+4P5vaf78v6eqaiMJNcZRDGn1PAP14vrax8qdosvprxMh6yej5OSWD6aRu1bhwvv2qdE9UM
0c+bzYVBS2QaPq3hAvt+1hyGhjMjPw94mkQNtrolrLy+yjhW8XeBQtaXd0Za9ROoKNhVeG+0T+9M
mwuwnRtluZN/4EQSJDsb7OxeOCP8vAs25j73ylvmpdFduC/flSeWeoai8Y8sdQSApSAnYl9PLmrp
5xRgBauJJ/U3OQ2X2BdiP01dShItQBWK/ytm/7/r1RuVWL9rnhxC6VAQr1QfqPLqzEkajFUMnHwc
jMPiaSa67mwndcjlKSJ8Rp/WSH3t1vmpkGne3grBdaTcT7y49ugJUIjMB/4RlXD8WnrzLTS72rAx
ibJK0MkYVuqgE1MuUcuxHz11rH5orAwnTpwocRHYVppTjd+VEeto4sPNwFtsrPcecwSDbvunNSDV
JWx4eibeLVVzxNabAtSbNCeL2CgrbHg2T+3PAYQhNlyqq1w8q1LwO7HScsdQ5PL3W3Md23y8GE3R
2NcRcSsYlcRPNc3K9tB5ZIs7WY4BjYTZWVXHYRPEv6BtULU+zEO5TQj7/Wae9LkPrEu8rmrSL2SA
K1p/jjb/eCIKpcotvY2LuwGLIO67jC4Sdk+gkXYuxzLNLP07rvLXW5vRlYQ4T6SToP/Rlv7zoRdU
qWslpQa3WCYD1sHDrOAkLWqq+QQqwt/f1395sfVBAn2mEunCT/txhQH9oEE203hfk/o5jgoKbMV8
L6X+Yc7i7yrTz8UZ354mAtIGysF1W/nUulFqRaS5HY53ARRhxsIttbbMyObvP9KfzeLTvaJZ9NEZ
DYnIYv/I2/7xmcFwmlqp1oc780TTjdarPd1HRDIRqwqnnUAPpNUceuOtmV00vGyip1HvIGgtHvp4
VxaHJLoK1rkibFjzkmBTWpqjZX6mAcp0K4zekzvWN0pzj1EwC12p3UyCa6nbNnW72NeCQyd5BgdF
6xCq3qx6zUJGtGdpjKhd6TfHSabWE6VS56ATj+/ze+nRmBwRUxjprDfUXvx99pjiEsXiHHkSCEKq
z8HpO6dkZJjdlIrXxdspv0kMH/okh/glhFzoDEhvar9WYDltkkOXb8Vgk46b4YQI/Zs3+fPUj49y
1cspiI/RgqHU+3jfqKKQw3kR+zsxXaDzDOcVurRY8uQMXfPca+U5op3/9w/2iy5Rl8h5Ys7MbbTe
rJ/zlAsjGoER6uId05uEY+DkzrkReYoGnMYaWqT7CiS4fpi20BFDry6r78bLX39seF+mgkRbw+hp
/NmW/nFriSFc61GbirtMUB8zrDpOo5LiktTk2nXwM92k/N0b5Xe5Ql+fUpZg9JgyBRnia3Fdqv/x
sm0/p008VM3drDftvjMxye5y0J9OTm7mN/3Ff3mXMQxAF2YJQieIzuzjiwmd2AdjU/Jio3lXi9K2
LWDqlfXvaLyUAsBmQeozZ7EYIWVV+U0h+C+vjvJUMWTKD0oz43POcsl+H4GBaO6EQrSYWSxgfsKT
0mu1q8XxaT7iUEoYAoaPTOae/36DfX2bCbOWVDx9OjYQlt6PP7msxlU4mEVz1+btoW5lzjWixXrR
6/Zktd+uU3y3j8sUr0ZbTEVRj+T8cyMb5miDxE9r75BWdFsaWWO3m4QltHtZf1SIJXfkopoZMKfm
dw/Sl10NpjLduHUIJqNKUeSPP2jET2MIFROwPJ8RuTXifYQeuujv+k44FI3CUywzkp46AxMVG4KD
QtT01HinWyESzCoDIreIvjGq+l3LnP3vH8OX8hyFumaqCrs9g32opJ82+6TKBMS4oXid686EpDX/
joa69fWyam0ZAi86coZI2H2gGaagWrOOQ3QdPXWxzLBLzVUg633p5TrlXqVcsUr1Hky5wqmSby71
yx2DXNWiOJfYrE0q9U9XOhTLqE+FjoerQr+9tExMrAqEVSCnvyKA9998cF820FWTrTP3QHMhUZp9
Wgestm+lIjTKu9mYFCTl6FayoM++eQa1tbL7cGfKJo5SDCcKgwCUuJ8W9xHPVtnKsNxqxGqxnVvy
iyJN1zZadlEdl0ddRa0WzhBCNLWuDjqQMBsUv3Kaev0ciKF1KQMLftOCvAeeOGkC6XhTabFySCV6
CvryrJr56oVM9LMVCeiGIOv6i/wLxxOHiuDVwl++4zLoltIUlrPpxqo1ut0FvMasmVEbiBQqHX5B
IQ3Kq5UXbqJ0fADLom4qQ2xve7qjAXb528UAMgexAFnBrHXlxai7+aaLvylPv56ceMuQIeKPYXti
c/r0ybSxapp9C7ti6fLECU1GwoMIhMXICI4WF1p+MUi+fd+nFxbze8w/o92J1vtK70jlwFMmdXhS
yeNdGvoAjWw1voo0+JtdG3/x10+WYx1yGuowk8P9xwcfZF4IYaCI77RRAAIyDspZ6qCIhkMn49fk
duqDEjVBxZEIjkOgMF0UG579qK9XRiWGTqEdUAMGub+kS7xbrPiYG0O3S9V+E5OgdFSF8NAFkrz9
+6LwZeflRsQPQKQ6ogyc/p+O7EpfNEKkjcOq67I2CrfGkQmbHYoI2E2cxzbGxt7971+TZXKtOgyk
RvKn1xxlDZ2uOTRXOel+EQ/1nkfZUxaku9wM2AqZfgli5P/9NaU/TqqPTx9VPy+2KuqsdV35+Bml
itLIetZNV+CzSnHS1TvD6vHnPBJFHgJHC6VnLT/hRurqfa6j3EGhGdu8K5xUQW9AVYyB64W4euYc
zzBaCrN18XDb7Yy6APpKuCDIkF8NmD3Fqz6VuKoODW0/HEDycB6gjmTqNinsOb/K0w3AWQ5422C+
dJlrzKBzOHFyHHpss9oZqodceh3BkzPE67WdavkYTRH/ZhH9QX0TrKhJ9UEvt+ZTobtj8awohxG7
jWSjlWovmun1IHZGZD8MS3VP7x0LmEs//Raqa0qPPK/dYtqlxknVz0bzENDF058gkXlmeg654OY6
0zkr/Sp0iDZWcLFX7mzawgtrL2OvWNsFhm+sYlO+lZcWWCzY1JFDbqTqm8X5614AhZKHSwaFhQbz
c0mcifM497rMOqko6CcmWpxBfBMiri3HIf3m1mQl/vIo83I8CeAHNGv9x4+3SazluRjX6njtVX8E
EqPbwXJuCSHIxNrRWk/LaBdoz4b506pOAKaR5t1F3XPU71vlRVHfJfV9Gml0VZewes8EkE+YqT01
fVr6Dcq3vjwEIpOYB8l8mOfeVpOnEA9611sQhHU/ZlgmJE4XMNdAWjGgHBnTXdBfx+hUypvQfAaH
Zc/Vm9w2zqLQxeATavsYEj+gI9hH0vRkBXviqm0NT8+oa85c0F2nnzK13W6IBE8ZC2d2RmR06tjT
QBlpzdFeTjt3HhBJMFGzSlwNSQlCks6kqKIS5tbJyflQ3iXtLRbAbEkX63niSNXg/hKQ8xf0DMLn
usw3A5c+09Vu+FsZI9O4Mn/1R7Qx+JXhnUAJgsjr5sOL9gMDwUhHHmL644BkKYPNe9tU1yR9Uxkh
pzI8qmlnRiuP4N4Kb+PmpdSvIrqZ6HllE+iH2uK8i60IuVueXAMuRrV2VrnpqxdEVIiZoeApaCi4
Y/sNUBwTdTr96HpnyvbyWLLzOaSHWJZDt4VpWv8g/5bupshlDi6pSLzSo4xfARIgFxx5PQTrW2aD
w6tymHKHLn28KQtHbbyRFaGzVcQcdG3QsAFvRM/HVim6qfk6yo+CRcSLx0QIJtkwAovw4ELXkav3
GyPZZjimOSEH+xgx4/jDamlM7sCh1rOfND54TNaYBlnIMfnzx9N87hqk6Ljk2ukJzAxTuZe+fJmY
5qLFHSPXeBzfFsNlqNebGyyGjGkb+d5K4X05Beih7jk0d9nywxh+LtyZJhYWk6JjnVj3QIlYx7hP
mI1am7L3FNM1JyiXDkshv4rh2Aiwdk9GuuNkBlY2zZAPHPPeS6obHblI0b7CpycVCrbtrpBuVS5e
qN6G1SZ/F0x3CSPHVvOwjJjNTmdfL9OHIjoVwY0ibeRwE+V70oaC5EhIQ5Lt63495OPFRiNZLGep
OOiSW6h+rl3n8Qk7nzI89Jmf7/ryPJubSfWr+L5JMQheJRJiGP8HTzKPxzLtNMuzzCNy9lzbysXW
YlCKGGqvM5b8Npj+a02AOZhtbtXCATz5LIcbCpAaAA6H68IYMEZhmiUdoQDd7M+SeJck2bhban08
q12t2i1cdljXsRtYMPwjkV5K3ct0h9PJ4kFAN1evwQzGoEBD03PUDHnAIMXuyaUxk+K+C9Yprlx6
mSGigVjlYAWSrQ7O7qaeQvowQyX6Q8s2RbBM6mjRk9UpcDzB1aOZBZlNMaLXJCNkOqrPpdykAwKt
b/bgLwUwlRG+w/U0CHkLNNLHtVWARpBIYBHuVrr/RY8Gt1YKV1YDMCADBB9pwNKCkX/q29YWRbIf
vrmAL58JF7C6BFcH5HoGXy/wHwd+rZcgU2ladscRTj2G1YWewOxXnfo7bhEQdl1PlkdDi5i0vdEp
0uUN6ziTp4ob/e+X8uWouF6JajErETmmIv35eCXjkkVWlgz53ZKJL6G2sHfPnLtKCt6NDtzcYl3/
+yv+Kas+FEDrS+qKyNgYptOXFkCRK7AZZJUGaDt2rlkWowN1/ZdSWeYlV0PsE7280xtoJSaMNS9Q
m3MzyfcKm+G+Nmd0fXr+EMoNX2bODSVQMThdk9qW/G5MbFp4oKdv3qU/2q6P14zXwKQ6pfRHmfa5
sI6XIE5JPk0Rw3F/DFIRgcchJWYM+sGVxrjziEqD9BtyaNLR7CZWHl46hBYhQ8e+yAZfDS1pM4ti
vwHCbRN4UDppTypGGJCOpRWltTGN1QmTJ0gyoOZtIOrq25mwbDeK4l9zYbTHWco34wye/e+fiMpn
/PmHw5jJR6KpmDmMT6VGO1dTUKoEOshYK+zRbO9nMdn+/TX+5KD+7UU+NV+CUEtlOQ2Q05AXga7M
yP1YairUNPyfauL7M0LZ10H1bspMjz29tZ7r/lxAXfMTQ2yImEFUQhjAZOISGgeEX8yeHBFBg7sk
M2pXtL7BhIMpB/WEgt/cVmqIOaESDN9y+XSV70r5r0/x2lKX6WWZyipc/PQUV7GpR1q0CFe9Q95U
GhF4dnGgRWCC64wqDi06dUEfHrVpbfKGIWmcfA0yrdH85iP8xFaFf8wwQQSlIBOSRm1qfHqOOwsa
P8ck4QrjcKN1CsFVHe+isKi7UpOxKsjV7C9o89RUc2QASmcr7igScEt4oUYRpuXMWxLQkX//3P/1
wuA1oSDkcVdAVXxcYIpqLJKsaYRrbc1gK8PxqhCKQH2QuaxtWICL7mUg22wK+AxB5hxEugmOMaOV
GoSpdRQhuivz6fnvl/UvixBneVY9Pj0Ne8sfA+c/VuCmH+JkJsjrLgvM4mbhPKsr/QZ44XhYimCn
B1bjVsBcnEmdRBLaAtPR20o/aJpEtBUh9keFWakqQvgM2y6nVtB/F1Y0+/VciM6EO+LPBf8/IKuc
q/firmve37vTz+ozBe7/R7qKwS3xf8e73cThexP//ABVWb/iPwS3/yEFDD0uOig6dDAw/0Nwk/kL
uq+WxURaRXEg8fT+B3is/I+JLZ8pnCVyW7IR/wOqQqGE5c1csSrsz3zVfwNV+dOx+z+rnrGKImUV
rx6vx3QTh9jHu9/IWlkluY/xdRJXE+v/BBhCkUvR2rHhzuZNZYTYqKchTqNT34FFcJUua9od2X8m
+qVKJ15ikvXm3gDI1XJLjuF4tkqN87egxTXK8bCvRXNfdRIMUBuRgUz23iSneEiltlpWJTxYYj+V
jSbZ4oCD/1WRLAYArmjR4c1hSWRbGAeMz0gInCfPkiLG0JMgQbmgg0i8S0uaHs2ENlVOBN8IPxZh
xYjUPZmVUMWM+US/MPwBURw1opLLM0JUPa8kNOtqMHK6Sxmr8igZ1VYVuvVsRPzM4iSBTC2voGZu
3FmfIKgRo4l5roujGoH+oJf0C8S4wqFQp/q8VQs1e7aMVL5RycYkWTDMwnOzdNbPCBX1cxl25ltF
K7BxWjKRYjtq2iG1576X9Gf6tWP+FEpIWwAAjFN+muXMyvcc3BEWFKUcGIiMRdXcqVkxl3cE/yDD
WCpEGF5qLFbrGJVhYtUZIs5pidabj2XZKtKdRkzfctKSBpOFHlB3KECO6a7Fbb/sgaDWLWf2QMx2
ctJjL6p0+jqyrqyqqnacnoswMHtM/SaxtfYAIPSxjJKBA78lRPm2DSKG/6FeJ9hJ47Z+JcS4ZI5Z
m8avSCdkyxHlWX0cgZ28iDB+NU/K0m7Tm3WF4L8qzF9tUJKmmozx2G6aJdVGh/Mvii+SU3L6ambY
HBJNQ24l6f0MnDfRUbmmasx+IM464AF0AQStTKDYko3W6hO+mZroenqKwls0CESOEppCzkHQMlPt
4va3pKoPXRxiNo9a6ign68yqQs9gorseSfjhDUprvAvSpDhMARoUUYusPMnlRM8oVcUcaP+saXQ9
BkRfQ9KTSBBHKz1lINxOsEnebEFtT+wINOYVltoacqncCXHjmErH6R6S93JLOJHGtUlSnPuyUpLg
lhXDkjrsUc17JOfBrwAy8hnwo/Qai0uSoe5IQ0z5PY1eTrM8M7aRGcawqSbJ8OaiDlCdJ3X+FIjB
qv6dLQDVmLmWn6qgVedB0bBQ1HUz0bgeSrNzSXrEwWxGNfPpSI7JI5S7RsFMKMpljHugVdDyBiNa
QzlepOU5S8PgVz4yldxUeSkXB424MFosfV61d0Uoq5ymAwvVMa3c9CIlmnwN5io9SsJCXEPUpOIb
KTgrYjiGg2y3Q2I+J1qo33Z6Zz3DCkcGM1RoPnYl6T3lLhqz/AzsFcNZnsn4iMnZBSRn4b94l9sZ
PR7pfbTS8myEIdZSeOfAt8uRrvE0ZQ9jFEYWK1m09A9JmYUvffIHcZMlqG+ERmyovPplSNy6CbUX
Y5wXJvRSHTxHioluW5XCmhjBJH8QZV7RC4xkflzmUYnOQ942RK/qep8Co1LRFDP1hcgYmEu4VeWo
HjmY6ADZw4ZkJE9LRnwAfV2q4PBI4131inoDDDkmHpteVs6nmuJNl23B6pXKra1JRVNfdhVczIJg
W2IlSF9yWovsSldQCRrjZx7iUytgBcEvr6PGlmhNEL/aKLTGZkMYXgjCKuF410QbomvDgyXUcji6
Hc5cTra9iYYm68NudUO1OmrRYnxtiXs6VFMI1jK0NCz8KXV35baM8q4BtZHk6RNHUJv4F2hA1bQQ
bDKkUUEdwpOHI19ZUBkHaq/QN9NNspIMo6qicxCJ6ALSnqCRRTbCa1znQ2dPwdL7BYHqdPtJ87XN
GfgRXo66zU/BQlQX+oEsQYk0J2HvqWxDwPcXLQGbGeSd5elBXvyIzZobo49D5HFdbRnXNhA4uYMV
jHQ3A3YrcmtP8Usci4heCY4RTRdJXnyvqnpHRyxQyj3+eKn1UvB7zE3UKoBzUS2iCFsiQ9k118gU
7U7IOfpM4NcBgoTwEGF6y/lj3EbAlYyOEzzMFk0CjEA4+aMcl3jlmj7lBhxI6CGUu8i1F1DgaUg+
Nw/qimyPQEdXEY1INIlvkxWLiNRFKXkxtQAM4k4dW20cMfTh3m5sPWqktzUa5aZfFtRssrQYO61N
81WCJKe/k0nObrRJ1x5kIV5eiFhtfkUCi6Izl6X+JpG0DDuKfLvHqUws1GJtU/5WCZbdTItRHjJp
WX6suUEni4RYElKDUqGnWMOJdus6i/EiwNq+zt0iPQF3DbFmGWVK25Svfg5qhZMEsNnlmsYCsW5C
N+xBKpGb2cRqtxmzZPWdD4Z1VuWc1maCChAnXyMj1xPrlT5K6A0Wld7gnulhd7NG8tDgQe4ZEPGg
DDqRQgLdGBKcDXR2Aa0gX00IMXHVqRmJxtZSMgOyOvrVTgLj6qmuFNjiWTabt6GySJnTxkDJbtqu
o10ghOZILU+qV27Bb0iHWPmZWmIX8YVLJ/WHUQ7z6YL0VJsqBI8jfkgOx0N61ENhSNhipiUo7vUs
BrU+mlD0XSM1pmDbkwuLA8LCcS/tZkHLxNtmrk3JQZOY5WS56VbBlEGpTmZZm2BAugjzp7Ek0i+D
I9n4Js3kuRzLLMgEl1WYOIcps/oYCkaKVpqv5IRCIp3yGhIEMDoKE5Y2YClSg86te0LH4Xl3YrBD
sEH2kL50guq1mHaSe/prRUl4ecLBOYjHUMcOyUqPFF2beWOsTmY4Ey0tKLFeVVvFE0eGnduSFG2j
tAcrG1SThSuz6sJvNG0Q3+uUZQxoO2cYmK+JAGtlIPKJ+YZm5qp55PgWzL+hwIopQZSt3vidkpvN
KU7DsjkFYppYu8hKpUXzcooMnFEL6ixyT8eqJ2sxTRS8wktYhkeZ6JfwtSSixnKjbhL5mBINl0Ws
BlwoYP1gXLP1kF3Z+RQq6hvI1x5SUjrMKdBNC9VVQ0UtbIq27sR9UJFg44gz9+42q4Va92txIZaU
27RUHGXRY+mxFRfk9mG9YtK4kbXpwRyS/2XvTHrrRtJ0/VcKtWeC87DozRk1WbIl2Za8IWxZ4hQk
g8EYSP76fk5l962uAvo2anEXF+hNoQBnpqVzyIjve0e04kOSOCT8bTgRnFG4IHihRHsJz31uyg+f
iKr0PHRtunJKdGtI8bWP5j/ceJgPNAWi0c0nm+mrQahuveYz75Di+7YhH0a1k35oOXjEbd2G5p3U
YUf5WJkh1159ZK452aunQM1zeI5ySn6PbmgwGW5ZQEnmmKQVUfYb1SR8aHa8l/nsRcfVBLiZxjSp
aLPkF0O54EXBusuZtpedktn0izOhMafE0mDBqeI38b6Cls0fdGZ4zYNcROMxZv7AS8J9H3HHh+DM
aZr7H8jpOob4gsCNXdpt6L4AxiZSoog9wWgTZHg+mhX+7syQgCqXdl3et7JIOPUk9+bXuGggaXhV
iXCLGatPpO7rZK+ciykLK2l+OtJX3D5KRQvjADTd7YVNDWT/Eq+3WpZEfszM1vowDhmkwqhmwqdm
wOKCcpI+zW+CuuIjVplff/cCSb+mSavO3+tIkaQ7JIYMLjvRfvw5Mqoy10MyNgtz7gr7FDsxtbQp
livyNkel5RXwBYBON7RbjFjedKj9F4WVdxT5hLC2GFfBhwdNfLQms82+HQPnHTyfb2GHYqQDyR+3
vMbR0Q4Cl8+EckvHCiliS0kkjk03r7TTtrW70D+Fe7PeJhiniXJ+r2QjCtIbkGFi9ZUwBYeJ1rrg
uM6N3CjKCGbCuaYxs7mh1lGn4I0jHV9wY1uSycCe2D8KOkmypAovWYFL5JVHWrpJke6n2RZfKYAZ
SpTHUeM/1motE0peiODWe2klH+merrNo/jouro0YEJTs9fYn8Pq/EMJfL+ns/z2CcHjvxzf1Uzdv
f3l8l+aX4P+MH3/R9ftfqC2oxv8KLVz+S38iC1HwB3goQXpRiAgAoAD84D/iWsM/UO1eLEj02Cbo
FNEN/AeyQGg8eDbRm6y9vIBB/ndkwaNLCVWhT+gpOX2BHyX/ErRwUSD9I2wbhMQAkQKEkAApASDW
Bdb9LxAWSjbreQvNHg1AWkmY9tox95tmlePH6NOiBlsnmfrHqMdNAzoYEOagwvCVVGh45CB1qN97
UUAHQT9wpJS8bddWF/Qu9kUvKKvpmYbORNRnn+OqmX6mhuDQuvM8/xgxi2RHVy6os1slMK0qqtnh
JCPpX1M31CJfz9OJdy+ox5Rod6Rghyp1zV1ctez65KJapHDrEn73YiRpsIhCfJ0zLqTjGPky3qdl
FSuyypfNO62sivU144oGh6j7cNtX6Za+1XW5vPKh6/z20jVIbDUR3L9LlXXkVI8jiAoN59VOI3OH
XaXg/GYk/v3CqqSozFTuRvQOlIjbnVNT+bXBB/MGRL4Z7Lc5tveVSTPgrNDieR5d6cFSkyIOZ+0N
XONUzx1QIodnX4c4FxdKXU4KTZ3aFYl2T15HGg9UTpGRuJ+56fsUFUpSKNZO/i6YoUZ2gY6G6oia
BrMcCqh1PY/95kM/60XSxOEK9+KooyQSpGtZvfOtET/yeOyDgw0Vf0/G2PCxItF9AHXBriq7uHok
WHeLrzRH/0fm5SSk9RSPL9eT3Lzhyiv9hpKTdUJyvHGhQhZTx7RQJKTIhGtmWoCOA1jFk09OCcZW
OmSfZdtBkWcWo2vb6fxbYuvZnsOxjb6N5Ty/daDkqDGyxb/dqPd5j1Rlv9loQafRqnKbdxcp6pd6
jOPfmbFQu+hXIOaXIiamWiU2wEIno7U9crHiDA6Nydn/LMmhX2oNgoKgeoi98rp3eYLRo2ugW/BM
CWw8cV+ROtaPIGBHW9J9yzgvo7PtE+/HpJf13gfR2LB3y6EerlJFMAjjrW5vVFQVFJ9af/X1p7zy
Gu41Q30jhTympJUlrBAC2Mw1GNvKYZnxhM/ZtFziuwfl3039QpY72ENPfgX9rlN5tD7h4Me8mNbm
26AKRSI6Y7O7TsMGWGMnWfGSHyuyS7r9YkXPz9jxMN5ubVHYO79uyu26VAR1nGQ4eYafeIKcL8Qw
Um48ETh0I3PPzvvW4u2BL/OyGaJJMJd7w5qEL9EQx9XTFg0N8X+piUkZUvkGw1/WtFVZIajEtQPN
5D9EWJBkYiYkavdw9qm8Za5uk5dhbApmZrewDe+kmWTxa6tIPn8UNHXWpwXzRPzoY40CW3KynM7+
sjh0f4yT9lZ27JqH5bJo84EVnsdJYHIXHblznf8UT5HlsW5bvBVDW6qHli+RvyagFJI9REfJq2DC
rY6mn4L5QGtn+quPe5Ih/Wgb0tdKNDWGlNaJb85jY9h7hVqAPr0E9Ynq1/xuTWe3o7ky8Yk+EYG+
DoZZv8e26/NPLutQEVE2FcesOOPiPRQeIh80JTLWJ1USIPJzrePtqWybTFNmmbfNgc1ANp8COsjo
c7RTPz/6w4WZEGMeI44gM/5UU036haU9JJS9qDmUUD4TA1zqxN01ZercBz2fmgwdy9vciBa9UxPx
le4ukfqGHiovBNkZ2/4paZvmkVQ39PW031ZXwELolPfKVlSa73SykSMSBsmXbl7nt63JzQt94vIN
xAYzM4J194sF+zILa6cIPtEk+i+vUxjNmmzJuW+vItqmENQUkcK4nZJ+tKu0oOtCOUR9X4qhUZfI
yKXzgS0GzIcUhPJhecZ3EwxlgHIwHqb1gWdgjs+NiZlduynuP9WUuTcH6sA38lKrMBsOhRHjA4kA
BaMOK26xfoQU9XZn8M98oZOuXPK9zUUvTjOJ9/JsrS9uOonEfsfnGRMbOujuaxqKAbYsDTl0KfVI
P4suZVGixRgTxVR4AH9V3TQverLRq8hWArmGNJCvMW3rCd72gUBoajDm6XHya3mXbKkW+yDo6aUX
gGvUgq9bXRwEr/O3YCrMegxsDRhpwsa9DlWbPXnMeNS1Rm2wfgpk1d031P99jHODlXXIq+2ZgW92
5yngwYM7sj3F0HldEZYZmP65rCguPTSLWdC4cudQn5UFS4a51eLkGmj6PEeTKRBitJcflRJnQivq
VjfrKTMe0KXnZEbbHWmA1DCUkMtUdEVCHG2fr18Clfivo2gmCvnCTC57SgSIn5ClfWtizyfggEbD
lD26ALmuooUk1bo22dclojl3H65Mz7vIo8N7z9NLI4Y3o0DZFs60XRkZ1x8pMdf8rzf6d730yVqN
W7zdSHYaPP3UWav0qnOLnA7Es9jh0DPA4y+2cyqJUxDZeUlIkjvoVubP4djxHRq3Fo8i9jVUSNu0
vwS387B3W8uR1pfb+HkOAxKo1jaIvlq5RYS+OjE/8Fz4P1pE9JQMy2alZopP5BdTTeLhuNXLqxgc
URxE5dXcyiF7yRpN7DxmiDwKpuP6Zeum4rcA/qduhRGB/Cam9xL+fR1RsBS42vqwzq/bVPHzdFSg
JncIYvkaTWCw6GR+SrBpkbuNZx/QeTeTBjoce2qok6ec98Yd/CGot51XSVUf5gV87Q6olfoP1QeE
F1c0rCLsILbwVGlPXm+AI6xw4J/pPndB8WIpLX4wS3cpmaOCmxO+GNVDWIku37dc2ZckqNZ8LrOS
KM1FRoDHi2bAIqK9GopjSBuzT9k555PSY4nNsB4N5msvQFpp7OA3gHsR/3jZbLSLDaNpO1zyklml
W5a6PFXdJQoPrxVlsB0b9sGlfNDnrQKDud8ab321KgIHS6zdPiKFSHoXz01Og/bkyv5uho5fDgVV
NnepiuTvZGm8710ZVs8V9CqcknbFLzmMHQXmoVjfKSYvzWGb5fRaLl7Rn9zmRXcUHM7AVGusAI+L
vqEJeN5+RsqQnBgKL9Z7VUb4hLfcR7gKOi2/mSDj+1nDObsX1khqzhcOlL2jxdnA/VyyHZZJhxAn
U3njJ5b1eVJWfxkYaX+76sJPUfHeP1FvM/0o7NL+Bq4tuoNvMyIFFxs1Pya4NvppGoVxrB7W91Gu
8jNkSknIzeYXzypDyTY5Z34ywiJ8ygOn3riZ1ZdRpova2zEATmuVbL81SRN8hGrdngrKtq8c3e78
xJMX/rBYrR6NF5DSEdAfs7ISs8DEsx6Zzeaq+DUJW31fM5H8BDKgMQRR0vBLQp2IvenW4k5HKTNW
CTF1oTdU/trzpHxaMoO8HIRSUGEZAW3uBy1QOCJaEYZZWCI/y9Z+261VS0J5MXoX7WCfyV+EVzps
0p3M6DNTRj5X3uKuEHAtHTEzS/5ZxfEF9g4Vltt424qnFdcWyVrztl4HHPukqeWd+865BolSLQj6
OZsz5ObehgN7v0SzHY9tLBIFys3TEnaW4IUJ+KQjUUEBnc25StxJrVK/SwSmP2KvJaAhdWN5sYVN
6A1jGJ/v5dK7N2hC/7nlxJD7WkMD7RoG/a9r26FMnDdaek6Fpsh1A4xmYBBjUbG/z15JAtqSrsck
0dBcnawbqiNLX41XMtli4oLcSjI/4pRuOA5ep4sr3SqQ9w0yrt5tGTM1MTZdynk/xoS0lCueBzgq
6T2XcwlQH3ixvOFfKb9NTeuJXcis5R3yAXqRgLicku9KT2v8aRHl0F+pAtqKwCPhGDFTm35Pg3gm
LRe5HNpvy9SO8a6XITzqwAVv+3Z8XxabFkeIW6pTw1zFjK1rwe3ipVH7U/OU9GA/CxeQ1Nb/sXgA
LjtbyznldOhn7Iplhv1G+vylx8Yt0Qvfs/wcdE3yqnIPeNAY5e49rxAvpQ5NCJJa6PyoEet8q2ES
iFnZvHq7Zb8c+wNbWEzzV1e6981vy5gfKfAvWRCTrk68LuaqHAuTHMtQgL9sQ0I5aFj54cz96Eu6
qJaYJVKWyUqJpqAVHNO2SMmYWFy/Hmw5sVzOIQWse0+LkGppCqZrgDmN4DXtBpxMseGsOc0IownH
g7Pgq6krr6aiNujlGWpbBbsg0PmpbWMUxQnVT2we1Qq/k8fwNzsRbkbde4mep7MoIEqypbXhqa1y
TB4T3YnjrkephQ0UIG2B01/wjpsBA9g+s4GA5UD6Rf4l8qX0SUStCGGkKtbSzG3EKo8REqH9UqY4
WdyY2vbcb10J+T+OAXGbUZ8iX88pwcUP2rEmtHa9cIRbQoq03MrCHBJulggWbhmGMwPN/AwvNiKm
xYqLqkBIWPq4QzZ2EPSpmYOtkuS+2HqEs0iOvMelZ7w9zwrzzI462K74ZNZxXfZBlfOrda4ofrcK
Mms/ZZedGPpWlifJxiH2dYI24KaDvWiuRKzt10l0xjvLVBbkKRZzGN6EtV+QJFKAAR9JBHAk7qyC
UlpVQ4/vVhEgX+B9gbTZ5hUBdLaouCMvlGsITJE+lvMkeLROKrUNrVU2bxk9I8HzS/QbCVKzgB86
sBZOdAMkJQgBIh4b4IqFbzv3wSzKmzqacU3Ovegk2HPW1qiX6ypDorNM433pBBqILa8k/oq+bJor
7v+m4v3WaX0sinDV19IXSKnncs1SdOyXP9XLMtSnPGj4mikxmPVnRm13IS6KKfxdRpBwp0uzVn9f
VfFGkgmRudP9UuPB3AWi39ozzfKUOEub1gFq5rojWkpVKjpukPCUu5pEq2OHTEAeKpbEj9Z3W3Cm
TmsoDhDtRXRT86NtO72NSf4AfTCKey9rUBcu20QIvl7pTr8ukjU2h2qioA/V1xo2Jwz0A5GxIU//
l9mGfnPoRFcmJ5m3WXDwCp+sydgvqRY7FAPD4K4JJ1JsbGRmd+2WMXMPqwQ+vxd6NP0tOZCL+IIm
XzXPZTbR3EdUnXWvNgHZRPEAx5U92o2F847WOkTcsCozMXErR/wqrWpvHE81EZwhhvRTVECnPBtp
mwDYPzc0CW9mGtBPseYqVnXQkyMPFFzx0vL7U9QK1XzX6SnQIKrRhsR4iSvsg0VK1MrUp7q+CtuY
QKtQaNmSq7nVE80sDexjmg5F+6uTo/eSZ30/3chx3vIDuN+Ix5iPGNaTTnN9B0G/kgccNZfgD6po
1+OGzEWe06hn08wB6kGkJKEIe2IVCgj/1g3BMW5hDw7hFrb1EeWmJHN0WlJ53XS9ma+54A1PWqJU
+jhFcd0+mmwIJs72TfbnrIsmMqhcYzBlBjAOh2CzFTd3xEd5joolol13MSvWc51SE5xWMHw2jNRj
m4r2pxuqxKMtW5JIuBrF6KvmDaJ3xKlCXboU8z1yyeyzT0x1T7uNMD9yHajztsw2P4e8UelxURs8
5MBPPB7HIWEkrEeedTfE61MT+GWO86Rd4gOSmYlvBir8OfXHYgEGCJAQAkEOKP8BBUnE7LIh3zdj
kMNqNJsgednB7CZiSa+B30YsGWNLTug6t/1rviykY3uu0PfNNvYr2TpB/dLAJX0r7LBi90t5avel
GbMfQRN3v9Zg3Tw+85w4eArpEq4I28CFxkFD3UfI58xpCY7Idd6zzy61EdUOahDPUNgXhL15NBaS
D5UyrQQMW1wlbTpTwpCN829efk8dikxN6421c7B+Vw37wfVaVMs3Y3oIB5kqxeZY5QujaGedwZ/S
QoC0n3iZBoWjyi7a3QtpGiPODXQJg9Tosz1HezPUiFFTr28I4fOQdYXtuTTBoq40T4m7B+Fqq+e+
hDXrPqsgHWFTvaCwlPxB7nTy1BW91Cc/NQl4rZdUs8SbXyAmSACVUsJM2s69mXwLCV4TmVHRu+fF
lzahaRq821r5HjN82UwAFINZ/OE5GPtkOuZ0gZoDwS+kKlY58JE8javyScWdYzOt1D9SBx97pzgt
QT5rW1sC9VVDaGxXFiK9EllUioOdxlTesBYSkELBXQhoERlA8nM8BEmuzq3O6JWyYi0s1Yx+n19h
q6fPsdnSKnscOtjC99nGJcOqEoYF89Y1WTKewQl8tpl+qhIuIfZl8t6jTrqc6Omitu6TLxVLnoqy
i+42G4NLgxEDfBVSIuLQG2MYmvp1+lVSc0+LU5h25rlD4ACW2VAuODbUqaTgZGjAZt2iPRrgWF+Y
rev5Oam2vCWwO8zr32HjkTW/4xxfqJ0GDjIkrRUxDrVYF00IpIle6aHiKRkfuZvKBBGJaqU8cGNq
CD4x3UC4rl9VHSzt2ebRqIkjM9m9ry54b0v76y724u0KJGBKD1PokXk5Vqq/LsctJejMM1Sj6HpB
ZE4XpXj313J6lyNcqg4gnXeNm/zhiEaeSZEYVFoAHXujPFeaMkBEGcPmEUYMlXhQns7uqDdVwY2Q
BfZAJ/OSODOKtpPdchHPn/OoIe6hqiQjMx3vQC6pJ9en2ctJc3bz5PRNtBnSnWkoqBlnpw5hMc9Z
0B8wXXQXK2Iwh6QmAS6BFvnTS4EW4zcNsEkBtNR5T7Q3FuQGB7IPEVfRGU8YLu/49bCM9DaE/JeI
//X0J1Cjyu3c5NCouVE3R/DNJfk8hCO17rABORZBGsNx+KBn+o3Oa/k2bwW0YCNymaMgrhe8ZQ4h
JG952XwEgKL8CllNoHGvUHTsATTn8ACZgU6I7ln7NkUarhPwDA1bXuoAve/q1MtIVgy/sLDhY+v0
gupfr8EbG1t1ajLR4WZcakc+YU0MoE6nr/nYwoEa2EF70Jo2THD1C9USWNfmB1/m1cnNGjUhTzOL
+RIF07JHGpP9gANMML5VoXq3mUGHOPm2+7JmPpkX+ZbxmFl/k1cdz/9jOWT5fFxB3B9jdpXxwL5X
v2umxUeQET4d4jrcky5W0ho534hSs96cfPZQ6A38cEvJAdzyJu8ZJNrmJFVuViw7TY3P0Bvd9x6r
LuuGjLdPRYay6KLNYNb0ZMlQiryLBdLVIIEHajj97th0AuSja1X+02sKt3D6yf5jrIR+t1GFqwi8
6LBOHBR3Xplwkzeqp3O8BpfmVmtWAtL6Pu9eMSOU64HmT8B/563uuYSJoUdIeIisyr5Z8kMYcPnu
Yy+jqLPwCKHWbdy+s1I1CZ/umN/1Xeu841D6yaG1eRru1UCs0XXYxMQhi0I0H8ngp9DIKNAvmqYE
qCUmIT25b13gb4dW+hlniugITm/ilDYdD8AkOCpOv/pGmWpkWtZgSSh1SP4jbzhki+Vs9FFoesFz
VQlL9mDb+ESH9TlCkoJjiXR2r2LohxobugtYAzuU5ortUyqs1zyUafpUusj/luuy2E495sovkfIn
nqJ2wzsrAJ1+d5zzICMu17SYjZbNHEQj9m9oTJjePPb9bwX7DhxfqZs7WwbzvTR9OO2zdPS+iK1C
RthmI7ZPtOswYQYB4LMi3skA4iJg2MOys9xPBcTIPSNi/kUuo4kPC5jjBa6fiwkNG9lmV1vap/7B
IA16KfB3ETJpo/RqK2P6gonvCcgPRcsBtJOufbfX6Dn7a3bB8IlNLrsp8USgoEGTvBz8UpL1pxa4
OmzKbYBAOB22FEMYYoLXeRv1RzvZvtv5qPN+Z/HWd4+IzDSlM/4FFAaWgRzKacV4RNpXeLdpNkT3
cPILnUWxbl/SHr2QYx/T5xh5RHM38/PdTXlbZDtnyu1bDBVFxmxNchP4zyA/YjmirPJdyNQxe76i
VT4L6kcEiuPPNEqmjsa8af42FWNFCK8U49v/av71ev373/6awmX/Xwj7sW+G5u0fNP+Xf+NPYt5L
gz/C2Ke1HfMcxDTU/H8y85c/iikT9Hm0ACIjfDD/h5oPkj9SGt1xClwCUYiB+Ts1zx8RFZiRFkgV
KVdWWvwrov+/Gfj/rvlPSA5KiLaBFIfpJ0Qp+CfNf+AjMdFNMB1C3funrSUTehFxiHbZE1Q79Cbi
vMlkvc6wjSutksSdzYckKLn3OxC4ndN+/o4O5ia21C9yVoHKYMo8mzlNsRv34fARjh4UatGhIN35
RscIh5RmDQpcddek3gpH11bxHRS3uWtzu36XI1cmhfG2/5aaIPw6MMKcDcrXm2JqlttykcR8Ksnh
tocZTI5Lvd3LQE/m/52Pxb4rbdT7X7CxzH8BR/mNhGMc/j9wtISXx+6/f7y/br8oLZz1z+G/Kk/+
9i/9+YRn0R84dTMexiTFkode5D8f8CT5o6BR8pKU8eeT/3dTS5z8gboEvQrGVoSsQcYfzSNT4b/9
Ncr+CHI8MjmJL1Hk+xj8/gVTy+Xx/fvjnRaXHJxLVB4nHFkdvE//KDvRc53mdSTqKxAUpHqenshH
Q5RdZWt3HECCnh1VTP9DAMs/5gNe/lJe9TjDy0NU38Wk+I9/aaQtXTeXTmDkaWRGTbbg/WLO2lYU
2h0iZVEE4lMXhVW68xjeafOoxRL8Dy47Pvd/+tVJH47SIMH2wveV/fNP4RY3jQKJ51T3181IAESI
SKLaQqyoaf8DXcozKNKft8B/2/WEoJwD7Z/+3uySmfU3p/DlcPknD12jVg+56zwSHaDdV5PgBM3X
aH20SQyZ0JfR8iXVphS3ZaoIRiBHiThKlMn7LDCkwCMeWd+UXlz8w2Ih/g69Kd1VA2iefl3qoSWI
HPuCPHDcDuoKuC4UT0mH2PAuWKw462kbDgQlDve2UIaSuKioCO816WfC1O4nbEFkgQT+QthAmIzu
FqusplLHRN+HGHlkIleyfgOBzYfvbmqvkQVHxGouLoeLrrZYosZvY/R0DLh0dULWfU2LenjvZNcz
ZJLDAol2vaV5cj0YV71z9FKdi4v4ynMdw50kHiDcus+EtH4uXP29W3VMMI/2vqxLVDJJl/pJkWJx
vQYUiKBFJXAzHfwPBPEzK/vwlCuXPlWx8K5KSQNy6Adgp/g8mJGIGd+2oTtnrMKnedke0mlzyaH2
zGswqV9TWb4QjATj3KfhuZCRf2CRUDvUONk+196HcB3RHFV+Sfa3IQPOnObDTRKJ9Jde85uqb4rD
VPMrplswvEvuk7fcsjbGbBj+I0DQ9z5rCYT3SHpIpGlPzuPxIVl0QR4+NGlzZUQ09J+MGcaHOKNG
dO0t4SeTt74DDur52hUpFq7aWLJ9oAcq8dksyL/2fqdDGqBt8jEKZJl87lPX3vIPuwcX6YSMq3rV
fClrGr8s9UovQw1Kl90UmXHZQ530ilWu61iv5Dh48ataAposdYmC4xFHi1NPyOT85Up0tvplCmbb
T4h653WXDEV4A96w0r5cDBTjaF60fL8Ma88CBAVhrhJET588pPTVPgEYM7cVq/9zWTDb1V1LAgim
Fzhtyjjq64DO8OpYc8FDboUNbG2dt+FwzupmTBAgDNlj2NVpdJWNKNuuF9tWJD2rKXgr4Mi+ig35
76nqvULSXKEQk0tnQb8CHKoOKVo7BcMnyIf0IXa4Oqjbixto+7yvt+QQx91qf+G47cMewKMXR0OQ
GsETk0lOeM7oA2xdQgvTWo/k3ehYUqGZtsMPZhG4EfZz4R1LT9K4FTf1+mjSUnvXANCBfLbaXwV+
EWxY8CGdysD09KVx1VZhvs8UFYF7O3trvG9zzGCnRbdI5wKTzjiN+I2f8ZAxW2jjkeFAlkzuo3ZI
q/A6bpvAIQosOqpdqrZaTyy20QlcjujjWouY+Nle5OZGVwjtr31k5bgoROU9wOFZsjnsDEF6YRWQ
O/ltqI82zDVexTyN19fW1Ol85+xYfF3SLhJPy1YUl3SsMH+ehtJ902MaPZEFtUz3LUCUOETp1PFB
1w1NwG5QTffKW61bmqvCpPpuI1aqE3gsCZ+zqvPiqu9ITULhi5qkakMQKlu3c/oUudI2vyFD+Vdx
kS0ZHglg0mMsQsBrLNMgsaiygTUyNuODWbdQHFIcCva5VOH6hkVO1rcAfJ4AXxYkpV6koYTmrGzQ
tHKwixGV4W6jeagfE5jH5OSluXSH2CvW+pRINZAh1QXrYfBLqjcZATEharUayMhE5cce2flToSeM
NmPQbsO1KsK/eTH6drjlzY3KO+RmJbnE7bI9xiCJYj/1VYdMTdUZ+k5lwS27ZLQEBCRl2O/JrDXv
hQ80jcuqDh7KCefA2YNZ3Q4rx9Cbb2PTncfaFT9wh64/s6Fs8mdJ/Ny9v2Q0Yfmy7CBxignDnFYA
IGnkLqrOuHhJ/K3St+Oa0ye3oHBEQWrISk+zMl0Qf/TDdsBtiHB5WbP+LYtE8QW6m7yM1C/qZS8H
VI7E+C0/4YCk3q2zqI9e11yknwTgUSiRe89JsIWfCYIEhKrjuiY8ue/h9NDL0GyRrKzGU9PgrF/c
fOXbGXQ7bsM6vUkEZN5ZwVybL0JxUKDQ6dz2ie5yoOFYIg26glKSDi3X3DxkK7miZ2/KRrUfVg+7
zQxFijcUyCC+75Q0KGDbYf3cJYI0dD2iex+ljCgNi7Ed8xsh/NqFCw/SAaPm1lJ/i6mQCigDxKGT
ZXJHruPyoW59dadQMVafEVCV2xHNY3NmuXc/OEyrh2JCKID6YquvoH5qYqr1/IJo/XpCWrLtRiRq
gNdKDy8yh//YwalOt6kFEkDh04zPbRUhKUUT1V4XziT3BPp6D40NIUy0CCaeC0h4da5MkD9qI+lD
XTjvReTfhWGg7ntfSfu9aEPsXKGSXk2O4mi+dkPlfZbLBWhVlU4/G1fixQzqOvfPLu7rAXh49uOz
51aKvkJvRYcfrRj4id9azT2XLNNQ12WhQceoW/80TSvGGFeR53eOuwUZlZUlTuRypURLcH0chNjI
jkk4ceg0jvOquVZ+4KtbVG9zfbPIZOUPqQBzOCkOnS+8/H4K1uWxwIWjbvNcdSTuWx3pU9zFYrvB
3jCexzWmtLYVgVKfRjFu2FIGlZe3WMTFfD0vYcmwAHuGf8W3d3nrrcsVDHdhD1swJZ+4xh0WgNlk
PyFSa3LG5m2meg3zlk9KWlO+m9z6/a1pRuCneQoSIisV4OYJqw0gJZO5e29XW7V3wsebfGVt7plD
aJhqEXUEFNnICQHChZGo9l3q3gdw5J2djX3TWfJQy8C7HU2uSD+VOeFLIUqt4Du7HbFDnr7xJYrf
JjTiMBdKnzrIHRQn+gYVTn11yZSmB+bP/jVBYsEcpdyTvjckGLpq2d6Rb5fTBQcM5YrIfISI7W46
Vw/X5FTEVzbfCDWCNyMIFm7Tgym5j4ZOv6coMgjkQh2NDqB7rYIU2TaXYnQrabjN9gDv3V1ci+A3
zu7pxovS5UYWE9d3E1FiWbTNj0wm/tc2kY9O5WGGHHnxThAdSEgCQomK+Z4pdThNUtyVUUQfBe0q
or+8cZ5U17bT9AKbIrwirmHctwhj9lOjq7MIKTKcrX9lqorGuZR8MGEp0Kx93dxmgOJHD7YFiZdH
EHvuiXuR9w/MRjQPzIRZ/Tt757Fct5Zl21+pyHahAm7DNKpzgOMNeWhE00FQlAjvPb7+DSjfeyUe
Msi4/YrIVNzMKwkEsLHNWnOOqcsWgqmYbUHdK2u6ag6ozCMexwGjabwTSraOA79YjWMJrivJNm1q
bjpd7HW0Wm6r94+I871THuJYz3KvcPSG6V5PCefQhso+psDiVlB+ug3Tw1tr5/FamNUzgh638SNv
Q/Xgh1ymNk1y4kOULr+KvTpdKkOw4/dATqur4tVXY3ztpezkNAbX8RjsLaFuqqBe1XZ6ZtecE1Iv
n72qYysliQ0qMIKvDJ1lK1Ci3TQCFlQbXNj4sUkCGtNlww/hYHkzAE21AMLS6BpPMHsmGs1H3qDH
6V+JboJJQ06ONxNJhtR7R3icHnlTtLP4lAZHUkh3yioCMfqiuGY3P1Bd7hAQQbqFXFRI4qUhPHqv
lplxp6m98cJ6F5y6uHwWUyeutSBpDq0le8siN5OdpEvXqgZ2uxbenSIkZooO7xtHPmxk5qMZyMeq
stINR6PmpSCPYCtSQgpxKCxykYudJpmBG/bWRKrWtC7htJV28KS24Ln6CKdUpa6lRiJw3isemwy0
ZGibaB+KqVgXVaw5qtocJ3KblWAIH9A636B+IUUJ5psXy8Ua8kp8tOVfFrCFWhHGIpXo5ivtXYEB
mSaHae9q+gm4ENMTBRoZ+ZLywE5mRMWAsWmZpYPx2FTmj6i3lOWQoEspPHrKiKmWqEfmZQgfRssw
H5u9lhuBE0BNR8+Rajd6muZ7AE7nkea6FogWzYhqnIw+s34KGlyo9UaTSmu5Z4y2d7TND6asHYrM
yw5BKBH9HR0zTU+XlIrIFpBTeAKxGLc1YsitCBDFaZ1/k0jdqm260a2mfkWZLGU9jkuyIRO/3+l2
tcYkcCOp4xrVU7ahMejvZa00X8cxDR6tvkPsp1UG+0ikQoCK1FOAN61Y9qOpnxCeztLUio5Caijn
RDLjpeQRENV62kTEwezbV+psjWZBQ00RhkR1sbeS/dA6tFnnufRWZ9Zs/yPp0mlZ2EWxE1NCdghK
QDZN7bmoWnPXB9OdbAP9kXOsg4Oi4Zmb07ELMzeXGabAlZeOOx0l/WLSEn6/0Sv7siirFZ7K62po
7bd8DNKXqZBvx7LX71qNxa63qCdQQ/dInDPQ+yn+TRf1ZAPM2Ajc1oSmyw055BpBT2Ps/YjUao9o
JFyNaWQKnHq9ILVQp1IwAjd88lXDO05M33vNSjmPFRmyndAOj2lLYIXUamtaQhzNehwZeaDJS5Pe
bK6M5GoHBL/jpJFdJP7KlaLbWMvnHiKFQG8d2pi/pRZug+MpGvyyccp2yugBVkszqXtBqtCc8fNq
V0ZII4jV0kNUA8gVN0K5aoZozxk0dMU4oF6boizmMJOJn6Y5nLGZ2i+6ACTCebP1rejUBwUNlJBt
cOe2ZbtVDHmX8+mwPU8gXANcc1DQigeTl3zsTIBcudlkx0CiBeHM7SqajD5htiMuh9IyCAgTfnMH
JOiAloLY1TjJnEqJdXfq2Aug2wMDQDD8jk6Da+DrfagKKhnYC1LjSgMTAjZutJ1RcEBIJS/bQ8t6
aMqheatbNg9q3MrEyHkTQJCmP2i5hoYOmMYxDY1XRBIedFF5azb6huiC9VREqyHhnLhAsIK2Dp3k
LhS5ukN3NTn1kI8Tel/cH9QXZsVMT0PCvg0EclX0BgXN9GudUFqt3kqeFyB7GmStNm5IM0W5idpx
CvRxzWmtGmsyXStDWspVjRsaZRthlgSEIHVuOUTbogT1mo5GCi6QrJo6WfaJGigLnNVF+dOywY4R
Fychs/FddNuBsdQxoJJRJWvUFFnK8SsF2ipqfDkfX5VeAdqs1+V902d1twxVuqi0gCZ+F/YImYaM
RTZUV7Vnu1DYiSbI34KRU1OYd+ajP+DGr14QOmQi2wwFSIOGXlyLStBFepHB2CgMgT94PU1C6bw1
HpUU5W7ZamM3rWIfr4e2hc1WxFOHWHxuXy44M+KRXAWAlqxjpPb4hHMlIaG0LryFV+rqSgtk7KZW
giZpyiPFRW+Mtksn5rwgt5Uy+CtLbuOAr6tuqzJC057bGmocNMsrE9kgDiM0L8LGDYfHcoUJDkSp
Wd4rZOBNFpkQvZFfVa20w5AlIWChCa3TKVp2U6QjiIXbUTIHLDze4dNgKdWyHBiaZUjnUxZlu6nQ
46f0sDuF7AZt1rvZ8mMq6nTHp1ihoonNc6il0rGf8KYA1Y82JN/RcfYNkAcYgwHjCogH6FP31aSH
QOJLme9phN87zL3DxmjOYVtDBjTroXiwpggPqtfQ8IZQgubDK0pOToMiRVdIcOInRfJmZKsRr0rd
zMtlVSIFLRdDGGYu9hHGq18jCHYlipjTguIS9Qm46pyG6VJLw4IaJDsJxS7UbY+8Yi1CbFBuMZra
AzIqLyIgOA52Kq/WJRkc6YNFcppv9sm9nEfmIgyq4VDWPfLDaTwNtR5v5/o+0iyEqSpZWBUUvFQH
jZIAnB7GcquBIFpaHoFlWACmsz713iavK/8q86rmXgpkR6oSdhpIuU6xwpmDZnn+pkgjqdZ1r9aH
qumUA9l2N2GoaWv0MsKtmYZWfRIceyuVVpWiuZUiZ7skSJI1choJPggOBTdEdUfKYt6bN7LoyVcs
JVKe5Xq8LVHEvEiSz4HXSLRt3Rn6Qu99ZZ0ZqF7qUH0oNLvYKpAUOJmP90Y6HUcM+BOYc7Vay1F5
1nr4q6KdtIM8dW9NBpq+afx825g6kOLaqre6PoJgVoYzQBUEU3zqVwGyDSRjtjqrKsdmKUGWGDam
pknHtm6Rc/aUNa49bA8BKP9ae6BgA1hckcuNlGapE+iktkqRaTmabnp37BSjrWGEDHpVyq9Bw9yQ
AdQtEyVOz7mtmmx3vGGXeJIirXAVCFcAbXIl3wDMp0GaNgEsEPyWNIxnqfN9ip6BeURZgiIZ1qG3
QxdkrRPd7sclQTfmGhZiePDjmkxLPxK3hZrM3dM64v66CnVUloN7DKruScYx/WPC0LMWmB38hQmk
AKBxHx9zyRTXactuuLK78lZXKOr1o2Q7NoqEFTUOpYKLaZHyLBfRWg8EZxEoASt628vCKFeV3YA2
llHRg/v1Nqi/ORpI6eSKARywwgHxV8QBYx+1fua2MnyORuYAoisASdrGS1aSPTH5x2P7wHldgLpA
6EwYiTNS6QXHm2W1vIljxageQxSefDFeAbumqE8jB2xytiXzjsoG5gjO98+NQZ2SRObhh8hi1IJx
23BCKhN/5Q9we7MgKJcAsYaNQnG66xXypEQ2eOSt+NKPUc4mni451TVYFOJwJ32NipUIWC8lokzX
2/um5uiLEVf5hSPnza/ZIlNAzkis9dLutvDFDRifCh5rPLrjaLZHtETatp9F8pHBViLrPYp8IwIW
jOhLVNGP9CAQAoODxSL7J8BVbtnFsQJbIaT4Mu/UQ4piYIOJCwVG1qhuM2X5tkrkYZWaor2CD2Es
CINV1pTt7B8jSoOTWYnf7eBl1xpInrVJ2MKVwU77teiabpVoUnXqkmFwI7melmZWoMxuZH+j0pM6
917zOETVGg+I29rs6YTl7/TAwsDfgi/2smrL2MpuABhm27YVkrJUBBuYRdWPFaGgIUoLUfB5Z1ZT
3jQSmvCqNDMwjGWA3SUFwjM1T6laDVskGsGBiqmFeDqYwwTi4pqklBjFv03cYlCa8UpK6bmOZj9z
a9kF9rE5a4TaSvtJy1Rap5WCLy5H5x0jj0BTSCFqeo1jYewqE31akiUj+x51FhnU7dIzDOkqyqVu
KyVSfEKJS86C1TfBHUWAbKXSfHCmoBDbCrpYqqQpsGdIME2qE4+eWVR/+mNlKDY+omCDogniRVkP
15EXBpts9PwHi/1GtKxyKwmcYlKgFA2GYZ5RjqEiHxOm03wkvxrP0jZlHi0H9bbvTVDUUXXfAudY
kRfVPKEjO40t+v24LddVltGW0MV5kHtGdCCmEm1jItfHQPGKnwQQ4IWKDQUVtpapdbwyTDta8cfl
Z+oHdfc89uaUQArpig1lf9DSsidV2DnTwhnZqyt7mfrwzsijzN8K01fUx9gGXYIYEAxc4f9iYzG+
tMJmzYKOQWikUAm6bIxl0g4P6JE4hw8HwySfk06k4eM2LQ65JnBoCh1bey3YCI+o7xbjkCTyVZCz
DV6ZduCWQjE54KhQRnGHkK2uyj9VP8yIMG7M36OW1qzFyIUpaWanUvbVO6+19Z3Zkj7bEpkH3qqU
BDZha8LDGUIsos6GjqTDrUKqEGiNtKu2scWHKYoAfaQWjbdZoRYMm0k552JolrUpsQCHuaet0dEg
KhoRrtzo0mAlrh/2nFmbqNlARO6BjPZ0uWCTkeos6/n1ICX5g8L6tlCJb4HUUlZs0ttAW6Z1h4hd
0dH2NFpwR/WlXSXs4Zxe0rx9OHIAq9MgB2zG9E6PySZlXlXh7sviZq4XnanuiJ0a1eVuFAlO7yQz
2o2Jk3WdoNE4d6xqdxjB6XsgeSRJAACBaxfoGJI+Gm7wyz2Dr4qfDEvFqdijO4ZGas2PJa1G5XnC
6UKlOMxYVviJOKw0Ynxuump6UOI/RvACR3CKy/d1NELacZ1lMT44nFpTSycnqrUNJ2wLRRLQ4l2r
+dKBBBv0loreHcDcePiEUEdzbpJdOcemvgB00t015Dit7YjQPY8C5oaxaDt+CtYMdwyY2sVoTuNY
L1OgQP6LCPNjnluOJI3VgAaxtDlnxAYVpgWuHvB99FP0AmFRnLfTGnUs/ie5AfZI60b2PafioPwG
NofDDXk3EZU3NCzNfpAtvVulKA1H4PyqpOxTT8IxBtFxP9oVmStzi83I9gzENFu2oHJvqcJPG6hF
HnUggamw0syI6BwzOY19mT1rBeESC9ZfZqZBK9Ur8Cs/6cahQjSsnMTwoVJPlGrZ/iOhocBOJqb2
BIQqwFldjSRy5zitaylSKjeRzW6HDHHdeMhNlk0xNL8tIKfyTUy9EdFvOsE3R4jZR3NlHUOE2+vy
GofbbQePcJEY8rIeg1PUzecp+6Zo6WR6EZShKbsLK/PZrl4mWyuOTV9urMBrBUgqVCzNoO+ZG51E
TuJdQ3CBGDoaChP1X1q/a4tqKHU9/AT0IrB0eQcYZrB2fcGZt91zwwjOVeEaenCu1JldL4NjNaa+
cdq8dtDD09vJyRaKsmshzXxNT6YIE5z8Il+1cNcWQztom65Vb4aBblg5Q2ikdnKCujIWRh09ISaf
QVMsFaHAj0Omk0KlYmNR8ffTYC/h9171dsK/5782tgPIZyAgoVzokkJaLNLXXgKEkILdhKQRmLcm
p8BlFAxXuEccD2OpA560g//WuXpfnEK5PXUe8d18kG92ll1PnCQcld38GZU3PvF2q4roCHHAcsFU
zzJUFJ1DvKlgG12DG94rCaBqTy2eFDn5SbLyFbJx6pPGyUswigLnfNMitAzgD3UwY6l/Tkf5WKTD
a+ID2sZ2sACAYWAoM9dp0QI6RujrYpoIdglL0xLLHBbTjBNvoxjhPhSk+HJy99m7B/D/hzY4+nZQ
DhypUJZnfeFqXgkrn6Kfj62DWnWIhsLXXidB4T2Wjsifzlh12YjgxnU8WtQkgKc8SNTjjpoj70/T
+oHnsxm7YK9U2oNmBwXJx3pp7iumkDU7PgzFBb2naBjCo9VX/QMfAvkWSgaQtO4YoZM+0N1ojJ68
11LoDvrOgU8xsXw+ZRjJnF+JYMAuRs+HIi0QwUI1NR8emSKfdDY2VHwVSG5pHiGwIECWY573Is2q
5rk+saDr/dzqrfY2z19OK6fxq0f/pcLwLtmcp8CM5tdBFFTN0aMtNlBWpDC1rXTsN6wnqqFfmQke
LReHT3Crx7I9srlrDdLs4dNE9a6G2uAf6BCFKUzJTn5rmU8X/4nwDNJ0i+8kKNhIPeEi7wg9L5vi
8S/l0vW/ZT//AeTzmgpzU//3v9QP0hRwN1QUBXVPUkpQ0b0X5kTYq6tcDvyN1tjBOdGT5gbMI4cn
mePE4A5WJpu47jqeeNi2VKBLRAE4eBrbe8raXL1CvqBLDtK42Tauw/+6yeiT11CqqGMsGj+Uk2UF
BSbC+t4jyBXoX1vECUN50GCgPmXYnni0WodgxPcqyIm8fXXx5zb/F530LzQ9f71x96V5+Y/fWUMe
xOkl/f3f/zq+JL/C7nf9t1Ltzx/5/0o1Q0A1RgU+E40YBP9PqWbCX54HBHUFm1ODMP5HqWb+F01T
iub8Yqg6qib+0P9Vqknyf5myTOgNBCUOdwD7IPH/A63ae8GWiUTL1rkKilDbtNiMXAqnxmEMjbqR
3bBj7bjJY7A3clOyAUnIJTVRO+4V+5ts7Rm79D/6OK5pKRrOMU1VSAHjBi9EYp6NpAqXsew2JVlK
6J5wZmWoJP56DZ98eOanl+F7kBXTUBUOTe8/PHbbqcZ2RXYhVC2YlJaat0EtP9RLFPx6+JTHD3Gy
wSVZk1zCfG1ThEf04wIEGv1teQ+wQTJ3RnIqJNfjQNk4jcLkvYC3awEI5ugBK3VwauoOucOJM1H4
zzKVFtZBOUGy4GDaw31Btg8+E6dywO7JiV7iX9oLVk5BEivFTdWtkU2k7vg6vpYkovVu5K/0oFsY
WC6mvWkfMqA1En3qHkwBdOslDbN4cv9Zrue/3wkBBzLSyFlV+WcW+wuV1VchQZcoajDW4PUBmLRE
E+Hvo6i7oecfOSzhgzNOxvnrl/TZO0K0aCuUUww4rvPk+ddlk6wQI5gQ9p1BPqxkUvAWmV0X34QU
au/Fkf++O5Mgd3SRhsHQ41P7+zJdrY5DqXuTG5jbDi2I6erZOqiPPfuMvHvVWbbViHbIS5qR6nVS
xBWG7QWlbovhPzoTSqRFpW+VOwRA1nBd2Q+xSeqIfGWqiGj2YYXGYIBL622H/mnU7g30EWb35Len
If7ZZd98P5/eDttfUhpMBV3CZURoNdI9QvUm40dz0F3lbN7JrFkF/gEsDq1QgjOiBn0AtMWOFSa3
F6K/jsQMX6Qds8ktYpeuUF4H5T6Z2Lq/SVDNsKgk5gCjFhDfAcD6sui3APyD1jWjk627QhMoL0j+
jc9GuwohTZvfxa+/F87++zVZhsnCx5ynK9bFxODXkzdAX51ctmn5QivhDw8Qw2MKoOx7O76W8rtA
QAUU3YfJiJ2isAkEFPgAL1I38Jii31DRA/m6erTDF1iz3olzw6EXOIel0qA3F7eb3GY6BMIVrDEY
fSOafb9D+HPbuknuEHY/w+a+LyaqnBKZWWVAQlpz5u6oB62ulumQvfZjI6+//uA+uxbqZ40vff7c
7YvbxQ3UylnNBEK9anSRGIChoT3q5QHvW+5WX1/tk++OVYylz2agok+ZP/+/Pu8RGAs2HC6kNtoB
pSDtaLaKi1QV1I6T6kdsmk4U10srsr755D+ZWLjynE1qzCpKcbGuDahZY1j23GIUEIZClWA9dob/
zRrzyVVY2JF8mvAK8WleDFi9ldVM5x6hwqJpbbMSTreujd+MD2X+ay4WTMHp2mYt0xTO2RePMQ41
vHUtjiu7o0wzwutMCP/SWjbWZtdYAIOuIHAIRxoqQg+a/ptJ+sMeAWk82Qy6zsSps12Z//1fbxG3
IPmyGFfdkPayFckvJVBdV8bLu7Tqcdz5InQZwd9c9ZPJQCjsDhRLl7nq5c6EWphuisSfQKsO8ToA
OA2BHOVi+GJ4QA2MCOHy16P10ysyq5pknqD2lOep4q/7jHFp+jCbMLZh5VroSs8kHsC686YU0SvS
PKjQtv/Ny/3kgxSADgwU+wwkugDvLwpCFl8twFc3Va5ENZE0YYwCkHH+hqL4m+H66bV0XDdz6Acu
nvnf/3WDnt6jwoi5lgeRoQc7sMyHhrpARLdxlJRvPsHPrsaVZKSqsspsc/E4EQUkfsIAAXN/341q
DwoHFbWK/guHuf7NY5w/gctPhGfITs+Y2fbzNvvvW9Nkf1BHE22pGvaIGmG5QN9GP/j1CPl4S6qM
g00TzNeypl46O9Dio9mzuYoXdzoBk89dh+me8HVdxWD39bU+zJ1EAgldt3ULgwumjouBQUykV/BV
ypT9w3toTd4atigQr1j+MdaQzz0iNWsOw4tEdN+8OWXeD717mnMcEUYv1aTZwMR9MXsG41jQryVG
y7fC16nK7qERkEsJkdilIY5KpnTTUV22dEZXHRZUZDH1fRnSav/6GXz4Ivk5bJpdqsCzxs704q16
g2/QAK0IypuaXypfx7JAZkm7ZS5D01yU6J99fcVPb53tKBsBg9MQPfn3AykqsT8PXSu7WjyHApC7
1Jf2mcA9ylw23nkzVOcyN5B1UVoLCtxvWWcvm3KMv/tJ5itdvAQSjgHs8qMoBplV738SWbLwMJkh
R7N4apdhCtnVV6Ud7VPpR2mJqxFyFKG/mrWy5eRuGPDyduTcCDs4SXoXfLPp/LAIcODkkKgKJiqd
+fhiEZCjsSWFI0I3PQfexUEwz8YOPBJUBxT9RlJ4oVG+ff02ZrjwxTMgAdBWdd49nipmyffPALPS
QAw37BBZIUwkfes4IPj+Y1785puhwk/apLfysiXIa0Li7OkHecA6naL6OelgUmxV6TmwTyFxq3qx
OIdXYpf0G7+HiIoaLVu33SIWv1XaBHzC1tYk9DJwRyok6jb3f0SQ3YK31DrTdx3qq69vDdbxJ/c2
TySGRsSWxnN9f2+ThI5wKHiiUbXBmSxx+jTFr5GIv95fVfUTxgynI058vMvxLVmcWu+seI9tOA04
wohT1f9QUNX65RkOxSJsHo123ZiPYOoyjrX5OgW3YSM1XgvimhcVOoXEQe9ZUCKkxkTNc1k127wG
rbLyom2iHRjZWXuW/F9qcuzUvVa85NlR71dPlEn/SK3c1jhrikvsqvYIWVBdtc1DF9wmyUltNoKA
H85QaLp+iuBxCB+7CSjCmx/ckrCmRSs9RFa5SEFEgP2+GRXHnxZyj6iIJo64JvmD6HqlvM/tDZ2s
MrvrXyOaA+FN5i1Df01bAHmFem+Gi0y+xnrJdhy9PJoYeqJ24Zr2imO2QHTrny1EMNnqT62xvze9
27J1LIAOHcrApWRt560o2Q5UQa2Zz7DpnupyOcD8AmPYuD6ZIq/KQXiO0V7J6iqNtyMiOYF0ahfZ
p2h8NZTrwItXYbOdup9p8HPIliPEy+IoTxtULSZmkByGCC62haW9yMaxpKmFmofD2NIb9mWDTNP1
9C1O18z6ZoX/OGFyejL55iktYWNULw66FqtTSkwgG9IcQqSiRHu2hDhFpJTWX6I6FvP6N2viZ5+o
wf5XkBKm6ZZycaKAeJVXFdl08AbocaRdp6NIogT9zefypyr0fjpk5yuzMVNlVqYPFj88uALVvDm6
fXcFnARDlKGeNUDy+mJ6xc5oyc9FdTe2N4P+S9N/17Dzu3pjATpS5W2Amgx9BVJDoDmo8qylVECA
Xgp7jbjZVAOHFppBHlCrrrJ22XWPMAWo199Ieyxw6K3yZXDm0KKrhL0spn1z8HfmEfNdYKyCfXNs
hDtbwfjLS8dei2N1Km9RckMgNEaHTCcq3fmZkkIOR0JZ+/TzD7i4UrpN6WKrpQvwUMlr19wRApXh
pxjfSCmSlxkO6RYrhctHX3CKH1HDg6N1ZPFQTK9NvhHevhY4sVxrPIVI6uqV7T9W1amA9KTgWXSH
7paKgGWC9gTTtW6JyOiPWuRC4cJvFxBiYu3q+ons6ebsTQ95cp/ihcNGuuiUZ1I06KX3u0ZBC0VA
tCG96HBpiiuNaM7GAJRSXnfpLqfXqZ3j8dfXb/zDXoszo8xSQ4lSR5v+Z2n4a7MK3TGBzKPzvo2o
dEXYvYoKNYsk9P3kjd43O43PrqYorDGA7C3OHJcLjZEBZ9V7vEkkLkY6VTyaC8nCrD0SjK3om6t9
PNFR8qUWZdkqmXcyhvj3cz+RC5IG7WZ0JyLGZkdi5vpoy1bxFB/phsQA+8yBrI7Y8Wrl1q508c3y
88lXyzaZvayA/aobf8oifz1d/K3kssXcL+4zlvMkjFzoK/U3X+0nT1UlM1c1ZJNqtXW5xJEg12kg
OjncmGIFXNN0AK6WFFE9NE0QOr55rB/3KPO1qOMAFBTUHC52TFGZ20ijSlTauVFuImlny1S4OIgs
GpGhhRGssFZQfDPnXt4kYfdk3qpzBD2FTP7p/bsk92oq6b92rpb1T0WOBUC2jur0s6xD6ZsbvDwT
cCkuo7Il1tgRa/bFKI0IwPOBfFJxVuz2yMpHACfuq9K+1wJq3N6uCyvXBM62+vpbvFxW5oK9xa1R
ttfY+v3ZNP81WhBpaepQeLUbzdwmwAhIExR8d2ZGYJ4J4XciQvbrS374RCg6zEkRHETYAXMqv/hE
0LYq2IlMat6iMMA7VUe5C12TIICxleLlRAZDHKkwH9pyO8iT8g+HLpe3Of1YlFzYeHIGe/9WQ0A6
uUSkimsnkBijUcDBYkdTEYIDZ9C++fpuP44hQbeH9ZM6Etvcy3VbRZMckKiEujAnbIzA5oVVggiL
ZDNd9pj4v1mzP7xP/kK+EZI9qR/TTLq4ucLomontJaJXCwpvqZZ8jp4gaguxnYPb7y1O8/Cbsfun
YPP3Am7NDn3yZA225iZluYvvJBTg2vLWS93cup7ClR3bS9k7WNW9WWpXbSXhtWQf18OrylaWPTpF
sZXTA/+jk66n/jmOV5O0CarFJD8H3T1krJWUr0I0wqI4tDnCnAPovGVvcxAFS13NjOMFYJBWuefv
MNEsxisxg//qVYJQLUerloL/OUz5/T98l9ynaVEeYBs2F5Qv7hPhji5GK87csagAFVUSQgO0RQCC
uoUwCu2bgfphTqCywqCZmxu2Tb1gftd/fZvYwUdjCNLQZZl2xxZPW1DaCwkU7jJJkjfoSLmD6em6
y/Trr2/00yuDT2cvBseAItb7K09KaChNXpIOFsW/g0Ehb68Xwim7QFoT87Ky68mx5KU62d9c+MPX
Mt8yZTrq2CzZ+p/o4r9uuSUwotZKIgiUhOgv0uepZpscgcbGdor0uyLvhxaBxbPluWLZoiJCJfTi
a0nwpxeimQY3xyXZYdas8Jtu0nrYCsxFpxyGZwaP8UT7yndB6oPqRQz89bP+U7B+//XQKKBLSQ2Y
n4UWyfuHrRUmlmogDa6m4IVKtijyF353r3TsEVXw8Xq4lPv7dCMr/l0n0dOk7xlu9aBeZ8mWAT/l
7YrMsz02rzF+SfODhFZD+OQyBj420FV2G9AvsmaA4rVdAg1YcDpM41WreA7kG9haK698oSUCj5iP
iV/5CHHlORVlh8InrPdHH64au2Onimen4GIHj786QB2d/+OuDa9kFlVwqKa3oFLhf/80oF9ZfuqJ
juLwKVQGf2GJtNljnRoXTaE4fQZXrM2FS7TmOW9qcMciCL55JZe7jfm8wx6K1r5MytCfJKO/PzzZ
EyHgDzboSpeAtAvl5WBBGu1+mIMJGLsCjQpI4eth8HHkswgLS6gKhCYaphefXGIRCdZUJXx44LZt
i/tjIr8H8RTFCkSCX1+M1gKP8d2g0yhAUcJFuMBlWaDeP+Y+a/G7SYjS5bP2mt/MftkfQuNMQ1zl
mURgDzw4KbWviOvpReCyz9tDRykGB1PsqFgQ9IV8P+39LSIi0Iepd1WKX/yKErW1r5LRicq1pawk
lZgH4GGN9jK0J5MhJAESdm19W8DcFQjaQQPe5OPToAP1G5EOU7hm4DmA/Tmu8CuseizgBrSddqGX
yDWxo7l2SZmEmsBSqI6JhIuUxHYD0bq2XWytUrhG2pgGK6gmpVhjDNFKAHRO7BEWsECLfTVdQykn
lTW5Mx9ghqILQKQ6Shsl2+jR2tbXuv8rs1ZDsaYiPJ1sDlqdQ1eCUpN6a/hubmyqAjjVqRCrqiI7
2JlxF/K2qFcNZgl5M0KQIvEdPZW9rv01/6c+ruxsPanrsdnG2Ur4MN1X0XMdXWn+TnlCASpjfjyo
p+Gxf0v3xjPGzUP2u6T6QbqbL658CzsAel5SoLpVrN17cG3K+yJ+DdMz4jAO58p14S99ZSfbLo42
Q3bsX8Fx+maG/rA0zANHpTxty+xY6Y29HzhSgpOA1AoGTj0yDOwCz4VJqUUjN5lgY1xraaI7oan6
rkyPdfvNwP103NJzYPDONezL0imGtMFSW2KTBMjPOTIJGpDbj6AfMFvwtgQdlg4VJCx22vZdmv7T
IwG3D1LcoBIDL40S+vvbV7hh8jJ8hppU79IgaFyjbG+TqaRWkQ3fXOzDPMSWnPKLYG2S5+noYk6w
wsBszFprsO5X/qYevSN181UxCjQnY/LiNwyGaAQx+PVDVrWPkwPXRcJjsS5aFOjf3yShWWWFBq1x
00gQINWps6pCVYmgifQ1s3aKyFGblQmKQ1d/uGpInF5K4KwdOpeTm7JNw3Ec7Kee6kzWqr/TKbPA
Ri7U1JmI0Fo1IfJejxRPLFtZ/09nb40tBINz3txjZb/UUEz0ADvJ7ku3k8p9JRDvxwM2I/aMbY1t
eujzhz765tA9v4n30ynXVAU19LlHBW3s/RPDPWTVdt2UbNNKAkTEsDaMdteR3Uh7RWJaTb8TQX1Y
LzSUDVSYbWjbKgfU+Tv9a6fUeTg19Q6hEuWIZpdIPxOpwEHRSqd+LO++HhAfx+HcoUHcNQ9DxZYv
xmGY511thoCyJdaidSlTI8PRyDyDdRCCeubb9o5tcfbNkvjxoTL2SNaadT0GBciLM/Fsv8XsnWds
gwimroGZI4KR14mnjli55Mc4Iq/z6zv9uCNE/0udiM6YMTcErfnT+OuxZgKXewmm3gX/BXy5ofbX
d1QaDeDu24wEZMpjSY+GFQ5Q06rlKsOB4gCY+sfTLNyxWTvFMdXW1ctzXFvEmhGXGsm+uLYJvSHw
Fao74jbgwGUP1pMhPBiBOxD4/vUj+Diw3l/54qlH/dSSjTFf2XTNAdBRR5SqY9TCXPrRN4/742Ly
/loXn01BVdhkOkvdupSeR4ujftBqiBP9hdacpuagq3i0FUFz7ut71D98rlyXaZWpgHYvOsz3bxkE
p7ALcm1c3wd72o5160RS5n9zfvvsSbKt54jBQoFW8eIT9YkUJ4NDzVyRKpkTyoY7h1rg8QS4IXCn
fH1PnwxdW0f7w8DVTMF3qr6/qWishT3lSeZGQ/IaGvEb2VYOIm7viI3tOOcj5eypg8Qk3tvCZUaD
8pvVWf24Os8/gmAC1HS00cbFROFXtBBZHDM3756LYC5yZ2ZANz3KDl5B8oZcdeGeuJ1k0ejKiz5K
gEEpzyf/h73zWK5bybbtr1TcPhTwpnMbwDb0VhJNB0FKZMKbTPgX79/fAI/OKZHSIV9F3GpUxK1e
lUrC3thA5sq15hwTk3qYd8Z4ImlsRIVl1lujHJ4WjjU7P8EflWgVDKyk+uCe/bqw8Xk9cIZsFxw6
3x69esvJLAOt6ibJtPOG6GZD2A1km3xTuLDBEp3E6VR+hFL85bkA3go8yUMhSx/ccd+UUL4WQ7ZQ
GVkqbkp4bpPda7CUAtu7scrc/2A3/O3FCFB1TFqLnGrWV+GnBa2OfSJLCN7YBKkUbN7kpI65cdc3
xMIwTH3/Gfz1YogW4cxyduP5+0X/i5hIHyW5cZtJyEcJ5vmg8YM9+JgNqQ/uBz/e7y62ysAoRa21
3f7mm8WkvHZa4ScbOpeYP10Q//YAftAusX27z+9/s1/2IpulgtY+5Rjbrf325ZrJB7I7zBOkbQz0
nDKC5NvAf4CYEhqlNxyWCXqN9y/5Ast9VVS8ueabvUgrmaAMUEI2fowgYXDBmTV40PKq1297ZWxp
XDBbJkIDUy5JNok8EGQSHpE3b0ZVcbMsnM3cSbOPvRjfWWV5R+9/wF/eHj4fE3zaNExxXP2teowo
65jlj/AEDgF4VAurODe7x7aO925NakeQJxd+MTYfLDK/vSpNeQMNB9d/25vC7jVVme+T6NLBIizy
DV2aHGORB/e3GA71WX41tOv3v+kv+wUqH3zcNjUeT7b+S0E8uYSmmgWEKF7eQ0JmHw0cNx88zy/a
m3/+3j4NKMvF0766CtaX562sSieSoAtavlnsxsHOLI47eGsH0B28LYvJlyAXxgE01GzTB8Z3Autu
Z3sB+TGjNx+X5tBMkgflpPEH93vdpd5+Kp91gzuuo6d/u1r1eMaJ/00ymp7uqRWUZx1R4ZTSIjts
OEIH1l2CDSd1Z/uDx8t4fde5HybNeXr1TJcs/9dGfVIJu2fQxDsHHyKbXIFxdT6QbVHs5hqwkY4U
WjnIiGNDpNt5SrbpfFzWRK1LeS/G5ev7D8GbucXL53ED2jNr1YBg0lnv1E9L6ZRpo6fLfEXiO+4G
ODvKEqABHs4+8FWjqOv90gW3yG3W4GHa1+9f//US9OPy9KRsLB0U4W9lk2nc68OQcflBIWWY5+mz
NikcBPpFq0jCVgMYi/ev+PpV+/OKHAIdJrXWL+fAZurdmYkFrsTWFLgQg+k8tciz9ok8S2broB28
Qyv2nD9ehP91HP3Xavf5ezj2Tj5V35J/wE58qB5+dh2tf+0HAN4xPmEKplbh7Od5nrUOz/+IZmc8
/sllBsObwkwJg9H6fP6Vze7RPSB+HRU6EO0XNvwP25H5CRkgcXS0XNeDDw/4v2I6Ml9Kpn8uFxQz
HpNniLM003llwc2/fknazjDzFvZT2Ap0jIe9toAVnm3UGlGgcrpUsyl1FZmFM5GHRSbPnSUTu9+P
HYcuPx4g0dTTPDL0WNqa9l+tkzwqLCH2jj8b9o5hBQqdrCOjlWzg8aAGz0mOgpz9IEyxJWPY7IX7
kMwG1K1OJuJcKq1Od/Q6BD7pptNw0BHLC2WT1C4D8BjpMIx28Zb6qvw6NGVKOEvcdM7B4sU2yVSS
jO1tWfaxThNPac1eZv0CR5PYyem6nwz3CGM3ZDhuvrzDXpZ0kZH57mVbT9alK/KhPCiZX33PQdNf
YWPM7wJDDMi7hqS9FWbn9SBthkw7A846HYzQxeglJi15oWaNi6jya+8bbsHktusX/wp+MpmAZe3h
JrBjA3JLulRLHNXKsUmmC4Y8ssm09pHQaeV3w4zd8qsO2tLH/gLrcRNrNoFvvjFYnwe8404kPA8w
jL44PQm45UBPp3OntA/7WXNRUWEoSi/0UoCdySkex3AuLTTUczJMFoiUXmvJI08YuHUyX+S+h2KL
zTQR7RGi8/Y7VSmpPPpscZCT3owuq8uwPdKfAzwL0Wypz4iAkkCyM6X6IwrZiQZnAyPzCOwOI0MO
3qt7qnQ1OrmBk59XzaD4Oc2V2NKWFQCdJam670kwmfKkzwUbtFla8nZGZvlQmaP93U0qVYbMouev
dqaJm4KUAr4NaZLtFpCLSx57h0A8tMqgp7/fjEo1UUP/8dT2WvtJVG1Vnuetso0dXDmW5nAopwwE
iQVrvJsq7DdaaS1AhHrubVi5aX5qJLCOV9iebe0UqVjulec1OHd1zdUPA88RiE8mb8o2buI2Jf6c
ViSfZZ352UCc3Ezzsm14z6LB6ZtbWekIdoQU06NZJ368hm2RKAhtQN6WLaj3qQVxHsrS9S+BCddA
bYalKC+NrlnNC0E9EoAE3PhZgtdKjwqVUSp0csZgYBmk+KGE0vEXlLPRxRsOlwpsA6SDeFeVpUY0
AsSKPCopJ93Q6Qoa8UaRdAFhUxVxsK1a8/DyTIiM5Nw6vSUrPHliBk3eKdmn9O8pHzH9SMuCkrgk
Vn0wOaK67BZpTzurYIQazjnP+yYl2aTbNIBjfXhhFXm8aTYOyUYb0OJquWhgMWed5m6CzAeA5A5J
9eAZqoVFZlvyOh8tGyaBJYGMQDKGRVEh4m1P+6Tupq1ZNgh+NKEncEdrsz8a5YSqqyxdsTPMRk8P
Jq0q9xP0ALkhN364XOo2vm0SwTQCupsPQlbFcsPK130uZJmUm8C0cqJuiH0NB3PybkBGY/QnofNC
nxE1ZNaCklG4fQ0nuVjdVjZ4gI0sy9GN2qQnBbcm8OqeFTK9CTo1PcRMl/1DP+gF8zrIxIC1J6ZN
UZzH1flIOGCydUeTd1NU2XgxF41BiwrXtU1CYA60Upd4TqNFcwLQbuUIK8iHAUfzM6vIgVxcUAsg
G9RKPupJcaJbiFrHGvwOm3E6MGF72b3+Hfv4f2zeBd2W97b00wfohaRdpK/285e/9GNDtz8x9+M4
w25OvAN+YroBPzZ0A7ewS5oLOAEMMTQMqAh/bOim94kBOS1uikFapJwb/vIRG/Ynj/2XEzFVKn+O
4uRfcBG/rsGpGQyDi/j0mpHrcCqhEvm55jXdLqiHPr1P/RHaijfFYT+B2P3pnlz8UR387KR3Xh0x
flyE0zVdI5320RpP8/NFAH16gpTGe5DHK76HpQWBFf3l5sMz9W+/zmrGYX+gSeW/ab0IZwmKYA7u
jJmY1NAAgHzVzWus7ftf6NfLmMgXHB8jDuMAloTXXwiO1gShzLm1SG3yt6ze/WcIm8NH1t7XR7P1
vnGZ1SluMyRymJi/voyZ+in4U+t2SWAlMqqxboBUQhDsTWMTJFq3qz3ScIayKA6ZFzUffMnXp4M/
rk59R1uJSRF9tPVX/ek4BPRa76Wt3yatZI4D/5tsNDb6je1oZFSQXwE+z83OgI63H0xbfve90cnZ
PoMWiuC3BhpssJopjeWWU0mXfZlKG9rF6KrF2dW9qekHHVwFk9ZH7BW72qHC2tbQ6j8ylf361NJr
JRMF5Z6HAuqXRsScUqY05m2fJfbWbcXnlnizKM9L44Nj2K8X4shI7oqOLIAYG/vNzzxqWjJ7CRnV
Xd7uIMW02yGfRRRMQhy+/9wy4OBH+6l8pyfJGsT/jCuJkQ9+0tc/Kpw/bdTb5GyZLTahmWiGbhPH
Ey+LXzfldSppHoYAbQN79XvFR+BVZ6pHt/QBBM/uYoFXGwiDU92YTISbxNlj7MVMt3vpWg/l2FEV
CaOTpIlTVgEoXqa83g68KCiRySVATi9TZP4aGHH32GpXhAanAvD3Ejtvh8VAGd/Qb9gTGdErmNWO
M7CmlpEL5vi2GFBct5an7cE/WuoYDOxy6jtgVtJlmQG1wbVLd2PbNw9ooC37VGlBXF36gZbcMHBZ
PJrPk16TpisCNOGY5IMQ+uJw3rRuj6Zajv5ENmuAVBATj33trjV0RDOna7bNHFMOleOSB5FelPV3
Wonky5CZQ1sqtk0k7MOoQ70m7Q57T15q3kGTCnUIERncI64RpA+tRBMJVqdOD9aAuJd4tnnaDs40
D5893PvW8VLBzabBkA73tMWT71KvHHJqZWqu9B+QCfEDUY86ySOuG1/BnNa6s4F4jT6aJoIqEMTT
FOTG7nWNY8ZR25k0uq9tP4O6i2rAsLRLInSVi9EhnioVLGFMMiwhM8hicjmirABYEhQeBp2uMxAd
NY0cVm0EfFXtjHQSTcq7hnzOzLo0ibgBzaePTqmuSAgwehyuWaHF7vVICibC9UC2VDid1eewy0ty
HFt9Z9hkj0MWyh0QcP4Qwimrae2WcKk6/3NZCIplYnYWneidnfBSfny43E4yyY1m5HVh2RvXFF57
Ew/DelhJba9vBKHqtbDjw6FBvZ2EPcNcKrlpXnLC7UhUf16khd0mM3VktxFxtrKJT4hurPr5wjHT
DEFFbjUk8u1dRKMjeNUSxjwOukRm1HVOTO8Ij0zbWGTYWFwqBXIkmvYwAE2XR33X6uVZAtFZPx4G
csv3ykrl8zjXIxGMFiTYIHFFc1gbpX9jyUEQMm27xVNWkPf53Eyyt8/UDA40lC228nP4pNo5melp
vJ9Y9ZKvs58Qc0h6vG7u0dyUy0VcO8Mle4MjzqdGaEtotFV2N8FO9vaD1H2Hg5W90MoMTaA7Nzhx
m36fLK5vnXRunLgHcNfkEI7OZC8hVDpMJ0bFodXNTZ2Q10URG2kA3dHgZwRQ2hljeM0jwLep27nC
mkjpXidjvEiTTtJ5MIhe3I5xRqoJ0+tY+zKPHedQUp/j+DzteqPYke2kO7fZnDvWZxDAevI9KLvW
/abSlkKVdJbZMFTokOhY37S1AeEe1JenBaeZ3rroluMuC7rTIehKbESD3o1EOLdKDtmXfEnJ10W9
lXjjZzB4lYOto4bAxFpjmM6JpsTCb5kQQF0ZmXsx+01RbX3Ap4R0j0NxqZwVzG+ka4z74ADXIopn
sPVtmim8J3PfmCfICRd4g4YsLg04jxe9zLIuJAViRd8XTTqxOcZgsTMnNZ77lhu6U2mW+BFQQJtk
iYYzKoY4wwXXx8kHG4ppM8Mz+jzdN8SqpWFaTmW+Nyc3vhSw57+CxcQGwhmU1yXVamhe5AewDSkY
4liX7IGIF+E5X2oNWfDGJilTwPdd5LgbMjd1dyZZpOjLqz6FfehIUFW1l96pebQ0lvlsujAgjVoR
dM+cABYV019JK0JYQ79yStKSbJZ2g9zRr9VoCvK1e864Tq7Fd7qZ1d+gIw6fJ2cEeOclZvaU2MvI
jFel6t7VdCBbrUMD3+hSTt993+nJdtT9+a7m51uNcHgZosRSmhN6Rh3cr/ijfFPZsjpeZloakahG
daNGldzNqAQfE3NsyCqRVfvYlbVGRyYd60NOknUKeNokaHoyFuI6NFvvd/5UAhnjjJY+Ol7pXGIu
KL4YcMgfslIjG3fw5yqPhq5Nrw2Cie9Rwdpfel0bv7FCZdm27lN4mWxzBjGqnjTzqCFpFe81WtFQ
WxLveRKTv4QLl6HB0I5WvGl0OfIEEmOqAV3r9avFtCs6TB0wnrChYNSjFL47XM2Rzs6OL01GbrkE
xHYWvBxwS7xuHnkTy4XXr2fUtakyMtRDS+QjIlU1Hi8UpPPF7Njmc08W2YnShvEanWs9kgWQ+jil
cnrqp7w6BDhki9lucAvTc6sCUgBYaFuPHGNfJn24sEsGUB386ZtVNRzmbZoOaTgtufg2Z15lhlCv
mGd7s8ZayAChy9DQO/VZoWKPeJ1lbB7liDScPIaB34V+Q/lA3GtrIJ+jzNhZ8xrQYcIkVdtFF3kD
E6wZV71Rg7sq8dWQb1Gr9ydJ7gygo8GuZ7tWi/NbXpnKgLlb4e4yiY5wsGN1kEk9s3GuLJVOy+6l
Lvp3nGSbp+q6k09PHdGN/wF5jaiDmCSsRztmPIGPGYti++9b1P/nanu9vfq63fzff9w8qe5JVv+4
hr/26nT723/yj9OuRYYjdSyjBLwmHB2svw67/AmQFnRbfBrDpcqgyP1x1rWsT/bLgRbjI2M4+k9/
nXUt8xPqCstAiMiIwgDQ96+cdSndX1W/v/3gPx9pZNdbsgBlC88p5qFyiBVhHd+SKrjAnU2pJFiV
9+yqp06hXWb28BUg3aYXxiHd1+xIt+g5y77aF9I564c89CzyUoAs0zws7n0fvvGg2dRusxuHpinM
/TC57PUKLWyR1UezATvVl7N9Trx9us3S5blwxJ2tJdVuXvzxRCviMaymea0vr8bGo3+VJ/Fl3+FR
93AnHDYGvbigM2B4jtVmDAIIkjKAhUrPS7ZXkgSpkJWMHmOfTvt5pJ9beAbDY16tevK2ssJ8VPr2
DtX7DenpzYWdWnPk+Gw97J+fa9t6SGR6VpXuFcxUbA+6jCxy32gAJme15Z1RuX4lFv4y04wT8jhP
k9TcS2detmWu+hNn8CU9TWvc+BkCWTjd/UZ6RCXpvUmApn5qkZmtxxnYUJEZSICBLvfLybzoyOPt
dsaF6hOeo+tPKikeVOyeiWRSa8igxp8TRILrxSEPblRRpvxD1P39FratOAFHNW2NYWbzyfE/C+x3
VXCdx8VhHfjnvSmWfdnV05NULYMAX0WJI5An54CFDdAIFJjEjjw08ZqLQp98zXtE4pzRobMDQsO8
c7iKz/0sqZOavovcihwR05PNubvUO8E+aIdZBnt91ZSU7M6kE5qzPiOA1uyzSuYkmunAnonL8Jit
2nIbkx9YK8O7Ho1Hr5qzqGfbPJpBISbCBCZC95qdtsP8PfEb9/WS3aTp8qVMvL1KBXeZin/bkil/
MSd2fdLJcbxYSLYMB23UjvBY3SmVBAAteeI8HKqVRRpGGYddYsZb4qC9I45N2Ua2U3WsjPnE03SC
Sobpi+qaOTLyzucE2LQRyWBsEjqYreIg8OiTZ+pzbCxbBiHwLfowk88UF3iq+UWsbt8y0A9VD3Gp
SnAXkEyxlrwoouR8384GnPB2U2tupGY6xCzykpPfUDbHrUDToN8NtYJdOm0dWZKkIqKJUUKMzqjN
KOCK4AJaMLXvhZ5MDJRwdWNGOssp4AoqNNf6aqfOaTWl25jjEUFPxjkaX/Yxwg51D4rrMOzll//B
nWPdf77VDQso5xX13y/bhXiqVxLhq/+yfaESXvZPcr56Un3R/dnQW/+f/79/+INt+HluYBt+q/uK
DffqSRAr/POo8UWz8/fr/xfxQBbxL3/hr9VdX1XZ2GwtbJr0DP9sZZrBJ/pFNuZ1NhjaYXQdfizu
9ieWdKaZ9ByYTKLFQuTyJxDR+MTdXxd3nDmo6CyMgn9+8R9NRe7Z32bJ0h99tboz41wbqajX+Rxs
PvTOXvc2xmLOFJvgVdt6awRh2mHq0GdQJzyEk3Y6C3ndIjhtIo24JBk2jWOeOoRFUqwVdXLH9B8n
Q+mOehZKSK/pviORzIkYNTI10ryA0qzISKEOVUmzHT9zjWEoyZbxVi9qZz4c/QycgC+Yx1I7pTE5
lx2kJZMcdhz9DCYeOPEIpp3CXtqT1qYPE+9ZMLpxpAnBIekyWBYM+9DeOGobzMCSqmH04prS3ieQ
f0wjqguAJdfjLJLiWDjKitrBXY3fzjjzUccmLd3I67P0WtrCJbGBKRxV7oiwIBwVw6XtlC+T2AsM
MEmkD6VecuQwyluExR75SUOl95EwDc0nqCnOnlm27duWpIWzfCorUiTMmNDdIRUVZ3rVmxwtlsJ3
I71m+9mhxJzwuuOxckIa4shJTUZx1bZUjX4QzGU17GMA1d8yb5LaRjaLgIsdE++3o3Fi3ZNIguEB
5QnFoajlzl/iltaeQJPGBIhQBFZZ7kfrqyY4JunTY+cpfCO96804/+bEWZEQz9Eu6gaS0BjcmbrW
3CGWzHPQjKA8NrRoi0NOmPa4nbrSuanSbnnwoMlqeKmq2YRjzmwu0kHUEgTWFE2+GZ1sE48m5GaP
WEhUjKWVo2I0SsIMa0mvrPXaBaykiYN525L4dj6inASrw1OfbHIUHHVYwtg98fwOWkk7liuSw5rs
aTO0jOMgGxgTeU5KraW28GONQSZToZXky+mCp8vod3mZ17TMKs3ljIExm/arYy9BaHE2LBDNOErf
lBXlX5hPNUF/RmXFpLfMKnkyCEnipCeWqqGJZrTM5Akgy+Dqa5woA3IgUKyOo38mTROOLcGqZBlP
jOESsrWy/NFoKuNiSvqi3BeTln73ORGZ4RBUSbodlDt8TkvPvBo7Lx4twDslw7ltnvIGAKMmBStv
w4QkzfhuzkVQPAvSRx0w7iNT30ORCp6OMPHpEEZL77h+VPOG56dakfvfhN8jg+71yVb7hMetI0pr
mEHqkuy8FcssnVOtYzmIkrofbqVvuacLCVDFVVosyr8KPJjS+Kodha2G2dk3za8MnDx2PJWo21Ni
aQNy6ouDyqD5frjMat5bTdY9xl3ifU6WFKL2osriEhcCs3zNJTmJLjPpwsedp/XIkXptOjAbUxC7
0Acg8jEFnPkIE3PAI012YJNrO+5LXyyfxxEgWjg3ZvCsU5mcBXG7zKee5rcYEhlkXHegr+70IVmd
tG3Qz1vqOJjlek40amJ6pR15hKv0qgXTYSTk00SNnsD+r7K2vapHelGh5WZ4NDK/au4cR5h1qNoB
5VblZjdtydQdWPsE6AriukdtEevuxUhAlBY6rSSycmocgbnKyb+Qz0f0X9ZkLUETgSyOZJ36zZ52
sTXtCt+TdlSQMkqF0CQ0Koyum5+b2qomdeL0Xj+4O2riGh8Vvo9yLSHTlnF/Pj7EfVEDfHaATwgv
oRHbLcmM9LHry9OstwmXmGCQ23uraudz0eVdyZxDH9sdXQHLjpxYqpgOBhA7/umULkRlk417aesJ
SVMytUl8WPxYzSEGQyTH2qjK7AARC/9O2eVyuKdwBD6iBn9ifbfjdHwM/MymkUVKybeWxf0WxY33
qFelceVWib/D8QSfGaj8oi5qp7ErwgQsfDo1bZiKTOk0+Obo4xpJ4i35eOR32PvhzxLXwTOfVSP9
U2DpdCWd5cAIhjjYOjTKySwi9YPepxxcd5vl/XLfeSXvAUEN5hIxGl4NES5n/ZC8da/fTvMa42Aq
OxGbuOjbln5dsJ7oDa07XvrcINSh1seviAsnP9R54I+s9RaEjiPJeUIQpH4MLP73uPxfnJbfOx6H
FA2pSv7xFS11Wv3jUBWUS+pVubT+Az9Gvy7FjwcBEXPLyp7D5/FnvaTxRwwxAqbBON1wo6wn1R8V
k+Fz5oVpqgMV4ACFVvSviok/snSOwRxQ1iIMuNi/UjCtY6WfRkHUb6g9bYS9qMl8qBtvyqV5kbKZ
FMEGHEdQVIyTok3J+WHZ98X8/NNt+ngC/HItaCUrmoHzP1/idWmmo00qBkVgZVc5vKhoSZio6c02
SNTX96/E+PvXr+Uz0MakgPWDAe3rS01LFQRxytfCnUZ6YXA8+F8Z4owbY7ZZm9dWHMiPQzePQeqO
ze1MLCpGhAtUrvV9aT2TGUkGaLaFOKBjkw1VPLPTWjlaHdsqtwhl3//Ar2WfzsutWaXHCOppxSHG
fP15M1+WzggVBKWaxSFcEYlqjShXvHHxwsYAz6QBK9i+f1H7l7uEi4QnjGqdxgqEbcrynzshBekO
Bcj6YNNkTOP8tr4U7fBcmEFx6U7ydIxhr5baWHO+p9E6rdlzsxucDnYNxct2Ni1xumnqXyY2oY48
y5GlBgiY7Sku6knLx11qUEnBTndC4j1JKiqrNvJFcD/TjmY2X1/Dnruc0NVtO1uDm5QsNkdaHzeJ
l+5zR0f2X3pxaDTxHEkZEJMimq2qm+JGIdixpiH9AJP3IvF/9T6ALOWwsj6iUN35z+tbIsdJjLRU
ifDwiW6QNI0ja86/VxSFSLZsb0NleotjzIU4FZ/ocXBUSHLnmka4+/d/nRdu8C8fhffEChDfg8Zc
B+Q/jd7nOidwdWgC1EioFUmfVaizSW/ISh+JFUZyUgz1gKxDwjMNjMEKxPlsy2h02puRfNnj9z/P
LyvFemf++XHeDo0Dm6yxnNj7TaARvSKsVmwGSwa4Qb/KEcT2+1d7fYzjheBqPJcWhiod3cxb30c6
McSwBprvbUtWEVlAw1bAPfngDXjRtb+9x0g3WJktn3bkW3lDaTdzYaQDXuoCSDXjwHtrQrLqpf0p
A4KBnBmgHJNvHRGZtdqYnKMZL9uGHdVLnAPlFmvp6am9O5VXjWVWpHMPB1XlfbdIsKNCPu0LrFnL
CHResyA4VOZAJHBKhr1Gjw6hKfOyM8YTA1qx4It0jPM+VvZx40KtWRQDeYagyO/TBnQm5QFHx+4M
tzrnnf6wFWW5iZNabhgy7yssVFt7UhLHLgkdOlJUeEakibQnPkMFLYAqR9UDZC9gScnTL+StE7fi
Mlhwa0gfXCfZ5hUlO13B+oP7/NtnmSM5dTKWY8gPb5b+ZCra0c2LgFjRYkbFH9WZWEKrcuqDztE+
J0NSH3M4dnfunEAmF5t5mGtCDfIjsyse33+03qgfXh4t1juMYD54oj/6wz+9Vx6mwM6PY3/jSXKN
LIX+qCQ3KdS/BWPYMGkKm6T7SP3024tC/AxoieP0fmlK/3RRBiUlawQXrcQFHYFgJ4D4hLZsT+m4
0i/A5srDdvf+N/3takYym8/7A08Qw8LrJaQadc8e2ozd3ekP1Roe6s/4aIa8gJtP6qCm+nuvXjQa
x979rOcM5wfnwFda8sHr/Mb28sf77BINyysNqx2X1etPEiPjrtFsBxshRxtimg5qgU56yJy2jOiB
NBFBSV7UiomQQJlNm1Z1/tb0tLOGouTId0ErgctA3JAdvH+TXgz2b9cAHktvNTSy0ljrUvTTT5PD
ORaOyVITlHeW1xbnxXw25x3dFHdHt8ng3SEkm6b4Ia7VxY1nEG85i4WT9tusdLoNsSwhjJ9hVb2D
SG+CO1VaTlSgmKYdepWakk6zyoL9FCz8ayhlgZe6kUWTOx6y09YfkcKW2t2UzhsRcKpx8wdXR5Si
zTwdU3GSj9lBMMbxqpGoyHjioNkRFheObvLAoAWwxTLvVG3QYBDnjNroW5TADSuhjjUd2shYElJc
cKOFWMXIMwEK6UJ3nE7AZZrbHwi3frdRMGWBvIV2zdLfUs4I3W4qTGM+2eQBVLUeYKnfbc0u/ZKa
pvxjZfl3nEL+Y+WnK9zg77u1++SNkWT9v/9x+DA+0Vfl3IGXCegmIG8KwB+yU+sTywK0T7Bwa3ap
vvLZ/jx78Neo0l3avH+k3vC3fnRrUZ2iy8Y3z7bMSHEl2L1pzr7XrLXNN7u85656NzpOAJH4pGhj
X796RFAORRI8JE3t0wNqdHtmM3IZuhhWqn2RramdkNyQZIB0BZoCZkcoyGaSrHCJzXWDIdNyxo3j
GIMeDakyH+IRKdSe8HByfKtaAXxqW5KlwNyU6XAel60zHCltCZhJlBm2Dizo6KaPFQla+cksZjCZ
VZvnw3E8AC7eNG7fbdKkhvvZB01FqEWVQYApXC8Yjixar+tsIus+a8wtL5PEheKhOv3JdFnrTzSm
/wZG/imBNoP5gFGb1eshZlevOzaTuskPlqxRzkMxL7N+Rs/SbA78YNAUUW8NxofJsPo6ykxjePal
7rXbIEsH/bDOUiIBexKi4EIwSgqg5gy+duDGubOvA/yR4HRpojTeMPRbf/FgxLdFJdVBhrla4NQu
GnK+jJ42BPoi92RKR4tOwRA7T5VRaceOU7lmqBXWzCIVZDgzPJwjX3DO2ITLK6M5gs+Ygcdt4Nwf
OHk76duhT1qiDtPyQc/MAWW737p7EWswgx0xl1fBMi6SASiKVcp8O/9iZUb2hFQFl5tWN+lpo/vl
JfaJHvvEotukaZFeK08mIEztjtZf/NS3cUtmnnK1LxoNOqQwhY/JKBjpb3OXCs/ZJ+DMnEgPiM8G
z5wbuyqmz7Z1O7t7tDM7Xq1GmXetQ26GhZTS+9rEAscD0hdzIOTN47RxMMxYhPGJ+PBnbAWf1ha2
RGximeSp8bt0kRlo+d281OV942mE/bRWB86rTWfUSNo0Mb3VgcaEpZAJJyXgYrtKM8bDeMogdlL0
2D1Q8Eo7N0kM0CIEFxiVGM5mx2MuUrClepImh3nDVDZ0h56PmmmKu2ckmmaGLSDDInQ7lWvRkldl
yvLaJxfLEmSP1pDCkRW24T0NpEUtpMZj1mXLqm6l5fZqq6GBLAlahoC8nZJ2PG7UUj+WXp1Z265K
60s99TMv0mYnferdxj2zfCmKbW6UUxOZzBgoh5nuEtonRfld67xkjobZAyeWFjS1I8saPZjNNmq7
grM+ude539XHTt0ZN4VDhiPbKHPNziCXjulv1SPPivv8upEKmUiauHWzt/r42B0c9cgJOCd1Kbfj
Wz0TxG77nTsv4ZQhqIzGTlrPOunLsBbpMPYE3drM7ieKj4yA1qxP9qOeyu8pZik+HRK3Ce0qI59o
wFMMmjtWAnG424tnqeeQasRgcqTqEaDyQXTVnsSxs+h7YQVLcsiZkKRceq8xP4kIhtX4bAa8bnKQ
10td97iUE2X6uxixGHDqzoXYa+eQbjFUpd/pBOIll3Y+1jvZNX4R5ZL5g8Q9psJxiLUjxhHVcyzS
eIi0vDK/Y7rO8msMz+MzEPnxOWl15QGwItB7w9k1Tpmt+satn9verdOPK8gtN/yvMpWDg77KK+5t
J6sv3FpOCSofI3tOk8xMd/FiBkygOljKzDJQAK0hLKeuiMUTRqdmuorpZlOB8EhieLKc8qhs9WXZ
9gzPQrI7HUbaeZ8fylKS4b12IbV7vCjaZeObwfyVU5t/K2cUYZtlkOh51gZtRDAQAynhCeC81L5J
ui8CAqKJNW1cedXR/Z7viiHO2yOKZ++QVWONNa49BEEOacN+WC+1d+PFpl+cWV6vezuOa/5zrjq+
XNV3zhw23WKdGnmqDXs/T4NHwxz9iiI7YVIVyFGeG03AoEmSibmLkwZAAp/PCnkcE9Y0ziHEuy81
DJJ51roLhk4CQonDESwUTsfcAYfNDG8TZfF0gNKwGTdq8tzPkKrIFkNAJoiQikcwWVP8/6g7jyW5
dSzvv8q8ADvoQW5mkY6V5Usq2Q1DV1ei955PPz9U98xXycxJhjriW0wv2sRtCQkQODg452/qD7mS
0gOca4q+e+T+C57raWq+lHFOZ6yPYLyjqzdD94+tJicXc1QwcJgng3SizZSRNeZ1+xo7ApCxYzcJ
3KlGCx5Tyx/evntxT5EEflzdZtXfXAYogUaaFWSsVgz9xwoQKN7qBJr5YGkUxbEOJ6ghrSfATxdT
HcKuon7NiTYiasSp1sTiq+4oFVFSmEr7MGXJEB4D9udwbMqC3tZQZLGxTSphA5TIK/Nz5St0ebp4
0BG1N6f+i9BH5KLCXk0dtAq0EPQzHuY/7YGSmgaYguN23/tjo30ekwzn5xGNUmvTpqExv5S1jx1W
wQVTYTnat1/meBppnABilOxA14L1LJQBcTacQno82CvCMgrM4fc4g2PFDEr9JWiH6ffo0H7ammGG
8xNVzCr7HiCcfqNpddQ9Ui3Xkq8jP8t4TVHFTdgVMB92uTXSbykCx/iFqShAxMGyvcge4xd7FjOC
6IPVNTvO2n32BY9hGhsi17rXRkDR2xhsiei+JubiCpxWlMx8npeA6rR5/O1j/40gN3o7gNgMfHo3
HQmWe3Qog6YAcvzwSwEI/i+MTjdqGirfBYjE57qtRYkmQIoAKdm0cq+UGiEvrfr8a8lIc4HkS4Bi
xk5DIGP4Hevz9M01pDhfkBW5N1SmfR8gCAhFPXcjiPxm7f9LYff/R+b9fwwuhyD0tYT79kf2I/r5
433B/+1P/KvgL+x/kFNDooKdJaXP3xX8BaV7GyUaCk7o5mhCiu3/d9Lt/MPSofnQJqDSR33g/yXd
kiEG9QaeBkQUKBvk93+QdP+zqvv+vUveT6mLiiJ612gMLEv+Om01kllQyTOobZwKBz364UQmKeBA
SQ6MapGX2MciAPOh0NQEIigHnnieKD1QJnWq2q2pQgzeYlCLmb1KoXzcdKj7PEgv3PuWE4VWpIst
0X40HDyJbSQaRZRCPR66fvpEaZ4eul9Wnb6dwH9+KVsR5HtLE7ehH2YfpjQ2aPC3wuY1EDi4Fw5W
OppgZE3g06lPIJaA0iggX3OoDkeBZXzOaop8O5qExj3SYcVX6KoQzErf5gdy8J4cOmo9uFis3UkN
Ozf2KqvRnptBzdyb0MjGz7aDw/g2dAnMGyyW8VzNqgGuadRMQOBMxXksAi2hY69r469Ac8dyE1XZ
+AkauHozAh+mjjFryZH/mXUHPZ+0L8Qp/S8BOodigiqiH0AlanxodDQ+tiDP9GjfdjrGr9rcqZ/p
JZtfkibKohvJLvmLpml1Zw4DklyRyBW8LTH9NumHjuFwEIXt/0XrW8SbqLCTr/DHzOGYx5Pmb+Yu
5OM0hhN/LQWPHfJt+jGbWVcbskfNJycRrVagTelqynd3jHvCc+RLr228x/GircUPuFfAiDMFWxJ4
1uFP32d/bgq79J/0odCijU+tw8Dn2m2/axXcR/gyOuygkvfjfN8PSfxVgdy6BRwAABvuRszVULTW
SE1Pib7XpqwhK5nVoCJJnPrVVxh2EyFVbIERQQcxj8jJ1173jXRvB4q+VczJsDejrw/5gW4D1Y0a
+T+gln5Yh/ClevPFbowx88I2HG7NyRxawF/QmcuVSpbFk/T09NBSomlHUc0wLbpwp0/WuGhslb83
OlgAc/bc5WQqFM4PrWut1cBlTexkKI4n/gJo47kIxqBJfTpU2lGZqjXcz0urelYEQL1UDAqyYmj2
AuubUOyI+vuS//qsxerw8BbU/ii+P12L3O9xbf/59H+2uiJ7h/97deU1/PUfmx8hIb95H/DlH/rv
eA88WTrrSfYs0RRptP8psjjqP6R0I51dmmtSd5/N9K94D7dXx7cXEhK8Tv6M/Ef/KrLo6j/4a+hA
ocfCR0c0+k/i/aLEQs0HI050FQ02oSaVQU43kVUPzWRoVum5IY8EQLnWJq/t8vBuUS60dpf9y3+O
ArqcEiqKTUsV88DqOtMYjZInP2cSAYKNj5XNFhbGsBkLMueWh8DKSbw4M9Iq6lAcEC6105nNRQjb
z7RLj7JEsZ9qWh+KWja76zM7ayXLqaHAogqqYaie2IsD3wUIUNOUoQKsZfS8zCg3bfxusRZomnQQ
W5qWvO3MFn2kKW2Vica2kt4aeR4hG6xV1rFSqxHfmTT7K9IHF+RGXnTGx9hujc7TCZjAY2kE3U9h
rujPHXm8fpiiJqg+TEEUvl6fzVlHgFIgyEiEZdCHofFqGqeLNhSz23VuX3jNrJjPCvh0zJTzUN9m
EMs+dTamadNQIjmPf/khrtX+xgR0d5i0nOsb4siajqsmv9L7ICd/ELYJLoo1Ni9mift/X323XbQs
HFGhqsSFcWtq+vgtGgFbzWoxfZ4UN33GvSLxAqUn/Du5sVNAg620Ns93kg6xmiarTLOk4enpb7AK
Ew4hfgqe8NPhC4ba2UMvon8pJfyv2NTlzUEzE2IvIZ3/AHSxNENTIjVXgyFIvagEou4MRXqr2gqw
5UipVzbt2XEk2thU34kuDIQ8wOmETKvVtUbNQ8+k436Xje34hVc2FkpOkX+Cpaf8rQXQ5f70QDKq
gGfCtQjsksv6dFTsYquJfQOw1AqBXqugLm+7pMnWGjb8NSc7BiAxjje4mRA1pcfI6TCBLiRoUqs8
hFec2zCi0pI6U3zXppXzpzN6G8pE4xJzBgjwi7alX7oJLdWh8pS2iV9D37xrFFH/Yb9EAqP5TvRp
SPwR311E6DjX08GIkWqMfDfdoPGS3Ojt2D+R0tYPaWetWbOcbQ4w2AQBhqIfKRWjTtcv4rZybQy1
vcIZnqkA3M9m3Ow6pce0WPlpjYBErweds+PFgDxdoPDwJjKMpeq9T9iDzgyAMHPsABUTEEC5EVp/
/q0YhTct1pd08d5ct9+18USX6xmPK9TccUIi26XaqWn+mpHZxbkwH40IyituCS8XUcuKpmbpDRB0
91M8/DVqYs13aaHyypeRK8YJJg8g8VPdxSfy26qv2JXMhXLpdtCGfIuBbgs9XvucaZN9j6V2coPX
O1UF0sRDpVPXLwbEZ//8ywkphyk3itRQPd0qet6nlu7z5YYStaQmdY0DtTJ/JXk4aw7L6QLA4ERj
FIbk3mK6UZVQztKYruvjBQhGGsXzsEfNZ/iIt9YrJRDAN7wxDLUAtF4dcVb9DvEyRi0JWSZYjsAo
gnrlV1360jyROfsqSEl69qdzN60g8YFrld5kdK+KrysHqElredOlQRwdEQaEV5AzXyqvGFYT2bQv
Sq8sW5g3Sp+D8jXXNIrPbh7WF5QXSiVccWi3LlKYpnES3LvH0vMRmbrpkjJ6TYhqt2Mj1rrp8q9a
BGd5kSNRx5JJf6LTVZv4GH1Xd6XXFy0F49zJ9sAO812px2gwjwlg46wC26xOaw+z80MjPZ+JnyaQ
IXTzlqJ0PkXs2CxpINhItX2LOyu/zZtA8SATlHRdIuuuE0Pxq2EHPwxZkt6mpoFNJIIHKztHpgsn
a0B9BaaL9PkCWklecboGCi3PokX4wNODihaFEqMagfO339I8SGAMrhzSs3gu3wi0+Zk+cQmx1tPh
Gt8JwKgruYfvXZxgBgONCnQCGPPYb4cb2LX4fGS9OX36w+DAuIgAc21BBaJgtRi3teyhjgeIkAPP
owfqXgDS4BKs3I6yEb1cTd4TEiBL/5iguECojoC2BOVZqAed0n6qHGc6ulPa3fh1ptxNZdXjejMN
xxCfBq9VaDGJBuftLCMZsLts/sbCTUfTyXCPgyJtI9swwC0LpsJ9FZ35NTPT6SVRuAZ5rPSerTd8
pKRC0CHGOAX7zfLWUGjv5OqIl6NidS8U1noMVOoEq4Revcu7Obzz1brdOaYS7Y3WwOLDySEOYSp/
SILO94DdJ49lNqMNPhPX/vgz4D0O34rnIv9aJq+KyytEF1PuYfts7TKVFB012W/XB3lTGVrsaUZB
hgddJcmqWoSQQVfoaSRj7tV++jMoI3TpbeTOo0jZuhrGbkmfPwOR+5irtDxQ1IHSY3thB2bdgEqp
5RAVRsAxYwnV7/pPO4s4PG8BSEvfNU0G0UWO1vlRXzjVzPbXx+44a3W9m0vD3eg63NIei92bRCcK
mJG2prp9FlYXIy/WxKqQqOsGGJMZFNtt16O0kSeT2GUYTP87H1kiNVzEN7FkkT/lXXIT9LM+qN2Q
e049WvvchrdV2aG1spRnt5GcEMQ9ig8Amyhfn46SIHzix4o80U2neUbGdzVm//P173VpEF1w3VMG
l0nvImyoilVF6qhkXq05gBw7XWwKoM8rQfHSrpDS0VxFvLu0pfWRDUcDRaKYb0NycUAfPfka+oO1
mxrgzHE8oOcZtNhHw8zN/41VpLiPqjGXESAoeT28+1Z9EsFAymUpMjejz2aq5jsFjYSb68t44ZLh
tYrcq6wgwcRc5EwziHTYmVHm6bS67vI0Hx6JiuEOmq1JZ90MaWD8T9nr+Z9H/b1824UF5YNRbWFA
RLmWgFx9HMZKt+MMenCjeJaBjy7yNYYXF8DY2i7vdnovuGfyqV5Zz2UZVGUw0m1CDyA6aZJ3up4u
rln9AOYB/hGCIdAdQeF1cw3RrI4/2nzUfSDyehegHgP4rtRWIOEX9uvJ8Iuj17GJSgVTGU+pEIpF
JjbZjnY9rrxeLnxO9A+4TaX+NnJyi1ESKtsYdFqMQq3+ZiTzvIkDXNy0UO8OllGvOcucLyrBkoAi
yQbSinTxVp8V0B94yKYe1FcVgZHi60BU+OY4MWCYzuYOLELzSQlFsc3G3jn+6WbCTZazCRaUYAMk
9vSTDkag9oUNqjKukiditLszO6E8VV1db9MSOzI2mfoo0jUbPuN8mTWHspfMXLjJHLEIPppRDTAO
/cKrkBtvHugV074vYlMod0CUjV86n5cXSK1UzcsIGf+BZwAoL7w11GIPbdf9Mqazs+3ESNiwIbl+
qxutFztqXMqPAe4/elqIdksBXKe2NmrXUvYU89R+AGMiImSLO54teoCYOa5KfasddCduPudW2x2N
BO5JBy0RdWOnRAc1GBrniXfOTq8U2/lmBA54ZQAg4ffEyepf1z/J+TbHAo/EmWIRjz0EDRafpEXt
FjRq6QlXUb813NibFjegb9dHOc9VNXoZEgBNIkd/aXHD5P1sIDbbFh7g+iegV/eoMyJrZuSvzgTw
VW8cdyV6nBcYHfniQRFH4/VvES9PJ1apcLmcOso9FdzV0c4G/3ZSi3HH+QhuXfjNGz8Z8v2IdCzV
l1qPnxoxrCVp5/OWP4LrmyRFvlEWGz6DAZzojZ95vSuzcxScq1tMpJwj5ofztEEaU7tTfWf++/py
X5o8FyAbHUAnr5FlrxdtuBCHGjPz2ghF7bgs1EeufmVnihr/jqFtH4EFOd99HMg2omjyA3IXs3f9
R5yHGuCnvMnQP+Umpq1x+gFAnNVIfM3cHLlRvqaGiGD9tu1eDBWCFwiJwWuom/guDtvhYCaJWBn/
8iK8+wGLHVA0ZDKVr2deZ4zFS9XO8ctoWsk+6gdlF1tWeRfYElOUGCn0roKWr6uv+XycH6/TRVgc
L7+dVOFPRuZVUYenW+58gLzdrNzRlwZB+QDqDNU9/nMR1NuG8navq3KXGeFzAxRto9G+Xck8Lo/i
yNyGL8rGOv2eITJUXYn0HNVyU921WqY/1/7k7K/vmvOikKPTGqDEhrMgbMdlqDB6FyawU5FGxYig
ZOYQfhybCSs+0JcPrYWUGT3j/jnHF/whz1OAiQjw/XLM1NjPo2I/IgaT3ARTl+zMpI3/OCk4/XGL
NejssIhdreFzOsXs6Wk+vSg+LmnX10Be+qePLkaBqqLiL0Vdw1x8zzAcjKrTWILcLNNPBkKZ93OV
oBlkhiuv7PN7kZFsk/YLhvK06xcj+WUdJJ0Jv3+aMfhz6tyAmeGG+zKqYSbna2+AteEWb3pF51bj
cmE4NfW3RmHYCJcF/tEGtHB0fXR+ri/kxfHo8IBeo0QM0fJ0yzZtMNAqzzJP7f3gU2YUmqc0oODC
SrRUpYs1zd7L4znImphcI/RETscb/Mx2QD1nnp93yn06BGKfTCaiTQ4KA7o/9H+cPdJtAcqH9iS4
I7zlT8fLAcaHyIGkXhjlMx4FHeL/VvFj1ubmTsxZcbi+nG9V7sXGNHghItilG6hyLXlFKHXqiY9a
oMddB4IoTn4Dat0GLWLEQf6kqFEA9o7kNUruY6W6jSTZKit2tSadu4N7GEfOLuniQ4QQQFqUCMQX
HqmYlGRfs/m9EP0NzpDEViFHJsixT9dG79qon4wKPcUYK8NxBB4MJcHk/u+Hm3Yu73Eoe/AttDKm
ctI9B235j9eX6/wYg2Dl/iXVBthFaD79BWLoui7Ug4TdUBV7g1rRjVFM3baGKb2y0c/zDIbiukdk
hcc1j+zToQxE8+zJMCAc6Hpzq4S2c4uVFdq9jpPsgVijw9ACR70+P3l6TncDg9ImoIBNk/ysgSXs
vMRCnEEn3UBGX9EQ0B8pmV0f5XxqUPXInHgGqrKLtFhF0LVz3pe0gs1UoExJHckwnsBYlFtngq+L
oJu7Mi+5WKfzYkT54dBkJgIvbyCBbyAOCDhyGUg6egiQylJjlGwBnT8Edm7fBmJGzJF+8f76VM8X
lIGxRaJOptqIACzCVR8Uc64UEPWmobN2Cjocu6aAUHB9lDNSJg6YeIuSEsuoiImXcbpZFFgdA+KT
idfC+9ymfNiDyMPmaQRXdjPUc3Sr+2L+kbaRsXO1Tn0E9ecerRTnvNLsnccIBbyVmcuPuFhyE98b
CSGhu8tD+PQnNW6d+9kcJ54oLPVo5C2pqhppOyN11rrVF4fiSgC5Y8P7W8awKu0dqvTMPmnNCDtn
ROpQGs+ObeJ+ub7QFz4nFw99cV4hb2yr00llegU7q3GAHFZ+tiuMCmXcxIlXlu7CnWMhkAiugDc9
5ZLl0qmTOWXQW7ysZ+c4veZ+7OJe3XW+P3sAONegJBfWzzXJGGxO4xvO9XRWACR6HvYy1ASaeUsn
azxgHzvdOl1e7K4v4MWhmBkNLJWG3PIJ14GgHyPkl7ww62fSBVx+0aLRj3YXr5EX33bYYgdCmYO3
COkeQ4alu2XWaEXX4YZKN0UbXt0qNCFEJ4VnlT2CTknW3NRqrd7M+RQe7Mo2H5D0zlHej4c7w0Gm
MYxMcz9R2vzbEIFVbZTRQvEt6HGCqaOd2mfJFtUJepmpEt9Biba3U+73T8ms+6hLj0Ampzr9U3wL
3AuB3ju1D2AT0J5PP1Wn4jLbzMxppGu1s3vExyerS1bC5XmApnjsEDClSzIMX/nP39U9tcxvohS1
P6+oZhwvkTjf95bTeaMZFx5isP6homK6koqcbw0uBdIsOSs6nGJxuxtT2GJ9AKOEshmWUdAW91UB
0kqI/vX6JryUSGh0uSShlhwLfuTp/EaE1CEaGaHX1YXiDR0CmprR6rddURn7IdSjbVVU7ZM10ApC
eUzf2kGdr5yE81BCow0oH9etwd22xBD1vNErkGSRVwMWO1gIwe2t0SpWvuRCRI+vQOpKu03QVuR6
4AF2OtWuUwC+oCvqpaAayeUCRdvXservlNlHuq72jZsUqM99CdvgGPp18DS5+ffAL637eegR8mAT
3xnTXHkr30DW505PJ6kZyAuMz+gf8CtPf5hGE82wdV1+AyyglAhL1WoMmhsrm/XNlOfjIwoL7T6L
e+yW9FnczGUB9LmO5j18rz9GdPEDqJ46UvaQo7WsmVk2fqFVYYde0NjWN3+a1EPPq3YXjon1eH3m
57kIX53hSOpIvM+OsIUMFexSK/FUtjel76aE9UkLcgqKamPnprFpITJuqGSt1UwvPMQNHdsRSEiA
awBELHPKvHLyuTJjj3j5iIC08zRlDv5W6POhgp7ALo3Ldtih008iryrRESD2tOsis9nkflDR+HSU
e1oHd1qplZ+vL8uF4w96guoAwEykBZZyLSH+FbYzzphSQdpPHLO6j52+3IDOXDOqvHDypFOlbEFL
Bxsh//m76GYmWosqRxZ7RgWzYWNnmbMRZoeq7/UZnV/joOjosODO8YZqXcRq7nBlRm+PG9yYYA+b
GGKaUfMr1tUntnu6MtqFmC0VqMAZoc7BW24xq7bW1RDNxMTjBekf5sYk1YpQfcNftzqEIkh3fZea
K+Hl0kcDqEBmCxRV+iGdLmWcum41jFAwMkTbD2WJORc+WPXB6I21vulbX3oRMGQqCQuHPgPDLSIZ
0jlaOKA1DLxU+xi29iaq20fylnvf0vd9KG5iqzo2CbVRHzJ4Lz6oaKuNRfPo4L2WB1Tdh/oRvcBP
ouxvrn/pcywuoGypVUrBDtQGV8rpOuCdpkzkCEhaUvrcJpEptvaIVK/QIoTcs8Q6DHFdPs6WXhyZ
YrDv/Ln3EB60gdMEazWEC88B+XPe0E7kWDQCTn9O1XCVJjVnKe6nch+hDXA3ZvWPFOW+56AZPgyx
pe6Af9MYALaKImmLx1hv1XujaptDmNAYu75A54VjfhAyAzyEJCJuaYmTg/tQ9YHAE5fChHGquJu8
VCtEnVX9WGYG3ePQtb/gmtjfTHP5b9y1DM97E2cIU6KKTtejF6II1Z7P4w4lb0CtMrdo2q/JPF2c
JLpw4I65aKmnnI7iF2hK9/j9egRfaKFUPD/jjoCJXYLPSMqx305Or27iwcweG+iqK2v8NouzA8Lr
hM4q5ogkiafjj3EWKLh/8ThJNXLe8KVDYqGr7OOg4XagOvvKgDbAB4Y09WTkRCC3ip+oCb7WA5KQ
mn8oVbFrkRfMNKAWEYo9Tnrbmskd6s4evrI/26REl6S/B7i4rdTkBcev39ZU3mPbuC3hQCFV+RoU
4/OkBo+Ilm7ByGxBzeChk8be6CYow+jP6DN8yarip0x2BCqzvKluAb0deAE8GA7nY2rxfPA9dcBU
EUDOAKl/yp1jUpWHwbBuMCzalpF/NwburQ1caWi7A/4ix0zRnks7w1E6+Ili2V04mHulC5/0ZNI3
DEYQTHfUTLaDXXxtFeOmd7CoHPOjj18HxNDqqDTVx+v7/sJVgxqyLD1I9StAuqefBAl1Tc2VgCRv
coZN1+mFlziJtpZLyb/m9MtLxDtNfYhY7j/1mt/faCrUVLXEf/NQI2W6GSo329tJm9xAmvKPPGjF
PcYr5YciT/29WofWXrdr1cua6Pf16Z7fePKlRaIpAAmT2i1uvMHvYNj5FddPqBf3idUUN5Vi6N4Y
ucWPCp+nlbi7Np785+9uctSMgxonIP8gpnjamTE9Bel3sa/CyWJDIsl0fX4XrzuEryWKACStuxhP
GF1QDSikgQehvR1hPXXI2jBiV7nu6/WhLuwcGtsSfEhVFu+0xVCs2Ny5iUyHFM3xoIhFG2Tp1zgb
l0dBxxHSDXers9ifVeLGgArV2Mvxz7odCAwbW9GLFWfwy6NQopLNW4LjcpTRSPXUHmLP7LR5F/hq
vFOyMT1eX7ELH4e4iuQSyk+UZt8AA+82A2zvJM3pyXvA3kyAY+WEFlfuH5JyrcF+vu1k4xvABR06
NO2WcEmrr5FCMAn0k+1AkVQSc6smhXM0Cty+Y8QQV14MF9aPdB1Fa97FPI+Xxyqj4PfGLvVSmip3
3dDh0mf7a1D1y6Nw7dF8kI32xfVFKaHLVB4FXtbVGbZEFrrMPSnU9a90cRREzKAOy/r5ci8IHh1D
KtcOV7TqzkbTY8erL1tpgl3cC1Qf4eoBqILMdxoYSMBmXNK62OtiLYBligXzEOQlYpRlsL8+obeS
1WnwZTfwvnbot+kAN5fr1qvRoKDC4cUT4YHoG2VIY4qoGW5qVJWfOiUrZrQdRVIfQPq11namVDzc
1maGVFId+vMdZg0mVOXRKKIdiVLypQ716jWZ3b8tH8UOZWytz0hRV8i3CNzaNvnkpg8aShII1qAN
ZN52VqlbG/4f7cdARfsdD5+hH7wRQ0eebkLDftCkQfJTAC4+IKoBdVANTDe/5cRX2ouv16657/us
/4rrEARfDHMHzB+svkNMA7LcgDxxb3tYm5HZ+HWhf1N5vcf4WJjZMdN6ne60Yf0EX2Qho5DRIMpF
kT3V1QR9WtfEthm7aN4UtEefBwd0DThSPf1eti56M7mYxhs7mPmpUG8xxG6czP6alqr6obULSHVO
29Zfwkpr/ppnGu7bsAvR0iQFS75yZI78yRxtotQy94aaWgihlFbcbl29t78ZKDV9qHnVWoDaEA7H
NMIeQljhAl2bSdjFSw2Y96bLNARQm7nT7lmzbr6tyzj4VCVOdZwo+j5ndljvuwkNIDT29IdqQMVd
tabsxo1EpG6R+kEOpC41aprCruYvRjM6tBh8KdFzfbtdeObJXiQVEzr2FHYWO1upNR+fdSvyMhRC
vNJ1fnVGE+BCEz+rddndFo1jrqQXl44s7ygcHSRgla7r6WGqQyOnTEBlXbSZshvhoe/DyA5XKpuX
giqnSEUVQcDSWAa5LmhZT8AA3sDTndRUt3pvxgXmoKOZi+6mVh2ur+SlGEEh1QW4Jj0rlo1yVR3U
ARugyDNaamLINjYbs6AsM2TOp+sjXfpmKBgj/UApmixtsYB5n82UrMYIIZK4PSiB4XxQctwtRTYN
XsXD/a/Unv2VuHRpPeE2gZKiEsxrRP6od9dh2um9H5WA13Gp12/Zn/0RbYTCK+LxJ102dWWTXFhN
SsUWECXuKEDli8dH7XdCy+2GogpC8ls3sYpdWUZ/zySKKxO79NhmKFo9ZNVgV5YQAEef6yZBxMaz
0Vp+9bEJ8VSn1nYVyKhtZFZio4Hq2BvYpu8GP7Dvar1s8BjgLYET3hq56MLHPfk1cmHerbOTxZVQ
sTH0UAvb9kXRbq3MzHZ9gOBVlSjZ0TUJd9c31MXFxo+L0jEYbxLE0zFblJcsgfu8h/mMuzex3dx1
5WQdZkTkVuLNhW1kSgEUckMqhkSd06EI+5g1tTkp75ykN7AKcPCM43zbVmazVxsq9dendoH7Q7vm
3YCL6xTTlW7UwXt7YgZ2GcQjSLLApNle+5h2YryIgJGvIJ2X5we9lDJUqXD3sCBXki55KBfXOmVz
rnYqhJRLpRTj+++KHBa9Fo13q+Tq7Pq6LSlN59/1FIm8GOekfduYlafWiXKjl93acdJlNWs5PPV6
ZG3pnvK4W+TMoNjGPBY6MUPN0dcYiz3GV9shqbD67H7NwkbAOzrYSf3ZH+Ij8KJ7Ergt22GntOW3
USu+Ct1H3jB7Egi0jmn3qnfutHLoL9wMJmxQWmyyqAy863SNephuQSX7RLg5p9s6zt190hXDym5/
I46froUJ3gOpSjI5SHxLCXjdZRTq8OYBVlSIOHM4W4gSJJCgfafFnwpB8qF7bMq+fKW9j7xS2VjF
a+Q3RrsxEKUzDpUmcmnJMGGPKorcuGvDxkH8GUxls0PwG9nWEINNpGunRuD3hVqauukTX0NEjfXd
pJgUxls3LWL9HsO3qqLA2sXBJuxqtdk13Wj86Fyk8bASyutwo4JF/tvNscmA4Jx9jUTRkiHRhi9Q
jovR3GvnZj7WoalXh7iZKbnn6oCUnJnwTsKmVJkP05iqH+BaquoGOHPr3Dq5n2Q3vlVgdhuxVPd9
1KbdLrCVjLRWsXCLTU2r3NlI0/ZbqwqKdOdYeKDsy2y0k91IdeplTIT0OpmiL4mlNOVexSsajWxf
Ub9O6N29jE6EGG2Zo5x9R6dlROS42A2ix70oNWw129nubIMG6rPxgV8f3/eox5nbBO9NH2E11VhD
215oWZDjSMwp+s4u9lKLcKAraQwuT7goGOjHxOjQ7lZMtN82bWHEW3Oa6n1STNOBjgHSvU2Csp6p
l5RaoujJqfz+NnJxxtnljTQqU9fQaG8F7sXWpEcPHgmZ3Lfn+ukJiMcaNdzKcQ+NwKukCtQt6EYp
LoqNSCg05JGdD/AbTYBKUu+FNo9V4jdqmrS9P0hfaN9v7kqR49q4tnTnkZuzqYHiQU9Dvk/k4X13
MYkSfzaf4HUQbXg/zIaYENpRX5CGNL9oCkWT64H7LF6S3FAVwRbDQhkbKsvpcEFbxWFYzZFnYvO6
ZUc52zmM+wfHpBA4xgEtd7/ZR4n2bSznduWWOruE5eBMUcrroM2yLPDOY2Z0PYZ7Hpx+LFiN4Blj
sM8a5u4bZEh/W2b/fH22FwekW0huhQQ2jbzT2UbK7FRD2RP5+tL30iRvP9oT1BV3os5qVpgidA4W
etcHPQu3gPpBMHEtsMikdMu7WIEbF/bMUu1srrwhdbe5P63t6bN9I0fh0qOCh3sCDPzTqbnJCG8g
YGr4HZfHwFIp2yppuA8b5AcHP0lWwrtcqpMjJMejskHRmiI9suqn4+UjLcs0rGTiLx6rAtYvVQjn
wbdz1K2GDn1PbGJl22Kta3NxOd8NvAgtVR/UYyfIkOMsQl5vDno0P5s15O+F5aQeSp4Gdh/M0BKa
Ndpm0+vRRJ+7yDsPpUJxaGc8DW11Gh9wTF9j/p0nUJCV0XOWJUrZzl6ih5QAka3Yr0IP/U/9xu5S
40MZjPgeBOzUxonKYzt1qTf1ln+nBaLY+RHq7bEbK69/vF0RiDdJlGBsgCdcpDDliGAmKsUhGdT0
M7eM4DHCOfB4fRD9wvY5GWWxfVApQkTLgTGMfFgk7T3jra40v3jWw87h+tjQh8HSfTzgGYfCTxfv
pgJ7TkFHc+P6MfKdTr2nl2buhkTd4/MOhWoK91NEx0HKvY2q+jI08XOb0TQBJ4dUnKg3oAnueIXb
+6Ztm5UDcWnHAPmUvUQAApzB0wNRdSVeZ3oSek2jmJuBnHef2Oon0Ez9TjetNVLe+XuKDSPlCmGt
8R5GMPx0vFGgKT8j3OeFffU36n76Lp5M4zmBcr7DV/eDhW3KHqhReE8ARh0X3vBhsuFZ9QaeeNc/
54W4yj0KdB0EKiFOui+9v7RyVAYLmP6B55ZGvFeMIUAlCE8L1OJ4L6e2eXDSee1FeWELyZIxmgMS
8wS75nRQnhhBprVsVCzbX/Ig1l/doMs+4uAdv2qhWW3zjmriJi2Fv7Z7L8yXoXmjc05pKViL3Uu1
YMaOPULhWBR3gTaHm8T3K8AfKX1sQc2pTdAxT8evo+iIU/5LKsTRsKufPID/riySrqHqKdb2v+0w
oZ2bku4p/Q/K5DcBLlG7pu4eoFDECD5VPwQOl/suy1sMWJQ/v5sgAPNckvA02f88XcOuK2xrclnD
MdfbgytacXA1hBqub48LIRuuytt3AlTxprr5fntQFYuw8vIDb+DdsWNHIyfYT87KAbz4UYBK0UOA
QMGxWMwlSRIaiKgfAYaZt8gRqLswSbVjZjO1dpYvCUouK1vh4tTgbUiVCfAvy1ZMokaZ2wsj8BrT
/Vm1mra3gijbX1+/82cliTSnHPwLVUTZXDqdWlH7ZuwAOUDpIS6fzMrWNo02q/sAAelDHhjpjud3
sgc1hjR7iT5oVafqHshf9BFM07Ad+tGkRGpaT/3cmjvaRxo5bC3mu7jM082YdPy7gn3v4foPv7g6
4EsQLKDsSb3u9HfHcRT5raLySTqsXWwdiSO7D3//O4Og/kdCLiPv4jCWSeHXTsUgqt20noEjyN6u
83IlxF2aClkyjAtQb9RuFqMYosUExBn40DMCFfmEk3Ens4Lrczl/OPGlJVRGiv1AmVxmqFmXoC0u
WiJpoMafq2E2j6g4hxhcR0jw8KjfgQ8DcT8Ahp3L8QUdFwFCAAReAoD6ZhinflMkNWiWPK9uVn6c
vMIWOR9VXpVRdIGV5zLnQ5cc51zY5wfuku4HaDK8aiF+bdVsrm7xPIx5SHO3gE1HMNtOoRp29iHG
YmFtleRin/0Q6C9SoonO17JsOWN/jnJ9qxymrHCfgmi8rwLFuZnVzDxYsZE95SVmK6Hr/6aLkf32
zYAEYO7H/+LsvHbkNqJ1/UKbAHO4JdmcnukJ0ijZuiFk2WYq5syn3x8HOAdqDk/zyIBh+EJyNYvF
VSv84WNllMrH27uyczCQ8yOzp8W+Kkya12c8ctqxae1SCiox1z4CW4obh1BrfneVde5Gtr3aKvPc
m8uuLRWA+QvKT6ZQUdTt0uYeS9cjQY33IZRV2M81gvI9bZmFujybWaEsYQDgT/Wbap7PCOIPHq60
2KyCL/HkQp1++8tidMmxp6fPLf5OEVEXTKoEYv6Bnpj1M+CA0qUNcDQOWV/D9ZFZV6Fk4bZmta2S
lkFP11EQXwxwEJ08pOfbQFMm8YQWefNUkOof3EbARd6vyCaCjkRxED2krS5MixtFY0xdGIgeiaxE
eay0vPrJSMSWTzJOBHcVIF3HrZyywag9b8WrEVpYnuFEiC/KKC+kFpUlvwIfnD+CfpNILeQXM3Wc
T9GgZ9+nEnzfyQFxyjBkUfPPcaypP2sNiwavsnq8Q5Yhkb9jgJbj5qTbMy5TGLrq91ODh7DrMLcU
Xhhmau/j55t+TrENCOFqJs6MG3UcRq6lgYT0WyV1kA02yij0w8HAtcqWVFygUlNET8Pcob2e9+Gf
0yjFaxur+pFE/Ywxcwo901VhXn0c+kr/ooxT/m/RqcVfaRVh87JEsjEynTMGPlInodqRkr8yvXOe
E2SbTETuZZYK6fZOfLtowZ8ka6xAbpjQ+Jchi3+mds13XSLZ/EMaHQVHAWlKvmG72381lxk+P0yI
r7zzanEbrFSyuzRWi7tB7XpwT7Ckfk660r+YSeEAJzXM5jwDNv6YK4w7wVJhfaM0ehKeNCBJ57iH
5Oaqkiy+x5I9fisqvf0oUIJ361BuP9oMUbzYyB+zPpeQibN7uQAGVdFGKsbwsznUxoWYaX0W4Gw+
1mkannKaYDgPF858KZn+OudOShPdzRB5w5Xbbiv5r8rKOtvVRydJPCo9o0EkNKMAQoUOj5pcCp0R
yeg5+q4Uy1D7vaL0z+kQZ/NdY1SS7v2P6FIkg2oVOEVixTDMK935KGVm8TzIhfFFoL2S4509hh+m
2uleI1BlkVvYGVw8JZds2l5yFn2xhSl9HJM8/3o7pq0xa/NJkj+vkP7VBOkdlj5qHGsKszQMIiwO
PLwuc6y1FPXOas0vv78SAJaVV4uyB/2K6xhNvlSr+KWAtEJC5VK18b9dn9XPstMmBwn13jMBe1Nl
g9IEruMm48FVL4qHKWYlCp4Ah8DmslSh4bW99MftZ3pPhwA0jN4aOj7cCAwpN0tldmXbEgc0qKIW
8SltybFBYuBNbNDOXI+zH+stA29g034cDbA/s/zownh7ns075EfwA2QyeyYem9tvrDQAgmPoBHlk
LoGYUOI1JmcKSr34os79Bfp345qhPeId3f4o0GZ3894pL43U/YMPaSqNl64L/0xs82LGmvlvjx39
uUV//iB32XkvtMcg2lGfy4TkzWZNNTYScslZ66R2uGti+2/R5v0J1nd4EPh37lCd8SZoJWgSTKA2
fQAbj8Gs0EQYhIZZ+kNuMPXqLcunPY9NfCM07CgARPz+uWNEvWpwrSphWBNfn/AIJ+2UZWi4W5H8
x9Apsxup6Xjmz5r/YSuh/NAV48NFuXrzMVlKpztxwVJOhm1Sn2SxC26mRiWzWw6eaveMk2tzvm0I
JzAxrx8LL/R+RKHECYZmBC1S4kZ7ciSjPbXY6JwEaIP7kcv3JBnK4Nd2VdzX5EcHCcq6d9szjjAQ
lSuKvioNwesfYUZJNNN/cYIlVURAK5Q5cTzZAX41mo/Sb/O5nqi5hFEcvdXdlRkWIWJFQOHsXq9s
yHmcSnjMBh2U9VNRNLWrx7X9IA0IxmbJGH2Zy7Q5qZmhHrzk91kt6ZIFkRlvYDq526zWjhCJaSII
qT3Y/dNcVQpTG+dIQ2vvq8SOlITTsDhNW+zzWDN8SvDkwZ4rTPw2NcMfUJ8eAZlZvzsXJljiwUdi
C9SLYn1zaIcmxa2NyBRIRVy/ODOiN1HVVaeyHNAOXwbVHzotx4xUi1+KZjwaDO8FBeIOdQK7iofI
JvwkxiJiOWf5ULPGeyuenA9qakluryLLwrwLDpGcTN9u3xB7p+eXRbcSUyO21UCjWLRlKvmzNcP0
oll5EkDfyj/Ojt5AhW10X7LMz7cX3n1aOqEA+aAGUZVfH9vOnJYGIAu5NvMzREOa0rc1Ic5yVzfe
3MXlJyS4ft5ec6ejzBvGx/1NCpOce/Ot9KaRhkg5cZaU+EcpqF8oz+O/B92UvF6bhwChlKVxhwKv
CCuNiocGzV43kto8CDuDaDbnLSA4aWZ4Yn0zpKb+0Bqd+awu8NpzjkgAx9M817oDYIT5cABoWr0X
NNfA8aGtihxcwV/V+p9NkUevt59uPR/bEPRGSQeQB55jC2HW06mMy5EdNQoJNzUZgM6lbx1SXqwR
fiYCHdVMieKLbEWaq2C/dyS3svOl0t0lDGMhy1W/1TWIm8WiLiEQd2XTPclyIp6Sye6fGiyyvUUr
yifZGPJHu8MNsUW63q0xt/sgUfH4hZLJvplZ4j7vJ/s8Ii3mzv0QnkQO+Taba8MbsJX0usUeL6q0
yO6I5FaIeOcZlS10JJfcfEqEEp3Qt5C/GPZqJFe1FmZPxXSSozb2ZRX4wsRv8cxFVS5IDKKapmiM
lqdkYcJ96jWGKDoKXwxQ9bir7+x8KbCRTeY/FCXK7m+/rZ3gifIhcr/AHmh8bdNNuRe1JDecKaPL
h6fKHpyTnMTaQaKx83mvUu9MqFC8Zp65OfBxbiQYstWkXoZknaJ8QuwUVyE/alpaRXMmfDXv8qAk
7Aa3n28v61vZAvR0KaZJ4dcN+GVIXSbKMA7YelN9pPk91tz1cIHfrPa4pU1yiApnNX8XRqrcVxEf
hBpn6LKJyTrBBJtmD9yH/meRNP2nrsIFwUPySX7ERLAsUJluWySYEyW5jxdr/G1G0wrLX5lMxCXy
1e2gIpszTIakdc8KRTtLkeg8bNMq8Lx16S8qvpCmoSE3x20SYJ15hDrb+4o0IKC0H9Yu3xa8GIH1
mOamJJ3JwWTOaqi7XdWKs6GEByF47wiC8KFVRAAC/aldv6GktS1k8HhQJRmiILHR0IvkSD44gu8p
a+wnae6aKhhgTbdq0xNmSTnOmORCzTgmgdImduMC0ESAbyKpEV4ypMOntmmij61jLA9jKBJxTiQ8
5lwBGJBqoZy7zO0mJ/l0+5C+QSU3MXNtmMFoofdCC2a9pX49pI4lpaElnGDsTL+WnO9TCjQNX6lT
ERnnqswuQymecTr0lkh/zUf5r2xYnqo5f4ia6mNfj6exSjxDLj4NNMarDvc9azpLSnlSkTLGkzr0
Iw5Mr2HN1TuNq6JIcrC/OxcpTb8VNgBZk37cJmtJhNlnYOLtgFICaGQPPiWvet1rdeNRcbrOt1Yk
4cG+rUdju2/M18ErUFWS8m7iisCGvF8W0w5mq28/h0lqvDjAJgqa3lPG49Yd3nogQ/6C76z+AUR3
bNy2d35IDc0btx6S+WVG5OdnCBiu8fVpekrpzudubCTpn6qkIHA5o5T6TWRGF7tNiYaqN4eh+kcW
psoRm3fn4mQHGZ2gqgjUaZtBTz0a9nEx20Hn/BAiXy5I3+b3RQWizB5QasZ61HTjuslOWgRU/vZW
7sxoV20mA7gOEEwIxWsI/+UIilAJrQoCQpAyD3attL7gF3gnpc1nObIZfStFIPXiU+Eor7Ep/avD
rVCT9kiKd/cUWYyOqCTeru/rX6Egh4wRWmcHS+Q8K2O89u8X7ssCBzfceTvXCv+5/eB70Qd4NoXD
mgUCZ7pecewFEkFUkEGljEjX5LbllTEh6PYqb8iZ7UklwuHBAL0YJvP2C09kBEB6rrcumr9D2rWD
Im9gMoAo9tUsxw0tYxheMVC5n7KiOQNR7T1HiY0vdjhBXk0s/c5UovpuWdbBbVKMZ0bZ8eOMYuMF
MUItEBWNzsmMxTOq7r8/sFxF1VdM0Aoy0bfC6u2iSUVbaXZQD3h4MuJTA1kdWzeO1ObOWVLpKZIw
r7y9abuvhhwZxjOUJBAu16+GzvGCoMdiB/QwUnp9tQnYsjYOMoS9z46WHvQaxpU03dXrVcylqRoN
O9ZAKHYZQHMxaSCOTlAvZfrFMJL2MVkS55IXg/2pEbU4WH6vb0C7YNUlQZlgJQ9frx82Q+0IifWz
OUWhg3SMXDJL7kuQEV4Xxs4nSyQjWcC4uPLq8hqavXrwI3Z3eoV9geTjdtwOP6UK48J+oE9gx7ri
zqGlnzukzvz/8D7/7yqOvPnUDPCKEz1mO5C0pn3s2wLFAEfq/suzgJfDDg8eBzpA1/tJf2OmFdFy
VJUeq4FesfzIRvvjPzwLWBZkckhpgbJdryKMTMt1rNQDsuWIgGx+KlBDPAjKe0cTEB4EM4gxqwb6
9SLYKnZIBhMNp7hQX4S9JM+LQyImzXZ61oSFVhseudjGl+rJAW128Ix7dSpTIX4BioGQEbcsf3yl
s1JHbZlPI7aQJ0qbBZ531mNuUNv298500j90LcOHEVMleVlt2KXM4+6cjAcjHRbbxbqninDZKcJ/
+4HulIuX8GD7AI0spgKFgfKoMvMcUV0qiLQ1DtRQM9XFsNoHVy8LxnCRp/X825Wyep05WE7+SviM
XjVHtN9vv9S9MoVcm7kxORh86s0dCCojroYaT2KjhB4Osdgge+BWgNM3nlNq6lOn9YY3ydb86fbK
e/feyipl9kYMApJ//aYzVa1NBurcQksU4+nbRX6NVafSNJ/s3n6NreUIFGnyf9xeSL+uuDnAurAB
uODgHqCl7DNw+CksdTlDFfKWcZEOvsm95BvvDTBgyPpChNoyvOqmT/qs55YVo1T8kTflVLsVut6n
ukWrIibzeFxa1GeLWfoam53zMKJO6WMJm3m93f8Nuv63HQFhI3Otr3QwkBLgia93vHEku5cYFwQR
YmHnotCHh/+PqmPnvV6tsvmClyFuomgNrDOiBHeoiesBYnIm87e2/ZBFc/Iiyf+hnkK6ywZpRlOL
slu7fjLO7ig5a5jVcMSmEFhmz1ybG7dP7HvdJzYQHZ1V4+YN57M5QLilI38GVJHmkjp8NHonJl/J
a3+KlfjURqvBfNrNwdyGjd/qs/ZQaoX+g0nd8KIYoXiIM0nylh7Yxe0fthM0KQRWVCjVs0xT8frx
UYvVu6FEoQavxcYlSLarySSVUi8bXp7htytrkhIMhvbNlpvhy+3V34vIOEhprnsCpx4K99ayIqcQ
WWj7hwEl49B4ThqNT3FoDJWXwN9A2Q1/Qz+z2+hVqVftlJUFHruJJFmXpasNrB3BDLt2QYHiS8xX
MYWfRBykZSLWb4Gvy81soR/87J3IB/uS2nhlEQKM3MQfa1INKR3XjpOjjk9z3+cPtVT3Xx0RIy8y
oJdi0fgK5DY0DxQPdlIPGvdMVeE2AxnZTiEzWaFx1sOip3fU/62kU++tN8cBXXtnlTcIJF86Pl3A
U64PhZOKdDAX2wqUGXNW17ErrXUNvcrd26///fcOPxGg5UrsIspt28mysBqtbAcrCFtH+LKUxa9x
2qSeoU/W3UTZ4+ZOmL3+9qLrWAJ0EVCYFRRz/XAcx6rKFKxL9FBta3exnflD6SjfQlNtHstqKX42
1mQeJAc7IZ22Iay9tWGBnut2IIKnUUL/KbYCxLOjBxqu7ets0FuwI0VDkpN+aa1U4XPjgM6YJtN5
Rm+iCkqTcV9rM+fVLQzBb2/E+7dMm4xPn17mCnXdYoLi3g4ju9XMQDihOGtZ3d9haVufbq/y/uZk
FYiRyLiB60Lc5Hq7K6HHCd5lZoDjnTg35BM+0hM+QmwTRUp5pD16tNzm6Laa03acKjOABWR6rVw1
J2cAwStbfeirWGT7tx9vbxPfHLQw+EG/8O29/9IISITUSIs0m8GkVc3d1DGtFJU0Hhyf9wGHILMm
6MRozB63U6amNTUsHVozMEM187WwnT4OWqQBwZNYDw/kR4vZvLck05Gky7pf14kPjUaw2Nz6NIUZ
DV+/PhFVTi7mygxAQEveLFpkiHVR3yeZNRyNIt4vxeMBfDCYSkK13NzElUBPhQTSCJJyVO9h5IX3
8pTV6cGx33miVTEGmwzm3OR0m1SGnkEeQboyAhFL0SVLUvU8ALgJytoqD6L1zlLQMBnUrEhGWFib
y1XvY9QJihgicCKVSOcttYfziONX5XLUCtpdahW2W73KADJt3lPcxknbjI4eFEZSBtKIcmo0quOd
Ao/w4DDuRG08wUwZ14t1dL6FYzNIa7p40fUA22vUjbIQ0e04Mp7lJcm+KY0i39GyWw7e2s5kgm3k
K9Ch4EKC2nKsZYWiCTtqDflTiuB6RNpuqmw/FJb+MIisQX980F/HSP2ZOlryKdMA3OEFkwTT4jh3
cWYoDwviE74p9C6I7EwEVdvIbof6zaMVjl9vh4WdPXprkpEv4x6H0Nn1Z0NFElIELswact0m2BEb
Ak8Hs3Vu8jA+315sJ+ZRdzJ+Zm9WnPR6Nn6JQczoHBu9ID3ABl27kHoYd9IsDegcYoAyS/n426h/
0iyAMFS7SKKDRbxebxTVyCcMIjdcADg2CtpSuZ0nB0+1c6Lf2EoYOq86BtuPx0qHtK5EwirmrL+a
jphPkVg65P4J57c3cCeIU8jC7GZ4BAR8C+jEglwUWmrRFZwb5SV02ggWe3KUau+A/VFbIoqj3cww
m5H29b7VuTUZSOWrAWbF0oPk2OFrm0UVUymELzI30aXyZNfVdI/72PRPXjZzUEz6dN8gKPDCiMa4
OCbjUCOpywWVFiEQNFAyvFeS2O2teGk94IPmB0PEc/C7G8RwmHbm2vPl47M2gazT6rIzK1sNMoMm
u6jCn7bdRP9lkVX7AzFQdFG3MzSlXvIe7V01wM97AExWtt/NqC4+336U9x8LNsmUeYgR0SSyt7m7
nkdZigQcrWUU9lzmMLG3dB1lAjAKxIWTQ/7f+7v7ekH1+q1LIyTvdDIt1BGk7mEWTUnvMs7/Gcss
eYgfY7h+Sj94lGcW2iA9lVgyxQE6QuOfOU5XsMEt57Vty/pkJfQ4qSGLu7ZCYO/2vrz/3PiZjNXW
9jEDle3AT0uWGnibZQVzktVe3ZMIVqPcu2ABtIMXvUOJZC20A2jiEq+4Sq63BN8iB7QT9ttJhBQi
1LPGV8pS8aQ6nYKwqOiUo/p8L1dl6yPtM/tDpkueWdTFQYx5/+HzQ9DEXzu5FHRbap/uUKHB+LAC
HMmG8xgiSa7NzlHzaKdpzTIwCRgHQJh5h1GKikW0IeNrpg4RdH/ISucojHu3tmuqK6NCLmRGslHg
QnapwA2jEKkoB+9371FXE8p13gjibAuTL9OYsoeZfxBHlo7nalx6mtzrvx1JSfRXOC7wBUqL7YhR
rmylXA2ZgqQbLT+cx/mcFlZxun1W9z4phtKkcOtKMKiuz4/cNxMsGnWltFnA5WxlOiuL9c8YWxTd
qgLjaczyB5Uc4CD12ftIVnXstcW7ir2sP+yXmxZJ2S4Utc4mLpV16VojPLWhwCpcKY6W2otTRCdS
b8CYSEJusmGk+DWpmnlfYz8V/pAy0VKUJMVVueNSN/TfL2TeSjRGRGBNVwLO9aMpOIy00jRaganO
5b3aJ8IVQ2wfpA67T0V8X7/6NQBvnmpQ5hXiPtFZKCzbY2pSUYYnxTnJxy/aVIsPtw/KG0Xsunzh
qdZBHK0a0sftB57Q94vBB/LlAWo6lUU9eaHTq6B15zBQIy26X7SBERKdCGCeyfSg4g0JPaIS53xC
j5dEsfMVudPv5VRDNSIfhN9Jyd8wEdUnJnkK4FijPCudUj102fDnIiAiOArYhCHM+5eisLQT9IDI
RQsk8hUscPxOAYcSpWEBJn6J724/8N7+0kUjOVupPvJ2Lq3VvVbNCx0VqRFqIEQWBrQdWA/0PONH
TTlAX761R7cbTFhbvTWZA6AQf31sMgaAchjbZjB3ZYE8e+94Fvvox1gxeFGkVW4LkeSM5q55Hsm/
Ajga6MmPTfyS6KN9rvtBc6VomQNjwYdF9ProzTKci6HNFRcJ9uGpxyvmMeJ+ZG5itw9OaE9n2xxG
v19WsOcYzffW4jQeEDC5dB3UhM9VE+KPjCGE1qJaa5a2yyq2WU7YbqXGnTpr6aWc0Bb4n0ppuihp
GivIcgiUlbS0DyLl3lsYMn67/XL2wtave7U5/JVSx5wxBkSto9Zu0+XaV6MzlJc6TDWvxgnoDj0y
w3MATR3ErZ3gD54L5TGHkpcmwnpsfolbU1Q6emslhOXBqB/7CW11RbTt+fbz7URH0HFc6QhgrjFy
k9+Ckp0yE3ZzMIgO20dhVOdEKx8nY2oPwsj78go7rl9W2py6PNeQOhcRYSSKDE9TixEnBeDM0gLk
yJKwzG1kqfkvmwjLgBx4TVK3hhgSzIeublNuHaOY7gqnkpgZpEf0sr1NpBvPeGwdABnbRmFcx1Gl
VzQKs6ZHoUaWCgS2RvWhk4wjzNzuUkSLFUADlndrdBxLTRIZirBINrParx31E2zf9NyWoBRun4yd
8Qclzy9LrQf0lwNY5qIHs2uagWQa1pNjxVXQhmX2qMNWCiYnrL5Lpfg3tafONYc6fkhscr2+aCy3
FnJz6QvzpwAaf5AT/T9+FvMPhMV2SC7dUDhJl+d8F1ohy3eWgmmmP9ulqp6SUjZdG5YUshTJOL9U
+aI3bmjU7cUe9ar1a5zHzuZcAj1D56j+I+vk6ah5ulMy0n1fh5zAg7Eg2ooGIXDFyx94RXpsIj0R
B1U5XRbH+q44y0ssgaqSFQoYHY5YnH7Q+uk8qPHTuCKe+yz5MFfSvakUX0uj82ZNfm4tyRsXFEtv
v9635HFzC6xJNDxt7nXq53XK9MvrpdVhLa2gyWtLUsh8ux/ni2NEw6lLOvSrMOMJcrWtzhG+aW61
lOMZb6/aJ7sTp3nSxpOE8P0py+f0LAmhPzt9ujyaowmCm0vilJqL8u1/4HgqYLkNTMcrrJvlwhpP
oDN0F4bMET5vB+DFxtOzRuVqxcG+Da5+eaJ5qefIynQzWPW5f85VW7qoxAx+KusolIdT50naoN5J
ar58iJ0C6KCTUMLnuXFmPH3IHt8L4ODNoCEjDLKSDa43GBfZaU5TxwziFaHRNjlaPGqk3xmhnrup
WNA5taXEy1dtc1mY/zRDMUCfFplLfjq4YyP3QQNt8SAkru/13XunJQAgmuqJsH/9sxwJbIrgygva
OHzkYi8+mVlUf+oGNFwrWf7HTKzqnEPxDLQFYb7bp25vT6g1GFKhNgX9d3PdqOOQpWYamgEFz+wr
ybTg1JIcuRzvZFRguQD1ruQrMv7N1dkr4djSwmVcVOIxa4T9+FjM4osO2+CUds7v43GgQ2GRBarQ
osrYDtpXwkGfNJYZ9HFoncJJS/xaRUD49tbtjKNYBucFnY4q9dNWuipvY02RRsYkRZb1LmJAwqNx
/G1Ra8ef+e/v44xwRNMYD1pUIrdrP9mS4cf99PX2D3m/uxilI1GPoA+MJPQsrw9Qo7aKGYlRDaZZ
/EnJpXqGBOE1wpoeYFXRHZzX9zcey0FE533SvEYn7Hq52hjw9zULNdAXSepd2iC9O4g8vqhmqf/2
OON6re3x5GZAuzCjnRXK06NpDn9bKlL8/2H/sM1BpJevD+eq6wcSZZgZjQm+cJ7hJNq9I5+0uSpP
VtNRWVnzUX2/t4EGZNt1E4Gf62ti9ktYxFh2XmGvSjBZVeeWqK69kAwVp9ZQptPtR9tbijaUTJlP
Z5Ye+vVShZyji4BCFUP2Qj71CUAoubPxnbLC7GCpvVNoro9FEIEatx3iIWcKYRgxfAomXX/Ryqp6
QN20OkWA2S5hVdQHx/B9IYD0PqU9PIuVjLdFqhGu5yxOSh5tkWlsjTSnTgm+l9QtXX4K5Tr3JaQO
/Ek4R1/A+6DJ0iqdbpiXTIu2JnzAphO1jYQSYNfe3JX4cLgFNi0HG7q/Ct8z1Dw05LbNi6WT5lqx
EwVPWkX3up4+CVz3I3fUvRPCJI+CBvEcKFqbE1L1TYUIJ69tFUOHqzQv+BZWWKHodXPwQHsnBGgJ
Ny/pP7iLzceMgrACP6pWAjlthZtGk+k3ca/6EfWr20EaPShwdvIPQK4K5mCIURkIJ63P/suHtmLN
llFC3VcoXfJBspG90eXIcDOk6E85Byh2NWSUfdMJ1bNcy8u9rta11xRW64VjVRyc2PfPz88hg0cM
ZZUm2w4AwpZii9GsHNAPMU9zafdg0TKsySA/niAN/fjdb/96uc21UMilAr1Px/SttSHyyHUSjNyX
AazSz7dXen9SwR3x4a+6J+Rl24DWwpzP84KVVn2HO6cOx5NQivrAceP9SWUgxs1D15A6CH7V9du0
2wKh2NJZkExri/vEEFFQAGK8p4F0NCjdeSAcq5AZIisjuryhVH85OC1QwE4tjSVYDASH8bnpPRkR
54OCbuc8sArTMpsRMCd08+nZoWz0CAMvgdHGNZ158RRm4bMytCZvC4GS331JdIaAj0AIgI39bppa
9SFbpk1q0KtaHSCBIZBeaaUvt1d5ozpeZ7Mg0dC7Rz8WWBAjqOu35BR1HlFtykHft6HmjfIUfl8K
1dD8ekT5xx2kNsz8UYQL+Syu6pcUoGkVRE0Z9w/8kTE6DUaU6S+TaKpX5ibRt7yVssFbSmvxY9z6
nut47Au8NhZQwJ3ZNejTFondvqpS/xMMcPUFl7BUccOqX76lS9iMbtf0kCHjQVKZTaSjEC+xPVI7
5UpaKyj/ShylrAH0OlnlF1mMCkw3bdS/G23PvTWtkxb/9j69P2EmlTwgFDoGK7t78+7xc2Jaag5y
MLV5d9dMiUx1Gsd/3l5lRzCLe2rtZDKroB2yVQiISeghoSE3Hk4SE99kjJ+LYmmQzkM5IH00qllK
YTgURupjYlZDLrWH7oOTsu2uCLX5MZGM8ZL1YffSLVkIJxCE1dFnsMb96yPDiaHZtY5UcAbawi4W
6E68a6WjlzwhQ25Wscfkw0ZteLSXyZ9KXVpcQ1Jt+a4eBAbpYegA5m2FaYx0QEa98x0QoReaIeEP
o22SfLXF6sR9ZYZafracjrwq7WoNVEPSnozWQiBUq6vkByPiwbmLEoMFYuRjF7fV8IyEjGVDySxB
XRUuBWChuIAPqtrT2zI8ax39PzjPqvoMwWd5TKzWepX1Ce8xue6K1g8tvMJcdMriwkNnsj8pKoIe
nhIazuSmpTzA6xrU9nFOK+GlMFXhCOdZ8aM1CtxAW1lS/kxI6p6SEnOO85zP9G0QI1dPNl5bJWAR
MOpemKJE7LZxo0++sI1+eNScvKVK1WI0RWIGkfSAacjfPlDvYzA3F/FwpRPR9t+WPEptg79rjSGQ
arVG6TVqP3ULPseuLGntwSfyPsED70OCDDYC3JS+BVCOcpaoU5HNgTaZxWVlzvraGOfPTScBm8md
GMp5W7yY2XQkb/v+42RlUCD0KSns3vE51GgdNjsAABpDHs4q4Fdfs4vh4NzvrEJVr2H6QWZioSJx
HSkpAnRpTAn/XZ+OCNYuKPLrk/nbMFS8FNY4s3I8Scw3t6Zi1Bbyf90SRGWXXEyQaF5i5vZ/eJZf
V9mkdlkNIV1rmgUKU937eT2XgaPBGvvd08ezAC0hl2PD0Km43rHRzkYJJSp2LCtqt2wSzdWzYvEi
oulBcf9mbLgJSsD1kFwjPmvU1ZuisBaNNtSzCnpE72n+xFMuvjVUvc2DkNSF6COJ+rGd5Ki4SFkD
NzvWRuxPInkuJTfVJNs8dYve/aiqeHh0bD0O7/Rwrr84dNdjr6kkGHYV1EO0tWpHcp1m6bEGLAv1
uQth5vpDraRHveqdL4rTtnZ6aMFwGWyeKcvwLZrpwQazndkP89hFDIvalb4rq4VX2K10kvKZvn8c
Wwcf895hJ0ADDEJe3ALCc/3qRDGmGLWkvLpIl32RQsKnUS3/l1VWXOIKqbMp5a9XiUAPW8lszwGF
Kt1cIx99SQuPyr/3edtKP6Ce/j/4l+tVGrnJoUrqEA1mLf66GEN3BxpS3JUI8ni5gxDc7WO/w+Sk
A8s4aO0ygUrcFg7jYoqmZ+Ib5OCrL6JTh9JTkuVbpIXIe/Nxu1NFteLMivEVTpbzAYvz6s4Ckelq
9lC8NsXS3stlNOBQhUOENMjIsSUlyKlRrc96U1MhVenfeifHXyApFQch6P1+rdGHaErmCThiO682
28rq5VqfgkZXxiBd+v7Sq0L7HBqTin1wbx4UPjvQmHV+BrMR+Uv0JfT1MP6SvpNIDSH6MRMaTA44
8TSJHpK4DR8mVf5iTloaIIUCTQUNwjM1Ye4ppd4/JZV2kAvv/Q7GQmtRtOIB6Dpf/456DlNTnroR
WGxR/QE4TEBBYsb4oayi5l9JomkGFGHMi5NWj/PHQrEaC5sy60ehj/mRIMbO1c0UHykyUs6VcblJ
zCeRGByNN81wJpdaY/WPBsJvfj4L9bdvA0BJtJy4tVfcurG5c6w0xstIsNQwjNH3YZZ6vwUkdFAP
7m0v0wX6deQGK4N9s73YMznmYIoxYADxGeme0BMDM+F5QZZmEo9LZzxM1qh7kjrcG136F+2gI7jd
TouBhIiil7KXPB7o9fUrVmfDGsQcj8GYIZxpcJKw/lOjF6FrtUvvtWRI42jBVPS5141z+xCmOEaU
SdR5eTLoB5FiPdjXlxa/ho4idSt1JW2P61+TVbSmBon0LE9M7bVqq8Uf+zI64Cy+9U1+XWYlK64N
ylW2k3J/2/8aR8jg5NN1oIyyimlb2iH8JatxgohxEpMyR81SupU6aB20rCI/D2bZX4RSf1fzvNdP
UJ/T2lvqMtPB7UVL7vaRNn5tikGRHnCfSxuEEkQBsYM0+bnt4uGrhcDP32IosQMq8MNNB5l3iVOU
eVQxbe/I9dloXhI31jkR2NzrLZSrQtIR2MLDBqzZaUBZ+s8JZeaffaFh29bF9kcRGuK7LWXRvV6O
1pNeSZWLijNTtwSV60ofmkuTW+rsppns8FCKdQZ9C0A6hlJ++2bYvu/1x9I/prUF2mjFC1z/2Kaq
JDOc+joY9cLy4mWxSCfG5SDt2sZvViGEoWFCtx+Jt+3MPrSaVR8grQMwY5BEewodEVelGybz9wIc
ye1nekdnW5ejMQ6vDAj+CoK7figR2TnW1oCaxjZzTnk/z36vD6Yvrc7O9mK0wClr7aM+xfpZljHA
dPJUOrdG/VfajFxxatSezLZvXTVTOzdbmvp+7Bk0AVA9Kofezb75rSr/rKBehLwBAGx+KzDl/6Xs
vJbrRrI1/SoddY8eeHPidF8A2JbeitINgqIkAAmX8Eg8/Xyo7plTZFU0Zy5KUQqKe8NmrvWv32QT
heK+ydzs2lNtfmmVWXBnDm53MrSGudpgJR1JFF1zjx5T3Quv2eYlCo6KsIU0o7VvrLs1sD+zRf+L
Z4PZF0MafC1I4/noil4r8tAdWbX7hZh2ZHxWti+a9LNch794XahM+BaEBUBzH3EMr9WJhEkkQdSq
K6+xZ++vyJmaojGvnSuZ1O4Vjq3FLsOC9pNW9E+EUK49UQLEKEE4hw3+UXqVVCZmyGSd7Euneq7c
JghTS8eIpSv08WEhmPk66RHA2n3yVRYu7szFMn+yBX3cU7FcZNyh+8wg0BQBtLy//aT+OubsWdN+
Wokhzzu3P7ddph2w0vjMXvwvv2qb8W2WRRvz+v1X4Raq5YOPz9pa+D/7Qlkn1eRf3Ep+JoT403Xd
TsqlTqfvoVjHRfX9N+EV3lTSq6Z9m5BcqWfE8nhFYT24qkt3bYFVy4JtXpzMZfdY6PW6s63/bzEB
x0C/uhVNAVW29XGHcVOutjEF4371YV1YeTWwXQyfLZ9/cU23rti3Aa51knU/XFPhrAHCyWRE6loX
ECn7JKJ5GS8q+vL4P69qf/VViLLIBoaPBKj84aJmPXQ8r3FHuCelHht2Wp6bRrXnZf7MDO/jG7ld
OjihvBfMGUhD+PBMro61zFkKVSHz9DpKNSZUo+8Ux46c5dBarf6euNdhD0vos1jFPwWHbV+NoRQg
PZsFE8cPJ0lgm9XNshv3aa5GQsMsI3TkiKg+SLvQyNYavDar24c+2/pifT24I8yz0ejkhcoCeUxM
+k5eN2dvWVVBqry9PrZJLT7pR/7qXmyR3Ru6v+H728//0B5MTH+SDELpXp8hc7hY1B+6VE47yMLO
J7f94yIM2YQtgPsAnLTZjX1oSKmy1UgaebsPBqlHyqYsGufksy3zd7/RPxZkfI0DZAV8uvHdEOa+
PyNwT6glaSP3lj3ijw1ZVX2zdJ6CMFWef14I2EEVQ8Dmdbn0PVnLWUZuUq3MzghBt0WOv6Y1JztZ
u2ZcZrbVwQL0hrhDPLT3VFmOm8l4Ig9yQs4e0lPbX42xZ3ot15xw47ToG0VzORPDgBOiPCtzIORP
z3OWDZ2c4VAFcw/5SnR5H5Vu7f/gg/Sfjj0OT9K20jQWUz/VTKgRxYXrkDcHUU41PuhJKV8T4WR+
WNu1A0XInaZsHyQObh5+bYx3zmQQzppaxWbYgyW/nlXrY1Uk0LzoPsIut+2YKV8z7Wyha0gFtNwH
9nBlfzuvPRH0//lF/1gscStwUd3qgU3u+ectIRD2bAtH7stmWmLdKuRhDkLCmaSRe59817Y+fbjt
FGUg+/TWTHTcD7cd4xAFX7uSe3ivXVwFZhLjglvAVGLiLz0tiTEC/WzH/90U7P23oltzSfBkz0cf
8LHJGCW6T/jeOWfYa3BGc7ss4srttvjqaQ1unLYMRmass4AAnPBjbA87/c3xMhKJV4VYJXdV8g1n
nnXeKTdX1+1YNM7BboY+29smKQRJl7gFc75ylbsFy3l1coMuv1eod6dQy5B27/J2SMywJvBhlwQZ
BmoW7fQSacJaCBeiVzNjpt4I771qSJFKp+4w7r05zQvcIwwd83arJYSUxLBl3c1+bqlTVyzqTber
6U4tbnOyt6xLpZOPxdfY46PGi04e+ToFDXuFg/TkPz85f4IcnYBiDYUyrnxsu1SV79/iuh30SpN9
ATzB7RSaYAxdjeN6m6+yqFCaNEVo6p1V8x4V2XAcBmkNAFyD9m0t8ao66evU/LTGNYcuCLIZjlWF
eZOd63RboiUYPOyntWRYsvbDTkjpVrtU6Gt7xIuOzIO5Vk11+59P6k8NMgsSj8iWCmMxf+Syvz+p
LButoRi7fD+QpYxOabLHNbYtrb1NVKB5xEbmgYwKLWPHKBHQdfG0yKCM5IKObNf4tgGcnDT/Kh7/
19vyX+nP5vZfj2v/z//m72+NVHBws+HDX/95M/3shrH7+berV9n/bT/WP15ZV+r/3j7k//7S+4/4
51X+1jV982v4+K/e/RLf9O8jiV+H13d/2dWwNdXd+LNT9z/pT4ffv4Bj3v7l/+sP//bz9095VPLn
P357a0Y8mfi0lIP/7d8/Ov34x2+0bH+4V9vn//uH168Vv/eYvebla/3jT7/y87Uf/vEbHf7fEQkj
SEA8s2n9qDPmn9tPAu/vNGVQuNk6mfkz7v3tbzW+thlfqf+dJoDbTVG11Y+bRxV62e1HfNrvFZ3r
bSFolED2b//n1N/drv+5fX8DE7klqmboOZrtsfmfRQj2BBwSgA6yEegRwXq3jfcPe7guRxmsizYc
C5GrW8ecxiu43X7GC4O1ZiylRd7a4KQWpquOvjihbU9OdbBziwc9HZRvxXNHSt4n+/0GsPzxsKjO
HeY5qPI2XhCmHO8PywgY6toSEwijNBt/l7bUsfsB0eeXtZ2dX2axoDIVw5jGjWZXSZgMdfIZzebj
MWx5oRvha2NFYe72sap1CiYOdcn6gPFMkmCZmCGUR6KpLbGJT9klAcfySssSRqFdaxW3tanPn3Gu
35dY3HyoEzCuN78Fk8Ln43Xwmmn0prFZDqlWWe4BjVDvhY5bFsiupM4t+MOT++/H493jsFWW7647
zGl2o82SBKCJmuv9dS+CQJl1m3kHe0n6cUfm2EthLkYWl7mhfyOdY74pkwDLw3oGOwenn8xwGJeu
PH5yIFtB9+FANgXoVley9XIR3h8Ipii+o8i/OJTp0IyxwObmluCg9EcyJMY1jEwMoS2B4STOZevy
Tddk/UC+TKrtxsE0KoxT0WDELqt1/smjuT16746MxhGqCTUJEkr4ch9GdGlLsm6DFdIBlHjefJ4z
1z52guCkT27G+6qEe7+xWUCjmObjWIK3z/tLUMPToPTXuwMj6OzYBx3ZM2Iq5h910MkfkERRxhbF
VH6CB7wvvLavZSIDuxWqHPpzHHHefy2kW9LUFqa0ECpJzxMEhu68alFmPLedlV7qc25+ckn/fKas
dRu9ErCVdImPYRZICTpzzPSRjMVSfoVXUuUx+vSiifzGdi74r8xi5Grd8gkC++dzZQFF+4uXyGbt
+fEVV3lFbI8au4M1VMi8NamzzhWayyyDbA3EA2merNMn93V7h94/QBvAjWPwNsGDKrgtyX9Ycok7
MIxxEMMhVTZ2v0jzul9wc5fsoESajwePOU8QqTH1633gDSix/vO7xez9/TNMlbu5eW9uoNxlSC0f
ByrZTJyQ5TfTQdW5EdbJ8GIQeHu2MN+6ygbnUc7t3lsbGVuA7keyWtOznyUij1PlLBf4LLch1Xsd
m2IBQOza/pQORnBsg6V8LLLCuOmUKQ/9XLxVmODvrNrKj7StM13HUJEGlSeh05XUXEXW3KRKgexl
iCnOWpNIEfsDpVSmyIcNJ10GbVhlufa6BmTATfglp8zGf5kYJ4azsV7Ui+WdeiNVZy+Y+jAt0hy1
ZJFc9L6GW+FQVy+ZXLKTuVi/8AU1LombEiHpRX44COE/FDqJMm7rZDflwonrePillnMz8mKc8CoM
znk/VQ28jLb+ZhTBy7BUdtynuNwUsu6iGnOTNjZ7RHquNV007Tgcg2SsfeplLSVBT/dV5BHdrkIr
EA/TInBjNPEUiM2xmV+WNe9wbdfXuHRG7EE8Vt+9ttKxPdQDAVaR3xs21tHeBAQZpqgy0BbOSL+8
bN8YlK8qQu/BBjjZsxFcTCBbAVNpiKA1AsWipGUyCrlt1YJHXMSJqHMpItIwitXejV1vB7e+1ikl
qYV94m45jsF3ItcjrXuPQwSCogX28deCT5SXuj2TPRv6g/C1q5LGqG1DBgj1ettUCxuwbJyp+KL6
mSURuLLK4sZWy21fTYZ7kE3Gn7MnRX5nOwP/zxg9XZ5K2guXwaLdFPucUAeDS+NPQnBBm8kj10en
j92+lAztqPVrfFP+tRsuBnmlB4ccDfvXkBp8rAFzfrpPNIMPWYNFfk0VtPrQGj171EOjcvzkwil1
VpMy7XnhRSJ0Iy7HgKNOheR4e7Pmz04XKQ9JW9BlazxDRZxUPoeHN5/OgbWw85Yy7FMyGK7XekqJ
SpyULcLCzYWPyyteqecFkzj7q+VWuGkk6JlVnE9Nc2x8ypZLW3VtGxMP5vjXdjPy0bNW6M2+7fSu
u+ix2e/PtT7xLOtV56vLsuvlV9o73zjhHdDOkcX7xoViq27iIqsv6xqkyq2xrItQ5xD5ZaBuVifH
EOU9yWxkdwZY23mXlebi6jA7DL9v8CRetIcUw638LrdHrGgU4U31W64ZP9dcKIxHgtX+YUz5Elwt
hSNvJDEuYzTbHk+cuyb43PkN9GMk4Ep/o4HSLydLMtqwt+yrnmsF30vlaew0tnQixh6rc18K8CsI
cIqAyarAHnvDTJKXymwM9Haivujsypwidym1XavWrg9l62zrUebq/euY5lK/MBoAoWOp68uj52aB
GdLJTqRh6c6Kb8PgG/FkNsK7LRjWxg5xkunN0kx5FZaBseZHT4ysZQjmcV4XFTltoyjluHfKoOsj
CVeua8K2cOflIBJs9OIhaLI5cp2cUdogHR+ErZrsW0uvW7kvrLGVMWQR9W1t0hWlYNFqaVwUM3uJ
pIvkMcsdM5L2vDWeTqZY0Z1BJ6p07vPgUFcVZcRYOF5ykXqrhea2S5I05t00d51Xle2h8b3eiUmZ
QB2zrpQBVV9c1cSoHYEPhvqywiFpb2hYuBSBriEJbeobA/eV87SUs4iQ9ZKJV/ZZ1AZBcWP29ny5
BnqPXrlesx/T5hP31MgkEDEXLYnqNNemSJ8MLk9OhPWxcWV6k6QlgvFe5EHCFCTbMuZxjg9VmTdd
qHlJ4EZNP1v7NrOd72qut3epreAOrJXaGWMCE5XY3AvGkXZIqMTJk2Z3jZA9OCxytXJS71LtKO1l
JGRkQW5U2Zn1RB4ecJRjrnfso/3Rt2dxqKeh3U+qTcqTXmTOqZI+cXL6Ko6BW2vnklYogqDfoPyd
5xNqSPU9z5RFJGOQXwi/Tq8aY/2iG0VbhYQvjBF6Sy8NnX5Vh7WS8wOQmhkmir4pympoIQe4nGM4
5Ou8x1eezqOnQllYmltjigZtqk+sfUW9K2YXXzx/0O2fG/4War3rvRaW+UUHbrm25dqeMmf1YweH
9NPSjv5u1Taxa4+lvfZaIs1BvDnMF4jN8eH3SUy292VqBck1bjz+Q621DsajK0u6XcidPyV2h6bR
c8cLKzXYQcuivFUMyNKoQp730lVNn53XpkzrqFe8WVEdpOJynhtruFr8PnhTvTP+lNQ/O9z3clx9
B88nIro39gmYzjbrd33uuGzZu0p1qhoDSrWlTTPJH76ThUmjybt5FO2RPcK4VJY8J6DFrJy+Lq7h
hA432DcCijYru9YkHBAYJgJp5aa7sS/ZqBmAP5BIUO1WfXTPypX6d8uZA5TzGWcfUjJoceCVxq0F
BeDnLE21U0hywW8snN92RV5XZlQGszgVwMMPeTaX+zmX2VWetsPJxOSKVNEioI4g/ZosiP4yKHSS
MVmm/J8uKYenvu0Nlux+QGG2lP0NSmfmsgE0oUi6bRrCEVJ2lI+ZfCpKSzumQ8C7IdzitjODNd8l
vZ0967PuHtEedZiAi/Tg9NQJOKDHWdb/ABufY3wm/BvyVJebyTfvyFnIoyap58OCsQPu+MSq61Wy
xlQ7a71zRVFf58rQTp6N0bY7V/obxWB/uVD0xCM4MLRVPJbCTk3WjeF358zr67NhYt+TmC3KQ3+U
mDkyQQnrgdsdtXIqnm3l9MQrBFlzTYJ8cYOYtzZh/6UTJs5OP+9rhgfFTuGoZ4ZYaMVBlhinpba0
cFUVyhJodrupHsk42ghukG7CaSpu7KQwvuDpaOy0dnk0S/lUlvPj4Lt1WE1NUIdiFbBxs6S/XpW5
nhEmW2dHT55pnX8JQms6I/0BoNiEXmZejaPHiIWFcZf76mqZslcnXZGQbSEetp0+5TAXw2mVvK/+
+uS2440vkirWW50XspPXAinkVb+4eYQZ63FygvLKdMdHW+YZ05RBRc0wxY3y69BYUsKWCBH4Rcav
CqnMdu06ZLtKy1CtwL0BgTfrna3hQoSv8SnImDwkXu1indat13nvwsEKWj3KplU825X/axj9/NSV
5Vdts9QaEP5DsaDY8ogXAmz/Uur1K85oZpjDLIzWbN4UM9X8vDTld5bgK1b128pq9Vj4YxGOAZJ7
UlIVjyC69NUqf2Zq+pIjPSefaVYxu/zVKrJ2V5iFF2bupMKK2mKfORjvMa4HnkkPXdfhekGY6RE/
xjeZDE3k0uKHI+tfHKhB7GBoJyH3hGipZGDksXrxkGXBAaxZhCD76fVCi3JsdEPFXpA8VKN0Iy0P
jnNjXE8a3uGklOaRrcnqmIy9Cv1WFD+DXINBpCRmF56FrEu315ei1x2oKL13tYAZHJE83y0qkRcs
nlaYlBAS1mrSH1kTn4Syk10m0gCNj8KNNZiICWXZXJ6cdmhCtydSJ4GzEQV2KaLKTci5MSo9Wgbv
tQ06JybXgDQGqYfYFSzEf3hvsBhuybV6cJSThmiGBDe/NXD5TZ6zSTdgOcD3Ju3WvfXm5WhJfa9j
e3WcMOUI87q3DqvWyb2vFjxRU6TsUF/OiqLkaLiyOBENaIf94D71Sj9OKZs+CqjsqLJ1MMMg0YO4
GWGEFkYTnNZEXntkFIUN0bxRu+VJh1puQsWvJMHadZ2po7V6N2nVP0zKSggHm9azbAcblxa2e7FO
YreMltx3rvNsSKF+TMSjnLROt+49doH7eSi0cyEyA/awX+w1f0kfs7auH2qxrjjXmdbLRCLxW643
DdAxcckhAvn1C0xQ/dBXHhWGXX8niKVr2Tqc9LWq3WesvymjdOZKhlm5xHH700VVLumV6F0/0lfM
0uBIFXE6NuSWzVvkR9ulLzC7qq2btyPZzeAJSmti162g2cyZfiwQjexSs3sx59K6ritD3veDXsZO
1h7suu3jCjPmL9gIaimx3ybgumlX18Av9Q1Dq/2A0/t10RKJaI6Djygz090TRI1ZReXoN5HoqPt1
I9d5tIy7ZGxim6EKSTOiiwe9+MUQIHbrbjeTHZWGTIHLG9rmQIQ4TbZ9mLcGIEtquTvac4LHiUDP
oiEtMgihKq17cMfcaKKxH81HPC+voBu2e2Jm1XkY6zwaOp++xQi6iyFL3esFDtJFk4v+IZ17tiO5
Tj3m+C5ZQBmUku923trxMAZ+tU0ZcFPW6rrf4WvonUQKBBmhpFJG6CvYW0O/skDPU+puFaUMS5Lb
08guRAutAIOVA1bl9nFalupb2Va48ZXsJ0kcYMeexB3u1CO4rdYPZwiOTruvW9280sshOUPCnnkQ
cyu/m5zZo+y1c3NXZGPzOOmVqA+JsiYoeZlPGbdkKCPgO8/Y2MjFudWklcYeyokj1WOXRVnTzDbc
Wb++ScZF3hb6YteRyhyi2xBsTTsaKXQXcwKLGyJw0O3V5D7j7kqNSX5zf9Y7t31Rk92u0TKljH+p
1axDCVDhRIklPTwzq4Z8PKP350OyLqYMk07OfBvk5c6B/RZ6QeFhza2nr74xda/BuIznpfKDXUtW
mibNVjHkydeLZHL9ywSJ1ImyjktQFIgJKdN/DUrYuIcFPYFjTX6iEaRnU8qYse90Vu3U5Z0hIl4x
ITgTfd5LbfIZyeKoZ6Ia+uqn3Q+C5PpXTss/UVItU+SnVRAZHTZEPKo85H6vH7XMdCIeRP1mMAzn
loRn7zIHtH/xS9Gys7P13FC8ZCdac/tqJo2TI9W0gweGfddhO1WE5DmwTkLl98c9fFTsLlykaU7Y
VVp/xKEDqsJSJuVznuJt15iL+LoSlbZjX15IEV5tJwTwMW+F6a9XLvb+YSOn9MmoLJK2SNt2XhrR
G5cVPCVMwOR4ry3+/KNQo3yli7yBajLetX09HWt3IOpygvsfaoaceATtx6JpBJ4u9nr2R8t5Iipa
PeqLX+/msShDOPR5BNi/RJIae9frZvUQNIt+FhkN91hXayh0aNYRihpnjlrQo2LnmH2ShWvTrQzU
zfxUtIFznjLdj7NOd7tYW6k73SSjQaHnx37dW2vJYH7BWEXOgcfOWjnh2jlv8+Tf56b0gWoMMyw1
WHPBGtzKUhF+aDVAkHZQIn9zc4BISNEAg97DMi8kEHZ6+10mEPqcNhfuhRFM852juf4Z7uIWMihe
86FbyXyc/AhDOlKsukRVh6V1aNgDmY27GqbtTbZSJXg1miYmrDU+IpChH1vHGeJqbacoGD1tOEAL
S34Qsd3fJMjMzngKfB86yEex6WLTaGFFtAuErvZF2ufHSbjVgkunyvaG1ZlcCDXt8AZ+hs96RAY9
RYhLD0bglEcC000CP4bgi2MUzDLn25kF93pZrINuj5eTRrLSUt52FD9zOpIwMwzfVLOOkUU41wUQ
6txG0D1hFDrcLeRYfYTmLI1RlNcq8oUzPmW+cRStnnzvfcVyPAvjccrsnUBVF2EwKOeo8fW0PLQo
7WbKEOX1112q+3NI8E/QHQ0su+nf3X4YaEVxMAwZl+NNNXfM2KNi5UmImxXo+jbvKblDsxmC4KzS
tkpio9QHYhLhNmSHRp+N6YQ+qEe82Oh9EfdW4VUXaybH4pRbwv+VQpSdz824JBG0KaDOpHXDoOjj
tevoA2vvYsRFKpxxGJ5rO4/R9h2rYM6jxe4vbGl9L4zNPmzJW32K4tGqLjMwK9LKzsuixTJf9rnj
PWuiOBXr/NKvk3thr7ZNgqTTX8Z1PvfR0jCJH5Adh7lR3fRsowwbylDmyrsUQ0Kwij5kMeawR98X
8Moy9VMNwZVlJhc8+s91Vh6mObvssPUMNQ2L/qQnrJLoeAro5T5pLdIPS32fmN2DVUFkYbL2WlQC
LY3h3lYNN81e7AfiEE5GJqDVS6Q1eV16lDgJ6vbEZYDP9k+dXl5nlfu9kf5BLKKMkXiKg96K+7bV
HgdnZMUqrma/ujR7WYCMBeuXNsMjrUiTqDfyc9XXP5TbQVNJsvGy8fGqw40kJNTRpFQvyWzTxzoc
ena0tmouehacHaN78uTh0NIjUMjrKQQGodSL5qfk2LfocFIffG5f124/nwM5v+VGK0MB3qujD18k
m7KfXHpl556FA/5nD6Tb5AA9ic4FNTfbLo86WhpfehE8pDI1D2aSms9pT4okwPDVtDrD/dho4mKy
dCr8irWldtziVVYyT8M18zU3doRdMIt3LJIgpqxe1gvAE/EFcLtRv0grbYMnhA3JW2PlZMZQrPbZ
9dzTa4TFaNjTRQdKO9I7B1xxxWao9gZu4T8EkU9ot+2mGW/R63rDa2mNoo4djD21C8RwoBXhREzL
cNA6wQXAVivTokHQFYVtpSfNTqfilqdiWp66fr6vM+3W8MdnYPyo6YRxtMuuiElww32KomE3Of4j
4TpuOCWYk+qjkC8UP6Sv6PMzJSI8kA6kcWq8e0/TwOxsvbsqtf4ym1Ln1p1VaR3SdZh0zEVbLUwq
tjm8ccbqrkspwpcFesluNGf9CxAub5wZIDUwEkjex7QiYlY4dnmChap3ADWpuE+9eju/zPyWcill
2BQBo0iXtJB7Z0JXygplB2dT7zWLmj4dT3omyowFh2qzL8EkQpJLUetU7pfBVK66GOE4medgqOwn
PU9+AjpP14m3eOdEop9HC6GbMPTTdKx3koaePslLwXL1+cXXZREuLIb3njXC1rMGeZJL53CPENUD
z4jrtfSme6/uxnsxk3/WOyinC7N7U5UYT26pZV8T1num2hrs94IY+yHspQ40rReOf9BRQd2Ucjgj
o0OMVbfA+mLoCzcqybW8zlOUe7MjHF6EqTqOY198Zay7HrzRGOJsnevY6Msmhu//lfVxOWv0SMeK
HYscqhQ2z2oM6aWZTKYbTQEDhpEx5E2dpkHU5YZxDjIMK8Oyq+q4mlR+XgNiIKbKck4JeZIgTumc
RJXy3Kca+Pu5HWuxl37S7rqMwtcoK4oO7AZIkwDEHDgh5nllHQmzyeMpN9ciFkHv84Bm89lih4tN
cmbgW47gFtJjKKRVZY0Mwkyx8BP5ggejJWd6pcm9dJKp+kru7vjQtstruzTDTksT5260AkUFpNLH
Zc6ziEfsngDf8tJa6+VelBWC9kBCGu9gWRz6pbJ+zMtSnq3MM3mqeHTXiZ/qOcjuvATTuSQ6fD/m
afqrd9fNEbeRrxp7X5jBS7vU+vFtAgC9SyrtqvDQMGLYWoTBUFAMNsGY3dss0nudYUhcDozJfeyL
osIddCtUZOZK6JyYDceLIZ5TTKdnQFNhIbJ21IFkW3Ftpqv3PEDuCKe2kLGnoEutNQzUygeJ56zz
l6UG+1CUPUAXgbEzyuJnlVXGLnfc7GT386NaF/0o3c69y7VAHcxhDX7MSdN+MbENvNCcOjk0pUP8
NBxiEAlAUwnpDW07ZeGF11nud81NlzuvmPUoTbT8icmCsxnub56YzRD5WWkAj5puuOZjd48nJkkm
2WD/6szW3/lZqyLROxt7UJtPlEd+XFGqPDvrJK9HZ61DX5ZLlAWNfcimKY8H6W5DhqF4at2pgA7Z
TS+oA9bDFCwIzitcOX2ZVVdeiyS0MLriXpXtgzm52WEcXBJbPOHuXAs3RBRL1bfaqsQNd3u+993W
epx7UXBupj89TQxy7EhvTM277nwn37VdDgDGJCqE50iDjuvPUrKtr3Qeltm8ucVIu9zh0B62k5MP
sZtjoR2NNMqxLTKajQZqf1gpu1tiYU39m87gSI80eHjXs2wXcBqpye8LJLsvNS5t12xRNbh8Vr2p
1jQ7RpqBeS+nxk4JtJRGFdcC0Ug4OlKcxgnIlHFeunPQnO6Tom0Yv03JDcb02o6U5jl0jF47BQUy
ITzY8vzrZMrAutDadNbCmdlJhWOEXezLpXXvJDQ9XiivBYX0UMlz3tVpblP3wk218VBgFFHzJvkj
BFcjfWKb0uJ8xomrspi9Kqdtn5loqHujt2vycuAqAgkMT6KZi5PujtqVY9liL9zRMcM2H/09SbBe
tFS9x26qvqMJpkP2IKPXoJ6XUmKOivTXOjglymTL71VkSDWH5myvIQ1aE5pJ05yKkjoK9QrtRsLE
tJaj8dBz0aOi0rwbsGR754lpIK0syI+kqCNtdjIG13qi7XiDvXjsqi+LL/I3nac8j3DGkjh8S5tV
0sNQw1nXU5WU6a3ZBM0eXdzOaMV0ZEgHwFgnFiViOh5Ba9x4oSCK6KpBRacg35M37EfCENOL7Orx
ys1t/Vyu1XIAUNAik/YpDrSiOOYBPdxaF/RwqQfANSX+HSykNbK9Kb9kcpBd4RDjxWUyqS99pjeH
xXf7DUL1mxdvcmHBOuMbdZUR9bnbvAgCyQymvcONL1fjmvbS+SUyNUR17jqxb+TDEQIED6E7+q+j
0SiW7PFZzJ63q/0MMuPMk3DApWLgpfMfSx/jWs+vvlqVZyDNXapDrtwfDLLqeKbNCxecJdDINnZI
dwQtTMsebafexkytf+j8ZnwZ+5R+ksHwRWlSFq8DGw7TPfGYWUvARLUENatKq/ploF0Om5ImtsdU
5dQLnaLDWeaG1mRLrXUlccg4YEaUO914WtZVPJXAJGvcGlVKm+m22B0n6laNsFpClQ1Ty0mIfoea
rKx2hLAy/FhlVybRVNT1/2bvzJbjNtZs/Sr7BdIH83CLmqtYnAeRNwhKpDDPmUACT99fSd7dlvfZ
7fZdn4gT4QiHJZosVgHIf1jrWwcVV+2blgOGUfBdXrbxpXEeM0AnlK9k+K4uo7arSi2oIhBOcqeZ
6RfSIoeDHGDWshdI4pus6uhDezXfuQx+IMMP8ploRX5Ja5nksqEhy2TEAsCLqi6xiKVPaPK/53kS
JPsQE0Gym4LW5JBt4tG5TLTAUo3NdFK2nZ5kkOiPkmQWBk9dYR8CrqNmNXm4+9pEzZxKOvhuGMn8
RNhtRsIiYSIm4SJsXaTjHDLBhxJ1Ije+SARp8UZ2ZfLeFBVD9Caxbmrod3epXcWbXoZFc5qBJK5l
0i73oTctMkKVpafIbFOP22IYLFKvSp8H7MAm3s4mbhZ7UOlec4l+8fo4/VY4E1FobMcjlv/vqZ9+
m32TWfScAAH13dyIiHXi6LYSJXgm4tTPcqGPU496nELA7XbWPFmnpCjCp9rJkaj6pDe+1mYb3Kay
GqZTm7bEqjSLc4pLQUeUVv5Xu6oZ0lZEbGuRz7Tzo5LniSdMgafOUSer6629kbBqlWXCksLuUsHH
03gvfjcYK4qJKVmNkPAfzM6Xj7ZdiFuj0OWuh1oho7muZM2S3V8OQ5rI9cJ7l0YFMF9zlV5GQXrI
7b3ZCAgeQSDpm3y+vuEheEhKVAGM8crw1AfwUHswOP3KodR6yfI4aFmm+NVNPSQDk/g5LVZegSFo
r80Gmf7shtPJbOsF+Emwrq2SqSeTyx34MsvZEaddWVHLVtfegLCEAd5ZQ/Hs55eqKrls++hr/H1P
MknUeda4p04Xwwo8Mh+bN3sW9dComhjxzkI8o8Gic+eo/MYgFWuD8nlcE8JVbpx4ucy40/YBrwQV
LsAvyFBDVwX46xKVXDMBE6fBN/uRgatrPyjk4DssqT3lfWaolapU9TjEOWNS33HSLWNIvW4GOjae
NUnrR5zIIGPRB3CjZ9KbI7R0C1MKHy9sSxRpTe0h9dOY4QmjsXHnmTVFlx3B4JfzzmaJyGa8Tuqj
jNkyRlU1W6sBg9zDSArQKu0shtS9ySNqHSwcai0Pm2FtYBBkz96xFEms5tDUjtdv7bQOzPtRWeqr
qPvsLteeP6/pDP1LESgRqs+Tnd00GfUQZuxlI9gaoF4S+J1WfVyTlDB3ckmpB9p0ky8IunKLZYHW
w3IvqkHvvVBoGUHZ4t0f53pCfIPZt8tn72DROE3b0vYmcDaAFtAKcZeVuZCXBHSZ0KOr7HoYkQpA
HYt3QyH5vQqjPJu+fCmmyX2tQu2l0exPtGEiTfaUKsspJXQVmFNJjOI6VzrL2TjVkjuBqUliL9aX
xZzzzWLZgDQZrHHZ16ticrPrjo6GTpSzhKHH6HcbVimKCRvl/WrACe1V1bCu+V2e/dgriQ5xaXNC
GACYMee7yljS7TLZH7imJbNfctfZWA7rFsT3VnF12mnwkAdmvNfYBSLHRo3VYqHqZP/N1wbdQFs9
uN6cPeHIKO5wIOQbMO/q3nICdvVp4flUg1Unst0Cp3M+0vCyqhCN8vSxItXO3tAHMOEDoyk16j0P
wqYCQ0dRsA+1i0CpTIk84qwcM3OddUQt3U9mxp+4Qec7B1U3YnrSUz8XLz//pEJO7+xBKhv1UxIa
3XhLor3TlJGm3GR+CBAaFY5B7NRGjIDVIlFmFwlhocN+wzbL+zSduOWZEWPg4I2sGJsf2osmysy6
vDnOLvdjpAsCO3fGzFM5UoPT6Tfubbv7ikMDZZDni/Y1sArRY/+sUv0kuFmGa8F6SK/gwbbuqR0H
nnSLDajp9FNPUoaENOwHRUWw9nWHGmM0yoHNgunm9Yizg4cyh0VB43gPIKWj8qxj8Hb2DzGSob2x
BsbRpojXLvK8TW2C9I0qX2CLMUM9q4NgsdzdVJxJ1k0s/JRdmsqt9lUJj0Ork7wNyJMMZtBBpbls
F+syGU9qlOaDZ0Qxu6GrSbrut4aCnJkHXsh9Qlb5qklC6fPf/rU9tRVrklaqTQ/SuYpQLVrXseoN
guw5IVGIpdOBJgGwVOt3yTezlNMj3eRZslVhEaSKfNr0PSkSqxBjw84eauNLm1lk2Ewyu85yzj4o
2sFjkzXFwXGpcMdgSa/NQWcrkVJeB21WfrbaKQpqWFPChWoox6vENA7Z2M5b1ADO+6Tc4mtDZfuk
gBHU0WD5l9azZj3CXmxxvoInym/jMS5vYMollHxzfipya7r2RuDJMpD6JZnqbRsHeJobh9sjYvlZ
7zsl7tOmuF2Ex7rfh7J2oN9ZmNwmsn22TPOLrBgOZ47urkbJRFjPjn1zAd9s+tlkMpT3X/AexDt/
rILHyQaUIPyxeJynyXtm2W1taDrJBHN96PhUlW8KM8Sm9KhcZEuWxJon53BlyQANk+Vlx4zouHOl
adyzJrwvcEayO0CBFmjZvzKhfS+JHz11RVlcldzZr2mV3gVUdldIVL8McbIkF/NYuhoWq1w7hYEE
SiOP87LGXy8LRZqhLtPrsD15ZW6uL8inrTuW1lVuVf0qBYxqrEUj9E867t9ysTw2Ff/82Y7yi4Xl
35pWfvmq3WdzMYYMf/5W/wudLeF/a2zZqffqj6aWy1f/7mlxnN8uxgxqPNe7WFewTvz0tOAkx58S
XFJpDBAH2Bl+d7SY9m+XCB6w1Q6uN9e9eGp+d7TwV2ALscHhZXHgkDjW33G0/CkE5IfnmnSwHy8O
/gHf+U/yaqgUhjUl1c3ktvIxwPi1j3s7/8ryr0fxZo/1S8bdFGLWMsrDtODZ8BttJ2xOcleyiJp7
2rtLO0xCRyeL5L5COnlvGyQ+53gDX2Y8Xo+mO8RvSTPZm4aJVKu64tpsjHncahoOdy6cp0RodUId
Ju6F1dnrTMf6yYxlvkSBtourtPe7b8CYETiM8i5jjkr70Dujv7GcsUlXNKKskNiqDttGsvzOpqm7
wk1kBT/l6H/r4v+fXdk37Wf9IPvPT4nT6/+By9vysUz8n3+6o/7FuHVuavlZf0LE/ONV/uN/+nmZ
48LCeRVilrvgPhEYcs3+fpkHv0HWAMLuoo0MAM7zN79f6I79mws0HTYvbgZqgcv19/uF7pi/4ZG6
ONch6V6QeOHfudD5eq7kPxgJAPXg1cGXROlPdrT3ZySdAOXoKuhw+P1GI4uGpjfkSo347yNyhpCT
aNnqN5Yb0tqocUaXl+Qjkk3mFjLZl6bFmKzFC7oZq9YyNnUSeFfDgLKAWSs5OeulnI1HfKSFGWFL
9T8KO4A+MVR0hFeuJSdmSW5VrTurhOgonf7Td7Sld44IfbbPktkDM9xupeK0XCJGUOMNoPq8jRD9
VHXkmPn8hOaeUoCGnsKn60ggCpQTbJuRwNUVfaX9VFUg2KM6U5p6nPY/j2bdvwHo8s7YnZkyN2zW
n2wH18qFKtkLIuqc2Iyclu3MqqwWYJLIXxV7aLfFzpkIY5/bwr5rKAo/va5sxMp0+uboUFbmlzOf
GdkSZMGr1IQIRaEtGxnFue+3a8SIBBxMrtteYWMpjhTLrbouZ2kFO79r0j35A5WOwgUv196ZreSx
XGyQWYZaNJTN0i9YL9vVdcH5ymnG2/0qSum+DMyvaDnV3Jz8RdM6t6ppNOJrlJebNmw25mRdSNL5
3MpVa4Do4L2xxlsjQBlNudCNT53wSot5/DwnaPli5oxhPORJpPyAX4KCs/jOdtE5E39T3CSUxV/d
WtlqV1VwISJmNqGHQKkK+/OcVOaRbGILMUOpzH1YmeXaD0J9h7Qe0nK96OpgUYWg/ptSj7Wg6Ifb
umHgE6rQ5HNOi6sAN+oLhNPw2cPA7m4UhdvRVwqdUZmFgt+llAK5mhve+4Uon7nAWdGoEQjPBiLQ
WG5EjFiVvAgXN7Tsi76/LnTd3y6s0k9WuwR6HWaY49YOF19wEH5rPldWSQk6umayQfiLxDRhRJlv
knhAn5+I5N3wYpWvxTCZT44nxvcMPc6yHgCL5duyS6DgFqMjWba5sNajFlstM5XW718NYykvbnql
z0kh0FEntc1Kv2gKeV8kMj5P+WzwM0IH6TEztWpaMdkoD6imSrZWjKPDKFULExyBsu92CGsfx4Cv
ERBxDTUYu5cUTqrk+U9FnzSC1YoY+Amu4FESVZbnXQe18HNmkY68cfKxERuMvWO/7rSRfabWkjaH
xWjHcyiG5OjyBNr7lsjLyLs4YNYNI4bq2Dh2exgaH42SC7EXlXSdsAg2DZS50aLs8xxPBnEHHbP+
KWDiGE6d4MLMnMpdVaA37qoMUNABT6i+IvVo4iKuDWZQeMZM51FWvuwRTjGi/P9HFFLTH97ii8Py
3x9RD+9sdv7xnNXfcCr/A5PxP2T6+Y9d/1m/f2T15/DLwXX5Vj8PLuGZvyERciEW4Z90gSxSiP08
uS5/hf2LMh5bLTxOGCP/eXRRiOFrDACescwABcTf/LNEs37jTAu8kPn5z9Lub51cv9rPgLdQ43n+
j0xGSj74X7+WaHEo+oBsM5bMI/uPCHCfB/IM+1azasOhg2k/FNaTU9j2cz6HdcoOYAhuR1kOT4Zk
5TFZFbzDxsJ96fZdzjrBzb/kFWqwWuvmCpWETBnM8wAOvMpbVzgxHoiEw4egsEDv88H6i3iNf4lG
4jeyLX4vpCgc6z8Nd3/w9PFMg7Oa4xOasmHAJRdUt047NVGe2ynl4IBSkPnx4xAS6wbZtDzb2Dvu
VNAWu6Vs0QQBQ17p3LzNS2ci842Rt0rNp8JLXASAw7yXdf9XCWmXd/m/yocfnwK1OBZrZlmME/7s
Lw3YgLpiLoo1c4dqK6dFb5Kpep6Y9qBo6GDMxMNfZcf/qWb5+UNxHtqmieGSKuhP7lI+pNBuAg6X
cMytpyKfn9tJVpGp2OA0vnNjsabc5raByhrR8hbqTfhXaQa/mj5/vgTgLribuQgBOV6uzj98Vn7X
TrN/Od/w7/nsCcHtzY5Zf9GMmpBrpP4Za0y/ho6x7EyREwXFHpSFhxQbDzHVKc1MO7Lb4ltbsVWj
mPirgLwfWPw/fTJgT+AbUVtCvLlUl398hYtfC9KHfd4k+zkjcxB9Qy90NEozQn+P5IyxaX7jDaxW
DFIiK++qtD8oVzHrVqsidtczYVBJtSv5z0UFa9uv13b4OrM2Fs5LS3XQDWKbhQ/9X2au/l/e3ItA
1kSkQyVNbtCvL71DLYQlw8vXA2kbpFT1HD61n65CpE4w65f28Ifn4e3PN+UXx/q/Pks8AAkOQFqA
ny4+3l9/YOCOzqXuyKkEBMuRoDwZc5vvmnGqNiX4mrOl7K/YbbGZlc20CQq0Yf50meaaSkTB4LEh
iMfyL17Wv74NvCraA9c14Qfw719fFRrevjQUryrsUXsuToqaqZVk0wck48Dx/J3x/beauP+2Pftl
RPE/JHb8L5xYmBd8xr8/L6/em1/OxB9f/vvMwvDhcNhsgDA807xdUiJ+b+YM4zeoutixDVAPHiif
/zwRLc49SMEQoULoszzZ/3Ak2r/h03YMDteADsIn3fSfnebvl+1PTsq/4XD8RBz+100veBxBAOU4
vNjF//A4KtKknnol0Dgtdb3icZQwT2tgfNZOuuyyxaF58BwtDlhfFAo/4ZTrvEYTeljwIsNK1YGI
0ZnO+Xd3QKvNNqTvziPnZo9Ekonzqoor947dqbsWeeocUm04GRGVvfzSzqX55GUA8ln0I3yK7KID
uIn9lI1AnzTltbZ6/8Vo++loEHDGU6Qcr7u88/ZNvDCrrFxV4ZZqQ0UcYeMF3YosQPOZ5msAJ7jQ
5pEZn3/DTpagHJtJsk1oZr5jPmlhHXVTvZ8WNOZpE0o0Y1Vwv2jmTquOncLZMhBhbdJ6qu9EJawh
clXrPIRFUVcnom9dnr2WhF5lFFijzDztD6pL/J2dxR0i3dwx9uhfwyvD1sHLHCDmwZbmsT+c8ljc
ermpAEYM2XOHd+3NmYrpVIbkKWIs9E+5syhEAp3ZkNVakU4ddIrFJTIYeegQ/rSrESblhjcDTq6u
FvxmzM2/ws6yCBfyernD7Al8J68GyJXd7GyaYpzxfpnVvR8v4Y4IB8hWy2ARuI6ZrNsXQ6pwzPXW
fR3GiID9pG1Y21Q5dpNL7uN90VpyrRc0fJOfndpsJH3ZTEMQTZ1xErVQPZTgkZVdQWmH6dsu3jq1
VGeVlGIHpMR7Q7mUbxmD54/0+PmKJ7VgR1S+lTV+YiMOoZ5lSX2VVcqs11hhEzT6WeWz74+tlZGO
7Rpzd3aPDpxGNsC/fTGzauSO+G3NrTJGjeNfAS1QziPhRWcrrbM1LWux0cUc3lbZMtNcpO46qT3c
8nQYyIm8juVrsyASRrBx5Yk42NMEOs8ZkYe3yB70e77AwgyBfd5i1kpx+NsG6cZdfhUM/QEkTHDy
cDudu6JKnoc+z79dsi1qlOsmOQcsLa+aMhYfNNbdRjjONNMSVU0JGU97twmyleMs2Y7kXRZ8LdO8
Iauyr7Mb9EXZLpE+e0t/YeCe5228MjXn5eQn1dlTXbCd0QzzDlZ8XCg8MI1UPd7qBZbAQWZafCeC
I/xwB90clO/YSzS6bBCZeCv5Il1M5C/pQNgEOCca/ny5y8PR5GpGJAUC3UMDUYTuBHuqzNfzkk1v
c7YkXwzVxlepgUnACELxEFbCRnhhZ7dJ6XYbW7XFS2za3eNS+FCvUmQ3xr5OLHT/WPHu+9SRd5QX
wQMKd+M94EqWq8QwBjaeHbKgtgyPMSqpq6qqEClUgFQqokdvePy56qQFcAMWjtNx8SZkFUOQPjVT
662LufWupWshV8UzMhDqocsUjl04g5trwNmtySHxz9Y8TOeZBKRVLVkdsTD17uagJBA5m8L23USF
VKEQdJqbaaAcDBA6DpsEjd6Bn+5cy9Kx3k3Qxc8qn+MdIWnLPd5DgecyTFjCBWwtcJrWmwCO2d4c
CxJrE7O/7WIfo0nb6hfc1O4rXrKJ95cDGmbyUh3DIhu3kzMm69GvhlOG5vyB0HBYwJXE5Jx1wfPQ
Ds5GaIIdRUaSYSTkWJwWK58+Z4378IE1sH+wK3t5DFQVPBlB8tShrglzeVqqq25ckvNi9EyQ0kmL
1VLzU5guMXCJtYFcgekKcwBf30o5z9fziJ158cRH6svbuJrThy53J7IzrSb9nIY0RfxSWh4YDStf
NoU/mfe+HMpPq7Zd7iqHZWBiXWOHcta+MeOUTvLhJjfFcFdbw3gELuJTHWVMDSbWmS4AvzP+eAsB
gjV/QVuOt9dDNvaImSyM2J6n2Sa3sZQYLFd7BEHWIocVFNz5IoS44Klx0b2FOiXgWrJnPJRZT6pU
z3kLJahrP81leV207z+qupXOLjDq8ZCbQbxh34N2uhKd8QiroT+MPtE1A9TUTRob2V4h77/qjXK+
JbYGQYO3aHM1e8lwpepJPxplnJ3gHah3mDHtFolnfQ37I9lY3cBNjjNquapN07i3OwaIxqyPJWOv
tZU115ldZg+tz9KwzvP+xrbUJbvGlwnyvWn5zgJ5vMp/GP0kHqNNZ0mUKo7ozh1mgAwGosCO4db7
xcjN9xIP/6EmRhYHFLyHdC7DJ2sCYJuUXGhE1hiop4EB3BKmPByGIJGnrlRix5PX2PayMK5JpE12
ZqPQvyHPljbAjSE5YRR0d2NRyr1q3XnvYM9htqb7bdgH2Qu9TbgZu757YEbrfnNoFiE2h5n1WDmF
tTY7sWDHT4Ya3evonA0sYJ+jMxBbnvlhc013J9eKxfIahdD4yvoD1u5kWW/E/Syrvpsyh2lU5Xzh
S4CfhHUOvA9EwXzTGNrZF0XKGoOQ5GGPxsLZxoxZj9JxV81itmujLxVKiKTYT7pNb00pyk/ZhHBP
4t4f2ed6qR9JHlIXqRY8RqDOVXFvBE14YrbKK87VcpggP9yaqWkcg6m3DjYR8g9Tq+2z5zTOEbmc
v3KrGfm3Y+fNrgglxjhpp+auNdIlW3lp594bjQq+DiPMN3uCZgM8UmG/6UZh3iVOSgZ9mwXpc153
1tG0m/4dKSXS6db2MZsBFSMaYu6R3AIpuRgJ2SGtyy62jiIV3TUGPfekkK/hZo+zjYkkh/dl8Ppb
P5+7MfLdJiaNUqbHfOjlV8STy6FUFDGzV5WfZLzhWZa5eEkG1O56dOILvLFfL26Y3aeZVXz3iB1W
WNJjEC9WL9QRpVnRZxj9PkqNh/6EzZsSYdXNPnmNYxivB2wZKzN1xHNS5f43FvKcNr0RVu9kf44b
X8zmhmin6oA60byZfQOPsiy8O50JFLUFyUkHJwnaq86JvX1aInPF87XY5qaB23wyVRceSqq3LTdj
ey28dNz5SWBvRtYCWE+t9OtAClYWmQYakSCojFNbzflryvlGOAvWpGfE8wk40rLZNCTNnBmIx3u/
dHiq6sE+azNEZZeORBo65PutQmeacO97JVv42Gu5f11XQNppyFev0nx+VDHReDPh6Fd2b+r79uII
azmM1zEf+cnFIXCDjUjfcbTVh5kT5y6ljSRQisyLeQ3ddIAsr8zj4C7FvKudftq1feA/mO6UP7Pj
KLaFBD21miAiHCcL/QMx8pqTm5Svch23DrIv89JTpz1niV0MbymSzTX5XskR5QEyFKuGaD4NTXBw
MlOAIVT+Wwpt7nFppHwYOrvc214tvzk6o0x0Sn1o51xwi5f2+wL+c0t61BR1WF6WFqNbgfxnLTo7
BXlOY/3gyGHaG7Gp8f8nPit7H7S+DMVFjmNYB00mIpwHhLqoGu1xj5YfXSSbRrKtHTTuOjXyD2yh
410h4vh1Zq+zbpDaMP6oOgfgexFfNZyGN0JIk2197Nxm3sUUnuWQbNC/t/1l3BvED4WV8szBW1es
KBGxe8xOikNn8RFyjaxVcoQyCqacXwxtVI9ALDMEFJusHSmtZafiQ5qn03WKFua2Hcfg0lYQOOp1
5hliBZPxxdHIvBaCf+gfPOt69BMLgSnl2IoJCj4Pk2i1dQOKgpm2qPdJ7btoDow4W9U1GI8WLNRm
mLPsiygmjHJq9m5jc47X2irHPQSw7AKcaYoNW8DaXFW2PT+PbuGfRMgjInKbcjrWag4BypXJBoZ/
cwI+V2760uJpX47zvGrnqnhesJNu0wK8Lg5IzhNJjSo2ALHMOwxi7k2gemcFr8na57Lw74zeSbJV
m7Xi3gxQs8X2mJ5KUsjepEbz6QDh2ZBxnp9LPpvtAAnqoCoLTXUcNKhQwxIRm8F3yJas2Y++y53e
qWkzZQ0LY2kK/eEWXrzhKh+myAdTsLGUCq+CcjB2gZDJkQyo0Fk1jneuENSsxOLqr24P0phGRj62
sbEHfDMyeXX9a7GYCBSD2MFAXhBB3auCh30mquJowCRGkckwmeuhEXv3gg6WMp8+dIASdgIyfGfH
RcnUygk/fZUNO8kyCPCBTQVc6HYNQbL+Fhi6uCdDfLkxVMLnbTjlldeHeuO5cFkj1vUxyT1I0UuR
yM8xaZI7zoFwZ0MpABVRD18dVzhH7gr3OyrxgjbaX+46M+i+ldrwn3HKkFeOfytmL2I4/nM4iH5a
JROrdx+I+cqSJaZvG7EO8nG3vh6XmPy+RKA8FQMRaRfb+VZBoFjlorlQVZBDbhXV2cCqpEfiCrn+
G76A+tW1E1ggheduLsqs1VzBy0KQM17nicie/YEAGzElFpmJTuNFyrMMWjD2b2sDN+pqNC6lAr3q
bRc0fPO619apC0fIDFisdl3rBoiB82Z5wnQJsiODsItCvU0/ApcLPOJDyyK7zsMXnyuyiWwYVlCG
ZfUkGOkeVBiHTzHuk/Vg5iAxzCaHE9YGRGUOhOrR9mHc+07bim6xw1x2g5W5/uBrCRJB1sNG1R/i
U+ybs47MpDGurMW9dIzuLeZ+2BABmBj2fBkVYKAr+WxX9FaJEnl/0jodSgbi+pQ2C6klRZvbUduj
y4ouJoX7soKhwaElSKOoYR9FCfuttY1S6dpE2HG2MEhh4RT+99lRHtu4Wh+B7AUn2Yni2KYLylvX
nm7JTgYEgQ1wbWN3SNqgPzGUdDZGN3c8Nz0fShZPWVA8Q3NsyBq5kYy898ryuneW6uyvKcgIuA15
2hd1uFmWxn3jZ9sqSuvZR1pvxU9hk3Rnb3H8sxINdZw2zC3eU//GcoWUq6IPnZsZwfNq7gX6Jgga
T0tQ99gtWLzrQA0PXi6MqxBn1ot0GuDC4kLamqy+Plp+tedlRVZJ6V+yycOujcg/P7g0tpHba+4j
byje5sJmrci6PNn25MQ84jYaDkZSFQ/BBKiuczFu9q5J3AHwqWdbtMv3NtTcf4mfXs8Tm1FQb9yi
gVu9TTgl2qhzeXiIoa1OngkxLiD3GsNAWV4VoNdu0MhzbeGNdk/GWC2rIgn9d6AQAVEVbEwRs5lJ
cbJ4KSBEQZKFAASfaf3h1mfwnTTErmkWy0OA8X8fSzVs67HuznVhp5fIFbXt+7yqoku3dBjDZd4k
SbxsKEPGVWJa2bUirQg1bD8nX2E4vMIucL2NAz7yNTUQKWedML5YJY5WUUs22zog1JCJTo0nIX4g
5YI6qDPnc5U1Ad0xZisiHsGRcbNNAt6CP6DHluQQRYkplq++XzwNRtFshK3NdCs9Je5MVYhz0wzt
y2ibw2cuaucjLS4vuhuHnsWvEW8N+CybuUXMaBho51q0cNu5nRcMRSFguCHdLWyj8PL9+L0hZben
ypvrveaZvic9He+MX08OfC78FsViNavZary3fjHjG12g7JhIhgKv01c71HD9NtGiuZadV+7yXKkz
vL3yegw7pdf2ZKQkzNAXM5joUIaAcLWtVWB07e3geE53eTYNPLE98zi6NrGYXplWD9IuklegFPKo
O4A53BH1Pf6Y8MNnp5OvrLRNr5CTj3Dh2zT76meFrVf9WAb8/x02Jh/18I0NmmFXVDSYHKXdxmjN
l8QgKzqGavQ1sKa9JcyYN6EZdLJF84hso08N+6qdeR7sjZq6H4HmMq305TG3pUINDlL55bQB5th9
qLSS2HmSaapozybFKTL5+X7RQ0JiuZlk28bvcVXSTYb7iobwS24IfZ91A3LtPLP5qGOge4fcZtLW
F7nGntwESPVzaseNr0wTn3AzctL2Sf/F530xGWcpaDSxSm0mgHblXfShimFSrb3qiDLC/N5mRfkC
3AXHfO6YAVHqBTv0PouHT8/XGJRpV7vzpMvg1lYDMuRCZOqEzN62vjAanG9TL4BkN6MO5bcoWOp0
jG95gTq1r3OzG0aEy5lxktbiH+YMkzCqYlS8K6+Lx9t58LgQ+tF8tGlot7AYvKckzlmw+cI/Ye6v
4MiQYDMlKYVry5ly3XZpvQszR0B4WjIyr6BHoCXBXzy9kItDoivJbHOJG9vPdjVZJhxak50/lrqG
WOUxcRs3ChfbjsbTurISs8QmFiQxweDFdAcgWK+UNw0fNYqB9ZwHC2btsjW/Y1z3wEmZ3uMEaBei
Q6puRnhNlIzARbBueeaVxwQKtrwc1eNkDwAj8f1eV1NYvo+hl/HWFCGrpbla7loc03c67UY+aVLi
Vrgj620+DpladaOWdzIh/C8C/gdkC3OVjd+717scWgIEaTUsR3BSU5RJZpcAM7ggqmTE8YEKPGjW
Vd0kWzvm2khMf3lIMfxse41RKyprIb4PfRMC91LGd8zVyba0DPlRFcyfY5v9KiRX7nReDpMZow2u
a5QWhymVzVb5g1Gu5sRd3gKdtreV9OLIqpT4mJjvwsBQrCal3Woe+lN5ny6z97rAVfosmjh9tZsq
3Td2kX2wY47PNp/Ra8foEvlQiN0mE7EMV+Y0B6ekbZkedlDUlGMmJpd2ZaOdTzGB+dLe8Rlg/Eir
FsMD6BwkT7ScOVNs6nBZMxCVer4cha27t1MACBwS81eaPsYxaVtWt2QpFt9KnLs8DLx5eVtsgD9G
PCUQm0gt2DpqHDbzVOgnz2GAkmTmdJO4frlJ0MEfCzv73upqu3jyUSEcAnEU0lZ5O3s0j6Su7IHO
vFkyyz5CALQH/FfBOfdigLSTQS9SqI6EP0W21jqnwV0lpZ+/DHNRuxFGMU4ELFMz2u2iINIRXBIz
HtnWT4M16ktCmjutteiqHYZUx4kCf+gOF2REC5tFe6/9yHtMyVsaNxyVOVBAIpSuKNPSb0HGMDMC
fWOvF3gZB/T+/ZUycfbRwVnFjgmmmvlsu3qz5HwH1tmADV3f7sOVAPh0YZHosv0P8s5sOW6jzbZP
BAeATEy3hRpZnGfyBkFSJOYpMePpe0H9/90SzRbbl32OHXY4KEuoAhI5fN/ea2/QyblHDTcDCgE9
bLcVgqbHBGPXs3LC+cYJi/Cmm8gF0tGGn061rR3MloCSqUNRhd6+GAGwji0bfTP22d2gNOqiESfq
bDvdrZ5IZyPnLD8CHaFA1CkDj2o6Tyemq9p7hQuI02zbboLKpAaFBHID+zi8TINKu6zxzu29OPV+
JEZWnWP+mjds58oDBnuxzZUhNnHQdycUDsrzEmHhveFiZCCOq/X2VoNJEJxJdo/cvriLAozlcB5Z
EeHaelsbpjmV9k4zXlyHrpCEcohNCHX+ZHFMaU0sfPR1QtKzCwMOsBHZ5kXUJzc2qwJyddnc5FXS
nXMkQIYYEvnagnA/t4bc4iCUEJQ1m9NZwenkJbP0eNOB4WKVUInc0tDJT3q7Lq/YEet7gDvhqe3G
nGAJFqJlHdTzNRhgg+o5KdH5vq7w4k7EvDOKoNafQwceovWs6f2wdglOfmG/sNDxBo2JLzN6HJSE
OVl7166onypNQ3qYlMY+jEpbp81hxbUvWq+5nxxnOKW/SLNCa2RGM8ZqJmTyBYENazXgMtmlHMKT
XWQw4eIaSfkKcyVwL+cjRgiALg0sPiNSzUolwniJaSzfj5QG1mJ0xDHCzvI292W3NbNAIS/r8noh
t9VZ5VuyZ3sBOKihpholjrttXWyZKypeQF3tBgXbbGKkYPHEC7zWiVy78VoVOr7Eb8n3BBFCLbHR
CAofbVJA8EDpHNRqOXhrrE2KXYxi7sVGHp6XeCXpGFEKHTfYXof20KsGKqFmVeltKVVgQI/zvDeM
nFAi2tFOo6NCDGTtU6uHbSUKJjBfhmYHsNMrKX2P9tI5g0TlPvSJqOZN1tT4AemjLlZ2wkqPU68C
69FrIyZl5ILejUj0dto3SxFglUTaXMYECNTkVnF6TvWIVBylio3B8NM2ReLm76mKouSankd50ao8
G94kSFprb5NUTBMoS8Z3fSxVtu68tqk2Gdgs4uliF0IUIkU+dVQaztuoawMp6iOl9nUbuzkoxtIc
NqlWAnaEAOhca1qn73KXXe2mdYyy3lUS6uNKQY0yQLBzFOVNty2/yl255/bSutRppBVeU4WHMdKC
ZFvbnXk613H0hni9kehUe/NQ2LU6UfWUX3FmooZug2sDZ9OXD4XjJvOR7kZ1jZM9+TGrrtxB5VWX
7hxwi8N5zx5BjatJcTpcSYzBh8GGuUpNguXMpZsXo44cu3NRyexRQl5t940rhnzdteSPEHgfNsDw
3LzK4ISx+d9quVchjDWxGbkp0TNgrThG0sykptY0DVBSYTf9CkN3dyyiIrnmXF+vI+hfB3J4Amcr
AxPXICqmFwoVYt1l47QRNR8hVKF1dPSke5gR7nN6sCmEgzXuT2SVeh9Fl3BoDsf4rK1qVFhkkCa7
nCrfQ0h5ghmBTPKPTs/zpzYyIMCRtcNPMzmKTZciRWNaqQGjlS7n56xET9mWAiSBgKydsI/NzWOP
DeqaVrFzs/S/LgfKnSBSkbeucFqPD3A05flou3CJaa5eUX5LToayMncwR7oTmDPm3nK1iv6bMd5N
lGNPJ2dSJxAd6do6hb6VNlWPMUSDjdgBQqEWmtkFyO1piZ8RiILGFmhrbU3ezQQtgR5uTUGGBFC6
8uzuhUoqjvkCc3moXeA/F/s4LQaQEnj1V3FfJwe7bUyoyVZ759rQm1daCjqVGhHwQKoFNngHoafb
2vSGE4BLRIAA0O62dLqGzTgL7DqtsO+C2ZogUettfp4NbnDX5ZJyDx+IRoI2Jv3psopCtTICc93K
KjiY4SDPzMrQ1kWeCoaES7srakcBZXLsrDdPd5uLPBjYLhohkBCjjkJesLzLdBQOY1FddC55XBvT
KAx4PWEGR/CndOQfaWr+F66g/0N+Hyqef1LP7AiTfCcjGq3pv+SpP3/DvzSli3wGYw/b7iW0xqOu
+m8BDdL5v6ia0Q8U9J0cXSfR4N+2H/Mv1IWUr3QifQF1/WL7cf4yCD/wdP7y0KqSjfOPBDRLasJ/
y2dY8Zc/ydZRFi7SVVxJv8toknYMIW1FZ1T01MtI5lnoQ4fq35N2pkOtx7m8BI5hMkYV57cNkMu+
PBK/m7xaDOXpkFI2LNa/3L4vxGmLdOfzZzLwUZomAbhkaC8qsV+kPXm+YBXH7GyepuomzzTrCelh
xvoKM/fZ88LhDqiX90h32zD8P1/6kwDt5+2AAC+4FzrukEUA/Ouls8HUOIInZ0WVaNvQK6zTgT4V
2JNYv6RXFr3+88uZSxoKBiTLdsSnUBQBYd51suTMBccK4yRS+RuKiuKZQnW99NWdH3++3vLxP9/Z
X6+3jIZf7qxINFt1XM9A+Y6mT68ONrb+HQtb9J+zAHq4r5VZn/SFP28k3wl9l76YyX4KWn+5UhSr
qpzm9EzLivYs0VIyk6Op/yZJ8auBgoif7Dn6JZbz+SJak3gcoeOz0mUpnvrE+FB1rE6npMkOZtDW
r11tD2uV2eY3325RR/7tPrq8u4jFl+jDT/exSWe9KMLoDIWIK/yqYGMvUqI0Aay41+DH+uNIGxtO
v61dB0lZf5e89+XdXfTShiUt3pNPb4jnYLW2dK6flvqmUvGwC0mZ+efvAr5Ephg0ohJ9xmeFnUVe
RVui0cKK+obBVNsZ7FmusNxFrECqvfzz2DSWwf7ppiLmEwgJuZzpfs5TN0c3JdwKLi45Akc1Vtpj
GZvxZamL4Mo1tfGJikWzmyAUrfQu1ZstyaqQZPShmLZ//ihfvCa8jsvfDGEwq58eb1/0zJpBeAaN
wvDbKoNj2lFq77yy/+Yef3EltKsoVYg58yzmnN9fyE5pyPIC57Q32/BRgBw44JKMtq6bqf2fv9PP
l+HT7cVeZxFPJSTa2p/q6V/eSFSDXCgRp7EeG7ecvZpnp0rd1wqJcXeCOssGThAlFQL6PH0JtM6D
jpVQAfnzx/jizZGsN3xTNJusfJ9u7WjFVlFRojIrBHGEBzi0AKNOnlUzbH5ICDP9njC/n6csP+QZ
YMg/X/6L+R3SIFTwJU+cpXV5Hr/ehJlDWy8EDdrU3ZuT125ThERrAmHUNqDj/o2e+aubTmNakE1E
PBNFaxb/X6/XeTJi4TVPEdDW1IVUauV+h5SEFk7tdI9DL8ZTqG/dQ0z7Z497Szxwevgu2vGrm/7r
p/g0ypjoA6erzFOFs/HCxOx2Dr6bgyTm9CvdwqBUJFO/m0qv2rXC+y7R+YvJioqtbhH8gO8Sh/Pv
9wCZYUQNxDhFdjufpK1pITILQVL/+cl+8SZJljYalzg7HWbG36/SDirAV2icEgdBXcbqzV0bQTZv
jKL9JnXb+OpSOFzxXrNDs9iO/X4pCky9RuzrqVfMCQTAaKGPOFHUbjXR07wL2HGj16NjGJvEfxWy
SU+tBL3Wqsit+tYZyvIcoZw4X1JG0EBaJNV8czO+WBilJHAN9At9fKTYv39Ct2giTVrjqVGp6XTA
M7MxCi+7NOPB3gEYGq9nR4XvQUm36M9PwVj+5N9nGQPsucAjxcLoGD9//ZcXDJ0sxlPNPmpTnF6Q
kIPkhoycDUCwZqdbGZplZ5JQGhzNJ1NpuuIz5By6zXLr2EsWXAW69ptdwhcv4dLk5Dlx0BVsKT8t
ZGLshtJ1rSN0z2wbTGl3Fua4OGLsu2ss7eG1cpxuT7W+h+w4GNu4s/r7b+7L3xe3JRXbxPKMfwxg
26cnQt7A7OHoOGoibpYgFYeSfxCcWwgd1kCoi2tNVnI3Jgm0W9krPy9EcWmXAIK/+SB/H7w/78RC
DUDNb8tPbyNcGyrEHUyovEl+AKSt1qE1Hoy0sNddP1HjmnIQqGGr6j0SaYrMIhCPUnkdGikxHwDF
22hRpDp3h0l+92Z9MXpMFqjlpITXzfr8ZhmxmXMDxdEy6XqiFkT1TB1aHkzo42d1/hLgKCXEl7a5
HPtgMzHjgqoMymMANadeUWSYXr65X8uC9GlAL0wGx2bRhI+weON/ncFD2Y5aOtE4qoTtrsCuZpdz
3Kh11bL3oEWQXcO1Uj4Q0ZfIxAvrIsg7BKSfXEUqjMQ3O5OvxjIfx+JkyGNk//nJKFSBYYwjqpTh
hPpRgROi+TeSoUCYZLtBH1XdSjmV12OvgVasinNNsNb8+Zb8fXKh5IhZ31iSgjFkfHqdutaSDkhx
Gtmts43jDCO00YEhaknzfEIipA6D0TylDvSgP1/4q8nF5KhkI4MHRsEZ7fdnERey0zPHOCZFA4lW
a+MdahZn61iZjlzNM56N0VXvXh4xIadAaWkvZAcnceXK5PasUQO138wtf78XFpsIBOmWRTVRfp5a
6GORYTQnx7gs5xddGQzVeSKTBW2qbKhXY3yjcVDkqPNVt/7z7fj7umoZbJaZTbgVBivf73dDiwas
nl5ydImyuG6HCDFeZqavf77IF4sdVyHkEc0vZjHADL9fBVon4iwIrhSKtfe5nm7SavoBGD/1e9XD
0WsdiWVFOigUg3gdpDCLcgv+IBkfYiQjTsxPZSsJeSMhOtz8+cN9cfdZbTAZsXdm3fc+jYcsqDKk
WNGRG4QQuzTy81xClAxGkwjBwqEUS1oQIUTBN7P5cmd/nxOWhFEOtlx8Mfd+uvNU7tyoyLUT16YO
ikWAppBfDX1RbMh7qOJ1NgQhY24Ix+8Ofp89jpyrOe4umxy28ayxn78y7lORITY6OrXhnVApwWkw
xK2PROu+wSzjt7ZR00Ier8K+to8DUexb3KrNVquRE1ZgqC5Vncf4NYP2xpH1hWcU89VsWOoMIlJP
0zd8U3p32w0JMS3k/G0Kut2+UkQXjcK7AtZyqgeJ9s1Q/vu23KFjA+Fm2Tiwd1uG+i+7BkfFENs6
58Ssl1clgzhDlT8QO6Io4DgIcw6v/jxy/v7uLBd0GTqcRVzb/vQEGTa5OUv7ZHQ8gAedW28ByRTf
rLVffCteUN0kitZaDjufLqLHCZ27xDrJ0Wtc9s4SuIyhK/EnwyDXcpgj7ebP3+rvazskP+Jnbd7V
ZWr+9K4iZ1NsQNRJO9WknDRjD7jNsLegis1vvhqnpU/vAOUqdr9UDnlufEHx6d2ri6wDXG9v4JyQ
gFiHpPv6TagXD3qBJMd3494CnojE/YFqtS3owCF23jgDIKGD3QT2mTlgPltZWiP2+oBYZ99MJtkn
GI7IdujsCfjw0EAVSQrX3mWONwaHvJnKH1055+/aqDf1zSTNFOAJ3p7Kx/8u7gcFQqunTfjW1CDh
144RYZAZpQNX1LTbYSPdyELpGbjZm0JWjBwQfj5ZCbaRnFc8LiCMAM+8rdmZGDPUmBMzJmcSSUtA
JG9taEI5NWoSqAp3QVnEZQPuuBs9RGYDrc5LB0kXYK5KdG9MAuqjzubxmJZOT6UewC9xIBnJWU1V
4GOJxGS/l06SXHNY1T+aYjSv6BbDrowqhbsPnaPxWrRGhi4nnWf8t1SyXpISQiXyYD14lvkiJaQl
hiIvgAp5pEuYXnUZwLoVvnrtdsHtRLsgw+lBj61oxuOcyHLwlTQNwDfmmCPYCiAQj/TDuHkloXMt
FJVD0nmFbya19q44B92h50beiLMbWVVdIX3eOLBw6LOhu7a3wAEfEMgW/dozWhInkyisa3j2AVl+
psCehRIlccBd2AqWH6Hg1oegR3Wi0/t+VEUKEQfgJnamNi/4LSXyUOjS8YR6As46Ln+NJtmRwHKi
ewiZg4RL0lE/Q5gP6rWj2VXHGapYmq40V0kZRBzmrRvhDrQtESis2jqKtDVWgrz00b0FF7nqF9mc
i0lpkRGZlxIMebRTCfEVbaL6eWVMUx36thmz5UsrBIl+rTdImAPAAuR3e/Rjjr2XIsmHz1jsIi11
36zEjFEpky+ZwyVY+JqIcnr00JUGqlC3JiQilmrajVByOohG5E/srUzw9WkdvHZWtDySgrYxKUJT
euhMR90zKY6jH06juM1p6D9GDWaiTdqM4oddsN4iKqnltcoEolQyyuKO1JMJPDXDcl6KVgWUuA4Z
ys2gS+2JjhSX79KoTvzKznBuunWGWybm6LxSMIDTfdgrD14dUPEYcOSiIQfVPs8ENiGEQsCaTm+V
HdPgq0HMLy2m0tjFQ5ppgARn6BKZCmNvHZYzoW8GScTglxk83VEmcYkxMIF3SD8TpdFuwD2Dt0RZ
Q+YHKmfPhEApyf3KcW1aYDkAsnU9tQjd0qokRKYI0/7VTnpoFWiQo2dntgS4zYnlEG9PH57KQQd1
DnY+w62fJPcM5M5GChhmFxX7wsiPy9zgB24kTwXZh/V6KKywPhilRVazmiA6o7aISZectEVKCTfn
WFbpXPslD7knK4AUFmmTd7sR5AkR2EU33loPNYlDexOb+lOANqu9wBA1XFujaWZ+HcTkJpDrlITU
BtzgHql/TApPWmIUaAdkTYRoxEw0wQAJba1qwRYqg9KDta9y8bq0cU+6isr1Uqz6xnbyDUul91ZN
WLI32Ry4uOUqJ3dPsRKS2zDVJR6uhHwaZOcJcw4QTSTEtYzYClEff5uJVD7JdciNgpQNEjEZkWS9
pamW74xgNtVGgYVsAHGGJozurkJri2BM0WelVrBqDTcRVMwKZuiM2AL2ttWy145js7uLu9RKUU6V
MK3zFIXuCkPsdD7n2nyHYIJpJ+zNfB+iv3Y52g3ahxNLa1rMTLGBiHXUrpKAGFOIu+y2fQgmAMxT
swHkMGmIPeqqLK9s0WDmQYQ8kETaD0+Wqcwz7pRlrmykeXc8gP46DBz9xowzPJ5uvjBY87DQcc/k
pSS3zyZ9cBWIEQ7m6CGS2ZqY2G48DrYOmUg0FPwGKfspoIL5yevYgq1aLwu6leg9ImRTy5j1FZGJ
ergu46Em3gP0Zb4meM/N/GEIxA/LHeIzkRSJ5U98w2pvaXN0Y0pRPTTxbL72ejm+jU7eQduHTHrn
dAFTUKK8e82WA0KZwBV4yQvN3hQNRPhVIsM5Xs3ZGMdr3QiCdNvGg34FQxilQJt5PBnPwQDuq0p6
PI2wQcDFxly7BBmCCa9tswF8ukgeYOQZ71Rlg0s4sOxBbIil12VgBRii5tmhxcZe+zRLFiuzVHPs
7NjeL2GEw8wqabsWAbuzrtcfg84ukehO0gwAcRtdsqnczO4wrDZpvuoZlEAwO5WW2ISs4dHD6YCm
P+4dwmcpCj3WiZf2a96rrj1MlmGr4+RGWH00x9podSeiXTbkYYtty0s8DEFFdkfkHQGnUR3YF7pW
Zxm45CrMV8mot4Zv547b+bmbJwz6bjJO2bRQu0+0sSJCdUKa6FtWRCp3qxHispKw0t9HujdAB9EI
IjWfJYm2jrK8niiStDiZEzYSBhPeRTzQX3m37L7bG6w1HaGMekEWWivMFC20KKG4GaV7oSTsqpUu
QqZ0kVbiWeLxqNdshubSrwsxpWtQAP1Tquz4MJhoTFe1ELALxt7QrosM5vlqInX1h0vLbMJmNHrI
BRDkuyslDUW+sMg7AKzmnKy5OMKnqrPyt8bux2ErHZQ/ZwOB0gKStmfvixolwoomq4R5DUP/LZqD
8Lyd7eptiBXOjb7o0isJmRaTnRf2VFUKmYMfWdxJbedRCDIkCT/InOqaCcdLboTdjuc5szyNLfbr
LApdC85MIVsh6hSk74muHGs+CQJn0B7yEmbaTg8i2N7BgKWVgEYVQC2yAk2eGcw/7AknDhaXUhq9
vog/yhTTPrJ+xIWMqN5vkgJid1q1ugnynKG5GkH8GDDBKKFvIm/u7u0yYE/R13FFPY3OFBBWSz02
NZE469BxwmSrSLp+iJHE/LCDYeGMoazNqePE5g/ZOcMV8WMoNiMgaLCRLGVfEdeDiA1bfFqt1JTr
LkIq7qAfuOyjV9Y8sJy7Mz7wFXYqgw2RK6zHiK7N6RTa7s08h9PNRPX1VmAqtA4aMQ2sogx4Z0WK
UBVvwNb2lh9CBji2eqLitUM43wOsuemdUPYWPXYvrNuxicZbzw2XiGfTZf6bTQzZuHmq4CKihTNs
vbxrg+vaUuHAtGS1yw7LCnCHirmJV4g/qt6HhuMt5mNFh5+9QgUsCQcBchzVXznDFD3jI27XS175
mWtazaYCBRzt2MszpwxDg9gZApJ5rnlDP5NuTAqwn/KTZyR+RHWAxHDHTcL0e2Z1fX87W3peHxJd
kpRWD2ioMqt0dkwycbGDwrdYoJCCogAyI7RaspTBexDpOR5EJ9pU5FYSExa66YC9Fue+L5g+B8Ia
NGIzJfZQsuw0BxXknKOX2koA8cYGiHQ6s8XtvA+jqUmiwwWcw8goex7f5OUtXrhUmuG28mRoQ5lr
JbIGQhnQR8+BdVNkfXZXRfyubcqSL9GnN+1TH+EnXGH8rfMjGc8T5t42RiZLhZSUoqlMXiAVEPVr
OzyTNWTX5pWNLnJsrxnCYttOwCT9vhI8k2wCE7gGYOU8lmiZiCwlkuAWZ7HFNq1nr76xemrSGyh7
4UMVD8YZPeT5GQcG0cNtIU7crIuUX5nDdO0hwer9sm+6nT1iYSdvYK7Z/kz9tLOpnQZ7slNu+zLB
3KWp3PBRoZrljhQ7xHlsvcTZyM256hwCtfYVnvxT1lsZcTbRHTbXUdN27IWSnoDKFR2O8rqaVX+L
QlknyA39HAbVIW1fc1n2T1NWTNc5gypDVNcmiDHHrixIyixae8/0CjO9mQw99eckqwnyzANt5VFz
5ulPFaavZJTjD+IIGQ6RbMazOeTLbKqm6Z8EGnIoJUZo/hinMGVEj4S2VvUUcINFG0BhwFroE+2V
ntOWzj6cOdGHtefM8rE0rT7aaLGRmKjOy8I6iZNxxBOA8m7YKyd1ETvjdYeAWStPkYhTpz348bGm
oogiGFYLUVTS1zrLhp0e6dOp1GXHiOoDK90GiPfBDGRkJy+R1e8UtRwIZCCpWoKKtJFsh6STOwcn
wweiVvNgCcLKVgXz0dPSmTiPYBXEB54CKjCvK8JNZJrjvad4tZusyS/cMMP5pEAfDacCbekN+fGO
t3dqpO5r4fX2GbJLzyVLzoUy1sNI8aO0C19Rs+oEmValaa+9CFXHqpGh1fiekZE1MhSYom0z1y47
kiSxp4WcZzD128PHnOKSxjhhaBl+12hx0xee81Twk7NpqJvrpkcBnwXcmlVhYoFd1XbgPTYdk8QW
Rb8DXGsssZzhT8+hNGBYe0S0NNUs1XS9t4PQ8w8inrTbOnFBa86dE2dslzyPP8kCa8kmFAG071kh
VhIhsjnzSWYgdyMfBkKztdwqTixFm3arINkQglSiIeeM5Khlz4fu2ycKyOrPVGVBLbfLcfb8tou8
Z4khDOcusZspy4pWXiB69ECC1W5McICuqnPM9pW2GrGxzgQ1atNTqwSJzlDw3XI7lIl7q1pcylsj
MsO7n6Waf6SS+38VH0yx7X9mTd28vNKC+W+tnOnwv/+bvyj+ovnjLOxgdIpL2+W/tHI2v2TxI4+X
xAJT+ysjG4kdsgZ6vhSkqH0tpah/Axj5Jdo2SNzo3dA4os73T2hTn+rNaGCspY1PwR0UKKoYPt6v
ZUojqWyHF89cz9jFd1Pq0CIrgJB0w4fJIbkZbm0CB/1EDG9NaBw8I9YPsNvORZG7pGyqUwoC5png
reBsIs+s9umfD6r/L3BmDk/mfx5i5+/VS/brGAMd/e8x5rp/0WEkkXqpk0IzW8Bo/8kzc8GZ2ZDO
qOzzL7qj/Mq/5JhC/0syLKGdMY7k0nT5rxFm2n9B0VuIoD8bMWix/skI46P83lv4F8+MTtKnEjgI
wimEqKtAO1jqCpRAdxFFAdQJz5g3aJ21K91c6nNe2+eLTYnm6c6kLL9LQqe7LlMN/Jde1htqKcE+
jqZ4g/im+8gJFVlDIElfB9H1ezd1sLIQudy/Z1FsbRAeY1EbOnPtQGXfgpk0d/T3gecESXMesYta
yaioU444ovRNYCtnbh6ENxjL2czNhv6eDhiPEslOHv/x8kaUcXrl6Xl8AksQRA1+axb7OHCv09w1
DrbXuo89itdDkmfZK8755KlJuzFb1xopNnYp7DVkS8w9hkEGUqin7plZB3Q4qOutXaUVJ8PoOAfp
xPGhptN3HeThdE6gRf1Qm9DVqKt4KSshaEpnbbQo81jay/c4Kcarmn0nsXNdpD055GBwcFBkytfx
hB9Z7y343bl12boONCU9PDZxapy3uTXu64DNV08+72OOQO0uTmvbWpmJN+xZ4qbEl3TGn3vgFEe4
29gfsyyPHwMnrccNk5a7SzlIkVBmVs+jNZA2N9nNh+hq7TyRefcjnVv9NGmwF/txaLlspCJ9wcb0
xqFOZvcBY4exVqjWT6axCjkOdFGYkV2TmBiVI6keAvgjjc/0abyxScrfSjMvcFM01Y+UTpzOrrnn
rNUjvS8KfULWbottIyTFnr65MQo334n2tgo9sSpLNqiUpx7GzNjTuyw2tgwxrKQcK2ZoW9cU+K8o
MhwM6xaJLDE51uBspmnIdw6OVVT2lBCINoVmLfeR0Z4LgxTqedY4jJEewspt7INkEKRRfIRCUDsU
MQd5EeLrF0Cyk/nVnpq94eU7TJxq7VgYcPq0XBNzv+o7ed0QHLzUHud9kEKIoHkzxN7LkCRkU7mX
5JKS4VZohu8YIyJ/CPD6j8GEcUFa0UdV9cM95N9mU7uStyULqRXwD468FzEO8d7LoofBy4eLRqiU
FCp3PTavNrZcTyo6a5rHvg7dCtkCK918tgw+FoePTRABGcRv5Ghe8WxOo7V182t8ldCVtPQu7T2U
/7cdLk5ccWdV59qHLMWeHDtsXFwQCkV/RT8nWsl8uBzgPVCK7XZhk+0hwb3VRQyWzs03uRE82MV4
EFZCQHw8c5aZMLq3rn5Qen0h4bDDMyGxr7Se3Dj8QerJRYevAy+89R479mUaBxBghqpaG6QHruVE
UpkcIY0tSxrQciItSTUFykcJPTX40sMlcQ+biE6EpMe1MhRVXpnH10C3r5ASqrvaI1N31cbpTnXJ
DrcEehZawiPFI9zLCUgXOIaON9AFJqlc6FRf8NDsK4ORSGGioLyZP+h6TsENtnbZ9UQMVZY84IG4
oRP40WV3gzvrPlEzIH0EzinB+2lmbMzjlgKobrTlyZiS7aVR9qD5QBWbt+7W6U33cph1Bsj4bs9T
fAJR/05rs+KyI/ZsLUnPq2LMW55GiZU5NnX6bZR30yruxE1Ra36pwiuMFRXhhKN+NWHg+ihaYPvR
FGw6jkdrNqTi3JHzixNU0LgCbEYvEmgfR4bSU7GPFdFeA+TLr2zCr19GUi7B4BXqAlhAuNPaKjnX
zcrjmI7H/VgZUl/3kPdO0PMu+ZvzbNyVPaFSEVPs0Yt4vtZQvU3DLF60cojf5sgr3kWui0uq0AQS
1fVAohTl6MyVFUSX4d5qtQZeW2BRfjTuoQHBmzQqhltCsL1rLeU8b1AnyC7xgUxjWROoJu0PQjaO
ECylr5pQYnyibtp07XMG2bedimoNVGw8GiTInRSVTubNSInIaJtzV8BEaPNe3lZe1V2ZcjwW4Nov
6YO8dImRXhbCJaKu1zl5OTCeAsfO34IycN4yOJvTSmD0RZXIq5oGJu5z9t0ujPV4Wsj2SXk1TgU2
ojCZOpDQt9pAVXcMwcOExhuoz3aL9dPYYsc3b3ut6jkkGDrFJLpvi4d1PM1MNzrSkHIe27G+gRc2
GKvSaYMX3bEqH7F/7ffJsBvD5DQBAxKsWD6YUsOc7GHgEycD56h9viR/0jPbuYEn1thrJIS+sSEK
e4ocyq+EL6vXyi6cvQUz99j2cj4UmTucO6VWJJiklGTwzYNRbZjGSPKJwTSv0qET2CsYZ0qdkToJ
ST/oD5xr9G3XQ+jzEtIKpqLzMQWdCszO5137CPw6fy0VOosklQZ8jjHYjHphbVqb8GInb0k1hMTE
o8hZjElPo3KSbWWi7XmIPPp02pSRqV2okS9K0ZJqnkGzh1oW5gMjJbMSW8qc+uPgPSQRrmVKXg5L
g8fRqXA1LN0KYgaVMZjKsu299VwpggOiy5C4eN/1wrNCBn4bZjTHGpyQfWuRYQo7v7ab7eyqR5W2
62GUH8Br6CvVo7GJ6Apzd/q7oQTi2M21cxYjqOQcCRh7mxGZEOTqpBJauiKiVxyRmtJZzFMMnQ0g
TAUufD8vf6qWP9FgCSB//NCctt/kofcyOnxOu7AOQHt4ht3wSm321C0dB2qRhoYjG96po1ZYQrWB
kHZaxebA7NdLEkLmrDf3ghoykW8w0pzphBqV7/UhUl6MWBJ7aIOZezsElccJNqRjaek4xb11FGdA
7vp7qhTPcJmK89kgIC9mz4DTkqN2NIsPWvoXnJopowjinDW599LkLCEtq6VYs6roh68KW39zUuoI
8cThHZGOH1v8B/ZWQnhE8zHp9vk4XlD6fCJm+nKU4bQrhVaf9LqxCsAkRhSy3luC5WC7LIm7MZC7
+plNTnvsWo/vQV9q5xGuuZ7FADjbSq/C7qhP1GzyeoQ8EFVHZ7oNUhSattF0vl2fNbboH+lP7cV4
bXRIbbsAeFpgnoKa2nCCXreQxdYR1mXZtOcFFbteRzGX9dumLR6iomuJ9MvvDRTRs6MfJvPSRQee
EQCgN7Z+kiBwod47rK0oeon13D1H8QpNIQ/XsFuuLDs8nYASNpkDZ4nwsCiX+545em+Z2cOspSTE
ju3BSpszN8bcuCcs3jmR9MRqqH+HPo8J2cvCE6eI7ptMkzfgGz5MgL6ZuiGFu8ZvnT5WI32XMAre
KC3NGz0/TYcx8XFJvdpzfCVQ+bAXYbAu8KBO5s80fpLTurb8VNcJrDTmKwzc506GC7GPxZrA6Uew
IfFF1Um1Xm6TZUKosVEFn0mpSRJObuosuf8P9s5st3Es3dKvUjj3TGzOJNDdFxJFjZYlD2GHbwjb
4eA8bQ6b5NP3p8qsU5nZVQcnbw8aKFQhKzImicP+17/Wt7yp2tua2rRtWjyYw/RzcmB8QJZAcu40
IH+eJX+A1Dx2MRggeG7PYyqelGuxGi27E9csW9+lfPX8FHJto7z1XHgLd1keWnmteOUt5Ro41MVz
gDnaNen+vkDBI+borcnsfocVsuowocaO1YVw3Vj0ztxpYFi0aGuXiUUyoG02eZWdVVWfyoZD7TBV
D0Ps7Bo6BCaNBeOgOGnoTvI46PkuU8nEGaMKuhQuXUKZ7gCAwbMvgym2KnYCdllcz4RIs3b28S0v
W8tieaIPFycujgCF7pLllosdYxKaaTXumrwHMRFzvc0LPpI4bm6N5y1fhqOtZ7SgYKR3ZsMSwg39
8ZN9UxbS14YlYapQuJ1hL70mYa6Zv3jwayXZZ86ie+ymB2AcnKmWHVuOdcprpTPIQuCSax5tikEp
oxHOM4nQA+5M+ySa+gikcQEy9GDwqwWsTXYgkZOV8o5sQZ8kRx6arD7aUTIp9PY9dA2qr0YTuU2/
R1TkhJvVJ95JOKvqb9rExlkY1LvzEMdMCrZJBytYJOvbclno96lnALma8exryGAVafbVYHCzshfi
KNcAmNIeLQGDteuSN60r77LFZoEHwcGnT1NLeU7L5snpVNkCBPLBdanI+R5NzYrSWcawUX1wwfIe
nmWyTYnvawm4IV6gP9nk9Wtej6dsBk9GvfxZw1oDg/WVwxSgPTzWQZYOHHx8odhUV49u6p7ryoDP
K8Eojc7NjmDpt2dSxuVwa4dxajLX4xzWldbufflDsqUJZp2vOk3gOPBuWUfRN00fD5BkLOqPn8wJ
Nwu5/5oGFt4sTtOtYaSRgs6NBKYBPLKKto7PKk+nt8Hxz6l2SLUepA/VNktpnggRwOboR9YDwAmZ
ewE+0jpcBEnmqdDt5ZZ+32dtcnbKMX7kA07Hqh+XvZmjCrfWtmri56q7HUN86s27ntBvbVPjbEZc
3bJ/BBSUcIsR97CzwaDI27niSIHll/b3dZd+ur12dfUF3oJdbvHwU0PqH3T6c7ftINbK8Tgsawps
UgJdbzT5IMrxbGT6q6S3fG0a9anO+q8Jwf5M6wcLGqP6gKRw7iPKAccxkmGu0WPg66+jIaqAi7l7
gOoz7SeQILedRhqkhcNKKvffUhy+m3qKxwur0+XKCrYDOCXWjrTBHJBtZ8FfXeq2f0iJiq3ZOOEc
GWGNNrh8Rxa8AQjtj3JIfixt8u5aOS3V2IhWosb1Yzry1YV2+Fop9770pjRgjsBu3vv8NWjwcPTi
JFwFkNvOesLJlvcAduup1Yp5l0UNqGfbO0I4/pIJFiEE2+mIvR+Ar9mBFAFot43hwdnNdDCVeOCb
LyHe0UZvp/G66Ijg10PvUV8r7DWXZ3nXY6XCUKA26Bnxuk/QB1ia7AvadwBOGgHCxmNnTaGSjb4F
3pivMRMcwQjtnCx+0mXZbKc27bedUQoQFu514SSQjdYntJxV7N/TU40Z3fvE4YDJpc++4CF4K8qJ
oNkiCgBA2CnfuEA0XA8zR+obwXq2oNYjSk9x/TzeEGVUEG3jJD22EBPBOt2gnVB/bztizAW3om1A
vyuc92z1M8GNSu9kk8GdkS013v4SwGYZWNFLfbdQfFq1tGFw9A8iZ66Jrfdyw2oSLwlFrqdGc34O
rjiW9jJSwxrfU5gdLpDY1oBsNzPf6kq2xJE8G0O3PQaJQz9F3ETfedSeLT96hOII9yxDOyLXz19U
wfuVyX0dGa+VMV2GVkGGZIt4SiLv0DTiI1Xe11Cn4DhmPVsPQiuxXU5XouhUlWcehw0Cyyveq6E2
9sMVRvuLPprPXsJb1yGV0JJATgZ7K3TOVj3YzL4oQ3+ynsp+2BiNsU5V13OTJnstTS+W0X30Zf5M
TSvrw/qCWjasyX11FPOmT8VcXKXR/oxY73GlRPNaLDXE+owG01jTbqbJU5vQ/+XSG0bB6oOpZReY
GFzppb5u7RoH2cCLZ+HdB/0/wCHHfbtoHwpCIX9BSL/uUtgIOar77HQVBSWtnLQZcx61/RB/1l09
J5s2JnhmJT8zPQ0VkFShT+NzLMdtrnEYbZBXVkPNdNLM7TczNT4KjzfB2HT8m12RsXs17kusmtum
FWJfTJExYI/SkqtTLBDcfM4PDE5BPC6v/InX5lg+lGW76XPA3G0p76OkqQ6sKdsXds6QbuBRrOo+
/T54y2We624jTeeRsNxzthhTMONVWhmJ/a3BlUZmzsXpjOhDOfRjlhTwp9PXyskmSBHOk9Tdu2pR
d0BPGQ7Ku8J+tkgLB3lJkSSIslybvzrbP3WavE9A0A68REM2XgvzxdBvNM36Xla33lUj26R8Hk7W
rRse9JuCS9Etmw2IsT3EwJ2fmZTwteamtCkNiouYzXUcHRwWeyvUHnIJcC5e5O3h4lhYvOyXtKhX
cM6TkIbgfVctp85ZQvDQD6PXVOs5Sr7lQxKWugAiYuXHth3P+qCHSm+vQzzAeU1qmNnqvvYWJg4V
rUHd5Cd0AT7X6iitogv93A3aRYWi8C/sz0g62uBlDZbKU5NNK1vU50Hz7v3WyDg/k5SyrJQVebyL
qiosaL41eT/BV3koluoFiqsInRFsqM3mlneXWs25DlKkEteYGcHM8J+7KgLEq/HoGcdYPE7dy+BU
u9QMyeT568GOyRSh/cz+JGiO+kQQ23SwXTZDorsXZecz5id7q8fRNjMiL/QkBxUu9f1o3vsEHDTL
O5FbvGfwPJS9/SPCdQmg9WmiDH4jCu1bUiNhdbXLoX5+GeJ0Z9jYfWXz6LgaNs36xc85aeOJXnVy
NndqehT4IkDxzZxgaaZO9TnMxNC9Fbr+ponuqCXJxsStc0A97dbg9FeTHEwMc92lZ1m4XpL5CRfT
/dj3tFjbELvz5xG+2Uq56luVNlQeYhXLaQe0K++M6WzLkrZaRUujX+d6MJivZri7/ZGbIkhHKp51
81vETLCyNG1nZs0lU/I1azi16a4ctoYDH39lRs3RkO0xT5D5bOs+tc1HYRR7b/DuW8qGJPxUfNFf
Lg56oNU3RxwaWdEy2hm3WVm+NQ2Uz4EqZ1B1W+oChDGf7bniKdDBr8xKOPWg/j1pcLSPbQl4saDi
nIM+3kP2qyo9uzfjYznLVdlBW4IHnilaFStrxtZW7InBf4pE+2b2FXi4pq8DCBRfKcmElfS5vsF1
z2gJxfwwdEO6gXHavKAtwgOPAO0zycSczhMzxn1pf3fH/nvBsBQUeLRP0ZT1PCYlVfa+3Nm5Ojjt
koU4D4KZLshUY49qlRi6a/lo2f1BT4ufqh6SZ0fQGW/ZrtwtC1/KmPvjtVpgEc1YXVeya+XG6T21
9csb0z8bjrQk9Wzl85MZ6bvKfc0ZPzb0gdUM459pNmwWgh7wrEecPONWczgpyeYZf9r3ovT1AP0F
T8O7X8RPYpxO3ggBd3kocGZZrR2I0fsZc1K32Ex4rvlmFPKzolgEAvpmwgST29qLLd09FvvNooqd
N43fljzZL1X2Y+a7nW2OK33yqBlXjTkPa8dROMXVEAU8Lcc8DV58irCJNm63ywQ98zCFIRIbOEy7
DDmVooD5KPCC3KUONhdJVYDmI0zN3zKwOWsEa8Wb17/US/a0yOLCfoTjrcdSIEI6kox34ZgN2WpS
8ZMjkaE9n2cKihHPOzsPWsvY4s1870XOMTYKXYitoWNaz2SQFHsU/ZKDZ8Ik25h4pjsV4jm/2a6H
OgSKvmza+c5Ivc+peZCDlbiIolCQ5+qTtzcjYU8ZKgOH2hoJfjJ4PbntvvdK79e9skNX5BulI464
eIm4WAya17eeZZt01Yhzx5XVOdMjA9w9uF8I7ZrjnGyv3sM42vgpZ1c2Y/GJ7mo3kJP2hoPwbkyR
urX0B0fKb3AlwXA3XDM557c95DqX+BvlMbkhDkl500ClAyYpcmhLQUXUWRCk/pfh8Wxyk2w3JenV
mQYq1kfdhmAodgbqNzKx/Amei49Eo/CdNkqc9DqaEH5GWJzXeknTHRN/c/RTjmgI0ZxweV+C8veb
zUjnhmTUJmosnC07u3o1jA5kpySEuHtpBoHa0kXoq5PYJZFBT1vbr2VqvJmEDBBctCBpsqPdYnqF
2luytui5+wqj5twC01Tcjbbd7UorQ8/JFuepav2+Br/lNRcs1PZ+RuF5Iy8038moqt/tDhGNh1vs
40PX9SEcnJL2P79LrKDLJ+xsdXZEIrqqWfkiGAg9wphSk/NUNET6Ai0qmzuQ4DgsYbKOfVjpVrvn
uYN4YABFS9OPchYtho3u4g91EkA2/RRzcQLcFU43oOtEr4yuAU2luT3oPAejBXLBR9tE1QUHX8zt
mXl0CYwI98OMlIYP3cI1GhfZllgl31VsyPdMjICzS87A1OjIsiOfnxoBtSjLoaTT02WAmTiANE5L
CtBK7ivYfo9JYlpbp50FOE7yYAjGpv+j0TON1Q3Ctewz71ibcbopGLw2pOLBcxlZejtm6BuaStMT
KD5cOmThgkbhr8MT2M7rqGrk14zXk5JTcpbuwJ8xrwaBsX9R/c5mjjhgI83PrpuKBxeXer6GDbzs
o6Vi9ONkD1IdnLiB/zzF8jouzvBBiU+xd9ycodlvl7WIO3LrDcO/xpGyaeEHA7tVJz7RHiCEtI1Q
y5ZqWk98t7uec45Bl4mkGQK5vpzCxXXieF0V8DkpFy1BKE/eKdJcj6qaRpc/p7iFLk/jKyW3AF+f
l7EjCAZlErVI6Jr7MmSt2nS47XfSmBmvl9w39yWsUyiInK3Ap2u8iWzqiTAjdpZ+gjzNuWksMYni
UiIz46Vv+VJqPzR9RmgBeumEptTjfaSXTWjz29EvNOC+xuHsv8dULQeoH8vZBkAdsql1qxWqm/Ed
Hux0tUBwU0ngy7DnFslXWRTd4B99c4wRgnb5VH73WrU86bqGww2D8Yn3VXRa5nYimmznFzSMeZ/V
MDJNXcYbncaEsLYba++YQ/KgULHukwGqv8iRoG4IXpjVSW2pe2Yd1nIe1ZEc3rtULnt96PEiJ9z9
H5Lo+rmbh+li15r/QDLF8dZEnrQ7E21n00zpjJ0s89PvvZ/IOyvxinul19ZRV7787vuRnA95Z4ts
R0aiPKGxdxG5ilTrvru526+XceJUWYum/BlrjbmleTmawrhiD7jz4liHttvg7F8ztbB+rI5FBXou
geKVBmXe35jWaqCcCKiafeEB4qDR5K13Nhw4d7sCeF0cuA3bbEUhkBEa6BfbxdKiB9FAqmF/j4/P
47EICwMwb+9P3xZt7F48tNwNJFSKHt0x3rdNPt1Jrza3hvdWeq29dbpbqdbY68TqF7OkIIAGmMUQ
brPBmJpcu3xseQaRBG1WtSzz7cAj/iFSiXmhMtupt9ztUXwCr8goqNIJrd1TyqH0GhbLvjCj5Qh/
10FmHGSL3dtDkQm9rr8YcN7WuNuSO48xUq6Eps2bsWzdtRllfvGD/68xPzOBlGdRmyC3sqywj/Fi
6KdVpgoMDkL1TzEJGpOdrLK/DQxXL63jKsQNd1aHwRqmEypbv+9rW5yg00Vvg9bZSCLo5+sac3Dg
JXp0J0lrUliGio9SzSlCZPF7aQ35g+/MWHE5fcOU9QvrtZ3ieDVapbaCIjRcWxemt0mqPQTLPn3r
2uTREyK5ZtggQx2KMnTNrHW/YxiIVUhcwmIjWAH3G51KXDS5DNrjLJV7dpX73Spa8TWgFUOZhLi/
glgJja9rmNckhYtr5Zb+Pp+cJrroReU8LWayPNM8GTrddNPc5mf2lf4jAFqB2qyhCjfzbc03ixWU
dZ4KU5WpW/szZgifgskHCmK1l9Siq00VNWVzXn9TqQAzBaXpzC983OVJWT6CnqZF+ZFOaAtPLDLO
jbS4Hvsc3zQVLAmjlmV+F4nnvyysGba2BQAyQ56KsVkHFWrZy+CX7hWLhnD3WBxhRQo8Ept06tVT
mSn7MOJ42eQOrc2rgeoD8lZWRkvagLLdsrNNTYC9LvDtMMtYD3Vln2E7gJoXuG1OHzuc3HVH6Py+
MMbuOOdFdO0M1T3NSYwaWvTlXZTMsHOVQfVVAJW1RjvCGoNpTGemIqK3yfTROze5ARJ0qoAMU+W0
CPiR2JOnFd0d8Z20ZC+p/+GkTfqiHC/QiZFOI7ex7ubFjDj1VrMKSgy5OtnbhmkDWxuVK8ZknZjz
+k3cVlekbSJRhY/66g9GDvggQgns5sjk2ccGxaWL6CPSOBq6yTTe17NFx1XkNPd2PVbw2m27CHgy
z16Q6o2LY5g8FP5ZJ6VXixfLuwOOn9ytxdmoLjv0VlC7PfE0va1WSvA+MmnCSgGk1jkdgZLK8QS/
yt0sx/HdznXjSgaJvVWue1bocMG8Zn9ftZm2R9oWHOM9p6SovDcoI+h2hi9FYHKJbUmN4avR/OTs
dpoZIBJX1Mwp+dNhQbVS1FJcDFt0JziT8V5wOt2YtmlPv/IN/pI1838YwNDWDSxr/94xt6fo7G/1
z7/dvVd/8M39+vN+c2dav8ApdC2a9SDs4Jwx8Fn+ap3TrF+wwNkknIV5Yx1BePpP75xt/QIByfdA
hGKUwySHre43dyY/JLDZsSWBBeHQQav/Fe/cnyBHlovLk3JuD2Mm6ECwDH80Z0q2xsbSYxwv3Sza
sdqfwLQSuSTAQTLSvhIG2XqTn2zqBm35d5/W5dfo/+/rdK1/8ZvruuGZdNcSYzfEn5LXtA/6pYF5
hz0UekGtpN7t8XERue+AdnatKHi7DC2ef4eOwlVsCT1wB7u7t6elHNY+WP07wjhUizh5cexVnqyF
LV7HmXVnkiStgHGA75SSLd7BrIIvqV5On4osyhTQUgBzgSAyix27f5HCAGbuZWW/K2dSLik5uYkJ
hJKcMEUbQt5IjXrjFTMHLBi3p4iMzrWcy/Stx3ZeU9ySN0g5sZq+MTWGjlbY75qoCDdlJifkdWGW
PN/81iIVYbj1z7nX7TvPVhi6//6p/qUb8X+oR9r5Lz3Sb2n58f6hvn5/Lxq3n/LrnWiaOFU90+I8
8ZtP+h83omH/grcV2iivHMe1gG795314o42CyiAlZQB/c7jn/nkjahT24jjFZQapgB++3dp/wSfN
Zf9HOIDDA4JngY/vlljI/4vya73Km6nxE8B8HXvgdTdEffXI3mDsojsqdZnHEplm+l0W0fTa4i09
8liRT7w0/RWzcrYyacwI0zarqeFNFQLBJOQxJfEWAEKfBjwU+sPsei82jSouSfZtR3Zm23o2Ucgb
jdnzCDmXHI4AI8fjTjGPxINP5V/FxsVtuic6C71wGKZvQih3TQI60a7kEzjCDG5LeLuxkDxMMRT7
mZt1J3kF4fNcqn3GHx/S8zQ+NpYXDxtl1t7RqDVqFiKLbsSIEvqKmPjKiYXC+qcnQW01rwDAbyHv
o+mU0Axvh6vBk6vCwwpYD02586xoPPKbXnBLkeiprq70zq2ZZWsT7Q73RQySGSZ/1W6XxIjSn+Yk
KEgo44TCgK6O9K1VT2Jfk9LpDzhxnVM66PY761wOD+QZ0BYwObS6Rkdgrra9HROQUZ6/qcqqCJNC
7FI3Y2IebGp8OBpUIUfKLkCIZp5h6A+nZfwEfqyujTE39/TMsmkoM/9MZtUJ6AcfNsIjEcw88zzc
AoxOA1CBR6/NhqBOonWRdJfF75t9TyvMXqer6V5v0241dRBlNQ3/FNMYRchmH+8zrSf9XcX60+ih
abAtp+5NKn0JVdrprws+s+PsJOYb1B9tW2ay3CV8fnuvH0q+wLQXNJDeVqtNj2etp5lv5UeWEeD2
Og29gjKew0ihYYtlqZ6kLMKVmneNL3jw9VljSUpkBVNUMy5PKi2JCfV1Bw/Fta8lS9KdC3MzmMyB
gS9p8qM3d1gvettiIznwGToGXl4ba8pn7U31K8/icpd7M0aXZjL2nF6yJySCCU0SuR6wNyN8SVQ2
QfY4+iCd9qZPfWTL3/rsQeOlOc6iVVg1vV9uJj3XQkR766SQl46kmfUuKOlDRFUmSbuNZFG/z0rB
87M1wU55YR9rLMohq+BxFjWz3l0xi3IK95m4TNkveyNpFde1lx/rbraxC6WEOxmXVibO4c9k1D70
GfNrNUfRKmOs+OYTMQ9qxsNtRO/Eew2PiU6txHrkwlm4Utw86Gw2ewRj7XDqMK4kbt99xoyaB8ai
8UHmi7a2ZfpSlZa7tSt7WNWQq+lLZgpRy5icVMus20WlGTZUqNHnZiIOUjyMQlvr/UqwhSGNbSbu
z1a17db3KQpxs/ka08p6Cwyn18qetuOEx40wEGMfbUWaXZ4n6RzwacqTT9MIuApMCovRbLkMznj4
HjO/eq/ZFFKJJDEAYJSVVXP7wMa32fC1u6WOH6zRwrge25DwLblN2rmACWHmj7rmu7SGpfoZTM+r
O1nON/rRM2puyEqzB95B9H3H3ihCo6p18H8F9j1t+TSlNn6osbjPI/+prustiI0y8ByLFqn4PlkY
0PxuG3X5FY/quzLi13l0n3HDBV3FChWlwsZTKTcdU6fjCswt8idg1/hYC/tVL8ZP18CpRF01HsEi
/oiM9t4TS/KWIv2t6qUg925MyRfzwYOfoG7UZXssJu2lxvuydDTqVUXCwSQ9llO6J7L+qo3KvRgW
k3Z62xyy93ZSa9WYXbKmTe2C2+xgNq4WYjc/aEPVhJZBKY0HaqIb8V4Q5iMJmSE0cyjqsOC1XWM9
Or3RwdOH6bbCHpE+TQiiPxuLOkfNjR9NC11VOfORkh0R4tBkMK38c9xbGubIqVrDg1gwxSt7Y+kT
UTWTArxl8DZe+cMijh2abSqRU9EJZjYhEfPTAeQDNATLOPsxMnejedFqbPxlJwv75OLDodinwDg0
faWLtrU1Gt5JRtzhxyRTyGA8WSjMrp18wsQ/LG385I3VzhHSJNA4gYugXIaMITsV3im9dL+iyCHQ
XjnXRDGwFj6tbuwzMCsbrxR6VMGQ0hM2sjOYYIau3cS4KsPcCHzYhe74P/M4wayV906Y9D4jnyQ+
kPL2zGCNURihVzRV0WvvmPXWTX2iE0uvb3pkNCTMFNvbWInAWChpn5CPJFO/KAn5wrlnk0BAiZdW
3z0mLTH4mTTD0EF5iTKv+AJpXzz4Gl8aUPxppKmL8pQu6/utbpTtJ9PftKIUiNUqZQ4/lm5cgpq/
6dY3tHZbu5rnsn5WSXZUbtv7hE9Re5qFzMM6ofFEhYbrR2dY0RNT8Jja7NYLVXwM/Zg+NpRopYEU
sIbA6Q+j2g1kb8PWda4DE+QGSG2zinuKPVEVbdyUgg1a0UXEcFt8n3S9pxCCTmWfuitmWS3IfQsD
p91WIV+2fc68dmto3HBahQCrGxjknFm6G72fpvdWlE4aZD3bZSEpliJR3eIxQ3cwpkPX+7QAj2k3
Tk+lw2vwkLIlbzdG6fT4NNkxaKjzWWqw61o2ZUPyWim9DLOKmEMapYBWsLEOqPUDHgBJD7fPGifB
XNbk30VLfjsZyXPOufUyZTfBOLUvosPI0pIlrsWwTqgtV2m+iYb4HFl54BfUDCYpbwDyCcTpKfE5
UgL90YzzCYGix4wurjhF6nXSOBddZ+9UC96sfRTTWTJSMwY6e1VHeYkldyZAQYwHq2d1K3LXUIgV
XdOwGNVEi3bxnjkzyMEI6ZO6FbRqQuATe72hMp5kdbs3HRNczAJu01bax1xP2b1Td3Jb+uYr5TA8
OTtcp1B74rVGAQacNueZ6vo7mmD7nd8ChqldxGzKdP1VJFj2E/DGu0RrHjrLvASRPY/73EtNPHpi
hAFtR3OQW7G6y7U4OerElPHgyXxLxSg/2lXfTc+PFpbk7FNWUZ2mm0b19LRaXnS2ZFEEnq1BQKLv
+cgOuX9EbnojMN2GLW7n0zz2P9uSWAsVRxvBJamVatxzDHPesk6/NZZbPa4SqXDcJ36oy3rbuQuX
EWZbZ3rJKSIKKSSMNxINfp3O/dHXnFcULlbn8Zw9lSU3vGTbwiUABwlqJy9BwATwy6P0MJct/SGO
2zWQY+T43mZ48V1WCQ09xBtebE01QxIxsJpjMzWoz7FdvlQNNZgPoK4HZ5djYHE3maZpJb5mOAm8
DuJZa696y2kaB0FR8raxLPLex7qfyGCZsz5JguH0X83rvJ9THI5mXk9eqOgsn4GmDK8x29thQ6+z
KYMy8bTyztMq0tQjwc5476azuFL1rYl1iR4qQ+jOaXHR4tnU3zpTTPuWeF5XBJK513um8gWDnYlh
JznrjRAp+35rdr+aikFUX5sJm/eDX7gKG1DeqR81ft5Rg3e0FDPdZgBmXh2+3B+THptEtKdUaoSS
6T5CduZpkxw0AlJ+YPKp9E8aiOgjHI+k/Wh64pvBpNkmlqkUPjRVM9qSPjccaw+NM0xr7HRau5rM
NkkJL5ndehGddUD6Q3Fj2NBZj5AN3yArq+jthjY7pmARaEwu1DjKs7LKvDvKPEmeurTpAosaiU1n
qWo4zvOYTochLXS8CqYnSfzgMt/HpV/ydx2slBc+xkhMRvwW75475y068jxACnFaJ1cnnXgdLqGx
jIyz7cwjMwkek3Fviqh88oFCfIBUigXvPd1rgmZx2JwTzc6JqC1zVw24MZFMeK0ti3HJxizGGT1S
7o41v8EnxY61e6tmzWFX6ngpyN6JqMqO3t/GeFVxp7mHSjoOT6LKgD1F5BIH4Ep1mWx28cQC9yFP
JEWE5dR63UOVOq3/orsdj2rTnVNxc8doPeD+XiAuOoMaQCaldY/QwEutX1GuldJzMspW21Z1XVW8
/PvYuXP1MjXpgzTwHMUkJorA0HKwtAXPDPnDHHvFeyfRsE5FxWSfcrYHvPEiP74BFfT33uPBCzYt
ks9eWsxlwEuhVLtIsgXp2eEGy+ym052i5HSXTnSz//DgOndbgQiO579n48RM087DfFxw7p7hkN46
8TTNUYe6j4gzTERWthYJlvEbNAliPBkMguoiWsXOrmKpJ/DsYKEt+qZzKXHqMPR0uk20KHqtS895
SAWFCWlR2tDnedtIOHjMsWSr5DjlAYqqv8myedpBOWOwM4xh7y2muLityC+GIKxWKJ/vlUriks54
YbTffRXpF6xy1vcoSZ6ZmLg+9UEggCdVhK2Q2249kLsDSe5A3sPXjwJFBT2HK8hggac7SNPJPN1M
FQ7d48IT5qpr3N7ftZzCX5j1ekjG7eR2h6bwXEF0aR6O7VSx8jQ6nLIQBIhqtHpUr/OIuizkeo82
p4aymydnit/Z/Dl3KempsI10HEuedV6MEdAUX0AVD3cG1gmCCNn1FkyC9dRkh9IlOMoUqxf3Ms5+
zm3W3XKseP/nJokBoTg6JnprwhJlZGyUTG941yxr+BWG+P91qv+wdVfceoAJSrPDcHDooPT8exl5
XaQNdty+rv6Govxe/fi9gPUvf63fpGVd+LdaG4c6C/fXeP8/FC3t9kMoxyiN0AqtP0jLukCRvulM
Li8I81dcwG/SMj9EbQUiNeoT7FqU578iaOnuLdn/O+Lrnz8G708oTz/G45sOVkaR+DEBWeLqX+VY
rqyKsN6tZ28+Y/ijenTGsrE8tzFVthufbkV7A3jOjg74kVBWLXfdW6wId+5n7qwssfedh7a9ONF5
8bcNXoNi5y4v3nDK3B90xZPwJOndf7bWlXE/ip9GGt9jorRrzH9oOymLwvysDWe3ObTGsXMutXey
sgvbq5z/PmrRcUnvu2nrEaUroqOu07ObniUOYhekzdKTYNzGvF5E/uFWuyh6UP43O72vta9cUndh
neUy8467+aPDprgrs4s17tHlxuhIV7tTPdFqlZNjaAONjIPcJ+rdYN0o8cbqERyE4aGcHxPzaQGD
kL/oZKTzvZvcRbhZ+j2zXKy2kl9HhU6zy4otblAHoNJSfPNtorVrNrR1fs9eyMF7Yt8n5ELUJiuO
0IWmBNP33Uxzq0AvRCI/LON3rQ4LajrEGJrZxSUvZu7ccSeX18COd9p0uP0Hh7P1kkzXIX9qeAxr
GZHtu8o+S+ux7R6j4i5LdreicqoQKaHFkIBAswR9hvXgIG/CD91nd40eIhm0ya8w6b/0HPnXi6fb
L/EJTVOmMfjR//O/fvslg/f+/Q//sPl7BdV1+JLzw1c3FP0/VNzbv/nf/cHf4BxPc/P1v//jk/Uo
vXsPX3Fa/2E3dCtF+fdPglB+VZ/J326rk+qrS/9A/Lj9zH/c9ybbIc8Cn20BZGN79E/gB4+CX1yh
o3Ab4oZcsP+5UtLcXzwADdat98d1HHyZ/yR+aIb7iy/ETXkG8Mv/2n/pzv8TjuEGOTdsy2e34wh2
W8K4LX5+Rybus0nv00zNdwqMdIjxoWM7kw333uhBppQKOiH7543OWR/mqrkcaI+sblSqIlASG0lG
PoHl5s3kYSUi/L+cnddu41i0pp+IAMnNeKts2bIku+xy+YaoyJwzn34++gAzFuUR0Qcw0NVdDZPc
cYU/oPBHmoSz6D43uHzBo9Xf/NiQULkdXouufsl7Hzp7V8O1qzWAPHlK3zzx/ufG+v+6M01l5Lmu
TV0nHKNXxuhhMnX5WW2OEk5mJt0BY3rrDoyP/J6xc9uCSsfHi0LMQGDJ906oM/aYH6fdzCt8OL18
OlItpobTHvF0VMVBqGvM4eeRNXwD5HamyIfBazZvVt4npyTvgnTXwOxPrKLbKB1V+ZULIvBNcaAg
LikGV9/lQUnPAbwzkCSkoS0lZmo2WC0RkJiWiWU5dJzflmnGx0CEWNuIEo2iRNbx1hFQ2SRvwLwP
lNxDAaMmXUSpDZ+kqoOuXORg6lENiPCvVyopMJchvLlP++CLVqEy9iEn343jj6DLAqLJxAT68rsL
5I17JS+6Q0z68xS5FZkV7RQQmalW5v8ULFURlYwiTkVMEgAStI6273Tl6Kk5YkntAO926OPgB7B2
0cy93Tjql2/HfmI72uj6Cpo3k7cLQh/UDCCcQ0C79yeFvwjn2zIEj4HU1A9MrvR+HRbChe0C8SZq
bLgJmgrw2QBjAvkO5yIq123oHG4P2/Wo0SNGKwjVdfit6P1cjlrpl7YRFmV7oG30XoW2zWLowpk1
qY2/5fLrTaDIKt+PogGRCCfV5zVJGkcLVcqHgwxXc1kUbcXyk9i7uvcc5nmF4rsY/iIHhbTAIKOt
gDsdiS31ZAp6qUttiezFYCwo6Q/QZ7GApwAFcVlIaGwMzbdKJCRvNNKDRwMnB1KmHjihl1jnWJEK
CO+6/RNxMwAV3QfWpFR87VnrrPjdjAsKts2AYhgsjAr6mbcinSFVi3xodb5TQcQpoVMthtDI/7Dw
QjjcajQnav7F+uXY4OhFgomgUNjjTH06Ecnn1DRA+e8g6rR6U8Neo2LRJ3oBPERISyn1gWoazUYr
kUuiLFubz4ZH9WRZmriurNpvGH0WQUTs+H+vl6+21bgwL6fO1k1WBwZDozK5mC6QsqzCNrNxL84Q
sJUQsz2EvRGvHFXUdzHawEsJXOXdgCrN60DfZdMHurnrozB+m3mT6y2ESJQOOBxPAgPswwQLoAya
GyQZuF0JVQWYgJHuwmsXTFJQapTvSkHR1k1BG6Gm37/Dz0DJLC0ZwJDeBrRag720qPvOWN1+M27M
iyFSWdr0fRUwHPg4CHNy4qIZCiG/clB+DJOfGSCnpaV7IcUzQyxDGlO3nzZ1jqCJieOT4HlsJn7H
iAn5vFAk+puuplvNOVbzN24BeYvAgRcU/VJJmnAVICawQrvuj1xr2U7Ib7n9y0qgNugwORZdgT5v
LFnu3Ba/HgMbLC+q9WQbaM5MJkfqdNT9WkM+o6Gd/9A6ZOVIhpPdzLdPDxKQjQQuiqzh90kGpU02
iUSxCbiHq5x7uRylmyNpXaJWdD84srVCiRkFmVi8ZyZqLyVy4u9B3CbbmXcYP+XzjuAdxhCJvr4F
CupDz+rz+A921LvUePpz3dGoM0v6MK0ml2tTZW94pvXY2ObBKo1gZzqqukD61jmYJBRgzzQqwfCx
EIaA0eGgIj13zUx3K1pawBN0UEEGvh22BRbh4t2CUq+x147OdgJbIKwcC9tRuu6hRum7RVV3SSEl
pLta6U+hgiIibCL9AYVEZz0zStczxZuwFiwCSXSl1cmC0Fwwl+ioRGclVkhBXFgWoiuVlbV6bHRq
6rE+gvNjDQa4cOS5OfpyHD49fbJH4O7WQoV2fe7auFiIrJSR8QAxnuOB+uLkqHn7CZQDPw2UtSPh
BuWLZGMFtju3YK/OBhU3DPJoMma2hfFh9/DpVO9CRetwePHOtLZpxBCsr7IuqXYO4iRQzROo9l4J
ExqLumVS/0jRrisTeruFUb205WCegtoXB2PoaNF7UTFzcl3Fqyqvp4yrWddwS9Q/vCM/vV4tjbqf
kN/Owq29VYf60BmZ253eGe69Ak8LUplcPwZBZd8j1KxvFBeg8+2VMi7Ji+3EK4xVCMAtJBcfgLrP
S9bC9NYTaO+cZc15BGsuPyGzka5lYQLwoigIjMPxHq0c0ZvbD/5qagyM3PhNukoJZHKzqfxnNx4c
Hpzr5UagJIXYRegvbcn0NkbkRjNrYcTxXX+ppqiEIZDa/gfd82mw+wjsmFYEwVm3I2RsEey6Q/NT
X7h5bNz5Vd6DasPLA09pnL/h5SJXavnbVk6GRS3l0r6T23fsZupNX+TJWm9aJEAUdySxpdqqzZz+
nd69sdK76tUoyKVdQ7iP/4sxI4rF0lhV2dfTQA7ZBohmtX9W65HjhmIIpPfgLVASDMZjqOy3Hzem
S1drA1sqrldlvPcm6ZTV4Y0sgTg+5575jUZ9s0UQyoPk6/1CjPchtREju/3E69t1LG6BuRx9gGxT
UyaJqR76Q+TJtn8OdDznIzjXclE6dy1y2HldhgvE26sNAuxPtvVo6+mjj03QQ4qyWKFCa1MXKH0r
m9vvdL1QAX6SqlB0M/iTPf79p3WT0JDxpJQzRCm7sTNovqpqc6b3gqyMkxZzI/DV4yyFEMskCkWV
c7IvhgYJEIj0AD2kQY+WRYuk+FIC14QMWDcUf7REOSHjuRkkWplBhBos+HZpBJmUHk4RviTDV9d3
jdvrL3SDo58MN34Et8fk4y0ulwY7yaROiUqRPtpGXQ4K+UCcY38ZnFWygGPTKcNLRTv8zrOjGpWZ
TMDZ0KIUfGhtRaDLEaIL13Q/83gFsUo8t3pTPyo27jOWi+XColUaWK2lUWsrNOTFIan0/ME1JARB
Il19u/322rhPJm8vwNQymZRbMAGaTCm6CSkpSOKeUXsGE5RbOcwp1PcSe4BtXytiRYahLmPEDVdu
GG6dvhX3fdn3b0jW2Lu+VekTU/CkMZAvVPjyK0TbvGUmdyvDM82FipLSXh0vtk6qliXGBUuf8xSz
H7SgCsNepI2u0ZmP/rpJK6ED/IRmTfjs6DZSZFo4dqOlZxfTFbDnYbEUYZft2jy26NviItJXtnqn
RkG1pccXzKy/MYSbDo1tUjqhOKQQ4E5DvD6UXbMbpFOfAYVTgcmvEn3wZywRR5z29WNY3vpoc0bg
PknIqTwrqdLF7rk0cyirembegR6KEEFCyaeoUa3Pwrxal5IyPAeUsDBC8utjmrXfPCcZDsjppvvI
huCpaNlP1Yxf6tA2V9yz34y+++HAg1oPbryWyxz4pFo5W+BBVKobpiQv4nzmEv1i0Di2xhQeMRhT
6JOvseQaonCpSCdRhpgGFGp0sum5/r69bL8IFziHwJrrFlbSljw9HB0po/glG/EJe0IBrMQkqnU7
knaRHFGjOgaOZyLXBTbQiuWDXoALm3mD6xuBN+ADDYOABQjL5HiWKwsJvF6PT3ljfvOzrak/Sk6/
MH8FGoCPylyXZniPsqvd9ohvdw8it7dtVx8y7x/euEil2TMFlI9vvlyvvJFF0cmiiwLsfbKVMWhw
JFfu4tPgVmIncDmgbeGrGyyhMC7Bo/DeSpGRgqcVc+iUyRYhd1iJWFnS7Kv6NTIFzaqFk/xHKksH
VIIEvdLV63WmYLOgIKzxn9fKeJmQveBpJlN6nZycptlqSPNo8alRhb7uW/TOfTucu0ausiTKBVSY
P0DPigWG//J8jmRPrnpdxCfLa8ptWLfAThRRrpy+tmZOjOutDPp6DK9BYUOTmK4J+reGnGJyhIEo
sH61r2iNOvBlfTQulrAQ52b8i0/7f88b6RGXn6biglQ0hh+egsi6863R10pU92VoA5ZV1pnwDomV
7SORLXFYQFJ4B0Zs2wrIA02+d7vN7S0xrvjL9Ud9f7xFqPIjpC2PV82n6AA5q6roeujsWQjhKdMp
dqFEhw9U4+1UIyRG9C3MkiqH7gu09bk876vHY9iok/VTRCQdvny8XjRJlKM2fPI1bdgaZlE8O31u
Hkz4ep4EQRCUszi0moQyhKbU9k707SOCZ+4DoPVwgP2W9Ps+RFjHlSlNJI7a7TAVcA8o/fgPleJ8
uz1c1+kGrVes5+l/arRfp/WsNDMcIajtnRA3FIQvFpJtTQD8XTNkVE6SYVOaEhIk6VwR9IvDk9oF
lRt8LcfigRjP8E8TZUZJy/pwvBN1xX7TovjaWNqAtob6R7bc4TskTxxuChnwKpR9MBYo+N3+9uuF
yxuMK4VGLHrc06hDRXIQccHBO6Ex+QT1Wj0VJdoNbZIkM6M8tZS1VHTjqYaxHamH0RaZnNN9ELQ5
jnc8qkt3AdRYStihONRSWt6bcfkIyNR49Jp6lUk0bjJcZQo7WtJHeASKaM589xdzDgeD6JmggtwL
LfGLkVdb0xhqXE9OYrBpX1YhuqpGqJ9Va3jzixISQhI/y3EUvN8e73FGJ1sTJT5DGQM9wGXG5Gow
hJLnploGJwV5HNQ0hL60VUQ9bz/l+vhjNsfyAmUx3HI/MppP6yotNWcIReKdgqJr7uwAjBrlR2jC
hvZcKv3D7ad9sYY42XGSRoWPo9Ya//7T07QRH1UlaXCScvtblBThph8oq1JIaO9uP+n6qidNtuC2
wZ5RINBMjllEpNquDCM67q0CLK0XawVe/quLx2TUV/Ifne7XzGn21cfxUIXRxIYASfrLj0tzH7ZZ
IPknJRASVmXlq2sb0i4y5L+3v+2LOaPQT59VodxvsD8uH+SlXTOA1VOPua+OGIDK2Bl+9xf9j+y+
B7E3swG+yJbGmjlrgxCFETUn2xHdP4dak6ocBxjOB11Vio0FG+GRphcFD91f5VbQ7LzQHB5o3ln7
nBbWm11nq8LPzbsCeY1dgQQgLZbCdH/XVdVt66zDb7ILn4IcqcB4CP0ZD+gv5p+jalxkxCg2s3I5
RpAnLMfQUnEsClNbZU0WnKVUe6hMgs2kkMpVZ6fl/2agTIoztMIoClnWZGJ6x8+Sqs7Vox4m2152
91X5Laz/CUn9S0C1q1DGiXoQJXGM4A/CjwHC8Wa615xtmYwuds2LNUiAayuslZDYCdp65ky5HhUO
Eyoio1mHiTH2ZFRiTOzwwJPck5rKp7q2n8pWFo+5CkJFLuKnNkEh8/ZavT7FxjyV7TAmF9RUJ2sn
y8oBCwHHPVFICxapnVjrCMmC7e2nfJQaLw/Li8dMyw4JEX+bGqZ7MvKNiqt4CJOg0e1gCZjgDdm1
t8Gq0HWSHgqt+2Wyi2eO0dkXmIys3vuYgqEMfWJ1bCRAbgvdB+9PUripM3WDL+lBiuy32NljV7qO
sUmbWXzXhwJhCasdFQLOLnk6ta2Th1qDz8NJyUWLrDXP6ut/iguzLi6/3x7uKZWQC5ofSjxU8mja
XPX1ogqkpK/K7knkwZOMo+QejXic8mAswEUQ6Ubrg+IfmYt7Pxajfyhybt1XaD3vtJKjGF4PXFU4
jw9l78r/ggrj00USSQbUXCv/m5VYOwDIyF+pL8CUk3p3K8GvhS+gdfE9VHQvXDmRma1w+kKIzlUN
0KxRfwgsgN6qjgOVakXZxmli4xeKyxGAzd55q3rFecAC2Z45ar6ae3aUNR7GjArV2cuzxhF5bYcZ
4oa1att7Ix7+AlzP90imQ8lX671uoouBeRqVLYCQ6Mm4yksmst3tSbmOU2iyklaTYttjR3Fyt1ay
RsG3ULyTzjJctkH4zx5yf9sUaISR5eT4btR/4qiS//3n5xJAAAmC+SpIDMcz59OdrkKWdpOycU9u
hop3QKB/ThHbenJ69SQTxN11MXoCCQy3+9sP/qLaSh9Pk1mBgCDH1u7lk1OprvOcnsJJVund6ZaF
XlQcIHGhYpSYu9AjM/ye93YmvcodLJde7dWtwmF0DCp07PQSFwckHo6BZZ5nXk3w6Ml5xBtZ5K7U
6EwxDRp9KSnGGhH6o7b6M6MWssy+q6AD3gwq9fR1Q5hVqBMaZJutGu9rM/yLv0N+6EPX+O8n8Fhx
odSpQvk3Rgedz/OT4hlQIOZqH3GY7H7aKX1cdCzCmVVwHfzQOORqIfih9q1Me0GY4FD0xbPiGKf1
sYm87qEM7GLbNhhrznzQF5eYbtOjRAcBYAht1MsPUpNB+IbaYhlNuW2Nal2wcXMXL1rTaFbQVABa
Z6oy81Dli6eyxASNlzFSHi2FLoYxyTFmKwLPPsqwQqFvFZq+LFMDzpfm/0CWGSPJxsAhte45foNE
dZBSds5isLydreXIXsI2s5dllUl7RTahTmUW9uK19jqz8saLZrLyQO5Rm2EnYtImTw4jnDDzZkCZ
/ei2RrxLVXTwIecghVyo9XcOkJ+JIrKHrurlPW9l3Vm5XAAK9X7PvMf4nMv3GCUntFGAwgAlPA1S
7VCSlCp3shO2jtl3Q4+iOxLIgFCsAJFLg3dlkKztVAMTEK1v1w1x/Krpu2UmdViVZP1a7QL9oZUg
eUH5g+qcAdZN+k66R3db+q+3J9UHokWVqA1YMkT9y9lVdKrmKYcJdAB47HJXUPmvghdIKvYS77r/
vIR53CjKoYJ9Izad5tIhqYKDK7FLCl0HoBiHeNNJVo6VErRvA4LHiks3mjkvr0Kx8aGoDXAIWIjQ
TCOEgiVsyliCnFoqMUtq0xGmNnE/cw199OYvJl7I464cCwWGLZtiDFQ+3QfkrUYqy5l9DMtgS5mE
sjYKYwiq1/Wd7Zsr3FOhRm/b+m/U3KfSXRfKx6Z5wbyUPkt2L8GlQMH/d4dyQJojD5+9ODArNb/h
n9rMy17hpghd2NNEvRxeBhClaZqYmDIEzVQ6VjQO1mbcPJlDAU2EaPYbMDoIa34toaNpP5l9iZhR
HI6BikPvSsbZg1K/bGLijHvQzO65Om0wL2O6mK0ROEWJ7HIQychxNeh791TTTd+4xUhOJEm6KxrU
tDwj3GkZ3WBSBlQ/5SDYotPQrrTWq7cVMCqsAyyrXuB507zAEvuLYml3Bg02bG+/5jiVF1Otcb9x
5I+4ybFgM664T1OtuVlRKZ6iPvW05jdx8sutzqXAYCjy23guwr66UsmpCDTYoDS/NApEk4eFqLL1
LnkcnGDjWKTaEUJQi9Q13JiFm5l7vErU+zHe1VIruDc89J9oJPwSNdrWaED7m9sff50W6yQPY5+J
iwjE7BQCYA21TQii2qdaK+1tV5eDtyLpo0gJeOipRpzxUDT2DwuUzLZFK3BtprkqrXRdMId5F29z
3XdGH6XymwUk6HeWI9W6kJ2qyNeiRlugt61/gJYh1t9+86tp48UpIdKDIYpXrtJULYTpq8iOdsJZ
dD10eF5JanqmQcd1QQPovz8M5CYNOYKQ8YGX0wYey9WiQtdOcRiOrFe8tZ2EbmNlsHWwe1Nnnnd1
yvFxFF80Hf0iSojT46dKWIBxW/NxiTey1exoZTby3Cn35VNYhch8sRKB7V1+VYyVVm4VhnZCxbRb
NlkOAMcW+cyt9FGluthgnABUALlGZZg6VJYuHwNcGsVPqTNPcFGbBxkBjhf8uNtVXbb6E7ZAMlXP
mAwjMAdptORR1kpQD/rKVEfh5xjc7E/NAQm0LD0lfEqJUFBBxy/rn1n15hsKGc5zWxc1fiqJDA9+
jFqRBKGGQyont8mi6QprjZyQ+4iTXPgC6BugD+5KZYH0Y1ZuEicR0VLuUwimRCXxHRQ2NNUk/n0J
kjP7aXuYgsiUcZeILKoFTrSqhzw9utnwFpsI8Q9ZdrgAgWCGmcEOUaRqjZChgvJyBPYda70OWT4z
clYS15Y7s4evdgI3lcoJNmJnuRGnsTFZy+DVKIyckJeF/wkOeAH7T+OtonAlaDTMLE5xFRWBq1fB
+Y+UKXB20zsY48KwqaJuOCqNjAHaD5T036vaevC9CJhygTTqPrfeUw8tSEw+FHDeeA4gRu4vHHtJ
wXStimqntvVSMqGa/Iu0vzSF6RWr9IV9ON/RpqKr7MOqj9SzGKUcAu8+o5GE5OImll6spkdBxVDO
dWFvkG0dVcJXVTvTH79KBsavpP9nAVWncDjlZ9QE762Mus+x7hsyfbUoHxA6jf74Q/Pt9uny5ZOg
SvxPY4TW7uUGaV3hNZanDccmMPvvNLlH2ZfRZ7GK1refdJ1t8lEUlElyIZ/A0JgcZCACFcdAE/aY
6t2TX+IwEUVnywAIiPf3DmYYYuB99c8vnK2nlzjPRKeWSzn02lWGyoYk5zOL6SOEvjgdxjfiUiSO
xH+XlOjy40NVxbRK9oajVyJSGtaqdpeqCMSYaOu4C+By6FKrnbGNI8V6wECcXo2xL2NYC6KTkpWJ
OuimMTIL7XJUx9I2KmYa7lenpEU9wgTnKlMVHfv+ly+YyiR/ZmoqR2mwgzvdyokAw/I0MzHjZ14O
Ayg8NjIzQ59EG5lMn6OQBlYtJAxVPobkfRtFbVFxxGQBgwxiUejSjvUDPZyTSG11Z0Q+Yq0DNnQ4
pNJx9D3cIqqsNg+N5/xp0a8oFr7vMZVo+SO1qcUzy+gDgTJ5WzqHMKC4EsEjW5MwJgw02NqeVB9N
g1uwsQN/a2q+jrPBoCIz3JXR3tal/uC7ESRyrZS3ZPDeCZtC79VxRXFCYFLexqIwOKXA0mFgiHBA
UUAIVIoakfistO8GvL+WDQ32Reqb7rapTZQfhJvwScherUw5khfokcZbWwwbO4nL36GKNTmuQbWD
AoCDtmfVV9vEjhL6ri10INjXG8oI6h3rvF17FXT0rlf9Pc3Hvyja1dsmE9Wz36PfJfne2eoVnFzN
TPHf2062j1WWphsa+t3aafRHbu2HUgT2tkazYWZXfHjyTgYYUopOM3tMPonQLpdDFhYQtUWF81qq
crPZeuWe3QqxDNeBM+jk8qor+9cS8/dHuu/m0de0/h74oH8qhtw6ioyss45NHyphV24HYaf3OJdD
6Sjd7jEDX3LfO6H5V1NisaLgLy9yTEHwh9OamYV9fVfQSCD45wfkD+WOyw9pjA6LYM9rj4Xe4sTX
koiwfJttkeDwy+r6nVe+Ey8qqPqbsCuUOaTCuG+mAwkqHw8hhZiUHP7y+XFOj6NEDfWoBoH5qkgl
uGezs/ZdS0RKANJvlcDPX2rdLd9LiSyl7hA/UhyUFBGdXt3e5R+t9cnbQMwCcmVy4AG8nRx2PWLA
DSLK5hEWX3AnI9PNch1088Ho+qfBqmV0MczKX4VBIyi1B+VPZBrq30qNpwINh/KbaBAciwkOD0Eh
2+c8zFPcxRLzETuu+OhpNjozpkCkLpPjFb3pAI3roFnDgie1sVFiBGDr0VWPtUK/wzfKeO/N3Hse
5WDtmTV8FZaMaE3Q+ETn1NKuWr9ooVPyLKz6KJSs2ARxCfk/1IItCGBlWeRtMVMZuE6D7bHHTBkS
NDW4m5G6+fkIbQHYZ4qaWEfFkcoN9lLDOwmEe/DtrDzWIVKwQYFoPau/2WqjF1oRac2f2jPTn6Dw
ijUnqrpUe0hzt2f96gKhgEADnL40cKPrTKVvRKAlLrXLLKfJieewcZeprTvzlPEaulhadE3GZJte
MWmKNsU0CSXBsccf7KOtVocmVaXXSm33cBmVX7c/5+sHkSlSQARJMW2kBrGnR41n2ChK1cnBMDHG
Mx2v3GalGsyk5tfZKR8FmG/stn8Uyceh/ZSbo9woekuNrKOEXumfJAnEmRxU/mGg2n+0g8F7iHr/
DZvNfNXl6RggxvazK/doNQ5x+Y4qDc6WXmbselRIuVqk4M1IJUQbScKxEaOkCBNIt//eHqGru/yD
IExrW7VZ+JY1eeu+jqwgbSrrKCfIOnWyUi4MX+BJ0rVN+4Bcn33AA6p/GZBLmbmZr0ouPHqEbLMQ
qGewFS4HrEl1j0QvtI9WPQRruX0yOwQzWvTHigq7EPSC5qpPX32syVYfizwIx02PtEJ3fRGGo+OQ
bISroZGMVYOyziPTWo8mlqhwW/SWqoXhdXMVpuvUks+lhg6DGpQNiqWT1LIrAtsL09I6Vvh/P8tJ
0S6EV1erAQn5Q9hgreSXDpodVlEh52VZAwYRCuoHonQ3fpcTNrh589DqBa06rB3eh2CkyfjGgOfZ
UMdkkLnH0A0wIuuwkh8GHZ8lbLKblRJxa3lOLxX4Fui4uUDk3OGDan4wEtw1i6CCbtRHm6Ys+iM2
gUtU1uRyWaJA2Swwr0vWTSyhbefb9oD2FCr8hezjtD0M2VIfYA+jIHXnJHl2h6xhdcBm0lmmeYvH
GgUOf4ntHUqYtSy+3V68yvWEwokfkUJk/fBR9ElVICg8zHXqUCDWgBFJ6zdwGfO4PPjxgJC9Xo3y
CQztPTH9S15FyjKoUDPLdJA3xIrPfoWtlgcPDx5rDU7AidvyYDqav5YVdQ6scH0W8a5gFMA+UlhD
Q/pyuSuNgV6+H9H9ikrlp2MlazHA6XYH/+n2qFxfZjQh0OqQx/YQf5xc3Li1ohdoVOKoDCeCVUCq
rWnuKjX71hvKTMh0fV/wgBE4yp0JWG16wJppl3oi0sURtBz+YGWlL2PUJlf/+Yu4nJkkSulAcKZA
H6NTNboIkkBvVSX+amp5HcXeL0/DHsx0QB7cftwXHwWWndY+RzkIHFu9nKlcievc0uhTDlJLn9NE
4o1yQFvPzNM1xJAiLd9l0wDhckL98fI5fVq0tUF+cJRd9x0JPAD0PfYui1KugoVsZPf4fgeboYuK
dVDG2ln1wufbX/oRZ1zexPT0RpgIETy4JnmyKKOuGlolH8SxGsJwjaR1u8MW0DpVunMGTtH/gJHH
laAXafSqZAb2PVTtO0QN13XQi0Ohet99vW8PMBiQOUIYbyNVsrUVVpjiueuUJ1dJkcUfUExxIgS4
mwZPAQxPK7eAp12q2dJq4vsghJoTAdhO16iPYmYEg3lVuL63DxIlnYu9xoN28s2jkg4BGNVtJDLG
jfrpoi68Pi9sdMWOflwbi8E0MUZPCbFEGKlH17Ty74Vkn6hIceLRKQDWoJjNj9sDf5VqEA3A3yPU
IomGnToZd91zKUrHQhwtyEl3ta7X1KVj7R7dKywjkupnpVfJBrTyERsfsb398C9OIqGjCMQFCIyA
nvnlAKQKXj+tmWHx4OkPalNhmZUmyqHWCiDJtx/1xVYi80aQfpS+B/M92UoK8nc9xvXWMW17/5dr
J+9548kzq/irjcQ0EkdywVKYMMcT8dOMSkYmS5LgKaI3INhELSZWNrcfHdGxhVQGCJk2abMoE1R2
Y+dvHsLbuf2hX9xEFIXgUwgkxEkfJ7lbGEjIaonYPrau+aBq/aPax/HZoGq97PM0frADrsQ4a2Zi
qC/GFxLDWO8hnh4FYi6/fKhKX6PaaB/TOFQ2me0qazeT5uL1L5+iKyAtyVfQGJ6s1liJG2yMHPso
QTw9Rb78IJQuOt8ewS9yIuhh7O+Rnj/2SyZDqNeuXdadYR2zSJzoEiLNBoFnL7wse8gMLX8SqdYf
NLN5DVxkPHUv1jdOaeLKrCXtXWi61b7Wq5kL7nqjqpRUYQIjhYHu1xSumys9PSNwWcdG698xAaru
gxz6oGOn6KriHBkuhdFCDw84gvaSo1kzd9H1uuJ2tXk8gvbM75RNWFiyq4QKWYXmVP2+Tdp0VVZo
lIrwnJerQkqSFUXLOWjTOKGXRyQcAQKrsd+CSML0Zoo8tBv7XDGP5pC+RWED3Aw9i7QNnmjd/kQP
u5k5kj6KuZMnKuTCNF5tqM2sssuFHDah4paFNGAF0dTbvtD9LSLEeEb2TnFQDHdjoiZ9rwU+uvVo
pa6tWldWLTiGJY37eq4S88X3Q08hT+DcgnI2zYpkKWtJUDme6yzR13LAJbWw/CB+D+ms3JcJ0u8V
3qF/ZNuV0C9ALHhAfBYrr34JgVy8ajISOyoG8+tck71TJrC3A58M1fL2nrnemCpkdd6PQIWDb0rw
DRBll3OVmFLRfONk2MkhqmtvZgt8FPAmc0MgyQE+XlrgnydzA+gYNX66ZUc3jQfURD0UrhFuRLkd
DVc05JOVXg39Gic4dWOL+rkcsEXNNMf+d/trryFBNlmqkIHbjQJ5SPNcLhJH6mvCWEk5tr0S3rkB
3kOZppMAUUIKmoUtZdo77kQN2pB1uI1Ksz/5Ir+roQ/+KN3MOtgZQjbkfIg50nDD19VV4xiN0bms
+vrUILSQ4ZhRIacmOo31DRq+pRQoxnFQpeGvW6KflDbKKnG0RS/MHU7OL5FSDu8p0lczS+KjeHI5
Wzyb+iF9trHhPEXWSPUggtbujKONsyw1kYcqF7jo2ihqSfth+F3Ef/Km+50GKOoX4V1i1HuLgsQi
GYjzoLPY1l0XHBCqXzTWfWAgKlDhg6I3fyVbv7s9oVfqV0wnjGWSYt50xK5MQjGJYybtRWUcXeeR
7nRWYGjce7897U2KlZWPAFATGvdNkjykeoTnH34Sofqr0oez4Zb3pbQzLLR3vkmwX6UM/0b5sVAP
vnU2GqCfHvLBvlgVOI2PckQdcNCu3FXptpHMuVH/IgThSwjnTGGq3F0fRfJPIQhZ5pAY/FDp8V69
AgNSaSgKbBTq7Ow6+C8jUu+81YaCia8LE7LMpBmqx/WZRUiLXhOV64+kZRJqoUal2i5WYUejHW3N
I+kcC3tdt9pBaXJgZ377cnv2PoLU6UojiAaBS+Efovsk7HKVyii8ziUt0+O9hklvQ8Xc09NVWGL8
Vj9ZwM41CWy07G+GPlmiVr5qjRQ3xfTVlY1lPjx1VraU9b03ilDjqiBlx77DP9rDakLdYQzQhRU6
OdXT7Tf/4kRjrCDwsJ5VQHv2mCJ8mq1cTs3EC4V6JL/rHr04DZ/cBnluMyuVJYcqNw0Of2tdwzui
LDV97fiqv8KgzZzZrVPLJDYpJXaAvMAHxyRserZ2qp9YjRfjwqgONMC1ewzgl1msnnDhW9vhkxKg
fhysLMnb5T1ykaOkfdCvJYTPKV6cbG+DWvKpyV47aQ+ETy9eA2lboMzbWL99+VFH3y07IVn9zXDz
XW4nu9ZUX/3kzpAl/hf3aAblunUeHSxP3cp3F65HR74Kfzuqvs3V4Qy5+zlKcipJFQX5QTJfk9o+
jBR2Yug5MvkodDiJOwQJ2Ye4CKk+rNfLeTHSMWvKGvlYoBKkSZw/g7Mwwu9S1y5r7mDfPCEUTuWp
pOuVoB/sHxvlwev+DeJ7J5Sl2xwp63Stt8lc6NtQetNEvqst8Y5WnLEwk+iMsMBxSDZV9ZIiciPr
u5mldX0lo3IARJ9ch6NNmJOlhYAJ6mZFPRw1Tx8ePEyH7sBAGqcYFeKNP6jRNijT9lCnTrCVpcIB
FR3i/g2xt15Juhzdm01UI3DaWHOo+S/eDHlYwhpkDD60KS4Ht21C0WdAU49d5e+DErFp32j1nWKh
mD4IjCr8Lq7eiYj6DdFE87tKBn+jD4G8sO30G0513VtTlDOHyFcHJ91HSJ6006mgf2yQT1uxxbdY
CyK4VVzKyr7U1B/EWd5dQLv43MSevzWMQlqLQgUsRclzb3piTu5vvGUm5xhtSwRtoMQyNMYkrGgk
O9BTAdDAFeFOga9Osxrq0P3geXM33jX/fMz3qS4RXCPWe0Vd0B0dB+fK6Y+l1Td7dJ8eBsw99jr8
qYMbotSWt/A1ikT2frigOivgKDELtvGG+6JBDSMJIm7FTPj1wW5U5actuSais65xlvvBPAjfkWfu
lev+LjktS3q00iLCRFTuct3USuhbeW53x1qO9+D7u6Nf0YFdeLJKYcr/P5yd127lWLKmX6VR9+xD
b4DTDQy5nSyllNLeEEpH7z2ffj6q+gy0Sc3m5FxUFRKq1OLysSJ+o9nY4JAyHwz1sRbHAE9vKrie
haZ708X+NUJ9oS2bwXhfV+ngSmlk3veasW8Lo7lFEL7cE8offb+GSJ+V8UPbCJgCoxCycdSuZ5lA
mS7A10HwkyLNeTeCIIeI4AfqfWCqv7MuLO5TTB53Fg4/G2HNOgE7pyqR25lzK4g8LG5i0Y9qIS16
5b6QRvVQKrj39AlOkjXozv1cJXA2zpx11/Arg7krzSktC5riedc0sQF90STKfdV7JpiCVD0KSYiA
SJjoP+TM0nCox5QK8fMQ7xSTf3nBnvqL+pxgZPPNNyPMrroSq+VI38pQvDcYKnBENMUYdwAj59+W
tpMKfq1V7rGn2iGS4O2A8bjdpOD3V/zHK+//qui6PuIYCN7J1LGAPBnLeBLonhloZancY+2OhYqg
GLuyrn5dHu71aMP6oVzMUc6rhzjivEdxNEYFUNTE9dQgc2dN/zG0tLspLv747T83RImUvJZGrLLI
08F89zpVrhPX8IUMQ5DuZ5VY11EfRk4vxbcZsb9dxekfyzgBV8fn4dWvknjyVR70zYncYX9iRWKa
u6GBWYAyaV/lMXhWixgwi2W2pzjIvcPlIV3P29wkPAAF1gxbdLGAPVjZRjo1uSv4pn6L7I9822hb
4Kh1gDwjAHm/cgDAFzWW27JXuhSVD0JMoB/7qBlNcq55tDf0VLYHWR5sASPkjdNz/RLEi5M656z2
wGNwCXg0zMz3wskoMGbX+iORj/ChLtT2vorMF+zHbimPY2xsKONt7pHi2Djz1twA5vJt8/PnvZlL
zOyEKYrrwp3Eyu7SR6S9BVBZfWftlR6vClF79tLupAJ3z9vvudmRTEM7qMqeyqihUPax5MkU445d
3nZoiZNW/2YW1YOFTjZGCR8Ca0uv8b2VwBGImhtFewhU88/ffLCFF3Rh4rNCwhgF6caz5L1p5fHG
uLy3FKi48Owk8uBOW+wsLE+IbwOxQAYn9q+SMGBw4uzTaKaZPUZt9WBM6lb49U6bSBfBHucWNenc
YirkctTrSddSdy7v66BfVa3+oAkpjszjHitm3KgKgtzviEvcR8VTapkf8k5wiJmu5T59UJXgmPVb
e2J9OoNLmNFGLE2AfMvM7jDlI6bCUuZGef+50Q1sV3ivX03Ycrt5WWzeVOtBAIHH6UwUSg2Gg+18
egsZfyX63LpJp2afY2yWD1VpTp/CUQZyJeMM4yRq1N/HtexdNar1IWNDf8zCkiDUQGewwlcSnoXu
Kx/SJguvosKYXlJLC54vH0jvvBBnAD0HL2Ep4kn64rDAKhcgWFUgcc6Ne6rxjrttekWvHVWPvwxW
8+Bl9aHKSfHZkqBnH8tJK52cZ97GHbCeIPIJ3Jw8JMCkkYs8H7DIlPw+qUEvihXqpIrQY3tYW1iK
FZgFjlK+pdS2zjfTHrHefFRSo14WpkAc4jYKJcsNOxw1sTabrevN6C6t1ENjDtJt3qMr0IZDtNsY
8Tn+Oo/CwaBQEAWDN1dQ8Ko42/myMSmC2RmtG4eihulALR87zBuvvRqGR9r0wmPgD1CGigaJNCi9
X7H5gtyB7rM7AY3f9am1JZfzzmolpgIIBSiKRfD6XH1zGMVKNYgpRRs3bWT9xAPCu9awTdtRpcu/
Ara19l0yfL08DusDkLsCTMyceNaQzFq8H5vR78s8xK5cwz/HMaXYcCYJzbPLraxjGJBKryQR5E6p
P84/f9OzqMToq0qq0kUsowY/mNZHUyrExymwwo1663sdmvlDsHMBCDDH500VTVKOpukV7hASN3hg
WmZbqmnjnn0tSZwvn5n6C7yCw5VxWypYwQflFZmJ3n1UU4XWxyS7IoC6zVIsVeU6LPdFrn0vRnW4
6dCR+2U1UNoVg8RGUsXZvqWKsBeStMYXb3oZgIEfeuxlbSj0CloCCSrVhZ7uR6FTf/zpTLCueA1C
GAb7SRh/PjyV3hgjAArvvgta0mMxvL1cz+pjX5G+vdzUO29tgpA5oBSZe478xVTUKZK+wGFKF6rH
S8Pj+kOIadceTzb/kIamhRGvCptKxB/EwkoJLcam3lh4cxNvp0mR5joaPhJoJ5DLWXa3GVqjyrSm
uecJIhx6M/T3oTWanzozCU99nIenTqtrtwuU27xL/C3xsVUJQUHJaT5hEDlmb6lLFFY4hkZYmL1x
36L5fNObcnkVYlQzeLPUmxjts4hdHSjqREok/hq2uncldND/Gt4bHwqhk504KYPDGMhfBi/rT7iD
tvvL07Q8dRAzBQ1H2W1OInEpzxvqzd60fB/OyKiGD51V/gz6XiPVZVZXohbnrlIBmFXCrP1yuc1V
/W1ulPw1MSoBJ/9ZNOpnaLHDKY8eUkX1n3rfgl+kRSjIJJQ8zQHuNXKqwUlQ5MYZaiG7RUI9dWJ9
wkU+0IqtB8Hy2nv9HPyf/45OeG2dj0ELlABInhk+9IL1PZKbL6miHROTHZmVebexJue+na3Jue9v
GltsQVIVIS9oI3xQ29C88dDhBimAVu7lIV53CeLiXMoluCUoX92sUufL49CFDzIGxs9m4vEGYZad
ahj0k8SLcmO3L494sksSwEXCGHYayjyLI14mjRZ6Gb3qfQ2jXjW+wja1cIJR2Lom321pTqnwROXm
Wp7wuSrwfmuH8AHzEKzHM7S77GToFLwSJy1yLg/j6qB/7RdRL6je+UqZzd3fbo8+hsnJEQ97QGqc
QsFY2JyrVyESgv0wYOjktR+KGNQRVQiYOMZe88eTmE6HIo3vRqycVGy98fDKHQIbG1mVg6/4t6jJ
XId+vBH0L6Op+Vtnwrk6A/K4zxffioye4UW6FT4ExShDAMnMD1MjZ/uiQ4ciF8N+l4+at1eLYevd
+d6ckHvSkHLkNUsd8HyUstis8CCl5TDVVFtqI+UmTDCu9kU1+0PS0dxJKsNzP0GicMWfNyVM+oiH
NTJcQWikTo9jgyNYfb8x7+tNOu9SIHksM6LEZVnTC2KhiTo/eijgNVKjiQnDYBIeLq+u9zYpVwPP
M5YWAibzz9+cvToih1AU+/DBw4438b3OrUiFX5dCP9yH6Khd/f80N/N0UbrA2GVxIQPcwfSkYI9C
80CIVP9NiFnuLcH8LifysL/c2PpeYQQpS1CexHKASOy8b8itykU0iBxzQ6fZQxT8KsUSqa426o9J
aj5Ecv3jcovrRaggtcBAvib2Qb2et9hNchG0ak8ZXNXBFSdDdUD6s7U7pew3TtdVpoMATYK4Q7KD
A3aGWZ+3FXcahKpM1oBsKAe59g4DyefdYGKtavTNtdBjzGgG5nctf5J9+TSEd4n6kA8fg/ShroAc
qtcSGGYZO3U/mQ6hMOBFa2QfcV3wsBtqDmaioCSVb3z26p3JZ5PfI1c5y/QB8JmX/ZsF1xehPlg8
L90Yoxw7SpV+h045sWsQmbu41IrPEYqBtt40+r0kdt11J6HyEhlWs7Hy35krHjnQcnl6aIQCi7nS
qqbSoxhx7iZspJs5W34ahBBOK+DtjU7PfTq/b43ZQQCYAocTz5BFtg8Zf620UmFws8BHsQnVwMMg
Vtnny4tvvZXPW1l0KPeLQq88fySNaYJNV2QMHEzpGCvUEj2/OF5u7bVQu+zUbMMGNd1ALOE19n4z
kZKA8I5Z1aPrZ9JBqL3nwpQ9J64hFQZ4AlyX/Vch8m9b6TaLHvBIjcoPYfRpjFzNu5WHH77patGD
HGd2OjotBreF/gBMzk2Klzr+XlfXaf/Tb3xcdxHgOcjyT3P6PrVI2eMxYO1JuWBE/bVHXny0rnEU
3aUN4t9fmuLBH25D63tvKZgUVDCuT5EQOZb0pGiPwvQsintetkL/2FjohUVHrfxtdVe99AnZ/I50
JOYbthH8Fiwn11K7i076rDP0PfM/90JsZ9EPYAxxAIWlfjHCX1n2O4Uhb3pYkyITW19L8ufCujdb
EFDyLkNKWAC/bSRX+J7Yl8d/9bYhWAY1NqsYk5cnfbDY/4ghhEPAWwr0YEtluLWkT8jwaz8aa/Bv
SjnwkYdPpSvoEuptDqzPRncXH8PLX/EaJi9WAc+KGS1I5I7C97zL3qyCNB5MyFxe7zZVgfmAeB0V
p1FrsIulvCUFyS9qr8luSrQfkhk5ovQSjWT6cJkEiFNipadcd+F0m9RfzOHnJP2ypFNiwucQ7lv1
RQDQkk/FXZzfDM0hyo3Pai4/aumLMVC0RxnDIW23cSqsMB4KOPj5ZgeowCFFIHHeoaIhgY17deXW
Ab7zqmZjOStZQK1aDyZIGotOnvbKU5D51i63MIlvems3iW37GdeaGTavWjmZzry3rQDSr4V02S1/
17TjtOn2UY+amF3h6PXNTKPWRpdnfO4aS7yq87ByxKSpJjtQQkq+Sap8vzxZq6coT2EguzMEiYQT
GedF19phQippFF2xJvevBhNGl9jgXbcSJMs0NcOrDgTBcy4V4VUoCtNGQCMpy2OQ3BJaE2QZ1Rk1
vIxozCSorClKJDcZ0vjZM61TEU3DyUuUA+gAqndd7R3RSviWFVHsaHmn7wy0cOUJr5Fx6rONDMrq
AuBzZrgnOUp0XFcS4L6kN7zMU8kl85lcJ7If4Pie1i9l6m1t1tUFMDdFsgbEMusL7vD5yHttgNi4
lUsczfn0IGhGjX0zCcbL87sKvmmFAuycS6PyCwzvvBVKpUmANqjozswKJ5Gb9KTkUo9Ywzi4fStV
T6WmdfsStcqNY2DVsgywnowOJUKmdUWQ18QgMHo9UVw5RLVACZ4F6g1OCLXtoGZadoPTha1YpbbR
4RWCWnnFFICini0VQWQteiyVGcKA2jC6rcrRFhl1eRwmJGMTzWuOagSOFcXuTvoSKt6xSbPkKW4V
DbfppHiI8069a9rWc3QA5X8c5pLMxGQTlV6YACs4cR7HWpBEvujWyDjnSL4f1C4zHTLNdjnDNy/P
+2p1kTCnLosIMSIVM276fN5FE6/3McxpDaFoPLDbDNr4sIXcWiE5GGxiWwKmWXh23jbnzRiQ2mWp
kBGDSIUrjzimuYIAYCfJU5emnNxdQAFac3xJ8J3IB9M8Sd8jL/uh54ViZ1X9hELvsYoTpxtQqlAm
o9pfHod1vD/zUYmFyfaRbljmUMKIHzcjoiC11vSP8MfDB16MutOZxgePY+mJ4qTy+3Kbq0OEQaHG
SgKbNB906sXORq2m1Ckqia4soGnQWEF96Px82Cv61qvznT2GvgUhnkYJfiaGnQ//lKpTIPjgrAyE
And+CCAYwnxre8F06wdH0tHej15rP17u3zp/SAe5CAFaQFMAsaqfN6ukOWDIIJncHl2FTynw3huK
xtjPR9LoZpSC3CAre+yiyI6pgvAjn93jq3AsnEbxwX6RITl2cLmvdLQjbDGpOtzW+vjb5c98Z+qJ
RDkNyCLOjJhFhB3iixONtY7qjeLlUCJr6TEra/2+UKfQ6UMt2itdu4UbeGfuSR+C3YexQB5gqcqa
IYJYeb3EjJBrmgbJpE6EkwrYpW5jla2kYdh7aDTMgQmu5lSq5v6/CbNGYQRXalqA7ORI30mdqD8k
1fQxKeIJrLLVqL/GGnU7q0geqZ3ZelkNXwtLG44qiqRfqyF+VvyuOnSNouwuj/w7h8/8/FRB5c95
viX5Uk7SKqiHonIpCvqoimmCXQxFunHEvbcM5xr56/0yz/NiGSZlAdJPKys3rCdgkEkw3phIX9pS
Cd63UQT1EA3lXpSb8EAIr+9Co0dEP6tcVFaUPSjS7JC34lcIm5OTzN5FYzwMWx+5CnBmcUeyXtTZ
GQky2uezZDYt7AW9zd2m/RIilXcte1V1rSZa/yXLwPgRM0If9kbtdsLG6qHBt2gvpkXwpRX76z79
Y89WYo1XbCn5OGrP5MXOv8doZET2tapwAwidH1WtL+4nM/qSDqH1Ragj46kbYbwIoXkrVEHimnqg
v8go7WLd2X+OwopqYykmf35dzVJYYKipNJLZWl5XbYNtVFuDRUj8oHgO6zw4dFk87f90XVJQ5AqW
yfzg/bF83rewH5oSgoprmGlw204hetn6aG6s/nnZnT9/eCXMrEYgDrNA0uLcSRLwQWKZl0hYkEmA
hlzuS1ObdroQQE8Zoj8sLc4TSltUcXhyKSDvzye018xiGgo5d/Hla27EVuTp1BsbFfj1scY5AzyC
2GU2MVpuNbkRfXJWeoG8je8jyVA/5oOU/LDQLr08ResHAW8tSKEErFzbhOCL8E2WpsBIBKt2uciQ
v2kl7yQb0VGP6vGYo6bys6jkU9g047duGEMHXH7rtLISo7GuPEdGtqXst6JnUAwiscsrltwaDI1l
+hqcftmZVlO7uDpjLZfG9RcBp5DdkPbyTdlI48kItM+ZCAY0yn1gq9j9uWMbmE+jga8sBeUO+xDf
e0oQHD8VHZa/eVV+gy7wwEtdtKXYaq5Ha0hdIag5kUjN/FaTmXOCSKJ8KpDOOigD1qx9IRwKUBK7
JNOEr5RO5MOIb6tzeQJWtybdJRMLYZV/KJgsQookD60O42uqj2WFNCo5rJ0x4fkZjRJmAYrVom1l
xMfLjZrzIj3bM3Orc5kGOCHOQK/WZ2/uMtOYzDjt1NpF5O8IssOoP2lkAYWiA52+b4kSSjV25PyY
Vs9o49h9f93AgxGyL34ELD999Ot6Ny+YQlXJdz56PaIRcjFroJ2ECD8r66Xo5UPcRLskv28CAReE
AxLOQUsFREpPhadgZ4nYTtg4phrvfZnhD9A+vIN37seaIzT5Luj6Q2REB9h4JyPp93BxdyjipUAU
ggrZzyw4DWq2r6NkN195Sdw7CX/N0/bxcGpUH9AnkBWg3eZe0apDZuKJzX/9XsQJ2jyoSbjzhCuA
88fEkJzY/y7yNYN6bGX5WHvjMSVPgohU1QURWxx6/OVJWAfzPNeokRlEyXPueFmWzvRapF5Via7X
TnYhTHjwYjSIfpt1Kyij746M1nHgVtnJelJBO0LiEefF8nrUjd+CUuZXiZYZO48yhYNntb8XIHvs
6spU7ghEt4SFV7oXSOIh/UW6izVDBmNptmHFpicJiUyaSWvyU1aE5S1KrRKJw164USdfug/EJLQD
0PRSb6p7sWq8fZ0o0g3211+BObiZQZl8FpQpnSmO+oOnWNmDkk5bZ8gqHlLAGVDmJ9VL5YFa5PkR
rU9qo9QjeKmCt89uTAf/MMpG+Xh5/t5rZeaLULDhCqV8fd6KVYhaBzmwhe5nYieWI4ari6i0XW5l
fUDTGe433lRsVhKOi85UbRZ4olK3D1ghGddUw77K+CHYVSr/GkQ4fYqa4v3YHcnNOXFVI2JjRBMG
3n4c3jC+0sZtuy4eEGaDEqCsTCAIP3vxBM3TSqt8IS4eKitTHCWPe9fMUO7OQl87hGXwgk9xt+8B
+TlZziUiVJnhhHHzdHlc1qM/QzkYD16PUNCXw6KF/hDh/ZI9TJbxYqmYNBe+mB/+sBEVFgIOGEg5
UWdeFUoyq/Yx/IgEd0J48xZOIrmMesg3TuNVTnBuBWlDFj/cMEKZ84UUhSxTRRoFV1Dzad8kXbFv
9bw7WQVYCNMMokMb9vqVMJrGEYygsBFrvOohnF0G+JYBDp0lyueX9NKcXpGnTIm0XrvX+hBBdixa
bWnAsabMA39HDK1CjiPrYVshWXxzREEtTH+OVqfYYZxgJ4lcWS3Ho4Mozueo6wAT+UKHxWJlyA+D
FRknk9LzTVx3vT3i+r4RZK4uUOJY6HSIe+E7M2sBn49ePqRp0zRa7MZpKe14R2dQ2SKevn1zrKTw
Sg9bcWtPrq5PRGe4q2c9WaaMmTtvs1KHimGkzJPipOQ0WJo89BHyIcaQqz+MUAmvhpxMmzRN2h2e
GHhdenpxVU+heRyReNwIIVbBIpkWNgEfQ3KTGvLiXWahs+8V4VRAc0EPGKsm5XOJqPBvYRTUjd2/
2nX0hwAYpgkoacBji6UaDJrqxQKQhVLI4oPRzZAlpBQ3WlmlWeZWVGp0r7NKaeV8eFs4DiOvnsj1
jDY7RAFeqDESZgekzv1PZdqHn+PcCw4Vpa+NltenG6JgmIfivAXFdI6Hz5uOh95TW70p3LZvtN0Q
iO0dLgwRHoTRIVeH+OBDqbWrJMivDHwOOgQbnShTu++XD571kTALHHHhAqIhpbhEjHlGr1KvqVNX
08CKICvSHBvNcKRo7B+LaByRQqfIk6s9MsteLW+MwnpLURtAJh8A5avQxyIm7WWcIiaxT13oNYGd
wVU7qq3W7diBH6IuNveZFG35qq2zCwAgOH9MkeQ8r8Vlbg1J1AmhL1O+5+JS9wSoxZ5Ir0h3Taz6
X31BTE+BOJP8c2RPbR6wgZ0PLZLsvh7fZUUsO3kzFRQgFfGbVrRs+riIlRslEa0/3W8z4QlZDEhP
FF2Blp+vkWjKOrMYBvFeFeSPVMo73s4q+j1et3H9rOYBjAaPICAuJJygWs278U2ULqRgJoqchibB
NdL0q4H1ZJYjP1FV8Scv9bbqyfPvO7sI5vbIoc5P6VmBf7H4p0rNKsr94j2s38YOjCF0dD9JNnq1
Oq7mVpCN5q1DIo080nmvsjjxEIzrxXtBSNHCxh/uSubEtkkYThtv9XXwRFsqdJZXGiEHyeJoLIZQ
StOpFu8DXX5SZnAtBi+xo4KK+qW2Q3fsavHOK+SnUK9tGax9aceVbx39lIppNpg/L2/rV6Xq5Qjj
IjCjYUmTEjqe911pzSocrFK8N/1i3GV64O2RA4mupVxp7UT0rGMkBvFp8sTod6HjjmlDBw++WfKk
INzepNYeU636WPlGY2M/nh08kq5H3UzKE2qTPwc9CU5AKIWjGGu/vDgudmUljxxTgnKj9XF6H055
8FLq3vilQr/9lOSydtOGqu6WWSM5nOdYsKpdectFZj1LWbvpsDOf3ecjQEkGgA7xBiw2POTPR8Aw
8ihq5QJip9TqO72Htd930mMcyY6V99qONvVd3Vdo9ymm75SVUG4EDOt6OWkF/JqIukAHzYmj80/w
dCOS/Qw+iJwJ14om3LaKX+/LyhhuUvT6rusgeemnLrrJRHQEMZks4B5ECn4bcRreJgkDqviTdMSd
tvutN4m68+oKk+YE5YOo8E8VQc4x4srel0Q/+14axNvaTIvrMlQaRxRQ3nemETLrNCr6XeaFqm3m
qXArKVKJ52LGWW+g2xRmW7me9XmCOAgZv1nTB+H25XlSDkIRtWUMy2ZUhIOKGr2nKzViG6FUclyG
TXubCla1q+LplPTTU1Mmu0TB/lbsau0qjagoEQQ23hOVHGtHUsNtzV7ZOF3f/Uh4IDyriDG4CM5n
x/TBUlVmLYAXV8vregyQTUxgL0UmOJWwiga77hRx48Zbn3zk20ifU7m1uPiW6ntRIQzFzMlwS9+f
ntANq+7EINoqVsxr+2ztzwQkBVzmTNNFBG1xr6LhXNIJtCtE1r88qv0+H/p43/RRCah004dgffqR
VECkizCKTCUF2rnXb+4PU+ek1ZJRcqO4QOO7qHVyIu1Qf8l7VdiXXoU7gRLej7UkX0VKoDlxjna8
LAz1To6S4Qno21Zot5rd+ZMQ9CK24GAjNXz+SVmN/IoxoqaDBN0X/kmdJC3SH2kOVMVXxfDj6G2J
sa/m9rVJUO0I+PDOedXQfTMKmEQP+ph7kjuGmu80SJ/uoiHv/xTJgBIS1ZdZ6JV0N9iO846JItLV
MaUdV60k/2BOifmlRb79lAq58nT5FlkFh0RmNENOnQGELbbYIVHRR0gPI6UnVnF7H8Y3rVVhBmhZ
QuIgMKSIDsXCvYzi+zVE4Y3G1/V+jL5eBSTJBpE4XlZ4p9gszFBvUrdHAu+I/KJ3ijWjIiEhSZA3
sbgS930pPotmUOy7OpFwKsi7fQq2wy56zXN8Xx83jvR12D5/1FxIhrpMbLGUCzDjTuBiD1I3VNT6
CmyGuMvz3DrGmKPYMenvq06UPwTa4MRihHJTGJ88OdlKq67xYHwG2ZFZWYhnBA+J80WgAKvE5KdP
3KyU7kYx9O/Q21T2RNnAMqQy3yXwOnZWK8a7IcPgO4mzjeBqvb+IKng68Hggm7CyykgnP+Zq6eCJ
t+qTqgr+VROhnCUERbNDz2ufKOXWln6n16BOAEnD0xExylHngO/NBkuQ7GzqNE/cscgqpFgL61sV
CDjSNTGpy94UKVSTOYjImLFI63JfDxZJgsubYr3Lzz9iEVek5IjiqmoTV4hD4VDqQrRP8sj/+Met
QPAHqkSpCSL+EuySNpYkxGkUuHIfgLMTJWHXZxCZLrfyykg9vyhIw4B8g7qNECA51/MRDUdRLZsx
C1zf6ndc5nYaf0qUcAdf6TBoXyz5IdKuG+WT2meOEak2QFrbStrdKGA33N4b3ogmc4hXoWg34Ys8
xfdKdq2pv1pfxTT+SQ4+egPOEjHwy7Z3zJqieZmciMwPZtZ/hAx1a/rdp6L6luOTtq+K7yge//l8
QQLkDqRKy0WwZCZD/Gn9NpR9F1+VGzMVZPwi6s2IZ36xLAfSBBKFnOBMFFjG2+jMDkQoZeDGiNef
Cm00HA+W3mm08kMgGP4em47K6c3IcgyQQacskSWbCnK9MaPvrM6Z+QXGGfwsj7nF7VCjp2K1SLu4
fRcpFDcwHBTnDOnldbPe/PDLWDfzCYBk7fIULFqr80Mj891sqp57cbKeytpongUOKpxQQoMnDgv4
wx83SjhNvZ24HhjKMqAPauAggYmq0yTWydWEWcQN4HI8WLzhkMRCtyMS3XI7XXeUJzEDyVMVS20I
7uf7o1aHAHBjkyFoA9pJ0yPtk2hOzc7MBmnHMvJvwjJNjpc7+mrFcb6YaBWYBSVzsD/YrJ63aqXU
0cqxytzGcqfcc6QAj0MtQewttXNYBlN/aOFpZ88DOFyxf04EXnPq3uuvCu9UkKvS4/umvUIzxzbM
xy78ppaWo4/jKR5PkoJDDRQw+FlpflD6wI6UJym9U4J7wyIN7Gv1oz5Jh1EEt14n6DzWdsi1aoXp
wWvSY41cZic1uwbJTKOOX1LAz/sxAQFoVkLoBA2OQX3Vny4PyfxSejsipCTIu+I4a8wYAuBe5yNi
TOxtsQ/7DxmXw6kU8UYrMYQ8CbmoUJtDR6ExOmOfturWEfkatZ01jd4tYisE7bOnA6mE86ZNKw0m
LqXkA2KZst0gQvvUJtpDJTf+FR4ulNB8xtozU2+vRGxvve3VU9SAJk/1EaWyLpVx5tXD6xzsq5PF
qXUoOTINDFyfphTrrcH7dHmwVvU+5CV4+ZuzGhCraGX3OAx+HKiVLjzy9D4hpFJc5wA/3CJI6r1Q
aNVJaOtdoonFTugJYMZBNPeeKkgPkRlap6HB5bglpa6PMpbjnaQ8jWZX7Zrcjx9SOZI3lvsq0Jux
B5DyMSjhBKX4sdhkuWCVrdFVyqMn+TwUZLU+QCbIv4Ay/yZ4LQJwCBk4ouzld/5kanapW62DArF3
KLGqcrivSEMMg7pRrlgepQCQqOzNz9iZxUGm+Hzi43wScisf5Ecv94N9pAv1rvUDbyNz9G4r0GSw
OIOHT5X2vJWhSIKsn2Y7jTEsDljwse3Ksrm6vCRelVjermKSbEBIAKoqry+H5b3QpVIiNYmgPUaS
VR70Sh2dArVXONHiC+oA132sxPvYTJ71WadjrNt91kXFfhwQ/rXMptrn6RCfrMySrhFc+Vzh5GO3
wVMQhAFyyebHSBOHXadk+TUqMDqnAy8g1FVKR/alYJ+pRnlreal2CoIic6RJiA8kZzVHFVMD9c4G
wT28qp2sVNVnM9YTR42Nch+JZrJxc622MwPBKFBR4HAlDn1djG9iyLDoJ6vBKvCRWGevHdB8d0an
uwr3pPlvBie/C3bQ/NziW/MrfPI2rrB5ySxmYcYKA1Ca05G8Es8nG7HlRg6qRn4EunaCyalWxk5X
jxLPhcvzvSKMvXYT1AWiVJDRwayet4Tzopmy++XH4tY86sf4fjgUV9IBtrXt7yVbPKSOciw+dXvj
UTsa1+IuO/q7wBYOl79jeX8uP0M+/4xBb9uwE0v5EaVgW0OFL9G+KcWxknXwcRtrfLmTiJXBtcyx
F5EJciKLLqvKnE0JELobpEy7M0z/U51Z1sbr+/1GQIGS1uNiXmrfElCVlZekwEBDHBXzMAr34PHC
ja7MF/zZOkGbBAgEtf5ZNZDr53zYtD5AYW0qMldvfRyc4VsjCZ37Mzvf2yGY8Y3SQPpQQv1whHja
WjzrPs6UmL+zOaS1l6w9ksMjXFRaL8VYh0E55vMLa8u8ctEKnIUZZYAH71xeJ4WnnPcxTcj8pIhP
uGRw09aeACyeEh7Uj5dX4Ks0xpux/LsdcuDogJALY8+ft2NUyGNAUUnRxQR/lDRme+zz4lHOtJ/i
pEkIgurhaAcjglHw6bzd2OvdnVaExR5DJf2ETGS9K6Wgt8VOCjkimx3qjUDTeiU4qGJy5PF3SKNw
J+Kx7Fi+8SwZ8V0kxtbOKpvDqJBqzy1B23jVLAKiv3tFbYg61gwzXcoojLDHvSajV6XlP44qKd+K
udIghNqo+YS26iMRWkii+Wcb+rVdlSrR7ASFz9ArqO7N8TnC6THQMicpU0vaxyRNwuui5VnXqKlv
J6XxuS62bKHfWSigUsBbklSju0vUQqxymfRlmLiNoQYnb5xMrnzIHq/r5L/O1PXqf/83f/6RFyMF
3KBZ/PHfbvEre2qqX7+au5fiv+e/+n/+13+f/5G/+Z/fvHtpXs7+sM/gkI6P7a9q/PCrxlzotU3/
Vz7/n/+vP/zHr9ff8jwWv/7114+8zZr5t6E7lv31nx9d/fzXX5ym//X2t//nR/cvKX/rf/Eb/Pbl
Hy/Zz3/YL9X39ufL4u/+eqmbf/0l6NI/caJDMQflkhkfNt8l/a//+RF4TYX0DtEZCcA52ZjlVRP8
6y/J+OespUTynJOQRPYccdR5+/oj/Z+g16nek1Fg2viVf/3PVz78vTP/HnjG5D9//kfWpg95mDU1
nVoUcgBSkOyCfIrwIVrCKKOfb2BqOLDIo2rcJV2Kq9HQ1teo23EoQa/Cj7uw0MzSutg79KLU3mWT
ieBs04+lasddYFzJlMEetaHyrsZwUj/DdqktZ2yGhiR/I07fYxBsR28S2sw2hszckA94BdC+OX5I
36CGCo1mfroyIsvVK4iU2MZc63dBq40v/aDIT7GuAQ8dLKylAsuqPkGmke381QZ+TOUdOBJeX9TG
bZjn6lU1pFZoCxQycqcnTtXsVoiVj3hY7eNUNO6hNY7Iiir9F6X639Sd524cZ5umT2UOYMuoHP4s
sJU6N3Mz/CmIpFg55zr6vVr2Nxbb/sTxAgvMwIRBSWS/Fd7whDvg52Djd0PEPMWLbyDg5elG1vRQ
r0FULvhwilchvr+RLRbmfKMnSbQP5CLdWHODCtCYq1gDd3Nar9pYHL5Cy5132stHQZhPBsfzOCfy
n1+k1KtDnunl5ELhD5wKuKndTyIicBVy2T9N9b+ZNBdxx4+nTrpP4VplJ6RG+nmouMxVqYOv6urG
3HhZUYnbVggER7YG0zbawFiFffH7SfOPdpBD/NaUbfnRfd4uPm87//tq+N50ffP9P9hm2v/w++L9
W8fSvvydTxvQf5Mdh8X577cc+3uTX24z/MK/9hn1N/YK7IWpSp03hZ/3GfU3ojYEYol3wPyB+vzP
fUaRf1M453Qwy3SxAVmy/P/YZ/incxhGokt8S1kYvNk/2Gd+BFU/T0+F4BGRBQo9wEvO0dfnOVP3
OX2GqWv8CbZVpKWryuxRlQ0cFXVZeXQn7VYmtRnS+RiaKW3wbsVF2d0yOFYkHRLA0yWmSvV8GpbU
kch9islyotRy8q5dB62Jzjky5mHmWsq72r1YRmZPdb82o/ARm9mHHghSUGN8GiVrqRGdYqTkWvpT
hc+sHjtMX8TRu1XURY+h2rqT3rhLWdtRktsBVVNBVyBgKfuUDpu1bvQRUw+diCSeQ3DUIYCEIrmH
NPwUWMMtFcLVGAuw7budrq2UVAHokro9nyONjfvTJPibxXiR9QBi+fxgLyI9ihSDntO59ru63FYz
3rn6tdon3vAlR/QiVPjLSOd//yk6qeoqjaaKV0jhWpCfB+mrZP2vt3K2uAM5CcuEbt9lGl0bAsp9
ydj4Jm6mYoL3392S+ql0JpbaqXgfyljTV6Nt1umxinZKmfuprLtJctWZrdN0uadU6RnVxXakufrw
2CutK0ro26s2wrO4USBiw+8nXemcP6ur572FYrfehbah3AicG31Jh4PDK0Awcq7QXcbEjbKX1ygF
CvbpukBPVMGaudTAVQpf7KuXtRqeMA8A+zjWCBQt4oXPT5iypRFUI+yyRsf5rIxX0xvUV8fqH3uA
pGhtOl1uq8bEPQZ2wUPJZGTxuLx/OqU+X8ZFgpRDmtTREsTN1kI+xLLsGdgoRmY2QAz/10NdnlqX
d3xR/ysrdbDQZmRbQDSLs94OtMQeMIr79TB/CXN+H+eMRdTZ7Ogvfn6yVtRUGUYbjd/K91GlbRIx
sLMRQGBerYTosbH2urQ4nbptxP52EY4lRdl2eZStGGUEnnUl2mXgBcFrMLT2r6/tIh3946X/eWkX
p6lKK39ok57KMyWbaDJwoW/tFOBbUYdeCA970AVPGMLbXw/7t4tN+nPYiw3ZEqY5qAZeMiR2VytL
u5QTp61Q8Q2+sq/868Zxnk9/DnWxRRWAH6uwZ6h5Kuy2KdCM/IK0+tUIF1tT1DekhA0jjPNLY9y3
/Rdb098/rLOUNndxFpr+PH3OPakKTnzj99JVN79RUPXaEOmS4O3XL+VvlwOdb6Al5xzwUokSU2wY
TZB5/DoDAjysqv4kLne/HgOAL1f7+SzmfUCyo5Itgd277G+3WgguIWfG5U3KDjf61cxJF5sbeRHB
aVKuwkjXXBa7z0c/1netJtpLmFBWV05TCMKjMj5kLb6K0WMymyohZp4ehq4/+/82rS1Rt8HyanTS
YFgLmbbPp4ckFddqVviRlDoFDTQha928T72s0lZihTzN6It9ZvfWcuyMN7F+F1R+36i2AsGlFB3R
eARdFdlaNzoq5jyLJyjvrfpA2L40m05r7URN3XoBIVBw/Qaru2bVnMVn4sIPF/KXPGELrzbBNDmR
CN8m7txmOdWCtFVoJ2Riv+7GVVWJXtlmR7n4Lm5jqXyNG+NDU4cT2p53ZjDddsaqk49jPN30mfGR
9JYbCXC2JXy1E/EuGnhwSbTreHBtZOyWsnHVKLLj3rLVXPQQ7AIsd93ghy6ML02q2YKqrADtw3CC
PJSn8JeOco3CtmZd5116FjPep/U7PrX2sjZuuvotXVbACn/cwljgYofZwSzc9uW3Qn8Ll5ceCGtq
cTh90+L8OpgyW597V50sNx0Xd6kaFys2r7Msqs+6P7bJYZnMXT/JqzF6GOvar9Nyq1srGVdgsa/p
byYH4Mq+3JX783QR4veaZtUkJisKBre8HtfkzOw5KfJZc8NS2yNw+W72k4+x7904wf4DK9TaeNHt
qVgdSgi2thCOR2UY76oaZRijXU31XYBEjTXvcrl1qzr2enl0gB7ucqjgKnpBpo4QHz695+Mh5m1P
jW2UGg5uZGxB45LpMDdehTxx54h9XHDi+n3ih2JkuZtids3XzhI8PRzRDJU2dadujHBXsso0A8eQ
5JsCOlwaRZ9nXoTEod1BFX+PCDLdSYR+bYSJ06SVI8ehTVvOy0swzYN1nw+IJIxwu1xrhkxH2Nf1
r3LkNTDsLPlY9mTO16Ia2UstOIA4bst88BUFvh2gaEEZnpJQ5fRTgUGzytIcaTpkbcLCl7ElC3qL
/Vg+WFgx15nsa2V2bAz1G/CXl1hdrgq9PJbLeNuO5j4nlBXVNykIt3SvkV6KVl3/1quU4ovmhHm4
GxgPQ03sQhMiLF+7+fuoRo5YDRjPJWsUywiEZkdAXgIqiQdK28lAEUbXfQy2MHmXcCBTOs5DSfJi
Lt/oHAKnlTrSkBiqlaQTSVsx9gmCI6WlLQP9XGYXASAvQ1ehytI1Xb0dxFAnkqvDFBYvFZ/Wy1Rf
y6tSFrgCO5GA9YTdVZm2PIfRw2Dc1vUBTbXInZNTppE71Pm6F3ImpOan1UswV9dBr3iRrmIyeLZ+
hTPSJQfTvBvl0gtESIiisRqmwJ412Wux9jwHk1g0g4m+aXJtM4L9j2dlk4aTFzeFn+mCo4nBSVEh
6yERYDL7F2u2i8jLZ6TX62lvQfbOIBBEJXX3Kq/sCod1BG82lrHYwpyvl1J3mmwhDY8dipp3ejut
BvllGEMvKe60zE55OdV4bMsClcV4ExX5Cx3em7hrtlOLqteM33Q4riZhL+gyaidIEywviYzuMG9B
Y7vuyLwHDdRHcNdVpS8xkFRVvpqPGzXI/KZV10rQb+Cns4QHX+0RnKaSmJYofonXBJourjXkCosd
C1D482QdCu4SjnskMT1KVasgNXZREz7C1VkJabfP5Q9xsuxWvI6sfjcjUSIAs57DPRyuG0Mejkr9
osnhbdNPm2E4VGbrKrPlCWlmz3LhNxmOScUGdinFmHSlsN2NyXQUkuTUBIWTSNGu0YcrvBxww0jX
vSbjsBB7spBt4vauCYf1r0/BSx4keTDQO74A/MGagtL/+UgXZtzO456GvxaXW5DEnF1sBrgKl6Zl
i3Lm5yA5Qzlxp1m1hT51KdN5qhnt0kE8TMRKjTlcC9EpHY0vLu0vx/PFlV2E30YKEY+ArPH13HSV
JrgSAQLJyWJr7SnjXVpt7ndd5v76gfwl9LgY9SISV/qEKmlbNb4wpY6lnro+WanY+/56lB/Qqk+x
x3kYkPxszFCcECv+/Ngjo6UQKafcnFHZeq+vNYFou++ue5E2qGC45QQ6fhxh0Y1OErXeLKu2tfQ7
QLdPIa8iU7xKrp1hTh2j38nI0mpa9CNHj0bNVplX0AIe1FohaezsRgPlzafW4jv+9awafTPqp+62
i+87SaFMSNunlWxF8oa1Qko4mCj8NY4WpbZYpp6kPlUgD1SiE7DlPaYzCECj4KytWn0+Nkp3rRqL
byrf4zS8joT2+rzmdGk4aWGOLkTqakt4nbWWl1n5IRgK3wrHU6RLGFMgq1PJLyOSfUZ0p4eYAUzN
2RZzuWsFEdJ0vy7m4ES/5CnrQqRf1a0oNys8wajPW3ZlJB9TTcDUm26Y105XYhOYE2hwkCiA8Ofo
K0D3JQz59wXz55v7kWL9lP6zBQYNuJXztDyK7IlRc6dCraeMYy4mFh9EX6d+27flir03sL6IjC9r
jpStqG+di1HQdM/YzM/zpq3NSWtURi9Lyqc9/dboiD7tviv+UBj7R5XG+zLn67Jk+Kll8V8rRq6+
l+eGQXv5Uf8Nq48kaD+t5XM/5VPH4yr/9qk98uPHfy8+atZvVCxwNYL/iuU9mP9/9TjO7YQ/Whqy
/hsEaGQqaG8h30lF/T9LjZL+G0pTOD2hIg6inBrlPyo1nneqP7cYmi3Il5HgsKdblMaA8n6eKnFn
oF+NgpUrCaYS4vihKakvhLGo4LM7S9fIJAodZ5Q51AeBKiLaif3ENJ7LEvVLoWqUyhYmpfqohGBk
HxAqnAHkktC+zhFltsHFoPHQ9ZIFe6cKtDezpSMCr2eKFjcvpKjYaWme1uwqlnYnFMNwEucaXH5c
lclsG41cqK5KIQt1IbEWb7pOiJ4KSKaspMgEUtvS3J3sYYFcZKtlJeMsJ8EAwNGwpJcxtSgS5bkl
Na48Naz31DLq2Y7rugGCoAl65nWdRNwpl8BLAfUlwSqvgd06Y18ty7ahkyE7KnSB1LMqxLDoDmdx
6rdpHCv3GOYMaESmtA/UUEn4fkpMmN/hTAjUhbUm2WbbL+slLyXVVoO5Fra0QohM0jFS7ujiVqVT
zinmi5LRfAEaupCa59VSOcZnj+rYGThoGReHFOod5GmJrrpjYFXFeugRIbCDMc/HtR5k+k2CCCPK
ETjjAAUxjmIrdrqjZ7GuE9wb5poP/gqc+rk0gHDouawOYxfuOu1veJ6fZ5uUVWEejZZ5TmeVIype
k1vWo7lOoqnbynXwVY/4b8aDH005/9z2gv9zER2MgQi+ZqkZb2oXv++a+Dkwyw7V1rJ9k+SkWf20
yv+mvvw5LjjfH4sIgO+ZTMhwlz3pvmpTeMuq6WYhtwZreNyqpJBOEBNm/nqoz1WcP4ZiG5EpWdDB
uoTVtKXVAldQTFeYEfsohKl8i8dq+WdObwzD9gOChf8jsghg6yLyi8euTBYQtm4oyKYXRkvtR+Hy
lcgfYIvP+xDalAiDnD3vEejkbi4hM+k4qWO8jKrTBUGLa5Y+acLkYsqjAPIkk6ofejkTtecMcKCw
Kgw5/sBLQa6oJMAtC6iTNJo62ZlK/9WGTzhNV9OYRRjxdaMaPCcqZsBEqGVKVS3RK5kMR85HlKBH
MSxgc5TCdyvR6/xghdiur9Es1R/VUehmb+l6JhAIeLMJ7YLWantWFcwlZ+m0XnFGc1zy50hS0S53
Igv/Ux82IgmfjauUEfuKoGR3oyKwR3QDFihuksmVtYrbNlBvCqEmN8hHAm/y1zxScnfRhrDZ6aRp
Y+BoQo/8iN0ObMCaA2rNoIYj5pE2b9NAmFA9TOmqroVCm0O/kPKyxMVXH/KjtLC30qzpkwJ0XJsa
wa5HNoCZmKMl64Wi1CX+gEUHHCl9GOdgD3Bejz2tHpbsGIxipT/QKRkGxyy6RHtt0rbIvFpuq3oV
mW1b7MSyCJ5yuQGLSPs47jFrks03XEyzGy1N42mx21qKu+ulSIXklFtR0twoc90P97i4VcnajDEh
IX0pqsFusyLPeodyvh7XbnKWSfJV5GioMi0VzMwlnZL0FMazmtzWcldXoaM0UXxc+kKQd0sy9fOr
luEU5VqdWVtXA3Yis1vnZhP5jGjiZj1Vsekusaq9zrhhHUYhnEc7GiptsBshaav3IMxSighJF2K9
pwkzQs6LLrU6SrzA14QHoc8s4yFlxZVOHPdm5pfxYqmeilNI99CiW6PeDYsUTacsiUMkekJzmlZj
ng2LI5nCPFxl9VKEuAEHdRY8qQP9yS29HWgMuhBKxQvvIgqzddSNwFrc2tAG+Zsc9obQrSppymuk
qzMDuX8cPEfqgqZF0XAMlUGwAyWWZNcYOEC7QhcE2xSwmnHhlA/FLlMCs7atpm8BXRuClW0bqzZW
yAwr+qpSS0LCauqziEOgrUxA1b0Jg0LA0tHruG5St2KJCr9ulh6lKCstn2fyTNld+nQ8Cw9axeSK
Y9lldtaGQeDFaa+xxMa56hxjbIJua3YqHs8ULxdyQlGIR1sPzPnBnINwLxZqZnqTosWLnXGrlkd3
SkIzbVQbgPVGpbpRM7WWi8IKrIVekGRQkbIypSvYRALWulY1T5QbIgQC9EoRw71C0SH0YcUN85ri
ibZLuljGdCatrZe4NMKKYLwxQpfsIIE7X8eGvtHzOupsY+l1cYsMjKLbnSEIg40kYnGQ08EKryjZ
Ntp9FE0UX2AuiwOFG7E4toNmVOxHFTlFkwfhvTpwv05Y4/u0MjlnKFOeXSHy5TCr9FUEt12AgHHJ
i87L5cozekVmn5+LyvlSUBJK8sXOpyaWAUBzbrADoTTUqOAEBl0O622tyLWc925fnG3dMjOuWzSi
lgo30ngsQC47vz5pLg41EP7ArJCblHBNUv/qtFwUQRhBQo3caCzUK2sSEf3pgxEpVekrkOYFqY0i
PmPRzOMk4AglvL3o7xCnwdikyuiKDQmgkpHpxeY4uqpcaie0jOPbSqkC/k4Oj4EJ7Y4MGEe/NKo2
v77pi8jhfCFA2s7hOdaFsnSpOgtfvVU6o4hdWZ0NlNuVLHxV2WkmZI3BBu3NJlC/gopcHOnwlDlg
kdOFbIXiFBDBz9ERwk2SKqgq9Kea4lxXsG9lE4n1r+/sr6MQfuEKAMaB0qZ+yfsdJiWOqkGaqW0P
qocueLIaLPEraea/GQVy4tl96ke0d6nmV2PRJ2Z5DOE/6sQbKmzyZhRa44tE96IJDCpewgcFf3kN
Ih51kktKBKdbVwC4GqH7G5WV2fmoW8JV0yh1SgXCsKrTlAvjspF1xLvwAQ/ll44d3NoXSO51+zpF
AmmVs6kbflWjO7SNktoaHn79xD+n41wkmpPwhkGNIZqFJ/JFP1VpZQwDsixxYZxhk2PVqqNVmeRb
pcUJYYYTbRE1/n3V/qPM/L+Wdv9PwxpK51j330N/Dt/evpX/cfd/aPH+Dl084xN//M7vCbgkKb/R
gwTtC7v9rPnC0v8dZHj+l7O8JRwbUTyrezPOvxJyAD4YirIvQcM4Y8bI1f/A/sjyb4CCoLicoajI
brOg/gH256JyJDAK6QrUiItUJUwns6qtGiFHVmVgHdNSeZiUwxjGnT1eI/Anj8FjP/jjriv2aFM9
//SM/iZz+ZGa/FkI+HPciwBfjNSWk78cdsPsL/02k+44zWnrPEiRuQYv71xpXfMtyCpXp9XTGtMa
mSw23l69rbt1xg+ImUn34rsIy7jPCs9Cg7nUr8asskfVXBsWNa70uadbB0etRz1pnl5/fe0gGD9l
D39e/Pno+qnMZlg9VsNhNOxS5KfE7wSqWfwiKZ46Z0gUPWuTX1dvhfRhTMfhTdLXiHst47VIYcGa
jtZ8PVqNY2RH4Tl+5U/5XGD8sF7kvSTvD52wrfM7I31I8Whr6KEoW6oaI9SQNvSmbflSf6QqPRvk
/zblul0Xh+KlhcNmq77o1n6zmteBp7mVSy3Um9zFpem2p4MA6yH0TBcYlZO4qVdcCfarYed26wWp
He0T+hn05LwyeASC7hiyL2f38niconVSbwLpWa+OWfZQTFtapIbykJ47E9DPs0cLxGTaUhcp6CJo
LgF1OyC7AEDIHxR3zrYvLWZYW2ottKOryK5vBcUxoC1Sqyj58rVW9IPg2M30Pymp8BPKTTpfoYgB
849DMGvuGXAo7K6RXEJjBzu6BKHhej/mR7U71cUWWp+iraVqrUdrSV1Pw3WNtWu4leqVOGyU4V0v
Z1cW7H5Yw/lL+ZorWjS3EamYlTgAhvI1/MHqFTOOh5Zub3obLQftkGk+KooqpWFXo4FHS86uvInu
1UlQD3o7UKx21ebKAm/V+NK2jDhDY7vGpyV+HiloyKM9fFPfxLceeFniFOf+nYmsRiLgBkUj1mbC
SLcTVNmgsyuoOG9lcGW+ohfyXKxaHmyLGN20Hu/ip0nG8sWSHkdgR2J4xDtibu9bysqLRHEM1Vak
vBxUaFrhEPeuVO7yNHDm+Jsu24RmCG9qLs8p8gCvgMVPdBvz9ChbK8auKFzltPA/y5NB8ruztonn
U4/Lm5IedX3bWad28Gtf9kFUbBQP94gHay1vNd+CTiN6lqsHjqiu0tci/gI8LH2Oh/5cYedz/qcV
NulSHnUmTSzhLrsOtvVWWkdXylE7KFti1WOxLQ7Sdf4FguSi3/TnaJcR0LlEBzil3xX7/lQfm+vp
rnyJ7sKV5iXH5pg/z3eF1xzMY/n/OiL7+s/3J89GtoyR2e+kK3EbbPXTsiHDvUoP+h6noG12FPf6
Wn40j8r9rzetc1no3+xaF0HukI29NElav1OuaroRvF7mF1CQR+sYb6eNvs3u4cNFg52f5i3997Xu
LX66ZglsAdVs+Tu/cZVNuy321hu2qfvmuruq/HhHfzR2tMzP2nUUHDrLniRU3AAy2CSUkk1nRk4B
86E26wgFSAMbBUM603XuRbIbBTQbbdrnSP+8gp4bb+LJpfiAHC+2uD1QP0/ydDzUnUF09sfSvzlj
EVK/nzda52hP1V5ehSJrbt8NNyKmMrVfdSsNz8V2Gx6tcRe0e7RSDQW0iT1/zFSPue1TOvOHKXcW
oOH0rz90Wt6Rna/yG/Egpja5pPmtvq2P1u6+XeH7EBW2JiHT66SHbt2W9kBf54nKzHw9kwn7uWDH
Zw/NbbhhADjLtmRb2H47JkIdeHO4guSobCW4lXXrHtUSeVXn277+brH7ltWH9ZS2b1n1jNKAXHyE
4qZByzFZT2/yYdwJzynt7sSVVDdZ5ToI2jXQs+a7+JocEPf9aOmpwY1+C1+X59HAxsmdBDt/na7F
m1Ncs2ntpvRl6J0wdxso8fqabwDyNAEKBWtRP39TdR4Tov0w4CG9xcfZi9fhuj4p9Q21Bs4RxeEl
YZS9m3doA42P+q14K95km+heeeq91I79iCWZHcp17zQsos59bxyQ/H7qhlfWNU9fGtkefasjR3UG
5orsklCB6+82ipv56apYa4fGozPoLL58Q62evrmn2LWXHksgLk61H/zJt67Ej+h6F7rIsjqxy4uy
R4ZPHGOTPWGtd9WfdJDAsS25iWKr3njg0NsYXuADd9qeZZA3lh05c8vkdzm5EUp5nK+kY/jSpqvO
ugkV9uQTwqN2eI99GVOztMHmz8Wr+N3a1bfVc/PMJAAgQaSPHlizuE27hpyrekxPDYlsm+rYh+gX
hRc/ZDvKIr45bMxi1d0j5upEV5g92+WDhiXd4p4FxQqIVLZ0K8531HaUG/HaBDxb3Gqmr9yKGxjM
35KjdlM/STfzFcr1Hju0p+xlr3ZSh2zNTtzFvtedcF3eCk+Gr+3PDxPZZifYvnQbi59O4HgWLrgu
Pz0YTmU/S47u9/e6D5Tam9e1/zw5b5Nn+vM+fQdLGz933+JrynF3/dPQOBO3ROf9Ot3WoGr4NPwm
t8uWM8uNnLG1Qbooqy52k8KJatodTjt60qtE38XFzEy3VX03WKmNNzN4MJanoy6EF0Cebpl3E2dw
DDuWaM5G9tQv/GHHalPfQeaUT8hxGMXuDOImUqTECFgDrJTf3lUHPXCHeZWyZF1hVe5Zicsq3+eR
V0WTne41TziGN7FwKl8Mv9sPsT31Tp6748eIAJS1mZn48kEYVq3ii5MTK/6E7Zrpaa2TvpCertWt
4idES/pGepQelTXKrJuzPdYqa2GR9sdl0x/ro77NT8JuuR5vhjdQTlOzRgGmqV1WZAuljplcO9Rz
krekcvMbGe1iQGW4mUYrarshsAnRgZsSD25Mao+6EJLUvdtON5qybtrd0l3LlANFhwKo3QEXylx5
uQ7m40RxZjVJ3jhtq8fiLt2Fu27fptuyOsnSc2W8WumLLjwaT+GSPreisa47uu8iQKLSbu/D+UNI
MHfzkofsJpu6e2qsr0ZRevjPlaYN5Z2dclwnhymxCVAje9JNjzpXNthjZkfvwtNwP1xbj0NW5U5Z
1y+l3O4Ny6e87QqpnHMzvPjUrr/n381n41a+Fq/nq3yZQG7bFOyCt+5b+NzdDjfhUz1eo/e9AiDv
yVPtTJUbScSEstfX9Trr6GC8YKuiFRJIFLuvUGgHLPhAkS5KN1nhxoRQzW2BBU93Z37v3oGtETVj
LZYO+/7YXanP+h1BTj8/YWK7MTogOpO8kZoYPB5TwrDnb3F8NQyrcNhY8pq6lnpbvifBbijAFdnV
nXkSh9e0fZ+ljfCUn7on9YY6lIDBZl22RG9b3XSsV7nHa5zCO7oPPMLcqSKnGk5L7weFT/1fqnmG
RJ9VQLV02qMrbod6eLDad8VytNRVUXMfPczJa2UTPVTZ4JVwt7pH1TUOwNYWGods22yymlPHK926
zSW/CHYgG2rJR5yqF1ZkRs2O6LlNbX2vrlGNvQN1HtnRSYucvnGz2kFpoYDzjkQhmp4VoZ5HKbpK
HORpwtBTh52Y+kXujao3DQ9LzgyLHfGZ041bC/aqa90Eb+E7uGet4WOr4nrOn3URDHzvZ0DSZuzU
fA0l6jM42hvDlag4KqgNNgjFzr/nJBntSpNuF+sGMwcswdjneKfJxzDb6bW8725m5l61jhpwfruM
zoD6aqGhQwKobVpzS24nNQ+Av9AcRoJnXKedk03A/JAYc4LS1aSdkuym7FWKElsHFNPrOfh76Ccn
unC2Pr3HwT3HpkEA0/nC1Xxib7yhX9Ky6oWd0h+1/pjeqF58m37TrqonpXzJngagUI/xHc7cD8ES
2lJ3gmxSbiCf3Eov1+xJHibFDzHtRK+qybQQ+osmlhkKPx48BzQA9MIGc4jvujl2TqnYuIq7s/RI
h2QXSpIt0usQNzOn3mrx0mugudm8nl/D8ka+0ywvH1InIj0Zi/v+LuLTOtt8lA7ifX0tc5hhhzx7
ZB1T5JBcTjfjm0LzOrOZdOAzB0RiUFV0QGKQGryVnrZPekd9NO5Nv73ONCdZlQGi9pAB7fSuewFR
HIu+IK+sameo9021i1XHAsSZe72btmsEPdz6VcUE68HgdN71d8VN9l3AHenADMfMHagd3wDI/Uj2
0zP4nEK19Ydonz4Gx7KwBcA8miOFayuxl/f6kV5HFjpzdQ5sZHldGwCHHAAzQmSDtL/lNSNoJYvO
/4pnE8mggK53HCQj6D2slXoFmf7kRnjSHfUBtXBOgPQ7OsEoY0jiMWkPAvrswfbM0mjbkzy5GlGO
PwqDEw2FJ9SuKAIlbgSQq89S/a3PMm/sc1xjZ4902pKexqbxpvLjR/j9/6E8dvw2xMVH+T8AlCKT
nP37upj9PYuX7z8Xxc4//wcjzjR+Q8kMzAkq0Gda0Zn29ntRTDCt3/AXQ7IKr2bK0mf7xn8Rb01+
CZwRLBzkgZAmImn8F/FWO9PoKGNpoNZwDDD/SU3sXMX5szSlaVg80Q6ANI/x6FmE/ALI0IMiRhpF
bFdgPzagPty4aLZhvfg/PY6/KYF9LtP+MQygGvyo0W8A6/85FZyXmtreMrerXhB2ZSeym74Gyrsy
RdeZmn6VcH5O/v4YDSDPuXaNJsAP7N9PiXXKLUmBvLQrszGOIZBLQNjjUywYVKQArDiNSoEjFWtb
nSW3MaPrZBBepCC/w2r+UC3RZmpuVT1K/SBsX5HfvO9a4fTrB/J3l4i8I4+cqWHANfv8QPCLVIwM
/71VKGO4UOVz68VxENoKoGuwscYanw7YN00x2AsGI78enLn4l5eOkhKkWfhtqECcL+6n5yP2ZqWn
QdWusiZeFXrAixeefz3ERZnhj3cATE7C3IGe8qUllDQqgTxZ3GBwrp3NEhD5SjHtCm4ZbXrhLpLq
+1qS11ooYHUv17DaqtoWkulaTay9KE+bFEMdu9JIoqK67EFCfWkM+7m0+fs1sobo1aCAqcND+fwc
IlUrl1SvyX0NFdc9khYJMsqQcLj2ibzFP+FJndigqxrT4mQ6hBFIToUO76Tk6waqN+q7/XOEHdBY
FHfYwq7LkgjQEAPZ+/XjvFymGkXzsx0hNHkFmYRLeTu0QWI1UpKWfgpH0tyuY5irUql/oXtyqb2I
tArjnKXqASMjFmieZ85PM0PvpHxOCoKYxmq+hzDyD2c0llcqxKFabmSr1EwwcZgzir1xSPibNPQK
/nPj/Jud4twi+DQ5z5cg0cg5+x/rKv99vgQtL4wMobdmlapWuk/jZCThrIZXc5xnv8v/L3dnshw3
kqzrV7kvgDaMAWCbSCSYnAdJlLSBkSoK8zzj6e8Hqa2bCebJNOlsrt1F1aKkojMGRHi4/0NRS5ew
dKbnqIxo+EtUbTH40cE5dNa1bCRkAQK9irceoH/p2ibiyEamjft5EsOFYvCjwJBIzXekAm78yr4t
K5De+N7YnpL0tMVnsnNSOpmuLMoCpeKhK40fu9R5WhDI2yEw7/BK3I3x7H8uipZEHkdsrCS1C36N
a4neqjsl0sKHGWlYt7LujBBxnEGnGKH7xZ1VqqarRzGA/SSOnaE2E3B24fWAJYE7mMW+nWQeAjxQ
IBDylkaS5VkaUFKSbZAPgT6Sm+A3rAjkG30ZJsmCFx5UzBBb+9qwz9lh/BJpf39BLMuBPAytRuyd
0BlbnRVFBhwDRgG11coPSagXc6B4CPHynR9BosFfjh7b0I68arTGfFuWYeeZea3Dj9Dkty4yvnTA
bfCqBSxcsLN5GWdAJLKC9CbAemnqgxsa/ZugDjiQGbL0PNb8YVkH1aaulOB7EOc8DuLugksEYs9C
Fwhk6+fpbXfsA4OHRs9zceBAr+Zw102BPBpzk9acx430OaUzhApZ86nq0rc/DoQZxAIss+nFf4DN
icrqzdoua6/m1ZAZxo0I211TnTMuPMSeclAsy0aGgC4U/6CscTieAUxqDZq99koZwkteoXzhWGMq
TZtO5q5Ju6GFh5F+i9lumz8eIZIgqIJzfiA4srbbkLWiVsqWETZRkbxVjXUTilH55s95dCbSOqtg
kEjJIX1vcRui+LVaNH/GFRaV+9Kbc/Pe6EjLy1R/Cshm9Fm/j/zyn9MjOzKpyEwsghMoFiv2ksi9
Px0Vqedhk8i1J7d4SjSaeamAxYoM0W79UrnRE8Vp03M+mUd2JkHpmiLxoS6reRhUKjAkG6Oh9rJA
S7a2iK/1IYSHoYO2Oz28Y6c/6GkWDvSoAjBjdfobAwlrlVS1p5rlWzAlL5o5zJ5tdE5v18HWGMb9
0LU/wW/kTpMlP06HP7KaKBxhOU+WjPfaWvLa7lIBQBH7tGJW+x3Ury9RTXtsWsphqfKpVPJzzhsr
iMOvr0QgoUoKhMYymN71gipAr0YsATy1tY1niFiOWjb7kNoOpbv0cZrGEGqcKPdioLRvqXX8zWpK
d2gFHT0B9iGcSnGuHbTOStjVwNNVXgqGivbYesFFJ5UY1oesgg8N0ISxWVnTS2n/qEe6j+Y8SkC9
unvEYZvNAKRr9xfLQP8e2ChCGSDlD/eb6WPeVA+IaBlD/Njag+dn0zUYj9tJDV7jdAq2p+Mtm2p1
wWBLg/4xK7A8klb7ewKht2CsEe2abXDKxXMV987pEMd2FhZDXF48tcD2r+6wQMRd6s9D5QV1qO/0
ts8dVaoRzFamr4FM5/ysgMLyEz8M6r8R17CUwA7zEbYnEQt4O7Ev9XclBGVQ+f1LY5Tq6EJzhNdU
wA4wh+bCIJXrRPKtb9TbVJQUDzD69c3mBV3RGwBvGX9fGy9iM/qL6wgmOTe7UJZH4OodAvg+l/O+
q7wFSWqm4w3yxrdGHD6cXoFjh9j7MKtNlXRdKETXV55oKnkrtbTK0jHZ+jLKtKcjHUkfgZf9d0Cr
7VSktR3NIwOKZpo8GkrxvXSXdnCtsnMKekfPy18XEGAv+CS//vxdtjyA0Qr1FGWEWKNzlOvXSWfT
aUqU28YybpC13MM6vJAjvfBMI3g8PdBj3w3QGIEaA0SVhatycBkNYxQBJWaLZWouu7mw+tcmG8uv
/7soqyuhaKNRDcnMPMRhIV8o7hSkf/HoYCBggtAZwDxWXn2euejUcS6Bevo4bnswYQJ3nh5zMsz9
aHIO+VHsyKJRLuI81YBp6J9Oj3GFjPx9DXDnAQ9UoAOydw6nMkaBYlSBAXtZqXwvqvRZCpEpFSj9
KUH2eaySb3oZ/WxVEDho0GebhXJ9+lewj3wgVAHgsKJMxGv0gw1ixEonZV56hVHjN16nb9GsPPY5
5XvsXOl3AsJ1DDN9qIZauwRoPnhtr7phpJs0LvH0pK6RPDSTH3oKWJGgESA+GnqQI4wQrYQxUY0J
7QQUYesc3nVdzLc2cPhd20tPDX7fV/ABvkxS3W/y0YBsY9MqbJuC3naceKbmQ+vVelQZBmmfVvn8
tUNLw7WDCHqA1OSbjBUTEjxrIQHViBZxQrOkVj9pydMQpulWFPp9WZv7OCxAAtqU/BHmVZxwyG7y
oGyvwSbQIZ8h3LfBp7FPewe7rUuoiNeBFWk0wWjna4GFGM8s6N5LqEPoVE10wL6NG4dRuuul6gmR
R2x1pUDs/Vm7CwE/bxqEF9wwGfJvymyrG7nwr6qsHrxmlgAGWTAGC9r6k4zDAA5J/gaLH5j+TYsE
bm1JSwnmJ9yA16hZVO+nPaaF6TZobPqZRY3ZkaJI+wLm/On9cCTTRDeTnQCwHwWetSsGwFt82KpF
Q7Ubb/pi+GaP86PSxPdm6D/JiJFvDeb+zNF55JpEvw4lDhOBGy7k1bfux7lmZ/JUeu2Qx8480AsI
g/BBbqL7wI4f+b/+IiAPLhC5JBtLEn/43ZmWCSI7rMB4dzZdmxSDpi6UXV9JLq25R6muPedn8UF/
h+QKuhL0Icyw4fb8qj68O7J1TNGnpBEFSWalbitjSlwKQ/FTkdMl6fPopav4Q9EntlvaxkOWZW9l
0V7zq+U3gQrv1kdfe6/Ysbo1onECwJfnrxi3abtOwfMrxlJhODNLx44nS0MyG6Y46jXc04fTNFlZ
Mtl2UHpNmV1baJF0o9Rezll4Z2klelOWCTojnmkLVOrPXrKe9JoO6+kNeeR8QtOYDAH8JsfkWqpF
HyrNbDsTB2c1AwbT0jxtUQmazX8rdB4IdL4Xglw22SpzAhW+HMJIZVNxWL3ptKYsu6HAFFVNsu8o
8e94I5/JsI8kZzjgIk2Hshcv1XWGS7Wi6uK6L7xkUL/gDdY4YZ5/SYvwgrpMtFmyHxFoQHCMcxJL
xz5rWJ7kDAZeHMBkD1cyT+LU1ka58OImukws4y0t/U/4Mt5PYX5vFEtnMe5vTq/ckYQIR2E28fKc
oGa0fPXvdnxi1dYsw8P0ksSoncmfn/Aud80osXe6P5wJdmxqaSRQL126HR/KDh0WAcWIFD1IPHEv
xSBT9S5zEk1clWZxJenmk1aJpziUz+guHZtYuhcg+wXuAdSrDgdpDCJElU8pvV7ZUDh3IaHFG8zQ
OzRcFNeYaJXWSfJ8emZ/vUhXe5Ui5eLbCmqZQv7y0byf2r7JGoPb1OtnO9nrUnOtKIvATmO8agk2
55BVxcYas1cMji4oL23zBB/bSfSO1MxMi2lXLkXVDA/xaXaCGpdDyDEauI6CO6aOf+h6SS1QatxA
GhonR+wcxcEa4KwB+qH9Zpazti1n5bMGMWgDD/h2NhPJayTwDIgUvWDakMHCR27DwJuFAkqPhlwS
bmOb7nUNlX1jQgLeYSYibfuoejo9PepyLn2YHkppPCJtnJX11bllpLpAfd7HdLyBHSebqN+pywOs
bAB2zSjX6VMHN8CXL/GmKZ1QUqvv6ZTvErw7nwBPb9sO3QWzyPbGXICQMwudyQDhH0dgHqw428ZB
ZO8KEZ4rYR25CW1evqjEUoZYnI8OF7YNjChM6pJbArd6Z/ES3XT5rGyHZgyurZJV7WA0nPl21oYO
1OwAu1Nz5z4E604+ehg1TUdDrWej8OpBb3fdCGRWTalAlNzLlEBKeRfNWebYhuTvyjQCbKfwsojj
XEYATPtsWMbrOLRfuh4CEXYtD3Ep9EvYEZUro019JkM5cistScIiEU2vygbAf/jblg0kbBPjS0+2
KdS2qE7m4Hsj9EKcSg7G5T/za4JGgZnc09dCLmdQh3P+4R8PHMT9yVXwhlhEPNYn6hhXpeJbQ+5J
U3KVTvKtDAIoaSa3DZVtPtnXeFA7CGafe2Z+fPtBskGpGEoVJRrukOVEevftG/UYGX4fFV7alQj3
KrZXhnOymVrLkYPX2g+f2KVAAbqbtP3Tu3gVenWLVPgrhpmcckW28A79cT8V9A9QzDv9/X648g/D
rEviVq+moYkKF8Lm/U2edlQ9G08tztWbPlz4SxgFtxfOUc6JRfzh/UQGciY6LWYioSnXe19UxVWq
6Odc+46vF+yGpWWukgGuck11tjqMROOCPkWCZpP+hFDTLVI7r71t33dQ5wE6BVdVXV2oneWensnj
wbnwEXFXyDvXShCgnVpeIAHBS+ky77SHzo//mZIWrYfypWqrfRADqrHqT/lU7M/EXk6Ng1N4md93
sVcDjyUpCkN04r0AtRLDTt1aLJ1MXpqT2KIJ8anS46+jJX0am/LaVs5J2H84SpfwC0dLA98AkmB1
CQS5Oc5DYudeb72GkwrbI7gaqjs1jS/Qnt+cHuwylg9jfRdsVROZpUDi1W7mHkpjSOgAwOy77WCo
NFrOCQidC7Xatr5M85D3KAwGGWbLkDkBp5/SP6pUy/9mUJj9cC0ge7P2l9X0rqyEwgfStSb0DQHY
ih4OWB9znm6Reu//ZhKXoghfpIq0xeoayuhIGkAEcm+C2byL1AQZOGCQO79GtrwbtfTMDj06k+/i
rXaIOSR9p2YsWhSU96Yy3DR1ta8srG3V9uIvppJzBi0WMuIPDY54ojqcwgX1lAhgRWnpt3ZTIJCW
DaSH55rpH3LSZefTV6B4jaaMtV63RlJzH3tYxjXpYPNEhqqbuO3s1m2qeR+nwDsk7fPpAYIQ+vgJ
UEpDbVkmdVF+4YbeH6dNO3POJCRdQpW+R5HsP+pxJpBKFk7aQJ0f5PBhKsfBnbTpx1TGtAEpjG0T
NdIoEclPiVT9tAqgGPCAe8+0YlQtO6pQaVU+JbIqduZcX0xqcwUN9SYe1YcpL4tNHAnU1pQQDl1k
SPArqgEe0ig7JKWS46vlZ6o4zfVUYIbdUp/dBXWuX/lZjuKxRnHYES1msU7nszB0d8HjlVoSwZjP
rJ8FMrwXiCkb10UfXfQ5uvedll0lRNoWAus7e0Cas0OuY+61K5Ry2l3f2B3qCJI7gMq+6NGZgUbO
6JNs/qfEAP628vWvAVWg7Uj3sAK0Dv6v7T1Llz5rcZpeN4ry3UjF+NTynHMKO5g3KlJxF+NiADpP
vnkhSsB+qpFW+6GXuq0koeWsVvFVN48XRYnInJ1J5NdpVz3g/Gt5HVqgd7qeKR6wLnT3BKAAHbe3
QGCzFoQGdHtf/lY23adh0QDXcvXO9JV9opSwuPDoMnZ1Uwoa5Kr5LSSuE6GWcZ2ZWEBrgTTdTImM
+wByNw+hb/ROHsEeo+1qOVUtS5dhLUP8X0psQ5gkb9KsVZdCncpbuSZX6tCjnrqgdu24NdCmVONr
ywgWNQx9X8uh4eqilfdDHlwrkkazIkuHfaQrvZtrypM2BS9+tqBcYXAp2oBaqZlt+rJG19pKfiBC
UN72c/3Ku3Bm2DYULB/RBH1uPU1LY3cASDrQpXZ1ED4c2pBWFmTKBfpNCWpzykVfAj9WQRELe9Lc
II6NLQ1I7UISOYz5mbUb/D70orE1N3NXGF+nErPgzRjE3RVoErQ3Lc3fpXE7I++nFoCQ6/ByqKPm
swIqYwM2rd/YZqZ6SgYL05z14lLvmvEio/gVOHFVu4tNWYHpyg4homRRJRkerLZHAFHVur3U+Del
mORndC+My0DFPq32S01yiy42N409AuXU/WthSRh7w0D/buR17OVMfOPK9JMhGeXIL130oyLdCL1K
8GAbarg5Cmp7tooovRmEsAzn5qHLO9UzZ1RYeEAkTtrjKEXVE9bOXJZXGXXEvSSP4Pub2IuLApy4
Wnwx5fZCyQZ0WDtR7P0Yjh+20V9oxsnqpgeyt6960b6EWgnvQaXSu8mnZngzwhDBu1Qf+urSVhES
QgwHxYok7j5Fk3Jh8sLeqBkSp/7olsizZJrd7tKwFZejanwzw1G5qmRUNLsyxS3SNOc7UF54YwbS
rqtZkxmhP1epGnDbSscTY1NMfurkM2LDqVLBH4ilYbhWg+CllQfh+i0XQqYZsbZV62C+a0vwUF5g
TeDFyNNvzawB+qrVHSQMZWoQMclmdYcpJnU6K6ghVagNmJogqFRPMjt0g8p6NGF5xkV5J6GNdWNm
dn/ZKHwzOyXucjfDCu4pwlt6r6eFDjo506MfI9RFE5EWZ+4b4RY91PJe9hFoReFFwxSTk2zKRH4N
gnffD82tFgbo+FX5PwbSxAaY+QiP0Mqea0eKDIpofupDvkAIufGKpB5ujdx4TLTMaVqefDZlg6sk
CQcA4L6+rSRA14l+l3TxPdizh0HRd6FfPpd1/E89ldLGtKUrI01vrUC+MCPkkWZ0u8xIFFsTEVan
q5VnaZ6pI8g08zsrpvSZppcTgA1vbgooKOnDLE+UDgCgu3ODUCsJ81ca6FhN5qLdJbLybBrcGBU3
tTMF2r21SP2Nfad4Y9jeU2T6J7PYF2MzoRowBHslRDyRK+eLikD8xm7NnwTqnBTsVQsd2y+jz3mH
iJb23Lcz0Lq6e25E9hzKPCJ7S+JVJ5ePg90+JZZ2I2Xo3SfI/1qR6Q6SDkqneuxb/VVHS2IziMH1
54kuKqwuZkaZ7Aep9fnEvtgdiHNJyDj45jvLwj1GIE1r5cZGsQdlo1A82U4VlT9RY5SSIwbUZm9x
zwTaX8LCdqrS/pzn0Y7i7L7Qw59+HHhx1twEaXgVGhDHrO5NTvPP/YCiygAHbE7UpbpH2gn/V8Z5
01SkKxGNjsIraopwYlDlWy34powwRRQ/fO5LcaMlpgpNCjrdkORwYuYLW3AWoFucP0rKYjU9Z180
iATDZOElV+BN3TuihzKTj9IPBJ97TtfgVleyrR4p3yS9edCTsdhzzmw6y/rON/U96SElmljEY572
alOhCsLsSq5rywvsR+GLnYTB7UtWwP/LxE3dKlC9e7bjUEsXU6pftr6hXGj8h1Hzi3vY4em20o1x
a8JJTIzejUhItjkW6Vt9Eq2jW7OnV81jko9vw9T0lxXN5vYybYZAjF4oEFD+OoVjHz0YmZ7XBR6M
5hi6gPrwx4iS+ZKS28/TCdKRZJN0DOk2nR4HQgWr5DaMIzmnI1R4fdNdBrbhZaEEEAoofnXOCOfY
q29J/bitcOhDyXb1TtcLMcRoANL8zRb1YH8nphc1/6I3UBq0vKHsjPryRPGqtM51Vo683UE7IKqA
d8Pi9rT8+bvqhC6HFVhOXruDIfbI9SBm1d3MmFGcns1lBKv31vsRrgFYRYZkbtQSZkqnqyCiEGqn
y5VQ7gcr2cwzB2UXmpe9bv35m+Eg8GoZG2mU6mwICw/jtU9K3eyMvNx1VX6rInZ3eozHppK3EPJ6
Cmk1YO3DqRxnA4GrnPezlE9LwvNA6gqFrLs7HebIOxkHYjxxwF2xXda1ZOTTEK6mOep1ixyj/aym
CMzD/wgbHDsl81zP/UhVAPwzoI8F7IWU4eqlrJMUyq2/PPK6CJlEFe0kP3xtoSsrQbmX9Oy6CmH5
B0gk5a35lPb1mSbM0Wl99wus3s+dXuqDjOalV0XA81NxoYNkSq3h8fS0Lj/mww416PQs+oGU6VdV
yrQSMwcvjzAy+vCSGj60tKQ794Q99qkv/A4NMgX2qx8k9vzRNztpomAcq/W1ie5cPgB3tb6pwx32
undg/L8EOhLzVuSeHt/RyCDXF2IJdVCGebg9ZYGHL5YifOlTc4nU3WVW9EiYW8nrXCNEQUcf46AJ
J7EqvBRIM5wOf2QVCUov1dLho5jW6u2ehGnSF0jjedqcUaPGVGwXm9gY1R10p9OhjjxsF/MOslIc
uumErk7TqWz6aKyrwgv72bgqjWzeZZmKK5MxRIgMAiuamxmG79yKM42MI3voXWRFXu2hUsq5S0wG
aTbWfuln+ZbunR7ckWtpqUqwjGhq0vlfrWIwiyqdIw5SY2qvcnFhabca7wVDaGcCHTlmwNgAMMEz
TUXfafXZZcKuQ3/gTrKS+qtaPdZT8k8hWW7VBPAVxZlj+tj2gGhCXRfeAl2y1TE9S9ZYJ6TPHk0c
fJHEri7UTTCem70jC7Q8ADHbNXVEh6zl13h329VROk9qyNlJk/x7vYDljHMGo0dDUKSmfAxfiPbt
YYgxzWe5lAkxRtONyJCUU1vr0+lNcC7GskneDSNQx1yENjdNnBkOjbBNm5wrgx9ZEFsFLP1LnIwc
aPW9gsMY8HUisW5t+YtVRP/0pX4RytO5BtrxOAtDjZcoKNbVdPWjlY2yIE5uzl/QEXrFNBpV+0Fy
T0/ZuTirKTP1AHuxklsE8IiEa0W/HSzrU0WN+XSc40vz3/Esn9W7pZGGSQOKxnggnT3IJh5dWXiu
eH00Br4+vxg+NpqthzG6SdTC9pdEw/TdzocrWp9LSY+HoFdGhdDksFnd+qU1WSONckqSKDBhL3bd
9/rF6Zk6cpJRSwRmAPHLYCyrw1LubUB6NolFMac/db+7mbLwtWqy69k+12A+Ohrk9nT09pAbW3eO
FCyaBcufeyOJJkIEDAnDhz8fDngNVMVZfMtcaJ3vF15BhtruE5F7IGNubQknvt7CxaKCNh6fcxE9
Np7lsQDJywTxb64/zqHFGbmQiYWs39w8Bv65E+bY54LVM8c+jFJ6pqvFKZS6EIHRszhTdr08G+Eb
U0OMzqAxjoUBFGGDyEBzTVu3hlMgDVbgc8loJpJdxUgNEjilVp9pjPwCHa2SO2C3ID6QhIZCub5e
qnzkKMuJ0zQ17owWYgqSk0hPRTrc2r6410pp78uEbnCbScSbEhmXU417kYIjUvMioxjangMFq0fe
RIsuNk9MmgwKkPPDHTNTgbf8lF1J6fsOAfKNGu5UxdyUZbU1S6zZY4Batrlta2NvUERSAiyPmm+J
iGDyK8in59DYs8Vu0kAopso2s2p7SVFueW1d5oP+lBeYTpm42GjdRtFue8M4c2sfyREORrBKRpqw
oWGOQDk22ho17ddWV71YLm5UvXZ1vB9Of2FHoyHMqcE7ZNOsn6qB3cmRWfKFRTVqNfPdQnyXwmoD
LT2C53462LGdSfrzn2Cr+yIbYblZEcHkkAqxheQROrGmeD4d5fiQNPp1ZKuADVdpTx4mbWONTOBo
TBu+YmeUQy8AHl7ychTnBL6Pj+m/0VbHRt9T6S4Los2FuTO1yTOkL6F6Jgc+HgS4g7qAyGDLHu5q
vzerNCtBeyC37Er5g2wX26SuNqcn7tjlwTPiP1GWiX13zaLnLDemQFF4iv2NbCMOM24wO8P+5H85
nNUWLwHP9pNGoF4rtlb2I1W/Gcgtnh7N0W2wWGpbUGloOaxeLFzAVp91ypKcNJ40/NRE5S3OMhTZ
HKmyzzzpj87df6OtKSe0+KOuGYiGbaw7BvZ2hjY50QMPuz/GaIJctJcrHjQFz+r1ZhCVjBq0mNgM
suqATt5lODOcnruj++1diNVOaLrAkntpZCeY6pZatlV021D7q/0Gr5WMmBsX/P3hfqOLFPn0VHIe
zzdGKENwKNxSpuZyjsR3dHG4dbEJ518fcJEBQse5MLnaWxp9oyncSWmdVs03evbp9MR9jARRHDVc
MhbKHR8qf/ha2XIckX/lhthpWrVvGvoyKEXGVANOh/p40y0yzoAtOeJ+MU0PZ69Xy1DpYIZ5vmTu
rMUROS29EJNECVexDP2u5iqP2zNBP24MglLaxDoVPCuQksOgyWynIstnUphkdmXz2S7S2wzVytND
+/jpEgVjKB6vJLOwEg+j2EoHtDljvYZ4Xhz2aDtmbiI/R71KqUOcWbOjY+ItT9kfRusHgHcF98oI
Kr6nVkq2CiSQVKJLOYzu6UEdDYPh1QJZW8APq0Nv0AspQIGfE8LvnUFFBS/LHQmu+ukwy485zMoU
8jEBcZEyDdzj1dwlierbfp/mdDkWbSt1I+FQB32hR1hL7kNkhP78tQn3Cr1qk+mzASWuItLUTZMw
njLSWhUlIemaJd1UXX7mhF1+zGpgChxxPmO4SqDIlvl9dzvJMwjfKLEyL2jkBD++Um4/WbGIz6HE
j6wT3G1waiZgewyJVulDkPdp1NrIgmT4HugG0kGDcQ+j5kwF9thwQInAhaBqAj5ldfgpc5Jqqall
IEiT2rEMMJKRZJy5aI98SAYC9/yjg5Emwzucs9aKe9zW58xT7ck1VLw7Zfu6nypXRYMl1/PX03vv
XLjVmChkDD5t8MyrhmlHLfbOUtXN8gSwq2hbF823vwiHgAv6PbSSwNwcji7Hd1Ht8QTxqrJ2UNjx
fGP2whzJp8jaxLRaT4c7cuBSyuZoFzAjQPmsNsZk4yxRy1nmYYuC/mjwYswVRqihYxq30TQhAWde
SMG5Z9aRG+Ugqno4yE6UyTwVeeYB7nBKzCSUfnSnJvKSTPw+of5IOep/cir7C9OzT0fd0/4ftDxb
oPH/EUn54Hj2VEf/5/olT17eC0wt/8tvgSlL+RfFHA1ODofFoiPFtvmtL2Xa/8LPxcKvjusSGhkH
zb/lpRajNPDgsMxp/1DO1PmQ/i0vZfwL4g30DXxxKEkvZIq/15cysckjE1xka0hHSEnWSPoy94Xq
9x0pfN0bD7YYq6tWKBUSjTHWxO9m5f73SfyeOnS4Uf8di9qJzSVK6mMvf/7ufI7GNMkjMx9dM8Fz
JdKk/AZcTHbh92Vwn8SqcuZzPDynf8dDNIAMGKtgnQz/MJ45CjvBnWR0m6IJwDsgGgcxk/Z7hXLc
6aEd3qn/DmWSGfDxw1tbo5f1yJQaOr2Dq9u+fa9ITf3a4eHzyRygK24wvfFv6thCNgVrlMb8/VX+
j5SsY8EtA18xQqsQZJd5eDevoxTZDfZqo5sYeY6YdgOQi3J4fherUXGDlERzL6uxBaTRj3+cHvfh
HfV73DZpBF1RNDcY+GFoNVA0pLKgy/tYt9yoIksutLKLtqejrLgMv8IoKiUb7EHYO5ARD8OY6ZQa
U9GObqqMKIziR3NtDUWMLlelPpW1brlJa4H3E5AH70XTtTjwtdP9HPfdOfTtkRErKlTIRSCGhtqv
ft+7yfZbvY3HDBRXJVXJViowAabPXZwpa67ahr9HrMkL6XkxtOQCOxwx7eYxii3WVMVji06akijX
c5XiKR3r0vSd12wGmm5o8nDXzhSmN0Kzgk+KlbbnGByHV/bv34RyGXIqvCMoGq4yBD2o7Z5y9Oja
XUPjq8+CLzq+YldSNwY/ooGEEUcy+/H0ih+bZZ3SMYQAg129xuZaVjVI5UxzW/bj0Q3s4A28UOD9
eRAWEKopDJGPQey2xEI3BRYzlJFP/RHpJM6jv9gwvIOWIiiyIRxEq5Ws6aSHiNKwYTQ7vOoy7MFb
X6RnUBBHJgzpGbhnKjoHvCyXVXy3LVUx+KJXqhHdvMTfNtZCIVcz+8wJfmQvoBbHIQf6kEbbum1U
m0AadcUfXOpnmgsRux82eRcVnycqbVtjbCUPSbs/49P82oELM4NircYxI69l4LTEb/uobpjBAYc5
Pc0LJ+g5c+Qs+UPz2l+x2AmQrPnoWKu17h8oaj3Pmrl3uwg25MbOI+3FsgrE0625llEQn/WKuqHS
g36W0j5PncKc4jelKZu7UIn9Cg5hFYx7q1B4ZJ/er0fuMxtEiM1bSrCh1h/FHE9aFKhaS/sU9ns2
2PkO+077ctApYZ8OdeT8YSHp1dKGXoRf1nCXtpf7phiHyaXZ6kgQ3blfPkVSf6lgM2YMHc3C2HSz
EptrCbjw6egfNjM8CoQzFztEUK7aYhP7fjP3wMwn/Nca9NYQr51VP3MLSz8nbPMhHaHNqnGhEAN5
DiA9qyijXZtthOj8LGmIMZTVtKl5RGxS3M09zTrXCqXIww/87/uUvcW7YFHYXOSM6D386ky8+0aH
rphnSY4LF+cFYOHpCPjckckpcAEMW19zQitU/ymlotY3UzKm0VZJzSi6kEsTsTsBM0DbBCgiFDtV
yFNwqcpdjs1rJbrrNFOQLbbbvviBY1mmAB+dpmiXpnlsbbKkSbRNHLY6AuKG302OT2MGgd6oCeIN
pqxKhEg0XDI8AnRz2LZGWY2g1jPtIdTqGV17K5O/mDjlYspl+eHXrEsV1VEjLuNtl1khKhUplTWn
UbROcWO6E+rnupZGe6OEhhVv0fWGvSB61Onu86Qspqs5L4R1X43C11wMY5mBQY/DH2rNAeqaiF++
lmh+fmnmMLqs5Cz+iv1u99SMSgzU1IfzqYLNxBxIMm1UQfs4avC86VTte5NGKebbkonlFFJuHBWl
VRWBowcKWM62EQEsBmNI76w6StrNXCTlfS5rUuTAP6teUj9VTaSToxyxf5NoRYisHg7zZvzitw3q
47UfTW9NkMWFg99j8+ZTqJrdjsNX5m2nh+He5y2LxrE9gwtmzWELa+oMgLU3EnuTWImOf0M3V/qt
2s3YIlSG1hTXBlzhDhs/a7IjVrnCdO22CGpd3na9UWPcYvdgaWYrRu48hQ8AEN4oFSDNnADJHkRm
I+9VX8q/Cw0c/QZ0JkYXZV7bqDg3SrhXSjUx3WLOol2t+XJ7SQVKvVXpmj+3bYk0fW2YfuzKCRvm
sceLKb40W1V6sKQE8ZLCR6tuo4251W/BFCt062pyDydRWnwqRox++11bV1EHpiqwX0qBWJhXj63A
IDm1agxoRBtJl31S6Sa//tS1Tt4q/o2e95N/NfWkfk41p7gOMclYKA2xHu9svfWLK0we5WCrcvx0
W3Rg9PskCLT6Ei6yUW40ZvPTlM5jcWnlHYal2pzU7VVh6t1dphtQlINMiYLtaErlc4KOjOpYaYCE
RR6M6l3U+9H1mFYNHoJhl/8kF5ieOfRCel1G2HwLJsgRm6r0zWrTqp0mdmHiV4FXZ3CbN1pYRD9a
y4yHTZJP7Qs8Csw55iXJ3vhzVv9MOQnsbZOW6VMkQCdsxrKKkYSJwxluXdhWO0yHYNuPGo6TDnzl
GHuggqV1a701x/t5nBfTZez/FBwqtU7f2UZZSk5ZGsDPN63cNJ0jWw2oUbnXIR4jzkXRsNUxpdoX
lhjYyBwOgzOqaSVhbZSW3Q8TnFn2uRltW9rYois/lwIO9dcwyJuHsQdfif+ltpwZoYZQBrj22d9J
BjvdyccwtB1/4gBzEqpie3hBxhzRPvVRh7Fb/1lrNLhvJDiptevsQP2NwPyj4sP/n65uS079P5cX
vPrt7cfb+9rC8vd/1xZU+18CrMAicID2IExrrtLftQXF/r+UnVlznDq0tn8Rp5iHW6Dbs+M4Thzn
hsoICCRmBPz685Dv1FdxO5Wufb2zTSOkpTW8w/+QDtL2ok0OU/B3rvZ/zQXX+h8uI5zPqRa5j4Ld
bPH/mguO+z+/AQ6Mj5iFoHDz3wzd9iv0jxuPKxCwF3KM3Hi0ZX/rZ/95kesaeXEDOdc4a9bmOlv8
7R0Iz+KSq2E82Fs/3XPfzO9bfIcvxmkqL0vEfi7/WKy/dB1OsqbfvyEAG0I7ziKlORVNXPxSO7JH
IXidXOuy2czuHrh/f4MXSJj++1EnecvvR5F6M5JgirT3bV5nFNgtDt5scrL6oAVAYNNniFU34NR+
5jlv1pUuOl3NCCgiAC6+4usHVSCDdWjyTs2CO960Ncsl/V18Gepx9u91IIUbe1knsK5R5c7UhPRi
XCEHsH73vFXc9av2nrJcYW7k+H2LQ9DmR0/VijXTpZ4VcazTo4OOK6EH148MMg3MtrmqDiaDUT9e
tVNiMVb57ctS2t6haaF4HJbacpDC6Eb9Y5+mHYZF5wonoAoOZxEGpRnbKxP3A1RvyBBW7rc3vRrd
7QgkUGRwK4oA2Qtza93roDQwMTmzaqebEfUB4IEh80SQL8BsXi/a4th1FnCZJEW+fPd3o9xsNqoz
dZh1ut04h5zGnbxKZsnuP3lK103aLg3kyYIcRTQyAn2DepmbrOyej9Hs9AfLAESKT3EjLqPcst7p
UOZJCXk35jqdUkknEWbeLiwys5nObJ2TpJfiDXwseqU04BgP04x8vQi9XY113fLztsHGFmrwK+gN
hom1Wtebh6IWxtO/V/1EZQSCwz5SRSiIWMQZBHL0+omLXLzSybDwsKGHfrQkCtVJYW7yclF8pTgi
Yfum3Fk+B3axM1XNYvtu5/MiDnkDssYSJXRJy1rnF1Wvm8O9ayJeNtPcBoTZu3DeRN2uX8Nss4sL
shwQPdyMoP9MED3nJut/Wb699QOCENAZBQqR88+ANm0MTKtNsYdM+REVuPGixF09nUb3rrWjH/9e
urdbieoLNAfij3SDKYheP8yA5lVvDuJRbuUgho1mLrz5en2njMw5NzrbRxN/Rmq+EvB41OYtEG67
yN7rZxUqqwyUTSEXzqXZHGTdRuVx5qwfvMoyMGgKsWWPswiNs3j13Pzn5vXRw5KvIAukapElMOsc
27PFN+g0WkVRfYRaGTz4Iig8/GU6B2m3ca7IVdzaweM4Wuv7kaJDJ81cGHCRAgkBS5fz/NB4tPTi
GfOB+jDbNpixlfR2TbScsTdpcmU/jK6f4XUOu+a93lZ0VbwQkyx3NNrrRiEYSxYyELPQgaV86aKi
aTHn9iIS0aIr9Jm63P7b4u336W81GrCbJ3OfClVemyYcH6posi6hFJOQWm0SJtSFZu+jQvUSOjNo
3Bj4mX+xzVZb4CgfRO/6aBU/lhqZoricnP5b30TZ50Eq/8HvhP8Q+LMLfVToyj72BSaIfbOXLR0M
UaYR/z+n+Ms1eQLW+31OmWnS99hlIHYE4usdMNZ9NdceXiiNaoQ8eqvCBcvA1CaPBtCUfKo6RrMr
BAemagT7cIWqPaNHrqLLkm1WglQ5n/1rEFfTR8dvnRSidIekKpKM55ANpxftvlv//K0nUSwLeyAj
e5AVlYNltICZ6g2BOJxZktNrltgF2hPRE5ogjocKyuslGfp1nou6xdhJFuu3zseuzSva9Z7KIv/Y
5Di+JhPhmuuwxjfKcIwFz2zTmx7+/TtejxX3L8PPCGl703Hj0j/t+7Tl4ufZXsRalCJJPSr92EOr
vkIlILiVntSJ3SszbZ3cCRIV+v2Z578NemSCYPe50hin0I5+vQxBl3nG5JLWGAV2UsUguluv6drY
XRU+fKayzpmB/+2BeEaHO1cA6aDgZN2XDdkTPE+o8tdiRCWo8S9Hv8OMbRmsGBr5OUzO2+1k7+yc
fQJGwwuszOsXHNk6xbTiPKbrbk5bC/3hAZ/yM1fvX58C5BRs/+6/vE/7/rw7amquvta8VdFH7uWg
zT7FEj04k+7+9SnMGekwkSi8MW/XoQroIfAuUdShrGRUXWqYPOrfW/JvTwls2sCcCnAx4cl1ITPi
NOTqPKk6AwvBbsPud8zrMwfwr0+BPEUYx+MAG5DXK+blEmyTJiQF7UTrxRud+lKjdvH475ehejq5
+wAH8FWYnfn7EPTk85s2UlG+5MPoSutj4yzOseWfXlSigpzp97h0CRdHp0o5Z17wtzTk62sXYPze
SKeypjv42yb1j5YgJ9jp+oxAtnb8cXPcmqexMzAzK1ZFtwbVzaYaMdgaJ3Wc3O9DHT2RD2VY9ZbN
mfR4X8yTn7L73SCrRhnJePbk0HmLPZSFC9uQxW6/5l2DMZ3j0lR01+UMW+P3vO71s3a+LUccCgJs
ytP6xS/zfjFdietquUWfOO3RgBfgNAe0YRnmJr4qdXBEP9m89vqqDOIQVZhb6TQZHfh8wvlt1Mh1
SP7K4wLja4nJxT3jKKeiqtOpqfHGXMMo2+LIGQQovnmde0TAqmyIh2lBcM/qzXkEdWJ6+YUbwoU/
c9jfriacBzgiUHy5NwB1vd66C9w+vWZ2FOd00o8qd6zEyEc8Mhz/nDbx22hJ4kDqRlfZhMlzCkei
ZqgX10IixJCt+VM363hrjHlF/Rn9ajo1nsl23r4Z3ttM0wFOo5QFPuH1m0WelM6md0WSdQNEY7T4
HIyjwG13gIV3ZhlPJ79cfbwUYy3mHXYIGfbk7pFzkLnVANq4RnoPd6JAXSOp315vbY234KbMo66d
4JOk//w4DVF/ZTooD1eWV1391yABFxeRRJT0wAGGON2/it7OHJYzaP8sDua1fbZzPaBo0odN3PUd
QP/Jybaruja9g1VK70x2/nbJ92hu+zuIhJrIPTma1YpogNxFYMa2Ql1xo7ofyr5DkXE5t+CnIXc/
jkhlYidj+1Rrp1fhlMmiGhAGTaSYvlvKNdIssM8NXk/fhzkeIzaP74pkLiPek4CLGFlrdajNJyLY
qvucMf0RJwfjdnYQV/z3Z/tdkf0ZavhaO8rR3iewuwzg/lv+iLCi8hpbNmabtJvE1p2BAablmUNP
al6XRTM3rzznckaasLxCsUaT0jnKWNNlxqY6zUUYlYk7Fv6QLOysCVkS1d12YxW1caGXOXg/9ZM3
pcqrPTMZlVFiSRopnGD7TTcP+dRV7bFuJBqE/36xtx+K99r9lzj8jLDevJfrtrnEkwupUjleLoYR
pc2McNG/n/K35QPpAEYJYj1KoacT37WgkzPVPSbXau5elroQdLdDbQgqPU+/m4UnEVSM5unDOCjc
SNVsEAr4HNbnKq/Bsc6uu8U6KkkQPAYMyGIWOzFhCWMwoTmrKpBbSjS9g+Ud8t6MOrTjqDE2kbDA
vrruzTb99zudzjaBOTJ9o4RnGvcbG3SyJSJdjlsnRI8ZjHiyItl/HfSER/BaBtfu4HLxIvT5uLSy
fMpQyrr1bfxN//0b3n49DhoHjOc7lFu/w94fu3KSdTDXmdMmSCPVxzLLWuLGdm7C+ZenkATuGQ1K
Y0zsT2JWPo9C6EaNCeavTtwy2L9ChsQ8/Ptd3sRoeqogPBCIRNLMAt11sp7VNpOwWwsuzfagn/Hr
in5NZVBflh0EuanEFae3GSYfojIqvmWS6l+ZNvOQaNpw0z3zY/bM8/V5329BbouAvjdT5D3Z+2Nl
C0tGm1DIsTj2Y5XFybjFc57sFp/nnnRaHcISICATUUjl2Z7OydXUrgFYGDAASRA13nS7uR6oT195
dBgR7A8Qoipmpo194CJM0doTvqD+JAP7wZxy++nfrx39Pu+v3xvcGcUqwEBSAD7D6/eeILKMeS5r
xuVioLmebXiNqqjerONSa69ET84N36MBK3p8zkKNs5QameNVgfEiy9X8OE6N/ewqX3xAzhzXUXii
H+vJ3upUmm75FZmzcI1pdoXWwelX6w71UXzKSXEgxi2uYzy52WDkD81QraiYSQMz+85llHSNLZF3
B23J+VKVlvFLOj1GwDM6jPUhCrPs07g2Cyy8VuGKa43Rd9KZsI3l7C7OoQg3N4xz2ThOEkZF4MYF
FxjN6AjOMtlXeI2PmwWPhiEZVzMNiZ+l3ekPmxjd7OCa+WbHuvMaRoXoj33Wkc63owoK9aXzBj3H
Zmsh3zSZdYuAnN8H8xFrdO97F0Sowq64+k2p2OFVR+WtyHHh/Fgje9yEKOcNnhz17TKbdXkVytX7
4hUaBL3nF0jI0FjGPzb30XuI8hqv5dnWuozFjPbKhT0XobgUXYQy5TJXfZRIm7ItZcocfRyUWo2L
Uoj2ccKp62M25ZAjN8YmfUxVQIRvsqm6r5ZyRG0I6GQ6h0P1s7U13rnFKm6bDBRykqMQWaS+3NR3
c/HVwZarXK8Ac4Egi6bGH9JedP0NLMII+mfTGD+70WDq35dq+2QIo7ZjZ84N+2rwbJrSlapn9MSG
OixxpGg2I+5cHXxrvG15v+oMO2U0u/QhXC2m1Gs2TV9HqCdb3FhiQ+tr7OuvEgmYNRZi2+5UBcTm
Yp7M8Z66Xn0unM354is4ckm+9laftBOjlCOoeJuyyzcaPKRx9IKn2SvxA6Gv4oAMdybvml5GS7os
tj/RUczmHJk8Ke8j2WGovCmHWI4O79Tf43En17SuatDXxoqTQuoF49LhB9B1Y9JnA+9rolVoHeym
K8y0cYCOpnKYgp/N5uHX6zY2GqKNqvolzvzJ95PMpRv6rlYaFTlfDZZ7OYfKh7W4GhUi9V2PN/RK
uzbtKmFRdujVYAASZn6UTBtqSqnNC99LUCj7CqrtgFnhaKbCM7cgNtdS48mNCNGN0URudzRkFSzH
RWbjE76KM910KYrPTd+OQQJAcP4is7oPEz9YuuI4+UF2B9DesW8zNGs+zvZY9J+m2VyNxHNaLQ5R
5U5YfUuG6TTUmZ0f6qBlkq08Ee121RaV5wx+tr+h94i3dEljP7FmNBZxErHb9zU+F5hqr2AhmBoH
N1U72DW+gnp+qtB2HRKjJSvi50j1MqI7mcfjEgxYhYRtxd+RxhVc3+CFWfz0eWlDBw9tbkST1rIY
Od3W6EmctKIKs+zVd28q1KrsuB1DGPG6jYqLGgSFSErhLggEuuiUJ+Ng2kNqLdPy0niYsWBvMq8P
5eKabWwGoPCu27a2TUAztRxvzDz3mIeJyTmie+jsVpKVeiz5PM2Vbg3syDnGkXMTKRwqE+QOZ9Ke
Hs2qtBtGJDKNat5iudStPg4+OJ4EN8UZpby2aO5W7OyNZNEiAu47TIBxSpGZF5GVW8GxEK1ekzBc
ix8LNr75QYXZcDT8Lrj2VWTc2g7Nm2Q1svYbaSj07Iw22UOdz22U0oInaYHgYn/H6RQkBfxpI0wL
xdCU+LlHWaH6IzKHBXiCZRbhIc+tZWUKpUR2nMKgaK9MkEaYYoLjbC9NU5Yfx9F2i9RTkp475mJA
6ojjuorRC8QGe0bBkXmfLPHNWwvy7NQdK9Ud3aj39+jfOcz92mn4gScbipS2rZ0+HiR6lJf48pgd
qEdPPQZbt/6sce+tj8E4Op/dcS26ZModbhA9lJFIhsWOYHD51ZDWTb/NqZQrTt4k2ApIw1bOII2G
yt0eVNgX36YAJSLcNLn1LsfQHObEGzU99zIiy48FtUuWismEAmvO4QjDstx+bch9fVhsg5zfzr08
ihefkYG1bmluhBezmLoPm4mfRdFZdwiQefGazTdBP1DhSZNzWkLqzr8ZbfBNesYFnjgFvmFLKjnu
iNchsugaIK2mJyDuD8uonsKZPcPAKN7Uu7JrX/BRviKXP2j0Pc1SHMlerrzZTKh63zWef5/5YH3G
aBf1k6lkLwO3QmlqiS6CAkuGTj4P3O5uO9ysVgYwSZT3ep1vPL/+JgIr9vrmbrNemumpyuUhdL5b
4KOkFVy5/IVhx4KNxaGU+KDUCzTkMqzS0u0Big1+n2wOsqnFyGvEucqcL3nB9aVauoio/7+bjNqE
iW0V02OmAhzNKRuXS/q+N3S1+LfQPgEQ4spTD6Z8yLNgSc0Og69geJpmeTTzXUJSNneZxhYngMUE
seq9u9RXo0Ft4C/yw9j3zyQcT4NR0esZC/3FVEF/aa4BlLHti4/EaTdEGLx4N3z/R2wTPnpGc+lB
EkZx0H4M2/y98IMrr/oY5neOJ/sUu5collx3N+yy8dDqX+AyrwMy0gwhSeZD40erze/cwm5jsWCj
6OArPSxOmOSl/iAH6wIdFitu3QCJVedjNoivFsJi3Wh7aT1jiaPtY0bDP25qdaR1/nkx7AcLD3hR
0Ck3G/ODXY4ICWQKBJpHL9FIA17Tj43Nvhib4oNTTHEhQic1ZlB4sthAlNc5P+PBl97n2dLPRvfZ
0VaSG+K7GOsfQ6ZhFQ2KU77c5qhDRti8hpF8l9ULmo0IYYrccr6EJR9+WVXiGHq5tgqV5tl6o7cF
NxiRatv80bCBDugZ/SidL5qhqfbWdzr3nmvOU4w+Y7r55mU+ed2jtqBI02bwm5yzrg9m2Pxwrepy
Xeb7QOUXXtd5sZMLnbZj/2Ib+FExn3qoy/6y8dgVIjcTc5u+cfDfNeFaXzWrag5TQIjrmuVx6jUS
m874vZrQmIbdJphtWcj+7hxcFCYbdafH1rztzSw4cjGHzwVbx70ytXcHae4yxGjZzBbnMmz722pm
6heEt53nNvGIMVpcO8a9L6qNC9thrFUulxnJzAWKbT+UqIoEkNZPYcsnHVovQV8syYCf3+wbbYzJ
DVqtOl+oIDwAVZhoNU12W0lv+eQrx/hiM7n/Ie06X0EiButEuWr7eSwHwbi2tvLofYSRsIg9yh8S
SbKsKB0haTwuUdFFV8NY2Mj3musaJMVgW0PiQ34r4wL4opNU9rh9Fpu0smQt1lKlc9ZG+AgVc3Uf
hGiNH2B7lM+1s98tg503WWKSvMMzsQG6JY5oNOoUfWNe4H3s0j1uDSt1B6t8l0Ve6SaSY0FGBRgi
SFA8Ax8SEQ7wpqjsb6bZdG48OsPmHkI5r3RNG9GTdLaWxi1MFRZ8B9tBkleRZSFOGmaA9DekKOOo
ZXZ8CBim8AfGcPpK3aDed3axYNauZ3Gs8oIu7KhErxPPrVoSSqNtorTrw/BHMYniy+jOqLQvTtO9
D2ZOV9rVVYhaWVhp4tdoeIlunTWMZ8r061Et3cD22VSdtquopqQqRoCyZbBlDVly1XTJUNcZ9U7f
dWhicrs8hqKJNy7CAmvwaDhsVYnCqKoco01xlprBZejJw0vNBbwYe4vVf28Hd+GfyNB/jLxOSQB2
vj/GGKQQLdu1QbM5wId6PRZIN7lIiobWL3CKjuSswakCy1nPOyI1CqbU0Sjkco9oclyNgdJK0K3F
fNMFG1id1ZqdR6dm/n7fEWGrxCRJwz5OO/lNJPrSSh1TQ31Hz9r7JVTH52u6KX92Z2rUGPO54htq
3lZ78Kux/2SM1nzbILW7j4unlVlQhgMvx3Ewx3iwB3EHrJe73Rej0cdVHmxF0oh8axLt6bwD/tpJ
9k7UDg8bE6XuUC7W9rEWoFVSpk/Zp6Ab1DfPKGFwGp6yvtpZgX+bMZntO5du5V21Opa8kvMmycuc
GrhG2e1TlkJNkTiSbc75ddPJaE3DCZURdmjHoBienHkL9XYML6njIb7mflQ+VtqSN0ZXN89B1c73
pr/v3dUYWWWGQsbeedM6jIcGU0cm78aOYNqYE3j4hpFoVJn9hehtg1+0MLaJw2kmf8u3kOZVU5kw
h7qsza+EnMvP+aKcOTVEGcxJKH1wTgsy0t9MN28ezF44nGygnrFvC/lJV3WDsHa9j9pAP3hLXCMQ
RbMaa/bPIgI6gRh5CIu7Vq2+Ghyr3lMkU96Uo1+aCZhOwLWeyMr3Rj5MUaoz7BsPpT+Jd5mvoy0G
8+87WBP1833vINoT617pbxQa5a6avY3jscXt/M4KUIOMHWkU31r+h89+5QSSSzi0u7RDE5G2pWxC
kogB4eaA1R4frKxWXyHrM3mZJ8P+2vhZc8f0ebKSaDaCJjbIvL8bZM7vS0tulAaBtMILObiipmBC
OC7pp7Kd0kzYBSuqqcWgIk0o6YBarp2jgdPMGEdgHbB72lDBucxbsGUPzJT6NsW4ePq+g/JH5D2c
6IOfa4Uudzi/1FZDQV8BEPmA2NruMkQ5WcXh0I2/sE7MHrtGDC9j71s5LNc9NglaB1RBKE77sU0x
Ot8JPRaXPUaKSIKDlG8PfeOS0vpZRQs4ikoaH+s6rG2qS1TNY2FvozigMVg+W2jmPmcR2MTYxf2O
kNdWPeMFX77rjbrWnP6ajNJo87aLFQ0DhIPk1qOJPkp9W/Y4Ux5mVD28ZMZ/pwJFv3Be8DDJrsKc
qoZaolUgVbrN/KEDlHXS2TP756Z1m5FGUh2YCUasBRLFmcKa3sBAOA0EGyDOjWWx8AGQ/oUMvBsx
SLoo/bx71wOyvDEpU+mne+FdbU7lxMG1pu/lMisVK4afdcwWHG4GEzBvXE/GlMcdkbRNAAP9/tdV
/0jzmxogVBojeVEt0ydSWkgYlpuRZuWbt3CrFF7xsK4qf8pNf/jYDG3BDZZL7R7oW7AnOjFyc0cL
XY90NNZgPGIs6zqJtpboij2H5aSPC6oX97pah7jxvALF/SbEIWAE85EuQ2DpRPhoeKd6i/KHIlib
IbHFatCxHzHai3GjpxgZomYO4801kOAGLe8eakk1krbFHNyZrjBy6Eld8NIpX2UxeD3z60o8s48I
35svk99vP+11br9leeYOV9vSBXcjJmVB7Og8e79iMW1f1Gs/fsA3YOywZijZYlnvt3UKRyLvLqii
9z6XY0L+qSeLzYAe65rqgR5U7AAC+VYTuATcz2YtU3fpojId8glrLW+ckNZHsdVM9LBNAxSbaVsP
9AbbPs4MPyu4vJR4Tz/AxXqLq6vnKON2f9EF1ZZWg5u/GzE+bQ6hmZHdFPn8W81e1R77ivsrbaY8
f/D6ls3gAzEv4gpSQZmIdZvseEJjvImL3qo/y3Hyflgmlwz302STNDstZY6xY9Wx+kQcevObL6KK
pHMIllkma21s3eUk1+o7rVf/zlmq8b4ZfPZURVLs02rs9ddQV93dnEe0mqSJ0CDDWdeQZ3AOe1P5
Vb8TRhkt7Z0GDX0PQMXrfidXnDKsdZQJjlbeDQDf7ODPG+A/oz+rX/Gmj878FtU/gA4wsiGw7f/9
j56y6fSyhWJSJ+MIY4COFX7y83DOz+kNjIxbEy22CIcIsMMgJk9a1+RSUYMctUrCCuWZFjbmEWRj
/8OTtk1bt4ju1KKCZOsL9knb+HfdsjcVcXxE/t61FuPoL3OeVgtmgqs5BmGyZcZ2QyOjuK7rYLgY
ltD74PqrPuTcx+m/W9B/+SDQqMCTMxQGZOqfzIXLxh5CZaKO5rmrCyIY3WxEyAv6pMM5FObvBX/1
8UGc7DBWCJUAoJH0ff1BirEpy0nVOA4EC/ldHuphjceg6j+4tI1fAj3M7/pwGR7boFzuSfaXj+3i
O/qib6OWXjMD3hIELsALOnKmvhzmsEUcGwu3X9289XewHmr/WNWbmR97McsvWT9rCqjaLvF8MDyv
Sny7yj67opxFurYZRh25qaJ4Zh/elYU1PlMWYgDLhV4PST4syx3MFDdM8CT1mQ/ouX7BY3IZr7zF
xFYjU938TbbO9r2G+EtbgsyABjJijajo04nkuHMl//uDWW9GJT7bzbcBvjBg310AX6/iMhRZhnwT
Zuv0H7FB8EDr81t1hFIwYlW/hsAbcDl3vLpNS7O0bwglFhBPoAhIpjlm+QlhARcmCsHjzMT7LycO
xUCIuYw4GbHsDIU/T5wtNqvJRFkl0aDEzYLWzh29rzMwlL/sWCizsAJQgLNRqDx5f1hjY9M1NJ/C
DMdNAkoR12vz4pPNngEPWG/nqAgQALo2oedC+yFwvX4hl5wOX51IYqSj5I9CWNGNaFREt6EzPGhK
a6UNUC5Lb8eDqswffZS72Me0Yb7EDh3OIvHyfFkP0mjDZ98SaqFZ1w/U0TKgyxZim2yQiay4X2Nn
Q9cpw5Hne1AWEoflUiHmAoMS/WBnAdEVe2tXvThFjXG1W1brcleVGZ0PikiXqr3EeiMJcPTgGZEw
g3SqWghyVbeMd8UYdO5hrnTwwZq2sUiY4/uQoVZlmzfw2PeUxyHfgDBlUnWi35R/mqbI/rXpjB6N
KNznoezKOc4mMfwaMIf+JnnIdMn0bFkgz0JjSGQv/Z8QNbAniZxw6VKXtCp6nvuxAf5gj16QRGbj
2emiJsinnq/LF8S6uhdOzfhQke+u0OPc+rmYRur8tdlZcxFFpH1sBqa/t5uzUija0PUw7KzpT6fY
SoxRUtdu/RliIHgTzKMDTDE3krhLTcMCp2kaYEZSbvN4NbRh9MMN+uYxXxl1H1pLbS9Msk1QMNDv
rKO5akpsOxi4lgYMFOjBkJ8g98ZIJV5hXDyblqs/2i5i4MwWBG3sbvYtFCgZkUGGZKCIq9dihCqu
jaHmc6jSuof6zBx9VduS472papHMU6E+YDxB+Csoe295O/GrbGcqy3GVs3EYJrf8ZUyyuwI311N9
50vxJHJns+JKh/lNOe8+V21Ph77PXHp4Y9S5PW6aQf3NGoItKUdvfjoTeHa8yqvwTcYHzBz6UcDR
dk6FVKM+6vshqpokmgReU9bKWy0inH55bdXUV0G3RFgzBqHuLvoJ7EUc0sWdDjDPjRsbp/BzYK03
pA1gFHsSEQLvYS5PvHl9Om3DKXqGLXDmRd7erWDXKMUG9xnOm5naRW3dtCJy3mH6FHLl2Opg1PLJ
nhY69fSnrjukItJ1GGi2ull2Jky/jVL7b+Nn7ebS8AFOIseimhBGeouhi1dasa364ug12aMKEUY4
8132a/P0u+zDY5CwIEvAXr1eBpBjwu4zvGMifErreB364FfUYEnvyUYkkTM3qbd3WBqB24xPkEvG
qcpfNivEuWdgUh7PwWjeDrmDZ9VSqetwNJk4Cdr+TW9nH8/83P3NT38u5DUAB2imEUn2lfsjLVsA
7tSc3iYx3EJelqIb4yCIhuPSD/bVVBb9kQhXpoKM/9rnx2MZVE7XWK49RxL9xYr+wSNDopzWomPe
hUMOpB3GZUHyEgJPWazuDMRyv1De/GDIMChcAQtEe+f1D251belRw4ZqdynQpszzJI8avqztf2+Q
WT33Pf9yzgCuA0/YUdSYqZx8z8k0aKxaS5P4WKHeC+qkQ+O63UFLr78CvOYdu2kzH3VgtxiSBU3q
BHOP2O0q/yOCnPMFNoFcbde09kCZvn5x01rlEjA3TDxrGn8aYsgggWl19Jl3XElk1c+gvvaFPFlo
MNZg5Wi88/buSfqwZKZX9CutLKyF1DvfHdRn6c/BrXYr8Z+TCBduIwgbQDAuH/Uk7Q0NHIYAq9LN
xcPTjUvbHJMq48aOVRmd0994mxbRW8S+wvRRoCF2nqyj62Hv6BCioItBKgx7iaERbmnH/36wIIei
DOWRr5CAneANm0qLUDgl2LIFR6FERV72HALEzA72rDYIh5VjTQk69svwYG1TucSWB2QKD0ID+G1Q
LQbleDt39/bG3DLu4Wq9s9fQf5oHMRi0YeQ2xUyC808bvlzntJj+8vEJ5cgRAdCBfPo7FfsjLBht
WdJHRgDFCjYvtZfFuC+VheeXNfmf/r1Sbw80+l00I6l4cK2EO/N6XzcwihC2xyp86/V2OdVme0Xb
Tl51zm6tWKI19d+ftwdmGKYwd988T2RNhrqSJTFiXL0LPeUTwo1+fzAjGb4rN8h1Zy6ftyEWmQow
uHuGTG13ivOfR0sH1kCVXcNZoCFjZx+EHXZ3QW8FF8hKMOKY8vEDah0bMyxV1WfqgL8sMLCkiDqC
GTsSRCenq81U65JnykSWyrt3tMhTZXf9de6YzLUckqd/L/AbQD6HmXoSL3RyNV45OHkg3pxmEbrE
ZCs1HrdL73N9lBfZ5farvtYjc/Az63viKY5e/f483g1SIRJe6HKe7CChMFedVJukX64efz5eXV3E
h+RSx+l7HZ+JVL/rmddR8dWzTunJa06Wj2RIm9wcn4486OLi4teHm/dnHvM2Rr1+yknwYPIpzX7m
KcvwvDTMtKJz6dobSun/WzS47XQbQGKflv+NNvOB/LdNusPwcbntkvVhvvRu6uOSgNFJhhR387S5
Aj2Rp9uDcYxe/r1L3kaYHTrqsB8ResRy6qT9QLurh83cAgymuRsv2RxeRXbZHnuk5f/zavIoJANx
T4Az5OzagX/mOG02OTS0xhKCiJ0/D1zy3N7Rf8X0c6ugKeSiOIhJEoHs5Cl2Jxl8r31JwC/rpy7H
5XB1BUNiDITO7fg3sMmd52IjfcGXc3eTsNdvtPl6cVcPgwY6IdP1AgQp6WdGRB24nppxnpl/qaWh
UwHp4SiUXUxpaeO/998/YUT1T/fD38mOp7+iNYiyfEiGGNZ4YIKrr1yhPuG+Y57JRd6eB1IROGz/
y9mZ9ciJZG34FyGxL7ckmVVZm8uuxcsNsrtslmALdvj181DfjZNMFfI3o2m11D0mgSDinPe8CzJe
RC8cSqf3iyoqLe2EXjJVkuEIE3dGuDdvGlctG9Ppx21rrElMB5CfQwpfXQb2FHnATiOWGMK+I4U0
wu5wrkBxfWPU873eTfVr2YpIA17M1e9JpbpPOQZOT2Pkzl/NSHpvYa7ZiLNRZOdkwRhW61fh4B2i
UrbtxkZ74RMCvaadQSGPunH9VJqUiSTcLmI+M8vap86g+l7cTkeZym5jxV16MszRkFDSQiFpWL3q
TvUabWJcB/+hz+9Cu3CwNeoJd+VmX2qiRQw4JGOzscAuvHbNxpKNvR1HfnrK09eOT5iXwiLEWApF
x9GTToVAs8o3Ftc5lx37B4QN6CnYIzhIVjeXaBAQmQ8L7I/MVN/BWEjHXWTKlAIrtxuP3qKK9X24
uDn5WjlDSHbTrL/1qkn9N1/k5SyjTsChjKLRw7Z47V+tJKLR3onPVL74penAdxCApytXr+Pg48/3
wtPFZHx5o2zB/He12uWoJ16exMh+rbHBrF3X9/aAxPzjq1w4aHiFi8AC80nua40QRl6fQzSGaZhP
sg4awut/TkAstZ9DdzsyI0r27ZxV+1EJx10hkzroEQmhxqjKHbNr5zZ1m/G+ham+I0HDS3ytidQ7
lPKwdmuvCtq8Jm6z0yrCY0sZ5D0zvI9v4cJ3RnPM4QEMRZGx1jYacJ1HLdaSnd44zqGo4bzCzbtl
3PzvfHgGJDpoPL0tnR4f2umKR7DbW8CDbOzGTIsy91ADESwT30un+zntzeioz3H9WdSzfYS9z6Bb
KbwN0+z3wJ/VPsiYxrGdZWMnLWT1QVT2COfLBa4cW2E3PqZH871VTiage9hUgeLGf+oxJqc6EuqV
og/JZzYi82108TKD96TxF4lrU5kjBC4z8rVnlKAa5Cd5FRK1GvmwksYeHRHcBpLIk32vLgzTXKav
46Rt5fdd2LuMRVqA0BYJDr4dp8+0LSDzGeMkdkptJC8M2tynRMAvy+lumaoL5dmCFrBRdJ99XOgZ
MN1cbFJo2tGnnF5UiZ0kp0JW/KYeQqw3RHqIYOpvfFyXrsJd4fS3SGCdsxNAD9NYthqotUgg59gL
vVq2W0OOs/XP3os7LRJbx8bB1F7di96XlLy2JnZJTGZxU1rOgdFmdNPo1tvHX9r5/TBOsbXFrX1J
dljLQWQMeA6ZEOG1KIpbz7RkwFhqE9O5cEMY91NOLCNCFNjLz/iru20RzRiaDFnfg/DuExTEvyO+
xaBuaP6GbrK+Rlmbgh0zmC86YooyresDxulyFxXkbJeA27dZlMD0E51z/PgZnP84Sg/NsNiakVJD
LDn9cWiQtDDMMgVBiHwLRaYDqDbGl9QV7UaE1bnoiEhLakgsrugOwQBXJ4AB+M7AUSg+g9n2oNUz
pnSppjc3jSgJrU8xH1QV7B93NtS8ILTj5rlr6ugVUo7+zyUeVQzNCHJ47t3Cbvr0ttOCA2pQJtiy
eoKOTJ3Ho03O/PXHD/f8rOd+kYpjnM3qoStY3XKkdFMoJGPoQq/Fi+dG0k/crFi4NC5kXjUl0RcS
pGj77g1PwSGg5+x/ffwjzt8wsANeXvyHXR7A/PRWgeQtsnm6bNcDph7iSa1IXIw6WJdy66mezye5
X4IJEDcClQKyLZvjX0sdhVzXV3mb7dy4ROBhIetO/DnB4vgWxnsB+yK2rD9ZOTuJT9ydeT9NVoi5
JXKlzjfRfet+qfYpWszGTbcCcM6RAgx5ls2Luh4rEmN9staqbiZjg+1ewawG5Btcl2A4XTy3nG3P
8PTqm1Tt1WQXGQzFQFeivVu4zMInMheOqKD4QD9+N+c7EKAdH4S+ZBDQhK/eDTTiDCcdQTr92GWH
tjHzow236vDxVc5WwOI5tni50R7R2KzvWxvTVi2zrtiBHiq/qiwpb+e8mg9ubKkbZlpnN8SlXLBO
+CEm11svAEZPZlW4WrHzBkSDfWpEV5lTbhlcX7gKHnlUSIv9AfW6frrMilBhKD/AzIuSrLpm1gwR
q3ad4OPHtrTQJ3UJky4svnAe4+tFJrn6eJPMmfFqy8td5hbjixSJ8QL/Knp1DJw7S2h+fmSr9fUI
1w6UfC7//a2ZdDKsVb5fjNRX52AS9l5Z2Eq+wwYKc2NlieR0O+j+JbKcj+/0rGbhfWF/tgQYAh3z
+Z4+T9NyyGwniAWmYwlilvvE8yI4uoktD5bcFhfk/DtcOqzF5JA/eAGGVthFQ1PnVT3tXZ4i4qMK
KAIbyfcR50vXH5XZDnSR9ldCdiap7mF1sCBFo3uEzgnlqv/y8c1jv3f+ovk91NqE0AIOrQ8ml9Rs
EFII5wgb4CQPHeP3nYq7mnlwC33wMMMa4SePuRF94gcgk5zSfviZ1bqj+25pmG9JBHP4Krai4efc
GpjlYrtzJWlU9B0NOhafSKw47aLKmrAHbbAV9gvIoniq6llOFRtp3Rel8ez2Buqaaj1BV+5MfLNQ
NO+gzyLtirWpfo5DJukY4w4m0/h2YObt1Bhs3yD27SENsvfuMoYECOMiBe+FdkCTQNi4KZIg5gk/
NIoXppT5fXPbgRtBryxi9zdOSf21XY2ZgpImnSFaEsUao3y06weDqXAKv2GAbeLVnYGxrtSVn6mT
DLdejNziptYTg+UZRbhkdIOj/CjhS3yNnFBHdVlP3zqnMd6itFR+VGqCZ9ZkWHHpd3jbehwBnfKA
KF7BSMUcKrgDFEfyrl86/qACykaPht5ROwh1Bs9gBJgqx1mNk6vRBIm4yiM7nuHQL7x9t6y6+wyV
ohoQ7OD9yOGycoOZoX+r0LmbvtqpKKWUyarbT21sskdpMCaanZmPaG66bLLtPQoKhExZOjOiZBTH
axoJb0gPML6r7z2pVTqEumYGriRS4LnNpG4GzqjWL3B88yLo8FRtfdiZteOXbT3LIKzLgnmqNgHi
NJ5D3zFMVfdK+sv4DNMudndpJdvikLFKogDS2ljuPVS65c1cUVszdixyqAQ42eJZNfE1BT1D5d5n
ldlWAMENzjsSlSW8pqgA2OO80MfAFjBVAuHM2RuROSPfNJzJJSYa2YShlR5uw56FhKXO5u618/IZ
D9mop8BkhCFwkh2H8g037G588tROvgrAOECIWFdYIamJmUItVBwPtYaGOKF2io/OZPSPBdJ//IXy
MVX5o+PI8fMpRjOAEjJ9rfmeYqIbB+dFoDEtd0bsuQ8VPOk7g6ep7TqHeSPccZOUrtnO8VSu5Dw0
uzJbCLAsRGfyu1S4+wn64Oh3jWQH/ngruHCuuLgWGbiO4nWDqcXpPtg6ygxwYzI4Vyv3U1lk41PT
bBo6nldJ7H9MOGnYXHs5xlYHS1gneq7Gab5ThmyfDvMhND1k/uqzFVkHp7Be81S5S90ZDANi14Rs
F5829VOdb0Xxnu/7AF2LwSPRLhSp66mhXcsJSxh4piNa5Ff84MYdpMTmYDjS+KHHYjyYoRSvHz/k
892WsTatPkMUXHbYb08fMjyWxlJDcFx3xtvbDwfL+qrqlXXfhMnMIxFio8g6L3+WKQ23SFFCNb42
ZdT0ym0HHQJgaEzhLw/2cEDga3MrbYQwH9/b+QIC0V2GQ8A2HKjrDJDBlENGXbuQ4CrnqjKy8E/V
OFssuAtXwSaMhCGqEpNkz1XPZuK+7hAjkiG0bsVhMCPzeTGG35hjXHhs1FdUzEsWBlOK5Vf8Vcsz
Kob9WjFXq8NeQOqu5wNCuIXM5Gx0hhfuB/omVDOoD4xK17OM2nCbwsFQY2e5nP2YR02HsFLmjWVw
oeyg1af6hcVE8YFr3OkNdcSxNWmC/wo8phpZDV66xIeoYnb3OZYyJVrxPn6hSoJNpaQTvhiGPZS7
0RowYAgr2R07YzE1++clQ+2PEzSFkMXIYTV8a2KZmVBViQ2sCxvy10Ayjkb64z9fBUIHhs6YES6m
Zat7D+cxrVNRyZ0XwTZX1Zba2UMr8fFVzueVfNIgKjpVAcAyoMrpI9Yrx0n0cpEiDQn8njEWT9mg
27DmFWQnsZldC7Scn7XRgDFbWCUO6EobQ8SqrEdHy9KXsZOI+UThes9G5tl+X9TDxo88L+t51Au5
BuqYpVlrypSZuvbcZYArmmwWRfpCz+Jz5VRLEvPzjN3xy4Ax/E2EXwFMbV3bQFwurHb23CWQ3KXg
Bnk/fUZClw0qcuK1nUxD++h1w4OaZf+YpKWz08E2X6y4vKX3W0+prU7Y/ZBq1SLMqPdRh+jJyhN5
nYVmsbG2zoEd+hN2icVJxgRzX8dyVGFZUhtg4LYYAjzGKBxeU4zwXjo8+a91iNmPXaeJz1EYJTC9
dBv5m7CeZQ8I8PH6eycXnLZs/BJCmICXMOKFBHH6bOOKpj1MUG/ZpZslN1M4q99i0bW/TNcGssS7
QDT+IIfCvbVnw3jVBpnGN72dTNkud1vzKVS84UUTJUrVQnQki+hld5xaZ4z3GRPQ/zjUpLnT8YS9
zbypag7zPKhvoh1GA3F85BD2VOX5Hzccaj0oozJW/ARJxsvH93m+NUPXh8VCtwJphhri9Dbb1B4r
LZxQd0SCrA7aV0YZqf6NRCN341LnX4uu6ZwzdIagFGfbk6VWhjFb0Ekmw0j0m1ntuj18Yvz4qrQ0
H2SOpcq+xD7gG4hL5WCSicJ4Y+d+B5ZPXisj7mUcy61q8AHXYypBj6FmJmQ0ITT5lLszjhfanCNZ
k5HbGccpMqIazZ2hfIl1D/6TK6rsyfEKPKL0NosfkyGkuygrpVAg6lfySUCoDQyU4dhZ1Uywj1on
5X9lU9RfYlzA1CC34uQ76huPUSNihMcGtQCa4sJVe6RNSucbnZJm+yoqhbgbQ2ErPtpe6cCSriDt
SldB6Wubs6YEtD3mH8WZmuI6xdzD9Nl4mF3LmqlAMovpW63UThxUcxp212PESe4XfNH/FtTOrA/S
E58EFCQbGJbp2OmiqS0U5ohR0ZnNTXMHTNZdN+j7Dmanbs36lm3+9H1BF1jKH3IEWKHrGQhOlIA2
Sd8BZzvZvdC7FBOSqK1RoUfttTPDrh4oSh/CUlhb/Kez7RW0ZOHc8mkAlvK/09sMbamQRD53i5WR
c8PwHKt8hr4bm/jZF7iQ+pgtLVQnYPP1kCIrW6yGBigR+KCj1O609K5hBe2lG6sb4AxmZ+vHSbEM
/xTRzLtKZ02+Rmwq4jxOweglknrf0npl8OMYvnmfZjhMqD27nd/gAImfdS7Ec0Km814FxfxcxI2H
JNgIJq9T7uquSEBdklwNg0Kb0+fZxvYLeVuGkUtXlaLby3QgWp1lpJk7NSwNzkEGNT91ejZCYmbj
VwnvOd8r7aQ/9MCsCox+y8bpNURjiNVek+OtrpUq5hTjmL9MSZ5DuqlKw/YdQ1ce21gb0p3WedkD
dqL2N4W8x1sifVgHc6iOD0LOsMx7V2oP2EJFbWD2ukIcayur353dlQsMo5cYK00OR2hoKlXmV11q
P3etpX3tQUy+GWh15GJLWk1fFMctwgMtnd4FTi6Vm3aoECEyOk5vPC+eUFO0Vv4lU+k7fQyTjRDR
/lD3ZB3PivWpFBi57yMTkNjvrQhpOUKmG/R4qC5lNMn7GOqiDNDeV2EwTW7D+NIdBg/fZZVfvfD7
XDYcg3ouD3PsPLxcy0kGNh3cOsC94IhbekS7rOL2FGLL7iSf3MiyIr+ZGiX3vWaYHjp7EsZhUsji
wYHPBlH3soiGOsyjKUCGWv+0ywWwqSEVpHsnU+IE3KPgT/WKcdYDur/6Do8EVwmyeWnC87Boq12n
tHpyUDIT5QGrq8LwyKz6cecSLtxe4VaNlwimVnMZaOASN5AkwymoKrd/WRLIwp0CwVYGw5hWx8wK
nfwuH3sSQ3IKDpL5zOYNDcc872SjJlkgWju+77vELve4eAHUSG/SrxrcGHC9AEBxd7jQuL9j4AXe
Lbd251Q0hXsz6zzW6igaC6+SvscnZZRq5o+DUiJeNqvR3E+qcN8YWJIzWetTre8sLAsDq6smJcA+
arT2rjLM36sx6sZdq/ZDEiTw0JELFxCa/LhIcM3RRyxakBW7kOUHBiaf1Bakyo/N0Ciwjawnalod
ZdO+VO3sP2ztIXLKUnCezMPyqEtb69srJYnafK8JfawOM2aTct9VjZTXIZ5+LuZLTZPu0JVK4iHt
wawQbZS9fT0jUkNO02iVwcqP8atiIeaw+ePSuJ17hXg+qYrpR11rYX9j6VXb7Qh5ypx9F1ek3hdh
VlX+TFghWIssTERANTjgTsaRmK+mfqxt7DK1snogqhybFC+KrPRa5OGAoJ3gLR17R1Jej3PV4+gT
8flO+7R2h6fIKSPzGloAuXpJnQx3ZWfbX3sYAj9j0LF6L2AlYL2Qe1IN8ICptL0S2Z3xyesE0SbJ
qEeYpiXRW9KqxfNQCkhiTqNZ5Z3ZDGyUNYNegEYbGc7e7c0O36Y6DH+Z09S+No7QXUTqg/NbwohB
/Nc3AjQTO5q7QUtK9XvvovXwNRUtASZiofcd75IQDX+fPlpI6l8UWFRf4nyAD6oOwlpOoII2y81m
pNVLHl/a5bVBBr0dvU14Gb+ghC43wI536vLJUQiQxNFr0muoS+u46qJRO06O1mNDowkrLe6QdGFm
0DQapmvFhLMIlhOJhd+JGzpUDVPTvllj6GZ7u4WI4XdjCScMw7v6EdB2XuxS9Klgy20rjC61eb7K
dGHkOCdamL05koTTK8WLxdF2Q1f6cSVxYZKdrJrg4wr0LHsAMjsNJcNcWhkL2sbqmC3mOerUZkSJ
KAQTMtEK474Im/6tnurhkWOpChk46l4HoWiq/iuatkoISqnMJyUe7RZNtDHujcFzlaOlie5LDOJX
+K4k3mRX4Clk7jd+8DmJ0cFpUbdhCaMWIof5tC6AFym70YOInS0yF7315ifXyCkTnEI8NX03YUKh
av/NYk5+xJCgDpPo9XyjVTorTvgJ8ChZBwyDKY5W/bGFLa2Vz9BQ8Wlzdxk8r4dcUcXbx/d6Xpyg
Rqa9BFGh2cdT8fRWkynCxmTkKooDGi3vItJPZLpxK+ddHzXJ31dZ1ZMlAoIh0bhK7v/64h+/7/af
P398HxdEXqeXsE9vpK6cro6WSwjf8bPgNwYg+9/42PhP4kAJ6W/xDt+TpVZf68k9rQZhthuBh7JS
d0SX7OegDRio3BtHEg0CIygO8t570K6UL+J6vI4PhJwcvKvykO21fXmw9hg0+sX9dO3uUf9vkKTO
Fw6tm7nQ9ZiqY4y8Ak211mhRqFC8VQi2acB6zhfD29LwXlg44KMYe7JEaeWt1StNG3xSYlI6dkLJ
6qPVWurBJjr5sanKMvj43Z71lSwdDd8VJpzQpOnqTl8tudfg0aQrYJ1UVlju1Ezcq94ufw3hbN/k
/YidIKblzbNU6mi4ZgKobIAF53jg++rF1Bp/GpXWaP0xlgXqnGaAGNHXqfoFvXRe7ZpO00oMR6yQ
iaMSxY9EtRrfldiwb5Qez+8rD97tvsKyM6Xhn5ON9/xOdlutQMKymUAQSsZ0e/0KytjtSGHMMnCb
xnyZ0Djis2Gp1q1dFpKyMDfN/4Yuq4hywRFHRfatZR4jpwEnj0418p9WrE7fTDsxpt00xcXPj1/b
OaNlETFBz2IyzqkPp+D0vXXVYMgI/37Yq4On3EKXot1PWiP8j0nbhNehl00/xrYUtp9U8zjsc2Ja
fzZzIX5t/JKzJpNfggbcMmnDUIKuU6r6jFClZc61Y6BHPloFEU0nr+420s3xJgWLOGquVPcE2E+P
bRqPL5xouPFpQvnkFGEYDNDo9uDF0zWtlDh4WmhfIZ4y79tEVzdW+7JRrd4q4gO+X8zO4MCaq6em
EsYyoQrgt3ZJdOhkyKy0VowDlggRAY11s/FwLmwXqCsR/xA9DNfqPc3hL+y+77A4zcMx29mQbh/w
6KmuZTuN1xuv4MKZSvfrgi5CCESDs8KhZhnlXgoHY5ckGXTacGywatAiS8Gqhjl+hLlJQ76kY7d4
R2ZqX0y+hdTrezSr9saHc/6EoZ3QlsI/gdIF9nC6LmcnGyeQAZK6O6/7lmilu2c4Or1as2UwVNeS
l417X17Z6SulBQZIf5exQppYbWCSya5RF7D3nd5TfmcNPtpsaNpnmdJcyzgz7y3bICzYNPugTa30
GLoE9RoZXrC+woT9cday6ZqYCcb/c+hscNkvOJMsULwKR4bpAgje6ud5XYEU3QDfLmq3CQ+03qjb
W6Gof1Li6eN9Xnv2f8x3YFz1KIQfLUzU/tgirzGZtDtcBhyjNO/x5xgAqkMDn/gZ7xpKV/iYsY8u
Rf6Msjr6bM6T86seoOztO9yH/x/aE8hrFF68VgAXCs3T9zqltadHMbMuSII40hhhrPT3E8yIlprZ
Mf4kk9J8YWoSvdYw5fG8qhX93pvqcmu2ceF96/wUaIuAaA4P9/SHNLraLGm0OMqMnnXd4rCI8WJr
3iIM2eLZXiiuXYRD4D2oVJemYfVd6UYy4TdHRBYDCvugjm57U8x29mQ5InnSsPfvfM7U6IpyFmqJ
qzWfMsOKbhvNrq6dou6PyFGLB+G1pBcnsjwqSjpfazReW6PV8z3YXQw/CLvjTGCDW5UlbYx9REsE
GejwoH43Rnid4KTE+aZEmjiNEmOk21dHDwLmBtHsfNRE8A9NFbspSfPsc6uF0akhQdcGE6TKqXti
hL04aQ8ChXmEuUzpfIqxI8P/KZ1bvBEc6f3q4ey8eISkq/se+xMX88qiuVMat4sD8FJy6rJ+whjD
jmrN2Nj/z/djwrhgGRtgodRv6/3YafqZXGw2SkO42R0IRhTYWj1t4OSX3gacc7Y/C5z87ET0JO15
1+NC6EZl/yRyB6tduJBvIx3XY9vIkUY4bFq/oPbaSEc45zRAXrTQo8FxJk+Vw+f087BbLcqUwWXI
7pGZY5HCcNvYab+DBVP+Qb2eYk9fhuMB9+HpU+aht/bT0JAvGJbZV0nehJ+lmOstMv6ln2XB5qA/
dRY9xXrYF+lejW6szHaycnEGHdTBJQWtCMEhhGdgFKGnv8ya2a+e62zEdaE9d0IV456QDOcYyrzC
fDNq/t0KC5osnw28TM4PvqDTp6WM6PdFjC3fnHbzUw74sgcktI7Cpd3/+KC6sG/RMpArtrhlQPFY
HQT2pBlYBYXwaDyc52t82gM9ScR9OdhbypX3lLfTMxGaovtetr4LLVf7Vhx2TShjs92NVWZOn3AF
zfceKrf0GGtR9YD7cwc/KK7waVTKFvJQbYcYxjae8VWkNeBMmc/xs0SkrvmJ2sWPhltGeN84/MPA
dJQes890ljeOk05fZx12gu9R51jY8OWq8+D2sKJg0Sr2D9OU2ldiFZqvGXasr5qi/ad7lfraar36
o7abGwZe2QHutej3s9cnJBYUs0pqlzQ5WCB2RVdl6jTqIaS2/dx4jWrhtaNi9NJKPgDsVhOm59gN
wt5TMsUjS7DqEYz1UOd6YsO98Lc24Id6JTJv1A4x6qfOX5Ruhl8WuYc7qxr1I1B+IeZdn+ktWC8e
C69JWOsSH8No/DXYPD4/HcZ2xJign79a04jtuZZjycj/PVE4jFsb7R1uo+OfjNldfWUit54g6tnZ
sxHZ9lbTtqyV1fvFEkQnnBoC52J9drpssbfGjtEECuV5hkdaJTMwa284VMLSr0kriLAwHZuNXe3C
Tr+QNhhYoQWBoumuGBJiGLu5qamlvAn3TAyu+jsLW+zHOVVtUNnRsYMG+iUWSUp/PSAlCtDYdVeZ
keufa9WbD1j6mMcIT0bAKFV6dwXZdRvl54Vm8t12AVEMJT6CitXSN6wwVxhzNXD1lGzvwKMLACLT
veaGPZmitfl1lK52n2OwSF9rGZ9KisC7rLfHKy0Osfv8+Kt/166sXhWRggu/FoI5PKvVqxLVoOpJ
vDgzWSn8a6Cmvghcvr3f3VBVQI3StNp9PKrGlwkC9fPklom+h7mtIbvCteinkCXZGBhzJ5j5ZAkB
CV5Vps9xEk6z3xFgTW3ba829ofUpU8+qVpRAs3DSx+oY6AxJmTFYgSm7xLuGJ+rYO9xnp2TnJp7x
lswDbq6zEOmnerLD/5q26DokS/b0iTG0vCmSODZp5wzld9ti5LNRPFxYx4BX+EzQskCi8pY986/2
CI+piFQHCfdzhpfCtLJ9o9XX4F9GoZ8yX2OQFacbNcDZRgzxy0HmuyjD+Nt3pPivi4ZNgt8NaQO7
OlPyY+ikzQ1mnNQvlbNVq54XkFyAYeEyoaQHZNs/vUEOViYpbC47WAzC2YejIt+YVWjPSRinPxSz
o4K0IvJ4ickZnjAyS0ASvNq6j/VZe6t17Y9dw37IJ2N+tqQz/Y7tpv3MTGD++vE6Pcc7QEEpjMBl
l/Ie04jTX0rZ3zqQb6qdoaBAv5qjVg67biDt/GBqckrutRSLxaDSqgLf8noOB2zNIQl/LqjbgMOI
0UIhBai/kEOTrvyU95Wx1UydNZcO/R0NrgrVHq9EdfUjC9Ygb8/A2Xgyxc8RhP3PZOVYpnm5Hn51
rJkYRGe0p/+iKk1f+1kl1gS/ZmocskZccxdpeHPCjskkLmXakEdHta+gMwwdYVVHMsCo3b33rqzF
Z+iK+yOhIDIrjNzIkRB9QNqJW+11M2Nm5CrYaVx5RjmbGyv0HNJFdIfoAfqMy5tAnHz6MkynLZxB
jJhw97l57FONUYshYcHHTg/CkrkBloiQveHZ7eIOfMrDK3cPi3irXr78S2Dh8m0uEPCavtRydBpZ
wUkTd/l3l/mnr1vNFSyjmyiJtCu9Hw8Ip6EdF0MgEbP4Xba1Sbxv2Sdb6PI0qGhd7HvQca7feshO
VTbO8hv0ZngYIiwsiKLU7e92ZKKtbKIcTrfjUDo4KjOmiCCIQdXIqEdZ+rhIeIMmLubjUITQYqJY
vfdMRo8hdIu7erC6Q1KEkuiMcbzKpEHcfMg0ghmaile3YABUmvUBOXW0z2WNc3bTStQImJ6XaktA
bOnqt25dt68ff4/nmxQ3yqAKJuai9X8/5v7apNIUi87GsyhnGi98ntWx37dl5xwI25Nf/v1StLYs
NOiCQFSrwpS8ClG3CfSMzhyYMWf2eKhazkpcBcvrjy9lLPvd6auk7wJvWVBL7uz9tPzrtiB2T5HE
qADS50xQoBwmKjXMkTL0P4EmYpL4YMUv8di4xffAOEiX4nE/ZiAlg7bEAinj5KuOVKEtq/YPtcq6
41xm+EQPpfyqG9gvJi6v04008zGPc+UT8zrtMQLh3WVpUl2bso8Oo8i7DL/1Qj0a9iSPBSHud3Iq
qy3KyBkwB7i+nGxLyYQLz7ov1yaizkAH851wJvu3GhdoDslYUR4F8o3ygO1Fr1xlI0IUPwY2S67p
iwlcg/fInChsiSLzba0iC5WWT7se2y6Kfa2wrCoYB1O9rjQX50c5OHEOqSqzXvW2Mv77+J2dndHc
gqVpgJfL90ePf7oXGR6bfTwL8jvSPnnQunAkbNAZjt6sC9w/PHCROdnady5f1AU3YxtktLkqDIg/
bxOzRnOFvKx9rC0tvopto8ViUTV/zmKcn83WrTaI1ue1I7cKNZeqkxoXb9NV7ZiUZJyBnRVwIER5
TeK0dl3VVPI8fUqfUJjlbuYv9BUKuphJhzU/qDGMzk6rMZRMlX8eU77PZha6HzJssLdVe2qYBM0N
GTazVsK1JOP9K9MhYeTjN3zpvvn80bdBScPRdu0xR5S4EEx6UJFPtXvXJHn0MukSWjte8MfWa6wg
FLn5UBJF9DiZuGEgwxnv7LpvDoSzTN8//jkXtj5+xzuDFdRfXyccd3MyDJJ6d6clXfrdTnNSRyM7
/KFGHuXJx9c6H6MsBiB/XWxVoE14b7PM+EAjLxz3cWLf4IB2AEwdfBk2BQhx8p03TBiKi+V6nl1t
XH9ZUqsNkZKLH2AwQ4Hkv37DmcD3g7SGHXP41zofo2+pJeO9SXTDru45ZWAjDl8nBoKfRkYIX2oP
fIwMOOMZgue0UV8tvcj6x1AZ48THOcuCW2FHSt1LrTBifowGpyXCzffaIrl1a7kZFy4D+d+j3KSb
xNb3dEdxzDnW495jtEbL+K3J3eaLPun1t3jAfILsJA/JhtrSqvi03g5qfbWJ/cYQGf+aybkgCjVK
QWPzTO4/fh0XHsD7EYjB0jJNWQ/s447dqHB4G5EFPNcSWXhrC2kdP77KhQUOdk32JYoRnb9Z7aiR
0SMgS7JiN7moxiBhTvs5SzHZsTnvPr7UpRuiiKTRMZf443X36ZYe/BCPDYS4Z+/WJGQqIg6imJ8+
voy2FKSrlfN/A2TTRr7JlU5fqRUlVeGZ8L1H0tif8MbOU18NYfgHKWPRmykeIDrlYzP1h7icUdsl
fYyaComo89iacf9keGNSXBGO08V7pasWtXrkTkQIoQUhh7KdcwemZQVe+/Evv/SAYPkxR8bpxTgz
QiUAnIAm/vRdOWNI4jamd0sGxbDxmV944wCfoMFYNmHJt+ZNlxhcuG0CuplqUUHYk9rsDcXMJV4o
s7bxEZ+TNRZnLsirHsHXAMDriVNtEe0Rw/uB1jLQIygEK+a1VnwqchILs1KrvxizMQduUTr3ujGl
92KRRoaR6X1ikKgEndpTE9de+3mE8LXR8V/6dXg+srFjQo84YF3YahVkK9wDC2L/6rDDdiFUf+Mq
Yv+igNfc+ylUHfuY4oz5UKWGWe7brOi/tIR4oSVgyTQ7I1fzxncdvBN8Q2fN+bVU8UL553UBG3kx
WaFxZ5daFvxfhWoZJcCF0L12ABf1sdOxep2NreP9HBVnruQyYGIrxEweCeDpVcwy8aCGdvWuUGsy
lfuRDMxq7gI9g9eKXWUSOKiOH9KyiR9KxJ4Eynpz/J1UzK8Q2o0AYkW1tTtfKNFR2lNvL4C4Q7d9
+ptIRKxhsZokpJTO8LkyW2yZVSn+kNk6H8xh6q5hi+yVNP/d0l/vzdGrrgYNgPnjF/DOTT/dUphl
mdQk6BVohtenBBmAhSSqUu5stzKBlxXrykiY6xI4UuxtqYm7Fs3NL7PKVL930/g17acJ96HhTbj6
Z30gjgPxEcGzmloSEGrr13Hb98FIr7ZvzVHfd7PY2k3Oy1bG0KiusE6F9mWe6UEU4VlVwatUFEiw
bVO69wQoereZMRaHLsHxQ8kGd2Pkc76FQQDh63h/UGBMqxJiGKIl8bTDpIbkCkaylvkAVcfc+CDO
0d/FLwaR9bszFLKmVXHQQuZ3RY9cKwu97FfVGvqXEhLUN7cazAfy3AhZIOLJ+2nbMRGSIC26hr8H
yTaYxYfZqx238a8GB+kHiQYanm4zRgIIKXG+frxwlttdrRvaFPoteHcM+NbvAH+NRmlVFHZC08Lr
DJ++gxLnxstQNMYPeOti4zS/gPHhXIOQDRqVxVz6/Wz8a6uQsCxkanFBs4dbzYEi0yDTzPkb5m1R
zqmu57/+x9x59VaOpGn6rzTqnjX0ZjHdwPJ4HXmTRjeEKlOKoAl6/+v3YVZPb+koR+qcq0ElChIk
naAJ85nXlHYyXRuaGD9PqOi0qxhhpWyDs5u1oV5tOfuiUCrZOHrn7VrVRpcZ/DwPxsuIV+z7z+ft
WbQccwBhSUh1ooITgIbXiDnTfAr2vZlDOpmFvIQR4q18v/uojvWzoaB3UthFaA60zclW0jsE8OCf
GAqzgQ0GaUFYouASTug7fHBXP1l57KDGovRFSZds+PWuJVOKeZpOb8Ir8P0Dol74f8yWKc60QJ+w
+Gx0ICmjVeu/rpJlgb0ljlsCLJfBXw+MVU+GkZmOCrhRVxvR9ME6t/M0DOxefDDT3mKYPbiSDGQv
Jzuqo8tD+MtM8/MEGI+9jBXBzFyV4K6f89o17BA/5bYN09EiZcbOdg62oxc5w8ZjD5r3Zebil61p
GNyFRJ4Sk5Iq0DCuVLQjXeVLscLtqjYPYpxzfHRFV20CYVbRGhZe9Fi6eOOGPQD6AP9zsoQPkrCf
vDuawnTKF02qRWrs9W2VVQBUQkE7TkdHfrJNrzvCgg7OnaERt0BIIIHNSXLz/jL4ya4Jbw8AJ3Er
PbQ3WiOCYh4mNeiBV0W0KSlAhlYy6B8FY29zHWIwCDXg49D2C06RWaPRDWljBEj6xpMJUWFyb9xx
RiEZSsocxnRjD5jmOdShbbbtArlR4DTIzpfET7BBNP8wBnPzIZrn7cpEgYquN2I6HvWV0+Wi4XA/
kUXWK1P6OvWMeczABURGgTx6guRbIgfA/IhYuDrG9Za37eDlzThVVVkWumYEvzJvMu9R6iq9iqOm
ww6uyz69/4re7uRIQPh0pBaZMgfUwOt54Wc2OWCpwy7CWv3RzSSciMK215OLmWTYZq7cvT/gT+Ix
ZpdtIrjPtkU/5OQoZc8VfasVYqWKytpYueniNQx4IsHu5ZGQWCbIutb+xkB848zJxmFbN3a36kdL
3ILCd4+0nj8EuC275OsDDSYX64PCDHxlMqLXj0FpuYGdKJqCLkZGJWqUvvctLWXyVTrl/Fyk9Hu3
gQ2WcZOWMEw2fdF1d1SoVLGNIn8GsE3TBN1NbOg+a3VrfQfA3Nhrv5kNfTXOMB0MWg3fPniUb8NI
OmvsiATRFFh4ka+veqgA4um1rsHD7MsQ0diMdtLkjAeTruTGtiYbkUiJg0ntDpdV4LXOuofj+h2H
U3f7/rW8newOIiz0XhcGLXHZyRZd4rBJoI23HDTLJ08LjGPQWd+GsWr/LCD+x7fx/4jn4vrPl9L8
4z/5/luBfVgsZHvy7T+uyuf8rq2fn9uLp/I/lz/916++/sN/XMTfcKYtXtrT33r1R3z+P8dfP7VP
r75BMShup5vuuZ5un5sua38MwJUuv/nv/vBvzz8+5X4qn//+G1YZebt8msAr7bd//ujw/e+/2bze
//jrx//zZ5dPij9byafvp7/9/NS0f//NtH6nqEUxhQiJdp25bLPD8/ITw/qdUiUwLBoBbPnLADlK
QPLH31CDIiWHOA4uB+LEb39rCsxq/v6b9zunHypgi04ukqlov//2Xxf16u38/7f1t7xT10Wct81y
E6fl+eWySP6Xs5v/kMR9PUkLaJfgU1yIhBh80NEzIjUcak0G5cGH1rO4yUELCbGtVOm9FRTyJo5m
ShN+AM0P/6R0JUconvcY1Dv23nUbfPxAREzpcQb3qR8LTuxb04ObvnJFgqcF+4aDx+k8w9sM9VSh
fN5grlo/SAPNIvyqY8NEWQx/LWstSuGwdNjnpnRaQRAtjqinD01zcIZUB/htzTWsT1fv93a86Aqt
sioFv1LS3QqlX+TXEjuqXa5wOEZVUt81sWVhWa2ZOSE5PNDOzickiiqITQoYzOVYa7l+CZbBoLnL
VekANLT0CxpMgdqnaAe6X/w8k0+C5ugafwuQA3qVm9cUI5oN53RQ1JclTdh1nUUPXS6nEgkj6FSN
g3O3Y2ifLT4CNSRtsm6HDuvPyypVhfYF3SRspqnAittE5Y1fr7jQEvhc3nZVdq4XHiRwChTKukIj
wpe3ujZ1Jny1yMjL72PsJM8QrjCgX/l9ao/sI7kt7oQMWufW0UDufy1FXUzbaZbWqrTG4TviMQYl
kLQu/pB01V/abMJWFCQ/thgb+qvulT1l+r6BrA491IpUvG0ap7vAj3ZOrjhOxyZE3Mq8qpo40vaz
K0FYJiI3pge/0AessY20vMmQzqzpH7eD529MIcr7Kg6isxroyVrH02Ov2318k88DNlmTAXW3nciW
8PkYN3FkSutuGlSjE7J5SGNt49gTOZFtuVSTofrVKrgIKomQGM1tBTAK5Sla3ZDNshHlx1BIQsgj
OtpD169c9jLU0lo2XwP3W78ue/xlkY3HYVKz4JmugeKXPF+h8DvtMADDPNmmanVsxUADlVbeOB0E
5E4caRfE2hEKKdXwMXL9azNqkaNH2QQJBxd9lojSeYtyagO+o96CDu6yvVenVX4gO3c+uUMFoVWb
R3p9Y7Pr6elQoaoAo2300i3P0b2Tl5pSzRYRQxeJsqBWl50FQxW/gFm7AHns1ds+s6a7qQaXvCmc
aVH/K/obIcvpCjd7vEuwZtMukW7tbqB8GlSRGzNP10pkAhCalu9Nudisy5wlscG1R9vZfUedwcb8
7c4sgo4lBFj+UKIsdjOaEC0hb7lfI6YWtGH0qRIMsgdwb5M+z7QWc6FN4ZwVVnlwrBwwmg9XHDdT
K8ByK27SFCGpLm0/u5Ej7ymS2pd+ypOue6Lspj1MpsSU9qGFLxCP36U5IlBAdkxp1FNaWLUaq2lY
sS6rtv/GrmBb3SaaqgrttjGxpNWIdanGjvlJRwrqh7kL6hyVsZ2lV+3obSB7i/mR8xGA1lE2eAff
BU3Sox2WBdJFYltoOPmCTwElqg4p1oFd8ULvy+pRDNDSyAOF0yjces71MU9K8Odl4cOm3OQBrkz4
PGeQaNQR/FRlgA10q5Hi5mCM9FLqvNYhzIzWYG/LYMip+48eDx/pND29jwSoauPCGhpnGD6pSPqT
tbL92jPM0Cllpu/ivNGIikUJ32fl9mCRwsZbBIIK1HqLMiRIG+STHYgGDwKsLdyvc2YX6b1vZsO4
xK1FfRGkbVxfuFEzx8gpSgxcw2Lo8u4a6/puCJM6gcnekkOu89qgLh3VjvvUVQ7Vcj2tvL0KYnvX
WgJVVDw6HiUvFxDhqIWwrq21dLLyzOoz7c6fcsTMKb5C/FZJunVH9oWJaifGmXzQxexgwOKnrn8r
IRGtp352NzV4FnjUpN/aLuj0fO+NQ/MV0BaShTWw2VCzqAj2Q6ZgqfQBnPkmN3Yj2MVPEv2pK9GC
vQjxDgk2ZtHoa6sV6L1Jzz7kbaZddW45rBBBSfeI+bm7qRT+QUcViHbiNDqP/dR5q3ZQcq26YV4j
+K/2teyL84DtfBE6mKf7tHbkuAqg6m5U4lgYuCrcnE1zNHdmjqpWaE/4rdpWnexiUxoPTqpuZ72d
0U1U3VnZ6S8ukfy9V5KLhMBwJOSA2joEssw/ZVPiquPEs8Yt0/ujNdKqfpSCnfisS/oeKeQMPd6L
Mi5GY5MmBMCh63nNp9HsQR2lBYft1xjj+CJe53mR0x53lB1djHVmi+9p3CRPoJ1M7Ys7Yrd2Xufk
zdsoSbRozQIxcZVnyhAXmiBhEecd/JUdN/nN6E3lLq51wExAufNLN51H4CA5SChcT7182sZ2hPqf
oQtMo+O5wWY0ZS+t1NTuErOZVlXdGuG46CSuqkBBfHJmeyaj6PTFqDlNgoNLKuWmm3nyMfxG0TDU
DCwVwcBWICZL/9HBX4zWvo2kIiqSyY1qKu88SlL3Fig3aIYmDUQdWnDn/8g0CwNtKy2fBtg+i30S
cmSRhsLhZnam9G5EBcTF+Ei2T72r8+73yFEkTZjMCFR8azCmlpcYug7edlJt5e+iOJ6O2NyauGhS
EAyhFsHs9jTQVrMtph0ssppFL9uO4OtH4PhLIfR/Gxi/CqbfDbT/F4bQAF/ei6Hvnrrv8d/+b/30
R/z011j6x5/9GUw7zu/051ErpGBBZ4N6438F05b9OwAtqAYQwAALgJf6VzRtmb8vGEfIgj580kWP
6V/RtOH+TnECl6pgkeCG4fIrwfSPsPxVngrSkfzKpd1I6kxBjIH+Wp0SkyeyxkD6JKuMQttFQqjn
2A4Gn03Vc85Gx4jXZj0zP03N1IfQsKCFzfOkDBBuWhWsdCKKl1oZ050QgbJQC2mTfQdqfWfKucGe
WkdXIfZwQw3jQFR7TgRO4WSqIBwmtfju5KI6+I32kM++s6p9PT8aLEi0Fayo/gzo01ubeax9j8Cd
3HolcqaDMyYrHvRXa1j0WBXq7zigDtleVrnVHMo6FU+jmblf0XeqQxl72a1vIFHAyZymh1Tg78gr
Oee6gyYkwSA2qEvTeUHgAGh5hpwcpP/cvnYiF20ArbFXZWQNN1Q78J5PO4HjA0bP/a4h+LDCPpD2
DnxZi9AFFgzD2qAxmRCCqNk+Rs3oWWdpmukoMMg6uSM5NfudNYxTiZZDlGIwm47xrrAa8yLRStzN
49xzvujYSowPpoOb32GOkuzoxU3zHEk329kcryiV+nJE6gO8x8Moi7hZTwbCp3cqERV83zyvovQb
GOTU60PVp12mPuUofgZgIYdIudXO92c7uu9nfxLO2inLygC+0Pdd1b8MwJpNnGhN3S8RkMcLs4sM
7dngZOmuzcpxlBvwwiCHbHBn5aDW1qqu/VK/GJWD1c5KzEksLmOty3DDZnprxUBeZLpdmiL+ZeSB
cZH4fl7RRO/qeK13diRWZq5334dBm7hgZtBFljhNfRiqDrGqHhC2f47gJToyntv30UYzRvdz5OAu
GzauX/WgGEfwhcPgB09d52D2WjhpcPRq2HnnZdbaM9LIxDTdlu1U6dt+7DCrRoC2WXWdZWYXLeDQ
/ta1Vc/UUpZrf3UcOW2cOULfpejqPvgcIO5671dpcemSYHRbXbbpjeeOfn9rJFruHFDJqptPA2X6
T9EcJN+lnlv2VVX05SOOFnm8mz1YDzmOUwgKjEEwrMZCOdc+ldp01ZUa2j9upVL50AxeOu36jgR2
NXj58M2tHVyjUl2LkazJPP9bgzjJFHql2cojgF4yVaOsnXnVOiAPz7Ihnb+09D8uKokBy3GmrwZw
DuHGDNJFjIlLnWuEJ1ouhitfGv2478uSSJjmWLC1vKm+KVVnPjjOZGrrKK6mr6gjM3afo0zPGQbh
tyd72TipjxCI4fdAdecRGD6W2hb50kSFukdM9CGRs5lsKKDKA7ncoK8HrRQR1s5DhUytqIb5SfeH
etjUWKgkWPpOojyTGHc2e6SQiF/azELmPyd5vSLP16v1OGvpfJ9LxB/CAhixS8BaGfaVKuKuDfXJ
8r7XY565Kw0+mlibQ13ed1ki2kPpx+68qjsEm9fkj7HaKFT+tuTu4FfQVUS8pa0LOYSl4cqnEuzU
HrSxvPJQILG3ClmNr5iTJVMTAprQmtVgmLyUyBiaI2Euyx9ZZ/t5dkvruiTKOgscfIqIpqrkxfNH
vdsiuZ4hKw1nult5s9SRldZQkz+bRvxwJqHXLkGGp/ak/mWxhqWZf/K1yfwyz65QIVZrxWcamM5X
ytMt6kS1G4u1kU9DFZYOxVymipf2IZJKoGD4ayE31uiiOZ3HdroleenEMbVQWpqFqK7mzg0+a2ys
aCoHrKGtbJHPL7wyiLfIR7XIKfURyj5qCIIkBPxJmkQ9os/VtlItrAYzBhYJ7FYTFkpCOOXmfTuL
+EjgJzzqhaB/ZajFNqb1pAJ+3qJGGTF9dlY3RJG7jjXlRNu2B0i10iKl98i5kVDXtH2QmKyHlabr
vXteFm5CmAgt3cfqOxXN8KgqEWxiE33ReEWPv9H8fq2SokxMZ5GV0qLy2htMK0Xmm2Sg6hHHGiqe
acMiGWbbvaSTmeUGSTQNfNL72mwIUDU8twFp8XD9TWx1MMDXo2cv5hO2GAkSLbKA9JA4WpWsTI5F
4zzX89HUNzGaB+WwkaLXh2JLlRZsQ+9AizQd5U0JolNCjTu0IWYMsfW6i7x+LfA2Rwqwk541HKmT
RFUdEgq6Y3qt2XPkk6nZgao2SWNo3xyJ0kpYD2Kszm3yxpWW58ajMxQEicR3ebN2MAAP1sKv87uY
qiz+t7LT2xDi4OSiQ6ba+iaBC9adRzSlh33iBPO0x0iqeQGy29xrY9COmxZGP5lTXapn9NIykNgG
tAWUArNqWhWoAT2WmZTzvTYg1g0NQ80IT+QlgjqqsSPvCimduDwKG68OMGJ65LMsZDCHfhwpySvI
UJhZ+RRg2l3VcPFJyBpsYB8pv3e+9MopNeJV1LgRGJ87kr1OCbSqykQNzRZ5UzStV0OVz1YoErZj
y5Qt9u4zpNNzqXfiQD+9Hs4H1enOxjD5zHmn53FmXyYktub1rOfKWo1ZLdNthQOve5OMlEag8/Xm
o2gsrwwzg+LKyqr9pLkc3CDd+8PkX7XcUfAJpcTCZ1Oxe+cyy6LePoORzwmV1qkG7NqijJlftakx
oIQz6M6VnntptZo7+sKIWlKk/tYYEdUcn4ztK76xol6pbhSXTq9Nd04ZRVsPtaxmVU+xJNcigVDk
IobZmY9GXEsyZgqixWPhdfGXzGhjvFfy1J/DKcEQ9aDoZsc3QYk5ujGhafNJA6U36StUzzJkJ0GU
YVCLQQDeIgLdkBe74KY+FVQegk2RqF6uG79dipzM/iY61plH5THBvxmbiwbb01UbIQunVjErIh4p
WdqVdSZsPflWQsIqkZ8S8xxK5uJ03atRiscOn7BHlDYdC5amy4UmqljeaZY75aYg5I0PiJ43zr3I
NadUIXyQVm2JDYEXURNZ0OzSiM7RL3PnW9xWBeybSerJZq6KAOnTIKjMx8UssblWk5NftzDZHpMM
htqGTM20dl0bM1Vy9KvrjYNaGCbzlmqRSaF0h6a7Zai4f+wSiNnsDk3mbCc/6Pq9rLUMHTHqnZRC
dDHhi51Y2ZeIua1fAE2vAbQE0QzC1i8nh6JJyVHgzl5C4z/rW27RqjSEM50mgOthCUDQUKUne0vc
JS+McTA/I4yeXJmGpu79wp8wG48My9m01YDoSOP2ROEtdgU3ekE83OA4w+dTtSH1z2wk46Y0qD/r
QYv4nS1hIq0h+3jaJptTN71KnbJNr8CFRyZ2R3mwnxeG/9kUZAgXmuOIgmymd2dRo/tPEcL+MEmd
yn8E3NENa8Wkce+0HmOltR55NlYG6dRtCWezFwS1xD7qNMFs7uzmBYnC8aHsemOH8ron95mpytuZ
pTptralhisYeW6fLLRyE2WebPor1m6ieu6taM5rvnowxQDT0uMMxidhxpc2a7jDrLeivKMswX7QB
5GDoC7AD4IOAXIWQfHRs77R8plbSz5FwtyCQbOwi7FFXYdNb8rtKVeVsHYAYTYg9FZxFj5pkcKh6
y/1SaLhhF21vNSjp69iepDP1sBV1+fHJqSvMJZBuR/6vJV4Esd9kmDJMRlR7575byAtYm7RaiwZg
e9g4SudogNxxTZQePCmVFttkbJkSqLnECBmaHevFSuxxQKwk7u8RRoVRPrdyunZ7OECc+HayB17c
Mfll5Aa0/evxj1SHsXXAGI+tr9E0q9oGhQFKR0diojhrxw75yKGkFIdGCBv7B4CMBUby167l0lam
EE4tGhwx6edJNljUnPJVXuarcczSIUxnR9wleZSvswyvUqnc3FlB/1fXVtwW+5mD/SN96dMOP1ew
iLyQQBuLXtOp4huHJRKWS9m7hG2P5YaytxFqji9/ydL/2VT6axPpDUNquVFcH4B3osMGqPEE5DJn
SzIygLtwxhl5N69qgF526L2cQx+jhBZoRYdLyDzyFIilWNZG5VrzSqLrdg8ZQX6EaX9733icLZI8
VLZ8WmwnTa020Yoos2O4CpNlb5GmT/Z5NImb9+/7Z6OAaUAMCzgRxYCTUVJDFr0nieEh188H0hMA
i3aUf0DJOG3dAq1ZenP0YxaU/BsYpjP6JG+JjwuMS/bMNopqPblDNT0kE6bxH/T/394TrRRGpLiM
ByIf9bqCARkvcttokYDPAxbN5NjjRo/K/iMI1imwAVClDsoAXoVjLPCTk3H6Uu84dFgbUZT3ybbQ
HKJG1Ie6UEcIZpNabRx9gB06BREwJPw9YHFQDKBfnQI+EP4IOOCUWvlu3rzUsWtdU/Xrj7rs3Ht9
HtQ3Nv0RrxXm6er9mXIK7wFQQcwCkQPyprNMl9dPNbWNEfAPEOvUDjg1Kcq2L2j584ApD7B7tSj0
jesGB+j+g/f5ZvbwkH8ASJGX10muTkYuXJ1mGYSVlUizgZ16dDRKRUsfI6xFYn7gnnBynxTeQGhg
UAZUA1cz4Iev79MFO1L0EZp1tbDMR2h06eeRt0kK6Kw7QWIrKbZ/pLR+cosMivIxIZRhO4uq1ekt
No4HQYmiPtWl4XtETrkKiu47IgTjB2/xJwOBQIGVwz8WySmTDVAdPLQ6EatJ0ZnKEIxdZRnGPgmd
tg+GetOWZ8bAmLZZGHiyQNA52VsQGS1VDOgFloDF+d0GIydskk3Tg9Mr4lVepHdDI8355Fd+lO+c
2osuY8wwv7w/c9+sU65jMeJCxWqBsZy6wk2NnpiogdBqb6HqhkM+k4sZ+EOKFYhozI+dzP1wcziZ
Rgv+CDSaZ5mYiHrUVE+mURxZPGAfS09k/3CgKTwDy6I4CRy1znIIzajG+jNt6bQOhPpAPeHkJbPr
6YAqgGosGxM74MmDNxKofnos0ebsveioO7MsyK795kVIm1zw/ad7MtgydcFLgkW1mFcB2OLX62XQ
h0mPCV7p6pbJ+sfczQir1sEyi98f6pThtowFpWdh/FMlXHaj12PRiXeSxnIl7X8mrlEmuU+hbmj7
i6Ry5uQsmj1xg7hWdDkrUoTQcGZUl/1RzdGutzM3uyiNMRs271/W2yeAiAJaPZjvID0D0uX1VeVt
75dJE1PanElHIh2wgPK7ZBMsX70/1MlUhtbrGNAYIBJC7mc+n2yFU+N2+mgbcrW0045d13tpWPnu
14xe1Lr2qWd/8MhPztJlQEIuAgTaFEyn0wHLIGml2RXxqmg9qviJg53Xx1HIm9ta9lxOlqWJAVv6
lKbh+HEmywCF7zZV5aYOEkyI7QZ7yGIwk72rjx+Fez97ZXjVMl+ZRAA6TyZSPGdyzKWQmJb0D143
PPSqe9D5+v3X9bNhCF4hPxjYLYBqfj0zkjjBvlFSMm+NxCH1zLINfinQIFq4F78+FEJR0PuhLTAX
T++o0z1gMz6k40ZhbxfP0SXeXNCol6/eH+pka2MVLjQXfM7h18G0PR2KAkuGhQTCJkRZyZ5qM8fh
2HfzQaW8Lfob4sLR8v7b+6OeZCI/RsUkYBFIZIZ4pxtqn6dalICQWDFXAuzkyDUvof13V0ED0H6W
cvg8x3V3yHzaOa1fqQ8i5Z+8S1DbaB3/UGQiVn79LkmWB7/ScDUUY1+a12gUmI8F2FF89FzFBb1/
t29HW5B2P4DNC8PyNOtRKiu7HyJqVT09aEqj8O22D//Gnvp2IFp9KOwgHQCd6433iZEMvujlRKFz
Hn+sBBpn/6OVAHoUsd0lHMdg9PTptWUxxi42savKxREw5h19qsYftsx89auPDr/UhazAXOG+TifK
0La+sIwSvE2TnC1rW+nx2f9kbS+KeR5LeyFbv4GEZ45DBFzRJwUJURypt35XdPGPiWy/v38/b7Zg
gE4+4QtRP3kaedjriedIDTB3S7kjsY1kbztDv/74bn4yCLh9OPPE2sA8TwdpPTXFRYIMR2bl+Z3t
yOaFFWVvf/lWUE/giIRaSnf0dJ9XiDvQCRqjMO0tccM5nR8rxBB+eaXil7xYg3OWsFGcqsMSluE8
JdsoNAtctRA6U1O/6+yEqC9IGwLP92/q7QpiDNSdoT0QucNaef1+IoxoIg/fZYYbpgfQSvOhmihV
ZK43bn59KGiGnMkk0/ibnWzyFjAe1K2gjtcqjcZ1FgAm1THzPBRV7HsfxBpvpgTlB5gFNrmejqTI
aa6ZqiSYKHrjL46f9FYj/9voksn3/i29GYUkCwpMwMawSMOckou0RQHHZpgwXqZbQ8V1XU7+Lz84
RuGhUf1bjmPOrNfvqCuTXnNrFAsFSfuw7wCO9mTpyrsl9bKrD8odb8IZRlv01di2l3lxmmSNndX4
rgBA6aHz9cmyCrALkJpuQYfSb09c8QE95WfPEDlG8CScFMTHJzuEniQ+6mJWEP4oKWuuCT8y8JP9
L78p7mtxFUTMYSERvn6GEUFikcCyAZmqRdNRx59E7PwIdrH41ZnHi6JU5BOfUTeCk/d6pKmd69LG
Yyo0VdXhojyaiFEnvgJF9/4t/eDo/6W8aS1TYonM4PYsPIfTedGIYcg1uWC5l727D9LxIo4i8w8F
GuG8bJDHBUJQFldlQLNTs20rWxtiSsB31Hrih7NME+TcGmL+MLd07ahPqjsH3wCM12hVvDG8qbvs
2t55dArX0hBrzJpLD4frTzKYSHkpfE4Prg0A8lhFHY0oD9OMlMatDaJYEuJgJAurJpT41IhD2tBp
2NO//FxFg5WcIdUovjZOO8qtuRQlHsahji6pqTdWSPOm6FeOnjcPw1z64rJpFRrstAGt60qY/rxu
ADScQ48eUo4wESUbG1ch6soQqp9nOMwKIL09mGtRu+N+FlPhX7ZxYzwmcC9oW3ndr8q6Lm+DbJnk
htodB+vpukGUqxmTDjBsJ4hhm1TLaTx9OI/frk5Q4ZyldBcp9EIoeT27Ih4HfBeOB9svKCdZ2Rhd
5kFHDIlezSVaP/MHRbvT5WktYsuAcuFqLbnAaeWsqIeMygbElQK7vJcxUPYONrz4gJL/k1HYSKmv
UiFbXOxOCg4JohuzA9wjrEeLUDwmzJodTd19sGJ4OH9dMNwLrPKA2iMbAVTlk1GiLDa7RuoRvfuu
OCZNKcqwySIyAOV+mGj85JbI0FigJBzGUtJ4/abSBO58UXRYwQ0a9t2KY0HQuPxzE/glrOJ9ofh3
yuB5BVT89+CMu+diIdM0px/1vxHJ6NLM+e/ZQF+f1fMr8hCIRBCNP/hAjv27s3iSkoudQBht4/fF
hpNmEVV+/rc0jP5JCFrQjP8kABmgGfnxchTrC9/d/BXI4p/Jw18nJbUg0oqF+EN1yMCu7vU8KVFc
cGIHi4SCGoK2sxJZl9dIPMl4XYo2ED2FzpFmZiiqRovPTQd6xM7x1HzlIXQvDq43pcsmiOnmzrTy
qgtjdK7LNT1M01h7KldfJ7NHw2YBWX0G7OR99QuMbYCppMVn39JI7jtOEni5HJCaB0VOFK3/SGOx
oAsO1dAGRVbXzoIWD1JMoj+nMur7B8PF73ArskpaMFibOtFe0qyzsTSzewlLI9RHGacFzhlQUc4m
LTbB6+rC0BZ/L/zlzv0o6XBtxL0YGYVOGy6yIc7les50c9h6oLJV6Fiz31w7euwi2jpJif/WNKMu
clZOQNee/Fb3URFFlgsYMn5pvuTQ0lI4DV7qYM8OREyau2RQQ3QOEaSN8jDS43pa0350nqKCVOI+
CmJn1FcpmC2rD2MHJXB5XND4gAwtwHiP09iM9UON9KyBFOio4IAg44e4DN5KJqVCKFloN3mTa02X
oEtMeRPMUfA4KjWWh2gsenkxxoXrZuGAKl1Sry1HmyJni2VcmpirhA+jHEFBtWRvVX5cNetIlEps
a8usTNWtCzSJwFYBvIDLfxdMMD+RXY08r6BkF5rIl5T9CxrAk4On3Dx1+NBDSpLyQfsTHUmltgUr
KSyVA6AEQzha7Xn2J5wSIxGwlfS0Qc05lCRN9kIaxmoPyqGOX6rO1sw7YYt8N8ceRskOuLuHSC/b
p9xzk5XzA74Z5G2kLVo72bHKCFcPRZvV6sKT8EDCZEGABrZbW3sRgCc7gylkiH0jTUzu0K3EdhkD
wJuBVGTd2kF1U3ZdAsEXHCiKS4Nr3Fiwgw6t2Q+bCrzJg1kOwZdWV+UfmIVdmXXpfUaLCeqLm1r2
DUYM6pvpC9RuIajY9Fr0rv5i4edbX42JnX0p9VG/qxBcBuJVBl9nYYoLIUwvBzhqOPWqcuCQcdrl
2yHW7qwShllfFdlxijO3hWbgtI9AdmFWEfI/mnadjBCYUSgJc+w8kC6cra0/+EbYatTPFY5eR7Si
tG2jEUfTiz5EdJwgLqMu5I+WHrKaX2a7RmSmN511M+v3PaqLGx9tyXPapnwE2JZb4ee3fQMAz8zs
8QVwWH2cpsLcFHlkr1gcsFkTvUvvGtUUxSoYHRQOdLMqxxBbFOVushxns6NXZOCtUgpf6VnlxF5w
jGNIyGu/Hlp/2wdRk15mujEmG8stpfrCPEiG7xRGgmClmiHSLzHdyyr8UIXmfhVJM/F6pxEEcVdQ
Ulj1cqa5ns+Z0i5nVCOAwkFg9a4CrcVexWyHSobFnMqXlKp8H2qRW972bh9cA+Wo//DRVkRgKXU9
ufgOmhgtzXHxEGh+7UJo0HouoiYa/QK2Mc83td4b+sZM2xkZzAlTx+sGqTjwFonRNiucB8wvg7HQ
gyhOgEcDNEppLcX42ttKRG/yJ9UgOnlG37xI9loJJGdD0hupLbLjwgIdGAyy/2y5lT/uRNoX5srq
RCLPqxJ6HfYmdTO3YR1VbvbsDbmZXNso15bb1irqWt/PlL7mOwjerbYKqsrMjnVODJuDTMKdAS5y
H3ykAvGz0JCqEVLGmCihx32SSHnBEAzQQ4JQOkUMfkSmR7fDj6LW+u6syPXvfzlQfwI6+MlwHIIu
tPClbID7yetzy2t9QESNC04o0eLPY2VbRy0L/h9757EcN5Nt61e5ceZQwJspgDK0IimyZCYIUfoF
kzAJb57+fqB0+qiKatbVmd2IHnV0S60suDR7r7U+/arpverWmGfzzLn0tHCLPWDF5rHnXb28+kus
52/BE/EyZiqh0cBIcIv5eRd/pWmHE2fQbmcbWIA+FGdGPK2NvIxIfC2vt04CpHNyQwmXNVIwNY5P
TGa1XZx6QhjnkomHjepMGeaPF7cWaA3QCS5h3cc30zLLdsgRufmsNdNWiHHcUkDpHx23qbaxlqVP
Tjsay7kTJP/q71uP9QLpfhHTRaeNZsJJYYFk+HiZrd7hrKQNO0Wm7QYUQb1tJdjXt9+WP+2G2eAg
pFjxWjzI4wt04hjOQkSYmjbE/VVK5hizajucOeWfvpPrBh8pCEUE/oMv4WTPXXbI+yYgAH6TD8nz
KmZcsSjlppvz4X1hKdH27av643jkZhERynfw6jSWRXE+uxm1Eg8IQZiYjdj1qTl/Goys6n2S+4v/
xW3kHiKMNrFysPs8vo2YMnVhOT0XmHV0nMgJVKtQyqb79vaF/elx8VoQQMhEsnbAj8exsE0ujgFG
klZk/SyTcX7WsOT99VvPTaPmw2nMQyR0miqx0IzIbU79NGA8Y28UWYo8LC8f4D4iUZaiJYqNhe/t
Szvt7BvrS7KW8+nDoMx6cTD97hHKsX+6zMJrgabUg06ZDIDUatxtTGfJNpRa0x3TAaHbFXDWjVpJ
A9muajqHt3/H69mF3rpOIgR7f7Y/9sktpibj0BGieoOp96OrZvE12+nY99y5+esjPBkGa5cXAcGL
jOD4YbrsjdJKWxTKMaX3iAlE2y7trJ3JGX59PfRaEfghsoH4RAHseJTSKbJhaamw2R5rXuvpbZjw
0V/P3STPzFuv3046u4iJTO4cH91pMY85K4stuySZsYnoXsza92TU4zPf9h+uh2IOCjbKkughzPXb
/229yW1L7RI38/xaiTjgxGYUoRt2uzudGIL576/Ipsiyftk2EqWXZPzfBsvaxB5i8kp9DgWfFHVY
bQ0iPfMe/OmKOGtqfNi0qpn4j69IWrWBgwEg9cL0lPhq33fiSgzlwtmparEdvf2C/+EpEXfiqXSx
SI0xThdse0aXyUcIdspu+63edN4mUpZzrePXKyfzBtpOlHl81FTfji8qBc090NqArD2Wg6+XwMp9
PXHEo0nP87LBlySC2a7R5759dX8cl32Wus780ONPbmY3DVoz94LXYyzMx1zOJM3lXnVfNlb3bdbU
4YNSkXjz9qB/uqW0GfBW8vLTiTqZM8wUjBWWKM/HSj6gEcbx/qzjIjjz5P70ogCzMyjFIWkgO+f4
noLJHl5arr4N6/LCmuPv7MqqXebR/Hr7gv44Eo+EgguDuas99fePbMhUYNqN5sGw0drPHKcbiExL
a+6tQev/Vn9CJ2gVUDHnsmCvyp/jwSZgXj0mEAaL8p2eL7iqWufbGBvABAz51xVN6pmr1oUERsrz
p8V5XOINQREl5eBxUAN1iqoQiaV35v6dpkWxmK3DECKmsoQinji5gYjKpzwp4Q7M0TJGYW+PHvyD
We9JVVGq0guG2eWeZuhkPymD2yxhjXe/9w0lceR25vOwAj1KzIKydQli4u3H+/p95det0w1dF/Io
rZNfZ3HSjFqDq3YkYX82uIMthJdzhJPXnyJ9KmQjlM9ouLAbO36uhD8S2dAXrp9Qdb+ulrm6i1VQ
iprbyg+z09WfUtM+xwF5fWnIAQhnpfmHqZnrOx50VBxCpRDJIWsf3F1izUXYevm5NLB10TzaoVPs
ZxBkMXxhJDWfXBohFNQAxt72G21xbdQjOLqClM5SHTaRbim3SZ0V5jXtfLJ0UkOKf95+gOsncTI+
BDmXeRy5JcX5kwfoLASxd7ZkfFk01zBuKVuYjTbtp3IWWF47fIdvj7j+i6cj8omumiN6ciQ5H99X
HDIyXcN5/RoHUflkRhX8AXbTsXmxoPfw9m8P9+oxQmey2RStitI1bV8/Hk6XRkc0s23R8aJb5BH5
T7zGdG7b/uoNXUdhRmWBR0IOE+x4lLwZUdklhoV7TrRbo6y0nSVMHHyVroEBLOT3Gq/publhfTmO
byXzAdkI9CIthvdORi2XLqI9DTONlAay8rTpU2prh9IDjpa0j1YxPJtREpgObo7KPofPfiV3NDQ+
fYTeKIE4ZxqnH0hHoM+ozTnKsQHUHwbv+KJonQWXijXdjZ6ZfrBTsAYVWui7uu3HHV66dt8H1lib
3//qIbMr1dYAUNZLNvzr+fD49mdaVZaegfo7c0rXlx2yJwri59TJJ6/SyyhovJgNDDS7CA+OR8Hr
MUNz91YTBhbDtE5k6C5CO/NU17LKbw91lTOA8gJui7wKAuopmSAt9ZHZaGwCbxm8eFtitfmaeSJt
Nm5pROMekp6oQrSmI9R6nH1yizzYrc/ozE++0vVXIDF/ST9De8Xnenytlh5LN1lkhyUoVh5YRAhI
pwE76Vul6anWvv38Xo/GMqdyyEb7jfzhtDpiUy2Ly8nugm715QkeAIlYIsNqZDuje47NpZ8+SAaj
/8OHg1qFUKlTCc6kLYQ9anIIVMNVCAnSBo90G7tpnXE3qNiiiIUhTDRstcaeH2uPH7SxS4r0O9vL
lfrWbDyACWFPk8T+2qiR5oTmgNwqdHR8f3DNi6TxXTl59j1RQ3Z/CR5C/TLneqNuMqFJb2tHGtYq
v6OgUH2KMtXMvr7c0b9qG/6/9QT/f4s40VYRzr9vDF6nzzP36mfg4Joq+PL3fwUFWu/Qd7EYcFh+
iUOn/fczKNB7x/+4dvwQ//FHfN3/agwaxjv2k2hzkBawY17PH//dJ/QIRFlrlczBv3IH/yIo8GQl
plPJJEapjgPHWiw4FTS1s0G9usH2MA3EWnldO/V88Up6hza/+eAgc7j77b7c/ZxSfjeVnXx0vHKr
bQ1BDpfAJ2esf/7bkdRqS5qSA+S9eMqRZxOqEra68kxG77kqGhPY8aS2IqbW7BgcB1zcqtE5Hosv
P8/cjrV3kTPfyCaXdpSoH6RH62fGd1gPJWH9uDQ0bRN7k5otSegWqmhybVvgsR7yFAlWJ1KNBIMs
3pNav3i7qMSsSRXHTqL73DbkraNEekAmUZziwbTEhx5LhbLN6cN0IS7X3EBRkub1RZJ7Yx4kGirW
DaBprfo2aUSZba1qdOKd7Sw2z0FXp6rel2lrMQtn2CvDQoioC3PTJREBGzi0msjpi/aO3h84xU6R
s7jJZDx966m0XjXpIp2vRTaB1sYQ7NzFVhrdyNlJv+VTPqQEl4P39C29lfMURo6H1z8QWdx2xJZ5
Iq/e59DFbyrMUoinUke0bIBZdSU7f7LDjIIoCWQv19j2G4OTjpET5gKpmkiIZUKQs19f6m9xDHHu
MzKizggaHIRZfTXNPT2eCSeXTisJjIZ25Sb1RKKGNVUu4iBTaACofTJQWmsO1SwyF2OzaG5pQi+r
CpQPnE9dkWYEzxDU96lOsrG+oWdUlo8uVvnRpt5gWQOi0Fod1IMzToK4KqkbEy5bB/eJ523c0RqX
botQtlIanxCzsiEHAhJcYmzbqh49YyPUtlnMy6xQoMi+77raLtp7ghhqJw/JjMJFH6h0QF1CjE1z
ZrGqEstZ7jgQQFoN0y4znILkCKdXH8Ds1MVH4jGzpd3MpHGQZbcoY/s1LxXKgHxvWJvvuQC0jSF+
iR54BJEabVMHJMSR9x7UakIfwYdjNdcPjoHP7a5IFfN9hKql3bZaOpDAYC7NRzIdeInqgcC/rWz0
Sgl5jnYZGmnvWX6GO34I7TRfUfAd4KH9IJrZDSbNieLt6BTNtyWT7bLpJNlkO8KjjfjQN0XVELLQ
6OpAsvmAKvW9MqmIRYmqI45P4V5X5A5lZcK22u1F2OM6r30WLbRpphK7fCyele6JwFsKBLoQqPyy
cI33RHC0PE0j44aVdtob30fNGuUlOn2rutXs3DXglk51fpXOQ0L/XKqz4gQqjuPpQ2Z0bbuPasRc
t1q+8mp1vgr9lkBPyp3+lIy2tTExPOohxj8YP5jIhspPY8eW/6hVboq9VfUzPETbiceg1bXmue17
IguFlU4XaSdN9VIqKYY3YG26Gi+XTU1Ebb9pG9ESveFG3tIP22jqFLvYVtZk2Zg0hmLYrdXFOOyi
RGq7tlVp6Xe9LOnvEBi613GqmATEE5pCXAzlDx9WkNX7hNqUq3W5bsW2GHo1GJvMKvfUd211S9wS
gfIyHT11Yyid8O6EJ712L/tifBTa2mWO+JDdnVXrvfYhnkxe342S52Z2qIBh23uDQumUBGj5rDr7
PJUKLOFAetrQ3dhuScSmSlpMuoesYgFIMelJ+aqdEqqGZESR12WWqckF2SR5vWs4EX/HD0tCTLJY
he5jeqjTQPeS+HaOm9wIp0pdPoDGHZKthekf0hSiwStB7M3kjwv7uQ2mEvwyOstAEQowWBP79XwE
OUZUm/lEgus0Tpya8pgcQnPymKI/06+Qhdg10jOz5fPskc/1QITtQvqW4k5z9SUph1nXP2tE9dDD
9cdfsZGFTEl+93FxI3qGk7Eg4/8e1yVdcjcYKLxW7fNAnkOKgcGYgfWN36efYZX/2RV187rLeWmX
/vtd0SOphEe7ope//3NXpLDjfkeFVUXIj6cD2SFbk5/bIv5o3RnRwaHKa6yF6//ZFyma9W7926vL
Zj0FUgL7185I0U02TVjW2RzBd6Fi4/2NhuqEG2uhweZQwEYO4xB2f4yLx9sHh6XGStLJepqIBrlG
kNpeeKwKYYla+YGI9GGvC7V8NFMcOH4lvGpvlvp0MTcKcg91aELiPTS+cq1ZNm9voo53bfwy+uPU
hiiDU7x/LQZGAaTGcap0SGaSJoy6ofdru9buansQ20Yx8+3b4x1vpH6N9+JsQuPIfz2pFyWo0Ydl
jocnkkj7DeGw5I+RunPmDHrSQvs5DLVh3AkqGmTK+8c3PImk0KIyGZ6kI8SmRFJr+KQiE7iXeOOD
2y9ukLChuy6owoad0xLMUTf9mQ3q8UmYH+ESy79iE3D2sS0+rU2lIjPbyHOrg4Keat/qJGxCm87Z
GLr9RyTO3YZEmDXjrVLvGzM6h4d8fRMQIVBzxTiBknB17BzfBMW0SK+vtOlQdoSfRcBTyG+a3DtD
7bTbyiIXqbcy/cqo2+k2m8xPPeKTMw/i1eN28R1gpjBpdTscP9Y//22PXnZCAcwQd4dG16MAADES
qsaxz4xyfBJYbzSjrNH/xAXwhZ22WKaJ7ZuWTN2hto3mQk8JkcCyb+1Q/CVnhjqpZ69jIaukYMxX
jGWfM8/xFS1ygONkzvNh1kA+2iRg7ybhJveqcL1LFFJknlcy0T7RY/xE69hGjKx0ezR76ccojnTs
2mSGninlr2/z/5Rcfv4mjOBEW2KQ5YR3UtjBgkORtW/GAyL4L2zS9E0Tlftssu6nXCGRURrB21/x
6xvOmYvzEIUe5kdKHsc3AX27Odgynw/VlHWbnpoiiWFEAidFeq5C/2oo9BjgxTBErMapV+pThPZz
a+XVcMh7wMlFajoh8a/JZjJb/cxVrVW2o9v4Iv0AZcZ47MZO3bglOFmZRGN/6OFCwIbxlMuot1ey
hmU9ACVR0W42jq+Qp7v5y/u5jgxCjTyENVbjVDWRdX0iTdFMBxSx5l7reiW02yrfmtacnBnq1YTP
UGD81r4AlkTntFQ1xUmZQqWdDpEZXTut+ITehWRlJ8UG0RrPb1/XqxeTwVg/OYi95KycOqoITHRy
8iP7g5gIuvMtx+FUkjlsOudCXi8cha760q3Cvx4VNgntAObetauz3oLfJh3SU8VcOol6WEQRPYux
/GakTQoYTVf2Cu6N0JkV48fbY76a6NY2Mg8QSTYXi3PxeEx+hYlirlYPAwfWACAQqlFevv1fj0IH
gA0JkhdiNLyT1bMcRlzkXbQc7DbxNsnK33SN6Vy546XPfvIhcN8wjLFboYZqncxx0VwZg7QG+5BJ
96bo4bnEdAg7eZen/fXQbDTjc+fAk8/2SX6Y1HiTqfOeMCbfjtk+TIe3L/oPM8C6U4BbxX6M1vL6
2f72OGsjkQqndvvgNqSas5lfqinUl3L79jB/vGrcsyyVawoLJOHjcWbhjMswd/YhIUswvRiJFrtK
b9wPo7kx7rkJ+kX9bZn9+LuHSNs7M/f86SJ/H1w/HpzMqdwrmtam+3FjYnJybuPkr9SC3EGULxQP
eUFBRbN4nQwxYD1VcyXrPhqTmu/ypUFJugbWZrkl/vo95SXlw18R5qDwTmuBCItNMxG9d6hHe9wI
3Zl8uwbL8/YTexFoHL+n9MthMK5vBjv404aG5mQNxkzVO7juUAmcc1X3TzzmZRREmZPRZKB3Q2kG
JPPlmOfFTnZd8qMuc7IaY0TEBCDUpvlZ7YmJ9zU4FCKsFLP8XlilBLHbEcfjR2YCiGGiWNTRQ80d
BGc1OTmBSy7zFYLa4a7p7ZIQQrsL07kxq3DslUrdxyluUr9Fdq2ipU28H4SvF+cmuteTDtdPjvTa
wgZ1dSrKsciBjxdjdAgbzquNLCJKZLI9F8Dxahu7an64wyhhOMjA7jt+NXHe6Y3utt4Bc7ERCngi
JHV1laNf6l46XiS1OXfX/agud1kkRL2h0ngucmWdsY8fNCVlFFW4WCnF0nE+/gmL4jrtlCrxwRp1
72Ka+jYEFSD2CtiKjUjEX59SEOsA1KBgznKs0rE/Hq8yl7rQmk4c1CYWobOYKgQ4Ic6sU69vLKPw
z9ucLx3s1CcfpD5p0UQOvjgkrNSxHxvS2hLUHe3FOFh3ZTw0V3FZRhcGeZo+SV7nUO5/HH89lrrM
d6/lVg3RXfnilOJA7zm9xefzWYFUc5VWbHLsQvHCcQJC4RvQZwg2PmfsPsmEW+cjLt9CUExXAo2C
fXL5JMXgGkns7JBTwx9VnEWq3Vw58RopaczyMUvIjLbnKLuGOAPYlkjcfT1r5pm8jdcfEXVkmq5s
oFlasd0dP2s9kiZRqDwF4uKW3ZR2JBn21d/Ji18uFiw2Ggn2OMxXp0DJEcB0XTu8UVXdFZs2n6ZL
SXDSGYnjH6+F+Ra5zUo2fjkR/rZU5mPhlGSCi4MNGRxvLR1egjLbM/PuSf/x58VguaRqSJd11UAc
3zL6hh2tQzU7zIpwG19U7Y1iUc5s49aCq1DcLYkcdd+bTe9jhafiJi+84skuRvUb7AzSbiIw8kYZ
/XCcafjhYK2q/Wl0EAYpSzn/0ISi70x8lvBDAHFt8lRYXwhvp3cyaPU5reYfvgJ2+9jX16tZj+vH
F6PDn0Br22eHYqnzXY9vNpjwOyGb0bRVqGTiQ6ueUeLeS1zAZ6aAExHCr1uJfNlk48hTOz26VUWb
k8nVZIcyb6wN9y7DlyO1i0bVuq2QWrabjcnZE8yubmtrtG5JT5sfJkxi21hEyf/iW7Dop62hUzTB
Tu+FTeXHI204O3i56ly0alptR0Quu7fX7dezOcsJe4OXcSixneyVB5LssMks6WFx0T5GAoM1qILi
Ii2K5WKhCn5mvD/cZAJuNW4xX+CadneybUae2fC6Nu3BG4fPwLdwTyW6RfvJni+WiaRSrRs+DSZ8
oKEaswutBys5qUN7ZTSVOHP+elWVoQ6DWorCImoBA93uydUnaeHk2Vx2hxiVUY0prWsvOSiBbfTa
ZMdb337kxpVbOzYh68gkPiRpfU4c+qoiuf4K1vIVGMlZiU/5+K2vYZYWwnC6tWTgBvTTuo9sT+OL
Ua36zaj2tV9Aa9qZTVFuZ0vkz11vzI+Rov9TerDk5u5hthrvTMHsRXP42zrPWrDWV+i0IpmmmH6q
6tcwEtLViYZPxOYr1zFOvU9223ajH5F3omOahPHot02r4bIcZ+smppfwya5ns/O1DMCYP+dGflsD
0v2SaJ3acuLMrRv8WkbrD+NAOGZh57b0F5qKj4U5zZ2vzEn1vrPXuHW24OonPfb6Cd3YWCKcqDQV
spCV37Vjq91Tbisy6jep+UjP06AZY9WqEjRkzn+JyU36RkA+Stuiygy/BneTYZYhiMBX5ZJ1vm5F
9cMwKuWXEtL8YXYxwflWXxGAa5KEkAWanSVfdZBAGYZRaArVZJc3TdXE34bCKFmVLL16NhAPPlZa
YnzvHMWAFCQK/dkY3BRKqT2ZzxrMj3sTsFDjy9KKVV9Klc3swrt0nXZG8k16JPQCQ2NzbkDPIbPd
85pHpa2gqhWZ9BYskwvOjSqR2WcyvKOfR4P/CDv+C3X8b/Pgipc84j9eNF/rI13H+td/djBM9x1R
OfjGXkQdvPYsqD8bGIb7DpINLYOf3Yu1hPzL720471YgEfumX3/IuvZL16F771SLggsVOuIuqRP8
JbPmeL5GFbvK8+imE/nPZA2I8niucDo6mhG8wLAmLAmkA8fUfVxaFVHjZXeRRGm+RwTZUgN0atP2
4auOyd4CMJE84fkbCP6faMndOxq0jUfM7W4XVm7ZyB0CPUMPYnAAlq/yncvbgpzTbAs7Ko536gj9
fOvVaWJfJjT5nEt7aQ2sdbROjfpLXxfm/BBVUiLJUzIvv6QHrJgHoIQtLODSjTvT72ySCndJnmif
1amgKFOJXl22XaOoth/ZYx7d9HFvAsTw9LEmjIMusC/7nAWANInszm1Yn/0mrfmYPUhh+SaWTT8/
JQV/yY8mWBG+6gHD8JsZx9/Gg5HzI0MeU29YY/sKORYVBTMYBiFRGLC7EPd1JyfzSY/MvthAp+s6
myNqWikq8itzHC+tOEpmv5CI64JML63M7/t5MDlYOrGz8+aZaHaDkBh/SJwSWpAQ/S37prLeRL3o
2a9Pc+Lym5P5fZsTmSQIR/EbUWZfkXQN77UsG+aw7AVWddE1BmdZIlW+m9GoXOUtAXpBtki7CjRj
sKyQXBo9DeuyQh3g2s4gg8ZKtWTb1pzXuBlpJqWvLZUpd8RfLspm5EKf4IWC3tBhYt4MOUX/C5EJ
0W2kq/Txj7xwev2xk6qL0pRYdzdAz8GGEO80Lf9oaFNgwbUDEtCJvOEG+Ts8DQup2QwrTPA6xXGP
wkh4BUObZQybMG8btQ5A0mDttroyfmpiGF8BvWmDddXAgQ6SeHCdQFHa6CFxcPMH6AzsYeN6ufs9
Eg5J50YmSwB+ldHhoZ318iHJCNUPnNqI/plQVxyKOWq6Td0r3bKHUwqyvSkmrQhNQSTNxqSNnfCn
7udYVZW9kTdqgcLHtZtLT3EmZ2fHQB1Dcso9GwnEJLLtShTIg8Joxm1qT8kSlg6MhAt3UmoQdZGE
/tjDg+AVqwev2Y5l7j4gTnFujEnKOvQqnSAXI5YADPp5NfSVYwsFRAcn8T5PgMb5C+KGz6gv3H5F
l1TgAikzF34Gp6PbTVhkF3xDsQrdbYx052bGpwXyJnKb4kIWg2Q5cqwsMLS4++HCqY9Dy6KUGxRL
G320u5lyCNok+bSgPmih0UhNIRW1G2+zrPEiX2q5wCI/w5oztdi17tMmEvA0ko7FHMg9bsu5jl3D
L3RSf3yRDO5XKLEkiUUASB2/GirIJ6K12w+qkjfZZowa0wvzjpdsO+jdMsN3Zfa4GfuxHTiHRCn0
SknGfpDZlfnkZY7ebgw3IiOybby68an+wsxqYJggMRnn6Vukq0kcJo1FVk09md1dCdfmWWiF912a
UE8DqCgjXJ+s67i7wk59qcRa5VvDon8knojg/1jocxK0jpw/22lNXRRArc1Lndj2Xa6CCQxHe2WB
Z4uHs0C1ZNvCCEc0H2TS6LULdv6ZDOwVKe5bRVKn21wZyQTLMn6B75mygF+ZdMtt2o8e+w/ojQZg
VUEVy/DiiVgAPVFifzbtBphNhXADpavpfjPZ1BVBraEbCdII9y4+73iMw0q2GFDn2MNlMTB73EKC
dHhuho5wLlXSYhsntv4My6VaMA+Zxienonrgu0uvX0E/oAq7lHX7AIREUXyq+wLhVTZT3TI45pEk
T/64vgE+oz3kegp5BjLwQ6u2wxTgVx6bXTYJMpHp50UQJk1t2feU6zwgoXlN6ZwCrRZYS58nKNWK
6BNSXjx7JXfN8GGekM5qkkEbB1CmeOeMUSgX9KOMoCaTZ6NnyXs4MSEOBN/WIvZWRpo8yTk1Lpxc
+ise6dZIneGaxxVvwJ7dC+BI7xMnC2MhsVHmsXiYbPMqz+r6TuDtzCFwvJ8LJyxd5apqkg9Rx0vQ
pPpVN8s7WKMgxFrFXJkRd8ZsbUq1vrSFBT9ijCUAYub/al9g35EBZpxwlHVNKnN1aTbqRRIvaQhM
Es6k0R5Y4wQ/IHpAA549iXk8IMVLNyo/wlZJRWj6/nusTjut0A+qZV1EaeL4RAQwUGS/16JoJzzr
GW3Mo4OcKGiGmScS6XI/2AufrCZuljqLtqJVdumSPVe2eGqdog+Uvrus9db8R2rTdmYyuekcV7mc
jLZbwl4tsk9mnFLATQaSP4eWQJcxeaz5FzRBQpYPm5GoZzTAuFDnkvcdmHlfA/YwbsWoa35j2EEB
ZJdlj1mu0sOhiPX3+jy4WwMoJYbrWcQbc7DikLBT994rbX1PC4dtOmrAYLLUr46z4JFzKpH5KOu2
7LWvohE6w0BH2xjYP7fz+zwt7onavlYo4YMcheD1vW+sG4Fi8GqBCHTvlKwodj1Rz6vE3ajQ8+7T
/rEYKjuEgKfszTl7Gpu0vOGxD77rVPZ1JGgyJsxFO7fEoaCgQXovVPM+Kb10N1j2bO080QD4VJy9
YoqnushzlJCsvBwH0hAF+JUO963RC29fm+Im8iLzQzsMNUrIQrvXep2oGcu4nxokfIU7ll8svWHs
onbvOGslm8VWZwjPLNWF3tx2rtfkgfCQiYRWWXYfhlGWPyxnrq5J29J2gqjR7dyr9g2m4eo9J97v
ehYbF7VSkkBRMu9QsClyPr3WC5Kp/qettPetnsEMK00iVdQ5rj6AQkW/RovAL9qScxaU37ssJo2O
jyofbqs6cUKyNyC7AEWJwQ2Nd0J6IjSS5JHU74+q7JR7ja1qQCphs0lT+REjEiFBY/yNMPQvRPWx
pVnL+R+UWK0ebcUytlDCje8gtZ8ytVieiOcQPnJ79i+L7ufzCEzGTIcNctOdQZeNpKBc7GNpfMnZ
SvhTb34HTh6ARiAJQbU3VBOUD06Ws+rh3w6t2e05H0bXkqLxBX0qfr/DnjWtrkVNSSVfyiLQjekG
vTxfMzLJbOcIw7gg7eVCwRyK59m6x6KxXMwKqLC8dTJ/1PMtHfn8rrdj/btl5A9En30CUfwj7ZXh
XgEs+qhbIvsSo+aM+ovEyjQ9SK0aNLptl1Lf1RXsqosMtEtfbZhQ12pAm5TRc6TOUr3DSjqIG13r
B2KH3U5M1o86RkxbMAumphGOUQ3AuujNtn1oOlQol3qBjQcwcDJ4+Q9yLPXc8UVEdMrGYatACgma
uqwsb+vGTbxii1YOY6oPdbmtvuG862SKtG3WpiJkT2CU4tZalDWfA2VeUVxWcgagBAOx0GBCu4Sv
i/ssMbr6g5FOyvTZKorYGTdjwT7KuLTnZUizHWSrSjMfm0LRdHnn2oU6CWzkqVqWdzi0iaS7G4Sn
i+wrSK64xqIWDdEP1UtgVfkVINt000p7/AKoCMN9gpw20Cdbq0N3MO1p1xvSfsg8IFAFaeD51pbu
yEJuDyjFbhslU4wnQszlJ/pUUt2AL9LUj7i3TKX8WdX5z6n2v2yOnP9elxdWRVqm376W/+fhH9k/
5+m334+46//3l0bPdt+hzMH+SFsFSdKLbuaXRs/R35FHqb0Yk6jT8Rf+dcjVvHeY0qgEQRVZbX6r
I/a/zQvOOxM9PQYGWuHEjNNe+Avzwk+762+lJwvdzCrtQdmzxlbQKD0+5NJi1rMZCfqGlD/Xucr6
Rp23VWdPC2knefaoCycbN67ZjvFuidps2LZO19TsKNEWt5rKwkYkQ1xdolaZ+YueSioubO+KDVuS
fmXvFBskh1XGd/p0EsWq2dNelNLsn1AB2noAsjXDGd6BMcYSkEIipT7F2pQ7jfuUllqVs5comzkY
OnqPcEtdiFHMRHVBygbUqdXF7oqbMi/QEDYoBXrf6x2IrcSkz/GurUiWDIpZsCzrnXWg2tTJQIOG
nvpaAYI7aBY2RZuocoZ/vN5yfEnM+PTYqCmMREEPaQqlaZvDbZ0UPWs1uus6ULxEfU48L/qOdDsn
USTpCPca9LH70Magm29KrYXxJqgq3oze4PWXnKn02Z8lADS/IKys2PblojvbdhzhNRQxqvOA44be
bDvNTYvbOK26MSyLwejZIfY16gOaBp4PJbq5AzoXj+FIyeyrNoGt9h2b/2fQwHtuNzAFKsyLNgtp
MKppOYbVhNDmS9KV6nuinVTpp6DaWgKsKCvejjN1gF3LBvUj2vGhnXxSw7Rho6RuzeotpXjUvQmk
6oCF7pptJSfRKJ2KGwCD6tfRcTPE6JbzLMrYbClYzoJGQtWvGuSYbGl/5oj2PofucpA4stzAkC6U
2nIydDtMsA08Lxz+aBlP2fIUe9Y4+qMTkcSl2U2fbuuaidTP4HalwVy1+kCnV5fLNmY1de7ZPgNR
aodlsHYLfgDjkv57ooejGKMhqEgmKPza0toHJcsdEFfUIm8QeHR6aMrG+cfN5ZLfYkDVH7oBf891
Zg66jTLc0BH5A3OtSeyKEJu7xQSoMCfZrbiqaKWMF6XSYDEY9FkfQ4XvogtbVOLr7jyeUz/T6i4N
tKH2zK1azwmy8AJYWCiFkUc7tlPmjQkDvgvirl14bgpt6N2EYLXYinSuEIdXbf/QaonDCTVyxm/s
AKYB1z8hRX6swua5RttYf870bq7DpJ8iEOxdQl3A0RtwbooYlot1hdSBTY24xxuselrYaWVEJNhU
1h7RYqL6wNJNFm1dKjERXnGlSQrJuFY/9yTyuBvaBFmJt0QoH7u2AczVWpNyADI2jiHVfOvAoqN+
9IaRY1Ul9NLhiReWyWcV/V/2zqQ5biRN03+lre9IAxz73BpbLGQEd5HUBSZKFPZ9cQC/fp7IrKmR
qOqU1WEOY9ZddcvqBIEA3D9/V97WzLY93Vm6ry5VX4lHDBrH7TrPViD2fn6Df51vlYWAMUCBFd+g
RgHRd/wSpImt5A1kXkIu9oMcq3fgh37aLda2Lj6l5LHm0XSf77RMMwIW0J5GknIxKQ9Kk+HrOIOz
+TQKOtdt4q5kCuSACB5NcMtjOhXmGdB5pWyrdjuNEG+zisCFdfqdcX90IYdq3LDAKlS5jKPAsU8V
WsXRsVBIV8svU5AA/6eUXRsLDhcs0ozH+AppXzBKDj/uRIJL2CylferVWaNxzjYHi9fItWa/njMq
PjcIQf1KJCYN7pWqfq1EPH2pezwBoSlTJBl0eFKYtVrbpMHL2vmTkef1QHWxqT2ASNrtmZNIVodq
Yk7PqrUB8pNHKci/EiuBiSVCmDbI5ksohDTSXPAvlAnFn/wEWmDSCfoG0mac1LEwEYxOtNiwbgIr
0UFgqYw4jdIkkTG7oomcSS/y39BSH8hadhz9IlKD6ICFIb2LzfJHXRORkONGpqwM463VwljErqf1
1fY7hvFCbv28sUF94RU1kb+zr/1J5v7ACYseKSz5kDJcOFqPxGX2HA7VkY9hmrb8lJJw4Vsijz/L
IjWvtK1majZwaUU/zAW3f13wv3fr0XLHXcKyYww24Nmhjn++W7SFnUSeCy7aVNqRApf5lTjH4anL
aoOh4p8jyL+41AdGl0tdaiT+LLNB/o2P6udLIZlw0aBkbVg2EKr4MxZzCKkK5VfmyOJo131Xum6Q
VoK4v0nlPxSkM5P+v5sJ5/d+nPr3/zh9aYf/YMP79mXMmvr/g5RbyMt//jK/MB7/1ZNxm335cSLk
f/8PysP645JyjFdUQyFKXQHz1l/zoKH/QZ4RjlS6laAw+Ef/HAeJvyUbi0HtEq0Ea2nDRPxjHIQo
oZDeQL53yYW/ROL9O+MgQ+RPXw0dQIAx2DyJlHBsMgs/tlr1VPHiE6NmiJJfqPahTQOcuXPYbvTm
wLrQ097pY4KtcXzSZeXsRGV9xqod5FlxSjk0+ouNoiAnFLZ91lfrOKQJ8ZZrUPTaHtR937TdXsqM
9U1fjGgxSExL6uoTh7H0CoMiaeRIECo3ph+XomrNzcrPwGvjWU1o5y23O6IpYxxzujguhXZSl+SL
VmDiNHuS1LVlImPxwj/aC2scvXlY6BosDgKgKa0eOmfeZ7njhts0fCJ7K/GNVsoD53Jxm/ba4JXb
dj+O5g6bXX7KjNq5x+g33ckcblLl2Bku86DtQS3gT60+HGKluZmahyFunlSj9nRDUe9o6wYy7fIJ
PIg9e4ldiXqzOoxFTnVnDKRR95b7NKjtTRKjfHKr4szEMe7XOWkjaPnybZjVCMF7fpjtibrbCryP
nbvwKwV5Zr6+dkKY8BTl4G/Vcj0Lul8nbYgAUt2ozCQINwm+3rQR6NcThNTGztNgQFHYFHnC7jwt
q+j3FRPBnRgmC/ImcQn9Iy51Ve6H+LWZ15m8b06iM9uwhTwuUHEzjZv9jGDoXQfK97GWCJ81yAio
KgykLQkKGnem1F8YWRMQrO0zG1XiAwylHqg9SVbm9ECZt/TsekhI8Wz6J9oOmC8IpwR1GtUXxdLh
swf1yXVuVCc9ryOGy2J4qVv3vreso6sRo9BbCfGrA620g9FDicQ9Qba5P64s54bMiD5R5PhpLh33
jH+wjtSt/Vxpo3wzEEXua6V8mnv7Xhld+sDNfLutyEnFj4LmprLwMCCPhA9WxLUYljWgf47nCLQ9
brF9DTzTezHsTkiZ8K0W52gCyl2xUorYVtZRR9TiOcz5Hg3e55jeViHrJciL6S1XPzVoXXqHUV3k
0/yWYvBkii5Gjx3K8oxOxjciiSFF1EqJCgyue3tJ50/zujLTuuoadrySUV8U9y3yMb9zyuRWr6s0
yGfbxCtVIECyZPyelbwxWbw8sRPpYZaDRupk0ftop6iJLhUrcDh27BPZpyGVnOs9GqGOkbJaCIwu
aqRG6C884WT5ldsxvKFhLU6zJkJjQyk/ETg9xwe7W91TOdCLrvfl00bgiM/ydUGmd6mdjHfbMrUv
NY5Fn6Lk8smeYUMY43k5IeH8tcRrKSnOq/WkCkxlup97B5KQJMqAGay6M8X65hqFPDlGUx3nZagD
laTNUGnHrvXNcizHCG85/NA6yTKgArs7ATABhsRieCLnMfVlItIjqTn1M3HT7u2gpp0GM9FbkQTP
8fLBnL4qilLt15QaRh+7aHkiEHq7QyuVBxnF1xP5K1v+pCmxdlPUHaYhaDDB2Y0T7eWFsZb7Is2X
m7G25BWQUn1vE8bMAL46HZQOpAuFzBja/QmBbe/RQLDt4E7MUHa2fHLrlLVqsGPjs0IY93FqO8Kg
iHzjQyLMxwXm7CvBl9nrX7LESZ57uy31SFuNJuQEuYXaSgLxmhfpXigFb71BHd1hsBZ3xsKtuqGG
BONTNXEzG9YLb4aau7YoSbQ8PebRZ3lmnuj3kLeLmLev1JLT6VUu02Ezs/GNuPHMK8iOlqCqtXvg
DM4Ko3TFmzHZmj/a/XbWFgXO1SIMD8XFZsWnXq/SaDMnhB+KsOZPNTHk14PZ8ySTLQZ9NjYOBNVG
62zb0JNSy20LdL3Xrno82cHM/R7ULl3udFzw90un9lcUK8v3ziWhmhxPmYZr315o53p9srNWOchV
LOR7jw1flZNPBKkr9bd1SLu9ak/jda+rcVRpUviG4riRkmKhrzXFDqjnzs9kNDkvzMFlqNSj3GXy
AnS30kxwZdMh7ouyir90eMIFJvVy/pxLy7kRIhn3XaENd0lJFHpqzuUuZonzIT0N3y3UOUqttHwi
KkYJp02bDpYpl+PWFvAP7Ku7nvK02l9WDfR+rUbzvaKV7tpskvyZqIFl8yoty4KqNLsnIsoGv5iF
4wmaQPxkIj84RXGttrV1PTrLcIoHhUNZ5a4mq3QtnMNKWwIVn8QG0q437EzIs10q4LSBzk1/MbIK
oLgx0oCCbSKqm224booUjnhOrSu1sadnh4q3O04mxV0WJ1+wYWukoc8wEqXT+/XS1NEy5UYwtIoW
gvHYL12RDm9EyOePie6sR30S4gqki3+7ITuavRfZRpNltodUI6TZX8md33dwgdHQtuWtkkxO1Gyz
PJudfDKtbNxzRjf9lmILDkBGdcdEZAckbUlYWwP9BMdOv2zn7rqYVoQIBREuqdzsvUr9ZgDfq+wd
4ijQCDb653UDjE+IxorIKYd1UeLnzknW70alVdcTTeKh3rt3ylLNT6Ziqd4wDNGiy1BrxtcYoZjX
rm7KjxHFc70cJunsG1t9nByFEl511xdSO/BW7nSXPTYVDj2DFyRoHDBMx4QRtJRiupg8A2gkeAyi
pj0FQTkCN3OXztZLMiOlaqw5PvHX+o45vQwwV7GxTIE7UY7itKJ8n4etuK9FnH8aQcVA3bLhJbZs
npBS31SrRYl7ruknWDM1Kul3eXYAie7XnCyKS2xz2FjS9Q1akDyzydUjQ8O94XJUlgxYGaCDtZDD
bStU++T2TWWkpHY4/sbXFxQyIzootaLSUu6t6hIG2xn3qWK8rqoyvphJ/kqBHC9v2WX7jMmqnfbQ
boFjDpExJpfKvDhoqWj161WW0VhhFkAfe5i75LsC4p2m7MBdTdUkeRC6V6dEdMC8+BZ15QYUVzSA
XMCTduTTkYkeOlX3qKpqu7cVm6mhiEPcTr6sWsfr1u7d4UMlx/x+qR4mW+6JM3l1OSOnun5W51Lz
CBkM7W2N6G3fTe63pVnv+76oQgIrLGq4+cFmMvG7Xp5Tpz1PTFlT5tCBrs63A1tnkc9llKBGYzPd
EWgRcrJdQmsSdpAheLzKSqAbdZ34WN0nZds0X9jrd3VoxnC2ytLrOI0FggBHRtI8C4iSfMWFtHNm
K6wZm48mPJOWVVAdgn8oH9q5RMxji5bUIl1Erbl8X6z1aaJ2NUA/uTEMtV6HWshUzOHaMquYEz9c
az0P015YFvaPTrg7MxMIEcxJeVFHLdsZCfDaNIDk1tYO1R6WwlX3jKTY9oq6mfdOZl+1w0SkgxHf
NaJ0GiImVHU3SnP1JmO+izOtuUlMpz6aA48LvwixECSKd/1IY2HKCs5nQFVFIFZHa0KtKx/B5QhM
ipv1YRUjqS/WxLSWJtcl+myp5NvOVbPv41KYWCln6zDWuQIK1TgAwzWqKpqE2Cus7Zl4GcfH2Ted
EJBPEwHI1mdCu69cJXf21HHYV+ZM/LxXEA31LHsFr8tSyYPZO+WRP33bS3vSD2TA97u+rxWfdzd+
IgOq8efStW+mlIj63CmaIygKlW5ioYMvmxWvJZyVLJHG2CUloRxdk97YKk4XqxzFreYq80m3XQ66
kL/3cW2mLwb7WSRGdbsqq2SDKbSc6hqZE5tYvaAlRbvZhmJOKpjEzvXtAnIH0dPsLzpVSvh5s7NB
LN2REH/DN3qmz4G4toJIrXx+l8AUu3wiESPuttsOUw6KGVHjayYJJbTbNj9KJ9auGp1U3BZFqD9K
VTxPYiuuRWnlt8DnDZqYcTy3rdkSfpOjlTTX/M4GKPcEAqsXlgDnM8X1JokzjPAkPE5XziXBXwp9
8te1+IJMBdqxUuq9YXfKPuloezLHb1VC6AZhkv7Uap+ctt7laRbaYrdu2TOKlqOzfUc44EOTfBdq
Jr2x7ZCaizYkjee6H+M9rO0pFqy8xSL9vIl36ISoKXEex2p+Z7weDkhANc825CvG8SwibPsmLW5X
tBTAxa03N+uu6tLLZ7peqmtjkljgBulSdzbnELtlj4qWjXSWxXxjTRXz/jb7YuxuyxF6ASkyMbhW
n0gqN5bkpSmz8SirLQnnvHFCQMbbPqP8AjUb+zAwbJCnjfI4x2VOujLlbN/UrGjD6SIgIKKJwgfb
KlqOLJUd6rTD3kGJWDeZMj+aNY0PXq8AYXm90LtXukEaScMHIqO47Lq3iaCa0K0RUjTZ0L0Miqui
u20o92pxBO3KYerDEVT4XVRoYIa6jXkPVjlcGwp/W9ECdCttvkQ51MyntrDLa+z2T8S7jA+i6Jag
05RC8epkGa7ZBNksksY5ToPkwEdAxJ8KKpeT+GrY6GOTToUATQz1SzZMqsZarY+7TmudgAyfJrI6
6XxfHEMBLjSEym1Z2b6wq2HX29INzRYIsY/L/rq+ONQXs53gR2V9sMeUjAAOtJDUjf2wtPHoDds8
74t5nHcjmFWU05u2x7lmvynrmGALUvt70UwjNLShXc1U3PTH2azKncW6cdCGXN8Xa9sd8N+96LPY
QTXw2FR9sGmWQQgzKL0Tdm4uX5A/NPcjHrlwqihg4yQzDNKXGr1QBYTCly1xhj7oC1s/p3nFQK7b
tNMYxfw8sFKQpje0zCVzHMX0ozC3zfWMzGOcPGVkeizbzLluGLg4osu29+20fJ4sd758odqr4jC4
ek2CoEaJs3UAuDV0TmGxzKkVVdvjapTTMSVI6xthppXmqePkHgVb9FW1mUMBmJko51mNmzDuY2MN
ewRZRziKk7Xa7bvoynf4jdzbeiQGmCxIoint+pQRbnEc+jrHZySsleNgT2mq2axRLXrlEQA7/06X
OClBdrLtEDKZr/hP2QyUsbyrS1RQQh2ycErU6SkXxmx5k2mRXJTmM595RWUcA5k67IickZlHwo/1
Wmlbxwoo6/zOihkrPBodQqAiUgkr6Vy8HLI8IqeRqL5Hc6/PuvxMMgfLW6PSnuTzoMbPqWjfC3Dq
207qyc6giuaECrEIl4QZJN90JJc1zX68CKkkkYfoK8SiX0Syvc5mfIuGh8VSaa7Gcggo0vtHoeX/
UOD/Sb7M38Gc5yx5738EOf/83/8Fc5Ixg1mDRlZwhYu3/+Jc/AvmVAmYwQEH8kh6xcWJf/Eb/0Pb
LfQ/TAJmCZN0UKiamET+iXNq2h/ktII14VFGz0Ij17+DcwKr/oxz4rwDAEHfTTwgSCspGj9j5Vnf
Af91fD8c5OarKt9QdffqVpS+7Hrzm9AdkIphilUETu06dz457KN61KsmxrAHwwFHV8xrgVzJnctj
jJvc+JY6a9bdSqq7zmqebsUuRlrLvCa7+LlskY4whS71V3MZ0zf4TufkjrXm8BWVbepbA/TlpOKq
eEM+1ibXymXMcyip3KHtiSPsvbN9taqYmaNYQ1AiA7fq7c0MXbXIXUJz+OZP69jPw/5SIvzUgzMi
P+pjhK8ir7st3FDNkYKa1On2nUjU1b625hXuvQB43Ts5AwZSZddOwsXKFbkFOQ5FdbciGO6hUc1Z
fa9hELo6ohdqNhyKlRrkYt5GcYOxr1abHXTM4yX+7IyCw0pprkzfVjPpFwfblLPcgbFRqLbNPRYO
WzHjb9PUTM8dx5eVKT6uO291ajVCNzUzHaItvCeTDbMUJKqRBJSsprfFNJiEsk0kazWssH2wiA6F
K6V+cRyMkIzsoM2gBYhLxX3bE+Y2JolxBe8N9zmu5cuqKXSgNYqbn8G6HdqfVqv62swgTv5If/uD
O7RIc5fCVdHT0XpaGWb+uUJvjPqpRBYWaHiaYw7ifX9AboQQASlPuvjpSlycpzWxcS7KlP0hcwnf
D6gIftWkpPtodjZkZynOcLoXdlkjkORyPr/PWqP9SpM2K3vfyUzzCq1+WUct3W98X3VQLfb2ifIm
8xtSSZc8ewLamjBzEAdHupFok4/KqwgdLRUPlT7NqiSso9nivYRlrANwwRGdmm4mzWPJmNMGMN72
9DnpelRJ8L7Sua4NIAXoTrR9erzbEmvQv8i8rlw2H80dtjMEQLFGjPlMhH0Gx3FWxKaVl++iaCJ1
MJrHS/3DldH1bJaFdT03y2lzx+9T09ae204NIYFdiVk9OyRzibqPrQ89qTkRa+eO4eJM1+XAiQ+i
uX7Lzf5xZVQPnSRRg6lVXWLpbOer7NF/6wt4vtvljUfzrYlreHOiHvdcIoCZ07Sc9+j2mKlT5dNY
qp8KIoZ2DefyaJMU8pVrW+7UbrommiPQZFZEI/e8X8t2Jwb7Uwxs2tTZfsAd4IGz05JAr5unqP0S
Fpv6bVjql2213qiXwjFshYBVkKXScN630vimsBfRd32rrJt4qHsVzkRug5c1l8EnrsK4FehlVuTM
a56WAbgh0tYM5dYKq50KVMrWwtHbbLudM2k3W7fkPiKJwW8WpjHcWdnbzO99Bauws7A2uQOZd540
xXPdJM9jkxxdN/mMgPtB5hcYFPbEJTgj6IzKCWZlOrd2nrwiY7yDqzxs+azvcy3v/XLqj5QWtv7Y
KjdJGu/zuHxOL5IcjjA1NIx6iflT4ycU4tY92M2T2cpXpRpvJBLVYhivCA4sL6mAJwL1qyfYq853
prH5buWaEjWySXyRmSwWUDPrUV7ka3KbPFJSmjCFd4YF6iSFilALfWmIUMBs5Ih9TAxsKtLB1po3
ur1mgf6jzCLHauhqE1O7z5FWEnMyR7lpfXPyvjh1m1pSvdrfJuSGBNoMvU3IgXs99DNPxAaGWc3B
Oas1ETftZN5jq3sugU/yRlepDsSpwui5z9FWMHCbuEHdMF/i19Qy3hANlH6buyoS7eV5XBhYqwX1
eLKpZmjpQ3pixPU7itxC01LzfTKDnaHzDKa+648o4A2egn7SMxeLeyfy40QpItoEjkBWMV85xfBg
T8Ntq+QsIQj2gsnevhKJeH/RHh6tuex3UC0vZUndYN/o4Oty6QKJgJzUTCH2WjzuhTYvZ+cSJZjY
CKxbVQ0yvbseFyMcRQV8TO3jayb1XW8kb5WcjMdZGjeop4JmnIguJJgyzPHDIt7OnCAd53Zvyv6J
WNtvldWciiK7qts1Z7mePlWN/jo4GClZbJTzgjHC45Urfay8d2VmLl4mlqdRpTkLsdtRlduJMnOv
k+WOqiTha4SLIngmP4kvyiNkYpcZxq6YtGZvpUM0NvN8Eb3vGhPzAxJUf+yU23mavzVqdVyT7qxr
3YFmPuUw18Yd61t1tjfueXRIrM0zYXmm2X5b6+WJxuLvYliPlgGK3LUJktDmes5Wd9dzto62Wrkr
VXgr22VsVhblUHXGsSUb+i2l3bCNq8WvGpn4hFDlvlGWNvGN3demWW8rQBI/acevqZqtrPhueWX0
GdiB7ABPBgEqlNxvE2V+9mAF1ex+U5aNTNSSRsTcPFrSPpHQmoPZOrFT1Xu29gueHyNidb7Wqjl2
3xEtFI9jw8sI4lM2qkFrhMov4ErdiOgCpZQRYFJpCMNdRoMtxdYH3wX81T4ZabVGcWKP2kiKnuCd
IqN17JavWIOpEKCtTWg08W1a1W6enhCP2gbu5mSXfUwiU7UfCSUt5PVI0taBiNVKMZFlT2Zm3Qmn
atwuUhV2nOY7el27qQ4dS4bgSFVSBUcXH3JBWhHSROZBzh87MDmJQRK1oMlk+2xAqS42RxioIpQu
auGWYqfXijTzXaw3Yql3wzguyg5dT713e8RZT/x4opnJylTUo7qm7u2ydsvdMGTqG0GvogV2ZYbE
d8ZhYHkAPCkaE8QQY4dXoaWLur7bEvOZcKSSU1FCa0Pq1Qbv0F0p+A6VsFF0qY4HI2+SAaXSYoPk
W1uORTRQVKNNqpd4FboaOA2cLwfwUrnJ1D4btMPkFCrpoKWcxwDfDDAqG58pSPtvAjR2Rrdc57l0
kO7HZNAb90KzAO0ys1ouWuSky3ctnrUEI1sih50g8RbPEPHX5RSUsd6vp0qgAxQDYDw2pqCsWtvh
8epbbeoegam2FjoNnCDYaKWb/uCUNutCQcloeU6Rvwy3l0ZxFtme6fpurdbV9vWhq3bLmOSlTxzA
kL3WWv95ZCPInjT8iRzKtXxMDo4w2uYtM3hRQ0ao216ZcvaTTcR2H2EOS07poOhNQJf6LG22nU2i
lPfytCVYdDfM48UtAvqJ5Y8annh6n6W6ZreycJbxZWwquCuMlkscpB1jmb8sPHTDyHA1KU25bI9O
QlZJNA+ABTebo9PtFmZ979jRiLjSqwmaTXeFrFCr5facL8813rv7mDZM20sGS+tDq2tL4aGJ6owz
AsYU1LJcM7mrlxI55OjmmNGBvqw9GFFn79JYzVU+b0MDpi6qKlRw+DjBpl3CUecYAJ2IiakJ+NKr
CpCbHs0CRYBwE9xU9TB2xBkgwsQP0a9JbUexWhXlQWtrYXxK5UhNXC2x2ActhjI3JGwEqEhms1MQ
hrJ1nmwyEON1A1MFS+lfEAhnnlhSbCBOUR6rUQzRZK7jrl/a7VnQgvU6lfnErKY3Ze9m4TKYYieL
/FKrqyRD0C601erpMhK/SVQFpwPlenHt5mBZhXFdzJPcb8YiD9TudPdNyWpnrsoE8DjIYORx40Dd
7GsyaMUeY3l6VB2WLe5SCd10cAJCzkHFsMIWe6uL2cfoyLpyCK7zsTphdsT+8jiUyugPqlP6TtMa
J2Vuyy9jbiOMTZX8Ew2L6jUmyf57jTUU4JsZ/72MVet7jxsQisAm4dyZJkwcgq/8vFhlji2CMAMg
W4p4E6fTIq1xJuaeTEQpnWdRRwjLVwdAziWlOsaHFvd3ls6cVWrVG9vKWwsy6w14MH2ko85tp1nF
G0dWiPELekwNb75fliY18NAZyaHP1CUy0/WN5gF5gDpY9ygB88zPlC3BTEQ5a5awLipJYR0SRDvR
2s1EDIj6hV2n9I11aV8MRB6hC7/vV22cfmrh3QOnHK9cMMNAL2kNRlbI6cSeLC1yJ5YbWjr0+dkd
YsColZRB+EVgEbix/dKN7xRIJNFgps2dlN1tVc/VNe2YNkcyeqULh6282DDAaZVN3zNpJCLA7ms8
Ldn0FKMNPOQquhCnsiIjoWe3SaAjcG9pRw3ppJfTzfu1Itp+F9tVc6pqjHrapOX4e4aSpl6ST4Q0
iCU25vaZO7nghe4075pqXjlI5tbBpi7hLKuhPUxxb3Pj87LTESkG3MlY/KW0+x8g5j9NIJL/Xm7m
N6Bwbz/rzS7/H//HgWD94ZioxkwVKaSDQAw95j8cCI72B2pecWlJE9gQ/vxH/4BiAHDInXTJZrkY
34kx/L9QjGL8cQFuwHcccB0NLZv172AxPyMxJv/nojUjJpbWFLJ4P7bjaroOl5k2VZSV7m7lRKwn
HON/13qDYeInNShXufgldMSgKuUJKsjWj6LTzFkktqihigCEotopriXOZLiWczlr9z88/X8hw/zl
UhQ0EDyLddqC+REXM8iPlyIsTJ/Q42SRzXrOIdRzcc9zGGiAnv/+Sh+VtJwhfrrS5S/5QeIKP5oZ
YLxZNOv30ngol6e///drl0yWHzW0SEpxhFwSawwd4OfP6MAfLoBaNRsraNLIaPK0e16H2RLRWHOc
e3ZwGHZnmr8aMzJRwHffYWIX64HqAfei4iuH5VNbIn1lMduadbhqK2Wc980y2RyK19GYP1Vureuh
Mffx9JtAlV/eKVS3AL0a0UaIowhX+fnBUAChwGmxB2Tz01rdWjlYVfvvZU6ZPBscPUTiAkoSwWdd
1Lg/PBsCE7JqHrjGNE+4NY9mM3i/efwfJcyXS+D9weNDO54BAPTzJSZ7zMWywXPFkGutVoc6SASH
yyPuhieAzQs04XVGHCi/62L9KCX+68rUsF6uDB93efN+uDm1J9gffiGLrFNyv57i2/GY3S47+fyb
O/z1W7ncIa2vLEDEyHz8LM2BtJhGuFmke587r73WPcL7/TlAORFuu+SR85lf+7+5KEvXx7fa4vOk
V0wVRPxpHz5QerZolXDLPDJ25aE5m/txH0fbMT9be+WgHf7+apd0k1+uRu6kqlO3R3zpx6QrRSnM
mn6VLJK+tTOOyk1z7g+Gv3jvYygj4vzDzV/C2AN/9kh0+M3N6peF7cMnTCwaKefkmAiTT/nnX9Im
4yEWmcii9GAdO252uYoP1sEJxv28R8lysu/Ne+zMEzy4Ry88MRjv+bvyTb91ztbZPriHJHAD9co+
mL95Mn8+57/50z6u/JJ0VcAxnsyShGmKqDLUh/2o7ZgRsaTPvVc1HhMsA3r1gPN0yH/3bP7V9+Wy
TtMvZxkqZ88Pz6YmxplqriyqvGSvR24Ag3nENLV3wuKsvCgv2dV4Q4cF/zVu4xsjElfKQQ3kNVFE
t/3R2COK+M03/+uSbpNgw7KFN+ISEvjh55raprXdfEqjcWjq9ETeTX+fE/i5/CYU9dfrsAfij0BM
ztIiPvIfjVLGIM9kcWTNtJQBHVe0erLeZctv9qhfl+ILwwJGxc6LxfCXAMBBdBWzKRdKjK9WNdEb
wbfiTxwofvNz/rKW2NglCbEmLYZuO+ijn39NBgAFz+uqhElHu3hlhcI9XuA4vf7dDi9+eXEulyK8
jmA1RhdQ/J8vlWrVQHzZpISmV9yv5/FGeRsfzKv+pjhSkHNT3NZhd7M9QTzWn9U35zc3+jHEDFML
cW66bhFA7tqYSz7cacsYpQiQh3CM2gMcxDH1Uaz41QGh0JnzqP/t79ewjy+LRXEd/yX0nHmDpeTy
OH7YDTQr27b18p3UtNn1mb/Rc/L3V/j423EF+Ad4OOR9JLt+DMxOp1TUU7pm0eojhbst981f8Vtf
l/+VvDe3v9pwfrmFi9uIaYRKYPJieRl/voUEYyypJkoRUpoF3mhuLko92f7mZf94FRv68rJd8q7T
mm44H94L7A99OdHLFKycCSMd8+JV4SBq/PuH9etVLm17jMxsnQYT+GXH+eHnwN0teTmLMhSd0p5y
4gPuk6psdv/mVSwmZXYtMkLJacQp/vNV3FKC26xNFdY5PRWIGCSq8z7+zQ//y71wFQzI9JJrHD/s
j69W223z0o91FS6kqjRBP/B9I8hRYU7+/nZAYj9+tZZJkBffholtmhX2YxG6XczZULqASjGs71kH
mBHpjTXU4+oQ9VS18KS41ezKH1qDl8Qskm0IgKIqBVFHLh9LYI0N3K1X1agwVeTMZZJSoYEfMKEl
y5bWd7JR9BvmRu1g1uWoYiQZtDc9bew0JGRCvc0tHQshInnQJPJD2shR7W30cgP9Hy4AQdZT2RiQ
JSMRGQjIUx2tS7rO5qPVo6D18t7R9km1yfKq2xR3DFzA2IsOETk4k+E0oEPKM6RndqWrIqjTPNmQ
HaqEk+fkOZFIUuju8qBbCVgWiHA6IXqjuSv3QCFw+BBmgC7d6Ir5bkjJLgi2vMtvy8KayF/ZDJdW
rkw+OsXKHwpVrFZeuhj8icvcl1868BtUtA6tqn4Rx8O9NSXmqYvVcfjf1J3JdttIl3WfCLmAiEA3
JUBSjdVYjS1pgiVbMvouAASap6/N/POvlVZ+Za8c1KCmmbZJAohA3HvP2Wdf+bXyI0OTEk/HVA0O
M8Yyq3e5VyU39HVoeHH3mi6usKWgrAFnMu1cuzNvzF1piDCA8q+9bjLNnnFFUeAioddiumJT0VZs
dk1rxjGMFzfTXiOuVx26tVB8TXqpS65jirUkaW1ScnM9dnCnFo1bI9s8tLTO6OZsaj4a8NgUc0lS
8ebeAuiaybZbRxpyGwtkIfVRWNVO1X2DQgcRckUgU4rZp55skiYI422cnRfO3Usv1zpnGrP6NhYV
u/J/kI+BZQVDgY2GF3G6HZmCRvwupctLL8hR1orEVFsk1uVWcluSEDvuM18neX5e+eSJoqACofNa
iPVEMXTqEcWNdUJx0YymweXgjb0KB1Lg4plp6rCbAgO1airc1t8DNwutmNbs8pyVjDp2BZQTHReh
5FwVFBDEU1r4yz7r6MfuhE36TdxhUIEylTewqkRd68e0M3m3E2qS2yezqmLYzROJwGc+vbUA46pZ
qn3GaIAGaA+lyiVB97jWhG/ugsHx1K5SDZP5OWzSntW0ya++0zRfHFVXb0wS3Fe/tf3uNIKqZTTS
O+UOsyGczTJ37lnTm4uMThbOvuBPv9aYpzU6U0YkU04fky6vD1DXMVsfb02C63xrQ3zYdTmiHh0E
FKYd2MnMR15KpCHucWm5cbHAnicGXBUrxpPB4XrNdv8cuu3C401ImFVHWTAEjz1TH4zko1unUd+R
WHQm+i5HDzlhy9vZa9IyKBMmvIRitKY74xmslWvT6e1Kmqa7KVy+6c6eR7TDqbXo7HxJqV+xREn7
+1DAQdrbfWXd23J0ketmuW3FovWZnzF5ABYVblkA6MnrKxPRq66qYy4L7MeIaksBydM4+b4oApuc
9lYIrsviPwr6yc+dS6xhnFrK3mN2KQ0mb1kdMUFN14G/2jR4ufQEEbrFFLXuOD7ifDd3wdhgFkci
DEoBh/IyHHtVjJeD1THd9tnE38Uy9Yjl/MG/BtbFOFRa4YDW3uqX5R5ni5Vi3UtSNzvvEcbnUbHm
xY+Ss6i9F6UiDp3njVcJCmWQfI5xar13aWgLSAUpcjedJ4TbrbpVRRwy8+jiBBDLMorl3sXB8VkM
eM5jk4+W2JvWct9JMARZ05Uq02dBOHoSY9iQj0i6HdXsGXJVS+yRCKlQzjFFQdO7OddiyJHdhE0I
9WhphjnblbI/ydkQYTJksUFKxxOMsgGRHii1Q9oyO2LE0tXpcU0JjkP/pxMGLZbJGmQLCedBBT10
OvczoFRDShZTPAoGDZHMwvxFb3lY7kNlbdAd/LK+J0uyg94/0+mPglkjuy5MD29tAT6io8B0DrvS
BgwyKtJ2eE2nSbn7BTeKvJygt4oz1Tvk0jFkCd5ngUkUFwzy1rgoeg+W6qoZprsSvszB5AiokbWg
HbHWsM8QHXfdp0p3wommOoDrXwQV4ljLMcl8NRucaft+cbrsekoDhyFsPRkYBoHsAKhhJiHNCAHg
U9pMGBHlPOU/+oIZ256VnqBnGp20PFcNAJ+4CDRbO6N+q4pWJJUSt789vHdM7fDJWRv4Bndd5G2V
Ya7fzYliRWJzBn9XcOR8m8B0YC7j9aijTM1uEHtZGgiGIQFbK8w6GuQluXxolRZ/Yn/Cm8AkYqg6
FdG87NsIL2n7jLJpJOdFOhgy1yRF5Mp0Q6AXZuh3yYZieDC6elT896B0+hJ/qw7NczrJpd0XdYDR
AI7ROMVd0ntlNLQ6f2rHko0nmdP2LcFqicyGoB7nIls8LA+iL1COnRIMClyAp1kvXaIHAnxG/P9U
ZW8FFLrLELwRc6OCJ2pHMxFeB86U+cYEXZ1FnZjlG86hrTvOVIyg/ZI1NJgENMgG5jn5Q2/snmk1
WioVB3JAgy3nVL0S4+C/rz7QPT46wxY1wFNDfG40Bwg/W9YjLCv+8zy57bfQJ74ekcDpWILMHHGv
HCGCRIQsAvfL6oFg16pl6RIsv3GP4YoYixQUoph33eCU8pCFXfNitf7U70Rei45QWF08ga1k57UZ
B3mRWnTxYpaW/acHZu8ziVm7d+N1HReDYet2xjS8XaLe9Jvao9Wzf3hGMH31Z6UFg0wkaZGyt/FZ
15JBFjDLGteCEtOXSmw5o/lAbioGNKXvC160zh7thblPlonIx0QptEDexj7n0zh5VXlyWhz+wDQz
sqp8fStsolxQBtudh6woqJruGsYFgZC8fVsGbTRPXvWCkhWhmJ7OJ11MLtbRzv1alQp3WzWO2RXI
wRUtPwHTJ8VaAz5zdry3Zszm77k7w2ZxYY420Vi4CQO2JeH5Tmb/IfdOQa1Yp/JD7pTueIC614CB
Ix8+xfkLejL/1IfZ9GIY/Pafm8n2f2yU6dl+kF4tEBCN9cSA1TgO87dZDseNvQIFE9P2T2Hfcx4E
hIDhr8vcfNvb1PqPGAW67Sit1H0qp5Ea1W6RNB9a7WG6Imx3nZlAb8G6U4O/3J6Efn9GqvbfU4TO
Y9xZS1fFLhLiH322Mq5edBs2e0Rm8MVtIKufJsctcB2vNU3RmZCVXdbLcLys+OBLHnaDgM4rkOyZ
jRzhw5yWIyLxShY/kqDDoZlNTbJv87FbD5XiMGQb2Dz71VnrL7APJuc2XwuIQ2dgPHT/Y+xza32k
tSzXIuJgZF80dmF93/D8opfY5IgGaOPYT4y9gKhx1qOk8p4pOzqPqXjfzVemsXH8yDpNys9mnLzx
bIDmMx9LbzYE7/TJ/JSh61B7lC5088dWN+sRlhjZxAW0NGC1VY9OP5vhO0ZlXvr558DSnBrXqrFR
FFUOFJICCG8dC5lm3+msBu/LsvFOShkvOkcUhKX6MvpNAlHEV/az4uum543TbPaV7Amzu6Cbnqsh
WsOU6NFSDIJ7P40JkoIcjnzoQibFFbjR5+FIXhXITPa+IeXWiwvHLR3Nnprge4fjuX4zYiGjdxun
7WXUqQKHrWR3LClxzM7Jy966QqbgBmfhCHY0Yut2SQWADaPCJfZRdtLzyK0pP9pF5YxfRxf4Hqom
lSAn8XHRP5XBFAC6q7YqPYLqqdMb1BhyBhQIj3DHGd+v93pyve3gLrBkLrywZS931sCbL9TQ6+bo
d0nK5qMYxrOrJuHDSHJh/tSkzfoElhxfUzI3/nZBFKv9PVwL9DJ1Yc/zmZcYlUZD5SKC3RFJN7vH
YkNgd94zSckOU00u4H7ASed8pgll/GvRlH24N8JiF4Edrqwdmoq0iv2mctRdUdtduzNDUvv1LiRV
+F2kZbPgH+Kcc9GALgG+7GxOHjcNL+cbVS41fLvCFe69DzzH/mo2PShQl5aLALAr8dScBxwOvefc
5rbEjGk9eMycQ8erwZ7YfcHND/o17OcRMC/Ffwnequkx4YlGpbe6wq9MzbRN855w4jKAN1Mt5d6e
m6SPi01YnCRrQm1RV3oDSwdKbBU5KCAGLuRSgq2tOmKCdLGuZs8+EuTP05RUeLHHdp3uevg91acx
l5hB4OwVzsnk06rYk41/j/diuwNlFdwu4GTbY+3Z+rtb+9uEe412BHomOX+118ogAMrCMSQRtx6d
q8lujb3v/QWPveWO6fwsZtS8uDxEO++besIhkOKYdO7ICW9e6lbkzlEQEfzDIYm7ulAbldH1YHOT
Yp8baV/4JdSJw6x16twYX5fbual1y3katHLp7/LQqpwqXuyg53xohVVNIYDLMw4ym5di4ZfqTUqI
Phc9Q3gAPhMeDRwIMKaseMxVxxnQNrxg05XexLUnNcBBaQ08ZmObpekeaVTm3uAOcohARui97Kqc
3mekiDdHz53QV+Zwg7cMan++1VNyIfHSqS+tsnkpViCZvyk4FjuTy+BLAohCxidvxqN0dT/duyC3
QBoZmb13CbXyYQv74buwAotqu1m3iyrIrfIo02m7bzvT9ZEiMuZ9tNWsY2XVlXyrB+Iyvui5qJ/W
PoPIuW15dxXmm4Df0UJ025V6pkZRNA7eAsTIxXltNzkSua23kBd3bvskWltOsRsgDLhsa209W5yi
CCHqW1zu7gYmmSokn7zLBjwia9mZykcFlSrAXCpmfQsOJ3us3Ao0nIP/qDxv6hFrX22b4GvfbP1X
g98Hmpwq+mQ3unafxGRHEHNmXEtYlM0IUnYepE9aGl5HLPppb6pvRuPxdhW6m50IjhT1w7qIBTYD
GwdOlMqVUcV7hd82lMbneN86UMvZCyKLf/weNR5v+ax0hxE2M0kD98swNvmtHepGXBTbNg6fjEUZ
onfS68P0U2ep9ptrS58+ytihj6gbioU4RTCHvk/45LG1wss+11QKcD9AnciDgjPrRvSiiU0wrras
fd/PQU+zB9LVCeWqxFXZZKtzmaOzyL9zMitZLX0A8VKbzoyfVsdtbkEBBybq0JNQw23eBPduWnXz
fdCpd+t5ok6OxbgAKfO1cH7QcVn7XR8Moz6qoIBlUZD9Y8fbdArGlLxgR/YA2eBCdviFZ7yJxRpZ
+JZMnEl07Gcjh81sV3mcVHYp8NEiDnwCV3YeNeftKlq9faqmzNbuzlgI+Z/9LO0e1kxaxZlJLcqq
laWKb3t1baI9UvABO0SbKYozsXpjxDkdHGrQpeAoFuKH+hgt8tzuThPjl2EMDOp3ixPFbikn+WXO
iu3Zq4R4mrF5IUHzC7xyrr2ywKwUewIib4KSom5E4XK7Lo1iBcgB8qm7KbQuKvO2nSqLNIy46KTP
JuizNjwJs7HPU+onuVvGPvjehvAGcLjV6ZUgRh20YNI46x6h3ViAZCnd20Rb/kuyZQkwmCRJoBJY
5RJjZCyOW2bNzIamkpVXSmCBkOq6oTlqqvYLIpeW8WIox+w2Nz28Ytc020WWhp2FiqfhBlFeUCh3
XGu1AzpGI2+ZNv2Qm7Ll9NUDFeYEPQwv+I7de2X87T6py40v7iwBPLBwcBZKvtm8dqpbvsmydnWc
0Z00O1PnwznuW1VFm8Mi2jtJ2z8itLCfZcK92w/i5CPrSIjnD/uQc7DxmtFDfcEF+oR8eECw3vWF
3olgdW4JouqD2Cp63ocDGsx71K3BZ51m9c2CibDaaTSqT5iJcSkOLYA5OrkZ3F07S/zbjpT6ZbdI
P73TvQ9yus2s9Q0B5imuYE69K7IJOOf77kYzz2887zqvEig8xqsz6zAUE5DHoUboAFlX61sy0HmL
Y1FnJLgt1o88JaJsF2QyRb2JDVzEnq8AVjilDferCBgsnCeasOI9QASsoU5Ga4CjSkpPZuicbomo
oML5guVDdB3/ODvL0Cg/j2gzqU/uNJBIX9pVV+9svXYIdb3cJ5SlCTMqiD4tgCBxXjixfcMMXUQ2
vzj1iddNekB6prbWg5KOw+++xbj/MhnPb3HbK24uJ57+hw82HalkQ6ZEDAqOdoMYx/S9MGr4HiIb
7/Y1IM0fnmxX+tPOXD+OXbg895ld3yBHX7oDgtnxZhGNwWfdZsN7o6X1jKavL+OyLcAkVKkHx5cW
/KPb4ZNkAyCKYKfFtJ20j9bE9uDNrr1T1Zytlx45mE8jvVaE405lX0DcI6LeoMbjYUiS4DtsdPAV
eZ5vl17fI3IJ8y68qOTgWtiETmelsdlWteeFzbljk1P4RI+Onm0QDtWLN6j8VLU2zsLJBC1qpMqp
hB6T6vY7nucG9vyfgJBgSWC6nPyJSORPEU3cyxOLAgxm862a2/A8VAogjRewXeNwXKpkv61N83nN
7RriCrpSEWtq7Dw26czp2cZUiwPAYV+9CAl2uBc+nQt8SbzwEQ/7D0Wq5ocJMsSKHaEglopTpRMv
m6Q+lGMdWrSQK/OWZZANLDAuHPva9DXLBV1AznjFPeRDsa8k2nFMxOmhl002oTplYLNL2zCRu4rs
ja8+h7mE4rYobuogCJ9Heg8/ugTmjxCWnPb0lFF+Ctu3olNVuRfZIfW8Cb1y2M03bVmrhy0zFejz
NPk0umuDLhzXy4tQdIsOPm/JC1gi/ptr55W/RyMk20tVdGwyW1tsDzoYbZy0gXMFbr8byYaotjcr
Iz4NP3A/PKXge54BeAa0xaxifQ1LgjUoI33mIDlWKJghBguGT2853QGAnpEMhNvw6jBoZtH6cvlB
0NGJDlBMy+NiSolQhUnTFNmbHX6D7cDCY93pDiQJ+pZ464b2RVl5tUXOnEgYAZxZHDbA2b+XE+Ur
b7VuuqqtbGt4RjlM7GwIzhVH6QAGFC6T/ryCEsRJGorMW2D3/hebUTTTebPWD7k9NI9ipJMRO2rB
54Cl2V85fBXQRJdkAKKE+8lmEFLmCZYwPbg71XEGxqvUhC8h1BXCj4OETobcnP5O+ln3LeX8BIBB
F6cGhVU075vUy6O/hvrJnZeGlamydzqUbHEJU882NqHSnwp7a77XjFMRhrc1qQiqceR54Zii3+Or
yx+LDIN1ZLfCvwP9TAWcb0RO8vAhKYtT1LPOwYXW0e60N/s+YS+z7Pa46F0OvzlnhGjqlHpbUzIi
Ir8L67eNRgdrdfY3EZVdcUoWDDJ4WVpnkqUE6P27r7wFOn1o2ivEvSQ/CRr4VryV8MN2m3AIQ+vJ
uikOVsnF2RcqbDjhlLzLLa8QrDlPmNu5dzgVlaPjsPp1HYITIPpus7set4LtJN+WiTEfqb0CRkpG
d4r6TCj7ZpWN+6zE6VDG62zyUHk4MxFljD0HgbQ0Q0bWLlYwRgHlWX+ajmXprp9Oa1Yqunh7x5mS
bT+LtqjjZZpzmCF0EPjNCdL6uOIijviIAHrA5xmEBEGUGC8GpjGsPC8dhAKwOMl0BuJLDFGgKEeu
2P0xDPx6APlnGvvf5S4+g3qfETTKI2IjgC3/PFBNmWu5Tt1Xe3T7+6U8FoV7vvU3yikuBvUI7u0o
1vHAmB12ThCnYRiB9thPziWtuGtHEEOkriUNP8bCUDyng2vOMfPttFrO6+BqAwT/6y/8UbmBMorx
BSmggXDRoPmn0e3fxsxI60OC2zUDYNOCdhV9ExGnNUdcLvWbj/pPU+CQ2bkkfpjVgKD0p48y8PFb
Tb74PhMu5CPmaddVk27/+lOkzUxbOVLArAjUB21NH4zGCScoflvbk69B5tO1Isrj8OvL9lHKgD0Z
3CeZUT7QT7o1p8v6t8tWDNianc0t9u5YbQ/2rM0VHQ//POAsuw9Arv5LJc+fn3cSCp6CHJV0P2gd
fUxdWLY8rLtS04g4Bcqg7nN/8/T+x1+FpJK/ieoF7e/Pv2pieozIRxGYMNqoxoTVnSmXE7KyBnnW
IXn9jS7gtBj+vlh48ByHH4XGmAcDvvbPn7cCZnbJIoAwcdpCF6WubTyvlCJMTIRn3UDdTn/zEz8+
73xkeHoubCCboDlPOPafbhwGlWxiShi3bZ6ctVZNt3wc3FgC7f/Nr/vnR/EcIq2F2ekGnvI+CGqs
Ab+bt0xubImwiVTfISJImcMupvrdjfu4tMh4DXESAcAlU0zxjPz8q9gnvVMSl4otsvbMLtOBF2us
DuO/XFynz1FIwXkcWQC++CAXqVbZpmGSK7hRUp65PieYdvHFb6Qv/3wspELCAzyATGSK7g9LuFsH
puxIiWLGGPKON4hPRWmdsNn4dF6mqmH2Iqfld7GR/7yI8gRsBWUgHNTqfwqy/r6mqwD05EojrPHa
DhN05QAN7bLDr3eO//Qp4BKQK9uoiMKPwcB5wVuNxBcVZ4E2Fy78UWbG+t/uF39q1k5bINYxhrXy
g3rIXcpMVCEQN4Msh9aBbaKq0L/LHv24X/ApCAw94WM9wCYg5M+PXT5SpU1jJ2NPbwvjl8Q55OEK
/VKmblzbYBL+9bULuWq4CJTnC/+jptede3empSpjp3KmgwbKcOe3y/L+60/55+OnUB4h+INsenqZ
n+7g356DrUXvTRsVLydhPTf4meVxcvvhIWl863YrmWdlQcA59Nef+s/d4iROZavwUUmzwX+4liDF
QxzzmWQvdLZdmNICThQO18aAsvzzo/43PDT/Z9nNqH3/dv3/QW/+lH971z+7af78G3/Zafw/Tsc4
PCsMnfFJovb7bzuN4/wB1px0Sv48mv3wtE38ZacJ/nBPiR38Le4kbfWT9uwvgrP6gzenzfyBo5aL
NA2F7L8I9JDqwzPqk6ke8u+hcuOgQ6fj9P//9owGa6Umh+M/Ujq/PfiWd8JIVoFnRZTxy0jP0obF
AJrWUNWgDec0XYjyFg15R92T9TSBAjnrAxFVSX1gtE07iWhBOmOEBQzACbYuYxC0lfanJs3A93nM
fu8yOvLgHhtwz/jW0g2+Gq78I6O7nNDELifvqrLKNmTXMZpCLQ2s9yVJ/BALfkqoQqZbKrlqm3GJ
n/Zv1JpYKqfKQRXgD6bTUS2s8BLSgfxKJ9P6Wo9ks59hyC0eAgYY717TcsayGhobtWXv67nDvUdT
YIWipYLIG0cyx9YuKe41BM2HOe8GTNpOMD+PZSUuyKnMT9q5CeV5S7IFwbZqYuq8rOV0THLk4/uE
FJKGoXcb/sDjYx4XACbuZUs35DDNet127eYhVgDrMeiddldqrdEegnt/aPGkZ80CHBGztL4jIUO+
NgM2mSH0gDK669q+losguRGbqPWpmdeOIolXxdelmvLmiGwRk/nKbIGutJ8qfzcV0kAQgJsboxSc
CIJI58uSFrgXWU4WbDFFdnfLWKNqdi1ywQl521QcC0SKQcTcPpaFO98lGxPZdPPH596RHQoDEzik
PAQ55MckGAPayfmGFVx2rrhCDulc92HuS8yh4Urbc630jSfJQIznQo6XsnTKJ180mulwNfrtheHH
3Y+qXrD8j9Bh6V6fDI1OVtHDxVE8LLEh6/Sm4p/wdoFLFBsA29dmRedFumAxNvDT3BnnJr3Cm5ly
No8TRlkPSxBub1jgl8/JRMF2rAEE1PTSuxGGx1yney9Iwcx1OqeLgLRQ3iVu3rw38DXfMoux5rmB
g35kDpPVMfSP4sby2nTaa7jY9OoKtYizqqzkWUJbD9zbkHhXcuum5nztLC2wt6dIjIgEXL+GuXE7
mto5EhHs4M3XNUgF9FhSqMaDyET6OIyZRjzkCP8BvFvQnliOWkbdYq3PBIhOW2QTwQd1zNZMoUUL
F6+tW+63TfbNDWBHTrxp09cD7csteFltgBQRz3kJRoa3lLkCJgu/rMmZAuxopK0QM/qJbq1HMlR2
8KHzXDTzPJkDUj/4D34P5A7RkFegDwmdoIxyYTJiCIsN/KA9+XkV9+WABsau/eRhkXb9w7ELWDW4
WJgw2OlkPY1jWFvRjFIJo/KAHITBJTHNh9Waw6dW0KKiyG8o5226qTyH/XDX6tW5omnqP4NRJkOm
IT2HaJ8SLzkMtW75AQHEHuJ6qxDEumDtbofezqGoY4CPRpW6Q9QR9jpA7mkdL4ZugO3WGS3rlTQu
FTU07Gf+OapL9Okk8AR9sBComeCIPGPyajXwnytgir2azjaYsXWs1ek0B+iofQhXAE77VQ0dPnDt
FD+8QSc3RcDhPap7JitRGGIVvwtFmr0GiWD3YQbmDvSIAoTAsYe2jRRFU+bDnRlLgmvGlp7V7ZgJ
dd2v7NOfAw9UchTqNVgjn30l2NPhTQ4j0wrGcb7ukc5mVdGgsh70E6Fi+sIb5pW10zbzzTr19nUO
0gkkjgXjHklqkH9Lpm58Nks4sF4nbj93rZ1BDyJ1RMkx298DA3V4Py+Ivu5yIUpUn5m9fakqYz/V
RcXmSo5l2N73DmFnNMsbekQ38zzK9Qa7XoUCY+6rHDIngYlovpD9HMimq4NoGavwRicWXcCIk383
7Js0aPLPkuyQdheuA/AScpXgClSDKdZPm5vQxl0G3V0xICEmNGWRvSCBxb2N8oBgSGYT3RdER00f
pRyuzUFacuDKYM2maysNorLdummHyLqTJBtWrJ9ADhwW3z6HETUpFCwQ3gZ/HctzgvnaZ01I0+cE
n7992eRLg5d/yDWLNQnEw1owXQDyIserdR3S7bbZkOAdaQuXx3ShO7oD3cU7j2k6+jm8+sudR1jN
wIwZ/cRpO5+T4JIKViw31DqJfW6T3R6aaILFeMMkg2xb2ocKeBFUl1tS8dYq8gxb2toVBaADSIrT
0XJa8/8qpP+NE1z33tyP+v19JH7j/0DmhhNy8P2fbdC3LVki6Wv1E5Hu9Ff+vw/6D3pupy6Jx6GI
tIyTYfMvH7R0/qBkwM6DT4+S0ebI9Ne5TYk/MEl5yP4d6k1cP1RLf53bpP2HLSkJ6WW7SmCG/ldE
ulPh+rd+h0fnKxB2gLGa4oLG24cyfW6balN24UcpCgaIk1v+Gd0JI2OT5hd1k7fsLoqwjL4p8yt7
8rL7v12r/+CPEacP+OkLAO84dUBA4vl8DedDkYEZLwfrCcmfb2o9WhAi2NKF4lNhX9NWx53Z8qbB
NTPk125t+R3TAY1LkyZ8zp5sbZeL63WERXvPCYcrmuOLnB9EWpjtiHLYNQfd+Ptm8Ybjr7+688+v
TkUuaeh7DuUma+7nE2/vrWilRbtGnrcuIP3t3PEOiHsV8+dV+EggBCqKcLEcflOyifwcdJJTXiIc
GJLoN1/mw/EblyWGeqLsPUoBDqMfXWg9u0mdZqSLs2XM2z40UzBwVJpK+wBrpvhWBKN7oIqFn4Ii
bGsPzWBMcqbDGrvI0tV5dtG6JHAcBHi8NaosZFZ7MkT78Khy6N8wOLHTxb/+1lQfP998CnWQn3Q2
AJr5DNN+voJWyWCuFwtzeZe9lePG5HhnXluxT3dtyTidcDeUrE6ah7xeMrtrf3fZPvQ+CIWnI8Gy
lJS5p+/x4fEzW1F6DiabqHezBJ2L2RrCQ5YQNo6sDIjbvg0LwCOJMtZtrVZgpTuDaQH7xdR6yV0p
8CvtRwXDBZd0xVCSYXU+fvn1dfqz0fPTKjl9UUU3HLuyA4nyQwMgCHMvt5ONURbSLM4wA8QRkI3l
gWmpnUa26EcnYrCKOLvYCLIFmwe25bikHTIWYcNz2w+8w2iLME9nLjFIaEi//o7yH8uBBojn+i6I
Ec4nPvvSTwUgj7lAOs8hNGzdVN9UPQfhqMjGNuQAPntb7HZre0AiqPCQrDX6ES+ozIGQBOGfYdIw
0w5gU3Cxtcn0bUCefkBdUM6XvVt9ww1k0YVdSn2HX6CnrpIuyvCmtywVa2tObEIawlTtJ4JzzI2e
3cQ9aiG85BHR2PwI158OJ4fM4SRIqxGI//rH/2nZ/ekGgQ+l/j3ZIvm6iN5//vH+xmx1nfwqIi6l
A9UVCIZYMHUTyle7TomYBEKIxRfTx578CPsrEhsJe1qnSQwSGG0cWDag7r/+WjRAP6wwKBowEU8m
bBd9IpvEz98LT85MqcIRSOm28knUmPtzHDYLBoeZfLxvhTgR9v2ESRXY8PEcaXtb7IuZGNp1DG7D
BjP+zjEweggCWSJjTsIIrb9MMDEfVsmEHTPJeZXkkHfdekJ9MMKH2g9aL5+gjM6MwNCKUJ3dkJqH
SScXY3Ohg3o8SpuA+aAN7IfWNG+EiDWR9KvHimniNQhGwD72uhZ7i9F35NpzTRth3q/48wi4He87
X84HZIk/DPaUHZHrLwsiiTKGNNddzpYekn3dKfuMwqqKha/rSx1ovomFh67pR+CBPC7ZG1XAtlG3
8H15VJmPDfaCQMbKe/cqXGEIrdsKQdCfpot1We6YIxPSJG11tnVLd0/SyP2wdRSNPBFn1VJsV2qB
os1RrykPddp3xw5Z/qvVVw5eCpldJXXuxOS+ey/s5ReD1Cr2gdaera2dnrmNaC7QuVFI4dNAjzQC
rY0qNzXME1Phfu29dIlK37rHHRcysRybc0S+6dEZ8aHVFGJxv1K0+OM833WteAyJeb4Rnd+jrwWa
s1r9GulaH628+QTJzH/SBJG+aLSrJIHaRU/flxghGgMzsoyL0Cundww3/VtNrr1Lwidi//I4IHi4
ZTC67Hs4P/ddNr7kBHUe7Kl5l4vowYf3SxrESzlIRFnkBH62HF18s7XTQRzYRkPOBtmrP4Zx8N96
Jku3oZq8rxo/1zvWpWaMbG8mdHLMrGsFvPXYDVecOwRmkHMP3dsZ1CpiJezm0nYH3DeMKE3kcx9A
dwkyX0+NVGwZhLXXXpp/nsdxPk83nZwTlFS3x7lo9bUxRbBjkqbRJoTmiFKpPZcDIwprBR8vjJd9
kWtyTJtNXhbwsfdhOKsLnINWsJvrSh0nvDfnI5Lds22l/EJgatrHrjffTZlqtPnk6LxiPdXfxCwF
D+istkOQi+beRdSGO6ei8zBzsimjrW2zV+xp63HK8JDkIyqVYOjGr9jMRMRrkcmyoPVHPqOwbGgJ
XjHfBuGEcMBxJCEU00khBE9rKlhJZTMcysXz9TkT7Pw4FSQ64nJ8SqFB3jPKTvY4HPtvbKzl2axE
/5LNbXULOHuOAptMK/J9TMxFx7B4csCgyrYe+iIl9HuFKb/PAlJc7E2gz7JEKR5dhNTMduh6MFdi
yYalk8AwnMpPa9lvV6CaKAiJdYlEll9VrkVGbqbCswadxiU66CbKF1sd+3n61tnb9OgInlhMdWK5
mHNPH0wAfKHGeXRRJfNtPZvn/2LvPJrsNtKs/Vcmeg8GvFl0L3Bt3fKWVdwgyhHeJRLIBH79PGCr
1RJ7Wj1azhdfhIISg0Vdh4t8zTnPkUQq7FHYirMIHyt7BKrkHWIB9dIuZX4bTcQPRKq0bkMwU3fp
MBln9oS/cvZn5HF1EB0xXIkH3Xtrz48i90hVdcPv8qfCbArw8ZMH2W0ygrM0d9KHKgj024Tg4Bn+
HOjIhkl8XOPouML9Bv2/xEWCGUqgREtm8WG15SpHJzeT8d48HWdCwWPepPmYCI0hVCLEccnSJb6q
XIgcQjJ/rQ2f3KkllZt+lm9Afz8xUGCq6RwjO3eEWd3Xoi+vyFSavuu8Bwu6OEV7YbgpenSsMSBj
F/9oLw4fn1OqUG0TjYMUCW/9WA/LB9EB47NryBaaZ60QsjjhKTeEBiW5vglMBLL3GirqWVBj/ynx
c0XsGSys0cVMUqwHXo3Tw50PqZWhQca0fbSQWOGhmXJFdGkvmye7DJ3rkkFRjI9ZXzjt4B8tMytP
6C1fLZlMtw1i35M3dPowEAuw9z2jvBLaN3cdM8zN2IjhKSFN4KJSwj6bw2J+0skkb/pqKK8HyaMp
fppABIh0ZY3iDFfpvAPzVh3SARwwFZj6mpMddVWKevIOPq45bw8FDrn/DNjyOtS0Mjnh7OA9iPz6
NPOOVJDO5L5f1vmVP9BIKBSnO4Main9He5wSn2zNpss6bBrEGr64IUUTwwULrM3goytL+/mpa2Sz
9VpJFO2g/Wf2a9EeAwHJs2Wf4IdNEoUZzCygwZazZ9FYTbepsMtL/AvZHSlRgkj6BEqaVVckJrnR
lJ8F2jOfehqzi6Q1/Iu259TL4GbkMQ9tH6q8Zmbo5Ri9kKi8CwKk86i1zxIEYSdq5xn/5sQv4Gbw
WCUWItGoyYvjQIpXLJBS7gDnir0WzCM6bRlg7Ef3g4V6dBFmiP7otcbpOh/t/Yz1FmXp+DgAYTt4
k+k/dK0Hikl3RHaVrf0tINgeZHHH28Jk7NPrIi7/2W5uEjcVB4pQ/UIoGxjnxBqvci/FZ54iEfU7
Bfhz9bRumqrT56RUzNdSzP0RZuO67rRsiK6+cw7rKH2cdIejIYpOBlpL3HrB3F50iQusK0OVRVxK
SQ4OXdfCdYIGlsGj2zjTsdYT4pSkYsLPDOqz88m3MSYygdz13hJOqKTDXocPRKGTLymmyj8obVv7
mqiSe77Z1fnSC/DZgKjSDWzSnHwlh7mYgVtsbj0oz97McAxd+4t26oA4kgRDLAEoJAknGjPwBCJ6
11tT+EBkgnjqU9N5NpTmLh84hfq0aExvfAZACErrMd25SAdxkYTLqz2593WYM3nkENKBjO5x2wg0
nFV6P9m2+53ZYfmJoje7zTHi7H0JQjIckgoTwEDqW9mFEIstPGqQFiW52132If0lO8MIIniGSFjz
PML2LLLyElknlEc3NdCmNZxVZY69Gih7EDMKn0g0Mfv7FkcanQXxEGjnQudQ6AUC6IRVM3amPL21
bYGrvPbK/GNdZ5/b9gBTvWsM770zc/TDzNHgAKtkflJTZ9xmHQU+Ada1suKOILHnRTHQq+e6vJ8c
r/9KENyMS7gOP1DmmCE2wx+8P1RqWGbN+cZru4FWu+6cEyHy4TVSVl67xICP0WCi5FuDGvL9iILw
okbWfDcaJZLKyJw/xtZDpaXrWdh7L++DF1YYecDAuOVXyr/w0bWSwIxzJ2JexsU6xvgjCrnHlo37
BrtVET55bdPsGRBHnJiEAPBtVy7yAW7aonYVirWI7CZkpPyB0G0f3WK5JVKRKxRhxLFPJ47zpLc7
wJ8Y3264Okqg2vmcqj0mWj+CrTxP3t7OfW44qR22x3GQ0aOVjfWH7cjuONHsfU/7NTpyVLW8RMCd
3mAzQpA8kQgUC2ysxOya0ZhsssBn1Ds2zWUWjC2WUiv6aEyE7zHbHEqeNOhfOHmzCygJ5tEkigPn
L76v6TCaRDVuzUFybtiu6x8SY7UOS6fLLorIwrOBKdHdlJL6ZsvJ077UfRronYWn7BGN7TDuzXBZ
iIeyKwbE02IFXPuG39v7lPiCD6mc8LHqBxjOENbZu7U9cdWiaI3XhGOrYiadIE8pwiB9KMlsfTVJ
FdREuBr1muyiCTxh3P4ITF01h3GogpemFOWw0YYj5cEihltsc8pysTHzLHgFtyrIVXugIvS/+eTh
QHgKpJkhfBwAL41IuSmSPXStjbazcO8DS73TFNvUJPDS0GEbmUnqaA/lK+6IuLqo2olAlNaDs7ke
13iNVa4UySJN+Gj1jiYevkRndG6MY4eBbiyj4luDGviCr3JjnEhHHOWB8oCQxmL2WhuYN6wicqqE
qM5Vtshi0ytcP5tRJOYTLqOQ4CKNXITbqMH1ajdBSGaA2XstvmOPnFC36XwkitQt+TkrlOAJHJks
tgb5omSZdaOn9kEfUhw3qs4EVn4ZUZXDirh18X1fzUqRRBQVfFoVWFDslCURXB4ivEtQo+FLJrSB
CQFL9q7xG/+uXfQp9TP/BtuRferswni1V0xRLF3yxuOiKgb2NZ1voI4ks26CfHzvAQU+EKPFYN0S
bvS1AxdB+rff17tWz+J8JJftVXPzvmqhXXyPmEWSVqTxjtiZK7nlZcIdcDbW9JxsHxQmQl8CFJkz
nMLxEo6zt+epOz4xvxMpm8ZgNMYWJyq7rD/ur3+IVn7b9geeg6zOYTEPqZJJ7k+6IFIIp2FKrCEO
+i4yNktG95OngrjbIuqAQRU6JNzXiMiZQ+/9OpEaY26kquA8YDWO5CaoZCqv22Qx3J0VQhJHar94
ENo88hriJZfjy2hrmNEGnOFzc067gKuD9WWMm7d1Y599H9hpMA4nVWFbhfziRjOdGrtCXBAEIbAD
lX2y1gslBF7sHsV/kIn8y3AqQC7Hvh9p6g/Fpv+Tsgf9MBANeuhV5p2+Yx6sm82UDO3nrIL0lqfC
fszprNsUfSzPgGsAc+FiyY3Ei3hZrXtQqyI9NXZyV1/98Sf0L0NanhxyCYtp+qroc39+cmYfKtn1
VH0DKPHHNLFo/AhciTDR1H09Xag0LA6Vq818J3FPtQfg1WSAGG5Pb/bHz+UnbRIjMXBWARHbAU+H
sfFPs8a0s22kcBOb6Hnutv0kzuto1Dt2unKP19D7DxfnT/KdHw/ngGD1V76hhQT196MflxxPlWNJ
iJPZfZW4p5+kPyybVvrR6x+/sP/xkUhQIsMbZQpt6e8fiSQPA2w5NhEjj7INdHvz1NcZqSbR5J79
eKg/tWZ6aGv++XlzBJLrnQxdkaeZ/Ntl/i7aof0uf/6p9YF+/bHhbz/+GJLXqsb53W/Qk+Zyvh0/
xXz3CYtZ/kMbs/7k//YP/+vzx//lAarAX//y3o4NFezdZ0rU/G+XRT+Ghf9+v3SnXsmn/5e/8Pft
Essg0HbARrkBAeQCmfqP5ZJNQDufPJNY1NQOHwsTyV+WS4b1hSbORRgUcV1gs15vW79slwz7Cz+N
zoidlY84CAX2n5EFuT+Ukb+9Q4YMq/nqhR66UxJbfiZ6tlOWzDIK7mWZkamRR5RpZppEZzjgxZNt
UxUiRgEUj5vmFvdOeKksT7+ZjfRAFSUo3gC6bwFiDFeC7f2LrRNFoKNpP3itQ8SrGuYzr6qKp2W2
HgwrXR4thYdbZ0PKCnZcznFYeLtsNiBwOFM6ExrH75uilGfOCBkqmGR14eRZCN0cFDwNOl3/vjAE
vofO9pJdTxIF1nJygMDKA7vf5k3gffNqi7jU1F1sf1MRwHFN/RueF723aoywdpz8UUXMBHpfBvjZ
OpJiarZ96A6qqOSQVoOxZQKXH03XpO5hP4jzzpNud1s7jZ+dSXMcnyDI5+B/3Nm9rVUZHHgqw2Wd
uORut4l14xKkRN9rqS2Jmt0Z8xcDi3wjLUKTTI1MDxCThAwyUPORa0C6o5+Z5wVseezl+kYFz5GD
UoBxE1wDWsa+/9473zyshbfEdZ6mIXwT5XzhNMMuqc+XNj+pST4GtQlTghRApSmaTXGP1e7DSKLp
1Av13LVJfcYo374WiJ/cgABusYbg2YX/ZlNbX8CoP/FWXYeZe68jAindadxnvZp3c5Klb3gTqm3W
he8eIybYJ4F+NWv54fvDmnUeWS/aG17yPjpTtnGqBSdJRnr5nWJsdfB63VLXggJuxHd3sR7Z3t1j
gsFNae1KtDBDguikMfgvoBbudswdl71izv96oQDfF13YHefVSSUM987v6gdRW/1FYatXz5nxh6LO
7vH9ym4ctwr392Eiwc8+d8YChUGbPwyFWhkWtpf6saVMe5coYX5vFZ8XxmL0o0W5MTKd2UAKnCYm
v+jAeI/81PGsd2TxpCi2Tzpg6kYLV03P2BP88cPIx3uRBtu0eek91C4bOcETGmq8Ue0cDvauh8ND
xesKVCeZCBjBeAIajkfIY8NznsdTA7aRxslZzzurL4ZXA8jQzTCla5zsmJ55mU3jIDqLPQFJVHhY
imabZ0P9RDwEeBXqZC+rqSTS8WrO0R15QXQTrDNoNQ+MEYev9KQ7grjvHDVv69S+hy4W99XsMuns
bscU2xbzYzP2sMKcj47GK+3mL2SJ7H3bG6n9ILIhLTxBb0bl1I0X6PmyYzfmF85Y1nEol3lTu+FF
SQkSA2FiNURaVzZ4wxU6CfO04IEFT5G2W3iCXkxRbhL4s/DLGv7tll1wIJnhGrUJihXdJxeNqcHr
19UFSDD6VkLPcVPVxCSSfr1lBgKEvk3v1ySas4Z17YPBzOgWfw3ZpiVvpcOQZR8FCrdnJMePKk+/
gk46MypAfKX1UIVLv6t733hqfHf1w0bHrOu/do1r76saW6Z2rGNZB9vRJ1VVad4PE/TFbigwhU6+
YILHFCAejKzeLNKESMO+z98sjnt0mZLvrUZZB2dwgzeseMF+zBRNU7fYL7OO7iBFHBPDxOmFEhH1
3xs21VuKb2pF0ycgZM0OlffDBDaGdhsukRlip6uT4jDCsGDg+p7w1m2HOiC/IfHes6k8m7F0Vln2
lHbD+7pTfmPMfCxWX5Qg5lz34yap3XzrAiLh/b9GwnjVWN4dwJxuYxqTs4HfdtSh+WwKvo7Y0o55
OcatzWeQK70tkWvGzESPbIG8q4IYkBtejtjodsmvag9rImFRCSAP8BNt6JxSOaO1S9QxSK3g6Gb5
E1sGGG62TfayrfjEIWE9YAZNT0MNfwMoXhRrn8zgSSbpY0XGVNG7Bzo/Z+v4L6wy61hhI2yOHTFJ
yY6brfuVOXV0AyTeeewUgrIkTN8sxkixT74VISbkBvVFj/YymFiQpwwvINa8q6nfcusJ8S1Kz0AO
RBXu6MygFQO/8VqVsj53rVG+tdpXeJNtz3tvbChi2yBxFSryHCF2TKBLjyCtDw65lU9XbS7K8NJu
IQqMZdAzgSkM41Cb3hV6+vGKCFCRxb5InBst1qpaCFLoyjnaM9IRZ0qQjgarc2RVAAYmbtm5X4lG
ZXvV+PXaV1R8MRHYFgbKUT0RymrBJTxiqZ8PpKsGXzvQE25dX7mkPIkxPXQ1OPWpYgpcNEdnqVjc
TtwC/SHFGdaqo1P5342o7c8dTQgULm0fFh45a/u8d8lJl6rYtybJ9AGvZYim5RyVh3UzGHqT+gRn
5byGSftPUisaPJ13d8uASTgZXtnWwySfugCr1pzsdYCpEgMl8ezpgC8fWdsuCXv/KTXL9tUgn/Mh
DQNSSZKphmdTFk9GrrIzrL7GwXXy9MQqKDuVdmRcGXRkt0Yedi/57KcGMiv2flsAnclZ6dYEqyvp
30lhNBesY5onabXNW2b5y31OePLW9PWAlzMx92FNCFsUmvBj2JyeQbZa3v98Afxvq9vfFrd/u/6/
prNazRr/vg4+fYrhc/5tHWytf+EXlZX9xbR9dFFsun3Uo966gP9FZWV/wb2A6y7Cu2NBIqc7+YfK
Kvpio5CkDl551FYY0Nj8Uge7EXmhLM1RpTBBwfJj/Zky+EeV+5sq2A2wDvEQxBnYq7nR+UnoUiRj
mROUOdF68gRjssk5iCqj7dB+KoTuVduUL+PkMiGRQ3cpJ9k+EcSIVKO3Chp5pfTHUKr+BaQZxQEk
iIdEjbjNmZ00X4XJjrxoq+jFLaPgJscjQ1mmIb2o3nh1syD5/xch3d7Zx1//EiKg+PfX4OH17fe9
2/rjf78CLfcLAgs6HFwVMJJZDP3jAgy/gHrHAufZxNIyMIpoxH+5AO0vDhGGeHt+WChpxX69/gzn
CwI/2ikySmjFuID/1AW4yk/+ef0FKBKwx/Gxrx4lzpTVPPJbc8bgToTwQMDrEkS3XsVxMrV2/x9m
Lb8fA2AeQ2jCG8CXD+dfgDTx9w8iu2BOaobcodXlm6CHNaCJ6tp1hIDtfvOu3/z9if9XM9Y3bd7I
4a9/+f3L+eWRaFN9XtX63fpp7BbmWV9r0sfsDHqPXbiS8SDpPn/8IP/DyyGugY8LeYpvQRP9/ctJ
QeD3IohY3wb9MY3a9HqYhdyDF2Ka/h8e6oeX6p8fEK/Ipd0m9GJ1PWMADlYdz2/cM0RpZUCLS3Yz
NgPdkay85DLq6x88zCoERAraLovTZfB3VTo5MBzdkPUiPgm4BWPiM3KDaC1tALop9WKYShIjsdNo
wU5etss9+bEkjCazU0/cKhrbvoIhXV7jmrQFlZCTvvdWEqU7zxvJY4Wr2H6NEAKyfQArYF0ZveIP
bTYO33OAjOxmzKxGK91O3vd8yY2AEV/qFsS7EaO1sXLD+nANDWCWOyITfEMpzwMEUEXhKSkCv9uM
tiPUlVk2/uMoAQ3vHFKQuziyagz+QsjgPYiaVU9lM7IDzRNV0aYsg/mFPmJ6zih+iw0LGiofUU2F
jNnRriajwKlPU+b1as8OByQJU9NkV5ka/FyS6K9a1fX3mojIS2K2qC4MJxvvtA6XYl+mdgpaAJ+/
sYmG3HsmZxCa89K0xtsw9sFj4tblI3wYwToRbBhWktFaKcxMecdnYpsr29xatEnPdahG4uKIo9qQ
+NN9I4SkubNFSi2IV6C4qI3V/aBcMiNjOUTyWfCNfGsAJrzxrRlfsznyCjikre8wn7c7eJaOPbwG
1oCBghVK+9WkVINJkKLWZzU2l2xnZA/fjO+ldwAbSrT7ghvsJXUa58p2hugWZhnIkondEU+in8qv
LBEwVTilvl46lbWbZZTlfcM4vd802Cie0HwZRmyNiEWAEMqvOqnUU1+CpIUDBzvKc8rhnv2yXe3B
B6hLUaL2jzUBaWYMwUFfhBH7eiC7JHzGWafNTw6x4n1KW3LBOMo95HiTYHOY2v24Hd0GW5TwgDEd
kqawTj1DNNihMjcuKhsEDIDDprM2OpJJu1WgRm8luy2ENougABtx0IAKaElejdk31cutXlR609TW
9K1UQQY2Q6fBHUzY9HmEogN3RWZNsxF9yG6FyDnFQTuaLCN7abfLbuphX9EskGEd68Lq3od+QBHH
nnB8trq6HWM7UM572aJw27CEg0/sJ7qHgxO0QM4AQbJOwsDmxkxbMWuQJVjfNU6YXSSwgm1MHR6r
eCdkrc5yq5y/TQXrNjoKiy+/drwS1XVS8S2reMQKiJLoPsAHmV5sUM1nLBMMFm5sQ9tHgc75seSO
H22F6WcfI0IICOtDFrzUTk9cpsDiSZRXkKBBlH7Jsl9E4tYcE88+nxOwpUS/WWW3q6CRcqV1fuRu
u8UBgha5tfcyDEb+Hg5+fYM5rCBRkhlsDzMDnvQmL8wAvFTk1DZ8VoYPbAD09MxWl2Ww4vv3rrmA
7pzCfoZCw6e1LgqvoEfNn+GUcyWNfUL4dZI1LRvbEp43PpJm3IadCS4MhtBobHs26U/QdIJvuD5C
dF+jgwyZG46ozyI/aV7zmkFaPJCwxxWVzqIAmDykLWmXDpMMRnYgtBPmxsxMKme+bOuepTbxc3hb
UqN+hCLGD2A00vV6T9P1NkVG/R24YvqMDBhCfdQSkb7VeWKwxSFgdNiBVq5ubdw+RCG4rbpLeQHl
fipNeMoEBuOAquxy6yZpH+wHVAcJ68O20HvHY3iyaeawDA/T4GGEmvA3QZvLJ//c8S31YjUeIwCr
znlOZBco1oqdtLmZwcK98RLLQK9kttCc846tuFtpTC+mJ+qTZFtHuGRrCeK/c+g/utel3EC1974H
BJRPTn82j6FwdhPLWRUPSpvg2+feuxFT3eZxsoj83eVqRb9hj1FOvx9WNaTR0Zk2LT4XxNFjlL1U
CPaZUjVe+plbs+fuUq+YbtyqRjdGnGdnoyOT+n703arlJbBG2dUFdqZjifFK0wy3EdGFziyRGlnT
8J5gBIK5aY5OTRAhsWUMYqR1REBDzw4ZP++3XSDcr43bpHgEgwBqXG6YnyNgMTeeLZcFxxT4Ryec
Mz+m/qnhSS3SORqL3dO8NYCeesvPLiaRgZl1Evd8Jvj+wSyr6M1gYPvNCnWFVN4YCKxUa6aoV4fD
lXTMzjlEVtpOzBzyHvchQMN8W4sqf8SFYL6RlqnvGL8yO+J0h4zYolMiCxF6L0FjtnjvSmV9TbNV
iiOVkRSE0feohvpiEuVm9IP+zeTetqtYpjbb0U7at0ZV6ralR9i6tbBuOBaCq6EThGAb2kaZHwTv
EDfz1X6UIfBArzSKYxmq8BqB9Xqdp4JDBhAoqEQVNBjEoQzdRbWniVBnjflBJjkTa6urfGuLb2/h
2A24f8Wu1YmTkWMroAcPUJTPik4LRTnp7BtpZeJMcvG99bwbcoMfAi3VBJrwGKBQQCmYrgSQaPCu
tYVlZJeNg4ma1eIbicOvv0+nIHjNoQIHm2SZ1GXnMq2IDZcZyY7BZ33G2TvA9QxtzIx5sXzl2rRe
Sfl1WefqdZtcjHOJZNiauJzMpq5W62MhX5a5TMvtPOfcAcjihqzTRC7GKFe69QVT8YUzxYZMsun6
qH/xuPhKjIltdTuHYfg9Yyt5BYOT7TJOOeClEaaXb7Zcvx+F64yw5M1UsCMAQ/oV70D+zS+GjBs7
pMjVAeztc6A+wxYStiJYi+kBgChwRmNMTor/mKrBRcuKM5gUgtllEVALtFD7YB5tNuPFzOtSVJNR
LJdUXMzCga9UY19uuROxmuE9lay1y90kF5BviONNZHQVHM1bq3er6XywiDxwyD723Fs7QCcQm/bA
Z+dwj8K16aUQ4LnD929oUmk2F8OKw1BYnNLMbFqmbhn0WebUYXlO2Kfyz9BK2+jVg9Zy0Ork0w3C
T7s94CRxjHO8fLAEtQrIUyX9kwEvinjx0OXUnUxLVymqV3byRqq6ycj2DMWR3Fkgsbr2IfLNHqLI
WIwun7xrlfqNvGXbJ4zENk+F0cMXUhlCvBXKljnXDmxdh4PEsG/twZbpvsXMxw5XB4V9I22fmmjo
Z84utKjhhejMYNrn0i/gDqemT9YuavWV0DlQ2I3aYsHEOFa/oizp7djjXKy2pQFQC2Z9OH0Im9EW
JD/Jtt6VjrTjzK3xAturkBPzAimvXFiIgjcp8uWTq9vhY1wmgh48v22QW6WQ7TZoGThw0kEMCnG5
OXUID1hcYFnkHmy2s3nGht5AgKIClmCYKbv+dsHaN9DuO0W0I2vVidaAl+lYTXXGDDEzkBZvqwkX
eGwxrngD7j0EZNSL0t0lVQQ2lZppKJzrXFb2fmTMv5zVwCP5YmQ+JxD6geaEjgnH1A7YoSTsMkly
yOojCjOkR7Ayu+2QwoTfBE6KNRWM3+i/WgTHgJhPaEI4l8208d+GLnDALSKR5zhggx+5l33oMma3
kqp7tpIitRDnD4X5hN5Rd685KqL+poSrDIfRdgk+NruUM5i6zi8/f3RPf2on/P/oSGxd2v/BOGKc
X5vfrYat9S/8MhLz/C/QoJg62W7I1Njyfp1IGL71ZbWpMPNiHO+HWJF/HUmsxAgGGZFHL0+/gPng
15mE9YW/YIOSWPvU1U7yp5yHlCv0tP/seUE60bYQA8eyBLiNC2Dn9z0v7ka8ydAjN5meSN/II2if
m6Fcuy60vkkEFrBYviEacx9hP0AI4Cwn99hbWITGiq/Vvcq1hndOHMC3IQuh6WKtoCnOGuNhBlj6
oZaO6OEhbU7Ik7o7VaXMqZFCKFh/ZIaco0ppTFJopvSuTVw7wN++lLfjKL0Ly02Cfhtp4T1pDNSk
DtAJqpVjzT4vYCcL3rK0Bp4woO97lZoRKRB8DZ4Hc5RXOaWCsx1UYsm9KVNe0Yq8e7bMIFFbxKl1
v7O1GbwKYA+30KDpeTMgsJ/pkIHCFS1x3LzCUrD5UHKt+ofhVVCdIjATNWW65w+hezCaJjjv7cRL
t1AqZLrt2C4xC3F5sJ1lt6G19ZWVvsghHS8nmVYla4yITfaU1vNtxlntHvxMDafaDI1xS1C9cU1a
iFvtByJA10ZxzSgpgxH8Sw3Od9o2kC0IEU+L2jvrFtM+ppQL3RUrd3eJU08HL5bHioXNbwrKD+V4
lJ0ZqvGIuwkm+hnJb6Bu51NOfkkPq/UgMVUdOz+AUO4o774EIH1nFG7KXmxw2Fl0lbTujDoDjt4z
K7vknuamWyUDj9wXSpDHVCTButvKwjPTrxNShtC3Fdw7EzzsBt1WseE97BpiqI3ozRfaIePC9+Sb
pT0mBtAjuomiuvbuPZlzSw+NanpQJelHseUO875L6VJi3HThxh69U96UUP8Ue9W4HaPucqqZbGwr
8n5Y6xmB9T00UCeiuQk0R0dvcfThEsEGZqrIKGJ8Ym5PHIPw520Anr7btLNhXhejO38ATW8/p8U3
v7P4Mq992B493bDtQEs12WFgm6myfldSuerYRtHPR9bP+VvmK6kodBZYIFU4TN8mnXTfggZm+IZa
l+CjBkLysfLBysaLpy4XUxv5DjylQJsX4gyNOVLEt0KhJol9BeK3tad8b7kl8gzEjv7Jk/juAVgm
rJeXFLgA680aKolvt514m42kukqWqBp3SxYMZyNR4LyRtP4IpYHSe4fAnuiRTX+0wVkP3rlVUDkR
+d11DxTwTghGIpOQo20f2h90/sYktQWb6qGlv70VEUTrMyhMEV7bpnKsTWgs4VvXLPiGhZsjFo9g
8/pXmj034FO2z9eW1dOEAo1AZWpBNjgXUYDClc079EtTa/Ng+d2M6MtZwAp2C58FETFt992kfPnE
1pk850O7vMLkzhhYGL7/0lSjyWdnut1LxdGMpBGTsbE11Wwa9PwezpB+ifKaoivTD6E9ecVGlfZ0
NXW0DgzvrPGbR/LnqyrdGRZzkTG3qlVTXjfLYrwGI4PbrUY49iE77QVxylrpgcovRKvC7S/bzYWY
7oucHoFrzKGmGmwE9AIoK2FDhvZ7wnciA7yp4+dPIQhtgj9qLlx0KKad7ke0NOmuYaI0niM1iazT
aHZKX01ujpZDqoDEpESDzzr5bcTb4faCWV7tWUDMRyLIWBYybvEfwKSWDrOOrmeMsyUUjZtcMtat
3rrsNs+VSYd65XVDHuwEQwswuETWzJeFylL32qpT880oMMzFSZUl4aGqFt/eLLlJwLvnkwty3Xt0
y0fsoyaRaJ5oV/dO54ElN2Z52y4DbbY7NHmyTYijB1hqGZl9EhkeupMBaig5ibH2AP8suW+N7O5o
GnzcELjZycQWVj7shnk0HyGU+GI7L7MBet4NlLnJ8MSRfpI5zXhlh8wSngLPlNVnWZWaTb/rh2pP
k0JlFzI4mg9lOlKIWpCPvmKcCG8GrkUCv2z+/rbGSfCWegwP4ffS9Ymkg3NUOrliSoj/8UHx3pDq
B247QvNN5MkeULyvt8OcZVdYptRpaJLlmUlAMgIyi4rLBWm9dUhwkLRxMYdGj5207d5TmS7vULXF
dcuO81vX6+A8y3zra8IX+t1iurdslGSUAbx1xiOoyiX4CJQaHx0vbdFI5FMtSStNRkTiE7Q+XDHE
J0HSTrCQk5sVfkXpH7XnvjCCYSMXcDI7FJXDzg77peaU4JYzqiVz4gScDcMh23UIRpqX1tpMkUkM
Dv1xcZEHKFlsv3Hnoxo676lFakwAlB7nR7sjW2AzlVVKIE6fMgpzlCISK5eObe/LWtSs982QN7AX
S9qfGM5oFs5LUmZ7ayL+Jy4zHajNmPQjWgDtOoSRrdgCzxrRN1ULK4l4VE7xmAdqCDdwYNG1SFBy
sEegwYP6iZLyYolqXg/3Y39neOnCZQZU6Zs9QuUliMQCWR6C55n2RR153/zUq4FoR/hWMax3Ym+M
TvHStK1+QryEqqVLTP+NzBv54IBI5ATFG0pIij1EnOJaAsBtjQiUajR8hPkMCavHestYeAK5SlUf
1WxOPFpVrDutPnDaYsY9b+oueRoLrAWbgRk/oFxpRN/LtsYJa6ZEV7idyd2pdq9yZwFciTxmuPYa
oz524LUvh1rL5ybsq2zrEFTzkA8e4vaFyBA8iq5lnxEk0QXHEM2Gt2mSUFxU0klzktEaR+4Cs7HH
rbVUBFcnAbIMa7GJzcvC2WhimTnmB6KGZd7qLnPb4+wFiQD4lFZnJrICUqIK235AcOQ+NAiFI+bG
BZsUZRaMd420o+bSRfggAeFDs0Im58QBDhImeapGOdL403OELtBBMCtK5G3AP7EmO95yZXmRNW6H
cRzOGEeELn6XqrhCzlJNVzXWNouMpjp95EQxy7MCj+IT0gNbbRwNCCcbVh68NkzpbucM3zYjkZEw
BVs3JN02jfAfpdOYJBxROf03dWeyJKmyLdkv4glgGM3U3fE2PPp+gkRGZtKD0WN8/VvEfX1Jlcgd
1ODNjhw5mScaHLOte6nqe+sl9OcIkeTPlCoqijWnNN6OpmF2mznOixte6slXHzjj73LI49/cZvWv
AuH00yfYmLcQ5Tn0stGIwVfp8ave8pn3cJEoRZGd60b9fepFyUs3F360jQeuYwzk2jS3kZHnz1M2
RPkuCCz3Qw/ZcqniVDZ7KcjMPSuvt1yAnKi3Tl0akZhvMpW9NuVY31P3UENtYOH+bdkoyWAvtroA
hUzJjrGVqrU2HhjSaCbyTj02N3vTW8jw07JkxY48HPdMMEK5bIHmWDiRsU81Fs9wzqFpjyYbq1hF
B2ZD3o0Ly9BwQeCP97GaCV+O69l6546wJnHVXBJ3fhN0b0nvGuO2iwbcs4yG+LhwuJQohGlKsUNA
rU8GhR3hia/aJXjUK5GxcXxveqa5I3mrCSVnwkZuazess5K3ytDTH9oainiHCYSrEATSwM6oNtIL
DEfyMOAzaVBRJu+5VJlFFl0RxWQb+eyQLFNR4xRU80yvIeFtC/pSEtwunpWKMONjhmnDeBeV4Ykj
PbiYn+oBm5kx5ZTajVLLU964zks2ZooXbKvXVDbZRXejQEvdotlhFBo13X2bSUwi3wb0Wfxbjuz/
jzH4f3GG4v+TEXnCb/OV/88Qxf+gRGz7X7ADY2IyXY+t8U866D8gEcsFewbzMB250vn/NUIREsRF
vOLf2TarEkfy1/07JOL9yxodzYKeIZY/Y7r/DCTCH+Sv+i8TMZgAf43Pl0CiMZnHfI3/fSLuqCFo
Czwv27UuMvmI0GFoG0RLokcTuzEMrN1iNokDl+JYKjOK334WxZtlQM0lleSIEUq3tHXhSOGuZvuH
JRLZpx7T6hRNdvNRTz3X49IK3mNS4F/LrEPjNZdnqSRHhdS8RImCeV7YMh2mMZi3Wnj5n6JX2WV0
8uR98sblMWuzXYUn56b0F+NoNvkceu1YfduOTndTNY+viuXGxm+k8RCp3rhRmRfEhEB0vKm8qWTY
ouJPNy5N9n31qzVfR76HPP4sEm+fZkB0WXUf5PeJ86qIguTGNzahZG99WuJuC1jt/FaxKJ+orJvv
JnNIh11b2/2tpyz5K9aj/Th49fLgZYn7Xmk2zDvubOXB5h145DBwH3hFuCfkvP6cmRi3pfT7s2IG
gYqfcH6tu+wh849RTfFNg1S+b9EUwwBz2pE1dvQejISrRU7D7Qb1rJynw0jCzL7kFEWB9ZdbFuQv
g6cM9ssNZ1DIcIonGuL9UtrTgpaZ92w8Y1xgvCMOOAC3bie/6eEj62yy5nsI8/k6irJiXWhb28ih
/rd20nsfvWLHYoKwBQIlH6Y8eLXTiLmTlpHLUHKx8Yqh2Lhx151rDOc7ZXVntyzVzmwx+Pp822mL
vd13q2dDGkRcJIr0y7qfD/joq5vZ5pUqObHfpoUF3OTKdtu4nfuSpfKjMWN5b/T466mgEDd1nCgC
KlOM2Qwd6PFV5xx01XxHBJhtJl2KY47+frYTBj3RivproEevU8RpyKx9cGn/uE6C6Lwx6P+i0miD
gqrBuis1Bxxxx1ga+bpCoxlIbKGQ7rLMcuSt6vTFo09Q0HbGSXMkJqM6jMvQkrgU8/vo5/7Vmrzp
dR75wY25Nt9Et7xIE7nc9Mr4MlZdc1YVqYSkuU27uKjZsNHLWTa2SRkqKyUlWxqI7dmmmWWq7b0r
EudTsXQ8dCzm6blR5nVJCNQRfQoCjqAcOtoltK/2m6sKfGa6vsnKitaa+QMBXB8lRtG7uqIchjNg
thiH9JvJH9kuABLxqRQ9gv8aKoJTwjuu7V7bsZHeXcsGvd72eVC/Vg4EdN5OLDj8UqMA2wlgpe2d
0XzxhinCL/BLRi8lJ2mxyTp9sUe72edG0H73TlWDt0LICoJ8X5xYtCdUYNPaYCohjKVQ1skyW7FH
HPuY8ENusLQTu0C7IKxJ9kjNH/lbTIrBb54eTJQGZUV0dWCFrQGuu9VHqitqTiYHpzsy2SFBIcd7
Wsd46N3PxU+yITS1EYR6Ygdh2hlI7tg0l5Lr82mSOfyp18CXLwui9eJ4vIFyvAwMLt1dNan2qUzT
8Wx6NS7zOs9COx3Hi7Sc8hLZXAb45oJnUjEATuOWSVxYa0OFoWF1I9s4DXgFNugU9rEire8LtDPZ
1qIi0Zi2rW1hdbRGJ0Vz8W1lPxkgvmFcODf2Ul/JUE8/yHZ77Or8w0i7ISSVyr71HEPdJEmMtJXH
T6guOlSue5dUrC98D1WEkIdiY09MXCiNw44IA7a5jd/vWs2+3DCIFoXm5TdYU/odEc9GFCcwt5Nr
/TJ3M4EflJY/VV3Htr414wvtTzLMBhY8DQfRTVuyonerHrPgpHn7UsZmnrRr3sdW9ov+b4ddZqg9
m4nE+YyNI7pPsnNpC0Ps8vazan4RlOIQxZRMNzoZ8iM0VZ5tKmroHm1qre7YpbI/VOKUG1MI66+I
E2uHDUJmv8vTUYVJa0X7EQfPiU03E283vRk51QMmfZQpqgfsK3wHYxfXyuwezpJBzDN2ws5JjyWv
5TS4a1JkT+VosHRPjp/eactN6YIe7bCjUOp2yI3xnoLf+M2MehUiP3x2zUJHMVjWPf04Yt+6hDKM
0XslvROXedBkbQdnbNhH1/HPprT7J3rP91ZCkK4xeSevb/Z9bJgXL+Cf6MvWKqSUjZBJ3dT7eDLO
swj+iiy7l3aeh21jEIE0x19mEKvQIE70lp2UOjtko+y8kvmubf3lu2eluwOPqLfU+aCjJdwwXZnf
YDdHz7IjV25KlBrZaPWX1IePRI0wUUaJpaAi4NEsBFDEPP1B1Jw3gWclx9GJCJUhhe1jnWVuOpV4
IRV4azGXcxlV7Ic1e+QCbdFZR3d5XgtdTlikm3285M2Nr4YrLlp99sqAO4L1wIdszwJ8IoQlxY/j
MS/5eXY3oAYHLrlhIWKfOGnyWpGHY6sjGcEvDvPoDObeRXffpEWd/CVZZXwhKUEdSVqYDt4izNt6
Kj4BWcUhNmPvRGqoOLlJ+xf/fbH3k4DMS2QD/yknqwESSppIvml8MfzOOJDdiovF9FjfRkYkH5tF
OrdxMKh7H5RxE/d0nRJMUj7KPjcPUxm454FyerI4fHffNIM6LbqoL4kV6RNUN8PI1CGmtZnxYo4Q
NhJ1YU9+FKcdAcwDSmDqLC9BzCzNElR1fxxfM1rRZE9XE/Yj9l/d8iuPkN1YcDpn+vuCLRbt/jVb
huE+G1NcMb2efldKwLNh140vmVnE1zLL/dBlJxpP441nF7Twle5RDuRMgWQ0J7PXrHwZmylLpGKx
dn7nk8MPliP7VJiivBlFP4ZD58xhRPLupuWH721w/rihKYzojhAWeWTPO+8Sw/aPY+HHn2SVcNXz
T7YfXGZbX1yPuDrHWL1te8oLSCCWDUEu0TlPsRYB6bdBdhlIX9w21LVsJqi3PZWFV6loVYm1ONej
cmjVgWIXBZ2Q+VDc1H7p7Bs65fJhPi9BpB706HoPK2q4nwF89m6svw3TOBGhu1k6oqNmfa/7Swpg
RpTCQahs7dn7WGOgQjnXV9TIWz9GDOoMfcEckW1rHuTDINs3K1+uhAFtnLqUKPktyubUbpe2x1bS
0wOl6ZbPR+Ngd5A6Nb2DZnEsDedU6KWiK9DcNUHwnbBkQlPlIeYzsk9L7n24+IJD4schRXm/GuOT
LQA6LP70+epzlO3E0pYbxOVHqgMf16p1RnFMGZ0l9kXm3GQ0S+aBVeyTYCxDRssHSrcvBJ2rQ0rT
ksY+Xy+SwnWNhY6qym0GALLptVnuqpitsmVPO8HqAQsMPIYo2FRRLBJ73L+JACpPhh1912PwKt2z
tumZ4trNnGmReWaWj2SE8fWPl7V5Z0QPRi2ldMf0eMkkHmdjgXteCbxkKoiWrXbSgxNbz7lBKEwm
FRm4nb6Lkv53Ms2XGQ/jLtelG8LCvfaOCHNz+BRV/VT3xW8ovL9R3oQIMfiFcmI7xvbQsgXa6Fxj
kJHpAyE2JHmrsrxBG1P7dczfUSx+o7F2AkmUZye26U8m2qhJhjTsAFPOBb94Yqmk/4T+iWAqqZR0
Rb6Px7dEIJ4rBDVcm5TEJ+ltLGMOSxtsuPZdTufipaobpDjVvMYe/Zgkds+8T7Us+4c5zojjjpEp
HCo+m2y+M5Z4eqMU97igKATql9GLZ4Ic195SK70x+CTTjnBWON/1PBzbtnlWMrVDq/crUq7kdiam
4LYisutsAGAdNTp1tuWpC95Vw3q/A0P4WwC9fq7Lr7k2tokuz9z2+aXWfdjEEH7oKVs68W5zHkNm
CxKgJRa3TZUQjsDb32v/jCJY9uySim3d8JQTp7EXjbewNc9GLm+VcTu1qSIW3PrFd3cuDONa0oy4
89xuvDPH3H/p/dVIU87mrdfKiEvR4oeN4bZbdGiKD/0Wfbkcujcrg0DwgvGutAZrnyxFjaugMS6G
bM2th8h5pWDUfcFlVG64uJBdzro/7NWjFjNfNthVT9OT1ZJIbpOcQ+171n/hk91A7+5QL/aL6eob
f1KbjoAo17Fv6yg9q7SpfSI80zNB7gc9Zh/Q0vVd1kt7Q3PbOa/WNxNwwj6fYvAS/zaFjb90yPP7
pG2sK3cSdyMnIMxKzHu3qK/aGz5zc3T3VKlfu4CYcNLCxGnMECC7ZcpOQ+PfcwSg2SzRpZ/6ms74
Zn6DzmWuaKY/hC6Q+efGIGF9dCYHjIs+aZGbKWbhSnPrfKgTcU0IzwaXxpVk9y4fZ+XwOUnfi5Gl
yFJ2MTlyhHKPZu++d2Q2M5wT4eYZThcS6v6rSMlJ80XM91UIbx+48b6b62eIuNfKRNUqAvfvaAVP
YNCPnIa7Kk3ppSNfzHdpcm1t13wpeM5JaXP4HBdab6Np3YY7ARuMia9TBSihU79gAp5oJKyKL9qg
WTZjat7lGZRWTtUgdXuLjWvWPxBDucPUW6A6yYNZRecqh66ke7UMY0pQ4fVU+Wa5FHWzkT93LC+x
8wKYG2uha+a92qStbotAnvPa3zZFcJPYE3e1QMxE7SEq0rscrAWkj6Omz3OR8lr41KTbQ7TDsOjS
Pi7ZqkXErfP0cda4xbWtXR2Oqf3d28MrF6O7geaze29ZHmyZXmTlfNj48XZFxe2nlDZ9vBFN7HZm
HRLLfHNyevsKp+Je7lP7hs2YXvi2fq2DBcwxScwr6y6CWzh8D1w51R8fJJRsxYbwSQcnp5Jsrgjp
GX4PmeXzFM+KIG1UeP+kKyN7p6Cyv0qvGw5esy4gcJnxxGOu/qrKxT60rjNWTEN5cbbZxbyDf4m3
ZW1xk0TIXFJKy7dxIifII/otajCag07K4NS2i3qxBz5jUckmm8dwXrPtQYruMSQnHFU6hWcu5Vtp
FGuXQ5C+sxBEFFh4S28Qi8hP8Uytb91GaG7bVfXiNs7nMHflKSZS/9zU9srU+5Toaa7GlTG2W1oA
yKtMPPLhUsc5VUPv7by+9h5sIqg2+OLME2+99JkEvmzPhGfcBovm1PV6UiJl5Kzgo01Vp28aX1OU
9w9DT1NU7/TyL/FHwznHZ38NsmB+bsAqjmZMrCoLXooFGz6kG1aezVs6zuaxB+c/8WEc7/hAYfQ0
3Yhr3eKv7KlTRk+WXHlaRYhD6KqqeSRqJ/sc4N6YvFp5xJK81tx2xiMY4HKBqE+3kGCE3KoKaJBd
CmcLVtjYjMyDn2Gn7+u0IODYy0A11JI8BHbBxbF1EVtnq74URjdvO9G5v1olvIs1dMGZnyIic+KB
nTjdyP906fggjkIU9PAuHOO0+5ZpqHwdCZoY1czv2J73UyCwkA+Tf8lzTK3bcmRl3hleyu5w9kjv
IdYEg7tqwtHzgeirqBsveA7cD1eX5rWN6ajSI0Z3r8mbcx4Hxg6neXeyK9awWD6ive/Y2YvrxF8N
2t3D7OkvaaD+1Y5nHJoAGlNGsdgVgYi3U8LrKm8qZ/0VOqEMQOXNeufGw64R5bXkhrJLTSS6aDnV
hD8BE25tks9KgvEI0uOLTZ4dn5gYCmR3ah6s33LwiJFzpmBnUI17TI3GP0o29YekGszTSg59VDh+
s2qtUaiAGI1YcKtESzPu8W33FKvOZXJmI5IecdIH37VZq2MwtMYvNei1ocAeDm6bqCRkT2K/5Fnp
Plkd2UuZEfC68taSBopfSFtFSRqRZyh8aON7I0Jf4Lg3dtYKFzbePN7P1tQ8OEScvvF6Kd6CUabP
Md2/tyY5rgcaUcRjNMS8BCh0QbkkCvq0UC77SrX97Rp5xpcwV9MCk0esRE55M58gyzEwthfsf7aS
7eutNSvxJmRiXem8ZoeRxg7jVx1l5smpGutuFs7khU6s85u8HuBFM8fIDh4hdfexOdePIMhg/jSS
Dx9T7ZBIl6Yyfp84t9hn8E54StxM5ltJNq2FxiTitRY37i+FyP6t0emfWhH8r7OFmhBo/3cG7jhU
8Ver/5svdP0T/4DgUPwpP/IIpA4IJyLv+T8YOBT/NR4VEJdnjH9wcVz9uy0UBo44J+B0f81P8az/
ROAcieIPBIeRxnJsCfT7Tyn+kNH/h+JvIn2g+gfr/8n3/4fvq66zbgCMxwjtG5/RfKA7+ymhH+fY
1YU80lpKcUNfYiymtMa0o9tRJubRwxu+y7xE7EF1OQIqrhWkWL5E9J3vvYl4wsGDBsd0BWRR1WJP
BNoU4lYSVyXs/qik+yX8NCPDwVNndyEjvK+5vFFf8kG7zO+RuIQh+mo76PRa+cMlJqDqniVIc/bH
CDd/WyUXO6VfXqWdBdniz8EZvDy+x48wbwVXvsOSRSfGFjQQS95LI/hEI0zWN/MNjv8bw2J/T3SV
cUhcQ4XRYBn70TDEdXYNEZoG5Mnqwa53kR95DNJReUjMLn/EUmTO2yFgTxwndROarCDDBnwNwdeP
jkKu8SaiW1NpWzcVVHKng/msaOob+BaNZ+UL+Jy5hTJysHu95ew7NkUawU+lvNiO/tByhyVujo0w
hqDlpLzAeB74L9Yfp+qnkIoTEQ5mL006BZaIAQJ/xyU1EmvXuBH515bJEOhRLLty6RN2kk5yWBlY
RN6DZDxUbP3DpNbqc8nneG+Q30wsDq+MjkQwL39yYgQgbGjLQAerX9pn5oOYVFK+UeixCD+UcCix
jYCrEC2WNA0p6gVbTl1kVI848WILrlekG+XDJBNJbr8hOg+njJnlVLWpPppR9S20+FMXyxUJG0Mh
O+q/BVc+KApjaLZUZjdXNr8XSz1Y8RG8h5MQeY/BpRi3Sc5KFzMPfKCXDPpds06+zCxmv4zBvFig
fgtb3y3BieKwoFFhR3OeNL6eE0fsd0MmtmEYH0RMnGwv+lXn8V3eLoeKK0NpMfYGeP6IY+K3Gmv3
fsDr/adLGCzbemnPreS35wIb7ube5GZfEKbNXTh0m/FiZ6hWg1UG907Zs2ImP5usSx0dqY4abmIl
yoNvGc2uIpSZXpzjUgnzaw6Abkj+bmPkYDtI9+loVidAiODWXdgGbyCl9SuXW/46YebGPrCr4qZw
5zY08+ahawpYoEn5z7rpyodZk9JRjZJo6XEyjr2Tj7dBSy85xC3YAqkUW8J99CWvmAvm+BBgwTjN
Ux2HmZ0itmfF/NI2hNpkoIg3VIIBUAGuoqwV8Yn51n8fjVpcp7EmQjSDPdqavXrJqvbDGzjBZ9WR
Ywq4GcHxuOzNTcrXGlxAmZO9q6lkSmXOOgTZWm/60zMv65dxaZtbs2IPgQOl2YHgMKD2Nr43Bv8b
rxm/dTHASeo1bCfK2NwNJIasgRGjz4WE4dDic92nrbMJCqIUsSCZO9Ie3WuUdvFjyZblRnYG8eiD
rG7yJHA/fNt5Atnytl2dPaUJa3QloHAB37AuVD7vjzGB1ZXmzrNUdZLSZXsSMKrxXec97cm5vVX9
dRFJuhOz5178YWquJZf6NHiqUcfpioa7bzlfXSf/KxfGWBvwFMeDbe6lH9d3UWPe4PdzD6ZNjbFY
PO8xZdNLU7zvn1EmHJ5BBzMsIS3XZm2CTV3es7Gx1VUeTpNaK8soqrCvgZUeGr8ikxfXhuGOJ78S
16jn89ZNbEQDscUYvtcTWwoiXhd2PhEULSSiVA8JgSZo523IRJWHcVp629nP3Ztolaa09afxJ/wr
ZXAegX6BE6Z4h7SqXlrq0jdm5z6W1HY8BNUi94XFeKIif9nPrqh/S9yOrNPy6V5iJTuaY6WepdmG
aTWj7iG0JzSBGSzktMMepB2tDZVe52qkoriyPjSKzgns89IXBhd34kegTUlan9eSbsHU85yUlN5z
STP7UyPL84yOIqvMD+3JRO3Kq4hgQ1oHdvbovcwVqmbup0bosHfc5Tm2t3romHPM6moTUYett4ho
9aVFXOjfnZVNB3NQLGyHZj5CMb2NI1HEI0TWbtLN8EbnGnY2jMcb7t0TfGKAUaUtv+imjve6ZluQ
jQzE/SLJ9J1IbI2IovVAr1hTUhK+2LdaW0ewJuOe0jLCV5uUxbpV3ZWL/+RHySW3ar4wM9/RYc6t
U31MguxM1Sc6dO0mfYeaK3jhAs15vH22Xqm2NrtF/MA8PKLrxzuXHhuKyNYsGMKW+WHfUpQrDnoS
C8OTNb+OcdMfIR9P/pTlB4kYy+NhDrsENvMsEjO0VhstAhurBdqxmozMB18B/+kAc0qD4ISUeWF+
OSIG2pusVO+4n9BBevVUdq1/rvRKMlqcm1hfI0Jg0u5QD2XEO5x4Ieq+HqquCvHy92dMwjTZdcVx
VJ157vXiPPfW7Whn0w6Ti4sitPRh4mRmCILn3HTZB1Mc8WVmRERwVvePojcku0uerZaCRFzlbJtE
bR09ssrvhxymmqw9deKMcI4FrxDshHawNyuVYqjJavfgTlPUbI3WbDfSQN1zQYy4mpW7RQ5Xs+RX
w7X6BU/QQbjobU7nb0jmKokUvQviEvuOt2u6gnMjib5JVAf18/uPIlb8t9lM+CQHzd5d0ui9If75
MfY5+Li9y61bagusi+V8b6KrojSRh1+3Y7Qp6QsICRFa0jDjdbNb/PRYLjGs26QwxtY8TfNahW6L
t6np90R1HDRiwKKymzkHruDAzN6Dvrh1ZXHX6C5kI3rAAcWHLRGProVtQLzNtX6qMvkQ578CyGwR
FKTiBp8oVDsrv1JqvPNYwdXDuz1wuI4di+P6zhnEEaRrp7D98STMPptV9Ipc9I9TNBO8WLm72ML2
n9IB4LLKdwhgYgJ0H5sx6Y/JFLAAacU9FTYcVTVciTDDfhxxtaoDHNm+douzk1JeJPeDGbTsXipK
Ios7s7N32DufjGB6V2ZyloQ8db1z19bNfc8Ds5B8u+nboN51YgGx9dKWADQsE5YpTwbX1m1lAYjg
9yRSwbLi2yKJqdGwQSgMfkc+5FhRVp9+DnVB7tYnwUTsAjseFx/kYTMi02waPmusOtjk7znJiHPK
18gfqn1PWePaxylnXVGZH0tD6itb6wWcObpvPHL2HJcetsGICB2fnSfCUZHNTD0ggqXNo2r5u9xG
xd/k4n8myciKmU1OCJUmL3KNzwuG3kd6Az9P2miftsm11MafJPCurZx4uIxqJ5r2t06CqyZCO0D/
Dfpkn1OcoRvhhCJtuy0ECM2STfvOhY2/w9zGCiezz43JmBP9Xlgo3DkJ8+88aICihnor8ul28N1v
Bu+nkjHm1jCLP9zOFF1N0n4Hq3goWTBt3QKwLCEEynhySroPxo5HyR6jO6ubHpvEehwi2g94GXTE
DPJDFPtBztVB8z86mmZcf2lqa54Iq5pPafZnqB0kAp8daV9dl4JbT0sA7YAZ4tN0kvKKSd/etEoF
d6hiOZ+VsnnkM3Xvl8XvifVFDZGNv6Y0T+O6nobIgl8heoCmnnV9LaJuAjZ1ZAhScql/ttwF++7e
8BNIgHUJ7qfK+0XeqM++f12RNxnL8pgDvlkX6O66Sod552Vekx1grYt26YmC/SnL9yCHjarZx5vr
Yj5ivk7XVf0I9n5Tr+t7JqUh7Nnok83/SLRt+kGKxI3HSd+rMQgTxS0cSz94wooGcCK3mBLZxFs1
zpF6RQjEChOUE6HG9Ngap/qHNbBW7CCLR/7liiKg6jwbP3SCu4IKdgCBQlR8FpLfQJVgK4dzvaIN
8wo5jDS94kkHfDAwM+2wBkNDxCU/jmpFJDgtm4vZBvE+9TwL4ByUQpCjP4RBHnxSAhqz2aZ4qeOd
flhWDGME7ULTAs2IV0gDhGQ4qyKlNNOxv0DCg9/6h+rI4TuqFfSgYCnbziv8MZnJR+LnYm+4sXXy
V0SEwINlLbkZ2hN3axCSJKZfcMVKihUwsdlH73OYk+qHPqlyK3hpB87hcYVTHLP3zmIFVlgpkkzs
L3rjlSOdDyvYYtBbVG+nFXeZ1/B2e7I8Sjg65zi4E85uZUVEhtlWBMKu36YVn4k9xW7KXaEaQpb1
kUjpj2Qpi4o14ErfVI1urnJFcto8J8yx8Fgl86Zkw2Es1xzhD4RZNQfdLeKTFiSMk24/na2My8DW
d3gT00lm0pgJ90x18NYeSSXrl2rcDys81AWBcQ5GpmLsly+elZtv0wobyW6YXheu26/ziiJNK5TE
2708WH4FqLQiS3WSFo/mD8ek48a8QKt3O4vgkrClq+FarOjTjEh91/zwUF7GLn1FpJogt6+tICnc
qsBx3hDKDQDdEoy5rnFrQliRC2dwkkf2EaMGLZ2AWMFKZE2algDcSNHEWhRiyzNnccNKOQI5s5x7
pKiPJjDkSz2y75lX6qvnc/ambcVgszJhUVzOh2jlxGIXYixPmudsZcjayZEn4rNKntbyoy95vlbi
jPwFkLOVQqMBANB+JdPs9RNJgssrVqv8Yfjh15rc2imQNhF3fwlu4Wq34m706c1XpvP5vmFlEvZD
9T6uiNzaUHSjVmyuWgE6TO7TxVuhuowioTEsc0lLVQ11h812uS1YzXHOctfvDDURrE4uNyyjv2J7
k9VG7/6K8o2yd1eARO6DFfQzJ887egyGW8+DeZjcYOOuYKBh8b1EKyw4OkKeojF3H8SKEjbeWB5w
9bJnrqAX3jHL6YfayuxHLmryl/Db/nb+oROdRUx3zYospkkCh1e1W1eAM8YCiZiS1/KhdL8TMoZS
dQ+P8R0jvZbNyW4ekxqvtXsUYJKaM/1cLmQlBDUBfMFKUwYei7yNPWXGTbDSloVdy02c5+OrWFlM
4MPqmydyRkhojWO5MpvGQEyjkaGFloKAiz7OLvPKeDqRA+25cp8+UTvPxcqC8r3UmwY8lM4uxoUC
YjRZ2dFqpUiDlSedV7IUcTz7xMgIbfoDnjojqUP4L0osAICpee2xU2Hv+ZsmPR6EXjqw8vG04qzt
gBEnNH4w18in0pnMEkRPZ5U/8ROghLo/qihmEydHVnaMx/lHN3VZWr87CLg593+E1Xhu0FiTVW4l
lr7GeIwEW/yosXSO0Eb0o9HKVa6FnDRPGPfRcPWPnuus0q69irzuKvfOP8ovtC8qMInqKMJUrk5P
w49OLH40Y1oKbil7LF4NZTmncpWWy65jMqWMV51a4dM3PhNN9ZxMgqvL1NTevUOe4h+iLuZdwZWY
Q8xfzR5d7uIPlJl38RyZIlhTVb1tmsTfMYjav2Th2YAVkbHPKQ858l5SoWwMsdMW5b+JXTMyZaDl
WPb78+peSlkw6S6/uPnEmpoRPvgVB8t9SdfES50zW5Q0GV9sXLKXmdGK/pQGasLFREAqhEfOVIqr
Pt1ZxdId7Mj/kkl9GinqhYjFKVQYVbl1EALOyWCOW1HU6hqrbD7JYTzPGQNTZlxo83wmgXLrNLbe
dDHQFePIEHcR7Iinjg53r21T1d12wJTnD3gi5qDFh+Uvh9a5qpKyqJSFnR3ZD3wXJ1v27w5EUKod
EDg/ITO1OfltRYgV4/343pB9Sj/woQxW+w+b2NTHynaLH7d91DDHOymNjcwWttqI7DnHet2IDGW/
4IiZ0sremYB7YUs6kjm/5oX7oDQexXLap9p/xpwYpk00soE4ThjBOg600VkTW9xHtkX1M5PheEhk
jBpREfthuiyefdlTukWoNDIQuyvaEdxzMOSYWrJs75vxN3bZP4IQ+BsnzY+YB3CiWBBk2tYjK8vi
FfUCigVhcZNFDsYzrGZypo+dDPBLZbLCLBN58YUkl2e90410HtM1H3CDNynuZPR0OBMe8mQRbGnM
P9rm8u3VafnICRx6SpMwkzX66E3EEEiF3kGzkJcQTsslaoUGYKILsoqjINM7v7Jw17rc80zpfwmV
79KM9g5MdGWAcQJXy2aGWd8QJ7edFVFMsI46lo+yokcMCaWcki1K0G979sjEYnfIGD+o4AVvG/6O
jJIuQhncPQ/oV906YrM+j3itSHaQ+pZQeWYT8mkdU/NUQKWm4k83PBi23jtUx0KNm9x6/TksRB0G
rvnkyDqEN+X0kZc5iD89/9iksCt4twovgGxftTH/YpHJEwz2Lifbs/XUZfFH3IfJv1J3HkuSI1uS
/SK0AAYDYFiOc/cID84yN5BIUjBwZmD29X389WsZmVmMSC+nViVVSSLCASN6VY+q96TFiwZHHHdf
xpHDeSS7dRwbMNQ05aQ537ERC1eBENPvQocIhqR8PSwltYS6esiT+17rZUP8hjqG/oWT6gPIlZqy
hjDfk6f60WVMiu16W9PTl6keQbWReycrRunV2kBnVckumwOzFZJwYOcc6xz7YNFjGYq5wmyavpNn
dv2PPGkxCrQKY8xwjxWFnhLczOLsce/njkhcDks/F7yYgBFnxgAgFs+Wz9OID2CKLkg1klqviOWn
b54apy5O2DsvYUzc8mbf5LRE8grnjsG4s1JAA0/mPnSpufWfUB459s/LoW3YTRLsAetc19iGBUL3
v6w/3G/xem/MAM26JBOAObPFzeOiYC1RsEX8e5oVMXPq03aMWbYQ4Ijko7MhlJ2p+0hR21+wGB7D
ztml4fc8Ky56fcJmHv+JmvLoQ3AngP+3vaGu4bCbK9k097kf1glk/G1kCOQMY49KP+JKyF0jRUYE
biSyHEqMK836XWLKq6Xm6W6ca1ix4NHgSGp52vXpPrFIbGN90V23o/T1B5WXnsKXHcePboyPLoup
USHWP43YYcpd78FSk69JRomP2jVTT2pLJruwvcSkz2bYzx62BO+bwznzb6/r986gnrDEJOc0WO6a
khRe24Grx3YJCth9ouj9mgdIrizyv6BVP3IDOWMA+RyW/t5dP2F/vNRdzF5pG4rWB44E+GY/8yw/
aq4pIanPTauHbZn0l2w0bLgL7crimjktM41l27vjHZn3jSJZScRrK1yzCypa+2rslOpE5Cq96/l1
83j2PUon2UOA5zfT0envJToVhyB5UTFg+fId3WFTJO/d/DCFrCiRffXEiNJvDlmMQR6TEewbsrrc
GRGp6TJLKnVlpALyAGT+J0vRhjPHBg1ic2OIRf1Lxol0kfOttW9Lsd1TGLyrcdh64kew/iqGd8Yt
XPa4DrIfDKDUaaG5wy1YRy1lZBAYnK0BFuehd7g3EdjUD8ZBcxspHqlZ07hPfi7OQIy8oePLHeFi
ZjgaBondbUzBawmmNVvyM2/gi+SBMqAXSSbwSk0o9xBATVC5/8olulRFs5difCy54h1iMM0XCbw8
5fyyc7Ty7oC4vcnJe+hy59zjfeWprvnIdFxxaTQD1oPG3ktSktZnnp+P0Um7XEMFEAt3Vc8UboV4
S1ecViFcui1o4jtBiJzKVUKHuBujK5b+N4z3KVjlYL1HzpIlrYLmL1sQ6gcMgq3U433I0rjJi9tK
blb1mOQkPuYhJqtH8VzI8stE4ytJ04lCJDs8z4SjnfoBLNymnH3eZe2Hj5mNwzMcNSTc8RVPzp2h
yD7qKIqMKAPb2ST9Mkau99EcHDhbM6+bvtp2pdsghILWNPdCPOG33PfiWBBTOg3zEh+U7817b4ne
NLFRGlPu3Nx9bNuPuSdxMFQ3PyO8d7MTBmRO7RJIzOWBviucdfZfoqlY0wv23/kUkJc8IIXnJ7Df
BF+JdT6Q8w/PhWmvGTn1aGh32tUvLUIuMgsQjbiOnytbks2eg4Xfy1HMQXF38ThHCYCLPMZX3HBF
wjfDnGMYOGmtMb7ZNLnLRTCC6VlT7iFJh7uh6Z+9OPrKszQ7DwOmcPhN8WMNe+2SRQVVBtwsgqiN
blTPc5U1j1ofMGgwLfXUr4bftgluhhXXlt0uEPNL3Uf1vnec8mVJtHtsI30nFXxQrUBqB8N+SvGU
Jm2d75pGnukTO08d+QSpQdTL4QMtm5orjKkNKYoPh0MhRW5eieFoWg6d4rw0m73LWUNBK0k5R7+t
YQ2QvriBvKPqZcnj72qWR09M93OIoc/K+nMtMSnKBtxgcXKC5eS16tnmKZR/d0TEiicE/+BitXr2
OemNA+PbcvQ32vgZvAjzDjPiqREKG6A1Ej04M9uq6OarNxixD+Q87cW0/ANawdtYEugnSu5+6TXh
0BiwhU1ED46jm33n6juy3XNEoxEqxPzWuusVU8a74vLooMgfwcshfAAjOHC9P3dlF5yJ48fbnB8P
BqLuNZmdBq+psuVlMEV1jAf9u1RM9wDL1B6bY+q+Els515bJfFOl4dZdeQDhpm4UzRoRDEo3xeQf
wbHjesBYoXJqfQmn/ILqlhxmitSPU4eFNy6HcptK/9gQJ9dE3mhmbMj5jvM5a+hPs6V139NKeURF
wofJdTnwhG28vV1aqE7xNkO9oHMyft1mcDrWvntm84VrCKmeFGkXHrt6/ttiHtyMYd5sk8L3DnZI
821feN0+XYP+AV/iYwYD5cyXBlzGqOps+ra6pJ3PEoTnhz4v4h3+4Een0DM/E23bAxqGIMma6J0z
4Ph2vFfex6c+Q71B2tIcuIS3J5HBuJdg8yZxi+UrLDlR9pRgcHnruzvA8vmfsJfNWXW6p9c75aw/
0RfH+FscQNs7WA9pY8nsmBHn0PO5W4Lh7ITgW+K6wu9U9LcTXw6JK8/HrWNjs/MhZm3rBgMEhnJE
pKzu9uTz/hRL9ulUHPP6PD96EzYE4YNPhFkARk21Xzg+xyfBDWSn0Kde1CLrPUoSaI+udHazGp2r
byUjjGZyd/R2gZSM89d17N/WKPlRjq5zkOSQ7zktYvs1TMOznj72eKi5r7jhteFOnKm+v3NSpz/T
KJm/E1wkvzG2wbmH17n1wgjReXWfxG28bNvysQlFfcxi0/zBukVBguhxv3Vp/GudB+ezKerlC9q8
PcpmXJFCUwYCVffTc8jH5w2dmqF+XLV4cYiRo9PyBajGNq9LB1KS7P2GlAxHwKWj/pPGv6L1dxjZ
630ketIBpuI8lBUxrgVOERXHc8J1OcuILBVGAjGHL2kmxY6u2/cw5oiTA4wF5JBM+wFe7imt4/XN
LH12UkU1vAuHahrPzX4yV+lPS4pt2uuXaxXyM2z8/Eh+oj1HWRJsiY9eRzB2pyTK4Dy01QFdas9o
zt9XBle8Niv1Bf6cnRuNJTep8Lzm/bVJyv4RaMV3EgzlHjcEK9pgxYABjpPE2FLsHsMwjF2ard1v
Q25WO97BGTSBSSBG/czbA6SIfPc4+rBN4uB1cPF8NmVJr1yb+Xf/cyjZ/29Wq4AA8//DavW/avNN
XDD7/X8gx/71m/7NQFcwsv9N3fdu//5vQ5UTuv8RuDEM/AAH1H8Fpf87Q+2o4D+wQHmCNVzc6Oj/
wxC1+1/FZv+bKxZ6bAawWFwK/gQxavV/g7tbNDnR5hxOOWCu5dCL6lLwzmcYYpBI+0R4iyJ8hCMC
4hXh02jIjEthbeA5z6HT5WipG+IcVQ+atoOFLPa4VPyBBUIDNFjpnIzHvLtEK+ezBCFoobh1E6SJ
DsgKMID2jyCpWUteB6LeubO3hFiX6VL7YV3ph1S51HzS09ivLJZyBCDQz0SOHom7EkxBnuKYZmNX
eyd8KXRKu0yUq/1a0ev328iJYpg0NWvFlNv2JOOAb4pju5S2ai41+NK83ZpkcCBOJa1S1K0EjITo
zKSUuMiJYDCcgBCkfeNiG668AuNxYO+BitMx3ZpxwL+flS0TfYekW/N7oNrWfML1TV748OIdmS84
Qruc5mLq7IcmnjFRBeue21G6k4wXOcina9ztdeS07TOOzPadv6H+xuTWAmjSqmeJ9mm2CUnHNacg
iTBrexyACbqHQh+T3kx/sLZ25m6tdPg02CTgDrEOOC7vpXWyYwFRbvoycdmdY+l6ewtj97swPWZY
2juIxKw+lnzmT018XEj84RfzvI9pmvp1n0VICRGb45yuXHhzsy0WA4WrdkuEimLqnU0yT3K4sIM1
n1Rk0vc0rg4pNVtFKArjErAPRXY4zEOVMIVt6kPSDAkTe5qy11MeDMYe6R+NpHjtwWkUHwNwJ9ru
R5XqZYv3iUHVkmbRo1My8NhhwaYGpfcjIc7oj2POJ42+fNcr0RW/3FFiWzJsxW5WcfcuAyLMAoJY
uoTx6zRSJ0YtGddz3HIZU/CwcB7HOch2g1BUGq1M6IGzwIOmE/3JkqqCEVro6qdiGHxYsNjLrZcy
ZrKySW85pQA5ZSkEspm/9NDEyOYdYDf556Uc+08xdDiIbUiwg/ZaV78Dyp2f4pDJ/CZobfZme/Z3
4si9Wf6pQZoYcvvNDLU04AhsRTPTwbT6fJx7FBxKzPY+2qre13rgPrCmQrFYLxWZXN94915f4ZSz
VZ8BWSupqgHvSW08CaWVXug+6rkbaXZbolH65uYnVFEqpk5Vdiu57bOp+Qibqp6+K49Unqtde0rm
NdCXEbOepZJ2TsRf3mD0kBpoVMVH59xrUv/DSa52IrLoQkAilZT3H1VEbdPToonhdRTtMN32h8NQ
GnLXXSunvzNtdJ+xzYAbBMb5ooK3SJAwbZNwrW1KrnS2fI3b252MmkBvlwAAOQB5G3g4R9Gnu4gc
7GMBWI1PXtdyhjWXSNApY2vQVLooyHczE5cYDMFM2CdK6tRuLe4Jyupx2u3H0aqTxZm0nxasgBj0
fEoeZOul7rPrInRuDGJy+jv0/f4TZ3HZ3qmmU8spxVhQHFYncor9qDOfYILVxAtFDb0J5Vkk9xzU
y+ukVPbCqLX57GC4v5tVzJ/kw2IktAmnFotEuvVJuGKASxvt5du1kaiNNQCvPTOy5GKnRR4JeKdP
E6q2d0wx+9MzjBur3DCmcbZj7qj7pl3yK0DLkA4glO3rgDD0SbEw/5BINkyAIg0TNfIr3/JArBFp
7DRhf0/C5dCMU3SFTaMw3lDaTuxJ+LBbRk5wCDUWT+nN3wnXqEwflFtUQGDRhQ7MBWvBBMMy/Q3W
Dj+qh2U93k6Mjx6nibsKk1WSWgQgbIjkOCM9BWyLuzib8uiK0hR8JIrlmzpei00jX1fBeb4Tw7V2
PIStZUmW4Icg4fBkW0Kuu6QIvZWM6uIF5ALNlNw7yVK9EpNBy+uT5bWJ4uJQUonk79wy8F50p+Vj
7aTJR51UnfMPDC7FrLBuwD2uHReUmvV2tXst1jLZBUmRiG1l14DQVlNlywgTZ2ps8jFU+B22co3d
7qkDi9EBi+6H5jDPwszcqLw8PIl6no6UEQQ/kZY0gEKmoy4J9aqID2GVdydatlvGllhcoYaRZFHB
5EgyOdLxUdkF4x8wBUGUvYRmwRPjt3TbwHjPLiCA+mYbJw3CUkse5TkMWhomYl+a3eSu7jMej1Bt
cQrK5zjCIgiFZ01/REE9v3eJLxhv1F1p/w6DF3xp1iWK0QQkv0mU5dG9vUyAaRWF9LyexT5XWmBU
NDwkBNiG/JEgUOvukyXX13SUI2UP4TTH+0lEpt3NZFj8U9yVjYv3OjKgPrF5YMU0g2l+QcG4/RUG
5AlEtDw9iaJvvdMw3YoWG38UmA/4f1xcnRoZedMJZGGq6gI5lB6ugCWr4re4gwTt6XS6qcvQICAQ
GdJ79XDjXvOl3Qwas+829hJFwfyoskbV3KAJj+LqCzBNqJE1PqwRMMbNWruUcieIfZrWCeMf4Lna
w2hYIgSsmkNUyY4m6cgFzXyQoNYvahgWwc+Kuf45HV1oT0ZgLYdj7uFl3dUVG/T2xuRbD+zx3tNS
ufg2CLxF8yNnppXlLy+PszX8tGj048yTB37wPVWtVEfNFaXdWOy3TkNFe+6dfMzGxE0YXYPyZyOE
dAVbpXyPaaJZ9p3jIuhRCJ9vZS7a+ICBg86EuQJguaVhAPY2Y5keE2eGJOlpsM4bjo/DfGTLnc9O
5+Oi8BxJfWjX8DHhXcH2SjuHaigC1EN/wY0dm3MbWOiQXbDI37Vn+/SURnGPsp2vZnphVjGXV9cF
NlPHN/Aq0ad2OdWuzxy1USXwad22wTYYY1Zur5b5p+A997aDZKd9T7jMvbkt/NfNmMv43e0tT29U
lvULvEf1c55K50fuZ1BCAbwG/aNmqaL50AByaCvI05gRbZHtyS1MT91sKzZj+lgiIBJFlH0WKYWY
VZbIcJswCYfrUySpvB9hXNZ3oHc8g3TfB+xTHWDNTZw6/h/+pBjEJ8OiF9UE3XJcopRTiVBSfjVz
77rgXF3wJLvWnetyHwjXguMy/no2jhsAVBhAqiNW+X6ImXZuLaqOzf0N1iUgKKQKxLYfkJIPs+ss
1QvuBJzyYaWW+dWKfv6DH/3mCK9ZIWsSu+MBEcJiFCciyEi+jcPniSYZMtPaa5f3NYc/vR8CG/P4
tjaPD3i5wvKQz318z0fMjXZ2ipAUUR08W6cV33RatQlTe+ERc0JzM1upio6vzxmLchfMYD9ujPEO
cQdcCLMPKSdKLsG6YXmKc9IOfbhU9b6oFEDD3u18pzv6FvAIHJx4TpojFrd5YJAZzm/rKIs/QzTQ
YB4tiATDMEwOUACt6HkgdMQRfDbqdRLG8S71IotsV7hu3RymOm8L1Grh+g+rxbe9KXHwQBsYFBfZ
MgUtC04cx4fxJFycvgg5g/DtQ0XyRAqunYjYU1BrnVxM0LrHtTTJS8/TExybgAv5d8ft3QL9HVUN
G4LFnGDEiCQGStOySNqlcKDfgGfkao8iFLx3dia4KoJe3w1BGqntFJZrdfRjQKibpK8y4haRmn8l
tRN4l+WGsNySfca6OZJQfzca08th8mpxTz8sUW1UPwY+IT1mGJpA3wLBx4EHkNLQp70J2ZIIesOl
L/Yrzdo0sIKsvZTZOFNEG7TwehFYi3pLPNC+GJAnN/qIVeeu9rD1c6gnvxCEbuYeOiJWBOXyKbin
EMULeCzEXBy6KWv/ybCmRZt5DYO35rajbuK4TR9y7vfZj9CxHv1QpEaXvQpaLZ6K1kbykML40Zeo
FupXZQgLExJAocUdnJNd7w35WHZlDNL4BzQJ+XpmoM033LLtMyt7Upnr/+25IjJzEPl47Uil9+eo
MxHjFOuk30vT6js79eFzRUljdqjpE8LMqubsyrWz27b86WbTQM3gtVgxYWbn0mYxvJmZSevdinuV
GcTQOH9aoUf/okbKDH/Jsq+nP/QmE2OBMOf3BE2zmRPnHFa/1nxej7qbyrup9zPMN1pzUEvTXzCV
b5TLgYipvyhQvrnraLRgS4w8b5vqOZyy6IPvGd8tAyO8P1kbM4xpq2HqNrQdIbp2SWPeiT6L5FoG
9DjT0KKZp6JxVf7Vwzm0HqJsKbuP2ac65K2gLQT3r1AeWR13rbCsuPRu7lpQuYylaquK8rykIGKv
88LzsG8X2NQb/Amc70I2sy8/p73lKEO5vuFNd9196zm084S9yqcHARb85yj4Ie8nKB8mxzUNQuBo
MwFWkNKqfPk7k4lgehQWt0oJ2iN2ORPMY7Z26ctoI5cxnhLv1RSO54rMdPshO8fu+lCYHz77E0OX
viZXzBB/5pkOUdup92XITeFTB8aAlGl/bIBqq3Ma+R3hTtXKLcTT6pFsUnHCgaiOWeBMeyb30bE3
RXL1liTbugnYScAOFU/lkAQtblLGSYhRTL3yiSPcLoiog9+gDAdPocUiDBTA+uQyA+nbY5dlcKeL
cHHx8BWDS/9pHsVXzrojnaeTTpF/EbLcDleBARnFtKTGGQ9saxTRgdNz5m071TOESEajO9xtLW90
HQdN+al5FuprG9CevSVcrNfTjYPKcSMM8reK9PJ6KFukQDPOIa4PKXOo1MNyrhxV/G448+8SXGKv
C2Fz9yFfwmEfZXH4uMxed5WegStGIBS2erUCigwjt0q+lQfJj+NyOiCCzt5WjyqrL0EjFxxazTL+
aHwGO0GuuosoV2YfCq713VgO9o/1yyjaIxJWD2UqpyNTflTcEvTisFU1us/ORoV9qcHXE57X2Y0Z
HS/mtVjyNkZIbkmDTETLxNZoPfyxge7fEz+awsvQNxoUdOF2FDhkUfwOPip9pY6i2voFtxeUbgm1
MWHwlh6xP95Suav36szS+8hWJ92mvXUscSptjg2YYMpLZz1ztO0EhzKR24dhAaO6sQrLLujmIeF0
GUrOazR58YmEM71S3ZIzZK31/LjSqn4EvJTFuygzyM/1Oqiz0Yu/R4/F/DbCI0+QoWWN8gu0CKPF
Unm4TPrJJwSWEc9FFnWhdcIO/Qpyhw/OVW2vgDhx9n/2Ok6xEExDlfytJ9D16Rxw51x4Si9xKBvy
sgBCuZLjW95xDjT1Y+Ola7rJF7on9sK4NC9XvtsfOQu0v71QyujLOFNICweuZXnvpGV7u6oKXJfz
uLywowU/cd+4Z7VOwFulyaqvOm7UeukZl8EnCuJn0kG4e8aiL16VFV24L9alCU7pAMQJTPQ83gXw
tflhz00ozwmY8y+QYQHYkj5LnlI7EqLOyoEbT8xGcpsoh8vJYth8X2Jerv0wy7W8K3RkJrqdIydC
2Xam72AJfEACTnKEMOM/yGyeflsp2xKPH5yD1MTpEcE6/QR0SqZ/FDNUGt9Ll/t08oKT6ZvGQgBZ
g9dqFv0ui9IFMNaYtcMDR2K4EPjevWMTEjRjYU1vTRwVs+mOcGD/7LYZpVY4Rp3slWwGT44HKT+Y
udvpmb25C4PxrIfaPOoRNWEM4W+/Zh4DXI9HzP9OtenvgOoryk1yuJIXj5KpV59AAz7hKD9SSV6c
ZRolz4Gj1BOMoHTeLeRBwpPjFsXOBF58oXTuNlIcRXNY1qZ4d6yuTlU1thrkO5fewzgz72Jfjrqf
VUL27sOE0Szu2gEZmMVC0iKV+oyZRpYqOGDlTY7YtjnQkKXp4+TIXhm/6vyGuXHzkmQAnCH7nBid
/wQBxXp7kxuufVJy+Y9lU5qDY+KcXwwo9uQUJYnDblbOD45UzAnCMK7/tGxmcCNGrECT6LmtO05/
wcm0OCtEwBihJI+bhFCEGwlamzH66TyZcJ4HDTB9fFJl3b9HBvLgY2Gdxf7TNPPypNiV1ofcrjdz
UY08N1d+/WATR0+fOV6bddtq+tfWiKDqvg/KrMh3tgrnHjAaa9RDlPuGugJ01Gtrgqp+J6lGV3bo
LyMEEhapEAt0OTDTaTOoS9dWhP3ftq7cn0CzlD60vVstBy0Hb8C2hIk5frYDHSsbJ4ll9NS0ks5j
QInmkBZccvGA6OBjxefzwFCOWkz8ubBpoFNQcafWAd9O1dJz581jsvVRKf/kqCwF5CTuv4d5tC5j
4jyO7znkt6dQpPV6yFCpH3mV1/cK+M8LnQ4oAT31yZI7OR1cmavX8gAP5AZ9VFoixRWYoRIHvFle
+/KLXB55+Gy8rYLhMGI5W3lA9jMlQurUtvNIPhMdajmLjFeNtvm5/OpSwbRncpR58ikVfNfljBsw
tkoWZ+WvjEU7mWRvlZ5ARBG2nOi8sx7Fn31fhdM9UUKzaZmh/oS4l8m9qet8POHqnub31VPjz6lV
1dfcuIydtQ/XRZYkGcPeX4EVLAF6UjeP73o1rJmQ/hnF+p1Sp4wQYb1rkiFejyyndfOcwFXEUbPq
qHiWZYz85qQxi/cSd+o718gtVAOYLGUVKNtHUWBCroBc/LRdjQOX1BEd7A7mfdMyEAyxmGwHPOb+
Bg0kOGXawwe/ooUX3Jii4s/YVeKAmKaPZY4hTPkgVeF6LCfsY8E57L3gEZuX+xM85HTP99U+al84
p0nb4O7W9Bkda+05IBdWJ/hbY3kBRjCZ9TSuoH9WP6HIbVDyvehsra9MmxcgQ/OafOZY6p9TCCmn
xBjKXGEYDxc4DUmxTYUzQxOJrSSENcw3SK2TISj4pcBq1C9a/aZ9W/6iL3I4+8iz5y6MOGzTr5Ef
/GLNP6gCtzVFiPNkYPRBwvkpEON5jUi0P/fUEmYXJM1GXjJfUYZZ1GO07OM684iumnw4GTV51LOo
lQIEoWPrH4xobwAYOTXYiAzkh13paMnm3zQrZ3tP6viO+tPwsw4TYo2LtDPSn8A7PeaAmP4iNFYD
O6iKs60DLWU6VMWI9Nyzmm2IocTHeeHM6ztQntKuDHDPcb6aD5QLGPQEoNCMDmTYMWpxOl65MUyf
p3w0AgNSPc17a1uq0orUCOR2JcqnZh3Hr2QV6VvW6TBj2YKLtQ2YVJK588gcP2HdAS44cehboG/J
CnWtpFjmaQJx+hxo9osHCZQr2GB70+4/rHvJF5G5sLmEUa6uU96JJxR2PgK/ck592shuJxhNYzNM
pLgEWZu3PwCaq+8xiMorJYMRkdei+wKtXVAhGitOqDC11MnzqzmnVH5wqwOZSmRLd4DQf2KhcTCN
3XosvTLBAT0YXTyGVpXPJZkmor2dwpqQhS3eUV5vqqcCP7kZV1ySqG1SHG4tQLiOGehv2sGR0RZL
Oe5Pa+jr2hRFodhbagmKqGEoDniUX768GriBx0qo4LJ25fBtYXDCoSqg7KQidDBPa8c/BfHNkaJC
+N9wuxoieeU4/NSwrZpu3k8AYw/TIHoc6tLkZwUHB2Do3NP4onzn70hE/o+giARVK+sRZbhmjzSp
VIYcNef99ZfikHOfuYOD1uu0yyNVp/J3KsAw284ZX1hXlt0MBiqhst5J7gPh5CXDd9np45BT4EZI
A6FgH1CriS95bfMXEIx5tKeKbRCHrneRCSyWxC2MmfK9H2maAyQU/+Pmxn1Jm6D5LFOrD3k+xe1n
ZrwJzapyqmLvLlXwDE8C9z4ipftPL8P1inTuNxd/Epy7w3o1C6thCaWfBEFRAa9EvNzGK8rbM9II
8UFqRtOnqNXFcFeu8bDc6WHS+sxZxjz6sYM3jmIav3sKvNbQb8l/Cp+kUjGGQKKbpCGjjqt9E+AF
kYHAjgPIIT2qFJZSLonZbRby4MGuZ+wycq0irH00ipeFRThh3AU4Lji4E9WIP8hudNG+FBWkidwK
0HON54AULUoI9TsUTzP6lGpm4V2fuSDqUfiGUm8QMrGJybUN5HXmjPw7sarLHkoywc1ZUmfm7rgP
q2YX1TyILHmF/oxlNzCAcabx1W9zYtFUAIQ7LpTcujLpEJ5jM5HbcCryV11orJ2dU3iceXNF66ff
T3vuhKTXSUOTm9jRIAz0El0uJ6M7jGUis90SrjkBSFKUGb5aCuHqbai7+Tjz9r9aV7nYFPj7J8po
6r7fRsZJeZIL8Sv2M4qQe91FX/ze8YUOFjK1MEyOzJbGbyuM+HTjYX1T+W1MJXFUG2KhqRm3osXa
wglpWepLHna2/KAjdnbuVVTr7jmQKVNPkY0iZFAXNm9O0YbPIUaY+lLkEpKxtUN0v06d5OKP96l9
rmMFaBDTMiTPpGoJzM4k9sYfyZCI5qdMB1v9tcNiVxaiiOu/9LK8PnRFW+BOjGc13xI5XsauX5j5
T1/HoAxsMkq1n5cxD7cLEzymmQGjDsp04uQ3OhVyGQeW+bultiM6Nfw4N56M5msSFEY/0H9JlxFb
DarUqEd2eH+ovb2iorT8QX9r+C3MyuUMFlRxapyk/9WszFA2EozCzajcFDY/Y5ma0jP3cP8y5gLi
VBAKhhy1gHi+FCa6lmG96G21jsHAbXpqHpk3uB6sS1SRNzaaqEflCSFY8EVmHFFQNcZ3nAeJvbgY
YY/BOi3hQ2pakLoVFkKv2mCFa6erEFkYnymLGsCvAiVBW0f3eM8KOqVzm07jP0sL9PkyTLQ6XfhQ
JVljz5s2HWlhqO34qCVes6Dy3pYQ89NlbrrutiuvzY+EyTw66b8E99tXajEBiNEcFtw082vdVJAQ
Y2/9aquCi9Ga+YO+lKwW03npstmD+OTqMz7sFdeRQqcgmD0XvxDXnf0Yt2LZEUgSFImNTXG1OFMX
LkftjEvURLdPgbs8WdHkzilj72UNS2cLaYq3WkXBdBJlB6wGWNM549TZUPDIFSFpu2h4w8G0qv1Y
0tpz7eHvlmcvpHM4WCZvD/3SvWMi236upoh4e5dpjVdS05139ebeeylk6E27husD52DonrA0NXRT
t5dgcF2aPd7NQmcHZVZNcmvvGrA9FgVYJhpCuzuO4gzOFtnna8lxNyzf8T7Zb3fUlvcHx8IH+x5W
OkxqSKf3SyNd65043LizC3ICLforLSudHarS78JHy+3q1hiN6fyQN/2YvXJTJdiDpzMG+p2i6VSb
MK4m+3MgkxhQoJJVbXafjgtJVc4ReRzuh0Rzi7uvRgEyYC/7dnKGg/WoJ4mPBCji5EcUATjcBU5B
KvvX0jcORM3KR4MxqJ3Ts6vZJ8gIjEOVnpeiyXSEWmlae5E9RWes/qkMxjs9lUY1+yb1JJxmzZs5
fxVBloqnppmgIoY0nwElslR/4OHgzQjpv7ECkJwQ3Kx3AywWc1wbYlewzHLgvdQWYcsjOtnEP8RA
mAhmZMYtKiPw4rbz/j85Oo/lxpUsiH4RImCqUMCWnhTlpW6pNwg9tRreVgEF4OvncDYTMc+1RMLU
vZl50hljjYMl1ypGxmUxfbBihMNGY/KgX3sEmBJ9t0QDevOCMk0wtoEWXddLm3VOCUxCSmGW3dQB
UnG3E+wbJ9v5A+e9/hizlCad0EoPh/DicMJ7IFChsNRz1XDKX2YADTlHBJg2qNLskrhchLRXwm7V
iMCEWMaIwA67f6pB/8xPU5kVdU9Gi/KQXQbnXqjdLFwx3QyU4NLpqu9Ys50cZteWqK5L3OuY5pXH
IXlmOY/pvF7MeMpYWUMyEpg570qfSq1HnhyG8zTSLnJgbcrC67ZY61r6BvkYaVRIHTrNQJnQm0Qw
OW6MbctLAs6QqFeem0n9AIgb1LsX5UF6ZZDt6z1+8ywFE0nXBKjfQa13fTJWvB7dJPIM9x/75V+t
U9RmT8tr1ewR+3m4NRLryLnrU698YJEGjzM2g7VnvL0mwTOXxPHPgGmn1jscTLJtT3EcttQWL5Jg
MYWO8mYHoiOAsf4W47TqEs4lVWK4axx2gsjEacxBIpvJTjPKVUURgLLIQQlhILvhZ0KGYo7O+Efy
v0OBNnY7rINEbzk8J7Uvj/SVQ1180WWXeutr7A6BPGKlQYvnpGSEe6SoZ6HsbcFiQng17gPZAK/E
7bJtVVNAvouEGe9mp8+KfZZg36L5xqamPdFWMS9HE7ZusB/oeyq3PZk31lHQcpfo6A45PFCSKEyn
+jS43EQgDHrk4KpcHPuDBFOB9g6wlALAjxw5nLMVL8kzrYGz+6+IEofdNndF91+fOggr/2TeGxRg
0TQCEYvD8ooBOPDzFoiXIjTDm8gFRdeQ6GO/4fwMMwSQXYQ1vzxW+EvonsoW17ISZhWMKMdej7Qv
3J6HgCAn4qw/ZPNlipbQeaAbgEwzjv0yforB7fAazbqSGNhWd7ZoX3tVtPE/mmshRWVD57bXKq85
ocrEENUzfp75X0VISi/fERxIvbuUUJyPlCoH9U/Ximgjz0ESdT7LZV3uytX3x01fzeV4P7WieXN9
huXt0Hpx9V8xu6aFnrFEstRY+lmeECrHZpN67RmvZmPfxsDUiQGi4siCLFXvgILpEQpAnNW5e3Ta
tov3eMPG9AOglW/OInNm589NIwjPmhe2+uTx2JGjtQBxfiWOWoYH3XcKOnCtvXTaUumZrndxPWvb
sJKmKeAw5jzreFuAj51uw0TkH6KVeG67T/woWw+xTl14pUO1OLwq12z+ikKd+p+AKgZ5ZRHF4XkT
u7wCXisROtWRDpfRge7mdRosTbjqAkfthPOQtVBMohwV1cXvU43sxNwuZJlf19WAmcCNTENltZdW
PQA3DBYXdjmtOZMmletHRwmJuECqHx0XL9XQx7tuWrr5jE/H7+/xWsvoH/9LsPzgCtuah0ihQuH/
bhqGs5m4st3X/sIVyeiTRMXZ0lzhHHJ2YckBc2JJXr2lUroeG6YEnokO0QpGqnliqghudu+VVNua
PjTIV/Fvorf9Em9HTO76YlUa1BeNdSE50jnVOU9zyP85KdcNRLEpXL0U9K5DDeaMFWc4CJ6g8Ab9
dhUD0BrKEsipnkOY2/Whsl5Vv3ZN1wQvPD8wVRzR2df6BZhDVu2gZBoe57qq6+WaOhEW7qiewMBu
vVo14y9RGYdqTYAK6U9IzqrE21y1KFGd0Mlu4FnjXwfH9OLAopIEPyNYBJwkZcP0pUiYKXkofXZT
j1zktn9f5+7GalmsGOaXMcuMuFaeNWbPERP9bIE1Q3Qm9NRSfyx5i4q6tMWSrpd17HJ5EMYvvX9C
zd0ENt1Ez0Tced6hsTyqdIIqgEoh+SEfi6WGyLrlzNrPzbmm4gcusjHu0OxZB/bTF3gEg8WMM8xI
U/M0kq9HOF2WjL6eVmcTkUwaCOLHZY34nsC0R9y/38CY1ml6nMZ2rr6xxDMUsobKW0NWb+LcH1wp
CCARU9Mm221zaPvD1i/dApTLqEJnX5KkQovyvdJzgJbVwryIrALlcrQ3ef7VhxzcncCBL6SiKDKr
/GzTxENTfIbTSg3iPsotbs0NPo1pnQ+li86DXZ8oSHCf0tgnHpiiqB/BK4Nx46nF1+dh+8C6VZ6w
n9CyjrNdpR+J7y+23HemXlIk/UmHHFanSUXzQYuRPzTGUPdcTCNUYpX7dFOgatjt3Pf1uxTeAmx/
1cHfzGbD55Rr8VzDL7abIHPMdey7UOwkSdxm2wxuET8AzafifKgFD3ZcEZChqWKU0bofojpg1CaA
PJo99HoXQv1YTtlL4gcDEZSEhMmPmVj7PeLl8u2nTyNJzPuHokMybFox523iFbD+EcvkyEW7lp6X
M9K6xKmI/YuHuW5JSCT9QiLYOJg68xLDnOsl9LRpajvYDHtigL6axKck6tHQB9NnIO7W4WHGF1aT
agE6y/qw3RlbAjmuCru+CLI7j5lGtkKK6YvPAZz0MZ8C+l5BKkPbjofg7ElwfWEo+NcThw0PrYvp
r24kppuHmfvFcVMcdSm9O49vY+tOnVy2M2+iw9gi+oWNFJfBBXbrrMWKrqPz4KmZ6on8k+P4dIQA
GQKzQXI74PDwkM4EzPxgDe5jfPwIx+ygz2001a8u3WzbcG7Ui+9nDpRmKExbVrV+z9C9YPDjCfGr
YTLeKyobPhQ24lt4qznCDKIZuadgkhy/vjg36BV2tqF7ZWhqWJ45XoYoGzfJtfZ6J6Zkq1NbFo7V
B/XvyMqqmf/RVBEuj0g7lK6sA9nxjEjYX61tZbaSa/z2tMz870qsw7KNIy899uFihgP/PObONFPc
FTJ/iOiI/FOnI84Wb9DyHcMsvgyxhJwOpjE4DyHQjDrJkiu8MFaMTooxxbc51bLOIDyCL32H2bId
sdAkhvqaEfvejrxrvR9l5Z+K/3tzWauDvF8gGdAzMLgPwczYubFlop4yP0dGa0s7vLmEWFiQrMCM
gnK2dOjmXIj0B9X3Zcle5uzhJoFsngB/6Eq1ghxvHVoTCbmsu9i5ganNhFNCwTghMJXtvcZgxeGl
4nNp9DPBr4TENkYfuF+NJapULlGK2gYA51YZw0xdK1bdRYUuv82CMmdSn7HDy2wS+G5ZmhxJBYlP
VlnlIdDFfAyiNTqgkrEsHAXdv7Mt8jN9OcHjoprmssQZp/ViClf2k7hYDSxpblOGu/q1chDt2RhE
8JBVL6s7s+RMu30TbbKMkRFgC2ohl3SNxyssR2gta4k4mw3rjJEgohn8QNsQV4ZMfb1HKZTNAxvJ
4M76ApWiXPpo5/hd5OwY5qsdbsLgnAelPk1uOWQoF35yTnj2nEczEDBcS3POeraSVVOPd0R0hw/M
s81rTjbmPVpFsJsMW2Fmhig75fWNIGLL/JpEIKbcNbHYvuK4fPAmwo8HNwzVS1aDRd0E0hGndmqd
S6Jm8Z/Lhqfk8UJLtzgvflu4hwCDw3ubONWbW5r23W8W4K3z4O8r7SGMelChTpxaUTWSKZPZ1YzR
L1VZDplrsRGp8dZrx+rkOtpCt8g3nne1eUbIEjvLR9T3yt8PdRnsm5ri9+0t4BCdhIkHssyVLC/E
B7gLvbGuH4fKYCiKeMlkgst9U89edh2wswCJppdpN0/ROF4EjpctB7+c8N0wmwewQbT+BJj5ZyXb
E4Nxc6DvsUVAjf3e306m+eR6Lu/yhGqObcFpYz84cXnfVYlyNsgH4YPh5YS3E52TtwSa1CmMyGqw
GDXJG6vo9ToyoX8YApIXVO1h32ImhQDash1MfdzEWVJNT3EXkdEvaErVrGkPMijUg+CIeo0h5oH+
ozJim8M5N0/aGlJYydoXr62K7JPie9jy1qaU2eOZ87PgZe1o9WK26rHKfXH+gjDT+I27oynVeaGF
1JyABzPcbupQF/AMiLsVvGc/82oBo0ddEmFe4aK2xSq2DNUkeiletmZCyg/lNzn55DXrBtiyMwcX
Ni0ayNApQPWgjbbT07xnFSKanULbemJwsswDsn7XeIXvgi6I3+iPMfJWLLoeR7Xa9nHF5gIoJxbz
e5o07kNKzAWBooufKc3UZ3ce7LlFSCD4T+eud1gSVxxT9s0/GDClfCLIZ17ZQGoHnEQ/xjuwAovl
HgXoBCKhoOY90RVpfNAuP8DcpnMWSufC+78Y3oaiDuLdlLt9C2oTo+6+U2BYFT5M6iYqiO+UI2UZ
f+okfTJfLsgWqtepJGl9T/83idh7vzkiIoIxa3ZuE7AIeVo29dEFsL4cUz9x14/adKpgJznz75/4
4CnHYX8mxr/pnPnIalWODoiyj9vHnYHx02vt5mez4JXeQz6vtEXvAIfGpR/ronk00IqAh+BELJ8T
F+3hNuF7Sag2clwYIxM3jYM7XncWmmquaowGyTJaDkcOfhWNubvKd67oKBkkqJ2no79tY+zvnBhn
w84sWGC2UrJD4zNbeDzMDp85GDnt1JxWyrEf7ziBUSzRjWHwJOdkbJ+duKKPyFHREJ1bVlyCAZJn
4YW34Lyd5YgDJFHECHZ9GsFYmR07418eUzbbTiqH6hc5uyTDWId9/kDvAy0ApRlHUrLMf3gR41h/
ilwxKEZtIA9OkXfm78RQSMlE05sLzy7ny+WoAWhBjvz2TsvhR2P8vAEweIhsSlAOIybOdFEHUUDR
PSWzXS8s+/PntL4FRqjiNeKzM33f08Sd42hYrRPTFjc4PstRmg8pDsRGnmxAZ6j8bsSfWUCzFTfn
4Qz3tr/LU6uJoQs+hqP0yf3+q6epdLAO8PlzVu157J9io3v1h12thZ0vMb3WSsUZr5KuKn/ppcJw
G1tU2p1JG3lI8fj232RqOsPbegm9lw7+cn5FfBkbtgyzVt6unilfOS/QjkJQjiPUjWorl0HKM1vI
4Y2h1M8IfZTNxYvDMsOb7nr6KZsbE3tgQ2yLparn/f/LFLUKdt1CUuGb8hbWlSWYRJOAWYoXNmip
MN1m8PP4xBnEoYBn0jyhdq5tczbFyk/AYlCafUoa8hXUC+huX86BpdgQm9tBmqH8HgLgwI123for
XSdm1pWyZfQK8FuU0MzNi5oaKFKmABcIi1HHJ/p32sM4Eg6mOej28OFOrXIAJD143FjKudomRVLf
dbMo1HOC/eYHAzLNLqGp+xnFjhf0LR5H+KJN0+9aC80vt5as8WY3PAlaLH4KR9sL4loYnkzsAtXp
8x9Xq4gHVaHyoPlc54EMHesvCdUnxKfakcheKafekgDvePD1TuY+YLFqM+LQS5N+96uQ+jg6iuKO
nS1QZnERLrU+BUtGt9+2b6WD/5yRLnZPI2hUeknJNtABWouE2k/YizNzMBEqrFllFFf5Ey0D1odS
RGL6A0orAfWwH+K1PABEyZc/OdW0alNybO+2de1PpLX8Huh0qVrzs1JXThN73VASxgMEQw678xXD
DhUwPH4CmF4hyWnNtDcMzXfnetl8hy9ake+IUyOdd7IesV9zmLFT/LdDfFzvOzjeXBA2x8OyYAEr
7zPasZqdO6VAAI7panR7dG+J2b3L3w45i+oqRofGeQ+Xd6jjmBoLLZv/SIGzzLvYGU9msrOhX+uL
dOpbL5Uu3Fa5GANWKpjla5Uu43LrK3MGtigcu8bV3/UJm2/MKbZq5odMk9ZqtwiEoldYeIwQBHjY
g4PPkx5uYDadbgWxal1+h1p3+jUY06rYhzKCqrLh9BLmHbrHNFTnsjTie+WTosELx2k672UfOcNn
M2A72MAbHjlcB6iYy2ZQ0YJxKVMBRe7adg3E28mpAW84tViaR68Vlj929GXh3Zuxm51nl3hyKN5Z
VhVUtUVDFh+pm9E1E5IwA+7oRQLr2UYZgbJrikvZJLuKBGn9z1AS5X97cYaOuW96DL/uBBUpuDEk
+qpOgwuDL1x/X7HYefZ1hx+19QPXwuzi43kdWIbPe4HzddwkSSnOssQCtaFlg/1Ub2f34A0sSHHH
zxSLLlXXnh0yV3c8k1IoeGhTF3z6uAi7dPouURV3JV6kYEeXLCHq3BYXyLfWPQxx8/+OKu/aYmuf
vsC38Aza66CgKk1mo/XiwyyE5iVKKk3eFh8LIf6O2noHftGIa3YsnPDvWrTEcVY5FH+UY8xxsuuS
H/2ghgQ0hiwyuEgXtPVqyMJbUtXxPPgHESyswo6HrjL0NCkKSdy9FKO5HwjjVzwU2uYZC2xy8TvZ
vi5YYxOmyWF+CMmOfhiNNLBr/VZspjElyYtQ29nHwBlwyS5DCGUzwgE7nvFbrHdlEBAqwYtb0eY9
8ppkRcyGYNpMddwWx94dBv5SuRr6LrPisYw1Q5ihr+yJ7X7Y3gma7LjyXZs/SxlnHfF7d7n3ezwp
DNHIpmAOV/rP9KrdR6BPEHSQPnGsl0zBL503RYRdK5jcK548f5NWUQHIlGCeew4yiBlQtNiHHJoQ
fX6rkqzbdcrPfwfereYpHqFHZFmJkgaubnIg11f6WI242PYiT1p3F8844LHAxNU2j9i1bHSk0+7Q
CC8b71cauHjfOvxw2BVKpCiCRDO/Lme3+HOGxvGmshr2EQwDekSLPtGQiAI5eUdeJvZrackakMHB
pdNVU/bux4sLL844tAhhOKmHuwkHF0HQFdZAOeWgi6uZZqJ1pIUw0UsDZSpDbiuQwX+FNncjwsXj
8pNJErt3PT1mLxSVwoWgjGZ682yoWLI4Y3GUHf3YB2hMiipTZcSJxnjYXFtqBMSjZpPy1JR5f+kF
dNGHXpnhUlQkBWXGqdrUw3yGtUL9rNHhWYaV/FaxAiGnM9bjQpTdE9MxX9c2T8Z62IckO77VmBYU
D/bqdKtd3jOtWA5gmqXbJV+Y7c4esRCCmhQaxPfdgEnw1INjyyhlXDi/1VA7xdHB2YpdJoGrvKvj
TB4VcAzquzin8tKc+h8AnIy2zPAhm7+Vchqvz7u7gr08dzN92p9xhmzz6tV4ncAp00qr6Ja8J7+R
IRvznvYZGhpz7IzK7c5OGqnXpB2npqn0IRtLLARsC+Lx3I6eLHcxx4FXKs3Y6gQ9nFDuy5HjZVf3
nNx9N35sLZTlDgUJC0EehM+LVxDjm+el2VdN6i6bdnTGp8SBbkdvL814UzLsrZjwHY1meaaelJMx
jA5CHhNQzKUqybVw2/VMnJWyO28qhp3sOXigF1Njuki/fuy55rYBC85d5Lt5eaFoNoFLqFMHn7+D
dzNkaQ6UZzbB+8iDCWKSUYK2Rwd7U55PwHzmnuafrRcAF96y6KH6aohM4exCp4+xFYxJd1yRvy4O
1hzO3iMB4ANuGAzOqyq4ffOybbe3wlGiSwVA+E3mGvRkfwzlcsoxiJO3tmAvC+ULmLIoCCfjWu9Q
BiV7MjiVzl+C4tkxrsLsjxzw5FLg4QZnf9QYYhqtWrXx2SayYwmSP4Jc0S8Bm9jZDrimLiTM2kMm
R0pORBMXn8b1gldJYdqKQwCV4heYuvmse0FbJW1JpOzq3KcFgqsDLIDMs+qvM47hU5+sDnWZRIAh
cAN0O/r0AnzXPblBQejxuVlg+tW4mZttpmGr9J0D0L5HoT33iLlPBZXyT8YEVfKSo4o+diP6C3aG
kFmqxHDEIr8JqHmZdCr3DeNfu8k97LPabRkAbVMH36FtluSradrkiprAXdbQBQj0bkxDwtisuE6m
wLUGzxnb6eNYt6Yg9I4VwllmJEOeBsVb1rtNcRoTmtg9NCEOP+D7EJNn1mWYowtXJcD/PAZgQzQL
I1g95//soCEaOxm7/k0VpDxUCa84u2gkZJj1weIefHwDrwt83GLDQs09DnqgL1TQ5sCQQ9DiO3JW
4mAuZRe91+tHt/DycJ+2PDboonIatiAcOWgqTLphxwYzeZg5u/yyvcsvGBqZ8QEl1mCXZsPlQ0UJ
BlPJrQ3L6YWhN4vulTHpuW6H4Br5w1xcYrIU8aFv0e7hW3akk1xR+/1vZJKCAyoq3XCeg2FuDgSH
aJ8lltFExQ7bKmYFEgHufcL10Z9wHoxf+AiqO60WKkmahirqbI2l2gFsbqdD2OeKPUEhqHybqnST
iZ5tWjq3+mRN0Xy1QV3aDWvz5czfDh6CtsEzy7fo+BfFAtq774irPdjYo+wr0PXJMar7YHZtzHXp
43k5226SbLg73qKkSRQ1WZBK+5QtOXyHi7kNqzWdMiRoaRMpznq2hs2zW/7LdcN00c1y+LfiUL3V
R3PBknGkHQbQVDX5l8TjWPF2qyvnoCDitA33dZeAReMGhlhN+yPVsFNYnKpoKJ8c0Yr0WNe3tKX1
LDEqj2Rd/64zWoDdDRVLIe4y6gBk95fQVH8H4QMaNDFMLJNauyEsBCyr1R4PN6cR16dQ80iCrVMb
kAMlh0GKN0/odzGZGmAhO97a9pHD6zB8kBkheY5BLQCExNkpOq1iSi/r4gCQ1KyLl86tcQnFyQeF
toF5vi2R7UevwoU0GipvC9jULz+Lhf3FhvF1ffdw1HBFo/HiXkyYxx58yLzuriTOgEkuDPLTUCs/
OojWTHf8itAXmBCGfxHViu/+6lGF6vQ4/ooq9wVCjweTABNmuW5F6Rt1VGgiSQVaoEvJaWCdSYkh
4i+akptdLbPrJw/HHA2HqTxIkSZIzyK4o3ie0pnE9DGWYCF3kHcw30UrlcwHXYlAi10/EoQ4rn4+
/OeHY/ds8CSslEbeEHZcCij/FSbT5zLyQsjkOgEWWFJo2Sze3umoHuf5UuwWP8Kra3CSzW9ywo5B
x4s54qWL+5eocdPsLlNZRp8BL4CCrWu5rGcrQXgAxCLzC6u/9q+6RqVyyMacWxo3CLyplmqK1aLe
xKx/wWGlB+gSIzW6ZXBJWYx/OyBkPoYMEAEvrQnS2hLhsqnJGh3cyb09NjNYDgwcokXxyWlk1lKH
p7kQ0560FE8d6/hDTTPUSpwEBAz5GO3mI77fkc+uJS6x8N/lvqeTc9ciL8AjpAUKAnU00yM086KJ
HLLznJiO+DWWL7jh9jT0E1ABjrPwbcQtB9VievjhRmwA1sNSfmCs9ANaMUT1EuOL/Gu9WXI9sWjd
DE01Hdd2Mvc4WhB3tU3WPYmA7nFlB3OWiz8d+3kFcIpeyIIv9REv93wuzqsxksw0/Hr/UEQo/qx2
aGCdTMjnWjEJ7F3SCR9uyr35b3E77f4BZUhjk1kxetMFwamcXDJlLmrqHwkdRWftuSyRysnETFGp
Sxl3nsYadyx8x7Fo7Nbg5X4dmGlOus8mppmsKY5QrGABCwnkmRAQzLxTpTzOFb0kr39wiMGZ3dqz
EydeHfLNSh1Jjk/lylXGXybdoi0fXxXXD8PU6HsoaeUV3xABsyrxJNcd7MYt/VmE0/qUqImKTH1h
3BR7IiHRXz1KEqmDFsEWFw7FIVa7qKQAN2JSgNpi4CRp8CZrGXS/io72KrZtygIhDPrqJBVdN0GZ
aeqLMfkzDS1tEw7FRgF5PACYBiDAWGPBYCEAVG/eYGSEoMq3hxSPynCaAqUjegUa+H6jCbL4VLNK
pgsXPAvWF4WqThZ2CuPew85t6bu8+JBUEJtllR47p3e9J3Km43Q/kid5rLOSuTeyLPmfXKVx8GOS
FLga0NWOnpPmLPv45p1NRHy1h/9h5m1BtcljOlvNfwJa/kyg+veMWPbGORMzoxBZWN9ha87t1R2X
EoOeHf3iWHcmig5tJB19zb0u9q7D6lL21Xj+jSlHvcNJsrz5jVm1+DPHJXxK/G+YY3kXde+Dwxzl
8u6meHPFl6ePtnEyyAeePJKRZfkoUUjJvnYzxkS/uCvHpPzMbaX+BpEIn6s0lv796tU2v2MewMjI
232udxm7BBav7J4f6BIIvqOgyh81X+czFnZDyFtVRYQm5s/LtA1H4SVn0C9+8KzwIgf7wDfQ9BZ2
4lRtNoQYtqHF84J4USELuUxkdIxy9PYVxFx63DYgUNzzPCRg6KZ4PiT8B3+qGn4NqrkTp3tF0wOz
wOARZSwyE0eHJefER+oFi8kvNWNXP0YJhpe9cuP4vIxFdAxE1j22I+xjPhrgIjt+GkOkCHPeWTd2
GbZ2Wcfftly7f2HUz+2uWkKizE3ICW2jynF5TFtMBdvZXcEl0BqUXlXI2ulhTleKGZKgxXGq2gFF
OcoUi+wkwcJ+v0Zp9ewoqsvunTXAySK5aNXRsZm++Kuz7NvFCy9VECXf7ozZgadwqNWdbLGs3cO8
Ake7uG6vdth3q/aSVcZ9rPJm2CFZJs9tO+u3EkuxpqsWy9ddy/kigpi0CiS6EqtfuN5KH7Zx7YD6
XcuavVnKTtv+GUc+oOoW5EywuMsekjEqvH1MiyQZSQLV7X6hSu4kx6a4b2efBlsEbZ/uHRvhqy45
OWQFvmQOdaY3Lw4Tvdgy9UfReSmoSUXVWkjB9ZN4XcSYxI+YI5joupaY731M/mJl1Q+5vZ7II+g5
Rgv3PZx1F+u44lA4PqaqrZNEfvhZeXNQvA2UeczootBnC+JYsc/5uOX3RS33RECQi16XN9I8PBiw
OPj+nTfG0KaTad7pXMPjHNit8OOKNnzF4h+Pz7jzFUO6l/EYiNjioVTAP+ufYyHX/o68aDkJZhzC
AXwrQ/nP5Wgn3oO6o+Rjg4hk442Z6HOwNoXv02Ytjgoi+UbzpL01NuNtsc1fT0z6oKLKlfdOb3Cp
kIXSkozAWK/IWBt2RG4kN5CkfOxWceDmm16Nyz03Sr+XUsMoquZ4V/kx9vfcHcfj6rBR3NS9gCLU
BDH9uLg15KVYOI/T1Blea4IdhCqWIH0mt9vhL/A4JITMnfdV4kOPjgoKcjkvkFN58h1CJSeAUSQG
QB8QBG43I7Z+mvy8uq2m+1LFdE0rclADtOrGgHzwFptfRyaI7FgHhpV3MbH+otY8AEkatA554ML0
6kottWv/EJORwXtP/uqrl/yg2VA3xaEbeQgSgtYQ1nrr3V44UMRxu4/qwB6XrknBvmizeKYyFy+k
9XFjYdJdxyDFXgloR6BzNPMi/4yzDb1TaqiSPuB1QuEAdst7wy2acfm7RGX3OiBwLeCjrMZMuG2q
ksU91XWl+leZpoV+PHJKOuFsKOr/C994RfpwFhj1ZTEcoi5g2i1lJ8ROV2MdIa+r/iw4UaBI+52u
6eDA0MWtL0i2RK6t4zuG4HXid43Wr5BR9tqO+fA7QZXKn0ACqweWQ2u5G6YhGuDxoH5RMNLnzk9t
h8HDn6OGCyImTzK0QedaqRWoO85oAqMKh7NXmNNAW8IOmFAL+wMDO1UveSv8d3rs8H5NolZfAApu
g5stirT41LE3I0oueNvGeeZAHXJrpAnlYyf4MjxCfJ8c8y88tTi/wHTxaD7AfcIl2rO+VfvYtStQ
TunDkapYLP8Oyoa1CotFqijwCCdYnOr1WrL5AevV46La8cu35HCTmL0MPS50JQzcfEQuXkq6L456
SusOAJtlLdF5MGjPk+b33Mg+nWhNLoikPo7N4ptnx1MJJskwzHGNav6RMPduxhejn7mV52dYTN6l
mOrqSVp7I3dCbP9mwx/d4xU3uwpC50IKhZMl6Dbs3TeUlw4//H68bUTymw6arUTWLuyF88+gi5Xc
EKkPHjqJXs7qZKZT5T8EfkxSCdoa6FtRPgZ1qwit+GL+A4Ukvk9L/JP7lbgJdTmruxxhdnOYmWuq
moG0dL3c37pYfmn89CwUhYDYl+IDNiduNAUcrsvyGm8Spon6skqrr31RTW9DhH2YRElqqyMMHFvu
ZFHXwwZyU/OyMi9vpc2qhwHhe97EXiS3CcYQcBF40xSmwaPBrEOrSD7+cPuTinK0z+nLIw0KsGqM
kjPM2zk6jSWVLSeCX+t7t052Poa1cMQL0Fm0uxTzKvjYGIbLBjdXyDo+AqPwSbx85YbVaRg/64It
1pbBvPsd8YPPwC5cnnA1R4pLGGYJ2djMYQEqZu1N2ynS6yemevPFkECdQm8W6HDJfAMKS1aIKXa1
w8oA+Opl5cq+AGHBPRgCZsW+Rka9kY2wkyeHwHMxxxUeplKElQzPOC9OeTA8oLrnLlU5zjOXevcm
avr72eP190yEafIpq6zERdSidpnG0crOWN2H4M7xQnhLcRD5fyi78yKPvHbTEUlwZN0dMgVl/aHC
J118xEEbnnuJ8ROC1agVBIbcsy+T8ep32LPh7ypOxz26TtlRckohz06FcGwW4FLC/W2zdv4vqVvn
NOvWz7arXZaXypHKIDbr9p+82W63thoG/4lgQVAdOJQ6eAIrBeFJZDkFjGnidNeKs8w95AQ0gzgQ
umdPiEXyHFFaTM85C6vqwAzKkctEtu6Og2GYxJC/Cra1Tuw+V956S+cuQdXho7KzOHlEPaG5u3oH
v6zLGT7m9TwlYRgcEhyJ2KRqrnU8uoC+z2kzx6egjfMnKfEegeXymrcWS/Z3HCTR1sf7dM07PfzM
sgw8vLYTjI3Ude95kU7Il3382yVqOW+yHjsSV5ew9xPG9UvLxnILckQT4GzZOD+h1ZAQ9Cya3CXO
2E++UdiZ427y4Z7Uf5bVcQ/JTCKSI3pCW5pPFyDK1f8oOq/lxnEtin4Rq0AwvypLlqPcTi8s2z3N
TAIMYPj6WXy9NXdGlkjghL3Xlor1Bv0Qgk6K9kZdp0TALc1G/D2aGYfch360kC43VH+LebQuohYs
OLR2PRRmLSVpZCWzwyZmjG4Zy4mralTxJzOwwkO+fChnHi+E8WPR7ipYTMFrTsQr4K7RJ1tl8pAy
rv4LhAN9H5xrttH6WaOWRycbtOVf2AjYJVJ3YhjqiGA9KGe2Y9Dq1M8Stc3zks3LT2oC948VWVZw
hdVYW/eMTTJeFraBDmOP2hn3nkBj82fM3JDLidnKikUz0x2L+0Bh6OFSBLUekLTEBNA/zLlerF2J
I+PIxZomnPD58MhVTBTQkkTVISwrmywCZRPfPpRDfiAVTVw9U3A/WNRBIB15oiwQi1H9w4gY4miE
8QIhRLfOwNK+Oy1kIOUkSUKPwG9Znnkxe3Rjjj63qD2JFovmWO7jGkES6KqWqxC+GVaZpOwbf9dB
2kjZyzj5rxBjSobpFNw56ACoo12C7djfJ+jh2t7fNZXGHMfDELAsiyNM3SGg1IuqowCcDbCjGsMt
phoKN3ZprIlsnFIH3CLTlqwYppcjyTU3okVTXGwKd85zmfaU5vE85weSL4DzDWKQj2AYFnm026pL
z4uNOQOOlp++KqbRoHHsVqf31BrJPeGSwwkcKUUEx/0iNq6KovqJlfHSPsJXRHkFEa8Lr1MbsN+r
50o7l4atOs8u6EUkXFai573bm0bfLfNcZehxrBpvmxNhmI/Zdc3bxHdwUvca8C1+KpSFO7TD/Zpy
Y1BIRiKR9T+9hPWDz/X15eRd+DJZrjm51si5VKQImW0hJ9Jql4Y1vYuw/yEnfEMdEMuEj71n12+L
lxfjXhk93pgnBulLhJclyLZVnQnzmSw2aUgEzkfsHnxbM9noByzrxmXu8C/Mksr9cmk1/o3ljC21
zafgM2hgtScISEIs6W3Aegkq/rNDELXHXz1Oyyt1srPeWExsSuJOuiU4EWizqD++iZv2b0kETvZD
h5Fhb+iWpLiES4vpnMUQN2/Avm9BKFuG7qEME8JudVCF/9ToRW9ekgLQYNPNtY/agueCLWtnXhkG
8mbue1wQD55l7PgRySFCxE0lZpbGM6mU735Yus+TZRfNyehyPjtujQBCzs3NzQzCKuFG2Be7EXqU
juI1PzVr50uuvPBLaQBUv6TUTT81cao+y0y/bn9Hr4rUQ4zOwjnDMvRqlGUhvUCHGZQpR43GXH3R
1un5LxaqpthhS5b/aVt61VOwUj4EuwAHPSQBw+RZohbCIh7SUG6cIA4vOSfvvTfOnQ8HJJDfRhr/
5EQOIpNA1eHeiX2ecoDs9VYEwWij3HDIRHZCGrBmijDNAMFYzjmqqOlDD66vP+FtyJw6Z07MVyf1
OHIrZ/47WoOxe+FJsds3IIIadsQU9X24nZgCYuBuiifOCAAwLXRyZNmM7LVPqkwXRNGdpg7vAaDZ
ALGwuw3uqSqmKj2nuUz+IWkP6h0ntXyicB0uUbME69w76n8KXakP0rYwXeRJok84PPqXDlDAUYWt
+jZAnx40uonuFookQ71iyeje7+WkN3wKwbIZPSSwKqqe/IdZ/GjHhyFHqIKR1glr/jXZ7O3Zjnox
2FYkf/xqTuWNf0nBdYAWk1nfDbsoB6/9ycnNf3KhYIqZ/cTug07pnAj/8+SldVmqIH5aBFuXUdiZ
2Hnwpt8KGB8Fw7ccdAVmkyDY8jXanxR7ASSWtNQEKZGnyco1mKwh3QUghcdDnqBT+cDEkCMCtIxr
nkXV8vRvJM4adR0wAapd3c0wabw+7Ug3DwwDswbNEElVJA9C6+owYrmhqe0nLzMlBXnPRLBpPdqG
JSP3AY9t13qAWzslm7NwltpD+6qmv31NOX7N05ABsGnz5Drhg/jOInbtyT5hdYdGTUh2qA440wn4
RAw4rSuX9Jk+HSVU15KvknXT9Bw7wLPHLb4mcWKAygalxgrw3YQkz9+y2q3gvqLrODqa1RM7PA4e
SG6x2I2SOMtTyqWLcJknuuq/6qL2CQciIISlYZN5/xmdV4ILNS5o2xCV8sysUEgdP2PCaso/VQbF
cd9SpeWHWRbJnugjuugkVjOpVG0e1SAoirj6FWsq6LvjLzYSBhdC4Z8B30LxHqJBYC2KZjZOLzAr
5Y2lH6nDmEFRiYmAiMmGo2vvujF7CVulzbF2OGwVPX11DcYJi3WG0vWZSNWg2waj5T0x/Y6zfWHD
sP3tZTrwgEAS9fsjpQ1+E4iLNL1GnmMKG7lj7YRiL5za1No50YBNAbURxksvCzYCl+exLmt1pqq0
ltMiQ8t6rXsw3sdwSBOimy1tJ9fFsUDskbni6rtuZL5/3/P06GNBsgt1oMt4lpTZrL/y/C5vgLYI
GsgShRhZ9yhOGl/YrETsTP+kU0uWkHZqUtIwWuS8FqHrmKPwgFftST0cYaDlM+YKh04dclE9n5tJ
kHxe5rLcRwi/GZ5h6jjbjgcxPQgHdimVxEK5Ke242bdOk1xZiuS3ylMoQnLHrd4iYoZSOpwm/Wab
lfxA9RRQSEaDNBsNJ78tLJItqkgHyBRx6RWZVsPild1XoWbfnPKJbr/wmX0SbT1iYGJngQe2DKAb
RB54v7cVc5ZTO/M271tqnWjjOOxCeaYa2e6RhZodni8oZPgs4C4xYFqX8RAjgXw1JMnbxg/rRwbx
GPyJa2McTagjhkDfExlTFIk7q2ZW4GH8hK25cYpF43HoDBOV2J9Ft18kc0ueq3a2412YL2P4qTiQ
wLYqZhk3iIJW9uJnDC9uLBKpCCIbPPuJqmNO/yycg8leJinGKJqmc8U+EfpMbAhYb9ilF+58QYoP
+A3K6GnG86s22s1ZapS2CTDOrG+yENDqj1yGmSc2BCLZJHMFLUwWhCPT+BPyHc5XhrALyDbbxtGG
2r7u2LL2PA23hce2OPfoEXDB9bhl0cv64Z+wzMZv+CiOercwVGBmqPkYCUOdS+0HwTVnQvOPzjJG
pdh2Jft4EjeJeJOxc2K6nV9TWmX608JpkyfEKRKlxDyynE7G5J55EfuyPGGx6+ED2zC+dhnwGdd9
7msLVKRnT7iNXObie04s7wPFjPVCEjLKULdzIe2CHbmfBsgnKThXduSjar4bEF13Xd12B9ou3Equ
qOTJoG94TVPQ+Pch/uYd6AhLQCdzM3eLxqV8THUrFzzY+Ie3hT2y+mf3RbBHo+dmzx9objPN7StC
eJ9sNyyPfE1joRiLTwXofy8oLp2nA+vQqDh49E0fsNScEzSIyAtk/0ZyVvNLdOiItheLO/I84cd3
WTCDU2H9IP84LNLr81QtIxGkUnSEnGAZv086Lj/ccOv8bNNHuIjWt62zP5oAsuE3VagbPfZIRtsb
ue6EW4XwKpfXMGqz7rMFGXqoVQSUNrKbwt3JhbrqcWHiuwvtdv6QEm/nuvz6B+MQYZLQaxiZj8Qq
Hlr15VYzdYaqh44QH5UXVyjJ/vDsTA4Tk4biBuSVJ9BUrtEpGGsTeW5bSo0h9Nib64Z/kOjNuf0i
v3j6sCyM5yCtNG6k3hyBing+T4Ouz8aS5HOCoi9ctnCEmz4EoUFvs+gyv7dDKDQvkDBkjBKMsHTu
jKVKELyiYdkzcPA/BUiLZ/yaBbCTJmKUtHSSfhGJ9Y4sygBujpUNR3AF9PXgngvyz62JlbIpkoex
r6vpW+chIrvJ9+cA0s3QHV3CJM3BlCCBtwOifGJkoSh9al/CWFUNjvGx9EJnw6zOfeSGCG4l3SvC
E4fcVbcOix8AtfoeoPfU4d7uyK0fgXFUGef0nkpiublBVJA6TF7Z0cHNv6/dGFNpbM8FHhNILBxM
4igotv+kI3Z1UoyN+0kwFnMs2+Nnmujrd7ZFv0fvaGVvgmSCG84G9YQb5htN6vgDzT49TdBmGN4X
5aVEKnNygAkygndVzvB49M5BEAD6yVYL8yYUvWi38NbHO7sj3XHfWwVxPKZKxLPrhv53pzmsUf6k
7YnI+wD4xSDfJcMEhkSDlhwPfeyffOmx2HZXjA8yBT4lo+L035K5xSsu1fkHzKQF3cKLHXZ8mFek
QE6NZpLYsWkU9a3jY3/Crm2fqFApxVxwQbjSRPZcmtH7znOpMAgEJrqPhPHnu8RJ/eCI0RbbymRN
/nHM6P1QKMHJCnDlPLh2TfNFpbB3U7T0W6HB78JcRTlq5uVeIrmn0oT4zCodiZmJ0oq1lUiWnSsc
4+/QFGXvTarTt5Kun0O+ix5SVXY3pTKwWdQzxfsQ9B9ZW3p8XQWCho50v3s7jt3PBpDLn9SZcEAG
fZ6d/Imd/uLOf1UakvGcLN5zqdq8OIW8eHuHW6/ftJ4MHnXdIrvxMd1dB0Ejvh97f8C5RYzsrB2+
1UD1H9Qf877FGXOQTRJNP15bCf9gwVw5NDAD8k2iM9ajyL5RyVqI5Dp+LYJMIhOfrKmO5M7qxS2M
3PFBrE0WuhGe33QEQ4nAOLqTVR6/CCYJGy6pcuey9WK3QYLJpVNOdmZKv5/dYjxUaUCdhcWc4Ks8
VeHFkOoG0sR9NlMKAM6dmwsRzsnbbPwbVivrIOHz3QtUz6e6tsOnADP5cSmb2ZztBkgAZ5GiX0Aq
Xe9sx5GXjN8HghHbA3vjOqPLJmawKTPcsn6bOYYv4O74bdk0pex42ix8b9hjLicXmcazy2V1ytNY
vCN/ILoC0TNL1QDsh08YVrEbHTd06R77b6SZ3WuUN0iBiD59R4gpzzWhhPtykMZBhQ8aEol3+sum
KN1ndd9uMjCZG7/jc9UTLKt8sNFN01TtGseBglUEow+Ad2QcLD1RPGJsGHYmDaOXlGUTLb3JEmRh
ls/GnhyrlJwe6F0IKipxQpM1/jWTmr6d3K4oZ/sv9IbTXpbjhFa1iqM3K4xRqyXW87L+pYggm5ko
DN6RlQCD7aIKfBYLILgB9dLBDugB+tacCiJ2tuDq5B1yChrRMJiGdedJAnk5NdklwGjDR12g5VYZ
Mg4hKXXAnm47w0TbBUy9sUnQeGJBBSyauU8+UTC1siCyzU5aEhE6dQZ90JHzMvTdU5QsJ77raK/0
ghwwsFj/Yan9JmN9TSE11mXKxguWaqaVyu/zf6GdEmvYSy6/jm91ga5c3JaZeOnd4I/knkA86LAy
6S3tZ8mFBpDrI6HfXQu2gWBmVkKUh6iknsjRCD+tzrtPPW3uwAUk8hIlNoeqDcL6QQzI+HuoT1vc
8RBMUdXcUyyV9x658mhakFr8xMrm+/ZKHEhREfoHkkJaG/oGT7RlW//lGjyYzGZAi/gMDsxdDCtH
pGCldoJ6C0CUizgMqlvRBAWcy4LA25Bp82cY6OZuCgYs6JTDP1Tu9W9VNY/l6rDk1Y0D/s+EHW2E
bdlf45q91unkI4RjvunZiD7GoV8dIKPb6WZMwLpucy8yAoNNw6WeuT+1ZZfPXFjTxaPSUpsRLM9m
aMn2OWmH+pniFpIcSeqlIXZnvUJLbqw3JxEAdJnl8g1GPbGS8KRLwcdcNLMLPWfzBWUPaus0x72A
KETv0jJgekBtu6Gkj941WWqbeWiCEzIgABx5icU2L/VrV3Y0mwQCdYiPvBWZuozZvvFJRdzA31vf
iMqUf1lORfXeJc7vQZslkRgamBkR9QttXjuwucjA/oG40jsbHr9V8Kr79E8Rx/KBHJf8xWVtviu7
KYQ8Tv0/bTXqkGDvdORv7spqSGlZE8V6FmbDhg1/u1YW6e8Uy/5Gr/+pYic+djnYYxz1VAisSIkg
IMaORfyYUfgpfWe6PCQVkC02bAAGdF8zlB1CbD1VmzvR0fLrof3LdDjedaEzArOaBvWS+SKEOhVl
q/C8QgEU5CtadAD5jjtcvnrOSMiO16ryS+d2elxQ35M+R8jrBrZZc5whmT0lrVEvdCmcJb5R5i+J
HmajhgUpgakrRi3K89It50JA3A6An323+Gl/WOUKW7pK0r4tYEHNrOOdVVnoO6YEK6Is6H3QstZs
M3xxITHW37WYtXaIibt9YzKNoaHCqipy0279aSARIm9C3ZOFqChlG9RVJHKp3QCwkuNkfgM2h/7R
Ga0ea1yEtXV8V2lCfq+zgjpQO8G+ST7MiK8Uil6EyRelcjpNBp45e3af4wxPhW29ypm1jeOY4ioC
R34wo0k/TSDUOeoj3xztsjhCiFzlRwW/D/ZwmT7FNcOwQyDhL7Ya586WtDGkMeTWBmtO35Rn+gzW
zTpnLB6bo9UzHnRN4N9KXNm3wPHSXbTm/86Mco9e0Mn3UnfiwwLXZh3LTOQ/g3GR3HBrVb+F1433
GWqsCLg7MV1bybx/9YtT7JPAQZpwNGQPde+Xd+4YtlttQkb9cB8wdADfiXufdrnBLpShjXdXHTuk
0mxQpywPMQpkrLqqIHFR+k3/JRPCKNySl1xgLG+ojlFU5eRYgqgES/Vc9WxOo6K6YBKINiocu/cc
Gj0elWlmtL4USffHFPNrEq81AiHz9XFEy40Q2PV2M0yhvd+H5RnjWfKkWTl85rGzpm5UAWPtddcg
p5TjE48TJRfQ9SNLBqYaoajI1xHqoQ0hf+ZzoV9H+BTbojBOu0WYYK86xZRo4bx7w/IwV5eYoQfV
VJI2BAKBeL0uYNTJMe66HwzYkWGZldQccFGGEswLnJneTVrOXvXT9NvonN3lwF/x640ZT1ZWxVtS
WAH923h1vkgcHe8qpjMOUeheCJ6bTTheNB5wBLdZZTHRRVcCl/sX+sT0zvxEHMMy8jRBV53zPIRN
m54Lm3X2oVtcFyMPRjizsbFp/ZO2y1U0ISbdDano//L42vWxYmP/R+bZWH8JY+rHpV3UUwDz4WlE
dkJvpyMbZ384FiumH4TNGTWbS6pUJID15rA4x10HjR0rjy9bv3qhcXRbph2KGxyRay5PgVOvFL24
Gu/MRBjx10CfFyCU6nBvoFqybguy2/mvzngFliCANMu0CZnIsKSADReT13fZHHLz8gPmefUcjIMB
wrGo4pLJIIWZ12Q/s0xtblW01d4BII1XPuEBkON+BCf2ThodtZbBAHdI/bo+0R2ikc6HOni0R9B7
Ye/mNLblEt7SpPAAyhnEfjfB6Dfj2IBnQzUxOGbYI3uo93FvW9EVBYz0t31Zkayae2I/avpu9ILw
C0nQnasDjWvKqA6JjBMpKJueT4Say3WICr+Jrkta1+LYm8n9j71pcymcPqMDJNiD1OBKjlfewhV5
TAjBAWpJ95sh13xkikOWTxW5Lnrh2EGbCdGBBWSIscjsTGuYAAlYBYx1sPlvB5eh+sELg+UTzY1n
cIq5LGMTUfv6cezxjZJP1yLEJeW99yAFem2Wr1A4SZOX7nC5aoIKZ+yn9w5MvPqVHZY1I8xZjb9f
gv61+UhdhAWoCxR7FCwVtPz840riOPUmq6LaIryp28qOgZRGxJt085k2gU+ILyq/ATJhFLVlzWH7
fwyrUAxeqVv4IKSgrG6x+tTxs5MUaZLv0FWlk6aqZfacnTgVrMRmOEqo90uEnAK3MNLI9A8IxTx+
i6vBRJ8j/vj+YkaU/FhXGsug0TaA6JqRi4iIQnlEGNCPp5TXNK9Y76TGgsvRxCK7l3HsCLjUIJ0A
uYXEPxTnIsmCiTCrZRE98Uq6nSrSsvqspHrjf8oRnPs2TnYqjYS89o4OxGT/WEQK/7+xBIEywljI
+BGQcpT+qF/SMtbEtQLMYmYECQ/sS3tgqgwBnDtneUEREq3WFUIwX6JcWN1Jx1CDyE/hJtnQf9m4
7ZSIdpWvCURKkDhs8MgyEkunhNkx+ujus0imdSVVSnNPcxtDUwd6QfGFucTd9K2ni9NQjUt/MJFb
fZKjIaqzVRBSYGMFGnYyF0V+opEmNtGfxyV/AHGXB8dZB054nkCsxag5a8pNWDLyYpyB9gRADzsn
j8b1BpUH6OPGclXf31V9zPAGWX5Tg9cKs+kFSxOi4dr4dM+SS314KPop8E5VW0fjIbQyUoijqTGf
Ug6geTfUSpN7pXEZTx3GSJT4ZRu0t3YFdTT2mtKI3NWmZ15FwGQuxhn+eAQN3RaLR9IfbDBeX002
oAtxIVtzzVSefApSjxxvHO4omzqf0JQzurBwPrfK8dODLceyuvKf9DVpohotLieBT5qp1b+11hw8
o30y4yvxRN2jHxiXP4oEGhgljqOPdVc58OwihjG21PT6HsoyatlSjBzrafOHOqEefgdwP79k02GE
kuzFQ5xkePfvUSe076pMFVRb5uzPtTX0/yIXa8gJuytq1hI16QMjRCd/dLWk5nHCac9jl35jrAi6
s8VgdeOrJH/MOQnKoxnLtDjUpN79+D4RObsM+yEJF0wtk1MB0i3FAZrxOUEPV3ewwnxSqiyZubul
UHL+xyh+eGkT3QzHaG7DH2BxAjs14YlMGJ2e8tmHqyF2KQHx58bNm78dXBFGSsIilq5bRnEnWLB9
YSWdXuZJWW+8tgQ/IRQi3Cwc8iE4d15sP4w0LO6htk1xl/ZgfynMFKc8vzzx9K4uWA63zApwa+D4
Z3eh8+i+BMJm7RIcGXSJnED23VguzRvmHJ95Pz0SgmpbEonsToFNyyZ9h/6IcLb2gRCEPCC9SaEZ
KX2pv2PyN66e58eXwcNFzl09FiBv7AYnod+xstwFteW/LgmODv4dGEBICU0ayEqDHVyJUsAm5VtA
A1dzTmqY3pV+tUPY5hVvFUj08VQNQ/VjlRO6tIGxLM9sNtk4h2AT/bg59lQs9HYcvIIvL278ojXr
gLbsLiR+BB+2R/t2Yv4nkR91Bt1xVofDoa2VZx1C2t/muDjM13eYUmg8HeG606FF/WawuAq8fR12
789sGWN1V3qAgS/oX9Pkb9umVb63+rFP9taodXmO4TJmQGK5PXBZTPYNxjnYbZ813xrlSY024P97
DtpBMwuxY7vYliXV4Gbky4QSqiCMc8GN/XOOdOtOANvMjjYX4jfpibTLrG79FwoSWKamXD9xPwhG
FTUR3Gbr5SWG+HGIWFyEgqLBKfMJWXFlc26bRcngiMUFaDMnJcbijpP3GRNB9WE3HnG3PL14CRID
HmlHSBgQNm5DkiE0B9HZJFmWvLYzU+f9ADlr2DI5cJ4ymGHNTvM3vCYGMNductxkCzXWvrf6TGBL
SZbi2vQ1VVfHvLX6bD2rbf8wSa2vVr+MCdatUWUXOj53rzFp9EeGajx7bMLqCfoniEgXJf6VYZy4
2Amnhp3G5tuuwhIPTbkw9rSxz7EImkFfrs9cUp81q0KEMySb2agnMfbmu3qU7R9YYf78V8YVWSCb
ymZ69507BoUCVafjn6gFjb/pWmEjlwbDnL70Rc23Ucz2SPCR608RIJ6IIdI0NVG3n0fM/Bsb4Om4
La3KzEcxWvEaLh6GzrG3mIRJzbOzUaPuf0Kb1fbBL9V4tdHjqG/FKLlAy5C0/ZnBuJVcFVmi/tEx
ue9TPJXwY0bmCi/l5IQIm1qqbVylOUA+H8MQmSYs3MCcMI61+ap9k4zixEagz75Y7g763vWxmp+k
dBvvJWfOLDaiHdRyKpuOeDGnGWvvNIs2D8/cFiOz8GzlmfYJrTAYGsmq1BHQ1LdCqeC1xhFJ1BQ8
qOS7N0OtLgm3/z8yWljR8GO3N6tFuLnrAIQsD25Si3+IkqfHIRnhSasMqAueB1s8zRqQwW4aAcZc
2kYG/5AwsKDzXZEFBLrDwLkQNLIEXxpw6G4IUT/1AAypHqoyewha14i94Sa2aInwwdkoerdzmQaX
JYyIQaa0YtSQtyk8P3Dvu4pkSQ4D0pHtQy5Ydd4cWGvnEhoO5cNY/04BeuiNaXvkI8YD5by3iYvn
e3AH2Ih1qfvHFmQIxWRlqIYznXmv/E3xbfIERDju7EhAmIvJccrDsBmeM1SC53xhwb/y08QDzvf0
2mj7Q2i2vLsedOPjMk4gV4jB0xsPfsteN2LBiW85lxC+YMJB7SNyr8PYfseK2ufP8yA82FSMwLeS
c5cNiCUfA8BCAtNz5TMDa6wnG/n5NWeUWmwrZnwHZeVkEa6RD22NXmtfMiE/o5RIgYxMVXREMcZK
34ny6mOpDNbWyiEt6jiaySqu7eygUTI2sLBeR3wXJo4Xew8oTStWXPFSFohiF5xITS7/KzR2qLSa
uJGapl6rqfBzxcQ88Bn0A3Q21qgOS1aFyqks5CYbGzBmdTV/+U7VwtxdMKkIfCkXVzqvCVPufVyF
K7DK2BdEUwAbmir6AB3zF8yRC4HVjE9IDXn/82HhJWBk6z1O9E8vEIMnDjyGqQf0jslbb/XusQh5
DItxTom4qDIbfH5KB+App7wHYIDMaY76/5TXF5daCZ+Na4FKcx9lRXWNZFycujL335qw5A5kh43l
qAUSvBk1ZnGEgmGab7gTgn3moUiGORRHG91HEl4a3qFjOhBGjQgcy1y/tCSAF2MT3Gc29mZoGujW
DD4ZligAShx32Xuxy00Kx+AhK1L/MUXzdg1tUoYYTAMuCpiWIrNU+meg2hh21G3zq1kcCEhU4pH7
3TBZdSh5+cO2kyOZSjVcFszI1LHkERAHROtxw7enuTvmTgPfqVUxtfteDtl0ZpMr4p0pqx7mLJUF
FhjejRuvNUmLTJULdTBBOohd4GpVfBezYYXgWRNHbg5zC5ZARTrha4YoCqmNMmDJkEX7KdwOst6g
DyAcO8Pn9ZhPT6Jx9cG2ef12NB/V/NEJldZbe+nC9nGykn68MmbB0+Fj1nN59iNEDZskxo16TKwV
cclJALBKMUNxtqUcEQMw74lQUAo3OrrKlCu+loAfrpfEewBMsW7Q+vS/KMFMBjZAzWv2DycIAYjo
5SF+yJggkgObczJukUpUMMoiItBotweOZKcWhqA85mUE2XUV8hgz+wF/vE3juY6QUSpts7TSM7dR
ZQ9MroCdIS5HK72rZRLcAGmxROM/n7/ruuE4m8NIfTkxG74tyKOIGwT7rnrpsNjy806kcu4nZLtY
vXAi40jFKgs1JAy64YDS0r0BIovYyiHaSJD45So7pgUlz54zm+1k3qdRCCw3RlQfcB/xmhPFDNAz
NSMYxhRq0M6tpTufsAWNZtvWU+8csafK6OhANzo3EWwXNB2pMUxNtM6vGCO0PvYF65W93SmCKCK/
UxBSQqt7dIc1GiMkeP6tshQivh7HyIt2C7Cy0ARRBOcmzGZOEiXEkQQZhog8ScTNZoQRO3ctsYoS
F1fdpr9QOiAw1+EcfwkIZihNep3pXR6VJYsnJ25fBXmEv8vcwc4m0on7Hq1uQ28fuPb62UwYvC1J
j+2HqrPETNcCwL3oucsIECR7zzk080JUEK2IS8ckqdx4XYmiO8CY7JcdYlhaRJTJlIEE+5plB7Jb
guZz8nE6KZgW/yQ/7FfNxDe8r+fcmu44NHFGEwjn4rWjwXrm9cbKGkxtyLoqIumFiiDKLDJq/BUN
gGjhOULmDHguZqXD8ySK86ghYW1NN0efViwtuQ3y1S6EiLX2wJrOrWTL0KlPlKUw2qgQxGGgpSAD
RyJEINW6jfqDi7wJracTzg3ii6ELGTXRz+z7xgXVJEsoUZshLMFnGC3T4q5jLuIx82687MSyzRJn
T/qI90ysKniGxoThflI9jxAoEn/Yst1qHFY2Vffi5ajjV+PoKODkcfhxpjjoieu8pr21qfHDHZss
TpzStsnPSbA4+qCnicLd8z00BVCaWLlndCtOcnNDVHWPbNk7sjW8xps+Pdtp9AHOpxyORRnKaItu
xPdYyaLEIncr7L5TLpJuByUgWKetZOxtUyTHtykryYTEvtcz0PGt0dtThLfOnwwyv3i1abks4NBB
FuFb4PncoUEpi+uAAhASEoXwpfCt9ndy+pViXk31kUIwuQ0BXpG9amws5UBppvAqfDsLK3DUpgTR
4Jl63vtTA2o2QArIXr5fBapUpP4/cMPs8agcvPAyVzL+N3lDThxV6WS/c2qra0VuNaMUAC/87otb
xkSHoqREDRQhA2pZqLJfATH2iQKv6ZjgSnBHuFxRqqWJZQHJCLJvZgbGMKRVSJRi7V+qBFUWXgo1
3/jfgucIza3aLw4iukPKDFpu8dN3P+xgJ2tHqaK93WCl3fDIxLZIWaL3NfxVe/ToJjsESfcyCSvv
w4rx75znImfA47aGbHdAkEOxneJ8uJoRc/9uRnFS7xkxKb1NMPm9IIeg+81b4HxW6rlv5ezNdy3y
/A6CrAqegDSTSkPshu7PM7UpB23LngWKFopCgJNDeiKooPsnhib/sbqMWnjsUFCeJd5i++RxW7/O
UCv/QSiK9VMt8chulKyWh4Ei5rHtcu+hThSbiJjDFI7N2FjPyawa61p1uvxOCYX/z+0Tsr+0QhfL
YECRyED0p7sD3e+jxjMdWZJRawFUM8L5WXWDvK5Wlj/47BL/gjSyf5Gn109hMqNLy/H5HWWwAmtF
4hAexq4KCFxLzAi2v2xlakWBP7BBcwrqNde2KWYxgDrvZLb0+ZbS2X0uNWzzfVH7iNWU5bLVbBV0
rxvYTKl2LTrDHyXoy8mgEOrNJm8s2JKLkXWHVOq3giP+rwyZx8FBS4MvXNhkdXl2nmAUx60KgyRD
WYdV2IhgF8xpylIVL0Kvqug71lnLGAWq0uLMVHWaD6lZ1Bwy5fsPvtW5fyBkvhTN/AqG8anM8unJ
mmaiG9rJvqIsg/TTpskjbtn5oeWpygBbT8W5RIZ79qVBcIFWOT13pvMPXDTFCSm2vpHvM7+wy1/2
NHmEVE6B9YV8UdwR0csRLQd/rzoSu3KwU/9zdB7LjSNbEP0iRKBgqoAtDehEiaK8NghJLcF7oGC+
fg5n9SbixXRrKAJ1K2/myUB43fwWyf55LJ0R10Karu3YVqeJ4NBZlh2u58wzjqU3mRuzcz8Wvivb
0O2fGnA1mxLsHs4Eeu3w8ZSsZhEf2cY2RGh8Fet3YgpvrOu9n5yg06PRwylgxE/2MT5KWp9z/7OW
gJIioVmb1ei3q7DKc16sQxfMviM/XZBKb0Zc3thVg1VcSqHMsz3G4Roz12foUU0DLFLVGFZr+A+o
Ic0dYafnhUN/1ZMNgK1ltBuiGimdhlPyU5mw5eZ5MI4ZZSmPRQqfwczb+YJ1kG6M1qBPyPPaEy7s
4pRlQ/pd1xHoj7RI9y2NgA+GHpY3yXO54SaryAe5yye39vnAEUqwIQY6+jYl5BZR9d1fVZv9CaLS
DXXZhj8pw/wm8pb25Ddec2eRRSIu35V7LFzD64BBjLVu1zz4jeKC3cKKNEzVP7cUxQHRIG8CWGfm
v6v85svor/u2sF5MLJNrz5XWAQK3vXd0b7+GaSR/BxJuu9aiGwgDgrhYosteXDdt3m3X44pvVWSP
LVbYdWvkT7SENbulMYkzkJHeGgBRZN2kO1HUv1SvlFsgEuh4OarESWuo4GGFL9rVtoPgi4FrF0JN
IPzidJTzUG60m3OssUwrOMNsTGgbnWXinDc6eYUIlGOVZnbEUTIEg5D93pXleAboCtF3kGgANBGh
JfoIjGT72FygnBxgH8zYXtLRY8EzeSsmZv/C4SILqNazuh8d72kgV3LO4qWRvJi78WCZRv6FG/dK
eqT+sAdSOH48YJKtpgPtTOFrlfmBgY724XIjOs1dYe0q7BDESxFsSc91e75AF7LC70nH+SxyY/gj
BEhilWtj7kzdhdfchyqX5C1znXEDmhY1yoIAVVKwCKO5Q2BH5nqdErj1cUn2hwuAu7OchvcCfEGy
qnan7HVId9I1ByKlwWgUW1H5+R5wcHOheYwcaDGqw0IyKMhFfyBqZ+IZqf10Q+c397a+c19mHCEf
/CpG+haMp5pg3oeRcWvAOlHeUQtHR42DowaE30CUqKToeV9bsbN3AbFR7g2nkBVziXITjctPIeIZ
43+vg0U0hKjG4U0YJp5xumQlu9gILkI4DkiV3AU44cZkfpIUg1OAa0Rvsm3C9Uxh33OmY+pAF7dR
3zBQxofMZge5KtuFgAKJOER5XKLWd9R17kZCcxIrt+5TWP+RXX8udfEY1y5QgU7eNaBGMdoU9GPw
Z2QkxhpzTT1r/5bGpX7idyJXHNlqJ8i8ozG7+p/pmP67GrFBxhOs+6ZxC2e7RFj5IxhiUH+xzGzK
JRLP9twQ4XAtIp5WSekpNdhXkVZ4sFMIcgs2TpW+cA2pd55VTJt8ySHjYTOvDzICV57XeBWcChFW
4mFoQGM+5K7JMrSrlg9zogVkCrHjsyq0Tixn+60z0kkoLOwWCtb6oQn999EF6d9zgbomkZf8oXvi
nqgTJAAzq9JAJVJtyBeQ9GAsDJFd6/7bUujWDL202yDO09/TKEB/lY3RqGNWJRogiInSLoQFol6g
9zbN0Ytx3WTS5/qH+L1uQ7/ZR2Px/52URAbXordkMPU7IT/Gd3ZW1ZG3cfyZR9I6ta3+NTXeBOho
n4kj7FNjUYw9UgsQhCDn1qK32ANSCn7PFosgqM3GfINXi1R/bs6B2fflPUkV4BNZyy6li0mLVqks
G4LSbOeA6zVffZo659TT4YNwpxSDoBGvzcF9BQQbvaLBsIDG7/ZgGHnyMaIuPE6iJUdYQIhvIFGe
KR14oLPAvuRaiV07T8nFNoR+s3KsuH0m+huU9AZ6NWrv1Hhpu/N9kL3MgjZpL4AS98RKyP3KQa+R
earnyjHxwmZjs6380FpDddIBkpu8JDwTDMwxJYgYtsnOLar7y0IQYJh8RvvKgiYkRq7FvkEb3Fh5
H16X3APUENGNh0sxPGtFuTA3arqRsHnZXyTACNVMU8ek6Ay8rchmnmCswLzBozG9AlKroo30uXSu
XJNtWx/Zzt08J/WZ7CKbfBFZmwXd/d6IanEHY7I7TZPXHElSNG+q5Q4phWq2iMHzZxvFjyAi8dFG
3gU47qfpuDUuVPS6VWER0JFxaV1DoBdB787dybZqTh+OwUDKwT6IOb/eosFbaqzg02eWwfqkH3ez
zwcyqnxo1vUYcTnz3M5fafxfDwlhyqPG3fCk3F689H0rYcabAA63IVnPflVK7sAnmbpy73WleWB6
F/tpbhtaMrjhH7g2mYwdlfUhFzs8ZOT8j83C7cdn07BpQ6m3A3YOgUm5bR/nquj3ZTJNb+T1y73X
lyDd+GAVfEF2ok9TUy9nv2Whbk5GfGr9yn5OLY+f1utSH2WJX/ANpzE8GG1mrDMjfp4SSIeUBoAF
ldCSnPVoUg+hNYTZibgWplcvYqXvoEYCZnXir6YLq40Yw/Bdm/098DD30UpuFLNCheHJ7mT8kFdD
8UJmDRNsDsrUH2ifZWs7VJ9lik7DwtH8ySyqVcq+GjatanJ40BUtF8YQXin0YKkI8/ib0m3nC57L
buTuSoYH2sadEMW8K6GUcFfEIF0iPw72ppspcTumHauqG3B/k4SJHW9YIVHciFET+6JRzZiwQ8tJ
WEQXy9bM+2gXTmihfHPSdZkKe8Z1yakSNswF9iKrnzjW/c6devXaTzr5wRyMuwKg18YlRv43lwIn
AO+MdtVTFrxLlP3Wj0RbV/7sjuOGrHl+RSnJoIW7pvFkkUP5GEqt8Ue4RhjIyg3vk1HGuLy5KWyp
Nn6N+6anMEM6F9xNcMd4g2dMfFNJR4BDEiOlYINQDkua95AahWdupTjh7D7a4E30grZwjV1UCPHn
pyOQjxtunR6AmNk8dJ8dyt2JAFnNE+blFrZgOIOzoI87KaaeLmAaetgc5gOT69heicosj6DUDC74
s0Lcy3N9SOAOMdHNiiaH2tvQKxji34yGL9cuzKCy6/JaJdJPOEHMeBMJwT0j8ig7qMKK8aBNYpjM
vjxQcu3fN2nffvUcRXdjrtQLAaxhM0c9ewHu3i79TjZfhKZdMn+FnlytQwTsr6ymO55t1HQn0JP3
CemSaxrTkLixbbP8SNms/pCpjAPqL9m0ZWZ/6WogDFYWJz+1ZeOBMoZbdVbonDDrpfeLP1FZORvO
a4nzdVP1xRBEvlA381/tveHpaF/YToYH2y7C17kZ7qtq6Y99CsK/pPLmO+LuvCXnwWtj7qxVDDLj
hkkRgHY8OqBFZvRHjJHdr+r0EPDvhc+GZ3IjblxK5wbI+kcIy25gcd0n26XmOxmK6VBGnNtjweYG
FdLq7xPmoprq2BuLSxf/xrkc7kv4fWfXJTuG1ROmujkRMMyL9IelP2/3JDZuFF3dfA0TFbJoescJ
VNYK4HP0i5iVPXANqD/mSdNL02hRvizaeiVKh4DR0Ty4rnuGbb9Ww4MP6zi75cJL9CHHfdMGLjsi
+WqkaMGVx3ZB3tQh52w5FNHVqnVznza9Bk8/NcWK9rXxEYCiDnhETWoXDO+IuO73O4XYhJ/h/zRb
Yy3ddfIifewBjnRHOhKHPe0yxbmFArqSI9esFVjcHgZZXhq8d5PoI3MH6pCJoclVHk15kIwRN0xU
4Ve3a0visymrWhit1wxw547CMQ8ulEn7KJGQCesp1CNN2ILEyMoCPPd/8wQ5DlvTgouxlTQZkwP3
ctxDRRyGezyG/nSl7WSQdxiIsg2dEuETjA3BpA8vqQLCf2sla9c5SOmglXZLKYR3q2PxUtqghdX9
A8GZPNCS5Safevb4uk3cE3j+Xzor4Udq7f6djUi2yfmw8rWzeHKbuhyLEUrzmwfWlHrQKapWoyEZ
dXtM3ShLo1MjKwh7P8my3k2+6L5jDvX/1yfeJw5Bh/p00JG8QobtQsSlOCxG0yYItj57K1Y0lD8y
39TZtmXl+BiSM/oJW0ioWRNKiHiF8xe5Q4smgyp+x1vHN1YuTw55la45KBL2Mmgn9Qm0FM58NdtU
DQGU2duU6/GNihnbWDcQjatn01gAq8KZlKCQf0Gn1OKc1kQn1uB/2tNCU87T2AOFIG0Wn/xkan7j
tu2uoV9mBHKb9iPhrXQkS6s3ETWtT5R/pAefSO8dW9R+Z0jmoaRwsWHOjlFuPatP9rnZtsXWd+r2
Kgy5vBpFJE9zZrgetjx8g/gbCrx5qCmSX0lnBlDi400/ucnRtgrcZdPUX/GEmgcfMfo9a1JrS5Qu
Q9wuO/c+T40eWyeTmbzUttG8J+wqeWkhodShMxMmWepkP2G8/OiiaP6WVr5cGq/PHuZ6cXkn0Grh
NaZ4EJ2kJVoX5ZtDmeqmD51/0K06WikAmnZFZ3wZI9U3k62TvYIkdrPslx/dZCHh3xoqwiKWqFdu
/J3h/WAZUFonSZ3jatR2QhKfvBm0jkgBNANecQljTFMroJHyEGlpA/Mp08cbfmulY0ql5Mg3OxU1
cA1CVh2zppV7F9LT/TNh5fZccsejzTML6hET72DvgcLYuwW7A6KRM5/pn9RfS5cakCMWBP/U1wQu
cJuWZccohc4YETOfvPJgcpiR9vfD2D4PNa4oE/0fE2cuXzW3Jn8FTO2NSARZaoOsyUcY1vqetPL4
uMRRfyg52kqysFSGOJJMuQ1JA38vUAf2LqO3pZ1hCYZC5rvED8cXECr9icrr4ipu7SOAOBwMr+x3
WSaCkUJW64R/NVwMHlCbMSamZASubkFWmYIZbt6ErXXaBxSeup8MUuMUlENPUyBuZHGSuL1FYBls
3KEbMEq37PJ2Qw0jmTPbeS/MBecG90pxtCNvzvk78YiaKIxXlqg+LI0pcVHhu2T4gaEhLCxiMubD
x5O3basEN48/STowbjGSwMEt9VbegPePCM9CbiHEWUd8Z+yCkKMLl+Y/1zX9bcKc9MzOEfmpLxRb
wCSlr+2b3OL4iBIeiSCuxqZej7hQppMdd9h6aa2L0gsOHIsSJS45P7YUpr0uchYqZ2z/XQV7OE4/
UCTxPtFHGi8rEj94mkU2uYQiZ/5Ieo24RQU6aYldzGlhE1zLRpiIKOTY8Hma8SZTM4RX2eeK2C+T
cdb5DTFjtRKnWcv5RheTyp4y3+nRtERSsKTJdBrTyxNjaCj8NnocsSVd4SjhlIgzgzg0jJYt9EBG
f2Xb5b7G48Gckpdeh1FPtOz5fFBJh8IQN4am8pdfwgtkh7ylH4+tXsRyhGdZPwNjBgrXsrUGoFDd
5rFUidC7AHplBUySijPTieENASrLDH7n7kiG0ueOhQJWkmc8WYRdeSSSvqDGyIv6fK8Bg4HAnwCD
kQKtQb9BaTd3o+wIqaRl9j5iVGU4JDgnb75keuF0VfunJWn5tSSmtQDqg/27hsZnIaCxxsdFy0VY
FT7LT+3E0D4aA77Fdpo98zfrDOpQyEuZpwQsADfOqgZQyX8kaZsumQWMvMJ1j+M4KHVPWqfm6a8F
ZcqmoYzTLHQRbi0pymLTgkepT4Xw1Z5aNrM5jFkOCU9Nifi6EU6ZgXVb/dnuqIJCUoexSlk0PLOD
7RbqaCAnBA01auMpEabzZ+qBC0wee/UZEITzQE+Leot4pXORRQ197kKuSluB/ZhqX4BlO7eoANr4
nLHQO40PgKfmAUatRm61isoLcF8Kb6sKNqsbxC+sGXQd7cYmH58sVNcfo89eqAoG4RL5KKrk2Uk1
ONBT9PwFXviI+xZfdphZM/7aZnqCtuKduNgwfkRc0N8w0FPiQEUq2hqo+TDTWx8g5yq37Dfuj8gM
ujB2zNv+a9JOf7OdJgH9KVz55IDC7hT+vsFqz0BB1AENvI8fMWBQv4oVIf61BwwePAzAq+X3zEv7
DbDT0SVKupqo267s8UKrw7p0SYkDiLsQlLx6t8iizyhJ9vZNdi4mxmls6TWHjbstMFxtxCCJ7sE9
pHIxsgKsVARdZZ3ura7L8YZ4w86iGBE0pWzuybWoS90jxK9DmrnAF8xjQNbkHafjeEa9Nk9pVKuD
6Xri3en78Agrj5Yrz/Crj6Vu/HOmb6ap0HnOB8ztg+kn/2au9zuTnDXZWnAjFU6b3Gcz7eiVlXl3
3mRNZwF1cJ1XpoQeSooNc0P83LA5c1dOj1EUDuIVkVm8Igt6Z1S76icKhb541W1UCc+gh4BYYuXw
TioX9QNzgNfeBqpl39/c+hmz6WQJ7zGGAAsqCnZCIRQelrYuiNYvDsSKHOAVoOi3wmv/fBbsAXCb
8HMGpfQb0sfN/Vg7FxewYZCF9bSyPWPPWgzxu/A4tk0COneDFMTOZMfxk5TVS2S4jwOD5kHAVwla
uiLvATtk7FV5RbHw2kcZyZLOD42gtOJ6lSJbt5sJsPy51G5x4kqLEuddWRYmmCwaeYIUHBKIjc2Y
6XB8Eks+OyuvhWGcj5SZlrxxtujKbB6w7O1wmnBpZImF6jFgTZzdj5ZkxKof7FePJdOW5U6xIsL+
oGo/vDcm65wSnFsN5K4DYEl8VF3eb+ZF6WCe/HqDHlxuFwOW6OB29TcYvz7A19oHneO8xTORSIrZ
10zzwCVBGDPHsl7wTeXdYTKVR1fjQ24FNVptiPFOtySfLe0/5xHcOKqEocLI74UIJGBHXdonhaP6
UMaxfGM3fnIXHOOiTRJakl2U1UF8zLP+ZzXZuYOD0DXashFSzeZkh0W6s5U8YFt1NtJzK5SdMN7j
Uc63URujJVbuHFR9a10Q/r2Tm8wnwHoozuH4DFTHYSJatjp25hOGy89YDIroTQsgG9tygPnpCxAk
m7aITkn8nCAjKPq6+QwjwqGLFY2XwURRyal95y1hHmnkwN4z1WrTTo4gZ2fPTrNScdl8CMzHwdhU
EIKbEfvwiapOJddacTbwZABmFWI1eXh5WfO4O7hI1mNzMzkwxDLUzrmz7TTwifHGyuP1hJ26reR9
gwkUY7qINyaduIhrdJUzs24ESWhs8Va/JzCGR20UehXr/Lew+fr03mJcW2bBo2e23R6gy7huvaS6
C+3+xWcJ+RS1NoJTitdR0z3ahfauVvb0LUyXS4Xj3Sl0MG5iYIPAXLQB3DXAWgT29pCPsvsOcsyu
7o1vDcB4RbVWj1uYvIUnZUdbBq+ivUpa9U3FIHaRLB8r6uiJvpqaLVTuC32Pk+xMaJmucddkl+PN
ZbW1nTk85Mrgzsv8nBzjckDkABKwG5UpWGSQZigoAoAemTZ02NJW4JC1pT47FVQeGvKDZHff41DL
XZgaSgxcyfFlruB79YRIRXLfQB0KgEs1m8avk5dYGN8A24fx6CUG+EwS0n/4jk2QMrCrd5j/KwzU
CUXfRjm5wdJSYIt8Ok4HpmvOwcoeThBtjH2qhvpCH0v6wbUeo1TSOHyWqG5JPVcX6iDUnWXrwJ9/
nCpxUIpaMrI3yBgwioX8YUVUUUpLHrSPepGaQ3bxcttd+Z5lXDlucLCMXw0OnHQ3IRN+OHYv/+nB
w0Qjonle6zTqrANLYC73ycfQOeGD5FQ6oS4GuAq8M3GHO9dW9K2mpRMNGzYHb6XGkc8JC6Kq57KQ
0PtTTDl+7GogRsp3n1XZv6RTWMv9JtvwD/7RjJd6PomljN4Sg+5qL7TUGpnOoxtIfs32/NuMWj82
MVXmDkAShIP82/RCDCDxcufRYvDQ1Ji+zKi4a4qmZTdqZbiYM3NbUNmzXrCA5CvX9epgHgfvheUw
sY584GI50GKyS62WU6lR/p1327YPCRokDUuAOaLIFKd6ajkAa7d4ZstC7yyP9eSYFeyOOHvhksUL
ib0bcTZe/06FKJC6bJpAj8pCPbDMf4huYyOIuPycLUNztMveCnDnV0/Uc4eUXVPNtLFMCtxlRMiy
YFz7xFhFY/nQv7QG7rii9CT9fhXMpFoxS5nsmhv/RhxhB32dhD6aw/TmNVHg93itSlI2y2RPsNfL
ml20VfyL7Lmu6fcwoK4oRkK07HOfpOo1Wyhvmeb0wXQlR1bTusdyDIO8zb47IwdzA+nfBycoZ36Z
JM1IOEX/OmMZTkR7YC+NvK9hu+h7x/dtxPqk3c1xf/sZuuhBWvHt8JO2e2d4UbeLRNI9c5TOW3Os
gIE4RZ+/KynljzmJ9AcXAlSVOKm29NRVf6EKL0lCKmY7DP17Zy8PWqZIDBO7rHVPOUC8yO4qrXo3
9LBLVPsdYUpes7BKSU5N5n50S33HiuxWIn2DumQsbcZYb108jWuOkG8muCNY0ulQLbxoHKLZB6ud
CY9MfZSsupYitkHXxRYhtty5g+mRJRtuW4/6hV3Qk2yzkGhI1J0ys8xeuoVtzKA0JZ5opZr9YZW9
VDbvVWVExF2h/+4Hz9+BZP9F8V7AWXfbHO7YKckwWiYAvg88Js65MuLdNBMDG+0yTDcdUvimLS2o
1skwGiyD2W649UuLKWfF9hy0imDoncwCUKdLd0/m3PrU88W9J2U3mlyeIUOH3Ydf6z0ojoIdS1GB
m/EvWUouS4X4MEj10M2l5uRAe156YvyKdhPWiTtdvuPpwY89PBvUlUkIIzXxI4wKaOkLfJNdpCqP
wbvsNG1tUEYNqHu7YcR3WI7Z3uwaETTKKR41mcFtldwUw7SgBarLGYYL+RA56V4Q4iNeOnVfGPmb
ne0Yc0DjH8O3peD1DUN91kt89SDUMJJAdS5gOtc3MdwSbvVNTjn56bLuiQdI0NyZT8+lg/OdXav7
w2WdlgabaPU1q/P2bJFHpGkUAdnyhs/WdUm9rLRIrvFoYaeWfnTTOBmiMqCbELaRa2RS3/m9fsBM
+FgL3M8zzYUruCXfvi6rEyiaatvPMdOivjWPZ6yPT61RN4deJv5mikghqpK5LYm+56LlcHQmJ8Cu
8RyL8qGuW45SBNIJEEek9iPj0HVgp0lgaMKOzDYqHxNv12llPBF5vEm4bKstnLq3Z1+82jdEXeoz
5uDVzPeGGz8uLHnw42TVJsJE/WiE/SXPIO0yVJhbFBtzW3tN+s/ETcBrhge3d/1sNyFjbXmDtFCb
8Cptqbp0aaE3hsdkGDRVP8Q3Vrh/0whL0a24L5HJe+0SXqHG61bs3ZyimYUmKIBA83PWtaMCkiXc
9CJQvFyAAXBv2sQp920aQ3EK4cxI7y/s4jsHUzX0U7Y0mffFdUAeFggkO2u03bPi1b4zUlLAE9+L
MuRwhGIitph3udIimfZjUIfe+Oy5UbVJXC99pv/g2LDTOduqsX8J2LCwG9Lw3Saue8PtwYGrB2/L
Zu018syBpC2XIo8Qzjzh2akWdHV/nEeWYNiCN+Zt6NgYIVMr4XzqtCM/OoIhvvcNZ0RrhweT2dQl
HBey0ecchv5RLeAT+ebW6tMvVHdtDfu+hmjAoguB/oD1H6Ni7PfJKfag8lsMHCvM7enDkrE9GQaa
BVKejpewLZL1VIvufWFRh/xBCTdkmuSYDFEkD4WLXbVCD2GWRxkDIQ2sD34P100rj+0dEat8w7NW
7YAdtERbYPs51M2BaFa4lpk7aU0CRMqHMk3GAxw7Phk3N96ZQgHikyFb45e8v5Ej2cdaxbHGHEnM
ZOZoPFlqKp6cKepfdOM291UWmUEXL+OzoBEAFQ+96NhJdAq3mE+5plSnsgpmQzqC/wBZ+4yT4y1c
pSh32uAPBIJVRMmQB3Qt1fdN3dnB0ImvzC+PrtePP5o73IkkoODdSwpmYudld38xH3S+ywpHYjBs
GtgASbqE/Y6Gh5Edaxhe8HEPp0hHMr3miDVOMLqoQQcpOl77NVdmkp6oEKu47jrBgqZSrw0xiq1D
ZfRFJcjSxtJj+cb5WDqcAVn3qJT3I4YkRqtq7V0OU2s7yRlzcmb5LmxmOW0drl7BwiCxqzyem2JQ
UJQm0kQR/T8Y2Zvb1s6cAOIQv8W57mTLP90nzddcqH9z2cldrttsyxY8zjAUFjzLyG37BXzMY+oW
xqdXVyE1UrcMOz5isqaeRScvxOOGi2k+rADM/oPfS9DS4rS5EdbWGS2cOy5O/brpKZThh4eIEd/u
9dzlq2NXRTX5esLlTkRPG17q3lovfnpwywTLXNNqvLFzc8crEx4BtnE82eYwv3WDVQEZIk7Fy5Kq
y/x5sFlYHtU4ppg32pKvKYQrXIt9zGYQgYGOmIRPJMC2I9UOekB3yEuMQmuJjWyHf61luZkU7SvN
MGR84co47rGAflCN9wqTFptfY9DxbR7DPqHJvlYJdjxzuFvwMQNfkcrdLkX4wbS9XB0C1eaKoLq1
R6LShwHEwjPpZQVgBGvga6M0rH4MicXV1OO4y2If72XPv26aXfQHg3LY+tRhHonFfxLhKPcLTvab
pY5W2OLWzW7MEEUDKCpNubVV5VyZ3vtTNkEfw4KFgOdrET2EspXbxOd7iecdm0Y9ItZa6TtdMd0x
1qzxueC2oEsVSzGC9sPRhDnKSh0dkvU/Swb25TFmRCr5aMxgkf1NmIzQrB171grcFJVZ9Dd6xFkQ
11BMVmgO2Y71g51uc4F9A1d/LF6sTL+mc4kMOc9wboj+21j33OaviwtQn4BK0d6t7ajmh4yu3dUQ
Yzbi+dlM5eDd47iR5xbLLiBjQI2Nw/p3dulV4jz4l9iDCMJijtmDja+RZYNzhTUHTYY73KFZlgEj
SJ2FqHJajUf66ZdVsuj8RvwR4jSYsTp3DMJ7MiI2/TzQSUHWU6fTAAHDwjYeJ5EQ2GIltM0pZ1/s
akFF2JsNu4DSj+N97zXErhMo307e+ZsWHQazKW/eT6YrXO1h77yEsfXGp3qTwDHpriIjvVtCtbyV
DgzDqhsxtrUWlZpLUl5EZuqtp2eM1WlzpYuU1X0I2vnWeiH+IvQPeIC3pQ76niAhD42Cv+S2ZkDi
5qQC7AmXRfH25dsztxuvxchTmxWTUkpnGa1vPg19TXmiiWSgmDL0WC912Ta9TaIhxELqMSYPpQW/
/YaI7KqyU6ZIf6Q5Clr4Q52qv3nxfnsS/SRroJP0Br1X+JRyPJe9gxV0oaJ927vK4u7k4gCFUQiP
M0mrwPLKm39mKfkDF/eFMBpV7lLJ5IOD5JG0Jx0LgjQ7wHIGfoq9FrYZNFCH1xkuCNGFuZ/uOX+b
x4mI5nwge26TqeJ/ZpwGM28NNMCe2hjnklri2ON/3SOqFvs07akJsSjqY4/nb1gQVCw7BYZdK0pP
EyaNq+dPmxi28E6ZNkvw3PxeImOnm5YmyxzSYjPm6Fux5T/OI90KaqJ4JJ/rg1fTR4UVzHiPKPQF
+9iaIU+TXKAHNuKz7Ia4DmgYBR0yQgstpdvvGELbY7Fg+KIes37w2tnat8l4wzlQGOdbmjyB7bPp
SdMTOyr/kvrGdbStauNAwsUla6Dh5qM1UQLU4Hdvxw6ETE+rpndDrs6fNd1rYPcpsT/1BcSVWzbC
+6xs7c7bKZ2X4mTCPX9SSLXVEcsAeoVuu4MuqhGgaeuF97rnsX1grVvl26nKQD7EczGMgSsX8rEb
tn9lR/6msE5Te3t5N7p5mrLpmlqmu7Ea/U26aKrXs8ZziT7E5FcvdEECPicd20Zwd3BKRdjZXBgE
m4mb4b5IfH6Bk+n+m3q/PobodJgbkf5aL38xDCKI0YyObmIKi8Gnr1qS7xHZ3Im99jRFaJM5Fp/M
zDBdmDl8opBcMGpNK/KTt9Dx6s75eJc5OeQ3oaJmnddewWmbjqa1xrJAIfc8Wq+81qtfpoDlreZy
OW3bRU1PaK36yVkgkKfksfcCRfKYG+brjZK9pWKi20am5T9jgu7J/MQjFnG771hUmvVRmo13YJiA
fZFNaovpHMHOoqjlAlphzgknNynB6Ci8czmVsgfD1mI8sQmej9BVJAYur+73mC1Gn1UHNqaUe+pe
6TE8C7FAlu5V9j4XufyqKRS6Oktuv9LuylagKbS3ssBD8xRp6oPWLKsiwiIhXdgFkoAP6QDgZO20
Lyl/8FuTV3UwaGeLWkFj4kJiN+BHtBjLtEsamrd4uBylCpNrApDtPHqAzNDEoGmBiUynIJknkivF
6GbrWenun1exm+9Ug/zEmyrwJJfsiu+uUSRzvIU7Afy9IZi2B2PX8B3kikd3Lb5mqmXTZANACkN0
4s0bk7zIPil8dV8t2QeE8Wi7kCsmI6eaYyzb+6JbnitwVZZmZQSYiYoaY2l/+wj10FcVjmzJCnCU
jmLBWOTGSsqigQ0Ru8Pt73oOyyT/KTCEbP1maHBjJf5CmtXIgqENnb0J4xnnZl69LTLdOUlxkXHy
l0leAiTxiWX3KREF1hCcX/XY3KoxXEVNeGKk6yiGm5QOoHcjmKDbskNAI+nXFa+6lxm7MhDc6LC8
YFscTYHBtf9gajs7L5rYfYf6jHLDoqgO/X2HkWyfcUtQRN3mp4HG9wvVyRVfmhkVeGh0kPi9e0K+
4eqsimFXEWu+i4AM/SbABQAKA35CTva5fuRW9aDm2d+zm7bwYZFGX6ZGBZ3yfhWl3yeKgBg5oKzv
eOVAaXVTPgQe40BNzAj4WhfiYLJ6r9kkeFSRLlTQ9Npdu+0g9pVnvQh/yivCLXnzMWHSIcgLTSoO
8kRZj/jLHylysI/djZsQWt69VxvuPU5BtplslumqFRng+jh8jNlSbii3tNQGP31PG8hg+1t4kPNL
M/TiO5JYgS2PoNSQVuKhHgTzTQPZ2dyXfis3blsVD4WfThubiNMVqKHrBzP/93+UncmS3EiWZX8l
JdcNaVWoKoaSyl7YbOaz+UjfQEgniXme8fV1rHoT9EghJTcRKRkRhJkBUNX33r3nFqtWqQFWNlKn
K4ac1Ysybt3shiEaH9Mhs2+XJOBxVXFywCKZnTgLMiFxbJziACwv03UOt4yOyHgeLZQJTp11w3l0
TfW1a0L9hXNMd0rD2dpXg0yu/KjrHPodlt4D2pIfNPGjH2KWyN5pkmdzW9y4U3Yz6uGuZJCEp97H
Oz5mcXZeij7dkelxyVvB/bT2R0fB47UIsCaw6phT8fIXXYCeJk2aqQLhHGX9I47hAtkNyzqNWDY8
fPNMCQvaOaulKADFjvLc1BN/CO8sCe7Zm0zaejdSrSRrIci7N9oNduNUECVGigeQDp90Qyafx6iG
B0r3qlxmeEYMpA/FJMMAY0enrKPFao4ZrKzHc2vX1kQPRgbXdV3Y/SHpuBePCwQj0JypQ2WsgU4T
2kNw5gB0Y0P+KDqVwGXirsHK7A0Ayb1sA8S7i2FdqEcYZoZgMrriAxZRkoMd+RExtbyDlEDgd8VP
8TNyl+zYZ6NrMdthuSsEGSHbEUvcnYeW7Apilb/jCczu59x8H7D/bQMJDzkyoAzxFjSrkbctGXFR
z85AqjociuyHb3CV4RxhDN/RQ/qZVCEN8U5m47411sE2eYaPr3hQ1Bbo4TE20NAhtCGsIpQv4MIY
CUiGINKx7L2qan4ULFSP4NYx75IbRHe0msBRMdjcIdyDqDEV6LydwZluFoy79IJqE9DApeWHNJGO
qfJ8aFmFUx7CkvEB6mnlL0+mayNn2zRu+z5UIs/Ia8jneBNMSGHXWON46VBH9MMLVCUkN7rsxbVL
kvbJT1LLfySRzdm6sgbJWsBR2ZIZbf+UuIIfHB0Gw2pCwLQZEBa8RS3cvVUaaXVTB3NH+hrS713i
x0uwR+deNPSA8uGSO8iUPp06+ieT3XbxIwXgpLagMWlnF7WXb1prSt5MZKc7RRXhvFOPj/3RGqox
2WnREkcKUwudmsOqfWXPcf1QNnCqICAH7jsMfDe/j2hg6sfWaOZK0B7K6GFgMyi3fuBXxR3AbUPZ
R5Z0X50GXKDTbjCJZS5NtOi6jYlzrMY4UY/MNTG4KBF67QokCjmEa+qQcBcHOJdp0xAmTWPMJiS6
WrJrDKOKQOvC8jjjT2YeRpoZhPwyqaKBccy1m9LxQBuJyLccwGnF5DJ7lR7wZmfUYCu3WqbmanZs
mT1OMFysfRe7owhWcqhL+iFotcjKWr42OQl1VxqK0Ve8qvYuK0y43KG+TJptE7Th/MxRDSc/ffa4
+PB0ax449OXuPtNegMexp4HU5qa9tTKRStLe09F5w+BcVneqkmbZMw5A3bJaJL3B9RwBXalWNJt6
6Icp+M/ACrCExbZmxytJAqvW1qSzidevo1VNuSU4eyHb9Uk4L9URz6L5qnVCtDliNrNhiyD7NUhk
fxszSMyuQ5C1KGmQhx2XpMn1rSxB8t6Ql1CcKf5Sc6AAGll20wkDcSBBja6iiM++Sj0AViBkeviP
I9vFTDuB3dL384y3VdtEDfRuWckNq078xvFQEasoqvx5btK+fgVy5ybcQUTy8AmGfRMkDN5rAmiD
EzliQh7zqAunawbtsyHzl3JrDWA/ei3zpnQ3Y9BjZBn44a/z2OjxhPKsaKHJKe+AEKy1X/D5kmuq
iQ/dO5yNPxJSOl4YhtTmI550fD2ajhOqYYa6heKSnoDZdHfZKIuDuFhKSkEi1cqqaLHT0HAuAn9o
OS901FLCKAs3DN5LTqzjg4MGmTWMhGmVW5o4l7ItLuVu3uNkctogHn9OOJ/LTWEit94hwJm6b5k1
+OG3hKTz8STs0U6vs87tj4NDx5Q0oSa7mNLHBmWyFQanCsWROCPQns7YEgECNu1ARraTL4DtCcOJ
qH5uES/ZiOBilotJxei/FqP7+LrACZfcitwmwzGc7eSkEI5XYGoizZSMWnnIaCCS43AoRILcV9Zh
ikpGhedw8EknMFmD8b7PM5Iiu2S+tpBydwycTfxqLQWddl2QkHxXq8BCBqugaTkkfrs3ybR4r32P
gnhlTQTHB7TgX+qqMptiCsTZK6viaGKn+xravuMCOrENMjgbd9iVv0CajWMYt+Dv5qHoSXWl40G/
OCnjPU0xIvrGIRTR3lbYHFjYMR2w4pDu0jUBym1UzeW7csJecVJIBqx/E7P6YxWK8YOQqP5tSelo
Rhjfsn7aQg+nH9qEAHAusgsZVMegrW0kXVm7oAsXtShPCXwOIKtp2NNsI+wlnxi7wJWGHYRnXi32
8k32phtfSKAI210ylclF5hHF5HjUU+wl+2YU+qahFF/OSjrZfQrqyC1WuG8MAACyeYg3Gqr6PprJ
Y0BHRnDfSvYW6T9FQRNoOzCrpQdLb7+7aq2u1zQ0Q9e7FZD5AwgTsf2lpJiBtgjYTu4j0rVONT3t
CaWpbT1DVwNKQGBH78F8vTCVo3UjGVdTxrU2INmTlyLVr2khJYRqZ0mIrEAE5SXgWhYA8RTcYGQK
bN1T19RPaQ1owVxkvi9V3yj/54BFuL/DdVrClDcDlheL4SZSmFs5t4J2ZinczJw88lx3ZYB2ct30
YKyu47G3B3IVVBEdK48TwqFnzr9Fstg9qyaGkFaFJcXrRWhzdDXoBnS7kH4Is3I/OP63W/LfEBWF
ADbvfZvR5VUlke6dO+eiMOzm0oZN2jDaRNtHGtBtLzMP83WMFZzELOKmyBGYcluVePAGHw1zVtTH
QV6EgeKipNkllR/9JCVDere0K538Fr2lRgvqS6/GEizpvNOKTIyLpSsZ2XrcSHRyp5h5unfKDyMm
K4wrNmqBt7rhkJrO11PHBnsvyoauF0Kj+srNx/IFl8fEUamw2tdM2PU2jfNKvnFuy48xpxMmzyZ0
oL8g2W6fKzzmEYMX5WxEw0Ryb4cBOC4n8o5J3gTfXXD99ND76gpUdnAiuHm8dmOZg8zhE2hSjVvV
oO/sMH8kzPeghRrkBC2FGMMu/gYdT0UZ4AB3QCRP6RjtkNS300ZHBkIgGiqNfExpBrB4FqNtKLEL
XxW5H11SL7p+8a4cbQPjGnscLB3PAha40vTZvgVDwJCocMWzV1zgzdCwaC3aS5xvU6aU+dqvZ5D5
+C6p4zJWlXUy1G5GYl2j1hFn55e4d/07viZzPfS7/UVnOkd3LsMte2X3qov2HLxbpMQEb5i7BrXu
0fIYzGI3n9Acgj1F6xbWRjCyUPOLktp5saNBPqR9yth8vKQS3HiNarobQd5JcdPRggk+ciZ8rBy2
y3oKmI5wqwMlJh1Hek0kNYVunFnxxsdMGWZsEzy/B2uMFVsOopSncMrda9ftRitZEWBjZTezoOYB
UxUBh59Y96tVm1vuGydTaT0IwZj0TYAW3SN1yl56bHXjB6pcEGjs5yp6czuOJ3vU7NV4LpI5IgJm
ctHyOHM1b5qKQBCSb12NU8ctHxSw2hl/NbXrxiFFh9tWYrK4WvJkQP914ba+9laTbCmKqzPPRDBc
49ezn8gfIYVcUDQcY6arLjNtE75hnurmDQo5n1eLWx5cBQAl8XNW9RYeSE840mi5a9VOhWbKZJvI
uTUDBdIJHmNulhVclRk9VB3GF5KEggDwTGMjRLSt6MfPgY8NVkT5d0d6/LE2Isgt86xRofniCH0I
Zts/gr/vGPHzmmzF3NfhlZqop9cpavv8LqkdIBC0sjj7ZmPtwD3sbMZ4tkgBfpSu01oovIxxcdZ5
Nk5ct0WTCwbTd7ZkOTjTuw+n9NaS3D17Q+d4fOmLzlLFhvSr9g1eNrnhdcVBROGsaK/CrnZPNAii
ZI0S4tIscDQPnE50gy9RAp/0VtLTdnw02pH+sUhiN13bFjvGih4scsTIdcYtJq/lmhbw8ha2UjT7
fq4dWi/NTCBQvxBnhUNtXCPe09cF5DyAfyYqkk1KduiCjTdorRfUnsHRcxuXxRB+lTqXdlFPDzGu
zzJZZ2CKcIuldeiZnexk1Tzk0TwyugCJipXAIEHlIagHeCRqONKPHa4RZNnEJs9ARixjrl1AMP4G
qbIBVZGUrXyvwcs7m77h1LxOgJTMyFVk7GewqNxiPEn/MqMqI9tU9aYEM+JTRrujmftNMvJMMv0i
ezojiZvXgfprhzUw3IRTb74leO9vPJ7SA+Hcbke431JOZ20J+sH1GABD7/ChABXOEo3JvqEh7yh/
ajZmBjCXNTWaWlTV4zeGRFH04VVkDt/glc6wn9okBO5sGpkBKsykTbuHSPcM01XnFdkeCJA0Z3rk
EOxHVxX7qA4segJ1kGOQI8auGrDMHxyBx3SblEl5hYAg2w61cA/hhOx0k5f0n/rJAJ9yi8i9wCdD
fualuSGMmLN0aMa23SKsUzta6SOaKyaBNYCcpM+fuslL0+tUeGOJwH0R3/2olt9p1ID2LS3lS/5z
KITvNS+M2SwNRJtw6kCGr2InZ7TcZfoZP6feYJzo4YoV1pXA9syhjt5gaW2qzJMFcLgsy0i+BryA
jscugq/L1I7bAVZHr+GShQsIz66w7FMdanFxKzLf7jGlPTuZVTlfRRs1NwjCF+hLVblHnkACCmOk
RKH7mfsduLGJYX/Z07cBG6gjfo/E7rewBhuqmqrtdqZGok7X0hvPnOCS8hmIG6oDdtnBxUHYcaqp
zMwuUA+e460LjXZzLid05VD/w3VJgiYa5sqa0wfCoxdvP/Qc1Y5tpwNz8MpQVk/ZxV9E6x2WzNdp
mCfggAXIqeSinK6q0wKrDFO4K+yemmAJ4wdU4Y1+gKQ14grTg0cx7kcW0BpCratxPAFYjBoS+gqO
PU9A5KijNrZzIWKWvmW2xol7Zq0Lu2NLWVMl0b3XEUS46ge0hCkS67TEPScYQREXQixlu63csfuh
s8scPKE9c2pcD+ANJSnRV3ZXP5dx6O9jI1W9C20ZeQi5jH7Kp9Z/7Pq0e5KNH/2YQCuIdwOi4YJ7
9+R3ZIcjKvPUDPcc2iPAJNGEICE19chGHsH5afhTWr+kcWp1YfRk9bP1hSbRfPbDRAeETXiAbuH3
gQC7DgDLPQQU6z9q4dMsYi1wnuBik4iUpWM/32XA0W8qv+PLg05QpK7qIQ+3uqq1TR5qTQZU70Rl
s80l9tC1ltl8ZSWMF0kilcPTFDXRVx8FltyhcY/ye68SOEoCH2/Wlt4xq5qYOEeEqI+f4FRa5jRr
r58492QQugFcmbIA950SksLkg1md6H3/BrNLVRHuWhMclDu0yq5yJLgZ8apEbeI6ibTc9mR3XNkV
A2hIbuRsM8tj39siBwyme6xB/htOkOyZkfQ4bBum10c3d+D8QwY6LzajlxMlqZOfQiaf3yLRDC+e
GLwbHA3WTAvDm8nDtqGF+qEcu3eSLeuxulpqekIlIir2qtt4YPJHYrBVDV8IukGggohnYWQGbzDA
eOkLxGPwbhcaZCzrUM49BDG6tOqriQTdcs1gnlFQ1Lcjc0HCqoj0NZ7TgB1GnzfdDtIf7oa6c2/t
uMwfHaCGwZ01pWTU2sEwkZxcuZ0vN4WsWs59QeWXWxv8ZQRuv44PcV+Zl0iTV3dkSO+2Ty2nF6zn
mR3JjU+OjEspXYHRXeGGHAHNWOD6JfGCh6DR8TcTyfrZ6AbMTTKIjyzJ/BMymPpnF4vuOok9fVVl
YZjtbX8gJMnHHEG7bszj7/ncXvitagkHQncs59YNGG7dtlEQ+dSGHImvZiMa+xrNc1sf1MA3RrGl
47UfFVi1ysmLa7DItqPe9dBZR6z27fiCM80XtN0pSKG5N3iPf5Qem/9drnN6vUwlltL/bnSrk5ts
7BM6TDacL8IE2FIQ2gVqYn+R7P2bgghhufIhkB2GYYmHG8oO1NS45CkRpiSBZUiYabUQHrxw0jw6
ToImdpwrn6zzeQjPDXazftvPMoUpvkRK3SF2sXokqRz5TxOxGVxjTjDLBMobbwe2hwfbXeY7IoSd
6p7MoexLUYS0VEc/dOA+xFWMDe1y7yDVolQq8DNvWuwv1lnbYC+KgwwJD4HxPjd+9WBpHx6ylRgI
equBNccuL9HACRx6E/mAPdzAlKhS3ZEqYcXgdLRgeFRmAvLF5z0FIE+JcDBVnw+vFhPBSK1NV+EP
ox0VT+GBXjPcaFstl8mvJuj0WtSsPkgYacjRRpqjlxC6XIXHvFyaDXN1nOC0Uib3WROLBhoc6Uhy
rf3W7WLAgaBnqhVblt9cG0ZOr04wAfToIEVkdErKkCI/n4lKTSA7AI+YdInTGRI8laUxKYkhHaZM
+ZrnTQe8ZR6iUNxQRnZI9zI8mwzRValTPBIYR5DKeXqx6Mbjj2VuRW/oyHl34sdrS+eQywKnRthM
FqF4njkqx01bICKcSsDCgj9xHi/m4+oHzNx8H46m2quakvuHay4PSU9Ix9H1bSaTQxXnH1Oi7ITi
Xi6bgbhzd0OWN0/j2Nc0WqOeCLZvy4iP9ZCVlB+3seVW5Z1tW329a5CGhWs5FDo7Wu0kHEzYujA3
aZgimCSRD+MJuT2HiecfPqYaHfFDI8nP9jjZWDYTSvsrZwzB6cZpVt/Br2YrD9JquimZGAh/1XRh
7Txl2C71I+6FPAtXiJ+sLdI2ZIQVPCsEf/74yiQQIkPsC2TydIxCtByVZd9kHL2fJWeQ/GFJivjR
oWNL7Ubf+IOwDo52ng6bB9k2SbkhZMG7Knivv+B3XIAn4+LdUpDRLGKWKad0ZSg9JpDqZe5cxWXI
PwB3D2SQ+AUPYmdrNdUt47UYCGq0qNp5caQ7HwAUaDyzBUGFNPPUqncTUL9FWh9bVaXWXUsNhIRD
KjPdlaynTEQZKeTLZmrd0EH14qunGCYgiqjYL7JTzOx87SNM7qvNmCd2c4OaNs6/FBHq2XftOENP
kCGi97UTtN24TmNhBfeRhUGIybrmhIArtrSdtxKwh2utQihk9ismIIZkiLr89Ij4qLqxJw3ahlmD
+eqTEhdgSSL9mKAfViNnby00L3KqHJr3N5YM0uCHX9K3gljGogxf973ijjoHXqumI8IgF7K+US1p
yC+DoQG+S3q7kpgwhetuGUfhnAu7cdniQiB/2GUOBfSl04t77c3wD4BULO5NQc6KyxhopvXhbzP6
OcxvIFw+0e+K0K8xB+UQ4mHMxwmlKKJKTBBu2p8SD8nQkQVtcc5EetchiBQraDkzV8wRM6L71F22
qGJdBRJJIwfGqPCeW7pUVOpV7k7faZ8jY6XynFEt0G7EOYuSpWIq80P5fMO11DE9Cn/q26c0iwq9
zukGvc2sxYxDLSfKOYHN01PL4fo+WwaLNyuqX6Hp6ENdyX65rs1AWRrDfd05wBfCZy3FRDNjkanz
nRpDY15jvGU/ZlHtvS5kRYThzrYXUB4Tqz/wD1em0LF0kDwVZRkGdz1O/R3ZGZDT23R57GXC3d8I
ewj7Zz1lMtr6wwxEldiyuuge2HYSBM95XpSvdh3yeuKCib6wxHhv7Ty6NFyyhThassj1vbSMLzAj
1MNARy1bEEzkWj/M1Afi2JGR8V56vRe/IjCCYzaZJiVF2gvUeSgDG59QnVISRaN+swmrP+FGxlPL
edWETx3ULu+BgFKqLd4c/+s8TMPeV9K7Joogv2rkRXJPkzR75QA7H2j/4qL0lNNtCWyGmQjhv4MH
hmxgvsnN3LxilIinx9TLxrlZlYPNv3npkNJ05Gj70THLvij3HZKvINXAT+orjHVF3rjbhYoZw0tI
LbheOl/FPwLIk9fTTFrjSSZ+yawu7Zxqb/cLB1DYfNU+ivuEoUxTQ3mxObRio2XqRZbv5Oh1Mbbe
LRHRHLlxgDDZTcvc+8LIuXrotT3A2SCsrB22/PyWuC58d2y+SCg/1vOIVdxaLzi+1hWLtD5KVzZQ
wErXGghmUEP03eV8mh2bAWqETTCGe00ze2gOCoPysAE1l6ON8tu0uvN8b8QNR6VlmZ/0nwzObgve
QnXO0EyXW+m6+BHhY4LKxl48Ml41VhbeKwvGm4gnQh+21tLW3jlMGiylnGGCNSNO8B8AvIBXxXjm
rC2fz61uqlGU6I89VmaCFWAUlgFl/SZYjPexMFIirpm34DkEvoHOIgXAjJ/CIjyTU6GdrdslH/0N
NZGtvvkFBt41EGWmxNB/xMxhGG0+syY4BiCGcALSLmBE9qg6i7yKmiko9EeHMeVo51sDrKtnpuRS
B4DkQnNiRxdYrSs6rCh0dsPdqDBpD5BM1VoxjXtCIy/SXcLp5DIhF7P3tYA8C9wKrmWxYygdYGAl
DvY0jWXxnHdNw8Aj6ecQZeWF30l1i6JvF3FAxeHbg1YBrBdm7z0r2HTnpb6dXsmkj7t2J+bKtV4r
4Fvul6r3oTN2IfvOCfYW6rxa8r9p4tE+fYJzkHEw5vB8Z0+9SJeVVsi4fgjhJPxuLCw+ZGLobMsB
OX/ngWPhFr9VkLCXV9wCTghPJ8mj/rEkOfCR2e0UkqXghT8hbffpQ117Gs43SoV9ZvEbcip20TsR
6Gn8dzKfJGEEKp6/zh0Zx1EWMmXFFqpW3hyiwXZFSAnBgOJCTwrD5Kbqw/JHFng+DQBp+Ct2A2fn
eAO9psv4ez4h7zbNaxNPwQ9GeF75dWSjIDgSXTfHIytomqcCQAMIeXqA58DUtAZSMEHsH7a3fE2t
qMIUx8EOYx+55ITXVCw6pkeWeuNMYjxki6iummgMuifEPpM6XygBzb6zO5gFm6qvZ2JF+oB1REc4
5h/JLcqjR0ZMNtcUKZ5TZRFbsye1wvlBRBGFaOJ1EaOlpN/Vvufe1XpIj7ab1ttaJuKbi60PLz3K
fORoBNzU185ik1VFWwyB1sIrucOnIAQiqnjZy7KgCOp5N7xJWbR3dEBLhYYTWA1hlofGQma10bkZ
34own/x9SnjlDMEp8AlPUAndiDVs9oI4QhYP+Azg/AN7Wt4KhmAIRWWxJDM2CPb2NTMp54LA5ISx
GmzjVU8M6LzlGGIATSl6Zg/wGutifYjM0DA6mqsbxpFFgyXHFOqjj5zq2bN6qcH3zKNZEN5Y/Idd
MQ/3TtH014h43APRORbendRGcFGMoAhm3/UvLf8C0KtfDMur6qoYlJWYxleBH9rQYcIeKoacRzjm
d9UHDkshwYSF/8iAid84t7zEYiHzDfZOsrkMntw8keVj6Fc5oXsscUgl+5LzdQAh5YQCle5iCCo7
23LcWtBh+LpS6xQVbrEve6agIRpkDSgdfeEhdyaT8t4PjfmCurJMOroNSU1fYFkQTqqDxm7AFZJZ
RN4DCtj4ZmnzrARs4A3W/bB4I6Fmte+Iu6mWnTixlmEipApr3htCcO5TYVXBi1v1lrkgJ+zmGAW2
vasxYpyI2Z1vtZ6ZyVqxczNTWrVvg8MMdk0nzv5Ol6WMn4llWJ5ry+XURi3orkuPn/WBhMT4uWWK
s0YHW5nvzB6W6kR+pn+V9wTsrCGf+syhEhKJsBITcXAFez+9Z1/AmkRJoKxt7NY+0+skx9e4a3N3
wcIyxryi06kGnAcNWNP5Jf2OXFTSpKVDygNAVH9M1jLj9GAjdBlwUB7STjhusgl5Pznq5qZ3H5OR
ynLT9stIda9m677yZgufcX5paF8vyMnD/Zjg1CFPyTfDuwS+mD7N7ZSGgOhES1vCjD42GYxWdJND
iFPTzhrI2xRrRa5Bbq16XTGHqT1CQaDaV3YwD2fMAOFS/3RF0w/YFodqxkaJLaqb6FuW6NaKeTPU
UdGJR6i5CRnggcVov32KFcC8l84rh+kGoY5Vhd99DttJsGN+xguG5ntCLr/3evTGRK3lWHpvqfUW
8ji0K/wwA2QBCOJAsAjWBzNTfd7S0/eWTV/a5XvcyHLYJ9qqGSDJWul+n7CR9dj1JgxCxdrNkXCq
A+OiKPoSDZoV6zCTHzpXO1mgjzPdz3/+4//+v//+mP4r/FHel9lMptE/gGDdIwLp2n/9U8p//oNl
/fJ/H7//65+UIbAqjQvShVObb+hw8c8/vp5jwt74t/+PSsO8w31VfQ2crq43VD7jPhOZfHVs6gnc
fvi0Mc4TzN0Kf6Z6aTwm91PKXCtGnvT7T+P++mFslyY3oRE+nk7Hv0xQf/0wTO9mZ2Tf/5JK5B4b
qSv/TeJp6bb2kM/5nkQV7MB1GnGk+A+vjCnfGFu4ylHg+5X+9cq2ZgZkRdb4ylkx3Tf5TD6LgzjO
dZ3wGnPkhwzAXP3+mtL/9esqsHPKk5qeOSQ4l4D3Xy+KbIpWkovemySQsb3xVO+Aj+y0yVfMYxk9
rUZeG5bmqjXy3tj4TiHiGz9jd1YubaGKaeqG5NdSHBzatAlNrKbnUEDI5kWfaBF5nU5JNTyOsg+8
U5hT2Fz//kt8umVK+AqwsGd8bWuUVr7363ew+YEWEw7iPLtyQJ5UTe8w9IZtawuAXYpDzdts2+Hx
91e9/Kl/eWqVtIUkaYUuJg+KkfryVP/lqS2XNo1M4JSPAB9Js6gKL78eUpyF2IiXbk072GW+TOrs
MfKI6fjDY2r+zdWVdjVPq83fhP3r1Xu0sk3bivIxKMfunObKPIbtRaYLJfEPl7o88Z+/qPKMrRDm
Ob7Wl0foL1+0tZXFQECXj21HZVkg/FhjJmp2fepPu8YV3vPvf9jPt1PamgcSvaFneC5t8el2GoA9
9YT94Uz8JL6FyL+MWehjgJeLiwMNf+ZGDsfj31/17z8oVzU08LW0OYQb8eu3pMfBF2X4di5Tjuir
xXK+RS0dbKZm1vLxH1+Lx5TOmGck9NPPa4wgBQ+slhOcnWgEVqESuCXY0eKrrFC1+M+WFZ5TrZWW
rmdLzaDV/fSkaEzgDq3rS0LQxc4Pw+7rfHHjgAKy8a9RrJMvmcVy3v7+S8p/84tyYc/hLrKO+upy
n//y3BgL8ajtZ8EZ9dWpslST7RoFkTek10LMdguoPh6X5mvuyFd9CetZp21H4EAAsaJhtXUwPozU
cwhkkvdpsqc/3PG/P9fs6j6Ln+PQcBTi0+eroyocW8AV51kTT7KKcoeWHF5pfVW0hD/GWVm//v4n
+bzYcitcmzWKZ4yfg+Xj118kolJevMjSZ26ZRBSId6CjIYA22oHhrCBIHbRjMbnHetLtYgJy17//
AP/mlrBWSj4HnS3pqE8PeTpILCJ96J6dfrKPmW7pIlVZgBB36P9wqc+7+uW5u8iBWGMRs4HKUL9+
2TCZgt7LK+cM0s7fVHhqd0jvqQcZ5e+LpLqqOPWt8L6qjZQBhI2yRBjQLPnh99/57+u08aVv+DCC
by7Mpx2uI9EFDf9kztbo2xBvJ08eqyx7w0nPKb8ExjpkYt7gj43/cOW/3262JI+Leh7bOT/Dr79A
A6/FGQKtz1Qt83kc62FrmcndTPSfdt6SmmuGUndNPpkfbUImz++/99/vtWFnYleUktMEQotfr87m
5GEXaOXZTjjEymQsJ3hP0bJRcTt8+/21/v4qOa4rCKvTNm88U7Zfr0XeNNkbrRecBUrGnWj9Sy0X
mT3q6G5diCnZ//568m8XdJFVKpf1BTOygCL16wVzxBaDJ3IGfKElqysCDhN1GBh20hWOA9PsnG4U
x5yoG/hRc0jUnbs46jgTbLfctzAnv5Xo7MGot4OwwGcBOV+NWVjTVYyMf/f7T/vpwzoOMnZeA9cR
/FVJ/9MTOLRzDy1WFlf2UiwHMGHNobRyuWEGl53DSPzp1fv79ZSwHW4HzF6fRu2n6wmURiShpzVD
SZ+E2mLErw5BNADyz5wCtLi3+/0X/N+F6y9HBL4hMiXhuUC8PF58/9NSOiCTKNEt1VeMj7tnX1v5
Xmu7WDuRmI6xWtSbNeqUHLgJFUiVd+l+YWC9EZQtW2P/cWX/vPb8/8/jclDgYQRn6H9682QGRqW3
oSghkynyiEzPRn0fkyqIfgYVk7djE00XtI/Ikn2BTgbCMFjUR01AkXdSpJ0+/+EH+lTi/O8HQnnk
KcVKyDDl08vIhE6ikuy4JWGeDWto0GgTNDlNPJgmEXfER6Idph8Lw4ikxlntTG+Jn1llx9FmyDUD
xt9/on/zjEjX933jCdu7PC6/vkC+sEbO+lOHBsDJdn4i50eQUvOedoP6ISR9ot9f79MqfPkB2Aqk
7zgInG1hf3om057sm57uxlUNLhpmMPCm8cZOHWbatUKKf/DqxpluGxraT6RrDs0fHlH7siJ8ekQ5
vrLh8/tLjl6fjuttnxEX00btVTRl87Ejog4gqJhe/Li55YyvoWdFd5fc2u/5ZURD1avYkmq65A7B
qQeikiCLM86ZVi7SJ4jA0vsZDnCVQmdMVkHkxI+zct1DrDIEIDmNRZSyX3//I36+aR6VMjcMBqRm
Z6Gj+utNazUIQ4r17Fjx0Ym6cQzMGje+Y+dz15KsgvPvr/dpC3E8z9G+wREtbGbgvvz0Wkd2E7mA
wK2j5/mDwNtJz3livFiHWNxWWT6zb//hubz8kX+9TZ5HEcpurfieUkjn05vrYEmgxe91J92J6uDS
6CbvYwZT1Ol27Zh62oJYLP/wcHzaqPmenms4/kvHNheA46eHk7S8OUflSRiB53oMDHNMaebOyZiS
HGpRNfMOzpdlHadWVh1zeuQM66Rn4POHL6/+/kF8AWnEZh81HgeGTze4ECh6GqxeJ2J9xHjNeC3q
zjkq8pxd2+nbN91LBzdvT59vo0LYPDl4tW6an9whNu11x5xVvNDQNfRFQAiL+MuoLlE5aHgBbd4m
aPvScw2II9gIxmn+R6vhbW4lSn0WnqhvxLmC1RpRuNYo5OBYQLBHDd1FHM6qOSYoOh4rKY4tRCBS
fXI9MSqdk9K6lJ6xiE9jn/cD+Y0xovo19igrfFLj/3B2HjtyI9sW/SIC9EFO0yfLyJWkliaEWlLT
e8+vfyvqTSqZiSTqXuiiB+pGZAQjjt1nb1iZv8ZA6tOPRNWwEI7DOHb6BvEIOLnv39mrN0JK7lqG
AUMNWZxuyyN+k3XooPTQQgCZZDc5PdHEH+wNTUVIcPS5/EMpxVn5aPJyXN5YFuSFaPxx+HLS8LxZ
MGmY2EaKLPPUYWw/QZFbfkETNVhZ5cql8cRYhmxa51HgaRf7KiFtiYGZZx4QDWScqRWea9NApcXs
DdSeS/2sZFArov8dMu2EVklaZs1WhFPycP+Al5acH0ImaYGK0Si6uObCKIyJAc0l0gBe4JrDV7NK
o0OOLLWXI8TXwy4vmR+jovSSvqpWDuHG89ApRtkUCAQpxfKoNfj4ijLS0AthoHBr53n0IYO9aD/I
WzgyynEG5SPQiUR/OKUI8/H+zm98aVIZg3tFMG8ary7mzZcOs0afpwz8ZJBrAF1BgWZ/lCiL3n+D
daBsKm4S5K5qL2KFfig6gRA5X3pmIBFC09F+Mhx/sg5BPATfAfDD/H9/ZzceDV9UwI5IzARdzOJy
xU04lmEWhl5jIodj9s0DM4MA6TvwZJaOFsb95W5dZliXNRXcN3+4zpdvplaTqaUJFnqDneJGx6TG
vvkYj3FMDpA7IJGSljBrTHH5GPg0BSan1T6odfX7/g+5igq4zBTFqTQJWxZ+l2FJb45gBuog8yBO
1ZFWH8XoeIznjMk/Jlql86ZCr8r4OTZg9bYkTnq0swtqxJvZsZTgTyJGtfzgdzokqxC01LOtbGho
WMau1txANzYFsWTsxdE8lM8zQKT+Q6UJBvxdFWqjZpv5nWucityswd0ApIWS8/4Gl4kSro0N8scC
zEuJY5kLAC/InQi7DX1dauSHEIKf3wxbwledOJN9ws4IkkMkMeeDTgO/kkJZ/UuJOk76yH+af9FB
pfhb4TTRExrWWnlAVlf/HRNWaiu34sYlJE2i+C249Da1uMWlmAqV6dom8iClnA0Q06jHmoFovlqz
7hRPLe2F/+6fzg1TZnMqHAtZmaEvr+FoxzpFbyXxhsntd8j8WGBTReTFWJZDaejNY2MEyA6WQbyS
EFxHVq5tQGiKJcVn0P643GuTaogkVRFXw0b4lXkaPciAYHbRQwbe+un+Nm/YLWJui3yIWTuDGufl
YoYFLF8rK1TtDGc8t0w6brUp+R/8AqaDHo4wdZtcZxFgDwgu9BGjx14zJ9QVgRqD4lQ1BU1N2I2g
NOgQAJpApPlptr+/wVvfkWhJtVVMmCwbX25wBiHjtmYRe4j7pBTT9OLYQv67Cx2WzxrGRxlUMreB
Pg/H+ytfh6sU/6Xp5MJisrVFQQ00uTF0bpJ4rWMW4kOoUI3ZI1ISftEDnfbqiHIiUhPF6L//6srw
RrpgEm8maC63XJemMdWKH3slciv7ZCiVzQSu/HEcY/vviCQcyhRBwXQJlc9yxQ1fXV5ZsqZMrtKy
o7xlyM/xxg8C4g4ip5t1z2acbVvwb32adR9SvljNVjKeq/Ml6aAvqNGQY5M80culLNAVOeUa3UNh
WWcWDo0lAfh7E9jNuJ8gwaP5qmbvNUQcqlwVxwDSnlDyctE6BTg/qYbwUlg0Hsh84JNCo2eTz210
bOlCrJzntTsk5SH3sB3KWarNBNblgrrI0LJJMgsvBIifGUX0vOP4v8pGEAA1kWmTRxm7L3No1ENm
Lpg51A/FCHvMO28zv8PQBOUAyvVcq8WlMu04Mf3AN72mrdxj04KxhCAi35m1MDZgZtWXnEmxld1f
PV65KH5Kvh+WdBenHfmQU46qb3hpE9shMNpuBrYyEEJvXKJpD6pBeKGFlYlTDYh0Jdi6cZepCHDk
VEgdQsrFA4Y8uchcnQaFwxDXX0mifmz7HtZz8LQo494/X3l+F6kCW6VDSaShE/5g+C+/s6lqNa4k
tiBaov/+vRZoBkD6URTPQLESqDGChhGD+2veeEEubR8bg0zvjvrc5ZqzQmkzC3qCOSTDmEOp4r2v
FO4HB5GTYyAZ3sDBZvHKE7p1rDKSpMFl6hpXabGqRm9jCFrTm9TMUCGhahr4nAKfQqwWAp+9v8eb
5woLJO+VyAFfd7laloouVpTc9MwSM9SGIt/Sq9cOUTj9MuAw9O4vd2tz5AGEi0Q5RA+LZ9IxwBbB
+WTAEzFl21aPEMlTgbHkkBKspBy3HoesrRo64TKR8iIwr7RqmE16K17aIQ6hGp17UiDpPuQiN84t
SPevbaRpO8qX8CHe3+Wyf0epTIbmmEJyLhLOq/YFjAfQxoauZ8C3njmAmuey2EKIM9abimkSf+9G
oM/2KGyoCOsi3GsiDhG4k0v9qzVsqPl9BvU3/Lcx1Jiw603qYc6hmvgKqMLX34cC4OcSTAH/lT4R
h6EtrpyrQIpRlrHjwRQAl2NvnTvLZbY6MtBxGop6Jxg7vn9Et+6dgLFBrkh33FrYbb/1/aCOGDue
HeCOPTBTODlEdspjsqgpTJSVT3IVyPFFJEaDO06m5gr51t843hm4f1lNATTmWdv+QT+yPjL6mj3f
39Wt6+3YqubYACK5fIvXZLbOWKlqbXptUbVfEHTKHtoWHqmomc0V23+9FAUTzaAuSopCALfYEBoI
lgL/hSAA79WtH7b6vqtMWKWj3lgx9PKlXNpeWZtRmW92NPsaXZMEVlMzdygYEnAAdgUQLgs9ar8B
Re8PPhnGHsy+v5uMkkkcFfqX+4d6bYZZXtCFB+AE/vn1sb35dAa0TrBb5K43hc78mJbmU1JCqUtV
z9+QmKHrE8JVcH/Na+PBmmCYBHeUyN9ZhMXQPqI/OElmDKqDn9V5hDBNDAZ6kCJ/tgpknZuhZ9S7
UH7fX/j6nsrYkJsjW5/kdIvP2jhDWVXgjjw7zmzzqTQbqNghZq6Sb/cXunV/ZAFBJo1ULpagjV6x
+moyMFEhTBQeUuHlY2SHX2uVo72/0q3rwzGaslDMB1zm0UnYqtGkB45XhrUCVs5uUb+M6vhBGwbI
6ZK86j8lqch+DJ0a/7Vwx5/u/4BbZyqDJGpCtk6Ss3A65OalomST7cFRNX/wISJEMokSw/ttDPko
4a/DS6FBtIQ19bEwFQE7g2eFcdzDodpWzjGhovluK8M6uGyAf9S5sd6XtoyK8ezMpUBIE0DrT2HO
+QNDSzU5qvrn/sndeAYE846tAzGU/5OX6M3TE2ZogtR2LW8sJ2Xvq1p2oKw+bvu+QswblBs5BCrP
Ft3ZlW92a2VCW0yOLQw+3tIlRbUEomNzGE7PfkDOFO/cvGWeBBcOOW4ssiMEgt0O9Npav+vGy6Ac
SseNHihQj+XLKKKeydWwE17o5gx8KTTUpjZNdt3gRMf753vtBYnwXMZJMTYqBaOFvwhjpX+d8PSY
UqZz5k/RcMpMikaUpmF1UVAmfP+CghevcW/4pJZx+UFJUoYKOjbDc3uotQNwsw+mzsiCKgoTapnE
XXn7t84SeANlSpuEF+TM5XoQYc/qZFSGZ5g6yAJ+EdxjMzokg/N+w0lXlszaoPx1XUOJ2mmsSrU3
vLmw3O9aH/Y7xxqLlad361rC8GFRgeJ9i2WPTW80uP8gXfHKCtLkys2Ub0gA5LugL8C0W43ebCFg
/BkJ/51ITRmj6eAIHQd4nwnAbxEwwVqfoMtHoK4B9803TL/a35rC/a5rQKvNkXGIWuaA774uOrEZ
LJkS1GvY0rK+ef9wRoiw7BNSPKpjxzZIgp3pFv5LBxfJrmIkM1oJ0248CB0SRCr3Lh8SyNHlgpAS
MLc9kNH2bWMibh31Zz3X/TN6RLTarebr/f1doS/kqcLvSkIJ/y8gv8V7UON6siK3Mzy4fNqtFcQw
2/TgCKNhYBphxFFv+siAZ6M3BalCXz8VcrZnoPcLo0PYDCsHfsNX6lQzaBLhSXiei688oq84FfZg
eOjZNnTNHYTdN2BSmEy1kYM81YNbHhrGF04VIKzPjh2nh/tHcuPFknNKJAp0OWDpFs7S9GfHj7pa
RwFn8I8R3XRvrOpmH1ZFsLLZG4GdoYFXpeXoAHzRF34M1kADXtJO9+LMUR+YLYEItevsb0U8R38n
EU9PrdGrKyb3xgmDFQcAQHguk52FY2ldS/RitEwvV+HvhUjc7WbkIKBu2aQVcrKbHibB56CF7WYL
Jbt4EOYQdis7l+9mEVHj3MDxWPTDeMuLzwzjJBKuOtnIhMjij6gZ/E9zH+rz+18TuBmL2q5s08Mt
c/mainSAeK/QDE/zBX2XDhrTomx0BvIZxDNyOr3vvzsu1hekCl8TU3W5HvLEA6KxdL9qRcv+jIpp
e4jHK88FEwcrjuzGNZWNfl1m98R1SzwopH2BUpup6amUibdwvI7oVbbQJgd6CGX5/X3dsEpEAkBw
ZD4AZl5+zrdmMInn3ijxmhn49Be3J8XaMPaHuJKBdAPqrq7jryx5Y39cThIeHiE+bXlNGYSJcWeO
7jGypT7WhVVSWWwg7bNhNb2/uxsvgiKeRSn8//sci1vSRGi5+bGPupMmMToWhBvDJkASfMfAHJPd
Rj/+UIzBPgxQGZDvTdbn+z/ghh1gNM6hlshrAHm5MMJTlIo88ksmKsF0K0zFGxL6BtcNbBv6qEFL
BHIn2TKP5VQrL+RG/Rhry2QTWGsyFNLLy0/L6HLVVEWYEgZZYmI60IdfTrURXZoRzkazS3Gg5YvC
5HnQtXjbO+h4O3Po/DVbYe/vn8MNq0ArlXwTgDMX+3Xg5M01S0ZFJcVVk4dZSbS/3IxsW6ax9f7I
+u0qy0pqDwFRByl+8mCpsb/T3dFE7QMy6NbJim/Ccj/PUVl7XZSvQbhvfWYci+Al0U5j+uPyqM0c
IKfLrPrDwCSY+TDVsDe8uIGlfaFDmv5sRxX2P6GlYlwJ2m68JdlponZBVg3F1sLPxK2i2/BRxg8w
P9QnJ2/0YxxrSFUE0Zr/fu1aLSy747xGuo5gKmgZwLQDf2cgcPEg6tREQwVUK2I9UZYha9GVXVue
Ee3r/EOAOiRyvmMOwvtUVcwZzyhGM0i04s6vTRe4SVpNskGgYyYX7pygJ5n9KcseYuL+CmXQeoq2
KjHfp6m0hg9dm68N91yftgRsYyyZz5Ao9oU5YRgqsFQlRok2HLNjnqrRvrKyZid0cy1Wub5RhuVS
K5HjV8Cn3cWHRZm1RVyIabbYrppfoRblEHjyRCHyyVtGzUM926mTC1ni/Yd6Y4sSSIgHp3DKwMzC
aPR22cXIx/reCA9djSets6cuCvNiWyYJ+ID7q13nHJRN6D1zdzXmaZerGYyqojYCuhY+W+c5hQFt
75cdEjFoe0OaO3Vdu9VLiVGn3O3/vr/49f2hdyjnENivINVf2OaCoQ4xIDvpWVFGuS3tpk1tlT2j
9ba7SYOoWgkhrm2gzG6AFVDvwxtcDTQaGax1aPF4rV9R0bRS/TiAYtnf39X1B8S12lRpZRzIzNLi
VQxCh7kX6XJvIqj+WDTO/KwwOu6lbe6upTS31sKtqdRQqDsT2V+aPRGJtATvNHlQC0kUSQb7NKTf
jCcna5XSG0uROEnIPI8JrNci/ooRsG8HaMS9qRPRLyS20o95rKQ7ZZ7jlUt5eylI9Gg7gjtd2jmE
OEoVjqseWs5i/AiRSH7SCzPfwya+hn++cQUZj5D4FoJY2WG9PECn6ZHoc7PB6yH5Ojo1pNlZNAAw
KeAFnIe2W9na6wTEpQ236NFL9I8AIQDZ4+WCDBCr4WD7vYeMYIbGpmNF5ykc/S+FWVk/UJ1Qj3Xh
QNFXZ5RO7AA/tiszfTjpKRozmPISBVq0du/f2WtjZ2FwyFzotVIQW5alshpJOD1G6AqKA8g09CnY
i85PvBAKGfg3xiOUoOb5/po3jp7uFVUVcG2Y82VA32XmkKfwcXoGvL3/KCCav41VCGEmJBAHrUGj
7v56N26VDA1AKzDhZWN2FifvjjDqZFHnNdBDezk0yGcK7vNJiEY7/g9LMQcDSoJcmy7d5VKR1o19
mGqtBz1XSrod+GdDCcxDSGK20l67tSvMjCnLKLLQt7hPCG938F3FrTf2UfPRUTT3SMCrvVDocFYO
8MYlEVSFKZyQEwlr2fSM4NYo1Uq0nlqNEM0rtXsaBEKqIoyHp7qaoKiai/en1BTc+FrE0EBqyDgv
jzJwm9oRmVp7xTCDbdnBcuKDe0tRa8xQpQ7hWEb3bAyPtO6hwCpcI/X/wMdSNist3xvXldgLv6wB
SqQysYgHui5F3bguwIDD6zt9alE5CM95XcFBR5KjQH3amX66ffdFcgwMk0RQse7SPYtmotAwm40n
jGw8TqhtHSK4X06mAl/S/aVu7U8eMWmoS3Tpyr9/kyAgxjUmyEURnUueHV91/+Rz5O8B+U0wFyj9
4f5y14GHRQsK70iHiA76Ek2rdz1pY2jVnsvLh4SfwfYJmYxTmRefkBWKTo1U6ILVp1l5mzf3SRhA
AkwR4Qp4AUdhPilo8npjY0UvEHqk/wy2FewgXZBsimW9v7/RG1kgFWr5aoh8gQQsXUxMmFFWbdl7
FlNYoN3iBH3yFBGx7TS0sMs0NcIkwRQ5MEpm80jClAX/JrWS/By1pFkxutfmgrfEaJGstwKLW5qL
cILHHBaambpbNQQ7tNfmZ7dPqumoNlqxdqeuP7J8ufA2yKFaebcu71Qf1vFkppXqaVWBglmcQP++
Q6DO+DpBHf7i2jBtIzYVJ7u6S8oVeOW1uaIt8Npaxi7ibxcPFlyTJjnhVA9oQrUVTVz+1IY6+lvk
CmQyrlQIttrY+XX/c984YKDoBNSUVpinWoI6YyhaTWtAjDfQ4JIz49b5kGd6s3OCJlu5ybeWouMp
Y1pWopN1ebpOY1WhaVGcGorE+JmLcTrDlQLnoArn3v1dybO6jFqYUJczWib1c5WPeblUgI+UVPqT
F4CYPtDjtGBszq1TCtTwhNQtXfpGAQMTlyPkEmW+8oZu7FQAf+dz4gvIFhZOwIGFN5MDpR4hU3Fs
SEU2A3IkG8jk1gK0G0uBHqIbAkCKMbxlU6lRFYPYM6m8EjD8XnOn9EuGKhLCp3W0YgJvXFCKQjTp
KE6RMiz7ZTXlHwShR3YFISrw/lFpPDDvGaL1kEN/z0oe8kPNcyne7cpofkKmoJFfMtLuyDN4Y+oB
40ZTGKL5aKAKAnwpEJMguBbzvGuhyPtduvWQvnPY1mHmmdlXwySkl4NUizVbpAhVhLBzL3OHMjvO
lerS70363n0MzSmZdgVV3xVjd+uAwWfJDqhkdFgCRqkLln3qUImeE1RS/cr6FcESvXE65gF1u/yT
Kwjb3X8o196FbcIfARZBetJlJ00bpeiQ62deXRnNkz035aEd9YwhrCo7DkqzxhywXA9ss6zqyakq
inrOMirROlh07dExz5OWFgGk9AbilcjahkH3HLdq2uUb2aJSV27Q0h7IZWktyB62pAha5rhqUeQh
89LGGXmrpj+VE/y028yobTiwO9hi80BjEC6znF1IN30/OOOwv3/QV26Vyw+9IwUogB+YhCUEua4Q
352zQD8jGdRSzK3GfHipLcBEB3eOKvXjiFCnffAV1/cPJWwhKGalZRI8DSU19n0IJ320EotfFej4
TRRsDInVZRaKccnLhxUGdgBitpzOaVlZmyII6oeRzurWYmwGXEOIvg0TrlsHJSlqeElwLFFWe29K
K38ErlaGcEwqARi5/BEaHl6JAMueBzAze+GwIBrioydE+1tFw3glRF36eLkchXVSDzlPT5h6uRyP
F1mjTO/PoT2M9cckc1Omk8IJIpVDwzWJxQbO2gS9ZsTeoomWJ2IIK9dRbumte+I3gOGiNMEjV4Hh
LdwTRPUR2hlmf0YZT//Pnqf0W1qH6XPdhP3KduUnXCxFAZKbB8qBAudyJnVG4E9tBquDGy8XaExU
zd4mAVtxDdfPmlIL/UMZR2DAljGjm1k5nfihP/d9OT3VKWO9MFQgRpOO6saB1G5z/zXd+IiScQUn
K1Nx6p6XH9GNmc/Mtbk7G3y94aVPCuLxLjOmMUPkMLNTjxE33UcYEb3iTZC2prrSOVjaalryREuE
Mgw2g0xTF9fILhMB2XjQnLlkMdIEsZlP6YHxOiZXkkpAeJUrUYfyZGYg3b3GpXQ1cCaXZ+u4KMoz
BDqLWKrL3V6gxT6f0d8KdPfU1yT2ycZB9ik9wKJdOw8OvT/1a27CkEc53WlLd9jWs9o7PzoEVrTn
YXYc45jaeqT8UODVKw9GD+v5XlGhLzg2DJgF9TYYKRf8Dv06Tj9qXSyQ5Cjk1NVPx0WA+XODYjn0
mVEI+eb9L3z9REzSVhm/MXAuy3iXX1grkxIFCx1FTqE0ZxTOlE2e2ckPxCzX4tIbZtCkJ0x2QbrD
TL8lv/Wb+KL0DVTjtA6hHsuaD0aCbFtuB/Om1CCNrYfB3MYjfHiQCKFiCxAd3UU3XHlB1zcaFA1u
UaMfhVlYhoxm5EbgmwN6fVH1kocditct2j2NkjKq0vf5Qyf09mBokXK8f9DXBsIADCyxgFhEWbW4
3HxioM092pN/VlVgrDG55jbkjL/dX+XG9liFTjgnLV/L4r7WiCMXutn5Z6T59HgTNJ2kxDL7gSpp
Z5XO0bEBw+/FmOgmQNYs+PLe9QHQMBxDWAVoF5WXy12GoshH5tfc8yx8ZmGxzPWm6+mxzWHi/0IF
MdglQdq5UJLZ7do8/rV1hLyH9I1SJZMhhM+Xi0M8WLrzMLvnsdeQQVKt7DGunOxjr8FrWTmsen+z
N9aj8ATtoByqYlpD/v2b++zC5duH8SjOTVIh3VwYRo+ma83kXlMqJDxNUK1Ey7eeELsjPgd3xj+X
Tty2fRKOKhfnYG7lnA2i7nNBuqVOYAJE5RuQdFZhQeOmZzIyIlmYIqZzBy3MnpLGTfMV83HrCAC2
U5DHGkkGqcsjqFP4DwAlcAQobXhKML5Ail7t/V5NnrJSifbvPnE6QjZTeaBq5YjF5XJDHosWkSvr
HIxxtglbBmGKYLL3WqCNm0mlm3J/vet4FmAfRRrKFbqspi7832hylojvBF5XoNiwmUsd1VXG/rVf
duHnj1Vv2UiZTWb/FaJ7xJdcVFny0/3fII/wMrLA+7E+06CwelwZjsymce4bDXi0UStOXYMofRKF
KVoUFIXyACLHFHP3zvY1NWPa1/Bb8k+ZXktr9uZqZzT1KIoMgQdpoLvL6BEf3ULkB4gM1tg8bngg
STLDnSZGo+e3+KaGSp0daZzAQzNd0Q9wbQbF3lIZgt33aeO+F2nLzrDApNUkCHL6ZOHw/FQJ1LJ3
3XPbdcVhGKxPzjTHjz4IlPe/DSIGghcMIe51WfKJUteaLWhszj0O8ehkuVpuagNJhG3ep/U2DbLo
nTSTvEJ4e3AyVH9J4sk2Lz9bNJtQ8g8KjGmjpj+BeLCYzNeqExNl7QqvxA1TJAt4lJnogcvLufhu
ejBkWoB8wnkuG+oEVdWof/2y0v6x+wRFlIohbc+c2hFp56lTn2ZTib8jAGiuPNFrC/Q6QkYUAzSL
9EY+4Tc3tSzm1mBGujqPpeJQqG3hzaqT5Mkp6vqskeGv+PFXXtfL98jIGi6cRIpWMVn25YJFi7Yh
yiXl2UWwBsoSO82UwoOKXNgvMyoUbNjwM3jJJTfNsXXNSvk8ooNSPVqDmlT/+ZUyWZ4dTYr9eUAT
FcmausmMXyLu7ABBnsEIo63pd1F2HvWp7A6uNuTwMkc18kWbWNeR70RvED3fzUg7V402UxC4xvfQ
FWj2HLW6asKDZSY94HkGG/QfKkJxv+HYQlnRgR1c7NMhDpKPTl5k3Sby61xZsdLXFgviYm4FppPp
B8KtyxPKjULnIPj9UVP6R3ecP9MxHU80RrJDM4HnVUd/XPHF11aEUF0y91HzlF2oxZqKYqJvbSew
t6LfuItqVJvV3LJRtaII+V6DDFyKMIMpCDI9mt+L7cVTlodKlp7HatK/mYhWBLs2cZpx6wu9G49l
P4JRnmsC6pWVr6M7evpMz9Cp5G2DX71cOXODrKYL3J1tGIBGBuQDFfSJEqDbQjEkOThmhFxk1SPZ
OmPjDu/eN+PnMBLQvOSYlzUlRrCqGjM+nq0+MyDkZpaQSsK476nsPOWpM3/K5dT3/UVvfFeXlgSd
NYqvTIwuAowOqDQ9d+SnhT6G1anPmeE7qXoRwondvN83QLEmDDg3Zdebftfl+UYBog+T1vRntVKt
vd0gE47DdzdzbKzVqa7eyCsoTIeIQBAm0+y6XErA1TyNRdieS7CWCGim1R55v+F5DFTNy+M0QUQ1
WcOUXh2mxJ5Q+6G7BUqMtv5iUfJKcyii5tz6AWz3lMOsZ1FNbgl/Whl8vf/l5GW8sJMwLBGhglYC
UMrnW+wwmmKUNtFjOXfN4O5H+lvP2VC6mwCKsv3EGOFuSoimnC6X2tyVueJ9r/2TTEQkkkKW7NEL
WPinJAIWhcpRdS4MpuMhwnePZj6k8EzPdfgBHuN0O9F3MvkF6IjvkCCudNRE3g1uJ1gF/0c1n/4B
N3nJWZO4BcLJjlafs9mA8qLtLAQP0P/epBDZvtw/8ytnKNeSVCUGnWFqbgsr2Fk61JpFW5+tyQDJ
mqOVGW/yFu7SAxbFOphh5WsrL/TWmmDKiXRoqkE3vTBKgQmdR2371blqrDI8lZkWjl/tWkHHuqAs
9FkwNv/exo88U5NWJZZItoqXZKm+SEcl6ayKwl5X/LUZaNrac2B/nToIRe4f6XVBmbUILrjIxFZE
ooszLePIt62sq88KXzju6M6WeRps07ptKNkq/qSdCAjcbO+UpfuVwLW09mES6c1nBd1SP940RlW0
K7b4xqETWAK5AvUuq6yLHwWFSdsiZp2dY+TcvgNJ7H+S74bKBthef6QuFTTv/8wUsUm8JO2CfNeX
tqPMZ0sohZGduzSrGrrToxbtQjTZ5p++mZjfjBaxyJUYU5dv9NKGMO1C+ZGhCYMrvaxOqclgRBZl
svMMsCMTm5mHE5VbC53CCcYUWSbTw7ScQs8wUCj6ZNt5PBwqdNms56nSYc5prWkofmto6xjb0tLa
4FVfMUbTp7OpCrhRoLrdfghdF845lL8GaxOWCJW9qGIc61M122V7vH+jrq0wIRGZDtB+LIK2fDBu
nonJjvL63MIqq32fwVsPP5QEB/ffCKeQ+en+cjeuiqTdJWRxbDBOy4ZIWBiNyMcqBQRcRKdcsfRT
otTjXi+tr6UTxivNDpkZLj4Z1WkyRkkmLne5uCdZVmhlFDdnlXail4xt85CLabVsKTOZxTJME4LV
wIMSGCxL+3XoQug1V8MZbZdenEkwc2hmVDRMDpUj6Kn7CqMD9m5UkGJ4qaBn1byA0BDOaiPNkx/J
jJ7JR6SoB/8b1RE3/BCbiMxNO8vNDX2PYmGAoGBCYC6FYccS5TfUOe2zNYy4EGZBHajnpyo19laU
+O0RUH+knBgXpeCV13nF4CEIB/0UlWavoTZdCmuTzOkkPsGiq8L+46fu/LMtkMJFahPtsH9zRVPD
febrZvkculoU7VP4QYZt1CA9tEudah6/paYJnU2k6/1/iFxk0/Oca233kE6hYsCKa4SzRjoQ5rni
1W4FldJG02HxSDbASCz3GYZF36EcOKF1dP+S3bjTTK9iGbhqDEsv8SNAZ/gN5BznFu7e8dSU+ogU
eBBG6ZYJnebv/dWu4mAwySAcCL1hvOAaLOIYpseDyaVHfh7tVFThDuJys/ro1IRZx3wao+RvWwVx
p+0clNHEPhpRcPl8/yfc2DAocOZLmVKmkr00h8pQp6Cfp4pa9ph/N5jg+F6jbIO2Kvot95e6DhXZ
K7OJlNhe+QUXNd2hq+ISIIB9RgSuecpqNOCYcD2nWt09IbWabkAPWiuW98aaspBKWo/dZZhr8YrN
GIwqWlSIwdZT3u30rtXrra2Y2dc+aJQt5DTdl9BF7Ob+Vq9OVY6OgX2QIzmIxSyTecIam8axsAGy
5eaTQObai+hWI2PZrvn1K7P4uhQ8ggzWytm8xR2q49BvYLOwT02oVL/Mxp3rPeqayUcdMpRzZsz9
yhO5uSBWWPK7U5xewiSNImyoWyv2yTbnf33Yrp8GRLp2mjP/yXQ1+nr/JK/DXxiSsMBMhPANgQJI
O/2mLoIezYyqpDBPhaokn7TOUn+YHcHEPk5yO4Q+OS+QR46H1j/rimi1jerDULVDcVbf3/8pV4mA
QbuDUhvwUIZwcOWXv0R1/CZwGqGfhh593b/KFE6N2GeOM8TtYzlacSDJz1L1eY4BuWztCtDfIU6M
bPh+/4dc3y6XpBmKC9n7Ecz9XP4Qt2toYEaorA5zE2wCI1SPutXkxx4szfndS5E+Sq0errMKOvZy
KRRvUa8vEQBF59YpKNuEqWF/0evAHr8Tpjnuy/31riwiLEqS+geEJv0I7tjlejE942lUle5ox/aw
bzI7/Hdq0ZCi9FMfQ7NkXNtpgwfTLKPd/ZWvW6Q8IWQEgFpA66FdtQDSfHZq+GbaYyga5Npg+Pgc
IfL7oBh+ueeIyh0zrtDtaKIF6KwJ+BmL+bFp1OhsdwX6cSb8oQATsh1keDCHZWVxTmF2JjFzK0RO
+876ZJVDcFYHtA1Tv9afTS0WKwbv6nXKXSBoxQA40+60Bi8PMAKuEpjIHB45J/shrKrqnBZqvI0R
fjggZLbGGnsF+CciARMCqSq5ONCEpanDO9v5UMaAukwzLA+wuYe00A2/S+G2nOdKD76MMI12Xi38
JPjQgbRPcd3AeR4dxDnUF3cMHeWInCalto0Cs5G5ltm9hoYXQRa/EfMBlQJpFlDjhY1U4Ai22rGr
jw3SDJ7WTPqmrsN601RRsQ0HJfrXznRjr86D8TQWPkkmPA+7topRtC3j+Kh1qrPTzAANqjCMPyG8
bR4ay6p2zVwkZ9j8k0dUBxH/hCv5q9uW+sGtI2ubYhzPZdjYGws51QOQEeWETPC0cnOv7JLcHfG3
A2YJwrUlDRmsgrD5FEp9zAKR7xivSh9fdcKLstZ3ftK1TyMETju17dpHmkPhe02EXJ5yE0w4siG9
dEBJrUFLPIbNMSsmIKdV5BzDupq3vW2s5VHX1gFwKV0Bg5yD2Hw5cKox4zeWthGfq0x1636nJbHw
D4NVj/HBmAu/eHZ0OzZ++kGYz7/mmvLfO2WNSFMxDbg9mv8EMmC0Fu/LSgY1rXN+QpKOD2FQNFv0
Qpsna8gqr7F56Eo7z6f7tukqipGLsmGGuqTBX5KLD7DF1o4dJGe31ts+2tYtTOMwi9uFOKlIi8y/
E13P4mSbJ2bdrDGNX7kbWHm4XbI9AuqXZO9yy9NQl3qhqf5JGSDm6iwBvrsXyZ46U7Jyla+XopII
iIMijo1BWVKEhGQXdpRN7qlo7PRECVH/BIOG2M4I8K548ytDiZOh8E3mJev71KIvdxVM6B6rwndP
YxIFBzWDJM7pdfuBeYBvdaIn723vsBy1ZnpoBEeyP3i5XDIWSCyhvHtKGZTfq7Cpb1OYzU5KiDiW
UsKGfP/KGIujpKeM+g4R72v7goRhEW1Tx1R90xiURxPYRAY6tKiGxyyqo+QQdr1TUT7MBOy/lNOC
elMLtcz/QeV3UI8JupD2gzOYKlS26JPAasvEonogju7mHyVZ4n/keIizxrMFZnkmn4z3pp3Y09Gi
VT43O+SmksdxSFT7oI1lEm5cmP+rrd+O44TW1eyPyrPL9PJHWEnM7hRPzCtuIeKm42H6dPpPIi6t
cTeXlR8co9YXGTlxps3GGvJhYTqh38TXk5Iw7yIoZSxrmi0jEkmedu1DqAQVxNMUV1RkIHdTD3I2
ARNx0NS+fs5H8cMd7TW/9Kp79cYvyeX5P2IXBB3c+GWZsyk0VKHbuH2o3Dr/VgWjUu0BxIX+F8MY
3HRDp8n8V2gz43J9a/bFpnU704XeTPdRHjbIYF8Cqlj9qeravtqZnZVAKKor34WDTvc+a63Om90W
zRFbQ56atm2tmY8CpVPqTaTX8R7h3+5fM7fVZMv8fPEJKjE9OajmNCGzPXV1drTHULO3XTv6a1X8
hTVnvBmwidSbkDAiWfy4fBK9JQKbslvwqKaGf6zr+v/YO7PeuJFsz3+VQr2zL/fl4nYDw9wzlbIs
734hXF647zs//fwiXXNbydSIo4d5GGAa6Oo2VFYwyIgTJ875Lx+7xjDfa95grSy9NddRZwEuGrul
ouMsnDIw122SZzjBpHm6PhtY4U5/Keoj2uajYiIr3yA4SZsybtSDEuj9XiipbF/ej8+MiRoqByRf
RVgZzMIN/tRhYUx2eTf4trn3Q8QisrawT1Wkjyi8+/Ea7OMSx/tyJbleYEjqMqRAy6IcOi9n+B25
lVEZ06nAMkPedJ09qXgiNUlOA1MZgx955fWfy1jS8LDO60Rf2YjBP/o4SqOeESFysCpLs67dEbHW
e70ss2rrpYFlnf3Ctz8aU6X6n/IolZKGYxAkJULuSaDhCp8GY/mQN7yKwnV83KzvUQxronU3Npb9
Xi4VO1uXct4UbzW7mJSPVZ936R3r1o4pMHljnK+yBAB7ivyx0xIGhFq/j1BihWUIrho9kN9HyqqI
pazk0izAC1mFM5Rrxa+zat1i9nSqa4iDWw7x+FNXINjnAlroD3gATPImJGd5M8Bj/BHjJfjTgR1q
uzUO5AvHzM0iFzgG8E1gNYCxcYZeL/LJz6m/lp12KnN9/EJXvTh2nYa9uqwlQNngaY9q9k2KqmKh
2iIW8fWnp5Ghk5kZsLKoLs4WXBbXZtpn+nQCP9Kd5LTod2OHEtvLy/qZAMqyosQh7Bahrohl/+R2
nrcFVopx0Z+aKa3WsY3XHJ2DFCpUj1ttkaR7pTCaB78Nw63eD9bCrpod4iKA0iQneIJIJIDOFayj
sQPcMKndSe+nEQGMQnFWXWwbO/Re/W1W5eaSPO1zE2ZLCXoJ6S5IjesJD2M25VJG6oflOg7gqt0D
UtGQBs8dxB/9MpFrd0ib8Y3s457TjU68MOWbcx2HXpEJUrgS/dYbgICCwDtcK+VUG1O3lmLTdLkb
/GomZ0ne+HYkiNKkfTjegZmGRHE9VWhSg6FA2D4Z2GPtUoQT3c7yunvqtf1CtnL7HcGnCZKXsE2D
NzlLVqq6U4yRiucpt7pfWcl9yut9/cJfjlyjkPPvLy/bm2jMfYkmPDIxQtqDbXk9NQ/kVI8JKrJ9
iar/GrB32bR27/hbI9TOVutnH9RiChcKZxfs/PWWZFRAltA6sH26wXVao+aFVe7oJwOJ23WR6f7B
idMf+KoAdMl9a2U0ZXpWCkXqV5YQZ52m0XJBwRZfM7u331ZqMu20IljSjZjX2EQOAqUDoK1QPkDU
X6yEJ7s4pTOYj1ilnnTfHo4RiZ6bq2N16M04fN8rZf+Ji9eDbVbGm4Cz6s4LDePDy1/kdrERJSk/
A+FGTg6Q+vUj8B6iBJdt8+SV7bQJcCg5+G1vb/whnBZ20DMfn17+BQ6JOSfaptdD+UZn675Ciqt5
sbKREXLct/oQrcoCLQIZAfavtoQ76Mvzu13hACQuwqbgXrhvzOJG7gS9MxE/T6mjVChvKt/G0Qvv
dSiy+zGMtIUy0DNzJCSKGzlygATn2XAV4GxvgFeAhLIRnWqv00FIeT6SYkm5nVrjR+awv149RUDx
rHCIZyD35lq1DqCMekDw4lS01fhoFFP+uVHb6mRqgKYcIV/78ng3SwZVXOFWBFmLiEhJ9Po7Gqh/
hz71mfsyMMYdUqPR3TQF+Q7m0bR75VBcukkYxd7g9g9W8HqoKfbKDIUO766k6P1OrobRxUOw+ZIM
wxJr8iIS+DRKQCrgqyHpdVHZAwF+PVac2qVCfbc+kTPnFEI1vUmPhtpLXzUp0guX8636WVdV+42Y
2rcrCUE8Z1elVv/BTlQ/hkGPF9m+sekmw0JGeKscW+UTFw1liRt1ceKbPysVW+iHnBG8I7HqnwSO
htqWjDRVcZL1snFWZW/16UpBGsqi+zwFd2kaZtE7BOaszxDSPBnwrVdOu0L2VX2FzHear8NRL2K3
mnJbu5cDa2xXFA4tdduYqR3vtTEvl07Q+VYULxgSG8aooC4E0PT6odUUrQNzhLsWsgmit1kb28q6
hqj2VxEERfHQ+73xyi6N8Iyl9AiTkOu/QH7PztLJHoyuM8fyFMZd8hcf1k7XUtUUZyeK2nrreN34
9eUleztLkgQB9aBqD49iDluyYNsm4+DVp6or87NaT/Kecnv1KfLlFqlIbUmoY57oMkMAJhzdaMSD
oZ8LRfMpOzVPcfb0QZj73PWVsFn7tpZ6h7zCc8s10SL9YE6FtOrVdvr06tkCZUTvAD1Iiitz2Rnb
yKiDcVKdkn4w9U2nF4a9ctrCCc5Dn8ubCOdz75XxjhkLLhUAO5pCVG1EDH6y+IWpdupZBqZlY5J/
DAe1RIq7sWXXUOr0bWhL9ePLk5wHPK6Ootsjir3s+ps7ZK2b3OFVaTwJ8u0+ofG+rRxAm21SLwW8
29VDtAN4xfHIBfkGQVh4jlqjSjKc+kLRNqWu56t8dOSdn/nfJ+qfC8fVczOjAMNowPkEwfj6VQpo
R6/Bgj9lyGsGqwryfbvuA735ahTha6U9cV0Xt3AB+Ra9PDw/r0frnDHUbSDeu2SY+o2lpp96OGzr
DvG+u7hr9YW877LVnkZJxoNNRDWGDq0gvMwOY5usuQfcWu5ypQ8gLEeak943re00LjivBAKTGha7
ocC70vWzTKPNJiEctE+h4LzDuNMJEJYsstgti9SGH1Kr/Vtbie1PpVTVqushsvpOrh0pW2WpNNDf
hkVpr3ClTjZ+hJwouGyp3fgZ/HRqKlUWrEYfDb9VYBXph5eX6Px6dJmqqMwzW+q382YAVSg8Yruy
2vWtVN37dRQAl5bLLQ23jB4UnkKDSSVZyfRkZzneuHCPuB4e9RqhQ0lNjWoSDR/C+/WXzZSkUW36
XdtxMOO9p6bqcZT6aKNRXmjWvSQVaL6FGeAKo/jix/KSRPgMZPf7AUCNQGki4EO3nC1kyygdPwZf
uNVq7FszFXJ0pEzyYwDCeI3t8nQeVNt406hpd6iU2t+UoErXkSkVC/nmdTj+/SCY/VD6ERQ2nub6
TaRl0ErOZMs4kntgDqjRIFXpI9TblnV79CBmP5St5W9hkegLyZL41f9e7gQMUc8jsxa8XqHZNnsH
E27fADsCdRdbpv8+9ibvrqbkuPCpryPUZRQajxxxl8bjTTBMwnySW33SdrZOdYVCh71WTc/bKKNa
rZ3IW8rLnh2Prr/wlQDbMe8hesCpcivQtV1oteqbUGo4xypl+OL5g72dJm/pwnAdEpkfbQKu3khs
0dFD2Gv2Fm2pa5wKtaZdmHWwbmQ4NpieStuess/q5U17EbK8+mJIi3JukinwyaD1z7aN4XOgY4Go
7iqjaR6mtvXWimTbLjRPZSc30Y84DYoDtYzhA86Ok+sbgX2W7TB+b2a4O0kwZ3YsRtAYWm6vRzKv
42jisa5aUXgfBqn0OJkx+KUe6egKit+u8+0UyrUwtEQ7YZOZbfn25TnN+tKX9wfIk4hANGI1zmHT
ilGP1FZbdVcizvqOgzpCl8Ca9lqsVVRdQWzLetbt1a6SVkEyWfskMysav1K1sbURAQUbJdeXn+lm
CfGaBYSRNpq4485fs1wEitbR09rZWmy8Qe35bTPW477KkJHN8+nXy6PNIwALiDRBnG/cAHkJswiQ
m9NAu1bTdlCAnPexg2gaa4ACrVzLu2LSFbeEqvwlKoiPrx6ZZhe5IOp33HnnhaM4IFWDxKLtCvbn
MVAA6ERa4LmWVYzvZC2UTkE9qQdPqpe6XrdzhmBBRweeIUGPKv911NMMr+JOOPr7hGvxWmnabqtF
eBTmemKtHLvKN0mS4hHcaktC0LffljSb6QrpboP7xextd4WRVcBh4/3kwKUqcivf5IYWnGObVA0h
sCVu0mw82nfCq0GkMNwoCIGz8ZJBR+HGL2AjaQVc/W0fS6RnKYUL20FkeZiQVuUm2e1f/rS3w3LV
hi3H4c6ignl4/YIrK0TJ2ayUfeppEvaWuINh1P5DL/thG07+EtZsdp4zS3Gzt/moBqRRalPXw0Gs
aH0dGes91mfVunasdhPnnfZJy8LgqyE5zT4ebHPNm5bdlK+9kOHPltNlePTp7N/m6Pyf6+FN3KHa
EWGIfcKhfmyBNrtNKPW7sojehGkjb5Iw/gJlUtu+/JbFzeFJPBbjUqGiQAgR0uIkmI3rZ3Lo1L6u
7JPSCz/Z+F6u9Lj3H9BZU3eTRopHqzldSFOfHZSCNkAv4fMzj05qiPqe7aTqfqgMbSulpo38AwFT
rwMY8Nzp1mWjLFmoPvOBkblhu3BVhXlxI7wF4NecUl3dB0DZdvguem6kKOVOi9DAMLlhrRyvrfde
nhtr2EDqr5df9O1ypjmiaNyS4aEhizU7+Hr0ZdVwsow9gtPDJmmNdKVafbSzAyNyJzl4nT8hhW3q
9SjnChoP9fQbDPsYqlrcl7G5j+zBXpm5bd8HAEeglpaIXC4c689NDsUkTnUMCsWd/Hr1orWRSVPX
mvuYNbzHQ7q6V3uB1Oz1/mPKxlnI+2Ysh9+zg04IoYPISxFrtlvLfBrQXwmt/UQP2y0jbbor+j59
p+Ze5aqVou2qwMx2aqJj7QZAczdyBroR19ddlzbTXeSp3WMd4eTORSF/0IosfWgseCmFogQr8Ecp
0BeZlKj3/D5dyCdn+Zb4NFzSuJ3xvwBC5qBK2g2dlnsR3tRKnz4YbWqsNAUR4LJqlzR2bsMKYVs4
psgIDpCqq9cfZuo8JautztyXuR3tHRUWjgL05aGvTeAO0HBXeRLa27BEIfLl9f7cJCHOcURxaxQe
vNcjmzUnZGCDGsKtxfg8OTyAW2olQj+Zorx/eaxnlp/+dKzZ3ipQiMXivLH2lq9gT26hjTJarXk0
IRKsKr2z9i+PN/OjYfkJOjz4M+Bo7C+qFteTC6eiNT06znuOpvZRKrqHTGnjtVoHzfu+coIfpROd
1LYwDh3KHS5ycMA7RP2kiaVy/fLD3LxoQO4Az8nbOS2RBZjtPavD8lqGyL0fLMlcoSZtHOGGngOn
1t69diSSXCFXa8CYI/OYLSbgbrolkd2SnqMxIEWTtOkLSz2EsWq+MqDQ7mQICBa8XCAr80m1djPl
ZeYoB9Us01PWBN8ku/gRJkP6qKTyuHndxERzlRRWMB8pnN4o+mAqVFp+oukQnUx9VdVOdOdk2DUm
XbpkJTY/+hiKSwJHnkCe0dudnbddNVadNbAwQrke3WJsTLEmplXaeMomGLW/qlS3Fi4o8+1xGZOb
kLAPhIUmz1aIMUb0kfXaOASI/m9VsEBrjEyzVWhW4aaZKLi9/DrnQUeMJ/hMFEYAvhAsr3dHneAr
kHErOYBhL9etUgB1GgAsrkcqpt87CQl8eUidCUJgx1Z9eXDxy58mNL8HZ2wA1hwBc5iA7GVW2w2G
AXCzlL9oRSGvW6/CiuvlYZ77jpQeuHTAKOQ/s5CTp4XROnZvHDBllbbmOH7QJPg7kYUWNsIm/rn0
rXLh1HvuO9ICoeKDFNMtgcZEbrdo4tA8RJrtn1Cs795GphMTwsd8paa9/NfLc5xHFvEqn4w3r0Po
WaGaMeWkQz7kH+Sq7+6QRhx/dqFlL7V3nhuKawaTExGMZXO9ZCgsQberesgzJeWqpMnTe4uDai0Y
IAtR7Lm3CD8efBQQSSGjcj1UJPeZZwPcONheF0euZ/r2qgyTmLwBhSm3M7NsId19bnKc9VDuqFYJ
RbbrEVO/1rVEDswDjfZqR6CRzq3qGYcYMOyrh0JUSbRgbIK0wq34eqhx1FojqgLroITpjyTRxns5
wq+r8Iph4TXeTor2gMgr6MlxXbo0+p+0JNqut+vcaq0DjYTgDdx8DX+UXqhBlktAmNu9xlDUn8Sp
e3FtuZ5U3Eb56PmaddDU9mgmwqLZ7huAWTYgLQstAC0wpw8vr/3bVUKLB6Ik3BuBvpmb/IzthBOi
PXmHxq9U14RDe5QrRSgO1PoOxOjrtM64xwNHEbcSiqhIMKJcdz3H1OuGoSZDOHKWmusxq/wHS4+1
hbLQRarnOjoyDEUq9EZJzDA3ux5GU/zEGPXBx57QSXdWktSrekq6x1AaR7eP0u6+KOkeWJEXPJZ6
GK1IUftghWR6uIn4h1vXnbqH/dPSxlQ7ayGqXrAJN89HgkzrUuCt5thlvRuQx0oU6RCZne/WQGZ+
4DnV3VVt/zHJkduTElPbwuTW1lpTAGNJM2dnGFm9Hr1APXb90OyzIdb3alRrQsvmoRwmkJBl4qPo
b2sr2pTVZwOLxBXOfQTuBCU7STL9jWlE5o846s0zilXxptD1/izpvXXIhnTYd0XtrI0K5HYfWf7C
efnMVgKMAvpZVJTYtrNNm5tpTaLeSgcQksMxCVBoHKPMODbcEhde8PNDCWg9nQG6YLOjOY+rWjfy
UToYHND3kN7RuAaUfPS7rFoY6mbXmgLmQ7+StgBodGe21BLU1mKEV8Kj1dXBOowk9eAEtexaQS0d
NBvuoK6jWvjytr2ZH4OCrqbvxoDC3+h6fUNGJIxoQ3RE/qveha1R7zQ77HaZHi2dxs8NRclTCBTT
36OkfT2UJUGyCUwvOkpNjvvNYA7nXh2a1VCn2QJB/CYYMaunQ81OxzbpjNEY7AhpMbt1q0DJNmOg
BWve/1++Ty/z5Zc4w4UQjMR4tkCKc4yQL84WpDNCsrdKRPm6NjdWmZTnaz8Oio06TPgKWZl/1xug
mIzMsrajpLUwDaQJvCyaDWqkZG8cBH7ej35XID7DxSQvEv+1KS1PaOG3B0mG1cVHuH75npUVSqQh
+UL4T99ErfFpUBX/S8KYW0dP8teJCP5+I3QrgLjSX2WBadfj4Srj9+jvx7i6dNk2yqbqPspahFEy
S3IRTSglt1eDcjWRumXuoNfRycR+biEBnKHnLo8BIwjYIvwYsJlzrJVql3KW1XJ8dLQJ9URJRpR3
KIZJv5/UOMTpKamcb2bdhQ0Vn3T6XqseDRYHBn752pglIKEX9XGq3/BaZksSaB7isoUdH1sZbOjk
o6kFhT/dGuzuhaHmhTtWIx4LpBHwSLh9zgEXVZN3UY7337GIE/XeTxPLNYBbbwLF6s+DV5orGwuG
h8AM5JPnYy728m54ZvNdGGAGwNSLyfX1px9Q9csbdMuOmdINW7uWg2MeyfWmGPPxnUFnc2G8Zz8y
BSKOBA3kwI1o1NBP3lSkXXLszEFjgcc9MJapKd3eMYOEfwbGagL77q+mpFVX+YBWD5tyyXPxudcO
7kv0OEiBjHlK7hWV06GAmxytwRreDYActz5WbUc9aT/yk/6TJjnJyhzrcGUCyX6dH9fvpU5WCYyB
CzP3HfFZnuSXzVT6o1dMyVFvE4+iUW3f12YRHsFRLLkB3n5hljA3fyqlIJ6po1wPVXSoBXSDkx6l
MhjdvLd6ysOO9A3BzPdqG8ZLEtE35SOBtwMoD0CXZAyi6Cx6wXCD9aM49XHILXslR0j71igXw5MK
clfKMlRbUqiHcuskm07T2h16OPZb2o/GJ6vTl3qyNwuO1IN6JEuOTcZJNn/VZdaYySgNwz62ksZx
S9Ai+4TO+oqlVqAQMqX3Ie/hMBad/oVef7kLQ+n763YZpVBRp0QZgtcBT0e9/gbYdBl5n8NSazVn
uFdwG3ANKw9OCHIMp8Eql8rj8+yE0jiHBxUCDg+uZfNEAfdkkq3MUI6OnhlrHQbDWlOr1sUMSUWR
Q01WsZ+ZC/FbpDxPsltwKkJnEmQn2ZeoA80mqZdek49GLN3ZY64doXoFD1Ijd/gKtLRlm87YDznO
IGmWLRXonx1ZqOcIcjJaOrNwPQw+5aERip4SG/Ix9x17hy1hfehy9JsrtBndRlYCLjbYBb78YWf1
GOaMChQFPKp4IoLOi90RqiJBRzfnXAORWsed4m2jvnplj1KMwqYCEsh1lGviXEveqK26cbIpPQ+D
0u4DudFcvxmCc1XL0ypWJunw8qxmyd9lPOoVGtdDAfCeJ7cpoJ/eN8b0nNhWtDaNyt9XQ4P3+KQu
tXufGQoJNGoicNjA5M2BRpDewy5N7PTMLZfvVOSeZblpj0iqU0b20gVRZK3XS9S5Gm22RGEKTFKd
YpRJI0SzVmEF8bbtzYQ2fv6ORF574IQu3xd65ZxRMdNc7KOVhfxzFo/FyxV1BQ4XAhPgpll47HGJ
iZPASs95paf+OkUlawU5VHtXafpJl1I0OF/+mvOA/HtEAeSgNivKGbO7ytgwZWvkHRv+NJ5iYzxj
buX8ylqpPLaY9oGBI8stIudT41ievPINKh3Ir2c8XLHEGZxBnYlMYv5c0bkPIrLCEXEdC9ugrmt8
lrNzPBkSnd8qMVddWeuQvmNQbU3E10hVf6f2VrqSvKTxXQVe6xl0cb0xAh2FZ40qoV/Y5sc2R9nS
QpFAW3vpqGwWXtxzy0WhzsSuYzPw0a4ftekV2uaSnJ27DtfMGPYudgO+ubI8Xb4LJTKVBpDc19Ku
9Q91Hmkb3+7sbuHzzWL55X2JKybS6KLkJc+uK4nIlu3IzM6ybEwgInqjo3luFjuj7GLXixrJtdT4
lf3k36NCHbeEoBZXpdkq9aTU6uyUr+THmnUPhvVzNqg5IJdx2nSASle5HvzMS9n+MFXdtLBPnwsK
HJX/PfgsO+q9ckDSos7OBY28+wbVwDVUBPMYqsWXlz/xc5uR9Etlc0DyQyfl+gvbheQFeTFm57H0
sq9gk+ONFbc9NSAOajflJrR9ecDbowrlAeB29LTQFbnpVlRmVLQUfrJzFZbFmyrAW80LzXbXj80D
YuEhCqr28L7jSy/E9OeWEVgXenoylys6NNczlbV+rOXIyc4Sfja7UC7DtdFDDlVSKzjJFnL1kw8q
5OXZPjsoWGQLNUh62XOyDrLL9EBGPz8HYTu9i0yruNN8zA+tKjW2nu5Xb8PCXBJknmNHL2uX+4XQ
ZgQcxrl5PdU8kT0/HgqWT5Do30bE8PecXOOmLqP6sVaMX1i5mvd2LX0q4c2fcQupKCKb2hJr+LnZ
IyYCV4HESPTgrp/DG5QI7ZgyO6eJo2z10Wx/yIFDZ7pPwq+DY3h3Y9v2C995Ro67xFdRkgLPSZEI
+ePZhwaUYMfjSJlfrdBQx8Rdele2BmICdjR80EZZblZ+KU/fUj0xtgCPgp0VOiOfJM8PnpcXW5q9
wR0fbqnO88zrQCCb8i8HPTeReSJemDRWWzMNzvRyUHVq7XFtGZW2sSrUAkbF9nbjmPS7V65AcciQ
jrLdQIrcND89qfDTGNufc90FPu5a4Kpduc1xSiAZSO+7vkWzxqjMha9wM1eGJe3mHyCPyPlnH6Hw
dcmACB2ck0ZRfiXYVh+Aq8THJOs/hyKoacO4lIvOxgSGANmJ6gmLjdYK+hjXy60Y6ljrkzJ7U+An
E+4qD6pj4oKqzY18RTvPah5kr2mTraM2o/m6khWDi9ousibgntAdmVu8R1OQUrCy2jd5OeUn7nEf
qXBF63KoFRdBlWHhUJzFbaCQXC5pAoH7EFzHiyDEk/tzW3SmketG88h/d1U7Bl96I0ZjHledPdhF
7eHlVTS/RDIegHyQmIKTQ6bvzI7DKrf0zNF6/VHGpG01qFxh0gj2u4kuHJniOGx6uUrXvul0W9/T
jr6TLFkr3k5ZPALriuu8OKtmSwogAQQ2LdQfa22KNk43dIecdvibRgacP1BxXr88Z/H7nuTKf0/5
3+PNplyjTT9EfqE/FlmRr2u0tt76ZbSkUzZftL9fLNQYNgnyjfPSo6FXaWqYtf5YJlkSu5bRvZe4
ZW5H2/L3eZk4JyCbr7xP/Z4aQktUJ1BbAmF7vVMqp4592Z/0x6nJ+y3+dObabEAzJ/jXuG1vLNX4
Zof+ZbyLjjjSEWzSed9nssxIiXpDf/S9ydhkilmucFsDB6hI/jFBveK9UfvBdlC68XUdUzEy5z2x
j+xR+DLMFk1c26MSh5HxGJh+tjHaMjyqNST7Kc+XJGCeWZ84c0FYgewETHyunmX6SQnyqzceVaW/
D2DWu5ojgQJJuhhYlDWUS1z3Z5YOXR5qplxRgbfOQQpAzwtlQt/1sR0j/5ClrfOrijUudJqcrzx9
dFYm3OuFwPPMp9TQWYH2KFzkCHTXSwdbPC2K1dZ8xKAP9KgTNQdnaFHWzhv9PHkwKOI8f9TlARGD
l/fjvLspvqWgA9MmpoIkoHXXQ3s95mJtphiPxQifOzFL+rU6qu0e8Mjt6Mn9Oo/9cGNYGPzIleav
YvlClZLfpSNGT14TmZsgK+R97VdLSPXrbwFQhJOdXEtg1LnScRO5fjYlioOA4oz5QzAjnBPVzUQ9
eaFclc7a0zQQvl3WRN3HtM1943WWAJfBGRY9AIBO8ErmeLWg1yin4pH2YyiscBvj9XDkRQbr2LSW
GP4O8/h3UPw9FI0JiKc4N1qA5K7nqUekKLY22D9GcGm7xFKqba8m494xWxQyJMtvTk4syx9sfLfc
CHfUVx2z1EAZHHyaqK4BJoEXdT2+kShDSz07+pkPMET2DhqO8kNdBp35KS4DpfdcCXmjaWnpiVX9
dNoUT+lxohd9QVmhHX09rBqW2djopfpzqlMJXpwTmPEGuSuzPFhJVXT1GsSQ3L7ToBraD+A+5eh+
rNOgdnXVA+OOzoe3aTyuzAt51nXQ4YmEezJa4NS3aekhhHT9YKRYYPTMUP4JLBI+jR7HyjbysqZb
G3VafrazopMWIoBYyk/fBThghC0FKEQArW/QkbaERmBnGcEv6hs1ftxD/wHPw8FV0jT48fKWn++q
y1Di1BfGOmSvs+gdNC0brhzDX1D0Qu0uclrAbfCZ7OS9okbWw9gFGB2y1yxj4YvP3ysrHdQ8rAgq
ciikzJ3TKGbj8ORw/rtxZ7Wn0M603Yh3gOaGlintEYTJlvTkb94rOF7EDih0YDBJdJ19ys7DdDB1
AsxpJYu+uuQ3xqrwEx/eY+7vXn6x11Gc5gNaQiJ8U9ygzcemul42EjHMkpqy8t3IML19nqU08pO8
d8dCCd/0k6W/QZgtdgNrSvcvD30zTTC1og7HohViMPOhq6mjMIj6JH7muj3e+87obVIuKW/Ukq7f
K8cSeHwH5hZ0KaA38053HUotKJbMY5qtF31FVLEwXeBh7V061U792o2BsAPlUZhQ1Pf45yw2xkpE
lXyK+4AOMbhCYEVx6tZR4jhuz0G1MNrNJ+S6QzMHbytCEzqWs9HkSfcnX03MwKUdnQZrNc2MQ2UE
nk6/IzFiAd6FheAYY37WRt3+/PKrnd0IWEK8WPQPqB1RHaSHO9ubPZXaROs0L3DpeqgyisVaNK6L
PrWTYz44mIdVuR/hDC5X9o/AxknAjRtH/tw0dfM6YzGeRZgJC0V/WorCbnn2LAEmYpPl9FbgtpYW
7lo1aU5NXnR8cSvD9mhaUmG4efl0E6leYQ8KUYvwMNs/atf6A4VIyAlZ39SPdE7bLeoZkqsniXcI
4rx965tavzbA5y3sn5uYyPYB4c3mZdrUQ8UJ/eTmh3eKVdlpx9CDFqVfxrR4xOFZ+5BnMt1iSx0P
MSLzC/HiIqH3JOhzkwe3BrpRQ6EX69d5KafzQs6gXJNZbSTu9Tu57OthXQ3pmCHTUevvNTMY8v2Q
DOoXs0nDt1qqttk3M1G6uxrRx9418nj8YMhZqLiDRUJ2F0aZ/hmQnnFWrHp4qNoAvnroG720qyFY
Dl8Jhv1dI8MzXjXkbtWDhShJ+7sf/x/fh//0f+YPv+dQ/+u/+PN3CplV6AfN7I//Ooffq7zOfzX/
Jf7af/9r13/pX2+6n1XTVj//OH8r6j+2bfbjWxPm2fzvXP0KRvr7Sdbfmm9Xf9hkTdiMb9ufSNj8
rNukuQzHM4t/8//0h3/8vPyW92Px859/fs/brBG/zeex/vz7R4cf//xTQPn/4+mv//tn999S/tqO
R8jqn+P8b/z8Vjf//FNS/8E5j0yukHAAXEXj5s8/+p9//wgwL+LQFHgELZSg9+cfWV41wT//1J1/
iO1If0f0rUWd4s8/6rz9+0foMwh+BTHkAgL8X4929bX+/fX+yNr0IQ+zpv7nn7NaJ7kuNFhyEFBC
IhskH7reDvDGm2GyRPqBA8YJaZj4o1S20b2VS8Gp1VJt3YSGtfL8ojk7cl0fK8PpMIUJlxTkZrCq
308irKGF/hU5y1wNpvHSLLJVTDciCl31OsPpnUbOZPzVTr38sW3blSN19lmPAx+5Bmr/O7w2/C9N
LSES44+N8Vafan3fdNAS3BKdTZgn47QAdbqOHpeHJJkSbAGyKgjhs0jZQdzxeo3XVXZtBMlDgkpV
Hi3PX/UpAKcUNYuFdt/s2vZ7SJOKPyci2j6QL6+/kIQeToeHR+/m4apNp2BvyXnwDm8PyZXxZtr6
5qitJa/9HMamv85VH3nFZtDcGlq4S4qAF1cfh7s+Nv6u8Pzf2PvFz+xdU/382bD5/x/Y8dySXtry
5294XjU/n+74y9/4veV14x/CR4RWCZ19tq9glPze8fwEigkHHioCKrm/EB/9e8NLivoPEMdwp1BQ
ALFHweW/d7z4maD5iJow1R+qTsafr9jz17m5GFgkHsh1iXY5zy3W+JMTUELVCvbjYLu55uB6R6J5
15pBvDVi7Tu0raWEVWyJfx99Yjhw/QI7BDED1PicOqwPqA14LT5tTe2pq3g0C9fDe/L3OXR1DF0F
MpGv3QxDtwbiIFBx6hvXswoSaSpRP3VcpXTMjdWVgMU9eVjJUhhSI/P7vVfXWU0vWFPulTEM3HzQ
l2osl1HmT4E4GYkUrGxAarOsshpKGee73nHTosr/QknPfzvFuynyol851NkfdYsAnJQn9TE1Vdim
StBtIwniwyZDvfMh66bpU1SiKe5NMX8RMmD8C7YzOUqXGo8NlIzVlDfxXVhLpe/KeaKckM9GF9iq
MZHnNmdv26HSD37XDdqqknJExwLZizeRnGbQqBL5h115sb42Q4vxe7Pe5r7afsW9o/86VeOD7hTe
vVkkOJHhrbF17LR/b0kqWYqEKF9KT3dagSxEG+iygf5/LPlToG//99nDtvqZfQ/+eCfOdvKIP75l
P/74H1nzrfrehN//uOOP9dMwI37Z7yhjWf8grxAyTfQwyKJtWs+/o4zmEElo3ZFpCrA3QJwnUUb5
Bz0IbjsXu2KykidRhpyDooTAIgEIAEf6ihBzfUxyinOfgJQCHvhCHZyrrEXhODT55EONAPH6HgRA
/KaZFPNbJ+velmtP5U5NLG+evLi/c5unIeDiUfdk85HRg4YUkof0WOAvzXtI0lB7yDE40SqJ0bxt
7xXjLrH+qpy7KXrUo2zVVW9r9bFEJD3NK5cWy1qJ3pfZOz2M113/pTU4Yy35kFZ/VWq57SDLxuiS
eIfEGg5p0B3M9m1Wd9vOi1a97q/C6E513peKvcnYfBK1DieeNkgvrnAN3HWB4hZyiTnJTvWcVWMt
VZIvZMiXpjuL41oFH5PzBBbKO/sc3pdu66butJa2+ap6U2y0t8nHKnGVleo6h5ff9PX1jc87e9H/
k7svW64b17L8ImZwHh4bJM+oebAlvzBk2QbAGQRAgvz6XrSjqqwjlU7kfeuO+3IjnU4ckhg21l7D
SdE4mcVCuA9GLkKtiWem62J4ok6Zi5b/0ibY+/LX5yOeVIfvhzypgrogNEgfwpD9XuYbkW/QrCMV
qTfBFvjLPiTN5v7zId/N4bcPeQpHzF034TTGiGyP5LTrJfU356QEHw6B+h4HO+wP35E5HD0ujnKt
MjXR6xJzqGxuqBCwoPnSlM+fP81vX/N3s+WvsU5mC4RDkcANu0zpVduS/ke8FY/DDka/2+mpvaI/
6cG9Ru6Lf2xv2RYVtvdgSnIuMOnkuvH7M6LowP0XhFb0Qk+hdr+WeigRRpsipMVDnNqXEamxERnn
HMgSGuy43bqUfP7oJ/XOOlvfjHkyWxtnCG3lVhjTQ1YG11vkl0r0tbsm7apznrYfTNQVYAA8iIRP
dOtOoQ0ZWxZc2OHwiRuUj0Tl2tyCT1psqpmFGSKyvJ2epdq0ILFfIrcRt5o5nB9nuBvsJBwAYBAv
9TUEmu61xePq51yF/pkbxcmsw/a4Rptjfwb2Da7tqcjaCWDV3g0cYEuAYPABrNgsSXhx9KwZ1kyF
xTNk/wRntox3VSBoxOixoRAE3oWr7Ul5ZjtNUjtugwADFkjSxBQWTzCu2n3+qddd4K9JDl4Sngnt
rfXW/NvA8G0RWM/TWPIYVk7h2rdM3S5Eaw3ct+BhsO3+2nRzdBwaZ7ZJNYQRT+0lLO4+/wmnU9xD
CboamEAbjP+HlX2yUynhToDYEmeHLp/KS9+4Rwn+X67dBdmFE3c2KNCrIzJFy2ymboRJaMo7qcri
X91VobxauwxAGXHRANIVnL7ypUtUSyXtN8oLF4I8EHEse8RQ+UP80+PRtFMsPocYn3JF10Fx/KKX
AnQPGql38JrXgVDYIn9Kzaa57xttb8CPqh4jt6x2zPOGBgGr85L5tIBfUFDOniF89eiDKdgIAq92
qvaMAf8J1Lq+iFWrBcX76hMK7tDJ1je6NusmsYgNNDFBilib6lhEo5eKaig2dhH/qKb6kHSIoHLo
PGYqEefYLe9fC8jXwP5wH/ztpHCa1RcsBXr1gzCbsExgoeJPrWMTyCvtDj2Cjt21iBKZNksQNwg8
7pfivkB000tkN124SdoJMSHMiOL7mam6Lrq/lgs0lYBJMEmgpVn/dyr29ukkrRFC1Y3FPfhG9dzp
7wOvH+FtXvl3UaC4gDnb2DuZhz7VK3IjjIVKaeItgZMsvWgldl5Iu5Djm0dIP3rkrkd5duZXnuzf
6+mIviEoQfDRxco5DefENVZFU9SGOyz94sLUQ/PkTFUBd39Qaa1xdjaV50gCwgccX0uoYwUSenMZ
wweZz65O/cKP00UFN0j+qLaGKn2Gbvru666/EJpy9HPX2zsu72+3nWr2JJR2TrhrizmqSZP0fFMP
hUydoXfJ5JjpgIQZb9dxZCnH8dDkJY2dlPlFTOxonjafv7GTvfb3C8OsXxGDFXk8lbn3wlOqh5Xg
bgCmTwIEbqa9cc7loZ9OHjx0tPq8RNBjR4DCTqivtgo0rLdotEsW+tMeFth6esMaw2ifM8s5tRDE
AwFp88G+W1XnCCU8OcEdKYQRQVXs4CT4Oie83CqEgmeuBytWXrf+A1BX8aI9xAWGqkL8RTkMaQD+
fzohIi6NJtGd6aP/btT/vXTWn7TSukEAAosDbPS3nxwYYBFHLCh2BbD1Hwb2KLeJDvY2ra209Kpu
WzLeHWumkk1rDe6jM08aEvJFbcyEPIq+sPRRhiPaT+BJK7DlVXuo0B3fqq4s7wQO4NwZl+HMKfz+
m+FXrzJNsIDx/U7ZUvVvXxLJi50eo+WC8wRqTC3sXV3Y87llu37/kzcUY3LA+nAVniDI/e0bCiqa
hIYHyS4UlnoAFpsgEy8My9fITvqAaLitfMN+J38yEDxWZWy16+albzcIdYNn9OdL4qQBA2oJgLfV
nw+bMOwDsOW9/TXgzgJU7txi18pJfO2morr1TSBve2ZA+am6JETOsSkGSdgcWUmOSd9eqGC0YNDv
JqDN+72fw8bVkhu1lOqxC2BsvR8nS4ptKZhBPpJXI2NkVCPgNFjgvzQBRFu7qAnsfttFQQ8ZQhc0
Zy4p78629bnQ5kd++momBdTp7XMp1oqRVniuQrFo0+gZWP1UqF2phc6Dpm43TR+VuUTSVI6MpzpD
xaG3n7/cD2YVbttrOiz6EZBHn6yFUJbREkusBfTWxg3vEY5RjHV4RIKVd+Y7riv9ZFKhtAN7CiAG
5ol9stOW9hjGdLGtHauLAEytkWXAGWRezibOjI/+WiUDipYqAqs+f8iT0nKdQKCLJCt6Ai0HLNbf
vug6bqe5rAS4C3Mrd5bNXzrITFJPLE7uVH2bWU1r541Q/TXyHs+JIj94xWsNBw3mqipG//Lt6ByR
9VW8gKbWg/90UejZvmkx94gFyPXMg55cD34/6N9DnXxNo1hjxxWle6zeeCdsFuw1sps3EOV12Qgo
N+ucs/FFHz4fuuHAiMF3hwbw7fM13oiTRFcUhiLxmKOn8zXCLnBlR9M5P+YPHw9COOiZwIHFHfTt
SCNzXRV3Dh4PV5Is8GE/a0f8OYLHxAEe+f59YC/fPp867wsY7ILgXIFhBsz/Xau/8ucYkhQ8HHMR
/oR3++A1XZQOU+xvKg0n2M+Hez9TMdy6DkMkQawysbdPaHnTMHkKc8UslX7BF6vzwtH3PV9qqKQD
r80BAUMkFy8JQZfvzMO+f79oUYEvD+wRVmgY/u3oZqnLpBF4vx6L270V8xqu6qO5GqK1jOR9kdlm
ac5VYO8PG6wLYP9rjb/yzE5w97KMa8eZY7qPaW8MYa7WwBitwKtS3RXmV9yG9Z0ZgcTtYzDKDvWc
wGrOKVv63Bl2DgT43at8u00Bd4VVE2p+9HqgI3n7ErBRm3apkmQn4rDLJl82OzagFA0ZmvE+9pFU
tkOQubUV7BNZzgc0NftNSJG3XES2IONYF7dNVdmpgmvvbuphFS7KaX5qohKp4i2IY43xwiMvyv6m
9mO9j9qq2sMCy2Q1bmB7BYvxG8cUHvLjvfoAr18nL6dRHMwc1ymPVXSmsnj/2bEpQpG4Xq/g8nxK
NZt83g0Lek47o1mGRGUE0hEVPLXiio8u+XyCfzDWWr2gwMWdAOEIJ4eAKTvof4aW7jmP2KXQyVPk
UPvo9KBJJH39AM8eln8+5AfnLHji6GPBTx7uYjhu335RXrtqoSqhe1oWP3rHo7tQMUPW7eoa/udy
pxFhSsBVQn6g8qKLAqZMZ17x+20EPwH7Py5tCAFHUfX2J3RclGpxLbqv4m4kAL1eLC1oFkKblIcT
OkOfP/L7LRmqYbxcmJaCuQCGwNvh2nZpvZ5Sto+RP3lwLC4uF+OOF/U8qzNIxfsda20YQO+CJ0MQ
5KmId1Yz3H1Zy/bwED7Q1aQUTnFR5oOItZV4myjoi+I+tKcwE/5Ubj5/0FPEBifeikxh10LnDve3
U+ZgiLLRGheL43Dt4rSdebwHI4jlXeINKeb7spNzY32XY+3kcVcs121nfeXhGJ1T4Lz/wtDVYevG
3Q3MuzBeJ/5fndkIdNQ4qmK+R1bakDlIenvW9eRdjk3PS5SnZ8W0a9nwdp9aB4TOK4Q0EXYS64f5
a8BiKCe5AAjbQ7zGcUqU7BJV6zlJ2fuZBIbkSleE/gW//JT0DOmQtlqBx5paO8hrEBV33rB4hC22
OoNtfrBOMRamLEwLVrbEaaGUDBDZTFFdImxdjoexCB7gQA60TfbYX3HykJ7Zzb7s7ZDo3jVZX8Nc
4PP59OHjokiEt9PqaXeaMNo7na6KuC/3rYTn4TysWQgUhpLLGMkzC+ck0WS91uBxMUFhxQY2Afp2
bz8gNhmBhlNX7q0FhPUpjEw+qrDIYjbgNiDb4gpSp/LA2NxucFhVqRMrtmNKjUTood2AHgajZ4RC
frf1MBNVwZIWVJoiQ11b5BNP+n0HU1OyMBFvlV3SrVW05rJYrDgtgMC+BKO6Bbt4ePz8HX78HbHN
olO5YlSnjQJaOUzqVpZ7ND5LouOwyWNXzIQVLd2W0XAUcMs6wNBMZ7HBHxo+29nnv+H3hnq6OqA3
xLG2SrcQpPL25Upr0k4882oPlxuRG+DbGaaMB+KEdL4EQVheW2IOBKC5zt8FIARfuG0QPzmQ4Wyb
YUAAWueAUjk1Sy4Z7pdwMZnSkAbBLra85MKCbXwWocqGdw4bSTRwfVuMsUu0ZYHuGvfTi4f/eoME
wq0MF/uMbdb7UxSNEQhfYAexstFPC2Gx7imMmXI/OX65UT1ssxYxs9yqqQev3kIMkDjOL5+/04/W
BhSG2NpWEvM7nYePfN8xAGKyFyHc22xYZwL3nbwsGaAx/HyoDzbTlaGNbQewL0RF65//tbdxKrVT
qgEzyOochO7Z9KipXW9cpO9sYWVXnxnvg73UxbmMKbs6p2BNvh0vgR0D+i2YsY50wszzB05YIM6p
6tYFfTInMcRKMcEGA5LcyalsLVGvLLqU+2IKxx2AEpYqLqdU1rh6K7tNrix36jKsnuJMjf3h8wHQ
B18Q2w2I02+fT9Fy7Es3LvfSifWl41jdl6lLhpt//9VWQj1iXX/vaN7bUWaqwXUOrHJfmsTJO2oX
l/M8WjsrsqrbsJD9mVryo1kCRhWAZXAfcL0/OXLBpG+GSeN9jrzMA5h2btxQ0xQNMp9AHHNmtI++
HioNND5RV6ELdrJdVxBN0CTCaJF0miOb4IqtgnbZmWpJB2e+DIV5ohbt8v/gpa5ktFV4hlJr/bR/
LYUEDaChaINyz3oXjK8yEhvq1JrQYrYuI24Ht//BeDCcWYdbGeWnU0W0ftKMrNoHvVMT9L3ai6LE
p5sSAJxjN52TDn5QP64s8pX1ta6K08PCa+su5mCN7oF+Ig3I0eXOSNSOCgZ5e8v2uzyZnQ7Ia8J2
kw1i6+eP+8GmhqIcQhd0J0JgcCdfFXqhUK85V/sez0YKHZgrUw7fDPp/u/9kJEwdKOXAmj+Fvxg6
2Al0WvXeGcsipzwZdgNHzzyKmurMcv/oBAZRELxkyO1XKuPJTjOXo3Ek0Og9sxX7jpA9sZ9nEW3E
Uoo9D3W/R1ETX07dUqQQ1cmnAAY4ZybuB50VMJggPEH1CNwWPlxvZ27vAa4onBluX1ZQpHYo5y2K
9SL3YJC9YdHo5HXUODvMfQoXNNalkA0wTIOi3yWNNW4/f/1/TNzfbr9w0kd/Fz5RMH0LTmFk34J/
lCsWa8dL4ThERaz71SjfuY6QSbVsQW+aQUFG9+wHfGkKsQ39YoK/6hQ8S9UbQM6hcx+2ZrhUZpgX
4mjjfi2taDwE0+h9mf2psqEhUvUNgio5CH4Vg1DBHem4j6vnUbV3rjvoa90vOt6g49n8LHg7mdzt
TfBsqCcRFeKUGW6PBP7Qy52rnfqqVbXMYaBq3TW+399YHitL6C6QjU1gdzXXRPim8zJRwM4aAoLJ
qYi3tCqD1zMoTj5DFDES2zwJZB792poUEjkRuhQ9Kp8AccGkKmWMQQNVv3ZICvmCsFGcuI3R0/e4
n+vL2K7ZV99aQpb2YEkfy3DyCqJ1hBY9012DuO5WhBdwEO4vjXARTu+VpnlyJXbDYaAm3KL7iN82
G6orMvtM5nB7SF7E3MkvDVCeKHOCZgwIl8q6V/jZjECh3cDInTfOc2O39F6bjsfEUoi/IsJW/N4K
ut7aovuGIL9F047UThlcTHEPygV9glQOfK6xV1A5mbp1noTirdm5M1qxV0Dcp++wrqnzyi5CjwAt
Lp2MlpG3W996dA0rYAiXJ0b1MQbEA+KlRiWWcuiaZO4NfP4aV2P1PWLuqPIQ582z30VwcmlUOD8n
jgqjA/rgfp1puIlf9cvMXoKKA7sarMjZW8PgtQRuxPoK+nOZkAT58g0ZBISr2zbo4leO/E98RFgC
l6kV6uIyMeFwX1STE6Bx28HoyFjFEhOu2wgHnlXOkAXyZLlvfI5Oqi66uMorFY0woWdj+9h4vem2
MGlWO59BnjwNVbhfWACwqQztS9ik9ndRjIoXm59AByIax/G2bxdRrnEBlSL1op0Hu8CegoAXjXhg
e7BvQnx6n1SIR0bCjGXB42EOJxs2a9yGaC8U3pzClEnHGTwHr32k0Ppb5SP3nNBJKAGmu11DExU0
9g+2FBWoS8tiI3tO0/7JnfrxO5VVmYCDB3s8Ige7f4YIsvsJ/1N17wWLflls7hjMZuNlvprhgR/S
qbwuFZ2DVM5B8D1Q02CnBTi9feqC2DNhHjJwAE0w3GuBezqJC9AR01YH4YuUbG7SGXvQS1VWiPKy
wFR+cquo3PJlakDKj3nfpBRxpNO2hq0w/CmRvri3p8753tW6rrewFWC3aDRRl7RV55dphZtNlijm
f+EwIDq0Yi6ntOaOLlKLtiMn3PXhOjQBYCVxxwNNej5Dwu25NeK+cH504FOI2cPcqLwg93EsP0Vz
wxhhSY+l5HO0q5BDxgYKvY6e57yG0Y5Hphmu14SXYX3TeK286Uo6t8QzEc2wDwyvnTTNV8sr/X3T
JW5JbAZyJ2mLUe6TyXhflqodf0zAgUHo4nREqgqv0A2XsHTn6VLAQQiLo9bPw2TDoN8D/+MbLWH/
TtxpicUGvPXidSq1+jLBfGdGEpAtfEK92i1S/G7WZGz1OQaa7M9ij5WqvsiWNVf1JKCSi8VgwO5s
VHBX2osniOmT9brbDuaG+VP/wGU/4YNqzNqNHhr3JxuW4Idd4PZDlp7ONwM84i0wC0rVZhKJIZjl
vOc32MHpmC6Bt8CTcJnpywTQbUkx9Ub0REawskcYlXyHEJV9R1jO5BJ7BOuEFIOdjBni+pI7SGAT
L5MdmklHXI+8h1pHsA1HLBBgcpCxbQfM9cUwfAFdpaUf1beNLdRr0JdHtfCv9hL4egPzMypxo0Ek
176KBmQ49NYksgb00ykrQHebYJpg+gH0It6xm5759qZxIOXbde4y0oO0WBRl6F5Zt3rxwjLn5TLc
Sa7ZXRKPyfcJL/OBNvKiCZKvuDuW8PDTOG1Shd0dnNhWX0Dotsw53Iz9516PPSfYrpInu6YI6wip
O/tp0zYIHoRW1OW5rjh/KGuPPleOYF/wnx8g7/QTfKelmosD8sqSiHALi4UA2ul+dX7hauIoq3ls
QIx8hOWVkHio2oQg8BuEdCaW1VJStChGCJPBTHFmecFdPOsOabK9e1GLysfcNlbQkFarNU1wSiDY
FUFRYDKxqoZKqFVJSZKuIZNiVQWspu0VnDVRYC2w1oyIEUyxVIPG1JEqmSjDzzPJXiEk5Hkcqdwi
onpEPKPTN07aUWs6YjJ76Ol7fTRmrZ76Pgs7ZSJSe51C1CyWOJnbsHtuhJDXyMlROkXHyIwkZICd
U9eqGjBqego2qCtG5wkmcfFl3C9J9wfd+FeE++v/12Q56x3tr5Jtlfq90eJdreo5CAxff/7oWg5s
4o++bxXxAeJY/+4f8rzr/fPb3x0cNfRpIObGjeIPed61/wFmgEkN3AkJnKCw/Td53nf/AUkKZWgA
F0TIOVde/X9p8ux/EHuEPRh0GPhe/kvy/G83oP+pMuEmBx4RSCUr6QUQJlh0b6teBHMKlylTp1bU
jfHOnplzUc7uT97DGGV+KmlJWCln7EXxN0f2T4xZe2BL4ctiWfO2ZcOPgDYI64j1DXI5sQAk3I52
XhORORhQeSXPHrXcTVM527hwbp1ZZkCabqBFe+qD3r/usBx+Ba1AHPwgoIcdCMdeiZSaq66GlwCM
7fpaFnltJ/xeqai7XtjBrvZyrpr7CjVhD8umgJQL/Bchx0/8ubrrxJAz6WZV3Gw7IGfUqCxxjCKO
6Vy49VjLJZt5cskRWVATfxxSZkOto9pHhFd9Ec1yqarqErHNdLvMIeGttQGvM214NBPdtV4+QwGT
ma4Lr4OAuZcRxU2hrfZNMkL2Uuz1UD8q6iVbGK2mnPuvnsILLIbBwVFBy2vZiZ9JQtEWlUs6FkNq
Oaq/UAJS96j7wbjzQ8TWrg/qhUBK8zUa0euPufMgxOJtNI1xuW39e8+xWhS2FpmbwdrUZvo6CHiT
0eVBVP1Pj1njhVW3D0BZn5cmOgSNocjFdH8gRQHxxEBwzWzdItLh2LVQWZqBzqTta/Ds4QB3RTnO
PFW05Ub3PJv6nzhYMtn/6uxhw1UkfzaQAqGMR1tqkWjW4C87dcMgLfZD4vnSziMdoCs3iCyAA9WP
qBkqEiKx4Y659QMb7moX/6Coiw7+kMLccxNHaZ3IB0j2XxQKgho4oekshCIM+KmNo5YNnNGa1OuW
ngSr0tBCtJ0cXHUd+YufjbMat7zBJa1wwh4/FXw9lGdohdZwkimrHHtilMbCgnte1ICtZ9fO1kxr
NjWwIYLLu8hd20LZ3nYtsQUqEzOxbzPHjEbHpoaXZXQTWDQ3dIyPFhIscoUIP4oHzh13cQlAA4VV
0PhZgxImBWHjO2cdAM9F7qp+2BU8voqgEdWx5RPHHbczTgdCdbGbSspJaGA8xEOZDg2cp3VfEdvt
vndRG6NgHHsyLG2MQMahwGONRfjsxvI5YlaHUnT2s6KW0hAvAXrOuui2lPLrVHsNKRyfeFIf58Lb
Yp5ngy3c1I/Kh9D3YPpT1eJ7OfGQRN0SZjSw/GeLoWCKOj83wrp3SnAlSGLh5gi9CYxKehefAKTz
m6C7rlnxDHEZKZL+EMOJf/mqKzdLGMuTotk7pXYzaUXsKmDLraz9eVfETnFdDjtAfm2a6GU/tzy3
E7B0h6b7aQ3w+CP4IHkk+9Tzkm80slMbSxck8ga13XMwcuxStJsJvgqMXezKz9HbyirlCtQvBkzs
aO53EDFNN14TRNvO9LjnSFFvvdG5R9RvrkEhNYwhmCS0c3uIfiGr9jJxO3qF6uolmIvoivVBkhbd
FagTPmnQQEKNMWT+RDemTA4IQIHfvrezS7tFDEvj3GlIAYkpkVfUdn51ISv42gwB1lhikqyi3r7z
IcMbJ/0q6ppo36o2/RBsQ8TwpS1AZdI1DhqBbv86u8zLYi1xhYFHzMAPmrEbhp+BLMcOsVLmBeV5
m/OmBtV/tK+B2Ga+Yx0LRHUq3hA4FkK5P2DN0BaaCsvZWon55gjAYrG7FnperHa4SZcEJhEaaSMg
LPhy+hqXSGGcREP0YrdkXqIDrPyfPMO29mLB2r6c70YoCvKksnZhC19Z/FN+bBG1EYcGNiS1DKCC
gpV2rYgMxJRZgB2/2ZV1QDv129w0R2NTfjVAcw3H0GbKobV/RmJkFihzAQ7jmM6+eU3AqK18SIwT
h8T+cmkx1N5BjWSZoQt2VMkbrieO2YydHmUgbngjAdE67cNvFP0EwnoRXEbhNlqsJ8MiL2Vm2QkL
/AxbvsRrR0mMDwZ4Qzybr1aXjLktzPOsx8uSiywG1tBxKrKFWckljSZ9VfutdbBihYt9aYgZ2zZT
YoJnVdu2r92q2ComXDeGZnpBCC6Dv9ZyG0k5Z2HDsyG4DqT/wxk9dSxE62Zwe3iVBlLpkH6Z6Fxe
okFmvnE9JvDeCLcDzjvOoFXjskhdSK3A3p9FOsQRbiO2Hd+Whr6IRB9HW+14qNzU6Zw9yKbW1mvk
9FTW8C/qLJrkrY8jMQzFtT9oyE6/1wHaViVtnqPECIB3zy18hrY+1+EmXnKl7DHBhTPKwDK7Aif7
xrHkkXfhL9qLGSDY6JA28Q+8xLRORMLRHh/9NOrHV1z/gILgvpMi/OKRRsrZijB8heBk2MDJxL+3
kSR2S32crNqB9QVKbHBmKiVwmSp667FGLyGHR5iVd30fZCW8wPJhnXCJz/ovcDFQl7Ko9E1gWyMB
uCKuwqIa7gwrLURPcGShjdK+pVPMfhWuqi+AZ7Q3osaN6MgslMsJqNxPzDGsISEypC4cKZdNA4zr
a+8GESy7+yUFj9z7nsiiuKhxnKC0qCxcxw0mLQprB5ZYeGGt/kpj2r0MwvIPAntsLpxQHyQzdm6C
qrqLx04BVbIVBMBt3SB0tazvqqVwr6HPgR54jLPSbec0qIdgpzlymxNuDz3xWCd/JTHM7WwNxaAf
F9VL6JcmE64MDn7TyGv4trnHxZtfrKRQP4DHUmw1jXhItNQZ9gvsvmY4lOE8ZaItp1sYBTK4OzbF
qzZTsRCJDBVQ1GGHXiphUxK4MCq2J9YfvWqQuR8I+9oGgwUekJWF7X0Y1E3QgH1hy9CkbQ3Jm34J
YgNPhgSHVAtRby46do28HX1tyhjWNYMIV3veYRhuJ5NYB9mrBURfN9g6C5tGKGL86SqBGIRY6708
WTiMXqlPE1ICUiZdWRhAOTyAaKXm4ZMy1FyzSryoBBfZelbT9ylwLYIastuucAmwgtabyqwO2/AO
DsXLwY0Kccc1SjsF44HnSrhNR7A5yhrXvGVLWcePEbPDtO2uigh6jFhuvAKqZOzR8mV0jL3Vqnmt
Zzu15jCbqvAYzUOatG69hzuXekTY5RXkPlkQT9/Kpj5as4cDu5727gAQRyM1NosU9VGaAXTpg98v
VpGisbeFW7uZGuyLJtRJxgJvqypUDcC0LmJZZhGUq7dR1+kjeKw5BGt32lOpNwbgfkjM2xqHxcL0
tJ3K+kdoHBd3zKh+nIvxiywWnSLWHvxT2JnmGloOr23pBl6Jx4467Ub0bndtJd1l18Q7sPcf0bPQ
CWoscW+mKa/G8DZhx8nFIgRK0q6wOpFta18h+hkKx6TfNLG5EUKl9nDpdBXq0anIBMdC5lbdQeBm
dY8wRU9p56Q+rGw0ByRkR5u+7vkWyq67iUofQAM1GzrZh4YXXxZgiNnaVCTlHDaHCF0LgmCj5BZg
a5OHbrH1odSNA/YFTSRxEQHfAYfCqdGUb+cnXC6ecFYD0u1NplWwc+NfAsmQ17AUBwGxQ0dgwr/7
YrVxSEyLw4JPMhvMnA2heqXCWQ46eTAVvegQFNl4ocwTIyFNsmzi8SBn2gDEahIIWz0AzfKrSVqW
ctSENSLH4Gl6g9SlNrNxtWk6cQ3L2kMEtQgJkNf9M5n8BKVQeYm8bJwx6ovDhHXhxdVlG/Al11PR
k5JeBvIRwHlHEj5e2kBxZn85eIsGYQPpv8Stq/sksFiaqAPaHzMKsTZrneRQOzOOSVvNzviz1hNx
JmO+VUBht769HJ3aIijK+hQeuhgK8Qv5MMBkoUJfjJigPSDMDQJ8M1o0BA7RKAgggenIweBgwH8C
cZmo/0MnbdvwCgnS2IGXa7nEDYla/MxEbWjg86/w5vQuhhkRLX86lf9/wwNoUf3vSvv/gypteKlP
UAH8lT+QAFx6/oHxKJiza9o7iOz4kz+QADo6/0ASv/Zs0SSGwhD3/v9y7cDfgZUU+kBADBAUg+b4
f2MClu/9g1Y52mdAEVYLVfQF/4Wk/qTHCYPKCGODowOaPdrVp7rShRZ+BXdb9wIZboTbaP4h7JEs
aedcDeJo+eey8E4a47/HW7upESRNeITTeFMk/JUB6C3OBfr0WVl/c5tXtJa2rPP+zLT/1bnjpHv6
Z6A1TS0I8Jagm30LdjTgvZh5pC7UZODd8T6NwWmoztG+PxgFAjeIiEDfhM2cfdLnh9IO/ltN519Q
M04PCuFJaW2j3q1q6Z1p0q7d9P9BbyB1gSYIWjr0LGFpjW9/MlRkBtCK68G/EJMbIy29XqBMYMUZ
Z94Pvs9qWgsqKlrs8FpYf8VfPf2xc/vV3MW/aCec9TifHuBxwvKlj/vLecQu/9daufnz8/82V/jN
Gj99qtX5CB5WsKBBV/ZkvJhaIkbv/QIyPeRqId+heUQmEchZhhvK8TY9uIXjEoi2RDyN9qGq6PAC
fN1UALwTGeQUPjAT/EWXoU7HqI9edAmgc+MEyoIIHE3Jh86oJeWeXf5iYph4xlt3fKY8cvXNOE/J
ruyrKsgrgz8883inHNDfH20NVwqACIKDesoW0rCrhiGg9i88brNcOeLKrzjNmBX7O3uJkIxpXTe+
/tYXajnUEtILMcTeGUrWac99/RXgaGADsqEWhIfMOov/+qhhj7w2NeIlu7gqZq6xiZ+oyxIkNCJn
+E3BTyIAQt0m9v8l7cx640aWLPyLCHBfXou1SKWSbdmWvLwQsi1z33f++vmoO9OuSnGKaF+gHxow
oKhMRkZGRpw455amRfQXm4DeAEeE+uMCNx5NSAjetck48V7JXc0vxodM+VhXNYlQQzofRvoWtHC5
dczoNpYq7b1hDeYa8GCG1V16GpxoDBQROpEhoBZ6uQmNrUZpE7bGSVXi8qvZZt4NGBPq7UwQh6ra
78ZEju/bcWoPEuM2OwVyvRuglmsqRm/OMZcAMR8hRZweZkr18ncUGhrxvZ1Ld+jKmIfRQedtmvOt
6wfr7TfHDLh5QhPgWHAOAuIJIcNaq9VWuqv8reVNx8EqfpH5TxvNlN0gQmOsR78Fdwvv/U/XbS+t
kGl1bhXCCJzbwk4PuRL3lT9Jd7ZyrChJ9Ob36wbmoHDxKeGxgvjJYNqQmjoh8XILcwiOaXk4zh1T
cQpdQOOTLlGsrNRoG0VefONDMrQCGXkTFwWTwleraUOndWw5d9b7pPymqI92/Fhrj9fX9eY2EYwI
36xnXIORftO58+XvffZsKLf9v2Nq5hYB5g8qWwUjCdTPFGWxmbOvY0kPg5NES41xYddhfmTwHzqt
219fzIIXXFgSPlJfRxnV0iA4taiP5YZ9aMPhy3UTC34wJ1UQnJHCqPQ0Lv2gtDt1SMsoOPW0bw8d
UCJKefUu88272CvG+zoI12Sxl1bFNcxYJG0UWjPCqrpkbJuyaDDpVwcmwr9B+LCCVVwzIbhaR3m+
zEtMVGNFJc+iu1gYa3nYm7wPPwDuBQRrpvt9A8NSJq+tCg9FFVV98PzuaEsHRng2DW6QOXd2+amx
te31r7VwhGYiXjJdhpxhbxPCQiuPJQACTPrqveyrs9dJ/UNYr6EhF/fvjx3RxZXCiazO6IOTGVcH
vVc6Zm/TNaUP+nViCJpzPmIP6TtAeeFKlROvCo0OI8p7M9vlMEyMyfsuGg88pSQKede3bvFrnVkT
HJ2RLWsK8zE4pX56UNv0qFTyLwpcG2ZJth512opCutFbK0Hv9U4UAu3FKoXsTBnNjlIOdqvgo1w2
h9ppt355LGgUqurXrhwpe4MJUyhmQqSZxndB8uIHNymVzVD63lf3afizpybOjNM9Le0NBAqRGe+B
FKCuaRwGqmmZzQSzdONX48P1PVt0t7M9m7/gWdLTyFZpp4kcnIo+2Cvc9mzhdpC0jZE+X7e0FIbO
fUFw7N5oQJ0zaXQCxQMg6F05Bb/86sss3LqR2jVC8lcs9puPQk945m5EQ2F+G54vrHNaqbeYyzh1
RriZ7BsodJ36uzKBehjbb1pnf/Z5xQ3lVwlmPYPO20MECimoRmaarW2bHaPuwYxGV7M82C148K/R
MC9cY1A3/PmBws57URvALu0Q+fPE2SMLOb2j3gI9CYizFQ9dOusMUcxqcDyT3+j7hDLIx6JVglOS
J9W2ZQKYvoue3l7/wEuudG5F2PERPgWvMQaOQfgM09R9L31vRv2YqunKOV9cDsJ+zALCZQ9l3uWn
jeivxDxb0bmSPwfI23TqtGJh6dswK/W/FngZXFoIYb7uq46lNFIC9qTa2LDX/UUeg3DdPHjHcDKI
BiFctXkzTlU4BSdQAP4IQYlcupJWrDyIF5cCVT1sEEimvyF2z8OCScLGIwTj+lL3VEzf+2Ll1bBo
A9pDqhUIZzHLd7ldqpnLJoC14BRlTCdpblzDbFquXIxvX4lcxmjN/2NF2C9Nm1hhGYQnanfyBuAv
/VSTEckJfmRQVOq9qRVfi5BxDN/4ZtRNuvM1KnrXnXwpip3/CMHJId7RPCZNgtM01BKSvLqzHYcQ
ZYVxMDY27XA5/7dT86/ZKDkpb2NqCrCpCdmUx3RVGbd8wtt07DZdPmzsSafE/H78eH1xiyf4zJB6
+R2NwWwrBisJSV27kbRng4oNl9REqf+/MySk8NH8aukGOzjlzqe5mT/YrWtoR7sodtcNLXqmhTTF
6yuSR9vlirjbHK2nxHHKpEcwwrtqfJTCtQRgcdtmxBBcIHwgRfCJVi2Z+keY8RSpvy1/ApL9zrET
YAr/y9P6/1brRHnA/3gCo9C8Wedh2VfE/tltPbSZZFV1GJ46jcL12GwB9JT9ffYjDihMZDc03KLN
5GzlbF/DmyKtfLaF3WQmcKb5RV6EYongHzB1RaE1zAt1HhvtMeD9tRZKll7kFzYE11AruQHjiw1T
lw5kwdbRHMPdTGmW3IxlfZCSX5KtrriJjhsIyQLcVsRiJh5t6gFCaGkttSdR9cOT7fUPUWlsGdcN
/v2dwjsfz1YZUWMWV3BFzwIHWaNVAoGIsedpLEGIWHlr/BOLKzmzIsSK1pSiZtCy8BR4gCuscuNQ
P7t+ppZMUB+CVQPCWvxw/vczJ8zLjk6v04Snyb5vs2rvd+aKhYUDxUOVujeTLwDwTMEHnC5I/Car
w1MlP4XqfT/koKQACCQrJb8lfyY0gPFkVIrZQWGzQs2rg6Q08GfzRU8/Sv1jAyTl+m4tPEroG/yx
IZyZvKZlECV6yCzH1B4R5C0hxdCLA8X2I+xAXyJQqQ+yXT7060KLa+sT9rGZ5FJqO2zX9gene4qM
b43z+/ryRHqwOSRdrE/wBgDCyjDUZniS7hi9PBg3JkDubuMBk9Re0hGEhXLQ6dDx9LLStc1dcpTz
zZ034MwVG1XrWxTEwhOa2EB7d6XxJQTC68Q/r69y0Q7dEQbpufxnfuYLOyagjECbLK6R0el3Rh1+
NCt1ZLABjiUGS9ZYgJbNOdz43FgqvIiX5qwYfZpSJRwBht5AIrk1myPaoNtQXdvAhXSGircDKxmj
3JRqhKA06HrZVhbRtmJYmjxUZcbBRIJOH6pN2q6M6i1dXxfWhPOGEriHvAXW0Lu0viBGtqmSBwVU
hg6M/K5FoKoYHvucoGXtfKAdI1D26x9y8TTSFQJfzH9QU17ubDYUsadYRJbB55WNYgicqAjybSq5
07eVgiBXUmrTthrj/pB7Rf3xuvnFA3lmXjiQTqkqjTJvt+SAnA2tjSc9rhYvX7MA8TYDMzj3K2c4
s8jZOKWBLcEoMIe1hj74+7IL8dL7KP0acik41RfrUclvySW29IdWngILFR8gNCg7IpVJJ8MQXBey
KkpJQRuenpgP20DDx+BAAMvqnTVoe836i9fNhbn5JJ0FAOj6/DSpMCfTsjesh6R6maKnf//Rzpck
pHc+cABLHbBRdMc8f4YoYDRWdm0x69HheZmZWxl8FCm4PA9gnD3il3XQuiR4m9z/6DNbErXSrzYo
TshAeW7W3YLD/pcEra8BnBotDzcosrjPhS0swMUq+XxBIWSm3ZoTAi5O3w5bsG/2wZKBHvvQERyo
Viknrar7g5mm/tr6Z8d/47KwBdBep/mEDNbld4ykJCxlRWb96kM+C6vELdDDTvuVhtW9xt5r0nQ7
F8G0Qt4l0qHrb8NMXunqLp1Ongr//AihriA3zDuGSGacSuXeqaqNXD+sNmUWzwcMBTBpznm8WHa1
jTrukiYnHagYwMw8x7w1ZnXXNpmM27ho9U01jncygwArV9hSpIehGZggdWzyT+GeNns9zbsEw02R
yEel0w+Rokwu3Fzd1vINewvqfLy9fnIWkwOeC3DCINUHI4wQbtti7Bi2Kwm3hnTflo8zpb+2Q95l
r0hbh+paaz8hiLELlWRHjWTXfbv+A5ZSVcbSKQFac7IqDof3je21JpJETMB791ajgx36d/qlr60i
tvOPCcFpbDDqZtWTcMv501SU7iTfa2a5ub6ORa/5Y0Skw6+CgNmXACOAmr6Sa0Xxp8FCcaAOH7rw
Z5Ks+MpS/oFz2kxuz6RbYlYwMaRVjfDonuT0OI2oACdHaqdBunIbLrokbCSaTPMftlwh8nQK84ae
iUsONuw3DlyxxvfEyLZKuH7uFpc0E6Iy6ztXwQRPBAZXjQljyKdosBlBUd0m/12o487o10LZYhRh
bB7JOaAM4BkuQxkDoUVT1ITyeRZg8H4F415t97ZxNyWee+vYhUvrKGyyjW66HpmPmXX7fvx13WHW
foRwDWeNxWWicPCi6DmoQuDwxyn8cd3GolPOVAg8aUFGiRTnqQ2bE1CB8OSQNhn2zRDBqlx+QAvb
KvbetGJteUV/rAnO4nvxBKELr04joB1fMcaAxEfwcH1Ji/HibEniVZ/pSRwmfLt5gsL0ANL/1Uk+
syBcdJYGjCav2bSsdRvzo596uwAKREZGXeepmnz3+oJeP8Kbi/XMnhCegMdG1eB1VIwicPTD+zgu
N1H9Pg9v58YGUq0Ml8cbQ/4YGenB0NptkDcbH4+M16AlK3srBpXYVHrmlVh5wExVZD14Xry5vthF
F5l1LaDNoPcsFiamSXICKxmJkmH7u26t6XYyYUFEbHklZ1oMJmeGhNNV9qUxJCabOsTPShq7CZD+
IGW6qFuTZV2zJHi94lU6WCwsZZNxU6r5kUYETXu0LJ6v793i1zlbkuD5dpa1hdb0BIzJ7zeh+YIS
95rvr30fwfdHPe3zipmV02Q9poGGcs8PJU531xeyZkRweIoVlhbIuJnNR4m93/TPV5O45a8Cv6qs
k1dAiXQZ4uUITlHGq0iZleTQZ+g7pL9HeTg14YqjLS/mjyHh82t+FjgIBVAIKGF01l7s0d5J1RrF
++I9jG6bDkRTh0RrTs7PHlFF01uzCu78KDasO5VX8QZIbr6JFGNXwXhwZyMvtBKYllf2x+bsj2c2
86QEpmhgs+2eZWXc4XEFPN7XfWHxhgJNB5QWPt43vOOF7Ae8uCdeFfnvOGHUqLvRw5dOditzP2Ty
7XVrS0syYHKcMclQdIlekTVRGzHjRuU6yORDiQINTPNRf6jjPFkx9dpSEMM67bCZxY0eIsjpy+2r
27hqdbB3AGwgyJwnxLi04gSqu/yQFwcQ6vMjso9r5hrGrTU9GFb7qWn1Yy03bizJMRpg4+H6+pdO
hYEMOLApyLIB317+JtXuGJSP+U1hOGxJ5ZTsd8Zkw9DurttZClVMQwOSoRUIbk44FH0ER89gJ9Ep
8T+O/m9aOtf//pLXnP99IRRGgUdFSEqjU56BU2F6l/mF2P9SIBdUcUFm8fa6vcXHPxhiYIAK7EYA
mC83LogNvZyaeUFOX+6hC9H3Uwy1TTRACOkXarypE8d3SzOGUcUf0q+jAxb0+o9Yct4ZrQXQiXIg
EjKXvwGRuAaZLxat+E+qL7s0diTz6bqNpQ8HgztkAED8CTPzv5+d+TibWjh08+jEUNhjzWt/A9hp
jVNuKZgRkhHCoY6AJogQzMqwHMd8zKJTWWf6TK/CmAjYlm1XFD/rouOyRhnhL+IMDUY0nWg1Ut4T
PJJ6bTXK+RidRvnerx87I3Hj/JvipW6a3o/OGh/9/C3Eww8VMd12XjPIXQlF2zBxqLgHMPnYkfVU
aBu1/RapN0N2Ew7eByYWeX+ueMeiRWR31Vmsnexq9p6zL4d2dphIiRmdunpHzgOFCu+WsXFz3aeU
aW18yKJKw95f95dXRr7LhaI6A8IeZDudOVo0l2Zro0iRiPDBLvy09jAylSmjPW77w3uhQjMoTBSf
yvGg9y6I9y4+TkyLB4A10P1aySwXSqr8EsYkYJZEYgZA7eUvGQO51CwVVF7c8yRowu10I1XeBxMK
HNl47IeXMWPaqCpd+NHejUxxXd+JtyEJ8/TBFARlIIYWoellYZljMNXBibtg48fVpqf/2ymV2+wa
/RtdrBV7bw8RszPc88RXCErh17tcbmIVWYWwdXAqrdoNu+91Mbhd/zMx90EaHa6vbckWTI9AVOi9
cnUK3pwUEgP+PqADrSt2avpp+iwhjyJJm1T/1/U99NZQIiGvYBvBw16uymkDC3V7LmhJ/x1HJDnJ
UYnDlVjw9qigbU90oz2vEgrE+AMxA2JfKaWaBsqzKn0sh8h1nkeTKbwX9YvTr7xYFzxj1rmjtMWt
O3cxL9cEg9Jg1CjHM8IHOZwkMUr8BZlPNb5ljpaE59f1j7V0EC7sqZf2IPV3wqzmGa6gSlF4itsV
xm0SWAdb6Z40UKr+8Htqvku3Sdhs1ioOC/XEeXP/rFbwyyqwh94eKWvAynBjQR4H/+Hes4pjHR6j
GKq11tjVhX3j9c1elfNt0RkuOfrK6Vi4sPkZc2OFmRVZ5ytfbgKDGjYi7LwxTGe4VZk91+XvY/Q0
JuEBej64Ghijh8BOW7vb3l7Ss4IF7DTUj+e8T7DLAK3iO3kSnByTkUpISmh90FVdc+GFogENAaB1
M/yd+p/ow5RTQ2NMwFZP4y/5EEBxFYxurAeIZimwq2wejVvzMHU3mQQb80qTcCEcEGZnhRAQwzi0
mEWy4yXUWVSVrJ/KAO9U9LmqXpzoQxT9XPHlObII18uFKSHnsa1Whw8OU2X/HI0vufEuZFDa9D9a
00E3j8g55/mXFZvz+bhiU6yC6JOlFDQ7OK9xvanfBcYNSlWRdxh+NNXHgJFj/mNwlobLiuGlxdLi
oSpCUZJHsLCvvlex3QNHJ0hOevcil8/xSy1rrh+3rt181m1/n0prj/E5ooqrhTmFpGielCNZvzwo
Xq5UkLPyfh2q3Vx49WyHmcnJVbOVMLjQWgZ1d2ZJyC3tuJ5Uf65zpYyBM80m1V+ySt3xJNIcZifd
XErcUb4LiuCDqqaHwPnojcO/hpPwG2ZUDHMPnNPXsHGWJaGAPEXyvNpOkhQX3hHE1i3gCKYWrfFr
Lx5R3gwyWF3CIcMdlzs7ejVT7iipM1KZu7rW3CTFez+lBXpT6jrkgvaTojNlaXlbS093cxePWepT
EE27SvVWHkwLVx7r/vNbhL031S7S2py+WUZJr8jmse9nqPEg3YC7vk03qLG5q9XnpVh4blRISR2G
gObnNjFYiR+dwt72mbW3+5frx2ZxaQ4tZh3lINohwjbXhWkwsuBwXCflprIPGqwFTWNubb16iezt
pGtu1Mo3143O+yWeGhi4AaLxEMOnhTwlz7rWlAOF2kgCKL8rdMlNNa1ducWWzua5FeEyUSFHscue
4ogqQdYcqDdt+aD1FAbW+ueLhhQyOyZU6W7LwnLSwehaGHBxDwpdO8BjSLIZMA1xAPdK7dsrWd7i
7pEs60z00dQWZ48aeNmQHNSZ2YHjt54exrzdXv8+iwuaR+tIjw3mCwTXi9sa3J5EDE9Lx9WMe0XO
d5J/XK3+LeUZEDD/MSTsXDtK2TTMhpTAOFlpsCsD1Y2G7pYq/lapO6jYpmEvO9FPygLf/rtFCu4x
aIZfNfM9bE430bQvkw9FHm3QaF1xw8XPxbuKkhFNVHidLwOZDf1S4BnMaZBPQUj8oCHYcH0lCyky
SH7m3ubHk8mj5tKClkBbw2ACOHs129LE9MiUTeUrdDv7gnawNaxctfPnf3N8TbSYAIrBZyDWp0ZJ
6yIm+sLT2HyEx3tb+9Cwj2vzwotOeGZF2DfNyGS0FQCF97/zJoaW5wFk/1Q8X9+7+a9cW4uQNRRk
ooyFs5ZBrTawo+3K4S6eGdZbt1iTL15bkfCdUiejmwrC+NQW9b2NLlcevAzlFzWqPl5f1KIh2CEo
Uc5Uk69vnLN7uoXZR2lkXLtEeFMvn5RRu6/l7eBX7nVDi55wZki4PcAmVXBB8haslYLEWZmfZ47x
3ctKY+XKWPxOjCqCIXLmocH5lJ0tqUoLxclivhPD2+6oHRGkij438LFt9Dz4fX1Vi+fpzJYQ/hTQ
kMMUAaqw9Hp632eefEhH+31jKS9VbYWHLB1/mPKUrxyrxa8GlwcKJmSTb46VUqupDmE5ZuUGxWOf
sYE88z5lusF8dgAj2fVVLsYlJG+RnmFAWxeBbPUkj3ppYC6xKFQaecxNzDTXSmxa8hDKvjYPSUhP
+J/L7zZVXmEVRfIf/BpnuNEe1kPsmhHhYIXQfnb2DFGJlWNjQDHl3JtoJfz7/Zox9PCvUl8ha7lc
iVeUwLQdChG1pZWflK4sNyiJ5Cuvw4XGhw5S9Y8Zwfkiv4UuPCPtUxwnv8miUgOolnxPqijdJ4kD
WXKjjFu/mtrd4LTmzlNjedt5UrDN0FXZdVMM33BizmTxIYxbweQf4fdYnWKYyy5i3Dz/mbMzn53H
wVfN/yBoKtXNoYSO6gaiTNgENPSH9GPr3WmQb/MUa1YLUEuhgCqXOcsxok4rkmloBmQg4USFhmTh
Dvicvav0DJ7BLqU0ErzXp3DlYC6mKXNuZyvE1LlKernYfqQd5Y9kkkZROLuilfJt2sMcJWU9TPYz
r2nZ+pmb2TyIiiYvvqE3lP1FqJ2ZFMiW9NdDe/kbkqg328BTuTyU70y5OVG1CeIf1118KfBRiWaQ
DmArkuOCi2dI/fYqjOMnqGtk9Vhq9Vbi1Zx9pxvv1yut39fK3RsXOrMm7Kri5KacoQx3ClV5b6G/
AUO85I8PNDh2HZx5UvU91UYSmnZnq/Xt9aUuRT/2kuo78HP1TYfb60ZcSyJkDF66VdQcvsG1xG+O
Om/Wd2ZCOCLSMEmj1RNg9bLfx2q4V5W7emxvIvlzrj0Zw2Y1MVs8GWcW538/O5SN0UcS4hpgHPSf
yQCNmRPEW1httvUYvETK/voWLkbdM2tCaE9lSbX7CW+JAM5OZfV+jrmtX/1F0YErESpp5GZ58Qhu
4il2J0eviPb4uYx+RNFxfUpg0RdJz0EJz7VHLsTLnWvprSeBTHUlidq7Bu7VKP08maA4G3OTWIg1
aT0T4wHv4rA9jHAz/8XppnpES0/jpkRE6dK+YpZInPY8IQ31dwL8hcp9i+nrH2zhePPX2UNuY5o5
YhjTtDSUEZdkFqKjj6PVm6JFKwI5tlza5nAQ99nKIVs4ARi0HN6QJqFTvPzBEoyWp9CqnHmcIy96
r8vcFCr0YqODxB18t/KxsdZ6eQt5FPBHBo9BWavwZAlRrJLMqkTgIzpVDgUj05Q+12F830ilt81k
a02YbeEUEEXAOYMShGbAEPoTMAAPiT7Er836hL5Yodz39krxb+FcX9hQL73DiDKQ4V4UnRq6YqPu
HWOYAoPhvm+fqtDe/oWXzMVxqJqowIutMQ/yTU3zO7R5ptfmbtpsSkMP9qqHvF0u989S6ec8Ks2X
63aXNhKb5jy5wrcTX5U5ib3sJH10cnr73veaO2qo3bACXl0I+6ShsCGB2ab4JAu+UZtdKzsIsZws
FVzFC7JKKwd5yfmAgzNwh5K8Q6Z4+akQtTIY0LKiE3QgNiPi4d4EM5d5H69v1pJHnJsR7pYa3Spe
C/SrwwT6DGQH7Vv1JqzSrR59vW5pKWicWxLuFAoxpVaNLMga91JXZVBVy18Ho6T9A1GwvUu0fz8c
hqj12RYKsTDTqSsjfB2dNOfZsO7NcNeVwYbRiP9uYXPwOrssHWtsanKg6OQrt3oPc4uUn+YKQ/wU
I06ZFNVKMFz07z/LEovnUacZjeVp+PdE386aFWtm9rc2/X19XUt3GftHa4lREwo0InRqig0nziQP
LEMGpsZKv6maihBQ9S7Km59lt+/kl+rFCCgSTbm8Riyx6C70ukENQsdEG/pyVyuvqzyIYsEW2cCy
6iLbmkh/Vl4En76l7soJDpmf1xe8ZlK7NAnRj4cEEiZ7RXmfIBA+ZNC2RTAJ1PWtnhS7wM//IiDP
Hf3/W6UQRmDyg1JbjeNTbEZuEZj+vkq1fJP3cIRXQXKT9l28YnLRfciB5tchXBpip6mYoJKsZtin
muxaGq8RNbHaXCktLxpBPHUeZ2FaUuRmGqS6YLSAwrzePoOyC9rH1UbW4tfiMTVPrEDYYgqnOymC
CLpM3jFhr7rxyDiQ/MMreEsBRFNv0GC67hzLp+HMnnDMYykPsqzEHoK0D37ZbybEC6Z7Jdx3ar2T
PXWTardx8g0K4+uWF/fyj2FxEMqRSplBco0qqXKb6UyVmfaOdvCHv7ECGGy+MjlvwnbaTerV4WCC
xqAIa+XHKqmgvllZytKtCVUcwqzwac3cXZcnDPowK2xSjESGcoqr5K7Tved/v44ZAkWFD9oFyGgv
TZhq0M9PfUo4oJrH7Fl3HmEF+wsbELiAAucXv2lfZkaat0aI6mDUHFGlc9MRKXhKvtetLGUAIET/
saJcrsT2O7gyTJ84Xz1k2rQb0HlV0qMhGSsXiqggzfl5xaL+Y0mIteaQeH6aN1yUgV/dSgnCJQPQ
opumDYZdFSLR5WuN9YDGyazCmJofIjV5qPv+m9VbwQad3+GQK5C8F7qdb9HHKTfy1ELlHsgQrlb2
F9v0GVjOmVGuEZa9LSP4vtMwCQ6wmLew7+s61IG8UpCqWmN5WDo80BNBQQ7NLQAtATPlFRpUGBQ9
T1MUuVYCf7VyH1prl9UrnkR4os9jew5TNwylgga7/Faah6af7QNMNZI9ANWjgyqgraczct/cjWr0
qCafVH3GqYL7qR4CM3pSotLtzA9a9qONgu3U57c1bPfybWo/AIPey+ojxPWuke2a5J0Ez9IGp95f
97ClGqE2J7HQl9I8Jae4/NlpxKy+HBQkmcVd1KcPYQcec8pvjSDayuN0GqPgvklB9WZl4Gy6AILV
vD2UNYIRVrhFZOo4hurOK+G/v/7LFj/b2Q8TTnGM3FtRG4BszXZwB2jDw2OtezfXjSxGIwY9Ab/O
XCbi/FlZjmgyqBWJ2/AxciJXlldi0eIJPjMwr/IsMwzqsh4RhyChSLbwIvLtVfVT7D9dX8bSRYg2
9D/LEBLrCr1ovgCnVzXeWdIWFTcfFr9Kcqjw/uKzXbe2VMMEVsn8M+gNvEbctXayIfgu+TTkD5o6
ub3FmCCiNbn0sa63UaXc8WyFL37F7nyC3pywM7PCXuaepORTTwmgCnY23HM6WeCmmAZXCaxNrTmu
OSiohZRrEOJ5967Znb/x2TcM+9BO4vlZrnnvZQAkLExh7sdwdhVp6PW9XbTFIOk8qzAzqgkRf6wB
1I8GX7KzjkkTe5tYYfg46W5qL6S2uMbZuXjIzswJYT+yjLDTK+objv9MB4B56sc8XbkqF9Mm8N7w
kQGRgzpdiIxoNOlGPgDBVr3BdJUiOE62q0zPHoOlKSQSfnMoUukJpsusih7/Zj//sS0Gf5Rd027o
sd0nH7yxvmn02gVQsSnsFwdBqOvGlnfzjzHh4wWdVOWFBbRd4ulALp/khxb04UMWTwhf/IUtJmdf
BzvoiQlxW1eCvMp7Sit3hVG6agFNqDyslNUXnfHMhhCCpxZKsLRXolMtt5umsd0xfTaraNvD8kxj
5r9b0Ly5Z6eM4zDmsN9GyNgVXxQp3HmG9Ut2zO11M8vBiyFPqCMYppZFyXezLf0mqJi8KbQKlcHk
feEZd0V67PL8Voqnd0V2LBw3/bFidv72b4KIPbM0zbx/NJ4vlze0cmalE2ZLr97mkeWmxaNefm6Q
lSqSjdblG41u0GEq16BLi1ecTT7PJQC9wOvpPNtXiVs/miCth6Q8RfA4HIbb3pPrw/X1rVkRlucp
jHNW6mwFkknUIItx68WEr+tWFm9TevYztyENLLHPrJcAuJGsJhJHgTpXgg20iWUuoDFwB8Yi/soc
BDh066glmvP5ONu6uB2MQBu552Ro9bXfBgRDzecoS/9i7+aaLHge+oKWLYSN0dStsO8Jwkkz0Y29
HQN9d33flgLTuQXh66hoFseqWpObWkgi09T13pflalqw5AMg1gCKAAOAaVSI81I4SImE0vCpqo9M
Kg7+1o5itDPDrU7uP7pDcq+kNxIikJn/Mc3eZV618sGWAhYjMPQJIN2DSGP+hWcfbIynDrUBPpgO
dzB8zfAGtfquNY1tFprbyYgf/2Jfz+wJMUtPnMZpUuxJqX3LbKurtcW9lI8rWeoSlJ/RHg29V2gt
ybeEJ0zpJ2GSDgyDtV2xrax7px83RXmkhOMqVgdtWGBvUl4LWraVBsh4P7drTNuLHnT2CwQfDSO5
6LKRX2BnT21l7CdUMO1ojYFy0YMUICuMpBs8fIXv16mdZMQNjxHb034Evmm7QaFM27/5aH+MCB8t
YuI58+ahN57uYakebeMnWqUrn2x5v/4YEXLG2KjRGUNW/uSExY3n29tiUG5W0aKLVl5BJFCSMWs8
vwvO/N3uyii3ZRKO3ESB0WuhjaqRnkZjUUr313dt8WgxsDpTvAM9tQUXLJS8GP0IU4Fi7qyv0hhv
hvzG6H3E2v9m78Bj4G6zJpFI/pgEuUEBYppbfbKb+d9nyGidrpQnl66SGfTxf0YEh9b0xiDwk244
KhKmytSjGNSP1l7T0wzeHW0NsLe4f8aszcRDe0b3Xn6q0LIrJF1kXNuUFEpFTeSCfg/2khJXW0QS
KW6HfbqSkC4NBWpMIf5jVQjJepAWU1PRKJjq6qgiGGwq8mFUoI3Js93UObfW2G3VZ71z9kPo/ALZ
/c4y/JMZfZji6KhJDzNaYmZruO5Mi37L/BqVYeBpilhppKNaqpNjk+tRJ4mtQ6X7rr3KB7FmRVi8
gaztaJQOt4HMA4OelvNojmv1zEU/ol37KsjFCJtgpEe6MSW9ik+5am9hPPNkaI0cFK+7FYddXs3/
GUJ45tKBvByA/yhJ0WtVM+70o2w1yL/+r9r6/0ubu2ZGOBe8XOSo7lhP4Qxb1XduTD3eJqtklLO7
i+nw3OX+z7YxKHq5Gr2OpBk/wOSxp+5pnX1gJBWJZrdt7udhH/DaK2+ZpXVB2cYsNZPAjKEJV0vR
90E5yQSVoP8UTC9jd9+GazXARRt0a6k6A3SnbXa5KDUvYhvSUtKsLLoJcv2GCcbICFbur6WtA7nF
ZB8p6TzWfGlFkqzab+MoPoU1utnDsIvppFIVRtHblUpUv6OVrVsKXSjN82Zhys0y9HnZZ7eMxhyd
NnnoDSpwFW6ydvR++VM462F3tls4UESrnvI38RLwCoXbGegO5+ylUW9IHLvr0/ik61+LbM9Vd5Ce
DBQVq+JwPRgt7ueZJcEzjD6rhsxHVNPr+v083RV4+8ruGNwmIjll79/I2loAXLbJw4IZD0ZfRfqH
ruzVXJv6+NSWAB5pcOWHotGS28mJ0RaJEYflPbcL48hcQUAtPn8hbPjHshCvxtwbigxivdNYjQzP
KT54w/G+bRXEm1wgMMFGRZGjin4Ay1y5jZaOB6nDXNaCEoWR0MtPmiUMnam5EcNWHX8ZsnG81cf4
azia/kqoXFwkEy0OFAOoJJq6uMgysFHEJI/U+mKXe8Y+DNwuzvfGj1oz77riKe2dbW3/uu5IS+fk
zKo4nK2Ont2lOollrtwHzV1WSOAQPw3+EcHFla1cunXOTQlROu1VaOAi0suU1nsNbqes7uvQp7ny
eH1NrwhYMVCfWxICtcSa5HhGuVT5JgsR8A0BagzpCyie2KNoYXX7WE7Qkaef4/Vf2/QQDce8f57y
7l2/dlTno/jmx4BHYKAYJgfax5ce1Fp+agU51TyzKrbolAxpsb++3iUfhTH+HwvCxoa0GKBRwAJs
e9s2tnZs7GravuyfTNjQbiETfDOBIHsWGV84kOEGxiFh1jOXmQQgI/S8bT91m1wb1E3TtnezVu71
BS466Zlp4RDalRLm3kQeXyV7hfjtDxsnraAzbtzeXCWlmD/I2w/2Z6HCXWVbqUGiTdYbOI+A9FzT
D/dNHaNBpcqHWj+gROvSUXvfRNJKirnoKowx0YHSoN1+g4L0Ikv1jRki4z/b3m/fXzkYiyfw7O8L
IaYIUReIK5BF6BgUVfXeyg5GkO/gRV1ZyLKhWZJsVlQlgbn0+WiMnSEZKcLqar4bkgnhIeUwZXsJ
NPBfuAb5EVwpM0+S2Dc39Ii8b0YxNans1kk465vuwtrelZqxrdYA4osn7cya4IiBVsf0rNhAybn3
bDrosDub36+vaHHvSF3oOqD/wMou925SnazuYPU76dGnRt5q2vcI7oMVT5j/yBsf/8cIJeVLIzYK
CUEh8ZjB0yQIeOEAVU0muF9oEt1IiEEnw1rxf2mCG5YuWpP4BFOb4iBghE591Wvgstrhc298kLRq
O5PwgmLda6htwsYwIM9kFTsj1yw3aNw0K3cFLG/HIv33ih64JRQLYJ7hsVZEmKInRUrc1PyWEDbk
ZgrRDJ8jGdRZ9t/Uss9NCeGkGPs2bmNedJEcHGq52tSKspINLsZH3qSwIfEwfQM6g8k16M2B949W
36uBvYXAeVOak5uE0WaV5GnRGDgscNSMYpATXbqOY7ed1BQYq+rgCX3SRq/2ko9aKIwkBToA/0Pa
ee1IjiTN+okIUItbpk5m6a5WN0SrodaaT38+1gF2KllEEj3/YhZYYDHlGREeTg93c7Pbt2Hxxr0R
YuCTjMHPPuUK3+o6AsZPtfIJKftNmZ5jBIhuG1mMu8hmAfcFXAZy9XpJZZdXkWYEEcN1wnctNIZH
kWHch9tGlu41kBXQ7cxbQNE88wPmRQstUvLoIo6pHSZ3FJFqoCPgztNmxdTSEUFXBYwYOWbqX7M3
XacluRB2RXQxpK04Koc09rdmPJxzilJIvOxvL2zpiAxqIrCGACzivXW9e1YRt1raEEt6UUcnHmnV
0Nq06drzYzEBeW9n5gqpOHgCnWVaDvEFilXbh+nOqL4UIHhg4tpLZmn3+Z8qWgtciwfHC5wuAbTa
UAtdr6+N4wSlS2JF2p6rDgaq4ouf/I7HcPsf9pHxUPi3GPsFM3BtB81OQLEBb2S4r/Ko3DED4Vtr
Cj+LrvHOyPT/v3sXt34WBXKBq0cpzS5wFvGLFOkV6N9zV6/xrb+9juafGQj8/rekmSO6Sdp1zTDF
imGfCqjvaVB2ehvpW14d9Ey+DKP5EIsvejxuvO7Jr0FaVcWJGbPRl7eB9z0pn5LmBFLDkvi4PzNy
1kwVpL7Qnm/v/dL3EKg/+mIKZBvoclxvS5BKrl6p7H0abyzhu6wLO63+jcAg8gonHijef4Gzvjc4
2xmzq9RAb0DQiqW7ra18O+FZ02GlP7142u+WNXNdWixGH4hYqZs/KST0QnQUrU9auI3zNcWvpRhK
2513gcIMPsXm6x1UwM8J/UB4aw33lxUd26r/dfuMFuPMOwuzD0/o9lJtFlQBujzb5WUSQoWVb8Ja
C3a3DS1eeGagdEi3qLHMh6H8pDKDSqZ2ZIXfXep7UXfuXEhn1l78i6fzzs7swotZ0HmaQBGHinLf
dsg/OH3gQG5xyMsWHe6NG//05demSTdD71hdfmeE3hPc48d06OlkVCsbvPZ7ZpegLKCOrRFGvsDu
6YfHTjNeskmKvWgOXh2sIaMWj5PEiHIZPWTSwmuHiQDK60KbceUssPHFuWxHu1ub012qWU1IV6py
lFX4Rl0bQRnR6sZ+jGgid18LX31SgmpPR1DPtlSx9iG43pVcYolATTHhDaauzuLglLk2OUYmE3aM
IV88U9l0wrFNzi4ipAbN3cLRs2yrqhAyMRPTbHTj2997LmmMSQuKF/qHt0PWWUMixCm2hUdhbE9W
xlRy3GxScU3qZ+mO/GvpwwMC7bZKKEVOTxqLs58Ke3irO0t7JPO3/y9rAn1/vZ+UjGpD17FkxTVD
1cMD2Ks7IWk2YhCt8Xwu+eT7Vc180oqiJPAFeJSCEb124XtpPvbpj/+wnrcCKrNeoHnmNiSqQQki
6pe6O6iq73jVXZQVm3isVvKJRXSv+c7SLCRrpSB4otxynwdzQ+nGAv66s9ytwJyUVOm/vW64i/vy
YCXJ4xDKm8RIn4w4e5xIpKRRPFY/qiZ+jcJ273kSZXvjEHXf/G48DmJl2Uz9nXyhHm3wljyhxLW0
a/kiwbKlGShWoj4wC49d6sWwyfPz0258DTUFMvtDOfySTH9japtKiByEbu+1xHR8r7YZ+VyJz4su
btCJBJM/lX9n4bDJmryDi57LlLjRQQpN/dRmifJZGaXivhT+g5Qlmfok5M6rSmRkdHLOd6kZyhZ9
iOQEzkcTcKuKjb6vU6YPISSVj7d9cDGXZkKKUX4YqGTDmDlhqw90iwVsZe5jK+SH0TCzTRbnLxTC
z6I5vJpeudPddq8k1eNt20uJwnvTM6+s/brPh0KKLjET8CiCtOCUWnmt6rp4k02DYtf0RmVfrzdT
BjxGrkfdXoPOlZtMj269I7LkIby4QblQfbX4wFwbGV1k/arMJb1N69NopCc/Ko9R01Q2cKOVQtfS
tgFhgB0FaUrKKLPsJ4uUqjBSgYewHL0YlF/lrApXQu3Spr23MfNAuRZS3e+m9XiwwvZ39ZhuV3PS
xU2bUisT4hzmRGdGzAK9aC22iEp1v4+97zktBz9o9iGErX/vadY7S7PjGSyOQnNNLCn/oH9gi+0/
tw0s7tc7AzMnywvVjXyESy6BeKCcZUdgP1ZTmLX9muUTcNqGLpPKfC+EOyWmyFLeDS3kp+n+PywG
cAMIeQbkQZlcO7PWodok5iyGuZ2M3jmw6tUmwqITv7MxS8fAFEVD7OPEqPW2Fao1qNreXsXibqGC
zrkD9Ofteb2KtqqZ3Emi+FJE2a6s6kOtPBVRvfMYo71taYmhkbcObM1vg2cfeFiY2vGK1GoIMVXQ
2bJPQicIUbeVtBa+/kb2Iqf1XBESmFLYqm79VRncuwadIkdro2CbibBxGlpnl6ag/71jXv20mWMa
Qt+H6APxumzLTdef61i3V6fylzdgQudOVTNo5WchSfDapOkb8BCw1m49oAOh99qhma14duZ+plWr
92fBaG3VyzeBTn2BYR3R9v+DmDsfaErlGpkGQDx1liEGhtSKRkaVwSiFfS3srEjeKNnr7eNeuOtX
RmZfzCH1zLdew2WSPQwUBC3MyK6NNWrIBf9loonRZaYp+Cyrs5OL/T4gRwBCIITGFgVHaA62Aq4M
a97f3xQIP6h3TOBM3mGz03MTrSp1AUv8jl0Bf5Lf5HvJcDRIfG5v3fSbZ1Ug1WKeFuw6RDPwGl/f
STRHlFqoeU9TUWb8qlbPRgp2fBSqb1SOsk0b5N7K5Vw6rfcmZ2HAyvWk1iSqEcA/7dwdnmM13Hqh
tL29sqXTmsY1IfaaiGDmaVRUSl46SgOn1cmd3aKLeSzao988aFq8pmy6EDsZ9iI/nIifeEZNv+V9
epi2caMx5XqJfT21U03WNr1Vrj1fFzbuysrM/8Q4R6aRnjkpzb5vejuaZKz6NZavRStsmoKCA0Ql
81o4Ol8F2oRhfEGR1q/HZxrWZl2sJJqTW83cTkNc939GZkuRYz9ITNRDL0VmdDuAKy+QAGhbP6xN
O1CzeFcLjbkNx3Dlgbe8OErFE0swCkKzBDf0mwaUIkVqUeqDrVhU6CF23dZo/v59wvr+tTO7wLFg
eYGO/OIlzcOjlX72jc62sn5jtMfbXr5wfzEEem+atQS8NbtMXVnAKVaW8QX9gqMLT8lWVu/lWD62
ggTrYeSfbttb3EBGC94kSyEKn9lTrKb0jTKFOy2R97xbtwJqX7Gx4h5LU6RwoKiE0wmUxv+4vlBM
4o9yXLGsDtQ/nQXPRhx8Z0Tinc/o6NC49535swuNr17tburx7OvARuBxiD7BcgtTwKuZrq18IZ5c
/aTZyjXL11zKG/FEp93yYomQ/OAz00J7cHuLF4/037XPYT9S1prD0FbxpXVfe1c9ShWy0Ea2Sft9
0mQr/rP0kocJBrVEhnandHkWuny5qtnaPL5kg1B/bpI4PBWdBLwJwNVGSJL0yczN5jmFdmc3hlG4
RbLyB5wk4VPRptbX20tf9C4dotiJ8Zm2zuza6MgFZOGId8EC90kQC74Phojoj7fybVhCIfFWgxiJ
1zzKKvLsMM1RrkdLYI/dMe5salUNgUdLS1vNn+Do3oNZPbhqc2jhmHbFgxr9k9DjjF6i+Kn3V5x9
adHvfsschKSMbRT3Mo4VVjy66Lr7fbZbnZpc8qr3VmaJ2IT3R5mHcxajL0Jmq6qNCq2ifVtrCi9d
k/d2ZhFWVaqkUkxurpgru4R6eRJWmyJ5pVW3krosui6NdWrHUwSEfvU6SNShbnmCyMa1xZNRben+
ERtG7SyFJ7na+sKLYOwiaRO2L7e9dKlCQ2r9r+FZvpkrHZ+2oKPV2bsQD527Zjcqdtbv9fqtdQZ+
yG6LeMVpF/3kndXZzuZNGXu+2XBTQ90WwJJOIo6rL4dFK1A5GtS0wNMrs031qmSo2rEglYEKyKvg
6evW2S4WnZGWLUAPEejdnBWa0T6h1COuH4SRvlIeIt4EFewnCJbFa8CtpXFhPo1wak1oJ4n+17Wb
gN5OhFZNk4upNrtalk7gMY7euK/1F7gR3K7decVOK76H9X84MKCOvHoYagdeM+3Cu6wwINP1jKBK
Lm5+33k0qdC6j9eMLG3lZGEaq52gCzMjWiklemVYyaU09N9NJ35CZ2vfJ/KnHKRQj77Fbd+fPrxX
iRsxE5wQTD90bmCnmH0uhp6arBB6vQNZHc09QZT2PqloJTmeoh68ql/ZwyV7LI14P4mzQYF4vYdm
gjRb3/WdIzdW9is1gnJDYPe2qAmF+zbVftDoMY9ZyCjK7YV+dBtWCqcwTwfGQ+FHn61ULHS3L8Wu
c+qG8ZVE86PnPtK/BOpoHdMoehCV4ndTi/JFScP24qMUcbKUVF4Jch+Ol19BbGM2dbouH9B6XQor
Zy34vZM0CpXL72mq2bFVHKzcEWmJ317zh9jNSxOIjcajE3ZCJOmvN7tstSj3IoPD7e/hUd9FqnYH
tOMYpPqKGy1YonZPlZG6AFXND988YeyTEg0hZwDjNXTZxjKjnSxEduKvoSqWTHF88NvTLmYjZ+c4
jJXZQOA3OD1QeKs4I60zESGm0efbmzdtzuxmMEEBOnzS7ZqgXtebZySZLg1hMzhy+MUrvkKhfvvv
LzkkrF5A7ibKCvFDHLNoByVKZA5OVgZ7wfgcSukGzNImzNKLGcOun5L65sZmlL+CvD3ctr60OoCc
U1ZGVYKX7vXqFLEZ0a+3eocXMDQLXgIEMC7WeL8XzgreQ4pWFOgYP5znf3UvBWVU01CvRG2n1+JT
GYh3WVWGdkm55faKFiIL/BHUcnANCcmKmV/I8giZQ+WxnXrebusW3b4275idy+TkZ2AE4gVeBxpt
SfXXvONws1HIJdsGkgWWefpl774L/mgEw5BovZOjDONL9eSOxV/TpU1GmP8mflCSYDLx2oioCJkU
y/7giEzNV4W2wYgsrzynF88L/lSeoHwW4Ke9NjLA5K9ETTA4TfwnimpbImO3uo25u31UC0Fw0hJR
TPWtcz4vr2Syp5YNegFOrP8yhL1GJyeOz6oForhdgz5Mjjy7xlyt6e2hGnACzDt9miLUblAHo0Mx
/JDk3qd2TM6D8k8oyhtZ3kjla6P3T7fX9yHn4qwUDegh7TBwHHMu2r5LhYKf0ju1Htqu+pSa8ZYC
worDL+0i4ZaB22mY7AOBngVOxs8CY3ByQB2RsMsr5U885PdNbjhdnK6c2ULAmFphsCC90enNKeYy
US3LqBxHJw2a8o+ZxE1rgyUzn29v3ZIHQmwD3xTRnVObpatVH+tZqGqDE/gVkr+6RcxQNOWhjYj2
mVTLKwjwpagxUffyX6ralLWvPV6p1c5yDWV0pDQ5irmj+MKvtrRLI9pXxbiHYXUlD1nwR77KU6kK
bhFWOQtTVdhYSJz6ojNq9c6Xxl3KOGOhfNarQyLvenVLR2XF5MKeYhJoDiSxOiFqZrJuwkqAxwvB
rsLf11ayE3rYuv4oxcpeLjgk9HwSI8IQZfFRm67Fuzg4jAaVHb0RHbeSUOsaQvV7BuvtPtd98yDE
avwgjm5xuO0wCwc4le6Bwk5qsdTWZ0Z1LahSQx6doH8yq2bvxk4kabblajzgfJth7dv2lhb53p48
szfEZulm6ui02smIn7q621nyQY/v8jpeWdpCGKGrPvULQPwa1HKuTaWaZqTZkAwOuJyDUIFSTdpd
2bkr45sL7sFDg0g1waiwNrsCdV/U6aDmgzP0UmgHbvnEeGHYtE6dr/XKlky9CRvAvWGSls48JImi
MkiTlO9Lvonq6FVQUXTTKnlrMlR++5yWNu+9qZnTZ8YgK42EqVh7liLJJuq740qwWvAF8F+0dTRO
aSKluD4gjUeOWIf94OhNZkvqg/qraemvwx61VuBaiL6EXSrcEykrn7KZ18Gvh2pVRFiErdAWQCzK
45/b+/WxCMLDisSJ2Wc+KBOe7noxAqplUq9KLMbLn7Lg0fWODLvm4qns/j8rcmCcI/HTbatLp8SQ
CnFpUl8S52koPgnxty8T7jVhsBF7PSpKFNie1/z9J5lxT+rqnBdkPfO7FCqh4nUGq8MdPLeAhI73
rrU2lLy8iRompicedmZX1tS7ctAFzgl9r+0g/BO5P7p98JBumlMr3A9rqIuF4EePYOL/pEQ3EdFf
n1ntUbYyhHh06JhvPRHwY2IL8CWE8rkchrOvCLvb57Vwgafx+ElkhxkYcCXXBl0xG/24ykdHRSkX
Rc/sNfBpwLtMY+7zUf5129pHXhvmkEFMmaiNkRNg89qcJXu+0fTV6BSF2p0VA0W9njbXxoi67pgz
wgJDfVjYAVq2ThT0yhFt7fRBN2K9tIPBqp0oGdfEURauIq1cEhRgtBAGzKdkZAmpDbmuSYQaXyR/
hBWyLfK1qb6FNIHJ74mVC70kcvEp9Lz7ltai6ali1pGXuNBfuAx6PJvxr9iIIOeKRYD9dXRS+mzl
Oi4ENBSBJ34kClAM+M1ehULDXdeNgbXpve1W6bYdIGIiVlfjthl/rpzu4hrpv/MP95Lgc71Gty84
9oo1lkbt5LJ4ZAjqWLj6p6H5FccPmvvK4McdwjDGuC1ypxB3MnPGRUIO420S7TkRffEYKJF9+3ct
+Tg1MQM4G6GWgHH9s/xRHxkKbEZHUZ5V+S7sQlsd78O/Z3xDpBuqJubIGFaG0XEW0z0T3hVZ4/Lq
3atqvRj0ZYv4Liv/0aT6cxioG9N6cPWz4P79kwjDb/quMDlTjZr5loeq68TPySWufhYIH3tka2a7
0bU/5Xdfs30IwG7v6MeDZlyOphQfFqhmPoD8BxH6YIjuR0cT03vCCk22hhPML40M4r07hbnUbWNt
WMl7P35cJrNQOeNcOvNZsy9aZ0EGatREDz3+IiiH2noZg5UI9TEAYwLgowXvxVT+nm1l2cSM+PiY
gC5nGILt0CmQJny2UMsU22zv/jXUEp+Z2mnMf1GzUee5WmPElaCpXFAxluVjptLdIyH3v0t5sNLx
/tiyfTMF/wRVSqRwPrwahlHtib6jk/9Ki/SQCM22UatLWfd2XfhbWOf3lZcy4+I7fXXf1cVTMsLc
EG+yxmtp6XYbNZZWTnTJkXBYk/sCDor/XF/NiNqINFEWOVLyDdi/Pewb+l7ysfIuNXWzlRTyY6Tn
mcYVBQg8QRvm8Ymie+lGqsQOdF/a8afy9/k9wxJMLdB4YhLqAzsXLOd6imCn6IDQ3cPowr3wm8+C
EaxUGj9GdeywAKB6VB3ITK53bTRRzVGKQHRkX7ZDqdlbVrBlYsIZPH/rWitntHTrAMQwnMiTU6ZP
cm2tHLREq81p19Jw68b5NqdH0g+rZPtTeLwu7LAqqFF40oIH4kt5bafPtZIvJA8/AffXA7tTGiTo
hhRO8WLb+b9Tq3yR+vyhi7yDIkCCscpnOO3brV8w80b8MHX5WBLW6nAv+NVligCWZ52HaE8SG4v1
Z0hG9oG7hQc5qje9uIZgW9xrtMDZZ6Ai0vwB4jaV2rU1eyDm9yYN2Uy7CPXKgOuiDagn+SRSIKFX
dL3PmtDGed3y4NW7H+n4zAjFam1z6VqTkrOOaaQN1Nq1CXFSbqpzlw+SLt8J/vgQu9EfxlM/K/LR
ddtP0JcZCA6slCuWFsbLDVflckzl6WuroRC3USdGopNH1SYs7wT5AfnNlduwuLR3RmbJBNQWNNC1
UHT61vqce80u69s907Wb3JQ3ZiRDEW3skyw63P7iLn2XSE3pk0Lbz3jyLLcIUBH0s66g5FN+0o1H
HdZYRX1gZ0OEtofyy21rSzvJZAPVXDoJ9JtmF0GO84FWCtasuv9aCZ4j9NUFlZTTfzAzpcO0LQBS
zhu/Q6Hq8CIRxzSZwo7vIbzyxSLA3LbyMf2bxtKRAaBDR2tk3oC1mrSowNqKjhkcB2D/rfJgUAZv
o5Wyy9KmwR8AKwLvRYu5m2v3K13FC8uqJfqH5Ub1oejyfFsKf/79at5bmR1NmSpJ0fid6HRPTfVH
mogZD/IaEHzpA0MAppzJeAa9g2mp7x4rAueSD4MiMiR0n/LX1aba9N7GaofdekF/4as8iUYiDcLN
pa45exOmvczbsxdaZ4SuzanhXbdDGLpebu/bx3FqSpnIaMPURliipTS7uPx2sQwHt3WKxCmMr126
dzMomy6m/E2QPpfF1g3Pwx/1EV7IJHUCprrj4WK+BMLZP6Jxp0a2u1F/Ks22ive3f9rCq/j6p82+
sGFkpa7p89NqhkXHu84LbSXbGtYuVU4+lGTfuuhJVY7+Kw512/RbsJ998q52ZRapI45E6VpMl9kp
EE+Ke9BSqjW2LJ216piEX1QYZ78K8O0P7t5NNsGnTHjM90zzl0JsW8+jToHCu0THUd3J1p9aPpT6
pRzvPP7lzJb3/mv4nHt2WhfHSjinJvNzo+2mK1f8bar41jJmPmQaXVsqrdU6FaOHwRlWedOVbLl7
rSXdjihOGoYd8t5s/P3YbXzE2+6qJNt7wnMQHiJQgmF2MvuvWu6fVEfzvkrFY5puNTW161xlKGEb
j9FGa9Asew2Ff6rOswMGe8OVb8tbQf3WMmafZt3vDavovc5R00dq3T2cV4j26d5xmv8f7XaTvfq/
Ers8Ge52JMI0qR09aNlG5xQKJ6bl6x8D417YRN6XwdxC91m3/jYKP2fiptCd+iF46k/eWd6pkNRY
zY5NszmW8iwlL9k+exT6jTw8qE+m9ZSEr5Fw30OkaXcv/edCsoPoob3XIzuT7Z7JC/kiug9WsoVw
wPJXNmKhlc6NoFEP/TE6HczaXQegfDCFqufJ4UD6AZZkSKqdXhbjKSkyiEP7VHbCLE5sT9Ef4iHp
PiVVAwVNP6zN+r1N3l+fiCyRTEvkMbRPId+//iFS3BZN2wWdM+IugHs2ktZ+aikRlY28GcvaMf8U
SHyW9AWzQtrFlr5TxJM1fEdIzQ47Zddr9sAbq7YF+JViJH+hSTlO5ZfYR/lXhIxP2NSHRi+P5lQM
Y1TJTJy60o/iGjfS6lpmmyo3mVzklg9gRjjDn2581Y4C1yJ7UBwvQoDZBNy16/sjdIABglqJD/cj
1fzsFEkP4YNi2KpwDHZBe8iijStv2+x3tvfPFBgM5SlrbMK4vSZTtBAa2X/QFOQHFCh5Hlzvf6D4
5Mpx0jkuw7IFTOKJfKhNMIvZZqrRCdK91Y67eki+Ncqlyr27UffXyitv44EfnACQMyTj5LSkYNc/
wgzLUEyasKOHOTwIovAIqwl6bf5jFmnnFFbRXC4BrhFpMqpsg7wVi43rxodMtp4bc3zx2+EXT+w7
vzSRQGyru7Zwj9Qin5FgYt83gaRsPSY8hL0FaXQ6drta2SumYzTPXQoUztA3nrByxT5mRWws2AOG
S2SLNvDsm5OLSpvEZto5aIODugm3WdJSIdy5FApvf2PectMP2/fO1OwO5aWkFqVXdnx29efSSxlt
okua6U/MTr8qWrCNUwHMH7LRynDXdvHXNsq36XPt/4mr2mYm/9iaot0oP7ryrCTqRtb6g5wcV37l
xzSEDZn6ZuQHlPvn+tWu15pZ5Y+dA/e6sR+Edp+mUrVNPF3fpgICLZng3oMXJCxHUMwL6HPWahtu
hWqw7CJOpc1YCSp3o2n2BS3Mvcqw7sX3UkZ0+zTdBYVpE8gSno+jzquh1veVrNbPt5fxkQCaeRpo
uZCdmCIok7XXvgrolbllq+qcDGopQ4ZaqoGNTMi0kzq2h0o7meahH36owsby7+BK3puWnUrwoErD
KSfZ6KIfcrHGwP7x0QS3O2M+jLoxig7C4fpHyQCypq3tnM50n1PrUGdPkqfumyo5AoQqWscf65Wk
auE4Mck4jg4/78TBfW2yL5jKsiIRk1G5GcMzJFUrScfiolAAn6jrkcqcC7LktdEJdQzyMeUb7fuH
Wr435HhTtYeYTkpzzoYVTN7CV5FtpOAzzZhSz56D8kpL6Lu4Z02ScQyz8Eh2cqfde+J99av83Mbu
3lsTxJjC6+zqQt00EQQCpaJLMtvFxlMjqGqlzjFz106G75Yr7IPkWfHbU5N8b9cKaAtB6crcLNAO
sjoU0cACW9TTMvSXvd+GcIGTY8U5Pj7VJpG9/y1rDgVMi97KVGPoKPQc2+a+6jG41nVYtMG0GRUt
kEqMblw7oNAHKUKquAdwuXNc4RiIVaVrmPNln5hQsOI0IcIw4rWZmsnKiNlBlkIa3srjsflqadnO
SB0zQlFdBL2Zf4MvYdOp7soFeMPuzL1jGl4Fsz2h9ObJUTzWVV67Gt/Fwn9S40OlfzHi9qCml1F8
0NA0bbyfpWqrIZPwMqqZ6IJ4TlMduvLTMP0465to7T31+PcEUQiUMwBFRQkcJo2oWRB0g6yFHioG
wBc8590/wvh96D7fDrRLxwvqh9FFcKsfZS1FITW8XMLE0P+o5Ps+O6jG020TSwHmvYnZ0WqMXfPh
iXrAey+GFdl6KBzGmH6EfijFU1Uf/35cfto36rxT/wMi7jm8s1KSzgjrBBBp0jErUTxI/U9faO+Z
9TrcXtvi9lEhh2sHJhdAntduK4euWssRljSIzO5jQbOlPF1JPKb9mbsnqCz6KojW4QkzL4jSMQ50
K+2dDk69bkfDbpMUn6Lm8fZSVsy8QQjeFUsSsU+bTMdMax6F8qUdH0b1flh9G95ezNuszTsrg5cx
3NwULEb/KvYH35fsqOwhklm51FOI/bhpE4kKkBH6UrNPdWLAT+Py+HJ6K6RzeC/pxcqxTH/howX+
NqI9YLzmWhCJJ+hqqeW9YwJq0D8n3kvxCH2LvVrFWoxPTB0xgw2OHa6W2VpgjpeLlhImfVFe0pZ3
EZWtUp3Ch14RNyZit+bwlFonL/7i6z8t37etaO92p6D+FXnpFy99Dfv2vh6U47CG81i82u9+2exZ
UzDQl6l5g8+UX1RZsJV4Nxq2/CsNnrxJjnNY2fOPo1jTzf7X4PyLJ7kqmmDoxThhcYofy8EDdPRF
L/de+6mUfhfx91ZqoaV/qldLTIsO9c7yLIWo0bkP3E7sHc/MpG0h9KCpXEFZyY0WL+E7KwpO9+56
BLIUI7na9QxdHEvZltrpMM/qWtRf/Ny+38dpte/saEMWRV6DS5H+tye5/ZaID42EyqtrK7k+1UYy
4UFBPvx2jFkKlwAwYQgkn9Vpu1+bTdzSDxEL651sgFO7P7Qo1nXD838wQjMfNBCDZVi6NtKjtpmG
lcInTT5bubQp6icZWeD/m5HZnfQzZic0V+6dWPnsNaYt6qc6XVnIkstp7xYyu11hrqIqLGPDdF/c
8KcAk+/tRXykY+Y6TfgAMExUBHhQXW9VZ5pmVxsSxILBK2MlFKzdc20UmybRtmbF6E/1hzm2dHjJ
i5LSucgEe9nYg/dt5XcsxFI6zdOvINexgCde/47S9dQ6NFSOLA4Q+2s1Jf9hmoF/DuUhRqkp1vTB
DjqRoq4Ui8mL6+cqYOhQkvpTVBrWsQVaF28FtRAj5u0S86xpaX9BKqnxKNPma73Hpd/LM2JKifHm
DxgEMzRjoe44GbUC2ZY2ifArK4r4gO7MsEldzXeMUREOt3dp0ejkzxBrAjKYP5t6uRcDSG96p2hf
5e6HVZ2KXOXb9jtXX25bWrimE/SRpJ9ZuEkZ7/o4Wujp4i7GUtQr6lYtfP0YyiUKsnVjrWQdC4uC
ZgjiGEgFgMXOT95TcqFRRfpA0N+JRQSearzAS+oKd4OefLq9rIVXIE0gKkVo1IL6mYM6B6tUXXQS
aKy24heSXkqd1v0EiVGyezEct+CyV1LfhXAOigJW5AkojW6nPNtIXm8gMiXRSUvL2ydjZG1N+H1P
DbN9FRRvKx6yaG7aSHJ5YGvz5MpPzTTrUpF+J7PQCu9PoVYPkWj+8YxyLQAuHNykz0X/XQF1+WGy
PTATaGW7WHLUzIWgodz4/bhBPm6vq+Onsl57IC6dHYM5MMjgksTWWVAvct/Qa1qwjOaM+2A41lVp
bYNQ2Jmeca6M9GuhS39uu8vSbk7zAuwknVAmv2eHZ3ii6Cam6ET/KInyT1IXMG79Qsv4n/9ghyOj
oiQB35z3xOugNCDFbyQngaEpGn6MTldLdvX3evIU0qbJRPyDUQi6EdfrkeRCS6O6ZYI2878aVr7v
Rm3LXPuKEy5gjSf0HvA2YMYKGevsqLIqqnSqjZIjC/n4pGlJvU3ISvdSL/U702qN3dDX1R/TCgWo
CFrv1Grm2jjvgndOKgPTbJU2TSjMPp2NHPVeIMiSY9IeqqN2H5v53vS8u9qSd370+/YJLqVTV+Zm
31FJRTQLBi/JMUIR/WTtkBvFVu1/EkKtODrofIB0pOL6VN/7cKWvfManvz57iWAdqiM6DDSg5/wE
/SC5RcqgvZNJmW24fPJG99BZJu3Kuzw/xKL6OxbyFRDawoXke814xoSrgJNw1sA3IWCo2H28NvU/
Qcqffklb5SSInzIt3it6vgKKWTpQjaYFmGsMavP7b0qp71otDTPmhLZpSHPXzS9BEe2TyoPzXXNX
sGlLyyP3AmU38SyKc3oCORplMdMT2fH8zShSEKLW7xV3rQc7R3kJKerddqHF9cEkRz4G2c2HR349
DI2e1a3sZGNjT4wW1kWLg2NCVzSR12a9FiIbGJL/GZs/9fWx683CqGSnaUGrtFLhhCnvmSQI/Me6
XaOUXkhjmSkHpgWoUGeyfvYR9PVYjgwkkEEpML1G1kzDGsKn7e0NXLYCOByv5CM/jzpiVLkNwjay
U3U1fZVA/0dPgzXF4490d1MzAh6byQJ8Em90u+/eTYA6xqZWG44JpbXcLutwfEzFcnjkaV7teBXw
8k60nZcjRJC7EPwKGbwvYQ+brt/zUfa9Qjnn4qjbfFrWmIs/ss28/TrYCCeeBsbdZ1HPDPqxLORO
dnx/ZFRQhpDQOkS6depQzkxix9WSH03QOFX5JJqHtDBsb/xcJgfIexmIWwHqLnk0E7toIJJKQgw4
i4mCIIaJoBEgaHU31Q8rYbg6O7iozOjRiqmls6ezjSYq/AUybArXXzbfG7UqkwXJAYTcHCN8bRNH
QCxve9hS/1SnzscFfXsvzafE4rTMk7bxcLEE4qtslNVj5/rtUevZ3sBMxeeRZ8w2M70vmcs5a+Cb
DsA/T1CEftJVvTk1Ztfvy8GQdlJdFPteHr1N2bXKRuUv22HpgpJJYYo061jeD52bbStXinemCXIH
LUP92Gq5ZqdpIW3rDllBJUpOfiu5bKv4tWp6dR81ib+7ve6lUGhC6/VGVY326ez+FkYWtd2oyk7h
hv6xMUXXUfM8+qX61bcuoVqoS6W57eNSWUmMFg1T9pzwl/Sm5q9TP7KUrPYs2RkFfV9CbpL66T6v
0KyCK0LxhnMWSysvnyVPos8G/I3UhdreLEcSmCHufTVWHJ+M1/aC8/8j7bx25EaWrf1EBOjNLVmm
u6tabWRHN4Q0kui959OfL/vgx+5i8S9C+8zFxgB70FGZGcwMs2KtsQFicHs/17JuiNmFOiSxCfjt
hZEm18cR+DV+hNo3QKkYItBhb8hf7XiPCrZbOGQkX2JZctP4D5CYDfNrt7/DBQm7CuVEGh+XX8tY
+Lxug6+eJMmegSDo9Vc/razZ02HKu8+Kcjj0sjnvZ1uhIRdI1aEKrOKhCHR7ZzjVx1yCJs1U2mQ/
RHl9bjYxbivpJwzY4BPA9kI5s7zGIkeSTVWKtZNS2vNrAShmr2qtcSy0Yat+v+Zi/zF1NYqRTFPu
aGmgnWZtbyK2aOr3juqDmSvuebfO6pZK7VoB893aiIIvN39IJrNWE9bW6eXDVPWPUyYfBqn6QF5x
iMmxS/WkaOlBMicvHCq0jn7cPv7VFb+BmgW7HmKElz8AcEqPul+kUbqwCyYmmm+lLO9Ua/5emjAr
xHNwzKOtJuLayyRSboSi6ZIAil9UFEzZH6UgJpeKtIdktI++EXj6pH5w5l/t1+Claqloj4+BVZ6Q
Z9rN/JDKGo4TrAv1FpHR2huOtA7vBM8kU2XLcrofOKiQzWSulkAxGJ/8RjpVkelF+7T/MHWyq5by
g1w+BeZdnb2auf8c2N9lP9i43VbeR55rJto4Awb9rcWWhFbQpJo+KCe/+MBJP/ehv59mHxji74Q5
iNunvnoAgmSTuSPxIC8R+fk4VEPpi4SIcNlQoPjLp6NdJl8H0wBgCGKy3EVtuk/Vjmj6ZFnBLs+C
l7FunqO83UubpeC1nMmCSMGEjoIBUdDgl47YT2aYFRJZSy1XX2b1c6j7rp9mH50+2xsT3NOjHbhO
MN632lc130IErO0+VBiiykWLCE+4tN4lptk5lIpPvSQdsulBaZJ9jiYpDVbFed3Y/JVXheoPARky
26JbtHhBY47DTstEPelaT01/8hggdcNfL3ENDDVzB4RkzXbypjb0GKGu/JeJcaXbv2HtJwg+H2ri
tERhQrpcr2N2caJ3Dk4f2O0Ojnffc6w0ONy28jabsEhFgR4RLNB4BdmxrFGCnYuYEI2I9Xv/qAQ/
Fcv4pFE6Nmt6+Vr4UIz1qfd36Lndy1Xu+hQzu/lQluWfcFKODrdCOkReFPwq8t4b5+xeKcNjX8n3
cbDVIby+CClcCdpesmZISpZZc6qXMBUnJEFt3Q0E6/sq+By1+0a7l310p6zft7dmxRwhDGNBjBva
9NsXPqDR9Vbqkdi8DHrR9HAqtzbuavK7qEfKohW9LHPYUrVbAR5yw9EHp4ZFJYvqz+W5K06Yc/0o
6ikNwGGbPzPkkjJn5xgx2skPJuxO879p9UtnaCFDLTpptyox/59fYJCRMH1FD3vx4gEId6SB0WR0
jYbYa+aCsUr/3Mn+n8n+mSl/Qin+GAyQVkjNbz9SeXtzrx/74+3tv66RiH1g3hKkoANVzOJ7H8M0
Dyjmqyfzc2ZY+xD43ZQdOhRPOse4q5KXaStsXrngLk0uLvi8LoIMXWUVSEsHFDXRqoM1z9qr2sbD
3p6sbKfHev6r0bvsUKda6rVZZLtSV/79NNblDxEB4buktUC1JOKiVU+OFEuHMQ2r58mZ04Ne9/LL
7W1euQCwRVeJ2QQ+f0780pYpUdErTBZdh/oh1nXAT3r0JXZ2eW94UvMUOS+QVhaov5c+gO8CzIQ7
f2lNz/SfsvFgj/9aNJgg0wSJK0Da0LXd/oUrL+HlL1zsRhCESVu3KpWdwv+lAw4O2oPmoLUF5tUf
H8r0o6roh0j+6tv3GXSHhRcoHyJndjtl66esOiWoVQrpBAHyEj0SlqnTIiOvnmStGdxheEJTfR7O
dWm7saHcq/avKi7vlOI4GihEtoda+TRF1bENLQK3wwQIKfHsYKMF/YZFvrzDNeI0KlEouAkJqcUR
VmpZFVJJDtR0ffpJnaJmnwf9uJOn+ZHpIOlpNmIEUwFuvsZ943Cd5PI+aJUXKAFSF0aSf6yuHXaO
b9peVYTpLnJsCNGd5gf/0QmyShmFKPWb0loJzcY0fykSNfvQtWm3G2kae/qcTfd912wppK7tNkh8
QwRbYnxmkfeIB9jse+ktjx16lyLP9FIoTu3ZeiF5hW0+a05g5W4hK45rUZTe3fa8tReAmSpRjhbF
oyVTmg7HpKrN2Dd7fVfRMAFvaZeRywCENJlu7WRbiO8VFC1sadT8AQ7x6HOei6/Rkiy/CnPtlJkd
Ux+9XH8cwQfvuigN/zVyazprej9BrtPAMm0UcuKVs3YOEqW+U9No2tV14PwYylbxgqhKfzsF7Hh5
WoVnqfK1ja9BfHcLt+MhJvWGnkQMUC3eCQr2aVwpvXaSg/lY6SqUdVWn7rox6TwV6MVf14ygx8G7
EYxmOIw49HJr8rFX4o75UXpk31Q9ohf49y8O3Vi6e0C24OFZIpD6KKj1IB30k583TCdUu8q2Xc18
MSPfC9LuLk3c5uttD7sOaiHkQBpIiGUBFl5iNYus6K2yjfUTAtLGXabJ8WPaMRujhbbiyV0c78vO
3FKeX+n3gEmy4Z4Ss+9EGIudNLnEWj2NjFM9F9/MQL+vtPCTHzl3c9c9AYoOgvHYzNED8icbV9XK
F0UmR4OVLIqSwLKQMjq5Uxm9rZ+cWmVGSJ/DfVwY497pR/MQJRKYr16Kftd5UG8crrgDF84qHjmE
YGlKEtQtojnfMjvbJ6c7pb3DuESGr36pp43H9DpmR02CnEFgfPkuljBGu1Qo1VCMPiW1FO+DKbJc
R6o097bTrG0ifQ7q5qDs6Q4urvsxk4o4ngzjJLf9aYCH3Ap/jP59GIT7kmG5spk/3ja44qWEBvQ5
gEvCh7mk2uWCbrqyyEwBOsmzg5wcIyD9U5B5eTJu1GzXbFFnsxRq4gYjImLx70IfdayCjqK8yQyK
eoxQdFUqBQ5Y6aihTeyE326vbO1TeAt8TF1wbgANvDTXKU1Fyx0BFXSa9PkBJr08OhaFFrpq8tJ3
9tnRdwxVe7fNXp8gPDXsKFh6BoShbbm0WlcgZYzJt06ZP+yDXOkB0BBIO2btyuOwMzV0zZ163BI/
unZPzBrIqhHBMOS2JBxqnHAuSOTsk1on06FUQKwlcXB/e20r1ZpLK4snbJLAjBR6bp+6KvymBRCv
K9Er38POt4uD1vhA8arn4asWMLQWnsB8Qlbxq4+jfTlufPPXvsQv4XqlfALxHQXcy222pCqW5C6w
TyUTmFn0SH22nJgXY2wwDDaO9PoxvLQlYpl3fus7TdWbXNunPIyfZ3skP2UiL30qET7f+P5XnFbY
ohZIbMLw8pIbjNEPvTLq2obSiS2V+uhHlDSjJydlsuuCmtZuUasPQWaOkHJY1qNZJcPX26e85koa
ERGlGPDaAHQulzsmBRPNQ2PDmdGDpWvbARiirm8c4OpKYQplRh93hel14UvMu+oIr3f2KYg/jmXp
hhkk19pTVuVg27Jj7FfuHCAHs8XGs3aaVEMgbCERNwB5XC5PtaBtKgN2uKiy6p7u6/hiBPKjFY7y
o2YO8sY3s2ZON7hf39j1r9RSE6lx8j6Z7bfHSZKehvp7FJJHKFvVhbVje29o8Qo6o1ZMVTXZpz4r
PXLJ2N4CWa9Z4KzEEASMN/SCLncusushm1LTPmWJ33pAjWqvVCAZvu1+1685GCy6eozW0/a54urs
W7Mb67qxTkjSFaPsTQhhplu82ltGFm9DmTgQpEWtdYphiWh6WbAx/5+NLE9E63LbLztWkgaeWn4A
HbOLtjq7KyuhaEpWIYh0VHQvLw/FUUgH1Ql+oCkK7obUZ24m8Sq93t0+lZVnjcicb4YS3dtU0KWZ
Wh0GI5Iy+WQyceMExVPJgL6+q1P9qxgfMZtxA9Ky8t0wIQ2+Higs385SlXLK52zm6gEfaB1N45Pl
FVrtOvFG0Lq2e0ynwK1E+HPNQ5TLwdhN2SyfiMf6OztKdwlDOIdw/HuwNfp/XAP/i0AkkrzcPwvN
ErlV2b/YKL7XZuXlofPc18PGrbq2Hvp0gg+QG+SqsgYsyVQLHzNaUrih9RjGHzvj89+7ghgUFDUS
fEEX18S75zAsE7nUnUY+ZVXrTjW8Df2+L3/3+Ve7dbd6guI2voztoTEXUENNFE6Jry+N5QTaoGNw
g+BD6z+2VbGrTBNWuIct/eyVyw3KdEGfyrVDji788d2qYjWY5dhq5ZNk/tT9P0Px1ykuC3n39xfP
TqOoEDoP/P15+mAXP/67v0/AQJtWxJ9vz+27369By5uaFUwxHRK4XJrMHiZOfXf76NfcS+DIBLUa
ufQyNKiMLKzLGAhtUvxOtcob6Zkr+b+3jawe+Tsji7vZR2uEPr/KSvoIdez+CT8OjPCHJn8vIMm4
bWztmnm/osUdrTZBkPQtKF2gVkdN/ZGPnZuYyc7YAoyvXaBc0QZP9BvD7MK/tMlErZKjO0H6UjAU
/2WcX3VMmodsKx9edWWBYYWVj09mScblw/jqaI3DXd3Q85ld879gv3xj4MLP6Nsyhb84It0YlNns
cOY8y36orf4qT9UD0jNpsDVVu3Y+FGxEvUyoYCxb9KFkzFZIa+tkaodMd42KvMot0EG67QZrpyNu
Z5qg0IfRerj8+m1ANWFG5HMyOsftPrSIalB3VJDCluXQHfSNoHDtO6LfKYDo5C6UTS7NlVESFhq5
8MnypaeYXiT/zb5I/rm9qBV8wxvSj9eG1J6u7uKmzmLAG4YVib5q9Zij3xPBDs1ciX1ojQfT6dw2
Clyl7l7bIjiPcrqDQvb2T1jbV3j6HSEqSb9zyV/lM4MR1fBSnybYSvTuS2E/C6FpeYLSZ1ekL/83
awu3nM3SRC85A3qWhW6tl/smkAeXSo0dHCDk3YNsKDai1bXLitoCEsqixACA6PIk5TxJa6U1CFP8
o85MkD30RziLBHN0D+b479cH0TGZIf4AcmMRgCONl/QMz8PTVXKMo3PqKCbYwbSD3hhwlmtEW2jm
1eUJ6gda1VT2lhbNONCUscBRVRCDaobyYV65WnZHJZMgc6svvtKl460H9cIojxD9WKLvszkqHCOh
MTESlgOB4dvQvdb+NCjKbtJVV0d+sdn30b9tt+GoawvlyiQvRCyI5S6SXp67Tm2GWhHFohluyCL4
dzAlb5yOxIKH28e49vULjlsL1gwxrLp4CpSw17opwJZZ+Xs/Mb7kVem1TbbhmutmEEGjgQPJzTKi
EXogU6IwyuAUL1rnNpzekJYbRtbuZw5KsG9zd5LGX/o/1a5KIkpUTkNQeUNyDGBor+3nedyAgK+8
aZAlgQQUJJ7XHPC5WUKEIgJ1SIJnd6Q/c6cWjbq/fTIrqxHfsChJUJdgYOFyNbOuTGORj9D6ddm4
DzS92Wuz4vbBCBVqKW1cVysHROJBCQsg6xsA/NJaMRSGFg4EOnr8MbYe5+a1nI+3F7RuAqYIPBti
geXz6ZPNdH7H85mCsHHlwHzMUfrzwqrZOJ8tQ4sHdLSbpKxY7Mks/3TRqQxfJmMjgl41QeldlKbQ
U1iWqluanGok1jLNOVPWDzwubr61Yat+xrwM9AEUqa/G0jIpkqJwCJWTpvjtYzY5+j1tsq+3T2XV
zcRAjK5xDcjyYrMGUOlGopTKKdWHdlf6RuJJuuHftTMDhJED2vC2vbV7VYSCULwwbnSNGp4bZzCK
LldO8lx194MkzTvdqGKPOoxMIUcK91aUGUclqXD0PgYMrajlrpeGLQDK2spFVRPKZBhcqS9eunzr
RAQkUkw8gAx4oD42jv+lz3em1L3eXrL4Uhd5I9RaAmNDY5Ge/iL0GakZ99ZQKSewMK5R3vkTDzIK
H1ZZHnT9821jK1GO6OqC59KE4v1SvLcMhmmUG7a3yJjAOUk2wEHz+9yVO1v70tkb18baHnKbczuB
2BNoqcUetjG3ZMbSesWVrJ9l9n0wEAvO/4vP7Z2ZZeiWDg4TfQNPf2N/7c3ak8MfmbOxlLVTIpyB
eEhQgsLGdrmU2bGrHn4zXkKtRN+lmfO9jtrjPeFP5+UIcT3NKI7sb5+W2J8L1wBhRSQD8o7eP02T
hWs0USwzGWY7J3WeXdUP7oeg/9Z2h9Fx7nu9dKP515CEX24bvbq8KGGIW4UnEsANsNvLlcp1pPd1
r0onKSuepOoe8rdXx2g26GKvi+rCDEg60ekWycwyHE3LTHJ0XzqlWbVTnE/mL71yK8D5zHsEhy6q
7sd8o1C3sjJuMrpdyCAClF/mgnkyA1PW5fCcAJlAQbntZ+TgNhxly8hiXfA7q1oGoy+Sm41rUp7B
6cuNJ2xt8+jggopmPIoKylJxro9SR84tVjLkH6i3usZXx/onHQ/B+NAWf4JsQnnu791C1FSBwaHb
x2SrWPe7qk1l6mXRZnN4FnKYkVO7jGV5Y7/xKV/dGOR+dDsgvhTFB57QSytDEFKmb83wTIjlSXLi
lsiJKSjc9X9ue/nV93xpaBlFy7ltSo2qhec+9klMvmbR2YdYCJijvIXouPYIsnSmQgSMkDVdXfDQ
fRRmbWTnCLer5mObwp/613cgf/i9kcXx9I1O8jpjRAr9B9nBgtQcEAW/vWurS2FoU0Q1SDYs4ZD+
ZMR9H+vZebZ/6GPj5elDHm6czHXrVizlnZHFUuBsTSjlaNnZCgBIZMO+z6xdXSbfJrt/dOJMcQe/
dtVO34cTqCOt7mBPqs7gkryxLoHnb6WWa6s2RfrzJnJHbeXSKfUZVZ5QCaPz6HyvZccT31fFuOzf
7+17K8rCShI6SIlG0bk2PxtN6WbKx07d0uHZWsoiqhF6vWUkjDjBaySXnjK1OyMKNu6nN/qFy4eL
4iG9Upr8OD41lcu1NGoUFXUmZ+emR8vRDu8mVF8S3aVjanfJo9yV+wKNMUYtz0rxNTJ/a2l96Jvs
oIAlS9LfHOyd3Oj3alS6cz3sbu/09SVD6kS7jl9I3ZEx3ctf58jhUALkKM6l3gDjQ+bv0Ckm7M4t
RLuT1kXH2/auInV6hO/tLU7WQrVYSaywOFfgD/S52fnd/9HC4liTtINCckiK85gEnmn+jrbixutI
5HIJi1etl/0pNAyWQB+o7wSHCnak34r5UhfmjnLS3hw34uKtXVsGP0lCtF+mxVkrDDioH3tL3ti1
lY/h4lwWF40zFHXR+eisdMpxnB0kLB+MJNqAEq0agTrXRFGHssByDHIyojBIx7I4T9SiPRpe3/qS
O8TP699/72XibSZ74oOjG3np1UmEeog1V8U5C2fBYh5F+gfmJrbQECsfj8XTrCEhQ+0BBo9LM00L
c3ZELHBGojUr5ZeqkP/ozT3Izq32+ooDsGeMesC9SVV2OXCVDwy09WZenJ05L06+GaoHJ2q+3N61
leMRDRw4J6iJCs7Ey+XI4KhLPdOLcywHzf2o1MFPaEZjt6XmsXX5rm3de1uLrRvQx6Cehq1o/ixX
9b1h/DPykumQ595e1Ep8KDpFFB+442iALulx2n6CM7M3+XbQI055R7056Y5lXXualu56OfOKKnhK
QxMexefbtlduigvTiw0lE0cAUXXwdyG/iVequ5QALiz2bfrLiWsXgb8zmsxb9fvVg0R6kYFHQixq
zpcH6WsqE8097i8P9s4vP3dxCJOF1W+V0de8koyWMiXTX9QrF+sDXYUiUTfhMG2oP2hFMe6mbaXx
6/CUA4RBRuAc0TRf+r5q10ai+0FJyEETQspOo9V9oIzwb8SUlOvo6kY6trp7oJlxFUg54Cm43D2t
6PRcszg1O0L6K5nmYi+ltX0oZDSWbjvI2gYijimKyqYgRV7GBklnmLWWlGen8o+N2jBF5RsdDfnb
ZtZWBIaB7xrgFiDfRSZBNTnjFxTlubGfJ8TTQ0L7BsHZ21ZWFkM2KXAmgDLIxsQ5vsuK2ii1Z61q
y7MuH1VFxsJ/EayQKRNHwbPGYPny/QhbhH3Cuq/OSVQ+20V6KsL5t66Gv41c++v3kOFpUOCEupAK
0Sq6XEyXZkmuOFF2juMfUvEVCWfderm9X9encmlicfht1g1dX8TZmebF2EcuKGEl/3zbxvUNhA1Q
wlS54Di+4nyZw8jvUSTIzqgX3PvmqQo/V8OjHbyieCajjST/tacB7eQ7hYmJyhB7d7ltasI/VAqz
c9lAJh6YpzR61JmLvb2q653jbTcYxGUI5M3QpRU7LgJTysfsPI76fpxeez3fbRYWrrcOIwgAo2FL
ZYGH99JIVXGpVSZZ5FDNXjGieYAqw9z/icLRY4qnODbFFkPX9aN4aXJxn7aT2lpdT0oZG5KnDF8s
oDoc1LBVi1zdPwcVJCipwQQu3wfQBZE5yip2Bn2fAb13GCjdBNKtrIb2I11kgj36JcbCv6eSxyEx
reyslqmHDBgpRkZ2Kn/cPKrrm4fb852lxf02zZlctgaWnO5rND46wxbhw7UBYBkaFw5DR6h6Lqtl
qi0pVC4mH8WgO0TdD1O0hdG53iwBrhcIMCqrIMAWj06Sh5pSNoVzQqh1n0hfUPJkhi9/yNVy4xO9
nt4TgAwQDIzNA68nl7l07GlWylrTKp927a+83TnyF+rFh9nyXRWd5lm966UHpugke/pZkhaX7Tmo
77U22iO28Lff8ZvWJdVV6GDgSFwsuoydbtb6GTKUyR7OpdXDfTtQz60deUvU4fprhnWGmxxydAG3
csQJv3ucwjoG/5a0PjXr9ljaZNUJ9Klh/kPNARBnE2oN6kutfv3rBbLRooCM1iYznYtXZIB8pSEZ
kE6l1u9U7RwFn3MklW4bEX/kssBAhsO0IaEK7y/tjMuljYWjaUNL+a7S/YMDfTI3YjA5hyn8jlLG
bVvXNweQaFGlFr1JCLAWl6Jt1JVW9kF0hsXpZ2p9z5WXJDe+3Day8rVxafBs8V4xF7SkPdLUgLvd
SYKzU0bOLgVZwLQXAcVtKyvb5hBNArIBo8So7WIpatpV80TlE5jNIwP3H7TmQ6y/KFn/oE8/b5sS
N93lCZEc0j1DRg86XVqUlyekZiG8BL5Epcnud1kI6+h89LXmgNKNl5Z/NkUXr08Je0xoilPiq1qS
OXUh4escOtFZ96c7PZzPRimdHGakby9ruYOi9El+zQigEHjkXy+XFenjbEVJR5UuyhBTa6Rqp9lZ
fpALiTgWJjEvZjf+sobA8AiVA6DFYAr43zdpo3cfchYHqU6yFp+b/EFSPouWQvvn9rqW/ocJoWUg
OPlocV11fRo/snI1iZJzaHUBlKbBx8DItmb+rjcPPTVBI4Gjo7257CFEgx07ydQmZx94jE3f1rfU
/dQP/xaRj1zUFuJj6RJiTcw3wdYCEMNiWYuz6rVcNqDNOVsNNcbYpfoWWf/c3rflHftmA70cISaE
qy8bFlZnR3HtjMk5R1d8gsQfxKw5PjMY647dp6x2+/r731tkNo33g1CTRGpRipvh9ctKO0nPZa38
W3fR/BwX+vBkm7m8q5o6vg99czqO1dAck6rZIkBZftZivTwlkHWQ5TN+vvB/2P7lupbj9Kw7DEPH
rX1Xdsa31h523TAetflhM9BZ22HwR3BU8nXDrrV4xca61SMVZpezPavNjpk1zfOH9qDLleWmUhJ7
RqoV+6yWkWhhsHzje7+KHFgwOTGgRK4xSl5L2JzUSZ09GimiHp1NgBpV9dFAFw2JS8qSVjOUR7kt
q32ilt2dUjrx6AZj7Nzn49hpbm7m0x4q7f61aP30FGV18ZpmcvR82yVWPl6GPS0B03zDmyzu2j4w
/DjTlPQ8playTyW9/p4aUr1RI7ii5HjbCqHlwjQ8OK3lxC4MMbmtVHZ69j8X5Z/4CSxVcTQ/wXvl
PyaqV45e+VuT7m6vbeXOEHhaAFXEMHxii4/Y0XxbnRWOv1T+1P3v8IMqPWQf48+3ray49YWVRVSm
d1aR0bBIz0l+ChrUUUtXsT5BdVIZqStvMTiYi7fxfzfyP2tafMKG1qKeEmvpuc2M0RvUOoAIwZD3
fqpBF9q0we726lYuQhr5zJLz6cIgsAwu+iBJAJ6o6XkqIMfivX/I9I3G7doxsSxIPMQQPn/t8q41
0qRr+ILSc9GVoYdOsPNIIhQ+5EpqPRdqikpcHW88i2uHBoKAy5BQmiLxwibVnKhNMvyx85+nvePO
rjL/G1Z/4t+3t2/lBoLRnBoMWYpOLWlhZ7LDSrZqUu+ml5gmCwL9Fa2C5rH082o/DZJxT1Uy/DAV
0k8QeVu9nVXrgnhP5MmMqy+cRUqYr4RjITtXY3KAYH1yy+ofqwL7We97FFfmJvyeJxses+ahBNfU
Ah3KVmC/L49z0IcKjJxJtcFHlp7mHRznfv3R3t/e2TXH5IVGl5hgHlYz8f+/C2zyyEBGrMZM2j40
MBtowWO51U9+w46/j0TF14ZsNPgZkS+AmLw0EvWBPjhZmZ+n8jmKUHUMZA+yzLh50WRXzqE4Kg5Z
RyP5e+0jVFk+FQ5E8s6+NgN3iJGB8TWAla3l5WP01AzflPDO78OHct7KUtd24/0PFd/Yu93oSn5+
Hzf5WYNLkE6oO2uHOck29vz6aEkyIPewxKgCnPYLb5a7ahqmBHCN2n9OXjXy31lJ7yAR3Xourpcj
yOR5FSBKY45++Xm2VQcwq5Tz84gWrgIxh6T8rLrYlefCE9PmxgCIpA0/K8lHW5bIuRPgb8i8dsYh
lH7ddrSVZ1zwPyMrj9cSNy2TuHxgOmMyfUAY9aHL9/6HFB2++VeUPfBwH8J2uMtmNWGs92SPv0oj
eqm02pvMP0N0uP1Lri8tfgihL9svQvmlSEI11nEF3Vl+rpKkPiTajMvZVu0padcdZSPW9k1o+vs8
b7fC4ZWDx7JIl4UQNAzrl+6lzWlsqnGcn5NZQtj3WHVenbpNe397gWtmYIUAuymw/9S7Ls1kEi+E
PFb5WTbSlCAYSmG9eKzT0Iu2MvO1vTQJRA0geaCtFXF1vvtgnInyv1PywYw1JEAGoK6uP2v+CYYW
sAXVP8aWyPlKCAT0nodUMOIBiV0iGmc7nYCDhPk5re4NuTpIw2+LhcXfkYfQ0FxOjylccMHZUO6G
jQHQK2gs9/B728vknYEYvwW9liMw/a8THhuF+mXwT1q1Oz9yq+KlG/8t+kOwJfC1aXdxYfhzGSdx
gV3HNg/W4Oyy5rkI75UHBz8qNG/u4JWavhcQR9/2pLULBLVMOkWiwUKV8PJ4Y7WY836q+VSkOvbC
JI9pXVI+UJpiq/Wx5kl0zcAEQs/NNi88KdSngaEZpPsiAzI/ZAekY8fIP7T4w3wonDbex6bVQXOU
Vxufy5VMlzjWd6aX2lRDVs0peNP8HJiGpyX6Z8f83g4HBXHSXm/vldZ0gTrN8Hd9dKYdqcYwPkTq
17FOH32zPk7tM3XaO/XZrEg4bh/A1VjW8rctjt7SI81i9pyjdx5Ua9cod0EIGloQkxyC6dlBL9lD
HXN0vNuGxXZfPtnsCQk7dUsBczQWd0hbt6YjJQNXVX7sosIrpqc5OxRpfgzdKnbcem42LF77mlCe
4CjAnlFnWbYLodQe1Q7Sl3Oczkg618HJd2RkwsLq7vbSrq/H94aoky6cutYaVU9awEC9ffIT62sA
C0it214t729bus4KhSUBPESNR7QjLi3BFD+QutKpdrrwJyl95/VpFm4Eiisucmll4SJNZ3Zha/bA
TiyHF76FPuC3U1UeYbQ3FbMbGvVe6SDwlfZQBzduaegbBZHVo6PUKLhSgeovJyINfZilUeyo5Xym
OlYrj7L6+fZWXmc3LBIKTtFDMMjbxFa/e2imRNOruJMx0Ro431cl/ug0nRfVDzbMb7dtrTrIO1ti
ue9shX5b2WWArRbqAm0/KaEXVPv/ImG7XNIi2LQDu86ySSnOZvTHDmPqGa8pZQPJ3ByMv/6YLy0t
rvGpS7K8TFWQGV1x7Kz8MbbG2kWgzFVB+fX5wZ+Up0kLNtDeW2e2uNKbAeL91GSB9aw/pr5+Z8X9
zhjuSG2QbN9APK6vkWvDQpEK4Lw41HeH1ihjAG7QwNj4x49+Gag5oh2HfyhZ5FnPozJseMn66v5j
cHF8+UwreqrYVMX4ifpeY1dec+/rT+brbW9c/76h+Pp/K1ucntnzDIcwtpzj6Nx9MST709Tuh/j7
VPfHebhziPGcpLsnjeiRVdkwvnqFvTO+OEM44lKFFKE8A9nM3ahsElcyEgqANaAmNzCnb5YyUeME
4WTt48SBxUmroq++acY7M4vzB7uV4LaSYJPc+GXi8rx8oXBqMdolyPjpJy5uBEPLGieauHRC+xjp
31D71fzRMz82g9fK/6go3dvl8b+yiRo1NMC6GEO5dDInRea1MUZuhsMkG3vf+dZXH1X7aGqv0vA5
mH+P1ca9t7b/MLUg80sVgDGDxeVeKkrj9xl30Vzmz6HjPLbKtL+9qrUvh1I2rVlRProaMR3kdOyG
3Ma/rLuWT3PITmE3eIP8nPmpG7bfK32jbLTq0u9NLr4dbYYmMs589rH7Jrejp9Q+kZ4CibwD1XQm
wxvZ7HQH7tTo1W5ew8n/W44aaCmQgvnPohcflRNUURvpEshT/WC1D0lihHA5NG5iZSfKFbt5i9NB
PBpLd1VBbZLww5NlLMMbXaa8aPosWU/vut73wuyOuupGDLX2cjHwCicYoGoqgYuobZzz3B578LSj
8QsdTR8FFxRrAmPrOxBet1zM20JIoxl9XWaYch+EM20kApsg3dnqN8dLlcJTEFGGIf2o/uyLjy0E
vbf9dKWCQBZC6srTTN+F4aXLr0+e9LKWZr04B18k6YFeXObGn2RIMfJ8px0nZXSrX350qKpjNXmj
vmu6jdtQOMVy2boo4TLAL8qsizdG60ZtQGKxPKfE3236FHW6i5Cul0VHVXssgy3V3DV70IGSxFOr
4FgXx5kNjdFLgVae7bH9XNSf9SJ6zNNveRmC4XTuxqZ9ub3Fa05K1E+k9VboX+JBlNIoC6cIq7OK
StKHQZ26+3SwHtJ6Uu5uW7oCyIoPEK0WkWLQMmGI6vIwlXpOchviWMDl/xRS7Pn2t9h/jH0LFXfp
UFbGQ5y3vGgb9+mqE723u3g2Gt2exRBNBYprPOjZrs9sT3IgtP/MrirQMlco9gTfgvSgvEL4bxZP
ddB63ZYriRtu4Up0e6G0Y4LcEWxFl8vvzRh104GfkTjDjoHuGC1tBT4ZTehrFBux0dp9CwMTghUg
Pt8G4y+tJVOfTc2INZ1iEHEzlfron9mgS2rN93IMH+L8KNlM+ybTfjLSu7ayNn7CynoFJyrwH15r
GrWLbzfR0zyzh6w5d8OrcF/0Qab7UHmKofO87VkrHw1NKr4ZIE2CCUq9XGukh/KMulFzHuwPrTTu
tPSxkVsvnx/q8a4N729bu/ZjwZ0F2h9cGz1S6lKX5tCvCpMmK8NzGnxX036X3Nm250CJnaqWGyHS
XJYffGXDi6+ebGFUUYlBAFqQLi92M5KS3DHaITzLiZzs517Nz9IEwNvq6+Qxz9TCY7Iu8TqteWqS
Odqog12dJZU3UTCBck3wIi6BJeH/kHZmvVEr3Rr+RZY8D7d2TwkdkgCBDTcW7C94nmf/+vMY6Xx0
V3zagrO175Cyuso1rFrrHVLfnItxISKmWXweYBJ6iZ75e6ey6vtgCBYzzC7byPfeJELkQJj6QXsg
4QNPJWyYeCx1O83BGxWq7FW+8nVs+i16wMrAAF4vqH0g3/Sal3+/eENoiW3Pdgn3ke/3MdIq15ye
6BxLlf6kbHlEry0coFPovCkkXjxahAOw7+TJNnKFWYy/1J3J8++9VR3Td0GyS99l7Xway9eNtbr8
yatDZ5nDi5DC2ReovQQzdpnDcvwAQ5fGS+tFo7EzpxYKJs/pqD10/vgsj3haWN6sv2ZJcrz9K5YP
9eZHcJEvTAGMrEQGY9/EczmpTHITTm6azV5kPc/odNyO8vbIW8Z6EUZYL1PS5jmFa75lc1SLGqni
wnWwdlai52j3oHS7vPhQzy7iP7cDv0nBhLjCeVCo2SChoA/7WH0Nbcy4Rt0bIjertzS0/48RQtwG
CoVuuCGM0JnloM1nmISJjQtIVKKFTg4Uec5cfFRiJfIAk39Vyunfoo0yTysc4DFh/gktKfPpz8dM
ccZCjBZZyTd0vqQOx3yqGDMYjHsj2tt2v3eG2ZU24qydAYgSooalWcvlKcxt5+D21BR2eDaSsjl2
hfrFGvRq46B5c3/wAS+DCIdAnBVKrE0Gg6mTV3Pwin9LPcFKAgWMqNyZZRd7fzF7lAh54y3qhZpw
YXVNokWjyqgc+SmZvjpW6Vmm16ofb4d520VgYL/UdyBycROLwCHbCEzQX0N0LvpdaB0pa3txfN/L
2HZ8nCt3Uj3pSYURcDvs2nTygF0wjzAbIKVen6mBHuW5gYb1OZFP4XiglGz9qH1PLtyh+FPRWXqd
9FV/xxLWx9CFfhJlxFKK0huQtt2EQq2twMsIwuII/FGdxokIDtQqCS5V2m3AONaOx6U3vOhKgjUQ
2SYprg72tHwl+GneaH4zjNLLmz8t2P6aqN9BhItAVmtDkiWGEQYvesd7Sa5cODD7259+fbJ+RxE+
feo7aT7pU3SeE8ONuufNCupWAOF7+7pZwMqYEQ5QA0RSnxus4f9/QxC+t1a3LWNgCJ3FDnFgJUYb
TfrlN4rXoUoyx+HJbUhidb0/JEUJE9XmU1SK5VXqtM9je+8036py42usbsTl5YzTLnAPkVvUGygU
VNnC97b1O4xgPjvaY6N94FTndaM89Ml0uj13qyv5IqAwskGerNjkyXpWrJcAEEVVPwzmFhnwjVbB
sufJCWV8R8CYIs97PX/o9mej2pjROZ0Ow/P8b7Yzq3eOfz+Xz0aqnyftM/315FH6NwhLqs6722Nc
vr/49S6jC0u8CVP0fOjQneXmu9bbENhl5Cse7OE1m/7mdKPoQuINHAhNGiGWExahkfv6stpNxy2S
IdvBiTM3RrS2p7jCF40Wk5VgCiVOA6iNYpRadMb+6eQ48f2E8e/tSVtb8tBaYAUCU1uKVdefLG+b
zsBMIjpHsuzqmEr/Y06fkVa/HWXljQTcRAO0qCPrBOL+Ospga5HaBj5R8KXMXXKUAwbQHu0jvF3c
eeo9LdwUJVxmR1wPl0GFoWEVZpS6SdBs+kb5cvBlF7TqF1N5NYPpQKPuzt+ShVl9SCwVBBOED3J3
IoQrMVD/L5owPlvjSJp7xIbNmiKUXEOap890DtwY6c5hq4LxxqNo2XnQOuG5U8XgNSqcjUXTVDif
s/Y1zsVIpzPQZapn4XhFDaMK3k9fJOWx8qt7dfFF9NQf2V1fHerX2PxEt3RjTa197UWJB6EwWIBv
gChq0zSRXDHx6vBSLXYhmk2b0KuR/kOiG0ApcrMbIdcO1IVwyl4B//gGzVMGcRKB5onPWDvcm/jR
Wd0D+mRV6ByCp+zH7dW8mr1BV1p4qMswxeM7UrpOKro0Pvca4p2Z6Rlm+zPwe3fSMSZPqqflOtec
5CHwv0bNFttn9bFB3VNZqkhgMEV0adiUiTQGTXyu2/EkD8/QOf+N8NAoML4bXtraM3YvWzLbqxPM
vCL7QtGVpsv1DoaFmZd9PMRnw/jszP4Js+rcOev6d+murzc92NeuqwXBjbYCWSpVqutoKMg7SCD2
8bnIUm8MDxWiTl4VniJ7b971n0ftCDyy+NxYDyoVUVQDbn/g1QV8EX6ZjIvaQ2I5/mxgtHhWH/QJ
CxjokfmDZX0iFShNw6221tPaSXU5XOF2jkd7UBJ6Bee80V7j2DrmZXbX2k9+YXq+ceeP7wPNVdOt
LGRjlm31ephq35dz3zDMIIlcWfrW9491tZHdrq4bbhfKVIuQlWhcKevFYmU6xeekOGb68wyO02k+
aMODMT0ChN54vq1dmAvD/X+jCR9uHiozT21G5OtZt08Mq+Yc7LaqmmtRFuzzoji2rE/hczVlSOsB
x80zBnDewqT/Y5Gs5Tinq4EEAU7Pi7Tt9ZcxMDbR9cjhONNfu/RJK39mW9nS6pVxGUO8MrQaAdjG
5+vbGA91pYcP+aHw02MbTKfSn++lrjlFQ/uMd9yj7YTv+wEjq3TcSfN01JRqHyj2y9w9Slt5/tqy
hLyhUVxAlPGN6lmTNPIkZUECx7/e1coxswov3iKevjFo/DXFv6P8uskv9rje+42BpE5yVuq7KP6p
jOHJsk8O+32c+qcRqaXQdDy1L704ByukDadQ8TJ/wmC0dNM5+zRIlpt37VHzi8Nctrzb9FNSSfsg
rvetpT06cv3gV+lHJ/Hdvqn2t4+olbwN7gnsPvJCHhGipkmpDLSGshZpuHIGLIxuihZ6KuTSLQW/
tZQGtjA9Pu5zWqViqpu1oz6OCDad5bY6FXb62NTYwu0dJB6Sl07bNT0mKam1uz2+lUXA+od9D9cI
xtqbPTaltWpmTXQOqGjXfXjQTBAdxbxRxdoII2bYU6AnTZe1vFja+7CPdwu+qEVQ/c8HQ1+Cdx6C
N5jjLAfKxVrjQ3ZKDMz53LB+9p38uvn6XlkOtD1+R1jGeRGhkpyi1Rvexumcv0Of+D6zx0NdT5/n
Tj7cHszKiY5RITqs1HRJdUUVbL+eYc2qPPTVdJ/00c6eFG2fjvOui/ej2aTHHset2yFXXnaE5Gm5
cApJt4R3UDSgsqc4zN8w7nOQUnUy7OMObJaTnyj+bFwiW9GEa5HuCd56khqdW2sej35gOTspc0Do
Z+NrZ2AbiyPv1tN5JeNYeMjg9UhgFwHj6+/XlHqpBgUv56pWP+RDeFAC35Na6TTOyr4qpWgpD0rj
lljH6rKBEcpNs3D6RL2nVM1q32gMqkLx8O9ozEdHDXdDkhZeQi//9kdc22owhGGNs3iorghvQJnK
o24nvDSNWD7GxX07J/us2mhtruXGEDp+RxG22lD1QGVnJjLUuyNMyUPxPeyPpn1WtG9pdswtnILM
0A2ayWv+1L+DKwVhhUVlBS9UrhZhmWIUIplGRRtOm1/n4PnP8UfC3xdycEvzm7Yf+PtB9NOQv20e
IsvcCA9mdjWATmDm3L6ifE9vN5Yz4Z99bsrqexZCXx1VZ0tEf23JXQYRUrTWyNLCKIHPRcodJdUk
1NlPT3b38/ZqW9vEdENR70HUDhq8EGbCHzNPO8Yyxmezno5yILkqgCrYflK8lbH8wre9mbmLaEJG
GCZW59sJ5bU4HNCIUfyi3U1hoMBhbLE27dR+n8lJ+6mAZjVbdb8gG4b3XZcbu0HJmt2QDy92gpv4
7UlY/aC/f5YIkbPnurCAClL1iwLJGyBDHpJarjeirJ1dIGPQZebkYrKFZdl3+di2XcUXLfWPRZoc
pNF3I3VwzQ5dZt0tVf2+3VKRXPm+mD3AXiJPRA5PZLMrbagsJQhOLtwe2j551zTlU9dBh2gXSEMY
nG5P5crpdRVPuBQsOxurqiIeX9kN6XZbwcNU/cV5fBVFOCNDCI1FqBCldB70Ed/hn6gndebGm2x1
LBxRoJmWmRM1x3SUXRO5oniJzd0pNeI71ZXtjUXxlhukIGiNARBq1jLacI4wYR3K4WaicxA3cRcf
8iC6a6QweGraYj/FkeJGSV4cCqv4mfRJco7NikqxFnyZam2+a8ZuC2P4Cy8gbFF+D3qQyIdBAhAL
GGZgRHqWcv0ETvouN6t7OfheJv6XKEoOTmi6ZqkdEy2/g3MHvcflUeTa6QFNmKOVJIvg/1c5Nn/c
XlSri5gaLj7qxsLFFI4NrDLLVp4cLquyuO9T9STPvVuFxp2CfHsdF8fb4cy35zu30qKXBUxl6T1c
JxlKbLQ+DhxkbljPw5sZdqn2j9Zv1HpXDh2ikKeBKgNVIFp2V42ux91MCRSr7g63G8PyIFhu1RhX
stCrKML5DjDFznUVQZXaubfswdMb7ejPT40cuwbam220kVisf6rfoxI+lWY1MTl2RInGaN/FZvmS
pN/K9Ek2kX0O640M9ObgoOoKiUSm1DoPc6qZsabCvE/cCFy5/E9XPCZq6G0+8X6pBrzZG4BfuPqx
m6ISdb0wet0ei7ointMG0T7OrArblLDwpiqR3KnP408d2iH4QCXpvooBtgd29c+oNQNW2pGOolfj
o7PL1Ott9XMaqXgGIcIUc9RnHovO8eZx+G6kDcZVSv45RHlpZ2Wx/45yke02oYYgUjL5VNrmaPrs
dKXv9UoQPs5DoOwwfk68skqRr6x6yDPOWHj6aI5nJQTzqiP8vleCQXJzvTbBmmraxkG2umlAdVD0
BCaDbsD13LCZ7I4yQQyB81kJztp0SuUex6a/2ZsXYYT1bPZtbRYTYYLY39faSz1YXqA+jfHn22fA
6tn/O45oNKAG2qT5KnEsvEPGCJ/nh4Ka3O0gq5uFmoTBwQbAUDxr9WboWgi9lOHqD04qY6rRwVSw
XevV3IJTroay4Mwv72rUjoTPkwIDlCIsUc5ormggDfLGcjML67fyvjL/5mTjqcQ7FM44qLTrpaDO
febrA2X/riNrbRLdwtrZf7k9d6sf6CKIsBCwps9qSybJz8f3rfFqFPdlFG6cL6uThifTYmtpQygV
Ji3gpU1iQGYMQS2ca3dOFRdKslvI52HL222tfoTRFLBijE9ICAzh1glKNGNmThcY9rGOvtH83hoq
+Rjgu7ILpi7yaIQ/6Pak76ZuLN3RVsq/WPNLLRFYD8VU6knX3820wzJPavolVdDu8sR0rfxHpW18
t7XmN1wnZhMbKhp/YvNbq0DVhojkncvhXSrD+eO1e27bp7FL3UytUN+F+1TonsaEJ9lz3NmHwWjd
0Xiy8J/780XEgUvvGWDqsjeuR9wVsemPIb9FQf5xR1pceUWaPvbNljLG2mqFRA+eyIF3zrPxOhBy
hb4KCzw697P6Ovu5s9ciqdtF7Iv97SGtvDK4nBZBCAe9trcw26Idw9JCaswvkpe+7M7l9JjLd+Gs
ek3zTxE+SfOWEdvaNcwM/jIyXkRAhVk0xi4Z62bkYZMEh+xUO7kLNXAKVM+fAtffAhGu3TSX4YRl
GmZtodaKwhMjsu4UJ/uEKQzVaaVyazm6+4vZ/D00UfS/VwtwdT1Ds4vPgN7ccEB9wsGgDQmMZy2c
d/JWA3GtaQq4lhyDAhBAZXFN5m0VxXMk8+oYD4aSYONO6+6DrYx728ncNN6FeFQ/VtEWN3AtH4U4
jYwgDYUFa3e9RHNFNXucSEiyqyj4ScGg9RZ7pL84Yy6jCI9gFH7moR8YHZolp1LblWF8mNstybi1
JXIZRXhUZSkiDx0G6GdLnb6pjaup8z0UDS/St/ojaxubzj8UBS5VXk3CXdewOEJdJt/1yYlPTZb9
ALQke0jf/kWRAiYC+RUAF25rUURirOys95fMx5ztdp/NSbhLm2qLvL+6Cn5HEUvI6hRYkqbzKpG0
V8TKPMuQNs7c1RcmLQvgvzRK7Deq4W3uJ4rWUtkyqr1jH4P2ULzI0vsqQBbindO+duPd9B+Qccb0
TxzkXjp7WXGnNk+3d/ba3Y4YO4ckzQZW+7KELjoB2ix1rVWVoKCSu2gIDmFxV0Xve3M6aOEWPmlt
OYLw4ISEOgQEWDixJKuu27KmFdD72bFvvK9ZGnhRb27M7OqQUJWGcQ7DVBE1n+qqNVPcpQHyUOuf
5bNl/JPUVGCMr7V/uj17a8seC0mUL1B+XLLX69nLcPkKkwVxlY/1B7MyPoRFezKk17+IQh0CCAew
KMhr11GmkL/aggo/Zy36ETysho/WtOVcv1qBgd1I1+mXYLEjXF/dkMjNmNLHGOt9RUlDq7qd4XxK
TNvLcsdNp5OTHc3wCPTVzbV7SbYOt4e5tjxQQUGBFGiOjdjw9TATuY7VfmIyrTruAH05Byxmph0E
+NoNpCDcoLi/DbeoWpGKLJg8+vLCrM6d5GelQ+bcjpXXt3C4qgHb2QfZKDduz9VInMM0Gmxspqxl
FV3ssblzrKCqwWv0A5WUtAN7LEf1fgQI4/+pwwjVIRkbE6gwoMqgA4pHvi2VeWOQqycDPelY0eJT
XmSI8pmR49pWYh//9KNdxxMyunnR8W76jiaGBIjM+anlP1n/m1DbtxttCYOQG/wB3gaipFpbV0HR
6+BCGN93OuxPeZO+l4J0C/K+0hBCrI4qMfcYR4gu8oj83M7sPGA8Spq7ahB6Via7JolwFcTkjEgj
OfEpbQBxNN+78q4trf3tCV1JfPgFiyoT6s+m9kZNR84bHXM1Vksa7du6xAKVdCveBVXGlgxdXw+9
Hosavdobm837tWnGioGX3jLJb4yZDYvRlmNLJamT9kZ9sr+WgOOo6gBf3YXTv+O0q4zeg2StMRNd
Aq/Cv48z9cvGHCxJ1nWFiSowD01wkQvvUPSAlZ2sGPycrxDkLZA43WsQqR6T/dIENP37rsedujuH
88ZDd/XrU+lEsAEhX1CZwksXw3bQkhK7R5cMV67/RfxlH4bjUXXGQxcWD3GbP6XRQVV6gqffjHza
ct54e3kxcp5IC1aQ/rWICK3L3q/iUObxOQ3vUYs9qE7zgxvtC2rJD02vf92Y6eWUezPTlCfogSLU
qqnCodvNKCg5eDuea7nYga+4j6QhcKfS/mC82LHXyF/q8c6AHugm8o/bsVeHunRAQeyxr0VaoMWR
7vuWwlYLdzau1SiOYAbuSlHnVVttxLf53NJW+B1rOaIvjuDMnLVgsnSI5539b+vobqRIH24PZ5mp
NzMJ0nGRSWQyxdLSlNc9z1i+3MwFqbXS3h6PRQ97QnmNpAdb6tyi+OP0g1ExfdhjwTthwV6PSjPn
SQ5nk4vFYH+Y34CvK2q3uz2u1c90EWT594upi+uinPXSIhXOnGIfO2aw7x3ZnZskdkurDd262hRG
Wrsx6YnLvyCrKgjw65h1jNGdlBnxeVQ/53Lo2slna/xW0P/887FBxKXOo6G6R8Z4HSeCHlKqNat/
ZCQ7GsT9efKNHp+5PvLUIfkP0FJlI+ZKhYvyFrVh+BXLTfMmHfDDfsocUIcD9ipfxunJDMGoRIGn
5Y43pvd29ZxZG9SktQnVaXDiUcQyYXVeDxT1t77XbDU+I+0gSZ4fU1ySnvRiyzxrbbFcxhEWy5yY
yD0jlHjux/qHXHxskvDofIHcdZgk39lI9JdVIO44SKi0kpdCj2kLXw8vYXXMhyw5V/O3IfARyR3d
UvrYSfdqG3rT+Hp7saxdjpfhhDksuRNpjOdAAAfDLYZnG5rIJktt7RS5DCJMYOPgIZPWS4uzdwDj
P/lDulPGZ2PcOfY+wdNT3sTArF22lyGFzZZL7TjWOSGD4pjXpzj4DCvU7SnvSPWXtjkqxj/xrD/f
nszVBXnx7YR7p4RhNmZtmvBIg3SgfLC44RXlce62mgtvVSMWm2SHLu6ihEimLxR0ukZN/HYuEigr
x9qEXNGmbjA4lcvl/jhJ0TEyzP2IL2+d3GHVeFCyeV98NOBDzHLxTva7jSRjbRnBzMKjfQHFvfFa
GJW0NSSjTs6T/GDpLyTMm8iftcn99Zqnio3VmjhkHW/oaEyN5Mz7yVX6nwtVO2hMV1W2ZndtuVLF
poZt4VgKX+f6XEHU3JGq2UzORerq4V3QK+/aPMCWOnXr/F6bk0+bEv7LnxR3/UIkXv5brB2EF0dv
aZPcaHpyrrXRjcnQNxucK/ichb+53OU8DDkvhYOlrh1/iCrq8XbwaOJtGksPC7J32GEeMb9TytaT
NaqCL0Ae981w6MyN7vHqELnYf8k0LEDN61mtQmkss4AbIuns/BCW0kvu+Fvg97V1yPviv0GEHaiH
0RRAAiLX9/ODVidubY3eNg1zI8yv2/AifQiaymltjVQ+bdS7YHymjnLaXoerUWjiL4x6wGhi8lWW
zmArmcZgZkBcuWIjKJQr3yWn2yJ7rF06PKwBOMPyXfCX19+mdDp6DjapSSml3oAQcujQhtKNkCeZ
oxy7JpDdoAw3ZLdWdzRSAVAIWY4INV5HDSKD6rC83N/13SRZeKc8zx2fq/qr4S0qGlDhZIgRQv1A
43PV+TI8ID+nWLNOMGqMmKdBpB2yYkLqYisfWv10FxGF/SwDdcYNgiS2SqY7rTp2E7o2xkb+s/rV
LF4AEAQW6W7hElhciPy2Z30k5j/g6pqD4d8pw+eq5PKpn25fbau7dynqalTTbI7F62/VhmmdUXGl
JWsN7VOQqdJjkVXd/naU1RUB+gsjEZbiG/3+3kBvtQptyldq5VHY9wDeIy31VGzZlmtrZzwUXYzt
EP1YSCzX45FZ8LNKQn62m8H+2kqJsZt8VGvpyIb3/oIyjueA92own+MqVj3IKKGr6535ruylPSU2
cyenmX6qRuUllBQLdpSaHnD7SO+USYMa4JfzDu8VfGba0TjAJ5FdO6LUUszphz6rB9dKunCnh2r5
2Mf8jmDsFPRdyug0pkPkFSbABLkwpz095eTYF1n4LuAvu1pMy92BLLtxgy+bTbyBFvUnHl9wzUgp
ricEYnRlF8a8eIsmH6dW/8gb2nxOE9xhqzIIv4ZSvWXnux5yMRTg3QBEU1i/UaYkshbjlFPuCqe5
H62vQf0qacHdYLzcXldrqxe9AAdELxU3iBzXg0sMoOxNweD0yo5oJSafar/amMDVJxBdh18UBAgp
YjmPKketdNKE8Y+tnsb2S+LUTzLdbWc8Vs4pywdXTiu3iz7dHttKjZuz+SKucOdF/FWpd8gdwkIq
3UFOXmZMaR5LAwXybAzy5yAPYlQUh2k32IZ056vKP3mgaLtxyso7Ok5/LjnDD0J5BYA71Ta0Ba9n
W2oapcV9izUdA0Ot79IMNHi27xj97aGvHRek29hOyxhP82S6DhSF+pQ4jZWc0QaSKSMqbeta38PX
21FWM6cFJQLzZ/ERE6XhUsNK4n7ok3Nv/VvvKYSkevdVytsTvg+o+FDemewHo0fwE6UEK3X7fEs9
aO2k56FOPZ8zFrSVsDl7rYf3ovqcVrhwxpCvanRRyurzhHFlY5IsFhszu3Z/cSvzsIYYTyIsHPeU
FiJdyTB1UiK0Mhw5+g/o1fdZsvW0XomjcCPjvkBbC59ZIU6j91ZuOn16zsqfwHxgDJTDxi25skho
MYGCJwB4X1EbMoiSxJbMxS4otQ5T/7AAXRv5dRvks1wZwgm6NADxgMPIjDausBqpjvRa2NDRiuMX
a7jXhsmb6eo7KMHK4S43d2nk1cV+SLGd/fcvEt+r4MtEX2Sk6ILMccm+P6eDf6yN/SCrR3s+3N4J
Kwf2VRDha40d8ppmSRCj/MSxnUkf5PELot7Oxjt6rV1A85F1zmPDwJlQmMrQlzsrlWDPlwCUNRel
dz8B39p+btJ9ULll6lpm9phZG6DwtaVyGVZIClRTalIjokFuxdahHUGDJaN6Vszuu9mHWwJyK3ua
MSKmubzhF5L39Rcz+WCBZjDGRDXv4uZIrq3kwSE9OcahsY5//uW4Z0nt2dSoAwh9QT3yfaNcEJwN
ju8xFje8cPdN8RzJI5TkjR23OrKLYMLXy1LkAPwe3IQWTu8Nq3kIuq+m1e+iusI5KzkM+payz+qH
Q7YS2P7SXxCLZnZA5l/moBLjhmbkVFbtsTMB9OW1rrgx4KzT7elcj8ezDCdccOQiCtLBgVt3evB8
gXL37S6OOSLHLXOWtXudKg/dzqWcSk4s7DY5GgO1sQoeZcpnuSzxfsBkIfqoVv+E+t3Q3QVq6Kap
TyL5WumnrP5ye4xrR/NleCFnmvJomlO/RO0AUwkX1B7WF/NHer4fbsdZycQZ5uJ/w+OTxFXYdCW2
4wFYALCR2lddNt5pcXuqM1Ssv1fKUxpn+779Y2sHBZHKi5DC1gvAN9CnAQwJYKnZQfN71Vv6nplZ
bYxt7cC8DCScyoGWSbOS8QmnuD7iYLErMVtrbfzQNLNyJXQNbs/l8sPFK+gynrBk5kjyQWUu6xKu
U6R/6Oz/3A6wvih+fyxhUchD5yj+EqD8ZHShVxYfdWPjEN5aD8vpcnGTVTEYqb5i3eUdAklp9Kx3
zU6WnyB/akmKhMxPLdyq+K0Oi0cIL04T0QFDWBB+JSf+rCxlo8b6Mfl94vmK/zCOWyTo1e+jkYUs
7MgFHH49NqNKDTtvl1bs+GJ2J8n4+BefB/oCno/oJaFOev33o7ArSPZp1w3Q0DKDxg+NdrkvDrfD
rJWfgQz+jiNk+L48JZI5UHmQFEL5hyyBHgxW/ycPjONgqXSdKt1La/srsMPWzZsnIwEfoo7nbKFu
Auu+/YPWzmOKzkvZYGGeil1XCTFJyZj5PbHz0pQ/WlI8fXjSk428ZHWZXIQRtlcWmEMLsYqCS74H
E+vhmeal6Va3fCuKsMesUZ/ysGAwGuJ7u0gyn7so791NeujqRkPUj7XCm4bi8/ViYYX688xeQmDG
d97Fk2N7Wob4apXgUFF0Q32snca+K9RqJyn11ijXkgTuNqqawB6RYhaShDikg6FldCnTdNrXVnsX
Ga03NP0hKz+pzbH4c8LfUiH7HU+4ZpwRvo4lEc9Cr0iXEq+gTGaWX24vxGXOxAP4MopwkBRlo+RI
6HGZmSNz6DzMjfNotu1975SnOPnzohydeTgMyNYu4F7hOAG750wx/59rfZa9IgtGTxuVeXd7TGuF
DepC8CFQOXYwnhLClEVBU0vmVKmMApfdk1TsatWr7eE4m/luStMdvPod5LCNY2ZtV1/GFbZbicaM
BBwAVGz23umPbdYcHAiuFNZuD3Btw13GEU5NyRnytl/GpzapG0vf5UDe24ni/kUUBFUXPXuEssU3
zVAi8j4aEl1kpzwOAJfNTN9uta4uwIso4jJ3EGeQZ4RjDOWziSxPi4XhkMr7YnpttJfbI1qNhY4q
gmsQjwBIXx8gEtBKfaKYdqYtaKAUj8iLlkTyDvfa+EjaY5CJJ83xdtC1jwVLdDm0uIEUEcoe5L7C
QsCWXNFfqTJ5aQ8X7m8Oep3UftEDRJxfhGr5DBdHbbrio6687w35fdAa78fJ2UgPV8cCJG6RN6J6
Jb7KgkEbu7It6fXL2YKsQaESrf+NvttqELTnIR4hB8+Qrr+S1ut0LOWBsVC7qt7HWY7XR+Td/iq/
tHbEgw89dC5fpBMQyBHWgjw1emNpUXqWayzP034evHpWvipTITfu7Js+CUJGKdlswv3od7YHQrv0
Ch0Ekdz693RhSk+zpvwY64MERNB03IAH0K7XZlRHxh7W1KTNn27/6rU7CB4wODGZaxB42vXUtH0c
B31N2heY77ruBTr4o9r0rtMvqkavg1bvb8db+xSQnGFRLnL1nKTX8So5KIpOoQWa4R+463FgeacB
UnCdOt6yRFkPBT14obPKwGavQ83p0Ckg07le8axrMssL0UhytrCVayc0evH/jbKcEBe5eq3RH0l1
ojRqvrMTxLan1HO677PZffyLqeNLmUweAUXwVKMqKIcvanht9N1AoD143izgrQ4GygC1O1RM6JVf
D8ZMu2pKW25TI36ZkOS0UOk0nefNTGQt70JD8L9xhA2pO00iqTPXWtZpe6OMPF2qvEpCjGW0vXCS
PQcBpjHcmMDVWxweCxAKmBmLh+b18KYoMJpp4JabUHAO08cBWbGg9MZ+OJl5hIbbv2pgecj+bMmr
Ln/4zdFAigf8lPQcb6zrwGWhxvjUcGKncYxTwk8MXf7ial0cYv43wrIZLpYhqGe9Dhsy2dF/gdPv
47wzdJ9vL8C1yw6EC+1qgJ1ADIRRNNT/p0gCMZiU9mEuBnfUH/3gaOmgWXGEvx1sdcrA0VD7gIMB
iPV6QKEJCTyYuH/sQMaROsufiiLdoAr8UlYQvwt/mpSOViunkhDEGs16aOuYNo3x7ODDiIRkE90f
Rvu7pO7b4rP+MdY9Of3i1/t4co2G3iPLZdyVqLskan64PeS1+YWkyQJFDh5XDWH3dVI7T2MK7q2X
832ePat9sZucxLWz52HTTXTtdETPTQMdiOEFHcHr+S18RFWQZ2VJ3uGj7lbOA7SajW+4ts2XzbZY
JaHeJibnk+KU/gid/dy1mEPFAN2zdF/Wspv0Ss2w0p2W0Q42pHEj8NriAb60+LMxj1R9rwfXmkmr
VDRWz/KQf8z5ZsOY3P3Fx7oIIRxhSYeam+TzEJZtD0Haj4rxEGv1IcdAerQ07/8XTNh5mQ3JSzJA
b2jpIRnKcx24Wh0dAn08o9qwEWwtJbicPOEokbpRaWJ/gYrArTXSeWci7pAO2d7y3zdpvk9VdX97
eL8Wwpt9SFGeWvIvTr2QhWSFU4MCaOinNDzj3HzKis5rpIz8SA5V6Utu5nXspja2Yq7cKYD8YqVp
d8VUqD/0rEUIPkIGsYTQEXb/QpxvnrIpiWKYFFN0KGc4doVfD6+BU2eRazW+/CkcrchfqA7+U5cq
ts/m7uvoQUrSceOFurrR8HoH9Qya2xTTECBLSdLhFn0OMJTnSRW0p0HZKiWsBtER66K5D7paVNb2
gzmQp4mjQ/ITV50BqFeurH+//ZlWdxXg5qV6Ry79q0l8ccdkUpqbRgKgVB386F1kzdO+GI0/F4gD
HmfJhLEhg2IsdL13Y9tJIpw7eb45L0n83gprtw03brLVkVzEEA4/GZdBPY94dTRDhrBukUtuFdnN
7vZ8rZ3ni8odJiIAAd7oK4zTFE5mCogyjbIJA/Su8VIrn++kfi7eSYN8Vg2Y8rdjri2Ey5jLv198
I6WT87hpQUJU+XCY5fIho7bU1ONfDQ0KN2x/Ggli01qJmqYeBmAHoa7tfDveVbG+U+X8yelkjHU2
hB/XBkXlBWt50KioiQiDssY8CNKWl1VVPIFCp0Bh7KW42N+eurXPhdIMbXgQUVzAQpQy0nIj6yWm
zoCdCFkGM8PcedfL2bkstgyNV4cEYo3W2QJefnP9zhHvhRmAiI8Br4KP+WC5nfk3I7oIIlyDkmn6
PElV7t9i9OIea5ToMGuwE317p3XPt6dvfUS0r8AYLpyL5W1xsfKKCS5CFbIkerleYPRjVLv9+Bcv
eVhs/w2yfMOLIHHhJANaP4gCI6cRz/4x6o2dIUcby3trLMJ91Gfz1AQ1QOvBiL0Sso+dNcdoi7yx
dgpdDOat6qyBQXLFYGyj8fquQR1/o5G0Oo5Fo4bNI6ts1evpMgbfKHxrWdIxcifOjzhOUD7ZSvNW
o5hwoyAYL4gZ4U2v5FWLjRfjMOSfef0QQPQiX99I6baCCJ+kjFK0FdP/Ie3MluPGgS79RIzgvtyy
Ni0l2/Ju3TDcbYv7vvPp54P/me4qGlOc9lh3VoSSABIJIPPkOS5wf4F9t56EmMdml4bw0fU9BJwx
nXpgnPTfdeiR8nDbHJBRHn0x+tfCOCHoV29ps29ZWZ0+2uzGUTRGhDPtqdg3icbN5t0wbOxHuRWa
rYDhkAFZ90E3A48JtBCyc2sVd3r0kHbe0chOXvn99r4XE//7nP1rZ+VjoRtDFFal2VmoueneTq1Q
dhihzXOQoDD+yqCL2Dy/ZQ2dgtWAg0cTZ6u6uiR0OSSrCKNm52J5twisIQxpSnufdbtfDayq35o/
q+VjDclObZiH2yOW5hF4aANnAqALaFP46kUUslNVa72ErG9lBtBtq9nJjOc3ztAecpBN89veCn2g
GNwpi43AJFlUSqYoE3FEAZtZZ9CXSIvmaaqzczJad7zzzb4+ZuldkZxuD1Fux6UQDPUHfNWrEdaL
UiW11mRn11Q+TWb7fRid+2IOH0ruuRs7W3LuMqZ/ba1iul6n1lw62Bpq4mAed4OvG8m7Jkuf0wks
UL1F6COJuyAERD+4yDpTELtevtww6rY0WT41+rI4ve8mx9uzJ9kSVwZWI8rcrDWmjsN9gRy+PyAh
dQrze/cdqIuj3bQnc0sFXT4ikjy0H5G5W1P2Vk1naZkuzqvQ/qno1jsaMD/eHpPUBP3TAAkR76Fe
eT1pU6sGtaKyzYspvxtc6xhNG5ipLQvi9xe7Cu1EL6ihODy71K5JcHZBteFpkjOEUPjvGFZeHcW2
kYPoyc62/lxTLsyaH2TsN4zIFp/cKcA2sqgCXn89DLVRB5NUPnhOdRANJOh9z96dkJ4VEkDm+KzN
6gdLj+5ur49sx16aXfncNHfZWAAAO0fBk9r+VEzyOVC6hVupTFnw49r67/hWp/1EuiexdcaXCBrV
oNAh3u3oZhys+F1mvc1m7e0cey/FaNoUPIJ84y0gyU5cmV/dA0Jt6E29wnwTvF2yj8M4+ovfzxUi
yUjsBhvW5LNKgoz3m6CCWXl9PLRRVhlYMyHHWlpfN/dK9lBYWzBumWcS0JFuAmzMg2o1qixyWicU
cZ3+CgJS6nxxSL64xVagkNoRXX2it5bxrJ2zoogNZUl27txPbujue+9+rLbaAGQbWUjQI75MVwmt
ydc7QJuVJlA6BmMoSrHPa7JVSmJtydbIjg14ZblvIl9CMn+1meeu0EsNRtBzq9n7YHwO1He19tDk
w17fwlbKBkTgIMnmqIixrAl6c2UsnLzTsrNXlc0efDv80mU6b+TdZGsDQAPtYWBF7LCVrymLbg1x
AEo7ibPJN4Jvix7vM482+duRQjZxIPmNX5kcNA5Xd6fZyOyo0xlNrj1UTXIHINwOT5rq7Lx0600t
mzmaLQE/sE7c09Z+bcRpvVhDfm7r8Eh5V2Qjbo9GaoH3OnOm6/QFrEaT6Qo30IiYLohqlGr2i63q
sSwGIIz8j4XVdT2vhsky0py6bvu9TfOHon9Vs0+hk21EcNn6X9pZrX/SG97YiNNJjETUcBr4AjYe
hLKxgCAFJYamNo62mi037ec+pVP6rAfGSWmQBW+j49K9BOVWw6HUEkSfANjJeZq/hHcuTvM6Lxun
14g0hvq5rN953MtjI/a93NlwZ9m0AZIHIv+Ly3xdUY68LkDDc8rOTvfQxsY9a5Nuxk2Zl10aWflx
2XRplXTszdC2uNo/tN0Wu5l0GAb8afxDPHrNHpGYfTD0AxZGWJ06+j9b6+dmu+SWkVX4N0JNsfWc
uTJjlCr7V7FfvHHc396SW1ZWV5HRHMK0pVH9XBVhuc8G19lNbt3CTpF4GzFTFsvofrKE7qHggRGf
cuFlmRp4SrEk+dlrFhtNyWb80YaV60eRqjzPRfF9sHt9w+Gkng1+AcY2QXW6zhNCM03rW5bmxGlE
k+nWbVIoGIthb48/b0+kzBJkdzpegbrTb0ocsRIpdVnQO6ZZiHEUsEk+Q+gCfcNGF7Lw3tUTHuyj
aEAEkSv0fFazOMxTUVl5Lh5E0/iYfi/HR1Ahu94Qmqm7zTSLbDeBdaf+DzEdhEiriAoTw1wYbp3j
hrO/2Kbfb5WqZbdEKo/EHYpKnHWrOKe3ELaGDSNK68Dv0/pQ2F/jb9AuuaiIbfdwSS/F1MxE9QqS
TDbx9QzmC3eCKi+xF7Tv2jx6LknphCoc8Ymt+FP2V1i8jvFRg5v+v7vIpeHVVDYDrYx5i+E2ak5I
svlzPByD/DnbwrnINjX0DAJZDHUCc7oaoVotUwsMEugyI4l3c/8whK+3ByO3IWo+pDgM7FzbMKwk
coHZ5vRBhMtRyAjuGsN5tWYtPNy2JPN4wZmDh5BIgUfk2hLEm5VWDFhyp24EE6YN3BwtcB9eM6lQ
6ITdUx/Y9d1Sd9rLMuhbmXnpSAWjAS7DhXLtL12oZC4ZVZbNrXYuHCXlsjO3AFCy8EEb8z9GVr6h
uCMxE8mScxyOpzCc9uPwHLv6u83+QlkUtlGtonUFfm9tDRvKUgj3aiugxzVCXLd5al1ohFXFP2wc
LDI7xAyRzoRKz17jd6zObgt3MIlTeriPik9B/Wpmw7Fr4QgaNm5jEiJvXYd/S5QyHAASawDkkMdD
jFaGaNztz85gwzzRlDu3QCOkiw4zGCIgDNNp9H6mbXqMRv2h662vnj7t6nSLOEQ6cNgpXA4dGp2t
1cZQg2Hs9SQqzr36MEbGsUdpwSkeO+tDMJr3t7eGxBbXEPKqsCRTl1pXeWNrmt1ahb9WqTz7bT2r
sJ6FeY6mLKhGp81LWLTKbGM/alKrYHBE8KQ53Vq9Ga3c6WIjbOIzCLdd8Lm0jrntT55f62/pZTt4
RvxOS54yZaCD/GUaefJrX7SyP3T0whRbOsqSjWOQGUQ5CLYH2ulWG8cePaW3Bshzda87FkerjXxb
OcX1Voux3I5I5hKBiK2rU6OwrEgtdMjMpyCpj0DvWh+9z+kAbnK8Aytab+wfybkLdwU9PrAS88Jc
n4qK0o6Lx0Sf5x7k/5IGxb6fLH3DiiS2XVlZzR7dibFDBxvSx/OHETHRKD4WdrbhpVIjMFKL+hmg
3nWWbaycNjKbEXW+pjg5+ru8oqt/izVUuj4XRoTTXtwuq7zgnu8OZLkAJScfA+Mn4gjGf3+SkfMR
/K7A3GA1Xnk+fHhLpTmMZNCNh1Q9/FzmndukG4msX3eq1R3vyswqhMSzhVpjANV7mEa7VHtI7bex
qZwqa96NnfkBThxoUZ+14tOs3ns01HvttA/qdm/qb2Dn9JuDN9ET/B3lefRRG+OOvXxW0va+HBPA
OG+te8AOh75SDkH75G7Je8hWGyo4IUsDvBp+ieuFyEs9HDoTCmGlP3Go79KUO2Nn/vfHhCF6gyFu
ABX3W2JkyjXy28JKYeyC7MFbYNd6F3RfTOfjfw+xBHJwoGRVKJgIv7vwK21yYOfuyZ5a1gKiwQ1/
NF2s75cgV04WNCl7V0jp3LYpncILmytfXiJlzNqewRHMd3b+fdIe4j/grqGBFcpPwTpugfq7HpfV
TaOuZ3Q9k2b0u/yJTsLSOYXH2yORRTGQi4RmXsqkMsTd/2L2hhnawdihRT0uAj9r/4qM020Dsuqi
cWlhdTtUpqHN9EB0b9vpiWzq0Z46f1A/Znp9mHKDgtFDYz2bw95xSr8Y/nsdBOvurzYCAGPrzElo
NoOaZHTMOnVIH0FWVPsIQpcNf5AIP4s/zpuP6Ak0zVuFaTsoas6IhoZB5WglLzCjHejru6t6P/XN
NkZwyvHJqRbzHhqA9+Z4RxrXTocjyGJknfbzZv5LdgW4/KCV93j5FLRhCJLegQegARk1abtJd3Ym
klDLtHF+yIcvelvwIZhd7dUetKIoV6O+YI3RAK2CdL/QS54GXyMXocYn46n4a9KhMxmOUDYfpyft
vTofQ03QMGXIWd12OOnIL75ltTfrZFZQfWXFbXvvLH+PCg385V1p+1W6VZ2SMbmA7IXHhaQ5lCPr
5qHMIMVtjTRgBOpzkbhg6zo/1Z6U+iGYnWMQxiia7B3vYxUfpupuFg3347CRb5DFostvWK10RFXK
zAV33Bzme8Fva9m7TRlWsUnXBx6vO5Dd5J89IB3XYcKLm7meFtolYN/htqPrD23xMOZ/qcZ5GL7b
wVaRQPy93+xxZybGikfdmqDGWqrCKywmljxkHZMmzpC7RGGCzobb3iJLNkCFh3CAyG9wFzSuRxYm
VaBQ8qU9PB2QnXtfa85O5HKDuNp5A8gughUvg/cbZkVA+G2AkBPw9udVwD3y2mxupImDtJEg1fWO
9ZLtECoNmh9j42vnNPGevOWTViwPycb9SEYCAUcZ5A+2uAKQdbu2q6lRZWQjHHme/neC7HNslAfL
QrqwfCyicN9EJhXW2e9CWImWxbfj9o6L9cZzULq6Fx+x8qYpKOKktWgdUZ0vlJF3Iw0qAIvvky2e
eNnpRkYMiJugRoF7czXayYYwQSgXB7H1s6yacRcpibPhQpL0GNkTMs0aLy3BAXdtxElKN3HDhCDg
qPezKVLa/vQcThodP4MftBuTJ9vvEPw7AhiIA62vb44bJ6J8xlYcjXhX1MGTl2WvQRNsBXVZIIVZ
HvJLcsLs+tWZNtth6KUq/Uud0dxZ2rDP88cFIpR6p0WP2XwO68KP7Te69xm+kmY8Zqp91w6In30M
ta1ynmwh0V8hK80XEWlXbjuVo9pAekOzq1Gl967TJYc4bLWNe70syuEmyLfBbA8WauWXRbkYczWZ
sJMPwSnKlEMRgwiK2j066X5XPLT18Jw41R8EcNBxSKnRBsotbOU/tNYBySJdd44Gd0enilOlMP2d
bgcc2QReGhG/v7jnaVppaiNIoPPSPFfLZzPaohT7xVGzjmiXFlZLFCy8/aySyYu8t6Xd7wOaDKy8
fFBpiCmcxc9D8Q7IIZ6O8rdJ+qRwE4ELDOnLU5V3I3hN0+dZAp9V/GCVzptkPITZcjSNUwvxjtbc
dfrRibew/jInv/zq1ZKnc6MAXhdLDtdweQgn1w+ylzjbdekf1NZ4nkCZBLMEqJ81LIEGFystPUIv
XQx7cTdQyE5k2vEPFhpcEblKzhZgWdcLvdD7MaTBLxJUF0xOvFPSjSy5LADBqfmPhdVCK622TFPH
lJUa6IrR3rnRuUR+5vY45FagFubpKC7wq3H0oZnlfcuucCZnP9B1Lp7D07yxLWSxG9rrf6ysxpLH
QR15FtsiX570wNp740/S0wMiC7q+L9Twv/OKILQH9p7iOvR7zsrbynGezNyjzyku3pAayKf0qYcA
gWJ8+CfTR6mWTBhsmNQYrt0gboK0aAOYYQQHwcyZ542fthmFxff+tucvrKzGw1CX0hGkG1FfHbJ+
fnYHke9/WNotWLQsNItsBaljQbtrin18Eb8cO206J2ChMtjJC+pOtbWzsq+g2iozPWjDgWTLbQeU
RoYLi8J1LizGhRMqUcxGasthH+j6cfaQHXOH8K7soi9NsJW1lboi4nAIrwptz99WrEzzOhWcM2nR
eP4UNdbdZLf3RZFWfp2F8X7En07ZlGxdgaU77cLwahEjKBCmuOCct0U3Q/+kmz+Bi/6JP0LKDF+i
kOtZY21jCvHBEkBkEnjGCdBHyuu4tZ//YMnoRKZoQvT7TZkmDKIWxCsxg9qG3xvJ/fTFGxZOlfLk
pVsU9bKaBjzJZH7htzUFWP/aQcwiGNpOIQ66FfL12nIH54LH/X2gPJT56OFFT+pD7sNTmp0c++Bs
kYFJNh/oE9BNjJR32S8KhQsHjUJD0awMdYBEyXhch9XXOqqh0ELlOAjLjUuK1BiQLcCqZNkQ/7ke
rNM3U5YqtKuN6lzspyYbdmWXG3uXRmzUrVEGu72UUnswNoKtFeu5vvDFqWuN1tjRbTMZwM4H7SGf
2526FAc9jv6+bUuyAQBTIbn3S8jd/VVOuZjIvHb1SmXzUQkDWBdmE+kCOj32ZhUkG2+FLVOroNLO
ZRIptP2dtYB3Zdz72pT4jZYebo9IuN4qLiOaIm4bdJcLTsjr1VKyech7B1B2Mw4zyTb3WEfjt9s2
JBGZyE9DlOnxHEEH4NpGNIaFU1nApM0aaRb6sh7VMD0s5cFotUMZ59/oDu2U19tGZfNHxRISe4jl
6SlZ7bkZpWjEy12ua0BV0+YlI5eoKPe3jUgisZCeEe9yUnrArq5HltuNk3S8M85d2O5STz+q4Xvr
IYITWPm0bCUoJccMuAqxp2jQhB13NY353NuKumCsLD7nUHXGL0YS+GOS7wAe3B6XdPLAkQJWEwwl
vzVyV1Wj0vDFuJLS8MNAUU9U9fNd1czz/rYp6aguTK3eNMqS8RSo8POYMpzavYzj+9l92/SOX1db
55fM2YFgCkEy6BTIZV8vVz9UfZaPDMsL3w82iBSoJW+PRpYkIsILkg0XFW964K9NJOkYOaNBqKVl
wA+9mqvhTAV73qWZ4sftcorzHxa5P0/dQtnL4iBi01CI4Bq/6yBRy4pQk6LttZ2zj1k/oY9VPsSJ
d4j/oCxElfZfS+JLLqLggNRFn9g0u4ZdU+202EYZMZj0nWtl6oZ3yBzx0tQqPBmLm0xlSY9bHb1W
+SvqJ675cHvJ5PPG6czGIm+5JqNo7NzLSofRqGayKyETdMqHogyPcb8RLGTeR3O1oEKCKRYxg+tp
a4y0T9IC9uIBViz4LpQkP90eyi9c/DqaQ+7Dq9Ej5cP16dqEV40KXN2iISXzW6M96Iey3IFxCe+c
5cMYvy7FfUI9BUmeEQGW6ksHz8yyq7MXFLT85CEJ7yHEj4CNb3yYbBkhzwHFDViQKvVqGedZ6ZrW
5bscFwYP5ef0/8C2LZte8rKkgumdInCtvHKsjckZHI9AUsxk8DWAPVspUVm4vzSxGkYQ6mi2IZN5
7vLkLtSf5mTc2UhJFfnbIAkfAiNQfQ3MxlR/7BrXrz+k5d6anVOppXsjem/Fj021VfyTfhPhhlWn
osQF73rJZ6MaUpTygMg65ZNuf4jmH1pSP+qF8aYxzHv4+7ZAXGKUvzkZRUBx1xKY2dVEZ+qiDzTx
085TvtO0+lg5P3qRBcsf7fzTbYeWlU1MARXDmUlGc4xfj25Scs0OU9pPAx1/NZM7rgs7JAfuYtU9
pXO77yoSP/3TNJs7N46fi3Z653buFzBBx9ufIgsTDBdENd0V0Kqsdq8ZpJU+KYTX3ni2otHXpy9D
BefP+9tmZATkJvk9sj88XQl9YitdBFetMdFVcUhE97X5wbOaH17YPZoZag5L/NE192l6KEI/Dhpn
rzX23W3rsn3K7ZZLhmhfJ4ZcG297JddrKDrOqXEKFmdXd9FxKvONQ1LmQL8Ys7l3WrzS9WsroTEb
FmS7QC/SwbeTWgHbUIBRBzJXDebfUatsZGulw4IRAt4d1o8gf21Q08cQChSTIjyZRNHxXXsvurvh
ILeNWOvykKekAZHHiqkmPqr5w2jfae5GPk0W4kAK/+9xMHXX41DspR8zASZQhgfEJ/xteSnp0lxY
WHnfEgUR6Qy8z0ZMwqDjGxqkH2n/AO/uhhNsjWUVSxM1QF2GusR5cZ9KKMznaCNay14dF5P1C21w
sZHMIQLtGTCUpffJ1ZbxsbX8YV/Mr4b7Ieo3rG2s/jqZOkWKOcW6WBplX0fVEfWaQ21vQBSkiQTw
swKuRCLhN/qKJioiO0zYn6pC9nnSfW/RUfJ1ToNHiryZIXX6igBglOXPce9Q1M5O6DyeXDsf/C7d
KuZLl/Dia1b72J30qJtdPN6JB6ThJ+e9WRlblfMtIyuPLMdU8yaVIZeFdpjrT3OuHG4HvS0Lq/Os
N62uzj0seMVLPj6W6lZGUh7TLyZq5evAiiJr7LGgGJ+T3jwEyf2c9HBXH8i1xuODFg37Mk92Lrzj
t8f2f/GYX7U5Udhc74ImRhbdEwLco5526q7oLVvfxX3ax7tqygtt76rlbBGF03n0YXwenxPNhaO4
XpwFeqfSqO56XSviU1BAUn/wuphEtFcYW91xsuMV2AAJaJ4vtPysDnpbW3TbENifJg12AHH8YD4G
Y70flJ8bMyK8cn19ubS0OsjVITbccA4pKbfZLrFB13hPifJxet+Bsftker5ms1ngnTO0D7dNS8cI
4TWCxiBBSYZch2+r9TKlMAQNuZ77cWJo/uB6CHAbD0x/uJE/kt0L7Qtj4vcX4c9AbXPoJ8AtUby8
zGNo3DvFJJ6hkbqrB1g8Zqj+ju7cbN31pXEX3l04ckn3mNbKMGoLjRXlVJ274C+Pi288vp31czge
m/BtQnKaHOftaZWO9MLg6smdWZqCBjAG53Y8QQFA+vvNRHdLpPGes6x9tGy8GKWx3gULQu4YONZ6
HZcaziIyxeyp18QoHmat/WxrwIZuD0uaSoDgWMwk4Gx4tq9XcKQuNDslZgpA8AjRRPrfZXyalczX
mncgJv2ypmS6VXuUOSmt0KwbgEwyW6uNGDR6kKceTkpXRtM9V9WDVoZ+P37eGJ14l6y34aWd1bsl
WZBlbxLszMXnhuzwk7mrIj/OoIDaxW+Kver8BTe8zbl227B0fIB4xOPF4lmxmlVvidXEWZhVr3kG
A+VNL7BTO/3GSS228m+jAyNtwg0KyG2NSpqBIIRB3lESslDO7Hc2RIzefgmRuNxI1UkjPHASAIWA
QBnTKqqUdKgVuUH9zvjgwEHgHkdq0m78edK04+DqO15Pfk9V1OlNmgl2Qfpk5d9zYMa351X6VHPo
liNfCDZBc0XcvQg4iZrbUxIwZA02/epHaB/r6jD0u+JrrL409EvYy+R7qKrk1nkxHrZSsTL0KPR4
VFeg5kZq5Le3Sx5nrjWJulFl7vr0b3OefJM2umK8G1/z5DhCcDjea9PD5P3YGLp0tWnDEZAe0tvr
dmvVjRABiqjv6O7g48xT+S1GFA6UgGLelb167PITwBkBp2Sj7zrzWe1qf5krX7CvbFE2yQIwGDXB
/knzNHDd64UoPCOzqkygRNLC9bMGCe/S+xB3kKp5aToekgxxvJG6DH006beNqRCn52+Of2F8dbqm
XdU0SkUtFL6rfdRoH03j2xCeqT7fL4n5pu1rP8rDQ/kabXE5SDc2HQlIkgInp//wetjcr8Ky66mY
Qy3TuU+xiz7I22mrV042uaK0jCQf6V2ek9dWijJubOR0CI/N8BjGxYNe9Yys/lhHOgdP931ptK+K
kf99e15lHnZpdhUtg3ah8r9gVj91lAzDKj8oQeEHTv3Uzf3GVpadb5TT8GTYuwV643qMs20oVbcw
k2n1CqNcCbelE2/Ef9mhTXMDXahiz+rrW0JrZlGkcNXGM8JdaXzjqDHLYp8mhxmK9rTc0kCQCcfQ
FA/mGBiu6GRbhUlVr8v/KZpXVr2L2+9hDWNF3SLU9ezd9ZlyrCKevPUBWnO/neO7Wud51S0Ht3K/
V5G68ZKXTjE1buDuUHWQVrqe4l5RM1OJWE/DbHxF+5QaYOWcLWSM9OFBYwCaP6D/iI6rq9E4J5WO
BiF7IqbKfd93qa+mDoilYT8kB2DuZrWLC7S3Nw5Z6fBAuItGY0pja/4W1F2sPOogX80HV5CEWJO9
H4MNN5WODoQxCs70r2FlNTpd6/TMqHoKYnFcProFKuKpAcu/F6jJfbfo3ZGXl/E4V/xX6X4zxhqy
fd7EH27vTVkTHTlKygciwU1pTkSmi5Ova4bEU3hTnYf5XZjum3hET69GluLOcQ7lcrAU4wkiqnpp
92ERfdPNu8B8UqDzLQVDbhfe3f4e2eRffs7K02HctRpK4dBgOcldD8x+mT4VypZvyQIhLaGAS4EI
g2ZdBfqlU4pxrDll8tY5ON7LPDWPpQNsz6ZTsw3fOHrt1+UfNJiLRtR/rK7Cb5bZ2ZzCDnmunNdc
H3Yu6ILlszMZfp4vOyLk7vZcyg4VsEmk3KAC4FhZnaVzO7ldqMO97qWf6M4+IgXm1tGudzducdI1
g6kFzOovCNtqzcK4DUJ3Jh4o5mukQBAEi1+nb2U6pFZIKwNchYKN6++1o4Yk3Lqho/5ZttmT1f8k
lXQMl5+3p0x2VCF2+o8R8REXu2Gu87ruRZnadNrdXL+q8EOZ75Z8X4zNRgSQ+uCFqdWsFW0a92pS
osI7Gl80mqBzuz9MjXnvZAgNqOa9G0yHONmMq1KvuLC7OiAhV0fUCbjVOWyDHx2JWCuefiy28rio
xPHb0yk9uP5H79GBcQkAwPV8NjRkOaFQhBm6gxk9q9NOtd8V+dEd3hbhdxf2eHd5cpwINeCnUP0a
kuoruedP2dbDXuo9PAvBWf76kNWOtypPH01RPa/iZKfpn3Q79avldHu4wgXX90e2AI1svGksntfX
o/VSUEnhgPdoYbin74Fcpr3hNdLVuzCxWr15GWZbGfCasI3eNLa1d5r2GDnmDyFofHs00im7MLU6
oYK6NMdBjCZuX9UKBGL0s9rqXJDboNUfHjM6G9fdxVYFXFsV+KdGLXau8rNxS58z/U8G8q+R1dpn
XpdXPfvt7C7PgutcHZ6Geas9Qho57H+NrIL7mM+zGaNRcqbMikjaqVI+atSvF3SWyvDbnwwIfiwe
bWRY1gB+XR1m0As4QaMBGms+VY7pN+mGp0mXxoULRdChgFATzn4RCoc4H4dIXFDgvh99upSGO3cq
gyPCS97/pynxKRemxjLTtKBk7oLic9Hn+7F+nsHM35408b2/bU6q62BobIBc65aguYmLPjBGICaN
82lc3J/KZr+sNJ3hiUrvL75VGjmuB5I7kW3mLeIVuRPSExkNbzQzfywQrQi7/hjn3buObUp34JNS
kaYeDjb64MApon1qhOfRDjYyOdI1vPie1RqChB6CyAa10YryyvgMP1SVfr49r5KIRD3d4L2OfhrJ
vlXQa4qBcfb4SdH3d5PqJieYHst9lDmzP6pbVI6yzq4rc6sAWOleOYQTy5hX47FoCBfjX9qifnLV
8YsQfIiy+9S5V1pkV/L8ALvlPtY24okwsfIkOg5oYaEtyQYRs1plZQpMu5gRti8T1DlhfLeUfteo
ywFxxnfJ9BxN//1cuTK4WsbUjtQZsioQbfB1A9Bw5oMZFO6GFUkEu7Ky2oUtQitmYTKsuXyFnb86
aoiSUmKotmCbsmzXlSXhUhf7nXtGn3QUx+CUeB/Zz1U87nvjablLrXdw5u3NElGdpw78bT9sBIH/
i2nwS+LlChHzau0g4XLVtIVmN7Y/pJzOYUW3De/KU6rFBxdiA8jPn9z5/WTrb/J6C+4r2Y8M3KbX
DAik91tTWzElwIpTyPWXId+n3UMK0k3J3t/ekJKLJQV8gOFAfCGWMlbntltlgKldqmbxK3wozXNg
PmYWmtfLWee2l9s/b5v7hRP9bTv8a89c3fHgRQ4bdaBpNsqPY3EfndO76LnP9v34Vm1SHzl4hzy1
/nGmYVCj9wjcfftDs94G2a6w9uHoV9NBe6uctK0+N0nEB2bARhUlOZFIuHazCXgrmnQz7y3zlWx5
6W6MXLph6NOg0qCjo/KbfG7Ss9aRSANN2mM0fo4hoY72ofUKVHkDly5rPWcsXF2B79BW5a38ttJD
EgYxb0dNA4P2Zcz3mvlZ7xZ/biCSyz/C3bLPTOfsluFusI/F9DayjnXT7xVu27b9sqVQI/8giz5p
wd9ExWX1QTEfGk0eHwS9ECqjdrVP39B6egz1l754n2WPteNRItxDqxibn/R91b8s5l0Ew7mX/4Hu
F7UDdDhYCY9OTrFQF/HEUaN0mWP6cyZwsZb1zdtK+Em31IWB1aGzNIZWeBOeFLSfe3c+jfV0b7gP
Vv13Y7rfJuNzRkfE7W0lDRUXJle7WEvwg2rAZJF9MuOHMBmoLxn720ZkZTq2BmJXDmUHivziKy5m
jhBVakkO0Lyo0EbJSJweUs9zjrqKhI7qdd0RXNDih+pELdRUgtOgxcPGuSOdXHgRoaqixg+fzfU3
5PZYj+RTiVfVd+MLXnTgmVioIISMZec6z7eHLD282UeUWlCU/Y13bFCNIMxRnznTwvw2tfo9kjt+
O95ZQ/GQvpvUrt9YSGkUujC42iiBWkaNMZEdGbqnUGgLaFvuL51AkdCnS4YM3jpRmsaVZqUuSoGC
BDbJvuf9Tmt3xV92egiKaocI2MaQ5AYtUOiklsBQriJ+UiW8S0Qrr2OhJFuZ52RaDmaSHcJc2SXW
3lQPkbmFCZBlTFGa18nJ0vJJJ9Bql9ddEvVJGKEfJKjD61yLd85U2ftez4JT3kP81S3GAte2c2os
L7nTnbl5P3thvOGv0k0DSB3+WLC6nC+r64ujZi1VKOabU9U+aaV60IzXwRqPefPc9C9acI6yjUu2
zIng6BcvMVILUH5f75Ex8DpzgkD0DM23H9Wvuv3t9raQVUChaPg/FmB3ubbQzWrfuC2tDNXgJ2bx
XR8P06PaD9+Kcrifurc6hZvpc1h8Cml1WFRA4PbGzpTezWgZJSsOApzsyeoTzLolFgldX7urfqZD
UfnOrB1phdkp3fQ2czKEN/dWRK9veNeG+oNe6HcbsyBizfouA3aV7nRU18iHr3xsTrKpCltSpooW
fS5QHwTccggWZZfb+p3eqDsVMgmrgOYUBpwJEoTb9mUb69L8apnRPWECXGIFXCxw2FS0f9a+/kOD
roL6gNrsDSfZOAJk58ylSfFJFyeAliRWPVUi+vbfi9jZi4JZuAmYlA6MnQuGC+UqQLrXVuKiK9VZ
C0APLZnfqfSxRodm/GqEL2p5zq36SClp4+0r3aYGDaaiXwEW/jWqMU291IpalW3qtJwlX7vJo0T3
Nc4DSH+XHU+MYFye82Hc3V5E2V4V7VQCCU1v2tquEw16PTu0fYSpLdgeY3PrGSF7csMFJrisuH2p
66zZMGozYrhEg8p7MpTEz+PP/VT7m/Vi4e3r3XBpZ30yR3oXKSFJ08Kc9lkXxDsjM7hh6f1ymAnF
XDzTreqb7Hy+tKlfe0q30L3lVuS2lvTo1p+nH2750qONPvrZ0P7BSnGOoJ5AvxPP+VXAgezXUMeE
YlNfvipB7dtbTReyzcUFmR9UPWhTXA3Gm6ZGcRbSm8uHpH1SEOaOu3YjZsg0xAHlgeAAuaCh3LQK
GomK0p2X8ajs4k6/iwN33s9x2e0Lb1AQxDS0OxB0kAoUsbczhqzfO2MHSa5VW77uNtVLNiCa47n7
MgyCHQ1g4lidm8NUNu4uQFBz52XhljipbGI4PLk88NVU6lcTk/ZGlMQqImO01O5gBHRd3x62QGiy
jchpwgahz5y2tpX7xn0AyCmKs3NGmlQbXotyq91b5qy8xdjm9OzgP6vjYmrbyoxU9CR4YO8UbpB5
G+5a+4lYKlBLm6S50mm7sLdaarPgFeLyjgaE+dzk5nEox91mQk82KO5v0EuSlYciZrUrImuwCt1p
0ZTQbX9O2e8aZWB1Onhqc+zL5M5sy7v/HjIvTa5WyhqUtkRrEPb38DvJvb0KvfFtC9LLxaWJlcd5
Kl0oTTBmtKYMzsluRpDEajQ+enUdngru5/Apd8upUumgU+KKJ7SBu+RRpj0jVadudUjLfPPyc1av
gmzJlN6xGHHEnV2g3MY/qMqKEhQkBB6dk7+R1UFCGmT5gAyNNTzq+rPWw8qmfLo9q7KDCCICkHMU
TVEhEaO8uDykkdU0gSYmtfR2QzH6CTgNzUPreuMwl90fwNrAdkqjN0+L1er1jVHNQ2Gip4HkyDIt
J1N9SayXqLAegqjcN7NziNKtd5XUZwis9MNz0sJnshoeEGFFgWcV5QvYRdTRei6LcRdnJopmH8dh
+V+kndlu3MiyRb+IAOfhlaxJUkm2bMtt+4Vw2zLneebX35W6OMcqiijCPuhG94MBR0UyMzIyYsfe
e236J7MSz0KioAiHne+Am7u+wGs3sAOY1aFmCN3iko+AwN37yuwLv6EyEoVvZh7z2GtH+3ay8r20
qRa3cvpNeNqEWpONNLC9CDGzPhSFOqIKXEtiuPLOKne9/m6aE8+EMGjrglzxD7YMBgCB7ELWtpzg
9/OOif2U7xqqZzX5Jx9/1N/L4mHealKs2bEE8kKhWGUCVVhs1DyxaGiZKGXkd7p/Tkzj3dQ0T0YH
95uqfL/+0dZeqlzFYIeE1t9bGq/EiWyrF9YaK1PduVfKXdkgN5XUsUOjzvmUOll/O6RW6xWgcNGr
1odjAtjxeP2HrBxPeFaA8QKhEonBwuuqVGpZ6VA0kOrK68sfc7ezyd+6rZm4ldMJWp8iq+B8orS+
eEO0CBvl41hm51qnfjS0bmPfVDea4ykz5NTPefIXCTAQUURKCXCiB7MIB2UcZWMkxCdikyRU/iiV
0U5xxOTDFt/X2nGwKdQLZTaLELdYQtRPBivvjfRc+HtJjg9JrOauYYaHoXCQUKwyqmTq1v4RwX+R
d7/wWlFcAIkCCPtyt6q5FAa2j9KApQzxAzJ6XxWf4U3f8UPHHdIC+v8yyQ4+mOGHLpjLo2qP+dOY
5CGU08O8LzWFV9z1vbSSejATIfhfwI8KranL36QPqLbZPgomedBnhzlLOy8KOadWr27169cOKwnV
S0ygV7uEUdQJClPQAaDOMz+b9XTbQ2C/41Vw7KWtzvMaQIXQKhSHDIAhjr5wq1S0SOmjHLmUuh4e
+tDy9z4AcbA/YbA3VCU6FXlh7yNaft6kDDR1CZ77cRBEUEPd7JUBEZcwlYe7cc7Hg9xsEr6vrgYo
QSY/HUFAIv781R3banmGTHud0V4pimNSlNrRyEPnkBRmup8NPXqv+35+c/1rr0UOgFYCMAM48c3b
uYFYf25BQwHD6x4CS3s/TV9qUy5c2d8itF/JhEyuOFjzACQL+olL/5Q0QmoiZ7OX9a1hPqbF1hFe
8QXpOpCWLzKU5BCXBnItsNs54BOXxoc++iBBO6IoXqWfri/ZyneyqF6ZOhSHdN2WUKc2YmIzUSa+
U8g1Yz+k9uwao+ROantTjT+uG1tZNBj2SHZoO8FIIC+2rZJnTmCGCqcxfxe391m+JbC6ZgA5A15o
3H9E2sWijU2epEqMN01R2vtEUyS3bVrreN2NlaBiaZAEvkjuQDW/2NsTX36CTy07d03iauPsKeMT
xaON0LXqC+1QekSQz9AOvNwAzIsx1pYzoO3otJ9q2oV7SsPqhpW1bYaCObUmWlCMAS4uwSYbu4Ie
VMFonv/d8d/7oXUYEvsUpH8hyEhrl8oPCRqUrMspIHhKI62akTSRysq6q/Wmca1Qz06RHmj76x9o
xSnaapgQwE6KaYtnSlXbY5hLDpo3UrpjgBUaEw3SO6hMrttZS7XpYIDEpeoqiIoX+83I8tKCpCA7
ixrJB0n/3Jn/1vM5N2R3kO5sb4Y+t30vtbsNu+Ixu7hqmT0SQucCX0/ycrk3wtEXF5iGPEzRnqYw
2ev9Bycf7gaF2coxuC+Mmgf9nWVKG5bXVlYIaNGnR9AHYo5Lw0Hn+JTb2ZTibdHqEBUVX0cIptSn
6x6uHDEyP1h0AQAjUL4MS0ED7q7sovycqr+q4Z6RMSX885FCTNBRc+CSNd6oanYzuYpsZfl5lL7l
1reQpv/mpNjKGQaSLyikYYl923MJs9EOY7N4ccOgF9FssXWsfo9XBhahqCjlsYbOIT/Xzj3wvRn9
iqq+3yyprpnhwYMyLCpmJqCEy88OoVJfm0qcn5X+rrTR9k3+7YMvUfHl+ldfNUOhiBIbdSkwA5dm
pEmV66rrcrS4tWO2bwK8UVvP2ZpbWhsfYJrov4ZeivCvspPJSpJaKnq+fee4mt3uMYi6ePTIVd70
dyIbjYbKTY1PcbqLDnNgnu3GuZ0hNOufZefTH7tNW/claaGfzfV46bYxK+XUhhTG8/yb3n/1zQ+S
+T7a0shaOVIXVhZvgqDshkLJ6VOlznDr7I0ErYFyizxqrX3BUB6AUi4ToSS6CL3g7dXI0ilO02Us
JssdjqxlJcuCXtgwjnNkuqqWn68v4Kpr1GQNqqV0x5dTKXFWKlUMs+45ko9hWbmx9F5pN2L9yt6E
GhNSdm5yWBaXvHN0Yywr7wBJ6vq064fAm4rikIBz95NwI8iKbb6I7hemFqfNqUEFVjamJvnejPu7
KG25/294oHtS/hw2+SnYovQXW+yaSeH9qwPha7ncjC2QS3t8gkCtuLMs022MeacwMXn9Y215t9jt
YT3LqmRhqjT2/uepKt7H5l3efavN91Xy1XfKjdVcq2tAPge8lUTXcUCNXPrGofDrSQGHODePsay6
tcScKEpbs67tpjB0dUGw76lWQEuqsjdIhde25mvji/PAyyFT1JJvqSImqCquoj2a3c/rK6qvfLzX
Nhb7hRdEMA05NpS+2EG4twvMasONdRPcxuTWGuC8RcIRw/ZcDjqvecEq9tAEfrP3Fcm6ue7I2tYQ
WBoEYSAVY/7+8ktRbNPyujPgUhOCJM7gBaEN5RJVEvVL094k3Yd82nrIbdkUf/5q50vyVNdNhc2C
NgFE+TTz3To+NFN3Ynq3k5+drbHptbMG3JpXIzxbPLwWB0CNyCgl3QEwoH5Vinu0C06weJF7pPH7
v1jPV5YWvpF59GwJn50fjd4wlN5o3M3NXZA8qbkCWlU0Sv782cIDj365QeJDkracMs3VILIlg/ZV
Q8fioCjD41DL0Z+faWGFByukHqJRttiP5pRWo5aiIF1XI2IY0iHuvUozjmqvuE3wY+rA/o/RXf/Z
N26ur+nbewDL1BZeXpgUmxd9JrMpI24aGhS6ej+kqUi3Gu2J6cLrZlZA+Zd2Fh6mYySns0rTLK3k
UxF8iSGq0WEiS8BT1O0/avWkkIIjVTZ9gtSwzy3aGAoyNlK5weT19ujzQ3geUlpHL4dp+8sDYku1
ZtYZDpvZg9aGnjE/XXd1w8ASiatlTo24fUE7xqpcP/8WbwHRV5ISXBDDhALbIKrbly4kttZltcVa
qqF+ShrjUDbvc/m+z9/HU4cA0206whw6bZEQiXB1ealiViCfaOMSz5bhbDJQl+sV1KHVdE9yUv9U
pfdZlO1b2d5tNu1XVxHdGNH5ESdjsV/GWEEjZxTGQsu1pPekmRsX99urDHdEsQgoL8nWcsI49g01
nEMsJCFCmYBtOoDZRbGVnG+ZEY6+Csg8+sA3CDMZ7UsxwdXk95PR/ZUzArIhKHd5z15aiWtFNTp/
/n8RcmZMwHdDjX99Y69MfUCuxJYzxFOZDs7i8o9TyrS6DG1j9qBn7sRxbUioHuLuqKvfjEbzAr/1
wilhYDIAo7VxrlZDyGvzi5VMQNxEfsbBsieP7PUhMz+q6Bnb8r2UKm7W76SS+c3umx0b+1atThY8
pJkEo725OWP49s4TNFOUf3jbQZO65O+xm8L2M50TqB+r+kcQ1cy3PMeMumwv+tvayKWpRRIxBqkh
xRVex+hl+tUhDB6mKDkg7+Bl0a6wM1cZvPzH9U+9dvpe+7eIMKVvtv00ZakoJlj6U9FvXaviL1jG
Evo4wPtIGbheF15VtVzI8kznXZb5gta+ij4EwVOgn8zj+CRJG6djLXIx3U+8R8uIwdCFO+ksl7k+
YS0K+vCglIwD+pOEWqfVJDdmZ0Hb0DExZFnp7vo6bhhegimtWssNO8BwJopnp2DYpcqP0TgayccQ
hMV1Y2tX+SsvlzinOAVE0WTgYPrCdg39KTACd8pzmAQO1w2tBwKVfrh4pMImuEj5LMZdLXns0/PE
+3dof2VB+1CG982PQrpVtR+Shtanv5dRNethJtvCqaxFVLoUvFwpv8KSvYgDamXFpVaCdxizb0yU
RM19Hv667uGqCUqtXDw0Etinl+FUnmG40SY1PWvGTdw+yMNBrj5eN7G6NegZiEkJCuLLxNKM5UAN
Ko3rB8aD8F4bftVMleUnrfpJ29q7bmzVn1fGFgdgHmt79gVywxgDt/VRAwi9YUsPd90IEwSwkhjo
wC8WTfchp7M7jFjhkyAlMaXPTd1v7T3xvH0TOaC1/Y+Vxd6DHFmJYhU4iIWSXNTtOv+k6efB+Npb
3zRrV7W2xwR9kn4QWpfXV1E48MY0spMQLYFgYEzicldoBVpyks8ni5RuPAazpruTXSs7JauhYKps
bavDvoIHJ/hT0CVPfTlpi60O83I7RLlN1qzPO4iPlN6F3qzbGdr9gN4n94KHfJBjPCYBBYeEYvmW
tO7qNn31C8RHf5W+KMxTB1LHL5C9wfinTgI3zo/pLTV6K94K0+vr+9vbxQZyzHDgjvd5Bc3MV4XP
Y/JR8plfij9f/45rlw9DSnCgAjAnl1meBsugS9jG2dn4ElY3hbVrrH/yaHpvBO/Utt2rlXS4bvCl
UbfcOVCA8DEBQYoB3ctVHFWDkco0pM/g1PptM2iZ22pCV67vByaPk4xRUnM+kHxHN91UhHvwpNLJ
aZvu3ZCUmqcUfXk7tL70qXD877mVdZR4KSYYFUIlOVBnN2coZS+EOI5m3tm3SVjDcK2Pzr2tRM4d
DfHg5rpPax8LimdRPLF4ky9bGmlQSA3N6PQs2c3B0sBZtpHXysm+tv98CgtefVgfX0B05J8iJLza
g70RDYkJb8vZaEZXrWEdqlxJ3vhGq68qBggFDzpsNHQFLq3IOqJygYCzzIHqe/MwBbvS7r/q+Rx5
TjF8j5MuPSh16ul6BtFDP+2vL+j6D6DRz5gSIGL0JS5/QKSbZVMNEtu/3jFXPN+12SHV70Pt0f4n
yd3+63V7azmswBX8x9wikMZjGgE64LRRs/xZp0+Kj5iQWu7NLN617cbopFi8NwcARg4FmKIMxd/C
2NjC6uZYAFc0yZvzg/QjbcaH2L4x7PjdlPn/jMUW2/qqe+COqbLR6uEuv1zNCWKzvgn77Jxk7S6o
7oRKoANOKd9JYfIX1ytEVYKskakg+eXl8mqD1l2iTkoCUKOo6kMllXu5cG6Lcus6WHfpt5nFBrFm
niJZ3AkzoLuK8Ngz6kSjZaf6820021t6hSulZrrNAt9AQ9ESxb3LNZRDH8YJC0iZWnwe21MMjUKd
1yc9AFQhe3VeHCnzhdWXttlSQVm7dl5bXlw7ahpSODWL7NwHu8ZId3K2M4Lx2DbSLdsOgbnH64dh
LXdhtFelUMtdqy51VZVUitVKB9+jNI+5idRpdB8VW0Q8a9/vtZHFcpojdSnLZ5uk1imEny6Oi93Q
eU5y7LI/hyfw6YjMOjhL4DBLSJVi1oXehQaYATPTvV6Zcm+WIGGA7HHLrdW1M6H5eyFjeDMVbc2N
YnX9wLbUevMuVuZpV8j2jZobW8nf2p0D1kagR0n/oOm83I+FBuPwVPrgBOzSlbpx14WfZSZzk3Ij
Fq9tPzY9vrAXiFqL7Rcncs9gP8ieyDhIc7Ib+g+y7lZPtp/v7a7/dH3zrbr1ytriXIcwYUEqB5SE
7Hzcz5EGOLSzvLG0woNukeNeN7fiHOunUGUG0IzI0MKcGQ9GHuvE4gYtrWlGZ+BfKArU9javHrJk
42Ct+EaFhDYwLUDe+cuZSafoinLoxEGuTlNzBgMfmtBz2xsfbGUPUvbi1qRN+3KKL3dGAvAoyGlO
nWUQ4IbtVd2tsanfvXJ+QaASDUlB8GiphqxNxjw5CduP6mcY6Htp/GbCpdyZ38ASbHykFUykqI8A
PkUCCoPLCkknVQwH1Ul+zlSKudon2y4OWacT+K3i7DT6WWt+SWB6ZWrYgW7/SmT9GB59Shmhcqfl
09bvWXl3MTxFC4RpOqF4uEjC2nxqcx2gJXWofTiGrm3TWJXqe8HtHAbv9dTTnF3XfwkcSEVT5fn6
nn2Zn1okEJinU007Hji1oV9+YF1qpzFogDjkSXQs/dthuKmkuzqUKPX1jwSeQ9BMvP4arx472TPy
p0GuoDG7H01mIu4M6dm3Dl1yHLqHnC73oNz22nPOk0lS7yL1mLU39tZg28pMGNMYoskAghMS1KUO
ZZ3JUhfOTX6urF0aUZMxg1Pq6B4osdCzfmaGWwbTXlJmdEx7l1/Vy4hMPCTDvVDqa2brSDL8bmi2
8mmxVm/WEgEIIP864mxLOLU8mj0ZNbAFSS2C/UiedCz1qt0qF6/EGeozIl8nyNDbEsfpVVbUKX6j
GzVDDM7HcLjtwx9W/hVtZbfQYg+Zr3qY78YmeOd8j+vnNnsOo/5jp9Yu4RU1wVNf+xtZ2kooEvUi
IM302cDsLX7PwCeyAD0Iwq7Ea9PuVzerxzm2Pgzl1pW4Zgq+R/C0lMgEq+el670fzX4lyM6yKNnZ
4Y1qxG4xxp6Tb3UxXuTgFh+T+X+STlBfRIpl65Byp5QPHYKSkWrvUt/xpPRfyc49IzAerPFnc4wN
nixTf7C19mPoN7vQP7Vafwio0LDUNDQlNPreXz+ua/6/IFapzgnw02KpY8k263KG4Geuvyj+AYEK
s/w6buEGV4I+BwtcNJkpuNVlPWZiSI4qMjO+FALtuXTpGrr+h+uerNogAENDq9mMOWiXX9KsQVtA
1UjNR/1kzOcsyKBO3oita6slQLH/sbGIbZOcZn5VY4NihauTrsXJgV3sRtMW0n7l5NsAELn66R3S
wVt8F45AX5ohvfqoeNAjGH1hgr6+XmuH/rUF8eevDr3vAN7IMixM80kead05B2b5NNkFnIKSwl8Y
o3lHFYLKCgwql8asnCTR6kQj9JtEn9w1kWg25E+y9aHZCuYrD1hCOUSZoi1Ct3zxjQo1D+w5B1eR
p807S28+OoH8kJoU4ezY/KQgbwkUHORNNv667uPK5rgwLDboqwVFbrdMo5KjpAbjrtFVijwNAiOG
q8v1RoBc85FsAwJitHcFlvTSVKDPyFD38C7MXO2zcuMMP8t3kJApT5rceKmpHq67tkJfxCjFb4PL
hIpXT5ekLTeEX1TKe8NqgwNyGMlDMLaQ/NddfKhTtXW7RJG8CWkXT6Pp4DkjYpgR45bu0Ef9YfKb
8FM2pJEJstLIi4PK8PoBDtlxAzmw9hy++LmL54cGKQTCLxBD2Jl2Dp2nsIrex76z1/y7CMpvCnhx
Fuy6cXJt48/TaEiESbvAq7Knl6iFBEhlooaslJHk+1ZBg0z515apsZvSRsBTRURbXCiCbZIb0oYl
AkDx5S7w87yySpW7CyLsw1jt7bh1R8PeQeJw0po7LbsLoBamMOw1dn5ECECxDnn1I49Ore/s5PLo
mF4xUuiBZWdq3dgpv2jdFsxpBarO1vnvr3zDGtBOTZD6BYSHTbbvm6+8bd1petdr3UGCvAMIzT/h
MH/J65umf9C6ZON+W4lyoIEQ4AFtBwfNsq+nzqVUhQmw0FTMZz6aPgzo6Jiifxz42g7Uwf9ob7Hz
0nJIpHngm7TR2U9VV0MMI3BuyjZzeyrA0l+Zo1kKxQ9FhJe3yauYE0khug4Wiwt1givZT5LWuCaI
HAmSOEn91AXNRiB/EXB+s+le5mgEFJ/L8HLTlQSz3JggIzQGSv99ApYyRuhca29rydyVDDVr+WnK
n+q4PqWDfIh8y7Or+Smb/Btf+ZDNZ3TDIGuJ37XFoXAOgWZ/vh6s1uKwkJXi9hQEQMt+nW1WgVVH
OnG472nSSajjqlZ7KNVpb87atAFQXAvFLL1YfrI7OoSX6xGWVqcW8H2dk6LY66kG9SuHPXvOtOB9
hSJM06jPc26ervu4kuyIbw5+RDDE8B0urbZtznAfAA7m8D5JVo7ayMmav1y3sbqO4I0FKBLo0vJd
W8gVEP+KpM2Kv7etKQBngqUh2qIYW7ND7sngrWgWQhJ66YufBfX/k1uo8W2JBpCsBWiXHcxg66W+
FgteG1rES0lttDwwyd6aEEG2Kvg02o9Q8PV6exxrf681wfH6CookbXlWmElFjI26APioxd6gw1n0
7Qs4w38aA/0+1+/l3itt6zZDFewvbEFAwUid0Dpa0ugU8tAHrQJazo50uKeGbl/A1FA6D20SnWB6
3eJRWb1j6e3/1+BiC9Z+m06ZCdwFletZOqSh/qTI/0I5tis6D9FfJGB2PscclpTrnq6BGhBVo+eP
XhbFquVDCvYWo4l1gFq15QSnXhKAoqaakUDsdGq0tnTMTT+9y5MquDPNatzHdv8YKgHCOJVq3CvM
W2xExbXjiDaCLqZtoMdZllwaqw+dKh1AGTWg05xfNnpTwVbSt7ri1LxFOYD/geS9PChVa5l9pyl0
ePXhYYBbuhitndFnt0pg8v/2qEbOrpH0W6N7TNr58DfLLtoMINcIdPriSZLPWm6Ng0UOH6SQ+Ppq
v6umKN3LSKa4+lD1HlGp9fQk93dxN9qgRcfca00eYn1XSmehJbyxFVbXHVg41QAT7u3lK0nOxiKN
DNHn71I3iS10lr4l3RYxztox5ssits5uh7d58aKwnbzpikGwLjTVbqbfuJfj0nH9qIuPVZc9NNlG
DrlmkHIE+0jwWHDJXn5ox4RCpe8BGTexeZ8NXxX5lvqYPte3ZpTcXP+s4scvY9RrW4tNNTumP84C
otqEguNf9aV9MOnWxn21unctmQ401CoQCS8HFgvdTofA4czGTlUeGE+L92Fo+wemfyHln4bxZMjd
tNdGJd+b6ewobp779XmyM/N43eG1W0CASaEcowTN97xcXK2oJ7NPQXrpcwkRidDkCqDrOfRBMnqp
FrawnjmfhqjtN4LE2j1HhsYcKtB7iwfCpeE8qJAN81npXvtVU/J09Pumi3f2nysgc9dALiMIxhWh
8HxpBxWgZtR9HOzbmfzD1pMTldZq107B1lt71SXmT5FZgheVR9WlqamHJbUpuXQMLXKNur1PEAsN
k1+8zDeiz9pJp3TGGJSgPiXqX1rSS90fmo79k9UfGAVxIxhk1Wz6i3gCKagG9Qk7g6rgpRWmMZq8
6mm4FCTQ92TyT60WWqfZCfyN63pt5UjfqDqqL5CJxRFXi9AJDJtuSyzCeeVaxcOY/jDCjZfw6rK9
MrM43dOc90jlMcxPO0eNfgWD4TpbaONVV0S9lvK5UBFbfJqx0JL2BV+CymLolzvdvrHgLA6z79cP
7qovv+0sn3K0O/Lazrn+oqYWmiQhfIFlshEd1sIhr2maR4IHylgOixOYyoSLhHCoaIxfZjufzXbd
j/X1+m1C/PmrN9swSbnU5oBkSv+Y+/ZOV98DwZb/AuRHzv7bzGIv26RmtVrjSerf5MpT59zU/vN1
T7YWaxFKx7ruigAs7lkJbVeqKi+QrY2guf7Rf3ux2Fx+GnaSXgluIMUqvKgOdzYwXYiz/ibAOCQ3
XLkoJtE4u/wqoAOdwPIx1OnJQVO/a0l5o9i/ri/Y2qen68noPsQKVCTEgr769IUZ5kEygCvgODrW
t8aQ3HAsd2PcbmxjsSzLW11MMvMudUCyLcNlZJaTPzvM6Ztkhulj1H9XHHpsmRdK/9RjsFfGP05Z
wOkBKwB9wr+kLpeeVQktX2vgcCajeWNN72e7cWVE5yo1uRnqr3+6jMzUQGv2whxBXWfxrZKxYlYv
p+Pa5JCo/5qKczl8C5i/vW7m7SJC3kOmDYIURso3gmByYWWOU9NCHvRDZMrIZ2eHui+5eybPCkyP
4I6WxXS6bnUlVRKcQXAdQPSBau5yqNjQhmnIQgrY8IfE0dHQfmmDH7uANzyJGchET9wxKrxkns7y
ls7e2+OGbcp1HDj4cxhFufyMUSpTO0lpCnDv3ZQaXD3DCB5+a3u+PQeXZhYhUC+iVrdL5gMhMXbj
DM1UylbKB9M+XF9LEeMuj8GlnUUMNI1KyWcmS872kO2TCnjZcD9orTdOnwZ5ix1+fe3o6wF7Qbxr
qWajVHMcS0NIMpS/S9N3StMy2vXHA+fCIZS2gVmKZ+AiHE5yPZe2EnB3xPIHrXJcu63u1WGryrfu
yn/NmIvspOolP5NlzJi8q9LmvlQeTevn9W+ztgcItxCa6uBOyB4vt1pnWvIQQox1luOT/L355nQB
g/vP/5uRxXq1zaD3qYaRTOtdc/igZBDz6Ym32a9bixUmM/pU/GnJQN186U2FO2UvZgkHsZWTmxEQ
Qf88KMatJTH2l6lemmUbd+PaCoL340GuAvV4Qzqk1KY1zoKy0opll1u+tIND1Mc7GFWvr+Ladnht
aHGMNHNQBzVrqC01qZfwGI1+0pTY8GbVCO1hC5p8suKlprRjzAzLCSNqCEt+9tyqx81UdcUGiksU
UGz+K2B3l1+p0dB5kRsZpjg9phVyC0jIzXgkXV+ule+i0FMXLIIyV/CSB7NGlJsRTFBi+SA9mmOx
sxsbON/XzflSkS4swhuGhHQN+BBmuhebzu/tLpcssFRtNwp3aAdt5BErAVTAmhhi5T0JicHi/MBU
U8dDCbwOtGXCHDe5l5dG95UTHJotcsu1j/NfW2LpLj/OOJlJH8t8nDx19kO8b3V9mxl13YgQoREN
QlhlLo0Eaaj0fkli1JhWe4a0Nj1IdS9TuOuDjctn1RSRGrAKJRxg8Zem4pzJALVPc0EO0rbZjgw8
qrceE2tGgEwz0y+aQEzgXhqJGFfS2hyCnCB6bCt4m9vWhQrtj9/F9FOgHRNEPOjXLAvZrRXrUyLY
fuBU0WnWpbd29+v6oVl1hGoFZFbIuPACv3QkiSVZLjVMROXsSciZZILp09iIZGtH0xAlKK5nQJXL
nkacK5mfUvLhOYFKcaQBKntEAceKo40VWzs4cHMBKOL8CMqqS3esvqn0NFHzsxN8YMKvgSJAUNDI
TC9Dkru/vnZrXgmXyPj5QM4y4KQWrxerdmAVivKbWI89tpqCwnY4b+F6V9xSxXQM9VbcAgV96Raz
3lCEl0w+zCkqwN2Nkp9mOTplqQEJwEbtYsWrC1uLHSFPpi2FEraGW32Kdq3sNVCTb32oNSsEOKqs
BGzoFBce1WojFVCRg0dt88CtpCBy2+rHTF6+s+TM3/hSK0hDuMtemVs4NU9xmFgCLi9/a0J0FpoP
TVYfdOpLbX3Uq0/G+JP+oTa5WXywA6aWYVJrhrNDT4wTspOnk7S1Aisn7+InLRKxLCjiLHZYgbC/
gwJrHt6FW+3KlYsKExDC0uHjMll2Lua01pzZFuMJU+YmwQelfrp+AtZ9+G1gcRMWKXoyoTBgIV4B
q3Zevx+cw/9mQzj56vFeMSM8NRKTB539sQ+eBtt3m2wjPq3MEYr98dsR4egrI0qn9zHziqyUYXYe
hKrtRwjABG3DGHgj4yTvtDKA/8lEEWROkwKSclk5RHqb3LSjk7pxqBpeh8jkh+vOb33BxTEJssC2
ErHAtv0xn35K/b//29+/OBeR3E66j8LEmeL/3jGauw7lor8wQbWAdIkkU17W33uAEoGUCC45+lVq
eDs2WydpdZFeWVgsUq9FueVPkAcWXc3Mv4wyxPG6D6v7nDQMsKTIX5fpizYHXWBKM1yW8fdovJXz
b5ByXTchfuQiqUQx6beJhROTNqLWWWOiK+GlKr1OPcgfJ8o5182srRU1HOY6KXQ4b9hddLnp46oT
gxvdd7n91myO5K4t1SsDS3aXye8GRY7Iwh29PEpDd5+Z8n0cJL+u+7FlZvmkMJMgHpCxPeu95bbW
vRJK3lYRdGOtdPUyKEyDrknjrOIKMrmK/Um1f153Yu2bw2AnJpBUIcKzOH153xlyL9YqH9QTRGbP
pvRQWgyPtfMWhHbVF/rHAB8ZMHwjl6HkuhWGMr405ecRDZPC2KLeFvfVcgOL6d3/WFh8Eak0nFEQ
vJ79ufqVw7joMoJQVM0nS/8yJvezFW5Z3PJp8X3qrJ87SxU+pchlp09pt3UtiN/81idN0PnoVPWd
xaHssliptMESU3Zpv6uV8NlR692cCN1e00NVCDqWXTwbX9CNupH9v6ijMYUAqBpMMnJyS3BJPpXz
NDLSSNpXDq4fhrdVr99a+ed50I+1TJv/+n5cX9Df9ha3IBztpO4mt2BvPMXlc98/Xv/7Vw+t4Pjn
0Yw63hLKYHQwyFIMgD5XOhjQik7yXbqpdiMOzZtvJh5+8D8JQZ3FrtACEv7CCpgLmuJ/q3R2Z2bG
zOaUqvpuq5i2AtDV4ewGd8q8GKXBZdFYSbpgaCMem0PaM1ykTwF4w2A+zfbUe4oh+Z7M6NVHu2W+
IdSK+BA31WMZx197W2o9RgAYPQyCAFmA2DklYHuYzCrh7HG6cesNsbr4vIht8Yu5aBb55pgWulVn
Ofdw4CN5IHrwhjtuUQdcswLiYDnSA+G0LgUhVqru36l86uuHrv6Ly5gZXwiYKb4Bv10EGj0vitgO
6/zs2/4DM2cR9FdyCNfDFnBtNTw7ZM6gZ5mJWT4mQapWs5STmw96fVDGyM1DBUCxvwe9e/1grJQx
VfEOEoPtPI+XF4Ect0wktGwjqwUoGxzsYWf7P6Xpx2DHJzq6k7XVcVg76q8tLnZDak/DXDawIduy
5CbOZ39TEWDLp2UNqy+HOpOwIIEyqfv3FeRTrXlb2arb1Ge93Sfx1+uruOaT6N0wUkUzhX8W93WW
wVs56/m5tJ61mGmxeH/dwNrm5gEOFxpB2XSWzcqmU8zYKgkt0I1nX620qj3TysJz3KPQct3UCtkB
ED/gdsgv/T/L26Uzltb6rTRzkIyZqfziscnlQxBHe1k9l7LyOAuOWOM5s7eS6TUfcY5+LDUnaA/F
n796CVVxYZVNyBijVU37Mg49J3qO543RtxUjjKEyKwLnFMnIUrzLCuNhVEPQu5aRmh/rMhgP2qiN
t2Xb+1t3+EpewgUO/keUhBB1XLxRy6juhkCw6xaRf6jC6J0WgjpS291cHUfr1i9GArU8wDfypDIL
aTn9I3g/N7+34aFuEyVzVSeiR+J3G5QPK+Hl4oeJ7fxqpc2hhw3Eoc+pKM7XEF2YiFaqGcWn2NoI
LyvQTWAar9Zg8VHbKbdCowOvnnTTARWGKoQO4amzIcPW3inayS/P5pjuzGg/JvHtPG8BNdddBUUE
xzcHaMmHVRi9nPq8BM9J3rhT8EtNGOQ0btT0y/VTs7qvqPH/x84iqlHInuBgpIebDZP/rh2y7MaI
pk+MxW5RP6xagsyCKXEhkLaEs9nGLBlDCcmwBl7aQOMLJepiNA/X/VkZcubDvTKzCGl9BaK2VFFN
NGePAb8IhVfZnXP/MCv9v0mvEwOqPTig+z7QH+RiOFhOe9TVsXQzed7bQefJwxZr70qCBdIN8LsY
tQHKtzhQaMIVE/0RDpRsRyf4LnapMT6ZdfWYyd3n0R63SMZXDYL057IXFeqlftvoD1VoSkx4BQyt
FMZOnt3ia5cMu2Rrlmw1VryytDgniEVTva6wNE2fVOWTFCeugnKpaVMJnA7S8Gnj867cWACKYbAC
lEJpYelZnDhxWMU0yodYnj25yuK9UQ7hLtXkwGvH1HfHKml3SuiPLuw6/U3eB9VJL2HzncPkX79s
x11Yl/bG5bO6uRnVEuMtDEAvCeTsQR17Q+heNvkt2Fy3mmtX7T5ed34lJgDb5uigaAQ90pIfCdKu
vowV5hziqXZ2+vTYiVd2UD6GVOv3122trPOLIAOVUCGwswQs5z7mx5K4YOTat7puT2HXbIwErWgM
8OSgV8pAMXUczFyG87joe9nKAVe0c3WDjovr96T7JhygiZer/0famS3Jbexa+4kYwXm4JWvogS2p
W1Lb1g1DsiXOTM7T0/8f9cexu1g8xZBOhPeVvRuVSSQSCSysRQO3ehXp65wLF1zVX+qQeOE4HiyK
h4MivGKi5Nzu/aaND3nxm1ZvIWD3FNltmwnzVPtzjue7jE6YnsdwJ7vD+DFXDbdQ+kPfvqvrBl+T
vyaq+KITZ1I93rmIN07xxW9ZhY02SNRJDgE3hFGm34MFtlw5ncoHqysDN5ul/DTm87DzVtj88Aiw
LZgNgoe9+ihFHJVDO/BRKiNpvDJqSHYVeb6/7V5byRqCSv+ZWa1tiBsns0vWlg+fEYpyVZIKuf5h
hz8C2fZqJtAiS7uTqt2ZjO312eA/SaZkJnwvna4UUTXPOrS2UmyodNXG9phlMcjjslVQsuiVGVEY
p/4jQUD4vuxG6R3v0fQoSVXoKVKQeHbSdK5IgmAn5dj0PPW/H7baEbNrpoDzDcxELhAWqA7T+P03
Rpg4cm+MLLvzJoMa9FRraptt78LwGIaW200/mgisrR39ekS8sLQEszeW2iYdGLGB5XzsHirm283g
3s72WLI2TwgpNxqFQJl44l4aSbuK6ssC/2mTwDO6E4c0ab452UMhvt522E23+c/Smn5BzduZ70KA
V6zhYe5ektjcORLLb11VYSjA/LuWdespzPskaRPWooB9TpWHHNHR3PqQyJ+Wy2ThVmD09faitreP
eSBms8F/rAs/pkC5PZpAssxMgJ/nJgifmzw4h07g5t0QkxZ1yefbJje93OBZQc3M4RZbHT+h1gXf
i/Ss0v9KYRE0E5CJe1iDjYFj3PyNlVUUn017GvPR5LU0RL4+eiI5DEXmjrrM4MjIFKLeuNLcfOxI
Gga7jtwhbVy0LiF8GMsHJ2+OkEW5gxF6ej0eNDrUrXEouoDHa/fRUoq92eONLIrfu/R7wPQzjb3a
lX7sl/YuvzcuI9eEdWaI/ta0h0z+s30yrb23xeY3MEkgEINZsD+rIBC3CUvplhzKrp/kohvObaci
nDc4O43xPUPLv38TA3prlNtccJnSa/IM69lqyQ7DaceLt3CoOhhUritEFRQWdmkGrVzbSWrMVMWD
UhWeUtynRedBAMPhKWLzELbHj1axl2RvhgQe/T/Hd8EdLafrzepElpcN2QLju+qzboVPVu/sXAmb
bvHGwupxllmMsenMRfidI9xRs1w1lr/E4SP6cJlrR/6o76U/i6NdBaE3FlcBdSqCuJwW2GYWSXfw
ejAR1x/hwyAfC90mcu7M4T5R5MMcZX80VfDpdnC4vaOQv13uaKKrmZxarLc2i3u1ze9EtVNG2Uyh
/10fcsiXFpguJSVYuFeqQXO7OfzAEOr7VjddPdmDCW67JfhA2KypU14pcPSxJIY5xZaoOq9O+nMv
zEM0zfcQYaAMpg0e5euPtdN9jOrIj7o9mNrmbsLHRi0GOhtrzb1hD5IlKQvSs5myxlXBX74UVT1+
u/3NtoAi1L3oGkHItDDArU6fA4eEliVMi1Ex8WZ6FGOuHGaDjDlUPVE+0vpvEY7QH/ThU9zOx7SX
UbiN7tpUc2l0nyaluq8TBV6I2B8i8+vtn7e1CW9/3SoNKdsiT+KRXyejBRI2NoM4r7ctbN3bCiIF
CwzdJt1YhQGtg6m2rAC35tl9iHJsElenfmA6/I5LkLdMf1foyeG2za2L+63NVWBITbsQTNOz5+HX
pNe9MO28vPwUsJ1p8+O2rU0/Zg4O8B4tBGbEV4lpr2d1YiGl4lvaaw7wIa+cexGOf6W9AfGq+aT3
R6WG9CsyvsSp2MtRNtiogIq9Mb984Tdh1hZJlNvhBHF670Lck55pyoC/rs59JT+17UsoRYfRBHBU
P1ZUlosh6t2ahxNMjoeoq0+AT04OKcYczJ5eSDshevMhA18H8+WLdAPAxsufl6amVguH94SoMi8L
Iq9vXhRDeHkovzS24tVBcIQHLoCObee7LPu+jtVvLa9imZI1TDarMmNmw+zGzHNHw7ui/T6W36vx
u6bNrlzQF68eJXIbJdCPzd7R/1/WDpgcPldo6dZkO7IawhvAGIbfyaVnVc/CLhaYj9dPszerIOGc
/CFsH+u4v7u99k3/5226MDHQnV8X1NrcGPo+HBb1btXPjeKsIxXSidq17OZcMVx+29xWHrM8hf/H
3MoFM4UJtXgRXMnCF6aizlL07PwOEJP20n9GVnF0jmtTgWCVh6kGzU3lPNXKVyV/yB3Gu2Dzvr2i
zQ0E8vuT8AEwxepM22KoAGXjO2rtePFwrI3ES+QvJSWGOd65IfZsrXaPwWW7qJcXd1wck4ZHRfNt
ktyOFNzUqz3tvK0LHl3jfxe22sUyHYn4i7Eo70+S9WAr6gmQkpdxFm5v4XZcfGNqdbVocS+HsqTy
+ITttBaPqfoYGAylJ8KbrG+kZ30CAq/yy7LfyWI2/ZGxaR69iyzrmm51luCQcwpComJHXovMQ1x5
Q7ljZPNe44kAKJj8gS7EZWCzM0cobcdOMjN5tsOHJskPaU+oDU5t/6lTa7dVZO/2nm5+vTc2F1d6
E+sts0RyYMCmU9/n6hfkJVyGYs7MoL38hiG2jk6hxe3yM7K9MQRK3IYCouICzcbpLKa+J0kpZxip
QsdtO7GTV29+MLR00bldmkpryr+oDeuqHbhCMzgmmAjuY6h39uhpfmZaVxcCkBsyTp2Mc81dZ8pJ
L9pFxWRwskNrN919YNFkMUrFyzsbNrEMsiO03ue/kyaDcSVye+UEA9jdDBXKZO/VxDc/psPViBYc
acPP8u+bPa5bOes6By+tu3dVk8+uLTpX1+ejlnBF3/6eWxsMxTZFhYWvkl7speOEBsRdgboIhag/
dEz1/ed+98QvgWq9v2+NrLwTyo22iUeDYbOoPKCJlgNuuL2MrVD51sIqr1OGZFDbiNneQWSe2v2j
9Gcz0tyWBpEKIP+2sa3vAwHcondDwwJ40eWeTQ6vyZDkipay8KoCTqNxum8iuM04DbdNbX4epu41
CC/BZanqpamSxjBJgM3QrZl4tXooGvsAAdf/zcjqTsstGIwik80znM9F37hxfMwY7/+/GVldZnqg
DFasWcw19g+2pHhm8STVeydn+cxXjgZ+btGRI7FaMxPPXZIYzsxAQW9WnyjCefWcfu46/WFU5XMj
yr/DyNlZ16bnATD7yZmDkMnKGXq1l1KNp5wfx5VvmHS0tfu4pOkAPItS2O1N3DxITENDOUXPjHi/
cgdND6qmhb1CkVsuS9kaznailTuXyabTwWC7cO4Ao147XZ9rRSSNOeMCqVN4Cxm/p5udwoU5FOfb
C9o8SszSLsQ7y/zRqmwySolj1DKTCQ4T2KX+WkfhaexS10p2SNy21/SvoXULsAVbZQUCdHuJLHfd
j0dn+Jzu8gjtLGc9fQjlNY+amel/wwrgH7W/1faHKKuOuRkeb2/clidAZgyyhTIajBzr19MkskaH
eMkP2xmgg6l36d/ClPYcbsu7de7en4w2IG5XZrJe07vO5HoYpv5xkrgDy7D8HnXKi45EFtMzH28v
a2sDCalQGjC8BR5u5eAMcYdhJTM8U9W1V9jfE5TtQ6k5FcPzbUNbYxgs6j9Lq3iUW2AnB7mBnsUW
tqdOEMZaTmM8N7oNf7lsp1451e29HqY94FHne2cGoddpsuTBcuQnUmV6DQyAv3Ee3v6qVTSR4iRG
aZPzUGqvlv2PIn+lJxPl3W+ccNTiFppqRhdRTr+MI+pQ5Og7tcQR5BrM9mEJ90Mb7kSrrWjMyOIi
1msi/bJOhM3MRoZLZc5AFRAC24hHd+KL1VYPjSodk47CaLwnNr7lP5wJ4KBQheFFq6d9bYRtYU/g
tEU3a27Uf1A121O6THbHbi9M7tlSLzcRqEhrGwsKnUb9n0V87LLkEPJiD4L5cNtZt04hVTKG8ej1
qzA+XVoitRGyNCEgoqmjnxiKHyTSEfaBc5aZpzJLd9rnWw8YUCKQxYM91NV1OqwrtV7mLdjDKXdy
1+zMd80Ib6zzGBmLmsGZ/9eDM5o7EXqDRhas9iJrAGgbUsr101qPMnOUIqZ3jIiyT9Q+B3HzvuAV
n9vaWTMoeM6Fl4vkSa6GR3MO3HhofiP8OOhSoj7DCB8UhJcbrU5JPKkW4z3OVD0MlfVHnmhemfZ3
VrXXotj0Hgq/YAX5tKBFLk3hk6lQDHC4BSwfozO8s4D99JPxZO8mxxumFv0eHc5IeBiQ/7g0VUBF
5DioT/p28WrXs1ej1lIVFk3fz7f9dNMQTzWQllA+AL2/NKQqpQFhMV+wUp7QYfhQ5D+K6UEyrV9/
FcIrAVaRqjmcrGu0tNHYKXUr8L66JN+HAJZyuTn/ziTWhZXVqav0MWrsXoDxpa6UWM8xGp6J2GP1
3AiSF1ZWUUSb26iMFvBt30vve9BWpvRRldqlS1W08SGw2p3Yv3XOsMgcEPodyx2w+krlNAxGXC5Y
c8vsXLTcYNR8No3XCbIbuTyKWrgi7N1K/iMcQhco+f1tL9lIxQycg4o4A8ac95XnC6eQ+kHInHN9
dMv8By8BXezUYPZsrN6DjUljQe2wkevQ0FvPmq27xq/TlS3cQbQTeKZz56xRAHGW0RArmQBP1B9W
Qa2gfk4grbu9W1tnSoVRn4CM9CSw/csz1c2V3FciE/4c6+LcTWbpBrn2vZSr9zAs1Ds3zaY15NgZ
nqQBh7mVNUhXDfhVgWSH830N33tYVR87LToURbezsK1PpHK9UOWg9OKsgdmVrJalGUiFb1biWATt
A3XVp7TXXm7v3+LNqychE03/mVmdL9VuxsLQEuEPfYZm54+u2iOR2l4IDBALryCvpmVP35RruiaC
R6pLBQt5xYDpfJb7H7cXsXEjL2NZ/5pYOYE1tvYcM1bjK0waoUXR167TzvSVj2k8PlqjfpCq8lHK
zdfbdreyZAqZwNmRdQD3tcYJlQUJVWsZzLuKWjs7JdpoZax1bhy0BVHXJlyRnJzHUTVeB81i1qi0
vLRINKjqLf2ebtsitD5B/HP7h235KTNX8MLyo5bhn8s9L+shGhxKkb5aTWdI+kng59OkPYl5r9iz
BbaEjxIekSUV4lpbPv+bzzsqfUMSjZ8qiXE/2dVpTu+1yj5ag+PZrSfTvRti546heC/84LTGKbCG
wyTiD4M9emr90dT3YChbLs2MIFKfLJ/y4OpiqicGOcNYCL+ojMq1az30Ij34deZd3pZvrKwOTj0M
qug1fG4cm5qYUxueilyJawdTebr9NTevJO4k5l00FNypblzusSaEGitzISig/LAqxRsA8JTx0nkb
ZIb9H0vlblQfpwJcpWPdQ/i8E/a2jjDvFLhbGVMmRVrt6DQUVd52FTvaSIc4O891cIjGnbR6z8hq
Q40xZ8LSqoUvAPWQT9hT5UJWfXsrN43weEZ/CFoiqseXO+nIQaNl1oiR6Jk3rlfVT0X/6+rmXHfL
PALX9yIav0oonSGfBVd46ZdhI1wreyr75LtqMNiS/c71B+wE+lkei9DDLoHgzelrkrAz27YqkTpD
PqmQvk3q30oeP3Kwbm/c4mKre4LorTM1SDyB4VC7NDQlciw1aYuem44ot1NKJ6kNH2yLVDkZDkb+
x21zG9/pwtxyxt+sy2qDnLpOI3y7m9xAfFVSGhu7KpdbVhDHWzobNonKGjQYjHmFcKiMX4OELNrm
HN7FRrozXLQ18oNoOm8Yvo/OQMzyK96sJZAjPHosS7+R7PPg6B+i8HPZxU8mU1BzUx6E+AqA0CuS
2m2C/AyWAE3wdsfxN4Iiq/yposbMKYiCyx8BarnI4q4pfVuU96KuH4o9FtwND2EURV5k4qnA0vy6
tECZvMu6JCv9GtGHKngX6ecQ/kstj9wAnZnb/rGxHIqvXPk0ZjRkgVfLsdBGsK1sKnnqK9p8wPur
L0YU8QS5bWdrUbRxEdRiVAEM0iooDXoXzPOkEi+cNkMyQS3uzaFITj0Cg25QMpFiz9GekPnG4sgt
aWmwOogB7dWhzmk0DT1cI76Rlcd04fRvEvU3JijZOpS+9WWQh9n2y8/VKrYhOaNTgth27HNbSulD
HDnSgy7GZucEbGzi8pXggCJntow1D1hRyx1FSur/Mf/BaTR67UGvutg1Z1M7FQWCRJZotZ1H8NYm
YpCqEFSe8HOvNnFsnU7Kg6KC/bf+KkULMNcJzre9YyN+ADVmbpLKEzM6a2h1HBhyPUZ6BS/+k83Q
c+2UzAz/BmEEc64wyiIRojqoAa6+VD+pjT3ENddJcmfP9fc8+Z0hOqgNmFyw+VJL8//ShtYqRt1p
Ze3HvXkOLemgVOGx64K72xu2bPrlLcIi4PymIUS+DJHapZlC1A2kvCGvNTP0a/2LicZinbduH+8R
Lu1ZWm9aUmZci5EAqf3RSv7KA0ZBzPep9NftBV17GQviAPFpeIFwXi8XVEIbEHbc9b6UokRhHYrU
PNy2cO1j5LCQSXK3E/FgHLu0QHt2aksTC3VwthAsbdtXO9o5oJs2KHwtIsJ8nDV6Va4KqmyhxeVe
P9vxK+Rp8HHfXsbWRgEY/dfEysEMtW7CajT58vbkFv2ihXzbwPUHh1GB0764FtF67Vp6IUdTpivC
TxuUoCJT7hDPLGlxlmXijdIw79SJ9uytvnxYFPoo04vxTRFonq1Xwf2YS38VMqg4rc7rnYrN9RN3
WR6DpQwgICGhLvv7JonIAykqOm3GDSRtOBQIi7g6d4Iy1Ee1/6fS2sOoCMkNpmHnyF4H78XwQtLP
VYvGweI7bwz3wRxbWkDGDGYgR7iiCBGIfULIzovT59ufcGuNS210YUBkhGDNTcjwRNIVKpetY9V+
Dh0JcowBPKV2flLhfxa25Zp7F/y1Xy5k54tSBAk0aObVvopUaFx4cuNr2vdWf2r29Ac2tu/i76+2
r1ATC/1a/v4wxjwQ3wVuEr4XsZvaO5u34Y/EbraN2wigynqAdWE1crRZbUjw/hmyd/gCii5wu+5l
XpsLWszAF8idt+b5zfPGsOYxaPzINO5Ki1HrT50kvLnqHzJjp+exbM7ldcHHoXIItye6KVcYWAEN
+KzKcct1EbuCSXk9IrPcCeGbRuDcXepTy/j4KpWshTSHto6RkP0SyWvfnbLm9Zc9GyWC/2yscmNJ
gaYCAdOWGXXZs7PkoQJZh3LkYYrlY1R+1wYozVs13sleN50bZUToN3/mKSvnq3s9MKcpb5mZfimK
52HYq+1tOh0vG40/Ty1krTSX2YJpFdG0vlx9yMaA9/p4ICKNqnq8vYEbK6H3ZdFyWio6EL9dRqG6
qGQNjZzOj5lsPWpoLd03bezsxPSNpxqtngVvT1cPdMf6EmmlNgqcTu/8qZi9zMleRWQ/9YpyGtIW
TbvhZeryF30uHoz4bKYPiv1q9l9ur/Q6CAIpAbqwEHjxBlgHeq4rujam1jPxHRTHiK7pKZFUqnfq
ELi1mmbHKKTtCI3vvTFO+f1t69cfFOsgaBANVKgrrE93W5LptJXd+0y0eL0zu5l85rZ1S3MnPd/A
eNPc4z6hwQHrGung5Rdt4qC2G7Mf/HZIqhQ6wqx6kLXCPhZQgHnx3Donx8kDD0Rq7ZZjqJwkuRHn
28tdjFwGGH4ECHveJOS9tCouf0Ss5GbS4lh+PgeHMWRuNxldqdZ3zuHGrlI6o5mE/9KnWNfvxiAo
JmOAq8gejsmHJlxGhPyoLHbMXLvO8ryCVwp+WtJsY/kZb67qhtJzZqW17CtGJT+WWjc/RRLTCVqf
fW0t+AXNSW7u9Gz6CDhV28kTNnQxbTyHPupSctas9SLLuZ/tUViKb8CCMOnwsc+fyuwp+2dIDumj
M79MauKi/hd0JyN9aF/4Q+cp+NT/KPSPaXAvm7G3x7Zyve/2Mr7n8GG5FjnYlxuSq4XBJF2k+vHY
lMeplmvr2SmSvvKMyBCM0pQUxHci1YZjQ6MD7cACouZTrztSfadmfZvNMGpbvasxLJI7HQNJtgsd
l6tXzkFk1nGak2Nt/nqUBAYJOzHDQtQqmKu5XG+oJJloMkXxtVxCGSE1Db+J2+rT7UOzsavgDwCP
kGQvUourk1tldQ8mNmRXi1i5l3uzllzBAI3baTzpBmZkd2LF9SnlavmZCdDoY4VLSvLGr6tkHm2r
nFSfeSgVch4TYo5vWW3U+VMyitje8eSflarLqEDzwPlJPkJT8ap7ImpKz4loFF82D3nl6RaCAm6p
HSACRWPAeZcDzR9/OfBe2lxlCHISGPVgC+XnlHY5fOgOwqg82BRvf7uNEAGFGl4J/Ifpdlu93Mq0
ItenGKP4Vq73tTcbrZJ7magLnhNZWgkPiCAMxXbZzocwmhlLySVImm7/iOsUkpRY+Vl2ZTiZVurl
j4A735ZGqedHSIp6ppphH0YIVE5KUlv3xhyfhk6Pd47lls0lNYbhhZc6I9yXNqH8nEeNpoA/TrY/
mdHTRAPFFZpTQyos+0hl7yxya6dpEDskEiB2rqRPM4SI9RbWIr8ohr+jiAEmeKXUHFQXBFN3RZJ6
kmjcKq13vHfjsHALcPy5Xem8ryGCSh2pdTwS8wAmSUd7HNqvQs0dr02aftrJlzYiAZPli/CdsiC9
1yySTp6T/8HL6uty+NL2DJ6m1bEzoZcgZbjtM9cJILeaDmaZGvpyla58Jh2ksu6hr4HTVI++Vmbd
n1Splnc2b9sKtTxwZJz7NRQoNGIxK0QgHyhn7OZT2d2l5bAHTt36RDyq+UO4Bb2bZVvfxLNhaMWQ
WYnm2xlq0LLW/dCjsPUqwFs7UWXb0jI+CNqP6vVq10pOWpqkmYYSt/FtHIyPk9G+k/o9GbRNM9z6
JB9kzjC8XC6IjiEdrgyl+WZWYZYYQ+e8FDHuykqed0pVyxW2is2sZVEFJTvmYl+Vw+ZINqQmNFXf
6LMHsBieVv1R1bKX9x80STrzz22/21gaTROihsIkA6KIq6VVlqVGHVPKfjf+VcyZ6zDwou7xGVy7
HY1CPA7QFxU+y14ZkXU0XGHPNKFLRHvNKae/EnNMdwLSphHQJNTCF8pXe3XDiLjGn8cQI3rTyYeq
EnRmBru0498xBHMmh9yg4L9G4TtdWorCqMyFqavy1CIn7wnnov3nV78Mn5+WFqTNhHVmgS6dTp5r
PUFnxkSTp8nlY+NYfXXXT6RAbldUSvLy6+bwO5l2CTV43ruX5ro2qBsRRZafWXXn9lb/UY/sO/PX
h+uBLfz/5GOZINNWZuauGqCbjC0/kip/sQKvzi9XVRzgZRS84B1fpPhW3uZki2i1FFrIo8afebQE
NGKsf6rM3pvOub4eFkNQS/6sHRK0L7dMR0VyCuzUou/zpUmlTwKy9hwlOWXv3b5lyKDlyM2Abpy9
Fumph04OygiyRlM4XjjAxRcy6irD4bj3eW5bulKbGUCFyZ3M54HP5ai2XzS7PAwd3F323t16nbCQ
qPy7piuN76itHB6kWNKCJ0XU7+AgKaXmnRJWPFJ3+FS2V0VQQNQDYs71W3yoOMZzxf6pSRx5RahG
p7qMP4hcFI+F3ewc3I1ABDZn0QMCuEdJeXVwOyhau1weyBoimqeupISvFuDKv2+f100rS0+GPJMM
bD2JGaeqERRqpcLIkZSVW2hqfVZI/r7fNrMclsv7CFn7n0hRto/ccuXjVam0YZlDBdtaWXZIHCYF
MknWvMpUxuNtU5srAnUOWQLQc+C9l8dJxKpSDE1LZqfHvQfhYA8ngGXvNBq2rSz6Y4QHAvjy798k
J5AEzrYd9Yy/J7nzAv1IcjKLyD7cXsuVd8MzSNCGyRmZWf63KrpKAwxRITQlfpeHbh3oLw2Ns0bj
Orf0j5podrbuysExx4MVEl8w0WQpy1d8syhDzO04BW3np3AsZ8Qfp3C8HNWZvVN7tXtgdhcmRQc4
3M+5xEtDwQgYLlHUDkGy/hWu25wilrQnRvUznl043WJlyVFhhyApXjtdp06lCLtm9uuFVdAztSkL
mUTv9W8ZJKXtwUikQns3SnafPSZJ0r04WmQ757Q3M+tJBEI3gMVp9uyS70TdodFH8x+tLY3yGBhW
/MWGfPOTCGQFie5xAVKOTae/04Yh7Q6VpFQveV2kMPKWwnkVY6T9EJOo/jZadX6fJXb6qUjV+jlr
J+mYhUGe8IDWyo89TJbUvdAbE4dy7oaXhFrq+yFP5hb0uCN1x56y7t9qIdJv+RTEn5IgygrXKErx
HKSznnnlbJhPGsje6AjCM+KMQZ7wZ5SqBPqgH2R6EdEwndS56Z0zOLrMOOW9SONPuigi4WqZMz3V
ei3ppyhWJWYeDe2bGSRy60bAD+QnpYqz5z6H6vldEUu8i2d5guEpqgIaA1k+SJ9COU7/nK1efBms
xrpP5Gr6Ey9PM1emcyU8DX3mr0WSMdLW5KJXDlIgMqZF+677GFK6kE+jrSXKITeUKvHatuCRkUVt
k7tVp5qfm1kbu2NTJCJwOf7O1yhGHOKuG6fEoWw2S8+9nFS528VVKw5OEylQd1cJrGoz6j9/xUUo
5vuOvTORXhy09n4aw1zZefP9fNStnI9GNAVGk3ftMl5w6eKxmkSNOoyDj5ZZAWPz1POO1YU5RCd5
dobsECSW/NLV8Ku4eebEH1vRWjEbohW623eCT6FUTt942qTkX4MyG8F/pIkKVjVh0w2lqBN2hfLa
QUUFoT9msm0wbmbGueUqqdU+kVLIOTBfZiC8QCPt82AMlJ8oT+ZHiPyrvwHt1NXBUeb2uwRJeHoo
ehsuSHsACHNUUjV6HEon+GjFeS7dMWqSdyer6evx3Dp1Nx00kOuFC57FehmbQZYPDBeF2bEf50mE
rtGgzuB2lWbFXlFTK9pJzzZiFU8pShQLqnjJNS/3N5n6MipMatKDWTJTeja16NRX36Vsj1T/utsB
oJRJB4ZE6N3QzFu9Dm2p6EeY6ihLJ6HyAvvD6DqQNp+mpJSPRQ6HRtyNbeJWhY2Sj0Sk6AJLOgkL
ZCZPzvA46FWyx8uzEUHtpf/A5cBjCLzA5fLhHk/NVs9Hn8fDxHUgwX5jmj9+9fphqI/tRZOCptxV
pXzsukZ0sT77PGlPDLFACto+dI2ZLwKsDmQ7v26OOiKPBirDCyv+5Zrm2ex1MYeyLwAKvu+WnrZV
4rw5WGWyrNnytHiUf/nO4wpiUovRQror1vqSyOzGGppRmuH+S5wjnOP5XVOL7sFodEFx0djjGFju
0Mu4sNjjk5GF83JZI0T7ZhR81Ej2oyS2vDDUyyenl/qDMfXSTo5yVQRgYoE2B5oWlGq40dc5yqBR
t1MT2ZeNYLo3zOKr2trDeYwdLhsAe+8KU2m9TJGq0+0PuXFkFgQsxVNueEC+69EqWSriUKjaDOq7
8pxKPcp2fzd0znO3sLPAx6WOn/o2RTH6PhbN6MaLZEAZJM+3f8fPj7fabIBHJDIQFDIVuPYocDCN
07eF4uukWV4vKJy71mD2bjIW1TGih3rsytr0CJWjN81x6TlJ35zyuENyGiU1Nx/671Vs6V6ntMVj
3snSkyzP82fYRIYT8/r1gY5vhozc6NwVVVR+LKaqdadiCk4wn1Xv7FC0H28v6vrka0zwkNwymEql
z1y++pskTS5jtWyYSvK1cXpXqtUfbantdeI2nJR5XsC4Mt8O2MfqJJYTGgRkNKM/M7jxpKpjcMCf
42+W2jk7tcRrU4vujcGrFElPmourQIbeciwirVR9kVa66xjtdAdZSe7pYzvunIflT116A+vhMgbA
wp0H5/XlzlG2ilizo/m1HFePattMR7k3zJci15pHrmtzmVJtPWM0Q8+Zp36Pk/d6QIFbhNCFFDP/
gBBf3SS1QzdGCzTNV0aae5DUBQ7MqOk3CQVbZzo2dnnW58Yt5eHUhwvF9v1t19n+AQ5VLY4ny10P
GdnMwDo5tSJAhejMjuEx7UYvkytI0+dXRf5cQQZYWBqD6fZ7eWgAHO49MTY+99LJxnnpJy9KRJff
oOqwP/UKMUnk/edaYWaP+oete1EQgHK8vd6ND75c3bzUF1+mj3NpjFEiKH31VvZzGZY48ucZFpxe
109W2gyvgxQHx0bt01NhJbmnzY443rZ/naNQOFr099AQxunWw2l2NEoB3iT7faM4j8YU90dTJA0J
p5l9KQpJ7ISG64CPPWMh+0E8hDfnKicKFEmeK3oDtBwT8w6i3OIhDOwMgVC1/5ClQf5OCgb9vS0g
i7u90ut2rsr+ss90PJlvukoV1CywB7tnqZkaeYFwnqdkehXw/iXd4BmJ8xyJ6FOTQFmo76FrNlaN
6YVp2l5um/U1F4d6NNoSq67kYrmxvaD/SyS+bqZuaZVe3Jx/a63/GVx8/E0E1uKA8lCHQacaXKn6
K7XTE4PE7+1Sgsi0ASAePxRVVbiDpezY3jg+YAbAD7BO7vW1WtVMkwJlCco1Zm7nBzUNFS/NezqR
vZHumLpmFmX0GlAUhaGlC4NHXS6T4V5z5Mms+qOAQ7R0C6jEbQgn5yD7R46bd4i0HKS0ui+r+GWY
o6P6bRj6PxKnOcLLdgxQTIkQvpiTH0zXHcNhDxqzcbhApFAaAUmxSAyvIolNLaxMQIP5hgbroym8
uPqSFDTX6r0wsmdp+fdvvjc9LlOuDCpxKQRscv/Umu0pMGhx7+k3bhqiAUV8XHgD1nch48ZOMwa1
ygCZ826ovyRtibKW4Rq/LJnMp+X6gSuHgUy0k1aB0UjGccFHqH6WZIfC/CpK807ThiPw7J2c/jpb
wRKdIYL+0lXWViHJCSyrN/RQ842kLe5CK//MLbzHR7lxr9GsZj0W+8Zy1l0HJZVMWJNTEB2QqEMp
3g33ADzQpQQ8glpAbMxH0xybuxqAxD3tyu44kWE9DbbTfqZf2+8Uiq8XzbjrEgcXPZKF4/HSYdpI
0vuoTmW/aVTI0Jq5OatVnx5ux6HrWICYDRCTZfiFMuT6dksBy2gaH9KHuv5+NgPYWLv70NxJmq6j
K7kZgUZj9oUH9xqFAKmXlMrRrPip2hyhEz9VpbEAsx4nefwaVOqztqdde30KaFrSqFpmicgq14Ng
ue4MTs/glK+Dt39WyqY/pEVgPtgmcDBpMMdfdlEeCCQ+C7ZtUa9cpYUStQxbzDVJUasWj5EwG4i/
IthMb3+ua6dgIhAAHfUe+rFXbxFAG0KP5VH3Ra4bh1ZPm/Mgwl8/b3T3SXKN5cw5+MWl62VSnfZR
gxUoZQz0hihWiC63d7bs2vWw4mBjAduTy66KW7OVF8HYarpvj0EF/aykfOPsO89V02jH29u25MSX
STtujDWqV/DWXA12NLkyx0mWGL5UtsnZKHPuErmQkZJXtfOU9NNrJHV7d9/W+jQesIRJCsjwRl7u
4hhYQV6I1vDjWu9zeIyTBBgcxVPd1f8fZ2fa27aSfP1PRID78paiJMuW4jhx4iRviKzc952f/v9r
P8BzLUoQ4Rlg7tyZYG6pm9XV1VXnnGqKYE0f69I1wL8BhiPmEyR5GpybK/KpK+ehMo5zVhkbmymx
u65ppd3tnby2KCp3Qg+LpzBg5HMrDgo0c4UoJ6oMuVvMj04S3CmxuhKVrn0vHqagxDlKsL4WbSuU
MloD7XjzGNkR2NheTw9mqg13tl+Ed05LnRvc7LuhIpxa9o3Ml2YgFOzF0grdHHsAyQYCh2Xv2WE4
PvC+Kt1JcdoVf7yS6QpbAB1YnWC0LT6WNhlJrfuOcaygVu6LbJIeUvhMd5C0umNn1cEhT8PubpJM
baMPavyQjZOyJntx5cajOYh2pEKLGnbiEqEWjX0g934OekDOyanH+1YPtnr+Hf1FE/kXtGPdwKQo
D7H0s7Wacl9xJQoPlEKpwAqkhPjzNxlRWTty4M+ygbafFTHzJRw9PZxCl8y1XNnvq6Z4qdKaAgtH
hn9uKhiR0e86G/yCGdryg6HB5v8YT1Gquo7Uj9qKoPjlUbRJJUFPMcQOcdolcCZL07BCFcg8SoXv
P9ep1fwtR19eya0vFyWskB0IjTFBEjlfVDObEtFVNtF/tuufau9ou1Sjk+NGSdOtHMirKyLPg+uC
+C0Fy3NbhSUZaSql1tFpw6F2KYkNxW4oIOSvXApXDdFEFiKMvFGsxSFUKtvIm54vxWWdf019K7uT
JblcYWhfAqgFFkOUvAVZnCO4WE8T08soIIUfjcApviEmAoQ3bqTHeqj7+24w5IdgnJX7fJSmbQw5
epfEcrZvsqz7VCnpQY/jlBnHfrq14srf21Kv/5DbpH2Jy6l8tMLB9Pq6Tf5YdM1WMoArXx2FIPQC
+RSCAC5C55tTYw01D+eo8UGVMtG4CKgUmpnx2UinlU9+JUZxOPEuQdg3eJUvsu7OGmkuGqp/bLm+
FFeRw/CbyV2dbqk6RL+rQgibhl3Ve5rZh/nOTobia58YytqSL0WRVZsElXQYj6Dbu+xTFCnqgXIc
2sw+jmOvjOXxuZZCp/XsINmBpfDvesZ6eUlGWlcPUr1tJ/9DlDn1I9osySlN7K96jXZHSuD/+N77
kHE1VOGoOwqF5KUqtKx0vdN2gY14gjk9mwEdtyILyqeZUsXK0bi8FHnNAcICqyIGOSx5w20nakR5
mZwGJ9uY2W8NlcQagdKidKDHvzu4gDLlxY7qKnk7fz13s0kLms4orOxU2B8EK0SZEbv+8d69E9V0
amsUiIlTy1IqS6FxlKjJac5pOmaj8kdX+nljBqvDpC5eA+hP0XpDIYRzcyktrSEeq4VBkZ58LtPH
NIlE4TK0mPVgxPccnbWp4xc1Q16pNIPE81vI4y6ZjqFsZUVH4/iUZ7L+eaIA4vV6hy5/OPyd/dbY
DDqgbyXUnE8qA+1XcjQRI8+yXayTuFMmJj5QeF9cDF3lt1rd9sWpTwL9FOfzvGVi1rhvwvZvIjEL
uAjleoOAjvL59ge98FBhWAikk01wVyzbUlqHCumcOcVprASfSdOCEjko3w8Ud1Jpheyyua3/xuX4
btYChglQ1Gl56wnF1nNvjSQA17kSlqduRjEcSpy8xZ0i106HduVgXIZFYQskFXhLIjDk2XNbsZGj
BKtl5cmoBt/L69KBoUCaphSK8hHMbPjP7mP93m/HOHWtIFI/Ks6Y393e6dd3+fIbc7lTEEGZA27B
4nwOdhDSpS/L06zU5mdobAjmGaNozFsaGwAdKR6mfCfLRfc5MzoEcaI0mZ6mok3d2UnM+1YyrF3r
O79U8KK72Zl2I+SSjZ+05c/bv/XixhIbJhh+tC0oti2jdxn1hsM86vKU+LG+TVX7Q06WvS9zW/t1
29JF8oAlQWjmYtTEQLxFsZGmSaIgPFycZkeJvIppm+jljtlKHL4MJuJ0Cd67baiiw3XuAJHd+FVk
VhrNPb9NvKrPVWqntZk9tY0cD8iJt8YaZeVyD4HeaiA8SWBFWWPxVuYtPqWcapORe3Mwf86rZAxd
5Dyk6rEci3iNWHVpDhIXCC5SV922nSUF1Oi0YUZixj4yABIMkUVD0j7JDiBkN5LDoHk3EEEgqzhR
/BMcbrFlravU66aSJts6BmqiRS7jQ+N+h1RoGKxk5tcWRttKcPao914APnCZuU7yyD6OoNc2CPei
tQwKKvk8+CHjrt7rjuA73xgT7vomVaOCFxqMLraPHdAVlxdV4ZpjbL872vN0A59GSQhgCSps51Zs
kNJz1ksgf6te3WtzjUg0XgR3Sw9jdxgskgWj1Qu31sxkBT9zGfBJQ6l40cYQIIElvLnxmWI8GKGD
0sTolb3/EI0Rje/mee6VfSU9v3s/GXRogpcEeowOyOJtELRTMcRkiMeuSifLnQw5lTatbSbOe3Ns
punwxkFqHHyhKBmdb6luVwpvkLKAlJbcRRb3tdop0tZR17pOF+64MLS4qc3K1vzcQD4vNXtPzf8V
w5NVRit3xUVUxAgvRNjcQjIQNzlfje9PTRgJVYnCbCE4F8VzLnfZSoX3qpFXJBGFcwYCLHy9DqVU
8m1kTbo+AqNnBF30QUa4I3/vmRKLQeiNbyN0ei4ik5NSMnJspACDyD8MGUOb6co2K1aWfs2tjk+T
xoBXkmlaLcJt2GZ23fE0ejCnTakkm66LXR8WqTXtx+Bw26uXPoAtEGhwUV5n70ElO/88gzlZRmn4
xkMqf7TbcVN5Vtt6t21cpAuvRuB+06+nAAJC4tzIBHeDSoVjPsixKQHPDOOvs27lX3ueRPfV5ATf
Wt6q9zPws32gzdHGhlL3Indm8GSOdbrvJMaCoe7Y3OdlCo0v038XhaOh9h/rwdq8v9ew8Ta54ddS
fyZjQOSMnVm+zkttnmo7S+0Hcsxs02dOsEurStkBBC72CE2NXj7V1bYdK9uL7Sj5YDbNuJdaMw+o
1nX+faHa1da3ivCD1TT+yZKi4rmVi/aTw5jWOyzLh3kO/dhDKUf22haiJoTtzmi2ugWq2A0VcKQr
QWWZNrAoeK6CDQrSkJLm4qwD6c3mcTbtB0jhvNn2itocpO5HQunh9sdeM7RIDUt5ArAAWP2hnx/o
2W+0QXOz6DHpv/4PdrjhBO5fXNoLx53VvG0jJuo9WMbEJF5z6+TRj1KvtuNs7W6bunIeebn9Z2oR
kCezK+QstO0HlMY++mjLWtWunU6tIbuqOqyEsmv753CNQOskv6a4c35W1LSLNLhNzkPao/I+IO59
aOAp39lT90G3JmVlG8U2LZwdBrsYwMcukpMszMm9FvpKgbmhdkY3MfPOq9VoTa/glUtwZoaKvUAS
K3C68cElZiahUhQ7VhUeBzUqqw0K4n657cO2f2mC3mK2ijWoPxs4D0SgKQ3HzdhMXbeRR7WdNknh
dM+dLeehV6PEHbhUozWkFaYi0TVXC6b5V29m6ZOZy4q2zRNdZcyyEWjKb7msNSDbU1cPtkerhEdg
pAbVWi/pQh2Yew2pfB73YiC1kL46/2jK1EW+pYzB0YmBTPT2E2joO702QiYoSkw5+9FXDMjSmGHa
ZC8z/1OM0+pdv52kNdzbhbOe/xRr8QrJqAcoRTQEx1a6z+SY3KHap+reGmwX7d79O0/GqzEEewwA
ts4F3BV662SE7RQco/Ql0qRtP/3rw2cmxj7047fbpi4uKmFKdEbgZqJCvOyPSwx7Bco7B6gPV57q
349gxKc1ebSLw4cgCs9qgiQPLJGznH9HxygYh1lY0bHO7FPnf/WVZD8wwljvVlLXC2QKHoMlwTPl
FgFfL37Jm+y8dxzfD7MRjI8iPRhWMWw1Etm20orPQ6VN+2Qsxm2qMOzBDJTk4xjazW4KkV4YQrvf
w2VQn+QByG+hkLtVXI0fffLGxy7XPhW9Y30C3Ilm/e1PcNGx4UcLzqLIfoVG2JLLM0WAYistjo9V
/CcMKsY7TZ4663sIUzsLqZpqekDN0stfOIypNa8UO6+apycHtpgmDA26hWtXEArqSTZixL8Z5FrB
HWLkwX1r9C7kB1iAI3HF+GgY34P6pWt0L4yBFd3egiunCxrqfz9h4SCFkiRGYpiMZZx+BjFsttb1
Ja9v5Y22BnAR74lFyCSTFWhP2ividXXuIeFo6ah7s1p/uhuqf6M/u0H/I2NMqRp8MRjXe3tll64P
eZOdFYVXrp4lw3/INTSL1S48KtGRDsimtiMvd4ytkf26bejyIFNBoIVLXZKGOLXk83VB75ftQtdC
XveqAFa7mfQla1bgK9dWI+KFeJZSr5DFd3xzvOI0b7s+DaJjVfyVpE3wlDsPbf3z/SsBLWiDuOBy
Y3TguZGkmgw17pqIQ9hs0tJLGZWoTGvVkCuXCyBTUlLOHHx4KFTnZiQr0CzfNCLQ0i+Wln2Ug2Jf
WOEnu0525czwVdTAa/2bE5Sja7f14zxJ/wQlVupWnnLXNpXPZvNkoLnIjzr/IfM4lY4AMiBYdV+q
rzNK66pzh3FNu+Sai+AdhEaSEnJVcTTefL00qkJIykN8NKV4kw+R2xmjG8QrAgPXlgMeCP4jmE9o
lssDphdSOOt6fAzkzpWIlpDVXJ4hvb4S7C9yLDrMgJtA79PKogS6CBqy0qth4IPnbOL2Y6Fkgysi
rHfbGa+t5q0R9XzPAMEr5jzW8VFII5tl+1hqhZs4T0Ft/y/LEWPKHXIeoXp+bknVq9Fxki4+xlYW
u7UUP8rSsFaTuyh0Q7mA8QGsSUFciaLLwspYFWVdp/jApPbjvg6VYTs6s+HVwLkoJtm/J0mTqXAb
6bbNR2frD0787mDPZQcgQ+gmC7nAxX1DGjmiWCjHRysyQk9y7IcaPtw2lLV/U1Ma3qhzUd/+itc8
n2ma1PfpoBAbF0cMyZN69BPhk7Gz55Ew35FJJpuYaWgri7viL8RfmlKgLyCFLZsWZil31ZAHCRJi
/wr2jwCpJfVGMHrevaQzQ4sPGYRdV+qxFB8NNd2CKLz3B+MIM3d728yy6YW/iMQNpC9qK4KLce6V
AXTBPouShFnmTrUt/TwY3Gl2fplx1mwoHYdubPuKy1S0IYBuOKw2rK98urMfsPh0sxQxs7EqkmOj
yN+YYb7vZOMxnaQ7XzYHd7T1D7GpvVRBdTd1TIGjIA3aJWbkexYjHTammeyipqN5t7fl2q/ibUfY
oSkBiWjxq/IC5AQ00+QY1oZrjfE2nT9ZpfHeRyubT3GUHgFlBtVYAoqqWAs7EAdi7c2pqn6G2qOi
RncOr573L+d1/AtEfN5aSzpCVDZmJDspy9HqraLDU7J+NdW7C3BiObxqcKdXK8uA3WnW4DdZcuy2
Jh2rMP+iNH8LyF5fbq9G+OR5isf0KcIbICigtnAOzn120HonHmqGVUsq80XrvizIZIftbSPXPICR
Z6QoQjT5YtJ9FtRa0xgl4br5pqZfY/Wujv/dNnEtlgj9K1hW4CSo852vQ6kyH+ZphYngQ+Z/GpND
53vmmmLltd0CUsRlQIsGlv/iq1QdwmmjQcTSirn8C0i/2TDrwCxWAuMF809Ekrd2Fjdp3ZQFqgVh
ciy/pUnuSkw1UHJ4574ro91UV/Lez9L7tKxcBtalVvghV/SV83T5zOAnkJsIISx6K8sEqImKqDGG
ODkW0nGKsscxbTdmczckIRqya9DzKw7C+53sXwjvUQdeZFtdzRAdK1aSYzbObmv+C5rcTS1jxQ2v
+AgQZdBB9DTE43HhI71UhYNfT+yq/UtOW1cKdlDI2dY1vM7V5VCLAP1OR95cKnvFgd1VzahysXW1
qxbBZp7vp/y9UGichDDHudVxRzZvsZyhyqMmtiwCkW3iH8FGbur/Ycf49NTk6U0ypW7hh+nAzBfm
6CaMgP0dzU99H3GhVW5Sf3736RXEA0hVuBqpzqJ4Zca+Du7JYSlkjtoQQvEPNlq6R2Vj5Whd+zQc
XYFNoTLL4IvzOEFJrh6BKzFfO0O6SX9xINlb75W4EV9GdFf5q+AoLzF8SV/1ftY3GEFKOrC3TvCo
hKcqXeueXUk4QI+LTrVoEoAgWiwG1OzYZNhpEiZwRsm2rqNDYlZeC/i+CO7Dzr4H6Lm//bEuqwKv
yB5SYz4UJ2lxWBNjlrOsn9LjrHxMRpd5XyWN/90fvXy5bejaeSWe83gG73epLpjLZSXximcb+wC8
1y+mH7i93GxWn+rXnEIoVwPbFrD/ZWeil+uwc6Y0OzZt/KcA0tnMYGTN5v2ZA/f5f2YWB1Zq5DGc
JGZ5l41xl+fhYU6nH5Yer10f15bDVfgKgSIbWrofDVRfy2cmkw9wa9wO0OYuGQJRRzG6lSLHlQsR
BT6q9iBO8PXlUBIaHrTVFDEzXIvNjeJD/zCttYrXFT8AyEXmCDqBB+wybo9B7TjDjMM1TbQJDcuV
GnVDPZRO60p0uFbogF8iIMuo3YhpG+cnyrIrO+3sMT3G3T3DBF0UDNX0pWLYY0ln4rfc30/Rryz4
Sb25UozN1K4F9atrFcRqHp2C27zIMGK/LrRx0NJjId9ZJJclAqV+tAn+hysK8T/oOg75EsUp8WHf
1DcUpTCcHi1AxBqzfYG2ACUwKVwplwqHXiSX0El1IUQhlrIkSndmCdCu9dNjoiF/Ou/nVNnU2lPr
f5XWxv5cCUrcs5AYGc1MnWoJxGgrWjtGgiPmcHXdPgti5EXibJ9N+ngoO1LODND7KQLy/v5TLcCv
qDRQWSFbX4RD3luqmvGvo6UzN/Zvd4z79zdUwPcCEELkSchXLcsdWu8XZRiE4bFrf5XgnmQD7Hl3
n8EVcFblq65ED4oqNFLoago87+IIoIfQmNI8Rcc5LDc5A8IDJO6mp3eHdq6rV2VN0AVku+fuh2BQ
piaGHiGx/5TNnScb/0zmzfwP3RQBrP3PjljsGzePrHCaB53CpWV8Mn3L66SfcfEJFM1K4Lji6YQ/
KqQiauCDiwQGYcqxRgIrQvE33tpkMF5kKBTllcSdsuTH3Jfvna5OjvHGIiCN85XpjaKVYK8iZDzT
jc4LQY0/MTnRNeV0ZW1XHeL/r+1CQi9MyzhXcp/ib+PTWhxkFmj+HDtr5S5Zs6Oer8jpGNnDzkbH
DGnoSYsZ9Edeu8bEvHJjccfzgtPhb/HGXngegGE/Meyc9kltjHtHSe56jSkSt937uhGa2qAjaWgv
P04yNIaMEmAs6uWzGfyzkunPbQtX4h3L+M/C4p7ogyDpUgULidxsU/0namCbWrbuJOUEUcwj19zc
NnhtSaTm9Ble3xxLRlrnxHAuTAxSlX/MoaLJU/31tolLB9CYOaQA0RI4ADbv3AEgWfujkhHDpdLe
FGHitu2vca28eblxwghKFjzOcKeLXK+xGHJHqetYlP4udYwPsfYlMvWHcBwfw6yFH2vd3V7W5ZUO
looLglYrR5aYer6s2pd0B2ROdoQV4/ZcROPHwH7u12bsrZlZxO2o9NuwzktuQHObpkbkRg3lgaxK
3dr5e3tFl9GOFYmqLaVxC6Ll4qSqjpTasTxkdOke/aj82kLzLcfmw1wCjAjXhpJd+2KwrqhOkf0J
Stn5/vlyJ1GFI/0LY1oxEe9oafxa6WhY1+0/oJ/r77cLRxTnino0KZjAay+1ZJGrbUd5Lrujnsa1
1wAm8BAtKO60blyjTV8xxa0OiY1GkxgRu3gTWPQ7iylU+mMS+fopG9NvYxyou9kyuv3tj3ZxgOlk
0McSbEeB6lwWJWrfVKWq6vsj/QpPskovTA+3LVw8R88tvPZT3ly2mZ+aTV2yFs6R5Had3G2xWO/m
PGnvaKjHG0mu1Z1uNI43JqPy5bb5C68U5pm/CGaCRhMF53M/6Ss/BCSu9shl7QKGMVvqc+DV2gcm
p982dHHShCF043h4U+ZHS/vcUFHGCP/YrLMxH1IUcXxmkMYWyle/b9u56htv7CwWNLdVooQKC2rl
r4l20oOvqbbCA1wzsThbhR/JUxTrfDLtYz/+GuxTof24vYprfodiBYQBIdCMC57vFgJtsYayTH+U
o9GVGY04auXKB1kzISLIG8dDpzFvQg0TbfxDbR/j/tPtJVzbpTdLWAqxpW0wNZEVDMc0r7xCqTYF
DeHcXGlqXsQ53Ao6K2EH/IMF3+98FdD1hrRpk+GY/6HvsImN5ybb9/22jvb6Go7myopgDJKbgKAh
eC4juN1ZA/g1VlTWT3n8nDKiIn6+vWlXlnNmYnEfFUVZWgmqIEdV+V6kf/guVfHYAJT/qBQr3+fK
gTwzJfzjzfdXuxJ4LjKfxyxtSFB/avb3ERVJZS13uG6HqiE1vVedw3M7kCriodcidk3bOIO9yW0e
YKiD6s7s3d68K7GMFf1naeHRgiqiTBa+0BbxJkGzlUHN20TbSD6DlVZ278rpQZqIqYTI1IqRj+r5
qgJ5Uie7TIdjBPgg12d34NVyezlXNw791tf0B+L/IpIZjE1uEepHZlS+z6pgh7aAq5t3+pjd3TZ0
bd8oNECQEPQkLoPztdjVaAx62o2g4zs3Gg9p+WLn38W7SOlWbrtr2+aAHnrVEKQMujClxkUwyHoz
HpG7g0ipxeGmq/N3Jz+wzQXhlX9TOkTS5XxBg51ZhTSyoFBLHsw/khp40fSiBltF2QODeCc7iFre
mbXFmZ14dTlj0o9UXGMvKxjp6D/1a1T6K2kCRsisqL7j40swUa1Qzm3aejxO1QOD2RjQilpu9b1G
ZcH/g86a3q0Vu658KsomlDSg8iLEtaxYI0TQS1I0jsdBOxW04eu1UcNXlnRmQPz5mwCkFXYq692A
LyTjdkjiDeVCH11ANH5S1XJjt1wd1Hwlgr81uUy2xqGak07CpFIRjIxTSG7Me/n2cbqEwAgBBSYA
Un6ntnExgiBGj8YuyXqPSXzop8CdNZO0u9n2nekmsSdzyixmvsnm1xXD1z/Zf4YXfg9UKoZIy+my
m2PaeEh/qEMksvAfVfdNi4qtPBpu4fzSE8Odetu1VXdI1lQzLnkYi+Uvzrhf5LVqm5y+QNXBZ9kn
PVE95jm1/JxY2jSw2mbL87NPyIRr4zM80qZ06cqmzkZOvarb99Wu6P2DnpT0APf2vGudD40y/k+f
CXYAVWMwEIhinvufrQSdDiB3PEa0ice0dGsK0ynFyMzYWKPb+x/idtcx+/z2V7oS1kHU/2d24fZU
NiYjCyeirfzZCQo3fQl0n7bqSlC/kD8gLL2xA5XrfHkhKhZyrWNHc37a6T79KPX76Quzj8VHCL/3
wY/GK3vNnVuV/4w2w8o6rx5vIeFKxQ280jL/U0sjiFOT7bUjBGMjaTuU/xhVtZulZqNG/U4av0j+
4fbeXmIAxKLfGF2UDdJuQGkkxSjs2iebqbcGnIS4uIdNYBgPQb+x1a+6lR5kXC5keOdcrNTjLgHi
4hdwwNEftkQda+H9ymxXgzorHH4jy/da+9xpybb1mx9KtdPlfttZ06EaKjfQvDBp0ScvH2DU96HE
7OHikAQP9fzDck5d6t9nwVqAEMs/6y0sftwipRjqmMlyGj8uMI2d4Wde63z0u702en59QrQo/KRM
h9Jfw6yJk3RhFhUOgYhgd5bchjwrMn8ehFkk8uZg32qbNAtOteT8nEdja9vSyqvg9X10y+LiKzBL
IWEoNhbL3IC01d0F1UYzVNc4mvE+DE+NrvBHXzUZqVsSt0By6+TQz/K+qd+N5BJ7ThOO1Yuun75w
SSb3SEUZqPyUbq/2J0N9LrWV5V4eNcBzNOjR9eZvkMs7P+rz1GjRVCqTkNd6lupNw1s+m6Hybpkh
RXb6XS37P7dP2mUUw5IA4CKLhojQUubF8asmN1NzOiLw5pPtwJxTYq9ZhRRfus65ncWHTKCUz7Vu
TMf4WTbdvN5LoEhfavmpA8h8e0mXycG5KbHkN/lIlThFomT29JoGM9TXNxvmm/9PRkDhEqR4rWpL
I2OfasGAEVPfIWxaTTObtkrcFLH93P3FUv6zIjL+N0tx5qIqTQkrevySQyrZ54xSIe6m2g9m5TnQ
I7XRWFnZ5SsCcgfysHRy6DojFH5uk1FBU68yUOVoJbvY+T3Ee6v9UDLIJdNWbpYrHwpqMtxxcJtC
GXJxs7WKPTlJk8xHNH1YTPeImMYcVdvb7nAxZJSRfHQPUcfj4ArExuKi7sq2HYc5no9W8Vh8qo+l
n7hZST0TNYPH0XZbBruk/LfbZi8dHqtMIKb5SykVmbPzbTSzYh5Kg8U1OgTy4iGHfDZuDO05oJDb
Rne3rV25MM/NLRYJZYvyU4u5Odn54UmvU3eon/vh3v+UQOC1pK2ubSV9upvCkUfHr9vmL33mzPqS
sttWtEsLpDaPOfr3uvytMl+mb/RYN8Pw73+xRJNEB8rGG3dx7hiolxJJpAl02edY+iL7P8L6n+b/
5bl229D1HQUUA0TA4Asue2W203fwq8IZNITlVXHEAJjIJTZLvDqafkebrvQR9gEgqEhP5Y8e2NHt
X3B5G7CpQj8IVCAF3WWIUTO5lZ2ATzqhKm+6nbpX5p2u0xhKN5V1r366be7Kc+fc3iLYqFnXZrXN
OZnkkzR/bn4yZuebJntmZEPNOIyQiW9bFN/qPLphkMcwuupiJsqSlm5N4BATGa9pZyipKAw2c+3S
YAtXResvI825JfX8MKqO2SpGgSVd3utUEcxs9ox5l8jPRfot95/L0NjW/V6Vg01ZKgcK7JupObTd
yjERl9ytBWvnP6NuGPE2OsV8dPzvkfMrGVc+4dVj+GZDF5esPWtxG4bVDG46Kz/ZPiXzR7XyEj3c
3/5yl1RAYipdMMQWhOIOT5DzlZRNnk5pMzNTNUhPDP7ONq3W2HeSLKeoTc3SKRu6xtUQ89sUZrlN
raI6ZHUX83INtN3tH3NtV0HCCYINYF3i/PlvaeVemapIZfxK9dsKH/O1zs5lJIc3xLw59EB0ngTm
4lzYoeL7pWr6xyBLPFvirv9oSB/jhBFJ7vDeweLUujjqpLDoQVCaXqbYTjgnVpEE/jHMK1dvGTL1
bh8RqmsAkpBXQPh8qSBoDyW0V5uwNarwuqoP2VZLnnRULtakspbOKGQpRbXTRKoQ9Oyy86tkZj9W
pSYdJeokQfQnL3s3ZRQ8cPhNUa045DVjIJ/IxOjt0Z5aJC0+ZVyzmOPg1DaH/CMeeJch3W3TsQjn
FWz40h3Eut6aWsSSdqprtUyT4KT5/iEabbhrlbSrGpKxIMjcGLluGe7LbR+/CM7/zyqNYCCalNqX
TmgyFy7uOkkCazi6XfBszvthuAtO0WEs/wWzAlbuz22Ty+vn1SKqhkJTDYcxFkd8KlTfaiS2VGn3
quFVo+zK36j7upb/aTpY0cqD+1WZ/m1wfLWHw1NkwP85cefHuICOms4J+zpH6ed0LIS0lqs0ATnT
QfsSZp/V6EvgQ+R5oJUSC4JzuWn6fZ+Hbji5fflXndcQkcsLip9En59iukZlmCgnrpU36Xeh48Dd
oAenIN9n3WMTPo3+R3oTKx93GcBezQC7FMV0+AbLOWS0dKOcIIPz2v13P6oPAbODbn/M11b6YnfJ
5QFn8WKBXW8uvDbN7aozlY4Xc/21t3/wHETU22un3/V3u/oyNZ4RIp65leo/zTEBaVy5UfbFWFX9
vXJ4zn7G4ga0nQg1FrUPT6nvuw6Uakd70iUv6e61ZB+v4d0vUn92FmUSwBo6kUjTl7WrgbG4DLsY
opMzflaZHat9GIJ6Y9GLDe+SR9Kak7EmUXQhtiNs0oIBYw8hDhzyYonKCIF9dKbolDVHa1eNhWvt
aus+ZhzvE0qAmrPTK8/0n9PoT7DLXHRNZd8r7BWfukhflz9jkQtIaQbs2Zyjkxb8HOBHM4qDXv1j
hoDKt2F86MpntfTKfGvq3UYyXm6725XYAQtAdBwArggezfnBGWHiJSWkllNivtih5foG0wZ9N/lR
WLEbKf42R7ngtsllisfdjyQUL0nI7eh3LQkhcwkltqNmfurL54g52GVNzfDuto2LgypsCIl1OjdC
NnixrDQMe3jE/XjqrNIdoOkk8dqz8WLnMIEahdAIEnM1lmQQu5bVfpiC6TTt5+bZkDz595g3bsNc
TOvg5Gtv4xVzSwHbPjSj2Bkw19YH9OIYAzr96/5Kv81uW2RuHm7Uw7xtHvTHNHqSSlf28m+r7fjL
2HS+5mXfsrHtSKExOp2K8qNMhXtnuWriMu/QCdFleg7/SP5DAaarkR4Cakc8L6GFdeXKvX55cOHI
gQoQg85JWS4mEvh970zIVaanTKW6cmiaL02Re9WPKH9RGFfY0BSUjwGqDNNp8OEb0eJo3LZx6dA4
iH3edrUrvwb2FDJkZLQob0OQPz9C5BR5o+QhqO28oMBdVMEJ9048v0RK3FH9dqsaQbVXprHdtvXc
/tZz1TnkTpF9SMSA5HTKw11uqxHM4inbD03B3DnLDLZzJMsr5+Ly7PFbdViBIkVmmsMi1oyqPluF
GjensvjeaY3XZ5/jcY0Uii7+5fkTQ0pIgRBiEMn+IkUYC7WotFoanzXLCnU3paA4u50fqU96Fyg/
A72Pf8/hmMobeA79yZek9u802Wa6bzMdafRhyvJjPcD+96I6U37UTK//ME1S9K9IE9NwadI797PG
bNhdWo4RUsuF/zgPrfW1zgfgfclgJKoLzqr8kg5+1d/7aVTsB/rS415BfPY57DTmU8VmOGpu5acU
YQw56fbTzBd2EeGTlENq9HAq+sHOvRQ6FrToQW//VChDfq2LKtQOZS5p3UZp+4gZh1Y6f5WrpmmS
jVVlxVQejbIZq8DNI0WO/4UoUwQ0kG3fsXp3jJth3jFzOC8OEVPSpl2U2IwPcKGAx7+mTkJnOdEQ
B/Zio59pHUaTBK8xaBFccyekN2vSqERvXMUM4VGlTRQbH/TCLrJD4+S0c5UyKhPX17pu8EwjnX1g
XzGl4qRvNJmpwsS1jVYldrZXZ7OL7vgp1IMkBhj+aQNSd+rzepFuDL9RaIzIFBThFOSG28dm+1LY
/hh7idFG5oOOtA7qyY0SHkJG336q0qRmGm9hlMcwNdveA1LePI2ZHLzMcdb+ApKmygCTauOkxonT
UuGa7c9MqnCqfYwKLqOoJ70dPEboGp5RJH2yCcombvZjaSfBJu6G+u+oQHn1kAKqU8+25YpoqE1x
vJsiLUFdHDb5oWwz9W9lOL60z8Gk3BtxLiXbqLDHmQFw4nOPWmcx8jnN2nDTdFIb7BFuyp59S6YJ
2rUGbGYzkc29ldeK47WR1TBgSEsGfdM6uZxtRVPslDaOHVC+S8pHiFLpZ/5fReoGeqQhr1kDdYX4
mtZP4NeU+GEO9ZqFlWG7j4bSVzaFJKvTnVU57cMwypOyGemQ/k3MIpIO2v9RdCXbdeJQ8It0DmJm
C7zBdhzPzrDhZOhIIISQEBr4+q636V44id8DDfdW1a1Sg0TTgpSa7YykbiyNqJLi76SQLNNar+bm
lJJszloTkuzFZH6YOu6gTL7uZq/gzqG3hCLHUfA/Stb7nyZzHmZaZLP65hECFlQttcWAC3VTG8oD
L40xuycdK1MzonY/nDzNK9+Pvsxdg0YwF+ZDCEiHW41pz9gTuY1Zb5qSudY7dBnwYaaxi9GNSK++
+SsXYPox7mkiTIQn5G92GakUfmUCeK4e8UrOsPhQsPgeYeDbZgfd471HGCV5rKC+qB83UiC8iS6j
MmdbHDlMcKrS/QowYHtHTEP54vEYX/bENpcZbyl2y+TCXwcV3NSmIzrQjiK+E2UMoqxhozhOHxKu
2h+sKPnQpgFJrO3uGL6/GrDO2irs5bdE+gpvlFb6vyzyxbeTyY57No3Y/xZIp2gzC6oZ5JXd5u4Y
lLIteo8GFtIQ4ILqDV580l1gBD5EZn6HJYQ7SmTEhKUs+MNS8ZvpQu1Y00FhXl79tEz4hWBRkUM5
DklnJsR3t3u9Vt8LJDJX19T6dW7lstTkdAySnxJtbtecKgjkcIgqbYWQ+mNdC7lD6pzOeFpiJDjX
mlT+na3XI4wxd3zQ8SjnurOFpGNHEC3KulwlTQSuXg/vMPbQSZsP4M4gii1QmFVIFfpbmMFv/eJ5
gy9dwjyuxXAy/aggbog9yvbyt6kQR9IemxJHx5EG/r6MMvxavRa8q8eYFdc8TrV+hD9H8hXpi+uG
pFVkld8WGU6FJrXmngwGqi6xlDi1bDoXy+mojiS7TokRv/ewNpimY0NSnDKq4VUEqmK7T0QchitH
8edbn2SCdnke8SKcb3wJ4dEUix6ov4f5ZX7YtUsGmX0vqVU5prt25doGHlmw8wgsNRhL3WoE1i6o
aibB9rulhPUml7oil2pf5DcY0xNzVzebuhxJ2NeLLLSi7TQcRJxnJZv6kXN4/rxA98vSnmzylkV2
TP4h7AxWdzGCgW/NXM6P24FIhssRiH1DTA/5CkhZzG8+Jdv0hSS7osCv8+wCwptBHYGj/ztmF5Ef
miG7+/e2V0i5AVg7/grgLd4iIiazNnV18bLvldVdvVTm/bCzmNpsDQhIbNY8A+1cycRdalROx2lu
9iM7jyzs8i7Pb7LgULN1uZAR9rbthFGxd7iPZMmVljspL1sRh6dAcd10JeTltCW5rH6HDebWT0eh
ne1gAZplb0lhgHjk2aDXx7Ct9eOKOQxwhxr+nj0y7lOBsDZt9z71BYsPxHrOe55QV7ZbzJbltDDb
UHj949N3FOtz7UqApHiMSPEYnncENb2j2vC0nXFgHA+S64jfZ/I6Qr5k2drRFBBAxzOz/QBlVb3C
3Y//mKT3E25pCsPqohmD+bKhItivQpLwIkAdTGc9JkDO56JRZYtAc3JKkt3CMur2y3rDa0izg6iL
u5TZ1XcZUpabzwP2q6S9hW2yvljM7tqa2OMng1t3aAc8aBi9E4+JF7eSDBLMKnvkbpXpmS88TzEI
nwzhrtCmcR3Qt3FEmbpH9raurBG9xFCn7xyHUQmOJVXO9ywKVr24scEqWmVS2c6tidtaduPRepzn
xXAbrOELRBZY3N3QbOtnzcpkhS4TiddnOjNEauV2zZdTwgz7FwoR1pOciuoJ3kK3NgleHqKfPYHn
wFZ6jQ06ApDuB/CCpidepfuMkE2S2I5l+C2XnWm4uqUEdU0whtt7vIvkiZRTHB42ukt+LXb89BKG
xpUXR5V9r0bMNHVuWLfkrEsp9AMbR/JABrb+XaZifo2Fi6G3fAZqW7J1HzGVbn2NTlzl210DFyqM
xMCCHPo7tlQNVmQAXKCy1NEzC9S9zLl17E1lQhtkdG6cvRfWph/SqrppEVNPt4fSptHhNo9wRIM4
Qifj54JJCtX6fABUhfIDxw1Ma6Pvc4T7TZifPaxtE7vu35Snyb/DzevSRXD1/gpOaGQtauqGnger
ZxR8qEMBpiPsGNbvSJhz513QEe57ydKckMZar/DWsb64sjTV7PVYmpT39QqfhH4RO53fhgCbhD6J
w/RhExge9iwZ5vxL5apj6o9tX9nl4EYVd3AGW5o79BpouygEkcsvwpqKvQ3YQ7IlBMK+3u+1T1Bm
CRRRqBbqysc3JeDe+HXBp1K9q0L2zWJ1/EyHkq7n4cB/PLdMvqgRfRaUwzb5nlESeJdBAvC6EXb8
KWxS8xMdavkigT7eK1ejjXDjLN4Ysjr0ndll8gpBPTDW26WL2hKBAn/RwvKfOxcxvspB1Ay52Uyj
fMCQGz8nfDnWju+Uj12xKjbBr81p3ipUDI8NS8KffHZ13XpMDDW9sOOwnUhp8A4NLrGsRaBMjp+m
TP6FUyskbcj2MP/krIYPXTm6nTSOxhmx8kVt26yGXAVQoWHjaZBVxlsHd/YvaVycPOMgw/z+OFXs
6zSmGwqXRKfPuEPKuRV1XH6oiDKnRdy4Y9c4euyjII4jtpLhKbe1H3mDHmR28T9qq+mFiuGA1sXK
PwhYWIeT3hwOxnHSHDpw4Lrf0qUoUQQQmMqCe87iYzNuPIWLQHbIUzrhNlgtR6B6qOTnGuhwEUs6
PzbIlbqII6m/MYIxekcW95KYZBi6OR9ofsqcoT8bngArQPzPhNdh67xPpiIX1zrjFV6o2kt+qVii
LeLD9rDcp3uyutNY+CFpMVwEjStgdCRWb7k1/iseEYrwsTaAoubGkPm+0Su5ZwV61lMRhP4c0h3A
Ea9R67eYo24KuMIEH9rNpnWAE7RoqpMwCsJqr6VLUYwM+dgX8A1WPTqaY0H9fgDTBAgF3Qk8Y1be
kalq9H/RV3jm2QabLNRIo5wuDs42FscWrp9H9GDKXMxUyLuCmVFcMWeRp32amHV7qTZ9SGxM3Fkz
hhQIVMOQ6bnzVs3Z3MFlfXpSLgeekLBbpZFmM2q0JMDEv6sMQDMkrNVhbHF3lt/3ZSm+ZXZC17Hm
Hk7zpJ60aBfr/FeyG3h7+hLWl8DNwHaBhXbBdFGxem4VW49TgZOadqkBaN+WiB1IOuE1TK7gRrQ/
sAJCOVlIfKsm9+pLumPaApUVre/1uIexa8ptNu1Rk/VoRdIE4NBj9Z2lIxzsNgQLBsy3RUm7Il+a
p5CpfG1nzUpEje2FKG+eukJ09TymkOfne/wzsGpOWpgrzVPPbekUlHvr8oKgBfI3wfQFUJ3GyYgJ
YTMv3V7WS4NFOS8KperI30Jh8pcN2S31Kd9MtbWasICwI4m4VeQ+Iagh5gAXW2jtgClqO6IS9Rvz
/wzgTihQc5c/aPzs6BJXzE+Q6aB1l5mQ/7nUi69UcLac6tVgS07lUo/djKqJdfMosqpnaVWA2Z8W
fKYid/E5SfhkzkmKgwYniq7esfL4m4MNrGrxM0Z62syKAzpLzVMIihlYfHEd+gAfWPT/ufLPksHF
7sS0GNFCuXq6z45UIEKsXBE2XPp9+bqXQBIZnZDUgsLtYOhlgytajrxI+DCAmf9ms3l6RWxaCQgI
bifviRIJ7NDh55G2fE10bFPsBqRn5PBBbmW6iv8maWiCiTOGY5C7GvHwTXnwP7A/O17t6PPYZwNg
DvyVaXrAkzWwn6Gl+gqnDGLx1CvyFlOM11KVqeSUmKmEMoyKrOxTeCuwljqGyPehDrIXbMKY24CJ
87Kv0dn9qOchT05+KuWTHI8Ae3Ay8x8R3Wrdlnthi1bDAc+2M59rOGZuC4SkiHWAuaohY/PqEUKi
Lvko+NxDoIFhOr8X4wmWgNRdJUB/kPdGzbSFPSj7QfPcLfdoJhRFSbgDvBtrgnZ1QXZuij5s1uoE
625GTyxDpsPqp1idvJ/5Hz07+ayAgPJrqkWmr1puen1bGzbjst6TTXXeLSCiZi0le1d0MSMGOA6b
97VCbPadpdJ8D0LVuBm3ovlkUq5Hd7tCqzY/khVtcLKiZWFItaTXYw5aXNRQ2OxMOerdegx0Ro6b
2xGYBGi76DZC6VPJJpzcYUm2J5NSheJakBT7XuKObQdFUv5FGWr2h8LsaBgRZgGAOOdFg1o/z9m1
9HaInRfw68JJmULXt/J8QRFrZba2JZYgwN0wDXhcaY64S6Qv5nVnRvQBPQDST/xz4QLpCWAnzor9
21ErFTqrjUIzRgDvP0mSIFTXIc0Xd3ngx3qfFRTxH7m2pu7hPwvl9YiVkHYUwQG03QSkD21VTRs8
1tA+a5xQG7Jyyykdkl4lfv6aNbJZWzRHOO2OZMkzuK+zfOqyiqWxFRtT1WlQB/I+rFw0ZJFD3CmO
vjE7eToJ5OJ4hVpy2bOwtTEbiO62uQRqnbMIjqlGe/Jfcijy49CFpecS1bXFpXnzMB+w1iGwLHfb
PMFsohkAL4vqaYXdeQOoMNAF1SWS0lEScgjJlWFpfZ2zQv5sqD4+U5JGiEocCf9S2Pyjl8l2Kvo8
D3VXD3F4bTTBivepwP1XZQzX+A7y6xuZaof+AtYdRdsAt9LYyUs8rzWO6LaB9B6n3gFF3Bn99Dp2
5Zxv5eOOEZLhsse5mluSjjhjd4E3eprh8QheK1b71vkpJHU3DZBtdzyU9ke2LUGd+MRMjkh5yDFa
7vfjV+337O8SsxLwzVKkb07Hzbd8Q23UVUuOzQyjWwWn91IJ3KFNJv84Aa8KGBKhwgdCaCQO8I3d
cr+N2pcOYQrLg5+bGeeYH9E8DbBpIui73C3oNBXqafCxPk51ElbWz5PM4FQYEATcCRwH/82raJLW
5Yl6VGbJgA+OavuW0mLOLkty2Me61mrsowJO0458S5bHRoiSX8vKbfScRp+l54k4kD9cyAWbDK48
7gx2wUNCXmQWcu7UJKwnjmbT1eFsf26KaSZ9OpYAmAAlVWOnj0KNT0Uk0/jgswmxEhulEL4br9a0
FbEe8y7q3f7JuKVrX6yJhM1VqqzvVirH+uR0nv6GJ2SFd3MI7boR1U56OhCrZzpnUv+tdpX7KqNy
uAXSVe3wlNbmJ9kJwi4WZO/tvVvmAgUAn2bcbnQtv/vihkMGCA3uVEOUv1tVwnW3wotfnciyF9em
QiJPL6HMoe0CS+5rtaMBOTXNLMfLEqWs29tUJM5SRuqv2hLkXmiOqkq1LuBo6CuIfiAgjLiwSQQ+
szMzv2opZuDGXpXVZbJwScdw5g6+0sU6wG9ZwLLnHJNkVHBHw5boqGQJEGbplD832gAe1ujLeD8z
JDIKXRDRQyshgekZnj9sua7MlSEKFvblImCLYZC5HvoDgCYHPCyN7agOle73JQ0/J6wy1bl5Fih6
V1hk07Xha+9dOt2TvZQEYmmSAYTBQxT3m8ANiDIrXx+UE4ByAsDSr3mSe9M16NquBnEyWy9USGBW
KqT6Yvme4CMUO9hDiLQxVXGo8U/Na5yBLCafAHVE7KmKGQqmBVJElDJawW4HIkDbpUio1ECKbP2P
jk2JWX3ltuSSroj0bafIE9dDw54sVxQiUnXwOMR+wutCVRBzXl0qjKDx73tmhl+oyCLv+BRG2N+v
ek23q0Km3QhgN5HkfqKL9ufD4X8tSB4QUXW2a4zO45pobmMKNWChuMeqz9CqmTNiVcs3oam492xG
TmaBpI5iBiKN04u5INYXMjtGk9YfyZgiDbWBqVoQ0AfpEGIEm7QPD9MBVKUDvpIVbTIrd/RGDGHt
K0DE3+MYUCEpNflXVsrhe8GP4o8epmP5jsitPTxvuEKK9xSXdrw7Bgx3P+NTBt4fyVbgahuaNX1I
iiEdfnplDrywRa9f6Oql65ZmZqrD/nIYfcoqLXoWMvbDJLTGYsiX+l37GmqsIXESxUkShuUtrsLj
WJNyA8aabpHVvputkuKy1tvNVRQxY7l68nnY1B1LraIwGkWo6fIGz1iKd7G6ErEp0zSRHslyJd60
UePrPKsxR51HB/cXxq62BkAOxgBtPjhdRFabbEHIxcBhE3dGwgBpOtx7Hur93SEV6d5OpEpxYC+c
9ATVqr939qAfQMfto67QwF0Eqgh+YsZNxSPse8xvNtcmQjG85PZrNicQmmc8SiDY6BbRejeqrroN
/5K8k8I5fbVlCHO/b1Vw9w6MFY5pQucRlRvdH+Vm4vq5xXIegTyokvc3BD7vq23Nr3PYE3lFdCQn
BO7lC0+RReIBxMuMEPzJdYfYCYoyye9XceCl7Y4kP1DxlhPMfQVSJfNaFqCGMPF6+2Q5XlpoWLl2
M+Bo8CGyrB4A223badinI/ZM1ASqTyCr27Wpj4V2wrpyfTXolObTWOM07TMmBn0uJsqGC0R42Ude
oVbBw6tH0o8WJnIcA6SoJPd1GNzpgPrCXqh383Rnmy1fHgJFOCuyCCqEx5bCyvGbP3Aw3k0DipwB
SF+EzwCA8MwW/2Xws4wPyUHLO8tyW8Jh6jZODRjouyTbGv+OllXDH+B1oXrBJZuhFYnLTUpjJEol
TvX9kStVgcYaZ9SyC/AaFPicXLc8V4C7DFcI0BgAcIEbgLomBkBkBiPUV5xXJumOZlHxn3HqkA+k
4NKf+VotT9tINQQl5MhQq5nt2L+s3KRzN+p1OV4FqpFPMqHM62JZzu8QZoDQ6QRRkdw3Y+Pqb+uc
HpdZH6goDkw1zXewZgaoudaJXHu2IXPjUkqviqfG0xFDfavYftMxQ1qUj34W7UrzpLzW+2yfKvhi
lm3cLD0h/ul4HBBXk8LwGYXfKVPyeAgqMWXLhgZ6nnwx09+Ui6R6dErvCRApwGEoVctQdjh2Nn6f
Zc6Y10KlAWyHkgk/j5NAycuEzAFMh1oC57Q1R0OSrigOFnncpbqe3jnYM0hLSQm9EsIG7KuGm8ir
Q4093oHdB8iw4IYs23VV6Iv4kKSfeJj1M/qM8CisL3+6Bi+rVTl3l2o8BiS0lHL7cRSNRWZSARv8
M9dlxrAKKp1CGTxawKTelC8UaKYEalBWsR20rkMLKCCqlvqSvAsA76RlKsDuYVoG3Age2H9omzVW
EtD0mBt8GkRZdBVuauwincZThTP73cd1+WUA4j1PzqIag2OI6vLjKO7GGQjUaY3o9zoqLD7TmM9G
9zJ3yb9F0sy2+arp95kT9QsximRvVxfka44yK+93tN7htKXGvHiMcQwtZoKPb/uMfDa71ktxOnjU
oVO3MhMsRik+eXmgNZclB+FTpnz4FPNWQIpwg+st2u9TgCphREWrJ9/z4EbfOzGXDfZDbt4a0NFA
quwYy24DnLJ0G1+b75FDk3Q3owX4ekDN+8ZGByZvoBqJv4N38WkmBkA0jdz9YkOFop+P8xJaCvzs
flsmUZ49Xaa7YfMRxBqYIYwyANDEe0Q7jzUKr6EriKACZc0ky+cIJOATV0T2B/oS8EMIF1dg2mDy
/k4m3PHom/b1M8ODREaRxM3eEiNJBPA+pr/Kfau/brNewWNQrUVHautw0map+bRNMrzQHLMBtT2a
91gPIgHB4yJp6WgA98/7DNwujNS8QDtcwBVN4NYGkMeKb3vq+XjRVeAXjgS6sTVgo74ED9PKlog4
3mehseBoVD4505WoA+9Ck8Ow9QBH85dVYEJaQKDyA8E0C+AwQIevGFNY/AnjL1uDtKaYYCaR8i3r
ihmlNDoJN+BN85jdV5jXm1odRveHJ4vNYSm0A66lhdf+ikrS5YDqwWp3kOVLUGdrHqbzug3Jsx40
UmZ9ANrV1Srg/e55gnxdsyoAFXaE8Db4FIEE0c3hQ7hh+ufXRi8dW2wFLmmy5ftCFpV92WSmPkH8
H0vbeHTC3bLNtbrgW6dfGc/HAzfC2FymDHUDmIjBnjc5jq9GH8hM08JiUeVjRCMs9TjfNnlU11VP
MwiOOIg3rrdDIl0ZsbunYsdwW5dksf5zTBlU1bsc/Cu0AuJZ4mM+7azwWBHbjdtAa2y/K2LVF8AD
7G90fEMDidrtF1KBjkcpUgA5dSzvJb2pYJ1tireM8yJpyTKX/5ZwpM3JTXu5vIUMhBvWYFzvdotl
ZSAz/YYO4wacuwraJscW9aB3DseOo043VEVJesfnOFSnLSsiFFCl4L+aOdgXsQJdaC165ngGShmG
Dg6Z4RfJka54RrDW+h2CCdQ+NSvGskdxSQqIBPbt3qcR89BIIXIaYOSo9Z2Q0a/nCYXvW8WzQ//g
HKIQKLILBbOVjEA218mK6DOB66h+2LcGfHOZxdsqm7Q7ACukPL+CtUg5SHMY4d7tq0POcChDll24
JUd6neZGfpuw1XLgtabIfgORtfRjrnxmfqDCZBBaeExdAWHG3zwmMSFyDPTkD8DwS3mxYRuT06wQ
bdWieSiRaQXfJsgrZAWd1b5TjIhAPGiL5wTqABSF47Dq++JAPdun+zr9KBcQ5P2AMyo5LbPIIZwA
yQ8RJnqQ8YrubPBdHfzQnI/DYsQtFwCpLs1EZw0Rd9SAKiqv/qsb0FDA3yb7WaE1q7HaSzxIB8Gc
6LAh7J+5rqWErPKAMLrZPaFIUuSJOWdyBxTeykkvHwsDVfOnxo+rh3VMyNiZNWtwcUJHsIOUYDLr
DzOuBNbSIECq3sB4C0MVccibh3XYpo95B4qO82SonotY5v92HZPhZGu60pbFsfpZL3QDIpHsCThh
8PHnspiIv04cQmIoINGWQtaUwMEgbrkTIE6tAnBQc0G2U+EDDtlAAFKeEdFQbicsO2ADYKxz20IW
tMA00hFs1AXWvc+ZEuP4tBUKCGkJDAV6iBxCm3tUr/kO+lTBn8WNOcREA65c2c3wuFy6zKQR9auu
i7eENocDdRzRUBabFuRxlpX2aPkaDkAtS8R8hhhmztuYQ30E7rNaQNjtNf0QKb2xHTPmv+5C9EPV
qtqVFOd2U9hu5g1aoB11fd2SCkCpb8D0dgDl69/YxwHSkXW34CWD3ZA+gRmM+JEKgxu/lt6SE1RU
63RvxmSqW35wkGMOYory5Er0rh0O1Go/g/SLWQ9/DnS6e5yk6oVMs/DE/EbB8xqwdMeJpNt0nPYV
7qTPwbCSne0GHuq5yKDM4zhPXbU/e2Bqvkfy68Hv1eqkeDJlwpOLy+fU3zXGA7SX25SQZ6irAr+O
5dxUaDrD8oi8X2Zpm5PGTR+A8QSCY5PVqNfMRLhZgffJ1/GdDoVo7mpVgXrZZ1IUeMIAm78hNZzq
y0IlkPrmSPx7hibtlndp4s05gW9zH2Lj46UZVAUUbyIzvj1Zw1/IxgCKJdlUuXPD9UguwCwzdRbi
QDDaEEG5qjz63y4j+36mZFhUv6g6ho4cZuCdzxWkehGfCzQLerxnyd3O4D6ZNLifFj+EB0jwrOyg
1gNqxGHBAngdQBTwS+mXptuRFwHPIZHDfGqW6Qh3FnsAl62tWddXJjnwely0/jhRUUBxrMfmJi9K
fIksN13bH+h12EsV2C36oxrhobxBzaCBf2BK82TF4h4N2P7jLIlmDNNMKCy+T66yvs3HtR7OeMnQ
xC0zOOBWQtxs+9WvqoG2Ij2aM1Rqg0b6IB9Fm8MCdTqNCOau8SGzAH2Z0Sp8nyFahDGbSTf3eeBb
qpdtgEjvtBcy469uB4f+ndVE5NCjDTD5KKiaUXPDrtE9GWiFHzWRo/1GUxiq9goKPew2h8u3QyA5
Jv8Z3eBDsDI94lEMcZ3GNynB03RDTvwMuw5QvIC2+DE8xkXlII1gn4/ZCXgWLndQTYb8ftkKcpwA
W4/hvO4Npkrc2gR6RoValydAOYtrOV75cBdHZp4IqCx1Rdx0Mr3tDSCtz6ReeXq/4Orhf/elqu0D
jZgNgkFcUoRr9KL8QlVl+QXBcfLoFh4pRvVLyFEehzBjEAn6SsxR7scBjI6T+kDXDWph/EDCfbZ9
SSFTa77ahtT7j3zNcHOQnPn0/kCdU/bg/Ax8QPFlZX9YP4GUhGxkx6zkTHFriaGqvyC/q2ouewDL
eJ1n2wggpiWquc5u2D8X8MHb3sKeN6dnuIchWV3Dl7PBKrMVZBnFlvN7BNhgVXpIrcJFq6Rc/qM6
QWbuMWSQu9m1aSSYsU0F8lHnQhanaSfDdIFWI4ieFI6uTziV5+dVUlyDilarf57x9ZrrYsI8fC47
Ce41gQcMPjquq+FR+AHlbZCO/aEEw09fbp5vAOqBVJMHcIjw25mB+np06JxOf30oU5gLbQoRLSyo
HBwq0PjhDhlGuMHEdgTwUji4w3w6gp/pOcHZbN8JiB17I2/A+qHerKFMBFQ98LudpewP8AiP3ExI
b7LYLyYOcPMEkzff7eADwCk3EuaGZGmIPxdJAQuYmE41uy+JsumlOOjxXsFF97iSOKUcxm5gwdvN
5MMfUSIn+rRjtGsGV4JrW7VAZADvQviCZgP9MXJIAc+vew9+HCpw4myJ66PBZQ2JmklvgpKtslei
dmIesM0hZ6gPmYvfy4x+DHHoMCs/+calZZ875Dq/a5quJUZ6wzI9lKpyD4hOQQsYLcH8p80PmGa7
MFFA2DIn45lEAdlIVqg879Kt0AvWJMe1mqwRbYEZUEtrBKzWFwUVcmglih7TJq62pIe8Do4l+4D8
MRD/pAKZAZlW3uIGghByWnQ5/RDKJj+XXDsNzMEMRw/1RWNa46vqB3jivLoUtaJv6I8KFNd6ynH0
TZsev4I6kf4SFhA+d9OS3fayTQL2/iRDCfKqDLimTV7qTgtjigdyJIlF44ZZsnvCSIpFcBSAuNNC
TEeLjCj0V2ZPswj1ykLruwVa+Hglh5pAzEqGgozkRXarIDb0ojevjKZfBogn0AbO9XqX7gfcshER
tP2TKj3+sXKaypMEw/JyqBJoTbMviT6hlDk+cXKUT7lGH/qSNaBEL3rYwocnHFN0jVq2V8D661NT
6xFRsm6LbyNmNP1l1Is5zjOa+wOaQp39t2A1FS1gHlQ2I81iDuIUKcuYl0aCTD80tf1XkC3mV1bu
FF++qAYBdAi2j2inCvILVIodob1by9ctgm/rYPVrZDcsFroywxL3GHDVxrscFQq90tg0SKCxMSIG
JFj+LRmb9Ae6s/WrgwGoaXffJKJzEB7Tq6F7AcuyfFohIS+l6ZJYCNaDfUVwzlpN+lHRyEJXwyQS
wdWgDz4qyAHVtYpQCv02AL13CAQRtdFDSi7H+/9JO48lt5EtDT8RIhImYbYEbRmSZaQq1QahkoEH
EgmPp5+PPZsWpVHFvbPpaBcCYTLznN8dYAqnIamgHMSqn2ofbVnMN79BOcb4NzoIPric8TigC607
/fCGYmmwwbTK2HbxgLZiSlpzYVD2Iu4GVk++Zr7kSAl7SYFdBdKmeNVtau0IbAgQCFR+aW0qG2xt
3SPc5Zxx7DllnFZN7Gfq5F21q+q0S9YsV8xxHvPlgXT8hOnatm9wbnp2MeCJZJC6EJfBvFrFRcRZ
wKGFzmBKmK3aZ4Q9DhZFBwusrdSmExaixMmFxqXFuqgIXYvE4nCsUS/BLYzmTPAWg+GYXDPT8FAb
iWnfltlwTBCNV0BxVBArq8iwm2oA5nFDaZztDdJ11T1EevAcoAIoNp7TG0jm29KVYW8Ui33IEKVO
N/AHrAZjQVy9KZnjG8NCNhVq1gxYKHTTuCkp4r3pk+/SH4WgnGa8G90CJj9vA51utFs6ZiiWQcD1
lX3zqDNBoSE9svhGVyqEtfMQuXur9/nNmuRgu8v9H7LOjCeEOd55iDSKA0WKtn3DjwH/mjKrKELl
jgPC88bHVE0bMH/rSP2vXiethFp51Wy1q9zNYnmGsrCTep2WBjnzayLsTetQwNTx2UExmwjyURxv
tGjl8inxgW9XIFApU7w7207C3FF9sW3dRR5N3k4Q1lKnzd1FUfMVYLxkYNrSpG1oV3X8GGWair7k
y7qBLuHbtyU95ZbhPO1TQtqcs5IzlOKu62KQ3rkV0Sv7/eJvKUGXaF1GCmhOt6zw0CMpV9xXnj3v
7aWNUdzOXUWpnXbAy9x5brx63qLpPPMUV8sw2k701sEH7S8JYBK5Bp/wvJOibJH763x6MgyH6dWD
D+TxVnW2pl9RDU5/ckcMk+gkdmKgjHx+KKO5QunlasLDPIXDZMtYFj3dlGxxz7Ax/jct0TgeCr/t
3xqUFMm6kQ6ry0JlPO5T7ZWYC712Hh5q8vamOyuZ2+TFc8Zk3PJsCaWmEDQ+D23juZssZh8Om6KT
081Yx5H2UHg49t2IsWNAkqVtnF4pE59XoAjLsPXyKHC3Q5rXF1gmD948ZfrvVW9NCi1wZT8bpW5f
ncYQuJWgp7JN5Ub9HPbp4j+0Ks84b9lp9LZwM9PAcRmrhCrZJvUS7ii3oyOyzLRdd4M/kJCQ9bJ5
glNxi7VXU4iG3uiSqySUAtFm+KN4650hOWdtYjP0156BGouCdu1oBYvSaxWnE5qY0Wj0Oqg631pf
TB8NCMakP1tjZTUhKpHoeRwjuFOdpGnMkcBGtqEzLm9Lr/M51JwYFJq6Ci8GcHLxwjic7jv1cz7d
17kGs/HGofc3hrbq5JDyFn50UuX5myNwhoBJsfOsh34ErbC15ggNlLFM61bGSbdxkzbOv/ICGReb
0qH26wnzKCEpnMbl2rWd/KvieDyJUUxvKHFzGfqLRMXUmINsw6UV7td+shu57dg5UxpDtzE+mfnF
MAYBzSld1VEwv9s4GU65QnH2rnU2GYcWbbRYo9pLm9tsYJt5WmIIzTB1M1AFuF7w4A1+mrI4gCZH
7XfKIEdsO9+drJt8mip1Mkyt2demZbRXRPfDj0itbRO9gxnl9m03yzZaIxPsXUzo3eA8SjU5xiHL
2AT2C+cCyWnxmKLIU9aQ7PTSjvk2cdqm2Ms2Lr2bgSPaOIARQ4OadQMbzyzazlxzOiZiG1sSljym
GQPz8OPuMW0DunUhnebzmCh3XinXh/c1UU49uUGXMgaC8psgEQtDKAKLBFK0K/2GzX1x1VHNBopy
FwZq2CLENvnV0Yw4ngi1CZndYrNpQIkP1a7RRu3c8Tl68Wbq6OPD2AQIXxF8azg79sGlD0szZtxj
IEy0fB3aMB5vrvowZlD3G67j5qnQne4fgrawnU09iujdbdGdpIUsovVYRcn3eHIiexV3dpreT95s
AMjgzkruLJJz3kE2gveh9miB80lI/7Gg22fgRIWuLd/lkGYIjeEL+6cIKxSCjKRsKT+lnFiLixeJ
bZt2c3IYJSJg9imRjGuh7WbeMmrMj+6EiCxOrtG31JlsuyRd95rZipAIrtf6b45Br8BHWswvI7MQ
zZ1pamTvfqQC825wF9ifqVpm+z5ykMFsTc9aKDRIzBg8tamwWjQ9Op8CmRsoWDWpZCfTWSpkDbWp
wAOIZe5DKsGZKxlIjasycIx70wSWjVm9pmQeD3S0ei4hHqttCSCwhE0bWewNQZl/T/nektCHc1af
tfRSNyTdnfjHTGSj/dXLbYJ848AesbBJUJU1OG2ygDxThY3joN8VDNiPYHYqN+f4RqJmTHPF6B9l
+AUAhpr1c56RiEP5bVhGfduJPGdzKmL1onG+QRsNov6yqGl41mLu7cdgigmhhLWsXi1d9k44lN0o
VrKqTPeVLDSFcjRFzbuykqnk01vGBhAxo4yywnGSs7+1fczjeHW8pd5OczvdWg5J8itkaktyGsGo
TJrlFGymJ5On/uaoBci48+uOYWe4N+xy047+8nlOAv9cYlbSVMpW5t0LgMryJnKiLr5jNnHmb1Bx
pfm9I3QVP0zMr7I1hVOQligZKKxmBJT15D/MSJyHTxDj5pdWwA1t8L0bxSbp0LqwQSceRyzIwriK
q34BGTdl8kzaSD7sBxOVNQTPNJUnO7IufhuMdyOtH1l0m6gwOC+iIsm+QawLgD1EA31wdrVQZDH4
ZLaEfIOcLMir/S9dm5XPuQe7g5OmLAFk6VzNbZsHLt9RlHQMqMKWelePHn1rWzvlEf3zxcw7Mb+X
yauz/KI9sZRnmE/qponYoXjtmW35BmJlc37BQqL96WWNc8IEch/cjOnCckldPBPVReAsUnP079Aj
QLIVvcdsLJf2qwjjPM0DTmQF9x9J/utPgN84PrjgR/U2dZEqUW8gtGf/6sxmjfnTLO8js0jMTUqt
iwjGLwZEkYWwy/EUUyumh9HLln4nRKXfMkUHv3YXex7o+E2GcHlZ0vyY5OS+JaJRbBCVmYXZ4Ofn
Ohr9VxMryJtnZBohYmziMDQ9v5Xrqq/xiGqzzt/02BvmLSNz8EkgZU+HjRUH7SEfO+mvIrRy8s7u
xrR/zbTsoxWL1zNXyDcjvfaYxlqve8dA/asCm+y0rCpsWPBm8l8oqBlN4WJKSFZYIfClofhHDxlE
88Qb8vpoung2mKPEo6fSGvJONiEe6E5Qnks9r1VbmuOXvrUBBouynuK97ygH42hwcd5BI1HKhwbk
UYIJci4t/HG+fpB6sO/BKboedLXovlWT7+G3kWCgAE3YaJYfVErT5wmard/GSlGIbmMP/WxF5HIx
ri03KQhRobOj7XbyqcfwFZHg1zZ1Za2jRGOzqJykfKoDN1FIR0pXh92QNWJTm4NRo9eIqgfMm3xs
gTWIG0r0yF8LRmA+kUXnGLeLVZp6nU19NB9bNymperUKnHUAvB9TfLnsVSwKxB1am90LCaitG/Ye
XF9EvMMAN+dPL1HaJ+PLMi3A0Npy0x5p1+UzHePc+QFQw3vI8F9Ge9H3DVU3y5q3NC22FUIbSt6k
M5CD6KDMWnuNY/irabxAG9FyKZKa2Mau2wbwmQjqU3E7p0FUrqwydZ4ZYtxE2IEshDhuHLcgabFh
9Ot56ftnKN8KTU6BBwHkP42itWfp8bZDggwgypM80ZfnJ7eLsBSBQdVlKNHM9ht/ycSw6tuLU1oa
AjI3xe7J/KvatW5BRfq3ITeHcTUN2Xxf0u4xBiCPomlXDRfJJvyzeJgED+U4dHAVBwi1QZHB01bf
EM8rGnTGxR55gNkEPoe2FQIktfXWDPIahmFwTAxGyBrxSNSLPrdGr4p1XNT0+kbAj9hIR/tfbbvH
bgAIigq9dKyeIjwm/4nw6QXfN8uhbNAlXKSdo8FEkVD4lcDDi0gwBNAMXlxGWL9XIqv5Z/Dsl64Q
gnlzFMthDd/0OY4olkNnXGqsA32UP7SY2MyVj2oRfBdYboWcHGSFQwnNrwJg/sbuS6w7Snosg7yS
yd5OaTSZK2kXM+s9Dkgbo07qvft0Ed05To35nFhmJdaQ02Wzc8tg+sncJ6NdZbKDOSQMvf8Eg6E+
YUHimPLtIpd7s0WFf6vhLL+VeYRrYcntQW4SN8kfSa0aaPYbuz9KBUF/EQL00B1tUz45ky6sDRE3
KCfjZcpwrfcjjrxK5IfCVdKj7TftqKrYglMV3LMHG4i/Imkh94FUT9Wbgx6JuAtcPm32NUURiWCR
L6K8MR2jGddaygDjSEwK4IMQdOBnp6l8fcPeNfwkEICodlqsPtk1paxemPFiSPRdWd0+Z8qpjW1a
Ff4xBZnkbE0FL5YbQVQ3CECR1VLbiBBU5kDl0aB2zq2JJ7LB7lRMzrgpKzDMz0sp4/M4Qekxhq4R
j7nwC32bBQxz23S2stPj6LVS30aVfRFm94GZbIqJuh0jUr58w0YMc0SHQ0lDAwjlDEUcf/Fbqib+
j0j+tD0Q3ZUhCswGzAbNGSzUITrc62X0g7AqrOhELkzab4YpaB9GYzLtg4QnNl8jHdnPTpe1XxfH
HBsUSr1iAEChaFaRKgSdh3SizBli1ucB8dGeF7nzQYtCLLe4YWr/AX/1/GRXOVKIKWvw3l9Ksu6m
VR5Zjmz42Pxwe8CjTUXmG+tM6QYBZTra0cYSJYcFEqpoD0kwfOqsyn4BdMmyFRooUvtRFPs+ExZj
/bYwDhmR9yBmscL0kX7VS9B9CarcYAFODnaUCfHpd4sKCQKxBcEJkUdPw8to5D0kXs+uuIXzsR3G
kE90xHiKOqaGiAKLXBCzHdG+5+tgrieHwbAlkukBCKLmTFggB3tGeuKaqFTibh1Bhf8QjGMQnD1c
Q6j8vDF+NMALh9PkjgEBDTZNTQXebiC4xdAZdeFkVMhpSkyqXSiaWtt7x07QoOV0E956htILwsaJ
2+cqlwP+uR6bEJyvF20GxxbOoWlrBVmTePqL0kbb7oaywMua9H2xNnXquuzeUdWgzicGmnJLfFFE
DcNEV6oGas3scm+C9F5sbLrcgEnIlvUzLWU4ZBYdXO9YyX5kjEp8gx8+Qt+e5sb4SrVT2kAAY5Ue
c6Qz3Q8auCpYVkVUklQEOlp4nOvJfFS4CD6PVod4tuqoJVa2ZY3N00wCEnq+BU0pP9eXxWdq0j49
NCofvucJBqUVUqWG/UF59hdZGfMxFzMfYZ3WKt8OTa8+TdlUPnlpsQBGjM381nNYfx8QqLgXo1R/
rpLUUGtGqswW6n6BqtfzJ/kkoxkNodS+/VIk6rIVzF5UhpjuqoL3QakXjgpt5SptOrJbOgdB2Drg
d3qrmb3osyRwAq2VTuPPXZTk6ZONkgvmn321eGqsKfmUl/40o1Xs+jO4sFZ8igtmmj4W/rCHCgKC
l3FXyq0wseuuFNDjD2+mzly39pIduznCoYvjrEXrgjXuuSC3KUKja5GqQkL8jMmGsZhv3aJ8DJej
gVyVo/GrYHnrNSLS6s0DeSd+By/isMbMQY5BNQovhJweX0hVmh28iFl2KqsoIHvaF4bYdZSY96gi
khd0SCjqpVoyItrI73jB4jXoLQl8cbOL0DvFCMXbvPm6cI5Tg4ncfqLD9JOwtCu0/SJt9QOqkym9
QbEU86/dcaoOLrkv9d1SlP2+WbTmK4FMSvl2HRchNJTAy9yiHAq9thuO+VI7b9pCdLryGFpARp0e
AbmNAEMPUiIXvRSgcPvs0J5/w+lRdrsy0uZPwjuYjTqR0ktsLOw8YedDfHkbvZWisCfDaOnh9sQi
MYsoBbXbKKu2Qy9Xc7Kl/6mMo6eX+jPQGKRPHI3VC5tudZyoCUQIQutTLbUpc8I9J0m/sQP05gpT
2BTczaRWQBVbWXADUozbHylsmT86pAIM3GYNDqj7zqdMDPLx3nPQZbHlqZEqo6GkWqV5wYYzFLJ1
Pw2m5SRfsa3Eya5yh+wO4ZQdgCwS78NHiypDAVVOe2CVptm3SU+sgsyQT4aulUWQLo7wrHBR3og3
QFbB94u26n6APxC7pfVHScHezPr2giJ/TQmsyBEnePanXFoBqPk0Jv6pNse2eYSnwmNW+pdoAyPN
TX0s7KrLN71Xydcui+dshdE5O0VwTtTySJ5elTljahmsaoEuN9K5YrjCTIscDPkA9l/HRQVmdFFt
gL/zIbAUGPhSiEFT73vNbB6rdolPAuvNXW+6+LBXbHA6fyqx7QVH1xsrkyqty3B+h8IRhimOJLHQ
RmzrrJGRj6i3l+37UpIgrtfgtghlV6XveOO0JaZ/MPoH5PhmY579ucdftTMTKy3x9OAHLOPHYCZh
obn1bTTBdIr0W3a8cXHUSw+DCu7w9ED+uG8wMUKahUGdqpPmq6vcRdABonda5+mgMKZXrhdt04g0
2Wpda8uqU0THVN952Ayi+qnauEGTCV89jvdGzUy9JzTqi7+x6nGk8hIpMQp23XnRqrfN+YdNgEt9
s0QUHJALjqqexzQq1U3CTijXfeFXbwG5SuLcwuRf3Nps8v53YyjH+Gx5cwBn41t5QKrblBb9ITdK
b9kxGrKriLJ2ByCXMWZW8jK7ujzMakzsfQfaGd8HoyXcmyJI2DOtdknK9Sgyb3rqWNPMj6g818Wb
QSLC56a3suW29XMZ3eMwwm9l0aDi4oINRQZhsvo7a4UUD1vWqmJ1SepWLCQbkA9tPAKeYN2Zcqjb
G4NYOgaQkQHD6lnIKCDLqECWE3fBzB8LiT6s6LzHC8TXkDc/lhViOMZVnvvZz1HW95O5YCUOIAhQ
XGSf5KDdrxYmGs4LNQaPploq5lBYgJ0z1CJmoaLMqGw4dyoa8SCSq9yL5rMTSWc4QU1xhrEinU+t
7RNxH7PGj4MxDAQe8LqDG0Pq4NuUNPF7zgNYNgmScAHQALKz6bXbfiuTkfJxdFIgUI/pYcQSjfyZ
abSMOOcca/miltiI9lauDL2Hvps+D5U3bivXtdpd10bTcKwmTfSKj57gaQiA+JBN4ATeT5HCdUoE
0Mi34uUkBg58gcel5oS9TTykP8gm2R1IDcqiDUS33i/l0jWbumvqx3n+57yzzelTY0PCoaFPYDEx
0FRumHBdL0zGwJzAyGWO16TpnWkf1XnyQuhIStfQl8EddlYST5jmVDPf1JTeCqUFKtVUIkNfAd32
9Z7tXbFnOQPpP0uSPAB2mXpF2w5Q1wo6sAtwZdqbFifmExQ+1LTdFMZpThIgWx2XWNejIeh/jqPb
0Z6ygNQmQ09Bqw5SXAMP4ks7xlhEI4IfamZITWAot/7SIZqemA7DgAIyfKzb3lY+Muu4RTshoGYb
FlQ5ZZvEVi23Fkfdcmd5wKCY03U0hGMLKk26iLnQkLSOZZ4LbU/pzm/95GLTahpxZw34CqAODHA7
padhWouSjiuk/xVoJ+YMLZZXtxhK4oGgBRi5bBW3ll2vrTwefyCdp/eLEJwGKzPxemdXt16MkYTz
eleTI7hsSAiTj0lDZsL6kuX1IEYfiruPIhon9Hl8ZwV6t09d1DiQxUHbrj0HrBnpnNAPBMCk4Flk
Neg7j7Cxz3M9TtGxZqrDi89w2HVuWf3wZbahvMHR5yCj7oWvZ33D02KXJf8PfaMeghW0jqhCUgEJ
eDEzoMgNmhM0rjYRAwguaM1MHJtavqhL27OOpNfE/GJXlYfAWaJPWni4niFu5ZOnxLzGWj6cmkEX
2wWha4yO3u2+Y+JHu4M/BPydsDqajQXYV2zo4sWJuJng4leGJ12BQOY41rFwmxsDlxPRHeiQ0RCi
mcBcqhaIdqvUxUtejkV06xeFMaHxLsS6zFziAgLT5+8DJYk6G+W43Dc07d9qbAZY1Y0xe0wWLS2s
dJhjViiQexueEm3xNiNJ3+Y7C9rbWpiRpUCZdPWonBgcpRJV+7MyB/VeAw3zC3Tl06SDGMzvgyy1
t/GDZjqVQFvjKq0iO/jhCgMKyYab38VmHpQhWqPuiRAJV+Ec90u6ok5VjIx2G/tmcjQcSlvJJD7U
busv6wAKSm383iLa2kd1f2tegoY2c50MJzbWId9ANKFCM9kOjJ1d1p59VGU/j7c4ATBMjCSQmIcm
xSEW0FSjAxRt++56XsDor0oE7hn8OnBwx2Lp8KaAQKnBYHBtjtcwMbK9W/ZYwVLHS77iGMhQBLfB
2J2SeHJbXs+E1Ctre3fbKUy5pw5ebbwXQzRBmGBlSfMtOgafD3fMMQaaeIC/pWDAXxlwps7ohlB7
U1AMHjFBAY5H/t6q7z2sDcaBrmWwcAd3dbFpYKFqEiGw0ABKpGjUVhG1lBEGxJjnW13QOLGyUljB
MNW2wXyoIvKjG3Y5siOlbVxERATskUYzLGN/RpBPxi0fvvKJNIkXFH9dKFOnt09xa1RIWPATpyOH
WoI3Q4cmm3X5CAa04NAk3Vxux45ZS/tA5tgTIdt6e7uQBuncziOk2wUJtng6HL9rWtMlCdPC7L6P
fWOfS4cs2CIMelCe+5nYfaKoKlcwgo3YoK65RWRTOq8mgRKQwNIwxgcgqkSDBzHDE8mI8id/nSF3
QQ1jQQ+CDZKrUn1OvcH9VrDRoP6w4Si8ZXDge0aXXEYkbV6xHjUydNTgEK/bUuVddChGd/B2ZPXo
dheMFCwciGg4mJuV6VyhdXYDYiUnnfU3dVXiSU4Gbd9PUyziAJQ6Me33pXL0nVWB7r96CLrMc4f0
kJivZe78x0x1TXQXYJUEvVCGQaTvwmV2DbZb49V02qFmJAp/2lPhgffvg0ZD5uN+sZDfYRLPnXJt
RXHz0BldZR16sAWfCCbLesqsNA7Wi7Aorpt8RNljXAyRjRl34sZAY5MfJjzb8ZYNGWFAp03azEB3
ZA2Unp+80WFO7Y5Iy/48WF7TbtLR7Qd0yp0RH7AWxyJUQz1j58KFYBq3Pug9qV1RkEQPUa6sb5ky
4uag/IYp2a4d0Ibg8HXf2FM6AoY62DrinGJ/yEEbPNuHPWvRxDSv9cIJqLDRlUl+kySZ6N58QcEN
OIARflOnc2MfJfF0yb7OkCKQck181EqC5DFkpcji/IWkljG+iHSleKybVtUn5qiQU61tp23PbdCg
d1t4Z+KAUSimaLcMaTfPTq9cOOq+BfUYxiyd1mWbOOUZ3HyabmwX3Y8x2C5WAM+pI3xs/eBQKjLL
8Z6I2eW74w8yRZfbZe8fRIz+KU4TWTfp1oJ54NK6Ck3Ph9L0kT519wiH+/TJKspNiQiPC6JuEqvF
iJ/jpdj2tXnw910Y8qY+yp+9pJj+EkttWqBKFnH3pH5jHbxKDjW4xlB4cX8/Fs28GTSZ5hpBFOzs
qPb05GCBlPL2Lp+afmu43pcKA9lBDIl1ijEMRB+krv4W+G1azOnFywaBfUkyvcTM/yvwW/Zk2yR1
3d9DRmyGeZ+VP4L4ldCsD578b3H1/1yHoTcoq0ji8a+ePDO0egunUH/vP0zdcx3O08G7l8amCz3z
Oa3u9dqOdyXhCGHN+IZT+VHW+h+vD7B3mShu8Quur++lHpaTrr/HPB0u/XEhSYIGIBY7XPkBh4dU
qOx/0ooBxW7URYbbHWb7pzUaW1XnH3wFv8fHAkoJcXnoDMr5bQ6I7jA9DqR53cN4nOJmC610nzWP
f3/mf7yISQg4X5nnmtevFt7SngpE/femUz6gb7u1+8fMefovLkL7BjROtWI5VwG1eRXbnetEwz0p
r58D1/yBn/vBT+wPooqv74WPk2MZi5wXgLXJ68Bk1wha4UtFvlD6os1Hy/vkNx9c4nolcAlTILhw
TVNSR5lXXwjVnux8CohTph66/DGPflrBu+5P/9nzur7KZXv413pLydJeCm1mp1a/W+l3PzgtH41r
+MOz+uVGrnYYZUxRMqV2dvLST5E8Rs53p/4g/vijZ3X5Cf+6C8K8JicYuIsxOsv4yLMS2ePc/off
1vWzuvyKf10lGWxsOoKrkEUXFmZNXsyr4z78/17I1QaYojTn9JbZyca8kBs/iKHDuvfBW78+d/73
TihN7Ms4SWFe3QkMszKUcLPTJc1qBfVyIzqsnH+/kz++FB86V7KRu+ikfn1ctAIoYomhPyXq5JNJ
mhFaaabf9fjR/HXzejO93I4lWY62Rytu21cfsTdUpkjmvDil3R39cdre+T2pwCjQFvVlluA+MCXk
LG4X6xR5rzk50TbT9iaw/QT1XkCc1N9v/RJD/+9D9foH2b/e+tQtzmxE/KBksTYFMVqptCAL47U2
sOITMZW//P2Cf3rW/34CV2vMGOrIbYEVTkOws75WJBSWPszYh0/6ehze9Y1dLbTFa4Ddmrg45eRg
lqhe8WqhLyE2LNgRyxZg3sunrYd6/u/3988Xef1EfdvjjLBNhMLXX2zv56bAWVCcgso4Yb1Dk3Um
pA0tOQFwxlP+6L3Tawx35Y17VxL7A5D6UVT/n56x7/iwOpcCxXGvnnFmJ7KfUX+d1DrpN4khV7jw
iPr+6FYvG/tvtypN10KjLplIcvWMZ9OPkK11xanpHgENV6RuFZT55pdo5T04W4KZEIMV4QcP+HoO
gWcxL4PD3xWUI67lXm0JOSIhDUQxny1GZAg6oZZcAWetsuHRHZ/N+hZoKaPl772db71PTXG+vAsk
FDMxU2pP37yVQ/nBr/ptYV/9qKvNsEvTeSI6bD73WPfm6TnFSh8QUdXT/5r19u+P4LdN8XIx6kGb
gJbAYgTBr4tWkSIpy4gn4MWPYAcrrX/85xdw+fMvAzkI8nGuTnRAL0QqUs3nER7Itol6Nr78/Qq/
DSm6vMV/X+LqHoxhkj693XxW4Fquf5c437nno5NvRuKfIVYPhEgMTfDBe/o/rkv34HmSciW4Whug
hmToVcN8zqvjoL4Qq7c2Lsav4GT4xOm8Tz2xhc0HK+W3BcnN8hg9BgQxL4KC79cX1mKGaGCFl7NB
KHFXIq5nTaJ9uHc+muD+pysx38ykQ3LAz8TVfu43UaTHuBFnJybCm2iiKDuQP43U5v7vL/CjC10/
x6CacicuxLnHn34kL9YA8CKBlYVbHLo58Nf/xfU8C4T3n9LfvzqjZ2L26eImcbbafFV0TwH1Eynr
TXn4+3V+OxAthupK17EsADbPsq5elYxRt6CcEFiovVMn813XPMeNJprHAeC3zkMtnv5+Rev3vYNL
etQ2hC5Qol9vaCXu6NYZZ3H2avI5C8d4byPX/1QukAUluVG30rHrmxbi58ZpF/M7eFFDojm8GZmj
7bHMIEUWUCfi/uKsvJ06dNKkgMkbsihWfafeOjwTmHtltx+INlh1gOehMRrH0pfZgWzI5Asm5eSD
lfanB2lfph+bPl+8Ja++ROQYNRYGS5zN8an6kuXsg+EyrDt9VB98in9Y03SCZA2CDbAdmtfjwMCP
jLpVAcuL9OlcmVvlupt0ubH9KVTks0y4PMaFZKBl3vz93f3+6i7bSEDCNZukR2H368Ku29xi+sO0
nD3X2OKfJz/C2A7lTYICqrXf/n6xfxqpX85bi6s5ts/gP8lfrMua/FdZnxMtg8rSW85xSwAO/pTb
xCXbPitfzRL+jMRcUra69xq3Kb6bdWcvr//NLwjAqnizlk1T+esvmCyJopjshnPbGnxe+jPQ1yGa
1mMmD5h937Caomd2/XzVU9n9/eJ/etac+UwHlMyTpLj69dp9Gi9ZC3N6tqv22b9pvTCoqqdy+emr
3f/rStejwBKYS8T/7j9vtV45+I7hNG/KpTgYIy4Rv/r89+v9vpdeYAaqYuApyQFx9V4rG+lIkMfi
zB3e9G60JU4XX7169IcPrvTHpeIC4/HVMraIbufXhwhulyyOKFmVp8atEc9/y9pnpjllGIaMiOHU
hdg0tffRCv3jHf7rslffDSltdplrLmt47VYPu7TToeGq+yKLnqPIQpe7SeL2PlaatN01SUm9Md6k
Qb5RAJz6owmJl7r0eh2x34JoeZKAK/fqS5qseqhJuhTnaizSXTBMP5nbMu6nHJP139/sn75ZegAp
ApOJMPL6SyqtSqII5L4dOIx8Iep2j/hMjZ8kDtC/X+qfEbjXd/Xva10VbYueVOMUuTiPssczw3SO
EApv7xjVJ4jp42jZRpg5093S6AeIgdtycZ7KgpnFJAKFZPVmm7ZEUCoJKl95AYlHlWljiBGnmMDd
ZOke4tQkCc7Qy7oGcSIfAGw7Mr8nvtxZSMTCxoo27jAibLXaj7a+30te6C6SA9BLWqBlwdXNeQxV
RsKnOZYtSTas3R37vH8RcsnCsqiYl2NX74TKHurGeYNfuU/95KbQtYUL096jbV0+ON3++HtsKV3A
NRnwq35dRxRfIKZRL84dp+lqlBaZdWTHfHCV35eNzwkpGSDCzGMw2KsGS+NMNmw7ts6+RhWurLvS
Oy5Mj0KPKvZ//3z+eCnJ7FpLUGIF4upSCC+XtAfl4+uhayG1LSGnEUITyf/fL/T74uOeKHTY7QKw
/Ou6gPCSYvkfzs5rN26l6dpXRIA5nHKyZFHBkmX5hHBkzplX/z00/n+/MxxiiL1PLMACVOzu6u7q
qlVr6QOGxqaCF0IuxkONis7ByxRvJZZbNKWLFOgsiBl0eQpRzu5LQRqSvCFMfiqps/2hNSXYeEGX
/tQD/eftQV3vcwY1BY1AimRLNGfnmwL9rWZ5WEop/FIa3sTtHWXbBK6eLF5Jt0pT5HS50TGG9K+J
ljK68fPXRBSrUYU8gkxxNod6FHSP8YaIzVE1XmvjW0KxMgi+0GcFseMxopNM8VcUQq+dH0iaTqzK
kWZS/Jj5SurTqVR0CBKYA5BZwoBkiyCV/h8chVjfULnuJTBiMyuQKElUwDr5idBPpAKvgluS0438
cnvplhz/3Mz0+zMnUUtaftGDlJ+ymIPiTgie4Y0Ec3LbykLsxpxN1zwjwu/n1au8GnPBhfTqKVR+
D2CwhOi1hrIxTY5R/BtghK0m73UKlvT5tuGlPXBudzaLQ06WVjEG+cmjNKUm6r3RHaW83t+2IskL
PnluZjaLip4r3ZhI8lOa0Tttuso2Q/NoV5XkiCf0GcoBdXsiVi4dSIODOyjukofIiIJPA03QK18z
GZttEJPjV1U5nzk75wLIap3SWNx5xtMAQoAXKe8jeDxsrzSUHVSnze724KdwYWbOMnjBWZzRrOzc
nEuyXY9UaMba8JsCezEZlY3XP8s5HlvTQeA1935RrezBa6OWSEuvppo6SSBC8Uu3BbLf0i4TGU9B
IR2F1B4/x8pTN0ifovDF1O8sfcXewgrTE69ahEuIHJsoN14aVNywB7vVWU+y1OwKOAaq4LmIThBG
Q3pV2kVLdbt5UxVpY9BbyOGxMst/Y6XLaQYMadL6NZ18xG6TC55tVAuovhmqg/+cNN8165HWOFsF
bQH0Juo3TXv0e3jemHLY1IXkGZzUODwYdGdAOVNAT9ToCQJ4vyytWMlMLM2MYRK5WwqqhZMo8+WH
ZXRoghiQ3KcIaD+QDbEixroDANsCwPWRcSR9QFPjV30frAqRTrM+mxRWYyq6aUTzpjG74tpRqUH4
ed5z18hf8vKUI87e7ElDwbb9YDT9zoICshSgubHGQ5Y8aMGTJBy9oFrZcguXEqVpAl0eMGiq8FC9
nARQ/jRjSJH3TG/WVtG+iCNv7/Jz9lOmKv0AUFDMvA1sHtsu/zC8let3GuV8Fs6Nz2YhTzX61wP6
YaPU3BcDdMq0dVvqN8ilNznoIsnNVhZ9ad4peSoK95NoISJ8OdxgEEHfaYr3DEkMDU4B6BkI66wj
tAxr2fyFnT4FF2w7EEyqMc/moxM0DsZgeM/6A/R1anBKe8foLDvWo11WfAjm2ka7CmYU6usAG8gx
8EwU5ykwYDyyDvlB+DwOjneM1dPgPajhn5Y5jcLXRqU8CiV2vh90z4k7cn8bqf8ZbiFkETaycLCE
+womVBfyxCIXNkV3oEnIh8Y4DoOV+PgqELn80r9PorMjoUPDERGxLnyuug8F0dvm9+2T/eoimf39
2ZEDu5NR6S5/X23p+jeLDf16RfC9bT7+vR1T1kmV6VwfyjyiM9uyTodxCJ/r7l0tK8fM2bGJPjwH
XieszNnS6poq7kRcxbUlzl4uaaF1tRC5jMlI0oPYZzEcgAXPqDHPjtXQtCfar1aCEOl6oagQEala
lIosTdVmE1lXXPd1FUkPSQJ41OeprT9r4db7OnbPmndXJc8yeTPlFekP1B0F2xD0lWEvfIEsidNH
6AZx+vyQroKolq2+kOn/aJykKN9QKjj821Xk76JPTRRgsXPE6RPOvLFBuaFppFJ+CHUUH2EcET+M
5I9urNXdloYiixz7nAgKYKjZ2aPQXi3QwS7DsQzoPNpX2orb//0LF+cp+LxzC7MbjU5kz1AjLAhg
/Cac/UTzfS+6tPxmu7R1qvZQ5j+aVDjl2rtZbFGJNFbijcVBcqZPUF5DVOa4FVkVjCAJNPlBg9J2
FNEWDre3l+s6FzaNkpwCYrGiLoFQuVwvJQZfmGmh8pCE7r71P3FjW22K/lxGc/cvK3BMxCmUPFm5
Kq/O88ksNyTlJxkB+nmJpkIfzRyVhK6gZBMGKRDu3zT91uap8D8J4X2Rvd8e59XlyFMNIJNOqkvk
iNFmG97vxghhSdN6QHxtE0a0p8X5Ts6RaYcwpYCLo1gZ4HUsoOiWqaoq9VmUuY2/b6GzjRAVYW5K
FPofNHr5hRLlHBeKOAlK6KHZpihlGOkdrSa2AFeeVFJBEuBWUAP79rinbXDpxJdfMTtzOEIbD258
98GQfw8oKaWPhbGy49dMKJceJMgGjVVD7D7QrrkP45PV3XWQp/2HcUyMWKwfeZN5eYjofyBl07oP
lVdBsvlUF58aawXld+2ThjRtBm16UkgAbS4HoiJgI8Xj6DtmdKd9lR5zZSeGvyrrMU7RRi3/9d6+
tDZ7uwxodkzpUt/x0DfaNAk980IFhPv2vEnXjj+FxkTkiqIzpHmOzu/8JMyNgMbOMT0l2ecAGXh3
gzz2UAx0Pn9JUFqhIX5H+2w5njoFSSUjn7oBH2lw24V6u3MHc+WjriOKy2+aDb2Qc6GOOi90QtW6
Q0BE6ayTFz+30JevjH7yvUv3N+mqZNyqwTVB7Hi5pDHM0qbaRaFjBvW2MN5zNPN82330/K31TEDm
wKbW/7a0p9t2lYURSgYAb9AZPDN4ClzaHa2wRqqqjZ0Yqk8fgjkb5Q1bhwkjbe5b6YcUpZv0l6Id
QsRI4KeDS9MW4iP8Q7IAP7kdfaNNy2zuBWHXQYUXvscUeXzaXWjaeUTGICweacSNvyklFaeNKb5b
EIDcHsP13QN2ZsqBKpCtk2Gb7YaQDIVclHrsFHH2ywS+odJzd9vE9clxaWLmB6jwWWqNLJfjAZLJ
2lOvb4dyJVG4ZmPykLNjWGkDbZAHbGiQPYr3VbCT5RV43nVai5sZ7LxBGxQylOr84BAhPdTcCpUG
oSz2lfEklZ9VHkR0q9O/uY21E70ldldFB38ND3odx15ans2g2/WNMmY1EoTm529KRuEoRuL1WNER
cnupFuKES0szj64oxKa512QODfCGtPXMHdKbASVl81A/wKPtr9yfiyPjWWmahKnTPrpct1xJktCi
cc5J1A+hLu0WPmE5/yjoTwugsL09uoXtqhIf/GNsdkyIvZpMihcMjt4K2omV5ruRHQDXr0Vb0yzN
ziMM0TqgSmSurmBbkJiOZdSwXn6HVoJ00v07WrqNGlBc+AABW68/IX9AAT9rndtDXF5AciPgpYgo
6SK4nFDUIxopE4rMgRa+9KHafUNztMzo7HwzxKfS/dSHK6fg0t1DIgRINPVcoiFrWuOzvSdWAexm
oZE7Q/Nd/Z2gbei7aPBVu0r4NGZHvdu5P2XUsM2H7nGILPjZN33/YbQ7Xfd2t4e/cA3yETr1epm7
3RBnow8RwBGNNM2dLKd7QGs30eBtwD6G8lH2cttThhWXWjSoqwbAD+IVQ5sZ7Iba80lY5k6lfQXB
vxG7h9D1tqHuVFkHFnPF3IIHA90l1uRRCy5i3ppSGKMAYYyco5HnA6hGRZ6UF0xFYbMGHlu4FzS8
V4ffbqrHzRO98HdTJi+SwqGrGYK0cNNVK+HBkgXiL/JJOCvZ1un3Z24j5w0d5UpaOFWQSPc9bVA7
GDXWDphlK6QrObKJKdXZnp8kAfMUOiQnN6sSVpxceqLveA0bs2gFuMbkAqQ0lNlYwGgmcRUNBZwS
kHcm9xOB+m3PXtrYpD1Ju1raVOETZ7ssgO698q2gcFDrsRVgdY+wM4r1wTqk3oPEzWoiHnrb5tWl
CukX5ViNRBybm3fV5QohC97kVYoP0CmTbUrYyo46Kiy7UjXa7W1T8nRBXxyZM1uzjYSGOFTIXlQ4
Sf+ahL9+o19Gn9xWqO8HZEFN9bGiwz9/dtMtWtda/Rh+4+fwAzba9s07VZBFevLK8K9TA7Nvml4S
Zx7awSklFSbfpCtfew+GupMvfRb8D9QCSHbbsJpEB5r5PThDhsPY0aS0vz0r1yHHxRfwKLr8AsVS
eoCWfEHd/XGPrvtnorgpHkcFGpdxrxlfsvGLVFgrp+jVpTxFsxreRvwuc7LN1l3JxRoJqqZxzC7Z
5fpzK93JRrqJ+0lw59ftIV75GIUWg3MGJBA1FxIglyMMDKUpCl0vnSKJv+aRt09zNCia5sttM1cH
51TPsf6CjmjXJDNwaSalbVCjFl86KB7uMuVzoOWHLnvo0PS8bWhpPOeGZudNVDG1SYMhcBKv6HvT
JW09jGq2Mm0L49HIOPDooFOOt/8sIoTYJae/O2A8sMWi5Gj6b0a+z2AB/dfDwRE4Obm8eJbPL9Qc
bm0TUYzSMSgyVeFTsBt5Jd+2ce3lGt5GT4o1ZeB5gsiXi1OHkH5pEvBOSReGh6wtFGp8UkmjyICi
RwjXUlS5yAu1ETyMcMpMIEcazaH33N/+kgXHBwlOdYv6Nf/MwVJiQqdlTnOqIxqtjUzPQQx+Rmq6
cY1gq1prz9brM49x04GjTv19JI/mtznij5NCgEeZOP8YvZ9ZQa+Gv1VkUmOb8ZPSZUchf0JE/a3P
99a3rvYOiNHCXOOLR01uN2RfdKOxgZDH7aOFFuzKulxXIf9+H4/DCa1LxW3mZFEZQXtMKcBpSutY
o4qn//TRbVCUb9IdpInRa27Y8LcI4l0cIf+tnPL+ofJpRYD9Q30oLduPv9xeoOkevbglpi+CPUJS
gdRQQph5SoNscA1tJrf5ULzT9bKhJ3slPbSwgYFe03ipqyCEuGwvnZFOF79Pu6J2cmlE/viuh58r
0le274KjTU0BIGkVnez21WXeVEYxRlXtZNGdNP4pLGsbhtZG9idxkTUQzcJZcWFsdrXGsO3pqV7W
DnxkG7mh8+tnm/8O9BXc2lUorCmsCReGQruXxd1xOXHklPoWHc/G0esfAmpAJv1GEsh88tqy+KaR
fLrtC/K02DNnMGli4zmnkIPBIS4NKp2XK6reNY5vHpQ63PFchfSm+lrD/qNYTnVKYYYxdsPP7FW8
j07Zq9W+WdEdnuro95V6vP05134zVaaJMGmmBcKjTa57FizECfq4sRpQcEmfav23mXwKIZ/69zZ4
U0q4DLy8V6UlX81iAfqwximRgQq8xzSLN3W7kue43mMq+Fx2AHkhMF5/p/1sIL7SqTmJrcZpFMhB
a6l/lNGzWBnJX/z25eKpMq9Uk9MePlGqSJfTFRhWVjYK8hSxmjx0r3pHBFcj8lVs/OAt8Z/HJv8q
9lBEVe4dAmKDixKSivyCCvxx5736+a6DwC5+yFBSKz7D2PcJac49qlmC+3J70hfmgy+llkf/FSfP
3K9h75IITovWcc1KONVxi8hCNfy+beRvTe56Pv5nZXbW5mWJYAVcVk4yPjQw8qiIt3ELqN/9JzVB
mBo9NTStreypF9Mv+R/d3yOo5snxihcvDJYuBrxrSiTTDj77jDbTXZRPq8EJZVR+WziPVga6sE0Q
OiKUUKarXpunTAUfdgyhkgenQj9eh2GYJra4qre3p/P6yEMiVCfmg3mR4/XvzXvmwzos49nYw2Is
pf0RBkpb64xNmr7L+Yqhv3f05bpxdUMWQA6Abgzc49KPR3M0kBzPZAf1vWiTGoHtCu8h8qXqb03c
JWg0Af823M6OXzL5S1ntoejbR2n3GLhAj3kmwuh2bOEsHHbyGiL7+kSmMjXxB5AzIEic16ZKPwl0
wDqqM0LBt8lGSd2OkEgjaJ0jlqAmOtQRImiVEHa62/O/bJl71CDs5lqYvSAMM+ONXGG5JPPekR1H
NMcWoUM8ZdXXALHe2+auvZa0vwKqgAoI8YE1O0xMQwyFMQxVJygBjgj5vhaClVNx4bYB8ATkh15T
zkbuusuFlhApJsdlqU7t7/KnkLbP+jQilHhIfsdO8il3IPyPZLv7BEJUUfc17HDSk7QPttIGivHb
4104LS4/ZuZ1oWulcB2bqjM8i3Bi6/eSuqH2Dug36E8V0i/7pHgdv9A5M9RHeW81p5UPuA5gJvgX
8DQgx7wK5gmPzCy6AXCU6kDQTRl3o0jPwb1rpG95KNt6cxf7D3JzF5l3mgS9rQkt9D7UfoTNS/fj
9pcoU1gx24B8CQenjGwd7VfTgXO21QWtMAodMnjH+GnGlLBttUb5+1HYBE9a8IjOXCMckuKhuJfv
/DvVCZ/1x/Iufhl/04ch2/K7ZBwpSFm0umxy9sjK+TB53vzreNuQHbU4UqntX35dVFZylod83VD/
bGDXr63nRPnzR223JSTLWf6+Mhvykr2p6QUOE2Ch2uz89uihkxHe0BzlsZvYiO36qR/33kuwi7Q9
JGfxAcqirn+hFolalXdffLGkvfzQfozwuT4I+1HdyfV+NJ41/ZhCYZZ74w7h20OgrvVwXF8EU0/s
/750GsnZutVRiW60nmjUNFpbh6UZigtNXctNT+O9mn9ycqpOwYb6zSy9IPtS7xlVB8EFlEYlpGMq
Ec1LIKNejewELamqWtuIqu313e2VuEZKTj2/xA0mqBWVbPTMsoXKwJAIreYExU/tXnC3qbSFCrJF
H3041sHjAMlsI76MwcqQF+f1zO50Vp7Nqza4UqNVtcZ59KUMXlNWPP9Pa2eCAGJ4JNT/7skzG2Xd
QcSajZqDCpUzGtGxNesDDO8rT7GlQ4Yk9z9mZs5MEhURyr7XHC3WDloX6xtjyH+WJDriSScQftF8
5SJZuLem64M8FGsng3O9nDwJyr2Yko7mxPlHVN4HaGxHGkplLhyfAahbYcVLlkao061BBoCXDIit
S3uZHqGZ4umaA3kx4Ol3Te4Ooft50mPvoSK+7ZJLt+QEDuDxTEh03XsblH0g0lPkmGSVkHKzjF2W
0sV428pCVoMCPOkCctSce0T5l2PyG2GSF5dVR4d8OzW7jRa9JPEXFcoUUd3pOApIXdHudx0Ehgbq
tz+idF9Yp3rSs9hbygdkb3YtanaT7MxyxaUWr/G/QHmKjZZyNeMaggaNHOmqk4bxHerLtgtMD17/
DiEGX5dtuOM3mitsXBd29fF7DJ6+qQ6JtFGUV886ggGzVNv9jJ5F23xCnGbFIa5zzhwbdD8ZZPYM
btZ5v0k5jLUCdb7qSADNNQVlTbsrq6O7hWPwu7sFxtFoL8FTJ5jbQXyDx+326i065Jn5mUP2Kk9t
3J2QsU8QJ/OHbheERYFaXpDYzGbBy3pQVga95JigZAwwuBZn9BzYDdWa0RkDl5Yrwy5P8SvcoikV
7//90EAqchnzNJgQQJd+CZ6/rSu0woHIwIkfvhnDfWcU+1Z6lIJwZRqvQaAs47mx2envJt5YmYOq
OlDz7/LyjlqvbLyp6V76gZC8qu6SN+XO/BTm9y4ckrcHOh1S8zvv3PbsBiC/qVQIn2I7/lDhbu3K
bfNf4ho4yVg16l2wh03fcHYDRFBTIr7BQekN37L+2E4XDXJY42NQ3YvavoRB9PaglnyEdBxgQo6v
Cat9abCozQJWeOqqhYtWVXTn+Svpq+snI/leasck5YhbSUxcGkCTG3LkdjKg3Q8OrMlE098oSa0c
j0uLYwFNpJMSiO5V//NY+GYaQI/vtCiqNcNdqxwz5KxuT9biWM6MzI5gQatLy5cr3enxO5MqsWTC
ZGgb2ffbdhYX5czOLLqtDDIjKBDoDgK/KSQ0FcCnIhpW7q3lKTMmcBfa2zxpL1dGLE1UH9pedxQN
lSb1EwSEkrL2pFq6+em0ES2Lu0sHz3lpBI2I1kOdQXcGGEyzL0B78jejR8ONp1z24/a0LS7Pma3Z
4SDTJq2WKCA4nnU//hRpJ6BrRqrWgpmltwc9mn+T+FNP4WyPSm0Dca1f6E6eQxuqnKpKpMW12Pb9
M5ccWt+2Zb3cHtnC9cE68ezgfKVrc15tN/M09NDD1B0LfdN7U/ILtOSkw5jrDxVvavqogxWLCy5I
2zCqS4gNsIHnAAyE8YzEE9i2Sim9SyHv4bZ6vT2oheW6MDHLLhhBJqdiE+uOFKk2jHkC7JvquE+S
f91oA3MOsB2CM4gMZVBxlz4Yj2gFRhKGiuIXtTa/oKW2X8GjLmymCxszpxhr0fCMEht19I2xNMZR
6lcYEBbni9SPSu8aizqHjlj60MYIonL6xHqKoOXwqus8vVShiu0INNTt1VlyOcCLgBQ03RAJ6S4n
TfbSJKvGTncENE937cTtL42QcriVLx60JPAP0FStbOBFm4AAaW0Fbks5+dJmgkRICqKehbLq1zro
zU1kNqjMkmFUrcFuNdohb49yadkY4j8W5UuLkFbrEkBK3THB0ZYvIcrFwQp0bNEEO5duGVyQ6bw0
0aV9AoOmpDvq+Nh5n0eAf525spWWdit1639sTK5zFjZYXlUKQa1yJI3dz16qf0Jms7s9U0trg2rh
9KhCXgsY3qWJtkJjccgMZkrz1L3sxfrBS7KvOcprciMnjzoQue1tk0sOTyYDpjaK8XSTzUwSJkVS
Z8SGoxlvQ3wi6svCcCNn0b+/CGltoGsKQhxQGfM0ZzLAo15KgcF1C05KTGH1j1sqIh1iKyv+tjiL
/5gihX45i3GqlYWmCThDVX4O1faL2svvRiDVCOsNGgp1fbu/PYlL7sfVS8MruZpr6F6KvkEfq6Xh
WAKM2c+i+NviZrxtY3FUFLamBkPu+TmtjmBE2tB6meEUPmQa5JOfqqzhQaWRCVKexvBw29zikMyp
xKVAIkSe5HISKbOMcuDWML0lqHQO6CiZ3+vx7baRhUoa+Dyyn/AEKcAW9NlhZAy+iv5NYzilO9h+
d4/ofcupPvzp6ydkeFtzb5kgUMWnAnmcGlHgZoNCQTpWdnoMhJe+jeyiQ1AULoXB7R48pCPdeFs1
T+IaCOcaw8YFB1iF0EemwH7VyN31dVmV9WA4rp8AmlL2fn0Phwo6pIg/oNWpVwN4Wdn6D+tgsAgq
rFkQi8yzLGWnmPQFKYYjdZMwqVE/C0KaHFxSBCtVgqUVp1WW/gvwcjK8hZcrTkIp1WK6f5xg1F+5
fF710iiQOpLFFU/+G0nNHnl/KdvgvwMHcUV+JxUIwuWeZTgx6tJqs7W+DtkvoTto9cFN7/XECX0E
MnVeuhYowR+CBKgqs8vqNGQ7tZM37djvg8q0pQJIj3BvKScwL9tcvx+qoxLemyEPB/qra6RGaZLx
7xK0X5vosWr2lQCpD3E+ZAO26AQ6OdSk2na6a0NqouXDBjHt2y6+dGtM9HT/f6zT789uDSHs637s
DTy8lewwoItsrYC0dIJTQqCOMUWvpAguLVRRlOOvnukY/VONFmwcvJpKusmalUNu4ZUBt4/EAUdq
WFf02YOpLeTaUBA2dhTvuzh8nyToEEMq0u+06u9UM9ndnrjrBhU23Lm9WegaFn2h1Dn2DPOH6D24
tPTGR73qHMMHpZ0Xtlhskg7Vxa11H4Qd+hV7Nz35aJDQkFvLqG6UPaTKO2VAtjG/J77fuDQGJJ+r
YhtLHwM0d663SdBjKV7i9ovZfo5cZHKiYwRNw+2xLB4e07xNoDeqcHNapL7pMq/QEtOJT2b/Af2f
7ZNIPKnHNrofVadfyaMvpXCMc3uzkMs3It3yC+y1db0Zs+Rds97Fxt/ojzDMetZzbhZ2Rp/CGOz0
6Bk1Gldba875eyHNd/n5N8xvEJ+egQkjRuP5o+gj3PPZkJELQhhOgnL1ACZPVp+55zYKNMpouXT9
zhC/i0H5UvrH3HdtaRW2vfCqpKYBSo+iCqh/Y9pKZ5uxhtSoDCJcqmP9HaXgFZn9zPONjniXd6S5
emXZp613NQWYo9pIVEDG5NIeghIIknm56SQasOed9qSNDr36/QeS4kllQ3VYZStPiuumTrbN1KP+
/2zO3xSDjgZ75WWmo/X7utLvWzhy9KTdALvVq4M/VJu6ggocOPk9/MpVtga8XopTzu3PXK/pvbDW
OuwXVn6nCF9RADLEk4gwseavcVQtrifxCYoH5F7JfF3Ob6j6SLq7JdtqkGy6CDdWtY2JG0LjXtCf
ZKXYRGvJw+WtfGZzdqDHSq6UCkATR1F26qEzko3B5JJkp6qEpMJ7/ia5f2770dLNTF2D0JkuN9Bi
s2HC/lkogtmhp6uJ2zr9KlLpzKLX20YW1418C5xtcMdQQLqcS3riJTUrTcMJw2QTyEe3i7fIqNZq
tRG8lY63xXUjjuWpg7mrCN0X0GtLO44nzU9RJsQvhug+arZEYPto6L9FJbqU6dfbA1y6v0hsy5T8
JgCPNk3A2eYXpawhg49Rs1JQuU5suL0PjUVja4b4ofR229rimp1Zm92WRV1GYaHhJjobPZd/qPKv
gUj1tpHF+JlbEpAzGid4x8wzBiuJUlnwOdCEL0mDwJD+o61OTffqeV/j+oh8TgNAQAw4Yx/C1Emk
Y4/wXCLCDmD8CK2HYWr5aEa6EfJdqeTvtVcfyuCQm4e8O97+1sWNMxX2adSUeOHOmes8aazhGWlN
R/J2vrbLskPyAvGxxvvCB20kvVRr5+/Sip9bnB33RqJ6YQgJmhMEhOzeKHx4KVwsCPIExs8y6r52
3Dm3R7lmcuZkjZs1YTxgcoiiHZz90Gm99vFjBmzfi7udKmgrW2nN4PT7M69GMtEcq7afDN65d0kV
fIrcX4X3YgT6Ng3a4+3hLW1c0rJEmtRNJu6AS2taIysV7FwAH3TeQOW9ZB47wdaBIGS2BC/3GgnK
tEKzC9TkdWhhCig3fVCX9iSvHSxZIiGC8+wM74ecV8faMBH1rVa20sLxd2FpNo+xkCMGV2Apdr/V
YmlPASYSads44mEqrEzj4rAA/ligjTnR/4ZvZ4vmtai1ha1vINVKQcgP96qMqJUOR5+4lgxZAvmZ
09nAi3WiDbCmg+rMVoSetVcUJF6odgXhCTzbaJz07Oe4bYWPqN9Ffr6N3hrBrn/AShZUCIjKG7m+
a05K/zroBzlaSxUvnQR8ErViHpvEwn8/+eyTiggVQCGBIzNB21cd30rpRTURvf+WC8nJyJ4UL/ui
KO+3XXdxgc+MzuKSiGSa3qcYRWQXwenflPq3dfa7Ae5IYnnFm6Z9cOW3nMdkwrlwSNpcTrqIqnka
NBgTg0TexDEldyEu1hrPFt3ozMpsdzRjgCbwmPNil+6g0IT4PDBbGj66yA4Qgr09f4vGGMwkUEQp
ay5mMEpFGKdhRY4r/DBrjjL1R1W9y8Ja/W9p6nSuaGqMExD/Kg6BtEppE/IsvfkajI5Z/7o9jiU/
mEAihDpwv6rzNozSaN0a2J3hQH1ia8VHr8a2lX5BRB562O+3bU2HxtwNAHBO0wXG86ofo1C6MAxF
mUSHuhvl0s7kz/Eo2O1zRS4nXrl6/tatb1ib0yGQHIxlIEAG6tDmSckexEzaqOFHKZyk9Luv7CN3
U2qcNX58H8b+Ni+lXSyOd31c7uCDQk3mva+6jVidTP+L0Se2az263bOf7Vp3gw5C0CPCG9xHxZ0k
niZU/Vjd0fR0ghrHhC8+ewFxT9OYnQpAEtNPcMY0gy0kLwa6gvKwvT2zCxcRSI9/ZnaeOIRpxQ3o
vDIcVMhfuvpg6sIGVBcQ3XuwpN2pltbyr0t+adKAPzWuUYWaZ5U7C0HbiMS9kxjhJkzFB1PIT7cH
tbTFcEmQ2JMOBcTXl6cGPMXNQGO84USZirBgLFsbA1ZhW0x4OOeeZ6xcQ9fd76QU6UEh9Uq6j+zr
7JjyoV5ROtklydvvlMaGnD7R7yP/qDcncTy1fbTpnLqCzeZOpBg/wgcGPII64mDXaw1bS9tyYt4G
3zU1wM+1nSJVGf1uIDr3qsHW+w/VfaGJDUnrpxI96tvzvARBpgZB58aEcqQ3eH4nWsaQsZ68G8kb
kowpjr5/GI3jwOAQXgcKz50QbaMGeV27H/lPWEnDV617XfmQydB8y55/yGwBLBPldMksTEcojnod
HIVipzPw4SWDucI68IBNwz+usikJ7X/TMzeslWWW0gUXUzG7Qwqp72M0Tk3Hj79lxr6qmlOLYrWg
7Q3NbrvnCSg5/s6Rv02yU79Wt1t6wExYOyD+5GNw/dlKmE3cCllbm7Dc0PhUyvsmGT+rFEPr+HOo
PMrug4zccfizTv5oCtrgp+HnCL2SRpI//BCDYdPntqRUdilrVAIqW5J/1R/J595YOVyXXIbEOPgd
crki8KjZ3mxUVC29ojId1/rKE8pL3G0LWt6Ew1wb0BNWI0SY75G+9Z8UK93k7nEYt4BNt9LanC0c
RJCrE/TyD/BSffbmaz0pCfJO4s2HhiMMXfEaEdlCT+tf+vZJt2i6I/8u2ll85ntKluuVZjq1eWiM
rXUU6mdJe5jaJovnXFftoroP1tCNC1th4oz/x+jMEbsmqAo3VU3HSl8168eUk6+V/cp+m+Zmtt8m
ZlxeKKD16HuZ5vZsZHhJm5uZwCkjhsVWT6CUgmu52Otl9pbWrrFp/T7c92CtKLX04RHehfJBDBvz
WYfq0JZy6z+kyziBwVSxoGjNzbnPK7lIE6lmNWvhQSoO7pOg3cfkRJOX20NfCEVI7IAzgdqaAvm8
a7Oqi1AtIqY3Ih8hEvPL0T284+SAvdGj9LZysi2t5rm56XPOJnpAxdutSoVkS/BQy9/zAEbbaOUY
XxvSbEtaQpQ348CQwoZ0amab+R7pbVsudsan8D/E2vRIsUzoGvHynZNGmmgRR42aWU5CR0wkvSqN
bufC10Zec4gl8P2FpdmRqNLFnUVpShOonL/HAGaH2E5L9VC5e6NDSd2yjeJ71fCM29ZrSLLFYw6K
Ysijkd2gpDQrJkmZUllNUFiOfFDHQxQ9xcZLiu6WIj9GkkWp5KQ1L7V1lyuvAlQx4ZtCr1CzEpcs
xEF/X/UkImG3BNF+6TzqoCpBpVWW09KWVtNROKKJZ5bepjJXsicLUQeVORA4U+u8Du770lKayUEd
joIFejfdat6nIWnsOjxJwbPZfbm9AZd2xP9MXdFhpNCt9VbruU4ioqVOjx1dT9QwbxtZiOg412Qi
GpobaG+aI0gyNwgHIcR5gvhzoW3TeKM1X6WKp0fw4HWnmKJpcOqSb4ZApbyAdfroNgfAHrVwXGMG
vV5F0hsSoSU/uEjmSY4YVEnd6uyYOBc/Mqn4KoQKNJNGt4+Vau3BvZBToEmJZhmSi3AoAci+XEmx
kMDmdBIrKWkbmqjzcgroNB4DZpBvhngv2mq+uz3b10uKTWC9vFUR/pV1+dJmF5Fm7uvQdWrCYa/e
N7K/6Vaq8ssDOzMyu+6rWh5EVFJcp4r/hOGLtU9TG8YW/VSOPwVF3Kbj2gv8+lyFJw66SpofyZdD
mH85LHrBBtEle+/4CmAt9yMLdKf01EPr/4rTT5TQ//0sTqtG3zb0dOjhXZpr1dynbzG0HJGmhmG8
Kyb5gZXWicVZPDcyO1QrhUa+UvEtR9WanaR8QkSiMixbruVDGj731rvu/hqEfGXPL0RSTCX3Behs
tON4O16OLeU+rqKRPdClTiaHd65VbOH7s8tTMyEajH3nQ9HrBZBWr1zAC80Yl6Zn02olWW2ZQmk5
JXWpPnp77pFvOvYojdpueEi35i8Lvkez3RvZTtDWrF9XPifr9K1RaWXc83PIUOFVi/1pvqW0sdPu
dwj44kGRj+nIbTaS6NwonvdWrUrxLDkvWVVS0xOB9RUnT1gkSuul3B36m9apOy4PWd+15Bkl+WNV
JXqhIweFSriz4P+joExYebm+8PM3mW7W+K4JU1zA+yPQDoX4tXOtfVn6G7Pcuypng2RuSpen5WD3
yoPRj7ymtGozBFux+SWWeyMmKQSJSnUw1lrqpmW+jHinL4QCi1Y0+O3E6ZQ+C8RMSYk83R8tJ9X1
J1/wPbssvZXY8voWxQYU+9A70MV8RdCcSXFdIWlhORZ8fRW9oWH/UmWtXfCUXCW2WlxgkgRTCYIe
XmMWodCM9n+cndeO21qwbb+IAHN4JanU3ZKc0wvhyJwzv/4M+t5zILEJEd4GbGzsBrq4Uq1aVbPm
zE3ILNnXteLE0okHmA9szDRzu5YzO6LXSBGuYnwIEWsR5MEx9QN6jcDG411tIvNhfvDHLSq9lbsO
5L1i0UhPnwdgrftZVpMqUI3Q4/ZR9rr27JExk+RTWDcbvnLLzsI1t3JVT6VIvCK06rkOsyOtEk8q
L6VoA1C7um1uBrQIjEIpTwur5tbRu/i7GcRw0MLC+Njxr20bCBtmHDLyx6+amhJ1UGdQjHcxtMDO
iAto81Cyz2It20G3geteu6pvbS0cMc1TktClGVd1fzDUb2X6ttQ2TKxtzJkewiAWII+1TEmGtZd4
VsNwggGki2tFaJkMz55ykpQn3dg/nrt5/pfHGtQulgCqo222WB+9zIBUT7V3QV70hYvLAcLrCoHw
WycdW5nyi9z/rPqNaHnD6JJNpAmbsNBRKrq0Ywb4jjyh9VyJvAqg7mqmJLVHw3ICOdgKSFYXD7Zr
mNjhWoO0//50tWpWpJHIYP3sTxF/MNVfpfBfAoSZUft/bSxOcOrVvqBGlXfREAVIn+RTtVNRJB2/
RfEZtpLc17ZC9Tk6fLWENxYXZ1lRGnhkZCzq3nDtGqQ7DFs0EQUbzn7+riAHCPOPLr0Mfbqv5OD4
eAOtJP54JUCQJ0NPNpfjFzsoT/ViGlPMm9QobEnfjemPQvqOVIpVvJfSo9UotqjYSfwUj4qb/Ycr
48b633jt5lqaprlKXjQewAXJLsEjaINxNHo3PfOu2XCaq9uWTi/A+5YOycYCDz5yerRW4+yH3NeO
0dTuEGqGk3feoet2w5dmFl2XDhvzu+aqtflXA6jlm5dXQt2XllmkEssbNk6eHkibxcJxmNwEele1
/NKYe7QYQ/9bCC59H+VOWX5upU1y9TVHfvsZi10mijlYwJ7PiFsFtlXkld5Pxc7fjXvtMLiwX3hU
7qH/KJkVYWOR1zwiUmpAX8E8znf1/bmtzdAf8hCPOEbHJv4KCy0oOLtAUrOWnFzbarNc3dJ/mVKN
OdohiXJvDzFyWOlEFpo6uDPo6cdOPaFMrnq6k2cvTRMi+0vsLSJXSnJbVE/Zltr26ohp5ZJp3oB+
akkukBVjJAoTHpKWC0eK9lZxAJbsla4sv5hbolJrbnHuG/tfY4tIyERQqtek2dj0cUaiV2cIff+L
l7o1Mnuxm4NqJtPopwK+lzvaqyo3lr8lCiRe0ufQSx2p948pvT122097JNqzIdk6R/OiLd0km4f5
FA1CheVN57VKnQSp4V0ikkGJ6oBmcEHpAgEhg5E+N92+TX6YxTkLraMc7g3h0+ODvOY9buwvLz34
hej4SHQP5vRdUvOcGJJ3pTOK+0Lr3ou8psJNtPDamaUyzdEB+AKqcbGwoxhFQidbnJteP6TxRZN/
TtXnynsW8+TgqT2uy3DjxJGaH6Uf7aDrOevWZipw7QlHEoD7lgZMUtOLG1FuxKaAxUzAbYJVHt8H
7cksoTyA8sRvoJsZOtugK65UokueS+8fz/rag93kMiYlR8s0T4vFHARtX1exrArzvtOT2A3Cfaq+
63bx1YptFB/kLcj0fAss9hkGYXyi+QHVuuWLdfCMNIkTWbjUhug0pbADHtCOiL/UyCQejOKPaPWO
srm9V2b5zuzsUW7Ol5RKasH0CZc8eT/A74xOUGwg+w7/YALH1eAQbdVuFWyR2K1PMDAcqq1o97xK
z0lBGChT0XroP6BMGtpA6dNp15hAMe3muVWhQtoi8Vi5EmHlnSXRoeeDM3ThS0L2+mBWmBwF6OAU
Jwog5PS1Z5ocT4+3z4ofNolqaASEn0+nM/V+Vpu87fVI4NbrcvNk8hA0w+c0NY+mHjqS8tmASOix
wRW0OxyjdGDTAguRInJP9xaLaKjLUZXxkwKJXVLlsE+AYR/0U2imdBq8RRrGgWVxJ+XQYBjwqoHS
UXkkE3e6kfwl89/L/kdl6wpeqSbwXcgGwFTMZLzqDgl8LZSVLBIuXQL5s7DTMv6+RAqeg5eKlNlI
iR38+iCnPYLi/17Vv7e+WAdN8v22bgPhYnhTatc10AztoiNf3mlwO2wBy1ZXnQ5N8h3ge6A8vF+D
MKlkGF8LrMGaH0Rs67Q9jgpKfC1w36SAaljazCyuOGu6HOB0JVc65yQWj5OsaYWW9RSoYI8AXWSU
k65Ws8+9a4ZOO5hjmKxITQQQKOXPcnnN0ud82LijVgeuz9w46GOR9V9MM6LoSSuEmXAZ9INZNnuj
DF2DIhinuVJ+wX+9sdtXIg/ocaC+h4kHdl118XaodUj5BoRyUdrQRdcqSEmHgpS5nZFvNQ+v+imJ
yUXjhXNMkuV+UZtB9PzYr7HFC9thLx+FQBxOXRBTfU/ys2/R/BcnufbU58HoBJK+dROuzi7ZW94O
1E5J+d9/gTAGydgGonDx2LlWwls3IAn/3NItHTVfg+TzhitZu4mwhkIdpPyg/heuZLL6cfBSVrNO
n70odus/qu5ojXaFRNPQYpsHqrhVP5lD8eXtd2tzsaIxLAWtImEzrWx9Kuxi14J8SX54zuPBrc0l
wh4zqxwlMHU5tr7qukbQLOFS6d7XrMz3RQJjDh32yTfg32rjb1AGrNmjvEfRm8cfl93i7ZfHktym
MWvXGk7UhAfhWh+kVnbE8sOQHh+Pbc0T3Npa7JM4DEUvn/dJP0x22IIf3nKnaxforYXFOS+RKc6a
YhQun4JG3ulI+wq7WZzt8ThWIl5zFoed+YAJvpa09nqlN1JqEXrppX4ezKM/fDC9U1FCCimVXCC7
4O1jg6vDAldDyxLJY9K69wdMQzOwnsuwl2yCS1qwEOeFW1cRD+KWosaa46JECJAc7gMF6vJ7S2Ur
FXKWEuQV2qdef8mML8FWs87qjXtrY3GUyoTdWJFuvHjQ13m7+tNkHg0UsLxTZhtuqPy2fpvm/vEM
bozLWGzzwWwSb+qwacl/kvaPaV2L7utjE6uO+GZcSzeoKwKZDJ3treCDxORZgv9MuYjekSxn9dv/
PFVbZFBrB4quLkCXIGRoe1rkD6yyb8LWFP2rkfSiOynaaE9ZtqXbt7b7yPpB48+DXX7VYV3WXuFJ
CiVzhJsgS9t11o+ukqBatDa2+VpJzqSNG7AlmVswB4vxmEXQmGaoU5uyWjemayKcvpdPtPRnPXDg
Aq3Fc2DtJ1z+KJHF9V706Gs6vdtYxzVXf/sVizOg5YE1CYEBxCP93dJX+9R8qayPPAZA7w423IQi
1Lqov16G0PHkF75EaF+meAtRtzbtM/MNRMq6DABqcUwSEZK/Xh68C+QAdhEDM4vO5WTZXdxs+LO1
vBBpkv8ztbwEdH8y08ScKKEjoGGqNrLI5lOmR0c6tK691ZGdeRdn0PqZ0llT31VbEmhr+xgO1bmF
fyamXj4t66iotSzjNVKL51EI6P3dOJsrS8oxmVEsM4aF6+7erXW6kRvmlPnX2oK7I/Q5ntxA8beg
5IFVb4Vk88rcxQpoacyUsLOcPUwUy8yxPyaRUnZGgDIp5Ux3LneqaLwjbRO+FMa+7Dfu8A17fx3T
zRO5HKesb3LsSWGGMsO3QEaha7xa9ScI/d0qe6q2ZMFezScjNMg5MT4LJWJ1cURaqfHz3lP9a1cn
uzJTj1V/SOK3paV+9AT38Xl8dQ5mW+ADZqWiv9Dn+7VLy+L/2wJtQUn8UMLq0RjCYbNYvWVo8VAx
h7T1o9j0r633puwVSIaQxEllu9zqJF01xCNEZm/MZK5LQ+RtKuJo/zp0ihvRdWCqb6LJOuXyj8dT
9/pgz3NnsUC4bRH0+HzwbnZGEonwnvVBcIUzoupRUYhGl6e/q6b506CEz0kChgV5S5oD2CNi/m1z
rGt78/YLFmOdG03zdoiDK4XfwYtPQvdU6+HJVFM3rmOnS1JX8n8/Hvba/EKaYUg8vEiqL+sZhlLU
iWKlwVXkyUU7sIpQn+6dNmti63YMKCcB5nAW5p/fzG5X08yoDUVwVZOj6P+eO9bpOg7+mXeNReTR
+n9mFs4rKmmH0xvMdP64K0Jo+2PN7uPaqUtxu835dRgzm5thhZSdybAu+4uKEvEh3iaYa0ZHwod9
jcLe9hC5Nbud9nEUvsSRtHHGZ3+x9JjmLKtOqzMUS8Zin5ZF0w2B1AfQrwEQf/HZnGcv/CjIh2Br
c8y/6pWpebnoF5/RcPOGvVm0WJlCpcuH4Or7ETed3upc6/7WFfBaXmeeRTDUQN8I3Amn783Ac6NX
MUxOV0mLbD3/3iELHcSAS8afSOpMaujI6XBAnpecSNkfm6lyIF9yxPhDpb/L4D7uhZz2AsUF0nB4
fDxWZwCKJB4TaFsD77z/NF0YkjCSpuAawyUTJ3RybkRQawZoiFJF2FbgRl9mfNo+Vrs+t1jNROOI
l2zZYETx9vEw1qYYpPacn4WSmKBh+Zz0QtIRjRlc54ajKUghw5R2RnMl32kbx9+F8cGUXD38JKQJ
hHj2oLrFaMfFSZT+BEmCe/8PYCKqqLeftJjarmm10hwZedel6tUsNOmkeP23xwNfO6GkUEmkMj4a
Nq2FlaDLupAcPT41DkBzQzp+RE4kUt4izBPbhKlbrY2vu1Dmcd1YnFf85tDQQt3EgeIFVyV+Ec2B
EIouWRIgc566THRQcmd1jNwExSqjNZ8lJTgMDeCjZ8H81SAvqI0/Cvlr4H/oB1pWDl3kthosFEHo
sMM5PW8ez9CKO7n73MWlE6V93/m6wM4oobUR3QjgTEvPspV8zpOSvr1899jgSjx0Z3BxE8SpX4up
yvxQGngTWJ5bi8+WF7hCvrH2K9cphhAgIlNNf/CSMEXpazkM2hiGefFr2TW2mrmKNLKX3VSBQV37
qk1fHg/tNVXOvPZstJkNeAaBL57Oql5lUZUn4VWpvkgmXklqENgN5IMs5I7gWSeYN3aWMJz08KMq
CE7bvJlkKvr9FkHCilsB8I4aBMTZM3p7sQnrsBLr3GfsgyEFMBSNsBGlxT/3uc/DvbGy2DtNJo5Z
AyP2tYu+qYdIO7TBpybbwZT3eF7XVpL2XayB6KV5fxFChy1RW4O07rWZwLtfcv/J6zI4mbofWRrY
Fp03DpHhY5tr5+LW5uLu83QvFFIBm9axf0v7z07d+e05DzQHztB/NwWejDYsdARoClsELXo5hsTQ
eXSVGqeb5Z92DVUN9Y3XnIXNB+zf3urFpQ6kjJZQehWp5iwv9a7rJJpDG6yl4k5A+aGL5ppC/0Eo
Dp4vncMOIRVkcfS3QrAv44NZgRG3wg9DxJT3/aXsfveC8jP9ob6g314N35HrKcPPLQWKgYs7qk+B
fjTo/m9OkfwtUrdICNb8BwKZzBcxEMHVwn+E+tROQlRG13BqDiTQQaDo6UsqQYO0VflbO0UQCyBO
B50qHRCLhfGaME4EK4mucviLxFS0ld5b29c6pR4wNX8f9IvfX5fhqFkxS2ERVAnddIqmc5m8QI1t
Aybqmx5M+T9LVnCKeHDTdkhdi0hgcSFGRg2vCPze10wHPK10dhQ9kcLZOD2rM3djZRHSqcSn5JJ7
Zk6PLDttzF9k+LY0Alan78bIwskxaZkuWW10FfM/Q3rWLFfKPonmMdAR3cu/Rlt9aCtvGJi3xL9l
4FnadDEoqVdG4iimTvLdIH5JRKTMVfgfsi26s7UtfmtoMbBm0Gr0KTAkG+9Frd5JBvf/NTTqfaa6
j33PqinS1wQsc7JnCTKiX2oIhanmNDWVK3fvrJYCkeBY1adI2Hhqvm5gICdBQp6JmwXCSNTdR0Zi
bBkIfRDny772Jh2zo1mJ9kxV7cXjLvYmV9HgzHNM4WMYbiEkV9YO2zN5IjHBzH51b1tN1D4RZGx3
yruiOGYwneLSt+S+VmbzzsrCN+n+IFjkHINra0q5XQAZ06MXBfWpYdLfxerp8dq9zgHPbbsMZyaL
pW/AWpgb5VBFbDEIr20ki89enJSumBijg9J3u/PFJNlpfT8dBqks7KowvGejDqNzoBveHtR7Rnkk
zz+NPa+mxmjDjZ21cjrh8CZNiY+eHx4LR1PrvuQRChN+Wf6hpuUXno5fjZraQ0pTnOK5Ut18Qxvt
++NJmRdycb3Jf+kxuLypyyyhkrqAOJk6cJn2Q/EhjtP3GbQ4irIVxa49LBTebTNCm1KyskwkanLt
N5ERJ1fk98bDmFql3U4RUiX+BdVaVW58Ar7chpS7JfIstgRzVoaJ2ARn6P/RmyxvwQ4l+bRMu+Ra
QVAaD47+dULn6vFUruxmbNB7Q1MKJArLd3kkZqHngcW+VpUZ71g68VybkgXwJQu+GFJdvvHVdItP
YWmUdAoYoplTkRIyV9XCSQS66KUh7bjXXu6Awx0M/6IBJSl14xApW0Dt2WPfbpbZGDBt2Kpp8psB
YvdeQRECfWoUjPni16Id9qIk2HKBWBxd9+bVMtxO+tpWbp+KtmdITqxvNOQtV3G2r0EEjMTuLOa7
VEUbdM8asspLroqX2GTfBoq9sfZfjMxd4SwjrKHLEmxKstaKAV5eK622de3zUDW2sKn0sjqUGyuL
O8ufUm7qOEyvI/nmnvnL555iGCIf78lXT6x5yvgLgnN+CrB890s2qH0d9Y2UXONY2tcmyhQBYnvx
B9U7Sk+GdBC17CSl5l4VGjuwajh/0JP6x4Mxf8NMXkvYNjelLmtAFEb81ExYtrwJ3sF6Q/KKneLt
pWSXi1sV9FeJ6b/W5osTdCh1vmVxy4jlQFQq1i+doB0u3I6wgzTRXOZKeKzX8XAKrcEuidUnWG2L
4E8KCd/jaV87laSp5rOiwKiyfEvD5eyVFWTVVxHf6pg9141P2LAbDdqlvKL27CQfwuNjo68ayBk5
mp08iEg+0gy1TK/SKzp5vYlVjX5twfuWT0d5yL8msmP1dP9CtNq78H0p1g9RS10kHiNaV3D22kYm
4dXo50IYYIJZycPk7TH//CalI7a5lwRgv96aiiDuRE90dIRenGmcfBI3GjRZeVofHg9+Pi93rgmb
6BuTyQbdSLlxEWwKWiAMsWKFb/NmDNw6kCVwqvK0e2zl9eaazcADxD2CyversrhazZQdSLq/pbW7
6X83Rekoo7TPmnCvF5bb95/L5jkIO5i6EPC7NEmz4Z1epSbhzLn7goXDH0CIaH1jhm/1hF72xBXG
5y5+0dTiK3n0tpNsChPJkEKH/nPYCbz3s6e2gA5Ftxv5LHhH8OLK1je9uhf+Pse584hbUG5d4sSL
SeiMtGXB+1TKT2Ee9Yc4kaQnxaNxrfQrxZ6iWgIkhg5A3Gv6OS7yxm3qUN6LCNq8UQNz7thqmv5p
aiTUFmMvcYQCLRORa9Qt0uZToKk/hBaxNdTbo10QkCR6vLTLiHduYef7qUzgNKDsW2xaNHzKZNST
5oxsc7vLVFFHc9EcDtEQ+W6K9M9WNLpqEIAFMuRg69k396dEm4JAEJqyOQf+Rc3Sd2bzTi4RAane
ddVgG923qpdOQtYfvM/1qQ+eW+0H7msKjI0r4m++5PbozCOnU9iiYkvtAt9x/yG+1aG2l9fNGWbj
ky89Nf1nOMwR/yoDx/fDnVpC+uM9W51hlwKU1t0bP9h5b5L2h691+8I/Z6p+zKuvNNME/A8fYHpX
X8dPuiAd+i3ysb8H+dXXItnCxxDBwzZw/7VDSC6rSYbmTKrjachtq1UhVjTsMUEHsPngxy2SSL91
QNykTZ+UbNrVjeZCt5zqp754SquZ9vQS1JqTwXCnWe+1cZj51TYK539fgsvvBPv7F2JBwLukHRer
qoF9LmnPiZEWk131WvE2k2YtJXkKWlAQvhiqblLpiWW3vhE8y2MSenY5oOsmhtTITJq0IDZSkUL+
UBbAEm29Vc2nqPSGbNemlXSJ4pampdKLMnANgpn+nCIfOGjht9HPstR6HxbNqjgPBNrfgrgSSWrK
VTS4ataY0z5TYoXa4pRu0bXMHujVyMkDcduDcacp6H6FVDWEmEIjG1fDpFZ4oat1fzLpG6KA9D+/
mP+KPOau4a4HKgC/Le+LJTuMLg1wSAa5cPZD75wmHhujejK06TkWzmrcEO570ud/9BWYpDokEaIZ
CiSii8smmHylooAmnPXoidLaqW/OA6+aUP34r3ZIM9CigEoHPomH4f1MtoMFK+pISC9MSPCa1bEq
n2Cy33XFuBE7LMPR+U65tbQoeKVFn1V1ovsXhMkdWZhEW+ibX0JjbpRPZi96tzcWdhanN6nLzqcA
gR21fSFOc4vMf9b8lNaw6GdS/WtWmmHNMdjMpkNwBMXF/QR2Sq60QcsEBon31L9Typ3XnuP0G1EL
N+LGrni17xfGFq8jQcoNlRIVY8vCJxN2Z9hf7SLV6HwDGVFPNtRdj/fHymzeDm+ZjdL9doKCBItq
+j6MyYabnjvRREqHVOD/eWzr1XV1P7plY1Snt4IaF5Z/ESkgh72jdi8Z0fOob+RBVnbi3ZgWO2QI
a6NTE+xM+VdKsDBLynup2D8ezCug6GJjLE8w8eGgZjFWeuFzqJufOy/9lHnys/wheVuqruCH7+SM
PgltapEo2ejlXsaqS+OLt9+UF5ZSSR670vho9b/H9B/j77+/f4aj0XxCNPaXqOgm/tZzz+vTSfAv
iUV/7SBp4ftWl3vHl6pi35VFfinbYStjuLZudH5SOgZ8BFvXwld1qTCNfdgElz4RezsCb/mUGmPG
NSNumVqmyubx8TifAxbe51Q27k81qnAhgW4dXBq1jIQdDcREaHmdgoLjgfAmqVO/glWpzIdDOZXt
zhP9bos5Z+U4zC8ANLpojlDpj7z/hjTBtfhjGF/8vg+/KKEFirT1+p00NIIzFlW9UfR6lUBj0GhB
IQGKugSdcsvKfG4k1jRYTXwZOtQ7ZA/GI9JYyKz4Vb+Lpxj9Z89p9fAiw32ycVrmtVt4bZit4CMi
l4DI25IEoKxHVZs0Kb7A6pd8iqxcPIxKiYiFpcTOkBQSDb2SsCst4Usj9b1blrm/cUGtOFdCU3Jd
ZEjh7l7WYRqjiGRhUOJLbnVluh+mSXtfdxVgC9MK8nIf6KqYOEpWZqHrhXGwhfJes8/dBWs2n0H3
zWK9G8PLBD2boos4KkhPRGVy0Nq6+yjKfuHEvDmfxUBoDijTy1tQ7JWtBkKa+t0cRapsgPutVk7i
KMVtm0IHK/nXHCKVg9VUCMPn5r6rSvXweLXXzPGS43DRgArt5uJ0jVEr10ZVZhd/ymAe4YmWp62D
kK4DBn1LQOlVfoptTZ8Nkkasz9xyM8/7ja/KOtGs+mDKL3Jjuobf2n2in7wwPMbyGTFkB3IGNKvt
VtKdVBKuKnXFOlWeW8TcHw97ZYGhptb4Q42AuH8xy3EdNIGql8WlJGtSGDSeBvnBis2nohpaJ4ra
d7IQ7h7bfFXiYfR/W41p0Z+JTZeZsWh+7dZyW16q3Dx2/nehfFumnw3vaqG7RXVYi5pjOL735S3u
2RVvDTrUIJsqs9KvAiNzzGlNlLLyIqnZn8bwd5HW030UbYlnr9mhaj7nw+G7AFxxv7x97MWdZ1rF
JY7xkGqS6rb+yUs0fWP15t+z8FC8oOfGbY6IQvvWvZ2I4iKSVXl5Getwl1Z0G5Jr0vpwryYfFO3N
42Vbub9NXu30wyH6RXF4PkE3e9YPW0+g5470DgqRbyUhyw4+RFQbgdDakEhpIYo7Vy0I/++t5GA+
PcMKq0uhOHjnozlKhzLyz139sRe3YFgr55AdOCvPcZ3O1/jCGhtVsHrkSS+I/iFmItA6+TS2PJ6a
q3ZId3rxzZteMhSkUuNbZG1tx9dj5RlFoywFjPkoLMHEotjno65ExSXp6LPzv4mKT17txGXgWqFi
/+vy3Rub9+zN8rVxLoxxEReXrIFZvQLwusUOMU/W/W5UYCQj2a3SYMG7dOFCY1Pv4VM244skJrsB
wo2YnoCo9l5So9hobHl9wO5NLZ6iLXI+M8l2fClgZQ5R8XkXJ1sQki0bi3hVqCKhgmIroVcmowGy
K8IEStnUdPW8aT49XpyVnXA3dYvFoU7Qp4VoxZfUL+0pP5UJO8F8FpXcmcwN1qgtW4s9Ty5Xy0KD
ZRLf5vpeGz41PxDvcpJ0q99m5blxv0rzl9xsOY16dhGlWKLxJZ+cgeZ7KyF5NSrB+yCo3EJ4n0Yv
fYKALrigXtqKXlZHyvUGrg+Em6IsVtBqvDYgr8yG7DMn86vPUd3vxTGwE99DPuDj4zV8HZ+TkOFa
Yd/x+KaH6H60jTFO+iDGySUpUT46t8VBjd1GOwrx2avfquKvx+ZWbtE7e+ri6panOrGqmIaDxt+J
+XMaIGGKutToQHzoV3DS1Y1tkRAshi2FybV5JfcEQmieVToh7kcaV6OpTAog4GoQ3ND21YtpkuXK
fsZb3ZOvwAt0/Mxprv8ztdisQVwaapVjapg+I0I7SZ4ty93eyxFgPObxeFAM1596aPdQGUdZLvT2
ej3YNZJsj6d7dXVvPmSxurCtlz5aXslF9b9Iz+r0BX4YuDLaD+lPMdt4KW/Zmn9+c268hLChN4vk
YviHDIFZUoiqsC9LO/0FrZvWbbVivyqh/Z3lGVdPgZt2gSX1ydwX7klGm1wmYT/ta1Q3hB8pgKV0
OkrTO6H9pTx10znUUfxK3anaje1e30parTz1OKEcH4j5OUVsrPtRV4IQp0aTpLD3Vopk8yocfDuL
YNl1/KiT5oyEUTaUCNr8T0rKF4ECUQTaVyIa+x/cMThw4ov57fWqD6WOhqERyzy5aGq9F9OjzPYe
k+c0vw7JsLGx1q6ZW1sLJ1mKke4b3LMXMuV+/TER3gjWRlb+dZDPzMIgT0mWW5F35P3MxopetG2N
Z7Li3kVrj3eqG5jwrkDzMnw1o61MxZo9qM+YP1jLIaVaBAJ6I6pT1pXJxZvO/qxI9FvXT373POrf
euv4+FyuXjKwIRtQYSrgVZcvmDAIzXwUBYzVn8bITlHZgwsl6gaYHSVbFOzM1x2h1Hby9HPcymmt
jRTKJIWCBwLj5E/vZzZXqiwMuji9COiNpmlwFvx9aqDr08aOYO7QuHs82jV786uCei/XmrZMR1a+
ooSDNNB7FopPmvAsVYLjee981TUymthbKAAeG1xzRVAZzOeAqYWe+X6AatKJZZuq6SW2Cz2yG+/t
7zHgvz/59Qdf2QIQrA3PnHmL2Ts8NJZdS4PRTjRfWyl+yLN9uv91ny7lzNFCnsTZ+zzwNt40r+rK
rB2JMlQhYZyit2jZxm4kviRVtZBdponaMpmsNlcuY/lRaZ8b5UNn9W8T0zvTu1hoyg4guyO/+FQC
ATkVU0e/mOZO4U8hfGo/P573V+w+fz+MlDAniJYqOu/uJ97yC7SCvSS/mFl0CjvtuWrKH4pV/NJA
RMJQ1bPhNFoA1Vo8lILsVLxYAtsPCK9Q1dx7le6I1fRGiA4kQze+beX+VxEWhpqEr5sF4u+/TdGr
XtEHIb8Y+u/BG6+THNkmfML55PrCu4xu8uqtPsVu2wX24B1Vs3UE0pRCd5q8wZ5IlD7+oNne4uFB
KysJFZ5QM+5k8T1RWqme0PvpxTM9R1Pp9VKN7Bz2kewW/vvHtlbHfmNr4a6rLhN1b1Lnu9kV2gNl
LKdk4uvETY0tGsmtcS0OX+qHiUnei6tBCXYKnW3ye0Fs9lm/8Zpau3rZ/nTBmARbXMCLgCMiuWDm
Fm6s6mEnj9WCKnKOHBC0ALHotLHoBomyn+i/MdKt3t2V+w/bqEKB0yKvvEwp03Q6RmkXphcfac48
NE7xWH20NilGXmFY5gM1i5aSqIcwGf9yv2mluBOM2qvTiwK6taqHnRj2L63/vjV+JL7lNro96arb
e+HRr/vvqvox2VRemc/scp9CQyPOgFC6+JYiUGVbKdPkZeklE6XQaYegccYm/g8umzBqpmgE2KBT
i78faBfWwMsaBhpM+i9RKt/XY4NM0IcRSbRwFM+aL39VMm3/+Fys7VVuQW5CAFDqKzI7ueg0tUzK
lL6bzDEa0AmQzvt0D9T+uOG013YMGxX2/rlfj0LE/QDlTGGF+maGM4iSbbaWAE2iJe8kD4X1x6Na
NfX3akC9j5zGokBcg1PXaQ+bTWW7wVcIA+v6JeQl+58MzcuGoBs8dYsx8ZIrm9Do00uoqJAdfgx7
cJHxRjVlbTTA94Go0aQKmdbixajQx5PmFtGDAGvZrjPkX32Vi7be6Ft4lbWdPperSIKCvwQ5e79E
XpoXYuERNlRCTwbjbR4OGxO2Epho81GmV1VEH0Jd7HKt60xrKPPsUk1djgzt0JCl90jtHwphbLxT
ICi8FQVvtCJXoL504HYS090/bw/ylCSzYf+fS0SLj4CIcqyCpsvApKAnau1BcVto1j02spakhEqK
oiZy7iaHa7FsVmGmapSW+SWuKxd2WWiwB/jkx7zeVdGpsZyhg8pk56nHIv5UhU8C7IOPP2ElLtNk
GMZVGWyjLC7H2eUJ7QVKnF2A0+h7Iwy8XQV+HgZH2iNMpdhXOsoSk1JsZUjXvDacUHRWzSh9MJ6L
c5GGQy4H/HPh5ii+l2LToyQ7qA4sw/0pbMx5caXoUIwhau9pqTu9Rck3lKL0LW0/gpMoWb3h6dYm
g4IYUhMIM4KCmT3hzet8QFQmKSDSvpRCbD5XuSXtauKSJ7koxSe/tPxd1Rejq6mB+O7xMqycX5C1
szgx2XfWY/75jWUxGDsoJbPiImjT3iu6YxY5YykeHltZiXBI78+IFSac19tiu4lWMA3NlOeX1tuV
5Xe5O37utT+b6bI1M8CUUbDA55F0WKws5bWBi6piGouYVUwiQrdBPPWTcs27SXNJAmx1oq74DJL9
RBnz84JTuwhzpjQY0izOCyj5lScpo7cRPpLEOOeK5GrJsTuI0Mo/nsy1w3trcwkLywqlgYuBAlvT
vzf9cyh+68x3bSKe0mxgd15VNO5q+c0EKi7NPlR+fii28rArzniuccztA5Ch4o3vt40leUJFM1/B
u2ZyhOFbnW/Fj7OfWwQ2UG7T5Uslkat/6e5FsA9xVvZUEeOjFO1EIMEFj7Zd133qk0/S2Np+8iGJ
d1tSRStBB7hVrmWyRrjhZWtTN+qD5ym83tpErnep2nxXIB13YiMU7bQwC/fxYq7tH0gY5s4Tkp4E
IPcTKQpx3qbjmBPjtFNp66FY2D4EfG+ljvpAZ51K5FpPVReV6LUJ4kbYs+J3CBoJsQDhQvu5bEPJ
ybEaUShQLbJAptaBg0xAnOwr5dgL2eyKN/DNK9uG9kJCEuDsyCEtC/CKN8adUlQUjNrPUtvY0Za4
w8qAyDZKc+ssyHIQO/fTGSWgBjpgQZdIUaujP8KWmmvD+KZWkvhi5TLwFkH2oRf1jY0SyIojnTNF
CMeYVKpegZB7Zehrs5qKCww/5Ius5qVrx2M0/YeaG75mJhsjEvofzs5rR3JkCbJfRIBavJJMUYJZ
1Vq8EK2GWmt+/R7WArudTCKJvsDgzlw00JERDOFubm5GP+MqWYTK20nDlFCfnUcnDHQ7UA73t+QW
/EU9G7IfJYeljLh6jehwzwrZopYe5MIjLtkf+rl1KsM1/doO+uJ9aDRoWGA6O1Sm7bfpsc32fDS3
NopMdoVRIS2b9Chff8dJVwMc/Kiq+0lEmeVj0/25P8m9AVbL2DfmTANIWl2a/GkUv4yFv3NLb7xF
WBYRGcOEB/Nd9+zmYZXF0RRUl2yRgQxFz0AHVT0UCqJ0x3+fCw0US7sGX41o/HqxsrkUzbJoqkth
4IZdNLPoBGm0U0DYmg+BgoTekEquu/4iupjIRVOq1UUta6ebZVdEAlpvYhvtlHdoR+3E4hvXMPks
TFoVAy6uxVXEgA7WaE59UWMYh7dGMD4anXpSuC7tcGdiWweXtSOhWDBXnpzV6mWhSLSf1JckNquD
alUvQ9IV5zza2XFbC7gYaSxch6VJYHnw/oq0ZuR3x6ZTayKt9DgI4UUqT3QxUZMt3+9KhG5sbwT9
Ce3hpSx+n6vtrZd1mMR62mDLUnyerREH5mqnArA1BCEPRAdURwCOV5FPkg3TQAELxk3T09Bv+PGh
79I93H9jH5jEGMwClIUwYHURWD6XUSpBR5Fr86k3YluYETHRM7ePTvdP0cZIRI4489B484b8X38f
QS/SVKGb5oJogKtGv9vis4j41K4g2e26weBZNLYh2IDZrAk2spCVudpDHdVn0XwZNXP4jiVz6t6f
zW1cwSjU3iBPgFBxL1zPRozkeJAC4oo87J/VIc/psfclVwla68GP6REeR7PE4qwRDmY7WYf7o9+u
JSENASK0Ti4MqKzXo9PoWRY8X8WlGUrE2dNYe6f6Rur6xTg+YpIT7sx2o3C9kN7AGinLA++to7ZR
Rug0VMvyogwBJMpZaKXnRoxNO5UE43ls8vhlbniXzTqD3Kk3vv5V70vMEXK6SY73J3970Pm43Pj8
IjYSn+F68pGeDaHuk1JF0vQZ7a1nRfyGC0LXVI5h7F3LG9kso6HlgUjhoma5Jhm2TRIOKMYvvDC5
yNymKatv3DDaYKt9Kr8biwKgV8grRCpyIVK/IgSjys8DnZTYfCY1+mVKL1QYYcxG+c9PICHlovmF
Lu2Ckq4WIq4DLe4zn5CoafTzFBT+SfMj6ZAmseYKfvQBNRV5Jwzb2nkLgsfhgkpsrnOjfhLzWI0J
j9o6PIqCkC0WPY9GFZdOpTc/7n/p22hzgQspLBOmEM+u+72krNWKXGawppjsBba3UPWaJ2fysRNO
rAPA7M6zuHWsiWrp/CdB4UpcPYsFUSavM9dhk3yQxe+ldAiNRyWw28dG/R3re7fv7dvIBP8abvUF
h66xRFRbqssQt6/YA5xH/Rs8kD0bj60Tg2DKIvdnwgJfo69qHJSVkZMW8MenIQ2OzTh5Y08YLafQ
hOP/YV/qvMRkIdzAN9BTNwpRV05ieTET6RSFcGNnq/szK+ZPcfoV0oV/f5dsLSLFwAWepxgIg/P6
PkiSTmj6Ri3hsNGN2EC/pS/cmvbUDLd2Pmo+6LNw4bOWq/giDPzKMrqJkBl/obwRS3fSgm/jrH4Q
VP3z/SltsDvoyKPLEw41vH16B67nJDWGHwqJzGDgh1gznMOhOI6yQ7tTpOB0TWpSHuXps2F9EBMV
vwzinOFFNLwp+h9uW445fYyLzdANXpq3Y6GklVldqukg65cmemrqj0Zw1sSdgTYqWswZqBSwjF41
1IOv5xy1c1Ly5FWXGWMuCdQQna6HtB4eRF+zU0uimDV+isv001zupbUbnCWgYLxAyIQWVukaDakz
FIfSeK4uPWQlAmK4+XXltfW3zFDtIvZS6b0m/xBpj2z9p6RAui8TXvF7+OdYmROzsLoXAaelun29
BAg0z2noC9Wlk41LK0Z2JD/ha/Xx/u5aFvIa+rkeZXVgpqKa5YjOk0ucpo+67iDQZpNVH9p855Nu
nMy3BJOnmmIhr+f1dIagiDQtquqL2XcH0Uzp75YfWmX8fX8+m8MYOvp8S48yRNbrYYQuqEZ/Zj6p
oFh0y8nQWKu0PYVA4zt3zcb7sASV/2+oVdwviPh5ob5XX8J+sM3E0+LACWPhQ9SiCVhZsZ1UCGT4
e5WTzS8GzwrkGmU0Cr7XM9T8ggirCpfcJrahIB8KAh01tg5JsbMDt0ailIXxBskah35Z67+yqK5q
mmmK6/oSUFGOUt1Vkke6BI9V++f+R9s67rihE0rCHIcKsK5sWQ2GgmMw1BepkLp3STHVR6mc5p+5
Jrenuixiu5TUpz4y5uMsyo9tVOwJ7m48i0uvCk4Li4k5kcb1XGME52qagOoLaj+unuEWN34MhGMk
qMeqO96f7ta6UgbAXoSR6I9ZvR5CgUqTn8z1JU8+BSm63d+hjPnSp/ujbARM9F5B9JBp00elchVP
6FYj6G3CG4UATvYS8ju+ZULxKMb8v8qMzEPaYr6Mg9O/90JSWQHVpUJJnwbtDddLGfSNMOoDjQZp
dyitb1r4zmx2sNSto/f3EKudWfdpl4eaWF2SFLA2Rw9EpIiUT+9Vqz2I4msqHuTqdH89t3bIAloQ
Wxtgj+s0v2sACvmz6sIG7LXe7TEFtuy57xy1DnZaZDcPBJqexDCEnxSUV9tR7INI6k29vtSl/EOI
ROnYG2bg1KpWuRD1pSMu3YtJaJC7TQBPpksHayfg3povvmuUgEn1qJetfoKV9QEiEmAobfNYRtYz
AeWHIIpOUiC9tPoOwLF8sPUzRGcPyBCq7Gyd1ZGIwXjrPopaDMbSA1cpCiCpL+1c2Fvn7u9BVjdn
0OTw7eSwvbQ4MA7xabZehcEu5//h2sR9kooNoDg17tUwAp1Dod+VxGvWKHqylDnZZDw2saW6YaHE
7v1tuTUpC8Kdviii43a5fMa/Lmm/zeFNYyV3YRtU9KOjgdtK9eCmWnX29bbdGW7jQ1GsWcoJbxXz
Nf4pxgYluNRvLnXbsvd0s3JAsBOIN+Gez8FWuk1t0aLHjk2B+9868FX8xArrrr0YYVnCn/4vxyvV
jgJVcacRg/oWwv7RnAX1nHaicmzkLH8ZsHQ9hlloQp8r+50vuzF5IFlUDWAMsNRrfcEqMqfGGOOG
RwLiSmDaSt+5urJz0WwdfqBsuguXTJf4d5V4WvJYdWEddhf9ZFWPvnmIqqfWaKgHPBRFcZSNiJP/
cH8bbUwNeEQkxcBnhsh7ddpzPxu5A5r+LZjptPelpNhxJzr3R9nYrFejrDZrkwaVUs91fxlmu5w+
d61bSK8D1bf7w2xNhthooYuRMbGE12dCHmM/bfNouOjF7yF8DCVHaX/dH2JjJqBfVBuWrUCMvrqw
aIQvRCDS4ZLNXhx9KqFK+ol8sNBkvD/Q2y5fXY2gelT0QRiXVGAVODeTOKKz2gyXLoZSO4Xlc119
Ad9DMEoZMjpyINKDtinWucik97VBf/O3PnA6GdX8n4P+fdZfijy2Kz5orZJDvqb5i95/0iPdiQaY
J21y1uPq3f1fvbU8sHpAw/FDQSV79aOjjHbo2ZeGixHFbm65iMDbjfYp0qOd+2h7IDYtEo0L7LWK
cqYpLVPd6IZLU2YnpBD6SnkfRMXrFGABe39Oy665+RAkYuhoAXchyXm9q8ZZHMckUYbLdArih0HX
TkBOsT7Y9W6z323shj0J51CjNZ26zDrWiPp0HMWYBlS9p/bOZd4+xW4U/qqk/0rhv/vTUm+mRfcw
KsvLp6KAtm52VbBgnIGwyQC10R65YMe9ztPb44hTFpwNExwIzGm9Geq50oMmW6A7/DZdAA57UHFU
ktR/9f1hr9EFg8MC0lSUbNdvYdzMOpFZTB0w1VtbDDHi7cyTGCH0lGCpmoqX4aVP0p1gbWMBAQow
PYZ6y32zhkH90UibeSIhk9TKQxrpu2TlO5fABuZOiXhxbFKWVbxp5B/FxtSTiHiwQ0PATWcJN3oj
e9HbMHWtCkk87DSw2q4B3OXQxJl9zhyffumdI7A11Te+HE3fvE/W6lh3ZVqahUgSj03iIRHyg+r/
vL8bl7/h+pBRfqLPBcSQvQ+z6PqQgTL7fdgY1aUsSzuLFPznkz5z5Nr3SlVq3cBU//NleGJitfM2
3R5v4mzw/WVikArWavpCr2lAP0aNe3V61kjp9dALFkJMEjwr6of707y9tuDz0LCPiBpVG5p6rqcp
qxAeaUfrMeyelYdSQfJZNsPYDdt2ejCUQtz5cBuTYzmhTcGbIq7QVqEUmsiFlPUF4xXtGR7Kl9JH
8UHAQsBWp/5RTdTj/Qne3mBM8K8BVzulTqYsKOWqv+SWcZbpwwgr14CxMbNDE18+0SFyuj/iakl5
7OHVkG2S7eKcc5NCSGqgDCPOuV4VSwir6WP+oA2p6ahSPD+lrbZXd1vdam/jAQ7CeZd4/uFqX39C
3HlMzReL0jPo2lGpAUWAr5Xx/f6s1gSRt2GQI6MfC5VekOZl2n/F94bamClVFoaJC5aQk/OI1B9C
snFZOrMxKL/aKU3e9wOKXtI0GU++pI6unA/D4xT52U6ettpHy6+B8wBTC1cBop41KGmVFHciWW48
QZ2aozRHn3Ij/qhrdN5bQaY+CD66LvdXYGOdeW4pblI+YJ3XcEKeNQEORUrjKexgGgqFEK2/cCDM
mcOdLbTu2nmbHi8g+CTaxLwjq8VWi0xBdlLGkiGUEuOIcL8Pn6+jKc1KIoEIPNLh+2tNXX8Ji6Q3
D4KECrddKELwy8eF6mvX9MK7pJtq0866uUb9Dpc9BSnXtKgPNcIvo43YnRjadA2WO6DIulDw9usx
yVAWYyze25uYdODdMCqz8WopLQc7CeLqHBhz5haFgd9P0w8CkHWQH5tOL06JMIo/oFG1sh12lXAU
qhjdI1HoHuMIpzzVR3+zL/1653Ous5u3X7lA64skDnDK+nsmyRxOYW40nkEvOc3Wcf2uEQI4LmM6
O4GZVkeh6VJH00ML5B9v5gAbo50P/XZq/npm+BFLBgvY8NYZR8/39akqJr80ApAqb/YTTJEy2dcC
Vx7npenPN0YUK4uo+cz59rtjCIGpO9bwzVo7n8bg59D7CjyZoa2IzKS+ejGzSXNqTYsfEQLIA5B6
cypJEEd0Dc0w1POf0TT2rZOjsEue0AfKRw11JsEWFX+eD+nY+Q1iMaP48V+PzuItjwCTguvbQnm8
nmUdzZOeDFPrFbJUHPK6kWg1JHXoNWsXwl0C7fWK8q4QH3MDg7uvVrSrDCOm3MhYyKq6fpDKitM2
MZY/lm+6ReD7n0aj8F1VCKdzrXQcBHn+hi1dvLPBloHWP4TbAtGARREVDZLrSQdFHZWCxv4qjNFC
Gz/66OtpcsYxFRwmxuAsbv7tcX3bTKC59K8tLnFYxF2PaDSqVifq3Hr6XCLtaRB2tbOKTHGnBwf2
2XCC0dM+3P+2q0Dp/w4KXYvkQF9UxVeBUtQH+GrFUuvhfVW/gxYSIaWRF65RddOBaLA5dVKonsJp
Ch1/1vP/ZXjCbc7x0nO2LiOLyHZkXcfn1ku9dlQtG76hHi2hxq3+TrIme9BVoXGSvpYdgNO90vy6
RrfMnlIBsRov4sJwXaV9mkgp0vSF3tPFJvqQ6g3eB6qIWKGJoX2EnNZBGaPpMHZF5wRE78emrQSH
MOe9AkvCaSu5cot8CL4YfbtXF1qFPm+/jUwdMh3MI/nGDVvsRto9pKH0ggDkwWxhhvcqZuLNLNkV
qNo7szf81zK1lJ0I9val5I0EraVVjraWG9ki6iRlT1Gq9npcfEa7Dhp6uSxB78QT1qSqsbMFbgMu
egxQFQOlAnHmU1xv+9nowiGGm+4VFKffpSp9JKreTI6plTDGk1KLvtzf8stfuDrZULe5Gd/0wlGT
ux4wCuIwniOr9gQ5no/CsvEApvcqQZvTWsAjsBZA1XVDIxWVobH6oPG60dczXJ17pU4cYKtSeI38
dCbSE3xlmHeyyI1hKfaiP7uInaDYsFpNPZqhMi2Tk6fvkgZnBw5rJvSIOrY7KdbG/iSM0pbdCWsK
PPN6GY1SsmqyycarcINpU80x9Pag41bXQW4pjeLU5HsdvhtRLEEJCAMVEhpfAE+uxyyHOk/6rus9
bibrS6ClX0Y9LQ5lmmluqOEMY41K6vSErXaCYYkDHkbRL1I1/KZ6f093a2MjIfBODyKpNPf1uiNr
jIvSb9Ag9ejWU9+HYzAf077Zg8o3bmigQYTZ8CSE6LVu5CxB/6soknsvUbOXzvKPiSG6k4ACyPxQ
1MjYGMrHQQ13IvSNfQRqRCMiRDVWe30xjxKG58ZQ914ddL0dFgP2dNl3sQnPlXq+fx43wmVo64tW
DpYTvLVrAaysIAtvfK33RKmNPii+0OnnTIh7y4lbP37R4y5/n/hmadmhwj3timUD/a2tq+y3EqjJ
cRALw054xl6CMhpfqfh9q5JGOhPjNg91IkivvYIX2/1fvbVAmHEBqeI2sLCsr7diAHenG8tg8FqY
9oNm9fAd+h/KWJVOWaen+4NtnDWQzkXwm5h8gfOuByv1QcnqfHmnxrp3pno27DRNf7eB/D3sW7cp
YbCp7V7ctzXq4vdLIy9fhYz/etS40zujK6PBq3XtQ5M9z9WvPj0lPnFIe1icbO9PcmOjc2ctkNtb
F9E6KTSHuBTGthi8ptfPY2CgK/c5R5SvTA6Wkp/y3/4w7SD869rQ8shSqHh776iQAvtdT9Gc6CJI
xHTwjNlEzyKbzIc+1dFxRynx1Kpif0KJsDgH0ZS4mWZ+Jc5sDxJYp51Z4UmbzL02z41ttTyCXHPL
PzckYCkw/CDOmsHDyyJ+QhyvPU0g0yeZi+FBSOe9RoSt8VDzg7DA+eNNXPbAX7jA3I2S0PHMe5I6
uwVkX5uT9yNQiq/Eou2/nxmYZ0QzQHKgEOJqQ2Wt1er4Ho0ehuDfKiAca/6v1KZPgV7tcErfxGVW
jzzYG81gFKHI+NeiXzGPUCxaUedNujx9RMPtU9fE38SqL10xnuenQE4tN6wV4yN0+8JJh6Z+waUk
ORhiFOETGWlxZk9l/gcj46mCem2VHxomdvRBcO0w9mU7LpLxhCKCfBxAHXZO/Lpew87kjYPXsRCk
yULW8UNTCIZZN8ngxaoR01AsdOkDqYP5IQiUY9L38TnI2vpdGpnBOTRQ55RkKLqDnpPpRplxLENl
RGJNV9yWqsmprmLr2Flaey76fMIQRmqxvdF9W0zN92EWC25odeQ5qCo7GbeQm5TpY9T3MAP7dq/N
fePrYDZKrcUk+oIMseZXjrSlWHXWDl6VYFIDaSb6EPdN8DGi5nYYhr7O7LBRPtGuODntrAzH3JjG
gzzVsdt3w3zoJr+zx6ZvH9FP9R9NLiinpsB1srRAP+WT5tu5GOGwo2DlHXeFurORb19+fv+i2rr0
0HNnLSH0X6emFuWk8zVt8Py59GmJE0qUV/AOu38h3p5NRiGA5NHnWkQC+XoUkz5VMcm5C9RWaN08
kebnQC6GY2qIvWuMnbwzq9v7Hjge9smCERLOrNscJL1RmnkOR0/PetlJTGN4RpRmttVQ6Q9GUoRu
25oFGtfantTZ1sgoyICioJQKd2oV1yU9Apl+yS3UjKV/iuTgUzwjEzj0GvKfojw9t61yKptxD8++
fXIouChL0yHYDW4Vq++oZ52Oy249e317IgJzUf0Y32l68ygJp6l0mj1lowU0uL6VlvGQH3gDIjVz
+fO/9o1BUWnK42j2hnI4yVFkKxIeRMG7SlKdOdd39s/m7KiASPRJMbmboma3LLjWzR4d451bWxUk
C0tQOOmaZUuTcREgB7pTtaBOuj7v7KaN3QuQTgJEZyd6Lmt6WlsqaZFPCMbVUvu9kTI3Sr8P+p8Q
J5X7x2RjURnIQvEH4WIoB6s3nNYYQxrEZvZoWwjrFzG+aN0nMZkcBHnuj7SRfyz0QibDwiykTfn6
+4WjL+hiak1eUJNWKJBQD1HoxonTgA+oTvulbVO7lk+9rrk7Qy9HYLV1FuvNpRGJBI9mieuhfb/o
WzmYZ48iaO+AoLWDw/NgHvmQ2pM1hpUtaBG4mRZm7mQgTRJWfbSTFWwtNb1WMCxZAqLeVRwaNF1o
Vio/ootmV03tGQxEetTS0OFG3lnsjTuBpBJQBSSQfHYtcjZLozyOhSp6oBTPwOXmQBSk8W8F2av2
q1zWO/HnLe4BCsFNsFBxCUHXPCGQ6rFIqglXYy19EIixP+LHGNllLuzxDm+XkZFQ48ejDXIDy3n9
LfUyLJtm8CWvQVxRfmdWv3v9EVELm+7TnVXcmhRXGwgbMRCFj1V8J9dKbVhpJHvYHLVPeW2G+AQI
yrErW+Hb/S16+ygizP9/Hw5A+RuDxLaSaiPQJsWL+7w8UBvpnHE29yZ0e61AmQKJJjxazuGaVj8a
eZ6Jgyh7Xa9+kJEpF2vLjrCCrdM9MfjlM1wfOYbilCvcKzJp8Or9JQ7X9SkyZA9JoVdFdCXxGT36
YzCJJ1qdTzUYBy2uOwDO7Qdb2HckQkBwEETNVV6J8sqQWG2vIDLsI+oH9C+g5N2jBLezMzZyH0Za
9CC5mwkc10SUvJ6DNM6YXqm3kqf17fe+pU+oy/XymBXBq6Ri6lYJyKf0BiYTiVTNNihuaM9z9VJF
7T+qBRHxAvlDVqEiSBwAbnZ9KgDG+kHxRcUrk9yusz+K//n+Bt2Ae9+KCkvEyRLfKM6bWlCbcyMp
mDOJcWxLndKgK+AjIatO3F9iI9efoyoacpeonCxA0eoUUix8s9ZpIqEbD0PXjoITyloROqkYorxi
dW22c5A2aluIOxL9LxYfNG+sGfNWNYZlPOqKZ5SNaqdJapy6pO6fisCq3AlKv6PN7HpF8fH7qsyf
ndBNO9tw45gh88MWpBizFEBWV9SgJUY31J3qxeYPpVsEbc65lR0zX965dTcOGYokWJpxqOkYXoM/
k4+TSNw1KkrJE0SQHgO11BB0PIjT4qSJZXwoqzE9CmkbnvpR2dWbvb21iK0BMVGCwLedBtjrXRcI
ZVxL/ah6NJY8qQWm9GL8OrXNeRSjpyCha1l5UKMfkRSBuqNBq0lY8r32WOPc35wb5x6SFpESEYbB
aqxDQ18bO/J01eO6pldAymz075/oHv14f5ytD7tYtiyhtga7cRXCWIjC1bFcap6FBKzVzKcJmfah
D/Bd2xlpc0Z/jbS6PuWoNovALDQvqWuoZ1+iLHpsxB/3p3P7lJJ90RFEvYKKBcHm9eery5KSKybo
nqaCDGrDODi4kX1C6oJG4o5OpEnClPf+mFsTQ7cBBi+Gx7e8UDX3G94RU/PGATB0mAyIEmaqHsu2
2rOQ2PhaVCqoy5EG0sW2LlCloaI3/I/qBWX5qluwz0LxWat/V6jL3p/UbbiFRTR9clBEqMORhF0v
5FRGoVVgnOfhT/EoGI+lErmhiK6y9FOp/+Ty8f5wGxAA4wHRIIhGVZGhr8eDoNaXXTtpXqbNIpa4
RA4yW16aTlI3j7UzVqH1FCBH+dXMcqR8W0p4J0PI6Qqe1KpozoM0aZdKsiLR7vU+mZ1UUxbvC9q2
0MHR2vC3KmchlHIjHQpbCGbxeTKMUreV2Ih+3p/NRmLAbIiKmRJxMVDtaja+pGMBKmse5hRyFdmG
P9mpkJxK2jlN0YklZO7Flw6+9zSMNjPf+XprZt/yeHJXg64xOv+xhtZUhehrgUE8I8BRvPDfDynd
Ts0XJYwv7RdDfMy6wW7bYxrKe4y3recK/JDvSMzMDb4ulY9VAj0NbRZPHn9Es+bAsvueNK9IU1JY
o39WiR1dHksaaU/3l33j7SDRAS6Fnk08veZOZclCo9cq3fN7iCn+GPSHMGuFc95bSJbLYnEwa1NK
bKEcURCmNnS4P/7GRYAhNzQxBNLol1/DQBU6nsRXPbEomp5uMBapq0G3dapI2fOyfpvLKhjlbUCQ
je51+qLWxAg/nDVlConW4jk+oOHoxta3KvJfEgiOvuJMYUPnHg5CQX/U64+Bugjtnqf8XGqXMviT
TicrjGwJ4d0GyCENaTqQjkZL+7vycH9RtrYDeRt164V0jEzL6iXzDbAWRU8VT5W++VXkVo31m7qd
a8rPCwzQlf2xHpVzk+xJ8m0wl5Z63FtjKKLYLNX1KfTnQjBjAici2uAsK8HJx/JX1b6a5ehgmq6b
zyKm12qinQyldf3uHEbt2c/HY62F5zTU399fidu3iZ/DLgcsoGhzixIayayFSCV6eD4WDkbB0WMS
1+qBtJIsAvYqsIH5z4/uIuwJmXDxzeF2XaUPkxKbpe9HqNk1M+65jV+6sSxndtZP8fn+9G5P3yIj
QxQtomJEcrl632ux1PW6VTE0ri2nTJV3ddQ4Q1Zc5lE5mkFHRqbz7rev94e9fRIZVoHYvsSlnL3l
UP6FoZWhFsLI0nVPyD9O9Ws4/koDcMO993Bzdn8Ns7rRZSFPJzEwdU+JiyN49R8J3oWSdy/xQPsD
MSJCXu4g7LQGbWwZJocKMpEeVPo1wNKHXV0ZOmKEVb3AHaEePIVjWT2kaZ65plC2B7NE8+3+it5e
Y8uK/v9BVyvaohBshAnyaj3taC6lCCDfvvgaVH57uD/Sxt3AULQHkG0CZt1AknnrT9qQsGdy60eE
ZL1hnTnPjpyK51x+SurHPjyH5d633JwgESLKaHD6b6Rm9FKFUNJjvU1OYaf4JEufdX9PomJvkNW1
J6d1kwvdsmFGya0N3fZj7blU/zn2ZAGhS1FCw/LXXENHgRXryB5Z3ClWEBwa4Cqny/LfwE39ToS2
XJbXDw4j8bwR0fDFyJGuz1nQl2MlC6HhxRq8N12KK6eklv4/jIKC11IMIttFkeV6FLMS62QR4fCG
HPd0c5Coz5kEDPf33W1wi3oh9VRCzYVlpqx2eKLP8ED91vRyMUMuN6tEJ7VSE4MTq3lEpWK2h6L6
mYbGngr31sAw+ihyoaEIZrXcMn9dVojBT5MgjqbnDzP2LXqmH2n5yjD7i+bDGBvpWWrl5qQlebFz
1N7cWlbfj+YfZHV4EnmL13ofijJAEBYG09PKj7P4GYe/YxYN5zlD+Sv6PkKYTKSzqgmHXnvsFyCB
+hWtwnasTrbVFGf6Px5NxF0iMXo0moVztlsGXB6j9U9kiy0xAmAe+kvXqxNkaVwakaB7epvGf9B2
KD92gugTKfjViyqohWNWSuKSt6unUp9B39BmR/ItdBDGElwzVLpjJQ3aC2Uq0alj1fwUW4MOVU+v
3E4Sfo7ZnLyPRGHY2bUbjwOUfVTaiLaJu9eGnGVXqmY6cY0Zs+TEk+aKuVv0X0LxYS5+tdWrpH27
v4E3DiMPLS87TEW482ua5hRNVjn5OWIsmtAdpNT47rdwnu4PslFzJvnjqC8+kJyTtYqkUfUFmoS+
7qVT5RXWITOeQI7bLMzsZLYDKzzO00/d/5PHoZ2FLwF9IH77FOgXhdKLlA/HyByeGuLv2k6GQ21+
7MxzJT8XDb17hySk3tXr9U448OY9stpELApFfphhNG2tdW0FFSzd51b0xFkq2NsYaX+Q9Nr6GLV6
mzljoognuTP6DM8blQOuyqEVQN3Mp/86NaIxrqLWMx9R+omoOodV8c2vrSiwDdkXUXc10hwS6oCA
S2gkcuvKGVoqoZa1v8ZZm/GVGZJIcaVkVn/F1NdDV1aiXHSaMMVXp4/8nn6qou3Sg6Chv+eWYdxl
0ADjxU0hn6zvWtUYpq0JWeUtXpEJfEufDmw51dA9aEt5TqnXTc0joZD/Hjco6asaJj45byOTMBda
InXcZb5g2F0qJbGD+J51Ss1B/RLMSj3Y1qjVn9owE2O77pv8S4oqf2sHTREQJWtWh9xaUCYu1Drq
7b4sBI5gRTyOTTY1nTsNaDs96r1BQlPXoIIHrSv06ITUi14+NG3TfRd7QZIPAmIa6knXpup7Afj6
TQ/6LMepVvMDx+jyeTjjLmcodjrLWnlAtS//IHbUJnby4HX8BFEdTXvavXkil56oVdSGf7bVzo0A
NBOJ5amQkM6TyjF2raL3n6JBbg9+KO5x5bYHhQhI+q9JmrEKhMVaisSij3RvSs7dZ7NQ3bk4SM2x
jf414VymhxIlryXxL30Pq+nVYkgHkVIS+1qK7Yf6Z6vqHsjsd6LQ5a/5+0hRYuSuIb6mV3DpH109
yllUqqWYiST0AidAc2UfRZ/hpCh7lPcb2GIZiTPL/UzOQuejfP0CpHnpz33fat4U/x6b5kWJq9PQ
P0d5Zre99jKayknM37WJ9SMZ9iTM1pc4Y0OxgVS37BVmuhpbq6xZmH1CKX9ahH3iI7UyO8+1RyOu
bYmWNglT2G4nEllHicug7EymjOgb/7HaK6mlNwnEJN3rqtgO29it4bcHiOjvXOXrp5VxMLaF2oYY
DnngulLddaEvybVkelKRm6e0MWlahcnq0CIjHeWuld0g1QMHjYDmIQ7N+WujN+XR7K2viSF3T1M2
SN7kExakNWqLk9YqnqBj/SS0Sfyg9qgH+1quH30p3BOGXJsx0RGGoA31NuQY6flmX1zviWjGfElt
Yt+L0sBWEoyYQyH71AfiUfSfffNUqU9WbTjiImXgC8/DVB/ycoLw0zll5mrCB2MIDnUg2TVF8Njc
+303WB/gGiAMsmH8NPgTN27YdRKIoJW+J0l/Qj5iXB2l5l1yUKvAzcUZ3X+gBoWLXGqei3rvy64j
gWV0iEcYHSzJt7amA8sthgZKk/peRvuNXUSCaIe+vhNubM4RcTaQ2eV8UKa+/gaCFBolWpA8qkP1
n2JQzo3ls/9H8B1F8CK/+agFw1ELpCNqkfjy7TFPb0+Jgry6ggsK6AL6rqt4PSxkoHXiNs9UczsQ
s6NIU2sDf/7+KdkbZnWdKrofBmY/CZ4cTXarnYTytxQZO4Pc5Lx8sTceNcLSpG5EWNdr2aQoYye+
JXi1mZzkobdRSdQHirvat7pHazVtfMcsWyed0h26xg2zehl6cYog64GiTP/n9dBZ3AqQ4ePg4kvo
XxmuoBpnRtf0V1/CdQhx8FnRfqZK/0Ho2lcc3n4NCFO2KvHI+CjnOvDga5Q65vT+/sLfRJpvPwwe
C/Aoi0MF7vqHhQCQiV5lwaVvDkghoE7uKP+HtPNYjltZtvYTIQLeTAG0I6luSqS0JU0QsvDe4+n/
D7yDn41GNEL3Kk6crZGyUZVVlWblWnp4LvN9op0M5m4ZWfCzTyl6nlAvN7CgyfmnWSQBwRdXSo8S
CME2+hzlO8v61FZ7Ocp2xXCMoo4qX+WExYNZqxu6ObfvBbExGRUvFmt5w6YA/iZSPLngNwv7EWwp
lmgstCHUaZHhmCJLV5gMdTC0eX+1bp/j2fBM3cGTT3NwuVhBpGpMk/pnK5TPvdHbI4PtiD7t4jQ4
/aupty4abE0ooHO/zbfPu3w1kQxfSpAyPJeeabqNEe1rVZp2fvYd0Pn+vq03+onrMGM2BmyLIACs
wxLwDcRGEQSSQARko6mx9divEturGfxxZDmSBjtuabMq8OANtiAQh6iBlTwbAuLSdjBZ42NeQp0h
Tqa8VzrQ47bUSf1vq0r8L2ma1xuH6XYXIIVAk4loAXopqgmLpaGqIKXqlKBUQo+aZs/Rz7wHGj/z
2NrG+bh1tWtbiyquISdFyTwISqxjMg//er2bj6NrMcW9zwLzaySo0z4Q4/Dki1F9vL8vqx9qEfcB
xaRWv4yhSw/vp6qQnIXoSfT3ev6UVKFrtVstjZXgDzDkXMiSwLvPI0vXK0oBtUqtNErP5E1O68OK
WX0u1L8UBXYTbb+ks/vgUGaCq+XGRoR7+4pqsIa/TRrM+e5Sykgxh8SzULA/88ual6RUpcdUi5WP
91dyWf2B3MUieuYdhTcPauPFwS1hKTCNAUE9rfPCh4F2jQP8sQBdMsghHycqn1NqfAjtVpW3cbrW
bM/so1wXyDHQnrpe3ARioWwQ0H/zIEHrUWNRy9gJBCg+YPuJZeVjoRRf//1zAXtScsJ3Zj2Pa5Ol
1MqC1Spo+CE2GU74rHIwoq+s8z6uG6Y4v9y3d5t3AWCg/cbsA9cVZM7X9kx5zDNl0BDS65gZpiTR
B77gFvnQZ8/VkEfywYrNqToCPYnN3/dtrznQzBSEsh7eS3Xv2nYz5klZ1xMapSkjWNPY0EpT1Mz9
dyszIpHpDC4E0ObXVmSkZgCoiOiuNlnKVSxKF6uQxt19KyvRHkAGUJaMecF/ztN2bcZPezGNGy89
08yyDS1wmp6pk+4oAr8OgmEvaP4OZcQgNV8Er/2QmFuB2ErMz9gESE9i6pmOdOmtouGnHKUR4TsQ
7raoR82+NNKzaKQ/ZK319vDVBHacG1xHQ+M5mTr9MMrmGFXiuPegKj9kTfIKr1LqxOR19gxYc/xG
bneGkqr7UPrfPJRAJSiPk/ODxl2Of5UTkr8x7CTnxhL2cOpcBgKSunquvC3x87XrGEDGPO4IXQaN
5uvNYTREbkWxS89y68Vf0Dn0XITYhuc+sVS8QZM3vGHtVJEMc65gQpGRU722Z7SKlekpni0mfywr
tgFnpMQD/UPmb+kqvomkLSIAywJfScZHOnwz/q3DsgecWGDbUTT6GHfwcci+JB411H+fAsaP3a5h
OkdMhWpnpQI3J4ydLoCg6BDpVb5XlNR6IlmIHBChimP0YecmfiV8TH2f2WGpNo+j1RhuXQfao6+V
8YEu3sUvC2GnRllx6CPFfxCVXrflpuz+qCYa60KTJw6SZCWUjkp1GuWaXDk3zD1VMI9JsLjZeG/X
bmrCIIZ1OeNEw4sN7hIAh5TgkK8Spj/kD6+B6NmSFO/xa0etfWcUAV3eP/KrTkWXcR4LgB1wWU9O
BdOTq6HKzgw+P1bSiPzCkxpkH4zm231Dt97ErcIdSbrKrB3+e+1NcdOEAoINCIISyKBam0qJ23Cg
48m4pN30et/abdzEQwutJCMPVHQgMbm25k2kpZZeZGdF/9UZx3ngIa3sqv+r+skjYOJPCLret/gG
Ar52YUxCh0QPHBAjEgbXJv2hCXtRgghfC9CkAVM6NrkdC6H1u4HbZbJzpgXJ9RSryh3KFoC8e/Rx
LgoSzf+Jca59luFaGW2jK6bWNnJdae1CjJXT1GTyt7z1ihcr0MofPmCCzhXT1GeqSyu07zWiZ3sV
hN3GB61tGNhtYBFvsIXlk9P5WQlwqc/OQsNISiHa1I8BEo2vsdk7WhttkSyubRmJIL0xlpA/i+tm
CPw6JnvL6anrp5FR0w9+Nu4TJPgCTzxaSszU2pYc3+2J49IEuAezlMnYyHI0Zex0lE9HPzvrMCAV
1j7Tv5dm/kAHvA6CnUU+ft9JViJdDM5DtAwXzOi6+Ti+S6vMVA4NILQIyIpCQ+2eceevKQjqB78v
vM8MJJidkyqx+RIAB9aJmxKqnUOXw3YVaAOg1Pu/Z/X74SbggDAuA/77+udMU2KRa5UZT0ocO2pE
Vy3IOmSuujij5WblH30VsiIUA60Ny/NdtjwtlFzJIBDammPTa8stXQVRjDmg5qC6nS44cXxQAvGf
M3WWmeCbxg1Lx7tybcWTBnSbvDE799KR4XA7iT51tEb6fHIMsQe4H++ojGwgpm8jwtkoRACwt4CI
WdasZCvuEnGcuHt6aBfUCwn2RjS4tngwr83jXAzqUh69/qwy8y3Pt2axW2bec+Kx+EOy2SpfO//K
DKelIU9fdpnmBoYnKcRR2dlHJjIGBF8KnwbvxQOC6U8bae7tKzQPfEPBMqPcSasXcWfjD6UyDgpL
piS7qVMJOltHyaad3NVbBGjzni89D1gQpEKkdPM5XCxeOFZNUM7yuUL+6PkvYvFZVG3VRxCB0ObH
aH6vrS2SqjWXAKSEEzLNCwP+wiZTlDVwNTRU6fx5+9rQJjeC62B//zSvFBiZYYfbjSPFFDdx9PWn
jd1QM+JR52cpKJApoMv6HGSl442v2RG9XLcwNTveiiDWnJFZOI4w0wE8t4srrVOa2JhkxkFV47FI
XxPtoRK3KgRr99R7G4u3gdpK1gUdGrt1NMLDeZoKZnvhL4YNS2HibMMb1zz/vbX517y7pGH9rAyl
8pG00ZJdG8tOZhS2UnyJ6uaoKVuqCGu+ARwFcA3kv7wNi8Ms9m0UCR05l6YBroga4jyooLcabCsn
jAEmuFAtghSQW4tvSgapbKYsLs6+nmW7ejKUEmxyKx/GIQ2PGWw7G4u48ll8ExkrE2AMFyxnpiYr
SoosaREnzotg79MntiEv+UdFTVpEtLTAd855g0nXf3GwBtMMo9HsqrM6yN6la2GeMQvBcDcO1opH
zKPBzCRD9IGlhRkB1HEMK/qssEBht38thuApFl/VqifpLJ4TGsuNMp7m/0IptFMgawhQmoDt3s7T
bk83wPUCdaN09Qa8urrJqPxRYaEGx49isnexpyVMm1rNN587ox2+JWMcRk4RMR3q9qOaH5tSCUWn
pbMQuUoYC24XafpBVZhxcqU2LTUbtVzjRwyW4EczeqgQ+GUj23hhVTtjNKofYUeqAJFXVrDzUAYx
dmoT9INTVjXIwFErGxDscKD+FlpZ9fcCA7i6w9x9/ydqzWHYJ7rXt5/yTG/6Y1VUsWKX0LHUttFb
crjzjW6uJmZezF/9UQd/UMAhurFz85V3s0aUvaiY4/Q3qjdybBW9VQQ6UWypnPS0OHliSuG87sVT
BgrQMabGGO0wCGrZrisoFTpLnEWl+vDJzMtkg47iNgDk1Z7HRYCoAESjlHF9tyC0Qi4KSuXMNjV2
niinPG1cxTpIiQIbp/8AF+9+YhrHj6OPU+9tBEQ3l/WbeQpQpJeAL5e8rWGWSGZrJPq5r/19VuoS
eUroBF4ebkS6Nzf2bIiqwazlRvNuOYtdllEbdVOhn3MzAzwChUZSkUGkdtUwqNw89d7GGd0wuGSh
skpLARaV62eg+HYLPaEFxWlduJKm2kb8R7C+bHjWHJMsPIsHHWw7yGMe22XnKjSNoOlFTh/44G7H
TZU/KqH6d2oB3qdBgk5YmE/qa10CKe8yJd8Xfa8fhFll5P4vWdtTAMJsKnchdhYulaaB2iFxA/iq
ktzWOqjSjgLaxn6uGwHZwqYS1C5DCwK0VIcjTz83AAFrmqS01bn3N47rlpVFVpBalGx8L8NK/dBQ
aDSyg6ptBIC3joLrU5ym10i9g79en0D4KpmHz1UFeeLUZVhLlo5efIKqyVHQJg/NDb9865Jc+wkn
Dfw/nY35NCwLH4GIOkilReqZECp1wM1OEO2OmrhLw49y/Dyq30T5i0jZWFQzp6FuVXXjHn3RD77K
fEey9WKuff67n7NMiRrdHxS/5ucoypPqwVqoPzXWl0beD9Fjn230PW4jUlBIBB0gEWb2flb7erHx
/TgyNMFAmFXUn4Y4M2y/AD7oEc3tQWdWZzn1eQt4Uj52WjE6JVq0+/vn4yYS4Teg9wIvBJ05+LkW
hRlZCWKQlIZxTngf6T65cfr13y1QlecNBmoGo9G85u8CRnNm5rGm2jwXoqA6MYfdFZNiS+xiZeco
UQDHpB4D5czySq3zus0ROuRKbfu9oPwBMPskhB/UkxwmLmn6P18rVEToaoD9AMmmLClKuhCNwE6I
WTZTfNBkytoZ0oBqrm+JH94eejpvJC78P0hTMKfXq4cIZyHJcLSjFtk9ZnUT0uIPP0qetXESb0Jg
sPLv7SwPvlzTPBCxE/eTbUJVEYdfAO/uiv7fH/nZEqgVGgL87a3N8s4fQlzc7GZelYxLYW+2tWKL
vp/YLdhd10s84dQ1k3eEYxWiJm8Q9m2baVw/mbm775g3g+6k0yqSXeQXmjIH4YvAVYQ3TzB8D23F
UbB7JJ7S9Esg77JUffWYBywPxuSWxXCJtOylGIZXenYzQDSJy41fclPdmweEeCzn0INLcDlEoPsl
CNJats7kKPR4paw+lYnRH0cli3cE3h3TgZ60LxvfOHmjLJ3uL8SaeSZ1ITJlRxTKDNc+FuhlEVkZ
5oXegiHSr93CIAzMIgOFX+s0wZ2sZ6gzahuffZM4kJrQX6YticolxYbF/Rfx0oD319qzOl688KtG
lS2c/pjZydM2soHbL1QpOEGmARwMSpYlGM0bhRiGn2o4TxZ0l0KLzsHgCN5/1AzLXqWYJzhw2268
17dHCqMzmgmxKBRtl1MNY68EvebLw1nSPoGh4jmFhfs508eN6GNlGUnuZluM0c3M7dfbV7cisjWB
MZxLpsrgF7FbM2MwGGy29CKF5UaEMF841y+2ykAZc4szIBSvmR+Ud8e38MW29vpoPDML8tTToC8E
JFqyLdLhtY+i7MXoBEK9t6nAYEaVQFdrPNc1k6n9cxAAk87sBhbafx8LnlPF98YWl19rgnVHwmA8
G1OAIzhiXrmW6H9QkvRvpv6o6qdOKJ7y4hgKG3u3tpq8V/N8/Aw+Ww4iioKodl7cjOdAP4WGcMpi
WwdQcv98r67lOyOLczZlOVOIYjmeKfwdDDW0k358bJ/8YDcJW/u24vQIFvA/SimwhyzZ0QZGyCwj
rqazEgG5DL8pteyI4k9D2XivVoInZuJ5QGDfB3xD1//aDysDD8/0djoLFegm42B+FRtGh9yc8BCi
3V2WbDz5t/1/qGXfW1xck3Evx8z/Y9Fop72p5p/a5wmiJYdSBgqZQ/6E8PwxG2y5+19Zph1AzZw8
htN3/a1RXA267vfTWbt4WbqrikNKfr6nYKnHP6qP4H/q6VP6r5X6ub/FQBgQY2Zkbx4lmIH7sZSQ
8YkiCn2hsIuL+N+vZUZ1KPkyHk6MuWz4SGMUh4aUizTRlZ0mFARvyKyGVVNzOYe7egzPSs14uipu
nIgVL2UAgqeO4A389xKXING7k0alEs9G1z53+TFLT7X5M1bbb/dP3u2786YsxQTU7KmQE19vHICm
aqwiXzpDRVg3T1bR2WmBRqg7yp2TScrOqH/ft7hyLpjgUxR46nFXZiCWWeKkJo0U69IZEhx1Su2o
lhw5+tsnUKVkj3r7EHf9Ce7L5w2786dcvwvz5CBgfWpJMxPZwkcVrTWJfjXpnD0J5nFSJcpqcMKP
v6D8Ze6ryV5KPdtJxj/HELNZniJgH5TYlwX2KGk5Nq0pnaOaCf/4MRa+N6gyhpdQ2MhjbjOMa0uL
Z7Yr5EaKBoO9bCK7/SH6r7L4JStjN3jwIEDbWM75+rpdThrMMDCRHYqLrEnsjAZyVb6rHnfTxeLS
ZjTf09A/iyTI1jwYR3773Hj3za59I+tFm4kGkEpwfO2voQXFjaZm8tk0mGSy9kHzbKDn5zlt+EMQ
NxZ0zVVxUTpoM005VATz4/gulKjEMJ4iM5fPKVjWvnfD2kb7GKqmXVraYflB6GI7Qdvj/jfenv15
ynUmh6C8oXCbXlstmkAfpyiRz6X4AQRXG9e7bHz1237jaV9ZS+zMnzej84mWru2UXqKEpV7J56Go
HTP/ESCUFIUFGBrU5SztAS74+x92o7NCHnNlcbF7STZ0k2bU7F4e23ECH3luZ91X2uOC4pRDeegE
V60tRMsMm3zdFgIL0Lib89dm+FVr5aNnHZrU7kvEJHCzOjQOma8fEtlwNAW0+xZoa9UDwGpxXcz8
XXjd9RrlUSq3elvK50LYR15sy1HlZnugnlIJgVxpewbDrVuUiStlZmgDiBrIdLgqAThcWw1GqaA3
3eF3gfYb8RRnsMKdqLgFiYH4m4gdYuPKbg14c1PreH+T5n97ca55EvB2itxAh5dDY5JW9VNbtTLx
kanBB1Hn+8lL4v19KyvvDjo0xApQzUCQYC3enb4qJzMNPDwhyl68YTqXk+LkYesKesZAsMh2KtS0
6o3LeG1lZ+5NEmuATGznYj/1oOorgXrXOe9+wQDXY2EUUMe1lcEdTRslYOVPLcju/a9dNTuTh7wd
M/r+iwA36Eq5qCuBKiJod+TMa2F0Bz21zeGkS1+LuPisC3s5fILV65+DJDgj31levLY54OTYiH3t
nA9lxdRrT+TSII1y/wPXtpNngPl4pGcQ7Fssq5KEShZ5gXaOPPpoMeOqzd+xPAkwNvtdt+s/lpFx
uG9y7WjStJ5JmsAeMlexiK/FSaPXw5E9+7Ut7prxRYber4wOff5ZTIx9P8W2tBFD3J4N4niCubmo
NtP6LRZzZPZXgGB+OidypOzaNtRPtWBUp/tftmaFjjKh0cypdXMCx0CdlDwoprM8EdCOIXo10OX+
q+oF8QjPKNkrJUKQ08vIr/LgpI7LcjrrwpTuzRDmFXNQwo3b5PYtu7aycPw8tXRa1iQGHSKmTwai
LTt06BroUk3hZHlqv7F2K/Z4N8n+6fUyNLWEvQ3WJCdeHEtnL1L077lmjXupMwkPNC+obLABW4Lb
t/kxcewbgdz/RLSLi2zWJavIQwi6aHYDX/aagMkr6LKEvGy6jWM2H6PruxmuYkSgwUPJHLNlUTfI
BvBeCGqdq1S0jdG3g2HkSfqk+X8m81GJNo7Y7WJem1uc6qEU+tQC4QlQKXK0ZHQ4cA66vdW/V1yv
Dc3Xy7s4S6Z+rDa+aABCyX8h4fsUhNFkt7ItG4EtGI+CoM0Mne1F9b71KMPcP29z1HGzqnNVk3lz
Uq0lfYVhFroVE+eeUwZpf4/+Sf9WJH9iuLnu27k91+D/57GKmS4YbtTFVyZ1GJQCAnPnqfJ/piDP
eei8dOOFu/VHjDDzRUeTfJWy2/VSSsicDWaemmcrSUMHeB7fRMcI0H3T/2++552pRTSnp5mpF9Cv
0AQyM9tQi2wXDlB+/i9W7Z2VhRP2/hR1+cgHmV66b5oJLb4tXqE1B3i/ZouNgU25zjqfjUkNNxOK
zEnp57XGq6knsJFEn+9/0NqpemdtWdSfSTBy3WPZJC2p91brta4/NS+j5T/F1Tht+MPbP7f0bkoY
JE2wzs0F9GuHUKe6CjulNM/jmLkyZFdeU3+oLWknRqY7dQ9W0x4QZjupcuuID/GY2GErHaS8/W5F
3tfiU9wZf6zYs5XpoEgkPxT8g1i6pIpuj55rQPSDFxxGIPW5andxR0j66f6C3W7P7McyBRgCC17E
xRsyVSG0vmBiICQbJhBwvO2y2wyu6p0y1dy6Y1eqaCa6whxTKsgU/5dz6+qQFChXxwrB93+RdWQU
Nc3RDBHsoIKDMGxHxxuav4rwHKSy3abCP0+GM683czAS1BBqgHG83rBamIGjQqGcO0j9XDpdiq1G
4hbCYyV8AjdtYovYYSYpXsQyfikITL+E+rlUCjurUWLckfMZXxDHq177SxZUG9fsrd9T/IdDyYTO
ANbatyGSd5e8lTO34XsVQIcOBm7BLP8rUopOYvxNKK1uI+y9HUoFXEtqwfg5/TNWcXFtqG0MjUyo
gxyK5V2ZTfTn5OwAfIP81pJ/AoGK0GE1GVftklPqcS6aJj5oxZ/BC0+KXCgwJiTVgyp148NYaT/v
u/QKrADsLzIARF5g4IgnrzfZbCVGY7zAOPum9NgL+lPVeC+MUtu59UUmDUIo1tXr9ujVyR46yFR9
0pSHWjJ3UneRtzCgb3Hr9R0x/5p5BA8c69zrv/41vTD0lufRLJa/DAQWJjPR3yw4ah2GuLT2Z/hL
6h3r2WiP91fh5mBDGAa4gvXmdYUrYnHvtnos1zDoWOepy3Zj8BW9XUfIn43pFZbR+6bm7b76wtkU
5WI44Ono0k29/kLAyWqaRY0FbkLf1fkL9N+2gDZrAh9S/lX9dN/ajasvrC0eYUXq/IL71Dpn+t9m
rG0mp5j+/TaLBd43dPPaYwgdNMbX5hlVPOn6s6RKH4XECrxzoo92ycMoB9+tdouNZ80K9Sia/KAU
aYQu9kmMWhSnhcgjqK5giXCl7KeSbpyIm+CIAtSMQoYjjtCI3Of6S2QwyLpY+MJZ09Pa7bVcsJVe
Tk/31+v21pOZ4aWyIb0h2xgAvzYDUL4SMkUUzmL1FNGyGzXNruPvKDt2TWarnisXgDGkjW26dXQy
EZPjTpoGqHZJpYpkixBqheJfmEK0u+m31dR21/40pK9IfWzYuvV0qvhUDnFyYLXs2fUXllEXxUI2
BZc++zOE0qvZfhDj1gWZARWW6vZbsn83DNA8VZT1aKYBOAFbu3wv2yqoqwmFjYvKmUrrH60Tixc0
SwDkM/g+PTXarx5Cr7b9BHIevTWQxELzCHXNIZybDV/RSDAKmE2txPEravFbfA8riw8EhjLB/KaT
NS0O4zROumeFfXgxvae48CmzaGhK/ym8r2hxbYTEN2x9LAZ1QvyKKU/ceDkKAaK37z04ty9Z9xJl
37z+8zQ+jVpne3q966XDpP0uBTskimU4MfuVVRcZKjP1v65QYC6ZRFuBMb6Zsbb+Fjrv9oQRU+D3
M40ht5y6cAwR+eVxTJXoIoVA5+qM+msyeNbGK39DcMwK4OIcZurlwA2XFdNp9CgXMqR+0WTfZp7a
TcT4NOciBTxMvvDc5OWpLUTX+M8bcpt8XA5oKYO5Sn0aQMl/zMY5AlHqWOzGaN+8AfsG6Dk0Nw23
zuV8cV2/CmDLZsLtN/F6eYkrAcHjGcEoxpc2cOrsRc2rfTmTL+s/W7k/einaDBsX0IozgsUinaF9
QVdviXMNMllKJsOML5X1EFSvUvsc+g9N/QRAc+MeuI1j6R7Mf5gARJ+Nx+/6Igj8tIQg08suQd7t
gdDZYTzaFV/ay5pd+NWFVBQ39Nx4/CJ52Ydy6P75Y1lbBmFpZIDgA1F8/QvaMDaK3iu1syBYTjiO
O4hfEqoWkpwczI0W9O3CQnk4d03A1M/R5SKg8vUxrmQz5P3ItGYfpkJgj4MmP3m5BKpfrdWL2m6y
ea8bhWAN6nIa0Deqi0kwpaEZC+ewkODuVoPedDLLl3ZTAgpUHOvaaYC2f7n/iN3e8KBaqNjRkuY4
35wwKdc7qZAHgTqCWU1OVoSajmovhDnc8Hnt2fXoWfTgQrEWdwA40i2BuRXXeuNtps8/09jB/n+9
sVQ5UlXqJ36B5we5PSRM6AMCC54yCsxOl3FQuyTNXAEqRDtLY3hc9OpI+CUftAZynfvrcRuemGCX
kDpAWoFm1jLURycZjVtTTC6BOEi7TJAHB5s0lot2q4O1YorSG6NSbyK+5hL/n/XUSavAii/1oChu
PMOyhoqxh3IYt/imbrkU+CZYRwDdwXXMpTo737t8KRfAZ4VtlF4KxJ4a5gvMsoYssHK6R51YhXtD
Hj5zjp+4RLrRzSrj2CTpoaj3hpbbVTXsx7T8WTNBJm+ctdt8YSawJ7aARAlk0M2KS0qXBEGTphfR
s9B55KmXDt2Yul4BJvq7VLWOoe0VZIaaQ2M8JqnwzzsOiZI5jyYh18D9sjjs3K5qI+dGevHEBzVT
OXOJm241GG4ON2BjuPfgMzBnAc+3UPLd+vtqC30QShXENepDoMpOW3+0oChotQt9zP19H74NTBfW
Fp+kqULb+qOfXyazO5llb4veqRjczxH0eZAZaGdZ2YoU34hcrp6/2SaEHaRD87ExFjYJx+rOGqr8
UsNcYAdSl+8iOfvIzNGPSh3rPY9V+Bh1Iey8bTq6ylhHDwwDQ74pWrlbeJHwI8iEre7n2rpTi4Ul
BX4iID6Ld8vvlLEZuzG/0H/Bi0KDgcGmM8C/Rt+DPil3k7rNsCZzmJZLQdcATj7KLgTpC6OVGel1
X+v5JetRU9BqVT75KnODZZ/6FERq/2j6Pq+XIAiuHqfeIwKt33LJKE992Zh/N5xhXvibX8OvQMsY
eTkgK9dHvxBhuzVKNb8MU34sJd32P1Zj4dZdjTp1aMf6Q2shAeIi83Lf8uraz4kKQ/wiOhWLi90K
R6bNJ7+4iG3zuW7HaOeVjCbL2qQeokw0ILybsp/3bd7cqTOon5t7fr0pDi2vb00AAiVMU34JKfSB
jI8Q5ipawamA5e/um7oJgWdT9AtBVRGEkQ1cr6s+jTVBj1RcDO+7In/Wrc/3//3ZSxb7xhzBDJUm
B6OlMX/quyujlxCgSCyluGjWxTBPeec2sTPUn8YXQXNR6r1vbWWzrqzp19ZCedL7JDGKi5q8aAgH
ax+DH376inLLfTs38QaJ5JwxwFb/P/+9tlOiVBJr5lhAz+2O0A72f0teedF/gd7MiYfSvW9uZZOu
zC2c37SEkcAFcxOSZdFru9XEXdsk8EoACBi7JHBYFD4twTSzkKLnJZErW6hf9fEh9v565UkqHR0B
wo5Z8n//IlQLYNNi/AOuq4VFmSINgwtslJk9BoK/U1Et+b9ZmNf0nePVgQjxjIkFJhOEXRr7cJeM
lBHvW5kdaunedMh0CF15EKkxXFvRo2S04jAvL76+D6CkTT7KaWYPxgb2cc0B3ptZLFcHpU1e17MZ
ZAyb7CGQj/e/Y80AMHSwvxAkoCI4O/y71RoafSyIYMuLadaOlH7ItoO3lfdkppVH4JK0ABDC4mwm
SF1pFB6qi9E+wAveqrZ+6t2YmE0x9mL4LMlHNLGH3XC06s9hoO7QIY/t3qlaV5P2VFvTrVnalc27
+kXLY5VFZVoPRnUZhOYoxuLsIHYW/O3EraLkyr1EWDYHTwyOzkMb18sbpW0Di6MBC3Q/OmL3Vzcf
Q8IHKfJhWf94fyvnf2vhksyFkAXRV4CWaKmOMIh6UhZp0Vxa+CUdSjtI2NZRckwiGp//bgqXQTKS
OX96GIvHo9c7SvlB3VymXnJU1EQj8rzxcN/Iyi4xBToHPrTqOGIL18TuaE5G01xSuCLjlEH0OP5h
5OND2Rcbb/1tFjcXqKyZcZ/iAGWrRfgX9TW3EhzSFzQlHqX6MBq4pvqiGC9GrDupGu1jWDE9QT3W
gn4Iki1qw9tvZbSPYihDFCCxoJe69hMVpkZousv6wg8BRPcnkV89wR0Q87y/prc+QpoCnO6NDQ2H
XPgjHNphhBpefZEEiKSzHH5K+SDkWwWX22cSOA0fRLFlVqFcct818CzLWTc1l0yN7F56zaMTYtyj
ArvzmDmlerr/VSvmKDigtAIIlj/L5snQKErTx0pD2KR/Edo9yJqudsT2tXKmUtzqn6zkJ3Di/H9z
y/qKBFMiXNxjc9GzX2PUIU39WJXfJMSGPDcMzVPkqXYT/b7/jSs7h/LWG4UNhQYGKa49xIuTKq3Q
QLuECG+p3eOczHrFhnvcXlczAQVHjYoKxdFl/CklaVGMuddckoJZTCaXeyooXgbI9KNnFBv31YrP
z6TfCP7QCiV/XJzvpqNQZIZ9exmj7PfE8H4ENqOaJCQvt2L5lcUDQTaDu+hj823zT3n3ykm9GBWN
IraXRv1s+eXPyYq/D/6/9w7J0ejJU4kijaQisjDTajr68FHZXvrogxddNMV/qbSdIDzo1V+9Z1ja
p7BvScdoQqdUyT9l/vG+k9xOSc6/gNkyqMAY1oS34PpDJ9GDdbDN24tlJlCv2b2o2IH/KOd7T3ue
JndKMgeFijGAdvC5IdMtrKctDNHKabz6DbOTvVtsWc69cRq6lsNPQaR5apXkyUR9toZ/ECGub5O4
RQq+tr305EhZ6aBy/he3d97KdQ+yrr3I4zEY/2RFYBf5fmNp5yv4+nllad8ZWUR8XQaLqBkP7SXp
HzsDNIzkDBrjt+InZTgk/qnS/wtf7tucd+vGJAApfIrm/U3klMvIdacwf+G2oaOgH4T8SPafp20V
MVftQOcGcw85P7Cs6x2bdCtIE11pL2Fk/egReTED4Wca/TeqWzP7Kw8tq6ijQQ7VDT66LFdNXSRN
YoEpK8qfwvhD02a7kslOCpdunxi7fqL50/a21HnQTAyfxazeUGe+jXivf8FiH4V6qPQQmaVL0lXP
kdx81oKt9Vz1x3cfuVjPNjKtPqPpfYH5dVdLgW11T6r+f/yO+Ue8O2aKF4S536pcn3LmdtLO6Lc+
47bsOt8m8PKAvgdrxNzltYm2D0UEvaz5NlFfk/JD6DOu6oSBUzQPlGxOWqI/ZKGjAm8G8nyOTe3J
131bG+qTWNBYUTtbFUZbQ2TF7Dcyo9vU9fq3LV6PpOQ97E0+v9whUkw68VH/KMWfGYOwB/15rOSN
GGPVcwHtkCIh7gXx2exX79Y7qOO2VgS/u7TNJ3GkM2mFH7xwbpHLH6bhU0bBZpqKD6lYHypNPKJ3
vjVGuXZMeVpApwDP5D1bBIk6RAyjLk/9RegrGynQWu5tpfqlblEXr7nvzF0PfzK4YcSar780qxlf
ji2p5wEjLSpOxc+pHO37V9vaI4E4C7O0THnPpBrXNhSIhivZiIZLOZW7SHwy5N3QPA+D5xbDbksF
bM1XmO5heoSojZrm4sinVit4sp4OFyHunD6IDhpjNlwyZZM9dpFhl1A2iqN7/wvXYqn3RheXQCXQ
B0nSeCBK/BPEe8Ogqf1Vz08EjPcN3baZ31A8sPjPcA5QS4v96jvoLXMdS0buO7NiaWZWx1ZsXpmC
c734p5p9yxq7DOtLyAQLknIHXfpWhD9yofuuh+ZhglFBr7LdICVOoXj7EsWB9qUpYZ4W08P9H3uL
9uLHAkmnwjmzyADtv954SQsCSK/Zi1Q8trmrf0XyxR921pg4afKz2aW/QkbZ/kAgMXi/gtLuNlK9
+d9fvKlX9hfXJoR0Q03XH1+I5FNpCC/mkG9FYbPz3thgUFbkiqIGuqx4GFUoJVpZDpdpCFwUh76b
ylnXmg9pfgkm066BbeftX1BvO2PSthZ4dualcRga544BGC/y8+sFTlqtVRWvHy9Ja/WObI5HEUUk
BsIU71UIu5+iAh2A3wj/j7Tz6pEbCbb0LyJAb17Jsm2rpJZGmhdCI0Nvkp789fuxgd3bxSoUobvA
PAgjQFGZzIwMc+KcfSRUsQ1lxNxaK94Mk9Kv7MONO24wJs8Hp0pGT2X2Zx88ZicREDdZzC/R5e+i
+C077QkVMK+XALD/KztrOMcbfgu4CW0SCowkgsvsBTYyQ++bbnxVrdJTguGgl9vO6r0hTN0phKUo
eABbMZY/Mv2fSjiv1Y828B/SeI114eYZZ1YRrlEK3yx98W7aeW2nQT2Nr03+GsNj0Yauqj1a3d62
tmOz6yxnXzLVDx3gcR7NkaOdDFGU8js3gpXTfuvVYgaExh29E6jd5YXr69DRDFp5HF/r4rEtvfh3
uXE6dwL58qJ2W+t5sr9Zwcqk+E2jzCNR7QNhBqpzccd8aRphaMmm1xKZpQElsLCFuBra9YnSHugW
m5KD6ibB5JYoGfqWs5qiXz+V4CjpyYO/gTeGEPry6JlRMVSWoU2vIv4HkqGn+gdb9ChiR3iiF/Aw
l54ke0hsgXqtpEPQ1q4S/Ory/FeY/Hff4107HBhTqChBQcR3YPLl8qfY2ojkiypPr+0AnskU05EB
4b+mL6FJCIyPyUyGuXlOF49N2PWGVjWV/GrEgVdYqssE+Z+0e/v7pTBLxI4Cn+IlnS/8hwttxyj1
GJKQX5GAfexVK3K1zF6pCtyorjBXRv5MPgIw2lmeWKkCXcLQgfwatg/+gErvQyQ9N/FL6tfuREyl
IXUZ6mtzN7e+0ruuOe6D9tuS5FMtY/isfayi4DK6MN0kW7Ss14AMt44lXEpMkwLHnllgLjcwTCwj
xWfIrwX/fpX4e5ANn5HO+1GG0fbvv9VHU4sTMTl5KjepIb8q+rTtxmdYP73/PwuLO2ajNKYJoWNB
HkFdiMJ1tHQl6r526SS+7xhCqsycuUXIG8aRalVGJs9dygQdChkRV2X664WQ2OskpLAw0BRdtkKt
sO4UrKivAXyiTbVPEeS6v1XXy+Cf5kmmLkSXDcjM5Xd3akmq4zrVXmVkNOO02vZg2jNa2PfNXB8v
gg5yk7mXg7Nf5mtDRaGraCb9dUR0NZGPzRS5k/EQJWtt0BuGuJxglOeJSSL4xQNnSZna9Ymiv+aN
2MVmdCp9+49Wg3ttsn/ur+n6YsJuSMsVSNsMql22Gkh18gy6X+uVR8UN5X9LPNt9C9cTyTNuC/wW
tXcaJ5BgXn6dZtSNfGoK+9XSvCF7asR4rn0FN9o7bh23OYBV6YcR9TUg0WcH3uuVH3C9m3RDcQlA
c+cbuyxfRwD/h0mPnNewfm5bGVbaZ7NC4yFawSqt2FlOWw1jF9RhFzqvUhh7fhS7Hbgk1Tl26X/3
d/Q68JsXhI4Mu0kvahmIDaOsVmOXOK+l8zyqD+TUrg+vVpv/UALlyAjWp/v2ridc5uMx56oASsGz
W4svWJhGnjBSLr0aYaMjBXWolQe56E+VLTOW1HmMfsOQwZTUszOdpzR0a+lX2Wu8+cxLA/eJViKg
GxtAV32We2Qglmb34qHU4KmbOz3hySqkzST9SFrtUEliG/kQ9PZAIVZhYFffFkNMJcyyc/RB6Llc
nmHb6NFYDsRMGvvZGSHilYKq2XSW9KdHxO/+dt+2NfsYono+sHppq6naKgvt3nxpbWN8iOr6i12j
OlGJytrFhpbu7pubnclFQjMPFcPmBM6OkI5A9tJcVaJ31FQGrIrdpmyhpjT3XdV91k3/q9kla9au
agXzbMyMJ6UrAQJHXri2oCz1pmZO+qW1vpnWP50IHlELaVDZztHQxZN4eru2odcrxKYOkT85C8qg
y3Ew5L0LKgkMXVbdBCmWaE4EX/uq84WbpaPhGQ4A9fuben1l5nVya2ZwOhXzpV/tk1wp26SxX0QF
Hxw2D4Vl1vsikJUDjcpHrfXjpzCRmn1S5N8LsmUPIhS0K8PJ/Fw4AnmR+kTj23/1TQS9RbdKUHH1
aM4yirwt83eHWWfZ/7V6VLuZ/7ZfYgl17wxSjKDNGJTLPq9sxRwKXR4wDEH+R+iH+2Cg8fKAZZLS
IaYTwOj4zHq/Ts0e8roOZabmC3BaN/qs/RmPlMN09FTvm7563FjizPxBbsa0DzOBl5brytHDri0h
c4zTfqdUDD0wMWCvBFHX4EbMkAUSPxFYs52L8MNwgtKvUt15seTK/HcMWny/EurON0ud6v9Ek+E0
xz5wvk3MSAq39aMkcCV8Tbkbxp7Z2DYKrfQQTkW3zyq7X+ODvbUNEDEj1QbnLC2c+e8/5hVBLWft
TBFeTcH0BId64Ybq2K9s9q1tQBZ7xjQC3qKevdgGs2ASslZ9/wVUQfk4ER07rlIlNInRJHLNySz2
iTXaWz3pjRdFA7KWm2XgNX3WbiU7trZlq6aIdiVr7ENXPgcM0cyKNxemZsaQhYerxVAmcpxkr5mq
pmc9CpV94KfN2Q+U2gsj5iRAFcMiZYsRTDezmfdP4dVFezePas6sVwIMbLn9YRvJbRkCYbYyZ5N3
crRNJj+iHif+Gnlj4m1sIjmDlpYKxfDllx5FlEJGYYcnSIb7X2lGwN1FSnUY61QGehu2P+4v7Tqb
xOC8uTPScc7rFi9xYuZGm0ZBdDLrn/rw1qPVBcXTLvpSqhD/h2LnS56krzFhXL2QSGfhsjhkAEjx
sIuTFoQIAojEjk65piPWKNRgV02Nvk3MunSjMV9TnbuKNxb2Fi9yjzJBSV7LKq1H0X9C3yYBt2pQ
XvQyyPnv7+nslC7cJc/+HGgQ1zFKg4rf5TeUFNRDWqaaTplBISdHXynumJDVjf+g0fovQX96JQC4
sZvEUjAOzpyb87G5NKi2ui6JNk1PWvSkTGiuTacvY702a37rqFyYWdxCRdQ6VNFZCn1psAfKbeXB
oxJE+yLZFoHvpTTxWs0+lIq9kn9eXX829OP65vV/cH9Qu6eDlUjJSUYd0Bge4/RVDJConOhbuFBj
mqjH/v0n/Ghx8e70UtLo3Ir0VI0vklNtUIMJnqVyVyEWeN/SjW9HFRQpQMrAFlncYlMtCRkPNVKz
k44Q8tRF+yz6qmX9y6Su6cLc+H54d1il5hlygpvlZKldxU4zqUlxGgsL2grDYx+jwYOjPc5iKKq9
vGhcIwbJfn+J1+VO4MCzQN/71C4By+L79VURqb01Ma1dN/+KwRsnt6bU6+zUcNtkRyUVbiXvlSg9
mKtEKtf7e2l78SWdtIEIQlawPXwOYYhJ80PWoq/4z8oar9AP72tEAoxyDF2mJcVhHheNHSeiOEnK
qUZDtaiD/eA/xc4j+hdU6xhvPBnSz/tWr93avLj/Z/T9i3+4GNmcsTZtXZyURtpIicPl0L2sOioy
5MJT5SHK8v2+xeureGlx4bircIgDeWKZXX0O5HSjTM95vRPRJupfkHMAvLq/b/Dq7SUYobPOkZ0L
t0zKXt79Jivzjoe5OFWy6XWKtAls9ZDlKzzQ1yWOOebh26F4QY0DdNClGT8YcnLGUJwkH1UmSsXd
pkcdxtW0Wts2gv9XD4m8KQZ0ZFJtyP4B35x5dWCVx/vrvXFe6Qgxhcmw0ntkf/lD8tGPeDqN8hTp
PUnDLN3yAHYWpsy1icsbO0uKSv8N/kD6jEvMV1HS6KJWU56KdnRzeTihze7GQHHvL2jeucvXkFeJ
ijs1N4JjGm6XC3L0LDGmLhMnO0+7nQhl+PraaU0Q7ca5ZFCDphb0HRSKllbqcBJJFY3iRNtvZ/j9
A7OW5/hRisbvimT/GNNpL4KVu3DLr10YnX/Uh+sX9sHYFnYtTqNUHJP4q6golVQPmdS5eTW4ltEC
RDwOpZdL0pegik73d/bWB2Q4ZRZpoX2FWMSl+U61hjDrFHHyGwO15MbrunbbSMXmf2FmTvSpl9Ja
WHpvf6Kw4pS6OIUSDTGhC+Ry7d1Ymr/u27nhzAAF/o+dhae2w8jo6ReLk2EdVVExzfWm5DBXPhXp
K4NlK/CY+V9bHkt75veYJ1XA9y++XdC2WRIaVXUa6rw560Vsfm2LxPHo7UCQXqjlNlbivxcFJUSj
681tYzLimv/ASqm/CT2rTkYcHpDGzen6GcpPCm6J9gl6CYL8dsr3UrpG4XNjc6E9pPkFwIP+1LLj
qtDitUvG+k+TUSAKYb91qJ9uhjw5G0y3RI1teY5Ev+r+J72++3PFWMUoQ88k8ovgJqGJm6VSXZ9G
q6LjrKTh19o04/N9KzcCm1nzheDGIEWmnrh4I3KRyVKU6SwuG5NDHY7mgyGcaKMhYs4suVx/KkQ/
fI2l1t4Is5V2CUnYYeVHzC/f5YHiR1CkQLQAKlTaJZe30UzsJkkVpz5plVBdhNwo/FTODwVWteM0
ggyzunkA1jcyr0jbYotmtUNJMP7rgZW5jkGJjJSOgj2Ql8vfUdQwdpK516eWdHhL8705THEmVp7l
W1/2o5VFHNDZFZ2MiAoXTFz9lvgd1pCxbrb3N/X6ks5r4eGdWfgZcFxY8RntqqOMPVVa8ag1fgwX
gfkzVsN9EASGF5rtCkTi2qVikCuKSUCY3JfLzVNFlGmSg0FDHhFqC5WfquIjRh5Ua0KD1+88yaFJ
h2gepp17xpeWKLNZDIVUzamufnXDV639IbIvlb/iU29s4IWVRSqaU34cNFE0J+pHEDXDXe2G6C5B
lwMfWa4nIK5za23ienk2CEfoFM4Nd8Q1YFdYLG2smKFwWqM6gTvovbIUFVXaUF9JCq9CtqWZxdrU
psynQdhgVG2EBlWm+RH56n/7HTOo9dkKf49jfQREXvzlGVnaXTy7U18OKfXK6uSYX/t434xfhvjr
/XM/+4qPvuTdxLyHRKLUu5cOLdBpF6Z1UJ+s5F+1RkkPOB7CcluQ4lAaAlzXDRcRqhVvvTwsKvhm
/AZ9SyoXc3H/8kiOCFD4vk9xPUpd42feh8fYNjcCRUtTd1Zilyvo7NLYwl2WaaiGWaA0JyelorGT
c10Wbp2P8kPVQfqPOH0yPgwD7uGg54NlbiU1r0OvaSvYngzL8KM9+sTdPC5XqunBF7Vle2kSMR5h
Rsh/bcqulqeDaqbAIbTSrFNPTN305/6HWt5iVgGCbVYooIoF7nXe0g8RIGlXYDbp1J20sYv3Ek2A
fTKGjwDs44M/VvnaI3PjE803i7eOyhJ95cWZj8qi17I07U+MhqjPUdZIX+oxs45m1CPcKXU197uc
ErA7dedpSSltylKDvcyMO4+2mOoVk3qIy1LxDElSjzHGiH2yeu13LrNh9mWm9EESdsYk4Esv9yWQ
Rn1AXKQ/xa3vuKZaPBpOVX9H8bJ6Qr9acwdqVlthFtERILzyUEGUvILsur5DM0hmbnqCkuGZW3ih
vM+1sijU/hT1ev9ADeJFYnbzm16VzTaShuK1jfwvVqC9KGW3xgv53pC6vMBzIwHXS02VtHKJ3k3V
MU2RPxlOcaCK1yr1h52haiNNhHDyCBLkXaIx7tIqUvfkTCgdmVmHdqRwym0WlP2POI3zl6TRVC/u
JQieUqMnv0d5QkP32U16dFPQNsTRlZX1gFiHeIzLLnmBQKf3Gkf3XTISaMoK3/BMefxkRpOz6+Qu
OEid+bkqROc1o7yVCNDcPmtgw8/zYiXvu+Gf6clBxAZh3RxkL3FKeZBUaShHwyl0/msLdROM6POE
X6HzP9iJehp8QCvqjkjsM7/w/rW8cU0uTC9cNK1CeLFHhJZy1XgxEv9zZSrfBid5qbuHROrjFcd5
FYDOx50G7DzKR18UjszL416XsKcMcjqclDhGHUHfxNDCAfHzUlVzC6nxtKY4SiVggkDf3V/qVdNm
aXtxzvW8a63KyodTZ42oHAgmCyZ106X7VvqR+ZanOv5mzBkY1utk30c7S7Y9MJ9auoYQu7Xp7+kF
fGZA45exkxPLU4dwMt87bl0mrGQe4g7pgbH+Q9995fW/jjFgUsLjMlrOJYdS7nLHrdGptbqbuGCx
RAfKN5SDUTnV358jiILmIolGAgPY/9KKrYWZY8f2cDIz49yFiDHpDN380h1mzb+sfMcb20crRgf7
hr/Cd85//+EpKayggezQHE9RIw5RaLiV/VWMR53JgrGXXMWZHozaec3RMgnpPrLW0QndwjrU1s8c
5Gpepfv7P2kZDOO7yRTJ+sFkUhlb7vE4VL5Rimg6Bb5OetgONbxrafMQjTzE901df05MYWRePI/3
Mj11kBXS8imbTsmsChMRfW/9Qss3963cCDp4inBHDNuD9CULX+xxZ+RSEFXKKQm6ZpumUXMsZb1w
S1vv9/0oqeeR9i20gkGwC4Rmbcxetzbws9kbo5s6lJt96ylxinwXhJl4bopU2Vtyb3lh1aJiEyqt
dnaggluJON91Sy+fEyoVuBaDSigw8eW4cFemKJ/bsXYag2xDyUDfhsj//tFb1yx3huVWoxe7aJ0w
2RttoOjJv03zvavccq2ad+NMzDPENJsQg4Gmfv77D6d0ags5MJVcOzWEonn5FQmkylmDe1xHVe90
wzMkkA8FmOLSCHRUXVjHmXaqki9QtOzisd6mPRIw4VqcMl/g5cYyFU3+NeNLQEZdWoo0yK4bs9BO
6XdTOlhbsR/jfV7tKP9ID1Ph9QdDcbM1Yr8bp52SHXSCQB1BGywJhOI+4nNGk3GqDPNhFKPuGUbi
bO8f9htfCo816/XMqAZ0eS+Xpql9pA9JZZ8apas2VtKk7lhVT1MTrSny3bSEs6CvBN8BMd+lJV3t
UnUIVPsUG1K0Mayo2eitnm2cgpn2+4u6sXMMl8kggKFGYXJk4fZlrW6yMLbskyR0NKOpPqGvM6xp
Gdxc0Oz1YBkCcbS0Ykm11pSDZJ+yWquOHfFahL9t438aSIjP91d0ZYsIcWZTpk1Mxk8l/nLzLCko
0zJKnVOtysU58YNC20mqPXCpmcNZEzS8mn+eDx2If1AU8xQIaIZLcxGTLnZpWRJRceo6EFw7/r+W
1iPGte/bzNWS6TSKnd52DDwJN6j8Pf9r20nI3QQraMurb8lPmSVM3+kkQEEuvqWCPGtUd2lwHguG
n6e6+pNMwRqh63umcXHDaTzIXAOmvoByQfB9uWCraYuMYaDwPEb/cCePhv4qfUMvNa8hTkmnnaYf
jeStDF/yYPTU6jlQ5cfB9CrbWQnUrpwaPwTQMRtPNAzucfGhZSWr6xi3dm70+BBGKfj2qimZJ7Ny
N4m0lYtywxrFF/4j+aAfuZx3kHxFSpmwjc+im1yOOHCmbiOjkZlu75/fm4YgeibywxWDjrncX7xX
mbSVH59tW3qcpv7gZNN/sZ14VrA2bnsFyePwghGfwTgaRCBkV5e2jCzVbSbT4nMUh6eh/J5Ne7n7
3Kb7bvjPIDiRTTdWoDwH1D1RKAGnRl3YrVBEjH+bUnq6v/IrZsP3nwNRMEU8Kq0EL5c/J89aZazl
LjmPBBz7qI5zzXWcvnTLPnxwECH+NAwo7KkOpcpYKRjYM5Lw2HdG/8hWhl5g1KvTg1cPGg5YASk5
z/TMRGmzu/nwPjMphCDYoCdnv0/fkLR5Tex2O8qdq74VleZpxT6nl0jE0tlyCEPk5KZrofl1NjST
0VAUkWk00O9bqqZCpZqGDYz458J8JG16iZOzSPahfiysY61yDCUa/XKykoRdO1Lqw3NVhKE+wIrv
zboPK4f+I7DJ5JMzMZsbzfym5Z82XAOG3HBas8gmtXVgUzwPiwiyCwO5MgBpnSPFHjyRy6Q6nS1t
Vo7W7AwWXgtxbDwjDYVZkH3hLMrY0n3D7tOzr2Yo3O0qg5pt2BxzY69JOeQNo5d2jJkXg6s00aay
H7v0FzivTQUiRpeeMz9ZuedXzU5OO/UtXnmoCfiTvli5GRql4TfA79Iw/ez49rErqp9GvzNy56co
O2/0fVcaUfn+jVhNk4y7+1tya+MJCGfWv7kPuZxBkaQ+N7sizM75AAJRGcZxZwSwsN23csObMdQ9
42NQ9KBwtbjScaznvZI12TnrUk8T0XGc3qYs/ixl/6v1ADhg8hPoHdWiy4va0bDqQt1kO/MCibdj
Ewwrh+jWhaDuxYw6HRTWsgjLImXqNTWKsnMFZtmre/OnP7SQNEr52vTOrRsP+oxpFzaPl2AZASYp
iJBWlPl53MuwH/TmLhkPg3n2o0+tepLGNyH//W2HgwfkAssDILKkybM0e8oygLnnpFMNhFY6yXUk
7SirX+4fiKsqIrccuTiebMiTFXV5IEqnCMZCj/Ozrr01R0ihZYpYzpemfYqrT5UqVpZ1495fmFuE
Z34VW1M65vlZNgpG4ket27Rl8zsaB8RDO6d60OxgTbX7xpnHJok3dX90oJaq3WZXK74yYTNWfk9t
ujP00jOmc/TXIEw8CMzeOveKYAHi+6VT8/1M0tM6PweR18TOTkFR9wuDJzmZq0w6ef/LvXPUL3wo
5vgPvm0a3vaiw+DndgzJdlac43QKnrRIj7Z+k3Qntc6HjTzZ9b4P5GHTBLSOqlLVd6JSVc+STPiR
g2TY6RRMvcJA5KGStHoH4b7GdKrueENcmkcxDPLMbRtu1N403DiMi0c5q5WD4/dQCAWoFORm0+4q
/NUucoZxW5ZjcqziMn6qRWS4HbjlL6kyWZ7PpgCA63HiQZh/StCp3lcZGntdS4dJEs0mkNTwgXJq
+aBSUn2tpwoaaatt9/e3bHbhyx3T6LTOMvUk3ksp0UrlteEvi/OoZ9le85V8J6H34hkWZc0hS5Vd
V1nVFydt1879dbGYs4G8M5E4nfPZkVy6w3BytDrTyYBaZp11xesUdW9Pxz46D8Y+qeKNkOfnrtx1
WXu8v+pb558hCsJk7NJtXpguJXuyRRMX5962Gdz42kXl2Zp98srbcsuVfLSzeEBVo1ULlAWLsy92
WvIlf5V1ybX8b/bMi9n916xRY86/e/k1P9pbnP+G0dMAxEVxrqJ/7e5TD1Wp85CkVLs4Pfe38MZT
QxEFBN1MZsuf5sf7Q+xVIBoKhMTJz0KN9GNnR1T7bVTE+rT5fd/SzU2E3o1qDXyRV5oZfpcVaZ6x
KL17KgbDs+mOmnEITdJPSqv/ABWq16pv70y8y42kBMzsBTEfXKCLDyc5HYFnJ+Egw41SIjceunb1
I9LferV1jTTeBtnBNpKdXXiFH256Au7YNQ5kpW4iPQStR5StRpvGeRrl9MHsUKgwwBTYb3+/NdQr
iP75FHPz6fIjWO1kR76RFOe8sb1yMnd1mWwmiv6S3e9KX2xlEX5lCmblWN86ZkykQBpH4ES1bnHM
bJEpoRaXxdkGnF13mRfmfyLnp5m+xc6n+yu85Z8+mFrGgG1Z5FWl4tGNSqvwzzArKWn/bJtA7LRJ
rbZMjyNSl2Z/y1I6v1wfDS+e5YFmQy7VBY5xyD9PZuuOylMpys0QfUuTX/cXeeuEMwVtz9wkCvPD
i/1MtLydzK4qzqEfuaV4LRjITF5lO96qTvTSp89y9dflZZaHKi6t7BlaiuzN5ckh3VFLs03K86RY
NaQ/4pAbWeYqmtC9FNnQR6czUHxNJmkfDtNwaMKw2AknhwdAm6BcM6NfU++0m1rozcFWuvSQ+2V3
UHlnfSXMNvc36Ja/hjyE+j3daR6rZeTsyD71MZ4Kf3A6ZnCy7GinjAUGhRS4Q1itQUtvZT5c+7nK
DysoRZXFxZrSFK1bPyvPml3vlP5zkn1PjaPvwyXxSsO/LX50drApbSDtK8XB98mNpetBqwKxCmDJ
yK0t8pG2zJ2Rc16em6nc+skj+f3nRnM8PbK3Qm0/t8kvGB/M4WGoPom0dZ3TlD6ORuqRUhIV94+h
vJcStB76hy5N4cN8CGI3k9ZoG25v0VxupY5OMX05zxvqQ+048sDv7IJuH1YDqWrKRAESAZMXV2r6
EOKt3UEdxKExjPFFjcdsH2mts6Fxoq5MF9+MJixuD6MOc3V1CT/QW6G0iVSWZ70MtkI51IivB8fc
esglb/qkWSNqIy/Jz/vn8rq7xDVCU0RW6dUwkL90wNR1xmay8/IsR8oODHDBkHXwKw1L1w6M31U5
ZJ4Y7H+TfJfkaP7awXPf915fTrxZ0rcABh5dBIdS+lNriWuvkh/cciwMb9KdJkdTgJdf3vIS8nxT
Htry3Jf9v8RXjifVjFvrdtYc1ZJRfi2xAdJ0kr6V2qLe3d+d91dyeZT5EtTu4XiZGUAvzTd2m0t2
LkpI6CbY4cSQUSmL7aD97hClP/XC9Gfg/YQSDKf70HUCXhyn0+pjE8dq6Y5WUD7Keh38U+YtDVEO
VPc0qHrZz90TWEQzLfm+8ptnv371m2e8LN4GZPly7tiM5UCUusw5UseHwkCAXfhunBOs9cE2+6yZ
j6HvTZXuwYey8qzePMM8qQiyw3aMf168A00yJFbsqOXZzP5Y/nNoz/TKn9Ly+1TZHh3YrWO6il2/
OGtx43Uwx+mdCUpnyoVZc/LyQ4m0FrmVcYwjAFVwOVjhr2wVCL1mZPGi2kPqUA3Fp6rnYCrc7q32
n4Pedruq3MTxIUu/aN8t4ymhTAgUZlOU5EArz978ql1+XHINgAp0+IHQ490X6zSErzdjX54HPd1p
WffWyWvsLDcKI+QVUPdSUUKZgkt3aQNGUbkbqkyclTH0EqDzKcK3oNGPUfYUBnAsWaMn5K+Fv7K2
W9tL6WdGp4G/ZHj70m5WaDaKlbk414ZDgBy2vicZmmDqK1jFYc7nYbmPBm8U3oO8Hi2LS1vVILWQ
B1binKMvFDX6c4liocVIrhTg3UV5KGPpUfUh9nPy08oFnd/6K9s4ep5nEg9KQZe2hT+NYmDs4+yA
w2NwlVfSkkMTUFPsOsxCDWIsNrUJhWFc1+k2H6LKs8e+PhZ1BW8j+nLu/V90HaLywedoiho47fpl
HuvjHIyxl8VZy9XPwO4+mV3O/ls/C2NEgTg/WMOao5i/5XIP5rINRmE45Exf7oGhdoxC94U4d3W8
tUKYk83yOPZnaqWqGJHHDFyq7V4C12E+olLjTytrvnXYGA6Za3HzNIq++AFaCxKcFgOHzWwJi1LT
DVOThxb9j7W1Xsd+TCl/MDX/lA+JZtxkxZQosG13xfTvMMS8rH+CPv0TlMrDZFVepfVPkel4sj66
Q5I91p3uBaHFcy/vR+MwlGuQkltrpxuAiCbhunxFi9UmwhGJlYozk/munMoodsKMkK/s8K1lw5Y3
l+iAPRHzXi470VN4lUnoz6bf7etSdWvZ+V3q5YGZ3O39A3zLZVGIARszf1BdX5Lt6ELWoqF1qrPt
S1shl57c2ee0qdwhowQzddJbUUhQaIrk2Qx3943fcMmAWmdtWiBQxG6Lp4fScmFBzFUBonkrzJ+j
tfKg39hHEnlGNFASZlRs6S5KVc4HeWqrM5OLkkoDfHpW0+dgDd9x41CA1AGn814QoWl5+bmqetTa
qZ2qcwr+XU63I6yqqBXc36ubRgilqKnS5wN6cWmklq0oLcHbnSe98kQIOzyN0H5tmuTmjv2PlWX9
W466xtRbdizOup2VSp6s/RHqDzv833yZD3aW8UAgRyLtsTM1R9uHXCOoXCfel8mas7rRtcUv0x5V
YW7GYS6LnFLexn1cqJzvlD4xBAdaR6U1Q2gW2IPrQAQJOWC+J7IKv3Sdvb//1W7v5/9YXxyNNMqT
XiAmdIYB3tO0ygXxR6zPWCs8l/dNzQHi4l2YWfYZ+WaGYIZ7XB6QfNAjv6jTmgNiyjtNSOleUjtI
P2nMp71Swp+lyrMuYfZsAqLZ3rd+63hq8GXQq+dNQjPh0joYk0IpgOyfx+oTSPhd2sXuNBYrVm4k
nvMUEjCSd0J/kPGXZiQlr1vVLOuziBSmg0S3KzR1h6zCo6G2OyeQnsrsAI3F0THbTTxpO8OQDvdX
egNiMv8GupLv9PB0Gi5/g2pBOaLYVX2GnvR7aT8boG6R0tyOTuqiZ9OScpe5hGqD6qpWnbtCEU/S
pB3CKth1xpsSrqXjs8GrL0/wTtwHmcsV/1RQIN0LZ099lqRpPyIUb48vWvXDDj4pMtP2K9/g5pf+
YG2O0T68yXYYq1IKhOcsNSWDRW3ijuY5U4u183zr6swpyf9d1TLMSGUpJtasz43v6vmbY09uo37L
Vz3EdUGTz0kTk3q2BundMp7t5FIPW4YGzwTnUO2r2yA8Qtzh1oq+HY2Vzbu9qP8xtjg7UVYYmRFg
DPV3x/ke2F9ovWkU3+6f0Vu+YO64MVkOdA5168tvNIiCR3EYm7Mg/pfzn53xrQPv1A97OXlTg8ek
+Hbf4PXFnOFWc97skO8jRbR4yiOtm1QjkAqiUuFFfb6pDeEKEMsgUx35kDzFrdgbSeQawAX+dowP
IsS5qz6PyQCBUZfDdfYYBFFSUOpInS8ELHHVuHWn/u2eAnGHspb5FMIleMIWny5oRkOeTJM8uf00
HINja+4sf69Ij1raoSK8gpa7umULa/MX/nDL0kRqk1E2SsBGZ8VvvV6PXKGu4Suv8YGzGSLsGWzM
13MWB8XKHT/2Hbs8o0I/zwmYwkst8TAEsuSSY+inXotBH5NIHTI7L/aqpEpbO221XTU2jzxkwqWy
0G/CuWV4/0hd3cv5pwGJmbNaQEXLwviYxghzxMjG1hHZTJnvNLxZarh9LT9rwYqx6/LLpbVl4NMK
I6jaGmtpyWQVXKF63HjoVnhJYT/LRedWlIKaOHS5u8JSDvfXehUIL6wvPoPU9FPaTFZ5NiQfri9z
8r3IKtc6kvMJvXgnsAI6hMo2jsGAR+TyTNlEB3bns0Y720/lITYOncRA0DGjsWGt3JabtiikzYSI
CtQ6i1dCnmKzCGOJcpY1IiAmvMF/trunWpYPoojfQPyuJU03PyHz/UhBmEQI1LQul6eVY9w6QyLO
BgPhjFD+sqrPole2ZYKS0qaylG099s3cw9gyhn2+/wWv86h5cxEc4BWBSJDe8qX1fIS5Jav4hKEO
u3nxB0j0ptCbt9AozkMsPXcWSsF98Mmc1tjSrt6Ud8vzwADDd9S3FqHXVBSZYiSBODdC3jfQs0g/
qtrZQzN0vL/GWz4JpICC1gYCKDDoXS4xDit4NSoSfzlFizAQtuaFdkXvl+7Myn28vhDcZrDy8BfN
tOXL4nXXjp1uF4o4p1M6eYMlTKKMZk0n7caRoVz2TvxEXkXTZ3EjpDQ1eY8scQ7f6jZ2i8F2+3QP
8+wYap7p7waxs7OXVPp6fyPfWdYubyJ2OSig9XlTmAq43MmhQb9WqSPSgkqlQR8SQRoDAU4kl9Ie
WgGV7psZM9+a9P+Hs/PakRtZuvUTEaA3t2SZdmo1W2q5G0LSSPTe8+nPR/0He7rYiSI0wGBmAAGK
ymRkZGTEirUOI4PyDJWhW+DYTFXLQ/YCWhAirLCpnjU9mo5NIX9cYOO8mZG68kZ5zE+5VJ/qQCaL
0eXnUg+jd+lsadB5ZCOcBPpwihtbcSVLanY+3JvMA4oNRnvWhh15+puG/bLUg61lEU96rTkmTXQE
m34qYV59oh7Vo0rnqv1wvL6dImehNeiYMMvRkdom5AaY59TOK97fiwPSVWYgtlvkeqfL9IfyfPvR
oJMFuk/nm+R/E1+koikhtygbXzXuwyj7PM2tBzhz5cylzHDuquRgSg6UOuNBRpMuDJfHaGFOB3kH
O/6pmTlfkemS0quoC6bZ+2pkGJZ+XVV/ub4fbwOCBhKXCSuoqMlqt3dZquUVHcy88fP0wzLdhy8B
Ay/Kzrzn2+sZI9zt1LnR1HjDO0HfdFocm9qNGjzV3fKQxIPXR/odtcmDE+0M976NPBhjYAJAKtPx
MHpfnpcicJj9TxsKOZbsqWl9IycBScoe8bTQDP0XJgDX6v22jB51HB21lRu/g+risJR2TMVek28Y
793jmBRuH4+1VaIAev/tQ7bRIAuZdKXxW/UudmSoWW4QMHez8HPY7Wye6EjSG2BwnflJSvabIBfH
dR0mMLL4fSz9k68Ez5EbISLf0MFWqKnK1We53sOWCY3SJmAmASAlkxiXX6xcyhDEM4UPqz8HARx+
Q+xC8FN6GvlGbp3T/p/rTi/aUK6k/28QCOelwWA0uypfJDZUCqQPhlN/j5TuUDV17lr5WDBnrdk7
7QihSTitKUcQDkitLk02Vh0WyVoIqNNb/ZgR4DoFmPQ5zHfneNa/aht7YGKDZhIGhNVhLk1Bhq7Q
5OGJP0/fYpJTL9FPamoeFOM2so1TLT87zR6pvSisgi3iWUXOCHf5Znl2pHaaUtatT3eXpn53UP6W
XY7OOfOZ62DvWtKk73q5KvQ7y0JXppac6Tkpvk3tTQZy2ImOTBweo7Dw9GivevE2L8UkVCx/xom5
gtdv+updZUtpos+N1vpxaNxZX5KyPyvPGZSPUAN84i2ycx3umVv//JW5Nsx6Kwj01pfb2Q1gWB9q
yC/S4nujvVPU+4oH8vVjIDRIT4q+CRDmN8iMLCwtqa+UlnK+sZxCO7VJL+z0jJxufuOMU3csOxoK
AWIzO2FGFDxJZdYKAE0pXm2XS7UbLYHsyWRn237NnKL2FFpJfijDLjtcX6TIM9eRhHUQnB7Y9nEx
RPU0N0Hc+dlc1sduVAvXCgmi162IrtHXVtZf8erbacqipLKTdL6ZBW6cGEc9eg7DFx1+m/9giDtn
xZDAzLdtU5jdYDhd0Hd+I9eeKkUHbXiJlc+ds2dIsG+oojnrOAVIUcArlyuKK6dJOysa0GZPlqOc
9sWjFYTp3zajGdVah3IMtKdWmOAmVg1ZMEbhAF0zIfcFTIO/RAg6GdH5+q4J/I1qzzoiAiUCc5ub
F2aeFU6jVVbnD3Hh0o902TVN2aP2EMR4wHnMoSFWgjNsB6wGWQ9mJ857PzKRxZT6IvGqsf09AKo6
5YzoPFSj2e4EDeHKqMiQzFD3gFHr8jOlSa4qtRRhM/7RRe+1/FGKd14gAt/mgUVTDKYt5svtjQnY
/NrJBljjtzLNj2w01INUgRrrUeQ5tEBfdlxc4Hka3XHejXTJYP3b+ARwCGdWI6P3i9apT3NnLvBW
wEx33SVEH4szBCMkPEo0/DYuYQSLFZjp2FPggHYlaB7KxfC0Z6WuTnZWPF83Jno8MkJBSPuDAmOW
4vIztdUgR2FsjL6DJu1j1OXGwZEa1WdWybiReHh5Ue1AllZL6imTY/VuUM3h1KRwo1z/JaJlA2Rn
/o88ZGXjuPwhtZ7Qf7SS0Vc6szjrEoDVRpkOZld8VM30/Yx773iooNwLZIgyEoOQTFzAM3hp0mmr
tnV0afDNJebuBAl3aJQ4PjlV2tHfqsrHvivkA7mF9Mh9U93nocPbWgZSLVvSnkCnINm8+DWbq0ei
KjENozn4UydXBw3B7uNgOpIHnUdxmFItvusrjSmXvu3vlCHcg2QI7lzgGCQToCxXDrSNeafu4jLP
89EvuGitxv5mte+63PSW7vdSLzdRIO8pnwoX/MriJpAzpuSg24jFLEKiYvhav6RBc7POGUC1ZD3M
0efrHiYIF1QMmU2kvER3b3vhlkCBi8AsJ3+B4bDwR2dyg5kixZ5GqCDy6RR7GPpjpPXtRIpmDYYB
bfXkJzDG9jWUE+lyVyhfrq9GYIX2HSrSQFcpMm2feTaApSZTx9lHROUBCdvpEOrZUeraPU4GQdTj
tkUXDkwY43Lbypw8duECX8/iJ4Mp3UHD3R7qSq13Eq+3VtbmNiq4RACN/27OYm2Ocw3/3uBLcQng
rHH1PRzO2w3DAk0y3nJgxnnaX572OgqlMAxwt3auj04NHtqyEg/hu72wsj7SLp85qyFyIFrJ5HZb
5daUtHRQpm705fmdpEUPdQlV1pI8rx0k1a2Wr0X0Kxh/IsS8cz+JVrgi8E3Km+ylsTlQWjhECvNg
k9/MNXqMHdN3pdfZv687nuBLgcWl9A41AGyTW7WHdpBQn0QI05fD91WVuP3y47qBt5GIrwR0nL8d
cnleAJcfShmGpDGLUPYbqxyPVSLrvPbN6QnE0qHIV70gtDOO02jkO5ehyLBN/Y2HFUgi7oRLw1Zr
KFm6xDJoXxt6mpM5oR8ieZPsxQP96GyPKVTwvej58aUY5KImt20OxXaQjvoQLX499a483pjp4E7z
+fpurgdn440MAFDd4gyv8xmbg5VSTOG45otfzjd5+yPSdASA369lYaPcMfU2wDIZz8OeahqaZ2/Y
6+aqmEbNaRbA2vZpyobnZTQPI/o6lrTcXl+VwAl1tKMolLKBMHdusgUql40dy4PsD3nmeFYvR4em
qaudoyz4QPRgmO+D2oD39paOJrAySN6dSfbDfPSKzF/C2rP2iFtWd958IMC20CPi8/DQbNUQ07iR
ukDSZL/Oj/OCmjVi7GGGGuZZ06C8y4OjKn+/vnuCDwXWC7ZdeGkg2tjSDIJvDdLUkGS/nwyEFNoc
8sVkXNzUrG+71JF3PpbABWnUQekDPQ3s7dtJ60Cpdb02a8XPHxuj8GrLOgXKvQ28ZCr2RtRFtmCR
UA1CIM/4LRCi7FWnagNT8akZx/F0aKfYi9PofaXejx+u7+Jbag8m1ZnShTpZR2iW3tVlvNBmpU+a
rFX9StLPwfQukkIonxrXhNWskn/MrQvjL8wGykkvynfZEBzlqDguY3XbR8pjFQ4nOXA+X/9Rghj2
+jdt+c96g4GzcqpUP63i4xIfpuAkmXedfs7tl17vdg6IoGG4Vr4ofIEi5etu55qmyF5o3aWyL5k3
WZi7gfYxbrIDdDxW/phKLzTymG46XV+j4PBzPSAHsoqdvZV2jMtGHzurUPwunyN3tIaJMbNA24lm
Ak+6sLIeoleVEyvXB2tpE8Vf11UaDG8oHRT5ixeqs6slO1AJkbVVK5JAwKOEoZxLaznVqCitB8Vv
0ROGd1wN3jFKN3WHvN3xEMHhX588q4YyBWZjW9lQjbSSg1BX/LixjkYypLArJwOUtCAKi2yv6Cvw
R6oaKtEGBV6Ny+5yXbUxFqMxB4rvjO0hMMNHBs0T46MyfFMk1GlG/7prCN50pHaML8BMRd+O+tCl
vbGx0qzI6Iyr1Lrq4eNS/taKziuU+dYwjlMpnewAZs/0wUmdhyGYdpzmLesd8W3tU6ChtCaz2ysj
sbrMtMOa85f/Myfh5xm2L6jeb6XOvKsszZ2BnqSNdiZzOiWK/L2dZi80h9u69GG4eolP0UP1zJTm
9W15O+a1/iyDeM+5WXPgTajqM8Qsaot3fdk1By3Dpv7U2L4ynjL7a5JEx4hiKy2V9FfvuEh4Dw2o
2exlgP6zlX/BRvuQMM4SOHs/TBRA+GFgLoGTOTCLbL5XVkB3D0yI/eJdMaNFkYTzIYkr17L6Y9jb
7qzDTJDN53ZXpUUQRixSFUqwq6w7ZF6XrqLUY6Z39qj6fY9m3CANNUBhaU+xRHTcGDKBzQSWgnWO
7NLKOBpKAShG9fX60zQmB6NdqDJop6DYo/kRhJD17wenC+LobSxuk1iLUNlW/WLRDmkeHkA0wFER
ujGsEZV9vO5SYmtkybZKysw79HJdeThpDOrz4fLEtk61ETvHkGm40wQHnTtRTfgtjVHx95kEAmww
0NBG+gOEvjQam2YaWdas0pj/ZBTWAbTqsZfejV1/Nou9gowAV8btwmuR9Hl972xn6PUm6jtEX1Vf
kZZjiQBUD/mBGWrHRZ4PDB97gVndmPFjGH93quSuH/+plJtRY3Z+HncOsMiLqFkwzcvTmDm3zW5P
5qjUi7qovj3fOu3ncfiYWB/mPapuoRWdaoIF5IkbZxMllGF2rKmDUVROsidlmN5pTV6eDbv7ETjm
HuDhLQSZmLROa8AVRcvgzRjKbCZ5mRKx/LylKN2cnfQECvhktOndJLcfwvi5GH5WzrHrdXdx5KOa
dYcst/h/62DVe3zIgrVzQvX1NSHzat+K8SzFOBVJkel+mZ+daYTdIneN6SMELNfPzVssP1ig14Y2
mxwGhlZkU4oh/V4awVKE6WHuUUN1pgetSD/M9jNcAI1yW6hIbyzZp7yVdnRkBO8apjRJNLiXed1s
H56JNSwV4DXdX4ogPMZdOdwESSN7pQ66+/pyBUH2taktjAMlzliuk0n381J+kKbsYwr913UToi+3
jgqA6QIUyLtzExRgG67yWNd9ueiM51al+5qPpXQ7IXN60vcL9CJ7fEKKPLwKmZnb2CtQhzFGTo8/
zMWxMbqDab1Uhn4Iu50elGjvXhtaf8irDFTp5TQhHrB3NawKReyOtn9960SOwFEHD0eEAzi+/oJX
Fuy+yYZJbQ2fPk2NfqcFVHYHYiM65tTm/7Wx2S4ELSpLzhsDA9NxrryovXWk9F4J2tMs31YqCNWl
enSyQz89OcZw1zfvq/5llE8NMwjXlyv6cq9/ymZD5ZXBNgdjwA2ZHUu19dZNjeGvd/ZufeHGckmR
yENFDaLrcmNno515M7KxWQaJTYHC1oua7JRMRbkuNWayOprI63j6xohj1jWzxpbhB3mXZW6qtOSZ
lUHV0WqGQxlo4YOqDM+DnlsZCOf4VgsYQyh7q3qw9WgPWi7cXC5mpv2g1gRhfrlk2JCCuYZCyy9V
3bWW+yB6yoLE+29b+8rOpkoX9wC15MEx/Cat3Dz5psPCNUg7iYbo6NFV/N9iNgej7MMijBqMsJBW
/znae0Bf0W6xU+hLQQ7K5OLmFggcUCOy05h+5PxslAXA39dF63nt/f5rl6c38CcswpRGSfXyqwQQ
swyxXmAngialRTLhiMpTcyzTuH7HmM3eukRFkbXKSHuFiTWwWpvPY1Vt1yRybPqj/FVtYfC3Hq3x
vmiLxywKPRP2w3Q2n2LznJhublg3dnc7vOgpxB/HYo/VU7DJSOf932WLxt62tNbr5ZIU8Av5Aa+e
vHyWmuBgNY/OvIe8F7jLhaGN7/dNb1dgFnAXM3RpJsLf+vdXNo5CsWOdzScT3BQ8U3rS8hKs31Gd
3CqhHN36RvB83VkEUQsn4Y1IPQcIzLZzAVllZwdVb0LfcKYn7MbRMzSyO0FY0HI26DiTV8v0EMw3
3GVD1UXGzOvdr7NkfhiN4EWCxOYw1CCLrKyQoTN2IqhQdaO6VQbbPqdLCu8rAKD09PfrpQwCNoLg
uYL8Lg+HBlJyLofM8hXnxTIQzjRP9X/pygDuYKwHzoaVlWN7/8XjNNZWZ1FEvoXERFPvg3YHwyfy
89cmtuvowypVSkw4GjWjSPneV1/6DMS+sgMf3jO0Pgpf5QuREk2MANSWrzVf08g+LMNL2PtDv9dz
3LOzvdmkwJTtvsdOe7uMxoc8nB+rOP41yDsplsjjX+/cJgwbhZ0NTVBaeDwDepPbRjaM/b//g5v9
6wHbHDgexyxQysryE5m+JkJVQ3yXB4frRtYtuWwjUM2j20hKT1MCd778NFbfBWY2OxTa0Dc7EpFU
z0xn7diUi+PFYNmjOIxuIrvbq/C93cJ1xh8UJKwvJKPbiteidVmPuoTmo67nRcl7iyYnwoV/vzoG
8mDGJO2Gsm0T/rRk0qxAbzTfHr9bgLFGauvxQxrcduNxKPdAc29rGzx+uLuYQIaun8zqci/ltqkH
S500n24gI2RJfFT7rD3qsXWoIMJeumGn+vvW3zFIvOWf9XW41Qx0pqmhAaNo/jgdk95vgNkX2V3o
7Clqvr2nVju0R2iBU43a8iFrIeSKJZ0uvwFt4/EEtF0tVPZg0+LV/Gtlc6iqeDQA0qsabB6Da7Tn
tXA+hfDIzDvhSOR69DXpQkNeRVlzc+1mbV4nCcRAvi7JXl72blwabmDuWBEv518rm4wmnOrayDuW
QzvoNKaPjYbQgNK4tbmT0O8tZ+PkUsSbvWRo3Mf73L54jupPtvXt+kESeYC5Eo7z+OfG2+aDy7zE
RqdxkJCG1u+TPB7er0wdO30hUTDiJc6AOc9kUoTNhymdfszUpdP93vlgh+8NZg+fHehMKnX4EEpa
7cbqNO2k7KJDC5PZ+vYgFslbnIpWV30yoCrgw7d4tJtfEE8tOfShw3xA0PJ0fRtFPvHa2CZC2MHU
Zkkl4RPquyr+qle3Ecrlxo5DiJYEV//6goQoh6rcZRyShq5bkJvTfXVMPhnTcXFQT3tQzOimo41w
fUUiW38K8AjKMBu0/WRaVsc9MUhniiwevpll7obaP3k3HJNqZ+8ELojrgRMgz5Qhi1+PwaskQtXD
WbenxPTDYGluxwzZkCRLm79fzxrlGBgBtUSo25zahtGwpg9T0q6iB+Q1GP6gNF5pQgApBckPIw6/
XN9AgUsAfIagZe0GU+3ffCxj0VMT1KvlV5w+mFpyw7Nq4z6j1e4Zs3zzH6wBYvtD70odb+OAXTpC
7dlibe4M6JOGkE7lARGDqfcmdbF/mEAi9vQ51hVsUoyVShIhJQiTOGibuN73sTbrC7eUVDO8rHlL
7krFbVLYj2WQvG/CvT6vIB6qRBEgvoxowdO4WWONCLuTt4bmB8p4MMvveTR5y7QHVBZ+t1dWNt+t
0LqlrkvihrrcaIPiFn3I1PgA8cfOPbK3nM32JfKUGgkTOL6iL/0pV8rv5pjR6ArqPWUywSMcbAef
CioBYrwib3dOG6OyT0IdWt3prC++NMdPdTjcF9RKsu7R0Tx1Lt06LW4ae4B7872GVGPooVW15Jln
1LW28+hb1/bGdRhXYaJvZT/djh0Wat7IQRVoYC/fdU7we85UL36MzPMS+FVLvTsdw/9wQoAHrM0i
CF3gN7sMM9BHMFuUV5TgNNW15OI0pB/y+VcEmcn1oyj4rhRwIJ1aGTQptqzx7lU8Q//VkjuJUs4s
PdqST8dgMHde/wIfvTCx/oRXJpJlrpJW63j9L0t8tgvzlsLfcAgSqASINuXOigQRekWurlgdCMa5
xS/NhcMIP4odcO+UcXjvUF53tSLY48ER7ZuqULa3oHshnmzOg43mS9wNqeGHXUI2n9B0hh5il1Nf
cLHR6iCrXtEHq8LM5WJakyR+Hgpq3PoxYX4+K+DzkEqaeS/y1Jyv+4LAz1fYPuPQwIJoam12Lgco
m+kZFebAGc4MDXnjcOiaH8X80mbRSUZjPf30Hyz+oYBfZSwgFbxcXuWM4aCXWJxD9UWLovSuz7WX
tuksj+kI7qAsjm6HWZIYBYVD9rpxkV/CWkJ9nw1GX2ZjvCZ5CWSp44wh+Jqr36Y+crOg9VLHv25I
+BGZ+UFxi2cZU9mXqzQZ+jL1hUqe1GXHTv7Vad+t5rnrx9M47myoAJJgco6p3OMyIDPNzWHrbCvJ
lJRSmz3Mp2SsX0KzRUrtV1nkHrUrr5WmcxsGT/Tbd86daDvppNPmRYeckdrNsGIPfjIsnQUmIrNA
LBstR3UMPKNz3ttK/Pv6jr7VYEVx6bWxzbfr0JRk3h7aIxOeyxgNFFOWj7mRVQ/WoDg/FcCbN7EW
m09OOtwN+VK9k9o+/Tajq3aKFHvp3YDUNfTaVN0DsQn3gVasSn8YSOnWp5NoVMbJztBiqcufc/dN
DXuYAvJvebDbjV1XubmYqFmAhIJ6GTHF7dhaEtT1/0XWckbYYDlIyiEorJuugwtScaOidqEV/tVN
+UlVvl//AqL4R/STQbubAPi3cjCdvbQzmBvLt8vHMIIGXL37L889DUIhIHq0KimBbxKBzMg6KqrU
t4L8vgSM2O/NZQtPC1GHCTlEgUAOrN/y1dU0K0VuTwO6ObIUnsEa32YOmiW25KWQv9eh10zybdyM
XgLb5fX9E3kJs1/k3FCj8ek2gZ2iGi/M9bSUwZF5i4PSWm6n30HNsBPl1qC99ZFXhv5swaslOtkg
pQOMbb4ZwZIweIrxIClUTiSY8NBMdrSdapDIMcBDANSCBnyFll5uaa81s61UjulXleHKTskEbOCm
zX8o3EEZ9j8z28lvpVu0MVkwEzWW/T5vlfFmGqefMBXtXIqidALubGYASefBPmwijQRjTE2V0PI7
K3TzLvHGJjv9vS8wcwr2nKcyDDbq5ZbNi8Yw7RJyliSwk2PrAZXJVXgrCunvYzTuRveCETU+zhaw
NldTJJHumb4lfxpJjJbmPlDcpdiTAhLceBd2Nk4QdNPS5wkryppby362YW3qrfxgqf5s9TvlGoHD
/WuLcaLNveOMPfo/q8PJneaq041kowiu3/z1J4LJY8Wl8aBjwmKzoGWOBgfGiz+BAlYhrYBJPVoa
T2kASjeqtcdqLPA6oEwK7kb/k/mHTSrmdIod2Cov5Lr7WSomENAP1xck3LVXBjYLSsJlkQN668jq
fU2zx1aLuKRur9sQxDgWQX+fugIMs9uqfgr3dVvNheUb3a1i/K6WB3QV2tTZiXDrT91EuAszmyCu
D5oiNT1Lycw4OBpNmZ6dnOJtUSqx17bz977sjdvaLJ0PUVbthDtBQxAYDbOHFAxZ5Rsles3po2Ap
Jts3ktZTh/mmGFx9eeFp4NpacxNFH9T8e28AZNjTABJAKC5Nb0KTWkv1EluY1rCpaN1d0yxnJUoP
jIaNPws988JgOoaaflM4yPQE2U6FT7x25L7oDMJBA5XKZeAa00RW6yG1wbKXp34K7+YsuuO1euxo
jerBvWpG98k6ZpXY5XOZfrnuXqIzwiVD7kPNdJ1qvrReZ3qKIuJs++qAXHCWqakXy/JekiW4P+nZ
OKs8DHTfYG4vrTAhkJV5Ddx45SCYmq9JmZ1GyDISeJ7i09j/vr4oUWZLBRgyRXIrZgS2Lz4jMVNp
CmTgzWBgpw+pfShLJARvwL3fwK566MzmsNgfpWF6qWq3QQ5tcPYq4KLwDa4D6A+PMoer/HLNqYEc
bDhT5JRG8zg6w01Idt2Hx8o0b8O92WlRlABLyQMMizSaN5HI6mszbUc66tlUjSe7oKOTtZpxm6uV
eVLtfO9uEkU+3ntAPKgCrjOVl4ubZymUkP/lneKAdZCNSnOpiiI8l6g77QrhylCH5TW0oh6Mzc1k
Dxl6sAMrm4fupmstsOBjqbh1+BDF5s4FJQDJ456vjG3OotEBbGpJNf1JiY3EHefMvKmM0k5dgCPl
YZGXAeoTvT1oYVwelSk/GmpSulqHTm1Qym6xAF8dNSgWxsBSnuy2qo9TVmt3pPnFjTQnCYp+7U4W
LDrC69bQG5JhD9uSzEW0vOQmN0FTlPOLrKm37NZOgBabIONx4PVY524uP3ca1cVMt9T048z8VSn1
t1me91g9ROdl7SMDs16pMreDRGqYtlPXGey9MXq0y8+0/+8nO/BCpTl3arTT9xf5FVXB9fVACwKp
48slQYWVxyUkMP6Sj8o7Q8tod8zOeNbVaP6RTdPgX49JQnvQu61S0NxxziYcOP3cmoND1hhppmvM
yyluS7ct37VOcbpuSfSxOC9M9bEwcq2NE+cSVE+gX8lPBys+gbMZPNOs9xjJhesh29ZWsDij4ZsI
ULXGXJrVmvsU4zlVy9tuUL2l4nmUOTspkHBBr0xt8jjbiGNlMmnkQDA6HGIYc1w7N/coUkQhjSyR
B5EBWs7YvvHUtWEdRjEQmgBmIclEDiSyluFkO8HeW2XP1OYLgQYZ6Eut2XZpnsfctN0+Rk4mm5ad
BFX0Nmdun2FIugBQBWzZ1IOqm1JTT3gVFU/J8FuywCpn52w6xVbqItZ6dOKncA+IInQNKqB0LMlb
0YLeHC3FqRMnwahRlXd5v84ZlU96pN8bZvv8H3yda37l113lcDauEdXBOA8ZcCRZzx61iKaKXO5c
CqLV8GwlKwWrxrDn5mrtstBsnHyy/KHubkenOSVB+KmK5Ac06X5cX40oBL4yZW42LhvttF5sTKV6
e2eYv2Lts9rXJ4fBkyTfsSVaFsxa0E3z8GN+df3zVyUNhnWVSsmJEmqfP8TxnRoymjbVngQi5Pqq
BJYoha8jJaR/5H8bSyFCpRDek2FX1VJ4vCC+KEym2h104bZT771kBXtI1kUlipIUX21bOgFWq81a
Ezn+1MbnYnG4teGA9Wap9Ka0/5VrQbbjIILwhKLzSkalUUXUtxdXAYao7qfS8Q0z+1XHeezlk+R4
1zdREDIYaeRupI3F/fgn4331uXKFy9GOe8dXwMq7cqKGbmvGHyvdOF83JNo/CjXwv4B9hvNw44OB
E9VLpDXOqqvcFndOI51MjGUlIsPa5+u2hItyKEKvJO/8e+MZZJbV7DSz44f9M2iXQnmX9juZi8j5
eAf8z8S63Ff7liZRzGj/wL45ukf594RWMWQSxSEe9zjrRDtHTr+m4dTtyBQvTalTnNdjzWoG68eQ
aHflS5M17lJ9J9f5D0eKhjWNJkjqKX5uPtKIujckrLLjW/FD096r9cP02ZT/uf51BCUBuM9giicW
gKPYVtQY2JRamyEGfxy/tfEnRX/JncPYojYSvlf1FEainW8l3MBXBjcp0mCMhh2qiwN+At1OMzvK
ypd0eWJsaKjbnUMrcj0ow0gAAdy9JZsqB1mZjcBwfFP32/HjUD6N9d5svMj3SMNWz5aBoG+l7BcT
at0cHjl/UEcPviGjRFlU/62q369/KNFaGK1eIZ8OT8AtuVsRZ22ntIrjB1GXHoBeVdBoyvm7Qi3O
1y0JV8SIOmklBC3MRV66eNhRg170AL/TPsm64pbxc+6Q0e44gmCGGlQ4HRFqXirN5zfRLu+QyJXl
AI5iIzmx9PbWVrrWa3SI67o6Kh6ULPkMoV5zpNqweKM1SndFaRXnPlek98msDAd9iZZzHmnyURtS
YAYaZDwqGp9uZyjm8fq+rGnGpnr2p/vJaCbTsMYW+VPr1jx1TFX4DKa8C5rwqZAeiuBDNgxng+L9
7Hy9bk+U1702uCV5kCUWohhB4EeG+o8TKJa7clQ2vC1p1LpxqpDcBfB6pG6j772cRO4GyGHtS1A4
euNu9pKlc6rZjh+P32F0cqXuh13tvQZFngZX4QpmJo2kC3jpadaY2VrcJYGfz1a2EvynZyXVvnZo
9brU3qudgCoIPbCMrsyVsAvD3LX+nFfXhDJCH9FFHFXDeFbj33WPDmr8bEbwDSU7viIIq+Sra1MT
P4H1cRO7nWoBeVZlks/Q+0Evk3OUz54yPMwDQyOJp6doc5Z7F4bgm5G6skSadAy6b0NE3UiQ98+6
5Cejeh4AFweFenLSnaW9tbJCRSh5cSP9EeG83MVQqY1pqvhoqtOiP6O7mjO4qr5TEXqbb11a2bye
Kj1QHNrSgW8Woxfo5SHaG0x+63yrBbpJMLFTUttmrIG8wlLGIkBAjmnuLxCBHqTuXT48XT/F4u36
18zqlK+crh/lPNDiEh8vpOY+dvTlTgmKm7JgvPm6pbfuTWmZvgvvQLjH8fBLS3ncctkNqrOC5/PA
9mT5ZNG4T9rETbWdm1VQ0LagrcQWIzUMImzZuxpt6nKlqvg+3Snv38vz4Bn6wzzmnpSdzPQpUz+G
o3TKnHKnECa4NlbLK5PlH6qLLVyQVLJqK4PvVrY/lOSl0dzCWtwqP1XmWdWel+jU1gA5Yvt98FQ0
J1k6ShZD1+/lKP2iB/bHJt+bI3h72PlFbIYMlTHbvx2vjYLB0GJqh8DtvxXD5MamN5R3hOzpRe0j
L9z5zoKjQRfnj7AeSF7O4OV3pmjRdGRzgR9mhJJmgIQX1o497VSB364pITwijLRA4r3++Su/HSU5
XMaxZZtRRA7SI+kHwsifrrusYOcACBORySMMEBLrUl8ZKa04HSWJMLnU08lpvWz4FIGf4r6p5sM8
/8ytf64bFNypiC5RN7NoRcFSta2VKNqod0XXSL5VtlNzrCVlVYMFxIys9dJNP5C3T1QXJG7+UaLg
3Xs1wCokmtrO+fvO5erA8LWtJX1UjTaLN9qhRnXakHwlN+jG1fX3CT31nSelgIcAK2uo5q1Co+TN
K2IeJmcuNRZsZ66q5re6VRwYWHW12fac7pQVx7Z7Z2vpe8Ckp14CST8er2+6yJVglQTzCgIfxsTN
QqtmTo3AsSRfqr609pM2F9Aj/nXSyvOSCRGTUigaLNt32TL2yrgoefichPCHm4e0eucsidenO0mZ
aC2v7WyCrIWObNuZWfgcJUBD5vquXscQqp3wKgjlF6vZXBrxUrehYaasJlmoUt6tzA2G6RbI8Q17
Oyf0EGtlwSaMU17bjoPWEyMVqHWHz0v5NdOOmX5IFPsGlb4nQ7+NquyQNE9GVruTD+nCbT/VewgV
wU1swDxKsknNA32OTUAbJUMtg0UPn9fnu6TBrKY9Wll03p28EYUb5LnAYYGWXlOYy3Dj5IVtRXET
PXdPc3zXxr+m5r6r0IALv0NHEMjxXtt3TfMunwww7P5rcJsGFovR6I3cRc+FaSK/+6uWkmOxLjBA
rlZ+KBXkl+LnKkvanVT37VsFwxR3kLXh5Ut+fbnStXBv9QuG06Y6pbbBffh5pA8x6xSF39noB10/
4qJP+Nre5s1YdjkB0mqjZ6dX3Hb2lzRwkZWdd1GbopPB3cfTlPDN/2wWVhuqNrXFGD2r6Y0xf67a
+8j8Odql21gPgAnIecrwndquc1XK8m0qPrQSxFzDOa53Ao4oELz+IZsVW3Ekg1ZVo+dmuM/Cb636
KZp23EdsAsWsVaLLUtX1z1/djpmTTEukatFzhZ90gerJael2w17pVuQrFIihsOCdwqTJZiVTr2qJ
Y8LD00UHpfw2VfUnJb9Jnjur+57aH//eUV4b25x1VKGadOzsiDzNJp/Q71PliSlwtd1jXRV55GtD
m0unzhVa160VPcdxeqjmXwqcd3qr8K7cY3Lf7h8gcO6dFXfJe9jhc11+JqvjNGsBlOZ1cXQS+dQq
h6o+AUg5RMvRCXauhjeZ99bc5m7oFT0B6Z6Ovk6kpuitFgcl+rFYP0Pz+f+R9qU9csLM1r8IiX35
CvQ6W4bOTDL5gpJMBgwGjFkM/Pp7GL33Tbebp1GeqyjJSJFSeCuXq06do9ta6I7vI9laZKWUKh88
FJ3RQI948LNdAKq9l6PUmUUsKzbU54nXW6qYmW+6IuKDUgRVkx9aon7c3ilLBhFW4wk9ly4A1b40
WGic93ZeaMBEeX5dgnhSfXXa3I8tEvQkWXFgS9YQVSMHMZPA4oa/tKaLygExAdOeh5yUgdU4v+JS
3cbc/d71IwRYzLXoT76LHBzruZcEBOJ4rAPGcmkQGmBVwwBufZ7UPACX+H1pTK+qUh3RrhtAiuWL
Ucebtl7TAZqX6fxGkszK1aeROIk95jCLbOaHl+aBpzavtxduzYTkojO0neI9kcbPItePBW23KDVs
bpuQPeNcPwPEEIlBHCO040mrxVmSss4hSeQlxXZyPHDoanvCv922cr1El1bmPXPmf0EvT/qYIqZU
B7C7QzewNLyg0E6U5ocUj8/We0AJ4HTb6NrQZm9zZpSSItb7FkaNDm0lCaBEFWjMtZXTPE/Q5TbA
0Ga2TuCIgI1wpPzUmJsTGyxYMcvGNzj4jhsRiO5Is7W6/uJ4wF4PPj+k+ADdvRyPsMpuaFiZRBbo
CksPTc91uHpTXj3rsCGQxZkLtzhQSFlKVmqFqa45GEkkBgdQxkTxGwedOfRLsy3z9LMhKNdsGqKh
8vn2el3vdljG9kJAiYQE+K8uxwcqVbMpOw8zmeoFwg6oRgyZ6WxvW1mYRTwUEc8hCkBrppzas0sz
Ad1xjPhKLw9oMPRbLTnk9gqJ18KuuLAiHatESfU8RXEw0lwXQrovzD6mLdsq9Uqf29WTY14uZEbx
5MDrHy//ebhnm3wwWGaYBUIOI/6Zd8XWBcmIVT6z4aPmj0Xzo1M1f7QOYgAUtt81xb92DX/aR/oP
IB1MKloLLu0DwAiMU1IS3F9amFokLIeX8QRU5FpcvLRuM+pyxkOC8EGm4NaTwm28FDF+Fk+7snce
1F7ZO+aX27tjad3QmeEi84sSNTJQl8MZAAtxaTqQSLMI2p4d0Ao/NSqgbWwl+bZoyFXxrECrHTqY
JOcEyRbudO5IIsvdNdQ+DOomVVngDPFK2mLpVEHkFIlMcIHMpD3SiJI6ycteJVFspD/ipMh9TQWB
4u1puwqlZhp267O6gdnDLpRuKnTwlUpZsjwqupdifAZjWjhp7YGaWzevti5PggkElHhcrAGxP1Me
l/53htjhF1R4P0/05fj0blTdxDCyaBZyt8AcN7k71Ub72dOgTPvaITuHBR25M51mq7Z1yOl3nplr
479eTgD153c3CnCfO+fyK0pTMCVzEholBZCkB6865HE0dN096fM9qDhzIDnIo5OznZvuvHJ48tJ9
BY5bOIWV9b4+J7M0D0gWoaWBXSxzsHKToDm8H4topL8N9u71m1qsOB05wsNio718BowA4wNhJ8nn
pCm1Kp1XRRRblq/Ud8zXIHNnPWTINt7eV0uDAfcVqvaQmUcNVXrjjFncFp2oi0h0w0HEe7sCK5q5
xl23sHjzSBCqolAL5Jd08fCp5SBL1ooohYS0iSStTn+pcf2lGN9vD2fhcgX5LyZsfnXjgSgnExzC
1GSM9SICC35AoHTTfW9L9PHmx6prAm3MAttEgBSvYS2uOCXnJTs3LL1Mp8R2RyWDYZtFqaj9vnoh
5pEN5o4WLMh7JWT4Kw/AtWzAdXfjB8Iyu9m1XnR7CuQn3ueHIFk8cy8B+2FIKwrOAyDcJruI6r7z
kyzxE/G1Egcbh9d0wK9XrOygRXufsS0AnsBuSQN3Uuo6ePDjOGjji8lak/uUlTwo6sE+CEPL0LVY
0m1Wmf3+9kiXTgkeXN5McYFLWsba0apXBjRqg5XG7I42RZTrhK4aEtf8NijDirElNwiqCQ9XyZzO
AZnBpQOqqcVrDt0hnJQC1z0qzk9mxkjYsTjMFMGCoiXt1ipMSHZ5qbKrXIfex7XgB60q0n3Sjnno
DiVdgSYsTT8qTDNhMS5VqPxcfpZAu0Y51qyMuFfem7H1Utj0YND4MLL4sS6feKasVVUX97qDzhB0
V+Npg7LapU1La9KhI3YZOdrj8D0Vu96A9x3qHapXdbLr69Sv+i+2c9S1xp/r4/krPbI1wpv5XpXu
JdQigMyeVTyAc5A2egWydDeJyyriCdD+k1G7G63Pxv/C20M5xp4FpyC9+Nmucxb+GRakxCcVVlJc
sUR/hzaOubKEn1tHGglSFrN06ozXA1Lrcj4b0eoCiYUymlTPRz7bVL5DYkX8NnfuCIEHFprxXk9V
H3K73D5S+hMEGeIuBrdZ8TFW38tHtHxOw0a0O4EXhaVvO9X/14I93AomAMIiAOGhK8iUjnmrdFk5
aOj4sbNxN7bNOzNBOJXytQzfVf/Tp6FP8jb8BLoQaUNPhdVppdmXeFSa0BhmbkgyNQAKcNNZR/UX
I68MBThmBXkcKqv10YWbCuU2dOiAGGS2Pv/72XJDD3sSZYqMrAqyAvdxEo+KdszJz9uea+HWBfoZ
0byHbNwshHRphdhePgIShEMbKwjkc7+t8zBL1yL6z3SetLGQJJ0fmWhCRbOTFDSqpRcrSoqDmkz7
hqW+kjz1yDo3HhjL843IHjjbZZPAC60KPDcqybZJfoIDA1rghU/cY/ZCyFMybNsh0FjnU2/Yle49
FCCPilgJ1xdOMyJ/5CXReo7wSiaWIq1wcjjdMqIVCA0sF+0cHcuHlTByaXkBBEFrPdR00Wsxf8XZ
8jJvmIbeNsuoFj8TiMsT0PVVE4g8P24v8HU6BpCWmeMJAG0wvsg9/CpUu9y8pVVUOycPEDHSfEBa
KxiBQvF+CfosYnvlGl64DC8sSj45G1qapUi6Ry7IROoyrLMyZPmHXhdhr6zJui0eUhAUAKwIHCEQ
StIG1lKjMCZTVNE4BlklsFSvlfPFaxpoXrVBQuzXvDvw3sSb3Hyuycrbf+kxhPt+JiiA9wcWVPYR
FHAbpBkQaVXMB02+r5L0IXb7be0oXwQbf5QVVI66/msxNH48NdPKpbC0WXGqkH9FBRABiOSw05HE
fTpSFpVqrGybti6/jY2irjyVF6zMdGSgvsVjA1eddHo9O6UZrXMWDXXjbIQ7DYci49pKYLOwVfHq
R2iDl6uLEE6ay0axa8/pTRZ15neaPJJS2cWqtteIBtVRJ3AEasf9PyKm4FuBxAGkCXhhXHm2dAx5
Xdm806o6KvLWBQNzZQR9b65xTi0cCRjA7kD3PZJRn2IaZ4edTmmZKEpTR2i6/qrSDUn6vZOIgNh/
inrFfS149Atb0r3BzMytK7x+I2tE4Wsy79JmPFqeWNn514uFTa8iJQToPRA8Mm7KgtggaeqSR6q5
7brB2Jt6bW75kB2zjD3qhP9oW1XfOm661nVyHWfCMhjP5kAISFgZtEBxEEZIN/BoLI5VhgeM94hM
h5LloeFFarzWBn09n7M51L7nXiFkfeUd0usAtzg2jwo7bPo7pXoEzGDFZS5MJr4Y+Bi85lFHkTvG
OGxrHi3bSBP1HTA2T27zIyd3JEM+xXZ/VGRjrIY312fa+xS5QtiM9yKaMy4vIMGFXjtN1mLKmLUd
RTaLXwMDdvv6WZg9NBDO6j7o7ZsTCZdWepuXVKN2F3HntwJtAasCLf332zaWZg9IclD9z+R7uLMv
bXgir4nDrC7KDC1UCdRCkL0+9g0NjhAx+8gZlOfMZnfb6EI2FszVkAoD0BfPe/y+tFqJ0m7yvG0j
qzCeqtYDIMo4eH3io+xQp9b9RIif59n3Lk9DOyZhnz1mtFlxzAtZhvkrZlXiuciIt8flVxQTJVnc
VW0EWtzQHja4KP2ObprxzTQeNUX1q6oPaoB1V0a/sK4Xduc1OfNoEGKshYCSUdR9CDd0TT9XIgYi
gCm0HtNXZzOmmwF1EcP3ysBZe6Ys3LoXo5a564tksnDpwrpK1J+8fxdilySmP2jNBl58bPYg6EBf
fWji0r098GtPPtdJoDEEBCyemzL70gAsjpP1HJbLd8s66OKQM9TSOn9qms1tU5/pu8uY+dKWfjnH
oLXKc7wAsMNmnocdi59a87UU6MAEAzJoAcda8dmvN0M8lU2CfMN94f1G+YuLzbCyzdZGLT1wzREV
5Sbp20hP+wP0wKDRs6PWz0J370eTrBhbeCvM40aqF24J8yk/QsHA64A4qWgjZlP93TWEekQ2xxv9
qVL5Rzd1ggdkjNtpk6MvtfPdOFO1Q855WW3NXnSbKc4K9qVuUYJJCsv81ZQZoz4ZqHOqilJn6CnN
hbWZbJ08mxnXmxD8pLmy01TKil1aWZ16GBo7M+5cpUyfiCHKNbrQRfeBRAkydaDRRspEcloEWGDo
fU5t1H6H2p3pJ8/6psjvhuH3pO6zuvOdA6/DXFuJF6+fHZhbWJthayjZyzK+LhNZ3qUjzi3paMDs
OPY7vSz2gxP335wiTqKVTaxik15t4jOD8tbJy4p7ICiIsqH2C1LvdQAwHP2QO1XYIiVXDK+FOQXK
WtvCwvWG9DxgxfgT6UeZ9gHHhLpM09uIFLoR5EkufKuf1hScltwgMLHwv+DRxPNKugQUq+Wt6tAu
qou7lrzF+h/9nzWCgDJEFuCvDcnFO3HiqAl45CPb+q72UU2PPd+ITVXfCzRuNndAQDQvtt/d6c0D
r38mhO5W1nDei/Iann+B5OxLXUxJJ/IOQfIxTboH3kBDj/9Jc3TYbdo712jvuOi+tvlax+rSIiIB
gu06tymCYeHSA7K00T2F112kTK56qjJED8D+xi+3x7doBS96pKlnwWRPGh662xOoQPMusqxKPVCd
1wcLfWkruDR93unyLKJpFI3fYPKBOLM0mNTo244RvYsEQdOWRYYczGxD98MUdhpOLOvuGVemJ/S8
OEFqaOWdYcfIi2guNPOIA8HaKWlDvPHVR3TnZahYFu6BDiWEctNJbBsFnVymHtevde7Rx0qdur1I
yBpq/zrgAFR4Rrwi141K8BUx6YingNkQt48KhaXvRk3ToBRc+1KJRLufGogng76KorsTxLXopWdT
e9TA2Pb79pJdnTt8BZ4dSFOCIBDMfdIjpzOcvhkzKiIzNw4E7dI8TQ5tu0Z8cLUzZjPYF8hZGRBt
kkudSjoCMqN3AkfPot8Tt7WHgFUCaOnbw7nyyp92kG4FF+GcrJGcpKGUeSJGLqIaLLohNYqPsgfr
jklHUPaTKrxtbXHywE/zv9bmUZ/FbnrmWmWCACKyvTIOPJsqm4mCv5MjcbD9b0yhKDK3wyFlLd1y
ZV7zIa4bESFB7td6fKRFHzpkWqlSLq/TXzNSpFQD5JEZoMCIUtf6iubI+Kj3Xrry4l2cNvR3gqxP
n32y5CaI2glG0h7TlvFdqQ0bu+ZH4Wqb21O2uBf+mpFBOZ1n5m6PHquo1f+0/VF4Y9Bnp1ofVuys
DMeQlsbJJ2YpFpbGRUudg+x+hv5lu11TPpu92oXXQ14FZwjpOaA50O8j3ZDMy3WSx4OI1KxO3yon
BmtYyuPeFypUM02gdcOY6GMInYW1V/XCCMF8gVoUOo0BV5EdLmXgp3UKOkSd0gQuxcPI5hsoK688
CZZGCJIyeAp1bjuXUUapRjBrWjUgubNhZqQ3o0/ooAU8xdA6F4Dd4l+x/wDiQwobfgKQQJR65Qqg
zhrQAenTAAiCUfg17yrfUbM/JK2Akh/acf/PW/LCnHRzudww+swWQySE2HrO1PgtGl19FhdDaMXu
ykW5cJjBWYINg2wB2uSu4DKtzksjVYeopMXeVPsdij3/CuSb5+/MhHSUzU4XoH7Rh8im38xGhI3y
kJs/43iNK3xxB/6183mZnnnaknfAx+rGEOX0G7igN1oOhTdv/HfHBP+KyALiFAAayIzkXpe5TtM6
2IDg1Dbad615iaeVOH5pJOc2pBljXTqIslKGaGjGIK3zoOPIlMavtzfa7AxkZwFOyk9YDZLqsrMo
FQaQLU/HCI879ZS2IOZGSJbta6YVG4UT/dGOR7GSAl46v2j8RVoWJTAgzuahny1S7bVdh06wAXVV
0xYhClUFzmxaj+N2Iib/bTnE/FZVA9uKVImbw+0hLwVUwCoAHAaIsooAdL4Pzs0r06QUCmZWIG/q
TnvFuLco8jb9oe8nX+hZ1Fl7TwS3zS7NNMolSOZ/5trlvJFtga0gE9kYmV1kKhCKRh9v90PYR5F+
vW1p4T5DmwRSqDMfrI1WtsvxkRxVk9RLh8jxECu6Md/GVW77TlWogRGba9XhpdV05nYoD2HqnJi7
NOcU+ShKxRijMTGayGvEQHwr43a/9dJxgrwYd43BH5MR7NWxXSVrBZmlicWNA04QwO+xqtK1atIp
18pen6KJ8XtRk9AtvD3afv9QZXiDH11zMVf28JA3LTAHm4BAoBguTW+vmmjUAcAmSqF9OEKXEAxa
Ae9/Kenvsvz5j0s520KqEboHqGQgKL6cW82YgGVSXLxEidiWgFGkA0RH+uSg6yvb8/pUwBQKM5A/
gPwnQCXSsKpc9E5j8D6y7W5jiwds150ZD9sufqcO85MOSZyUfO3sNQrjeQwXLshEGn7OGQDHgnzy
FWyrwG2XCzRpUJYEA/nlpkc0LQUUd/hbH1u77p/jPfSa4YpAvxvAHeDXkGJ/CkKwqSqJGnHtnoFA
O07Zsz5k24quNdVfncRPS6A8BxUmJK7koblo4uN5lamgcfgGHrd63GWJ7rPVgGhhCsFTC9S6jhc7
iqPSEUg0MgxQvFXRRuc8Mr3d2EWGRJxfO9xvwfPIhuxXVaxEDUuDOzcqPQG0BIBkNGSqUdIAyp4e
1OQd5380fv3zEUDPJQpsMxcGnvFSKJSVbdqByEiN0ndV7Xw9e7X1OhiNlVvhyovBgQHkA4UwiI0i
gJYuBQZmY6HljRaxNH3TR9Nvq7AwtUcz7e9zPejSNZqW65Q6AALoGoLIHt6iiCOkgSW9lqjGYJoR
TuN2asfAqKydS72g1KmfKTr4JodA7dipVpGlJL9vT+s1kAuU4bPWJGZ1poGUH1fQmVQqy57cqG26
XZs+lmBZLjnQIcWmUk8e+WDDWzY9l7va2Gck39j2D+WL+6+qK7guUFd04d/Q8YNvkc6iN5aQcqF2
HFGFg7DaLpU7gTwE5kJbS+td++259RrzjeZrRDyfSfCza5+441wX09NToYIM5N5TnlB7GxMWxPnL
ytzOX33p0jCr2EnYsLiArx7hAh0KhTN25GQ01DomSf1dCKI95iOITqxSKb55VNfCUTVo0FB1OtSa
/dRAQ+uYly2SUMoab+3suy++B6BYZAOA18CbEHBJybdbzEC5TsP39O5T038VpdjkjrFdGfVV4nmG
3gKPCWAggDzg+Li8rJiuxYi8e3IawFHbTV+d4gQhdzDFbXL9o2J8o+u9Dw3Q22avHi+zVSiAfXad
4PaSdpCqJ06lU4wtr5ONNZpBa5Xh/82E5BtMS8krpWvJCcQ1fmy8k3RNhfhqb36ilnHJI0JEPVoW
pCJQy7VzHRYyeO4ZbxWmDkhg69aNIIDwo9CTlfzNlfOWDEo7gtIU8LQEswZlcb/wkmOm/+L2d5v1
K4aWth7udUDQkGfD9S4tT0M4zXVrICeChtCwt2PFp4gwAuGq/wzX/BzTX1PzTjk74EAj60pRwdRI
T6PiQqsi9hGdriQfrv32bAahJtLWs8uSL3W7SPJh0mMcJvVPUmk7O22fm8J4ICi/UnYwfgrQD4As
5DF31mqh1zUsybZ059LY4Dq4vcjJdIKJBsQN2VbrAh7/qpWHGsJi+SHp/cHyEQbfPgMLGwYcfmio
mnFCKJ9J65hwi9haj8OtOmi/qMfIMwfPp6X2jAbANfDiwqYBMAOwWDgRIANlY4ABKrkgWElu0CTA
6yJSLFruetdYGdXCuUNyfUYyIJU5t7pcbplSuBQfgrXUnqzuVJsbiCgRvimmFTuLAwJgAF0QqFth
/i7tUMtJjZIo5IQIbq94LxBoyFxtJStxFQUimAV1P2IyoGaA0pH2f5d0PO04zU7Qr5+yewKVeUWL
Mg1w9NwfWBsaa70dyxZnZhg8TfBKkTZFk1k1SA2L7NR3R+8bo88AKqMt2aw3urVT3m/vwDVj0vBK
Piptho68U5Z6GxYjjk7cwBlCRzkVHnrwXARpSXDb5tJhx5z+HaHkJ3uLZx3NMMIkBtLR/Fqr/oA+
fQOs4MawyeM/idhyvHqttTaga5jl52r+tSxdOtSmhjqMWE3tN8QTDz2w4cpLnYynrL3vhwSu1Anc
Pg287LFr+pVoeJ5LKWC4GPZ8bs5cqUn7Wi045ho0beWGsn7akAq8ASuzuxAxIPSFW0FDIIpKcsTA
CwbB+6zMTuBQNG1fd3a0OhAduucbDqXr6U6sOO/FPXRmUFpOlrZWkSswyOOHGXRonQRCfQ2PalB1
VF+zjGxvD3HJbQJnBgw2+FzRliQZVLS+AgkB9o9gj4PYauUH/cGrFSPzf3K1WmdGpK1SG0k2JlWT
neJaL7bdZP9Kda4BsQEAwO3hLF1AWLFZfgrpghkqf7kxSnScNDUOxalFQVRzjuM2Phj3XfNi2cck
+13z/fiV59AHGdSVo/hZuboe5V/T0iidRrdKg7XZyR2eYvqnse+MNmhqNBsl/qjeNXrI69/21+5n
1gVm85qYqR//pmz0m/rZ8r6Z7jZja2Kby8v795ukc1IUIGqF6ATcQ6bEoVXnIP1GVS5UPPOkTGsE
VatTIF0jyNFAJ8Cp4AKbdMtNAT9Pe0DzfyVW/6VtCdwhmqECxo7DR5ppB+HuB22b5XsovLIK0P4J
7vnZMA4dTcPbO2PRY/zdGHJ/uYVsuGVX86dZHE3RIydhY6LEedvKNUJr9opgX5rzRTOP/HzAzxyT
knZKm7Qoz9nFRvUe45Huqv5rZXB/1Le190IPGX+B4NYde3ebu7EDBcgBbCra2+3vWF6Jv98hey40
cQydauLIgfCjmgJr25VQtn2g9ohT8VTYj3YWtqzxdSuEkIQ/VNAA65ON6dznzbMS7zvlJ7rxzGjl
s66yGJfTI8czWT8xg9qYnr5P36CMWDb7Md3T+glBYkOrZ7Org8lmR872ufdbz96gqkS0CImp0QDl
U2f6abxn47asQ2oRIDMekgKk5dy5M4RP3XFTkLX036LzOptJKYagxggUt6uj4Bon03Zs3ME365gH
rSPW5KuuOBlRapid1lyehPuCxNDl7qEFR93QgQspjcTPqiIgRXIAwsfwQqbu23RCvuWrMW3tNpjc
3o+Lr2Myt9+aRdAgsnFav0hWdtJ13lX6JsmFAJ9iKaytEbW5yq6Z3kww1ZCMhJUybY32d05dn/U/
kPra3t4ri678fDIkZyIMfTLrFls4Te6q8mRUmW+QJ6eGcMxTRbZIasdHwULm3JO1tvmlsPvctHSK
magNJ5tgmqnKNyyFkiX3BYPA5XdXX+ueX3JMZ7bkiqDNuJe1+HXiUOoxVeIPazt46RI4tyA9Ikwz
Q1NkhxUs9HFPR/1QgCF8Ake96qQrrQbLuwU8HqB2nhsT5ZbEaXJaXvciOzWgkqagQgl7h92xTaxz
P+/2yvR9tNcEs67bX+ctemZUOqKKjTJEg4L0Se8Lf2SQgN1zPeBfIQQ7HquE+HhjADNVV8+O8toU
Kxt1yUGcW58X+Mzll0NDHb0Z5ujGrXYJXmuhN5jw7NA2Wrte5vezHGOc25LCmxTNy2WVzvd5dWdP
QaE+aCo6HQtQ0fnKcN8LEiT8CT0C6kpgNe/4W4Ylz6QNzjDlIwynzn4wPmo8obxg8PM23hHn3fl6
++wvXRPnw5R8Tq54FmeIvE+kfORQd8s6ESTGj7hnQZpMiKvC2/aWRwe8PN7y8LyyKlQ/KLqCJmj4
3YNVH4Cd682AiV3Rhu7J4GtZksUTj5c2Uq/oDkbO6XLDAJXcFTx2sxNasT3fEGTyJwtPittj+mwh
ulqyMzOS/9RJCRgOwcWV0afU8LVp69RPXXfEcfHNwRfWHzPeGsrGLv1qTH0DmhVrQuzXSfz5ZJ59
g+RIB+bRycrwDQJiyTvjTtN8FcrQAWu+8XfjCwvt/JFqX112bJQSJY01AoBPypb/PAngqbmc6yTt
iUI7DbeXiuT1MXnpS99yXzr0uxe7mm3NfN/mUS7u3efqGwg6POVIKLhKQMbQ69mucIjf6F9I/Sbc
KCvG3f9pjQAXuvy8knZdHXv4vELd0Wzbd49pu+vaX1O+BTMEd7dT/Kzk963aH1RlCrOp9916DQG+
mEQA7xL6QbEpZ2KGy6+gOoRz1EQnJ+8uz5C108eNSd4L575sf2S8QwelFnJ3Y/Vvt4e/dDEZAGSB
7RmgbFwal3ZZO6ZFXTZIiFoZ+raf1OIFfK0BSI1WvNfSiTs3JB0FQqcW4KIa6etB+IyIwHJfbw9l
yWOdW5A2etzXltM2GEpuQVEXsOdJ3Of0SWS/6nJr9Wsw1EVzINKA/B4e7eiQvJy5QiOmYomRnFqt
DsCwEMY59YtmDGPHyoIKfCahkfGVi25pudB/rsIuiBWAZbg0qpGiFLZAMjKjcWD3dxBcb5Nn21tx
/osxhDk31wHGAAlkuYMWlSmzHw3kJOy8UxHqKUNIdFK9cMLvdVAnPYMIefSLuvbuDY22X8zcyg63
l3OeP9ltnH/CPBVnd7rXuIZSdFl2crTQ5K2fdoe+HP3SvVPM/2JvAmGAapyJdD24zy9NdWo7lGqN
h2ni1u6xYNzy8TRWVm64xYepg7AMC+dAqEZuoXGavsKFgCDQGU99chT1KzalMX3Uf0pAKsxnrct9
8j5Z2+xXrIbC28dsI57cX7fndekgnn+FdEyqUQPyskFgnSSqvbMr6G+WKl3DXy7mJoETQSkVwAaw
IUtzOnV2HzcZQjKabgxHCYZe31gKOjW/xHi+WW5Quw8QymnfB3UtUPqsS8tb59y2tHXaaRAO9+YM
wPBUQissbpVjVxWHAiz26rFX7YDlGbo03nT2m/Q0GLVtDkELBXn9Q9/8Gi30Be4t7dBU4P/vwiT+
qbDskGvZ3iRFkBTKIUOfAOl3t1fmP8wZomiga4DJkufMtmnJ2xExkCg2SfurUh+mydorIOaJ/ek1
zQ+kB68W2zqvtw3Pa3E9X0B2mugin/WnL/d/O3leo+KuPTWp2fiMeuixMtJ6NyqGvb1tanH3zYIH
/8+UfmnKpgLpKDFlpwEIvw3Yt6Y907QV9zVv4VvjkR4jPWS0Ha9V8Rhh2h7dMXwM7CT30yQ+xcnP
WLgbJ3HXYr15km4ZnUd+5q964N11tcDiueAzTGIrsEDs4Bh4hHQkTAzIfgC9YE/36H5UszG8Pa1L
K+iaaJlHoIf6nxw9UxvwNiEQz5rD0G30yiq3Sp4qYZ7Z5X/hlxGhgEwIRLa4+aRxKsBbV17rzTmB
AhTO3ZH0IRgrN2pvb5Ly+b8YF9p/4JjR0Yv0/+WkIrNU22OW5icjThsfZdQxIKIBq1I5rT0JFqfw
zJTkF81yRAGxKPJT3VJ7l+ORs8nzhGzVwh1X7ptFB4Xi2/8OS6auVbtcifXMpieVcfDUty5vqZ94
jdNtOemn+iGeNFGMR8VC0iBQhWEyXxABKkQoA1ibHKUEsmHolDT2Rhbn2qGYnKS7az190EOdZPg5
MUqjDjrhKMWzk1SEf2hqWiNhY+vDbkSvUuVbJbfHO1foIHxJ7KGp91xlDQfXggqFjGlMq1lWAbwx
zsr4l25CBDGItYHWAr5Jbtitp5ziBLb0xN13zeZHUORvYhOsa0OunpTqTwP58FRB0o1O991YPgiy
MfOvpYghVvxnUE6x9e6R5v32XlsI6Ay8eNEyAGCKdcWnUXqCtgNLipM5s3ijS7tUy61Nx43HthD+
8Jl4u21wYcehooVgDrhNCE/JYitVCv16vSfFqQVVbpC6zp+UpT8trVg7sovzfW5p/pIz32SJOIZI
IyyNR5Hvu2qHVGU8vhhVFUJlvFIeyo2CB4e1icHr8+qq3yyxz/owYy+3R/wfPgToQzRLQFRYvmkK
t2QOK+riNPCHQd/kQ0DVYeNBVP1F/86jut6UzxA7zNCVqo4+JVGp++kAUbLo9ocsBJdzMfH/f4d0
DXGnnrJaqYoTOpp9bwy1+g6Fj2kIkjVijKUywAzzmnvzZqVFGZ/bUhNNhnaLuY+/8IPtPrIuGEIV
uj6dz994H2jid/uaDMcS7XnGpuq+1L2v7Ry+nX6UazClpYwEvuaT5neWHZU1/opy6qle42u640BZ
MMVvvXJXuEjjjmzfKncoBKXWm2k/DR3UkPrGpwo5WukKpdlSYhmtbuALBxocLW9yEaKd8kHRjL44
Qabx51Sig9TlvtNvqAUmilCHRoh2MpU39H8IY837zBeUdFHP/Hy4KUFSB1ihlI9Q056XzJyKE3Nz
lKKauwK0are311Ikh4sYfUC4s0A+J/OEWXRsIAikYtGno80C0LA2yAzep3ZgvfIXDxoIzoZbK6nJ
awcGXAeu5hmngtyvnMnQm9rJTHPkJwq2DUPNfS/dInPeYZ8VxAcB/GZllNe1eZAbIc1szPwoYCqT
4kZLmG4B3Gd7cskhRf2jA6fzvRCm7wwsVPIDGuZHawXBMsful6sHmyBWml/AM9+3FNs1IPOoq6pq
T2Zm3WkZcOhe+s57Y9vr7OP2+K43ClikQCKFRzCiVf3TmZ15zXgoTOJarD0ljXoPbkvEH2Ql5L/2
Q5cmpKDDzUTJ7LFuTw76cmnDkO/c1zU4KjVU1FYO3cpwZPrycsztziKwNbRmlNB8a8RriJQ1E9KG
UJmdVVo3Dwf8bFZi+Vny7faaXO9xLD4CXPT04U80AF/eZGkTV3VvUawJG2Nf17qwAeH2hHZci1ab
rBYfnspXUOxrNqXLAuVAE92rRXsq4iww7PrwP6R92Y7bOtPtEwnQPNxq8NDuyW0n6eRGSGeg5pES
RT79WeyD8/+2LFjIPviAjQ87GymzRBaLVavW4pibrcpXCqD+MKIVaO7uL3LJjRgBwniOlGCDHPD1
IjMjcyqzghstwe2IO5nld7b6ft/I0tb7XyMYc7o2ojH8lYTiIFm9GSniZHkjroNTOQbDmgDb0pm9
NDX7aCxv0NwVOEhu/6sBtXxfbL4oq8TLy1YctPwhRIEzO4sMmtkmfZrCipiUsGy2qWZsOiP7oMMa
CeWaJfn9LgKD5yXZVOuUnurKq/xYJ28pmAHQ4/uqtPXKVORtkigHdIELxAwhtPnm2GWL0inPLE5P
vCVhlaDzrX0IXCD3N8PChSXN4DOAb0FCJ2ZbjjFLNJqAmaR7IpBZ1PQuUrxq37ip7ySR7pDnJDaC
mhjvViOiiUz/nAzjB8hxNODhMWU410JMSYk5qkqlpyL/XntYZvFIkjUEyqIzL4zIk37x4ewBxHJl
omGVnrJJWHIoFPZaKqtiWTJsX19SYObD3Y9REexDlPuu7cTEUwbHjLFByj8x3jIACwdoxarAUXcZ
+G5LvxB/INSC8l8JaFmUjWU01ChJ1dmLldeBnvKgTc+NSFYiy2eQv/fLZh5A46tNh85B/ETKGSpd
GL91wEL9jUVUPjs7pgEQEzpfnGdr3Ni/3ZMb975lnoaVXX0bfOAg9ByQEYOuC7XsawcN1KzceBqB
p829INFfJ107FOUDqL8te7XuKuPzfM1gOwONCMZCUNOerVlRFIv3ZjNIII5IfV7uu/xn7UXWD9L+
REbsA1WhlH8w8Lmyyts4jnYmxh4/pc/B7DO/3ZsJc1wOUMOJ88OyD13+sXJqbxMwGJAjJCYqupgM
mN1MHZi868LMxhPt2QjO/SZXtacxRyfksRxcL93i/3sfmuIORmiWrnB8O2+dna6gARve/y23RwsT
FpJFFoknANlzhgQ1FyR342Q6oU6hpSEGpcCYxG21CUGkuzYSdBuAYQz6IeCzxmw1gF6z7aOUGtHb
ajopRbE3S94HjYaYMWUT96dqLQ9cXBqEWjFAgt4LwuS1tXgS9eD2zXRCV0594HZsP0+mauxBXpO9
/gcvYnAUQkpAISHRnZlKbTUHuzEWxjFdDDh4sdOt2jgYMVDM900t+hDDTlLxS2bSsyPYuSmIuGN9
OmV12vtE3yV5YwGVN4FImYvovrEFfIgc/cWDH60yiYWc+RDNF4bUsOEndVK8V4/YPRSrLYLhY8x8
eiIgDm/yVxQdC9BCkW7jlNTpHtLWKT6aYQTe16njYoI+rjaeKSuL8uv9H3h7VPH78BzEuCfYCvFo
u3Z8Nwy1qIA1PsUA6hxKx6wk+HdNX+3W5xiZkSqGeKHJicVZiuII4iitofBTC8zvAYMv/MEGAzNI
hvv0rJpsVZ3mNs7CoI25RTQpMbrwSX90ceFZZWYMuWFy4BweC3oo+q32LbN/TN12ArbQNd8m8B9Q
X903WRKgGOmz6dglv1tzbTZk4cV//UtmR1Y0tkWayQA2nUTGcLB/2s2Tjvdx+zPbQIZTrSy/2HrD
y8/733Whk3ltd7bNweKlCBTg+Gnw3huoj+S7XmzKeIOa/Dfya42Va+kDA8EtYSVQ+AQP0vU2MkYI
qJd9JU5prqPLUKccyKD4xUvb2B/1ult58S/ABpAR4mZBigEdZcg5XNtLe1pw3AHiNBh6aKd/8tRv
z/H+u9B2w+gGILV1N/cdunBQ0CLFrC1SG0xIerPLlHtanxpMFch97X6TqVmz4Q5dQwvIv+X6ysZE
64WVmR/bwktATzOKk9vVQafF27rZDk+5Abz2wfWylQfe0imBWgtIV/HYwiU2u0YLWlSZ1nji5Lmk
fFaRDPsFddq9pvTGtjfr05hl9f4/+PHC5uzLjVrHGCIRbKpjhmZoM23LtnZ3/8UKWg0oYQBdcoNB
RkIJ7csURXXdpE+FK94ZerIrRpY2vSQ58PBaRZIzj2pTDgWGQUXlXqcTeSKas9Fj461w3CrkKYR3
7y/p9jbG1sAoO8ieZMd+fpOg4KTUcVOqJ4E47jN3oL/g5uoZ6mzt2q11m19JW2DxRtkWTA5zYkYy
msLsY1ecBDjA9hPkOdCh6OsAEtg8qHKVfB0p6tQOa0BA3BX8wWGevZISLHoXLQnoR0EjEBnz9RGX
sErNYXigC1S6HrLcpX5qDBxcfxZSZ+H+vu/exfPtAoojr0JYm+1LkeslaCcx3u2MU78Rpab6btco
K4FryQpwd46UxMR73ZhFEatU9NZiCegDHXas8rwFYfTw9u8rubQxc1zrDYqTFtj7ealofjpSEoze
Ks5hKVIhAwdpiwFqCqRu15/HyZ3KNcoJVkYwj2G+oT84Lvf28ST5PFUIsuVu70UdcTAKaXbA0RBu
+1pMeNQKlkdWqngb1rPO11ouwkGx0zNpzCJICgg73/fI0tHBbCGqw8C3Q5Nsdhei9dJWXqmrwLnE
cQiyTwyoUgwSD1mRn/6LKVA/o3ELwpU5fw+kjirS554K0eKBB3qRjF/qHozEFkeD7b6pxb0EuRlQ
LcmpW3uWuk2WlaZFb2AvqQN5FtAZj0ydqv9lN11Ymd0RtCsNJ0XEPunuYG6Soan3djGY2/trWfxC
Ur8crVFZ85ntWVcvpjG3iXbSSuioZCCnjBqhZ8+ou9grR3ChFQSUyf/asmTwu8gNGxO9zUxx1VOJ
ZzNq9m5XjY/axGu2I4ZQh8eRpwb3lV6MHVjc25LvjNRD40oD2Ri6WIU1oA4E5nfIK1g98WlnYbSl
NjOV+v/FKw4oYFTQloNh/vqXDmo9KFSLVcC78+ZBo471zlXWH8Gx7a0UyaWD54kHaEABWECSDiTY
7Iig9e801Ms1oDj0L5OwPrpWf0usE9EAykT2LHuRdCWlWvroGGKWd4wHCpO5anWXmKKdethknRRh
sdohaJQk2aCfuEaNu5TpgJRMivTaoNOYX9Uc6cCo1Y12SrLKTw/UDqc4GvtNx1ZygqVDeWlI/vnF
5orjOAelZS03cvVaJmlQkHKlurJwMeJ6Qi8TRR3Q2sxJlpgp35NyV5CePFS032aYcvQtVgZO/eX+
BlzKs0GOgZCJOVTDwe64Xg4fu8SbRixHBedaoJMxtGkCAfqpm55ds1MCmtbskXamGcSW+2RDWfJb
qRjNilcXwNyoCQAdjFwVewU6rde/oykwjEOmTEPf0vZJXTxNJmav9K+dW/gAcwbtg0kxHkv0kDV4
xnL7uS+GaCjGl7Ku90pFppWjuXBern7Q7PprutpTmC7PSwLpvHSjF/UhhhcGzvyccfAZPZprYKeF
vSV7gFg9wgHeWLNQ7E6NqSZpD5ukDM3sVQVh6v3vvbyq/7VgXLt5wpPLgyYhetBdEm8K9GC86TSw
9Es3dnixp5B3jR9bb42NeKlKcrWy2TYTqF02RUe1E69+2/k35Zl4KJMIfs5Uc1tnqV9TCMCngWe0
EeZBnqElknorzHsLrQA4FzTvoHtHmu3NydoqUSGnVhAjAFQwYjBKKizIHQuMwhowMFWJClv8kNl0
E2uT7VeZ8WhMa/xbctvMwvDVb5htK6fHjeJx3IMdGK5/qoqKl181jsO3aUSmJEA69sjyUQ9FWfUr
0XgxrFwsf3YF28yttFQu3wHqUnF/IXsNTOdDFP9eMZV+hko7mh4GspfZNu7iFMS1EOw52fTRNE5K
vzH5CrPKQri/MjHbx+OoFwVnLcKF/auIfdBJ6OVPwlzcL/v7J2bZa/+7mNnOpSWzmG1j55YiGEW5
s9zSr+36BZoE9w0tQIiu3Ta7oZEE8oaoOJsDqoJtvu/Kjd2bgWH+0dEdUxIWalqgZMaryMvN5G6b
kb2gnNWZfMNH+5tZGn+sVP19/1ctBoyLbyndc3HdaXgsaaUFR7va9yQNod7im+KBpT965aXSXozk
dN/eUlkL/TLU9WwQNmEUYGawGrI0Q9EAF/nod7GPcQ3e/LR/l7rv6n7XvPVrOKblsHBhcXb1lLVQ
+ST93idx1LSt7whv2+THlJOtqfys80c26NumVmu/H79adKVGsxj0L8zPIsJQtjyx40HCgrxum7ha
5vekzaL7fl08MOhDoroAmhTctNffkSrg4FJcbGMTNJ8chOmDq0eK9r1skpCK9/vG5F92E+QujM2+
IRlokwoPHm3q5kc/FFXgZprml0WR/5f77MLS7NsxhzuMT7AkLBqV1jF3o87Y9fYjeKybRgSo1axY
XIwHFxZnn8srWZkxBxadsdq68Y6P730J7Py4ue9D+ffc8+EsWpudrhXW5wfrSj85sWyrUuh2mMTP
0zbUyn8WngKVPtL0/7dB5gW1eDKznFpYF9Rre1AnmjEEr9WVzHZlY8xxVaVWpzFPsQt15kVAY+Se
8GP1y33PLXwh9GANXVZ68Nacp88l84whBs/hqe4669EDQvQtri31I5m6LCTMs/69jiWb4sA8I1v3
jDlyx8wMlyYt7I3OlluHCaPWil5tuOLs7i9sKTZeWZpdrMxT6w4FMw0TuhHUbltP86vqKQvN9ntf
vABMg8rrv6fBqJk5Fsh05QtuPkYH/QptqqGAdmoqwfZq1xRvQBlWGw/vsIgOqngD3W2BiSnTnHZk
MteoKRd2jJTmwfQSKLFAXDoLJcpYULtGgeTUpw3wjF1UUMhJchqtuHbNziyQlJ5TN0YNO2g3h1ZC
XobWDYkrHlrjoaFakIMewiotxccoy0vDvL2b5w9qkm9zPEk0vjYxs3DtXi17FmVKKHKQhFlYNhFn
Yj5otXhKQefNNeOQFmbQV2qkZGsaUIsn58LZs5iT5SlaHzWssmLYUJtsYsyb5+BtpCNfcfiKvz+3
+kVeMSl15jlM0zBkmPrMFO9O/yxMEDCsfFeZCM7C6KUjP9+/F3bGMWPQV8CS1PJv6byPXfEA3lZf
aDVInZBmFcouQVxFv2JTY/wOhd3AzpuVxa58zc8M5OJHWH091ii5ayelbPyUWQ/u1D2bmX2w6Aji
nGEPBZOIGms+XnrcY/FoTUupXXRJZ4enzUa7RccBTk5cMJvgxZMChw0g3ARNdhyqQAgI5FlOMBlq
0Htr/E9LhTgw5kHH0JTYpxtMtuflFm1HVztVA4PoQ/bEMPqsGuOz6G2UrNkW/Xg8qO1DLx7NPj/x
zPRFurMV4Q9rDKiL3+Dit8iNcvENukmjk5ZhIxjFhqlZ0IP6KnR4lIFqC7wY+X+5FCSaF+038CTO
n/IqUdqitxU8eKfvrREwsdFMvxpWckddRvyb7X1hZraqXnP7ioED9FQVPXD1ZQrV26ajCcg+slHB
cDVEuYKMYQ4Gg5FxUFpT4/e0YZHh1l7YuyJ/AL1EvAW10BSNOv+eOhM0Ib0+fiiH0oyELiiIFWsR
pr05PpMS44L3T+hC+ivLaZL9E5SSmjWLOQyFANs0iX7K4/aFdvWJDO4aSclSsAGlm8SDSDzRfDgj
dbNhdLQMXrI536UGcfZuD+lntIPWEJRLcABUUAHgBdkD6pDzwa4anGq9ljb6ycmNH5hSw6DNlunP
upH5lnfKUz0s1J9Ji7ph3kfWVJOgAmLrvk9vkn0QVaIKinoebkyJJLre6wCpizh1+v6sWo2vYg7U
TOMwNv42NgmJ/nbf2E2i6gKyhOo1xh3QToTQxbUxJVW4qSljfx7z5qS0+jGd6g1p6OA3YPdVRIN9
rzJ1e9/qbWyRZjGiLrkXJb3vrMhPWoWJ0pj6cy/4xqXjtikeu/yIg4a6/oby9654bNQzodGojVvW
g3lja1pr5B6fbJxXBxA/A1h9gKek3hAmFK9Xn/dZwrjr9WeRfhEvEO6DAEAxbp3Bjy3fjPiWKJFT
PQ5/IczMm0Nqb0otGo5NEyXWA6RTVOa3j4m2BffmkD9CEkQrw2E6aIU/KC/9aY3AdWFnYFIHrSTk
Uij4zhsO5SBa4gGMegaSbbLrYNC/OZA502rECkSNlW90c/nKfhwEWcFGYmn4XDPntD1nMWC+/Tkb
m51Tdecq/44xX8wg0i0l5LHOMQ2gWZgeZX+p8mdwv7FCC1d+xE2IlD/CBGoFk2gu/jfbn1lM9VFp
7P6cAwcOmOzeaLMjOVp1mJl6wCnIpiAW5Y1R3DLHB87wfeUHLBwQiZzBPA66XyBxn6WWcQq6fbdK
6dnMvsWM+qz+Ayb8vVFW/uCovtO8NHmyn7723Z41T01Bdl0Ccj8jtMh7quVBo5sroya35Vj4BD0n
A9OueLeAMfV616KwbQ1tadCzAX64zngEfkch2wl5EUieaw+8bcPfdNra2WurTr5bNlFu6CtvQen3
2ckxoGerAtAuz9Bc5dtmoBsCUc1wJnWr+ZnHDR8Tm1Ow4n25lBszmEM0JAOlAbWz66Wiv8FVVRuH
MxgvexKUeZS7X1Pj2WlBonSO61Ctw2H4vWL1dtN5n7zy+OzYepCMm1n1siFXM7TXILEiyg1/5lNg
TqNvWQcoi+Iu9G1/mnZiNa++OeBSJ9vFWwlE5Dhx89FLsDBQfUpH75TUZ1d/ahXQ6Xff0+apQJH9
/iJvPiAkc1DglSOeUOfDIOD1GoWWCGOwWuXk6InfZh/lmujx7VpwaDHzBZJ8fDnAzq4NWC3aFV03
pmeDNr5h9b7bbFzPCxDhAo2sqT8uWUMLFqxJmDdHJWSWLJsKpgPwVoA1F2AsNNzq7/o3EzyKa7xB
i4bkbgSUDjt/HoMLk491RY30rLutVBwozw2emu2uTVeO+U3KCxlvRBw0ElHxw9N9dsoHPNwtR0mz
s3MC7bifmEVUx9RvlaBAe0XVo6ldOW1LS7PRy5FMD8C/fF7aF0m2nQG+bKsFLPocxWEnMDHu3Bzy
7nR/692EVKzMkfEL8EDEjvnO6E1u21VOs7OFB5VbJX4foO3tO9qR7Yu1O3PRGDY6RipB8+w68qxf
LGpiFPs8NbPzOHh+5u7oIELaajtwW0k2oXINkHHzCsfi0KUH2hz5KujwZ/Z0N/dKZWzzc93b+wpM
53W8txXnUVl7Pdy+D2eW5P19sbJuaHFfTrAEqJexIe2mHTaxcyjarRkqSFje1TVw4NraZkc66bzG
UKoGaxuEnyWvw/Q8ppO/VlO/bSfjtkc5TsVHQy6MiYzrlaVlXml1rmRn3Qm74VAWZ8JCpKOJkfvG
mILNWve5OIzKjm3zE0ruzZ/eC+9v0tu14jfI2SOcQIRkW75KLryrCpZYmpLmZ5vvOuclTg9x+6Rr
H/et3B45hF9sTMCekIiiZ3JtpSgIg8jAlJ8TZRM/mc99vuOxlIX/V/yIJPxHfx6ZPijc8eS8ttM0
Y9qBf7c6K5jBFe7RKJ4s/mIOgdd9kYzg2Yr3bt5sM3sz7zXK6EyWCXtq/KyPRWi0h3RVvkv+6Kvk
APcLoDCAqKDagSR1dtRSm3DD6dTk3HcfqvatWcs+FhaBEWnEJ+gl4C6e8y+NlVePAFMnZ8v5PdFX
pdqm8Vrh/jaZQ8AFcsMF5BBIPTTwr78MkrlKiZs6O2vkrZ4K381eteJJ5dva+u3qm/pskoP5aP30
xjJAzef+9pt7EIcLCT7eP5g7x5jODQu+YGkPXbP6TMAylFvAjKzxUs59+H8tgDYIy4OV+XWZ11Pb
TDyrz7Uowok+Fgmu5/Hr/WUsGUHMBUUGitxyYOLah62XYy/Yan12rBStj9+tvc/y7T/bAPcR5KUh
nIbX+TzhJZWSt7WidGeMMmWF56voGpE10v6FhcjUAm0cVAAwZzvbDLlRlNoIJetzqu0zDEDkyRYY
Zv/+Sm4/Om4mmfchrcaA/NxbVuF1LRCXqC84IK7NClsBLVxRRP9/VmZLUQelYrUKK2YClHft15iB
um/hpogAN2EhEi2IpBkQ+VnwtGo3zfoYJgbtQZiAY3gbWw9sW/jkFeTpfEODsQ6gEKMYflvtq2oF
xrDoSDlHCcoOxNV5tq7ldm4ZpOzP00g9v3TaEkqXXFtb5rIZNPfQwIHa1bxWAq6dmHOCEk2nhaoF
AsoAtN0Qf9N7H2Vv/V3Nf4zix9CHyRhqa+QN82tQ+hiVGgmGxsAOitHXRwtykygPx6iQNLzbWeq3
2M4irn/ts7Vdebv1rw1JL1zctxrKoFy2Zs+0wjvP1PyxebXWDvGSK+V8noRnYcBsPpeSiNoqS62h
Z9BgJG8YG/RCIZJ+d39j3pSVPp2GHiVYKMB6geT9ei2ClRNToTF9hsxHTT+cb1P/EDvvNNk43zIz
0BKE+X6Tt36vbStFgF3Bi4xQrX5zo0WB4RGEe7ZTP6a5EkIbIcCsCaZPSw//VrwNZFtPfywOUWRo
u9U7b02Ge8lHiDx430jWLnz76x/fDOANbhV1OKvDzxF6LBpbG7pa2lMoqFgSIwJWN1v++cWnBkW4
6UxZPpyTPiseJlpX+65yOzCYex6GFrQ2XPkeMhG4TBTk90AmKWUo0VFG9ezaoNr1wvKGckAu5+fu
IXNQKXpTk42HzFnxFRTKj+UXsbWbM1gOh/cq92s8DnzmhC1I6EOzj+gXIztofynI9/QPL9TBfPAY
8zBZy5s+n933furMN/o0qooe18OZlVueb9HcqNUPVD5IF0j5nWNvPXjlsWQvbSN8gx0g25SqHw2k
E6BZjfQYYAZDeRdukD85XejZIffeRvRM8sgEcsR8YPqmZIHC/jb7jvla5WvKtstf6jyCCo2XRxp4
ZqH3Eb9mvc+aPogxFYD/sOj98U9ebodHt4mEvTH26a+MpAcXyFawdE3xWtCbF37wySSIElkJYjtI
ueav364rMfDBEVudfaGqv1J7eDK/ZT8dZWd7m6qjZ3f4mv0zkemnWVNH3QL3CWK6jFIXW9Oo0yKW
aOQzs4C06UX7w8y8dzUjT14q1JV9eYMIkNYgHQoyUzB7yZf+zFrWpdVgI7jqRgFU7Lm3+rBRzdBB
Rm6/Z8YLNA76dVJfGX5mewzMDTKllcnGjWQbc9LGVEbU7sA6mfqeu9EzEtIvGP8E0xkQW1qE/ObF
bFYyqIXAgofOp74vJJ4wI329WnAQlmankuGsWE+1TsCevFabuWnfSIdempidHiVpXV1MMT232raB
E5MK443JdiSbXHloghpCsD77GLeEfb0fYj6bwDc+lcknKrLoosznbUDEBsY0MxnOjRE5RRBv++K5
3OXqoYTunu7HL2obqez3ilWZRN1ahQCRHKaFusjsonEVNa6MHoFN+zXtbUAfiG/+UCPT2KRknwex
+qrxRxDADyezOA+9r4R6QPOVt+XCzS2bOP/zI2bRlfWQoE5sbCe3GFiUYCosYKlRB6PdfLu/3sUd
JOe/UCN0MTk8s+SRydPrxkL/AzQV9ZPa0eC+gRtWNGwgmevIsSng928EtrMKLe8KJM1n2j7hPk7s
bmtlXzrzS9eKHZ2iuj43re8VKMNhpF/dAVIOAXo/QS+mfujKGNN31a6uNhBNuf/Llrb21S+TlYSL
yDSwztCgGYNKeLbT24OFgv/4mujfqzw0xXOsbNrv9Ek8FNnHfcM3W0xDkw5lVYk8RDyeFwU7N2F0
aI32iOaXl28aO9BN8jbwVyidRBqLAedZK03fJvYoDMopSnwBgFfxRa7XmpLenEy76Y+J8kL4MfaU
cDJfKur4mGXj30BXZtiP9bAxGJQSQ0wkqcOf+6u+ac27+Al48puYbQQdHYpA1z+hbtwkST3aHwcH
GAdfoQFXfxTQJ05qdaNZSmA7uJSfU74v2r2ThG35qit/BQcmfmxfPOjR/iaKb0DZTVn5IPOC5ucv
Q9MHfFNoXRo3yaVFhw5N6v5o9Ek4mo+t8pf2Z8bfqe3tjHhtkuLmdEtH2CZUylE9RTV/dhGDeF8B
WA9TTaCqDczk4E1pYPev9919u7tnVmQGd7G7a+CyCw6uzyMr/zp09Cl1Qm9sQ2iF2ArEofNNpu+q
uAzaYVeJL1Oarpyv5Q9+sc5ZKMUAjWURYC2OYDbNkmrrKBS8XVXgKHzfizrU0sDMG6gT+mX+/fvU
Ppr5D0q/AHQZxUkY1w8mNDO97BXtPo1UKy+KxY8gpX/Qg7RAODs7EDUYiFI7E/1RoEAzkN0U90Gx
ppy3ZARZOfpsmMoGlfvMyOC6aUeduD+OrvIBwvpulzuiwLSft4brun0g4XNDpx2FL3m40Ae4/ty9
MSQU0gH0OKr0h53GEZmeRNqH1NzqBHpTJnLZg2bsqjLsjbdxeDOmB2vYpa/tIYv5tinpoyhOCUTl
0Rj5kQZZxNB8B6PB2O7rcVs7PgPoD/z37Vo9a3GfyMtWFoahpDqnCKqn3HaF59BjrmiHnFmRwiAN
nPC3lNi+WZtB6b4q/d8YHyrB9GHpfCDX9Pv0laXoOJSFnxcb/X0goUebsDDVUMGuvn+aFkK2HKCE
6jhKyiBDmMUuqmXEsjtGj0kwlk8DCofK9Gbw42gHWvWTrbZL5ca4ykLwNWXFHv0I1MduOHZSBCs8
E8hwHP5SClQMGH/eyviNv7Kp85EF7FLrHyeGEQNRw9YwDwlCXFkwu94/k4GyeWWBFASvBwFSNZZE
HtHzoF/XLZIp42xxMtI6eIoA3oT09dqUWntdonExHQGQCBsdImkeCep2N5CVAaeF43dlSP75RQjU
Rp10DVWn40i3TtH4NHsY+Bog+CaDko67WM0sQXb7Hvddj9Ww/BvJPpp4JQ++9RbQRPJoqxiItWHp
ehGmPhS5A7qlY12n9TaxmvxAmcpDV/AarRydhPe3+u1liAIF0Ad4rQGHAMrna3sChNFjrnfTkaTO
jr4UANjHcR+VYAsDl2vnk2wNkXLrQZSAIV2D+XHIQOCQXVscTcCpR1WfjoXrkQisD4D0g/5nZV2f
VGzX207XNLxmUGqWugzzCMkxxZy4qQVHjq2z74rS3aASrAdMbfJwgPzoblKUfFd0du/3vPo7ugOP
0skZfVJOJAK2mfhjl48bVPZJ5OZTsTUIJnLuu18u9uZXyklX+ZgEj8dsO6WjlXqtkfCj1zDf89JA
LUEcx9zQZZtslQ1wyfUIMf9jbeb6HnIAls6REI5tHZLe2pl9tdJ0X1oQqN9AAeyAPhZs0Ndfl+Nl
PDAz50cDzYT4S2phGz3ZxldVe7vvuU+Ko7nrQIAEahcwTQBgNAtheRGDg6Qc+DFp6k1S/FC7jas0
fkaD6aV7dci08dxvicvCdtKChP9Is7eSbDPo8Ggh5AOK8Zf1vUod35XIuGklx7yNRUDDfdZIMZGN
QszMDcxxSo+3jB/bnDymForpXouh2aQqVq6qpU+KhqSLFxdoU3GEr/1t14OjM4Xyo3DpMzG7nV4m
X+57etEEoBJwM4pJMHRtwlHMoTcZ1pJoCXL5SrOwGFWsLOS2ACABhGih4YaQmJf5eCqvba3tbIsf
6xjUfTHiwpY4Gg07DOYHiRy8ttJ+3FVK0gUl531kT1b5QLuuD0qa6SvxY+kD4uHi6JB1AQBnzhBT
FKxuukzjR6t3XixsnGIoXwAy3t737UK4x5MQ0HRg1IGTnjfFisLB3rBVfkwhQlwBoZeLKuq6n3wN
g790LiWjFC4XqELZ8wQYImi23hq5OPZj9qfLvbDCP3wUCUNdeGdoQa7V5m5zKDx2LwzOTgClOjFc
RmBwoFumZYHW/DKrc6Hu08bX3V/GGN135eIGAl0RdpGNVjOC/vU+FRhEKku0eo5l9qCBGFHXHmLo
kvgj9Qnem8T8zcHwwQV5Ab/fvq/I7v4PWDonYETB6A+qkWCglx65yD9YprUGZq7E0XEKEXQGabaK
bqxpz90wfQJerTno2ElOKwdPjdlx5F2ilG3q4FXv5DutCUcedqmv0zAubT87Gc4W00zAwm8bBXOc
QxsaQj8AX9ujuJ3mP5i9y8r2oaPG6f7yb4ux8ocBGoGRMw24v5vBM72nXWXhh03Ki928oT4RJEqk
Q4D2i9FsUusHWytnLR1SOAJtIoDWJIvItcd1EyQIuWkInB4SKbGxQVdkXxVrvARLh1TirTDsBWoG
0JrOzOiVNxWqEMdpGgvgyDINdYm2A204YMws+X3fjwsZGTJhIKpRusFGnhMD06TJvYkS9ajVVN3W
af7FLRQLHLMGfSyrrNyWneZEIwRhViLwgjdhGJNuJhCAIMWaZQelWhpak8GwB6GK1rI3UPfbJNx5
/ff1odoqhwQkLOjzGF8cEw5aJTOua37s8o1n/0HTMujUYw4km+qe+7U50oUwBAInuUEMsJjdzAKQ
pFFZ5nX86KhF5CQEjUDot7khxxy7qr5VDerZ8fnfV4gEXjZ+Jdn3HFajdwJjlhCEPXZQ1zWPXMG4
RWRVGHHajNkKjHgpHGD4AJgKaP1JmM1sc4IWxCnd1uRH7jmRM9QvNatCa8o2cWbv8+IxU6IOnSj2
aqVsWwn6VcEjNv7t2c+qFaSovh65+3sQv+67YOHIXP2qWV4LEQimKCku84kA6OaOez1jIQPiHpzX
Kyn00nm5dMBs28YuNq064HVOdLPw+2rwdZ38RhHd97CnMgbndysmFy5Tyf6LkS4Dwzk3tzavCLQc
RYq4Q9VjTLZNrEZesh+LD8uO7jty6VDKoR0doQcRaC4AFWsiHzujFkc0eYcdi12+UUw8aDJDtPv7
phaqxmjtY03QPMS6QFV7HedqbveJKhpxzCHgo38t8z+F84u+uFmYimfafS2Ub1VzoGWIbjs70Gx7
3/7SUnF9omMOoB0aXLNorrpKz0COBq+aU74FAcgvNxUkEj30F+9bWgoKqJ0hxslHF+ry1wvVE6f1
uIZ7g01B+Wacav5iHISeAte6IcnaBl1c14W12QbtJtEQpbbF0WqZTzElLdw0agey8vLSl84cXvCY
0USTHkWrWf5BOdJMAlbUozmGYOsAoZfXHD3ve9U10K9MfdFEmbUblS5g2e+uD2O88fPX2PCz/KHt
962e+dkjgXiMLp6t6Zw2Lph+nCd7Tatm6cCiugbdDaAO8Tyffed4as3JtWJxBJpE9Y3OeB0wex+M
eacFXgLVsR6DzkHt0v9Q6wDWCHUHlNpAqfrpwIubp+X/h7Tr6nEUCbe/CAko4msVwTi17XaHmRfU
kZwzv/4eWrp329gy2r3aMFrNbBcUFb5wQpVXKtgoR/U1AsNfrAzNA3wFnt29kbzcX2I3PjpiBchm
IiICTmYOp4+4xhuQwvBHKFropuAn0Nips8Asm3hJPOonp55lwuhiyBJOiR/7m2nCf71XGOpdp6id
cNRU76zEfGJkLuK/uBdENg4lD39GIEj7kgutcVQSc5RHwWpKPll5OMhOZdCn20gJoL/TKNFGQwxn
qW3bWSQIPFrGerMLRSk1tFgot3mUaWZaNnlMR8UVXkkLXzoUMImJ5mVyiAfeP/W+p1E+bjMjbjx/
4ZS6scoBaZ7SMlTi0FeZrfK8qYvQb1JyzJptUpe7ZDho8J1AiryQAd46Dn+PND+PIG6WFXBVIsdE
tcYyBZBkRIxSmn6arYRgr8bglrQBi3xo43lW+HdwNw2MTNWe+3N/Ld1ILCZGIzIbHlKsKPdfft8G
rZ1S1/EgvJAalYSa7RKy4Aowjj1xMcS0nH8toZpLxl5PI3KM5I2S7dUyoxxiiUn5Re1hbbhXeUNA
aTAetrUC3ceSxuFkQu+Gp//yrgjqEdLg0ptjK4WoiqpaKchR5rkt4VqmRsFConJ7Ov9viPl3FVug
HuMEQwRtw2Q4KAGUdP8lbqRCBMBgfWr8wiLsapGSvsxHLeWkY9U7vfJdSS81lYavxrWSjwLCM9b9
8a4PGwwHJCcK7NMhMFeJqGpxLH05lY9YKFaQPvTJio+X9LOupw020rxKAM1ADRE4ysslAn+PSolA
Uzt2vlLTIa1BuEbfwLj/KtP2vTzLgOHGWTZ1C/CvuegnVyUwNeQU+VhbSlHTdtxyDLpspfz6JIRL
1JYb8wbu1mQNDOgHdBBmN3MctdAyDTz5qBTJtgD0gjNS0i6Q1G+0ZkE0REUCtW4Asa5KL2Wv8h1R
K7ySm5dWJdQlRENq0Bz5IdqmvR+YijRqVhF1wqrL1YTFjervVVJndiHCt66To3BhwUwvNp9lgGFR
pcAdjBtqdmOUYwh+SJvLx8rU1FdYIhbSRyevZM6+/zWvD2vAXrEyFEAGQcW64vLUowK2eSUcR9+Q
eUKzD6W35GEJ9Hf9HeHGgZwSQTJwxChRXi5NfyKhDIkiINUqYhsMrIyKJdFNFGnK1f03upFvTWNN
+5qg0wNgw+VYOm40Xq5k4SiML0Glv5A+NGFyEkVwdq7MVg1Yo1YUSOJaGwFysQNFXEUShUpjwAEO
cy4lIwLaof28/1xX8mnopgBdj4U8zTSi2ulT/DrBCwWM/gANkWMHKlPt0qrpDnnxWhXjewsBlwKF
sLgFG9PjGQkf4A2BbtJDWbxkfHeG+ipVUvGTjNpCHni9nYE+kTBROA1RPp4fGkLbdSVUvMWjwK3V
JKPdkNG0YlrpW9n43HM0H14XJuLWYkDgBY1DTMV0q11ORN95qRDid47JaWjhSVW4RpjFIfX4iHE1
rnE+1Gi7L3R4ppAHvzN52Lq7rep4ZbOwzX5Kjpf7DK4TIMBOWGBQROfrXyuyqO0GXzp2pavDbAnK
dQXUFVftUFTHTMp5mmecC2yO1FJXy5QVJ3kp4OFd+70wK9PpfPUk2O6CjMgJwK9ZbheVVaJ4XCAd
VQEu3b6pcn9qECMqDZZQkVnH+5rxmyK0ctW8P/L1CsAU/Bp4ulZ+rUu+jlRSSZiCSIctpTGAal8n
SCxZoq+56FD5C2nQjTKwDFLptBtQwsKGmNbHrwFdjRMAOSmVo7/N/DP0SsFwt7ljiIIa19G0TiEl
SyudWHy+0FS/cTZgaBx30PKYiAZzNGFEEpfz2kY5QlKaBgmhuvS3c0uoGfIGlE1ZEHNUtMrcJDBm
+cAxkZVmHq90N18N0i4IHc+LTV3rF57r+rSfHguHPThE2mSuczkjMIit01DqlCMniytSObkHzvco
GGkmW7CBuv+9b1x3MCCF0ggYMhKW2pwX3fqC1BF5UI9NTN1iW4JnO5XdwsEKw8fBp8lD2e0yyfHD
YaMKC7HdjUAWmtbY/Shk4PsD0nn5rk2Xou6ut+qxJmYHZqziwuRhGzaPcfsZFyf1uTdrmvahPU7w
7BfgZIZ+gdUy3TazrXbxCLNAifehstAHnXqEQajAWWL0DKQfqow7rd6EIMHfn+/r4+7yhWcbm2jC
mHLcqB6RjSqsy6GOpeYDmC1atpQ/3/y06DogDkSUiQrnbHK7tB79OpHUY+/nbMifffRzlI0w0nYj
ZbWDYkGIbr5qxO4uag733/M6lMB7/hp7NquQbQprvibqUVftID9kLqwut93C4fGzQ2ffDnABgm0C
6ioIKLPDA31xOa1iEp4kjscKKWIXEqOe6ragJ6VVWBh6KKA7WRcEQIGgjqJsV1RC/xLkXl5ArZOr
3VXPV8FbAS2iF07XIRiEyn26D5MeJKs2GyBDpeMPw/OPj4FrbgM/dVd1FPIQbx3jUYMOCpCTRut1
6lfTNkHOwDbPEhb0QvmkQQX7VfIHyHKOU3KOXTCqdkgS3O5yN6rKOmo8rrEkKUfVTgiAwGJcKk0/
tOZi1kV1/FaPFWSnQMRL1z1xoYAVl7KAXkbUv3R843ZGGigt2BNESBhEgGFkl9WFmrJISbLXUO0b
14jljIO9XieKtELXTWYDdA21Q18idv8SqgzqAfA9RUEBeNvhvUy6KqV94srpfsRZ99JAE3OkEmDP
20iI44LlpZsYShZ2kSE3GuyguqLmtiNPvIh2KHhVhoK5iQyYGXbviuJX8KRNWnS9GlHMdJsbZcl7
S3RI11O+kbPCCjIJLOchyVryBIu4eDu4wCAtlN5v7LzJlQDSTZPCOzA7l0cNbqDKF2FbcgLp/xCi
pudFb5zaLwR20+E8W5Eo6uPnQ2RIAXpxtucSOQE709PDEyfLL5xb77UuUBbOkBt7C72Yyd4IlCJs
7en3f1+ZRGg9qedQCkpC1kJfvFtrem+U7flf72EwwiDJNp3QOpgbl+NwxK1Bfo+jUx2iHuX5lhZs
JBfw32Dh09yctF8DTUHJrxfqe8SA8GcER6l+d9OnsXy6/yILP1+axZhtkIMkOWTRSVejd53nqK40
/xrNBsuif15hHrB5CtcqWLnRqQfTjYfDD62Dxup1CNLcf5cbyxgDTSBAVNMm0+fLufICCfEmV0Sn
Rsq3w1is8kQsaNS4zv1xblyLqLQjPEKqjfeaK9G4RY5+qatqRxx7h1GMqJvL0LlT1kN9rJM/kPpZ
eLFbHwkNzSn9QBgCZ/rLFwNLLnVRgNSPpHsUtDX0sv/LAHgRrGZgAsk80xD5FqAKrwWnTN9K2sPo
hQsD3JqyScwGWYwySenMlnEj131cqq57zGqRucIDNw40qBKrIZDse5IKfqlUcSNSnBovqI+DUQ/L
8dmAAlROiVj43BS7JQPEPiWjCZ7L7jlvBweau31hNM2jnlna8MyjICol1NUtuchZuGTNcL0sUZWZ
yvQTMRmNgtkWy7I2ysB8546AXDBS9oAkgmoVLlBvphe6PF0hrPrTh9DQNuF/Ip5fB4UqDanky3Fw
Umrk5ZAaLkY7PcTffiBYXmoF/MIXvVEZVHH2oXf4UxQh8+Nc5Xi4TUW4NCBOwyo/sSX9Rf+QUR4R
WCPE61H1dyPShPt779awUBBAWoKoRgQIaHbChyrJMgV+i6cKegMGANiJlSBKNl1SdifgQVJH1bse
kUnnOxBYFp70KF1ymLv+opMzCQqUAMgA2jrX4+HaBPWbagxOeTBoIFmqWMx1xjm57C4RVq8/6ySL
N7lIQB0EBl+zSxO6TG6ctmF6UgWYwEKol6L+RlPtOI7xBgpjoBSa92f41ohTsgN2AfIOnHGXh03r
BYkW8HF6KkV0leio05RsPd3IGtZKcJhXF77o0njT7/9auEROBRLJGE/SjIQfITNkirIJPUsco1p8
Fk/3X+9GMwQalf+830/q+2s8N87HIAowHicwrX5TYAPfbHyA1ep8lYCq5rI2cOoiw1aVmH+sAwbV
tPvPcCO9BrhIBqcMdmmo7MzZnkkV8y3A0elpqgzL23LYt9yb6+2E5pxkmyb/qPJ3He6X372Adjna
VJnAqiCmpA82UYZA10vWY7lE977xJfBUuEBVeSqMz4uPYR0LhaqE2UmAPlINpy+cVHaf436LtkW8
Uxeyy+tYDZMw2eOggQn01zzBTZsmVEqICJ18oOmik6jhzk6evHyJ6X8DQI2gU0cmC545dEHmwoFV
VdZDCNuXU1e/SRLQFO6mM7CyE/PPd2Hq34EL38FzJW/VIAPWflMsxHDXxTMR5wSoDxAMmRjMczyZ
rPV9gaKudIIqM22rx6AIKAx6ckHFLwcVLhFK+KAPKVVad2GpXZ+X09jgpkDSE6kg6leX26sDvtXn
PIytCDspf5PENeEySngHJXKSnWrZQn6zsKWvLl8Qh3DZTcoicHVFi+VyzAhg1MiLI/0kQhy+dWJu
U0gMzDmyBEi4ORAQw0BnTpfefGKjIQY2y4310+B/u0dQ2XuvpOBM+KV1f8denxrTK/0aaXbtJE3p
VXDA0k85DMmzF4iByqtCoc2p5Le9xPThWfT/+rKEmV01CXgAS9ofV7tloqDiL10DZhJzOjsmlSxK
g5GLInhJRbT/zNrHAfpNw6LW51WsKaHxgG4AqmuTVDsRL7+d3wNa23lR96hxfvjQgAZniAV6pvfn
8+rDwYgQQET0E6exUOSajcLXXNH5qQTnQ6OVTRkH3qbODqN0vD/O1U09jYOW8ITFRgw2pwlL8hDH
IddIEPHdCjXSbI4F2p/7Y1wzhX8GAY0eSBDM2s/a+XWjpOjxQ8ZxlB5rq4/+Sn/TluIg18lH4h6i
yJHznsbRpksYgMtUOALURctJJFSXqYLC9XZRcOfm7KJI9r8PNFusKC4I4RAL0mPxnAxmBv2KUNp2
sWjBEvz+u1+tFpTOFOw7AXV4kPfmebAU1T3aRpIC/3jIg+QvqGTdH+AqcZCBiENfD0VYMFwBLr9c
KFAqQ18bGvrnCl2Sc5nhkCy7HlrLvhpaGkQlGVgL0qnV/SWD36sNN42MvQDrTFxR6BZfjuyTwGtH
EGjOauZozYovdvrhPxDmfkbBpYRbAZH0fLu5LnCdYYj3kwsfMBUTpue0RlsptKVqdBQ1MmJbqD37
38/qZMUALBdyIyCJLt+NoHhRA6XhnVGUYaMCMTvC8hSKsb4thB8ENa37411tQ4inouYJgid64dAW
myWwnBjUQ1VDeTGVt1V4GORPd/jXSTLGwG2DPQ6UIVoDs0U/6LVH4LIZnxVAV3rS0mjJo+Z6LV6O
MG27X/s8bsKwCMUyPrdaBA3ofaKlDLqv3KREeEKTe2HSrhuheCN18tQF7waoCH32lUJRDZtKlqJz
RY59w2oOOZ3pdSeObKVUMGUEE27COxmgLaVshdVAU6kxsvLY51vFh25NZv37z4gdAWQ1ngtapLPP
WIpJ04mIpM6KC09WnKcgXMIKyASw8+3+SFdaeKgRICwGcRB0KOz7uVZnHoV1XgdFckYleYC6c+bl
X1LXBBxrfC77UmughQ1frcctUdXqdRD7QYGDo9vtFKGGH4TG6SF2U8XFH+A5NsXCBrpuIMyebzYV
oGAPnlfUyTnKNn06wJ2Go/4oOR4fGGL8mQkWMNwpHTywFp78HhFXt3C1XR+9mCEFgHCUa0BAntds
ZD7gumSMJ9FZCAH1LezZpCXh7xtjALyPyhOA57ATmQdyOVgoHpy9krPG57mNINpjEELUF5bVrY+N
OECdvCsF5J3zdEh3ezUdyjw9u+j1P+hcKb4CWlEeubxpmD89HxX4VtGo2Ks5ZjavBJ+KSO6h0q7g
+LRrLYH7aQXzSVSXfL3yF57w+oqHrhtAPOgWoeiAqt90wP3a+rWrDl6uqe2Zz5mGGNMvg44V47Hw
vurQ6jJL1E9d64Ri8Mj5Oi0a3xiqs9f4DI4ynmsQzoSZEc3RRVyym/v5CBeVn+nZcP0iPhQxefNS
Fz/yBYT7yu7MQXrYE6zcfYcfLVSrTnCeYe64GtLKjOQCBHQr4ALHbWMban9pUlAuY8lrr7+iR4HQ
NYstRTb9ZBX73w3MXLQHGAmb+NNNuYOhR4BGhA7gIOxFlaGmWW5yqsnxiA/zV06yKnlX5BWM5T5S
PjP9ffCVtNCTelfCVx1tahTY7h8R16cxENYTfgUYkQmYOjsdcRTUYSvI3TkpupSmSquYfBPzlhQG
35VUTC4Y2mfbcNFCRvVzkczmG2ky9EimmxMB3+waEAJXAVpe685y/+LKgMXxVuY5WXoashMfHIhK
A/dZ758DjjCE57kumPkDeVcckVsnW/4xVI1Qg5nHvoe1mcdk4cGvkG470kbSLFkxhN0QqIbQH2Fq
kpvBQdQtNaxpXtJ+lyk2gJoFedK/RN24P6HXVQncNKhrYRtqYJ1B0/pykady1aluyXVnPoJcAPRN
S+lBl2DCxlTJ9sddUwBcExjqUWZwvPEeFXVXlD1VQ1vbJz71o6ViH5nu7PlU/36iWdLTl8DPD77b
nVsoJghWV0Ap7xDp0H+vWa5DFk3ZDp4hoX67VRzFf2ufXZ+W3EHmwaR85VpDzZirrbAYd4Nvjqoh
JrtUwuVgwDSEuKsoLrBy4B2wgeqVv9DnvQp6UCEEkQxyOWjsgRs5y7wjUQ2kPO2ic+hystMDBczK
sdeMDmifhb1wdU5PQwGdgmASsClwHi6/XKXBHx0VvQjWCCjT4VZsmKjVIbu/QH6C0YvPgWGw0SZa
xZS+zcM4iLzniSpWGVR2e26VelImspwP3MgWCiWTWTaoqKXHtVTaY9w0JYulONDQrB2AUm8LgAcp
NwZazlJwcweWugNcClxf7Vqjz4MqtMOmaaGkw8FbmvYomYOeRlzxsciJjg8JcamWJcpQxTRvxiFl
oLZ3OJOASAosYDm7t1jnQtdqxtQnDGCC9m+QhVBJ58tB5RaOgesIYDp00cYEFAWnAH69nPNmKKOc
eP4UDO1rq6sslFW6jjZW1Zp1+ixtqk8AZYCjWfjWPxKFs68ASDFK7yhIoH44l6P2EDHxvYKaWeKz
+LM0AqPKzdYofTsxPWnVlJusYC2wKWt4QEMSoDdawngTWqEe7f9kCVUnY+0RSuvfyVo1izWxADPU
SprstJ24BsTP+yoiWkLe5r0kQPvS8LXbpnCccSF1AVHBXZzoVFjxb65mw5ZAetEi5vdvuDKC8lyP
dpuaYezUCm29BfzPrUlH/3jC4GH2oWwybYRf97DMgTzmFzUY+YB7yV1rEfI1SEcdmP6UN0ooGZaG
0q662tabtyJvF7LR6byZTf10Nk6sbmjmXvEusAz7jIc9+ZlodlU9581Bq235iY+f+MZKllosN0eD
nDWOD2g8AYF0+bID6j2pnkrYbrDlW3mQYqRu89BVK6/bL1GWfqBTl6+GwwP9fwAcAfKDXv3lYGmU
1IHuyVDiZMqpAsQvezrGp9qKoRS3/dw2K40Nmy15rmWm7nx4MIJiEy6u7Rsf+OIx5plpJ+qj2kHx
4lxQx9Cp0xvce0Q/IzNj1YqjTmm1hgUgR0EltLn2O8OnssOZjm9tnIF5Bmor5P1B3r/WKWvEzbk3
aGtlq8TcyZSHmrrp5eZqXDX2a2U/aLxJPpSjgHTBlry1a+tbgqyJ+hoNmGb068LeoQmxE04+S6gH
GZ9D7KChWB+Ub6jSGg42E/4APLU2PYXxGi3sePvyDYeo3tD2pSE8VqkRHlrXKfandJvXZvasWhmr
8bjch/YmhxT2aRRG951NrOHUVyzbumuVJrZg+9bukGm2z752vFNbdm596VQ2MupglTN+XZg7aJ6x
IFr1RtgAkMhcJr/z5rjpHwraPj5ops+M1DJ1pjDfyC2ARV+dgsIVlEKLFtoSsHKzUEN0LNmGAK0O
UXEKeC2Ff8vb1l5hZ58AUDJNFaXOaKcfvU2eUo8etXViRvRvZ+W0ZSAKIiWDnqgBbQr9S92IjoSW
RkJze3/wjaynjhKgZ4WIAcrPR2AzT51rfMqsoxotOrZ9498Te/1SbPaFIT8/iK3Z0kfPxI5Ozikj
Dmcc3XX+pJ7hgGV29LOzcH+b3NE17Y5CGxgGLPu2M2DAZDrN+imDewmTbd9gWuMETmCp+5gyswaU
jPkAdMEvg2KNhJBqGY2WuY6Zrx47Shyept+fnSE+rD6fuheZUOqvDbT0He3Um95aov6Kll9KR+21
QkU6Avy5YxS+7h68MRj5QLR0Vgm1Ssu1wy+V6U64lyD2SM1HUEzMwoiMbWa1jLCXFnqITF1Hxncj
wLZuVVJnTXZsPO4Di6fCqXzyaUzPCb6vwNr93sH/bHUUovYdpSg54FkMj2H2V8rnXqY5ZRp+KGaC
Y6++kb6PtqXQfYr/FMxNQi2EPS9cbK4+XTN77yxUI2lCJdoZQW7qsblfvbD4S7Ifss2+YXjTImYq
iw07qEz1nNv6QRA2sLEyoqcvBwJXWPlbd8vqdb77tFegg+T0k18BQLUaVWttx+uMnvRPL6X+d2AM
r671pB7eMit/ajIjXWc1DQ1sNJ72Zs+GFSX22uFSA1YHGvPNhqW7vUhtJn++RewE6tYJgC26boyq
YnQVU0zthwX8s7OPUf5+qDaxWUaUrhwTGl+Gbpgq80zxAK6FET3kdDUwF3Pz/eXTyEaYvXn6fE0e
nuG7ffR34ZuR9ta44rEZmni3VvD+90Omn/NqfqxO/cZJNXESQ5pdWAOENoSKaO1ZQJ96MDLVFF32
x3P4ytSfB9dQp7V3f8yrxAg3BXgCqAmIKB6pc5HwGMwT0ZWAfBtY9dQ0z4gCvNxQfLN1v++P9JPq
zN4OGEMwucA+BaFmnoOlfivmse91Z603guAlIFilcBtWOytrV75iNyBKECNAOCjTUHgIBjrKzIek
BM/ixHRDfGXA9iAREvpGOK7L/FgVNp8/LjzmFIrNH3OyNkApCEo2CJAv77Y2QrO8jDJkbGCCksok
EPMD+yzJCW35t16zFE6HowIE4mGfku3d+E/CrQb1LfQBa8zXGfhiJG1bqoAu53uGxi+tkukB7j3g
LM9RwrQlKCt0Z/LIPRTruMIeqiC/i3jZfVUUZz/u9JRBwa7F9NUGv5RLX4ONNTAawLzE3+jJQL7t
coaUII6SrBLho2XXn6DJ+XtRdarMwl+F6a/iXf8k26M50G4JDXtrh6BpAkYNhE7wz7yxRSIF6lUq
sk64RGEnaw3XjiAnRuODksgS8oYm02sDicdAkJQWQUHruBTAeh20RjHdRqy/gcAQPu6vGXIdfGFG
EHlBNEeGoaU4+yT8GHGZ0EX9ORYhC86EBjXGdUxo36CB7AM3BONHSDVFxkRDCLVTOH5Aq70gRzjA
5vErXDpiXEpy8R6j45NScXjRx8ysyl1GvgFLY2AnB+I76CoRqBM9GoYMArND5YRIqJWFsPXGiYB3
QQEPXQZEzfN3yeSQVzsS9uc8ZqHy1T6mmU/JW/RInu7P2u2P+c9I87OnUAWvFEWMFDq6xFAS9733
oV9HIuPx9f4Gvh2OLO8WTjxya/8AgTT12KH6cSVYo6GlHSFs7NGroRH0U6gymINZQvL5MViP216n
rQO3Z4nJr6LvxL7t5ojnZBqjI9ivkEpUTITqPtC+fbfjG2g74COPAIY7mmdzaySZrbKPNaPJV/oS
NO66TIBFPxGLBPAF4fU2C7xrLsqToZW6s9S6MUraOIr6oI4ZNyKjuf95bq3p30PNzsFucGHi16By
xdvkFTCiQjVUxEBcAmlsa5QWRrsulOFQQc9nsmoF/RVskstDpSy6inAEbxZDdnKsmSD5RgzNDt9u
RsC7jTyNzfizT3ZQCGRNY9RmN76GwId20SFM10Ta6ZDacGOaroPKkT2PAmENapMLr6K/jX6Os42r
oD75UfuvVb7T/c8xWpF0NUSWHx0kDw7JHS1dedtJD3y1D/uVGy/gDK+126Z3RLcJsI6pKXJlDBTL
ZcFrqFANT8SnNecoay6AswADPULhX7MDrNmCP/Vz/V0M4I4gRbb08wj5+j10+lNWLmk0Xxfxfh4I
6uOwXUJFeH7XlYqS6BCTx143ONl0VR5ZeEt70RFURLiPvb9KC5qvYQ4ATcQCMTgMcgJWrr3QUpf6
RbeyOcwO9MAhoo1yxbyiqIwNr0oFHqYvDe2tbzblAaCqomS1qZyzo2zBB0MS24WFd3vYqW2L8hv8
c36Oi19VAuiykraKsM6jaFV5R7V+DD8Tj9gkMVMQ6fit7KPJySQ5d5a6MreO2slO5H+HntVQtTwN
SmnAeuj0Pdegj0v7wdDlzZAbwhJZ9BrbM31roDQQ58HzCMfu5QaLGkAhx6lgi4ubhKyPWP0gDXad
rIdhq2ZPgO/dP0BunbMA1sMNBIElNPrI5YCDz0duO9Vja/kTOg1P+d90ZO2TXhcLIdutQxHKSlgx
QEzBe3s2jZ1QV0QaouFc8y0xI94tjTaAjGibd/rCOwlTCD4PvhQJ1zxUrRElzoUeZWUA+zVP+nOT
baTxb+ziWjAGeLmbmmtE/EGBwHLkTDAYg5fs+xN6a2z0dtFTRXMJXc55lFEKpME3xG71T2SSc8RN
eX+E6fqYvx26/LhaAC7AbM6uFy+Lcins4SiRduBENh2TkXV7ygrKFwsTeaOEhAYZPHoVCAWIwBDO
PprQVSVxQVM8K7bMU3cNAijAo4+jgb2mU/0dJrRQqGf5NtWRktD6zftIAYWpqFTs2udwiSx4Ixi5
fJ7Z5HL1WPPxiGAki3S5Re5V6I7QyDA84XMkrZWgoi9bCkVx1odW20/cdnBqu0YMqCvBIY92UgJF
//vf48amBTkBfTrQbfTJWXO2h+SBB1K7LYcz2p79Os0JIENRIaE3CL5KGYJ27WqJb7V8UtpSnksr
t4uWJCpv3BKXDzGty18nJJRVg9YrtB4JR6g7ccogtN5KrLUaGZwoy/2jDgxcq5jlz4kBj4PIkjW0
9pi8pDQuXMckl08ynQS/nqQBAAetAhWhW2FwW6lnGbHVbCVFTDH4fr0L0UId9qrnBPUmZqLNs+Fd
JUs3xvWxffkUs6ULr4euiAQd8yFSBPmikNOuNQOnUtmAakkSUWk8CPpLo3+GraUEJ7hAA35e1MdE
bhaoez+b/nLL4mGAwkVmjXgMCdnllHDdEDUg7GNKUCBUUfbUV+qjmv6tdci7QvHXkmOrbW3OSiKw
4SFzYxGNluITEdZcSEnygjDDryx0Xflxo+YoS9a7OnLyknkLx/SNaQP0CxkFwMzQXP5B3v76eJFA
Brkc+uHciMeUq2is76VSoE2N5hDckfMFJtGNtXIx3OwrFZWHVDDEcAQTw2kqldJjM7VShQzlyxdX
b1gePN/fr9cnNPQ7/nnFeRALkGWix1E3nH2vBNjDN8rBX/3/hpgl3xK0vQcxxhBJE7C0fEfz5D8M
gPwCASGwiPhclwtKV7PKa6bPpEWoxSJHqrKFDXR9X2OWfo0wW7Ix0RoCJOBwDsS/nBgZyHVpgHLo
/fe4Dj8uR5mdFRXX5J46TZQMl1KtQVbtIuRJdabHH3K1sA2XXmmWLLmc2GdhIAxnfoT1EvnoWhls
WXfher65vH5N3GxJV7GcKkXMD2cEQ8hHPZRnFfH9/rTdHGOCSE8YPJwqs88vBUmDjhbexEVGrJFP
v1nqDN+cq18jzD4/2rCFHKp4C718lYuXNDUXPcRvHjV4/IkIA7OTeUQI41AZdujBeBbF4UMMA6PR
e+b11WdT8LUpRMjh3W5Y+Do33wuQGqj3QAMAisOXG0cqIPAGtsh4LoudG+3L+iBwSxKMS2PMVkCT
1UKQVfF4DrX3rGmpLq65Rf7d0iCzUEjSYzfm9XA8x0DMEuK0uWAWIETfX2g3v9GkEgWsAZKg+TfS
Ro7rG74cz21+lLzHLi22fP7kymD0tLgV3CWq0s2FjX4sCj6TQ9NcDqKWOs9PhhTjiV8Zdyql8/33
Wfr506z+ut68oJO4vM3waZK/kfakcAvEkFs/HyYJyKigHcjr86prGYpg3NfKeFaV7JX45aue/Wsp
XPAtQa8BBwSAAYDgZ9FmF7XjWEAL84zKKdUHp5Gfs8G4P023Am1IGiAlhOUaEETzMIBXw0TMGhww
XQjuNet0iJrDEldH/U/qpMIF1aYKXJaQsRE2yqDrUAgRVPRR+1ZyKZQBYquIs3GJMnF9XYDQilY9
mtqAz6LAfPn5ICFWx42YwoepYbH7p6bl8IBCl08WqJc36g3TQHhz9HfAop1ncUOuByTnM4RBicGD
nQdhankV99tYfySFIe0KyU5rwMMoelgLU3+9sTE0mDYEhEi4cs0huV0Yd1yEo/AcxqB5wkmvhZaf
bIutI6GVKKwDgygbt3594sYDVHs7bSG0uCZXgW76+wFmkzwm8JKAvGF/lgJH44HSilhjix/lcwPQ
CUCDBe3ttfjZb0ZT9l+ht7YwAdMCvgyWL8afl5iQ0cawMEYmUxqNagxQMTwBrVa6Zosy17O+q3za
rLKlk+f6pMOoKsCgqLxAeWy+tOIeqWEnxsMZbmCxbBaZKSNxCJ0w3yRLTnS3lrEKmCFwGRPyVJpO
kV+nED48l7mdNJwLYge1zbnm4PAver1QyrxRBwHVYUKrwUcZap9zAL0aRl4Johp/do8D8p9k6si6
34mByqCfvXUu9UYD+QWQePp6kBZC+xsv+T+cnddu41iwrp+IAHO4JZXlbMkdbgh3Tzdzznz689Eb
G9uiBBN9BpMwA2hx5VpVf9CRt9bJYk1snXmaQmiEBvQhjcfDxrLj7kF338Wj8c8aTjghQcBD+Zww
CHL4bCwpFCRlERviqeR1K62Hl6B/ruV3b8KIba0lhuM1gn9qDh4OA0pNjSm8nLoiF+WyQ2301Dgd
Lla7/ClPnLwAOWut/OTYj+uWDDVmeiu2qJwzrUq4zpZKbDcWK+K06BVMnFOmdrZFjVoSh57leiqb
Q7cN5E2NWO3WjO5MYwGTfuMmMBBVpMwKdP+DQHbZ4UxIqixxR/mk1WuxfIvCrdHbvuCUgFaBP+KH
uZJXeX/6+hC4znGhBsb1DyRxqnDN4wBPTQeI6KVysiSE5dcZsJBOfC2WALI3UjdAfklkI4YLN4hS
02XvcOmwPLcdxdPgVuM65uj74UV17tthLlp2NwbyXWZawy6wcDfCBUR+qKqhXLhtrk98PoKIFHo2
SgqEWZcfUcbYlgiCLJ4wRQzjqTK9NrNvXw/otA0uD1WTi4wDjv2ImMZccMJABEfMqkI+9dEJcTo7
aNSFi+tmC6BiwQ1QF7jiGkeZHGhpk8t4wsOi5JbUqiVQ7I2BonIL54gs4FSZmcW8nil7alPKyklR
gSG0uxZ41eLL58aKJ76YcLFT9XGqYV9OR6iJ9TiIiXpSyn1o7ZpOd8S7qHLCF5Az+l0zOI1hy0uR
9vVxiQgaL0L8oKZQW5wdLFKj9mKM3MRpaFepvwriY39U94G2kPyYhmi2Di6ama21sFYTr8G3j3Ju
M66tBrgEiszvdT9hzRY28Y20FzxQdOjxqgGGoM6zFEIFWSfrXOukrBQ73aZ3Sb8at6PjnYXHet9+
07bVOUS3WLMN7R4HSj3dQPHyGqfZjy/5z9guaxz1Tp62df98vR2uD1BUvhH9JLab1GnV2RyLde8l
me+7p7EAUXtXG8k+U4HAohXQxPHG0Fdft3e9OWiP/DkVHcgwbMLLNZWACI3G0nJPKljpUOdJvXCG
XM8rUhKcYMB2VFGEPHTZgOoidt1WonqKbOCJKZUPRzNs9LUj/VFfos1dr1Uam5Q6RLRCTApyl42V
g4LeD6CTU+Q/y8ld26wGwdEEe2GtXrPs2RKf25lG9VOclNRZJreupp5q7IDyR/Nvm5yRlLP7dF2d
hmNjHhZFUK4vnssmZzerZQ5tWhH9noK/36v4LRMOjblwpd5YCwQO3GzQWAHofpw/n3rliUWOt5Gi
nVQdLVgNuZxu9/Vqu7G6IenDLZ+eL5D7ZuekiD59jYucdoI1YBYPiXsY3/14a62WxJ1vRJgWNxen
JRcXgLi5iCiPPU124cWdBlB570m+kU/tTvQdL3lXweDpdhbar0OxVYLt1128gW+6bHm2Nsyw8/TY
17RT/hsVx/Kkynudu7PBMyAF9PnD/GFZjugekUC3ADC+dgvPlA8cwOVJinsxZTgLzi0v0Q+40adp
rDLD7K2uEk4mBuQ98EvjZP4qhW0ZPGmZ7Ur5oVN+ZKNhU55Ksk3UPGMzEli9HYi5nctg2e+1sLRD
hik+VOouCu9ApSTpY2s6bb/H4AbGx6kUHvxxjXd7/Af9s4UxnPbpF11QZ6fSkGdDneulcALW/Fep
9zKufsm+se7J6+TPwp7caNucFhqdfvSrRmeHR+wnhh9bNJo2HPivUSyuvCddeaGenhWlnQsvcrpE
MrixIT7P1TxnUmCJhK9DLpw02SmqjWs6IMSt5k97hMy2Vv4U5b757dq/Dc0eVTtaFdgoLXR7ulEu
us06IcakJg2ph6T97IDWxKzXdVd2T8WbFdgmkg/tL9GpfxXJqrReBbGxl5Xzr4Z6WpsQWYiVsDcl
vLw8Pwe03gW3YYlW8U6rv/Uieo3H7tWTbDBp3Z2w/7qPV9cCjyKK7bxMdCoSiGtfNpeIqChbuuDy
VKDG9panR8HkNn+wlpbQjbG0SA4SWvA3JCemDMKnrZeZBWZCaSScClx5H0LroLtr2elN/Lx/1w5a
YHn3z0/pqW/T0w+qOzfEHBUkSVnUtIUmnGJv3eRvmX4Uvce8tn1r01hbM3b0/iH4QQK7a7fVEp32
6saYGucvEGXINwG9uuxvGqISgpmicMqkx1ZCSDJLF46C6/IxP4+SIwQYyILkL2dLRcpdrx+axj/L
5gPXn5OEeyV6zoXvuoqlQroRnGSNhbfjem+p8sM8KqNDZ4f8oMlHLVyjnblwwF8Hj1OHNZYuoTgh
/0eZ+dMkY1lfZoFr+OdRePbrfV88q925779VXCpQdjNHLt5kWKtK9b2VwRrjOzba41vYvRuG04ID
RPATfzk7j/8InRPgXzpmm06/p9TcdjxfF/NWV6HD9MGTgymPOYwO5sJenpG7kONa74zXm7uSNvF3
1XAMG1HnscE82jEVzEm2hecMHDnYkXh/v95+H8n42RGDyRYMsgn6QoFzFtQadYcMVaH5Z+Rg7fwJ
F7F65UOk3XfvKMh172MNsaV6G/N7qfhR57kNdI/Q+1eWQa2zUUJYaZtEtdONWTvgvCHAqOtMeB9f
inNiOUCmRf2FIDlYI5EgamvIx0BApa17Z5mOhVDKXv+Wj874EOwbF+EJzJRX2cHXN268Cf5zudtO
9T3sCh7Xia0IZIlX/nvnrUL3v68H4hqBgIAb4y8DQUbqGlrd5X5JZF81vEFlMY/35L0CAKpPDbg5
rfR2BciU+wD4Ymxnryb8BWGnua+QXtuXWneaJTjQNYRm+hZgOsD3LIKkORh0oBacjkMYnGueFfl+
kFbxO0NZ/NHCzRD1dh6dSs+RJbB9h+lUhlgdTp7jdu4FazneCIjKOGm0ltpv3VK14sauh+nIHyxa
jmxixdlA5WEBiD4Jzv5e+I7svftUhTvxL9bm3oNLtpUXEfBb4ff4J4l+huI9UFnhGWbIwuPlOphj
kCZAKXX5Sdh4rgmT9b1e1l0ZnOPhyXplnWp3yZkwshmehYm3Pm4g6hDcjSvR3BavRrtwvF/THvgA
PE4nLoE4CdnOBiLAY6aUfCE844Tbt041OpnhZH8q91u2FoZjV6So+rR22TxweQrlS59tCm/dmXb2
y3uMtHtX4MbbVJgXvNSloz19vaCvHnezr5ud/2XvV6MyfR3lFygDIZimjLMOCkH24gIHrVdft3dd
AoDZgh+hAstFJyUxN+4ryrEZ0NNOzqF8l/sr/V101024KsRjdu+6G/ZycBLLnaTY/jkLnbHAwWAh
YJr6dHmYTTb3vGnxDiYjf7U09bzu3TBKz6n41+KY53m50Mkp0LxugbzxdJ2jSjIbVckNwkj3yvTc
mvvmuT8qm/poHQjJvXKXrdSj0CyssukOnTeI6gY1O4C80K5n5zMSK7WgKH52dsu/wGT7+q3N/pUX
gCwevpwfos+U1q1Zn1wr8eS6rbMzVw6e4fJop+FJrdbSm7AE3bjOk83amoUMeVuEsTZW2dn43aFk
AF3t6Pt3Ufgm1I/696pxMMyMs/XXs/bxJpkPIiUast7odkjoRVweWWFTKKkVGPnZh3Q3cs9gmJbu
W2GTt46v3LXVKonW4pPyt0DziDC+jhDt2AnPnnUnaD8DKQQKZhfIbGa2jjB5iICAE6c7w0Ay462p
9iO2M9W+DSBQHgYuMNzCBsKJ0MmaV3fJ2+p6RZAs5eidFiFR19wWL8fRxw+6rjj7wUrTfmbpvbrk
83F9dtAEnDHyvkA4r8ze4rRyBdcai7NX1Xbfv5YwHYMXEUedYZ8+6y9fT891fQT1DvatPinYTCp+
s0UBHUIZRLEqzooLz8dG473d++XWbx5gqa7KF+lFW+e2FUWEJf/pxVZY2AC3umtNARh7gOrafAPk
VesqUlcXZ21c5a7d9eY26pVVbOEq/R7UjlYtUb2061cWXaZQy9sHiQ1y+JcrMraU2i2aoTi3K6Xf
ZLzuU7QCJXlt/i3eGhKrMHHXqeC44ipO11KwaZAVUJ3xJZZxPT6icjRJP70XoV2vZaDlIWzOyClN
3NucMnZGz6me+j9p7vRozTX7PP8FU6kZ7wH+l8lO/yVXTivsKEHlhHNP2UIu6ZqJQ+wNrpWHJEU8
cuJT9z/F4VIvB+bYalBYFVuExRKX38LE8YpNGQ2O0iHIsBVRR/E30Y9Be+nVldq9Kn8M8h7aqgud
1LKrETjj2kp2IQ4ilWmr5Z5S7iivRKJ32QmNHYLuvnFspFVmbfiPWr10m3wglS+PjctezM5eqYhz
JDX18ozAQGCtjPFVMe6RqrbGu+rv+IssNI9wd5v+yWLb+zGa+zDcSMbWHRzD3FUh3ucHWdwOq0Ff
hfWuS7fW+BSLd6qAGN+mdB3/RVMesyfjZ/CiIPGifPM6n0DBDoe196j+rt21kd3FuA5864VjuUVa
XLeeDeLgP0W4xelcCN4ia1tFj5G0GYWdG21kzSkfMp4p+cMQ5ihyFQ5qUOOWrKfPr/gHAQam7mBf
Xd5VBbW5jdQ6Q/fk/0KqqLBkXqL8+dSRY/SXVDqvM7MsCjgD0wU9mQjNsxlDmSlRJRjlWYQInlZ/
cS2y9df0RdvyjZB1Fh6DNwLEi/bmLDQlFfWEdVie5efozTu22sv4Q73vTKeqUFz8MQ57zvVshVto
pvG+kF+/PtY+aj7z5aNPMCgqvxMWapba0GI57ZKE/lrH4l1/rpz+mK7KcSPrxIRHdJcgcKKssIcr
2/wVv+WQhFYFD/WH+j8xdKzfxi5JEltDfiBr13jFuTbYWqtwIGpZWGIwZtEjck/SthvvXKdeoaH5
4Ml28yt8blkQMMvdJZXm69rnNIdIvmC1BqYGyd7Zxu6G2EqMoDpjQ+T3XIp/9cxyzDTeNfKdKBYO
QisPpfHPsSytcjcQ6ePHTsR/2aoptokWaG55ltQ1RLDmre9h8f/0j177qi9hMa/z01MfzUn10SSU
vXKPKFSZJKcQVmefN1f1x6/ljV7fl9k3Uq1qvhvD31qLPCMwDO8ASzCNl8gaV5nH2QdMObNPpyd2
oH4nZlF1VqN9LE06FEg/RPg+HxdVw/ilqyX6qauzJUqxRBkSla6K0V5C+DpE2btfuN5vPBi54XhW
E0pQ+7naB3qqi65eex9rJqx+FNop1nbaYxJRETXO+nAsmq2Qb4zBBoDB67tAVcxf1/2PnmLesBWD
BUjvjZfK9EEG0SCfQ3pudjsVphcPrc74Ghx4jf/Qb7BSkLhjoD/E+LTkjoB0lAkApYR5/RTDT48P
qeZ8fT7cmmWCUkqJSKcSd8yC0sat9bzQamZZpSJdbFz/bcx+u9WBhMc/Wzixoqi5GWCVSOmq84dR
kUcRlrp+fQ6R9P7NsS+QQuGRTIKL1MrX/boR49MYWUGqVLgFkxe8XL6+UbV9Nhb1WemOpvTd/Cu0
MnjzjUSW3NsqGrqm3rqoooMcLTyWbkWSF03Pdo6k50keoGp6Ln9LvyJFcZRhpaJIVZs2NtxOZTfq
KnvVtW3/UKmg7IMIy7KjuRSi3zxCPg/BbF+1Ko5IolTVZxeFlm4VyfeFQNomJMX2XOPg3jjI2ouS
Y7Q742S1Cyvr5k1rIcP7ITbOkTmbAUsZ3Uyom/rc4Aab5MdcXauF4/b3ea2tSyt0KskeEHtx9dPC
3F/nM0m6fmp5NgFDCmWlopJ4DitEsCa/MiNxEvRKRVK/f6JqNdbvafE7GV6r5ihbe2/4BlKu/7Hw
GVMz83ONl6akkgdQAH3Mrik/ChqlyDjX2ujncN8iXrDpzelhMXSHdD2+C9kxUveG7wTfpUcTR718
KQKerqSrL6Bwz5sC9Bcb73ITyHoUKHKVVGfpO6jAp473dC2jkiWuxeAYrlN161ZbCn1VvxmOrl1u
3RhlmvBPTYB2KEtbXAXfhW1/j9Wc1jtGsKXm0/4zTZVjYUIX/O9HTkfUp4smdwvZCjWGCXvkAYYy
1KDkWOQkwz1nUV3i5tJAR3SShGeJzFVCGiONfA14xxlzMCcj7vTdhzRchcZC3HXrXAVqB9wZDfPJ
vfCyU3Eat0betNXZPEiPnRcjt7dOnbB5jJeAfdMJfTXHn1qahSXS2OVW7NNSnYL36VJB23hV8W1h
LU9r9atWZmvZU0KpVcFpnHmVnoVf+t+w2KXdRlbu9NQWs71/X7mrr9u8kWIAQ4yuJfwyDdPq2fnR
dIGnGq0G0Kb21yEbNMp/aMq/zxNTNKkIIwY9GZxezpNVakmXhEJ1jrtvgYHeUPuMyCgafgrxedf2
/z99+tTcbLK6wI+LUXCrc5H+abASzMxfeRQsnLw3Bw48KXcfTx24cJd9IgYKx1qnT43lRKBmEQOI
o38G87Nl8ZziWBPBWHKfXzaSS30jDGHYnD0XpT/N7mswUkt6FLeuUvKNFimgCSZ7VXs2otFqUjVt
zob0EuhOFh+F7oBlygoyu6cinAVJRag2CXK8SncYv8tb3Qk2b/qwkJy5sclABMOKwHIWuOM8rewq
hdlGYtace9LFo3Rfw9b9erXfuCwmXYKpEgc1CtTq5XgOo1rlydg0ZwXRMC7JOj+6zS6unlR383VL
86OJjAgSH2TWAAjyvphr9LZx4+LcKzcn1OPkLjnknXjvhxYy9vVziCFVtIS1mQ/e/zQIxGsqlGC7
NVsqeiDKYV2azUmQeWm3xqlVq4V9dbOJCSwwUQ8odM+XvDjGaWQFLfIeZEdlH5jCP26qj04gLDXJ
Ek2J6lkwpVu+kCZBiXjWqG8E66lQIhvV7YV+fGQZP5+zUzOIGWA2TdIKnZJZM9JoViP3SnsiDRLs
dHVlFjYafMI6ko6+uBPv5Gzf/MqO1XoxYp4fGzSN+8WUKoA+Mzm8Xa7ARoxDs7RQGdLJjATr4T4T
nSx8aF4i9VWrTmqzb+V7XX7SkNR8KFE8+3pZzjfAR/MUP9E94MgCvTpr3sr9IsyK/hQEvlPAZWjM
M7miSoX4vBCZKQq/NRtlAHqQtcwJGo4awWVbJlyqzvMa2qK2Wro4oD2rLZY0toVv9FSgIjdltMkK
fXlix22ionZV/+dWa10p7aH85leHKH/rEHwDM6YcI2mbpUiI2Xnt6NIBXMGrVB/0DCqgDIxNXTiM
riLr/xmq//v82UxppdsJpcFQ1cZeHogobfJx3ktk/Y0j21KgPjvxAifi1sJkyEAJoDUKUnp+agS+
6ka+3/anyFzV1Q7hsuaYH9uDrK7zb5n0OsROY+3b6EH70VCF/Xpt3G4dKC5xLDcBWIHLCQvLvjbE
sUYXo3xR8R8oq6M/uCixG7ZLeVmRbDnfpZNubL4XwjXyaVn3JplLro7XxwyuobzXycggpgxa4fIz
oBlaxI29iPR6JDi5jJB4HA3pwiEwj1Gp5FI1BAFA1poLYZ4yLDJZGHrNhH+Ct4MS3w/DphOfpHD9
9aBe3QMfzUz+6VhSTU/ky860RisCNLHEk3bn9fdBt86DH62k2NoH8GBcaO0qEfrRK+hZQLRx36BS
fdnc0Og9sQ/NSfmpkHZGsaug5iqJA38+QNugHvOdr45OleT3YdO8B0X1DqrcCYftInvi5ghTH0aS
aKpnzpOiyhjhYjZ9S49CgNfH2zG8R6o7UhZ7PQ3ixUnDIFMHhu6OjALH62yQR61QSQEH0kmr1urw
nJ7U1DGFl+RFnrLfPhFTOay85nHSl6bctYqiZCEdcWuaJ2964lueIeoHgODT80o33dzAwFo6xd3f
0drW8bPc0KQYr9UYp5cl47ZbQ8uwovsIpYmtMutwolSy5eGTcIr7h6Z6K48FQB6EmL9eu1c0x2k1
sT0mjhhyV/zr5WpKO+r8fVRJJ6NaV+cEFGusl45CSiFEU0rGJV7mqn5uxx+JkR6sp4Xmb02rQbmQ
cxCUMrfWZfOIpHnwYUrppPjIloKcKHelH1NAerban32X2Dxne6wDaw2DrGiloCiYTAyBrz9jCgbm
i2uCsstsKCzl5gUuA2hd5Ku9dJL1TYaua0dq+j1/k6NN250D7q+vm/vIq8/bA+XCvoHZRMJwFpyU
jWZWeSRJJz17iKTd5PeOnJ3bPoz+qu4A14zaTsGD2N1Y7qrKz+EbgaitR9teP0Hw1r07XXP6NLDD
cY18OryJpPxFsS3eZ/39iJ31kKzzbGGQrs5s8vW89y22H6l0DqDLqSo6o1TyYlQ5d9rcmaCEDmyx
fOmGmmZ8NjaY8ML8hgAOTWmOwykr9BlG0xhPeVXY2vAtrF+HcFuo2vZbHweOOKlEpksL4KoSwtIj
x8kJhrMe/zRnMxKrdd7KRSueQu2v947IV2tujXET9/8N/9Vu5Rj+0nBeJVaJr1luE7SF+w8q6CzU
jpI2NpSRFZ2PFAVjZWONb5XPOUbq2kudvC1feTZXKhr5Z19eeLvc6PBl67MO53XR9EUrIRvYrkYS
NwVEYjcL7Fzd57Xq6MaujOQjsJ6vl/5Vtv6j1+hvgoSGdSPOyZpdPDTmYGaEXMMmbg+CUdljNu4k
6ptq9OAPf0trE3pA0PqjplVUMY0X3q3bGquA9r+6WdiJtycBxOZU/5rAprMAVvU82YisElme34jH
juVzMe4y4Wf7V28p+L4i4tns+qVD7/omYew/NTrttE83SaACIZBUwk4BlQtTqtbIdrX9XWHAcQl3
w/BdqAHr7M2s+5WthvCxk8CQokA4pu+Del+n54U5mWc3P+bk0/fMdrZYtF3A6u8nKtSQHo1Isq1s
racUTp496Wmw5TBbLcaAV7jI/2l2YmHxcgCkPhv7Me6yQmq7/iQe8CAy1Bej6reeDCUs/xmaPxRj
U+jJQ4gxhPBqkdvvs/u82kfjXmnvUR9Liqde6uzaPynDVlcfzaBYOPGuL6dpnv7vA2fz1PogXSqR
103YKd9zS/C3QeMfhVQeF3bjVVFtPhSzGTAwRBHAXvcnD36t+2rg3SDJNVXjKN8I+skg8T+sFEJK
hiA5lIUju/dC9RJKz2X8KuEB6P1YWBPy1TGsTXpVU9qQi4qU8uUa1YIxNxVP6k8Wbh/9Ok1yaHlq
pL5bgzluUq34U5OFeSy1wl2LUn8UkIqx4Xu+d7GZLLzTrm+e6VumtDvLhMfL7KQMLaFPwwpBvThK
mW0tVZFw1eOFs+DWrvzcyuxEJJ8dB0pMj7XvYbdt8ZOVbFHh0f4udN8XRvfWyvrU1rxmqYelkgjo
hJwi4U5IfpjJn9H9qf+U07tAcTwKl360Cx+y/lUeHlCl1xa6eiMAYUShoEjEs3AK5tF0y//UK03u
T6b4IzYfa7Gws7RdZ+EOVkoXHg0dVWgpeGyielVmP/T6fcD+aUz3IoGHSbnF/4OGtJ5s1P5Y51R4
x5cx3UaV9mAK7q4yOycXnqq6wDBEOnRqh83E1yN4leTg8iRiI+cAMBaV8tkjKB8sLdJkARFSwBrq
Ks+KcG0C+AYpnNchUIkBa6NxKBcGTr65LT61O/3/T0d3X3i1rkZ6f6pwPnDbVUDuXssVR3WfjNiJ
VDT9hW9SvvXae17xnYffM3B5vIA7beXr35MoQ6IYLgLbNz0uCXZd5zOmUYGKRl6B9NOVtVtssgHH
Ft29UsWFIvgvzh+0eBWT1A332JQanWCXBxfB3a8nQ751gUzSoaT1IGfzCZejEgtqp4Ues6H57SbU
AeTo5lF3Bzs3MQFAgN3zYgQjEXE+lpB9pfs8P4XVSkJ2YqRunYzK0fA2qf40ZGRRF0PKG59HplZF
PXdK2JLPv/y8Vu9SkLfkTcv+gSqFnQcvsu/0lIyjFjuK4eShDDjcafuvh+XGGsXxkHIlABQOrXm6
NjaKNDYroT2N4lslZdtR31ZZsenTZK10C1MwHU6XUTPMAkQpSDlCKoVTetlFy0rMzlOxJFB7JLF9
u+3eSD/r8l1rHoETqi9fd+1W+MjrZcKrUr4gXp7d3a0qpBjSKu0JWcPste89eZ3T7oZVguoGmSOF
7j8HTOar7HXGIU7TpQD6xnltoriJbC0fgVftrMu5GsdyGVjt6cVE0r9pVFvMtpnwXzziUbVkpfPh
DDsfYB15CFwYJjrJHFUaUz8hb60jP6wP6cOoasJLbNRIpxSRR7UQp9BD37DilXzKQ9RYlqUwONLB
atbBMMp3wmgWfwRdGZzBbRKynoAGGyM0nYZI/NgE5jmSfWVlyIBBRyPSd62b4w6ANOKKqlG9Vkrz
HdeJfCs0vrQRujggDVKrdkMKeKOKg1bYVaNw3mhKMf77YYvILEwABKcgFqmz7d37YuEFSdSd2jj9
psn1syr8MrrntniolPPCwrpxwJq8iicBbpI9VwsrNmtAaX7WnVR3ban7MHP3FlnI1Icx2/1t42xV
Jcm3oeqcxBDsYYzthQ+4zruQmISiT0jGNoIQcrmT8rbxRgMj61Ohblywww0evjL3Yw6VrBuP5bhP
g0MigIVQf4vNa9ZAlip0FKG/p6G38FK4tcTx6ybXpCEnCKzo8lu0dNRaVcuBBbo/i+b3YD3iLVDq
tpE9ZOlCx2+dIJTZeZep8D0oRl62NRgUcP206U5yHf4aEfKKDN2WxuBR/90KOTasTiMvQbduTvan
NmdjjTSRnMPvR+jaFX5jvxW62yznCvUOWVxthRGwbdNvAswY3HRcyXh9L0z2jTiMDjPErGvUDD5y
rZ+u8zGv6yaWavwmMWoM90Vzp8X3UfMo3kv1OkC3FuOoMj9KIUfouErvxyUKxc0Z/vQBs61VNkmh
DtNqg9yz1uLE7rV04z6hr7ZtgujBSNWF0HOpx9MHfeoxV7gehjrTHA7SQy9V+yKx7rRGX+Jz3bpz
P4/sLJoWwE9kVsjIDkK1kyJktgsuXn0fgJxKDUiDw2ibrb8JNTvRtl9P6+1BRV6B25dU1VxNR3BL
U2gr+mgkPwpxV0evqWELw4sCSH0hILwVcqHGRyJDmVrjhXI5noHvgY4Xy+7UpX+64F73DcedfLfh
oNzFlZ25m79Z/ffr/t3KWkwSgNh+0L+JT37ZaJvVqVi37BuUaAazWysbTd3GmEc1joAthrYzm3qP
YK//5+uGP3LcV7fgp4Zn135eWGacaR37ZdxL/kvg9udRjOyJSVpyNPl6jj9IaIsBshneMYZ32oFS
M3cW8VaHd+UY5PtQPfnFUyG+yriR9vIW7FzvkmeRcfdWd2b79vU33zzPP33yLEyoiq7um4yx0lvy
oyasKK/b1cJSWfvW0FCVmNimkNInh/nLOfH7LmtGpSJZYN1rG3+NtoFSobj25mpbiIsxNhkeGyB5
jn9VZ6s8CQiqguyzM8t9koV73np6dg935lA+6M1TP247ZdfzEvx6NG5sDXj5FDE44NFkm0uyQU3z
pVyYRmObjIfefdaUfRHgaqM+FtqSePztxgAuAgviAhNnZ40bjH0kJBr7EApyuvMUvM+wdot+i3h4
pO2SmMVCcx8x66ejLew1LR8LkYRqXDmFqK+H9N07eFsNanOMreTXI3krkzlJHPxv7+aBgpordZS2
Khdm+Opi/SUb1Rab1H0KmKFU61VVP2LEZ9R7k8Xm9iLwesqcRvlYuuVBDup7HFQXZvdWWM434a5L
fRnQw7yQoaWtjLc336SL2ZNluDkZ1Rhz3LaWDcdEg5zCpIYRqGccAAqiHKyB6lwIWm48e3iBsMI+
QBDinO4MWraxfIVZz4tnX34Rnc7FftLDUk9eeGDdOgcvmprdnmHRZ1ap6Cywwngs0l39vZiUiILq
ThQOwe9SW4Wgr+FaLFWWp0Njdg5OryzSxtOFyel/udmVyHXLUsKkAxUK0xasTrWtPlwSiZwtaHSp
KCqbmC9QlDIJhWetoE9l1JbfyXfGY8oO8m0iku57lq8gg3+9mGeH5FVLs8Orl0bqmEorI4P1iIHM
vo1X7iII7aoRDTLgRPqYSHKUkWZX5TB6pRjJUNhl+TkZDm05AR1EbaFMe6OVqQEeRdinkzCcHTqs
PjMSfc2/k77r/TuC/2qBqv/LP44X73kwFDAMFeJH1H8u5z/rVT1ETsa/UwxcDbaBIxnHeAkkMdtI
aIMifAEzWZrqYNSlZj0xMUwuWM/BXb5S5ftUXhfCzhz+VNJC7mC2mGlHxU6Htx22LFMpdtZO5w9J
nHuFf2cNd424kpaURWYh5/T76KZMzgcmfwPieDlYSowLg2L4wV1Yrwcdvh0R2cLBd6sJaApwmTB3
s0AKXDYhFS70zqAK7kAWIZ04bJZqJDfGCM1h2G5TjXxCPV82YElB7lOHCu7Sdgsvs//3uQY1y0MP
o77J0mW+N+LYippyqIM7KsB99H5KzVVRnfp/lE+cpoLTRObuB6jCq3LWjVo149EU8vAOWJjq3Yvm
+6J68Y2pmBALzASXgM4zfjZSfWgpsZKFdxXVWuGtgLdqLtQDrjcGcb06sX5gHhLIzE6rLGyztEKs
5K4392l76PpDjMLXQ1hvvt7lN7tC0lABrMqZMh8tXW6buC+T8M6wI/I4VtNAfljIrSy1MetLLaqh
rle0obgHs3uXAK7k/76/FQUjusmwVJrgK5czkkVB1BuE5YAGNoFhm+LCW+9WFz7//uxRoFC/ZnPw
+035MMDy1VedsJSduNWGOqVRwd5wJ1qzNhI3CkUh6sI7X3zoX6RkxVP53yebbI8oT1gmOFWzWKKy
RjcPwzK6Uw+S66Q//1F+9WProSJO8pCiIhfH7PYrWyGrNc8K79LksQweK3/9z9+PVi7VStDdhKVz
npY7dGbhhS7fP5zrXaydwvPXDcxpUFMP+GyD82k60QFLzNZRn/idpxXxXWQ3uL2V2z955QwyyDp7
eDVyhPdWf933hUavrnOapRwOOIj013S6XzYap54fDYZBmem7eujuBVyMg7N3ju7Vp/BBOJSYQ1e/
hpevW73RKBIdJHqBD4K0nst05EnFbkqV8Yg0Y7Ie3XW9DZfER65WNKUSLhKQoEBqmLbZekjCKgX2
3IzH7iA+D/+5C8t5npgg8gHRQmICfcKJqfmhWfDpNdSVDajKtB2P6sH4Xrz1waTqhHUzbLVsv+RG
ct0ZEvCM1pSLIFM5h5WOXmHqoY4zkZs9dMJf5BYXNTOnif4UctMfypT89sRuooH5KVY3YGkjL0Bh
RHAmF2Ky3rgfPYAY0J+/nv2llmaXpBo1gTS0tBQKhz9U4T3F0YZ1Lmy/buYqpJg6hMyvCr+EG2Ze
QunEtKaWaI1H1Mh25cJmvV7Blz8+60OiypU3mvx4LRyi7CX370dEJtr11124uoinLhCaTswiaaoM
XG5O2RP8Pg/c8ZiWOxe5WeGI1kBIXN9tvm7oVneIVyhrSsgRwWK6bCi1/Loo/Fw8Bulaa5GmO/4/
0q5sx3Fcyf7QCNC+vGq3rcx0Vu71ImRWVmnfd339HPrO3LZpjYm6g+4udKMBhUkGg7GcOJGWTpm9
3pZCpcBPKobHHpEDEhYo8VBXMjIyCUD3lj9Efi7co2CqLu7ohJxdesy+2q0VGWhWRkYHCg0Y4OWK
MAw2RzGD5w+YQLxgvCNvhQPgJYynmU4IkCWBcBLNIoR8TJZp35tfus6Y1XA8VJ/jLrd/rN7ifmBW
5sftnbteDXizSByMHk3C/E09nnGNBJukFtPhp7w7SsfbH7/WMmSs4HejoQdxHQzN5VaVdVoqVTVP
h2l2wNeBjqVZ8RbFGVlO+PXFJ4LQukGCejSaUiWQMNfDAoHwdEiAg7CqX3hodihP317NtZJBCDgk
QF95egEoT6aUi7WuYgjJdxhLrFr6QwekPcbhdgzPcuPsLyURo332Agxdrhaavk4H6b3wht/hR2FJ
f2Q/0c2Oxa5KZfuhZpeiiH6cicrFtUdAAFHpsT1KvMk5g1vYqosRtKWp2bd3cEPZLnaQUrYVdq3W
ZghbrOKHnNrTw8Qii6Fh0VcLotyOFGPPQq0le/cQH8fe7L/Gt8GO97w77EAgNbzdXtLGa325gURr
zjYQvbRtV5WQ17tt4oJt0ZM8PgB/zA6o/nBl6CDdDkgvj+aJTMahNxJemA5oXWsSq/CRXEKFbT2I
GF+8h7EDzM3TXd60tdGJf7I0k+j45VuO1ZIIEZiFE7LrcrVGWhQJx+EORIdVsqvffWXPFUS54+Qa
6JFeGtzy2FkwXsK/vdHXjsqlZOpcNU5ELS+DZDlz9NSLFU9fF9bubioo3ingeoHxBjfO5fLqYojS
fhRhDcud7CG0O4BSSLXSB5DZq4NZYQotj3bLR7m1bq/ulOegNxaQ4n8RUSARQr1gqZjEfYuh8Ic0
UFRfjy03P8T3qE773J30qD6Z007ybsvcMprIUsE5BxqSwPMuF6sha9gMRj4fwhcwWvm9adzP+5hl
mmlCz5PGAttC2paAcwFy7VKMWE9FuYoQkweqU/mR02GM5n1zp+wNq/XH/bzXjsnX6qpe9CDtbi9x
6zzPZVPnqRWlrqxrOR9UbwQ9Nsa57dWX2yKugytYUCRmAHjHwARk8CkZRQ6YntxBRmsL5urru8Tr
/czTrNqTf2AqqKszXAPyal6pyplA6h0q+Eye+xoCJwtcFowrIG5u2dnXKa2Y23AJ5xFf557c5kf9
3DnRZ2Wuu9HUd6uf7Bs726u7Zjd7uS++p/faR3i/HLoj62HasjRIeRF2GJRqkFC/VBtdXbtaIqs0
3OSlf5L3upP5o58E7X23G/62JvQvLT0TR5kXKVWzqirr+dD96XzjqYeuSm7iCIfan47Te3yffz4V
TyyCNhqVSIs9vS5nr8eyEvZMrZoPYwOWKVv36p3amGZp67ZqC/vuSTbRY5AdMdTKkh7HvbDX/wO7
emq1AyIM6ROaoyRe4etUXT8fmtXTRws+88I7jCtCrsCVxpJ2vv+RQW1uldRjuuiQUTyC4af8UDCd
q7wrxx8YZPxb5U3Mxk1YgxxpZPb/bO0/QqmHWdUiVcj7DkJVE3N5vtZg+dS91udMgN3u+F94PdRf
qb+XPvBqcrVZsd7K26tGQH+pwXI/zJnRtfgBywOAlfvOUr/RYNtN8IJN4MI/h5pxacjd/L/3+RoJ
1LUjn4B7FdkPR+e8JHG6nmF8Nv0dqCTgipoG3byaTxE2Uxd2zXzIXsHhsgPEalf7oV9brZe5DL0h
d/xqPXiigB9HDvSqkw5jnWJeBbj+AJLwB2lEv4kpvU/365sRmWqg7advdbDCX4Q7ziwj1pO8aYHO
pBNLeXY3oxB1A3S54EkuLA30hn8I9/8u+p2Jpphb+lPzjX4tFvSUbhL9l9qeSaXUtkqQMV2FEfsb
OhjEJMAUNdZuPLSHKTUBQi79oC7s5NlgPJXb79g/gmnPcuCMJAbuZz7wj+EdocnTHMOqncnWzcae
963JYo7e9D/OBFIvDawe0I/5hFmEbp9Zxn3o6j7IghuGh042jFYihQxTAVc25rbQXPRTOyG9JYiY
yJSZOuY/lQ5XO2qza1CvqSzMhrqttFuvMwoOwK4jRYhQkdKatO6EQaggDm3YVsmwpFsX/Pzj1KM4
x0qKjkd8PPPBHvrOMeL1TS/0/PuUoSZ+MWYO4vviXWE+zg+zDWxS85h+Co/Rc2/9wX+w7vhGAIph
qBoGBYDOEMgWyn1qFLkGelcSD0PpLZ3bePFr92GsZgIC2G/1i3k+WwHihUBy7c+udd/zwiCGEIhQ
0YwKR/jiMjP/VJ8wjVv6jI6RZBMKfNY6N6wJeOQBS1VAdocSHuUGy3WmCe2oiYcpPI6AFD1kd2ow
yi6Ghwj3ime8DseWxQW+ofqA0qFui5Y90M2J1A2T2irW+5YTDkK3X14xzICgHd7UQO33Sefd1vuN
pAUp3gNDZaCECOw8pZtrqyrGiv9/GDA54WlcXIG3Rmk3jT7aForabtO/f2ChM0gtk5lroOSmceQj
J6hDX+vKYY7s6AeoD9DpVIOcJjL7xWwKq/35B0wyt5d5fb1PxCTg5wCpGyFRvdQeJUmWYSoW/cDL
4E17XVhsqddGUQZ6AHqCPBOCJXpN8zC1Mtfz+mHmVjP8Hh+HB2n1+ho4QUYy5lo5IOmUkkc8D5IF
SiHLIlMKMBihy6D6CEvwCFlDZOeLY5WYZKD8tWeCegzyizCMQDihaf1y21BjWNte7OBOJz9qdY8m
OCVleSbEn7o09EhJ4HKdGLMJtPNShjjxAPgj84D3pA1W8DdKfpybXvbMxyZrPOvGMaGZGtXGU2FQ
pmdrC/WgNnELWa1go2V7dlFQk78bhIAqIyDbOKZzSXRFK5qnKetGSFJMHRhrb9Cc+361hu8pZ+Bv
rh4X0AiQ8in62wE1QMH2cv+WoRTGBr0MQcLv4sSJ0LSvv//l7aFEkNt1Znu5xuDLbFriQN2Xbvvj
9sevfz/qzMQlRdgI8Bo9wiiO+wqBa5IERhzUimaqndesjEtDXu8LHdNllFEBjz7lTa4QNwIGZ0/c
kFdBAUwygHnvU9diSBjjtmxJASsHZtTCa4GjTXTibJuELOyErK2qoDMxGCnnzTj2tXF3e7uIPb5c
ygkEJ0nojUFqhg6w1TAk/b1pERizG/F3i4V5DRhIzbOA1rQcFJpAHEYiPxI0YNzc5WImSRmmBRTQ
ARnr48Nzn8G32ZoTM5am7z8AamiFBhIHx0PGX1A2ZlWbmhO5sAhUzZYx5cbiHgYHmUlQO8dHfT/u
pB8VkMqj2eVuXd2vmdmwABtXjyD9G6g7VEtdm7QRVwS9/T45sZU55vDe37PWetLl88Oj5VDPUNL2
HFf0RhE0zuAI7hj0O9kRng232hf4K3tM9uthPPS+5hxR5Hc5T/XB5L9Hf+PDH794Arm5qfujhxk6
TuEmLivTT0/YQ7HnRFMEfBrgNwqGX1GnrvaN0ZQ6xob+AK/27iECU8KrWlm/W1OwSlM3ManbEZG+
evuIrNbKbNFUrBrMdRjIh3/PbMMOndC5rfK01SYDKcHAhjokQJnod6R3rdG7MuSnKpgetX7fWDVG
xsVW+J7FDKN9rfOXgiid18WmTLUFgjD8Uh5srvZG1VWeeVbamH4cTgs67S/oZsgkg8tdToeWk0N9
roJFsyIki0cXJNWYbYM+Nmf+W+YJnClWpYLuBS4sgimajrKIjJELJwPG7z45gP8crRkv2XF4wjzd
lRWJbO0gIUlCMxcP/1WnLhK/ynUoceDdn/YPmMFgkn9AtGG+V6YrYtrCvv5M3lmh4lXyk6wQuoHO
RExCluFUXu6nkBmq2mpJExBhkd/vIj/y292EKxZ1JkYM7Oqdvo8O/S7zQe8Bxpu7KA94e3amIGZB
/k7d8ZeXHN2RaBNBRxvuEVLol7/GiLRe5tS6CQ4a2YHXPhhtBQPKK1/Bf//8QrrZjO0IpLr/+iuz
fo/Wai224GA8vKVYgIRas7PgPmHEOOOE6DcKW4UuO1XAGQE/AFDR5Y9LtUmsx3HtgBY0RQ8VqALM
Y4xrdHVfMd0KBQOQlgNqAQgcpd6h3A0zyO/jIEZXhuKgX0Uz3NCV858Riyj4St8oUeSnnD25lTgU
A3IIMWCiZoTW1/foOxz3+l9S/JGJXZhsApMIGDUSaDTGcuz6VlM4IQ4qza46F2H8ncYdOYb/QMzL
heJACjCc8Ot11Fuxc5eL0XE2Yt6tSZCYoc2aFHn9xlFfp04eXn5cqiP5emuub5go5//S3dxRTf+2
taabBE6bhX5SYKHIk44rebmMVZQbpY4A3Y2PHK6cDD6Rp/yw2PDtBIwfNUdWY/IpDKE3DhcNlGiE
2RWoxUuJWVt2bdPxSSA+quihPPBgin6JHICWnOxQ/FQeZTc30YH3qe3TyNw1qctqv7uy6NhczHAn
Q4YJu94VWCrMBDVMjSTAaAMOJihy1kA/gjort27v7lV+nKgiZrGj5oG3g6RzL9fK6UbezUj6BYsz
P8mv5aOOItzwI3qcfqg72dX81cvtLBgfW5DTfzFJqa5KH7R86nQTMEUZnAT5oExBOGgrv+bjbIMG
4hGJiuSn4K0Hw+EcNByN4T0qy4dyl/us6t3WtYdugS+FtITAnl1ugpFMqFpnaRos+8RPnwYRm86s
KpOV0FqFkWxgTSURPf64FFLVURt2LWYEL2RWY/ZYpXb5lL6vvTl507GN3OQBtOwf1RP3wX1MLP/7
KmN/2miVRxoIBOPX9F+aOKBJRAFQWX2cdwmmkbxiglPzHh5Dsynfv2+r1ab+kmw9dhO+As36rXUi
inbGCEjxp+YPL5lVPQBN3h1YDuamFSLDt/5XEPVUq+LAVeDwSOFp/5ll6zm0h2C9H+8nlsm+eujI
PQG0DJh7sH1hqOnl6ZXcOoU1ATC785fkAVT4dXvH6LD1dDz/fF+ntGMUZiCbC+yY5GbBXmW4vNvX
7Ozz1FtQlUmKcg1+/uguTvjZuzI88F33yr0bKDdGe6RIEGAuv8IP7acsmAgE3Vwxxca7vcqr8sJp
mahmEiA7PAd6mVwaQwvJea12tP/Q/MVSDv1bYoFY5DF5ahwW78O22p8JpBRE4drRkPQlDexVNDGW
s3iUvbW2m0DLLKU+tswxw+Tdu7rmZwKpdxHNcykvR1ghGA6c5dFwo30XfK8WIl6n24UM+7150c6k
USFGJakjbt9JWh2IlgwswPhHsf7cPrZN5T+TQj2I0oBZrHo7p0Hh60fM8DiwItmrehetF5QFBtF4
WcYSJAyfKGuYwx3qpU7tpLaEemLvDfbsLT8yVlfCKRlw67CoW70WJaamxdAO2cMIhOwnRufand2Z
GVznbG84aABunhc7tt84j/elDxAye5XPH+AI+CAEMkNrcVlJxc0fBRpaNEqgoYuArC5NDRyTWs4S
dBpo7sjhcQBuHlOnxu/cy4P5KTqUgQH/owNspgtqr/9TvXde8Sw5vTPsBru+j37VHssh2fTCzn8U
UcQzz1gKxSTKZ/wo7qF1QRZjd1aPOcLxJ4nXZfe2vl1VZ4g6nEmjmX8XMamBfgyJuZKtxEoQ+P0q
zQIpg9xbTM6+LY6mwT65mOfiKOu4igvOosDiBqe0J39+/xbcGIoQP0yf0gPv9F/rW+sUe8UT/PCh
hnFM78AwLZqTH3n9i07wWV6BiIzxu7Y8+PPfRRmvJMfglJDH77L5O+6B28mWtJPQxIRJTADjPCd+
hoKO5JefnCPsVXAwmdpj7ABz9Bu8nh2cqOfol2TxRz4ACPGeVaTYNObnP48ydd1aKFyV4ZQkBKKv
Dflbsz5WuOX73xnjjFgKSDfT6lGdN3IKYfwejFym5LnvgimbqfPJ9NS2zN35uihjNHB8Kmc60T6Y
gviBM0fkyWJ3cSN7Ro5KMlPv9c/to940gOcyqUuPye2p0S2QaTxlCO8XR/IHp/Aw4trirNEBHue9
3NesTSVeBW3/zqVSt3rA4NJ4WqFgvJf8WP3BSh5lu3Abu/95e31b79SZIBqaDwr3UOUHLG9ylAA9
Labhpc5kxo+3xWx4UYQyn5QBARaD73lppQTgNDShmpJAnuxe/czCr5B1KTdiBfR6ELIZBAtgDyB3
9swQCnHbcVwuJ4HQW3x8BxIo1BdccC3fXslGtIDiIiDzGmJQGfiISzFq1YlT06sIr4UdQF+81YCV
ZEXhnTnBliWJ2jNOVhepw0DeAGMXheiljUwMs0mdpT+UDO9vc+vO1kSZMx3DDKpB0E+SstLpkr1e
WmH2Mv3lxBxiz9FiSDh5waKHFB71rINYa0pUIQNK0LjLst+t+LfNXycBaPUF0ZWEBAEdy7Vds/Sj
2iRBJs0WdowtYcP0o/CDYj262NBGTuFwbuvSxr5jyANQFUijIlN3QpOfqawUGX2RS9AljrOT1VEO
zfhcSHbMstEbdvNcDh318ehXUKZBSwJwzU4YkBXaYbhvWLV3lhRKXztNq4slhhYVJh8e3zPtNZQY
D++2iFObJw74qijWxFqcjTmuBNptZ8wACYzMaVg9Chu2ipwHAAuEvQq3nLrhaCtc8jaBSaytrj52
HxOr43NbAjDsKAkgnU33XsZ6k601yJgxAH6y63i0uYiRYtyKv7EItHWBWU6U0M1NLWLItbTikdRQ
94Xh5BiKqlihfD8MoO/gdhILP7N5K87EkYM70+RqTXUj1pCoiY/mwOhK3zz0s29TRgM9s70Yorsg
qJD9kh/a/fpx+xqyBFCPbZlLEmi7sVdhvkf3rT57SXfHiy//Lyl0K+dQDbxQSFhG+DLc68fkeWYA
BDbei/MjpyzTf2ncWOUNsmVwloXExDBuPfLjr6l3jPT19lI27dY/J2LQ74UWS+JaQJKQuwB9DroD
UwuKWJ6V9t+8KOjrBp4HRUF0216qVcdFZVWCoziQeS/X4VxijELDysFs7huiOjgn4E+/gmEZTRgW
VYUEXFc4aeKgSldhkFdhLbFTs7IQm/fkTBa1oGQap5QbIAtwKADaYsa139ovEV2PgOQhQEW73eV+
pUpHyhoVeuHX7zR6nlnFha2tQjZaQMsgxlPjQC6/Hwt6UWs8ceNehgzcu6b+zX+E6UPGyuptuKWg
tvpHEPWWzKOkgKFlwTv+p/2AqGw2f6yco4Y2K9G+tWXw50iVFpTNVwBHPenIVgpJ8NA+DbuJAYK7
/jqhYMeRKOiTAE6aOu8VaNOuTpE9LF7VHNVsUxK923eRfOEyUiDd9IAEnajvr3wIrhAndV27NEiN
F0G5y9CP5DDBG1vLICQRcHqQo76ablRFkh52JHdWIhuYeyXmeLBU96p1Dm4QmlFV/VTaBRCRClrV
vJ6atuvTIHv9DSz+vrWV4Cv8iN361dg3LrdXj8WT9hzZt/dvIxF5KZdc2bOnq2kWYVFAexJErxF6
n2VLlk3Q7vG7WtxjjAByWyWLVWcjqIRMUs8A6o4QNpH9PpOptv24FgLWWplcZT6Mqhfb8rF5mXlz
VM3+R6NjFgm4ys3pbfm6vd4tfYFU8JihpQwd2dRyMZVrjdNBRDz7gFWWD1LpsJBq10YODUpwjVEc
B58MTvRydQ36cDOuT7JAexOQzf77sjOqpiBwIpODSdmGsg2KWoG2IsHnhz8S6jWzuUwmJvkgD3l7
p7aU/lwO9crxnZYlix5ngeh88CYjP7yRowHHDqZN490hfFT0uL42Ums1kWZCK2ICl4iUiWW8Cc/a
W/ab/1V8C5qNfv/ubyfTIwKDWJw/ZOOIwEt1eTb6mMoNJ0tZsKBcG2hfkeCKv8ZP3hwwiaIzb+/g
tZ8AYZinCNJfTLG76vvulk4p63aAIphfyH9b+5xh/LZ38UwCdUbL0A5ohoOE4hUd7MVj769W7UvO
d4y5DpytIzN0e0nXL+DlkijdzqNBWWaypAk5cN0udyApA+0mY+NOUxRpq36+c5SBAHNtEaYdxMyk
bVEBtgWkCV5iRj9hHky3C/aTndhvkYPZAki7NrvoYXRefq9MTNbWJcDIIbS+wj9CnY1a79IWpYGX
OA+E7nGu97K+MzpGCmpDBMjYQGkFUDDGfV41unZrnjfVBKCOo7yhrZY1CHZDC8FtgD5aEAqCQv/U
VXFmbGHdhzqp5hzAWQ/zvUe/Ge9wt0QWM8zmOtC7AH+BtNLSAOc4Mjg+H9Q8mARP6e6m1NFYdBAs
EZTpi/Rcn9sUIubW6co9RHCsTN1GPleEa4d2WQKgBrKLkrFmas/lAxyi0FMOoZu64PAHHHDxv19Y
76C08RhdyKLe/CQaSq4hskD7bfzSAYU8RPdjwL+sroIEa374EvzeBkeRk7iDPTylVu43dvUyeKUt
HRZX9ltnJGUIlPCeFrdm3sPrPOzlZlDqX6ptjXG3+IGvgs07MxptMfUUyXTVbK3QfquOPJJxr4bJ
Ip06TaukDMDFzhClPlPaOdErGYMAkM20B7O5H/aCq+9US8IzUVmxle4EP7uv3dXWDqrdWML9z27f
7mLkpD3JRkXf5m3ZrVwg0Z/4yhTd/FEA9iz20VWJHysBwZmg95mVgyXbQf9qJLIwhViDS4r7fPmr
ayNcGlGO4dcANeovLHj31k0WBdCI4TEBdyed1Fi6NuVECdFTfZxxDpGVTX4mmX39edvIb6klSPwI
JQ46xOCkXS5D4uZmyTB5I6izIFZ2gIABjayzkB9bm0WIGoBZR0IcDs2llGwpsjBqNFQzAuMLw3pv
r2Hr66BLJllWQGdgVi+/ruSZIFYNjywWHKSnyb/99a2TQBMdUBeERAyUE5dfH4tiXMSswcu+uFn7
qclBGdlI2dnMhrAtk3cuibqB0wigMCfiIMTO3MWxCVDX7aVsHbaMwAZRHqoHiP8vl6LmHD/wQ5UF
deeEmVNFe6301pGRnNmSgo5fA+1Q4CXDjNZLKdlahagrK1nQxo483xmhZciPmejcXsvWZp1JuUp/
C3UNoB6kTGMgNB6mhQrq8baILb1CshppRWRHRRA6XS6kxQScGVPVkS1xNIdV4dvwrlBfhrOBfjig
32g2wjhR1UlNcSX00uMBPuFMSXCMzk0XC7Mcby9k60RQIEB3GvoSENNSC0nBWN7qAs69ac1hskPw
0Sn7XtjdlrK1XRjIDtpcxEI8buLldsVzVyIxjouyJqZhDc+3v77l/8IewnoAOwb4E20R154LV2Ul
yru68Ojf9bvFHCNLXP02weTfH4rPF6nFD57ywpBMrBNt6jUVlhjPFKK8K9wVP4GQOhqxMMMUxnuM
WGn2bemo3H5Qvf7dNxhL3VJt5AYM1NwAh8RSLzcS3KdVj8glC3qQ28ce8hwsOt0thUAcBpU4ja2g
S6FZnZCiq5YFurBvPvPwIOQOK3zYlEFYCcFMhuS/QtnNasB4qT4r4Ov+RL5muAcyIJNZw6i3tgrT
dFRACnHZ8QRcbpWMsZNpYSC0RD8aktlNe6clr7ePf+OigtETnIQkY4bqAvW6TBUv5UPE4fSrD2Qw
QBuhIHfOW3lu/7ktaWMxIKaABOQs4L6rZEfPHKGIr5oiK/s8QEsIeBPASRuPjABk41BIRgECNMTj
VwDQGX2x3LwgJu4Hq/yu+0Nk+BGrpL+1DgFIaR0QU+QuaJiEkqL+HeVVHhTaof4CQTere2bD0uAu
/iOA/ICzjVKnepExNToPJAB2JXNijXLd2iUBXC/ofAMu+YqTUFVDIZaN8hR7rMNeqfZlvkf97e+P
G+hqMjRZQoWd1l1Ok9M2WsGFChHh9MhBxPR4W8T2Qv4tgsYwZZrBRbzegm61JA9+MVlr4xqsATRb
UuCrYqtAZ056ri+Pox57vVJyKQ9kBzWlDKlyyUo0xlK2lIrQZ6ObDtsF9rtLIblQtX2EZoJghfKO
rx2PHA4jg71RSUQu1gAHOJpD4aHQrT5xpCWiXOY58fDCaL8A+veovKiiuQADttjtxHBcyW+mHhbw
dpJkMyJQ9JdQL2azyGU86FjT+K7+yZ9KuN4+ePy69u0/eFIIVyCyb+BxROMHJWme2no0orJAwSxs
rK9Wt28r2tbpnH+fupF1OXJ6W+RFwGuHoQrgVkYjwxvbEqGiCQN2Hj2VCp1q7RNFwSg0LIEbPK3a
g+pynP+6poRjPxNBFP3crjRSGs18UZAMEBIOeXKnzQxXjLUK6jVR8zg0Wh0isAr431iFXP0nq0A8
BOAJniyeTs7UeaKmitag+5T/iVUA3PKfrULXMBYJFR90IFOBRB4ii7YUSkHsSi9mJmyXxsqVbb27
mgzkMF4pGBe6SJKUq6F1nHSSwYmm3Jjxk/48xncTi6xoqy6CGBg5IFIoAD0SZcAmUcllKBxE/QHL
3hp0Igh1j2A5XkIz/6myaMLJGVPXHgGYSAARcFuAsr1UM7D6NVUsSKd+k5Y7NDuMVPldpwzjcipv
0GLQFQdCPTSho8BIqZqQ5rUYFQB3NI7sjQHnoz8OozR39bGyJq9MwUWF9iWSezIL9O1lzsfLW2tJ
+5fRUfzoiJQ8wKU7zSutDCmgbJfZrygQWamX78bft83HVpUIfVX//q00bCecsqiUB2RTxEftXUvM
YTW7n6BwzF70h/EzfO8/5/sGlJKPMI8M0VungZPHEEoNHB5gRrk8DbVOIoETULesVmsCv5OJR7K7
i8wEY1af+z/GbAs/U3OJzOW5e9at29I3XgA8ZgiYQOAB1msaHoMiv6IPYpQFhmjrvbt+9rkZjVby
S4c8xvO2caFIPxnSnGR8ikBnO7tsWouoBypjVhxxfowbR/qs4mDQzYFVe9na03NRlH1IVTGrU1Dh
owGhehWC/KmGo8k6uI2w7GI91K2Vq3jN0A0DjLpo/xwmsy5Qd0lXDKoFoI8J69xSUbSMoDiAEBSx
Ez2TaIqSelEUeB+1+iMxE6uys+dsx5vhQxXU1ugqew6s6CwYwsZOXkilLvE6zylX8JC6IBWqmb81
j4WY23iRwLrHk5kCaDS8nkPEqdkUpQgJasnsPsbG6lPntpJvSsCgV4KJRTmOxpEOTY15qjWiTZAv
jxUh4an/PqyBH/WPBOoO61IddWhQRjy7WF9G74aHgqXSrEVQKh2uQzNEMRYRih8YJNqOn+t/dBJn
q6AUelyXMi5aiFhrtD0qhmP4tw9iS5mAFRVJxy8hI6Uqomq9xMaSIFqOgBgdajNs7rJwN+mP37fl
EG+SenlkkodFYRzkYxh3e2lS9VAxKm0WkQEUbA1UatLr7e9vtKeAH4ZgUxE6obVPp17QOlyrqhZ1
nPcd+FsC3tfvJLt3lcPoi7bymKHtSX1K7vqH9QtpbRsoB/Sic17kYmQNsOWahxFytXf7R20lqM5/
FP2QoFjQh50MJeQeCp9DzaLYh67wFvp8IAapN+ySp9sSNwy6jB5uwIsR06MJnlLJgsCPuRi7MI9P
YmMllYP7lfnRru5/3Ja0pTiIG9BQTXqBZDpZidxo388q0LvxTt8pKKdY7SNzgNiW1pwLITfwzPte
4xG+maokgcvq3z7Ri9EKef5pyrEfagAcavLpxcntwswOkpeiO+WnbPcB/7t7LI/rQXiX3BTtLYWF
kgt6O4T5pQc6XGAYw41GHxGjuP7ZS+pyGHwLY2vgtxhgTDjE37GlvCuoPc54LHMn3EuB4BYFJm2A
yKE/zB4mcWdH+VB8zE71EP4qHvr7zMW8yxcDrgIjjDs51bc2iqjc2RmM8cqHcYSDhvY6yHNCq5wI
iTtnAcN3ZOr7+sPoTcATDWvZJbuZu5++UbFEG4Kv7f5/OkfdcQ0NUclKdK7Aw5q/Jna6i/++UnF2
FFe8qBxf9zGAbEkAor07MM3fMbbztkZfsaAmCqYzKByOmnccFino7SuJ5MHlSZVyOFUKOSl1tcA7
uoJigxUXnYjy/m9tuJr0KYB2NRp1yLAxk0W0/oDz8yO1s3vReY4O00vSmL/BCSy62VE8LKAm9bL3
8SX3WcPltuKzi3OitHIV+KhtBvS7yIhfSEFXeO297G544CYTcw0Zhnzrpf/ngoL05XJnJwxTlNoc
LQQlGq3fBtbAasbnaW9IUuOujchi+u/lnrPmp8zL4XktpmjVT1NuJn5b30/V3cIKOzc92LOFnbb5
7HKLcVstQoOFVWZtG/gjQDNy5IsfHVi0J8+4L1VzCpgD48h+3dCiU6PlmdhGm8HTX0JsayNT8D76
2S6yBIuFI9gUgxEfBLyDah0N2M21wailFT0ZLewq+KUKU3IAsMGg90PIiKS2gCOEk+ffsihPTZOX
KeRDXIzwLrdXMFTwrhToAexiApYvVs5o86qfSSNm5mwD9UWaVXSCwUwB94Xge6ehlUJzb5tb1vZR
d6zK1ZTvyJKKP5hN79UgHOdeZB4d+rflbDktgBmA5w3xro5encvFxCOiK7hROCbQ58x4UdradCLx
OE8MQZu7hvIzqGcENLfQVYgqQYVVnwF2dTUUV2dPFJ1UNiNWXvqUpqfVG+l7JIiQIkJwQ51OMsTV
uJDpe+LjHCy+uo+96S76Of3QJnN4LB4xr9xMvtD+tYLBvXxc3Aq+6PDUDCYGj9mYQmPe3uAr6lzg
HkEG+c8Povyofkr1LCI/aLE013AyNONWXntI3exFdrMH6SN9XJlZFHJst3aB8rDifJEmNBeQ1tjY
S49fod06nLdaQvCrOLIs9NbRnq+Q/P+zC6G1faG13GnLS/c3GNxMFr3xBlnF5SZS12HtZBCsThBR
29W9ASzGvdFZgWxnB/HY/mjAMj6AOCJzhX34Ee3a/bDj3xjnuAHIujhHcmPPVpkXgB6opIEi3ym2
7GX73gR1HV5XluXcepHOtpN+F7oiWcUpzJEBc4DKlizW4NPT3MMbynEyp2crGaO11dUSK5EeGrQU
zwjVQqv+kPcYv1HdyztQC+1nT3pSrMld7MTLS1N2yq/UXe8Xe76PA2DDQfwNMr6v2C8tJtP5Ribp
fKdPkd3Z75u7SP1XW4xoTRZvppaG7mDdLnaiqTu3T3XL/J3vNXU513JsiqLGVgyOsmuPeP/Bbb4w
TB/LBJw8gbMFRXIvjTyZOno3fx+z3Wx25uiMONrfKJDvjIeC4dSwVkVdyFHolyaJIa+3VccAfpGs
i9WsSEzILS2irqTM13pijBCyCiZ3v+4zyLh9OBtMVBe3nmZoV8ZEwDLQhIUKPMKd+gFhT7UXHdVW
XusHHtM+rPGuvJ9fK5i34ftTY9nRrYgBjQoaagOom4Pe8PLOg0qzmbu5BFReRIETo5Qrm7HEDQnK
aVQzZt8C1EZD8TAjWugzBaAm0qSDwZsfoRdi6IWP0c1P9XOE1LunPwqxwxkm31ggXVdih+ePZVhY
fmlGHyy2/w3jQ0YyCoSSCs099PMplQbaJ4YYsHYT9JzA8zDM6DWTIrhrzwVQNy6SuEmYK/RQqICL
Fp/gpPSE98LX3PhXz5vec4WcsbMEihf/UCxJMhsnu093GdIDDzmjMrflN178FuqezOvIlcAWZMEd
6Ul4v1tbe1mdMrGnY99lZheTv28f+FZaCjJBeU6KW4QU/VKlqpaT1CwmPSRW7M5gZ8GIAwGupJuA
aMwAx0MXmsmSMMRuHStKqWifA0sxD5LBS6kcYONjkhFwQ4LEvFvOP+WeURAmn6DsAUrOoCXWQIEs
XoHpFX2SG60CXKavHhtzDm0hBZF9FZD2XwajNzkXShTmgqM+dWqcBA3k5WqmqiubWKiLoG1spNky
sLW+8f0eqCnGYW0YUkIlBiuECRHAn1CJ7CSXw7ENUR7uUr9MTPFPfQyRpIotHYNqfkQ4vLfVm/+o
CThq/Ty1Z8aebthYcDWiFICBjwpwFtRlyVTMSRzDpQh+VpVlFGaUmjmL7n1jMy9kUDZOLVFxa2bI
QBMqqpAFcCmlhVnGPKs5iyWIejD4blyKsIIg1NrR0EEadzE5qkKilHGvWYIoZQ9FteEmGYKmxVv5
/ybtu5pkt3Vuf5GqlMOrUid1mLz3vKhm9swo56xffxfb9zvuZquaZdv2KdvHVQ2RBAEQWFjAhMTy
fZhsdWbcqYXDIQNMAVAACAajvqj1lFytjpVgZF5QxSawzkWz7eo9Mw+7JAb4YAG4PbCLGHQ4WAZC
mcfgzvMqYV8MD5JmQ8+ZlB9LthDgQJGwmBBeWRouqrWhEuo6KluwEGJsqx8c2LgxHok3dXRIgAiO
M/N0VYFi8/4dW7hiV3Ip9Zva2Q94n0+8JkQZHPkrFS0EzYaF7Vnws1diiM5chGCgJEzjMBBQ9Nq6
LJzK8m+DQRGdyRg8QZc/CmNsgLGeEg8dgaLHwgqdgQGUtcOn/+/n6fb9olF7wU9Rvkk304u8yr6z
rWGlT2BbPtbOtuCsyTE2rcUCpS7Br67kitdblhlNWqcZ5DYmOh3s0STMQ7KZOqxG6AXPAY0DohfI
FaQhaG4WLudbIUiAHff3TW5zZBx00thoR9UPLFGLR/W3KLrkFoghhzsALC86pZJ2xQ3WfW1eSuoB
ugAiQ3gNcGHTRgFjcxs/91G+1STL8B7LXbLlHO2zWDXmH6lCgy2/lt3Ivi91wbtfCaUMnp5j9ECv
QWgN0ufHlrGmBQNEZtsCc4tEkIpC4rUe+FooCGEMxK2GBqhoND8r3FI5c++v4VYKhjOIEoEWIe7E
Dl5LkcVI7fQcEUovGGDyxtRSKbZZFYbb40eymOCfFTBNYu4A5c/1Wiwxz69Go1z0pWd7f2IcxK0x
w+9jWAb4eQC4vwElzPJQZBhLBiRsb0bBBsZSeGzs1qqG7/u7devirgVR5qyPOcwNUtC5WI/fvWyp
HoZnN52Z4sHw3wRRhx9n09jNLVYUox8+nNDbGtkzy9QsnT2QpGhS0UBpCojy9dnrBWaOGxmAl43D
gdJPsFjvuMXtuhBA9OLC+vdIJyQjQauWG8FGkh0EgjwjCX0G716baRzJhQwqVuN4LR0LCTKKrWq+
yCCLRKPY9mQ45RqzDVLLNzuzcWrrK4clsCzdQoGzcjC9mWN8yfmq3PsSSjmSsqjjpsCX1J44mc2u
2iUf4R/ppxnRrVg7pdtbCmYiPXJPOnoaWRWVhYrq9UZQKtMlepgJGOyKnIoGzmRwG5vZFuRPWWkR
mjcOTYyFm3kILuLX0qnNCCqFXuNj5Aqr/GN+FT+zT8ERkO1h2cnF66lBzQwyo+mmd6DLEinuOCCj
weFoKwjaPWGtbrRoff/OLHhOMicHBJFwJcBE0YhC8tjym1ADYP1P9473XbEqK7RwCo/zKxOXuXR3
LmTRbfVFG8tRIurn3t+8IuB4RdjwCqM0u1Dzw5KwHrRJo/MGw5Sub1ABVPncC0mGBCw/makXPotg
Deg/A0w9Huye1f5669GIOLTcwIliE+mHj6hXchEQ6G+WrvH0mQj85v4hLUlAyIGpFSjlYLwyZXPK
PAXWWxIyb0q2hWzW/Cb6Fx7tUgJldNoub1ErEjMvbPZF4vS1lfmbnMW3tWDa8ACGjkkgvEZnDNGP
C9MWpMqoSBxeIcD+drU19XsddeHKy1lTJxYUDc1eQHtDBnmNUPZNFKeMi30OryphheaFuNj2uv0v
uhWlKynUcrRSSYRmhpRM2Cq5iZSQiDGDLPVa2DTM2gPEE8dPmgkpCxmMch0aJZIwRbrlR5OTPgi8
Szt1DO+5sGfA8AFjh/YFCOOpWxPIc6TLZZ14v1pjNVSHUv01sdLlCzENMKQwAcB3kRZPytzmfKm0
oorgb1qVa0bot7RP6LbE7VBB23IzCkAR+mZufTwB2maLVzvobo1dre9+7l/FpV1SkNwAZgpZUORa
rlVYGuvMr/oENAmP6LOaZFOst6yiytJKFBldVgAVI2tEU+txSVmLkw8Zwi9N/6wete6lCjw0qN9f
yoIYA9QFpFkFjGhA/V8vJU+Nvhk7Hwnj3MaICAlUXnZm/OMoE6MGSacSjgZkCSr1MONScZ7FGlol
riKMfw7Aii1Y6ff9ldw+yiCE0BBixgrJPlFqlfnpyMdBiC4iYE1mknziPmLOIexkzzIrCcAQRncP
Z7Ve6AAQp54P8oXZnJFuGEw/tZDvqoGODxindGv7QcqB3ne8aTAEBaDF61OSg0zF/Msq92yuWX8K
yeb+1i3+PHJ2qBwggQ5ejuuf740BaE4MDScd1yDGQvfNv2gqwQpIMwZMC+IM+rWkpgDwNoGQe1Ph
GDIR0ecf91dxa1cwNQ8vMgN9/ISZn7L3ncCVc9CpuSeYv1nZmNsbf/3b5L9fOK1IzWY5LLXcw33n
5D2yjU22B7PI/RUsnIMIMCboUjH0j8ABrqXMXJOoHR/n3tiu+idO2D7c//2FVQDdgoQPyPtgvuiy
XiN2c6GSlhhX/JF//Wb8+tLXowkDtMVogsKsPMpHZSr4i6o2wR71itl8x3yHAaYMTV1cAfIuiLPQ
9HbTiW60nZShxS73ysBuh1UkH+b6Rf9zf5uWF/KXENL1Tl2HGJ28E/oFc1LFaw03Gp7amCHi3jqI
CMqD8GqMjpUM60AQhNRyLu9L9ACwbgRrIZTZUGJO0oaBSBEfYKUMYTvPzv29uvUfyLKQswBB2nm8
yLXKpkGMOZgG9mrkPQFMUugGAtXTu+w/35eztGFkdhYqUaAYhBu5liMNxayVVZ17s74u42O662Y3
SRhCFvYLYHOE11As8DacmWYubnmtqnOlDciLRn1rihsfbSAxo9NgUQTCBkwYRsYNxI3UOqauw/gQ
+NvG1HxbRmxq3d+oBQEIePEAQcoI6Ci6B5UPxlLvAgPJr3BlxEe12eT+630RC2cBEch4oSKItiO6
mpV0Yp13QwRPy6/UDE3mH+0Lz6JIXrDmV0KomCFtijAfipikWPoT9/PfVkCdAp+3RphzcN8zJoaK
+3ndgwVCYlR1Fk8C+UHU/RBhoRByfdRqgBr9JOIk7Jw/CP2pYI18Wtwi0m+Kcg6ammnK11AsuD5V
kedM+HViqd3q/iYt/zx5bCCcQhsodQJd2I1GIgSIcmE69t3Tf/t1yjZ1GA09pyOUqAJ0h5HPWNp5
dMYT8j4BMRPNrSSE7RBmSoPYGWi56JA9J6xW76W9QXUaJU6Q26P7nlKgPJlkv6yRxOAHCzkpFtR2
wari+YXiNMoL4IfUqK3nFcSykRwUXmi81L45Z5sYozGGtcTKMy7sFJmvR6YeorP7ZnT2GOO9KUoJ
5vPOFvyplpnGwMD2LFgLBbgBMgAAwT+SpdfXoAyyWM3yugAYZTuJ2+y9AZkm4z4vLAMzEwDURPCP
tp4bi6T4cV5oce1JiGC1+aXvX2rOua+wLBnUdUZnt9hIcVJjyptkrSp0TwgJw2LcahUqShhjdy4r
gTqCiqCaWFPbSeoLkFwJk9myDpv18+RRc+He5EqNgrDDzw9OY3WMyGwh4Ya4zEBGGRw3mElLF8XK
cchGFX7aq3tLx9Me43Ve+gp01+CjjfK98E+nPqPb9Zx7Rys/YW6n2VmFXs/9wNd6LwHUIXWH0h0U
aw72nMrwqGRbrrLTmJAAMkR4O4wJJY9xatvCBoh7sEd4aeoq1fp9Slb+upGsQXYiVrnvRslQigGv
DXw3whAwR1OXhc/VIh6bWfIMxVEHq/FXA8u23GgBqmKg08V1x3lB3SgtmKIo7KQqFz13Rlvb/Tty
Y7fIb5NxD4QlTIUuXG9VNweZnw+tiODDKTk7xlzdU5juXu5LIZtweSA4CFUhRKk6ENiEFfhaShnz
PiipcnUXvGql42KikdPv+9/3hdBLgRBkcwVYP/huAOmIWbu4LJyWdJ1YaPouwbCmwN5z9eO6ZTGf
3KwEPet4LyGxj+Q+IUO4FpJJ8jgrscJhGFdTvfSY9L7mBYuLVz6LX/YmxY8GfgWOBKb4PCKSzoeX
DaA5OiJDQqfeutWhMvPPqba32ZFF33NTUoYoQhGPFziCaDz3KQ2TgWfJogHEAaFvCvJGCNAxvuFl
MzsZWwGTgT6aL9+3Xf8h/xaS0/1joy/rX7KRAoARJZOxKdlq7oeNIKOpu8tszreawpsfCsE04tU4
mBWrcEVegleaCFoJGCHCvaKdid6vz0/3o0CMNTTBo30b/TfVPjUrK1TRHsMKOG7MK9RDgsXD+pAR
BC0HpY8xksz1UAcRjPfo+VvVelRlcG5xqESx6N7OpQR6WXjW6ThEsAsgvLlelhpPTVTkDYbHrqpH
6RfvxKFp1pr7UH2mSD6fWADv20MjMcjf8ojJurhriTI1MddAHia7RI6bKZj7XD8Y3zJjPMYNZohs
ItwqaIDA7QcdpQRVmIxZahkgwNpROKqv+pdqo/eNX9dWgD/va+INiJoIQ3KYuEL8cdu2Pih8kDcz
ATXrD/FJ3QaoKz5mj/2z4FWgRC3Alz6tO5ZOkjiEPjxkYEBBBLpJVAuo7IUWk8EGpBEHXaHqhK6R
4ZSiMbTZSA6rj2JxPy9lUTFROcejkHKQNVgGGeTdmG94/aPNoLVYGTjabZHdvBRF6WRT82Lbkl7C
xlEwdev+WdFuFz8uwx0iPYmBE0gxUOuYlLZEtM2jSphakiPmTArzBUMBp06I5sgEeBzLtYYXTdph
GgSAu3pi5l+Vbqvf+u8SpQk7LJx/zEuM5RCSQ9IngHQ7+tuvpaVZV0/zIGA5hA/FMzqTX+VHPf8Q
7e6rT8yJBa2/9WPXAimrW/JxLfcJEfgsokOaewEo2ZE29w9pwYVhOgSZH08eE2QW1PWy4lgvKrVH
NVxXzczR88fExQRD7XX+DhILBCsMceRMqIt0JY4yFnMRCKHCyYRfbTdr6Xp8DwBaG5wWI08Sq092
Uew2pd1V28S9L/om9sD5XS6UCqNKMKVlowFAgrovQw+EzV+Ayuif/00I5VDQVDNHgYbdHJvVe/yR
/Aay1X+8L2MhFEAYCK8FN4lkFFKE10cWoo1sxv8ytIxKGIM525/ZdjS/0UkSWLmjYBIhaxDmDV4d
yn8lktKSOQmmRB6iDM6rd/nt4PAOpse05glUlZsRbESKfX+RZKOu9QTvHRWwaw3cLmCtoATKnZG2
XFeAL2uyhNbRusNcHtSOASG/tbV4gCC5jlc6HrgkvUdtpV4IOQZJ9F7/RxYfZGsjaGawyR+L3gSv
N9iWGNft5k6f5UEN8SZFXYUuRuhZoSaVLvTQD6v4Bp2wWdhlZ8+ceX/7bv0kJYhSRKmTY9E3IKhI
7eo1s+RN9G04aFZzIuvlh7cTl/F+uLlelEAq6g6CKKx6HgL3859TaAtbluu/0QgiABMrUE1DRHGD
gOZVOWiGSuy9+U8RgUu8EG2HsWk37pASQTkUvsDrpFKk3gujx7ixo/oky2a79vzeLFOzfw3eRowd
Vr449z8KpqxiqVTBnAYQrBxFA7Nf0HIXVtbb4Er8Wtn+rj/QjssQeeM8qbVS51Ug9M0ysp1JiIl8
mW2ElvyrxIRju3008pUvMjSS3KSrCw15EvKpKCWitoFLd33TmhDAvziIBk/EDMCNumOhum5NFCWA
cpehJHBNJYeD54+bstwUo1OFB+ljeAYW5sDvXqIj2Psf7u/i4qKQmQFaBY9zmS48lFEuZmmORfmj
JZoIcWpWvLukkuj9AHyMlAZuanNhnvpij6S9NwnvPMlguIJVm6H5kwI7KL9jSQyJZJtuzun/BJIq
2vU5hX0ytrVGBFolRgRHlvbZauaM5vYZRXmGlV8yh/9bHYRRnoxXu2TQ42KAJ5t+DNMcfz4YFn5B
AgBkCBI1IKPwbKCudFrEQxRJxYjHSf/coHtBcMrKajC3J2OY9ttIygCOzEAcitgQ7UL0XCAuhOdX
on70WkxkBbuIX6x4bj2q5oyOiU3BmlHOlEcZjXocB2OS2tET64OAsXSWZlj9gc/2YWNymAzMegMt
WPir9ZHLcPGgHHxBHQalG9GR3LuNFR+LF+1Q2T46vQUystf8ygDV/qf0WKQIShixwWnJI71GZ3Pm
qk7SLh+wq3a1L82PLUvhbx/m1xLOSYKLdU0BmDNLGecG+KkrAY/bfnrKdvrVYta7bxVv903GDe3R
Xws6N3IAlQDOhettbGu5zeQB2zhY4WlY9RtcacyrVlYNkm6yDWqfXbOqncI7zCP0iNspm8wu3K/7
n7FwL7Ct//cVAJBcf8WU8nUS9PiKdFM+D47/u/NKdCXcF7JgHq+EUJfPR6axUoCE955PFgtUt6CN
+G2g90lRGdwiVICDKmo/tQb0ouNXzWiDtrUxzBaMyixuKJYg8t8v1KNWY70uhwnq4Q6cudl2axZ2
b8l1Xa2FHNaFCG4U+yEJR6LjohVDHQQXPQN2+NGnoEzE1O+YYeRvE19E54F+BmoIxhH/dC1RmkKx
njth9JQnbv3sI4xHJ/+pso1NxND35cVdiKIieTGL0rAaIQqdhYL77Nvo214dHJjFVXrwWCzkS1bx
amWUzuVVlMeIvUePE9DGawmzrXrcD5fZ5UNusSbd394ilN4A0kASBU9o2KfrbSyacpSCQpi8X6nb
Oha4RRhR06IAgIoQ+KJdBS+GawH+xANxHUiTJ/1Cb+EYW8ibn7pjzJrWcsMxhk5vkN7+LYhSCJFv
ZX6aIAjOS7TazwBsa+vpVcL0r2irgcMu2jTud+1oqlkhzLGN0/D5pP5jZ00+QleALgYcD2yo16s1
QC8/KjW2U1TxlK0tecfZPkP1b2gKzysFhJmUUvCDMuXGOCGNypbXJm8EYZvutG5LeDzMYatb08Gc
LcUBCBj8D7WTo0chAemOam5zc1ujH0XD5/yLIyYlPqQWgeFEtz2lQ5OQyVLZVMg/g9H32Udv787H
kGHjdN8W3zQQovoFADJgOIDBoe2BHpihDeKsJXkyg56RM4/5pnV5p3BmWBvO+e5cKbQmT2B29S14
1yuxdIkkSFRuyNts9to/+sugWnGx5jR33Vo1YX4czYjDtBDGrbnNkJC14jlPSv2IWQzKOczpLJZT
m86gRiycNrSLcF0ibnb8p/DR2PrWU/eUP4TfCcvW3b5Rz32zAMyiDRRJC8qQl5qUFVpZzChd9K7q
7OtjgiYj/LmRTd/8wiQUJjvgrYW4Fkmpj95JYEoZytnjLWEn29oW86JMVir3hnnnrDzYyP+/MHpm
Qa0FCWgIIaVz8qNoPc9maM3r4+Nnb/4ObMHKV5KVrgr08EgWI1K54f8gslEhJlVizPXiaaBzXis+
elAhe3TxRn2d16NZrtt1amvuMTelrYBpaKqbbxWQ9L+xLPyCYbyWTvmTIeianoshXd0i9W9VoKIM
3WhfrzVkUkYLH2D5Vm3L+3jPbeQdmKpNVuBNjvD6SYZPQHEKbgtTEMAPcm0WM7BTFEFT4Qq5aI07
jq7uBK5iN065QWeXYKOmjScawh8RFXszR8bRYdiOJSUDxhXFJAEAOzzkr78gUaSp6cN+9opXzChJ
Huvn/CR+aL2dH4Y3cddaktXDXOa74cjsOyW/fbv6v2VTzxxNSfVc5rsZjOmVOa3EVQ2KnnHj//Re
8wD3LtsliEED6+N3ab0qMNGd9TWZsfOyOry86OCENqzH1PwIrN+rZ4zwwmRyNJ81lvPhBeCq8Q71
QXQVq109vQw79ZFl3ZcswuXOUd6mm1NNLDLsXIY+s3aXeSmrI4ec/vX+AHSAVhyMwiIPXNrWpZi0
6suhonutbJ1AKOLlWxZnw4LvQPGXTNOFBiDOOc9RvAhQI7GRU22IfU9/qV55JwRdWmOl7mjxrrgB
qYLphOgIHxjmdOHmQyxACUCbAVSBZPe12ikh3+eNWPueW4bO/JZV5qb/lJ9hytPGWpXmtJHfptbk
fRvcadyJxbuxYPUgH70B6H/AcFDwwV/L57JAGrqs9b2dkWIitPjKHZL3/Av9/Rvj3dgPdvFcndpV
vG7WYKk58QdWS+yZ+Ic6XIAcwZ1ICp7Yd8qhCG0pGIWi+XgsYs7qMfoAaZ5rHMXV4Chu9NiYqZus
VHTlz2ZkPj+qdmCeDm+q+XYQrOw0bED4ZItuD2rl2JwdEbeDYRlun3jIrpBxPGgKBN0x/ZCI+DL1
25EzPHnFucqvZlW8lA4wSm/A2B2Kp3wlnEJWsLoQ418LpeJEULH4aEEPfK95bHfzCrrhkHkIucVC
XSxpoIGGJJy+hsWheetaA/yiHVp0vnNeNpn+Pjz1G2kH0oV9yZvyht/46/AAlqIXeRcc/QPnsbAQ
tOVHSgxPC/AHEPF4A1B2d5yCsgZFW7Cvn496bEd7dZNA07HYT8Y5LktC+Z4Uucloj+uFluhgyMuQ
wxKQ6PbAeuqmdmzXO4S/YD+Fh0XPsImG3aNxatYM2bQFO68SPaVIcUKTYMiuZafCWGMEBFYJSj8E
p0d/2+2TF/T+yBv05nnxIT10m3If8SYzp0U7NiIa8DqDTOMg7XmUawWmNQfNVRnsFVOo9/Gf8s3/
XR4xy8YCvmY7Sy6onzhPeplcbsNChJx5gy4vNy2cvtxD1U16CeGV0zmZgzGzx+wDdVAr2UeeEmIE
yMe06x3+6cCdes5kgtZo3wT56DIAoEdC4hLPIurMpXwA82wnB/vmp9/OFgN3edMKT35eQlac9KZh
igdd/w/Rd4CwDbNh4o2+Kl19O9vZttkr6z3nqF/ohsWEwK1hz/vyIcbABh+h43qNNxAeZOneQCri
vprdRHL4HjK5D72RwDYClkAtt85CrQqKMdqHGBhngW/rrQVWBGCO0IxkwIGRxywd+Tg6iOR+ph1v
Y6x2sfMbi6HvZ6W6Onc855GPRr0RZLXYdkrpBEWsyiStxn1mFohGGgtkNyC8EYHJV635F/7v98/T
78lO8JGz+VajJhMC/DE6IMzHA1U1vzmrN99mFMGQolx3pmEPsO+WzcMI7gK7RFQKLiKTaXfPs6/o
L0cEyqPnDIPvgfm5vqldyw2pEYbTfrLe97veXlu/anv+0znBGrG5aGHK+ltkvoPM3fwlO+bRze2V
ulHQ/X98PmJOo2lu3p83f3oztN961CKfHh4k0956vfX7JzO3gyubqnnKrBYOLLXWJKNyEFb4x9r+
6a2Pn85JTAUsCoP1ox7RIepK+NcvghPbDlbtPunmaOlmsknNA0JB5YjnyMqTVm+D/Ts3X7zUdDrr
vladwaN3toR+33J9MXSyFkz73f59z1tgU34tzM3+632zetzb++OmdvCX52y3Hyvvu179WjNc8JlM
5t4XUFFSFo1xNgj4AvW9tWtPtTbvR/fbdU+OjYJvaT45vblSzZXprJ2DZ72uPcc0T+bWXH3YOjOd
cWPModwXKkK3yqiTLAfajK9JQNr3SwON0/0NP0Oe7y2Xiqjz3vcxlggC3NccqrX/dSxQMN0l5t6A
nj2jiGRZWPcv131scaW9lXParrynN7Bt7F4eoAdfrBj/3ClKfRLwA0A7kbFOhPju+lponBYPCjen
+1+c2dt2uwl2YDA6pMfRznVTWYOe3apsYVWv9Q0+qV3pgenjktg10gGV+xPv25d8ZCRBblwbED1n
4D6P2a8gyqNih0ozUJA34mavJgDVPxtoqAXLmm6qLPbKG6wB4KhoFFAwcR4tzwiWqeVXaq6Vo1G2
ezxJJ1iBwEks3fbtbJ9t4FStwGXZ8iWRKCPDikKqoGFQ3/WOK+UcihpXdPvsAxmzskV2RXEQlE1f
yn5wfZNfG7EZCm5oMHaVVm/k6YE/QHyEvjw0X5xD04uXkICJfS3Xi/Gxh09rnbozO3Vdp+u2Y+g5
SxB1fEqYpCNA3+jKk62mO0pobZucWnTVmpFeuIlxURtF4hcvHfT1AN1IT4rMplCo876fT/UfA1wL
v+cv4YnfGph+gV66jbjpA5MfTOMDFHfP3TMo+9z7N/qGqeb8AYDFkv1UCGrw+jBlbg4nWR/n07AN
HmWkseCOuYOC18y8Kl8P0SlD9GVsmnW8zxTGeZ4P7PLuIkmHyiLaHdDYBMA4jcgpO2PM+IQTTgWc
VrUdVsXgxEdM/IorN2XCckgoeyMNhXwVvTvAQtCpHGkSQqmcfeEk1PagurGtveMFkbq817+MLGl0
TE9GjAIdiYYHcNBgdC1lKTEouw7n3AgeSpA2BPC56HXv7AzAxdKWmcEB/RJE1yISdEA2oSBy7ri5
PkXFiHxeT7r4oXgNfxeVqZ+q7+pldLpNutXX7YtPmN4ZmnOznUiLofwHYDqm2COooyIpfsKBVpI6
7zurcwaQyCKZvBFAJnTMGLfkZi8hiSC3yfB0wI41ai8zpci0qA/4vWSO9rjhDpGlu/yahWKhQ3I0
qFyJoWLUydBA2MxxWNB2tJN1AhZGRvR5U4/7S4RBUHUYLobkxvU5GZGW8Zwc8ft2gzuOhIFuNvaf
4GRtQULtfd0/oeX1/E8YHR2FhhTFxYxtS9ahbViix5pccGMmzxv2twDK96R+PEoTfz6XwQEjqyfa
LKKNm4o9tWO0s6l4Y26GIeT32lNbmFllkYEgj6OH7XvzjxgTj5UNdnQKd+Fh+GM8+AA4YZCjq4Hd
9/520j6d/hLKKbRKIFbZEPP7BoTeRKyxjWxmTofs2ZWRovaUssdDquhNRnS9tQfkXBVXt+U/pojG
JtZ6lm/V36dH3aoi8LOuj7GeyQp2MQjKtQdxzSGDe3/bbo08tSLqWnFpI+d1jhNE37M92yHS+OIm
/+hXLHU8N17e2zvKIgGvPZRKD0n+g3Fm1U/Wghk8JC/lzjiIG8mqXPHN5/FkY7U9sW4C9TYLyiaM
IhGSRQwlLHcS+liY+8jSP8p2zODnqbIR5zW7hpuNa+nTPyVWDj43gkqrLfVgnOTGMjo7YK7vBrNw
Vn7yfEe6m0QsVJqoysFxpoQpUUsMTN6mtripbG2lg0iTeYwkfrw5xgtZlFkRRX9qcj3hAWfqnMlJ
1trat/N1uJacwmYRTN96Thj9C2HkYy5iyhysBnMTY2Gbx/UDQ/NZC6EsRi0nTSUF+O0e7iRyMuj9
YI8O0IqBzYR6LLljxBsa0qXImIOP4XohhtRnHJdX/B5DhVCfAyXRLjmVe99i4ldYkigTJXM9gkYJ
koiXbEzfBk5xm6Oyy7pVy6bjYk2UiRLiTOIrsqbB6TeNCXjWvgPFRL0q/k2EcSGIslGlz4tpMJXE
Ro22bBF3qW3b/751tIXKu6nQFSyot/vNuIltwPd+LIykfmSoHuuMKINkjL0hgLIa2uAWZoVEl3FA
0s2S1ywE36IXudg5yip1qZrmfoIVdfCKKR6eiAGt9oFnLGjR+P0thu4B80uuw9xLrGe0ifMVN3gK
WSzLs2DFBbyDdBXt15qK9On1FSr1HrPWjbNih1YMIZOXvf3zg7mSQR3MHMtK0OlnlW7M2EZGwiQz
clneYmG/rsRQx1IaiYLJHTU5lgYdnDyc37BmWgJy0ylLfSmFRkgFfDpFc9Tw+4rA5q0WtQsBlYt8
HVmTiDwAwUkz9o+YsXsiKefQJTU4dTosTDqqD8Sucla+TlOzs3l7+8OyC0t+D2zYBl43KPEiWU/t
o+C3QVz0GvF7QLajwW3ELdI+IjtlxmO3uQA0OF7IoksxgxEnWtmeZWWHvreCR3TG2g3ejoBCeeKT
fxSs4gtjD7b8zn9kGtvFw/x7qXQmKcua2pCCs3hi1lO72f91myu339dWiHce4ywXYl1SXlNIYzXp
4abuAip+Qhr3OjY3MmWETagAIIEoAXyWWqw35A0sCREMea0CII6nOUg0Kf8ohFWURGoswJeIVmpj
tt+nWJrDbzI/qrR0FBCBN/7kecYibwpNtFzKW86jwuXSALkEPmIYgO9FyPzO3nCAU/PEVzJGdDV0
GIHmH9sPAnNrGMWg2xwPWTrBbxMsPkIDSol7QcQslQnDC7qtcixDO3yOHqNHYuI0pwEP8FSYEcoC
j/mBlDtYVmJRry/E07aba9IgbJNE2IdosWntfe3J29aL1q4rHFajFX4IlvAz49yZ3bxLKo3aGgr4
KDlJ+Pu1QReUoRD5qcGZP2C61LrZh3C4/prcYdEUUa1hqfRN3e182hcSqa3m1X4KpKjFnIjQUmF8
B0t7GlYknsjXDcYE4FWHbIlgSrsRAybJK9Jfg9pRNf0//h8kviqX/Ti5gVJQH0VT7sdcFLbcjG0w
1spRf0D266Hbzq4IHElopzx4E5o/k92vSpS3erymKyY9/k3OmP4EymwPfhR3hYxPGO3UDhEmFHv/
JG5mC1Qnew4XgntmefOb/kJaJhXa463UqNzUQe0dEPQka+n8ym3syVbQBvXEapZYilbJ0Kb/0zba
wmi1pAySXgv7d2kXIigmbUmlhWLqmmE3F94VV4Iok9LOmK6Y8liYhOtUHBqLQ9EOA8xTE51CzKho
KWl1JY6KwusuM/yZrGtAqXzE2cWoJfdYXnbyYS8AQdz8xwVS4TgeORpmtZGTw2Uhb0AA2C3tMV9P
NoY/s0JYpqJQcZ+hjb7M+VBO0F7Y2cFw/zq9Ae013JbFKHNTx6XVkjJKYytNXKfBRHRwRP0m1k3D
ne3W5szAAUXf2ocR4B4UxLelpUF5AjtFoom5x8QS0YHUpbZSlkoPxCioVZxqt23PSRkfhbL+SIyV
bHN7wWpOxA4YNsfMpN3U7KgtoONGFV0JRkZupv7gb6sDTKEjmeoheGvRBVRi14/IsR1RdVkbFvp0
+236qqLWbbVO1ZvatrNTwFICq/yXCbhLbaeRE1k16IbSQxkK57UBrZRvn1bKA5mByFDypeiHNBUK
YEfCzC4a4FZifESMFjxhr6JrVztbjH7bA1QQr5lZVJYsSsNrrhvUJupJENLbwtPokt6n3ib2P18H
p9bU0A9C3GKMC60x00dEpW917e+lUiqvzUUXRQHEd1sDkAtkbeH04n9KkP+XVv0thdLoWJX8KM+x
oYOFsNnKj9EDMYtgOTj+q2fIxeHRLhW2XhhzMFIg20KSmv2zb/fEe+L4RFP+dy8tzIYCly4458Bn
TPnPVEqR3ZmEv25rjDaCGc0hgYPD2/S4D7rLYutejNoQMoIuD9xakEmdWTZooHMdOAEIoulntMVX
qd08k0J65XGTE5XmutwXbrgv8MrjVgorZl3SWPhSYHRQIUTGkUo4dpNvGFkZinsDN0OHhhKChQjO
BlE6I/mz6LgvZVGbW3U6n7YqaDOnFZ7Le8MagV4Akpf9CCH3jL4Il5KokESMsrGRY6wKdD1u89E/
a8An+Jhr2f7UH/mhcjGLBCucGNmTxfDrUi71+IGdiauuxwpr238oDj1iUmWHicQ/GqgCpG/ebAEV
+Bf2DYRjpBtXBVcobeR93xeSWulE+DkgM47FNgAyRFrNo8nvWI/XJQNzKYs6QUEt2qiaW2jLmlQi
o+9m069Y9cElj3kphDq8XkF7VFJhQeTOE9OJsH6lIMC7v3EsMdRZKXUz+EFx3rcEie9+O9ii6Tuq
c1/MYmrjcjlUFFlPpahleS+iqtofmwdpFzgF0kT9Sn6LGIyZrCVREWQrDqI2pwMRhfgfsw0xXm6E
trNOiLkmKnCM4ON0BcgN+FQS7wcOMcsjBv8I++rfZPIu94/yqUnGVYUQYFG1PdrDIXJC5PbDNYK3
/6gQlCUu8rlBWxMWBWI0jySEiN3HolhmkJzCjXG6uLCU/yxASwGeDyyo2xKflqzlj+lAHqktitQd
nk1zsTK+GFq4kKgG/OV/VoImOpV6X2ibEEJJvZNHYiaz5u1k12jsuS9pKe4G7hTDwcBJACI4nTov
LZu7MJUnETW64ZCsgSTwJPtPixI8EIq++fGCi+ZUT0+B/fDA2toF+3QlmzrChsMsTF6Zxf3uV3kS
nWQHPgcATAG9BHYKvEGxk7npirW3xFJQB3ollTrQVqukUhyxYvTvWGKCd4aPc2y87DQeVASZ0vP9
LV7KsV0KpDM9Tav3ooL+v71m7gU72JXucXNyykNzell/MfZ0waZcyaJMfjzrmKkaY3GdIyOTFSFF
GpvoD2dcvqU46EoOZfX/H2nf1eu8DWz7iwSol1dKct3u3vVF2FW9d/36s+h7kGtTPhaC4EuCBAE8
IjkcTl3L6Dq/kgus6S0n2TtvcqjJD8vlL+3Lf38XZ6l1gR5x0P47sZt3XCCwDgAZDGMwaPNj8WB9
dMQImP2i97FDhIZGxk22rra0fj3ZdiDfUZVrWYyFVspQSoSMyjIv+VEMAwToIqrANtfMUa20DG46
AqLWmNVPAEtg/BZjsYBfZ166Oq7DWAhkcSPPG4S/qLshI7U8hojzxBkSdBaPd29iU+/dxGuZdCOu
6r1KKCcyzIC4EXbOIT7W6GPlbck6N+QydfwSAVy72kp2u5gQfE9frwUz5scBhShGcQURfcrOKlx/
hbZr8xtq7xoCCjirtbxFt/VatA5MatLUohnz04g1D0I0SbwMO4RbDNKAUoTbAmcLjKIdpRRUZxKI
8XB9pkzClGjGBslCJiaVRi3f1+ZLsuig1Hy+R6K5m58wsj9l5O/dmatdvtzmq+MFxFcqZwl2uTfV
OcDZcrL7iKwlRp1hbFVY+oLGZ+uW/PzXTb4UAq5Ee5WkNQLYxjDO0qPoxpFhuTvP9zSq/kwtBcnA
w1QYOqFTl8TvlUi5ELUOtTBqIYCATQIMBNbI3k55pKMRRETWIlAkaaMqhU/VGVurFZyfp4lC9SdK
SYAJ691s55NfYBIUtirQAc+/ietCzerINlyJZMyuVAlS4LvYTRTeUCtPVznSBtWqOKqLzJyskNwz
f9cLZCxRJ/RV7eVYoOchwznbnN3L1RDf+G9lxVlTo213H8preYy5NRogP6bO/+qKbAJ3205N7CbV
zwjgrX81EHcf7+jdi4hGW0MASxmaqBn7wyGgzitOFTfJmwsa88bKXtHhmEu2OoUzeVcrryQx1ias
09aQckiSBBJjZEZBhOvDmH/XP/4UENPdJ+RKFmNeeLUoCjHRxY2PseOnY5thmOk/7RvroJalO8iq
j9VktdmJpA+J/KMblAc+mzIhExvHznMqvhspmqfR6MWPSbkBCVfWE8k1+4U4dUiXx3V0wQB7gcFl
TLcDsfv2IVTLNjFiPZA2ZY5qpJqT2DVzn/AzHX+QKNy1r1MqeC/RDl4Gg+c1TKUB/Ia5ZgrfRpkQ
etKm7e140cIey3h2y+8cGIkiYjTjfUrk3S2VDTCWUNhCDNrdrrIM8kKug1DaGLmlR4SXrUQh/k9/
Dp67KTaCe9EnkPUxF4EpMmC6suhSqV/qgMvKpE395x7jRbPgttK2ewnP4UzWJrzDuwv7Rxbav28X
1jb1oLRGgq3E9GRKhLMqEffs/qTWv4VVvRj/K0mM8edcQO9rLSTpuqkAfOy7+8tyEomzx/fsXo7q
avfQoH+7olAuVDGkcjjCb/wP+J8q7liMimS47xfFc/mlLVsAyj8/lju1kYxD6AFcKHMiiE0L4hRo
z59pqILvg2Ox4vb/TRRz5XjfwOBhAP3gTuExRD7MSUh6BnZxav83QdRqXvkFDgcwULdKL2vSX4RX
hyO+T7iD4JrCVOrtTsmbUkbSJl+KMQmgpFthEhqAKqB3Yk7Y7ue9GdsElTormLlz1xYszi4t3UJx
khTzGC495j3n6gxAl7Nn4UefwDC6Y9SA1AgDAxJoTLgCcef2W2StcdWo1KItP1e+6/kAfILA7pKF
tBlsQzFrkGBldj91F+/4R7BldC6J8k3CojL7rZVh1uqemm39z2GW7L84s93LGI+0daxYXMOvjp41
a+qU72Q0bsUyD23VuZUMaOVsyy14U8LMUPgsLv15tzbsMDKrAB7TgNyXh+lxOpIKQGm0t+h2+iqX
E9boTovJ7acwdnboM7fnM+xAsBzAxQBuNrz96HloTP7N2ORPweJvkZjcXger9GNdv5O9xywF0NQw
+4JK2qi7ZZD4GJ1ufr4FWDtqmIDxw7ipuxMnykv39PxaDpvccFUJPGcB5DSz6FydB+QDBBLsODu3
GoD/cDYUfuOhX98BNsdnT9yTZ+uLeJbM6y/3ZCynRrcu3v3tCw60Lqg7hpl1jFezYFoGGKGFIq/A
absEUwPgqMMFb8u2su4I4FXUxWBHx8x8btGn/RxNwjPcsde34hmHUlbauKgLiBdXyZl789Frz6FM
as3RZvqExvCApO8TOZ87rQiQKdKJdo32MUmMBVVcJdersMu3xkJcBd99Tpx31SrsEuhZzlr9cq34
a0K96DJGu3wlkrnbaJuR/bTs8623VL6lNyz3BdgMX8naX/Y+MVbBkRbf0OUxFTmPM6MUjI2C6wMk
EAAJ7FqT0tNDODBbYKRhPn22jxA1r6bmZ+/aLlwcqkAgYgZhwK3JjMCVy0k9mJFRgZ+jc3zG2WgJ
8sA08iShHFyvpR+KL/oXTE3I3TPWKA39I/lysa9eqSJOerDUQ7KCWd0CMbpyjNbybjA/DateaxP7
OTpHRQJ4Ei4KyEZQjOIZdRV8OQzkti+2/YsMXmCz2OeyXRsTXsxYCkqW6BJGC4GCmpfGeBNZwqtl
UGdATJ9hXElKiIvYDjVhb0LOKJqDKbqWwygH4EqUUq4gR+9h+XlbD+ZBPG8Gok+NqN6RhKcdc7cU
42iMA1TmrjugvbDZJtaMZqwDIk+82iMPDHiA1xKYR7tWcyPwFEiAJzvLAcHhL/XZYcpPGTdiwkLy
4I+kCgA+XdY7b9CFyWdx0+MiJyKR3sJjcK5fgPu5L80YOD4Rcff+XkdZbwC3iEh+Jitud7YSgQGY
dcDljTiITei2VaLyVVkM2x68AR3QbLITbfnp0HKX2P26J/4eiZRgPpwe2zCqDDcmDCu/lssoix/7
dcJz+bB9s/YTCbdxzMP8NmMeZTHAnHSB3zaIPP9q1hUyiop5CIHv+HgRIwgRAM/frIK5wH2hcaDO
gqTe/IrnAToI9aW8TBbDvHwrrc9y0QMFSd3iuQXCCOrcdrp4/AXj1wezNRdyNowHUFQ8xlRycpK3
ahwo266Za6v2aQs4Q/L8uT39WI8laXTXbk8MqAEKnYxWEJwj93ZrlLVMUrWwleRtdQ47YqMv+miY
T0eXzD4MMvue+wRp5CX+U9tylmnbT6tX+5d8Pn0+n+o1gEp+PLJanOz50/ticVgs3s5/hxOgMay1
5W7f1hjVWR/6qfMZa/ftNzNa5jp8llWdJm/XbymAshAJYChgsFIiziPAIuYEdS+7Izq62fcuEatV
+QQ10SxlMt99YT1itw80jxhAFgSgJrK5jd5wEwBGROp2tlxy5hKIib+qJZNvzdbMX8f63fuAhABw
GmAKyGmhLaO3F0DEkf74MxVdXpywR5/CaG2pul6faPiUmPSrmLy9GeRr94V5HFI8vX3Nzkvd+o1N
QFKgFXj/3b4lQFPICOwsukdnnxR6Jpwd1qldr1/qSaKPy0gB83W4VpTmQ5ZgktgsQp05Xi3EvLrt
ZjFB1U4jL8H8BQ3CNp0aQnrQ3LnkV7Pnx/3+fa9bR9LPEvKE9mnLbJFJX/xNI91cgrTRRwENl/Ii
A8ZIY7askvii9gEjtC1X/Qo9eDWmSCp8nwKE3xpAAcXbGtApqzcJcEVQtfNviqIcPh7MOQQxQGoe
f5dAHQyXKiIw35SR+9dMx0MrmAzYm3AZvIDPjLw2ZjkjPEHF8DBpq8ZuAPAMAFMhUNpAStl6e3/d
SFeK3I+17RtNXxdQ/xcfafkIE2UIglHnitDdiK4YwC3p6BF/E9ESDnSJRazYjy2JTFNq7GaCVhJA
/wiQ4FAym1m0dVZygaRta7OZdfijwDr2ALTDvUTQgM7/Y7LsLNCk4sB3OO2OhMDfamyKcBSRvTv/
dW3y5JulSDx0Y64Oh9o0JmjMJGrPRl8JGDtKs45cJJv78YYoi/rY0OACaCRahkByEWa0igJ8GXch
WLTY0JDviDylywwVe9pn18LnV0yP4Hsm9mz8XgKhVwJyJLDvEV2xewZULRCqJPiaAvuSkjfkoCwN
6hcTieDAkOQwEG2pJr7q6Dy59u+3Tr6/KXxSjo0DFjX/TTWsB8LxIbQSwPxgqGKqZDsO/8B+CP4w
HpSOoNHDe3SrY2i7yhzVTXXcXYAJAxjVM7sFB2qgjux18prgC+g4B7DztghGramBmhEWECZNgW3D
y8BkwbwpRmhv5atcA77iMtC3GWXsWwZLHvAzJcAQXWDHcTBpZwOb54nYvJQMqO9+ueBzUZ/2oGul
DRfPnw6Jl0/PqMVFJuDBcReRgQOu1PPP4/MU791Gis+JUIPXdeBk3H5pW7QJXidV2dLiq45iOniG
FtlemiE9RT5kjNmrqJ8hiUrOFDK4IefSHDSLr+xkatz4jr9E4XpA8QkucOSoWMCXVgqMKuZTbRu9
Vbz1NbhEchC6oqXz6L5EH49XPm60xp3XKY4mUtLA9WbtECVoi+vK0babN4VYA4yoOAc4l0bePjZf
gfWVQqvf8E+XwFya9GbJ+DNXI7N5nvgUavJurzjWjDEkjOdh/GqEGqQqWVX4SWlsMex1PHumAEP9
rZkqsoOcSTE0kS63XfIxEPwnTmFeHK1+TdHVEtQ/zFCfiKDGLha+B42JmLgTKXEio75+4SlCUHDG
tu9sBewF8dzzphs+R0E8AJSvpLBtrPLQy+GQQcrgmA44BeW5K5nh87cG8I9632sTi7rjJEOerqGt
HGJppHOr6ooW8JHQx842JNyJh53yzujdxbU8I76ucLYa0MhgRrXVtoHf+viMx4GcgdoHAH0waIdD
Nph75mClaVgUDiwCJrwy7CkZetMRMNGm1BPOOP0tVp1AaIu/gIUHhB1GFuj5ElC5B8428sDKa01B
T48TmjBoMK3otkZWGxeI+X1Rb/NS5QVuGzzRpG6HMWqOCIsSRTITs9RzfenbXGyL7Swx88WUcR0n
1yAe24iUBSWeReLi9hxj3xHdIsuMbWPlgPsuYZt8otmZ/f6cwSPkF1OP3rgkjXZ2FHLw4gFlCw1H
jKOAwlzp1lLk7eI/GWiR3C5a6qvYDjfdEWCRzsmFp4p6zGTZZ/T0IxdDk3pIaNBQh03ZJ32fV1EP
uakNGNtFewDL7tIrt9JcnSJ0MkbOEJWliSCNgqIiPmDW6HKKDuKSxtut3z4A2m3vdgIBNOLPDH1q
MxhHdDWQo31EYEWOx8Ca/aIPIIWX5FnnX3t//gC872+FzoAnvKirrfm+tfeDufXsn7/Di7E8rHtz
ocFFXcFBfl+cDj8ILQ7m6WDaK+vxTRu9aMxCGOMVpRmSwnQh7lbeg1huAQzNqfzcyAu6yDBAFQ1g
WoB+sDcgT9Qm5Apvx68EK/mcSOWOzC8uD7IwUG5M9SNRxngvagpKQ8HRoW5HsqfNMY836MJhfmMf
6O8jiOBlEOOiyk1V4Sq52CKDHAmO4e2Gbzwt5Kxb568d8FJCtJgBKZD6uQ2pVq9P73Zn2j+6uSKf
C6mbP/6MccUbDacyrCEa3JBhBXzV7WeEg6ZxlVFHu7YneQ8PUgYN1hZg2gF6gspXcXJuYwSCA5Bw
EaYDq0YfFJg8mBdAEAquqXU33qGDQLcqB03JklnhbafDbKefn794105CUbP6iHwI2CIlWmMHgLFy
SfVe7bYw9LXqak61AYKxA9QikGGTWF0+3kyqcNdHivSjBKAzoMWBLAWuBFWpayG12zThELhAsiD/
tpMKU0N4t9AHcUFZRzx8+9t9Joeam2nuNnsSB3vToek5nivPOm67MPFGj2y7gZINKK/BKofkPuql
jG3nCr+KtUYPkcgyZukKzBHL/BfTyRR8GG4z6C8Fb5VPFilZB4yKRZclrjISS1BLJnulRWLax0oY
UdeA8HZi7Y7fGYDJUaGaCKBGqdaLKHDIqABvh0w2gPIceagVNY22yTKnY+4WJyBwwvjoMdl5O/Hd
3bT7yh7Qj+GTENmOpDPzeMICCKzrRT8Czh3GcaGXqAYzF6HkC78P1BgNnWh+llAVjd9ikcQYr/zB
DIo7icTJej+Qh2rchc0XQHVotLpVoTiNPF3N83Trx9arYTc0YkWqa/v8avfITbzUKMKqU4tkX08I
hZOHWEKjPte4oybjPCkG/so2iWZJA3oGA7iRVlouwKsQWwKQAKf2lTXcoCFBzEfXB2gkPKWM4S6N
BmB8OQ9CWNAuu4cqOBS+WbQT1dZRnETFIKpFoITQUgIay+1uCpgKA9KHkG2LpzD8qwGkD2rp8LsE
bTDgAp4nopOLgbq1LQiPABOgwnXWwXXEiAuVyEkdT8u3YUFUDVPHKYm+FZ8kHlmmLXFq4pfWMMWV
MzKbGPzEE4X6rQhsbETSt4sU/QikmTGkxr2KhAcAolosT7ImvAX2JcdeCgBqlfGIU4h5Fv/BbzQH
s+lBsTX6FyVa+N/OVDnqngSYFnB046woXcLtQlQudsDV0BRbfd6ACHynNV//1vbTNAdI88ABroPr
kxGAxrisLSWh2A7VPM3mkvT++PfvaDWqUCBLh7pBD1j0rFLTAinNo3rrkwEwvf42Sj8nToERAXYQ
JGtQ9kG7Hbi+4fXc7lEn1Z2vDcWwacVZD+wnb9MUH1PvGHtvLlKQVRAMijosglf7Vkok10VXasOw
SURLenXOshUj0y1aOjGDKVZgRn0hC+EXUmUq8k+4PexD5oPWLPaiXt0Evt0ijN9uxf41zex/dTRU
Cs5eAcAxsE3xZDL7pslyEtdIt24EAyAOnbbRVro3kYBk9Pf/yYAzSoFCIOrixl25FnnWKHFXyerG
QwekwZud0hB3mHB5Gf/lf4WgpoM2FaRCWL7rTFA5z40VdaPCMg+LyRePVTAB2sWDcgsvgaDRusft
0UuKq4YRYGA2kvfpRc+cZyq+Zz4+DOaRAxMeAlOwReDNubQlMI8c4DhDI8cw09YvZqqwKtHj5ber
IJkndspPPG6segmocOONgSxkrmiQf7ueskh5JcDrsK0/8xCNW8RZdzKZCrVHK2KkMLvmy3GMPnNI
4Q+82ezr5yYAWZnxmwsTW8fqGLscqh5XOiZ0YiXHAwRJKZEt7yX6fXw0bIMSal0ybT1FLI39wkkx
L7PReU6Y8WGPnEFvZ+96Tjr0nyF+lUktk1AFTAjA6N9RInwt5twq+gAUZjX3Zx44vX673+yQrWiu
+vFXXQBar15W+lUAXULVG0ZVVhUWwFXh4trnxRbF57eNT2YbFLPIBzLniLvjS40JkDA9jbGRWHHt
ZQj8cvwL8WZfXxS3TqAJZXt/fH06p2/gF2hsmjr2kFwX0VGYzjIw0CAjQnwMyR7AYMFhNupkk+P8
6Wn1d1ijceXn7/GKLk1Gj1bEaExh6J0GTNoBxYoUKYP1upmJwCgJMBNszNC1va4Wwc6wnSfVMj7K
p2quKKa/qw7mokX/Dsr8C4lMmBY26qO7jPluEVYFzzv8CUa5nErnQ0dJeZARpyiPo5pjoBXLRwXn
9RlVRJ5s5ePENozMDSOS6vuVPse+3AytAZGy9K6aFHOSwtDE5hn1kpx8+Dg6gEu9SfN4uTX/9K20
9NCEqNo1HeyaCRHA8IkIjOXZe1tNKB3r+6NbCuEviJHQz4T6IdC+b78tHwA4VA8h7hpGq16cv2LX
Idy2PHGe6+AVfrwTo42AMAmajfCe1kF4+v+vNkJt3QAN6L6z1UQrNCykCGNvrU91st9dE7oB8Kwj
M4lSHnPEBdyKNtIgZkBd9jAsKhAYxMBPQrEsMt3T4zWxvQ50B2HpaWMOQm4NXa23i6qCSA4xL8tt
nediL5xlYaajf/YX9Yq+n63Uo9LYAjpVlIm9ZNOQ8G4p0R4Q4UCgAMJBdjN5vW21MhPTnXLSKGJT
ZlU049b9SWaHW75MQeEwE6YiVpovu7nSkIr0JyI4DWOjEjt5IXCeogLiNtuJYBl9CSpT0EiRmwlo
Fad0c/TeUFMIGDbA0MEpHwHuR/AAAyfSsl34ly2zfQgeVCsHztHZm0Rop4aIWRVccrhneDwBsMfG
UGHqNpUbYlUlqGvA4ZSbGaqDTz5Rf5xz0pNUXwaoBkw1A9/ZTFS4UFbBGQICn91MDFjyEdJv2U5B
A/g5kpcS0ATDRQB0jXr2WE1Hbyr6vJHLQDQIvwdxInMnXC4FaaKgleBlDPTnqH3KpnLGIycEM7aw
qYC4hyFBVZi1JJ3TDV4gVLv8zz2U8lbzZs8N8CYfr2NkQqgUOFbYM/pWsvFTm5adwcVytZPnkqUd
66fg+bGAsdbdCmASxvDlDGCAQICI6rWK4psKdh5Qhk6cBxtH4/oiGYFQAC264NUFMSJjNnpebWVX
rHfeErm0ZfPNr4qzO69WISBOnLdm/nhZY6PIyGMeIT52OEBiC/UOVMJLdyWe5WVmS7ayrNqJI7q7
NDSOgjsCeS30djBLqwctar1SrnfZTEK90Kp0kgFdN53V6I+NLB8TDmj2eC8Xj5d44a29vcVoJ1Vh
kww8MyD1YuTGdd77IYctlRb+R4kh9J8vD9UgGzzNMqa2YP7XzSKCkcRszJvoknKR/aZfSKmpeI1B
y6oTcNkHv/6UIbu/IRoCAtBjX1pdbs9aGAZDSyVsSICRWqALkM5Dq8u32M3qBvntcClOuBx3bglI
Uv6/QPr/rx5aX6qFxFchsF9FS3Q9mK008fyMJSALjFwaCKp1gza93koQwkTxNGUYdlG1QpohzjYC
qDUd6/GRjoJ0MMrSWTSEaJqGxLPKLiRt4jrTCn6XAHbTNDAhU4NLV7SSVbVJPqYQ5y7R660GodjF
Iw8L0Ask6i/dhlf7ZuiVqIGqlNuJB+TnuTelIkunMt1zsgKy64abPV4eW4SmDG8yIOJh+UFoA+eL
2cWyqryoLAV/36I3uVkYdgTAHMGSUOqPAFvFwcXnzFkL3XwXv+N9LZhKYrZTb8M4HkIHFpISdEZC
QdDOM7Fq3/udlqRpum8gNnwuTspXeAB5EIY1KDVtOlfN+Cmd8esY0Kv9E2ZX7Gg+7PmjeOzn1UxZ
TiVnRq8VbfvFSwIy00uyib7X1+dQ5uhfTQd0ngCQBgfxMX0nWTuPd5CGyoAKQ+IdjI6MsciHGFVj
4Ofve3kW7Pxn8V09+5tm5Twlf+BVXKFVDl1wYAZbRu4qmCx30dfwWtNQKMQUAQDyaNQH0htGPDIU
GqfEgbRXV6qZAEdxXwDS1p/lE0ZxpNJUEAWNAck45hPR13O7lZLRAjlPSqS9hFgjtnOUKIPZt7Ry
1uDnPD3WZ/rRN4uiOozsHfKaYApAqetWlp4HXMsZunfY2RPLmPpl8faXec4A/SaKoAe0FphTISGr
bchmoQ4IWwZEUvS5sIXAytMNLzDi9JBZbolWXFElaWHyIcJpfomW6YykNfEw8UjqiQ27JxnPFXJ1
IIGnpbrbZTX6kEUDF2eHbobm9ilkuJGOYV1gQ75MjsDVYIHphMgt07ATs4PwFq4jtCzpwIYLsIzH
p846fvDELklHZFKgYvj7dhHonGozQYrzg6quh2LVCXPZmAeaKU2NDY93C9eF9rkiYKURDyPIk+s6
U4S6OBRvkiXv6/PjdYx1DD9PcWRQGKZUTYwVzGtXF/q6w89bMpnYo3ufTiexFKQdARLI4kJ4jqqn
nVuXBz8iA6olTeQRb5g48JEQPMYI5EWZJv5R+2VcVyPXy9BrnOwAAvrwpxjO8Gv+5RYhH4/hFrgW
KMPAODN2OU04pal8NT90ooVR2Ty3Hv8+/cIbA4Lfp688po8QiI2YsiSnNfpocIsD9xo/hx8GSoGx
pUw6qCPbDzEYqEKnH+09RvcGo7EDn4pcohYHEdQ6EWeBdVGe9Zi1bdBdnqKpriAgzZtLJ32apH6k
ZbSkARgfypMMcK2Ln371tGVuCS30vfKgCFb6kT+nz/1zsHPQB6qhv6J/E5GXa5aPt5V11nBYCDBp
MgRBk4qR39v1yn4kyk5Udofu20e9Ffmn2hKmxobuCEFGTYU1o/OliGluhSgYsU9Be6kcunqe1Oum
BON0qx8er2Ss4ig6XQlhFBAJ3dgPCwhR47nYLXzv2IQTQ1Z31oH0FEAXqFWjISazjsrXS8/N1UMh
PvXakxavWwCfSRNHMtZ0ADnhJATauo/RPrrQKzVI+tAF0neKhcgzxfmUkBLk60Vbr4JqwskcmWdc
U1homAOkawxgu99KMkpB0kI1Vg8CCTfISiHcmYK9Ges0OEAQe8HPAPzNiENZ9pNezXxHPbShPY9a
+/GZjw/k9teZt19xFE5QI/y6S1Nq89CMhnn0/O9loBYEpxDxI9LDjOn0+87VhDzXDoVnK43Zo+tZ
2Pj1hGqNtRe/riHWh9dPG0+ZQ+9VJw3LvoNqqXMPvt5p8n7cOWy4lXhpVDTvoeWA7uWVWmVl3ch1
FRuHjVvNHH7RFKbOWVFk/evtQrcIDRZQd4LjxNz1qMsaZ6h07dCmtsuv69g0Gjvi5v9NCuMdDQLf
Buib0Q4C4OGHYwbwSMfM0on7MX4MMKqGTk60htCOBvZpLuNCidu2Mg5FbYoRKZYQ5ZT2gPzBx2SJ
9p4wtJhTQDq4/QgAbs8nKlLVaBrBODQ+8TXTy+1tsELvVHtyp+pJo9gZg1uUd/YfWfRbrnShD/XC
7QveOAjA510NX0JFjKO/BIGFzYW2PsXke0e5kRtDuI50NBKNBnNamVwBzYgvnEMBbAFkwFG10s6P
FeKOdqMshpuD1gn0ULCNQ07guWmTcs6h7WyjtB1Ym9L9dKcKCHdWAq8AQfnFl8JJ3W6ck+hos800
51ANABUKice5kyBT46Wgrw39EyrGn7GiUVM90I1Rd0mcg5YQBfUWS5kb86771/dUQ1QPXwpmB/Hf
JTF1pQJKoqkuAgTu0AIEoHh16rlemspUMDt+yyAFmUw0G9KeDbYFu+aqQijc0D269dGP5nOtfQ5S
qz+l6oSDO6p5gB8WY2LobkRDE8WaZAyoGnsuHKjKPb74mBsCkgNRWys+1GtfI16IpD1ulFk45pMZ
5xOy7xwYDaBliuoGH+Ry2662Mhcj3XOaxj0igeeghlnOK+AT1vOun7B6Y+3DGjGEhtQa9hT/cqt9
AycKOqdK7jEqdllm6/Xca98f3yP2RUXXJo88JAUrR9gLouhbEY7RJ1zYJ+6x4la4RB1vd+k8VCYW
Qq/JtTOP/iOkO+lzhFofYlzmLSp8B2RkvhMe00NynML0YHcJP05LJxqiBUGnPfG3S/DFQWgMYL0f
i7e83gkbeerrx3sESwMDiglmeGfIYt8KqAQ5FrFP6VGfB2b9EmHKacIbYJs/UfK5jCwgaKO9WkjO
3IooawPRudJXRwVdpum8QzFcohSOK97OlgAiEklbz9X1Kf0C8pyytLSJXp5Rboh+gEqby2naZtyM
5hRN4GShVB97U5jJnzryfCmoF7MX9EFvk8kqG2snYCXQk0wZrEBYRf9xu95QiGXB62v/JGHI7k/b
NdYX1vznm+17CvAhcEuRyAaRR0C6vTPVQTh6Di/SUeVGmzsuF5y8W+mi1CVN70F689ahmA6UWMP2
U9L8ZSR7ntxaenY3yk/XeiWNsVScHyViw1f+CcxGoOrmML4FulFTqC0MNOn24/vMNkrD8FJp8PFR
xFPR/8NokuQYce22jX8qSbYM1+4BUd6qDtADwlvFpl1w58pSsolkwKjyDakUIATTU3haEPYxawwl
T3T7xAtO6V+bmR7mPxNLf/8VfwRMqxHRIOqinGqqHevsRSh66BEm42oqjHkUkgEjBKCfPg2SGf+l
2xhjie18WKpmFi7jxtQnsoOsx3ZZpAZDhpZ9BISsexjDBy4NHvJUc1gEHppGVBImpH/9eXyGY2tA
F3YliFlY7qAtVRQgyH/p/7KTttZ/48/aJa0d7YSYjvRKq/cnEROinZkcaWvv4w+4v7NXH8DE1iUv
d0FfRThOTMEe+44AMm/Gz8Byda7m2tKaEEe1g7khN+tl7mPSonrUdBAHyGbZ/BB/9/IOFUnM5s6f
jL0V/E4BVN8/STS5oBESDyvrPZZyoReYrQxOfLwWkXXv4iWwjJ/dPT+VEf0/tvIfUWxeN5UNT89a
iDKMZ1Gzw6cGA8YScln6a7Dyfid2kh7MaCfhK2A2EygYYEu/tWxtJEdhInbBSX5OP6JTeMg38byz
27P86h3CEzeV6blnStELiHQCksp4Idm30fVVUCLwWF6Z2AMKrNynZmYgRes2zWYKLeP/EKYCGwDZ
K1hvRi1dKSzjVm+wl9ET/CF3Ixw1U+mJit4t2fJP/VRp/s4zBa8C3jnmTlCY45ntHJxOblpRDU79
3PCsGBO+h1M01bVPf4Q9Mwn9OyrSJUCZVZhAcGhDtHO2vX9ywpfa+4vPW04lK74ibv/DAUzq6zCh
JCN/BuaFYg/KiNphaEQmGgwETss4wfBPqMd/c6e0szB7tI+Ril7kVvgjgWy5MRfDfkLsnXfwWiyb
egy7bOCHHGJrMwIMxc79kI78bPjgX7mpMbx77xGGni6ZbygKwsTbe2D0ceTnohRCVm5/DQAL/wWF
Evl2TcD6meGUAaPuCnOESOEh3IEXTc0J49+2apuVPefHJ3RUCCSxGs4kv9Ln8FyfYo9M7OM9YbRf
9dLei0wbcwuCOtYQXkNYsWxO8bzOSfMSrcx4F6zyiRePGl52XXjokOVHdhrZfkaUmiVqi3bF+JTM
/EM6hUPMzgtTX4W+o//8PGP3Ndfv+8TJ45Pfm1pqBcU8CM9BRPp18pt/pSAx+x0CnBf/2i+SZ33b
AtvendjOe48t3CQMy1xmy0YQV13u5IWud/EJwPZH2QY80vCVz310YGqHxn425pXJfxlw+dNFua4n
NnhUb6dbQNsgEcAiP4MOr1tFVUoJYMz8EJ8ylPtbDJj5IYlm6GkynR7jlrUV7rmVZL8vq53y1J3n
ybHZAvF+ofwhrCby0f96rF0s9s7lTK4/iLFGHmpWpZ7igxQirsrPbPZFCQaCH9AVozUJRPYKSCBb
0/nNF4d0jf4VUqy543cJWlR3bjzrKJz4y2rhbiLyLtnVHONU2YAJ+vocTJIQXpxZVj+vP5a55lWa
V67Y4GMjuPERiQ++akanyuQs8dUWjopdL5wt/1ovK3PxeJ/GHgRl/cV0BZKO8CEM5twyKUyavMiq
k/4Mwc3yGyFa8RJPssDd8R8wXQUcCpUOjiFXzAhq3UKOcgGC0Nj9PGCqOnxC8oYMKwwqWN2EjR6/
d7fCmMP3qyRFs31SnXqzB7Lap/FR9UAme3m8d2N371YKc2qxUWCZDqR0M+/svUy1w46NFiBxoKYo
PtDBVyYC+refevtbbJzKxyLwYuT+pB6kL4AjvT7++Tseze3vU9/gKpWkip7rcD5+X/TM8CNce6el
UZIQmAHPMdCYpsrm9+Sh+Ic0A4pZKs3a38rLizxwNTcVTsIpAmliAEKLQSPBS35ud/LXpDs6PmlM
hyHhg3w6okPEaLfitLRDzJTUwknVTfF5KUMSbYZ+EsGdFsE/NPnjxIbSDbu1CDcSWQdY5Lw+aItK
OPGH8jOx8vnR+SkW38E2D01nStj4JaaFVFopQn4I6UC6/KvTE10vqCgexil+CX7yknRnZdu+xXv+
CTmTqaT6HUtApWFYHIOPBhSbkebmocxpPiecsveuIkjhN2QwV808OQBUvyXN++OtvLiBN1tJcwjo
6EC4S/Fj2ewjBjulMsyd8pwtta/417cbDJnE9gB+tWrN7wtbgvByUcyqWbuonwo7PrXryhp2/LZf
BPbjrxn7CszXMK4Il8ohp/tGeRbBN5jbJcZNXaDeBGjQoHjN3789kDb+XGvCzo8aNjV05CK9iClh
zAmNsYe4oEPvYy7qJ4tbzJZfPvD4sPmmqa4nJLG4Q6jK30piLkskKpUiFJDUz7OnYplYHflN0Og+
AHhVNisM/MwEjPhUwIf2Fo3tz3VLBUi4YPuWt4rRkufOhv1UpMzCAo6+itG6VJFqmgrR4Un3oAgN
fvRVskzAZkKRnKW1APDbCI0SvwSIGoAtb/GHBzMONxdn2hzUD/9D2pXtNq4r2y8SoHl41eTZTmxn
fBGSdEfzPOvr72LOxWmb8jHReyNAvzTgJZLFYrFYtZaZLGI0HCWMHPzs/KUmi4q4p0TikYvBZPUW
iidQMEGou0gfE8PsZicihUMdv0KdG3ke/eDkz4QbiIT3YDj5evkgxFv11kMR1a/7oPOwhoCi5AVX
ip/GasoSDJ7rUyVT9NPkEllWaaksp2VoCetoP6I1tQIj3gFEePYa87q4j31jXuGxofeGRDTiUVr7
oZc6NaiigkNIbualNfCmj/xdYSLthN54nvW+Js78NQQmIGqBt1ZEUYQK4NqF6nGcF1HsR+cG1HXt
7lNej9Y3ZLMOKdqwfLzwo3eNt5sFcgpoWmNVK8xK4VFJjA4WwgGAMl+8/JLPu/DgutzwzSAl0Vl9
gqIHWMiLZe1aLeOYF8kmuXKlFAzlvHqhjKoImcpzanoLBfxhI/jTAgsXU3FVIW6WzWDfghEuBNuh
ZBK6Ih8Un/dXVpxd+6mPoKY6QdWGVof4iOLVX3Lgs4CSNi4YuYW8DZorB/DyoBMNauhmsdBNmHdi
KQcI3Vv3v+MnxqAnA0wEyFBBVYfUdF/Pedm2Yd57dXSuP2IHKRXXANOdB459EVx4mps6+Cq3ALnj
AEHFz2MDslqIBFvhIt8qVgUdTEgrvqlmuwL33YJf4DywvnGrhwgsbvbQeRuILjizDvmneWv22To6
1cizJjYm9dlBFHVVLMrRuXMlkNev0GJJiIseJzQyiqA+GC0eouDFqlxAxuHx2Lq9i+LRFe9KoHcx
P1IUqg+DeQpt7oFJvDVfWtR18SiWQ+MZqsjpdMcgDrla8XF8HlzjIL2VTvpdPES2iM5QbdEsKwes
ISAnZdwWZm+weOO/gEWp5PVK9qid9/MRsM22XciP+SMkL13DmdYtksXFWrOxtgfx8779zHo7gIpY
kkd8T17kVPr1hg+RGCl8PjlP2/rxlZDkwh+HTuROuIweFw/b7cvi98Pv395rf4gPXGF2rDCaOP1r
UyAhH/oR8GQG8gM6fZymRoRn2zI7e++Zy30ITszcrfN4B6NEtRbyPIg8MM3UJWkshNLrqiE7j2v5
uX0Ha9V7QBSIl9xx/NU4/cl7gUntYgihFDZTFpw4pNkIQR1A6mtFtCJT956ql5q0DKTsXEDxU3am
jb94EfAol8EdIHBnhT7EUO7BUW5YGOMuidFNiFAzXaaPg2ClFr8y9tVGXaENYSnZ5ZOyr93GQTpm
EZ6yJ+PsOSB0e9GguLjn3pInlru8EfhhAS6mgPLZvBFGXGGQb7LxCAvm0nIRuArUxkQ7dz1QZt83
6xs2hROINM3BoEhL8vVeGpTUGGQ1j84HFDQ7R9GsGZpcs3Zn7JsLhNluVYY8FcURCPK7X1r9c/wb
opyb5LO3/Z0pLcfIkVch2iufUErBEra+4aAwLpRrIM1FLoOUp5CzTGolXD7PaWr2OPqW1SOzInm2
ZaBTgLo9oCCbR5ocqAMuaz2t8VM/P2fb/pv7Athz+Sx+pOvghIdlW1nHnjl9g9vooT/zDBOe3c7+
A45aO1LLJSI5dL1+XdVXuT5GAD+Do/4lsIKTuk0c7iFbhIHJ2qB0WErQQM0KrT8k7FBZQR1GUWdM
ZSvzOYxTV93yKU6tYULetGfkJ2cBEg1EDavsmzQtyik/Syh1sfxN/pRshHWx15csJ8CEIjvkIhZT
J77QRdRjn7mNtytWyQHaMNvgiLTh3764/AwKz2PglYH7RuHINRI4RaTYE4T83K9lJ0Ca+bN4MZ4i
Ijj0oERMtoxZ1gV4SBAgwYzAGk/SMjWJFS5ZBXGoZ+mAZGF/rB/1Q3wONtJ3eGDttBuWcYVFzWIz
ca0fcEl5jjfhujE9aGu3LyxWf9pZ0QOinFWg6gMIFQASrJIHackfUB/N2FA3x4GUCvowELeClOx6
jUKvi8W4KMvz9NV/SPvgU6pM8cX7uO91Z9l/jARPEEhzgP6D5HMpxySC2w1NwHl5Tl7x3Lw5Llx3
2Jg45/ae+WI9Lok88n3IG3P3UzyAti7w6KL54HpgKbqwWp+vy3N69MHvf2hQwcyqOZnd2pFxQ+kH
ab4CnxEIBikQThFyNcjV+kx4iz9BsDF8+r+z2lKh/SBjdDy4P4rFUushOlDZj6K5DszWVGxyNyHK
xSfCGn9/3LOr3s836SgHJT3h89yjNo1ToOtcg0uQDgK/9GijGzVzhQ0UBhbIZCVLdYNsAVjyjRXD
jYnE9V8GGDQ2Fc+0ZYc2FgPYYKR9AXlKBGmnaqWuu0PtIjx389VH7qb2M2/rbuKwOH5n9z8annI4
SVdIQuv77XlywQmxQJc/olZ+Uay8xMSFx1VQ8aVZPQosiqO4HfbZmpUvueFdEc4gV0k6TPFISSvO
KX2kBmHbtWe/sMJiW/uOym24Zf2S7Ywty8ZveDzCmabjaQutdCjxogZcj7GWcEna4nxSzF10UnZL
aMQvv++b1A8VN72slzBUjIbuci3jIsCMi2grrpWT8iVsXBc66upDtfS2C+XdXICXtjOPK8OJPhxu
9fgIoab3xxaZqVMB1Y/vv71mk7W+/CZq61Vp3WRNnbRnMd7U3U4qrCVQfBBGGkT/oQeXzfcIDY0I
AvbVwhKP9mPCosv8uR1QEwOqDNyu0cWIiJK+mdVG3QWT2tbn1/fDJ3JFnNmsSjN7AKF8aNa475M7
P25LHMRFfLDwkD90O/1QvHLIpe33a2fNm+uPZPkkOVAog8eANFuAXOOIK8B//nqiTrd6vL+mt7Yq
aYBGTIPqWn4WSJVSyVciSfQah2fDLB5k6GaeIPz4pNo9UoqSAyENk1vxtoCYjlvVm2xRLgNGiHDj
XIC8B+5dKMtGORuSYddeWi0i0UCJcXtGE7ZbQe4c2f0fOQWoFKBjCvrUFSzIt6FhZrOUMGb3apjQ
FTh1vIqyn01tELRneSevu1MBRSzHX4OzG63BjviKdP+wKN1RY3lo+hpG41J3zh6Uh77Oec25diok
UQJCeoHMY7xVkGuXUpwbnpm7GfQZjLNmiowi2FnRBgVPn8VG6vldLgGe2xRbbq/tjePwou213bBo
P42HYMeiMfsfq0xExxC4o8CaWuUKj8eqP0Tt2RvM9Dk+FqfAnZaGlX+B114NTNTEcG/S+VQ7vI+S
LW/PKtecRzlYadKHB4dMaHwoZ2FIRatFGt+chy0oBpZKbKJx9kllzezNhb2AoQJQYaoylBgJEEb6
lr641/g3Huq38qk8ZDkju3fjHnQ9ImpKpzErplAC1ATOqvcJc7hLQFOGdPWG3w47ozebt/seg1bj
I9IneJvBPyppoEM9yfVe1fhJSMsUdgOmnurNW6lv6VpR1r0NGWHwJUAVL33xM1NlcfbMUgQUMN3n
KNc8RxQXm7OMo7zaqgvj1diUO2E0ue/UDR+YdUbk2Lxy60iZouUBLAGEPgSh3fVI5XGMylTpm8ey
twMBiZE8g8pM4jkoKixP2i9k20bGeTY/ysHnjwJbRA3gyTPmLM+eoIaRPw3oUjUFbdm1VjC6SNRC
tUS1oSzWPXcMcyXrdT1KoqqENgFCIIQmbGqUCNl1eawD/lE4iWDC6Rdib02g+fgWWobp3EJCfIw8
Hh5UkcyjwkI5TSYDNQ/jo75LrAoUYc/HXLFQeMrkZZxtdFKTid4yhOWkmINW8U58XfcSQxjBl4hK
Itw49cAUNzkjzr2xWCK2A3Y6mm8QAMjUVoiqlheappAeRyuT7ERdpFaeWNqiWseVU3p28srYe7PA
GjaBZCxIC/AmTRg6ry2yUMYcj0kppJlNfVfhZRJ/wiZw1R4JvAFiUlYpI0xgoM78GYVKhZdeqSSc
xOXxUX2HaNpv70Fexdt2671Mf20gZHjQPkC5hIwaV2p4pGOiQRoWsocJHicgry32ZgVC+m22QGUa
Y1TE2V/b/TUYNaouULJoigBW6If0o9+j16wu7cSANq+yblBSmy1G02bG6iRIvoaFIBFSVuhGRaCO
p7jrJUy4Uiu9LPKPm8/xGL0q6npaKIOTr8IvGYqmBUDvD3R2AybV+uBDRYMwavdnnJtaN/adwEfZ
UTv5tekOkIOtWf0sNzCwC9DPj7oTUgNEHaxtlcShLhvZEbyxnL9V9W36JnxIVqCZPJSF0YxQLZRd
v6pdcctUgZjHFaCoxx4ETTXQJQzzekrHVuJDFVX0x9Iptvk+WcmP6iP67sC2pa+mR+M9OPZnZeG5
Mh5zjRVLNHP21Eco8i/xKQ9aFX42YAXko2hlq8KN1+mi2WRLcGwiu4Fe+YW/Ut1o6R+UlfgoPcRu
7opLSA4uWO+783CAaNoYID8HjwbcHt0eXKpFMZRhqRxRTvhd5Hg8T3f+Nt36DwglD6zX67n/Qxs9
bvIQRIMrQoU4Zcv8qKt1K3Lq8RXpw3cZ1Kzgjz8UO30yp4jZtjWPPCBoiboU3FaI6wPw9TrXXVlX
bZ4Yx24JQrGX7FTuxDfP7bf6Mj5Ei9oJttlvpnD47CyBN8IdHjckEFqS1sBrVK/gI22UBu/YKmYI
vkcIIPiLvfp0f5fOvBGFQnkjIfGKtAcn6DE13Ze/duDUjxOfdJHr1duc4/kRP97uR6SoDuf+AUWN
hYnCsMX9YcyDNAIFOlM0veIEBhfdNVSZROLA9ZJ3BFdxZXJfhpudvDd+JSlmFFrei/HArHQn2+vK
o6LbHt1XaKUj3M9QkLiG9Ebel1tF8E/c0t+EnQ1xecMZUKNzapf8Z7XT9/kLcm2sSG12KgIW9gA2
CTR+EPKla1ilL5UpkIPglMpuwpm1BbYwCQ/mKLZ3SrdmxBo3rBC0WaCUwuaGnBSdYkTRtFH2WRic
Mjz+anjWkfBk5UG/9P1vF5D0RIBFEnKb8KTY3NfDqnJPLf06SE4+iIsW6u8KCZyX4IWDR9mCiPm3
8mtgPJXNhkYhUhM5iJ4PkQU/OQlfGZ6PXyDIVW8zkAay6GdmpxQFRBmK3A+lz/sYWki0dZQjgmpR
Wt6fv9k+pjAoHzWKHUR9YgymezAcpA7u//p8e1E/Tx20IIAH15eEnw/O+R6F4ra2j9Vl+4o6JQVZ
pwiFiiznQb74antRkNTp1nmS59cTIHvns39KRDRUKo+O3kCi99ejJzEcyOyOQKGRNbxwVQbfTVpF
BggaQB254oeodVHsPe2MB5klRXcLC/RfOLrR0kz6KK+xBLE1SqEWsVbQGkV5I0ihv0ZIuS45yA8x
2y/IxrmeR5zNCI7gGHFYohfoGi1NJ7ks+0E+vcYfGFx4DNzkJXtWv7qP+OW+mcyT/2g2QhkBYaFA
sSy4Na6xpGJqaz5W5NOmtyDn6y/RqzmhgzIA3/ZgvdXnjw9kRfHswOpQm+/la2DqRgT2nixuAklG
oX6sopoy+vBXAWOLzaOcq9Hhlft6dLycQbNqEgGyK07F6tNbxQtjza1AfuawetJ+HOts2f47lSgV
vAZDO0IQCgGmsquWfG51B+0o+UhzN+twq0KPvdurnv33nX6Ili9WELWV17BJPhkTH2Ei42fpLKIi
NXSER23H7VDu6dy3ltn5SUFRbtEoykSIYLQnu3xcdc8c63LA+n3KJWrC0MaNJ8gn8RE6R5FoBw9j
areT5UMusIaUFPo41urXNDpyyPKXNzYdtje4X/EaQ/SzKHssJK4f/CxQTtWWM7WNt20c7wA7WdQb
Fn3EPBomqcU/WHTVRYTOrVJVPPnEL4ZtZJtfEI2rnHzLahuZlZbANq6AKJOsg3CSuVCTT9qpOrsS
6MY3/Jv8kG1QEAbeUMmqnlC8iQLdh5rVv3XjALrGpuyyKwdplFNDPoGvyd94Dw/mtODelcUE9nM/
MJmANxzK1Vgp4ywDw4/BOyajQWqCiDCoWhdEMvj+DpjnwqkZpUw0LaA7Vg6cjPrmaJU9lDu8FXt2
hQmVrO4pWLcvLM7keSxyPY/UaYBCuwq9eDBMfZGb28Fh7Om5j1RwF0etBShuBAVE+dQ6hUaSklBZ
OxWv/LfmovdEc7ga2ugJYh9U0AWs0GQ2IORef6gJCSENiiOphWokKaikUQxQQcfj+cRfCc7fl8cQ
DNwpcN80QBFE06ek3BAaYSejjWklr4ftgHq1egsWWYdVDjF/E6KQqOnzpHLUYlkJzpXLLbkltI/X
5a5agunG8ZbCY7hCdfi6YuakyM9eHTYULDWJMR+FbT8Btl8HD+FStrIH4fEN7TQr3eVWDKOfXWAo
MMros6CdOA6FC+d4f/ZjUz5NIGOMduWSVb9ywxiv140y9lLkfQ/aH8GZW+oLzfXX3i/FUdYCagoD
JrfzTUO8MBIqXu1TXQqSDMMK9wfhJUOlAWs8s7jxZ+IIebyGYk3wY1+fzZlkJErMS8EZ9N6OuvaX
w1JaeAdcWRgrNHN+ACIFoaT0FWEjbe/I8eRqrFbhOXdQ94yK+cRWNt1GtePVZBFGWUKP36Nm5pkB
PDcNokmIWn20yINMiI6M2xzaXV4hRj/m7x8V5LCSb20hb1j1U/NCCeUaiVoteQCBVdIBqbE7FHmj
JcB5kZx6k7McIrHm6611DUTM5uJiEfR56E1kSGDG9/fv3cOXq9vKbnSDo/+GtCAr6mFNIVnbC7xi
jCauaIA3wlMRjtHWbW0kJYS/38YYGN46QM9L2jBpQoMwSeUSGlUR6jBb0rEq7PWD4AR4oWLp6cwL
a8hiXUBRhp+HKAFBVjs6l061TdzSSuz3DqLE6TJ0hmVfmOODeNAP5UqxeAgLj8fh61eJZ2zrvnmy
vkOlLgBRitLessF39GDZF7Azmq3+iHQnb41O5uL1fhGuerd9jVfJc7Q3FkRdNna1FdOoZqHt9YSo
VCQW6KWO0AEfAg0YG090tcUdm5evt8isdhV0qzzHc1jFqPM0KEBRqg7/A9ljEE5SWyZOxbxTelhW
56qVKW0Da9pAu123+UO5bT7WVvRY7MoXgUU7NHes17jUDkpBrITiN+D6HzIqykQB2XRWR+nctV5j
ULtmKIKQlNmRXcOhauZTtb1T6v41/T8yuZD6ArEQ6MdRukxz0BeeUFTtiO4SfiGvvQW/hkAcXgtq
N8QTRbvwFvWiWgrrCaVyqpujAr1fsnho59cFfANagkmEhvI8fM+1g+gnXc/VvkjP7Xe9R4GetfVX
5ZfwFO2Eh/v7ZR7eEgqlH7IokFOTdpprKLwkoul0SrNzBdqDyRZwYOkrFSqsmWmskRVeMksgyMdT
3hZ07jKYUJGZBekXdeJnYBwDnV6WnWuzxNXVdwzrwfkgNZAPrCPkhmMHFBhjcMsjAtZUGKNoXVk0
Xp6dY+uBdTWeLxJo3EFNjqpYUj2KB8jrmYv7uBgmcYhR2WmDfHCEcIjtnNClj/qY+4s0s3yChNQ5
GA4QWKAz4Rqp9PQuKacpPsemrY1uZyHjWhHOifswc1sADuhF8NBPOOHArHWNw8tV1qeGkKB5CUVq
e8mu0WgBeVwn2n/IywQkGKwoZmYLFCJlfWrXdlPniwmaDovtLpTWaW+BDdUqJ5dwR3hH5jPY7Owl
Ukg4CvH4j7Y3MNVej1EodG8UwjRFZZVmyusdqotWjTOe7ftzOXOIFAw1sEQLxrRpE+xgK316O32z
8tXz4IgCoDxubRRB4hcA8BbapjG3e8mJTOvvXzIoGMrp8lo3FUVNxoE+yQimp5v7ANlBxrE9zx1Q
OFT4oISTVxsplqVxBxdDcl3flFe66VvaOkJ93/3VubV3IYiF4kbSX4sXWmpHdRWvV6FE4ED10qzE
37UN7h6IJ7MY5GZhOhnXBRBlbsEwRWNfhOn5tTTRu4Va09RlmNr8CkUwQPCLBy5cBmDV1yaNEhdc
SMccGO4B07baxtvTIzOWvLFVr1DEa5RIL0tUEAAFnIKC6QpLlK0iz/mEFtnvx/vLc2vSkMjCCxNc
NypaKGMYBB29AKGfnbnAfM0HVM1Evrlc3ge54VQJdx9UDUjzCagcrseTV4ZUylKLs8H03qVDBt45
vllYNaM9/uZGvcQh83oR7KPQm+O4DDivk2caO9M/N4m5PjGpnm9N2iUOZdJ5Ig2SEQLHexTBE6Qe
cAl0GKZGvNbV0Q1Lu8SgrFkuA6h9qE123nhEPTT5NbCa727uzEsIyq9xtZZ3RltjupKVuOAtzuHe
JevEeDK9ddRdjYTM5sWq8FMjKaGAkUToPXCrrWJm+kqrjnKG6uon1m391mlwOSjKoAUB7OJjjUGl
ZvwRh6bFqnUnE39nYej6x0TOBLUCSdi5Wcl2tGYs+03vfPH9dBNqkcmkzh4/r669wlQc1dxX1vLX
iBb58uX+tmQZAP12rlWq31UBWnpHq7U0M11zVmmnWwEdAszg91YwcDkuam8aA991eVeRdUEg4IqR
Gbuhy9kMa2NsTToMjXp14KoJxgaFvVNHigCt0PZZi8SyAWpz5skw9mOMiSu/I1de/TY2KwNcEU58
GpfiRtz49vP9pWINi4px+ohT/GIEoB0ef6fb9ZI1JMa2oRm3ci/hPYkHwKuM8nf5C5QMq/tDYCFQ
bqAvSq6deGxMfbeZ3MFE6Qtr7zPOGfowC2R/Qkc1Fr9H3WK5qBw0eAUm48S8GQP8sWQUeV37s7FN
OFGrO2LJo9VtS3P81bvrpY62kF/3p4zhDND6eg1V+ZOcVhI2DdoSIuNx6zyBq7U35Zc6QEMKq7iF
cX5CEOIarpVqX+A54tpcW9HxUF2AwSFZFxZrCm8FOJdTSDkDX/QFzy9+nIECShfdqtzJVpbVRoZe
pmUlFmMeyTz9b5+N4p3rgfm1LueVRLZPbL5DKxgcQtun+MDaRPfP7JmoTeOVUd+MmD+oW8irGlwd
S8ZA7ntR1FRfD4Tv+UEMK9ge7ovNSX8INpZj6ayeGKYhkL18cWRnRd30nICB8N8mtLknyyI66iwv
et8jQHHsGqXLJAHCOQijegvpH93Cc/QhsELIDnYfGehQtO92yy0yh3Whu41LXuaQUoAKFjWJsV8N
PscF8N7o+NnVpOHl+f463XZEfxCo+UuVsOf5PMnOwik/Qux8LSGBFS3ug7CGQU2fUCp9xXsAgU0b
x95dSg//DoAKpXh1CJG8AEA6mQn6oPSv6Ok+wv8wtP9OFJ1ChtTw1I8jIHY9iL2sae9ImbOG/hDj
FkrmYu4A/uBQjtQLOsRVWZwhR8A/g4D+8JQ4jL3JWHO6+xO2pstlA6vqQZiFzp+XwVkXOwbI/wjZ
/gyE8pxR0SljpUVwMWipTfEYz5nxorajfbJkbU/i7e/NGeU0k75KpbTB1TDabsCA6uoSCInepl1m
LVnJqduO88+oqHhKKJuuj5QQecr1K0THT4yhzF8qfi5Tf36f2vGZUYdC1WJthHqtmYJoC4op7Ll9
bfNm6lYmqIIC+3iMf4eWNpgioiuGQ7ht6CC8RjcFngt4mvJWVDqlCFqSHgUD1bASTG2JBxL0VVis
s45YwGzZLpAot4Bi0jYpFGSZxd8lmJ+R0gnAD7UZdujJZQTbt692F1iUh9DSLEnDDqMaUYPlW/32
w3KS5fr7WUKUIjJs/2bQ/QeMrqpHbqyfMg5gwSo4WaV73xXd9KYXv055CL00cg8OIjs/k/69Y/p1
uv/7N90DUqGkKwDqV7TCWolKBgUswzi5B9tOlxA9TE1EVvdByNrO1v4ChFqPogA7rzAgztEXOEgX
TyhA+ncIEhX8Vhzq4QIfIXbwCopGmFaz4JeM8PDmQv8ZBa1Hi/bQ/496j4tHhsXeXOWLn6YiXHEM
8fZcY4LEZ9BKrSFHvmSsMwtBwhJdhE5FUxgxamfhyvAe2Dgn7/gvh0C5ZQ8vczpnACB56NAM7jCv
0Ld91cUkUd4YjVP9GGgw1dZJj5+59QB2y21lMcbBsNUf6rmLiUqMSgISUMbH10/jAxHmr3+1GWiX
G4D5QmhFAARntHMvIOBdLe4j3Dy2LiaKcrXj2KS5gpecc7Lyn8Auwkw337y3XABQ+1nPC65MyD1J
XjxXtrRB/yR8Rggmj381ENq1anI/RXGJbVHufTM+Qxn77+Mv1ECD9l2W0Mmq0c9daenhQtFIOcIW
3Mxza3TNzGdZ1K3g6AqFOuYLVKwb+CfHg5PkfgrmKl4NeKoZWeH9jT1+hUP+/8J0hbzMBp6MBvf/
FZmwkWW7NywL3ceQGAZHD64odOVPLEtZAKK2HDdxF+xJIPkrGUs+r6hGneAlBDVZEyRMdIEDhPcO
jabnQ+HWTwX0koRnK/4VmIzdfuP4u0KjpswocmFqCjU/v3o7ly8tGY0zHaKf6vd9S2bhUFsSTMJ9
k9QEB3UxkPDZW96edfFiYVC7EmcIp6gdZm601AVUEnGio94Hzejn+2O5cQ5ezhmdaY4brddigmNX
nZl3zGTCDe8CAgZcgFH9gAIBnporo+kFgZswV+FzD6oPfRWuoLEUIbPE2v63EllXUNSUeVyvRrkI
KAUl2RouLW4AtkNYQOCMJv/CSvjcXKE/I/s54S42aB1JbRyRkSmm4XJWZ+1j95txvNz2NhcgVMQI
wpKhbQeAxGa02ozOtEee5IkRCzFRqIhlVBpDC3iglI682MWb0vKfhO+n8YUBxJoyKm6BTk2MaoWf
KWs/hKV6crL37/v2LN7IXqEflrCYov4F1HBU6JL3Ql/1mkyuyN4u3hercZ3uvcXZs8NduENFwvZt
eB63uY1yBOc+9o1oA7LZ4DxD1zfqfei91GUZuvYrATdAwS42k2I+hbb97yAoe+g0XO8koyd5YdFy
1e3HiVUwdSsyuxoFZQwSJ6qj2PDZOa/M1xLcwZJvZgrywY+sDqJbO/YKirKHtpFzXa0wmtqJVkVi
vaKHu7LKxCJvD9qKxUpzw9ddwVGmYQSi0Pkp4Db87z40hbf7a3NrG139PsG/8Agg3UiaCa2b5+mA
l26tssDPkpnL53wpHu9D3QgOrpCoc7XE673kC0AaF6K1qxf61/LfAVBHqRwrVSSpE3lI4a1PcH4x
BnDDE1wNgDoWBtC/Z1mErYL06Ep2qsT8WH4zwgHWdiTfcLEcZR+KfRvDkEPUyrpj64zSkpVzub8Q
YEW4xqhir1JzDRjt9y5fyHbx7P0tZwtpAfqvU4Ho8zVCLEED3OOxEt4T2E3OvWFauW0xzhnWMKg9
75VqJ+glhrHpkKx+6v+27ZcaA7XPE6EeQD6GF4Xc3IVmZB8NJ2apd7GGQG3uVi4yf6hH5D54PMwl
dml3jLK9G/Hy1UpQ29vjoNklJMR9hGvDAr8FU3eTrCWVWrlCoLb1EIe16HlA4Db8ekdeDtCtOrhP
YENj1Kzf3xtQF722Kh556qnWsCJlaeqm5eM1vlwy/fuNs/hqPNQuL3KIWccN1uQV9wvR4h3NKrfa
85oRVtz366Awvx4MZAhyKZMxmPOqMVmBOGOm6DAPO1M2ogQ/znc2iNAh17JrSmZClTFTP0fLha/K
01Su+wD+sLck953UQ6tm+BCxrnz33S7YKq9nypO1QPFyGJhiui5/sn7lDsPp3kSA9gAI7MH6Js/i
fVVHX1MnYZNoqCjKJ1N5NPtfjChIIt852ygXKNSK15k0hb4hYqMsNdOuk2WJG7jbgAQFdDQ5yPQa
q1vwqG/NEVjEe3WxbNBC0758Ox/8Yc3KJd50PX++hjYR8MGEEsdjzLGZv5f2Gxp1GLN60wgvEKhD
IBfz3C89IDSNaVjcw6bHdr1/4t/0bhcQlGnEXVVkYgaIZyybCpTcM+8jsAZBnQIRHkg4uYGNJ5Xt
hqa+DaAvbzFMg2F/P68JFxspaYNS7HuAKGbQmbXT2cbBjTQ7P98fDAuHOgzkVq/DssF0jdZ7NbmG
VU2WozzdB2HNGHUeVIMe1ipW5bypti7q8+zqubLuQ7BslzoIwq4f4rwHhHZwu020ZHk2llmRIV6s
R61quVHWWI8mh+xIA16d0/0BsAAoV2BkE9524f/P0+lVgTgIs7b4pmv+szF+LpwXI5CjIYjTABdK
MFutDPM13g8mnvaSte/eHwljKX64ry6A2kEqGuyQ7Jx95eYBOz38xdjjcyJ/EohdjIXa5DXXtmor
YLVLpwH9Km8peFsB1yweW0N0inSVpT06lXn6xSoIZ1iySO19RQ5aMC9hlVJTsOvIfFn3pvLr/vwx
tiTNGTVOZTEWJTCiVe/oz1/CAuzXv/+df/l5Bb5YpEFvjQKUn+SgVnI0WoOx9q3a/0sQat9LXjkm
aJfEvi+f4cD26QqsuBarROXWy+qVNVB7H4bSjB0xOHswFm2LFNaqOZevsSt/buQlC+5nje8c2vTr
ZFR7Xd/VML7XbiuoTrjdnUeneIgH9AwNa+nZsobBxjiF2PnmcusfZjYurJ9yFVHrJ4oY4QNQHuov
/bV80s2TZuv/5Mb2B4Z+vpS7oc8Ccli/8ovN+FOoMfp2/nnf2m/naS5gqJhgCrSsKD2s3oCjAbVg
vz48K1sw9tStDP6ljfxEYhf2DmGvbNQCzBnqKXtHCWxPt5FKw+NKIO6gpgnvwer5ZI6MchahF2r5
SPaY3WRmHpkfyKOF7hLUgv9yCuXrwynoo3KUQ0whbqXpU7h4+cgs7YGVUWP4PvpdKuE5T0sF5afs
FUTgq85htVIyZ4xyGGgzG1JlAMQuXbpu9CuD1hqLkfTmMMBTS6pLoI3yQ1VyYQmQiCwHKLEgUgBv
0lsO0gd1Gf4Tx3eBQe3QIg5VTkiAUYl2DPoiYS2/jhtWEvXmQfEHZXail9CtaEWVxG7Rm/SIWnRS
8KoxxnI7HXgBQ21QVe/TSUP8drZHK3gwIDYJfct1s2cc6jPZLjQQgmDkvwvzwxB1sTAgLdT9JgdO
XCyg+PAO+VmwBZiWA1KT1XpfnzfRinP1dW1CVQ07Fj1L7IJlsidnzv3iI6g9m4O8RS1CMlgx3/iP
rYEKK5whL4HJLVKbdZbcNvgLOGrnToFXDNwIQ9nsxArVvUJHCkXEBSOzwMShwvwwzfs0rzVytUsx
fa+d7a+n7+/7foixs2jy6SrtktDnAYJWrPJ5I/YmbkZoyLiPQnzAvRWiTvtwMAIPbFooSyH65z0Y
Q/9RrH+xKGScF4Y4Zmkwlh0xRBWyh3zIyl6wRkB5h1Bs0OLT4/cH9EPsM+bTPol+78wQfXCLejOO
sYIZ+nmqdD99J1xZHxFbHJMFRHmGoBeRFeMwEPK2L1qHiejiZMeKWQPPsCz69O4G1cs9HyNKTTBx
Wa0ZPD63aJTlDsEDiNX5RYeXUbSuaOf7tsbwsDRPJ6f3GXmKJbdw48QdurMOiQk1YGkI3xweSAJI
vRsKrekiLvRgVfCvBpxO+9xs4tVTzNapvXn9u8Aga3lp1H0Yc30PjI26yLb8WoB68ChZH//snqmj
hxU8M+AIoLvCRS2KQz8Mc6zVMyQYXf4Z4osK2D1YzvPmPfMCiPJpape2dclDUA0eDVSm6JBjldre
al8Bn8yfsVDxiJ8Jk5BMMSnFERCdjlCV/j1YOMvtwGRlmW/a2gUW5deGZhhBhYx562JrDzYO3CBC
aIewTvPbdvBnSJRzMyZ9KrQIMK+TPW0f1EO7fWSyzN90DAYPfmsD1iyrlIeru2lMIi4jz/2dm3/0
H4hLocs65qbsihCIub9Lb0cof+A0MuYL264jsDpzfAG5Nmtyx2ewi5gP0Px+FRzGCXf7HL1Aojxe
aWRGFylA4kFjfwhsGZTEKQbEMoabtn2BQ+3WYchaTmpKlLOAC5PDOcf9g/5fQ0OVAkhESZs2/cjf
9nIX92kFcwMLjGqRuIOkm9nV3LdOu0sgasoyzxtUaG+QbRrvQ5BFd5CO2X4OZmmLX7CIelueG+uf
LNQlKjWBPNd48jRiAiVzek1xr2zA+tchJ8QCumXql0BUwDgIHTeMaZufNeQFkzfZqs1jZk5OtS/W
J4ads7CoaDGJeD9rSqxZ4yKCGx2B7Cq3hiAzfIV7H+yWO7ocF+VdlbGFEapYto6wXEFS/i23wZ/I
ckcs6yD/f7F1tVoyCjUADERUf9jCwEd0AHUoTL6zGgcE3D7cIJPshQVLOVvUiQpaY9TEQU1QbwKb
jS1/yA7qdxsn2Q/vwrPKFqW4takvp5RyvXGCEt64+dkJU262z/9H2pX2No706D+0AnQfX0uXbyex
c34Rkk5HtyxZ1vnr96ksdlquaF379swA0w0MYIosFsni8XBwDc/wrJfuPbJDFMoM0xY1N7/jjtvM
+rEpZcYex63Sm9oZ7J4hZQxx2eUaaCbAfCp9LiADVUI2+vxD6wfUrZJnupypVHE8mSIebjxpo9u5
5pLhwNOeOWc2pcXYFjyzE+GCUREoafYpuyH51TnNMljf374Lsw5mSoexJl1Xdhc9A506Ix+5G3m/
L26xk4Hq+R8vnKev4Ckpxp5YY1qG3QmkRk9F+b/HNBm2KqPzjxvczAtPVTXAX2KrMFtuzow4Pkf1
QBv/DNRksFWYuCVe3LxlLPNq/w+db586ueKIeDUhbL7p1G+dJ7mF/xc9jBZ22cnwY8AexLKFaysi
mKpwyYye6gHm76jMhK32zgfQp/rE6rYJ+A/UyrGwFfszr+mEnSXUoQLdvuAeeQVO507zH1Pvk6Nv
c4Z+SofhR5PqIWoN0AH+5K+atCReDp7lSyj+hg634XROESbU2APqY1XNAxnUsIqEfPTrX+PTiofY
8121uCE6tjNgDLpzFVGz0AGFPSfYMrZvHR0b8vDE3j+MjofX4124VFW3/0oWK2vJg6+dLRNM2WQu
cRaLct6K+IKxXWmn9eP6Ptw1WFu465YIe0z79hnOeZgpNeYeB2OTGsIIahom35FIaF4u77cpzN2r
KQVqiCf3qleHHkoKox6+o7etjWxjeZvAzy0xsEVTCkwMYMiDeNFq8HB2ZAqsMjoFepENoi1z8rIN
77FZjHTenRo6/aPrvK8K+4tnpeaextNPYOKDRjCsMdRoyIOZ9xSJVJl88TAReTSYYMCIc2zLoKFO
87Qs3Yv7Hjo8NmZbRKd8MJajqovLYGrf6mBg8cYxJrEbOC26PR7FtXV3++B4DDHmI8pE6ZRT86Hs
PUqmtwcUHm7ToL9x4z6zyedLeArq4QI/hUSM/K6SHFj2wCTleHiOjrO1ZHkY5biPQaWD2vXQwMje
ff07RhizUKh9bQoChOXECDZJao92io4lXl/frD3AEhRTB4qdqrFPYisppdOpxfLyN8Ubl+mdurjN
xk+MTXpZ/xBgH8GlkBZSTBexO0XkevpKt3sAEWAh2Ymc4dV3xdnm4sdTE/NDCSY0mfgrUbIwMSr4
3RRG7kR0DAzT6FJ3Wlv07Gr/b3lkzkquTuU5zSFExM+qLWBLhPyYeamtH1v7PcLyXpEOWbY+Rwu/
PeBPPunsB+4wVrRTDzoxtW2H9cyVjn3wyDQ6yWttRyI5HVdJT3iR5qwvxh7A/6XESFRQYYwGBZQ0
bFAkFw/LkfuTM/qNzB1p4ZFihNkZ+qmXIpl6KC9x0u1mRTf3cqug9GduyY5xhFgYGZu5gjOr0wXS
tVg7pBL1l+Ta3ejx9INHi3GJCGiLMsnA0ui1wPFMIsCaKXa9v48xJsHL0czWlM3JWTHuse60Igea
I8ZNgAKkuPnGOuMhfvHpqwAte+vTAuUqO/I5F52qwE+BUuR6A8tZ9O9Ia6KMaWmIgpgqyDjslx4a
0Lrtpkc/1d/UMJGO/IcMw52oKiUA71Sat7FIoxJpXb7pH7ybxWOG8e/pBRCpUghm0OVWkeiFjghu
AmI8AfPuttxmHdaEH8bLN+JFGGsLzxDRzd3fGdnQRxUv6pt9KU6lRl3z5HDOVtmEFT0cJ9tsCwdI
svC9istT9Hlv8udwWA8fGKqgRyBT3Dle7zRu/VgtxUP/3pHEPjvNX/RtTrhiK0pCdjkZpwD36mUs
SLkr0e9YcJGHvq3oD8VWsTgL0JR0txFjZSUBkJRRBY2jAGuS9xI79lMT2+lCWUSefESv+rJ9yNyA
p4SzmjGhy9hcNASoepmB7hk5/rfq8a66u7+te/TUb3HGmNoSfX2JVoPCOthiJM2GpeWcEI8HxvJp
xTkcKhEUFC9zpAeRFP49by6M3vhrLjTsWMM0L3bWAZqZTRmranjJTpbaHJ0lzxnRz7v109dHcFvY
P2PG689khK2NzRCFo9IA+6L28m3n2byyIE8QjEvrANbbhSoE8fFwx+ue5P02c5B6f8n1xsBv5zYX
hX7mFXItGtamh5bQSBp+XHEeagfAKu4mhIs6fB6ebp/BTGf7NSXGrpewTkJLRZSSJfBlO7LGJT7o
DvHsw0Phr98c3AHXcTEg53L61r7LpbeUibH0Aeb+0nMLBdh6b91j/Gi6uf0bMMFbp90/RI4AKGd7
ER9cu3EOix22ttuhZy0/b0uAd46MI8A2m0Rsz/gI7wEZPI4v+2n+r6XLmP+mNQdsMsWP9+Q375bP
JIunP/5jFsxsNK0OQ605PqWusMv98iMjAL1OHh2Bh89/+9qzQ2H/RuA/1njKUjCeNZkK/I5zlLyv
ZK57JdRBEFfQ5X/9y5TyJFpox0axAmqqgPLLC7xvK6DOLu8bBDGPuwFfrRFCOGNXP7f1mdc6wlyx
TgoGw6Taje1TtkJSbNPwNjTvWpNiUXkvjwPxF+7XvzwI5k4NhlG0ggiWemJzflrhHTJzpfoSjYGp
jt/GoyGtSHp/8lfufjOQB9u5b8hm8W5/Hpq17TsU/2qlJE7Fi+o4n8DkYW/fhu/MyP9tBH9sro8j
Ce3+I/hZvzUEFdDE8bbB8kxk4v4GUvptarwvv74h/+63KK3JneiVk5y0JT7ceeBEzT9jpCul/X7P
TX45CmvpbMT4ZXTzkNTVdhowTzvC27Uk8+gwvg/oDSehzkDnxQMWBSHbvWC/bY+hq6KUswBO/dPa
FcnhacGDpuFc+e8U0YTBMK0rKafmBDkYnjnhXRC2b9Yw+7ITqD15WreeFznHBOWPgjwfl1jR/kAW
7lLzV08RsYGy+TnYq9DhVXm+W4du6TRzRwNVzqpLD/5eHGf78LnfLyryeqyItz6R3EXt3fMA/nqy
sXAqcIDSD+iMkDgjcnr2l3/f2+7BXanrQ7ZdkbvYefhKyGK5+r34vROJbz8rZLuNsJBnYbq3NVq+
HZHqbPpIsNoac37wqJK3D5ztcut0+NQ3T1vUsCbocc49hWywpeO05yWeOTeTTaAmo1Rj4wROLbdd
nrp9Qx3dOA+2Y1fvoqKvqI1xjiHZLqmkfdv9OKKSExE07hZY7uh8xnARA4IsDK8RzbF/NSh1w6Jy
HkDfCKi3PubaBv2XUuqZkMr4GEDWOsuXh+fwXl2++FtnWdnm3YW4C98mB/yJhktkw3XXxQfa/uKQ
+CamKxc8beVcRjZNI0SGqbf00AFGw4muZ+N4C29krNWW0cqlMrzK0RDml9xokZvZniUs0+xezAWm
CwSn5u47m7NmU1qMPdYilEPFXm9hNWMss/wVkAM9y9tXZCZvoilTKlSaE9M1BHGe9roGYAB7mz58
5Hb2jiY4LnjmzOTYNR3GNluZWZ8sDXQMdFt37pvycQaaMoDCCmA+CujkipAtdx+/zt5tBnlSZAKm
pk6QmMy+pYhdk28GfM/B6P4C1fuaPSZCihJrGOMS7DlZQJScBL9yKEWGG3ibndkAEP2dCvZ1Wt97
a67PS4uM9BT0Znt82Uro+YU/OC8EoBFHqGmdFxc0xYXYQGUss990MK/iXPY5gzqlzui/VCrlEFeU
evPwUC8L9/M2e7NvIDqJINIVhprBOjtxDFJhsHDBthYmzPVVglfjxR1du3j8l5QYnyYYitIoCVhx
gqdkdGpnlTqp0yzoNjruXmMqF9ZGTthiHRGQEItzG4Ot0tFIh9U5EgmWIppNgURqYLCccJj7WWKg
6viPGFnvk6r9GOYSmMtex4W2820ZmcNoFR5u05lpLrimw6R8pCCqAzW22mO4Lk8L1VFaT3DLNbLx
8jrHnoFsG8DH2yVZYfEq0XeVQXgXfKZGdP0NjE5GALGuI3qQA/rYUveyMDeSe6g+/rVQGYMcJIKA
ASMc4gAocLQAAhHcezR3fzGMdc0QY5ITWa6sdvhmiAKR5JiV6zwsCfC5HFGrdEstGaMcY6XnkPXg
iK49soB+0GLCCA3QO9oAjXWEMF8pidETz6XMU1DGLBeicMY2YnrPPaAP3emO4IegKN3dVtB56//n
HjBmOVGjQojCsIO/bp5SPwN03HvMLUjNTKZenxhjSxrFtIAcjxNT77vIxhQOVMPfIvtWIsi07MCL
gRblt4H9usq2wjLc1wteSXiGUwCH6aosIzQBehgj0LwbyvNJwCe03ksN9IUzWsoOPO8jUYVgFOaK
CiNPvbHGMcT6ueOTRSI77UkPKKyQ1I6MWkvmxl54GD64VGes5xVVRrxqnilqrkJZWu876sJrTnKJ
bXorLqzvzI2YkPrRRFkHchxW9EbkRMTQgebKzoHXW6HwiFwn3f8LC+irMAR6DrrmrHXxWnjx6rJQ
3ereehjvM5POhqCQaZdw5afF1/leXmxgUwuyeix9DCagt9/BWLAjLixu99RcnHYlANain/KhKOgJ
Q9aiaVe2hZLQR7C5+12un0uUdom+GIiwHAKkn25f1jlLrkmo8lsquiINbGK7jm0KTQzTJMFtHWw0
WQebzXvJDaC+R4d+qPCECOMu8i7pUOgHkcrNd9ZO3TeP4UpfVr7mxvcphiWop9oV7mLdex35alDX
+yruBQd/G9BBx3vezwXgV0wzXsVKtb6qDXzP2dvKrqgSv3fb3QV1Pt7cDle+jGPJBaNs9BqknMCn
qTaAyz0erFfem2LWFE0kzHgVEY0UmRaBzPYjXN2ZUJmO8LZtzl6hCQ3G3MlNJVbqABrlXbA5u6p3
j1cuJ9jl8cEYu1SXklC8BPBRyV3s/hL8Mx4pf+MJr86fMW7oz5STswhOKrd2T27jorsGTjfnb2ub
C66npNhOpSyUeg3usAOMGmZ518o6dA13d/Iuj+WWx9dcWuCKGGPkrBFNLqoA6Ul76UWEIdkuDWL6
kuOhi/tNXQ3bcJU5OuyJ89os7eJdW5xswd64ikpg2gJiV8tVtFXQGiNjrCPwdqtF+3rb4sy9pq4+
kjEGCT5Rv1yEFmNFwUp7Dtf9hWg58V1xDUizBTZogvLHZ4URzth74hCf12HdUNCWhu23JiOhXtcH
7RRBQoPdvb9EK0w5XxwahcWrbpuZGAwa7XIkbnxU93AJDf5vSrq15fCWoM7lrAFDhoZwxA+m/GPJ
jSgLSihgHwziwKRFjlYilV84+e9qedcvYjR/viI3f0iIukbfsMNrA503gWjOM1RFBfCXyJjAQjkH
VtTiFaE0dvob64LyJbSfN7Qwe50nVBjrF6alLhUhxC3a50/BTl+REOYhec2b2AkRxvZlGGKXzQRE
4KKfdLQ1xnj8dEeR3N9WnpmHuAZM5H9Exti/RqzEs1qCDlDSHuSDggfP4jaFeWsxIcGYv/Gcm/mF
qie8Rbv//ZotTs4Xh8bMM+CKDcb4KRqGIc4FaAx29iktynW7qj/txOcht85etT+8fB/bJMsVRi0g
G741DNrdL4UH3WuRHrnNzdxreMrNt55PqOhRYghCDG56T/G8E6C93+IdHTbKnEtOzL3u0TV/1tKW
3FWM285JnnDpM/GTNNbKOVNxj57epNyW1vHxiNBSsBsPBvTutCxRb1fuLMzQFluOMePd4e/M6ZT3
PErEwgTtaiBvRwsInbEdEHQA8tSS3qAf8dvkKBljIYqhAahDmOwXJ3a3W3ml7KoXxEoaVsz/Px6q
1AjfIsdaDfOSjfoZZ1qW5PlVekrIWvIW/KZQ+js/6ShYmYvMsv4zs1y2kdwG8M0WwSRNIXqVowEm
8nQHHIcEeOfVHXdDwP9hrP7QZESZVkmThyZoonhTRDBV2N0be18d58jmyjC4F4aiYrcynMt3hWui
G7EqxkVTph0y2ZgSDp6s1FbWJ/uCd5zpZQv7lT7LZSI4KpJF2tPZ/3Ru38z5V83kC5hTVLEb+zIq
UXd86QsCUKBw1a4tt/pu0E+IuC625g6IUtgjWPjc5yu9dj+P9g/7jE8YLEUV+hTE+wbjXsuCBBuX
tK57uM3kXOsPesQMXVOxxgtL6Bkm4yRqlEg7d/A96gpYvzFsHcZi7b7AZpFtvFBXFdFG5/LcJKQ+
YifOuqzgzsUEsE/6c3rAfxclr74/63UnH8Uwj+qbMepZi0AdGwiy1FaPj4DurZ9v8z6vyqakoDFX
UhWJRW0PNbOIM0CBH4fViOLeq/3Irf3M3lAT4ZEo6uiSZBd3BoA37qOgp5wUL/rbWr3P9vqyf+hz
UmDz3Ns9r9loLq2kYbhOwXEil6sazIGeMAmnCUHWHeOv9IluUaPJ/tjeeM+/diishcTYSvejjXXI
kV8mvNc4jX1ZtQU8GIpdpoyd4exqmuEknvpEzDuEGAP6Qs/H1AX61EbEKrLeP/BmnmamxDQw+4cc
E27EJ6mMzbTqMDgOlOdq5/UA4w3I4NiCr/GATWYjXlnWRV0zDFwXtqUyLM5dVZjQl7PTe8nxktuh
Yeugli1ce/P6OuL1cXoVMVvFcdIzzevgc0KZifovwRic4rbu/gfgNvCTDU2lYaHbp+zJpEKilxMq
zt3AKUEmKggHJTgJDViNArJVNhnRMiJ6F07wM88XcjeKYdBj1Jnzq+VTrJRUWaGphpeuQhJufweY
bX0NbXGRVX+DjwVJ4saLlq5bmm4wwWMUC4oxJGBMA67S5sFCW2Fv7wRusnr+Hv4hZNIoduK/zO48
jBcqwScgkKJV+SUlqmt5xUECxuZKxZJbZ/cur0u7KUiysu4uW17KcPahOuGVfSsqrdymYoVPWFPc
zXbZ/a625XOxHv18+Y5pC6wiXbiJu0j8YMfLy9GT+2EIVF3HzINkyD+A28YskLOsHJChqGgSMnIb
bgPNzBAVznJCgzlL1cywivcEGtvLXZHaNDW1glv2H5HmJejZERxeBmleYf+QZGtygVSV3dCNHSrf
2jrH23uRbi33DsCi0VZwpGX1wdsu/R0E35AkW5YLgrQcggQuxKHrN+p7bFcENgZGcqA1/KHpWQOu
KVhopemqpZqMTMUxa4GmrcJhLb1YtAsHY/r6vttc3pLVwMmVzcb/KD38LzHWoAZNjjnjGsSeDKSu
UIyWsGZAxgB9xotz5qU4IcUYNKvJBr3LZWQrPIPsE9kF1C26I7L7CzoxtITb9DsbXEx5o4Ke3P+8
qPIU4NY0b5ZISJvCygCTgwh4C3DCmLkYQ9Z0uv1FMQ1ZZ6KlFM/hIbc0GmNg7hZNVDRM7e1fsrOI
XH43wTxnGDVGlIHpegzwX3NGjXlomEmPbnEJXVGoGyn26sLNPM9lK+iOMBT0LSwjMhjfkPTKKAqo
NB5jbO0Zd/UdN4U0F2NDJRRRUSW0kWisTiidmOYlLvPZyb+2rWDryxLYxK5d/m63Ihf4c84kTskx
GjEWancW1I6qII2NtscC4/uG+0xT3ab7dUC6jvuMmBPilCbzWhsCra/x8u2wZw8ZrD0m90/AQtaX
OQbtNqlzcuB/FhpvfHbW+U3JMkFoUTZ5PI4gewLuGybF9hiuUgD1oHZw8KpDrbO46NDFVa1P67OT
bE8uClecB9xcDEOfNWh80Q2sm2NM2UlrgtysRVrH/cgcwx3t98znYUzPvhInVL5vy+SeFwnCpLBS
OtyGinzsBYKsuI21FhdyOaSbZG1UvJTNrBOakmQu4OkiZxjnBmODq/4ej4735rQb1QnvWl9dpL8i
l2Ng5nzClB5zT3qhENG+BnrbEljkcWn/HncpFsMhx05DtE9e4m02i6gBtUM1gEdmoqR/bWHCix4H
kQq/4MAL1Q+nVeAgq/2grxNu79Cc8ZySYqxM0w6ChA3NtHxI1xcPFQkc1FWR+ypcpz4IS5RLefKk
58N69ClNRjHFauxjND/SGFS0m13o/mqcEUXjglu4nHV7NEgyFdk0DYjzWpJa3ZgnKwkQAqKaEpJm
F6HLWfZCO3LP973/dVtT5tqOqR39hxyjKRdxFAu9ArmODpj3ZKtnJEdviKvY0pO4ceXX3RmbJM7E
3hi2+0jzRlhTnTqokd7+ku+erx8ynnwJY2xPp1OhdYMAnTUN5838nd5bXh+QB6Nc249fl/dhY/8/
6nKzJn5ClTG3VtZc2rwEVSd88HJSLyieiOxGBWm/iJLYcotRv2hrcCY8Zi3dhCwTASCFHKV1DbKA
aimIL3omcjIlD6pUpV9/S6bMtayx/65uzyDTOuloF0txZTQk3CG9+d66FNBR23eo9TzQizQSwzbe
Yj/fyi870fNfrXfMW/uo0Nntl+h1zu5V9BT7ngddMxudQAeRE5B1REU6c/BBlqdpIYY0OmmRogRY
l9viXR5yAVe4lJjDjgOg9JYDKI2e06PBPiPp3cVOPV58N2suJhwxztRQsZEjSOL+2JzJW7ss1yqp
Y4LOw8VfgAtBdBNSjCIpQ92UWgaWdGwxbHbNdtxZPho44DfJ7Qs6m0wBJQT/NHVtsjbeKjAFIxtQ
pnKzNUfAQ9QPEgqG2ztjICfvy1ygilovk/V52y04gcHsLdV1Gd2ipioiF8AYxRBxbd+C9MVrVqOT
XUi1zJ3P2wzyiDCWV7UCYISeYQrlVeBb64ygDpBzGKHH8eNCThhhdH20zpgqb0CjcstPZSXZCs9V
zdXacIn+ERWj45fRks/ZBRQ04lQP6OSBlvdu76febWnNxzQTQoySB6VSq5kCQqavyehdHwokRuxX
GU2gjdM80wiZlyqdzR7i3QQbgUID3rqMt8oBB5EC8ZJ6K8DLB19aTKLX1L3L3otynTt/9widEmSk
GVmqkhZt1B9fPsKeAL9QdVAh7Rb1or+7Lc/ZuH/CGiNOq0Bi30wsOCLtOcZuqofArv9zUFKYigkN
1lhggF29UEsrfqWPEfZgAdW5WYeOwLlJs2mCKSHG7+TJWb6MA8QWf73kbuEtK6D7Ik+w5lyneYtu
AApZEqk+GAxHA7qCgyI49XhJp7twsTfs5/yIwYbbZzNv+iZkGH5aJVQviQkyjUbMyNYyZOlPvn58
Tj8vbv5SC0TfbLArtPWF1ZcVkWr9n+93xNFNvoAar8mjpR3PcnjW8AUJwjTkkWtP8k0CKK3bnM6f
3IQOE+miL6+8mFVJBRrZiRfcmY66fM3uu8VfNO1OOWJtOsBPEiWoQenkhrvIfggWKeYneWHlbKD1
hx82ozqesiRpzqCiHKKjjpRV5YgeF5p/3jBNyDCGSYyCBFuLQSb4rewBPurnvy0XK1A84T5zyy2y
jZxzoo7ihyOZEGQcySkv61DPQbCl2bHT9rIIfWW1Q0vpcs3DHOXJkDGCYip2UhOClrVIgaXaE83d
qC8ihyUeFcYAajH2NBv0KstboUFNMyTiwdiawNbiiG7Oz+uqJmvA3kHV7Xu+dHKVCm1sMzHKe1S8
wnV7V+6t0klQwTB8ycU2u4DoqM6szcCO3v4qXJvQZpFeDFPDtGAG2l62j/ZBdNe6zbNIX6wBN1lG
j4VVkSktRicvgVFkVo103Okr2K4d3e581BKBKdi7F3SfWvccuc7FNlN6jEoOIvZfoom7p8W20H2J
XcEWl9p9sc4CvCdRH/o6BTZvGng2DNFp/RTFS1FEdHptGCsziJsko6b5Yethha9qP2AnZmujo/vw
JfB0Zy66mlJj/E2s5KkExMb+mDnDrkQfsR/ihbQaB56rnrvfU0KMxzmfwiTV9aI/OsronF2ZoBdl
8RW4OjA1OedG9eCHnkwkyLgWLIY5S3ENnl6KjQEQcfVdyZHwa12egvB4YnxLqsdRJ1HhrQFz2T4b
63h5eVtgdLXhJvPnjMlEfN+jtdM7HobSUA4gFT6FFTDQBYdbL5zNI05pMO+FoY6yOOtA46mzX9bp
7k1B06sTPwJjuiT2Aa/rp9sn9Z37uXFSKnOjx9AESnIL67He13bqfnxUZAkQFiVyj6qTDG6zscX1
IXQWdr+1AbB9ry0/uQlqeqFufQRzzYMoT5VAoqe4Lb00tMNlPxB7sQi9z0XLa7abjUemQmZ8z7k6
K+dmBMuD/QIY5b3u6Kg5JSgz84qvPJVhDIkWZBexqkApJU68Q3IWE+6fvCLrzBYmROAGLY6gTwpv
WcaAmF2ZZdVZwr1W3y/7THab1/ZDJ/IG76UHBQ30C+dQ7w92t8bT2htQaIBcefmJ2SOcfARjXC79
WToZET7iydmeN9Gd5HnNe0Xa5cNzjhYJHtTdbE5zyjRjYdJTe66NBPRK5wnI+pVd/drZ9j2Pr1nH
bipAz8Jsiaaxss2HoVZKLDjDosKj4XZLgCXwhh7m3c2EBiO6Mk3i4ZRRGvl7bmBg23J1ZyM9rjBx
vz0lNu9ZOJvCw46Uf5hiZGddrHMvxiAovr0ZRF6lIeqFDw8PI6nscJX7++UxcqrQKVfV4Wtxf/q4
Rw3RfrSB89y6IRqk7MM9bB9PkSmfP6zA5LMYW56lZqVnlQqnofv9eljetnSz9YQJ12yNJotOmpGX
+Hn5TEJfPaywjfn+nuPNZ2/8Hx6+bc/ESeStIVVnE0ScvLJV5wwcJmglh5M5QWHK2ZAMS1MVQEpe
xyfo1jPNDEssji/rN1G3Tx1RXPvecr5KO/vtcAcEZ33ElB5zMIGonOpWCcDUy4AJZAsB7RPmDJzl
w/LBsO/c51ek62zNzhariz+QvCCLcA9Mjs/bfH9HsqyCGJjwwnyyrGiGynzHKQ0qvTC74fjyglaa
Efj3gGUeFxhI6gGfQjbEfU8wM9T6ByS+/a8QxUSgmHGkz/sKFvOwlaum1lFWwJCSovsxMTA6//sh
tyPPctU7H3AaB/H56/yW/rLP2Hj31WFl9ti6vM7U2d7YiTQ0JlZoLlHbVG0PaThbbG8j+3QFiGqV
4FME0QY8CrbpAk4Y/35l2470rcsThfQzPNfR3ScDWNBQ6Qgp47e7RI9aNbh0RyEi2UZetZvcVbGi
Yh1vLq6FB8HFlzHzx8vZ/bxk12QZBx7o53bsNJDVSIADMJcbk2T8XWk/rxnImLomIjWt68AVuL5m
uZHIgWig4kn7CgXgD63OIlF28h5NW1+F/dhuD6hZP99W8p8O55ooI1JRUVo9MCRkjP3qsfaC/QFh
yeI2jTn5qbIqW+gfNs0fqJ1YyNAJemVQ+Q1u6kaO5mNmCZOjt8nMBFpoR5/QYTQ0yy9xXZWg09gX
L0Z33/lZwkbhEkuLeMmL7xbla9twTYs5LCkdjMQ6gVa3KjZHKyf7CtVHw4lSV1m+4GKsgGmI3dl2
szbti6OvZCyBck8PSz+MnOR9xCAg1qjHG8tNAse47wAjpmF8HdZk63Cf7FRBb30sc8hNn6rZ0KDe
rJBsWblbLKkzXHmpk1XpBzbnGOY0anoKzG05i6OWoTmCnja1mVtsmuUy9PO9dy19JtANkma0BBXS
p+fcYfw5BJqCYQtbATgt/3n+7ZoYE+9WxlBFXfctPbqtfB14WHJUcwLaOdM2lRo1DhNHDk9zQvMT
iFRbyUfZkFeinL+DKMZj6F428EvXv5+F3aUb8u9q7T787b5/1eun29ePR4ERU1NjTWnagwK6sN3E
KRcmhXhxeFHbTCROj+MPJ4ykhkY3zgLgVY+at3/JbLhmz3xtn3KPGyhTe/Hz2vyhxMQ9YYAZhT77
5mgf+wnwLRBpYNqZ31Q6f0H/UKKynZx+LYqJYlWgVLsJ0MoQGHdEPejAI8GIWehUa94g5UzV4UqK
bBZvqPJSSyxI8am+r9BbY+/yfejYt1ViJga+psJY5CRS09bSUa3RsETrI3LE1wA7iNGCYTgpx5Fx
OWIsMjbyRmJATwsIGi6WWgyftMN68XeSw8uXAv+IqiwyxlQXhbDWsHMCL8G38B7+ucR0kOCkIuF1
WMy81CC+CSnGlHZFb1Sp9E0KmQPM6UXPgZN4wi7EGLKf12j54hzYrMpPKDJmotZDOSwLVL2SZe98
pNt+NaJlJfSAxnab0qy1mBBirIUR1EWtpsi0Vu5LbxDsycpsXhcztQQ/7u+EBmsphPYcJ1bao9T6
kuE2ZSuOuHhMMAZCO8lnIyiR4VxndAEeSZeoXvA6t2ZAOK61gDEOkjJqjdBAVMXLGU2cb9FhW9vo
hkG0AeyPlWhLWLZzBnReiQYY+VN9pfMhqmd67qve4C/YqnmXLlfasgs5h0j5uyFg9onbSHp0qipo
y1ZdjXjkYocMF9JxBivzin32iWv1l+aSqyDy1BZk+xbYGWIWzFA6W/MuUDFIIZLI3a0eCAY5fRG7
TX5nPvfSc07629BNDDRAQYMstb4NmUXELTC/AH1QLl7z5e7RPi0BFvjAi8xnSCIDBPA0lIQN7Cxj
lMvK+hrbHBtMAo4A07QvGBY7HThRx5yFoSUk/KMpkimyfBl9mMUB7YDI0VYtOaXXruELMMiUuRH5
CngzdjMJZ5RXMAxGkQQUzNAzDqFKC1UYCujyusbGPzymtugNbh0EpGGMTUeSnTuFbz7kF8IDq1Jn
TNsVacY/CHIRa4UKY1p9tY6A1FO/MROHfsFLtIUtxyIGIuwqwPvbkWPYnSffqYfefk8P/U5dY8B1
g5VjVPNCL/ONO070NNM7eC0Zxq3IWnvWclp6oggUEp4OKb5GcztgrnkHc+fugp225JVFZ7oCKFUN
7SgIqTA1w3iYQqvPVRHDgimgSPdlpzvMgIcu2gYNYPUZq0NHipXgaEBlG7g9xTNhzxV1xttouWT0
5wD5atGXfWDKSAtE8W6/KonxVvinZx5Oylw8AsdNWy0QBauWzjRhpUHZNoEKdjVyXkpO4+PdQLSV
AJTf0OO9G2TqwxjzqOoS3W4sW7BhGmO4z1nTt6mBMgOeXMbaw6i9jPVHyf68BuDpTvBL113cozWT
uPYrYCUfuaEyld+ND2DZRVB5ii60znHB21NC5ACo9nW6RQJvtyoqogDtZsftTaf3iCVqiOiFpPsf
RInNE/WjnkelYiJ7J68GF/ACSFnt7lBhDH/dDiFmChG6OqXE3OhaM8QkpnnCdNGjXyGDCxy9Cqk5
haJZhMcCvZGjDUQcV3hLsMBPDglQru2FcZT4cx0zwcbVxzABzfkipw2mceELwbSD/VYu2dD1ba2t
r+Gs7nlZ9Tn3MGWeCW6K/KwmZmHQsz3B+T6/tkiFOhwJ85hiNDgVUe3PCnqWWKe1zcnY2ACKSJbb
Ypksz58Ulac0nHhp+I1TkFfNlx3XzG3uhJj8s2iNo0buGaBboixpLOCWEFzEQIvDAYONL2/m9g1V
SguDFTuHINah8Q5FqbjN/Myk3zVNxiKXQYL5gwQ0xXsNaiMd6GS6C8jUuwjd+h3mENBXHnDb52dl
romaid5qDDyx+Hi1qCPNWsUD9rRggZltrXa8hy2PAhNZjGWNZH4XDcd8kTiWne1s6/O27OYsnzHh
gdEbSWwGSzxTHojyYfc+72xmlf+f30fTBGzQJBwLEvEkXwZw4NAduOX+Ql7t4OM2D9++jzFkWGKD
IXrZQKpZ+o6dJkSyioIFmPJwrFeyr7oaKD2kG8v+raPBpr3nWuuZY7mix1iQUb1gHkYAPetAE5hI
KNZo9tKXod9hs6uBDnsR1dwjh8sZc63RzkM0n2Baw/yO2CZchthaF6GcO+A5e3pq/GabI9T8VW8U
jCjynjIz/kjDsi7g5aG+aWCK7/rYTCHGRuFgGI4hWg8jp+Oc2MwkiH71+4wEMwlTieN/k/advY0j
S9e/SABz+NoMokQFS3KQ/YUYj22KpJjEJPLXv6f13LumezjqF3t3sMAsFlCxqqurK55Kxf7R99e3
GgVSKY/n34+5RRbk96p1VsmKvGIMwMqc5eGyzoDp/IFUBMdyyJMyHfHJqH9sRlhmjP0r6C9Yu90+
AphGSMzNlcSH/V6u8DitMDVMDlFG0u3hy9h/+ebjh89D2pxKiYzkYbDXRJ/VSXtNUbIRdqeH6yLd
t1vRSz9CZCxyDs9TjzEAykTUyuDpUDv982zV2Ii0tIfsLy5dBLveDovHzH28+giT5nNn1dkFGoBq
eDsHc/H18cxR4wlXEpAiJjASBBU7nm9HMlLjQS+GRhzy4ZZp8o35DNBgM+CZZmQ2zwHazctfTDl3
qqjDb8b6G7xHGuO7dsnQ04UHA0zcuoWrY5J2dXmUnt+3+c4lpb3SL+T1sk8fLqRfHDKLB+A1LfDR
BzDKrqjXukzP1fDoH68RCTEv8dA76/fCdVNrH1ml7TR2UQKuzllKQBwCas4WiUtei94tccxaybEc
qFUbCb5ShlCTq3J4fH5eF6u3irz3uRWS+cyaozk7fMAO9Bb7DukajRjvAOfcucfAXLWrYAZYQQzy
PsoNvfO2Nd33an0li8/Imjsx4qaLlR8OgMXcca/5pDn7PgEWpVBtkiaVTErbPxrzt/jjTXkaYNkW
gOVrnc5+Xf46LDvvawlg6VfA6DzFhBvATz0a2DYKVAkMQunSrfdiJP5BMas4VgeIX3U1Szijs/py
eHxJJUxm1k4HCJRDkxKd82pMoDygQqkAYkFEIRYjC8ypR1p3yZDXFXHdZpJ1Ql3JLdfpGnsd4u3s
CXmgmCzNJYavlp7XeM8e57ZPGFggosiY1cG0laCxgAGyEaVpiM0V6BBYK1a0LG0Y9K8dR7mmCopj
MixUQGkkF0MdwCUQWAkKDenbxQlf+en/CXfmBx0mKxKo51OfdqAz82A519v3K2YGrWHuQHvJYefx
Lu2Ua4P8NXLL1ISZAJD/eWnlMCz7tlTFRz2DrT5tF3PcFgDmOEvr/kn9mSHUoR3oU8Y0tCn8AZho
nDWpjJoEjppbkf51ZQ1c9J8/Q4OfJBhDHBh9du0uZzxyy8Enzmq5OfScx21CEX7SYGxtWEbDrNTB
BgVVKa0FWfW2wxHVRHLiJxHmTkkR7PmpBiP+jCivG+Q1b3uleGZrwiv4SYdx/2cCKqd5BTrPaxmN
bNmeN9LCO3TGJgd9nRfNhR56teuPB21v/09KdWNwZPNMrBoZhhy/X8Glygj26R7uE5ioMf4QEZtz
juQWacoWFFQgHsVuZJ08z/vgnQRHTmzyNSyGtGxVHETyy/yFsWRec9hEdvcnG8w1P8WztB7QqgA/
FJi1c4hqCa3qyY433DgB6PiTEnXPRkeixjkiPgWUhu362FjH49vJ8ra59b5duwW6/a5ox97iGd5x
DurPh+AnXebyC0V4qVR6+cXj20OLLXaOE5Mnzs380zxTImg6MhEjwVoyFyaLtToKLjk6sJAhhmGG
R0eG1/ucTKBX/CTCXJrBLKVZJWY3S/m039LdWd5+H66b2t6vdslgmwUg8EIKG8OhzGFPYYLpE/Ca
gosEyqdVs0ciflUBPMON5thPAZGK+xV5cfIF+vefUPzWX7/CAc2YhiVz78NElueHDG4p/JEWFTNJ
Ny8CBP1sPD1j3wJxF+RBtwCb/eJsLJ7S/sUQ/nOubC96ZVRmeMpArsSSMGzH7vyd/a9M1TcJ5gZe
FQ2trzS6toFinlsvAEuPFc4BThRVfoqNuXxmDVi8rsYBrm3XdT+lh/nDyqF9oLH1zIPJ4J4Rc+Ou
+knX+wJCQ2w7uFtXxCHNL17mrZAVwZIkrMri9d/96Wf/5I95fVvhfOkKFUIc/Ma1zMf7+v8XK/l9
Rsy7q7aZnPVpBY6OyWaNsYRHZBTJySs2WG3AoUU/9We09JMVxpQkKPjFUg7p2esrJrZiF51YFnEO
Ecpeps17ACZ6Nn+SY4xKHitVICjQDN9Pib3GcS0WD601/6y9PbzLJSYQTHSd8R62v/hL/4iU7Vnt
hUpJsxnYTENLfVtCFQ1UryqPU76cfkC/yTB+c47dDCrmOJBzyImw0La213FT4H+WDX+IkMVr6tM+
upgnqu/20a0slNgR3GJLMZbDHYo5Wrp5QQePKcZkqP2pS/qy7B+1JxXRnLvAamLFnqPnFFihFk+E
3KNijIesibWeq1CRDJhhdriujkuM3+x2nKOaqG/+lCNjN8STXGBlMOhADWEzkA9DuX6ODXueCbgb
7qAR7z1VGaMR6+VgCgADfHzGBry321vy+El+IxOFmMrCUmke9gLvOVEZO2ICPCjSQlBMCNY3risX
b8qW857wbL3KGJA4QO6rKaAdRxuFtUeyQHYNPf8YLvANh3ePJ7IrPw+NsR9VUkmdaIAlH+TeQO/k
7rFP2p07GYqWuNdfu48PgbOde9LcS5KBfB4AbJVb8DryAtDZWcG/h6boDcmPAG+5b4OlyRs9+n1G
E4GlmAVqixstk2e0Vb29bRfI2GCdSYORQQtjYLwbTW/sH0Z/RJBRxSvGmEQxAkEKbIjxfhrYW67h
8JZE0Kt6jw6jgGdVEtS2geBULDjrXu6LbaIcBl0YccFoXqFdUn12vonNNn5h8mAlLoHB55kPwIfn
ad6kERwRYxSv0ftKa2cpKgVnpA2QLOclJqbt0TeFm58z0rKwCWe5HoOdAjmkLcz6JzVHSB5g5pBn
+yZTFCNazDvVyj2QAAMcjOnG28JD1h/YuR8854Jzb245uxFH9fm/xy8fork6v3/8E+nmH8d/s7ej
Xw8roW3O1Fl+xipdWmZ/Szz3sZwv5si0rgars53NJrVT10OUx2NtIt/4kzrzSulGX9eSCQn66KQY
FmcRQx8XzJoAHdiq3oEz4n14hyfB5/YpchTxZiFHbJvZLEtCIC496ltjoSKbydGNaX96pBvMpb2I
wyypc8qZjSQyvM8tYp4aGeTOtpa99y8Sxj8lyVzjSwucKoBV0VQW4CBd9/+Mn+2o1tLe3deZ6YzW
iDfmFqtmpuiZgVsMw+foljh/tZa7Xf3KIcO5Xmwv80VV9CKhIoyuRHitUWkIsAnLknReoMUx5Cyw
XWeW9bmhkbJvC47qBctteXxq39DzyLN/vEeKrWddIzEX05KSSslzSeqVq67w2utI02Iy20mOS244
PJlL+T4tNincA3IJwDs4LWSLiF1hY97lYK6FllS8vtFpL2ZEirnOVSk1qRrjViEqoUHJJ2AI4FQ4
lvfl73jjR9PJqRE15sEXjHiQ1ACM2cjhr93UQUF4sa/s+evSWfbk4CFs8D/uK+W0/4lsESYHFQOw
34zNl9qrVhciokoZQCDb4vC4QNwgLQi2HVoeZgi+vrpbJo5DdvoR+CZLD3lkr4qTPCsM6Ub2eNxi
WBPwfw6cbQu7VeFsW19mRwp0CgkeyiUzjjGbqCtQ4/JNnYldoqbRz9Kl7tFxXa/ix7f1glwt0H/c
bHhj9X+5Id+0GB2K5aQO1QG0/GdAjdN6f4Qt83Os717BdjpwiO+L9i9K+02QUaMyVLDKiAa1NBKE
2QSukGbPkZfaaRsOLa72MC6jnJqVpun0tRXmRzQAr6mTGrgvc2fzy4GX6tgehzv6i386j9/cMe9Q
a7RxfKVeMV5YkkJlUMOe/7rMuXh/f3nLvykxL1CZClVRzGDanuvfOpFxOxbzzBvggb8AoHPArlrM
e3PY+8sz+02UeYr0U/WfJGfl1LZ/QqneWJE5GuMby/pQF7vQ/njm4kxQFfy7TNFJ9PMy1vVJaU3q
Y15sG5vl1rq3RQdRZV/nDYe/v3jn/+VPF1hzc9LTNKUxxpu5DewFUZALt26RLq/VQqaiuscVY2Lq
qMNc1IkGhbZrb6nrvE/nbuS/IfmIzAj4W60cT7Ssg2cDIMGL7N35iZfams7a/WNqdHYMByZdTy/6
7S1Gk81jRJAnIcMScT1XtlR29xhmLE0707G/4UIVFmNM6MrOPAS+xobzYmg8Mox9MeRQ7i4dyBgJ
MU9oVT32lvw7xTK9c4T/on3ycLsrssgMfMbi93y+el0uEa8cHIcsTm5g//79gn7II7qczF2+sj4C
BLPLpYOwtsl5YfR04mh0AIyJmmlBFQc062wDD6NYYCRiBrdhxzFL077dt14zZilCy/Y1oMmAHP35
1uxNcK2dx5ttpxbn3gEzFkkXs9wIaWg7LEo7IBSk6D4b04mUkbAY89OGUi1VV7CRECT1dkf0alDQ
iz36hEmNq7pxrOgBmDCHnc+Fl5r2Wv8RIVsujQs1MAUaua1BtbJMR/htLcOa4xxzzLp+05eR55EY
VRJfaa4IiCzUx4K3Om8pSIJzsQ6YIOOVVjgmXWfLp3l/RUQaIxXmv5V0bgMO1v4BaPpEIl9LYHge
Yk4MzFP5W9l4xGJTXE/CcKvRacugI+IOdkDtEG/Y99WFS4ixOPVJKPqahrv5PHjFcw+4Tu/AVYz7
vqLONrjGwjUx5CsU49kvMDBpboTX6HC2djff8D5HE21iY88QoyY/n8J2JoWROqPa8bxei3jyU4Dw
zbE9xUPN9mB5Mpb7cqTIeafYHqVENTrRzCBE/4RVoVh9Ez7ueObpvtcEaN+fbIWAZqyxzoGW3iIs
hbxs0+NX+QIQV4QUXNyq2yKrO3bq5qGO9O9Uy10mZtD4q2u/+WjDX28fF/to/fl43u7RM9TL5POT
EKtCkyVgB8yVf0gOvefxJMtxhXU2eRZXiE4zevUutn9827qPD22Kc0TqR1+cLY4zzLsNt0hgxHYv
R8O5pGzPPLc4kcAD/AwFleIcJucVYPNnahSHKsBYacSmYTHd2ijIcLYFjlb+JfH4jzlmE2lxE/yn
EOJijwkK3Ka1J9avJWrruHs8F5RzB26h8Uh0Q/hfQ+KvUYEOHoAucf9i8xzP28UfUWhrZHkqDbes
n9tIKG0XsVv7v2H1aasvr+mVY7HYbNz1XKiDcYUmRMvPko/5y9MAxtlQi1QOS1rbttHHSp8T9NHO
HXoyqIg9/4+CY0zH6Xru8FqCF4wtvT0in4k18rfyg5++89JJHMbYDFnWJqLQiqDld1/S62Xzxbk6
E0O6P8w7mxlrmugcZ9R3TX+t0XubWPOFu1bmLvRhH85RmyUbB93uWFOP7iOOCnKJMwFJMUNv7KUC
d7lzRC7/8c21fWUtlnZnDYUTNDtja/Uv9s77OpzXcQ7b4f+PJorNndVNrA0G2ghgO2xAmsFVRS/E
GX84vE4XGb8dydsIxOi6XTJZxHIdepLRL/RY6ZZ0REsXhwpPXZhIBKFVnF9pMFnmVuFpJH/sew4J
jmGSGX+gP+lGJCTo6UBoHC31ucczFZxclM5uhRQzM1bDChSO63QjWG+kQGIIcHrz2YJzkzlWie0P
a2SlbrQWlDoLuLGrkCTz/fxhc9mjrM0hJd6PVG6x+ej4w6RJug42/dG2O40MaLAmv5BOPHE8XY4C
KEzi4jwrmzoawBEiuhxAVIgYFE6Vl5PiAqDXT9dJngmFce6RqewsjKLaW+wrCcknglqCAZ0NFtqj
Rl8Bg58HsTgdN8iA3zex3lIyboozkqEUioEe0nfe9J7dxHnU7E9kSxyUtGnKosHg9f1Dm/QRR/SY
2xRcZ6cqznBmKvGvnvmUvN///enIa0SAuUs11lyeMcMFTccMhPv2jsgLJbkzIa8bFKx2/r/TwhFB
5p3MZD0xmoBKkCwW88BFSxEJnH5/n6/JazWiwjyQRpFm1zyivvVgA9mBZ7InMwujn6cWaqQGp/B8
PpklvUraLpqfyS0vz7FyPF1jHWXgsf7HYz/6mKunneOfiIlX1sXyDkjP8HiaDPW/eWI95W6QjVNH
U9Sn1TuORscWJF/DfK5pi68Vrxw2acJHxKSfAlQFM5Ok/yNmr8+u8NuzefxMmrsRCaaecNYS04xu
qUbFEvcvSLUjSuT5yBOwgnBeRlSUn4w057ZKIxlSO9tvAMP+vGJgnTjRAv0tYeHcV2ouMcYalGHX
97IBYvbxeFmlxO8sBW2TrvIqGNty4VWNy6FIP/+PqHHEHmseykwC8AUo0mVx+ZwgRUtQtfDUBU/b
ecfF2AUA1sOfpd2uqGRjigX9QnMVdd8VKhaIDc1FhzG85/vc8ZSQMRIzdFZkeU1vsXIhswSDGdy6
D09+jKGQI7NoTaqE2SJaX33TuqK59os6dzH+5aj8dKLk+7RYV70ZrlppmqD2vEZyHSIE6pO9B44A
/qD8Q4dXAXHZEKyK5Ihyuk46Is28yImUzOLehKJgNSUSzti0hWRlZ5mHYhuS/uF357bLYSmvwwQu
tOfdP8jpZoERddacJGXeprSZ039LPytXhYbuDOeZO2bNUVLWVVeGPpTyAQKWSQAQyg0W6kqrpXeI
eBnR6SzJiCPGrkRSbXaxQnVzTXvngP2Y4C4sUdwCWC1HepMe24gWY1aUVE5V4QQf4GIfGwe1JjzM
NQEsKmbIUIfhUOPcuj+89zzEWiFq+m30Bb6HcNwWe1QjUL/HAjiufea81Kwnr2pqMKt7UGusdUlC
R5wDHppz76brSSMBMoZEB0NNSdPXzfK8AlDpl+yrKQmxrXcDBOovrg/FY4qxKtcmEIRIB73b7OjZ
Nt9mD/dPiecXsl78kMiUKZBwt6mDTFNLfqP/1SAb5Ft3nvx4nxxHJ1h/3jCAlSwHlCFANYubjGh7
nifNOyR2YqOJul6qqdDQgkb2n7RP30GY4OwunEeTXpc7byaLNJxrZqXrBQitsRdpEW3vi4r364xh
KGJZkg2aNfY1IBBVi/u/zrOkN+zakWd7lswiqyT8fGN1S/tKd839HpblwvJ5Lvq01dEQSSkm3WbG
2OxIRZtSGSOGMz4bG2u0gb7K21dCfYY/T+KbBOMCBjNNyo0MJFzRlx7OROKaFx4TzGlUA4Zh0wBe
C/qB1+vmLbblwpFeemzNxB4DtCQhX8Q5oek36JspxlobRtJd5B4kpbczllOtHpzXpeXdJzIdeyiC
QAGoAHXFDmGIg3ES26Khfl+KjaBr+GNoWqkJhoMwJIdniOM/TBqAET3GfRA7Oa3pHODj8Bubjy15
Cbt5n6XpF3VEgtE3+dJGZWu29Kgw1I5eri0GCRbINiLfhoc14ZUEpr0xIHLLpmwCHs1kCKpVr+QD
RVlqrJREFRk8Cm5AvbK3k21EfvB7ecAAQ+Rmazn2d7wusknVHJFnlL/XgqxtTiC/DXdwUQAxf1+g
00mYEQFG92cnzWjFAKhVMjmt1idr68Z287Qge+ED7XjX+QGTSecnXgpmOos5IsvoP4Sth/2gXR+v
9kDSp2iOZteqhlfL4W9SJUd0tJ+RXWZeZ0JqYPPE87OOUzPsflu+3Bchlxcm6KF9frVeghffDpaz
ED0oqD2rrx8cMvQk/rCDI1aoqoyMOrYbXU4K3dpR7iPAK+9vjYSoGx16HkNUp+9RokIdUULNqDvr
KRiKWwDX1JVF3OQznIfqghda3eo1fyclsQ1SkmqcSm2A+vnozNQ+EwkIdUo0v4TInucnAqxlist3
coXNh73TYwwu+ypHRaZ9in8EK7GdU1lUV1Uv0nUo9rkgBF12Gcn2hwMXIJujKZLAGJMiaYfEDLCs
wy9aH+WrFLbD0xe7/0lT/sRckOvTkMVUqGvBKl6raHMGNkavI0UXOHrBCxsnH+iR/Jg7ZnZ6oHUK
MOLSrygh0cMy5L1k02Z/RIK5YiE2f+lVjCPCzCkwXhIfLxkB6rK+/CU7B5s7sMNjiblriZqFgn6m
ErS7X1hQRbPDnX11LsSzOPda4tFiblsbAuXZiEDr2abApLkDsGI736zfmsEyDiRfrFaF07jaVr1g
sB37lzlvKof+TWlHtz26aKnaVFDKzK7fNw6s8H115DHI9gU1aVl0ZkJt8PEYLBeRA/PlSgvUrWiE
b+ee7y0117NsbqRPNe+OdWEbhK7A74tyky7HWRcfiyt5bD5D4hZeoFhAC/TUx/ucTvvd32rKtgdh
Gyi6XK43ejnpnBOAXJOV5mbIEnEo3X/XJLaEUUQqlv40UBrqlvQW9hetCu/3mdCuz82vHNvTbI5z
N92EMWKOebLzXMsLJcI1z51n5ateFmey5M753Pd3pFvydKSMZzOqGmWAv4Pp6Nlvxbou0xZLxe5L
bzL6GnHCWJNrawxFTG+3u/+6/8tcDWAus1HO8qyt8f2nE5wNMofdQCMQEky8CQqOarN1hUa+XK8J
FVTyKz4Mv/43m8CWEeRMi2Shh4TWwdzV3ZRj8zinzDbaGHpSRgqVEprAEhSYX4FQdf8gOEfM9tio
/UwMixwMBAuMAlSczZacqABIwj89JLFt2l7vqJoe192StubWqyxyq7MFmDX0He4OluW8bvbzQuXd
/MnI8Vt52XYbAFhLplrTm788Gjt47EVnf/AGFqdDxxEVqn6je6gULWaBUjAIIEXRfaNT6HPgJiKN
D6Rki9tORuV1x1DfnpAROeA7RF2UUHme7UtNLIlAjshaokDGdfd4AqTKOaIlzkIM5cxgx5oLwV6v
9FB48fMQHE682INnMdklvclMqy8NtTMXt1oHCLovcz5awGQa8fuk2HKBJOZBKDcQXQ+I7pdyXbbE
wpo5nvXnXFm2vye7VpLRSIgJuuVas4yHxGpRR8JwT29Dcr78wG125Pnl7ASckMjCOVVAUveQuXQI
Wts9C5skee1D02BPIxEyQbapCjEW4uKcOtXOsYBpc/hQP1DYofUqnm/OMUxs+47aycJQ1tC+BIWV
6LnFPofWbgFC3wOI60KMeukI7n1beHMG7twumXm5kyjJw+AMmnIDhIf9mfyugacDfBjOq8HjjTEa
eSNLyiwGHLdZkyggFc+oT7caquhmALqoYSrsyEcZtW0mmRQEGmODmTvbJ+tXCxsDlofItbkgedPp
8xE5xso3em402HpHE9p0vGyX+I/GQvkdYcmFaXvLmHgHb8d5Gv9yWN88MofVFIJophSbedj67sKd
WcMeC/6+uBaeKvWfSvFNhzmsqk9buZ1RWfpAUNwuAhv9wxQ26AKcf4CdcQnS4PYeQcbrqoE3WJwC
ELygLY8OQ2Faj6IcUpcV7wqeFcxW2xzVnw5uvrlkjL2AAZVGNqCSzz5Iuuuuw5aWh+Ag2QI5h9au
9Hk7Z/5i9b9JMi5gKZT1qRNwgEABqYjxsKJ4ZEBi4nA2/WT+Q4YN206APRsuNAJ4Pq/WvTW4yFvk
6z6iC6q4s4EcZbnxPHozzWomq1KMBaDywXXfskflV5KQwP2VNw6HL96lY2O2MBHqTKEw+hgiCX3V
dTGH7C3IEjXvw9OmWcjwDHhtJlTX76gmG7fNCjFQjBxakup2gMVlp4jDFc9ysfGaHmBpmd5SU4It
PRI5KnNUGJ87Y665SOvanFeGpxuMDcnNJOxQBIIh9jH3Fb3cV73bW39PXIzpaAM5zBL1ZqLso7TE
/jWsp3mnuEhXjB9EVo1Z41W6QI/JGRhJ9nnO3ZLMlSdjTIpaKaLkCg6LVbp5z2zYkGq1elnhOfB4
7Z2TsbaOFbCY7sCKHNbZL7GgRyqKGH2KFUCmMifFSmsKoXhfqpNNzKqG7abAGMRWBRZPGqPi5Unr
6TizDbvRvucWcJ9gk83Np2Y/oHU1dBs/dLXNRwikSMPhlKSm7sCYPHOomVoaqIGAPDbi5OjaOX1y
+JuyIWMCzJGJQdQP5QnVIX/tvruf2qL2aLMnyl4ZFOTjeebeJziZbR0TZGy/qKeZ1qWoFQHgxVec
wosePN7OQ/ob7FUY02CM/fVaK6YQgcbx6NpXAPvEJSeSnUwpjEiwINNJfelimR4MdtUf4pfyN2r3
YWV9cFdcTb2VY0I0cBoZ+bYRWyOi8/RoYQ+Wgf2A5pEzWVE/0dOc5/unw1E3dtetcW2ucnQFscrB
PK3Ds+iTwQN2XaoSUsOofbIZDDFsROD1CrQErmNkVqyJAcSqC3jZzQpsZeWlx6YUYUyPej9j4Ulo
8e0i0JMjEr+cyWmXAVDyvswmi3VjIvSKjYiE4qW7thKIXNyjDw+qcd6y18iRXiuTRItaRUa8A29f
XiBgbWTJndy/pd9YdR9/AH14Rh/QhXWkqbMBRiJBzmP9Xs4JQjNxTgbH80RO+wr3DJlnrOpmKrL+
YBfEnLUNUGztkSbUenDJsX6TbreuSKg7ipouSwYNs0ecyZI4G8qOnh8YO4r/MYLxhvQvPJtxC8n/
kOKIFnPRejSfp0EFWs8+ljq+FQ+6F2+vIansC3Cu7EPgoEHsYGkuANbw0HCTrNOCHX0Ao6xJghGn
TsQH2Me3AABy8Po9eKg6zw+ZuuRjoTL6qoVpLqcF6PgA5yhewsP9+zB550ZsMNqYJ7NrcL3g58+I
XYRFYzvehQuOO5VfGfPAKGFzynOgHYiQFTqB3hYkmreWYq9eMow7Wg0RFx3HeZtMR4wpUqmOVHEI
87wMclCkKYKj686cyiWHA3c+hscZ8yBfI6WTsDuBYvBgINcEFWup7O8f0eTrNWaGeYQVvb+KZ+SS
qVeDmTqsF1SI9MIxjJPu4JgK8wx3hTiEKC6DSoHO1QHqgFW9/tx5WnqhyzMV9Hb8cX3ho6GhxjAw
QsIQ0/IMMziqDGI13T7giKgKejCIHMlRxbpDhk3smYEZK4KogAztdTlebX2jEHQeo3D1r8T3zRGb
3KuuZzUwBp1y5K4z++oPF+vBIie4uR/X/4+e7WlrOyLIGKDwJCWSGkp09AfjRcd32VbsM7oSv3is
TbY06yNKjAlKzwIWwCaQIq4SMgCnhwpj5wPaC/wHAWVd2NfoIPig+6E5vIvMURQ215cbRWVgrzew
ye3gYZivDkvvS10YFu/46HtxT1MYEwXobjMZWtDxu6V5WxI87ERrp6Kd7b5OTjsgI2kypimKpKQq
TUjzOUHuHM1X7hWzbqY1n883uGtfO48H/cxVFcZKFVqdX8sEqmJfbPXW9HV1ZVtaZM+SveRJctIk
jvhjrJV8kkLjVOMi2C0dNJc3+XGmwspzm395l5uxIcqglVlswMYLSAS0i9nm7Fe/N18d8okld70I
79gUxrlpZ2IRp1fIsHyTXzATpMikdsiTgwWUZ/wNTSiGMt8h+Q1TU3KztpPP9LdQ2b7g4horkXgB
9efKwQrBcOOum7mckjIiw+5VeNk987pSp1+dEUnGvgTAbMwEkZroYw6juX+F1fwCfv4z9yA5d5zt
Ez6nmCMsKxWidSguZlGTmaO8eB/3L96kI4UmWyyjk7GvVWDuHTxWwxgkA+2i82Hj8ef5prn4/n3m
kiW1IGmtht8vHRuIuBT+v3F7G8OD9/mY9jxHjDAXLML4fhuYIITOZMtO9uEyXA+CpTXkst6hTL5R
H6+cXuu/WJBv5pi7preXcyzKoKkCTpgIDvbboWL72yDLU0k+Prij4FNxtK7J0C9BhNwMRphK0vVt
QFUCG6pn79k2fVLRDF8jb1k/FdhC2r3w5+QoD388AZppGGjDRqLqBi018hkl9JLXZhANdAIeiMYz
onon0ZIW1wtWfvQkcb3d2ZIEi3OcCocsc89Ol6E1Iyke4EJC+cXYenmyvMb3ZK7FVOlDfY9D5iGX
a2wXkWKQsrW3nMhuZmOdgrtHZ/vLJ6qRD87LK10fHZCn5XKJNsEjjTngW6BU9PEBFCxr84ogZwcL
wHkUp/VrJHsqpJHsQ2THEyPHl61lT4Wp2WDnFzAOeKuauXSYZ74RAFAl0DMGa+t8LckkXFiF9SU/
5L7mcE528oEaMcVYnE5ptVI6gym4hEfscUGUvxEhwLPF6wWehJPDEqp/dJe5L8Fwag2tp6SAH2LM
jzJQ9sPECVYexUTxPAuwoDXROkxnYz6bOmxYlYOe/MZHoMxNHE2a2tHXsBZKP4XqWUggZftt8OXG
Na3bu3x6UkLCHTO5+YD31JoxTvVMr0VJBjla0hzsk7vYL05bI7OQropi24NRDCxD8gpACUCND0u6
Q2f3zHNVJ9/ob67ZJKPQyScxiaBbOILOecPeUTdYyXOMRKMYSDcTffy7+GZEknq1o2szVLHRn3tw
HiTELZdCTGZwDuZOhP0DnvracEvvnJNlU45hcMKMxAwEfWUOr0BMUaBYCn6EnToAGfjgpXmm4/gR
g4zFUuJLLA0tpYfe5vjQbz0PMIgc68Mx/DpjfJIiuuaqDiKoNqYAX0RNk5sY5phenTE8yKFLcVOH
dNOl75quKlgOHjIgZvKADHgmTmesTjPD2zmrwM0zHEVsibiSEMjidFKZI7Zb/vfOvdMZo5N2eoue
1ICW2TsrXukYJoHVQSpV3AgAPa4WXzvUWAJLc7guI+fR1BkLowZNJcwuEGeC9QN2tJP3dFgOMwNW
NiP/mxnXGfMSK1qIi01pXYh/XEuZJXwUqEdjKSNR7X8XrH2rPJtFLbKs1rOEPtJv1Tx5CteArjsA
c6cjsxUvDTPtZv3zbBiM/YiyU1p0OUzWGjbLfc8QimY+0CGjg+f/Sw95xBnj6WCQsk9mgEShHX+n
7YBYFxLkTfvw9N9gTMb1akpGHlIzbCe7q46CBboJbQTyPDx9LiXGbjSdZEjNBfqPuZhb/g+gNStk
8X2unZ+MLUaSY6yHnoSJHCunAZUeNJoAT4jCF8Nv4TWY8OytwRgPKSvOs1iGrvvHat2SzCsIQGQk
7hDqZIvCyGFhHfxAybMsbSG7fn7KCZyxyJk5umkFq6wmRW8XF6KRagVv6cM/RRuzte7f6lvn2x3j
ZTAWZKabeRD3UBNkYTDXp1myPwMUgR05wL5aBKUVACbW7dBFKUVOaBkeXtQQvgSNd/jwNlxdYoxM
I0ppopW49f3SdUvL7LFtGKi0swVKF9gTd5/56Vzvtz6xO1mTAVueZQH6hMzhGitwFsDGXe9fDIJt
TObig0ONKg0rakPBAgFNNiQsgWe0t2wktR30M9xB2c7XMqa75l60zayPeP2BMIdDbequjKkxKjwg
u5a3JqhhFoRkdmS99PBOuBHqVMJwTIZ5/IZz3qKFI705DTOSAEnP6995xZ9JtRhTYbQ0O2VR1qk3
/wfd8BGAtwDrjTITt3I92a08psQoYF/GYtIG4OeCul09YIkVhpEt2hWI+OELMYuJBYq8s5qKkEZE
bx818l/Pahb0J5We1dFuBbrS/UTB7RAgffCUkEeKeepUY8iAiwFSNOt6tE2kLzpSHZUU1J4/zsf/
TQvZ9nxdRPbiQg8umJ8O8kC0FAVXWgaIeaALk61EYyEyD94F+NGhUYGzfl5i8Ml3MQ5qYGcAGgND
opp2iZZzS/ApeX2hox83uGVjuaAgk/7g+EOY9zA5Se2ppjfPXtt1TUAdi5fxzxdyBsiMfjxzHNDJ
7hRDMUxEdyr2drPAsad0pkazAtvbZYy9Qlv/C4/DOUv63X/ar28yzNUIzbqZGW0G+4WJJExJA+Ps
idZZeN4Yhw57GxRxEGuDXkHEIeEuxKKXCAh1BIK7z9Dk4zuS2+0gR9dOP6FSH8pgCO+uS+Fxrt4V
CNrI5tE3B2kBn5d8nZw+HJOkVntEslCxAcg4gyS6gIE/8raW3XSprpuFgBJZhHfVvs/jZAvpmCBz
K+S2nRldR3k8b0sA0Hq7fs4hwTsv+v9HPHW9MpybpgBPx2GVlMTcxfCWaJOl/cHbvyJOP6L/KCE7
s3JWtEQQWuj68xEmy9ZQqgcmjYdxeQ5XVJvvaPtt3HjElWoIoSZFJY0fbcHanqy8JBdPedSXXwf9
lW66/P/YdcnjjnlNZ6qkAXwHRIftM5DwaYo5tgs/WSWPAMPg9QlOwgePlYN5VsM6j7KzSLXx6LaH
OLDh5mHZEYq1Lx9fX1zI82mX5PvsGAMiVCFKwwrIURCJow1f09Ot7pFrQCZ9EkOWgCVtwt8SGIXs
q/SqXRQDqWRATnU71VGXViy55zk3/p7kaESJcekaKVFCA0xBgOpLjGkjTBrNFhgu55iqqSqUinZR
UdHRf2Zg+d7POyad0qwOagXXWJk/Fu/mvnu9lOjn8cP3+3o/VeD7QYlxEK4XbTbLDBWU/OPWfX+s
X/am8/mbINIH/PfZ6ojK9Ywn7hpmZkRBNEyNFleYAwuEU17moTk8asjVPM9IbpWdZQAB1Sntp0Ox
Lub/GXz84BmvKX8PNTARcDO6rAjo8Psp2KjvUzFRcoH2iAfLR7qwl7z29uYX9idwAdlueGCMUflB
jTH/YZFhv/i1EW4p2hzLnHDDf5luRd5DErt7gI+cb9vaXn9dNoaL+bjCAmiG5yPUun/MU6GPJoFx
CdABoq7d1GBk3qJWLZr/x9p3LTeOLNt+ESPgzWvB0QiiRFL2BdFqjQDCEd59/V3Fc/cIqsawTsw+
ex72Q0comYWsVWlX5n0koHq28yWnVFChhlctQOL6y9zQFTYciRRMGN1/SGQ+ciOM52HA0oNT+oCK
ra6DJBPpYDQjjS+P8Kuf+YmWBV/3h0Tmdo7dKg6nIBZoKdKX7eBE6aqQbuGua13yJH5Iorg+O808
zSYwsyawog752f002dLny9pq1+bpE++gRFnhLLRx8l4pZeHB0CRRMsFyAl4emPBPwdVFkhHmpTAo
lQxuByOe7sCB4mB5t07wQsYWrY4iK4O2+tIz3gyU6z/SF9Oz4sHqd2usCQGPsRU9Fwcr2x/tjpc2
XOpF//ELmY/QRVlfYZkQfmG7RWECJP8+7G2qvMYBwRuOxiKWcZcpRKVbCo0P0Oh1vIb0Jfj88SOY
71MmSpJFAo4JHMQqwaQrahKuQWKuu0XP+w8jn30P5gGP49C8VGYObRF1d0fpLTs5T1/lBy+8X6p0
/dCIebr7aYJrF0Gjdmvba7MBWzSqtcGjv1OJTCJMARZu4pto94dH62EprY8NDzCI1bOerC1u1Xgp
6Pnxe5i3XUrwEmsd/cy2/aG8TR+anRMRFIUN6TAfSHNGu8DkJHCWYr65VLYbZVUHUp2KVOrOH+/P
j1IJLrfIflA2Xng3IE2AnUaRMxJQ7qOvrt59hva4az940LYINN9fnW1LifUwGkwDP2NEERFZEOyw
D9wB+ymxhv2TA6PUYb9hYSxNWh9eUlNLSwHvM657ENvdYY3EBHcqbBnTZkoxkYPURkq1aq+CXKTF
U5mIIdLig7XCnAUmLSwoF+bcLU3Xw7qlIANpCRh0hEtXQMELGZ1ke7GmdUg+9m5UEBU9MfdpSi42
nNTCO24Hz7oH0Y7VnsFhRBGWBvUo2RtW8vJvilc/rI2BsqK+TGak4c4BT19RvcJAFLaS8d+tBa/y
hxwGRC6FqXRCgBNAOkiwVmdX+VTOaKCcLi7Pcjnvh8LACObj0lzU6WHbdOmhE2K4/I4GVO068nig
tQzDsqwJpiFKqi4wiumDGEAtmNSzawcxQQJBQL8r/WT/5pLMBDFq9fLQm1FdUbXo25dsW/ctAlDe
FrPUEQrP6VsfBvSQTGvUIICY1mpsd7yXdwHI6u7I7w1ANyfrxr8G9anPzSMsmsi3ZHZkM1aMsOta
SB6wa+kFW9TDz5hMg5XibnJ3Oy0+ajNhjI/cauBUEE2KBJJTW2dAeoAbiI0sR26heyF0m5/o1YJm
jlRadBHWRUAvmfg7Ec3XqvNWebzYnnd6DLSpeqCqSgEpqz0cjzdM1aIVBJ0JnOdpKdvzQxsWyswK
jJbU3jXdsqW/Ahv8wEqBadd2s7LXn7QL5Lx/fLxtlUuNcT+kMjBlSHmZ9md6hp2V7o271pVem3u7
ePpa2Z+Rx92Ju5Sd/yGQ8a4yIxOrQodADLeLdu23LTl+tR8AEe4uY3ERsGa2yEBIXeeCkalUFjbd
vJfE3YQkBXnXkZs6WyKU+6EWAyLCFKNxPoOowm5cujrxXFoYUDWJZiXO6pCdd5NVPX5NT+tj7n3p
tKuGA89Uwh9P4UxZBl+wNSUyTWo/NES7WNrvZ15z1lL8O1fy+u+zC2eAzSErG4horetaUQSiqwkj
0l9r8AFanzzKlGWvAikZA0GnIIoGcyWyRF3VPeYrTtq2KkjvX/5K/Ozpd7TeNol9bPcIB3e01sc5
yeVLMZPLXIpBb2OxaCA3utu9VifkauQtYnzriP46zgVcyGZo0kwUcx2EcKjO9QqiEpKexHtUwo+f
nCu+iMgzEcwtSIKwKgwDIgrb33cvuoPxruM69XiptOXobSaIuQNGKaRqq4wI2qs1cnYZSb5QMMGs
GW2vk5zKIOKhclo7OTlOgVlmd/XYIwImT7x236WrIIuaoMuwGexaYRJgZz0SAlWbaJ6mSCy5JDbX
O6GHxt42WZIQqIj4P4WlBq+TJKyFxqC3zT0EnROg37XyrK/HHv0ZGFvlfEOeOOZoZfUSj+MF4hJi
v79PZO+BTTcl909rbjPNYnQ2V40BktW4wiNeU9UQHvqv+5ML+l4vWCtgykBemet/LX6t76Nk47IU
OVFDTf/nKDVryOAMIQg9hd7gbM/gmIp4aYZr2HPj47EhWCoHU5yEOu73mcgfybRdic4ZC6C3xm7r
eBhJ+4vcBeR+SyhbjaZtH21kuT61A+i1foVgubA5X3cJBGYnzoZpklGtSpGeuJA5Vb3zvEMEPtLf
b9aILsEvq5HcfzV4qs1lMm7NapRjNa1xBrvX1wj5U/Jyv5XWAXeh+JKTNpfDYKkua2GIdjDcxVNI
6Kolx4ytjecR9Cuv4NZb8V9A1ZLLwLL09ssSuidEkWYuNUa/DoUzbCYIED6swN1KXkEnhpm5y0CG
0kIdgfcJl7zEuTgKwrOnMevwXtQ1xMGt6e6G2IrX1mOAYajNbVtZvizfajHHGeiXS1dTU9EPR3TT
Ye7w9t9ffPvmijAPkhSkZ1ApraCIPUhWdBQ97XWrfGC99Trcc0eEFr3euTjmcQobSYsNevmx+zK1
7UJZj25oOaP7Vm62zfuaO4S8xKEHw/8+QQZKs7g30M8PBVFVzW0sGMGWE0oG6D1QdnKLlnJ7Yjgt
0Rze2S7fhW/RDLKOUhJKRhqJp+fRwwOJ9XBJTzSe6XNMhO2pri5GLV8KHGlz7G1QHKAazomJFmPZ
2RnqVNGZtZd1X4wTFknApaAkhKBQtuhI3sG4AwUBtn/9OmIj6yf32y0VqOffjm2llrvzOGBjNg7Q
bp0VvhxSTB7PkV6qdP6QwkBHPklq1eWwkGf7PY0J1rGGDwJ5EggK/aFN9+/wHE76F/98kP42DLam
NRhDIVcmzrOtiEiCzZTRxgKku1Eg/OJ8vMXEigxmfhQBFLSBsIQv8VRp5aBm4qkdLVt4Emlx5f7y
YBkuj5htqTVSm4tiwKRrGqnTzFSkj4wthJszRu+cdr8dRYfbF7WIwDO1GCQxpLQBQ38O23i1E6da
y5YNRiqOu77oh82EMOCh9UMv1S2E2EZJhN/a+pi9cACYvhR/2MJMBAMSnVJMaVLh8/SwhXXonGpS
WsZGfxetbaNxCUSunuoNeexdznPQ4ctI7J12tYNJ5aLDdaYDr21IngMPnfAk/zgcUHK0Y1cFO5B2
Or9i0mizdcqNdiHtBg4vt3NjESm/D4G96FqWF606xuKpMEjSr6fJQtZlJF9axnlPeSaqM5fdLFXY
6Aommkt2ZGL4cB09rrdP27IgXDoz+uluHTXjJKhpq2fnEUdNUwS+v4nBH9UR7+7ubbvlEt8tdXrN
Lx87PnFeTRmympDmD2eCNXaxpbwGLzxWrsUgXVZ1GWE6qAk0ib0SbdjIbXyBvVrhvWyXXrCRD/l6
OCh0n2aF+A5VFWTZ5c+EaE+3L8vyQzQTzlyWc9xpgZKXItwHMMb6e83aw808NEjzVM5g0Rru2lYO
/wqvv8WyHAlFKpYNFt2IJ7VY5+t7awgtZYfiO90b8K/KhLMDvta1Zo/tEIiNHGDvOSoJz37nXgg2
65idjVT4jstdtWihmoJ8CyjH0NrBnKcqgzsgGCsK2K7kaBZivwN2ateb7fEL3JO3v97yS/QtjT3G
sxQUbTbWIvIstHQTbocPOsiYFDaqzRxZi8g9k8W4LGZmFpMqQzPfj0Nb6x1FQqtl6T4178cEGx88
3lOx2DWBqen/nCXLIxtXQa5OFbSTSefmknW3BWOoMziSiTqG/Tkdb2vI+XTXdpKZmcRVEVwmuRdP
bu/la8U9CpzFudzPxcDXOUumVdpDQrWyx4cGlJ0JlmNsdrzZsmVMnp0cE+TkUazIbY6Ts5GxOjso
JWJYDj3VfL5pCk5/IPJMEuOgNDUm3NV6EJFXebVpiHgSyal8ulgb4877ZVnJfn1MnSPcPl43xjJu
zkSz/kqr9onUN1By9+6/u6exJFiSRqx0HRHhuq58zYMt3h1goHpKsiJQGmiLc1VFSyjJ+Snf0Rnx
49iQY7xtPy4ft61yMQc/vwUMokSiHsmFCZmCh9AYTUy9c/bNylp5Vl1sU4ufT1p0BL8Pls0ntXKf
65EKM30G90pkoat68spN/WHw4rnrlbphPWweKa7+c57qBdwFSPa7FJ2fuzf0rvi5ax7Uw1+HExbG
tU/DehWhjeSy0XoUcniBJTXTWz+EHsns7kuXRqkGkdoSZv+rfermYGR7vX5UyhqJij/nq3LuDUs/
oYdVdUlj3NAG/d3ue7MxSY0M9q6Hp+FutQ8UrDgSF0Ok2VdlwCet2rMpDy29qeIeu2vHa6OScsIq
cl54K/OOk8EfqY5MwZggq3Qql/Lsv+Z3o2WA7vZCMGoleuDgehsc58VTwAiDCQzsukQVxLTtHe+g
ecbMAJQqKZoWhbg++R21sY/a0vYVLiw3VKM63TIhBo5ENEpngQmdwQ2ueGC9A2lW/FLgjcwd67+1
VwaImkAUscsbwuLU8nfuR6laReEZ9zZ6F2Pr/G9Ii7UZCCkMCF0o9Z4mwFx38A4RUJ2JaeGFXAdI
89y206u7e+Mc2eV3RT0q6uVMX5Rn+7KN9nWM2aDNZp9jCfdKJY1nwUncpVbkgzAx9T+5vZPXpQW3
fgHj6YRZEGtaO+KZdv0dFmn4+9r6OJNku6E820663hZEct+ejtzZJI4LojIwFGaDkXchYMi30bVZ
v/AesCUyjvl3vP77DOeCTsRWRrHDd+xcHx1Nslu4l6fedEwH/TWI2o79R25ZnbdFo6D3u7MeDg+Z
16Jv8SkC0wt4HLzJE/b3nYNlxqm1fh56b3i4bQGLKU1sWNRoNIR2b4G5sue60VflKFCkWq0x5ppu
BrtObPXsrlLSb8znbYVNyrtHXmJnsTw7F8xc4aGLzEYMr4KFR5XkZ4KxgFdfGDGiv23fhNLHADYP
LBe9wrlU5i6XYWqKJShpTkjJve797JCElpih50rhXK1Ft3AuibnF2bnRwKdDJZnohlasvLE6nOVW
dkRff7v9FRe7BWfC2KYZ0CK3yiWBsB0GVcLSTd6jvXbKIrvdWBcdb07prLHuKLPvnXvZ2ubOGhdb
0wnv3aO1SvY2z38Hc5uFCIH3paJKV5G9OqQjsYot5bq5re9iJD2Xw9xdMczLITMn6Itho/2+tA5Y
JOTplkO2eNvoFG9s8aqoS3gxl8nkXtrm0kXlBN2G1vpwY2Th0da7zRrrtm48E732pMxgo1SS/2+i
u+Yoe29gjHs0LN5LTR2QWx+KcRqyeAo1fCwcoLn3/QQTu+jrjEza/PjJL9/Rz3FLGgMycXcptSiA
tADb52Nru+28X8X2kWN9S27e/AMxiGKeuyZvQlE8SclmdUBpdoqsYMWbC14aI9HmYhgIUVtT6nKD
2t4zunT26NLZHMjDC1aIY5j2uOPzCfO+FYMk0yDGdZzSb7VrbFsFPcATunD3pRup6NLkZlWWfNeZ
fmw/wtCnKeaEIQ5cO6ab79BIjxUe6BPg2PmSD6dpmI3RVEUSVdb3ECc1EmUQ0J0u01qnadzYmj76
yH7aopodw/fgZnCWPOW5RAadGvGyii6iDK9xVwUkXKF2j2ASmbDHx9Xdbe0WbXGmHAtQRTS1bU+N
BKeo5JaKQ3y+LWIRj2YiGDyqtG4FsnhJPK1aUvrqC3hZWuvsonH5tpzll2wmiNrnDJDySUjjcwdd
estOHy5WVRE6bbnjcnfxLIIBpSaM9C444/vsuoDAy97eY3Frsn88Uo4Zbglm0c5najGgtJJXTTys
FLxV+u/iTQSffybaiWAjecJl1+NZHgNNUdQ1in41h537vp9ICXNA6RZD8NzogacWA0+lcDExBo9D
LGxw2Uz2xdOfVlvABK8yR2/LH6A+Oz8GlgTw+16MRqUZQ787iYetZD/Rl/e29S1mnmaXVmPaoy7F
uTLOOcQgoax4r/77+36DZn2scbxzUAp8snaRd1vkYlfBXCSDE12yyjshgWWAJ9CvEMpKTlS58f2u
iAmCof/yIDUGK3qjamVTgLjn1xVRNijro1XitkocOGL7SyK9HBoxhogoJv1fAtoVrE7iWcTyy4hS
rU4nb3XVZBApHLNeSkDYiogq8PA2btzNXw9ny8PDCIoeCzse+fmzRY9zJpMBJyzFU5oo1HCLMST0
3t2N9yswtPN8v6vT9aexf6vGQNPQDFJU1lQM3ajeOxMp3FZGBx3aZnhdLRQMbsligCmr+s7IED2c
wKUuHgKy5QZ9y+bwrQ0DR2epUsWo1Cn0ITZ59UvHHyJwssq+8prtC+9rzfdilsH9WyaDS1gbU4F+
HFoh3fhaSaSJiO6kv8KCHJGv5ryNy3j7LYzBpklqtKhJoSAV5p83t2/TYppY+9voNHYh99D2cZzI
0EV3P9BVfDhs8jXNhqMF7oKVWRZH3KL7PBPH4FFhKH0wqRC3gjfx2jvFMd1Vz2D8sDmCliBdR3GU
Uugq6GNk7ELoozwd0QaBYU87eHvIbFC1YLqNI2XphZpLYSxhQEN9krWQglKCiaS+QhzZwYoxjjaL
raFzOYwRxGnZy2MJOdc1IKCkOG3QGoqp0F+/sCSa1xe52Kc5E8c+VIk0gUU9gzgwtNhuCH/i5O51
0qJ5xB8f0aygkz3t6ieH+m18KFTy4Ix3FfZQYnB0nfuP5QtYcW4f9WKSZf6bGMvJsGW3jGr6QQfb
P2EOm2DDJrp1gMigrPw07zj3TlnCrrlA5i1TBz2RUWOX4H1IXjIS5R3eQfaFCkPv+Hty9g8XK3VP
m8MBbOiDFT8jx6daINjOTPR0OqLj5OTeQu2Mx+W2hAjzH8a8TYU6rKTqgh/2XKENxOSz0i3h21wA
8xCNeXtph4IetevXVioQ2fsf/jvxjfcaLaY/5rKY16gzh7wW6D1FtyiG25ABye3NCbSowtvv+EXD
OvQCQ9nPZcDr/eKdIv33WSigNP2gdtTGZezTNu9T57a9LmYj54oxACRlaVSP16+0e32PsE/3oDt3
sNYYW7T5aYnlT2aakoltYhgyZ7TphLYZc8xsnHbgh3t/z20wkjiml9mYOuWA3tKLq+vfohjFQBsb
DWoOUYL37H8op8TloN1iA81cAoOqk9pgZDiFhOLYOWh9p2QAnK+zDNzfSjCAalJydT2ECJveZmym
3KBtht8Suujyz1Rhe0KHqVDk2Oyolbnu6J+i/V/kN+07wlDl17hexx7v8/wDUP6tGttXNoG/ZRCm
Fm/Fq++CLw8I5T3AcaWTZbw8xGLVZa4fA5KBZHTaIEI/kBqcLo8hCbdphF5zggqdhx121rEoyRdI
q1cPtLn3k2OLixnGuXwGC+kYSjxJkD966CMAVKF3E74570Wk5sD6sXMxDCLqaqMHUwNzwWBGTUK/
oVUMjk3+AxR+fzgGClMDTAFxCV2QnMB6YJK0IASMSebahddY2y/MeT1+ncHszrkLSz7ZXDkGOwp4
0FV7gVyYC5DXeOvWwkf9wRPDO0MGN8bhP4C4s43HV5P47a9mrTToFYvx1cAa69GeFo5uSzHVXDcG
SjJxiFLpDN1AWO9jg9qFRL94ivHOj8ESTQuSoqBP2IWkDwrqEtfJKp51LLsjf1sHS7WrVlXSGjJM
EHauupuPZIsm+ukOTphp4XpHh/ut1e6UnbTDyADnFDkastS7Wq6ugPiAlJ0r7sKtaZXu2d2BJo8j
Z/lN/taRQRMUcKVWnHCSO9QXh4b0K9raYCPDBPrDj6xBjZq/5G5xMGFmIywJ72QOgmC20I4yXqEj
6Eoyh4VSmE74/eDdvTmRc51NqLnhA+dKsHOWQqGOKBjTcx0m292g4Q+MCcfVA213B9swt0bO+44M
wiT9NOoXGeeLhgks5ZTXWDhdW2h6f6M8+6GLfiss2739UXnvEUvTm0p6gZwDlMTwKij88Nae/vJA
d3LnYGacd6SL0gxRMFRZERFnagrj1plxtgoSqqI/uUjcoAeAlPaL6m2hIZphCUe7pSOdy/vjSBtD
SWlYAhazLVJ6NTmhYdseZaJa94K7tTBJZ6I9hZdZWfLCMJ6rS6pMPT6VCYektIi6EctrYbRu+66j
bbzgXfsl65yLYG6jGpdnUa5FWKdt7z9698gB50XnaC6AfbwnM5TUFAKQiaKuP5olENViHMjBCAZ2
0XDkLSHoXBxjGqtLVzarM47MqEgXogP8L46Axc7TuQTGGFo1GjANAQmo5aKe9kEy6gGBAO620XHl
MC82qKS6oO0gB/H2K1gPI+vk6Y9wfTBgzxFFfzLr+cxVYl7t6DymSD5dVbIBjKkremA8w1Xi5bkW
A6a5JOapbqsywrLOiYITevjEGvTaSkORPyJbsLLafKbyJedgLpF5uA29u1RIdeBzlUQ5waHjv2ic
a8pmUi5NESVqDxEtbZuD7whvHHnkF3QuPH493/5WHPtmdwLlRSnH+nnAAY5OdHYNkbtll4MIbO79
Uo1m3lNtwOsQg9tnu7Z4lPiLqa7ZR2EBPM2zqoSB04TA66tmKdaJABPunPPpHjtnuWa3mOmfy2Pu
rNImidFRVLBfxVfh60KqzR6NnJmn9NaE6Zv19iKSpzIij8dPrs0vvx5/ozgbtqv1pEz9SIXbPRbg
UNo73gVe8qnm+rEXeCjHVBJwrTBZUB9qrGrPSfZwv8aiTDQBc0yQh0wac4m7MRilNKIW8uoP4Ldz
T4Z98MjgPX1y/IrFLMFcMeb21kWOnZwyzB0U2fK6/q2+fd6+T4uO4UwCG7xPHXjnsTkXyvh4AOX1
mWBo9Xiggxmo6qOxzTv2WCW54xU+OZjLRvC5OkyTGOMQz94jt1eQh7PsiJcod0kptPjrz7b6exdt
kM5Fsa47KaqVpuAMQ76FW3T6B7fsb0Nnp72iNDDUVXgFdySosBcCbJofofMGdo9fjlVveE8kBwvZ
wU4Z/M2DHlPXono4Pxx5pLw8lGJnvBJRr1L0sVA7v+ChT5xsXROfnEMih0TpQLrdJniNebeZe47M
y18kySCDPICaJHb4TuvIpmuJf2GV6voRjS3/5XVmt+YI3ZBpU4EbAEfDd0X7VGKbqoo9yBtA1ScP
qjiPJbsoJ1B7tYyl631TXf89+gwfk4fkdNkAq/4PLgIDIIUmhVk5UHE2vLVX/1nwXk03Fq3wQoID
6kVnrO67DSm8y8dG8XoVTODZvKIxUiDu/uApJ8/Zbq/za1xOMM7zwsbtpXGWx1yHhj16Tl59P0AV
9uKszdh55C0R4LgGBhMslFnTTIp8/XbBw+UOcTqv7LFYuJ7BMRund8YFFXkaj4ByG1EraKnfUPo5
IpvOe1sW05pzUUyokGRlMSo5rhlankBhhSAZedQQmyQfjDtC7t6wbAIrT7DwhG5X4ZHO8MDFYFwS
NNtGoSRCURAVuKldrT3PctBAhFCCNh5wookr/ewNF58N0Ds17tRkhLjWQsYYOWrsvx0IJhAfPPJy
l/+C33UcX47pY0HpzbkDWYvkAvPDZjyUNNO1QdchPyE5GlQUOziTL3jjHD15DgO7RQdsKOfVSqbY
idJz5kRoReflibk2ymDKqK10rKqhNgpff1rL3hMaK2zuI85zTdilOCJyjmexhJzKfUVvBQLAU4pC
bWAfNg1RbILao+VY62Rl8bICPHMxmcxDB9bIKZEh+pW2qbgfG2ySwqswrOl6Tm94DFxPIwMWT9xZ
95gLIPVudfeZ9oSbelmq4czsxmQgB+xlSZV2V7tBYqnbYEpnc6LZHvAqvN2rGNWh5soBcE7MyDYG
rWSxMKULhEabxrbP2+prC+bv20I4LrvJoM9gaEos0wthv7+sb//pxYLJ/NAYbBEb/ZwENOfi+sNm
H6JFC91MgcMRw4Mwk/FTupUU1KYKMc++itzOfkAQ9/vhDuRDaMC1OefFSySZDII0wVRVOv0oOwRx
7rvfH/abA4Y6V959Yw0eGIE4ZsC9f0ycMxqJlpTX1BWGV6vNZKPEi5YMUqwdtOJ2jmw9Yf6esldx
vh+9XTfA2mQAZlKEMREqahud3b1MMHLsEOdpd1uIzjYFBdp/tNuld3gB3RNuN0gTDg+/X0bXslZv
3Ad30VPByDZw3kDelm0cNOqhBT3KCqDSoJJYk/0B7EAeAq2C0B2/YAJ75nWHL9voTCaTfmzHPg+C
OJBO+UaYvPvx7g20Bc7FrvfUHTsewTvDa3Rejo9nMpWf6elz2g+y2UKmHW38orMmonyK2wt4YenG
NsqpyLGXRbyaCWTue9C3OPTJpC5gqBAJFeAAu8ys21IWA9aZEOa2x6EMbicJQhRLeAgO/yoKmf15
5nrrFy2PDQ1/nrIe2cnkdKfhY4zvKJfik1U90cUEtxVapCIyZiKZ+y332ercyBCJ0dOUtNPrb8vK
fX0DihKrKtxHrjVSHf641zOBzL1OzLaKpHMoY9315/rr+V81pM8UYnMZ+jRWinCG4e3gLtRYy3ix
vDfJRi53bfPMYdl9/laGTWBUSShgix5uc0J6C9tC0NWzR+JTQw/tA/ySX78gdkuXRfE64Xl3mk1u
RKuollciJO9e0SZG2242D+TOIG8hZhB5hFXL0fhMTwZBMKpWD6qAjwa+UtBDYqEsNpk9aCevwbQY
tkGGH9yjXYTmmUgGQKpKBhGdoEHBHWbe990xtWsvsqWYiIhYQd+R0Eqejb4S3qPAueRsyqMyLnKK
gpsEEp1n348e/GTtwuVE44zt3enenYX981gEuealBTg3Q2fAJUwS7ZJkuIofJ5qAa/zbV537ERl0
Uc5Nleb06fHRWei6YA3wHgitQWEXHM9TWXa/Zp+PwRXdyM5h3sNidu/1o2ldHrDukTey/w+XAF4i
WMZMRbgOBcxa26ZzLMaymMjQ6B3x4wSj3DzgLd3GWBzziAV3PFd8OexRviUy30isQW4xUom7dPPe
bTAlBMer82mZiJcGWHb2ZrKY71WdW4zlN5CFKQr7HTkp9wBk+Q1iy9TBbPXj5+dtA1kk6sIYwN/H
yXyzQBHzsNRiQLP90R4w8pK1dghusHLAHosNkTbkjgzOL+wxXx9RP/+KSPpIQ4/19JAQvFGcOJaK
+/Ol+P45zEth9oUiJjX0t5P12JNskx1tXjbnH+z0byHXSzMzoabMA3TcQudLsi5e1Mola0xvPqMp
4fbhcpS5mvJMDnYS6810gTLqB7an0SUDKge3Fme+Zp/vak8zEYVShVmYRTLy3XstpoOuW7sn6w5p
o9u6LCcyvg3lWmqaScrSPJqKHIeG4j/+Q3s7Yiyxt22ed7LsLX9/HeWnF9lh7XYcFRC0Wx2jY9CC
BXkdHh/PAuFx/f/DU/4tivEfiyGVknNMjd+/9n2PFtRCSkxw3rOndBeekBXqMS6Q3qOHJOZhM1Xk
hq1LDK70rZEFQn2mV+/VfXc34HShkSRB5/uWMtNRylCevSy/c98aM/jS6WE96VRmaz1r2xoNXVu4
K6uH3Sd3kuQf3p5vWQy0XMa2jJMCtrmjfbvuCk2iGw/MdA4CSLDlc1TjXTYGOfqyL8fYhDQ7Coj4
2Dyvv3gOGA84WGoxVTRaKcTw/GlHG2LQXItlbcUuBZuJwsMOriwmE6VehGkYRHqzfVezqhg7VUN3
deLFULz3lCUUG5tAK7TrV8L2bc3z3z/ICWPSb2+9Daoq3lfiqsV4leaYZ5GWUKMX4eIZiA3RRES7
E27D1SJfyQwYr4m+GVy1ZpTmwvUhefWLzfvHiiDGh0OHYSYPgxUozYG8o7BGtNPycs6LPp1qYI2g
oAqgL2RUVGXgsaxcZAQItTOht4PzrFBL/gM3Zn+fAUhNHuSsHlM45iYiEFByNET4HHljOcsZ5ZkY
BhwVYHCgUjWe4QzrPhLlCK5vf6XFCU5jJoOBwM44B3ViQhUst3Bp7RQddN3OOIPNP/Yjr7C5I3WL
ADiTyADgkIQBloXn9ONIXmOjTmUmSOheZzl5Lxn9ELc+FAOA57bR48TMZOSxK5t+qeGuSrFOcg2W
Ft5J0pO6JYuBP2MKs15RcJIt5NhuZGsonSJM472ZHOO7Ws3sXtGtE5OCFbGnuLDr0xG9o7z9nzzD
u3oiMxFqket9kUHEM0rp5VNH0tEqDZeL5pzPc4WqmRwpKXsjDiFn9HavmveebVcDydE8UvIObdl5
+ra6qxs3E2UaVXYJVHwd8ERiwaUDr6IntNuXm/dbTInNJFGlZ5LSYFVmrQFJpfNq76/82dchbAce
rrV75lVhl5+PmTwGJaY6mMSuwCHK1426PmZNDrr10GCTxBvGCLAFjZf0W/QPZxIZzEjKaWiwMkY+
nZ+1FWbT0Dj1aJ6yl4T8u7dxJooBi0uKLQO1jMNMqMerY48XWjgxS4MqDCbz6M5nDh4uOjEzgQxi
lJfgPK40CBQ87X3n710UvKb7+jc2ov4vegT+PEkDfB6SYmKliSQpbBzUBWagYiwb7kyWrCdXJ8pj
VNqdtG0y23jhqPYncPwUxvgzfdUpnZiUuNWg7R5sJHawr8F8RM0E/+O8kAuZ6J/CqOazW2CuujLD
5isIo+x6010VkcjeoLOpbmlJiCfuT/D9KY558ctaqbqph7i6umvs0ZK2Jd0gbOv+3dlC9/RAN7nY
nAP90834KZS5eVF+ztIBJFno7UPI0ptYi1aPLjijsDtvWnH90T+B5ac45tqJ8coU+7aCsYD8SyP5
LwEdfevbOvFshLlvedWdwz5vAV697YJlU3kQsNfOsm5LWUjo/FSFuWVjBbp/RYcqmAAWrCR3LiEm
Isa90lqtCE+AZx708/98m3/KY95m3YgbbVVDni3v/eqUrMjkI1HFhQ+OGbLhyTiBvKeSrp8o+6t6
4hncn+D0Qw2WMrrA2z9pJb4O5oUxfifgZsGl+Q06OMXJooPOkcexbzYwWWGSZiroqfnP51+R2z/k
PLTlfJcrE+sMJbowqcWihUIY+97FJ6W3tZWbPheI+HlMaAue7s/DY97llXrWs8mArGffXqGZLth0
GH+7Lv/inNuC//RTFAMMegRWBSPAwa1Mgi1j7UMEObw0zULi8KcUBg+i7KI0FwNSnv3X9vl9dEwy
FdvWrjQa0R0dSyNvWNtxv3rb+bvV3t/ZVrmn3CJr+1+4BD9/C4Mb2vnSozecGv5ZI633V7KRUwIm
PV6ZYCHd9lMQgxyJkBrtNOLFpBut7T7e6JapW7lGbG4rCgcLr+uXZ8bZinFYN2GH5CHZ2UVHjLvx
d8KbUuE9lApF/ZmUqRYVue+pWWL40zY8EysN9yfiebGGHuBnDvD+GXz9OD6W2jivAmwoF/CdXofQ
UUl1B87FEI1XjvrYRT6/IEEv1Q3gZVdg1RJGIKILzhAtzlG5vUOZU7ds8cHEABrn1i1k7n/qxvgA
QinVQkpPEo9K8I4mLFAYgwHp4GFByeYOTTvc15L3jikMpuht0IRlD/VswPHeJ5nfbyyuT8rBYYWB
k7AujaCZIAV73LfZSJCNajJCVk+qB6REBYAHyxxPQ2GQpR5HM+1kWMm0fzYeS9SQWm6OZiEi+/m5
GMiooksT9H1NPe1Xe0IqagAXkp9Ezm2T5x0eAxhTLoVNb1KUBM3hLuf8dR7UsxTEWRFVQtdBi+z5
ohFjey6s2thgVfPFNd/M9W1deNJYJsAce7FNtbqeWWcLz6YrfbYSkdY1f4MX5+ayE4DY3qWbsgxR
dCk06mCu4Ndu+YaXjJetW5hM/2EJLL9wO1ZnFXT98klDMf9Vq8C0ZJI9yk812YRb4VjlzuCVuL5g
W+J4hjzQYKmHy1yr5bHAeyKj/uBjOQYarc4IVTJfB8FFi1Z7iTxZLaircp8Dxpz3RWXAQ8qTNsno
U5Y2jjJZp5WVGrY6ccMU3pdk4EMM4JK2FeRQEoMpshEXpS6SiXCxOBqJFBhuwL3KAIdYT2MmY+kV
WmmefRNTowf1fnpHFixETYybCeM5AywLk9QNCDNpAIZuBb/4MMiRSuGWn3laMRBi6EqWCSrE9Nbz
q753bcnpWwdVoslx1o3KC47on7t1iEywUkmXMdFoLPusivDvd1NBBA+kDQO2a1VrC3wG67XO3Q/K
w2N2ljBMlawbJXqYUUeKwAKFSGJ/YTTCvg1iy4AMzjtZAm+WwHb/JZchrvpkhHPcUvKf1aNSW5xb
/Q+6fMtgUh2dKbZj1PQUvHbDi4PcA+GPvi3f328hTIqjNLJqmAII+X+kfdly40qu7RcxgvPwylHU
aFuSLfuFYZfLnEmJM/n1d6XPjVNSikfZ99zevXfvjooQmJkAEgksLJwIPLO2/NwCGmgLKNCywBRe
lu8nZnqvFv/EUeGNlvYSX4+IAlYbjBjcWLVNxv2yto4lhXJKqlpI6gQ6sMPrmTcDzAp7fPgz1Sfi
6/+tgnJGXSPqqVDh91NMPZJsYYtWN4B6GGJ+K7ePNotyRJeyG4Jh+FWA+tNwJ7QX4T9AfzbfhlVs
L7HZr60RI1nIeLyf5MhY5XwA9W+VVGwzankgVy3EuztM2fUwHJmZ9mUdFOWU4gJE0bJCVnjCBQ2E
8O4A1ranEOx679jT/RJzK35YdjX7XscsMF4RYb4q7SO4VO6bRpvwJIrMZJ1us3f+r7xr/cJJ0dS0
TxYsYKE0s0xAHnRRAOG+LALmCau4eh7pCuDq4qUSEYqixyjzkQL+CCtrl6FgFW53vrB64SwMRlq/
qZhLdjazEEMQ2nW93jrHztuzNmDmKlB4mecFXlMwZ1Ghdj3LFV4LmxDhQmOdJjuJTAMkl2cMs8Pc
a0x76xdDYqvbgHUnzGy8ImDXDVlUMKSExn40Q5eFl9LAae8uH91bsOaWyx8pMZUnhneeu1NvJFEO
AO3k4XSOIKlyMeI7ORhOCrJfcBu2pm5V7mNDmQv9ANNXDAE7ip4jjbrryuwi4zKAFqfodNpcCqcT
zSnEI1gCVOGls2TA3etpy20G1ey8I+oMzL6dmfsIsAEeJI4Y6yBLCvUJYzgMlRxwCI+W4vZrWDSx
GS8QjGm8l/ugica0yWnXs7w5uYEoB4VF6yIvgRuGF347+a70mu/TnNMCwTggG+l0K9G/+JEpvj2z
DGhmertuCBj6hs3leTheyhXlXKIWw0WCIHvEYNDLJ0+qrdVrZu5U9NZMJmfmnx3+TdoIkfWWxMia
S0uecDDomik8sRzXDPb59oMoE0oEo2gyTjQOtRNuN5kbL2vrI1xwprbNMrPbJk6JbngWTov86t1+
X20DdcpBHwVKyGMbstg0XtI1NHrPOtMZ53C11SpPRR16a9S1ECrGYZX4rTMaVte7xlY26wN4Gwub
TKxfJiXLNTxemUqDHYowVeTLWSUHLC77T8nuazNxc0tRMepcshz1VNrMRBJLKOUloj7jkinHUu3K
5zCRcUs4hR77hvvwyuCB0tBlVZZhKTR5wYD+yKa8pMHhxDuHQ2QhoXhi4Z1/6R5u1eJWCGUdKiBS
xrmCkNfT7q/rrnSLdO+hFVnozHxRehsXncmA7e589ICFi2j3hJme6O373G630jJ/QpD8jFHC5nIZ
u5jWgEHyrDfVb5b90SeSo7jyFGGMARSBgk+0gUj9+iJtvR26Rk89uooP3nYJkMG0XArW5KBDexmC
4unxOcyEbNgjRdcNHY5aAVv17QdMcaiIVRUESNJPbteZymJa9O/n0cwW5Y57Z9V8Zx6RN/JoopHw
IjVl3xkBbqDCj2sTNEu8c1leLMOKtuH72RxeK0tkGO9MxGjwBhg1NUnB2Hqs9XaV8eWsD0VZyKTJ
i4zkki3w0YAGFuQg72uc9hEFYNbZzgD0cAngVgf4F1AlRMa3QsM6C5I67uUDwhrBBj4K1eaLHey2
n71ZOq2j4Vbcfz4+z5kOy1uhVGysFlEggJ9UhsOAUmMeGOYw/g1s392cViCT+v4uF3bfLS6YvLRc
YuzSs5qbxtl8fn38HXPnfLN4yvZ0Tui45oLvkAmBabnM7Pg5fA6efHM8FY76Jn9xh8ci773W7cop
UxLB6zUml1Y+YIbSxxmj6f0qdFkhIlEUyl5vlkWZS5iIdVYqEGIbuw/178uUgZ8Eqefnx2u5D1tu
1kJDB6K60IZK7OSD7kW7lydpyX0/FsBSTho8PcZnLeANSJh2/EeD55NkAyALeKxsr4dlf8pAQ9Ez
nM0MIBjLwph2TdQNkddoZo10zEtuykbsHjofAcklg7I3B5MjvS+rFwwu8izF2vMr0CcUGIAo+YxF
z27rlXzKIjkZ9PW5MhDjyAlfH2nPv1gghM43fmo9vZGWwe1xHy0jB7kmxpnO8Dfcrp4yzTxsizhJ
sfruFH+qS1jmsBjMF/hc5+ltXfpb9B1HrOLdnOu72XPKEPGgwR+TPSf9VLa7UxYHX+UAhQanMOFq
X/6MX2THwfzIzP3OWsvVflMmKY21WrRgQyBFzBAJ9Nds75vTs+PkT5/ymtDgWMb/pop4u8+UjcqS
1mmThlOuHbewD3B+IJQ1nXeNpc8z5T1I0nhBRiCDXBfdMaYacVKEuoAThfl8CSvfwzgO9NWCxXMR
26PJqtnPEE7dCiQvyatwoYxDrREmCATtCOgCfejQC0iSVBt87shlF15h4SnHzJHOutardVIBYYki
H7CqEIuq7ObsCrKfbcX1t3ZYPWcfBMPPSiPOxUU3O0tZqjblpYYBtDKqYmCRTxcXr1sMb6VlvPxF
zR0UkKbzeTxWmxS7bPjPyk7zdSdz5C3D4c+bz9XSKaMVmwgzInJ8SIo68cbt/AEjk+An4/V6LWEo
47K0UY/n/4PqxfwVeiWastxLouaCkkL0xXkFCgQw4dKrRsSjPPh6WH5iJjVwq1qU1YgYBFSezzwW
OlldAdfE79+XNfA6zyS9zwj/WWujuWyUCIxOQTBBkTcIyHWzQ6oYmHGCGEdPOsPzzqAob9ZGc9no
FYZuSBX8kL65LMEjYJoe8OpolyCsqYUT2xrjppmp5d1KpALOMkrTOG0gUUEm9MP1Un/x+C5j+R6a
0aaemlzPekg4266yCE1hSwba4oGAYISVyZm/uv6pok45gFhSKkkpcFydrS9rU7Tsw++V/YRxg5yX
LXKXszmbxVM6Hy9ciaW8QGTkiSikEEsYmAnzF0IU19dt0/xjrnsbjyNMOXS/Fyy4N8vqaVqbTNL0
bCwh+PVEJgu4rgCjL48cuMn/rB28w5Z7zi6szEoslq7eJwNvNYey+qTJ6l7uIRp000+qJRBaU/j3
NfA+DujO9kifPOusKfHEi92FtVcbTV3U+agnSNRBKE9A+zjbAyiMfQ90LFsR8ACG6rKWSLmaJEoz
Q27halYrtbdAhrQgJRUm0c3c2/b6EqGJbhql0tNIF+VD9B7txW8VxQDuHfMTmIS6vzieB/tH89oM
Bmbc8qkEfYnWyi7dontv075Wa8H+8kF71pgvL7iy1lsRzZ5b1USEvXY07z0wq5j0lqdf/387TNPb
JGEvTC2xV9ERQD5lgmUHnMmSFTnyy2NRMzX2G32lSW0azCRTwdBMPDnYAfhP1x9M04wtqOsR1I1Q
1x+WidwXYG5FUt6oA3Ah4wsFz4izm+2UZsv7KMwtwDBl2P0KZPCoSBvv3LrOzceL/YX8PDpnyiEl
SahUWYPFpphgrpm81XD2i3uQ7Na7BCaAagDgkWQ34F6wo5W92i/21vv7G6KFyXrHRBeWKRGBjz6I
Ck8i+VJFZx63gIrpVV8cHhO+4HUY2LD4ac3vx6tnBWV0tlnnz3U01tj3FFSnrYMUlQu2FT/2hNwU
/7yThhhtjfwCRux+Im0IR/n4A1iLpbyUGqVtMSYyLtWvPylzvqPA2ErKK9VSKfWY6iEfEpitCQYg
0KY5jxfAiN8xn/02fh+mJsZ8DXg+JVy5mNIwgfU/soCP5lAT4cy+9fAual4w+/piLHizODJMh+zQ
nboYvKbyqLqBepzswdX7gQ/aME4MA8ZarJUv+Q94SRgS5iO7KxHUE4XrAi2SJigJb6kW73hPb28C
yPbInEebGbTOPuivhFHqX0VJHQi5LqM95kSoQkiP78sRE7OZdLusnaOuZX5oQrUesaxVXNjTSrYn
3baZcRZrPZSGF5gbmEWCRgKeE2DfA6aofQ0OWohj+6dfGCB8eNWtxzo5H0gaGp7pqoRxZ781pmud
SAw4UzlSAJ+3sx1MGa70p18hDF98M+txJO69V8D/FkZj6Cul48o+TRTExfbGznSkm3TTQn8vU9Ls
JfFvWTSc/qKDlTAMY+UXrQQgbHlicl3Nv5muZJDVXm3dWBkyCPaD33fxR4fZNZ7hEfZ5zs68V8Yx
sXaOsqtyagR9DCDLWGxsCRV6V/QHJ3/ftqx2Omk2GrxaFnW/omJbXHiRI29ee0PKER+7Teucfbu2
3MMLZpYZGPq9xnSLdr1Fp+/y5wcsSkzI7/wb6uozqMt2MIIoDCooJsYvk067wHdbX1yx8BwzfGwI
J67kUE4kjeW2TYIQBrDq7AtcMRKT6GQuVkgyoCAB6szCen62WWQkMz0Lt3IplyL0XRZII9b3etqc
NLfdTM/bI1Efixnfz3kvUoVXdZWXRZFu1+7a7iIFfaYc6iVKYKWpjnjgc6+xL58QKiBc+mYNUSS3
JW3oEgaKqSJKLhJvUIenFGFQajyRaJ4FE/P9PoW/PCMcm71Or4VQJ9e1UcbpXan8jpf+qD/TLfio
V/nP5hQDZIBUgj2u/wMCvzlTvBZLHZwsl2pwnojYTWNHMWldBMmrExwas7Y90Fk4GLkElWHEX7Ov
8Gu51O0gl+3E9WNOXJpmgp6H0D2AFWvtHMHMw7xb56Ktf9LuYpWmVrpAFMkqT8BySW/petkdQWvE
EjSbnbkWRAUlXZ4qUUsEkRk6oCZ0kdkEbSCGeZiA+yhskgTyg/+zbgKbcuu2E1lv5JbsI+afZASl
Zv18s9tbZ+37el2Ux66Mc5fVeKdATGWfdE9D4VEDIuK8il7CxLRt1k7+Nq08WhjluKckbBVJhERk
TU8bBUnDE7fgL+Zk2Oofy168EhK8cYm/vWd0Ch2PS2ey3ooMoDILffOs75m9H693gHICknQZulHC
9yD/7+ZO6Q0vGMon9Sbrcpw7URkNcgrJxaPUS51oBaKZdsh7COIKc2OcRPDUuSEytXuWDc5FaNeS
qEOVO043khaSpj1iTi6zMDrY7eAAAG2ClyP5SxPKxLj85/z3tVTqYA1xzLXhMiiHxDDH1M49vkHG
ZMJcvGdCsyEi6ffNynyT36SVSVbJFDwgeQWR7ibqWvS/VKOigKtXAI9DCeyQKZiRqxj2eXGp7MDE
yFKMIrHaRR6AiGz0Hi961rtffwC11Uk1cNyQ4QOK2r68omLFvxvWet0i74db0tS8N4sH0Cd6nhLW
fs+dskbgYli5oAn0yAHeKCB3ijQk4UCZsdu8li/hc5SZx2P/FqHMwtCqGToVA1H9P3nU+eY5QJmt
Bnmr5IzILhIs1e7AyFxa5zfg1JD7G931sjeNtQJesNKJvBH47YX0v4CnYwyoJMoyxkIZokY/8cOe
Twk1jnbIAD7mZTPSnntXWTYkrzwu+q/nZ3kyyVAqxlnPKPiNXOpqyystCgBR1/CQA+sjOl9PGFQs
HL4mKNyL7MuHPwV49ZbTx7LZLDj/B8PNH3/BDHLtduXU8x8DkkGeI+ILwoXyhl6iLzSmPL+e5OVp
VS+/Q3dcMA597qVMIJ+aAnAInuS/2e/r18MZzbE5UCuHPn2KD6KNZPa4yl3yUn6uV5GnvD9e4m/D
LWXRNwKpJY5ZEYdZx0HLgBUUcox+2g12vOA7hzvm/udyH2z3S8eMXn9z66hhooLZgA4yBTj08afM
3fmyCJU3VDRYiKgd3l7B46QKvZ5fuAPH2xUuQjf55gRHWU24m1zL1HeWsOEPRx4l4mcmBmkmsrkR
TlnblHEGXsMQLolWIlp/X3Ykz352Bs4BuB/0vQvGasn1c7PxWKYqSboAbK8ApDOV9tFbnef4aggO
oW65m3J73stO4mqamSH5vXWszkHF2Mp3jF2+T0tTcqldrs56okQi5NaC37xVK4xYBedmbUkLvKns
w4ZHdjhzTa92vUNhu17oJQgKksjfZ46hAhxUeJklPT3ejft33e9XYfocNgIt83TCQe+aoIhkCZg3
7Y+0Mp4Va3lktX7d5ypvhdwlGkrQHuk8hODtmi/gUTTztDrbXeSoT6kHZKz+pAWOMpo8GqdduDdk
j3/QaCdOrLvkTtvIlwDlKKqCIgn4P7eqblzGLhMLFcuVAlSSdl87MgM9qe0iABx2GQ2MU79P6FAC
KTPnL0oV5Z0SHIZq0TQA1nXf7UbbTE613eaHycEATjzaxQVD7v0ldiuXpgkuunMRYMeDwyr9WZ3S
bWliUEJhph+B+5bGBBiB8hWJj4ynZ0yE2LM8+KyV/dtojdJ2PSszzBzUg0OpmHxtNrzZONxz/oQr
A17ksRLfI6/JYlVZkwXw1goaXSFsw9ZoeDniDivZC56Tp2IdOKOZOCiWW/ISDIfAFIHPN/QmYITf
844UfgC83v88/o77S4T6DuotKgD9XpYCF6DhyksvZqk54tpK7diO3Z/EaTBAecWaMXLftkHJpDRa
jzgMGNFD7mBnJciwhrWb/Tm4cYoBdRuz/5Al81N1F+JqOb49LxaZo31+jvbnESEEK2wgqkw7Vk2R
ASWTBBKsUZ7cCC9hHYw1hw509zXE6386dLvolG9lK13qXr/pBXOZOTWCVXlhLJuPBLNXlhfBtFkQ
dIGIoj7FAMsPAjXyLQCZ3pr5We8bMJnD6shQzS38mjOAMxep2wh5VFboMLNuA4kVQcAATwmrp4Q1
cdJWFy3hSBo1f2k/uhT5B3Wn/HyKduZ0xwUyVhqzLen+PWeAKf2fWBq10aVa2VR5yiEBYadYo5yY
64uruogcWCzqcwZmiAqY3yX8Q8Slebuf6dAbZVJCVkeKa8/dwpUW/TH9OBC7MlFNBbu/s5ffyh3S
rahrfkG9+lVrsTBX949qsuirD6F0LD2P/DCl+JDXFcbSnb9d9+Njs1qtFmeQVNS7AqqnWrvx76G+
mO3RyQ8CeSdc3nGnFOzcBbGtOzWD58E7HkUc9JjcbgsmiMhR2/awPc0MNgVgzLEVJnbvimCx+i4J
Cy6L1G92BwzJkHXUjAzFoB8FUd0GCh+o0ZFLrGh3MZOTaOnLyMpsF6RuVoY71EHBtzCfdrKdLVLb
Ob8sU/dT+1xovmI3rrHoQ2YMeV/eN9BcI5FmLR7PVIHWkKCoEr6T0uLYepj9oz8F7yheyHaPyVut
nx35kHGT3289kSfD6oCYVxUacTPkhaCFRlEc0cEeYlrHT//1H2Dt7uoWWJVk6BoIw5A7BVT29oDL
mMx4uETl8eyfGtHkk5V64Dx+VY14/zEuD+lOmXTkSmRA1FW88u86/pIk73MhHi7HkMzgQb9biLAU
xa3e7DZBbRlP7eIs24+F3neFGbdCqWtaG3oeBQYI3QwH8fjlfiX7bLKzleBN1rJB9dx1LM1D78Ve
8a2kWzDEk5zwrQEBiY8uO01Bf7Io0NNC4qaW1EqXq6O4TPwNd9q1Xn4xs8ZCUsWenCwy1djkzenv
GZzgKLM4hVd5mIjKiJZ+KRbo71BRcYMCA5ou/EZTV6+/S8dFaCnSq6O063+0P+X2sm38yBUAyw0P
+drFpE14FWty021oahvFS7agaMYleszMNwsdkOA840FyCKgJb72CLPy4UDzRjXcJIw9z/zI2MFbl
6kupy+ZyHiSpCvGlwq5ya0Q5hKJ6AnBatyM38ANX2Mq7DGTlLeusZvTzWjJdw+tTNbggS1EdjYVo
xaE14ApAguCEIXuiGbuIJG3JL1eFpbwHVr0snXIl+eS9+lhnZhwgdgBUs/B/kqYCvX5rk+pUVJGk
J/WRX264XXKYXP5zB+C4auWLhtSc4fsaghCz3loAuXMfBmtmVmE1zufZvLg/mb8A24QCrFPoMtG5
c7ukk6QNnhga9Jr6urLoS1DJ1s0RfK7+IdkroVm/a95ex3Nvp9niy+PduEflQR8MqK2kwpJ56Tdv
d6W5qRANSqa1zXGEZj6hI1a2xcK6bMbENI7njx99+6zA7ceuYB0VP1/pTuK0Zr1QfJHB8X2fYief
Yog6kpS8IWCu1e3BKEIOnr66qo+jVRxa1cQwpdKavNYeT+lh9CPHsEtGzHlfhaFkkuO4Wn7VJiVI
Z39lGkAAndctyhaSjRvBQcqO9PisJUK67BTgpH+89b+vVsppoKlUFgRVMBRRkKlovw0GPQYmsj72
y9GSnfbvxeQV82y3i4vT2NlTuJK+BjMzBYt3OyvGPyWr9zuH9weUpYZtumclU2Y/CbEIcqSYsC3q
9JhPrlJlTlLq9ljZmT/Ygi3/jdBnMKHgUSEB7+h+bOW+vkv9HtQrL2j0A4TZknYIJRx5gakfJuNJ
NBM5Is2CO40HkAXdzrRnNfpANy5l2R6Fwrx4l6PwxWPogmNYtdvAa2rW2SxQypJ5oCpsZb1CNlNz
ZWvVIds6mJdVxtLS+2gdHyQZSPHijlXRYn6rMYMwVHrXVe1xlU/mBAyg3+0wgvJl3I0ob00hLprc
7Nb2eSlsKtZDlZjAtcoY6GdHpk1AAxoiRvzLrfC4E3StlcP+GPZ2cxodPnEkr/xbFwA+b5BHH9ch
cCy61dsLgZlHp4MZ3LMy0jwIGkl/v0Y/GKahlKdzdukOZeKfJmhD8xXs0HvWr8v9Y9O4g+wSUQgD
FZw4cqk8jUNs1Vboprjq0NujetVa9/Slvuxf9WW4EOzC5hzNidGHffEFy/BK/7xt/WghYuqNwQpw
7nYclXaSy0dniCjBUVL3pYJuyjTGHx+GnbEvK7NeDn5tXSz5EKx1zqxCs1vm6/V774+raBkLDCdx
55+BKsCtqel4IqAxRaXB2m05FukQaDxARCjbmCCEJQiOHeYbdgBOr99ae4IJ7CNkYpgj0e9Sjr/C
dQXNvYIgA2tAwq8r79gmedw3WiEcNpAKTJbsnURUPgXTxdAo9G14XgpksX8QzNSZTGBIjpKD/36S
TO9o/jBrkHf+6b8+CLqBsiDwTfRAxE4LkuyiBjyG3gGKW1qHj80H+NxSa7Jat/cudratvNViv99u
wRmavj1Wy7u0ABFPWmt5nZcFOAEqnB+HptT0CvuhV2Z0mlaxN2zlhYC66x6cwwzVo1ONEKaBugLP
B9yICG2pSAABb5pxSg043AlPIQBS/z5eDe3I6N+nNHtSw0shxQ0A1d866CmQX/G7la54jLiP3GI3
Lut2GXTu1milS9KNWMaHsIrs0W4Zh8LYJjqszLUxvFw4/L5gB7axEd4f79IdQRG1Tb+56SsbaJQR
U7Y6/D6B2mj4u9/Ky843o9gqGbLo1wwtigpGDKk/a2cDooLNV+wom4RxfbC2irq6znGgSCP5ffEn
cnXDFFmdBywB5M+v9ioe07ZViEoRDnANXNI6pr7a7Rq5UjKTDH+9Mk6HocS/6LcriVMQFT2vYUm1
U6MLG2R0GIaOv0LzD15WzugOW/ZsE2J5j1SaCtySSZOqPMcy0cmiWtznQn/5ZqyLHDUlAj4G9y1i
DEmVaaqIlFPrdCDNrRt+U+wFq1x2IKdN0OS96hkx8IyB3oiitCKJ40GTC6DOi/d0pTkgRBRXLMwa
SwalGEan6Rg3Axn8BfRbZrRtWRt2F5yAeAKlV43kPiQ8ZCjbiTKNb7hMIKqH96SF15IHtN9osuTM
xAM3cqjdQluIKHMqgOUh3kvypx/6kpc+VWawZWXmyS/dqcDViqg949JzUBUxVgRofsB4BM+ex9Vv
Uxd7PE0KZqjjt/PaRKakXzOpKFj7RNmIXCrVuSb9jod8sF/QsiK7EhqyixfWe37GA9wcCHVNqkUh
VFMEQavwxf1KLQmDvRhB2Iy934ggn3DlZEIFWbWEA9BfXW7CVWB3Tu/zjGtyxvdfy/gNxa5kJMDM
qRhBKx/il9bLXg2bRZsxKwBxE0q1CJw0uqCnJaEY8GDuOkimYIdIgz32WKyfJ/pw9f1oYDyXco6f
r3+Sp9KbRpBAPZYwF33p/NUKqOhLDwSxCeAASLaccNC+vAzm36XhEW69x6JYi6GciTaWRTeA7eZg
K6Pbt1Z5ePz7c0EFUCKKIcvIdQBNQLzZ1W5laR51mMcLpSWUcLH5t7ZFZt/1zG18I4Q6kqYYL13W
Q0hknx1j/f+5BOo0eO2iXMYWv17iYSJaLkqkCjpWWVHwXWEAQdHNKqizCJO4S+sCUHmgHV+fXwtf
cYUFZumxpsHM+pGrI6Ecez9JPZwW1kNilxyUW4ezZzP2bNbtXsmgXDrOgy/jBGt5fdUgg7cQr4D/
qQET3vr5P5jGOeu4ruQRPb9SM0ONG3ArYk3xwt9oL4CFomFyddra6+PP46WxJFHuvpzOVR+n6EUS
nzNX9tcTMDCs3Chr98g3XK1GjtIy0RusJvFrM14vWa2ITKuk/PxYTS1obnA8m1W4LfzDAX2ecmk+
P96qeUUzAFgBVgrMjJSUKdWLqlEUwhxSBGb5t43sY8lCKc0JAVxAARsUKmpoErjdq65stUQv0Y4w
Wro3OgJeRiGAlhUjjphzlNdiaKM5tyOcAJpLdC9eBK7hhbvHmzWnV9cCKIsJ6lDjmgkCkCP9uRzF
059kObLMci5WuRZCmUlQ9s048BDCZ2byVJvSc+mrO2EZ2vWCRarH2jHKUJIL6u7qAFmiJ6yDRemz
wvl5AaAw0ZCnRNaU8vqowQPrO6BVasKQidiU/WRCTPT4VO7S5sQpg+YT1VO8UFDVp1bRqF2SVoFE
ZtGdJLt6K1aKNVhnzFB7fZbgYtr/zUMP1KKA3UlIRCHzSSnCxIdjU2I40wF87RszXJaDNyy7rbXg
c0JB+M25rTXsWKd11070u9ArsZRqjGWQBFyig2T3ZCu8mewxQPAMRJL98wxMzs9PBtqAzKoXOooi
CnAorOj2PhNKdvrqA6idBrNe1GklPgA7Pbm4Al9fGzsF5bn59PTyImz3P5ETOT8sPOtdJ/jvwkme
GyVlUiujLLvogj7nzwm5DiE5ya38qAJEegZWebm1HAHHHRySrYIW/NZkrnruNfebZf+/0qnTVjox
ThoR0l8xC+C0coXUCnyQYHrvSxRN9xfSQ1l4rPLHbKxxLZY6bbQgCY1aQ2wAiIr+XSzBXkKa4R5b
z5xvvpZCHekQn2U+rCCFV+0dQXFikm3og9LzsZg7gA99hNR9qdVNy2Ud5NSYc4wBRJv+pd0omY26
yPM3w4f+Fqvo1+r1oqhbLW3ShlMyCJMxGQBJssyUFsGT8fIFgM1H7yRvgY1wnSATBqy4W+XqUykQ
UPLZis/oh20wWLf4C9hmaO9/lsfPI/LHjItXIZfe3TeCOhZD45BPV2i6QgyxUJVU7/8rxDv9UhRr
SFPpHsFwDgtyFCBmlp9GAbVPDLvKHfPPnxTofdD0VIuz06AYV9uJo0P9l4tvQLt7MwTr7M/Z+/n5
Zvq8eeeDIogExltZwU1+e4lLYpiVY44kUO2Iz+f1gL7CQ+lFbvRW+W7t1WboB38KT7KW8Q6YOLu0
gbr2GVpETO1u064+gtKiZMjLdMrwEdIuW0uANmT7fJMejc0F0kI3Wl2eOJbMuQtZEiQe0RF6bgEa
u134uddLne8uaI891VbhT34vm2NlL8+9w9CJOzwEMZJrUZTJiz0nqblWygdU0yZfeSv8yBIunvHx
o4EtFCFTgNyl7oagin68sXORzbVg6nA7HfBWaTqDvm4dO7AL9IUkS5armRECLIEkApeNAhL06HYj
i0Eek67p+MPKUJzaC/4EuD53DCaHGUejyCTKxImhBwBYglspUaxfpKlQBlDMiqYw2XnnmEZlKn6y
GU1Zd18f79zM3XQrj76b1EKLBUUeDrKXNXtlsrvFOLowQkKZBsz/YvzC34sYbR4j+ksyz2bl5u6w
CgZ+X0MJRpeBoENGhdLQoFHVto00gJ4ii7cCj/xV+ZJL/jeyhsodRC9aMpzszP0EYJeEgAu1cJLJ
odIGwSBqIIlq+0OTuRtVReO2EVn6yZmO+3rBEEYU/9bu0TMElQEWg1BS0xBYVSiEvGzl/mBg9lTg
udrIuAbJKT0Q8Psau3rOXbhzL9cjBKwUs2PdffdeC18vkaevjpwRT59PPRTnZNSD/sCPCz0e3a5e
ldZwrsz2PWy9qt21Kx18HYBXjBjDVnwyybzvLe/2Ayi/0pyFpMqUaDgAR+F2hzZFlid1Wq+2mqed
4kruByYb2mTC7Whvu2zRWINHGrPUkkU/etdCAF1FGCXL6i9NCBJot+YZBmPejloKXQVqpLGyGvHr
aHKAeFSnJPHUJDFr+eVyaurGlCYrmLZG+9JYbfDOsNvZE7/6EOppcknLcsrjcjgouw71ZOy/8FID
dIV2BsHLkRzOcCIvWmJ1ITho+vWUvgiV20xWnbZ2c3EnxNe7SAgtwDYff9qsusCiNZl0MQkqZc51
kgAehULIQepKtJtfvsdmFeWfj4UQj36n8AqieVguQZ5SKqFLzagICc6hGATOLIvY0gM+tlX0ppVB
szYSVvPI7H4DoqIDSgYQP0/+/MrCiiHt+rxNBowILZKlVE/p5xglBcP9z+7dlRRq7wZDCjJNuGDv
0lZeB70crs5SFLml0hj7xzso30dwUGVNkQweUQFwa5QsveWLKm6whWpndy7GoC9FT/R4LzhyLkag
n6At7vDHTnx+CWzjuCu9cP2W+qNrfLRu6J+d1hW83i1+ok9Fs+rWxz87Zx+7hPzt8bfOZJNuv5U6
bkkeJFk9wwMkYmSW4GgQVHMINuH5ORVFU78sgvCl2bAovO4asn6t/WqLqLgiuCRSrIKZ6MCdNzH/
UQb7TvL1YqeAsT9/OgvwMo8XOnv+VwKpGKNMdQHEbNlw0Lp4xLt8qJyy7Spf1WOFcWX8msidCWmA
roOLQoWdUourxKLJw7gaDqXTLxtX9Ionweb+qHtyusVPuVbdwqsXjxc4a7dXQqkFdtygot23gP/k
+mCVBFJsnatSXld1pJhRKYVmmqJp/LHQubseqv5vqdSDKi+LWi8iLFXsS2dYKA3mPwy7atGXblXg
GeeIgdn1DpezvMb8ef63YLpQJLSDogQSvDSvNDsRU1rG0tG5nuEM/wfz+CeGvgyAbcna5jwcdONp
LJ9SQ7c6fhkHpqh9h+9dEZmasOdYgYFIfvZOgzCcRkXHIpD/BmWVeSCmQhtCbMwvwtywtEY2m9gT
L7ENZ+wrw2Q1gdvyCBKK0AZ+2JaFp7p4N+rPi+ZznyH3Iw4rueQsVWZF63NRJfCv/z6OUm+h4roi
lWBKeeCEiVe3z01y0GV77P3c0VpLT93SVtJV0upmgzk2xv8zFAAu60o+pelcbBR9w+Hoz0WIHqS8
XKea05wrSzuzGNrIPt+fA2C+QLWh8Pnr6a/uJk4quk6ucGsE8kkcF2r7rnKZGXmPreh/OO5/Yqgr
MFDDAgxtNZww58ryG/pt8CDZN/muVjCpILEVhDz/h7Mr241bV7ZfJEAzpVdSUs8eWx7yItixQ83z
/PVnKcA9260WWncfIEiMPLhIiqxx1Sqgz3vDinHXNFwIQwX0G/5HQrZidt8LGFQUHKSoZXIgrbzx
tTOYWbNAUAtDbuv+3CKKUCOfpZ6jCdlj068l1JYVJ6a5/N9xz659D/6eVhIbWIUoc8LgGJl3RRG+
5+aDGW5Tnh9G8V0ZnxJxH9Zbr2msUKj2gnEsTOF/2LQK2m4NoEJRJ/MRkoHh172WDVAvpOg/1KCd
5Ki91ee6dGyTBJP0bt+B6dLOb9pPgZNP8eOmVbWphn6B6JTfVfqDItY0wuzywAmyfSLHK8KWbAVA
suhhQtQtXfXyGRgSKfeZhxf8wbPPyt+JnUGbgmy6z9u7WhKE8HMK7gGOJursg3qC1hly3g3nvigs
pBFoLTQuinDbMQvuDXVNW18nZDGPyMDEDRTgVUBRZ5phiOJa9VplOI8Z2USN2/WJk4wtM5q9Yh7M
XNorwR8zrezbu1yyRT/Fzowgl2oFfEJkOAfyI6n2QfEWRc5tEUvX44eI+aDWUetR7Rf04dxWb117
X5aAvftOEKvUiM5ltGZdl74bIKQS0ANT/USbvXkh8ApwcwvDufYBI44Q9pFHudkaXbP1y7XK1rUw
Hahl+MoSnGWZzLGLaPPpQ98XkShBJqR0WvlD+ZXJlEQrduNakV3KmT8xA0yHAYccAW255NdI3vKM
DU+3P9R1NHMpZKbK6zbW4iGU4furcsFk1RP3QjaIK9dhAXANMZh0JhJgbieGjUt1YUbSILahgiC1
R5HD+IT30wNZ3tujYPGKCmO7y97k4EsYXhLtQIavARmE3BcsjaM7SA23fv3bD75Vb2ryS418K6s7
ObM4LE3XdKxYO5br+3u53tnZZ10QaKQboXGyh2F8rLeV1eo0ky2d/+uM5aWk2QdIuNZVXQFJJdn5
xi7SCjviryhBMjEUnVRfQZgspPkgDwYC6XqCGzzvjsWmBD/qTewsik9K62+r3C7b515BX0fXPKfi
JjWcrhJpB+pVE/36qsg4R6LF29TirmmZlH6E6YevdDRBu5K/Upq+1k3o2UUaED08mLhk/nXgf9iV
rjUMva/k4dwMkmcbZQEWnxxNtW0Uft+++QtFwElbYCzc1CWEFvGZGlQyyagIqADPagkT3TOpd3hm
k+HZ1J5G3c6L+1b3aSQ8l1xjmJijZY+58IiGUz34E2qH0A9/J8YXkR/V9F1v3nSFCQ13snrlgiyo
gZ/LnDeIcAkjtgdPlc+tGsmOpI92TYpgb2pG9OAPdWDdPpa/mM5Lyw77ByA+Oi5FGKX5JIASVimJ
iApSO/RECCBkA/XL5+enyj4fjq+vr+/v73d3H3t3mpCHWk3Mvm7LX/gskI88jjS9Cyj16Tx+3IDc
1/XOlEbt7B8TgIb0Te9oTsWSE98Em/qggHJdeUo241bfSXZ2r9viBkWFeB+6zfb2UhaifgMT2KaS
P1SWCADs5VICkxt6bMY6OARy0FzVhe1xO7WF92q7mvu+9gUMBS1riMFltAEBaHApS/JDEpQN0c/i
3n/HxNYtSuJ3GAO1LVcyCwswA0hCOxp6AYmKrs2ZsRxEJVQw9k0Hxgzdsw3YpN5QMP1WMXkLs75A
x7AKKF+oY0KkggPEg4b/Nu+6IA3p8hxYTPCHnsqH8z0mG4Halg3MDOins5ta9OnZoVArT9XDdrtl
271tb2iIzWPkzopdXQgIL1cze/j+2KWCmOX6mdDAzlqrcsHSEJzDLWMFeOdjZJP2qy3C14rtQugc
nIgbLZl9jyNAwPnCfg2fRWwrr8pxvEtRuX2pgbB+5s+3L/BCZu9S6CwdIAYhQnC/wLmDSvjX6d65
vweJ0b3PhGmq3Od06EDKGQrNduWdhXN/BsnSh4xq1vZRe2jovx74ZkrTgtB8gyjFxFjD2d0r01jn
Q1/paMZonk5OeYwD5/gqO6a9GYEwlr6BDIj+DHuSr4QQ0zeda7WfgmdaxQcWSRJkCB4lS2bZyXwu
200RIf53auXt9rEvZJmwS9DIghYDrIDiPIzozabIArHGC0vQrtGabjdST3/o+cl7JQELn/xDNLzc
FnrtlaJqBs6uCXKFP/OWTtKHQhf03Djn0+xL2803a7CdpXdzIWJymn5o5jQw+7TzPIIRGOrexNsJ
ncAWWEtfXzlTt6CPWbFFqxJnL3UUo0aJOejYepCedgxTUu/KQ+RKT7KVObig2/S01kD8V/3Nbopq
AheAWiCSKKgJXu5Sl4oBEIEKuwSQtD34zLQL9ulbvjXxeOQ0cTIwDzyhbXZfbKpTh2lP0xkkG05F
5wlD/LahBVojbVOCGSEE+WQIJM+0+gY/5Ru0PWOa2+tgcdYdtF18EnY1Wt495u8KG8RqwiqPwuLN
+LGh2dXXkzIJBFKSaRYEf3Sz+zVg9xXbEV71xNAH9CUI0tH7PfOWCaqaNZgJybm2VKYcvAfhKXfA
0YiW0nEb/fKtccv31UZ6rZySGocM+Aaf1pt6E+Ejek8yzkEENYJ3163b1Un27HNOYHC0WSIfNlFV
Xn7O0GiD1IgDAwj9Ab1Mv8odccajbFOOUbjMe739ChdSYziKH+JmbwTiknhMQ+Pc2O2xQtXaITby
QNS0PzL0+4cbf+LAWh17tgDjv5Q7eyncq3y1VLBNHV299S67CwALamlpvxa7dtPeefbtjS7o0wlB
gxACsQQSGDPXaCwDowrj3jh7m9BStvUBH9YRt8WKC7YmZmbAFKOQkDWFGLiB237HH03w7+WMvN/e
zUI1F9ilH9uZxaexgTih6Drj/JaiBdh3okdvZz7xk36cqBJSSmAikdR8X22EnH7x/HoqJuouoIow
TeQSL6+nDlc+i7XBONfHYq9j5mFslbZqkc3wHP3WHm5vc7p8c2FgGkf2QgXkk8wb3cXQK0Cp7ptn
pbADlUJDoYjGUzqu0uYseLMTp/l/Jc3Ok9eKn408NM8m5kQyzecMM+kVK2qedbuTmLzi0k0q7Hpj
OqiXlIm+3Zjd/gp8Y/WYpOY5PYbP+rNsjf/Tyf1XwLzaX2eDNHiTAP0kbCVHeOJH0VFXLvtSvKGp
CDSAYNJMKJGZHtU5N0mrFybgfuJHsZe/yj/hU2rLT6s9pUvfB14CsCjEQJA3Z+9tEk9tSN1haDZm
/T6Fv0lNkSWPaefT8YOsHN6icvopbZbjqCO9DTSvMZGeo5JI5YJmmHQLJocDuRMjVv5SQiondC3C
XzB8kyv0303OLHnYCIYnSxBr3tf34bP6JX03awT7Swrqp4yZcTWznEhB1JpwaP2Wdh/anXFf/smc
eo0hY+mKYwj1XwA6KAvmsAMp8NChmaTgyIwqjMTp3J38MFgYBlsdJRtQxdi9rSsWEkXAJ6LuDdYw
UEEhFr/UTLHYpoJRQ6C4By07AJLjVjs0sJ8+qsKAR4N4PgEGQAEpa86aQ/e51ju0FKherGB2tmld
834AYyb4KjLKHymxfUf5rDb67vVOthIMsIrdcFP8a10CHMRUPAOmBHwt857BwSgTaSRgKSTi6Hjy
riil/fhHqDvn9gFff1BzGvSLszVAYYaazeX5lnpRVU0OYkbRzPfwQ38XIyfbJAXOL5d7ccWVnn7b
hYYE84cpIYuBCEHCLZq5QYMS6YGYR/I5FqCEo65MrczTSltWGoXd3ph69SaQhtehyBQE+vCi58Uo
DBBuwmFUtLMw3knFXswPRrjLTUowstgTXj3vKwi2ZngSATPhz2P/oIHNWnbhpTGibPovkX80W+I9
5zEbXQkVbPz7XX5k2dY0nruSicVjwA9DH9DGczxuNZVVY/YJkPRlZccJbV6jmNatrRdwzBPUwNw+
Oih8BaFzZUyxS5hQ+JXg71eubI7alHWSThFl6hueXVQDJqMQpBHDvBHsOAiLrS/n3C6awVu5OUuS
wdYBACHaRSZqv8ubo2q9onlgFTqj5UXayH0EEiFFzndVj0MGrUqyIVWUPmrmsFboX/q02gQAhNtn
gqZ5DkrthLLgIbJigN8AJyFRwfOoGO211FVAD31KfKfJ9hzo7vA08n1o3KdmxAoQVXdMlLa+wEaf
ap/mcBhHpyop1x+kxmd6/kvm28iwlTbAVAIhe4n/BMUpqT2GtHMTv/OEtRptImYc5Ld0r6mPojFO
HL1e55TGUcFPt+/wtR//9waDcw7T6VUNpGaXZ6yrgQaXAum4UJQfED+VgGrGGGJX5HybV/VglaAs
tqJSAWWKVj3WsS5a0VA8cz1pLFnyDKaZntUl6Z9k2qHKs4zVSkLAA6AkCi1MTaUtRpjvbq/7GgAy
Ye1MINPgz04o75k/qfhyp4/ciF3Q/MY7U5aSO1nQd34cF5gY3rC2B2W+4vWOmeOtwSXOHS0Jq5Xj
u/ZkgOPVQDmLYHDKJM+VW5spVR6Wo3fOwySjtZQ9hniyatlRTNClBb5kpNcPPnlZ5fa5Tr5AtIHI
HeOmVbAczX1B1dOVQixF7ibZxutA5N1JTituutoK3K7eA46ped+qvFK3uIZrT2KxZwlsa8D3zjms
9ShTRLTUcjdsTMMWBZSLOk8E43HW+psqANlM0VbVdgSJ/172hdbRfUKbcMwtQ/E92+yKes2dvIot
VPRtA6MORm1ZRTZ9dofVtk4DPay4W0YqMm1hxTCBU2MaMTWnVLLBaQAptKK6MDYmF0cWhlXqgDg3
3BkDxoPcvpnXSQKsxsSdhO0ByRcGkVy+KB6KQd4A/uNKz4bPkug0/BErzPdjYrYJEWeBlrSz08BW
vHtJtSvuAJqTqQUVk/s4+y0fZYWp+TYJ7Rj9hKiOfQ3tRgv3mWYT6aAplmm+EJerjAhr5zi5p5e2
EyvH7G7MekB+A3mOy5UnmtbyLOlwo148nfoc8a5yTB4bcleoJq3qt6z7Hg7huEn0NWr0v0Q7V7IR
faJChb/Bsnspe1A6ueVjzl3ZuIPy8Cz+NAiAxlE/3zfopGi3kfpQa47oWSCK+4gfxafuRbWH3tLC
g8TAPCJT5UE7J4bVgWNBmEjr12DZ147a9Gl/LHJukJpCI36RcbeHXrkXqk2v2ArZ85OGumF9L9nq
IXkd3xS+JY8CtH5pgX1PW/lMfwtDs6NC0wBe4QRinfAbl0elpJjp2mgGd6susrPHoXhJC7vnGy9j
uvddC8c23xTNe4pZKIp69IffpWjp0oYAF9RrVEo3yDGAhCI8FghHxNyOW0sVNuOw18K7OLZD7yED
4UZpC9G2MakU29qj8oUKqfdsPtXhrqwiYN5YKHyr+iO6qmkjnZr9WL8Tk/ac8WAXPEdDQ8V0j0bl
ldelL9zRi83P9L4qJK2aBCp39VOlO4NQ0Kp/CvjJbEHzHYSvRUHTbRK9dlkDo03z4D19CLNtpFmj
f+S1o2uvcm8NXzrfceFJBTI82xPwSkFjm9W97qHzrHyCtqFp73LZRjNXobKgeyC6o6iU/PLUHWnd
ONoV6T1Qhj7U3XDUQRo4ntL8EANXGtBW2GG6Q47CcfaSllZO7KI/gDmWPOZvvFhxeBcsOApNOgD6
cNGQW9HmHi869bgo6NytI0cvGLDxBd+Bf7O1ANaKqRxsjJoNp6zeSJHdgbOFpVbM97rB9OGkVivL
WTJLF8uZnLofyfM4NTPeVR53h1Oi0og4VWR1KKL7Is38lxpclaqtipFlyOWK6Gt3/PIgZuqrieV+
TFSBuxj8lCTovCxzZlaEarpTpbRMQawYpysyr0N++Mbw/qHs0eQysVBfbrfho6KWJffdWrwTYHnC
sT/53KBVDjxFSnslt6NqoKCF20twmlsDz9EfdqaxRkl9DdLDSpS/+G15yq/NB7omYS4XaqP4bmZo
HZVRxbjTGrnfFC2RWDdU6bEisXHOpO6B12J9SE3eW1ky9FT3Jfkt0xuTDWIcWXIhZV+54K1BvRdX
iM5JMGfLIshiyOxqdJ5PgqTyA7fxlG0ZhJZJSgYoe0U2eeX4TWtXwi4NW8vPnkLhJS6PZulEBHDl
z9s2+rregmL31J48dVMAvqXPFLmeq8qgozXR1TcRIE3SK3GGE5RVpDLZ28naFhnD9+gePWjubcnX
AKFJsgnhsLCAMGozX6UFFkOuTD929eIuNZ2SH4i+zSJMIHEV/XdITuBU8tBuId7Vul0Z02gQ8S2X
z32eWX4qMfgzAJq+daA0H2KPGXmwh6iUCjVTtC/f2PDWXwkAr9JLsyWrl1dcUmNVgN8VubKeKG4P
NeSEXVUBxRPLdlKGKVP7zF9x8KcvMDNyqPPBE0HjKpK48+yEkALjG4hl7JaARByrbOXdTlft1q+f
mZFA7krg1PHrpeGODC/dF1H2+V1rsLXE/oK/jCwE+nUARpq42OZdd6RMvEzBmHt3iMc9D0/qsJdK
cvKaY+EWo2p32Xs+bFsG38ISVO98+74tBCiInQF+wPzNKbdvzPyqBLNbG8/3fLeUpv7KEEPJBxp3
ThufQJpPk3IjrvWuXN+XS5GzxxUPhuBJrem7o5+zSG5orEhowHoHbdi3gCTT7R1OG7j8koCcg+pS
JSLa9TBx4/J2osG4R3WaBK7id7HlN2NFxUxkQkcidlvS3091JQqR3l/OCqQKZ2eZFRXvJRKGbpYe
Bv2RtyPrVfSayd/I6GgfbWvHKUbqgDu3O+rGvVk746mH2WkqmsqHaK2Cu+COTiQdSPxC3YPNdz5Y
ldR5GMpCHLq1cOp6luUyS4Qn7dFzhJHm6S65N1CSHGj1oLim/lCiST1Hmq+nJF05muu6ErKIIK9D
ahZIX+RNZu8pF/ukzPI6dEv1K8/PbflYCQ9KorHBt3lAda/eNaGr9ZaCWrG690x4Z9FWbmQqZ/bt
z7R0/SaFAfwlaj8wNpcXIsqKvpPEDjApDJ1krdmAtV8Ja+Bys3EbkiK24CSsxS9LQkH0C1blCSYP
qt9LoVpU+SAgDyI39g1jq7aVuOuad6luD0AhjQjxQnPFE17IgAA0NgEhAOQWsdXZMxsKL8DAG5zq
qP5Wh91AwF2ZIN5QK5o893DGq8CWGttYgwUvPThNw6gIFEOn7NjMzZK7Jg8RhIcu0dvxJMWnKErQ
61KX44rumuzK/LkRaXJp4GLh39kGlaYTB2L4ERIcPhWVAMprxcgsKWf5p4jps/5wVj3oZiHRwsj1
K4lKBia/gg+5+wIzufAipu+DQjGdtYqOIVrsV+COSzfmp+iZM6RzxYQ7VESukWvkjqS9wMJYAiQp
Jwh3QdrC4jBJNv/+bWBO1dS7BEpgmIPL/Y6+L42iWUVuPYRomD17SmH5Cmdhn+M9JmtX9NrKIuWP
Fh0UfoETuqKg8LI28scMe0S7quRk6DmgNcZ97EdpfBKCUqBNQyKLw1fdSk0OZFiIVl0MtQmsWijR
OW6MqR0BY+80lf5FwkE5NIEQgDpdltduwqSgri4byk1IdKODCi3ylydTgwghT0YJnyM5NBrSrmjV
o4ZyV2Xoat6jNVWsNtEaJ9ni/cMRgatiGkOCdNqlVDHTBkUdtMg1k8riQ7U1i2dhZEl6Rq5bKZ0G
EXpvHCrRQs+vyNe8oOmpzjeNHrqpNmqKmCQgX4qvRU/ORznHgJysDU5CZqCF2ojjh1D13cgLxPt0
zMaNZngJG/Lu/V/fReQvUHcDQhMEJX999B9vT1N4lPd5HbtNEKHb9qBoVlfYKsZn5L9uS/pLNzTb
54WomSYR+tT0IqWKXfmEnsvdG4md2rNfm7eAqUCsxA6aMPd5xAiI8JP7MKLDlt/rq9XoScx8GdNY
BFjKv5MbZq+v9RJljII4cZGerqxMlugwRjQm/94AAs78j5jpq/842MLI4iTsosRNxhBdynt1tHz5
MGIa1FqucyGOAob5H1Fz51YuuC82BkQpz/JmBMP1q/GOmSOGJRAMPEEKLHB6sNw8j88rX3S6mVdH
Ca8HjdwExAR/kyI/9ugrQtiWQZ64gJvZSLh/DG51Cp3v8B4Dw0PLALiks6oH/cCR+zjAfqw5XwvG
CWDpfxYwezraoAfAEKaJW4opBjHrZmzzaEid2/tcyKbggH+ImfkVXM2A3M+zBANddO+h6ayC5rJt
pDQ3HEHeVme53OvpdkXqgm26kDpThrpRlZpqYnPk/qv8Dfr4TRNZ6lvPkAnelUzZM3v4fLwtdMFW
QCbmcEpA5WM+6kymyGUODoM6cYUIEWVf8E8YjXTjNdNAuzYQNk0n90xNszVA6XUjAAwUbjGwkCJw
kAjOL98LKjgchaImduOm8O/Dus8lmGKuNoznggQwllaMxvOUe3vhYjTUtI+zUjvmWVZnDKzlyYvP
w/YrEsyq/epxC5r7IMiFTzxBjW+VthFAzmEapY9GkgIE2aWk5qUlhjoZT1wbwSgSlFWuoyzRmb8F
BV6z00cZqCP9BLw7Utz7n0of8MBq+rCMTm0V9ynLUh22QdXqtLNuf4jFRw3Q1MSHPU3bm0Pe5KzV
tCIvYhc5hVpoLaOiEgdRgvdITNYdNZSuDYYpnrHfMXT6osf19gKuprYgjlN+LmAWTAA5lIYxCFDc
Idw2mggwaRPoNIn2FaeKwqKCkt+G7PQOJg/kKJI4fkW1g9CAxKf+Uwpv/gtOOa6fwIyaaAE1k+dC
P6Hu8j8sE6BnDeVHuPxggrq8Nx1aYIc8HGN3FL+DD3EbHgVfpYFcOkFjtZ2jl7Q1KMIlVvCGldqb
4N0lwGS3zCxj1sNNj3aeZ6NgGcmsjHZtvysxIAeTaghmvZ1XVrv0plUU0oH2BW4TMdrlahukyoWx
l2I3G7aFfmgKjFfDBPcONQJAd5XvpgvsGln+NpRoG70NmNbq7QO5x+KojlJmsTOUF3Ngeoe+ttch
fBoAdEisshBot1Z+X9IFiKYQ0iOyn4K4y7UKfhl0Q2jGLur7rcUbPbeKZPCoiSO3UVjVaRwn2bYs
hTVaoYXgZsIMArEyteaA+OZSclxmXhHpKk5JF/m26hXQpCnDeKclRb5ippe8AZQgCSrH4K+HEb0U
lZOCa+UYQLUrkgrSp2awQzN7QcFnL0bFWuFk0ZLAvZWB7UMyCDQ1l+IEeJpBA0YXV0zQ8CSZTtjQ
umJefdYHMCTawWs0WoO/ZsCuAHh4yz/FzuykZ/iBFxZN4hY61YsHop0a8WA4eKBCdMj7zbBGJX6N
55okTlYEEDIdcPDZJ+y1opJ8f0zcoUU2Ahgj6lWfMmDrFW3kV5RFjAcfflFoC4PVVow4Imwq4P1m
uJPHP9Kw99SVqGvBzcaKUDfXCUA0qFVfHr1YSELQCAK8JN9s990A0IJUa8+yUGknkLD6BykrOBOF
JGANsLsrgeZSogCzYcF3oyNxhRTFrEQREc+PNBnDMYWqoHr4RgbU+dStQPaKskn7ehPzx9Ko7KBe
U+TTxuZeGoSCPmqaxYSZ55cbV6UEeKIWkjuN9sVjJaaWOQIuENpRm7BSzFilv7b1EV39lCeOpmPQ
5BQV5jYa7kcJJT3fic37Ir3rgxcjtkSPkX9NJYE5GbguU94GcRhSDZdrFIZaC6VESt3ai5mg7HjV
gh3jZK4hbRYqRRCE2NucEpU64CKXgoqi0Y08UlI3PpbPwg4DY9lE3gka1qffJZUrdlvhL2UHL+TN
bl03pm2NWYWpC+5O31H/TO0bT9/j3UN01OlrThXmVuH/w3ovvPgLuTNDg4kKlTGGcuq2vxERROoh
9T9SstGyHOQZwUYtDeppJ7B1if1zJRw8LCe34sju0UTUHLLcztamri28v4sVTZr4R7AgjKruIQBN
XZTLp34BzH4XE9z6nkr+d9Wv0oYsygNoTdQwfWuav3UpbxjigFQ55A09Gim3EzfoDsybzz2+OTD2
TKQsxxzykNptwdi2o9ZXcvAq+nL7BlwzgE5X+8c6Zs8vadF87Ju4AQcQkoBnX0FpmFYYTYkuyOZ9
U1nHFOBWDDpxn7vPx8e1ROxSUvhC/syMV2mrFFIxnTsFsNXzWXlE/JKF4F7OPGwfPLxOYD3yz9v7
Xqp5/JQ75yAKhgZ8EwH23bBBo2i3R7jNYs/2xw2GhN4WNn3LmYq7kDU3q2oXxIaPPRrk0EoRDesH
b3jp+fcqRGYpWXQhamZKEyNSs0HBtpR7DA80kZNBj3B7qDoEubRU78JfHcCKJ28tt72suf65R/MS
i8Y5nAofL3qQthkmW2dMPIkv4riPvoHRGSNLAAFLZhfPsr6SuVnwkS62PNNhuD5dF484XVF51CWA
6kKn75m86hwv6qwpqQ26SkAo5rwaZacLqs6B7tSEw4R+1JxEQtuDjGEEAsb2kanKEznlh/wqag0T
DccM75CpTFAuNMs1hN10Za6v1D+LmamrtJFiv5fwncP81Pp2j7hGYJHgoCE+BoLnkFjCWoZs+Rb/
I3KmsabwFzQzOGdFO0qhUw8RVd+AMJZWSUUWXHt80X8kzXSSLI9laKa4S05qocER7Kf3bPS2tx/l
UqUOhJWojUzs8gCVzY6wE+NcinI1dV+cjIb3vlWdgp7WCWX7Se1MzK7d9pl1QEOtmN0FOA6U7g/R
s6M0BcJ5TCalaznNN+pv6B9NnZEa7S7dpiNjf+JT9tnlYD+OKmbd3viy0f8hfXa8etN1UVpj4+Xv
ys4xZVWDUT0z5UW09mZjl85jRx+RcrfWCF+XlQSq9UCEIo+DxvtLoxcogo95jwhnYtA8I2utZJYO
pvUQUwSCJ8N4qcCwWMdokdpBS5UxuFTDlYezgK0wEDKCyQB4WJTa58A4osbdkIpl4vYtDY0NYDd1
deI2UFx4vmz4TiJnCC0x2ozqztxEp/K+LMD4qzq6sUuP0veY2Eip1Ycw2KZrLWlLmgw8BMgwQZGi
vDC7Fl3IW7mLxMQ1pRr9ohnyF8WQQnSYg/OjXoMqLsSxKhh+8c5UcLKJc4DLgBxToZsacsD9sB2T
OKVAKT2iXX1z+8L9ndUwV1Y4dTxpyAKgdvbSlAGZqlavU1dHt+Jnm9NMeEg4NVGIfJHevYKK31Xe
s6qjeb6PdqXvAGI+Bqz+3fcbMbdIaMEyj4kVq3uOMpC8j17lIwhl5QcQ63lQ9n94YsPG+N3j7aUv
2tOfS599Eq9TorrxG5hu3QIjFSs6pmfARpzEEn0+QrhLC5ptu/u1sdHXzB/wy4zpMhDMb4aumFm1
IBqIxwl0oKczcjQlimqPFbTWQ8ZUpoHtc1NTpLSKr2BTuV5Ih9aWgeZmv+OKVsdA3TXaymdcCpov
ljRz2uHD+n7bY0m1Yw02cLXfzk5/2KRorf2d/1G36EVNHAxm3TRMfrr9HZRpu1dX6MdxzK4QpiYA
VCuNsHc7/TH6eFP/3AdP5KDvkmPAygOoDGv7D6sstk/Atart7iTG75nC8P+ObAUrWmQpXFahv8xp
ijA6Iv5mJ39ECyJooeqhSDJX9Yeo2IWkAbdf7SnJWwsSvJc6mDpglGAoSubJQfrcjIn4MtRG8pYp
ZsxX7MmS3gCNhAZydA1Anr8f7sdqBsAJNMRTmdvUPmbNV1nKIjX5XdWi9tyWYk9vf4zpzs++Bcr6
qAiqyFegsXXmsps9CRutIplLFKLujEBCfID8hUUEU2NKYSQ0LuO1/Mg1jT6AO6Drn2aHAyEFLXRp
O+RBiqS8qTNXji1doyWGJOhWmW2VpxL9mhtpeFKt4lTqB0XakpxGJXwzY+Wgl6IVzLYDAB7gRJCd
zZuGlcEfZC1vMlfY6tJJLmkHpphjgdb9AXTLrLHEXaXaqWHLjTPmNP9NVkKJpZsHJSoToN9R2AII
//IYVJ/LxNeKzP38jMDFkPzKzjUrnODz9jdewGEakGNiPAIyH+TKOOSprIyij50CAEex0Wo8F35B
a9ymAqlotaCJjl4WjUUcyZiSs3G0tZfIbFihBWvHvmCpQNKF9DlImIgmXW1aJy1qLSm+PeiXs727
fxasPWDrFE7K18tKz+OSzgdlCOAyYDnSCazj5RGXrQ/uEG3IEJLCMYELcCgTqqdMuys8jKIhKXxt
uuaULUQX6K5Chw48UXRazqMLZMAEqRHFzO3EHKPnioFQuZHUba55YFLP0oGSVuE2oEPnzuTeZmxX
MXl/aVFmDxuPCx8broeB8dczY9dKRejh5WMNnie+opwkfKU9cExWKnsoJEll5psUDhQY+7suyKmZ
gTTszos0098UXhtFFqAcKVBbfcxH8NA1TXg0lQDgbnGI5Nc0V9RX0mPaOBP9qquoiiELsBkkk468
i0WTmnLnv3i5rL2UadVWTkIE1VXaNDfs29d7yZYBSjFNepIlgGznbJMxxo2UnpnnbuazULelHMc7
Whm6FvKUCcWn/I7lCHsZVAcPHSbQNxLTP7u3wtGBpwVUOgQZF3g+b69qyT9GwxTWg5IG3EB1plkn
bHqJCUHcNdV8Q2wMPQfJ2Z1ONr3P6j3fdVZHPDDY26OykgD+m2+6/PYY94D2STjn4KhHueE/pF1X
b+tIk/1FBJjDazMpywq0ZL8Qjsw589fvoRe7V6K4IvAt7gwMzMW42Km6uurUOfebPqscXg7a2LO0
63unx8ttr5VLMCOB9wwTQfaDIv2gh+5qMkghvghRT1CoOqgrmzTaZjMQZtWghHlDrgo6gwfI7pxO
sXpKITgQQ7ZrtVqpp7n3xOO9hwMzCEihGINvH9974HaOMk6x7TOTvcWNg+6jZeC+uO1M4PN4392b
4e6nxrUTQUZpzD5XtKA74a4AJhY8pmrUr7loTu9uIiF3b23kfZwkw8UTwJrTaJ2aLiXw5RS/6Wa7
3UKbR13+fKGo1q5alWz63+BFmIHKTpyMe/ujKI9BQrihB/uaaJYe2RqfQw4a2Un+5eVCIxMoIqBC
64takWrGzz+6+XvToyBPZgNZCgbTkm3w6S8T7ANBnLHxGEje2xjtc8dJnQhuxT4DXp9V6AOdoyic
uDlhAY3BqE4P5QJhtIBU09qQ+kyocwR5qh/kMevVDo1D31vI1gnaXDHyMVcyWENkPBTD0akwmjM6
E52ayyvqDOYH0pZL8IOSjtpJ2WcpXhphJvCdXKGhZxHX1NBbO4o+bDbne6qrYU0A8UJhRtIr1yVz
bvAxuaXQQ6v80KuCn2N6uK5vgEaLKQoc/IEemfJGJiuodgFQMGNpyoFgXnhBGlgH8NC6P9li1shS
0drUuUVlqQXRXcGRothm6KB/7tmnXMitodG8cQWEX70UhkB/jrcbR2qeJlwLzj36Kwxnk7Fz5kYe
qygqvrBzhRqEb4JjA20vCicY7+svRgVno7oS1zMP5aljhZAU0BjES4ApjmYy5zIu7HkMMFTANUCh
sR3v9udzOLH3EAAyQ70Caggox90vVhoWZcV6kWOFYn7JvXyToW2BuF6kP7czcaLQGAXUMoaDJ8df
kfzmNSVLfuPXPTqF4yJZsQ6zt4XgqsTeJwf+1SyqDTD7zhyriazU0Iz1z+ZowVq+dV1ORtPo1gD9
pK85BD+gPf2zJOaS4LKFGpy9C/GmPc1Eu39NMqOL/870yF0xOSqqZQPT1yutvor6a6N2oMsTiGYY
S0XHJ3yeB/+PfEPukHjNayKpNLU0kSUsFutU035nMrMTu/fui4aNcLMAEsUpvlBmjuV5ykLsbb0W
6E3WMlqUl2pRzHWrT5qDkxleVcBcjkEPPpOCGSdyHCtAEp/VvUpQRXkRlGtA6mbcwNTlCsoRBrgV
oJdQ9B4NjYXQdNnyaMutVpmsFg4mlCOxTNqlvy9fYk2w1cImZYgL1kEhDpJ7NphJ+Y8my0nyhvLf
860+AfgAbvDme0a3B/D4TJZRrGNplc5ctz6v+ga3bX9BguCo9kyMOUSv4512a2xYiJt1bZ1cCOpC
QU9yb2bHekMz6w8BiSRh26UzUcwEPg0DY9HNJKAZe5D4vLdFtSUdZUHoDmXNbU8YRu++v9evIXJT
382CmwO5TkVtd/ZGOXXfdoWa9mCv8Zd1uWYkK1i7tYEudehvefYC+QGvB5Q91EKX0zh+XXt7hr5G
ypIt141OA8BGraRYlwRKa+NNYEszcc/fA/Jh9m9mZPS26Nywt0E77lqgJcyIYqDoAaYZgvDy21mp
O+ad9bWSlPrPeb83jhvKDHfq6aBdt+vFif/09pBDVRe2/i1pgyjlIrs834rTR+Pf941Z8mNOSnsI
cLsWCzpp9ABcCvR+QoUbmEdp5QvLZAVlKWQilqwWHjpxm53RjtF+lEcqVjt0Tbsvzz9oIuF0t4WE
0X2D3IjnNQWWVJC3pf3GUJC+VBacnWpNqVhCYiQFaTjknuhcy4E7TDVOk5SfXN7KtUNCe7Z5d+KO
BSIECXu80dFLOWYrpzuxzWI6ciEcKq/ACmH2F/bFU+lrA/4n24ZKMD1zYqeuwluLo2upi1klKt3E
taR8gbbxrjBCLe7ekZoHid1/Mt0oRHAD4bmEdOb9ia2Q4a2FDtOd8QYXqWyk8ad85wLsqOjNLiSx
Jrl7NDlIvtnr4B8Me1U5z3zDEIY9nBGotgJ5P0B9/pLyNx6q6sQ8UpIKS16avQh2A5pb+c5H46gZ
i/xu7C9RYDdZWyIhXajCXElyIrn3B+OG+hjiG1xFI68l1GIdhzHsd6ZAst8ESCySAIinqoExc+9P
ekhMNnI9aEYbtM7u57vuXQfbqXOtiIoMp3gNej2yXaBeDqy39kUet73qceCiestS4lAaLYEs5XVm
wqdiutuPGMXFfarQbhv1rlVJJzB4KPKC8TdyS+RE6w6Be+i6QmMST+NRlVuyeOKL6E99/g0TxVgQ
Ew8sNSKui0EZ6X4igrRnwr7EN6AUakShxpTkjVPjXbyzLCsyArDrugO7+6xq4uTgh0wyGvMAKx+3
L7eFIIOVQYTHU6G9hI4ESrUXZq3rH4L6nXzO6exO3lEIcv7X3mjFPRD8Z60Ae9VKazf5OX4J9HIj
LZKtqLkf+YLb9SvK3IEHIVVDUJ9Xnw54yeeWfOqMoZcI0gV4r6Lla3TOcyev2CgsPIuqTyGteQcp
15mEsM5KUnZRsHG+qRU3BxefjHJvrY5uP88V/DavYdXlVOP6vnW/BqFM9IEM9+AVL/N42akSWHFF
T38BCpV00DhQd9ZORpt/TqxTd1nPiXFNeVdgrQWBR9A5COjebzwlDUolAvDS8lLTLc95tY7ZN4lb
u20yB/OayGkPhHfI5EN/EnRY4zbgAAJMfcjRSO81ugdx+27rEVB+qDtotQgq85/cnXAsYD8eYJ3g
cRgNLY+ynAsoz0oqRxf4L0ciHKunwLMrilGJL0B1eoVOJb9l9pNtIl9zIWsh8ipazUNl7vE9GBt5
dcyugFwv+rHx0h/NM8pgWeY5aEZVSlMMFwx9aEDUK8xcYINvfrDCIRMDA4wAHrz7IbcQEuDCjvOt
ulxRnFqC4FXv3Be5/37ur4bfM7IDuAo6JgGZhmruuJjO8oD/lgIVWkGVai14/5Dw4ault825hcei
+YH3tecWJ+YPZNaQwQC1NaCC9NhvMJD+CFog7Vl1X646Y05fZmpz3hkYeeC88Ds7rmAg2fXrWGN/
QJKTE8R7RNGU8zyZ5vSABoYy6Gog2T5aqixGCFDysMejlaG4oLU27lfQcXk+bRPlFCSmwecA3w46
InR63e8IJopytsj8yHotdADESk0iPqiN601GmA3e1D051kCVv8RQHIhjvXyF5vvqtHj+FYOR8Xa5
/YjRi9MFwMmpK3wEaF90vm+hPPf53MLEbA7EQtgYiE2Hnpz7YTZsJTFNgQZepsXF3S89D9S52cGZ
2YUTAxmI7BCrgCYDagnDZ9zEZnlsh2mXYCB5Hb1KdCkbTJ7P9VtMRWB3VkaDqRWGd/lyQCgp+7pe
cRvbg3BrdA2ZbZdcud4EFJgUc7HYY/EP7Uw3YxvdiVXO526fuui7UAMJcuO/RX/wwf3inJkC76Hl
bFP7hBNBhAuhZKQ9kIcYhx554inQgURPJkD3FeQ2/ODYtW85pG3ZiqTuYe49/rBH4BBhCB0sAyEj
mPHvF6+W2DBLxCS2vM6HtlAIzg/HRI+Np4YBO7NRHhzxyNZoCXlw1rYQQY4tppA0v1bAKmVERW16
dqtV9Nfzzf+wK2EMQfSQllTQtKGMXEkSS10hecAH1XBWTv1Z58X3cwuPRcHBxAB8QDM+cv3jUmXK
hH7NMDVwigBWuKgJ1dcrY6u+YDgv7HpNzW3Gh7AUCAccL0AswLAMePporbg0870g5FOUv+GwlrVG
AQ8ONLhIJLNXGw3B8PMRPj79RxZHK4Y6vNgGFJdaaPZZfzrEM2vVU398oyZ9p6uHinwv1OBLmwWf
T6zekPTDpQZ+lIEh835bJp7tBb7jZRZeN9q7srYpMH8Th9U+SlPxte+5esPDscNAAaaQkVgGGA6P
jXt7jpeIst02mcWbCYrdoHAWXBXt3elPO5NRfogtR5ZGL3c/UpBmlGCp8r5DUTtVNDl1cywfc8MZ
pvfGJQs+xcb1YCQifKfG/EJUiCXb2uH5/pgzM77CRCpgc5sBFZIO1VTHRyJa0QOwp78JZ88znht7
DEaGmUO/HYoMMhzW361+MyjEiUKA45Fh+4vv8rsRvSvFrlp+1OYJCl+1/h+YG0jnaYiF8KCpHQ1O
hEhjmQJ3aQH3KpG195ElRsFrF9B1nRxNBBH8TJz6mNfCAGEJ/oRFIAnHcr9qtM2nhec0uYXqWkfA
P5eGBg0qz72ErBUaZfkzFN4STbLBNX0qqWP4089FlI9559E3jHZO7UU9noBlboFroXK2UINNI1K6
qpoCKNAK2vNJnvJotyMezXEqSbWdKW1u5YazCNfh3BpOuZHb3z/ymHThylwiFrmVeUuca6JtDTkj
dPHWBtqCe5HO+dwmHULuu6huNH8jjykUQcAmTpVbsbIVRLO+Uix2jx8dMnulFIDNkrlU4Oy2GcUo
vpQKQclh23DJlqG0PgL89ILWycjwv1KW8PU+iSoSQTgzBjCQMFSgcm+AygizR+YhWsLgASZGDwaS
NoisR3du2QRAIFJRYTHOMWq1EEwHEmjpbbVsFn5z6PW5GvsjYh63ID1QSACUjbP/l0u78QmI4TsQ
kNiF1eZX0KmzVngRkJKMBpi6v5OJtI3XTUP6lWxwSBQ9370T8QyaY+GPwJjFozt0dFZouub8UFEK
K62uPlhBNLE+RSmR+Rk7E1eGSIMaFJp0iGgeeH8A9otkJolKy/ePPbcAf3C+xUYCK2c7U535o50a
bd8/Bn4ADFGdkcf3LnIiWUUhd27ROnjPjE/gjCTDWXnWeetDO4d8rFhkX1Qwz5LYdPaxqurHU/6z
vmZEC0gzM/Cp+AOfg1wUDTwlPP7o/PZZpwh2I5Ygd1DdyKCMKNPjjbeW2l+s7CIkldkr66BcCv2C
hSQg8u2Uxu/k3/CaBzPO5DEdib12+zGjo+30nl83uVziUgVfxPqz0WvAXElvgKyLoOJBoMIJ0mxd
Iujp0tZzqZsJXwbVRewBBJrodaVHIQpTpGJNpV1l5SIFHQGFA9NQys+OcrhkxjsASEe8igekIQK8
+0sobyLOrqjBTJ8TZkGxYPJceqZSkyLSfXA1L6AgIknE6XW+MTOAqUHfgJaR+kNuLi6Il/h1BUps
9+35WXukmAZNA/q72EH1c/g5uirwmPcrKWJbUCES8WhTemfWuc59BZq0CNHH5pigb+hStck2Pas1
ic5w+xAUifRCirUmWAMMXpkdo6XFtw0+Jh2c2H6i2/13wPYzF/kfZfn9HN5/62gOozBIAsahW6tA
8y7Oaam9o2owIAd69G96+jlepztBPYUqIonv5xP1yL8xmqjRNkWW0ZOTrG/xZH0P1W2nI2cJ7mjt
c0ienrcKeb945O1DMBnVUneXjxn7j0hs2Ee7OLJ6KKTj+TVKSlEK38ZyJrQI05qQBNBWiwA/DHL0
zjqGowlQ8rTxZ8bsMKXjKb+1OjodEaeUMi8orVW2u05AfBaCo0lZRGjqfD6/3OM5vB/fKEpjhZ7n
vQLjMyJi7LX3TgXDmd6jVawE/EJXN8hSf7LIYEemouYEfOfoGV6r8NZkLk/92IsymuvhW2+uP5D8
tGLG2C043+MNd+HBvN4vjiFMufBHmVpiwznf6IbXDigbaPosP+rjjX8/GaNTCbVQDtpF+AAn+2bA
SgzBPH4TVDwYjN8CPx2An6Ezd+tPni/0/MMRAnsObtThq26GTXlOwtIMhWET5stwTy/vS+qrXPqG
SNKPD04CGtbe2zuOhCaYding057vgUdU0DDvYHZCOnIQLxjvccHxFLaXnc6C+S4kW0jDnoOVQ44/
/Ld5XIYnE72Cgsp+8rvvxa+aq3NF+cfOreELAE0CI8VAYjPmyaBAHMrbUdRZr+vrfuutPzkj2+1R
qvLIMV2bprnTTx1ZrT6K5c5ahRBCAuj3MKeUOizvw6m7+YrR8jNhySY2G2IeWLXOLyB8IUnlzZy4
qQOH5QTLw6AHDFz4/WoDepBKoFjqLK/X7ULSQ0bRn6/nY4A11NL/WRgd6bywE9HNM7CQReDHgcAY
x+HgBqbDSJoAFQOxm5OeEx5jx3uTo5PLdH6rgCeyAzXY63aLYkFC1t3het2+u+r+nG3PuOI1MEYf
W7LsydJeOuTMrZeRahKi61bCEMtd4bYjysvi5JOVHu/QHGv9xuq39nxypjwrx6HHAy2ZaA8dZwh5
aijQRjhsDcitG+Hg9+8pr3uRPLPMk3bAZIi3A+CyUDq/X2bf7ns/Gs5Uilz4kPqUEVzRIgAU5e/z
EU3t2qGwjhYaAL3AGnZvKbW5tO6UoEO/tNIQQUDDoMg2pEYG9P9laEwvXzSYu3A4pEr0ZrPrkgZ1
zPW5iclZ+zeWMXUvcjxFWvF+Z0kBFCGdTYSHARNcnHSuVjczaWOAcV0JjoLbtLMqvsUDK8Y5jJMe
LUfu8vmIpo77zeo8kPFCxZDqJBiyG7ypFNT5kzku+6mxQJ0OIS5c59BRdL8BKpnlEzrMO6sGYykT
Ajzq7CBE8nwcf2DosXO8tTIKhBqpbdgshhWkiiASj8fJdbun9b3xki5qcmzXx2OtvtX62wfPkg+a
aOjPeP4Jk7Hg7SeMXCewE7XN59iAqXYFbxRohUEnYxj7I64qE2Qy3CEmmw890U4L4ChCdcZ1TC0l
0u8K2nhYGfiG0ZHuWHQO/u3/qgVIPImJHMxQTEyv5D8Lg2e/iQQg3yQ6fosBFgEwC64mOq8pM4fQ
+z9W8p+VscMQIlYqQljx/EVEXrfJgE7YL48gy/SsY/PyxRMQxhHIsmg7RHvDXKIHY8Y/zgz1jzfl
ZqhS4ys0LeMjysE/Kj+CFTrG8/0yZQJFPLz9/ptXeXQumLrNKsnpcC7QvV3EgmFn8jJT5vDiEy9p
FAuB6QHNN9IaaBS6X7Uw8HmuYuseeJcS3DIJULZoPteWwZboGxaa0/lK+kjVxVxz2UR2887wuLo2
0OmIQgnDHMldU/zwgnXxTr9kNfhtzAzS4C/J5/MpnQotECTSQ7cmLrW/SPJm1Wgm90suKXorAoip
i3UeoAC/OuKd/B74M9mbYdrGDgd20MuPFlQaj+T7aY27LM6Khu0tGfx/VXiqmFRLOUJfKf+gcOkq
yuZ6diYfe7cmRyvpl3GSRAXX47G37kDmCrgQ9M/fOe1sOBaJKlBMEm4OM/S31R8GitqQiAwFehrG
uYCGjQNIWMu91QeGEhpZSxNwbmoRd/HAZ0hvqgrCTnMorYn6A4OQ4Z/V4Sq+WUqngrC8ktm9VYOZ
SCRxrQNELPFqXf0yqhK9eC8MKACiq80unu+hyXW9MTxyo3lYZzSbwjCrvHgrhiVh8EYnby5n5isQ
Tj43NhWY3o5ytIkSyQbtYTwYcw4N5RDhJ03MsD3MYUseiVvxghmQfTS8AJQtxtWOAI21TsQJvbXd
FuraQBZpUZ8zi9JNdDGqnkFrFqN+dYb+cYjgIqpFav76erU+zFxSkwMG28agxIeDOu6tZTKb8xpF
6S1k6jnZKBecq8bqbGVlchFvzIzntUgqXulgJgYv0L7LSANHEBNFlZXXkp07IpNPZPBE0oPoPXIx
0nA132zWomI8IMtc2mLIcknpR0c/7z/fIWH6vv9cLo9LkKsYDjWLS3688SWA2VAyQ44OZVR59JLK
qiquKtDOWnTPWpSQqgI35+UeJfqwAZFuR/Ed9cBBj+h+aAn0mrK88hsLEQ1uYlFVPpk1bmIS75c/
8eLrAqlw4OcGDcXTwrKJu/hYgabtIGnO5flZmci/3H/KaJaBMEil0Aka65Uj3B7kH4Qx8IADhCgy
gZRe0kvz8oYeuV2xPx2yOZzqI45pNBPDfX6zyDIlRXEXwLxsXbtf9P6re4aADh10meQobr4u/F4k
b7sdWLSJ+/6Lav3z8U+v9r+VGHnEPuALMSixEml3icp9Js3Uyid28f38jjxfCf4wyeExwFTLtdq4
GrzaD91XpUNedOiELTcrdbH4lnVlxuVOOPt7y6PjKld0I+VJ2CCwLEA9ReNFqimOFkEoNgSRiwSy
/9B0mX0uvITxOkpnu42HXXx/x91/wOhm7UuZ7psAc8uRa7B7RzHG1c7cYrkkvGbqtLFKVyd4xLko
cyI2u7P7EGa6fRswg911jdAMPF+hcf45+hfdJivV1RfUywLNss/30URy/97o6KkUUZIfsQmMNqpQ
Ea3V3ref9ekcHM7Jark0Bf0SInkdE9p4Q3BIKmYowYN5cS4ynbiU7j9k9GDqhCZOvD/fkunDcW70
9/fyrBAo/uLlJKpnXzua8ZpEm80bND138OEE6AO8nczvmS04d7r/tujN6WaVKkuSGJufWrxewXeR
IbYSVWNpa+Xa1Y4/kr7RJXT5QwHNWh0U7TBzumc/YDj+Nx9QtXUXRS5Whd2WGpjIEN3h/sAkeGTZ
EjNdvEAo4KLrK8xAuD245swL+vFmvl+MkXvrOlmIagr2XbQX2s1aTi0G1CZ2rPrZzDvykXPu3pX+
9Y7fjNWXlapVBlea6RFKelte3y91dvmiM6udyuIi0eY2/ez0jpwbmOvTCropjQVUgmAw2tI9OaQe
4gK8K4+AO202kQbHvUJH/+UbKp7ica6vfyKNfD/FIzcnBTbleexw2kFqsB6ACkAr0Kt8g4UO1vC1
60FX4+VyqTQZFBI615FB2RYK6fuUAKKOpV8sZpb9j0Hriev7K/rfrEUQR5mT18NHbRt9j1wj7nak
P4/mF4Hj817g8x3s9jky0L9nwxO7f3vkxm6vuFQUDHbBn7iNiFZutoaEXltbOx7b44ZQB2wFoOzw
Lp05ajM7/c8p31i2waxjBzQsc2BqR77K6NJk7ZWQ9gl6I6lZ/bm/nYBN3C37GO6W50XiRins5do1
+9hyG8SDxGwMlOheMMSTY2gzizrxZrs3OY7aQEFKBSFMppq9tU3B8Fb2gt/b627Obz5mMe4tjdxW
GP3PDTb0am239QZExvt9rEWqQ+yN+YKUWyySHaefsI3Wc6pAc0s5clql0haJMpwoMTLLwrTRcR/l
atgvqWDutpooQ92PdBR/BbKdprkCW52p+R654orKiIHyEwa6PL5I6pd8ekvgxzTr9wB6g/XMtuUG
9/BwYsCIzUGASBRAOXZ/Q8hdWPh+jCiJ366vFVKbmWocg+1RPnuNarrI6ByWrlGuuSOqFpDABGWw
Gh+Gy2oh9wNmbxbIOQEZwZzcfNJo9TPHk/PSxyd1Bx6KYOoWrpwspR74Udv4Ijuk6E4q3gIzUzG5
7DdmR8uO1sAoizgsBeipNFFN5bfIS1U7MyHq9vzw/qGonk36aNUTCPiFtYJ7QyDdoYbAC8okCP5Z
9TNGFyiWHv8y63OOXbDEqd7tWA3FX6jooE7EGvnr5sIBxkuDLKgmP3lJjuzyUhlv/k5Y6SAJ0g5o
E2C31Ebs5iZpmPtnXz668djQZVuejxpIyLK7KqAtiuHm6vPTbzJsxQHQDj2acUUks+PMU+QhbEJG
ShoiFmSjbJx+Se93QKShq0NHD8siRvFs7Xwustn2sce9AEk/WhElSAmiz2pcX+oztqgh74hSCR1q
flkuK5vKVdqOdlBjIjEthdrzLcEM8fH9xN5ZHBeasrhmGt+NO0ujWBL8+L7qQ838QGnYjDOmHr3r
valRqN6BpyqANGiHUJ02hf16LavrLbiwELO4WjZzqoat/DAu1GXhYYb81xhhx9RJmdctxgX6cS8j
6HfVZk7TBHoS44HzGmCiCmgMRzlvr0C3X9ejEAt6jaHp/v3dWYCWoCeXbi9XZKce+jldqAkfBeT8
oNoGblcI7o7rTwpqdq1fOj3msNIbAMY+98d+IWqFAZxvsiSq5esN+fXVuXhv4hYGmp5HYwRogtC2
MO5jtgO8KKhK6Cy/WnWNnkoiqIl2RQlIF3hfpfILhA0kTueSio/3xL3ZUZhZs6zLehnMInOq47dT
CDI3PtSHls935yOXgnBvaPRq9rNcql10q1uvSLLF2h75kGB9Bk8eev6UdaF+Fube0wuVQbYxBK/0
frnR2fXK0yzQDZtWYoiL2lytanOXGadSxT+rxDjRhCYdem/ngCxT2xsUR0iXDV3GIB+5vz7FEvpD
qeD20DE+xesssxTPCBp3ZotPPDQwKTdmBrd8E10yfJEpeYPtxq6qQwaRI/MrJKau74ZC1e8p1NVF
aSxOi49AC83nCzLlCpEPhCvmIQqG/X5vms3SKI24uLcc21FLZW9zwKP5a4qL0A4pzxibeDhAtYGF
LjjkwECSKIxe74rtowqZoC4Qb6h1CpI8bAEKj4ejpH6iRneRsYo2obbInuTmHBbqMcF7b3y0mKxd
5HkVIsHrhAvxNRUR7EjI8rK/BdxWniEAKWeJJ6b8/u2ARysLmWaldiIMmNm0aOFNF5KkehT4j3OO
dKiGXjLp8HxBpzwIGpCgRTOQmuEpMgp0mCYOay5kaku6wOWD0jgxMl7jlW1t2dESd/pzexOzemdu
FOxUeURlTkvXFr/yNfTEgXOTiVSqeHFc0y5nWDUmduudseHvbw4KH/ZCGRYYG69KlNHFWpZfs33p
zNTpJucQkcGA5EXJFo3J93aUuhR9OSkbq6Wh1ykKwVZuIM3g2p2gV1lOLRs/YggPBuuochVT4Dtq
7hofdsboZsVBgWIC+NUGRO3oGgdCVYQSk1JbXgsxO1NIByZLahVd2GPymX1yDYk+n6+kOBE53Jkc
jTryRCatbZjkaTPN36pPivnkPTX11nRMmEzzAuIxS7d9o7HMrSak2yw+pOCxjc1W2Yb2a9TtS8Ap
BXDe/gRKCb7XldyqbbdN7COP/xsqjtA3o7F4wqF7B3WB2Bpur0UQKspUTzbD2KxS0pz6FYeqZPnt
gzV3FdNqVl7c8EsUvuLmKFYq1yyFArr1NqRt9FZaeqvMr8FxUqogdhW7zfNpeWQlFEA1wMJZoakJ
vX3CyG/UbYUaSY6SCZ+u+1PBqJRR8fugG1qqEndVtSBy1jkZ3OwvMVqwL5DkfP4FE5fz3QeMnAgS
D13IxR7SHo3GdyT67dxflKij2qzEmZ0/0V+AwfLoxEdzCIKuvz1yc8I4Oi3ZEpeRxWaGQNJNraUb
TjP8fW3kRmyGy7Xsqq7RryPLNnoI2m451TYiPGFP0nur5pB2NnfUzL0xFQPefdXIyYRpS9VMh68C
veVVsMkWsNkBPkvpVwpEfYW3rlxTTa0ZXzrhbsCpAz0/0JVD0Xmc54rEVASdcNhacS9ii9JqXCE4
Qko5Q9uef32+yhMHnoPMPCCzMnrfIWNw73NQgJXDpMlaSyop77XG65TwYmvP7OaJ8oHMMdCmBmct
wN8Ad9ybEZTEZW0ZMH0pTAatTCO0NaV1NVA1pTXJJatHeRVVeqiINZHmQRe8a9SwkVS+O4n5qijA
XZdTi9TVGc54PgNTJw19dQrASDhr6HAZOSBfdpgu6KXW8tEF1Rp5tOGFlBwy94cFFwaKlWAUxlu6
0GxKzTLToWcO2sTTFHKINx8wPuqR78EhAzoevYLhy3hv9KvmfAbk8LtAZWUBXlcoybFvNU2ibo3/
MpeDmzjpYAEYANPAYoHJaXS/sVkNpfYcz6kc2HVki+xG2wYLY98Tei/um433Uiz91eL5tE+A0DDq
G6ujLVE2PficWACX1qURAjFBgl1GOGNvnI+R+VOSTWNsviQVsNZmuWq3ljrzAVOv47sPGD0KMBcI
T/nhdYx7gDFA6VNr7QfrAKJ1mrlXp2YYhW+opgP2BrG+0bXaJTQlOh2NCBT9ZwIKFe1r3J/7aNEp
S0meO2wTNyrE2aHYgtcD+qPGz2MRoUJctExvuZHKXauPADAKJN9eiKh9XS67Wkd7LKgTf055gJHO
Teuc9eHvb3y55FKZ3EiwXmZbcHDCb3Jo/CEKJKw6DmTzegVil2AhuSp7drOdqz/fVxMlWjAzAbYN
yRppEGgc3VthEIhBWnaAVklGtnUZIju/AAKsXbxkQ3vjCPu+Xjgl6egZyxOLfGd4PPC8kcDX1OI9
5S9YZuWIhJU3El+ThFXdZOb1NvFGRCcNtEYAShWgAzm6m5QsrSg5x7Oi5Db1J6/85u1ZmRMdn4Cj
42U0pAVkCYq4EL+7X8sML0SmVHA7cOS1UxtduPrf4m+7YQyw3auCkZH33qg1Wu03stl8MMb2bALa
0KvpB27pbFPrmze0Oax0c7PRP7olo/OQbVpeenXztlr9HmY82dQK8BLI+CH8DOagsaaZFNd04yds
Z4XpAXSVSqYpATptSgjOIGh+vs8mykKQErkxNtpnOZpaacmDsfV2L36EGujWLSIdy8WXaeroigaB
JAXOdfbSzDrsidfPnenRTqsVrgIEk+ks1swQFnnk01h/v24HFcDwVTFXH9RSmPFgU97yzuZowzVF
GtulAJsRyV4lcvWXW2aXvvoz7mPqsc4DgQ0BeFAmAag0shPyZUH1NaY1QQIs1hJVxJsDlNL0Eg/Y
AvGXbZS6fI20bE8tpZdv4Qzai/OcnM9EKQyre/MZozuxtn27cxt8BgjjGfD47kpMLrvqrzq/p6z6
E72WLZr3wPm6PDHoJxRmttewe0YPMUDQ8UdEiwXoBkZLzNtFglnAyeuSn8LfFfLx+fb9A9M+GsDj
gkV39iMCtfd7FFPborUA53ivl5zWb/hXeQXsvgg4QaihXGDmerDMck0yrRNKI4r2O4gEgFyNeqnR
wFhCPahD6mTuFE8P/d+Xje5lPIEzOmrL1vIkulgHjiDvBDk8PR//lP/8e1v99/D/sN03t1TZKCXH
pDmM2OwbRdXSS5kkv4XDNgY6l+Ltc2uTQ0LLG+Dugyz0OL/qdGheqDJMtuu7p0xGvz03d+nPmRh8
482AOKEQat+uWuu16tQIIhBY1n1q/OGCNtESLYgip76tTqhTPx/b5IkVbgY3Xi+2pXrmz/KVXW0N
Dr1miXn0TATvWqbpbyz2yOJXWYaorMxl14Zj8LCL/9kep8zFmJPrrKpbqxaFRQP9SuWTFnv9+Qgn
98qNkVH0RpdUC44ibEgn+SltTWovjGf4bqT9B2bQdoJEPHbKg5pcW4DEp+ba1kpTR5XLT4cz6vRU
4Pn93M7Ugwcxwz9Do60S9QG4VNiutWSm0KMYHduCnRPsoITEaN52AR4OPCTUfPaX8yU1BfteXaNE
ZQu8kUnt0mH5V6WNZnbwYPVhKW++arSNOAGAeIXGUvYoZJ7ZQg4MN8wBliyBQXHdLDh0Nf+ZUzI3
AyeceG9jOlD5QB8hejeF4WTdnJwI8iC2QKEzukjLQ8N6evZfpF3XbuTIlvwiAvTmNenKSiqVKPdC
SOoWXdL7/Pob7MVOV1HcInbuDDBoTAN1mP6YOBHlaWTPSibuoeO94rctQONR4UG7gYgoGC2i82T0
kHGI/EvkZv0agJnIUiuSGUCNkxpCeuyX3KC9b0dfGrC5gLJj+FZTk0lgP1zJaS6+5xM5xlRDwzs7
PzmK0hkQrwESuPxOg1dfkC0q2Xl3jKUPTXbiAUI6UNZhxuvK5ptcxvkyT0RmU2FNl1HDu57tMBQ7
3u8CHoAP3syRKj5ydwVJH/yXcCWPspRPBZUlcmdQskWhcE4TkY1DF2RiyjxLeBFAbPLptih4Z6R+
aVfuwAWHDK8oxHhQKFTgK8+cFilRWeVnqGfE26Y1B6sGCm4YCX1ci25EfuEyAoIaXa8KmBhkJNuv
569NarlJCjj+BlRLjsbAfNWuGySEHVAcCzqhZSOGZsl8eXCoqHGf5SD7r2M+dJzL69mgkmAKDkkS
4kiYuRQqoJLtVC7/PUhhkzy1GcQN0SehywHhAwDgzVyGzvyjpgY1gEdViVxERPOCHvRGi1RbLWQj
t/MUGdxfCU183oGiHKcjyarnkanLCj9aldzx2f0QpsokO4auZXtqK82crAWalYhSA+IFA8IQYC/u
UP2ykqznpW0iqxy1uJRnr2JXJOoh1/KB7uUxF4NjFUYVZ6kh50skFcSCd1mOisoeFAtifJ9mjVK9
arnW5Q9dHFXGdmiAm3SrmkqF7YtqBLQo66nsGAOVBAiUj2O1E1PVn6oJoq8eRYEv0abS+5LgZLQO
nnAThsM5HSNaH0NFCTWzmrihSaWUoJ7NqyhGvGfIoD83VDlqHoYmBny/Gbhcuhup33SmzIoRTRpj
Ch28yOcScPKIlG9txRelcCNU+hCB4KnkEy+XaZd9KUoKTDsZRjmKPuEpj6CYSvycC+9QKZCLk5r2
hrzRBlD0n7SyDdFdNlYSR8RGLHOb1hodsQDVEDFT79M8fc/AXaXaEVIH9Veji0H1JddtGoDHitVc
tmlz2eh3Accp8TO4bcLYDtEPS5/yJBaTklQ1euqgbZDG6l3XaUrkQYghQEMbqkFopzeSoUDlp+oM
pOeDoNUmgW41Ex6DvG+ZRfHnsiGl0uK/hZFBP9yAmq/dF0EX7OsKKZJvGggR7Xd1R5XwjmtbVXnD
zxQASqRa3703UtM0ELLLjCfK6DiSAbKGol22Kc0tvwQ1sy2muYEvMmJtuGsqLgztdoxF1Q1yGsWH
VjRCKIaJsp8oB6RquGjvVz6fHTmK1JiLa0THj6LXfC8xueVI2nX5YI9RngU2n/t1mZp1lSuJqZfo
DAYRVp2N1VMAnUMphoaK0Wfnoig0dsi0EtIjVBwoZ8ocGqU2UpaIkq1qmCSBFEhb9Ba+pQm2DZRW
M/B2Z5lgt1wlpfsy5zNMXtg3CnRT4dsIn13RJPpA0DZpcKSr+7TcpmkvlA/gIqAagL5jOY4bP+Jq
/qzoA8AzzFAr/T3oNS3+ZHlVKG4wcmqNEogadXbnU2M0RTHqQkdQg0TCUkmDfMdU8CXhbLTlTghH
FfQVhdjyLq0rmoG7pRSMLy5LIY3AB22gWAzKb78NJHtCB3qWQXgfVkXI3QlVJiQ2TYOysTk9GnJH
iES+qEjHc5RZAdpS9O8+yzgbxC3sZQDJTwD9o374ffupWejPhC7vRDiChl4Rt8osr0rLKM2HBj1L
SPm0xPdtfQfMHz3TQ7dhr1zp1s/6VrWEfaqb6rGGmoY7DJaGMlPg6vWuQa95YT+HDoK7+LT2ZCy4
O4CugLYH8nGaLijT3194HUE+APATdbznl2pl9l2JPLOQgKkCU0jEwYciJgMJYDRw5Yo7u1TXgFQk
mF8VsEaCYFy8Nm2wEhes0POIRoh4YvrjUKPTePzUdlXiGoITyebwPbh9YSIp39xFT2G04n0suO3w
9JCgmSqdaICcvZeyWFZJgvDOowrtLdalIxFLNOgWfrfWNy4sBEYQi0FtA36AIqI56Hq0vIKrEeBL
/k+gi4QVAInv9WtBdoV7e78t4C4nSde/lqZRXyxp3YIPVOJTHimSDoQ2IL0g059ae7CCjepCitFE
VZGgsBV1ZAfImeKCFaN9Gq3v21+yuMKXXzKb34hqmdoo+BJk86ePOKLdy31A/1NtHXYx+thWEm9L
6ZKroc/SJUWDw55J/2Nw4k22uo4gIzaNr7MD0zShhLiSIfkpiIAVvRzk7ATFCNaloMXCAmj2+Wnc
ubvAMkGbuZpum+6Jmct6ZWgWmUS91rYDrmX0vjgW2xeOvDVTqztaaw7r0lZFxc+A1wdp0R+9j0qc
FnoHFKuXkyAy38PKrl7YY4KKtU+mXq3W+hWvXJJL15AqALIho9iCgsds4Wjs52JVD7znKJwpPHLM
3J3ENX2zNSOzlVLh8islhRG6hRTiwcCpMFHcN6yVbb8QyYF65+9gZgtFNa4eRAF3KiRJ8hf6BrHj
59g4hffACIKYYg9pDrysNLYb3Q41Iq+dgqWNomp4bZCYN1DBnV0AfW7gAR97wUNbTOOTBCKbIB+j
jv5655nJWmPC0m7RkSYFLSjCAGVOV66Wpa73vjx6XC5s83ovpLxze0KXctxoyP9rYjagUlNThXHS
6LGzn4Av7OPdQSfhttqD6PcRki7EOELSLSN3KFOe4AT+WrE/vUTzk3dpf3aP5QmnQ94NQ9Q9pUIH
jvX+FNm5q1uRm/S7qfULl8uGw93i28qvtaa3tQmenQ1eGPqU6kANFnS409V803KI2W8PcRrBrRHO
jkZd4Fj2lYZUfuCAWRbCUlu9KJ3aL5/+hSEUi1SQFaKdeS5Vq1ShIjMpBiYsnArdRvOdM0eWt7et
SEsrhvAeOWtgOaZO7us3MKLRkOa6D6SlRPAOCK+j+Vq9Wq9AXIK7KDUF9DD1b5Fp2wWB1Oy4P3v1
g7l2ZU/7cj6rl18xW7ky0dK4ijnQ3xSnUDly6r5fI/FZWrhLE7OFo5EAZD/YxAFbykmijcAHjaRq
wTIoraWMpvzij9Gg/gY8MqivAQu5ntMmksQcSr9TdkF5TTfCHuj8+DPdglSUArb5ubKECxka6I38
Y+5HZqjs9RCqrqD7QCgFFDdgGoOFjs9tbiKnewCbie29+fcvX3DYoH1zPrVkVdhp7RtmKdc+jYJU
ZiFqqeOx1EBhVJx43QpQnejR5anUH1Frc8mqbvnSA4Lwl0euCNIIAKpcz7TMugTZu5x5UYN7Jjb2
XezhRGqRB3wjMZTjkL13+lOZfALLT8ow+h6GwjL831EKjQjj+/ZKLCaw/rDmSmB/Blh2dpiqlGUA
qU8w2cDhGgLBa8EFFEUngmLppXvb2sKGBiIX7xbwZhj9nGApMwSfg2YD72WqnjoSpz8reuRkfBtb
MT+mzm1rC3crUmWQwIW/DK94LtYmVVPivgMByhgrpZU1UWADc/9228iS74/UJqBHANOD5vFPo9KF
Ry41rR7zIahPKAdyKpTy2uJOaDF9DYA9ypPC0MTdEBRsGpsGoOMzKivXdUtd5bZZyrkjRQPHDg81
ZHjn/QSAzAZJIiDtm96pz8GEN2l3WrXPnZhtwUWAjmGuN41DUpFxDQ68VKCZSHVwe6CWr6LYd72r
NUqpGpct73XBxyCec/oSNTJeACKzjzSCclr/ENbJLkzkcxN125jz3XLiaH5tAXJLG1OPNiU6ZZqP
MswtJfhWGJBBa522Cw8HHFCgwyQBCVS0dlx/JGMqFRMZ6An5eHwFSPN9D49j+BocRMIUXnAOptA7
wKCgY44uz+eVjbJw31xan2dVxwBCfsjmMG+od+1jr5FUe+E5Z5BOUY1m22pNf3KBcggiL1gSBRlq
5Cd+5KZzves6QUUZYCCjFptDYNh+5NtjcscjxyOHR+ADd/xTKtoiUPErw114H8HFAdQIYo2J1ml2
scQqH7Vhw01MS7X9OjhWPrqUs0HgDMRCh5ZA+7bBpdaWK4OzB5mNGRt0JeC9oQS+EzjbpjfzDldZ
Yg2fbcKITs0KGMei+woCtyjuOOGekywVkbPq9rJbRTYSe/JgmMFaRWbhzlfR44NENDi7J/3v640H
kROu4VKQ8CEp/q6DUOCjTlZKW4smgCaALw1MEgTErk1UjR8bVYcDmBLOIGxjeMMz9VameCHIQt7w
r5HZmkI7tW1UpOvQ/1dZIrhOo13q4slWTcthTnHItsrB6VUTahnYUI2LK6A8hzt+nx0jZy27tby/
oQqOXjuoFoA37HrIqK13YqAVvBdo8lfcRrZYb6s+sTn6DYlctXdi7ncbOVAiItkqVmUhDlNx34ng
g0aB7Qd4QsuzIZZYyXv9wJGhfY0I3/Imr5KEAjjNCJJOJMwEJw8Z4YpnGj/cXoulIp8qg5gUfVwo
peKZux59S1mqZyHWwo/PrfpaIFnvts96YIYh5Brks4TikFzzEOh06xCSDlbT3ktgVbr9GdOVOfMb
gelEMArFFB69RNOVe/H6wdEp1IiqvCeqROIfyufKsKJtHVoyBFDHFQz3tId/GkMmU5InWr85o5mm
10zukcH3BB2AfZwjSUaCfCXCnvbwLSOzR2IsS3GIOxgxandQn8E9L+Bd715vz9uS34WJ+2cs8wcz
6cpalDkO+2fUTM14a7rnNN6H4UlXjnSwO/hgwva2zcXpm3w8CTqiAADMRpYPmoDkeCh4kN0z7rpg
5ef/6Cf/mLm/vz8fUpOU6Cjgc9GTgkAdSc3L0YnntUJ0Al6lGYkClo0kizP2IfRVeuYgqiAT1Gay
0oqRIUD1wUD+nsgBRL6dfiyoHSs+KD97A5kdO2sT4zCA0Q4vWCzAN/abFrEyg2arQni9hGp24YN3
0k57Lvk1pLR9D1GR78lQMbwISFaygOg9eojMjDWGCIK4MYlJVPdC5gpK1zdmgfgVtPoccixmVqTK
Pd/BObFTicrPuZDpsjWCPxb82krUgJpszKqXnMqozaW5JO9KhYfDo8v+cJbzumuc28u3vGUu5nd2
39VdnhoowiL109RIcmkbMD0h98nMMYQkwm1jS2kZpLL/2Sx/gvCLg8330lhyXSx41UGwnBoSE3TL
nGij/3ZEs7lnj5BjvhsPOsjSwn37FKNfYuULlvylyy+YbuCLL2h5GR2/5bRd+Qedg+4uylL3inQo
qV2wB1TihmKjZ7pFK4cvX2XVsDo1s2T/NIZO0oBpQX8w6FqP99ILePlRU8xx8VFhrqDwqeJ2oLWN
S4hnJvVfxFXM0dJrfmlm9pqPdYNCbgEzYDCPpYMW2p3hSshnpvXKqV303IFSk6dGHJDEzWMyg036
wgIWWkFlfGp1lvZo0oBiQYrLNQbAlj/Im5CIG7qLT/0nZGDLqa6xmmpfyEBgw/39jtnMJkWY5WhU
F7y0s5qHBjqWe/2QMWKjvvxye2stpfUnzCPKKBNd5Q8VRj6kQzvmmeDxEHd10TUpdKiMWcYpeN35
X/V9AYGL82bF6FL0cWl0tqY+K9NxVHPBC7fw0GqSqdMUV4CnWPp951WFQ9ckNRbfMgmaHdoEr/6B
4BaD0IeecCEgtyru8sxqa1sMVzyAxRNxYWPmhwRBUaeFABsQOOVPambzmZcjxCXjWr/a4vsFkR+8
XIjd0L50ffawZplSozfU06nr009F3fP5iocxPYE/njBdmmRh4Uj/QAY3OeulAaGjl+d2CTEDdEQF
h0Il/IMybKM1Xs81a7OpG8OgpVIOa5XvDkC73/tTsi1B83exkt9bvE8uxjUt4sW1xbMmCcQOlnRq
NXCHw4cytrvuE32It3f50m4AsE+DazxBh+YoVLEag7CBC+VF30kAhsQmAsbvLedBDa7+m/fw0tZs
UDnyr33WVqLH7nk4FkZEOOFLQkOXkZv5fbUr1nJ3Sxvw0uC0nhezqLaRoo0GDCbouIizjaS80t+3
529pS1yYmCdGdQbiCcmHiRZ8rjY7vHf77FkXrHAlF7IYPF0amjkTRQ+KNSWAIaUEQVCgmyF79kFF
X30wrBlYyQf53J7LsCVDpG5vD3LRk7k0Posa9CEPOppnohca0OiysHgQGBdQazkBp7KmM7o61Jkj
4YMXqe5EDLWuHNqYOd0GxQNX74pDlD8yfjBp40Ttpl4Vjl3eLxPfBag2oB4x/f3FfpFruUxFWote
CkXHKdNj6WAClTdVcT88UUfJABkLbL2wgEhSHbYKwl1KgGoSSEagqP5HFujavljnnI8ziqRcY1bN
OQONhDWYii3lOyF2efVQy9tBtowHI1oJopZqNCCh+Wt6dlQ4cayaBsGrp3w5yUZx2BbHszpALQms
jg5E7TOzNBPQFG21k7wBQxDdiXuRJyL+5VzOlQ/MBJKycW/vvKUH8e9nAZl6PSOxApkNlECghgBJ
PiT50XJw28DS+UVfCZDVQJ9O4JNrAwFXFoPfV4LXI8vqFqHVFwTt7cETErArDvJSFxoa0NBCOGVk
0Dw1u//GHJQBgTzAF7WET98C1+oOdcrTJHH0/x8UHg/UgMGloWpzOshhrGgS9ILgAd/UJ93GN3Jr
EGu77xKrqkoCKCLIRFaMLibW0SCjSKi/8sIP9Y/C1/huLHQE4mC+Z0Akjnb9oDz7APLayXmf79d8
+yW8Mlih0aoMjwlo3nlhsZOkjo3ADE6U4tXh2LtUI6VjBpb8eHtCFx1QFJ1BIYy4lkcd4HqblEOV
AG7uC9A+fu+535y27YNfar3N7MKtYlMMLZ63q8qM3uJ+Xworj/TSJr20Pp2Si3uJk+vR8PPJurpv
c1f+KIOXRN9Wwb2CDPFq7/HCNYR+OaSI0PuNTPCc+n6IavzVGIngikuYKUIpzSAle5UyGy0dwKQj
Z2RXxyzZpF91aZ9laoP9FtDwjbKFqOQQfGfBRIv9dnsNFr5qkjJGqwwKI8ACzx7AmoH8KZ8a3AwE
9KyMQOe+VtxfOqFXNmbvXDumnSpmsMHVstNzqSNz8kGtvb7dDNUxDo4DZ4WVbhZ57+TlvVD9118w
e/ugASK2LAG6Ih9R/OrciiFSr2V7gHcmcPvGD/ZdCRy+35C6HxzZSLdlvYLEW5xpEC+Aa0CTEYvM
thvYeeqhHfjRG6XuffA1k4vjlcVcoGuGMPWFjZkrrWt5oZUMMz26oxsfwm24re13yN7hX7chwyMS
Tds/nNS7c0vWssFLtQeYR0kTEJk/J+v6RAEkDAHzATAOqCh9Bmjj40xwMG4S0wV8xJvom0AusAnd
05oe2MKDdml4XvMbG6CBVAPolRYy9Oqd1n702StVV4oLa1ZmZ0XPWd53FXZRk0apaZTtQ53qGxYj
/ca3nHP7YP4fkwkIu2AAdwQZt+vJLML/nczWbKzj8T5zajeyGXkkmE1wmrdbMGSdfq1xWi5tUwR+
wL6hJ3/Seb42Gw+8MoK/C+gVdZcEjyKg8LcH9ueim0WXiIn+sTB37gVpiCtktVCgJf1o6keI9KIz
8v4JmxMiy8/G0TgOZkO+UnPAvgWrvCXawxak7iix/H4h3K5xFVMwkWk3OYn0a7n8JbqEq++bLTNH
GyXIInwfIJ3ILyLrR53Yyd386D/4kwCYfQd6uMSp3NShNlK56LbjnMyE03F7ppZe4qsvmW2BVO8N
gGsY2mqCjWyCquMdbbpHdjfG/2azXa7J7IJUtUpABzpqwimGXE+TjiHr29DqCKBf4PwGyza8xH4P
ipgVD+ePM3hrP0w78uIdTnCbpIb6x/b7E4NtsC6RcJsSuB0Eiz6Qh6/WKeyONJvfhxdweRH0VmYm
PQZWvV/Foi0+VyjmCMJUxAcl4ex7ZLmWJD9kU/91hZaMTX7Srb66k6VzKggWgBqtThIwW25XVnsh
0wvltb92Z94QhHFavaGwK7qQVXytf/sGQePvxvov7UzX3MV8d1Ev9UECOwlpHH5nKQx8hz35tWJm
6bbUwGQAmkMNNf05T1kHVQ+xVHseZpSve0jquZDQ42OLPaMxDFLQ/t1KtLV4XC4tzgbG0EMlCT0s
lsVDpqAFRjZ7inQiWvS7Q3g0lDt/DZu2FMPr8OjQ9CCiix0lyOvJ5HhZLeUBgNtjZyH19x5BtHBr
qKRF74q9MqNLG+TS1izSiZAX1sVkRNjWkuNrr6NlX2NHy17VEV+QA0C0gRGJOk6BAG/lelR6OPpG
2QtA8vO62bqldjBwCoVdunXJ4ySi69SO+Z0ddRB9uKe99PQs3z0bVl7jKlxb1em4za8HyNOAXAVM
bQAIzYPVmrFMkDHqY/wanDRT2JmNO4n6fuPwr2xaaSFDiIH/NTa7+3uN+n1QTcu5Z87nu/Peur2r
7xxs3cdHw+wI3T88/bZf7I/SfKncwaPmhtqGFZzX480lqL+Ob+EnzWtdUeZ4iX7QE2pwqAU0nZzt
xyS1KoPqWHOGRkT0b+wUsQ0tgw35Pc8FE/HLqO2TTM2fIzXjtwqqdG7MM+2uy6Op9azoXbRbafc1
/iFRGxgrN9iiy6LroPNB160Cv2V2g3EsCgvG+VNewfJdjScypIZ5K95YeBuN7Sn//OYsqFdsW6Kb
a8iXpaXTDUAgUMEB8mMuZ1RmhR72OTLwNbOZ8CkJTyPnhKRQxpUHa83QtGEv7k89TqXQR7Lf6zTv
XW4LM+pOBSa0WCOaXnTnL4c0m89YlXIMCWkULSPQD4Q/0qIMbFdvoU4UNPRBOpMkD/q+MDmO/No8
r9w3SydvYuSdaiZgR50vZ4oOw4CmMF9UgUm1oyL9lmNQekcReu2+/1Aqo+uuK1FxJHWxEwI7kdnT
7Y9Y3FPID0yNuMDfo3H8erabrPCpnjSClwXuJIhgfLzUjttAfwYEqsHb3W530t5w6whrCk7CwgMG
VnWQSQGfiutw7gnrKSdprAKQsN0lBDLedW+zEfMNlp3NSXpoyYq7t7TcUIvSkHaZJh0Nu9dDHRKd
ytE033sJ3dMDeam+JyUl6DwQlEIy07DKfWZK2+fN5vYkTz797Io1kKRDoDFR4aF169pwOeD+kSoR
gNTeMbL3Mvhq+gOF5A66OKTYAjvKSgwwjeSWwdkRUsQMzZNItHnxl5AfNaGyVH0N+LdwTBFoCzxo
NNHijAvpelCpCCawvISNtDuOnc3MiAH9usJosIQ/urIy256ymtdFGMEKq81gdx+dkg1vg93uSzQC
CAWpG7yJm7R/5gt7ZbssZQanTAJSdMBQi3gmrgcYqaEcGR1uWz2DPId+NoRDntopGkIzUg6tVXEl
GX6DYHrkTFp7a8KKC0PH5QAGqKmLCl7rnM0hKmQh7VgjAkcqnrSvCYqR2K6g3fGvfkQ2QCHUtm+z
h9t7dUEo5trsbF2ZHHIZuFtFL6tO6hhYYgaA3dFw9H5TdUQHd36hOYaFT0jDD+WRR55DseRD92wk
oJNd8U5+3hH4GBEt6hg/CulzubUu6OsEsawI928bkXC/UohdiEWuf392UJBCl3raQsoN0Emials5
Ck2kFk2F7bPqjLZ9k6+PRmyV4zZnx6Zb22M/D+q1/dlkIwkxdOk0PnEk+cvwUCtPfmL56WPif7CP
RL3XelP7lYN3BljW2wu94Fpf254drUIbO6lUMHZK0Q3udHVBuPxheCnrTQXMtC3Xa6WEyYG+vpZg
UQZaD5UL4BnnLXqt2IyJArovT0oaCuQm36Ua0VqKNl2tV+Vz4ov8ua2jzio7xhSzz0IFGvcVWF6I
XPKAGXapIo3OUOrRnqVJUYAEuh8+E9aPHzmfsl+5FpSpfXuifl501189CwsYiBJEQwVCqJJDkGeq
GwkY7iTcK0NtxjpdsbawI9AaM2F4J9znD1YRQWgKPUdLnhcpL3K51eOntHVuD+jncwR5QWgmAjc9
cYnM2+1aqvdSNnYTBgaiVzU1x7LecmFiacWzRK2epmaer6VAfjo7SHcByDpRl6P5Z67dqhmt0bay
DJBIUsVg5qEfQxdyK67jgk8BKyJqKuBKAcnfn/jjwnfMejkN/CgUPbUG1J/u6opE8rENIRpBfafr
ypjUFbP01onS14q6bXpKQainxF9rfE4LxRd8iiQpIG5ERhqtIdfPR1AnrZp0qej5x+IJlHqWYoNp
udjXlq0TZmcykVZ8uYUSNExO6G/0xuHRmKcEuFAfW15BqW485QQEz5BolC3hbjDvEkv5F/4bstBo
+5+Y9wUwAc3OBYImTYt6ChABhAZsIBqLX/yHaKYmuDoE6A2T9lXF/3zsX2L39gZeiNxQjcTMAnEE
1jM0o1/PbTSqnM/B+fDCnKCOBYLCjb9t9hq47SBe19i73+UWEHwPoeP2tumFK+zS8lxCC82/KQ3E
QvKELjG5wuXB6dcDxWkzEM2tceSsjVOcuSCcyPqc4zBO/ruwyjvJ2ga71ETPsX9f2TKaEH0kEBs3
CUm5Vk9bPEoXc/wncLg4So3O5NRPYLsAAwxp3cwK9hI6O00+tE0OFC17zK+ZvvyLlM/V4s695QYe
fJtoMKwVVvIhm/ReGQ6KyT/BwaBrIvZLryDyShDTQWoQLYnabCtlDZJrujEAoTLsh87sDPIrUJzC
sICT7sMPVq9BYpYu+AuDcyZSkQkGVOs7PLsA84OlRQSNi6UeQKSg7PrDh/+yo4hB1qL3NauznYRE
99CUA6yC7YzPzLoF9/m/GhnISVSEc5A9n1/xXC+2TRJLwNuIzw0nbyWBWQ0oJRXRKyWic9uU19+F
7Lv2wefkiPGG8zd9vfIETOs18zEUtDsC4olXVABP9/XVQMMkL/gok7zeHLb0s90GDuZzzXeaKgM3
rMwXsQB9E9pOYWXS0ZPfB6t1hffyNd+ijL+WwF/gwMB7j8B1IlMA6/I8RPdDLkxDEAQCOzs4r03k
qP1uGNGHYp64jYAqt52QwsrR/vekrngjC9fdlenJN7q4BIaaKUmuwHSCDhzDjKIHaedDNfRzlQZ4
6fG6MjV7TuJK4CknwdQekI/TSTvn8P9M+QtVzVUIxsJpQBMJgitVnRCEf9DKF8NqRTXIDSmXwBOe
PYmmk27A8lhbvGPnb1g/6/absRTJXZmbPufC3CiNvjb6GJoFld+j9hrYdWb6B/6+PW8US3nasPOK
xcX9KU9Qa0BbeGBZry0qulAWSdZKkCyJSb/rJFvUj/FndAKHD5EfuuqRZ4c6WxXPWtwvkH1C9yN6
j8ERem23hT6N0Ce96Flg0GSIImLzDsRfXn9GTue0to4L+K8pfYQLGtrm4CKXZ+FboyftGDYFMB+p
XfBWYph+G1mUp2g1TOyA6hb6gDEHh6KISF/kJJROggbfKOztbvQEug/ZjoLVus43DfAZxSERIYRx
7gVTrkz1XYLi12jx3S+KEseadNDiuRZQADCmCjQS0LPJCgsAmnulFb1n8KeRbrNNzG7D495C8AWy
2uxR3Fu1hlQuGJVu748Fgh9M3IXp+WHrSyVJAzwH40mE+nxlNZZ/6iyDKBGRXvjKtt+QFjPliLy9
uXfdEWJya8wGiwcePrqI4hXa2+C1X++VIUDvlSHi5ZUItB2D3PQFMPGibfPU/4swewoH/jE1m2nV
jwDhZTD1bFmvaKEJSMIR4cjDd9ps5BUgyoJoJCYXCT9jkj5DqDOzhsSYFlQJXj3ltf7gn7X9YHVP
0l1iP2mmexDAIRSS8FR557PkeRWEI1+yzQEy5rvzCbqkt1d6IYFy9S2zhdaGEVcqpwMpjX5QcHI5
iozllteSCUvnHpyj4FoArA1yX7MiUqeUWjLqTPIa5TE2SJq5gT3Aa8vsKPFuj2jJKQY75V9bM1dm
5AbRB8keLm8LfSvGGZLpn5HH2aNzyD6gRb/bFOa3uWJ1KS12ZXV2o3YoRNRxL0relJ0HpezB36m7
7glKBA/24VBBePKDMTPcKGb96/aAlx4rEBohYFfBaQC06/U5ifwmY22iIgjQza4LSH+O+7fbJpZ2
CXgZkGsUgUpR/sSyFw9UxSIQ29UYHB2BlzVAodse4nQXrmTzFtq9pogCbCpIGU8JoNluFJtA11IO
Q+nR6TU+By/o8H2owcjRbQgkx7+wQRGtfkG2k7M/pZqEoyuszKa6NJ2X3zBzEGtFDsHOqEteroCB
kohJTRU3k5jxYpRh6TVJPoIJUdF+q76htlbe+mjqlrlQOw4BQ8eeUXZNajf9CJ7DkpYjqD4TOBlE
LRL+U0xlYGbyDvUeUpZcrZhSAPJGtHj4GdpjhZgihRQo2RdV5ZQ6qp9qdsW1nwzdIHdj2BaQx65Y
+waofLtlwtCWVmpwiqeJtfoEGlv6IOZVh2xCIxalCV7YMjelTJXgUQBsFODP4fgW51qFNKZQFBtO
Tmu0qGsGsOBhrB8TRaKbgmpsExZq8EtUUI41W1kB3X7WZAJhadfs9EzktrQAdyOhQqF1ZiHSNkNX
O+V7O6vQLUnQ8Q9UcxZWHzztK56ofd/6Jvppk88UU1WTSVytI7d36eKL8XfpoD5yfRL6qEP/JaQy
vPip1IE/Vs4GyDPFnHDbcO/bRuAE4UqubKEKcLll4S5e2xx1tR4zVEO98KCa4fk+toKT4Aqgb6A2
dZWVg7hQjoM5FHfR54zT/gPMj8bRzIgzH7vTDg9W5xyhX1MCM5STV+UeFHgfeQHiUEulpsnlrrXy
WiyPVkXaEeWOiWVjdjgUOfJHdUhlT+6sjjux/JQ8y+jhqQi/xZ7SJDBW1cd2uBvXYGvTL88jKumv
5fkLEuRiWjAlkj3jVSzMhEiVK+aHvHPr7mHFHVi8AeBbgLYZd6oyR1+gXRN0tEMmIxZ+NcZj26Ge
v1JYWL7pLmzI19smLUYxUnjYqJzjHhwgII0KrcffvhMcOigB7Tbn7422fdZXQ9PFwQHNKAuAOyNi
nP7+4irnJMaNQsBkbx/BzO0DODkuP9bo4rdnHluLrK4mTb89evbO+w9nX7YcOY5k+ytl9Y4e7svY
9JhdxkKG9iWV2wtNuXEHCBIkQH79PaHbXaVAKsTbtHqSVAmAANzhgB8/Jwc27/323zbwVx1okZPv
qhKMNeggKJM0zoH5+8xGZNscZNr8NprtezZ4UciupFgI2l6izfe+TTuaOBhcm5aja7a7vv56uweQ
KpIcUBzQTV5d8cPNzYUVbR/9MoKm+vuf/WY0fkSg/nvNNKtTWdmWWW44x4qA6+nXV9xHImeH2p3D
Q30Zt78+fWk+3Fw8Adxxn9iQCH6/+7eN/u/udcAoMVvDliU+ffxsXt0eLwDpFoqi0+2jADAxLhd2
0Zv94cKGuB/XU+DftalW4Lc2zQIutQIQ8RoaD+5W7KYPF6DD+ZEuEXq+FZm+7kyb21DJMpsn136C
THp14W/qh8T8sjCBxzNA3ztYO3gUMDPh2V2zCzpWmUiH2nm6xsvhpbHfJPc/kiVp45d3z996AfYG
r1smQjVDj0BhF4Hrw0MW3Sb9tf/GI5riXPgWXt4evoy7/CHotjcbUCY/jU/VduFF4a0IERi8I88V
pGcxglO3UvtDY0NdzXkqvW98ep7Yh4Y8T9bu/Zl8A6uKuP5VN9o3Etumtdfb8F6fj14z34x3JcBM
PPr2AfLbsAcniq7IfRDJq43YeBXYSwtItxBIuoC8bUAy4P0Bvbl7ANsAcNQE2EE/D9vc4oY1+c6T
8ZXc1jL2hgOztihu8BbS7m935EHpLMS1Ect7Or++BUpqFuTuk9gG3t7+ZqQJpbuxStolLjbbfmu3
IiV1pEcDV4QO+CNZRtqmQVds10OZiDzO+9ne1Iev19Bfah9RT/szO6ZR6si8r3/tQNX+AVyqzR0K
hostuB2f3p/itxINSAWDrsi38WoLCrXTT08bEppZjq21vZab6+6KRci4b7pP9WVz5V7kHkTClyz2
DcVo7OJXfWrHc+DiUVXU6BOBBl4/wJIVfcUZ87jHNovi79HVTvDNLjly8N5vPy588FsLgHogIEsA
RAKyVXMXvXCOJATwt+SxrcO9XX8O8gcbbD6K7kBPVqoWvOwxwi+C3b30Pv7mGfu6d+2MdYpxZk4w
HT/9etvdhZ98A1W5UVBufoH+MFn41mNIrjstRAXeEcKLp2v9hW4OUmWSwnOeGlSqiANEJ7sNzf1t
VY4o2Q62qtyK/Pv7nb55lr/uVIuBhmKifYvwFjH7x8/pNVBW0fVtHx1+yru7u0/s6sre3GySZPNx
yV28ESChnB+pe8TvoEPzNCuueJmWXt+4T9Yv8IdIGQ9bUMqoJT3X4/i1ST3pRrMY5mR1JSBSgNeW
uY3nMsCckqLcTClEV96fy7deW4C6RiQLtj8QEutX9gwShO48cvcJb5HRkTL3Ib6LN12UHwUXLxdM
42h2Jx+Gww29wS6gdoJDRjtlqtngsnYz+USDOtvmAz5skPmwcMr8/vB67AaadtB+OB6neqmYdAPq
dlkwPqnb6sbc2klzjWfxn2DViouNe/1J7Jxtvw3H+4XPC3+zBq1jzfbcwi0pyGbkU+bdpN0leRQH
uzkU+R6A01E8+9aPZtrkG+8K9TBsX+X7b+Fz7ewg8FyHX6weHI/b5gFC0tf8aRoOVfEJ1BG1tamv
8rhLo35E4US/RW6B7LIP7JbVm/EqfDLLT0GzybdQjezqW9XGLt/0BVi7kvbR43edKaIOtWMkKhP6
DKHB+z7cZxbuuU7SogL3ogA+s7xqzK20ts2mQvoQOj9Z5AY7aQMpYgnonapjYf01d5sINTvIgwvy
CUQjeBdwdvm1863sF6vOj6b021Z5tYbHA/XVPSdMC+SJA398clFr/xG6p7YAH/aVCc49DMa/d8mu
z3dLYnO/HdMvC+hAlBM5arBw6udGlU+jf1xAc5/f+nirSiGyuuAzl/rQvNfIkHeH/IR8unRiFKa1
l9aSTb+9Df/+Cu0AAtPrFPAMZga1gi29hRLY+LHCFon4Zfq84D9+81XajGlbXk6cuqN57CtCHZ/L
Erveufc3adRG5obv5aW5eQz/YwWuY6dAp+AOjOANlPenm6OZPN4Lo0Knoh/2Q1rX0WRWasfkoWsA
BlICsrW5sUQm9Xui76VfxK8oPwVq1NEmtmFlA+lOLF1ZfjVmlJJZKFS5oYV5hPr2RmSDGFLF3o/C
ump/GrddsIWuROQMd+9P+m9vKdowtDkHpHGiBi3lMRFP9wQZ6g6fnO4K5HP4beMvCU+/5Et/M0Yk
cf793Zoxli6bHSUw3w7fizxyQ6Rsi/LQOVvxnbmRP0NBgoGZbePdQeu9OVR+wr6bP0fIoeGKvTN+
mAD4sU/vz8LiamhXvz4vBuZDhwdbj9VJNTy45ib/lrUfwk0D+Z/D8FkWVxWmBEJa3rYil8X08P4Q
fr/ZYyV8ECcg1INyC5KrpxsRml3QJWpd+dR7l4WHN+I7ehfaGwHp8PaLm9JIJS6N6gN3Ia6Bao4y
Ch/M4pOy9xMEsFCXiboUF2+5MrLL2JbXnnNwFyEwb7nS4zl45JlEEK6//k/IjjkW9TDILvIuSoUF
9O6pc/BEnKm4Li4q92sf3rn24/uz8/tDADoFO8GRxML2od+mLZCNW2VPPMgR5nDcxUM/q82swD/O
i7vS/qo8A2w7F521NyGmTiB05YVfu2EBlKpfBVB/CIGKAGV0ECc1cL3V9m5FUr93B9Q/fXbiz9gh
QRkFX3CxjFncxMWwAYhsSqo9KjSu0weAnrbeNQXKA3l7/Pf+hBzdwysz+m0o2nwQoL0AtJ+NJwOI
c7uSUWXcAGedNgvfrN8B9I5MzT/aYEcYK4KOOvAQFuYPld4FvI1AO7dzO3cvmk1zaQ9QMxdfp4Hu
3/9KzTv91rkW5GXFPIK40DCeBPvAntPmcTYuijEpzK0p9h5ZeFzTTtPfetNCctMggSATlrdCMsf7
UEgJ3aRh23S3DaTA3v+yxXnVzB1iVIZiLiok6cHYZf2eGwmFih64cMqNgPdP3J1aZL54WS192wBv
Ac4D0wONycuF/1UoZBbd5M8WVhPp0DGIoc+zL8F6DbkQACPNb0vkM29+5ZFtCK4CyktAYJ46taE0
wF0KlPxT6ezceuOKpDyEdsKnOwSRef2rD+MOJ66Zfl+Y3rfWEm/MBp4NQRQDaO1px3PFfYgZozLM
HvL0ozdMMlYWMmqQNbMiu8mnr1MxNh8hrFkeTMOfkoZMqJCr2Zdm7n5VZiPj3nfYfQ2Y2u3MLLaD
a3hup5Il74/0LUNGIhxFRrblOaEOQ1aNkbM6xUCLfj/gNMzNmG3tgG7e70Z/LnvZ3MdIAwgSD0rx
+u16HNNeIp0Brs5uizzRprwDgeZdc+/tyh8yFtA5IDt3d+Xvi4Mby21zMPYcqTJQkN5X2/AA1QrE
68WeLPixl3uaviNfj0vfIcy0UtvGuHzrp9fUybgXfbFTeNbJsq++xDXGppt/ec//+q7+O/vJ7v5f
+/3//g9+/g4Zw64Ax5v24//+n6EX3XNdPNM/oqH7+Tz8wX798SieRdGL4nv/P8fG/vrH/3v6I9r6
V1/bZ/F88sMOtP1iuh9+dtPDz36oxcsoMKrj//n/+8c/fr608mFqf/7zz+9soOLYWgbRvT//9afD
j3/+eTyf/ut18//6281zg392PT3T5rnT/8HP5178808c4P/AZRZkFgb0SrD/YD/y5/EvoYU/IEkJ
lnQQGuLv2LCUdSJHf8E/jkkwJKRtvFoca5L//KNnw/FP4T9eaJ8hsnJUV3NRtfvnvwd2shp/r84f
dGjuWEFF/88/j1ejv/cEsVDmDNILTwelo7pYdTYf2qTzanaVBiK8ckTAlzhoTn3D380fu33l/GjZ
ZrwyqjZBipwd0lJdTchCJ5OUJvj5eh/ylirwcSXklC7wlRzD6Le+SHNDuQU1zrb3wRxkcS5R+xWI
zyqvuIdnYYDSkwFVNe6dKEhWLRj8uTnUDjG4W5d5fGZJTsIUVfeW2V7myMnP/5nh/j2L2pnMRdnl
Tj2xxOmHcThYrZVBoKMLsk9Au3vysusK55vLrNu+HvlVM5XBXUtG8h06nMRYSMWd3hj/HoMWlJAa
tEWOM/DEcxTQd9JwwL5bojzryaZOvRCEvN0J3rROt0s+Qk61Fj6uoZk9PlIZmL/KmgfOxssISkJf
2ea/TGB5y/8Gc1FtSb3cy9uEF9R1ImkP7EMF1VO+ajsggD79CAExEOXmDDMF47phypP37gyR5/dH
f26KjofbK4ti0CkdITnKkgCL/lRNzdzEJQ18CID5s2nF7/fy9paGTM9pLxDkzVGkmzKQ4o5sR0zB
9p5Zewt76Vzrx9+/+oayJNQs/LJNGFzP/Th2LU6/hkN66/3Rv9yNfvcBSPuddmDSVjkTAXuYV01K
3maFOxmHUnjBsHW90T1iNofW2GQGGx8qi1fFwZRe3V74om/5ldv0TrGTqWBdJIrQA7d/5YFJ36+o
aS4N8Wi7bw1RcxpQe5UM9Tttks4BERvoC+JBrHIyp9nnRlkaXwpRzT8hb1CZu5GA7gBCQqDco37b
iLgH0GZcuRiacwHgSo5BlfGkJxJw5MHh/gOhQ/jt/bU4t9aa34BEQVuVsuRJxjL6YBtVBlbgzgFc
fVX7geYysqKdK5OFbQKJz7aOUpM2T36TBx/XNX882F5tVSG9QdllzpPGqMsnknfldzya/WcqRf92
qlD0Pm19MLOuNvyKJySceidqjb4TmzL3/XVmrOey6rnzQ5oH4Eg3hJFGyOTxT1ZpzWJh8s84I12I
EAfsnOYpDgUwfU7hRvpyhvboLIM+ImlGfr2/BkfX9oap6M+6KKVzptp32ySTXN0MRtH/lGQwg0sA
xcf6RvUDruHvd3Wc+Le60hzHEE7CT4VBE8eXCjSpplOJR99Uyr8OAfU0twO+FwIawsIz84IrOGMh
geYJxtzgpt2mbRJCPinc+0JxYHTDDNmD9z/q3PxpFm53SgplS5ZkVUsz6ABZNiM7Sfym3Ta1WUzQ
FPPEtFBwdO5zNIMfA9JaqeI8Gfo2oLu07R3UwQ85fXr/a860r5cQqfaoOsgsRKwVEtbbsu3ZD6c2
4FbWta9ZPEGCl1BetEkRgq4WlDx8i7NhqZBYexb4y+R1yRYGDeSmM3CnDaHgjUdDEdTfj5BXtTNI
lVtfCMGL+T73cwkq5Cav6HUNGCiu7q0w/HUuX4eL+OFYdHaLDRGmvn0/G+Zl5vFu4RnrzPq42vpT
LxtHhcM3yaaZ56hl6xBoU9MYlupLzjgdPT9IrWxEaRk2GGnH8HPa2NYPacwq2zQiIPfrNsGx71du
3yPEx4xMuER0DBjccpbOhUx9f8GjnT62/b0JjnP3qnlaj5Xh2w1PgmKq+o0z9E6IghjSp6i0KPBm
YvcFXvzSNICO5VBN1Rc/9ezv73/bGXegAyxzVVQTdxAcGalpNdvWybzyMFnQ6botWiLJo58Lxh7e
7+zMbvA159YSK0t9WuMC2Afuoag85DONTs1L9MTn2td8m8ctUnAUTyainggEp3IQYAg+Ju+P/sxx
oGPvmrDNoRGB4CL3HEq2IhxGPxqykV4MvPXkRtiF/2tUbrlUVXjmc3TWncltuOd0I5yPgSTw4POn
bjCbhdP6zMJ7mmez67TsOT9GxXJkwz5PM/Voh2OTxzOZ1SVh5dJj5Jn9rfPCWXx2WcHwqiDduqFP
5hwYj5YLVFNUU6P4PIKt6gliaKm/BwIqbTaBEVRLcqbnpvD49a9sqwkKi9kmLhcUl/GDV0CacWOM
drME1TnjfnQIb9iK0u8N+Ld2Qh1RhPjcl+Bvt4wqmnvluHfvb71zn3H8/avPyGq7tURqtok9smAT
9h64j7DpFrbCuda1OIc1XdOGR7NUdpo+zngMfSTDzA/rxq4ZfQrFh8oIcMNus05euEI+kr5YkkI6
N3TN4nPTCTixBBpXUxl1IOrYdzwz9+uGrp1eIwfSfcw6TDt4MC/9gIcbm9Ur431Xu6zkxOJhQ7A3
iyrnz0AVT0MEdcYlPZ8zU+NqBh5w1te0UG1SNhMAJi6Zdjy0FuPIc81rtxVvBhbZmhuMfpK/7LIy
NxXpyt2qiddRuhMF2x8E9XCP6xrIapVetpkNUa27COl0WKWhUrz6hCxRZXFBR4iAma33tG7kx+l6
ZanC6QUEyuAQct8ZdhlkfTfCc5uFI+jcpGuWOqixTi1zYAlRbrYXdu8dxrarv60bu2apgpGxLgzM
CyV5H0kioNDGGr5d1bquBU5Gt+7NCagSM+h2lkSVkofwfZ0L05UPuN0Gft5bKA3u+J3TtbvS6leO
W9voORXOGHoSNzJvHmuAM7B/rmjjdXLdoupIlMDlZSt5x5JKePa8bVMCZkF36NWndROvha+umlyz
o4wlvWgnuDLWPyCHni+8sJ/Zknpey/TVMIKdnyWMF319Lb0mBUdGb7ZLR+y5DrQ9j0q7cLZzgyVW
ZfJpI1DHJ4HDAWHAOmdzzKq8Nlm387PZPBpVg/rbhBXCvHLLQK5zNrqqQE77Iq9T5APswHO2Pmfl
zk0zvnLs2gkl3BYUTSheOm7O8jF13CuTuvUCs9+Zmbe1A6ptlW9Ignp7K0f6di5F/d1rAzDYvL8v
jwfRG88ruk42c4w8rKXCzFipBcPtoJQ9sc/UAZurCO9nPoEvnwt3wQyO2/2t7jQ7bvrRzse0hWcu
2hIlM8osQViuAvlEuEj7dcttawHnTMZqLDPMmSIq2Bht5hxQ2eavcxU6Da7ondxoKmwmGLS/b1s2
HEKRVuvCnZcU9quzy+jS0Q4pnGgbeCD0HVh34QdqZbijQx8swtwBnNQsmZzCvPIant+lmH22sJvO
bVbNii1flKY9hXXS9zbI8k1j3imf9ktTc655LdBsoUbT21VPE3OSTbDFj/wzcTwx7EZucB75rRqH
C8VSn92UTdbdU7N/IG5ZXYC0NbuiKJtwN8wp5mo7QYnVi2ZBCpD7MHZ8zenD8mc1j/m9sLq0vMYr
OR6ahoCmkImiFQAi+VABW9Z3qVN85ahqKhJkH1T1VMm5fipVzasN720IRwXOjCwG6kmSMm9dsvdB
eGxcA44y0lhldTfGnhKQByWlU7nfwzSz7UPvC+/X2Ko+uFfzlKGE2ut8tZkKO/iY51Y1LBFWnbkJ
6ljPtld2ZTUNxVVgFh8EtYobvKs8Qx5pjuhsjxDX6ysbKMuWhwBdt169bnPotUHTlBe0KDKWeGVj
xKmQO6umSyQhR9N+w7HoIsQulbKWVcGSuRcc0r2ZNW0RXzZeJKEsNnSz/PC+wzyzB1/gca/ss++M
wMvsiiZ1YDVPptnml3NIgqXn7nPNa65L9cAczE7bJAKit1tCfWdr1KG9cA3UIEl/PXPpUCQaAsUm
e6MG+MhmAO4Bl1uDo6wH6HSe/RrlJtSZwB0mnKy9sgYHEohlkHbZls1EqsSSkzkWEbALtFsXNOrU
QrVZuQR1cnWSO6Mim1n0SET5Q9B+WbdeWuQC7chidLKpTkDnXsVQmBQbkQNzu651zeFN6SilP1lV
Utad9yXNjPCWm52/UAF6bjNo/i51SCFA6AoGAmPM9uU4dbFLwyXFxnOta2HLIGficXPokyrz6RBP
Pbd+jPlkLynHnDnrddJBknJV29bcJ46qjHJTtxz1Fk5RBSFyq039cdUK6MWxplvIymE5voI17mVt
tNNjUBfzQutn3MoLZPqVtee1o6BVlYukdTOUvIxmN0MNtLLBjzmUPt2wtuyWClfPrMdL3d+rvkCa
4A5DWZPYAJ/fVdmTH0U4V+tuCDpmeTaHss+ZSmM61cAoe6w7jF2+xDhxbqmPn/Rq6JXbIxdHrS4x
DNVDsqUJMncXpE3obJomTdmCr9Dwcn+5rxd64lf9iLb167Bou6RPi2k8VNkwWbFRW9UXWdl5e+k6
fV9chGNb4hutsILwtF0M7oVyXZPeDDk0xxeGcm6xNMMnCHSMwuvzJOPc+WByti3rcO2e1u2eFTaC
fY7GaaCSKbCLnQku4JVD1+ze7TEjfmdnSTVjf29suMMvNaCizbro29BuLIEYXAuXxDAOOsjlVYXB
N37jLFGnnZl4HX5uymZquHDCOEWV5GepzDBWAZkX7idn7N3Q7ieqSSGiSyqceswjV5mquIpYaYlq
Kxnj4942W/KfKVz9tZmPGMPXRhNyb6wCYgQxp4W3hfAr1ju0x/37fvE44jcCIh1GaNrII4tWZoky
Urf46Y8VhyQCKHFkTAzaih0emSS98A1ifny/x3NzpzmBvsmqkoMAPi4INzcUxEFuZLcFdwBKM6HK
bofemK27chvaqT6qIK9ztySxTMs5iPJQduBWtY1+SZTx3DbT7DvvgDtXFSFxR40AFIC+qKpto3gz
r4scdJ4cQD6sri1JGo9gW/ssGzrdG50Rrpwfzca5a7FSTQ0BLonhgjNO5rYMrKWU+duTg8K+053b
erQZkNpliatyrrZ+aLBPuL4QZ5UHcfQaWrDqoPwmJDQJVP1pHOHMmSeX0KjnBq+Z+DyqQlrORBNi
TMOtO8lw3zehv2pZwZR7OjVVwyuvSnFFBWlYeuhwPbgWYhGjdm7sx/P31fl3lD9xobpkxSaAkgp3
qIKC19jmziooI0RBT9sHvb1h48xpEjnL0IVwQSq/IeKZIXoGGNc6xwe4/2kvQT3JPuyyOkmnskiO
ZNkHIy3Sld+gWS7NSEgADIBuKWQzI8cg4qqWhvUhy+b+1/ue7twyaOdzO/u5PcKjJo6ELrbwPbpv
OpE9r2tds13IfRsBhFHKRFI8Z+xprUBBiBAdNRurOtABek03uNBDRgdG7w8frYayh3E2UVe3rvnj
U+OrTVoWswXPk6qYOmy6sdSk+h0Fpu4/Y8j/97kJSvXT9hnYDAcv70soXc6y3gQTnS8Dt6Hewvjf
DmZ/o5sY1dx6Xp2CIn0q6X4wHKPeEjlBt4kxz1tY5HOdaJbsd5lv13OKNTBZjmyyMzTpxqq5W4AB
D9fy7bq10AwayNEedTCqTOyhdVDOy62N1ZvrcnioMTpdicpz6oypDnXwwUTAWw0Vqse65N7ndYPX
LNkaQ1VJ8OdBldd65jneWDLurMJEofL5dOh1JoVn+Q2MrM/bO/u4EhMvlizs3OpqJizV7Mx9hwfC
LOf+vDHpNKgNrcLhQ1iafN2DGmQTTr+hzJyZty0pEs/IRR1VQZBBkpnYwbqsGwgRTzsgSvp56QZ5
Uoqh3/EBKM9RWauuIdA+OG289fMgmID6T8xsErHNU9Rc+9O6h25Hh6S11SgBo7GLZBg9gJA903Qv
aV7ikXjV3vR1+zVcq+6Im6P4gnyYwDl5ZUKa67Cucc1qFQDBypRZkVjMBGM5xV0N6cNF+YvjLvz9
avCbmmJGfDPz6ixP/JmH9S6DUB2UGysEcSNvw2BT5IPzra+ypvigSAnaqsY0IAQyBXijXpVDgQTJ
6eKLish29HA7mauBP7tSoOo/K/2ndfOnGbdpd6NbIX+e1CjUPvg977fOhJKmda1rxu15dFYuXjiS
rszCS1u6bhxO1SLg+UxwoQPOGEjdDb/GkhOnDC/dDNloMaZsVToRsjanE69S7ma8ZVlihukvt5+g
ouCgzGHVzOggsxZZDUfkeLfgA173DSiu7pQEY8H7rZ9xqp4WWjfDJArouqdxSpFIR3F7k97knDgo
MWBDvyRZcG76NcPuHMcCmqPHzpS1yuIybPp+M0x1v3Dwn2tfs21UHXolOCFJ7GcuQXrpyJwuy+37
U3Suce1ARrEMrk50IPGc9yi0a5xyW07pOqvSyZr4CFdaBmgchYP5tmNtdckmx125dzSb7epWjmZJ
wjgveHEFdi/jwAldh18AWezptm+QdZtZG4TxIBpv77uTt09F16ybdh1EVjSeW9uCZokt2K+A1WwT
eOa6l0ZHh5BZ5YhSFNJj2mmYQ1FPBpFitFi4ap8xKp1T3+adSYd0xmNdC+7zyLG6TGzZWIu4BWn4
EgvRmX2pQ8mQ95slSg/wHAFGv2QcZbZjvVyipjjXumayQ4ki0rBkYeyXZblLRZjFsrHoQhLm3Awd
e311nTEDJWaRpnA7HQ9RhT2WQm0AQxytKKemXPf6D4KP026y2bLGHCVBsTdSsG6qPFZIdi+4znMz
pB23/qBwnPPieGRVVWQKWe/8NFgHkQZd+enQC1qOnLTILXSeKT93PoqL59wWd6t8ml694M+oxyhK
O41lK50IlcSf+kksSduemRgdD8daV9FuRuOKgOYIRFJgbybfVg1ch8OlAwMIJayzpJ3T6mDbWX5F
GBAS69ZUlw4JJyZmn1pp7Bj0uzFxMJAjo7tu6NpRKwJICNpFEcahLKurvqOERkZhAt27rn3NYrmd
jQC+TyTmlXI/poUD2raqWrrAn1tUzWKp48hQ5V4YzwC8X9V4KUvyAQRt68auGWoTTHJSCseg5E53
aCqHRJOy+gVvc5zhN2JzHQdnUcuRZtGmsa0aezsBGQKnbPbgya0auYVak7fujqFD4qwqB9lS0x2P
FRTbpkV1Leei2K+bI+24LRSm20rh7+vWUrGo/IdmWLyVnpkiHRFntUFJSkCfsXkM8SUQYCrbWeME
PjsHjOjsyuUqX1fM4ujwuLJu7VEORRrX3Mw2jhOOWx8YiHVroNOeeOE4OSgjwJf4naUiRBD0OzeD
dF2sr8Pg3AZ89ZMPCActbePguSUYPzovW3eF02FwE4V/c0QD/+N6D2VnQI9mVCufiHUUHEQ4jSps
kIezgoLvisGEShFIp9ZtTx0FZxfUq0vo9sajmOxt2Yf+1q6FvSrVDhzZ6XHIZMpt6BATvH/a/Db1
xjTqGMvWPW/b2mHbQAK8DTgyX7OZpdAXlrR2Iz6bFLVPfuqXK7emZsEZCu5zP8XeMUcr3dh5Jg/K
8PyFnXl843nDy+lQMC45g6hfSuJCFHODS2JjiUuRVVm/LZscsrG0r4mxoU1VLbG3nTkUdICYgCqI
oIUkcW6N4i4MR5kAfiYf3nd45z5Ie8yyRWHPDkq7Y1IE5S8GAvUPbe+Z9waCOajwmnX70ahr9fn9
3jQq6L+ewF8IfV/FpDxI4WBnnP3M4F7+kOY2S7cACdH0rjV4c2d6DR6jurB3zaucoLQlEnK2oEnN
7PlTrZqw2GTNXIe7qaLG+JANBYhway8voAlm596S2tG5OdeO+a6f8MSXOSRuROZ87UQFhKThC/bx
/Wk41/zx969mITRZZppMIUoxMjuaRB0mYH5aV3AKMsLT1p22RkDu8BSDH3+FTvlT8mpJE/bcyDUX
YQfl2IA1ApddQzWQMOuyg5VBJn3dvGgugkM2ss8Aw43JON56NblPC7ryzVnXc+3BeyQnfwzjWprf
s9p7clP+a9WwdbyYLETQ2EGFiCSFaAV4BKaD4u06xICj48RQYFkoAaGhODD774VVfii9biFmO7Oa
OkhsqjrkAlFiH3PBigu7MiRE4G1jXaZCh4Wx0Q+81KA4ZwvmfLJ9Et7hAcZbuP+fG7tmoqmYhGS+
G8Y0E13UmApM1d28rjLQeSG0fGWhahKdi2x4GLde91O0/ddpzFZOi2aecHh1T1ugZ0xcsj5Rk3qJ
lQ0rj78X/OyrgQd5niK6b0lsiqB4KvK0/8SL1F8XIei03WXaI5llhYgqA09c472OxbNX27t1dqQd
3aGfUaCh0yA2Ouo+zqJjtyAAaddtGB3dBfo+KinBZu8EG/INCfP6WrQGXZkW0vFdDbGGqgHZZpx5
3hR3qlU3Xu0syftq8nR/nZw6wKsYkRGVWQ3QmBLNdx9YhPp6Hpj9NSdT38ZlNt1ZRrsDDqJ5Tsdw
3Hv1XNCdlacT2agQRfkxqny+F+AF6naeM1QgNMIJuwdOn4IFFL8R23nu3A9F3wfOuhXVkWJlrdyh
VU0QT7aLd11Gwo5GXq/oulBex4opRYamKnwcdYUz7JGLdqOeyWqdpRraMV3bPCvlDKLNTEILMAuz
m3TIV7496UCwKjje+SYzjf0JaT7WAp/VgOR/3UVBl5CpRnNOA0gsxWJyBtSzpOnOKEAHv8pQdQjY
KPzSNBs3jfGe0N54bR485va8xKl8xrPr4m9INFM/bQeM3ZwscEl7ftT3ZB0Iw9YhYNDOs4tGwf36
4FV8NopM7K02Tx/XzAzkTk9jr8FhkngBwmlwU31MLS5RqTPV23WNa7F6OzqV0ZiIBErDaCI+eI8y
ddbB+gBpPB157xFGggmRHUFZwB58ze21mgf3ad3QtdPaHnPLMkpEdiE4G+MG1UVR26ZLoMFjK7/f
yqCmdzp2NY/EddoBAM50FJ9scNo9W/NALnlH+LqCCYh4nfZBCjZ74GANYlV39aF1aX/FXHcdiYId
anF11aQTZdQNwEPtfXXM+ovfrCvyhFbt6cClY7qtFC0C39nzL7Na1IcUCparrtsgHD1tPUBhAfcq
BHltI8keyrsZHlxtw15XVmTrkC9ZurbwSYMwDxVvW2IYVyiXWMLKnmFQAqXy6eiHGhgjz6wQWxtd
/X85O7PeOJW1C/8iJKiB4Rbopm3HdpzBiXODMuxNQVEMVRRD/fpv9ZE+6YQTxxKXO9Jud0MN77De
Z52SJV6xYfkKXHsXuHApWuoxm2lPSHsT9W3bnTicsxYgRgfk+oe2xl4VBmgJcmK9xMXiJf4JTZsu
1biUD376blt7NtRB6bm4QPVFf1+mzV18N2+HEgi4LP7+/NQarHUUY9kyr72BoR/Nx3A51vr8HwuO
bfZgsipRy+8FNRhsJ59sa98y8vnzJUP3CjBPhHNCNOqjTCXjyUYYJF7DoTxExaJ7DpvrQxfo0iDG
H6sVzVVFTiKsn48tmN2GxvAGxuTJFBXzoozMNlW3DZQEClD/Y39gt6erZd7UzGxc9FMPBq0R6oNQ
cvp06NP34q/BwxipI2Nc8FiLCyQuorAb1YcyFLpXfqESt1YyQr98EX19buoZ7kxmfQt79Mqq2Uu/
XKmNTUK8V661LEIzYIgHE5pvFBdf+/TdXjUd2L8g8eK5R/H7NaFD1oX+MSgKcO67rQqxDIFMMyrG
0jRfIO+mT4uFcfCxl3r9Sf+VdmoKNMHQhCH03a5+iuK+fEloPx1K3egeM0Z86y+DL3A7xonpr6Yu
80uoasTNx749+f3b+4YiuWI0LOJltdWpRg5aZQCLVh+Off5ux9JSwDukQkWuiy1/aVmgPw2rq56O
ffpuu07VNLKJ1EhTcCt9JFEbvxfz4I5t1/9RdcH0BB7aiJdL0o9psxiTVvNwrM5C96qusHToyq8i
KnpwqE+J2rx3aij1+0NPZi/rGsuEykawqLgq6vOx8mjuPBkcW/N7Wdfc4fg11/tp4DRXIdhIhPtv
OeW+chbs0WCMbmvbrMhsFzVZ+HmBvXSjtOm9Y0s+3G3YubLwYBuul2szPG/D+JIo+uPvT/2VaHxv
hSPLVcF3wZXFpOv+CyjDrikS6bdBkWhxMKrda7qM69rFa1ArWuTVZmCA5xlrwLn8+0947envNiwq
cxpCyTAqKp9KpFpJ58Ojfm7K+VAGTfeyrsgrt1r1yCbGNRjTWajCJEdTub2qi620W+wWxcXE4kbm
YG+HFJjqmB2j1NO9sstKHbeTjhH2RVfT5sGPMpFYdezh75VdkkIeElc4cQZQTDMby69k8d7Cwr/y
ZveCLkNtM4wrou1tCTTw91DsAaF6qGBE92iwUU6gAkwoGE0OXlyq88K8cvrNIeJrVvKHNJfv9izQ
rWGryiUpapmI6mKaVk23hoTroxcPsryNA/gugO4/Plfb7GzWbKbp0tJT/tdkQLcpsHSaPoNpGXyt
FlDLLyWLh5sG+rmfa9knHIL2dv359x30yiGwV2mopfFc3WpcG0sL677ZC2Ta1mOi08Ct3te//5Hk
zw+E7W6+1riICrFEBRk6frPAD+IfMmnjZ5T35w7i6d4tH4UNSrA01MEC0v/UHLfJjWZBIGXJOH9c
ZyEo0CyBOBio7fV0o7J0Vm6Ni67H0GaO/swmskqXJT129uwdiPmAN0AWBOBrN5vPZOPddzbNxyTs
dK+pizXqvVVFcDaM4mHkq8FYkPv+9/f92ubdvW+zbV44mC4uiOXuDIvs6IsBdehYMruX1ME4DNwf
CHQKgblEsBq7TUbplAyQzhz6+ntdHUo7pB0Apykc4B4vnIX8a9zR+fOxT99VB9sGxHQA8lDLWF39
Y26UvDFlfEx1RfeYuRJcGqj6BQp4JTzQ06qBzjmF2wGPj536bJefbCTSa9LjyvUUxnFrqgmY1fVb
Z+crK2fPmavGKJGlhUi1l1Mm0XQfgPc49tx3hcEEFAcb+R0vynFQ50iPtzCkCA8uGfJ7ZkJFt1Zz
6fECQ+MLuijB+MlwNx5bMntBGqABYIa7kRext7jbRLF4TZd1WY61xOhehLZJFjpNG45au0R0E/sb
f7FtoPzToUe/l6GBDA/lR4zz30f9JqN0nDLqDce643SvQhvZyFZylXJRvw9TsfQ/dbC+BbN6ZUHu
RWjtRnA79/hwxkCJT1crV5aqMWLHikR7HZqzGkYcK6YSmigeHgEkdCkfyPLt2IPfrfkYbVo2x3FY
mJ7eg8fv8kAYcT724bs1rxyyzaWJwqLftqAAv7EtJrDLDn76LrQPt7oddMzgnQclS1ox+quUyTEm
FNytf9+u9UTHnk4BK6xqx5NqK2jp6Hwsm91rz4a1Z9sE2E7BN/tQUn9IDcyD3zh+d16q/99fpnuZ
WTciohe6DIt5YG1/QVN1up1CGH6kxA3jB/Cipinlgg1DWhN4aaZxWGubXzssDCjuAR6LSSP7IY2i
1d3DCKLzUjd45aOKOx8Gl3PciDfqZK+Effu+LBgO3LUy4oXW0Xfdry2gRn7vb5mDqBne6IL/E/l9
/0NyxCGYaImPcWLpHqHWohSivNGh8hpCj9c08CRAonts8hMUv98XD8dgA0RtIizGRZ9x9T1LZt54
Yq+cNnt6GgZuk9lxlIwXV5IiEaMtFJzR31g7/1GW/SEx2aPQQr8bN+YQl82o8NhTvElVvQCYZ6os
BhF1TG3tBe9rX44VRsV5JW7nukPabq4uaunEK+ufwsCuYe5BKL7mcN5ePhIy+dNJLiNf0hheI8tJ
u2394dM4yj0Svl8tQr806Dz1PeqUr9+Qqb7yqPZ9+cCL0HeAvV2xJEKMmQpAYUw7qtk/fz/drm/z
D89q35n35rETw4JKqQMVEi6aRGB5MueSX2HUs08bmjXPf/9Lr/2S3UnHbAPYpNC8mGXXnENh9bdk
CvTBztxeZqhryAAhGkVo0kdVWq9wE+4JP1iSJbtLoO7xCpKG8aLX9meAbZGiWnVsZImS3ZOR13Jv
5UJehBVs3ZWrPiZB/Ebi+8pT3+sM22iifqJRfJljbu46UOuxqP34WO62lxqijAy3Vq1DoNbE9Egm
j/+7wmDm5dCK2UsNeW2ayHEcrO3MyI9F4nvnFTRkb03PvHZQ7AWHmFC1CqWJEL3oqH0H4+P5RbZE
y1MnSpGkAZS2n6AOjx/U2m7sDvWNbvqieAcm64qx+I+tI91DE8aDzlHWWN4rXQk/d5tcXSqqLfYy
tCMNeri+XR7gRsldNpdz3+T0CoTPJw0c0huH3ivvea9SASQ1QsBP0DPwQnvDYUCB+vtBQAXZq1S6
eDCb8gki5wXndCanoH+IrY+q0rE3vbtrMDNW1azEADjxPf6fHTDhIDq4SHep3FqVDtIzEhWSas+l
QatskAWiPujLQffqzJ7OCXTC6NeYibGiB3jm1MQ6Oh97NrvgNpFzBe8NnxcuBhhQAWp8C2vM5mC/
f6/Q3AAXRKh1LTP4TfVzGTQKp+iq+MfYF3Sv0Ywqq6d5WTniExaluD5RLlFiPPhwdhHuAMV6vYVT
WJQCoS4cL6vuRQylPNY434s0t8iipW0mPHtVjTdU8CmLwqk7eLdfC6v/1aUcYIfjr5PBud9uaFWi
EXfbjwdHMsE6+P3T4XvWIg6JGfLFCaIRUEpTOK9U+d9X5XXz/Clu2O3Y2MBPZOqwbJjxNctW0YHD
TDBPXd1KbsN///5XXlHEkL2ADeMUdQibP5hIJ02E6Yuwcv+KnjCWQpy4RTeVq9ryXgDt+IxWuHsH
3V+Pwdw6UMeGAMje87SNG4qQa+PF0JgfTZl81+ogQZLsRW7WC9o4HhZeQAVbPoIj3WE42viH9gbZ
O50mjCmEdohZnA3Eu5hVwcUKLg8VO8he5CaMWueuC2gR22R+WESjPyZx2Tz//cX/eXmRvbwNBb9m
66qaQlQytFsmRN2vOeZGppcRIO/1UK2M7GVugFFZkfQVfgOix7Qc64/MDfzQtQMD7N/3X8sq7ppq
pkXZ9OWpaurtEgzs2K1A9kK3si3XwAYdK8qwCc5q9nsMVPrHjlWyl7kNgGb3XtuyYpqNGtPVefoy
B/JgO5nshW4hCquTV+Hzh8TT9xv3oQaHV9uhaILsJWygCZlAVA0rPD2HECSxf8zVg/TvK/PPgRb4
cb+/VnxzkGU0roSlds1dIOs6pboP32jZXQ/n/z1WyV7BNvfrGnQzqre+6ZXLdC9NmIFjtIENRuKB
nQ2x+quYyfTj7z/nlUILfCV//z1lCR8xF8QUkv0AyXK9GW7SDRMg/15LR/e2j5W8JiVTa8/BWoZD
A4gnCng5LX1qUocaUHAyvCNz6rpe9h9sPKo7WTZ+myKui5ZbTNOhHf73r/vKubDXyYlGuKtfIC2W
LpjWNITs5rMPScKPYayO0cLJXi1n2sglyl9wKsCdPB8DwzKv69Y3Ls7X1s/uWCAN83rHHS3cQuaL
plY9cYxnHjvz41081C5xBHKQTwqwTsYc6Pvptht1fShgIXut3DLQSo89w6fPrUtpS+p76h0U2pO9
Vo5aKIfCqKMFWCr0hsqEPMUueWve5ro//7Cz9lq5uUFrVoOtXXRDolDi6OTwpXO6lSlGY2yfMz80
x9yhyB6aZkBOMVbRoBhdj6UPK3D1I57pdmwJ7bVzYTWVzVpGpIgFuGInJji83IapNW9hyF9Zo9H1
3/8rMJWqx7l/XUVLkjQXmAqUuYC04uDX3yU0yvpjVBnqo7UWx5lgYZTjZRxT0pI9Ec2rdYeyH+zi
FxFNp630ed6q8VizmkS73duatTIh+tUFx/WeoUUFJKdihzq+qOr9/thbr42Mg+lrQXvZvTQwvEuj
kvaf/350vvJS98q5LRaSqd4PilA382dU1Zt7uaq3nKH+XAQne+Xc3MUoevQmKKphhF59HU33OapY
+Q10jNFLJ+OVNvVM5X/yxTjPRQWy6SGNLdnL6mpK+NbMSwC55IJuBAigGfqr082xx7a77xfOFFua
KSjY1DfF2PIzxt4Oxll7Wd02VXHcrkNQSG2XT6xu+HkmfDoWou9FdbqPkM4ofPW2iupffh9sCtPd
gDQcezK7few461Y4gOA2QGX8eWqMxXgqId+PfTr5fTMIG88DIhC/gJ9we1bI7tHUk8fo9yTc7WOK
6z2IwtgvTA0xZgojXANnRscPnqB7QV27xSBaBdYvljYo82gVCygryTH1A9kr6iKuKwP1UlBAcVT/
GETI0d44WhIiez0dbKx4P/dlALTeOt4u8EwqTND4h2oqmE/5/cVGvEEW2i14sd4Qfdaatj+drGfx
xqp85Z7fK+oir62GWuGYqxWglanvJe2azh5EQKluTPOCMmy4Httge4GdYMarQIzCTbbR7QY8jO2h
Gue35EXXMtAfIpa9vs7VTQAPIc8vEJ+vyztKmugxdGyDJwDlc5WVNurGk48hFJKP/4lVD+28veJL
zkrOQ9f5RQ2rvAefuurdZIU+FqHu5V4uiubYr4BeB0uteuwNbBPabVsOLq7dvra1qkALqwF2j6w+
jVz8gPGee2NpvXKD7glqfBzBfHbYFyWb559mc+oTn9q3jCZe+fS93mvsYmqIqkihFfNTGAb2WRJ2
bymOYCF1DSP+sJ72ei8PjW8FeispBPw4Nbr1c7/xFNynprUpBEnLeForWBLc+BusBDK+ynm9akC8
Nt8cCd1HCx4zpLUAjv2KW0entGYbig98iRKSbbpT86kcu7BM4eVaQxDHXVi/c0lv6xSa+ojnyTSW
fmYiTDplaInbJAvHOLIwjhvrJosnSbasWht/KUzT9FPW9KbfCk5nai9JhQrXyS7cximHQZ4Fhth2
/XmjCmKSbXO+vsVI6qzvdGsGm8kGLZv3uoKV9YXXqAichHWwY5Mk5GFaew0hd9YJ0GxFNTuBzsYo
7fsarihffER507fBwtoZH8xnkRG7eGumGufLn3Rmbs2Mmus5VeAL1h+S2vh16m9ByAqJ9HdJF4hR
XqBmBccpnMaWpqUvp+022hwWKOzqMJ7ysewCkMjk5OrxwiPPL+/o4DmSKdQ03T2HxVuTb77byu9d
N1xVDTjiV5KuMokTuCZJLb+DCS//wYuLy1NCiQ5+BKScygcatyHuNN6sMh29yQtS5fsM+XlpxvbW
TqgEZitAzv4F+H063gRAhvb4ir6OsyCaVIcwJwy+w4yRbZkHl8Moayov+EC4x5L3CtZTNzCE1Pyy
AYpewT6QruWzI8yf7zUhDTqvqAbW/JZ6xpZZ3Vc+y2E31P2qh6XpTpU3NAkYY3UwPRgJ+W/mb8ks
TxNiicdqkfD+CiZHt4tzLp5TuZTldAKtTLvzVI3kayBFON5WCwNqjZhRPaxDKZ7xDWvorSpgQ18G
tm7PtZi+cwSl36UH/lE+Dht21LAR/anr7fZBTS17XjYzNSeyMYhJLG1Unw5t4wHlHIASl7YqJLmN
Qu8pAW720k7IJlDkSEadjRPZPhBILsilrCdUTAwPF35pRdeRPNAcVSEQyWqT1mKr0Sze+hDm9IEW
97BTbrtPDLjm5JSMYvoCWaGq820Lm+lrQ4eyPtMl6rbzGAcx+dCUaibndWjK5izRrMSiNf7SfYhJ
xYMbCmerFe6JrTb5Gsc+dPXcW+ucYXbaS5VZTXNKYqq3S6+ntb2hIceSxNqtanCop6BMshjnO/rl
ntyGtBURqpRjY+A0tU5JM2Y1GwIGvUS7kNxD5v8gnDXxh6Ubm9sxjhP5a9Mzic59pPzmjgm4pSAc
FAYtKh3+26CQ+IOMIX8MBqrWU+Twdi+xVfa+YluI9+nWZjzpjQ3z0+wYsS+c49FkUkPtCns8bbd3
3Ua8FxtJByAEyPLhoxtFrdIeSKs+VcvQ+/j2IFs8iAmOmTlfsM/PSWy75b7VU+LneJllfAqMiH6V
fdfalw19hjKHEi2OzkGih3dRYlGLRAfV+44BiCDMRLW2qGrV9ZDkZAgSefI9Mb+DVRX6u54C//9O
9Vomj1c/X6VTPdCreWY1YnpiY9p85HiEImex33qZqSDIvNus29psDtcVmKnAoz+sxhbHjM54PU36
IBSnK81xPC8CT/6pdPXCLhSWuOYuZMOzkN5J1fP23a9GvJcOYNAljys4BzRpyPsrdbNfIhKfmPUY
HCG7NVS3ADBXEq8sxkSQBV5jfRfbIECfpiSzux8D3/6I19hOdzUU2POXxpLO3jeqbtab1gv4Yq63
Q1QHKes7jTJwLKBd913ZqmyNplll4VSGX2KOouXJ85X+5Zdyya2Hygfe/1VBMp26tkzytZ6mIiID
nM8n8OlD13+76gTSxtIxE1r+K3wo+FLYLED1H/OvJRh7Z7pi5rPDPFZezzNSyHhIMl/ZOtvkrFNk
Y/wJZQov7xYogNcktD+2iXfgnSxfNOzLSBphMz8sQTxmIFB1eYX+adaKBeFg7PETloyo8CiYQJqt
ouquEd68ZFaH3iNcSqEkNrHDY116TH2nxmcC5CDoBFKove1FB0tWwRAXV4CuTpG2NIdv22fcYOJ2
1T3JfFAVq7Sqknu3dlOVwvIiyDn6qjMoc97HxYrvhAXld1ghkaewDeFRPntD2vu4bsRCcKL7os6Y
MtuH0UzmBY5T9m5oiP+1HYR5odFQZrquXeazqP+gtcIPbL3kQoP1a7dGHyycJ1MVaZWxUIQ5SDAk
xaIkty0kRFCsrxEgwk3zGfCG6DGY+2+eqlGy3RQcHJpl+bAqaOXDxDO5KMFiGYcSzakpucgZpVDe
ogNHafnUN+0TbeWaxRWbCq+fnsfafePaJ6cVU4BFB75k6snJ3IaNhxU+qPofbyp5KrvqqQnZdz2F
j3DRukuScDrrtXt0bk2m1M1+/RMwHOJO3Mrkc5OwClUicGTcPJ+4GuNLa2C03Azo19BxbDO3OPUP
dnYYZE7qn33vwEjzY3WL4ESfWqHf+VuMywo2FS8MhrHfSjvcULI+tkqvWdD67CFc2mJk7kli5PMG
F4X/LgqFO8+c6NS38fLBrtv8oqXc0sab4gx7zN6XFM9JIPpIu1qW5z5EJuMLG2UINsSXUm3bhw4N
6dvIw/KtwYjOx7JvU78C8Xue9VZMA/nmqhAPbREpT1qT9lSdtx4kIAq4YkEHuj0EXkIx2lSaKoVq
bcoqEpBvQCrZH8LSH2Bm0QyKFFP4Q/QFksDmYgIPoBUY018EDF1TGjF3CbdhkGnEQI3GRsPjmciL
qBMYjsByAYvO1I9R2WxRGidx9SIrXGhTaKZUDJ1OTlgjp7jqdS6UIA+TL5rvbDTjvQs9ks/KP7Oo
Gh8YQTA5Te0tR6CWBaEcTn7Y+PAUUwiRyMy+GLSjL7oTa9qO6gaZMX9XLstDLbxPUhB2weY5BRWP
Ttsy1akqA5eu3CeZHMWtnspPZSXnjMKmPZPBatIWHoXoUjT17eL7OLkt/co6+50CYZMNUOe16RKs
4wk9g+k7ZjlV3sdeXaV2qc0lkjhpvS32HwAbix5pIBguCrd8cVCi57PoDbxxaJJOdaWHzG12abKN
EPNPDYVEnfvW9HW2tJHIYTTRpRNQgDhbOv6tYmtcFSs6Zi0a1RVlBbfeNGY68NoL0fGcbaJcUxpw
nq4ICzLi5m/IJScGIVEQh2mPYfQWIhUSa7i2rHe8MazLlbSdy5I5ajKicSQGa1DdWvgxrQ8YF65T
aPfC3IdJaG6vMkcgyQiGBeltXQaiWPpSZ6Krv4G5JFMwTypgDKMgXyNLP41gl2X1Bosh/BESuctA
S2KB1WfsnGg53nFlH+Yt+Vy79mFU6tbC7egSJvXUPGPWNHmHeJD1Tx34GLjk4mX6CgvmZcv8lSqL
3TJAPzkvT0MltyYPyhGXA6dDAiRv3AQnhZJa/W52Jjl3kw7u26bjIoU3URhndFlZnzKvS5BpJBTx
hcJZk9YTMMcaj+JdCUetr5Veg2xE5P+BJ3GT0sX33nUuPok6ukMANN57VBmRstksJ+HHX21lbvt2
gqlFiyBNIvZ7BHOenUZvKwaj1CNQDy8Tha44GVSSmtlFYwrT+zibfYnkpatZFvHIYGlwgyjJ92+T
KhqDi2PKi9Jx9ftbZCdEQXHKt39rwGaKtVTdmEu9VSfY5IypR7qNnmdJawSvVyR6HFfyXDM2ZFay
hxEttNSrRJtGZJRnHY3RM0FTEHZW8BwdAdVK25Lh/0Kmm7Zbh2enhsm/EXVt8hI3qM18Lt1FE6xT
QCkpxwSe6v5paa1JVgdV/6F0DSokHDlYOsyJSvJyBUjgRvNIvndytafErmXeduDYjVvdv/RM2XfD
EluYRckKbg5uyLtgNmfdNgiCoPI/Byjafe7IYC44NbpTYobuJHFfnzyx1h9kkARPAWIKhIqb12Ve
FCU39dqrz/Aah24D3rlwPW2H+saySb9HjjbfsyDAvRi7uJtggtrRjMkZj3iuY/Zx1tP4zzKB2TrK
nlyIpK2flt0Q3dQIxN8BIEuzeh39D0YtsqAywCyexcIPILgEpnyAjY1ZeZAGYDHqtO6G/pcfIKVN
3PyJrwnPG90MqOl07S0Emg2mVrvquS2B9sQgXC/8k40CL0zDRjY/TbX0H9GGVO/0MiM6joy5JVHX
Y4lVYkqTOPBuEkdFvjSrd0vLqbnpgj46oUIby/d6GW1zkl0URjixoxWKHeDTyo1VIgebtnxeeNPH
Kbbl9JJsAoaw8GLq7yFNqT8v5eR/5bTCsxO67Z4pNQESaU97CP7DAF1S0n4Ju07nc3KNro1qQ5dG
3RTe+JUJ78a5Gr7xCo1+5DmIm5BVxqcyAZ/LKDDoPdD13g1bx6dLaWyXkq5R0/1KQUhNgZfysime
ZpmJyXO4nRpVIt8Jgwg9gBL5E10T5C+LmW/XrYsfUA0Ivl8tcVK4do5YzJVcYCukq9t5DXqe6i7U
z7h04iELQwMdJTiZVZR2CUb41DL1xYrJ0BsccfHHRkTyS9CSBWYO3n1poFVPNXNwo18DnIDlsES5
NAlOTDau3RlX8TJkTW0fPMiIcgThyT+Yuh37E1alaR6kphjRvM4bZcuIggG03BGuXJI8YJ38wPTj
Aiv55P2wWazbrVlPPLRJnzbbgBNORK75BDPBO6fgPlpN/RdLUURI19n3O/DCmoGeAibJUxDRYX6Z
W96tZ/gfM0x+yQD2QL3LlqX236+twkkckrG2uVx8jjmiZSLfhkRvXxevmmW69X3i4WArE8jp6gqZ
SelVnwSvN5RBqAe5+jxU3jmmYeJS47h5EMQImy8xQzaIegj306gCmDidUQA6s82DVT3EYsNzOTqT
R00JUxgOycHdRlqEMYTyXz0CkWxoy+4kcLI8yJlIvB9D4bJWBlV0iVm53ZaYxXue0V06CcrmO67F
MxRI8d0gUDCSOBNSjHdJB7gcCjlg3Yx5D1D3DYsWiUdUk+qielkVuEea+9mpKQ/J1uWGVezc+CrE
LJXPqrRcPHualO4eRjSZMgTJ8lmHZDhr/HeG8kuTL/ASvl6GGlUGn6hvKJPO3yAN1EU4qiqnZlGn
DQdmRoepukGNDendhjoqSi9Q/Q7blSHH9VMDEkQeiVB+rMthlCkktmLIhD88z3BSSOk8uz4FujU8
w6bPnUeJE3kOzJDbIKQnBVbvzWwtSSecKI88tiKFPBgr3LRLk4KGSGUe4JDNDSmDm5Jp/i9UnvyC
QCm5kQMSR3zgE5P4SuDY6xwRID8Ftn5G3krOWtroKYzix6gbqi+e675a1qD/0sqcq9AAHtWWn+A2
1tyAE9VOabvC4TVtgC9G2MfqDNMKSHaYH8R3YqJN1kRwPuvJglNwAbsUlbvuHvQXlZKombPJQpa4
ynrDFLmVP2Ye9JmBN8CdRyZylh4rz2GDwYhxKoeXyjQIqFe4t9RexXMXCHsC3NE8dcrw9wPu4M+w
GQT2a6TLZSQoVLilvERa1A+NFgoz6gA3re38ybHATxmUZjjDWXtbw9j+yzDWpw7B5zUak6mrTXgK
OmTsE3oJOP1ljrSJI9mqn9oh0hl8n8VpFcGvMKzCYuqwRGoyXpqVJCmhCMEC184n4FX/dYDPfo+R
VNyGDO5pTMo2HbjfndBN0I+BjopG8jXTkXrZRm++ShHHMw8Izdqe16lnt+XUNnTOywk/y2/oVqAy
H9zIZHu/IeQqtBE4dGl/FzH2c1OLLfo6fvSjBb+gGt7bmj9EDIniwmeUjULvpUq4X7CkQVUViMCH
eQwVCiMocadSV0XpEcyqxBZjKxj3/LR09CGg1wCKN0EGerM6QaX0NfRqhJSx/EbneMqCKfpRN/2c
E5iJPzBfLtglxqSNcfZri1bNKdowIVVLki1bz7MFgzrF1nUyq3pQbcUagyRKXXuP+ATvFJcDjOid
r04oAyDq6jlyCSAB8XImD4B/vzqX2xpnSmMubAC1+loXDdJeafKl8fzx1l/iOod/YJciftigWWle
9Fih0rRKfjIdexxmibC06T4F6/Al6aMeEcPYZHNFWmgCq+4861afOll+a30J+W/ITjNIkw8VgVWj
NwdPGrYzTyUL7UnMMyI4IZu0a2HTRnV89qo1+T/mzqu5ciPL819lQu/QIAEkzMR0PwDX8NK7YpkX
RBXJgkkgASQ8Pv3+rlo702Jsr3b0tBGKUlSRvITNPOfvzo6B9OFF0VUizkX5tUxbeQj8eXETGaXW
Z5+bAFQ95c+EB59GbnccWYh1eeT9g/BS1oO2qZPeKboD6eSPIbR3X2Z1vOXTqtnDq/ByZGbavR2p
KKm0zZIkJ4xCS950p5758Vdd1Ml9LjPao8YQtDb30IapcPpEqm68Li01trFP+s8Xqp1v1KzqsnfL
9bZ1RyvxrXW9whSU34uu69n/ho2TAyluTGzN0r0FZFU3Y+Z+NnNY3Q1uFixnrFgvXzr0AMns6JQD
V+4tmW9zPKGEiVF6TN+WssDkEpQdl2pA8j/PgNV9Xc7uZZ1G7MsTsmILyCsP7mXGjIHjQt4EhuNh
LEtQ8HR6cPOtbw5LqXrnLSs2k1hN6DqXWs6jk5Qp2F6cOtQ6sV+IqLmt52LOrz2rd2K6v3rHnTW8
guy56tt5Ckl+GtyAIcMElWvxNNlR+WNN9RR89qJzeRHPlQxvGy3W01oG2USZwgb4bairybkER5+C
BOvC+QVG9HmwmKa6YS4eA49atrHbnScm2tEzHPfiN2NgduxfHgo8acnrXNimfEqDoNKPLkGRy2HJ
sja9Z4Rwexytkh7Z7RWt5lhPnXtTbNJcpiHyaF4EeW/boz3GEVRR/rDg2NMgdXN903meGY+rIwaz
6zvTZJd2sQ3tk7ZH9tlKraM59q5nl7FanCX92qeeMHsgUPiVaug+IXRx6GjOVVa8lIJJax2VQPNg
947ECIh97Y6QJyI6Yzid+RAEgK1v/cDQ+qulsPptl63MPY5zaxunn0JtbMK8I/58CIvCfOqjKLsY
06p5VG6zNVdh0Jd3GbsSL4Yv8+40WKZ4HpuM5t+LVu85rGv/yThzsx2z6VxdZEVAtC9vI5ho53cz
c3GJlvfo6JbIu6/9QdyV5+j5g/HTBvh9WJqVvD4U8acg90p1w97dqQunJcX4VDuFuOD5YvfSE0qk
sqinuwq84LURQ3mNe6+F0aoEFgPGy4chI1pXxeAD+qU8Hn3tlEx4qMpyVzcy1RcuqwUgKYbMC36t
fJrpZNzTSK6re7R8v7l3ZE+UTDOmK0b0c3IxK1TavZEEOzyXeMAezVI7yy5ruUNw/Ma8DXK0rR1t
t2PdMzM+uKiVCMCIGk8+GS/T5c9ZN+SfUDoyRyclCbaPUy59laTB7CaRt8BBdGWdzVRqbfqlGBud
3yhmAHu7yBQdr0luGX2lLVVeRl2nrityIO09U1TaMWYKWOrfB34/JZU9tO5ta3lm2K25jtqktfI3
F9JDJa5Iy3bPSPn8MZK+i5u5U+sFjawj4lE6AD6jicjQr9jcYrga9TMTDqxIHrXzDlx7m3fprJaf
42qCJ7yCznooIeMupcgr62ctwI/3edQbTMxFWRwDjNKXii63OwuZwhdbwzVer8WwzknrLmJ4bdbC
d7I4LMvZ3Frj1lgnf/Nt90HJTeb7WZOWd6jr1rlkrQ6myzYjgy6OxGx0spJVKZPFd4N7boZUcC12
RyFShRhWyZsIza4u5SNzZ4xiocsFCIPYPOA1Z2guRr+bdKKoxRAmdXNalFeDl/r2mw2m7B+adczC
c+4mIauvEtJDXUGedO6DZYEA7fLBqap7XW1QhAt7z9HX/rCezyM/yE0HxPx5NmtnaZSrE59p5i9I
StfP5MTXN+E0h4ex3qZPCBIAsHs276s1kH2T4NUr5tjSqWbUjzc5PzQl42MLV/bcTmMdnaqinWjv
hR3Yj0aa/sZaZVvveGfzd+7B9mUuQxlcSN+ySHrUi04cS3l341KuD9UCz57XdJexVZe0Ek7tusXJ
UilYE9h+XlOhAtjsalEGL5HoxzuKf/ceWihVcV6UY0kW6BR1n912KcLERJtOEx8I91xsZFP/LsQy
WQdXFIw5jQYnesjLcTsGdAYM3s5xFtXVrG79SEIgiK072LNcXVbNJQTaz4VoE7uUlXUaRCAKaNuu
dxQQS6usz9qfHO5dQxwqs3nHML2GTa7H+9WIANR+G337tZBN8S0C8L0e0imwkoicHe+q1c6Cuh/c
ukwWICQoxTJ0XujjerNfq1I+D5bfn1Y64PUY+GX04jYzbS3ZSe1pzba6fi+J5ST2WZsz2QsrcGEv
9kaPtW6KQjiU2XPRuSZOhWXn+80/xyC3E8x8PM1p/0S81vY94s803jI5urGL/fltVbmtj8PAU7uf
KFMfW1AIejVVmHi1lORPuXTiMmMNYwlYQyCxlnW63BN1XdlJVa64lRENNsWFnuT6NM9Z9KMuFeW7
dubhiTo0fxJpxYVIx0XjOoSIfa1RjRSxYjvo4ePtMNqTAkh3Jz0olypLm1M647mPvWpt7unotysj
t+Bqrlyy6hh/oqSzqzo33ZKmrcQ7riWZHZy5zRUTG9aKwX4Iyd/yWg+vTtM63Zle1+NpA01973Ra
pntRA0kfekEHC9Jcs/c2vbLZar1FPFa6A7gWQWvaHXx6oxId+SwXtWuxNW0w9ilIdRFNcWal0WeA
uSy7yhTrB3BUY2UX6Ok6dJ/FLGjsu6z6Ofpl90M1G1sAbODyNnVQlom02/nBKdY5vGbzhM0QQw0b
6BbCpY4d5pNl1fLGzE0+XhojSi/JrZoRO/2wwh2J0i8/tTB0Dk80yscjEZ9i2zd21b9JkM9Xqw7c
+ioi/zndrX0ObmwVmjUcgDXLj7ZLMHESVZDaCe+s8HaZhg6jjNyKT3Xl1d8HPbX25VanKjykVdi8
wdRPQbyNUZW4KnTezu1HlCDBr6ekbdL5zh6GVCW9xCiVQKSz1tvp8OLX6C8OXRWO9TEdLbZlT6Yt
mcibDwhsQXZTbQVYq3aZPddqbwiCc/eLBgDbU53XXxdo5pjVxYPV7uv2EEo1s9KWi75lEbau7NmC
0Q2n5Qe4cdQkwhs3gEk7bZ8YO8oT0/W2xSWdJ98+GtFjmp6lFWSAcVUfPhc49OWJRdaVsfCtATW2
KMpPwTzaL8ayxuo16FByYEjYth7YQqV6ty09Du+xbsObrc+meSe6dLiVeTT92MAOtmQt9CoOjZnp
EPVSDRDEsyT/fGOYT0JQg7Cul9FeaH/BkQ6DHter2fCjd2BXwPaNJ8rwQpdVo68Vh7+yKpa8EXnQ
trAZVYvYo9M8GfTly8LIidlieuVEnanps0n0eS9Diyas672ljq0lEvKgw0i/jakEDrDJoPF23lZP
z5DHs3uwczVNh3P2TbaztmBEIePq9oUo42w7pphLX7PJ1mOs/Mg4+2mgeEsIqtTVQyWKHl5CFSB/
VgkowWOtNJhM1SHu5Vbc9EoU161XI3O3lZ+ucS+wmZ36re0H6JGOun2bZrfbh7muXng/bPt5Clen
4TqFJtwttN9OIh2nQVBCm/E51JuILobZJm+pCKlo4pTsC/O4rJs3UI2quf0p2nqNDvwK84XFjcnY
eVnBWXV15yHLCLI52JNK39QxbuIiQMEjS+8gYKDHBPyiee3d2Vn2PU/CFIPlMh3DnmGy9l42+M0u
t3wu6xBsFUV7sK2vmchceVN1NG20n+2wnaEpfxlvA2D3q0jDgiWL66hhX2UQHkd7Tdu7GQP2pzDN
z5EZw+B9VbSn/aFHFTLtuqqVzW6kC7E/k1Q39A+iWefgKu9mDwMxIK0nD9aQrfTeuvPqT9Djmn9p
/bB+s4K8sW9hAcL5sFo4RhsqUvxTMbgAG5Pruzr8XCjKCBQnBKNeViu7y44hbR6NfojeI/EzNprb
GiLcgg8prCGRyACzm7W0WDjdyuqevEp7XxtnGb8hBJ0vItXkAae3NWgJHKeeTrOovSpZ1zo4E3Nr
6LzmZT257PADFd1GtccVOrqFEmaLB3sL673elBPu2CfPfETV3TMXs3sudA7lbblOd2usgoP2myLP
wYSn8aWzMvIKu8W8rL7jFjvGmZjtFGZ1+2XJAq9JMnvJt4QbzlLKIHZ/oUSvnTkh8QNRmT2NGeXe
7HneQyACu70rpA6ni5UVPNpbQ9GIhB2gvQl1GYaxT37KG1jMnCYBJTkAQGm6/jwryOt3zri0w/Wo
y+Ku3AJpxbNxaH5nltsdS5Tertj3eZ4lzeIQlz6AMXK+6HFGna6SsQ3sIikqnA5xs2zAV41LrXoZ
6dIGmF6nurt0+pF2kNaTZTfc2qWKwZCIK2xaHu1aWB7+xKqvbrxprdZjRl6q/jKUcHkn2EM2lQA9
0hqDxAq9D8N0ss+TNqZqt3mVELcT14J47tQpo9gOu2H6NI4EC+i4iMiSYtso/fyeUSIZWrxsGJ5J
ghIPbeiqexXm83cuFWWxxDYwnsJxzRWVQut/R0ToIlPw5bDiYO5bfw8XGjFGbHXT98r4q53MS57L
BNAg+CaibIUeVXrhtVPWdt17U3e9yhL6xB+nYt84yvlmnGp9soO61C/CQNtd9FHKR4IxBuZithkh
/jMcywpLcMpt2/f2qP2rzNZiuQsL2/wcpVlfQ9VMKQqnc59usRZkh7FxnAW5na2q3RC4zi6160zv
LTJZfobCg/f2e6+1YjZa+yvSwY1jrEuf8eVjOmYJQxS9i7VMmc/lB+oYuvKnXmYmyUy+ZbeMY7bY
9Nye3ILYJcvB3Sm0Hu19OvRheePwevv7KnKyz8ykabrncExB0DVDGeVO2Z57RQXW2Y9IZahy43SV
+c85bZvbLMAXu9tMxj6nt+qzPXluk+TrUlt7bfL1KUA7MHESGd1JljVlvfcYhZntHHeTQdL6xcaK
0Ll5w7g+qU08ax/IU7BP5bGAH5VA0n6TnobBUl9tSMslHvtOCeCreSRJZSi7ZW9yG1Jn5m28Kmw7
WvblELo3ft5Vn03rUNTbPTS9YwfphuBvhRWaN9exE0nL8pSW/eqeSqvPU9idLk0vELpsVG2BcKCh
MzjJV/wVDThyxOOceGaT7qVqzmdBm1891ovlP3SRAnOULvfHTstdUzoFDHs/hae2RDRGKtPQcRlA
V/cMVO9n9nA3MKBci6sulDWqG0quYT5MJHWHHGQkXt1UFs+taVLwi8UyAHt2bx3Ydwp9qCKvQrDQ
YiDaw1OHn/MpM9D0QdBRipHz2UGIyuqb1drjS9WeISVk37W+0Pmmc4ahtECTZR8W5hCJyZhDPlpB
sXPhEjJ0K27Fxjf45hn/AdrSvOzN+brT5j9XYd49rSPD7B9S6fJahz7Ds+LSw3UX58hJ9M6PuuKd
um1g9prbcfkHmVOuh35Oqw1i6Kx71ghQ/TxUJYhwb3nfqFw9aKy0kMTShZV4SSm7CuBDMbggrK1T
HbYhWG41A9fLpJ+c/vuMHvJzOrqiBt9wh53HoEkv6aaOCRGNk6phpwpNjbIuzQj5RQvJSjQL91Ng
DYDGmWrHm/OI7PJIr5T1jPuGbz7AzG3NZa7NuOzgeDzIx6r17AtB7Vju5GqdU+C3qvuZj3nwOPk0
o0gRQlLQa73xsZZruPibU+VRItPSO1lMB+iuIrX6SZThmdoPXQMKN2O4rnd9mDnvlqqWp63Pe/RM
RjTbbkR9+l55U90knS+ZeujKHABt3JaUAbWRNfaIYLceKEVUxV2OkPh86f3qVVmq/5a2AS+SPUnE
VyQEXCFy09W+D/3lZ9GbfqLyakld6de0uVFp5TqJNXaW2EUMU5oOrhM03T6brIZCjaLFPwBwLf2h
mKJK0+RvQXuc7aVboFddE2HXb3Rwm4Z9WlznxcCq5OhaLtCGXpvBUataMbR03h4b4lKK2zHUrQOR
5DnLwVZlNLBDn0vtWo6ZlwxEcTQvNerR5U/ssv9KU/7Ba5GOUnBG0dkM0S5U2GjWf3ih7t//klPg
Ywrnam3LstiwFIPY6nPm0nRdL437J84rcTYS/Z8E6/KPThEc8wzUXAv76KcUrCcr4y09DhFSgJjR
Znm3q12PupQWeP1BM92+iq7yzK6oGUp6yGmx6j37uw5Oi7T8v2Y2+5jcCYtYNAGqWxYRZNFFXq07
Uf7ZnI5/4V3xPjiqKP4dFUoQk0579ZeynrsfC5D5FntD15JcIzrgpr926z7Yq7K8C5SO3O0o5iW7
Wq2K984zztNf+/QPNgxhuzMRfGY7OismTOlO9sm2m+Kv+TB+Mzj8kz010oWdOUyuPq5la+/tQegD
A8DEXzP1fEwhrUzU2GHFsTciqolk9L3AYQpPmf+Jxf9fvJMfU0it84hFE8zrEcL+h11N8djph790
2T8GkNJnuA3zULcjr+LXMor2TJJu/toD8zF+tO3GEWnsmQBUfsVcTkfsOY3mryVxfMwfXVBVyNYu
tyPT/8qrJuvModu8vzaixvmYPqq2tiooMNZj15vizW9NdWfcJv99OMK/vy7/kb039/9Ykvq//yd/
f23a1RTodj789e/PTc1//3n+mf/6nj/+xN+P783t9/q9//hNf/gZPvf337v7Pnz/w1/gt0HIH8Z3
sz6+92M1/Pb5HOH5O/9fv/hv7799yvPavv/tl1dKgOH8aSxe+pffv3R6+9sv59Em//7PH//7187H
/7df9gOxK23x/eNPvH/vh7/94gW/Rlg/gigSruuiIsbXNr+fv+I6v0bInaLI84kWsf1z/qPGgJD/
7Rfh/RpG6OgiFHM2MT7nLK2+Gc9fcn8lFY3J8FHAFyQWbveX/31kf7g1/32r/k2P9X1T6KH/2y/y
txSQ/95VAtcLmSqHvkxikfIo1T4sttiDFnvwMatkChnW5cS+e++0srNAepzMXJpyyMY4rHTjw7jb
bm4HqKg362tvjOkxE3qOgUQ1HiqDyM+cPAmm0TFXRVCVX905mvLLfKGkxP1pCmSZpM+rvcgBCU5D
V1bFpRkb4v7yGvjxSNOafg0knGKPcLlOHKVEu7Pk2mHbcUT9NrRafaOaEEFCIhX8f1mJ7anonG7d
FYayP1GY6KcdYXTBkKD2KB5oLIb7NKtyi4ojk8vRxjcKsFMrkOStm1u1K4fWXDnRkMnLct1o9KvM
JqGx06Syf+qLcm5PjEhH9lFhreg4fZ1lJ9MMUbqbPJNlh6W2M4BfgCT7TiMlMsdaBl12AKdD4Ltl
ToiIPDAaYYCwDFYWOFfXje5wd22AEXNoF37Spx3SLFR0fol1ahhMv2/9zc4RFwYBQfayMa0/I1gT
5yZ7KWUbj6g/su0pKJusf56ULeR2KhqCX8Ifjs3qhztswZY8PkxBn1cpdbGVl9HtOJPyMD86FtUq
YZp93oxIkKdF9tsWF6NXd9sjOj+Hfgp+u2OijwL0nxIY+2KOkh6+U8Q2aujgwNy3Hg2EaEhlr/3O
ba9aiS7uqhgr9U1YXVOO8RLkXXg/r7moEKXl6xjD7+jpKat4X2gFA9h2uThCPzZd56obGtReHYNq
QoPmIomwdr6mFQTgHJ0hRs8E1SsAeeTOLUg+OG1D2Ax+gumiDZJm7qLiYpXOeOo15srdOKQowErd
FNPOQNPNAGhmCQ7+mp3NYICK7iV2Bbu5Ad0q/P1SFPo5QqQjAGHVcJ9NWNx2AtUkwLMKvF1/Dig4
DtnGRJ8eeA7iynMd3BzZdM0dKsFvlG4vojEcRIysdfkSBOVsK9TM8/m59dOpOEDwYi+ZemLyksIf
BcRs2Hfzfi6n1TkucpAZV6Zwc3i1UOrdDGnvfHNQTzM6pNB9CH83jbQUi4NubQ1rx89ikWatecDL
EzxGop2LC3R3vcRokaZgnpOxjfhkGVRkRycHCz6cfRztQeHFGk8EiOXOKY2qCeU6ShhZ3sg16NFo
FQXKkS82SlmdJS4TdRxaay/Mv0xqCoa7tUI1dxxKSO1vw5YRCBrLSlrWoSCJNCiSYVFNerct4Ks3
KOzVdJsjP0uTRg+yeRWl3paky3L/3oaJRIyWb+l+nBRcjOPX5laorru1OjF7iZhE+NBt3VhdkBaA
8NvDN3uVR8E2JXNDxnhcqLGl+1sKhFlSKvsBexgOJlxLq8QmpJZzZ04MLhasNHwaw1VeREtk6KpE
MW+wYDJ/gPpTR35rDUwXodqKoYUgwb2uRt/gj96UH872m1PgkQETK0XruyvnsRmPvu+3P2TGQM19
kWISJfCS8OXEKq3oEseRi3WDZ+TBX9PgMS+L3N+zmhb+WS2XmwSSZ5KwEFJ5NELNAC7chNkndErr
996Gqt+jLchQaxS9WA6dl/IuGFVU7GYR3iuFgP/HsonO2zV2Z3/zB8sWxPak4YlklIhe0xXqMk3t
sEg6YYVuPK0SM8WwLt2YnEdIO/smwhEVV2qi3Xf8HOYlMy0PDvTKz8DS1ZUhq/PTpKsuP9mwMnnz
WUXd/OTL8zqyimh69+HB5WWB9BaoBxnRM84/77YVNgiNP9mMvHFnMW47tKnrrY9Zj152tOHWsYoy
wS1noUP2hXzyYTN1TZ51DgIRG9f0BVrOKN+uUYSoe60CtFHupnmhMucshfCqSHyFOkGsCOK/PhiJ
/BN9Y5Z6JRYlZwzvkHgWqJ+qKoXWd2w7CxH49dGAHxJGTC67QLncAlP3/pngqD12utCfo89tmZEG
n6IcQQvkWHgcxBDmZ9ErRPGUdHNUVyj0DPpmZmH4D0UZETp+8IDxc/ZMSadW9aX92ViVNVz6a1kA
2CEZDBNGl5LCE2lPvDm2sZhkGeS9vmyrhWRL23HZ/So8Z9XeG0B7k9x3xZvu4U6OjonGAE1MO6B7
X1WRDjjFADMTlDXpVas2jXShDkfwaKXcm87RAC+4nb0GJK7zUzfuCmKXPs3MZ35KweF8UGngbl4B
zjXy7RWxtrGmU12knHbkiuYzgIaCcUS0xVrT16Pal04WjVf+CGauY4hqqX7qnLTXE88GrRqSLBcQ
FhXj+SBXo2QcRZhDE1InqpdAEUgWT2M+Zs9QBFZ7axeD1/0oe7vk6jpNUzc7hYTf9vbDZlSYlNiK
6Z/qagOkafMhc4A0GG2S9GVr2bu+ZJlO6g1eMq7moLTgQVIz7Jt8QAm+2dV6r7h42D6as/nFSrF+
JnKKcrUHNKm+833rSzAN0SMcA+ifg1Tgeban4HbuqxDBxdx1X6SYaUX1sgTuJeFVYRNvZo5+Wn25
ZTuFNeU2sufiCTHQcM9QdrSBOou2z2cb8TcOdfpaWoYodhrnKQ5M0T5Ufm6eXWbDAdW4ixoPtcf2
iNs0MmD0K+FnENkFOoU6byJETmExu0hR+qiIe9f2KWUg6heEekR7I3CtPQQj9bJdp/28IHbUdXbB
jjrMyYbW/OAXaPOPue8RicWp9EmglHm05AI9lI1dee1Gym/2hE02Lz0SktspS50e2KktH8Oy7d/m
vpePSqU1XKjdimy/wtZ0sZ921H5DbjGG3pNAOkxi08Dt8xycJEOZRu5IK7CcL7LWB9utmk/SLtpL
FBPG7Jx+bt8Q7UkXfc9ivlChoY7TUe6+ssAubMWeBM7vFvzjMAOpAfBqdZ6AGgFC8ZxUdSxQKuIZ
ycf5YtBoRZNZ9Op6dVuHgjNs7VcfrZ8FGjUDkhoZWQhu1hVhWd35+nmzM1dfMSWnDOKyDql5tG6A
HRnV6vfHKD87iXMz+V9tocD5VrfxNTmbom3jNTIgmJs1mjwmZ8Zr9xjkhQZJaHW9D0RncV+8fvo6
Mq0Fc7NAsDDW+cqit/kKAxoFDEIxZnWNO0YyQaSMwWa9mRGmAEwVIWosPV6Y2BRo1Xa17nH+oLMJ
P51//wxFiHKlINa0G9BDBDodMLKkEk1DWHfoLObMAodsIxdjTpPNS31Q7ebfLRg4nJ1M4fmwnFQI
N/Kzg2AMGiOINltkcUQ6SG3eep7f77J8tC8WnSKOb3oQ56YyaYgoyZofGXjdZ0ciAlzbYsX2uGLx
4Gx4oHQ5yveGU7KfIKHGXVvhQXiBWt6qKE49j1F3U13SR6BW2exH4dgieDY9kf47n9C/azyCk5XU
w9A+WANABKc3m89RV+nKPRb48/rDCqvIilwEjSWj2J/bYrnpZqetGniElAIQBdymhpg9e5MHFXbR
g9mi8C7DeIykOh9xIjMzFH7SbcWC1OnMPdiUkYJA+6Z2Wdltz6Qs/zXVAjwn2GndR+OBgYvrSwj3
017BE4l8j6DjTLzUfo8zEkLse+uGGyFQJlzviJKYfjjLrLDMaDGWu5aU7N9Tr/9HnfdN8WrIg/g5
fOyr/9CK37Xv+mkw7+/Dzff243f+f9iBn+Gnf92BJ9/197c/9N/n7/9H/21J51ffdUM7FC6mN/+3
GRr/aMAt4YHI/d5yh+6vKJHC0ENySL9NO/5fLbcnfvUDPsOWvn/+gvyfdNy/ZSr9d8PtBaEn3AD3
PM07Llw4vD/CuTWASqu9MPssILhnjBZbjyhkbztBGKDE013GsG5rnNPuh7XIbfF4Rp0Kn4xq27F4
mQp/BpWfZQE/uhtqkeqaHsdJdbPPmKFXrqcJUp6RbkjUZe3hXR9DRqmoMHXReaJWx7N5BJLo6HPb
qp6hMrIsaGyMqKz/XbYv0SVxXJktHY4rs2Ynj459VrrQjFFXUyJe1gvDyvHBBtBpD+5cZ0xLUKuY
gjd2K9F8wtF9PjqNup0P9E0DUnmxIIGiTlppF/h2KetscC6sXqXBk+WqoMd0g4LFFlcbdd1ITjky
XhQGIChI+24Yo1q2b8Z2xYgAapibJdiV3ogaOenSECn8BW4Xa5quQyhnLgJyBrwd117ZlPy2jpQu
TrujEOUQTNctECoVfYLVJf5IJQiIPY40t9BciJ9//NPT+Dvq8s8oCw/fPyH351seCN/hFQfJkZ77
MYzPqEH6FdLOl801SAJOrvTSbb60S+RActfljT/keyfb1DqfmrHZ2u0JDdA8lBcC7tVXf4Iu/jFJ
icORiHtCiWgxRKQcfsz7LSSyzWhZ0k+9HSGmSYiaoaZDZzav+CVafzlfqmnO6zZ/sBiO5k/XSzGS
Q5z83y+L+GO86/lAeC194fme73J1Pk632cIZMWXbB58CElNlfTuZXk/lEfNl4XsPETeETj8beR7J
2XTUBmcWW90keLSKNfTm9YB0+Py/aV6jOd/VYyvRU2PVwQF2x7SCKfwBeTlm6mZpUpAFQlyF/yco
8x9ZCk7CtyNkGbzONotE8DFrVIrI6wbZrp8Wpysx3fjT5nIZvXFuopWpdX3nTpeRpfvmT0FoCIOP
T1Yg8O36JHV47I3uxxkvtaHXyTc3+8SuM67p80hqVdAdht6HI0E1hURxugyK6fwOeI2pSxIZrB7t
6o3GEodZpnU2BsOias3Ob+o0iXybIXkB/XkuqBtQTxvmJJfRHRiRw+gDf0TEhRECISOf6ZtuhRdw
xHnmY9xM2xR9TWvF8KzHFrSLt5i2iAB2dP8EckSodniuMRIT5OJ3BwRWZ+151/cVh7kua8AnM2Eb
Eet+nczIEdXQ0/yAVZC9QsVgLT433454nExiJspBbMdBmBtkBB19ZBVD9FGPkefy26dMnX/+aHso
C85r8YCEguPS5jX/GGrmgHB6C3T4HJcFTs8fS9Ojvd97jRBe/poW1TivVz3BPgBzFHx294NFVHOF
NbNuObzN7nOn3aWVQ6yFaDGLrDo2UV3S9gwiDLDwrtks/OChbAvFLUHIxei4h/Z/cXZmy20jTZu+
IkRgKyynJEVLlmVbVrfcX58g7I7+sO9AYbn6eZKA/7GoCWlm+qTDtkRiqcrKzHdJ6gTP+FFvAbLA
MoCXB2OTvsZ/tDUUfLSz4PugvptA6Jn1qchsrF5uM+Y9ZyJMM9gNBNhVD/zoRFrFVSM/bLivELtt
48nVuCr6NPcu19ka6WQ8VU3PWj3Vyo8TtPN4O5TWeSkmk14XcxAL8qfKjHDWuWmgIrY/8eIxeE37
R8XSj/e+IMCV1TQPcT1/K0sTKXkb572OP6i0mAcbNQRajPacKs/Kiu+DRu2Uw7SdAAg/5kkl62wa
GNg+3tvmwrCsxyqyYx7p28FFvQq6vuey9ziCOGrZHAI8/QaPJV5k0s4Mhud6xLAkhyu4hm113GOe
0XYzj4yKaGXRTFVm8b+6aieubv8RBwV5254c2plYH9mMVwsPTm3TifgwTH43IbuGnUODsRAVIiWC
Lc+l6TwL+80yi3usYnKnU+4TEkqVirIpJM9UT0Ot7GH9Rgewj79NNHJn71MLhc/E40HZTeuP9ygU
5AC1nV7lD7XJ+Aj/w/YHy8EmqjvW22q39GJ11ucsyCRmK1cbsPEUqhDWQbeotje+NlZdmI13qHpd
D8n3/bSzZnvhjo24yfAfaw1q1vZoIG/mfXA8Ztxr56dxhMeGm8Wmea6yZLT9T/EYdP0/pjImNq41
wOvRnxxrHRuDgToD2quP9K/iKET4aa0VLgXKqhzvnFuRbGol1l7v+ZtbL53ccA8CJ3GAQ0wAFo9I
fPWmm9KFTBiq/MnHF7A2z2WkaYgcoSAgAjpmypdHRLFRZtKNpINPs9XKEkvdOxDDiMqQnUycDN5e
gNenW2CSSJJwhqGJpf7rRG9NGxs1MiIiNdgTN79q+PTmTQG9qA8fhkar5hvBN6iJ1wNma9M/YRH6
DQ4JdjAlxj+LOZhZ+RBa88hQFSRFukVIE1EQlTclZjoZ/IoOcon/YASZ595Bz6379B2P66sjOrBs
5YWAVg52ar5nXu+iWaEzhr5uP1kLmkQm+eh5FdcsXDytNjvDZEcNcmcb0JaaD90CZmX/8fZzvMpW
uAL2seVB0QA8YzPLv/+2j1fYMGoCp3mi/wxr+Tu8k1ktZyO0SpZ87ju5Xg4J8gvetRW48nZ9v2RS
+ztA+OvrCG2lPC7AVS643NUqy+GyAHC0zdMWG5FGSUBm53Psn4fInHktU2GHsiHY9aQjQwIsZN++
/Tiu0g2qGBPMzmYMLVfjgg2+fBxZPjIR0HN6XkhvoCGFjxwaDiAL4KYd/NcbMma13Gfu7PvxO1D9
qyfAF5Pp+K7JUuApXFUu64LXVw2K/JQYqddUXwkWPkFKQ3zkf3vwcaqxW2qGxGi9PGNKohhb+PYT
IHV+mfUEloJFx65Cj2WTyV4/gwklQJ+XYfOELGFmbzvbBkuyireHQR2SQ2yQ87pju+1JTFku1aQ/
JXUEFAN3Wa1OdsZCT0J2bjBP/iEdU468ZFByILiNutzT9sEOiWTS303FgvPQcUpmcIxD0jZ0m/9I
DdCT7MsQlUNt3Jg+9HT7LoCElnv3dqUl0aA94rU/Fc6TnHKdD8utO0GyjdPuW0z/l1XcmB1z4T5S
IRU6PTCfkaTznCWmzaWkWzk2hF0piZCHaJKTagv/mWb1/ey7VZKcnvZk1n/SanbS6ENumXJoWHYa
Ox62G6anwrOt+7X+s5pReY/3VgWd8+d+AtZmtwx+c1DIV/m3vMKAgZO/VpRa9yttPKc5m1ZkRNZ3
Q6ki/1yhVrTmh6hQNsfRwDBDznzlDNQ0oGDlykQ7jAIjMz1HQSQuLRgVNrrFDA4BkgZQHr1lOK6Z
ZzR/8lxA/k5rKi/7TD2ZcwmrUgmXUG85y9ShbTMOSEP9ZDkS8FP+bUXBxtObalfOq0aDt3TUcQjm
5wdQs5Uy0MNBiA9T85LwI/ZWqqJaVvzk/gsW25qFUnHmUkySs8kDjpwl5qPJ/lNyxDKxSKn04GLT
ezIzjaLhloNeMkCkefKtDNgO+Z+9rai+8iTRGmYPl7JHePSSa1gqIoTekBDIWW3NBrYvR3dObJiX
K529KDlDzsSYgn4vvjuF/muGCLXE9+PIuMaRGY0Zw81uUESSj5hDqNb8jDxzmP7bRv4le8dShmdk
ZHUNghxkObqYY1zpgWLKiCvWuOekGVC0v22NdQCzRPq55g6OOYcoKXGE+8TgPYB60Jt+aU19wiI0
SNA0IrqA1Rd6Ttg/ugVQiP+xQxzLW8gqd/VxrQiqogYiC8WSRj0bLmLj9qORcSxZByTfGUl2N/eO
OZ6jHiDr3qvjPG0+l4jjw+WJHbPWK2S2yI1CtEGFl0r6arvtmp4MupmqvGMmiOwn0x8GnmcZN6XS
p0w7NfdJmsbwzhO6nZwvQnMrhcJe3ezvG3NBSY+qLZ1ylS+fsp/KxmhI5A79xeCRbCn022HrVfQM
bFIUy+E0NW0VXpdqbSEYJlTUb9v5QceA1M7hjuZHNc2a08v1poRrd40cMvqh9jV7++1reHV4BL4c
GyGZScCruh4409IkzTSgzqNpj8X8COjt5Q8L+qT12agcap0zLfeCY+3tr71Q0X7reWHRGXrkafAv
Apgm6vreg2Y1jdqf4iffCdd1+dknSZW4J0253w5/lpD9QK9hLU/054t6tDhcMkxIeINFhrgYRrSp
FJXVANid9SA8JZj7nRsbsW9+YBU72Q8KS4kF+EUOTf0lFF6GjcAZ10oCd5dCSnhwYvjIOEWtePna
j569BukTdrWyUxXwKV2XqBrd/owm35akGnCOonbPH2Od4Pxx3C8L4Crk2HczSyJCYRhh1z0BEdgo
zsBT27o4WRWQH6KpKuxdq0IUiarFv8nWAKEb9WxldtE75/PlMb54zLxTC3yVdDi0Qu96yiV6jkml
4dB9E1scJFxWGeJrR2fJbmbo7u48Jf2D1SZ9aB4xwGz9+oaQx1QvmMmgm+ufIdrqMb6dmpVNdVO2
hR80ZyuGVB/e9rYCYDgla8a0H2ClFesmbHGLVn+LF9XxAtsMN7zpg924XW6dsURoRqpMKmqr+IBD
WoyfSeEAOrw72UsYsL/fN1ht6NGGwdqVDgxCmZc5kYWsfoq9YvyGy5FndT+y2e1Ip9OuH9lWTm3x
pQcrmEYWSJUuaEvxVHZXC5IsYS34Y5hjl7+jWSYNAcvs2Q8NpS0/UOPf5mcnxFLtkNNqGKW3A2Ah
H+xCpsm6j8NozXiNMsKJxYY+xySM3cM2ZijPDRAlaeKdFzGHJjuXGtNodT8wHVdOAMfIU/dfnKW9
Wd1ba8qVxE0zJxghpHSypo9zg3y/gL6Qd26AOxeHfXRsEhsbkBIXRDMc08e5ceiP3tJICdEc+yQ5
Fm534BNWECOFIbHA0WBeFnnLzRChkuPeh9Qyz4TI0ntvPtx1vUCd7ZGdkiiaAU4p193trJ/TMEIZ
8Oi42JU2f9E4yedHbFrF80dSQw7JJNOKpzHb6OTe6yleRzgaziZLgJJfqpVXWXrdcqQx6Dh4ZLMV
6zN2xBJSF6fwWQJ2Umi+kTqJ0Pt2iPs/fK8DhQ5anh+6yrzuqSqGB6ODXd1H04VE/OziiEC7fLJr
OYb62SGs+IWy+Lu3vxe639XaFzQBRqDnQhikmyrHzm/lUZGk1cxUw/VRA1wBQNrIwZ30uFcFnAOJ
XX+sS9/3YUPQ9GjU17agNE6h7iVL2dNJgIHV3dUJKuuLMmsq/qKTE6A1fKeCEtbiy31qWyaYgUlJ
Z3Kx1/EpnIU44zr4f0SIo9JjkDOzhygKXhj8TaqVxfgMoz7t/sxwHzDx90VAlv1DmY2o+W6v+DA0
C9E2IjPAH/HkOI3RTqeu8eVBv/1srzpIgW1TbipT+JYBFM3reqdvsVeb0TF8VeIIaR+9NJFVhDJm
4U/N5XxOoZuhCLFHG9W8CVeW1ZZjqUT59/bFvFpgtu3BgaEYl//8awxBsrGhBtJ4rLwxZS+ZIyh7
d3RU7/NdePSSR/QV09ie3/7ey/DiF8HVdn2XotPH/wKa0XVwDeM5pgZ3iTQ+Lup38ACly80ksBah
tY3fBzntWtejDiTFT+r8cU9tGW4kB8YQ9hFZ1xRg9hQe0POsXPbe+Cyb1oMOGODgKcmzFqXDZytO
VoYV+HNZk5+5yP1U+t+3b+oyNOLFTTkIBnx5t7iHS3/m5a4J3SVhykmmH/fGd9hArfgyWi3zgW5S
f/Wa5pYBCutaQZ/x2jy+ZXRuPyCpNQtJS+J+gvVzGDrbIuPWlIdFzTqmK/htbVwctI80vz3HwGWs
p0NwcFz8//Jz681mAQetZADleOcPrpc7H9yBaU3Dn9qxTBNHu0tOhgeJ9MJTF8cfigt6Z5f/0XPo
/5OsgadoAWNFE2MmvpgNWLg4XCmchPAF0WKbk0A5/ji2ejCe1hpq3vBzfx3roqXxt0IdlVZnX9UO
VaKLAw03Fxd4qJ9hJcrroJFZspr3lj0W/xyBJ/jppRgwGg1nyqcCFgQ/2YaeWiZIc0nAhLxDkwdu
ZdzFeBqgXfXzmaIDVrCVJu/Ntn912gDHOoBqHmmt/Xpt4sATr66fD4+aYdTsybWmwf2zSKJQErcm
lWfoW0U03PUps6HfC76vv142hRWaSjoStEReriJyrRTJoG4e946xa1dii4r7nsf3pxck0VW5w1UU
ccZLfyf4268uAKGu43lKEMbQerU3k8HNMgxE9NeYmelUkxkzGaUV7TC4cDyqKcJF+sTlrJTALZ0d
XqCNZJ5tZYR43bbnvQQ27EnasyMBmb+MGkPQEkimAr3sVdOC8NF4inrVmf5hqGKNC4qhLt+6ryyU
1gIldfEoTIkF/6xSH0JsjjPvBP8K5+cDrQCiBlQV9NSl8U6EfBWuPVqujkNfSmB6FF0v38ZceLnd
g5F/3UMUVZ/LK98Td4euAAYYS0IM87zKYbUsXlLNjxM+bO/VWdcJKcPaAtYDyJzPKEn7GthE0Fmo
GAH3H/h/YP53IJbxHVM+FoRqXPffm8r1qgXu+pIB+MoVMDKkU/ry3idDeXGNAviPxI1S3F4xxqEu
htZDk5CUscYV4sfk+hAqh36IWrB+Yl0xH6HGELTE2hqvr3dW56uqD2yURyD5IBDM6yOrx3MCl84y
+SMO0VNKFpY7HPc5UCXp75ag4ZjCwdUYI8+knE1JkPAY5h1xrLnoYZNlkpOXVhCP0UN0mz/0qSFv
bwuUZeyU67Of9XbWfFh93sU3XIxA+Y9o7AXV3hLQltyZXdh7DKV/3OFDSKqyzD0oTMNdYYVkHoek
19CywtIDDz0gh4/8T1gSD6b4yPqNOvUoMtjarZ+OlJfVmDKz8lZP7aWd1IWSz1puaXF5wWhITT9v
PdK3j6/rXIBND3YP78EiI8D+8Crnw4UyNUPgmKe9gC87f9DnOjVRk9MBWDK8zBu293sJkcSz/31q
KkHTXFA7k9VNsH2Vg9jNkgaRX89fFwOBNRSjCJCreAaDKnPoOf9D4Pm6fejvlAna2i+/jDVjMzLS
d9hHtiVt95dL2p1XuJUcqV+TuoatcshpMDvmIVFN01UnlWCDWd+WsGg5gHOFy8sdZnRWpo7Yi8j/
8Gmt+cGIGMYbc8xuNp62vo62HNzHjtEFJ1URnBl1VBYjsjresut5f3v26PB3GVGGao+ur9SP4+CG
UXLvkoxmzsdhcmaTsSg6lI/iaFy5jAAUwnjCgy7io6xsHPXzhI/LOt/oDP4kBgnYkTkRI2wuF2ok
o9yYP9vyy1HMhLfPEPkiGsjl1NEAPzXrCtR2yKlhZvMwzzhb8p0bvorZUdNFZ8QsYVjgNX15EBNV
0bx8L2caMe7RtobRdL4AkOt0+VhmveeN5yGcldvee3MPNvwY01XmBiq3xacFpk6e8MzSvhQmSBJS
MMF1ZpZXOt/ClJSDDG1/4pW3aoZKnADoeYCYRxxKzSK9cRSCA1zB7Kgd808xYCovbJUeKn7cpAFr
9LVwsTnMzrVmmuaKZfIqDb2kmOi9PkJYdby/8fmRS0mdSgGT5XSjOJL2d4A9Hw3EAykWHkrf9n0c
YulC77nKpz5pblrHWR3n82jinTwzmtKOaQAh3lghY4g7F9e30gyF7mSFxVRGJLSDvHKsEKWyD/op
ww3bpJfsnJI+N3jzhHpJJBgHB4a+LSGmNkviZ1dWOBqIxhfMUk9YMuddctPUbstDdK2mZ4WiXHNK
4zaPmMBUnXacaO5My4w+4lPg+PMtfAmAs5Poevv4wcRAp2JKG5IlZX/Il1SP/ucG/vyc/JFEdtl3
zzYmIHx7Qzecp9H4o5qWO8BaVuZd2mB1nxyKwJV/Y9oqHtlYhw3Wpz1JgVhByvQwY5qgbo0snOOb
2JYpPV8y+LFcIxasDb/6zn6+HEG/BQ8Kc0IWu9pxLc4qUJCX+5lvhw2EHe5XLMnoEJ1WCEpYInWl
ilsMpiscR/CPHDxADOyphYyxszaQjAuTYUlGS0GWL2tbeCW218St/2zATgniv6aIpVMfLMczQqrB
rTENOQQovjWXokRUH9KQq09UOEblQ8dN4HbczU1v8nQ1uJ/ASD1TO2CCbIALDro0R2cVcQylBGTi
/box9hQfwc8lGjk9jllROlvtDaxXvLIODYB4/CGejBywFCAnpPShbsCp9C6IloJfKw0tXfNiwDQn
vtkB/DarMB0bDlBvQ9Zyhgd75N8AUk8MBcEZxcF9f/9F7KhbIzhGAyuWEZ+t9hlxHAyrK5OOHXcI
cF3FC676vqdxsdNoHKtmR5UMMqsZBEhSt/8bBllSsG5I0E68sYNIyDVq7WBZr00OWe0QRHkDQaXK
GNXEVTobylH3CCPL+04icUI2tUjyuOeQ/RpHMonKKEfpqRE7yzr+4nlYVrM6m1APYDR7/riTQjLV
u2v7NXNXZbW3+dILSGW3iwBxFDlOF52UpqOVfqBFsPDrO7cl2pLXtpodXuIO4O0MI7shXeLcxxHR
b9AWRZDz8Plpvew/vUVHsrqxe7UW9V3F5AsS6B03CFlyOPI1qwFv4b2xtpcJcy92Ap0aAiKaUPBs
k4L+5U5wkbSQew3xlyquQRFvOJmwkMJ1beEJ3PR0I3hEgIoSdNYCDOnzvpvDOmnK4LD0BDNMWoM2
V9mhMZEk4/SnDPwtPMWA5wNPDvuT1WHcD16/XbI+97AxSL1oyNL5GgsENuo0LZ18g6CH86PvQgCC
D8NQaP4udCNpm2GTKahNQ7+wdI89LHK93OiRjiMEqxEyvDp5Y0ORij4wsdqfro016XPpljkf1RJH
6ExUgS+VGXPQ8Z75CqlQ2HswoxxSpXbKpHlhII6jNtrJZxRaXGNmstu/sFPA2Q8VdfLyCQcHCLH3
gWF0xHJ0aheK2xw7C17+8RyleIPNmhT7PNo4JqfMfeglikwJxf4jZr86f2omyLF3Wxo4Y9XGM0mF
oFIDucHVWc9Y25R1ebPjB/kAxYxJSyP+HZy/vIbmfstbcQOR21ezITSIoOy8tP6o0fe59anTJXVF
bYgn0YzRGf2M8R4DRUlu+yyUXNHLMZ7D2rVZ+DuvMEkjAKwv3bC9V9m1Oie37K0i9vy7zGslmR1m
2+SU8ue2YthKjebptgojK1w+ZrgQ8ar2C/Zbxj3BSugCYRH1cCX5TtNkDAAPzu4jn4FNVVF0pLBJ
vUTuEXHFiAdenTlxPH7B7xuuLoOEzaywzzZT92geT7krve/Un2Oua9ke3liFmpM7T/M5Ho8+HMTU
ONtpsUinvfaZNXc3jPwbI4ricQrjx1RPTdzd2VntJXdMt0XG8tCs48gXsChnHqlpuBm/TfBvSQ2W
0AA71w0grYmjs8k4h+658xrpwO0HWuDoqs1xDo1QOt1aNfHVvt0fJsQUd+1uUN81TO9gdwfs9W41
JBvYf902GQOJHxL/iCF8CeBaf4n8DmgfZ0KBOhzfa7iuOSgFL8Qolx4z9DfPb74tOJJ73mkrYhBe
CAeEeMkS2/9QY43K71Luylsf3DmdobtdKDw7kJKjxYtxlrGDdcBeBxvbJjnrgPbpU0MzLSedUnYn
2BQG4WDrtVG3+KSq2KqS4ZhvKNm+Gc208rFHZPoGs0JO9WLKfom3FzZ7riyyrRING3Ch/LYbC+lb
HvptrY3Mnrublgx1x73NBAkdL/hgxZeDaT8w0OQKgsBgQtWfdYHnDF6Ipp3KkIwkc6InAAxrMj8i
Nysxk8ILbprq037HauoavAHnEZFT9bmuEQ2CiXhjPtjH2hvH6mdxCSMT25J4wDGAseBXzmTfH4sD
4RrR5n3RcIBhb5TEoshJzRLHzcY23BalHDRzHX4eqEdYk4NW8r6ywGvB4PGWlTBkoCTnHYWKtUhZ
HgA5QiWaeE3P5rBauZccd6xGa1Oazjv6Z6+IJWmu096W8EVAAWZiBKJE6gVciXe8c5CxppfYY+Tg
nXCquUcuYn9662D03HLctCZWoE0ffIWJoeKjniq5HOw1pbM7XVKOMqI3Sp/Gn0aLXIPhDbZ5U+Mz
GiH77iPtxCQEXVrlh961EWY9MWYcy2CmeNgwR2/ycYz98eOvzjXdQa47CvBJr+/yqGtkQ2/gRMsI
EIKQUxXWck5Lbw5/uHlnE53sHOuCw+AtLXZfWd/7PFWGQWhPZ8d9m+H5GBmYVqKpWmk34cDdpVbx
FSFNQkmK2P2yl3WQeuCvKaZqrGCHbr9iNM0cyA1CnzUhvXY2Wbz5i3rpr2DoeN4qBpbxt0zlSWXp
ZyYn0dlPKXdjjBgZQzjetRhOtz8xH5UOab7grpjfx9wtIWSr7DtMi5r83iMla6uvaMElYLVWE3FF
M7UT/7ZnZjtoY3gmw3+PtbazInhefD8Y7jDZwovq1/WU25lmX4DCOTLcxvm2v6+xgGMDEW3MXEok
KkJDAnYCIimyiQy6+nCeSvGFfdjJYkXsMOT2bq8MdJPIAp2qjoznWx22rYFOu4W8+m88mTSRIvT9
+UOiHRoZ86V1lTBPQ5bN1oXo4UazpgnPl4dM6OdPQYbacPpUluPaZbfNTMmD267v0Qw6qh5pwvTB
w4GBT2k0syVpmgks/hNXaA5QrJnqIIIretkm+w0OAXgTq4ZZuqx29CkSFnpoD+3PPcTQwGYDOGEm
DbD9uIyKSb4ZypDL098jdjliM1zebJSEfGvatk0gu8hODZPL1x4E0+qrdquMQ1DXpWw7awNbisKR
72nmSuq3cTsgu6qWtwDZSfKXHblOu0jwiHhNhBa6F49t3kiNryotIEWMfIA/1R6JA9s8K+X0HwPE
zIIOX6DEfIuA66V3iHcgr2HZ0M3VHS+rzvcXGNoI72jUn20jGAgOapyEn7gDoKhmE9ZnPrv0vuyN
/FEyPZJvydpBtmhR4JDh3yH6Q6V9X7pKftsD3V+f0znqI3XHyFjbnD/asHzgrez3vS+i/WHsO1u5
OBbycjaILJgZleL8qp33IBz6bEPmaJCIedkpnujjk8ZYkJYZdGxDJGOqd8HzO09b8leNauXgxmWB
YbH389AYfvFJdWU+icN/G03/0o0lWJ4KhtaS0zKf1vf+dvlLctmtndLqyHH6G+b3DhGDjQYljY4Y
5Ta/pTg8aEowJUNKWagqAb8WjfJq7Jim69+9wDsYrGFWwv904E98Cau6o25166gawocpbTNpZVSO
wyd2Cq8J+xS6KSQ2eqBuNP9wNCTWv4Vayo05wSwbtVMBlwhSxeUOzkitdYIuU7TYO2CH0fxZjBi1
M0CjC6Rl06+zrNytg0AC0fOHvWcQbx2hpmvk4B/TVNpU4qzODb1dWUsf7PdqAkgVFIB+M3Jwm819
1SdLcN2vqqF2Pk/M5zFq5O3+nA0nJ+fR/ESFIiunt6eVGX1rpjMnu9/W3dtX8RKJAPmGfG0HVE9w
sfFEvPZF6qTfnaNz/hwXtfBiN3SUaULsj4CSjlixL34/Md+H/V/2/vl6G6oBRbhvwXawX3UmtTZm
PM6D+bNduYLPja3r86R3CIAmFXlXnJaopQ9h5W35vn+JDf8XkKktrYwXrwRMBqWX5bgYSNrOdX8W
golPYqYyilEWdPlQDJTeU3tK6XGYxnEsmVwy3eimrukAhNPAi0rSRupy4BuhHu01OPzByM++gjqT
/h4Sfo/MlvFSQmxkcgy98Ni/0EFHRl6kP0b8IkqNNruSAm3njaa0FTGmj2lHLe/BDq+eOjSPEJTc
o//FVvSu8C/fTAxPJpU8BE5JjNjjJaOaBNXfVkA2a0k7keteBFobMg75S3bF2yvwZVOcJQBID9Zg
ekiESTmvMRfmdSE/UJF+SNCyc8jMmtSaY+VSBK5Teom/1SQinLe/+NUGVCZDax1KO9riFj2ul+W8
jWH1yCS68UFtWZbf0U7L73cId3Rb+Ax7AqjTMUzcf+OtWHv7Mq7vX7gVHOk+cjq686/YCuNk6T4u
p+IB9dHWtUw8XgMt7JSUiA2CqOBUlZdV//Y3W6hmX6x3th+sDtsFigUV8K8bGq1OGVevI+NTUvbS
Nyj8iGL3JsjaBgsDpt1DrIbrKbDIvDUd8HGQQ5hNK0e5G/lx9IfVZBl89rev7XqJIrzgWSi2dIi3
lbqmTXj9Cg3Aj8xPe1tFbeTKYQwp0rYlOlUYwzzuaFDpeZI5YLX5fpC6rITf44INVAxZxbaY7whj
7VWQZPhkAKe/+5Tjb7PCzd2eCZRLbX7D0Lh1mTXKdCrzR5F7ks5YTldZP1pmoDBnMmwRwtCGjv3Q
y26VLhLHfoehc72UPQtPscD2cE3iQl4RdDhmNIT90H/4JYrbFmpjkDrRkgoy6qQgVRQHiFShNOF3
qbjMt1+ZeklpAr7F1yQ0A5+tDCPqFaWJVACvIK9eHrJOTAbOuu0ZBPsQYj4aPcczTrvJYTAWZHyP
66YE3MXNqQd3HLMqEED38+Crpck/NGtr1v9toiHOfySYK7gZFhO9paFaBCMpOlpoRnASLzD5heM9
WXZMHKa1CZLjQtniie/ZO45Aog5DBipE071bWsezHuDNV/R425/wICCI/eJr7DEdB7+ajxwnlJpY
wwZaTTm5TY2G+dQGuGZMwLAIslfWQxCQhe7BwivoOz3FKJtSpg462u/0DT1mp8cPG8hApJk6X0R6
ZurWaGLuIBkZcIAdiFAd4qCXlVzYScJoDV+RyzYnU4kVyMeO2fGTe0MXJDGf33571qs1hFSIPQch
l06WRe35MhziTJ24E0jhw94lbrbbJ/WjIIa77ZnYRjjFVISgeB2gEIK1jYq9H1ztJknNmYrOw8e7
QZj72OoLdXDTwO23XQJL1X+aOJya06ltAy96D4S8xiCR/UPvIHqgQIIkdE1Yc5Cc0wA2u08Ug42q
/kGbnzjVGSEQ1dGuwdzVcmtliAgBKSfl6BbyEu0Lg+md53udaXkhBvmb9R88bkYZv3y+ZoRZJrOt
3U9TGeCK9t1R3dDkd/AqXOMpIM8m0fQhRpd/2QQxFuyss5Dic4jnyQg/z75bTtNNRabgj4f94ieG
95E1QfcNgr+poZ3+biWgsopQVkbGcH77Hl7SI8jPYKp4yLo8RGI+qdJV3qAX+Es+UNsnfzWGDmJA
H5W4YxkzfS9MjP9/sgPfhIyqHNBkX+Ta1tVTAzNpqclV+WkHFPcMvt3yc3wEUoqF1oPobN+9fbPX
74swxjQdjB4VjDPnVX6e61aIG1PzKU0yn2BZUnx7f//6fqzkHO+rH/aCvEWWRiR++//4/VDCMXq/
pKM4PKqrO6+KBVejwErud2nERFCTmvqFagujJogPd62NMvg9ltKrB8BrhvCEMgQll8kR83LB4rrj
elga9B9h0l0ioHspsvfDLzYG6ayx/soWBWuX9v73tx+A3ODvp25gkZoJc4GDBUPN602czxN2MzBJ
73FJTNY/gmDsgzNDtSOaPFx0Z/Rnz0Ys/M5Gta+zIjJBzoIQJhKZIWvu6r5z5WhnLevuHmVR0jKH
w23q5Rmvtmy928H0CrMM5/tgdYJqs2+k3IUvL6VLyhAE6X+32Ujh2vsQ9dYjUhlafufOLqXbtaP1
VAJySoFNMg72hBDLJOHWDsdjh3uQCL5AVYUR8fZjvc6soMeysCGZwr0j+78uciIG6My1bTEvLGSg
hpy6dpr7eAgFXd7ejFWuVfZL+4VjOvDQiIhOm1JjQ2h85yVfhxQsVsn7XWa+2oTsV6XIVAxh7AxL
du9f6DxpDBmNpq9kdlsb8O2bf/11RC7QO4SQkGJJ6V6u6SxVCgxzVR+xJfFplGW2dHvdAvtUqnxs
qt7jtasrOTHPmEYjzBt2cqCYR3v9lX0fMQ+EHPHjTgDOLnrFmTEj6zOu/IK1iY5eF/fJwjh268gM
aWZFfLbHAeNfTMWcyOzusaTKaaXu3cpdUKViWOv0VsKOhupcRHSZdmYRI5VC5HY1yq6vjH8biujg
8alyMCzwMlDGRYtAWM3US81BpiJrt/BKAceSCOwGERa0DrqCFz5+sVG81KgFzvJTDEinw5DEHT8e
bIypupoEgsxgDNKaraOCHlm65aFV3tZgmboUGVepbbJRBqRJasqCkh2BQVe64oEVtUB8R2RUsILS
DXjTlSECvdWv5EJRtkhbskMbx5fsRUEdMzW2fNDNKLckLhG/JFJ95kmDfu+kRQzl46OY0bCSYHVR
Ia3DraIopAT8ucR4QJ2DzmBUz2HqjI5RqX2JIie8y9oVwfnWnDHNaeK+MzCS1TkrhiMmX7eHtRcr
ezjONo3x3jjbwYJ6dqr1ee+20NeU6s6+9Hy23jDNNekTXzioZqXMJfvAxA5jsY4bZW6vBAMmCXD1
fqtFqrxjobU7icdHemky/86z28sCt3JT95GJX5NG40CHE/NfaWM2/yVDZgJut+IA8mNwpwxdmcIh
a2BMWawQFpUJd0lvNL0s18qyeYDGaIsgEn5AV50btlXofSztZgoxkfX78Y8Mjwj4H+ALag1PW2qF
HKgiEWPyaF+Ch2IPEDvHrHNdGoUtSv8fEJ9S/8jAkN5rb7TZSIc8TtGlPo/LkIBYg3oYMWR6iJn6
4FmKxiaWZtgApgf+ig7mkGem+tDFleCqTFHxwuIAn2RWf60bqlHgNul8iXMPXfBpb8LvrS57A873
NnQ0Qkv8yUAzLakZLQj3c2e2U54c23XM1z+nbuG6HMYvTP+WsDixy0iyNVHPM5+zPoOtj+M/NDMs
9xlQXI9fsMdhFuTZMBoDv0J3nY3hC+o98ZtRKyObkaUjme+hM2ar1RenfsOBd4QAdwHhXyIpuqBN
QSqVpk+/msVKrexZpIVNVoPm+OCO63knAxANiQU4+oVepx/9IB8Y97J32Im80mvptiiwJ3Dh4rnp
9zJwrexxW9ajN7Nl88vG1TjTtvFp1YHd1zd6MGUZbmSFyADvuG0M29D5UW/Mnq1UzxGFsjA3Tmdm
25ky4WLia7GemjZSYASo6gS/2BVdXpZPTF81WyZL0MItkjhBKNpF+jNWn/EE0Wvnc1ZzwmG73+m2
xILFQwZmFmDZSL1mZ8X7Zeumbls9D8LA+K5Vp52bcAtdO/aH22El4e/C5B8uPFbzorfcH9PuGdBl
hchEco4qvntDTWj10pfYG/dYThKJd+qqC3uYUwU7m9h8ngeyC7Cz3fUgjtvhqSltP7mpHYWh3i+Q
Y0OovGCWVuc4YbqH+fuG8KwzOgvYCTyZMD5tKNpqmzVwg7shHXgHCl8pBMDgiQpNsP25G/0ME8iu
OnXwnAjwy2WZ+rTaYVskloAsrZWo5EGltbfiN7MFyrSKAoIoozEUm5FRXYz+wOLRwHqDadKM23lu
t802bZ93QTs6Z8HnEI8w3u4hyhhXohgaTS+MVbDR1LdX82ttX6Jez1MgyPtw43lkW6REqMHlWQF2
kzTHlSWnQDYkgnlt8P1OKtgoMm7VSfUTz4IM69G7HG5b62jH2p1LDbiHh63JyJxz2YIumRDvlXE9
Qg3p6P2yLqu2j4oiPjKAhncatoafIZisKOJH5nhiSAhhFMIHz3sL4mihXbJ0nA6khGQ8udTyv7SX
F/T9fxbbRQDE6N6efa+rXH7e2RoXOyxXbRllXJisrf0FmeYsTQ97LZI1/Zb1SwZXaD/mXH8gp5mC
Vc61vfeT18OlXb711Re8HblU7TKAAl0taQZgVb5ZFGENLXGlsQqYfOdREGjjBk6iMmtYDoNgneTp
AHp/NRGDd6k6bRhspAnbn6ytgT9v377lbvCJpHDYG/gMWBQyeE5A5e1GTDtbn9GkCqHI39Q5VJyl
9ZAZwWJ+ar0L1NYMTfB3h7oq+R4DLmOvSpvE+LfIvGBXWheFllN9ByUZ2CTa+L2lPbkx6aTYOUDf
yBhAhT+arVmxu/wqBKEzkIEhxKNRF8VhlTtnw4MDWB/djcLeu/+LsjPbkRvJsu2vFPKddTkPja56
oNPdYw6FFIrM1AsRIUVynmd+/V3mZqouqYDMbiABITV4uDtJs2Pn7L02CDCaTe0i9hN6xnbpH7Di
xAlZSTQAp+E46TownuMohevytg0kh0BVAmq7B5jECnCddeaEEhBO3A44O+ka3OWMTMkI3U8liTxc
X64Qb1wtyKpwVDc6zQDRsy82IYJS89m6Z+N+UifE0qk2MTuWsqRAA2qAHYsYWe5EVeNOsqhSGi8s
OkJuFCyJWDLxHIo7hokZz51Tmw6FFgw/sc5a+ThxwyCNSddPI/PnsYkyadrpJZIuNjnNAVg2GHyC
x7CSKo2U9gQRmKgqbfWK1Ie8Iju66I1WgH75RWnDWoGKe/OlikdnK+BdDcyoefLlfhSYAUItDU0w
Axi5OsniqZflIeoQsVqoyW8i5+ygm9C+yMmvuj337KJx7BaBWJAFqWxUDbKyRXfsQs+bU4PYv9BA
kcQ3ySJP3+s6J5mdbznTfEEFknfzlCALRXsin7lcCJy7kNGGhbazH9COedf+WENCPmV67NpvlbzY
jYvW/GUkQ02QDAg+W58sl3AH1oM5SYb5OSaD1mnwJAjDPxBGIQfjCCAEB1LRo+WXJr0jR9J0aKpS
5KgxBAIyYlNNH9QMfhucckY7F+P/Sg/TYIuJjzK75FI0Z7AMcP27oXS65gNIZAvfe5UxSkDxVqCo
ZbJ7Wa3VM4Zsfu+nyPezvXSvVbNCS5aRnLcEMEXqhl0+XzpZ7JJFfRhnFqPlsOkMcpnSS1GjVTrc
r+LnAIIIvS0hkY916iIcUNUrFHhxLxpsydw56ktWFkR2aPywByE3S9eHQUqIMKTWo3/kELI2hG1m
ZTLkv//5efLnHgXwQw9nBlMrBwSp/XOPYieGssmSurypyhZxNkJsWc/vYl68yUmWspn8n34wTiGO
8LRnaPs7DK9+bsWVhTV2frOnN3lJSMPbxknBQ+TfQmCBRNFpa1Ufic8W8p0//8E/D0No8XOg9W3m
Zkw97P9QwWqaDwyzqtOretla376msUqa7w0Q5xgJNxKHyfPPu2n3BjqafUoHQpXtbLOg2bjsqb15
V1yWllGHPFI8ogiclvbDn7/Jnye5jG99Ios5PqBc0f8TebShdvG8drbOSiwo5YikSF9wcT15yyKo
cm1L7QR2pk09gmBX3/M/rePctu25AeROWJVZ9bTy+ybTmuSAaA6tcVhxG1hwIiWnj4S8soQ7lJUa
DOHJ6csVxBCVqgVXGJwLfVz5tDiXqcCff0zj0v78tx4Zs3PDxTlvkBDCpXB+nuTqSHu4N2fzRErf
rvmUTkltw8wj1aYDYzeCNOggTWXU/od9CdY4OQLbTZtHU3LkXIuKm/Oj1xvamzGxqACmugxUFBZP
6bHpbyLBDSsPHXga6XBAiHVN073p73tm2SRxVl6aQuzXR134PuqlnDyYINBuONktJOSAKOTksrEQ
dhdKHfIpMTi3ZwIh4NbjYIBEP4k94k1xgQhpJE37gMZuN+YzNHDEqcx0Bqe9bygDi+pM03cwXwGM
ol04bk5leS/FHjuYbD2bnL2CAKkdRfBtZ8aIh847aPb4ATXWVnGAQakjYOFOkTX5mYCYOr43xKkb
3a0TaEsPwX5ug+1h6wffarFDZ6Jr4Gj+niCjnQGebtf6gPdtjawlzjRY9HLdd4bBX7Vftw18EPHq
Ftkia9hgNNae7UXXHbCFTdBvJRksOq3nc+Y7JWv9smEGwGi9j1uZHLN5GBgLXDQGlZyoxDidvK/g
dtL8TOrH0tG0K2rMeVHfjQu33S5BnGqatqBxJsXC1Dae4WgmdbpLDqO1cZI/sDKi+ryuwBZN/TO6
oR1rlN4RAp49ob3Ksw5aUuPpA7jfqS1ep3Rd9DeqX9O/ntreMJJDscYl0cYtkgcmZ4reKQ9NmZ9O
XJC+iKetuJv9VuCTpFdBIU1VLaBxSSkT5Llt3hthcB4LMhAoUTECkZTYaoszVaFJhTd/kw9SktfM
+1LPXbAZuBvUsz5arGYGY5f7Wv7yF48YGIgf+9D0gGkCs7SDobaRDPw8GMOyV6MjaJ3ruUkzi5yN
FmJ//mwgq4SLyUoYX3nwcRymm2Rul0Hfwu0wY++KxM2pIzFjzeiHjbgboxY80t2yjC29uclInsty
AosT2FWy3JteNQyHdLXdG53vYOJhZr8kngixK3284lAG46BHU8+fpefKLDQSv0mOH260FurVecIW
kUUpcTmv8VBs+clysgUXnGn0H8EgZM2xa0e9PPS772x4A1xzuXbRcJanxoqDNurihOilbFwRpEbG
WKzGbRDU7YPmbd4c6rh9PEG/X6KF0yBBCqnfRnRnmuAmcXDUwNSpvTugAXVwXFAT+3zYwvtU1pNx
P/X2vOBMscwvhhtkN+XqDCQKTF7+0FfBFPVjZrys1Zqgg+9f3TTtXjTDLB5KWyNCYB9tRCAh08K4
msF9pYBJ72hXMQuPVsfes+CQW3016Hd4cLRvwZxYZ/iGVbRhhjiia04OnjP4V3xWGSlT0avfm2cX
qEo4IAAB1BXsd+Me20kYlN72WS/t/cRUnwzo2SiHxznrCNu12v4+wXdzKrbR+Tj6mnWOA705Nnkr
SIY0D24Z5tVnnZNDZNC7FWgZ7x7yUHLVAjR91lvH+X0z/fRzPIz9E3FT8V0Cfuy6HHqi41EhkgFD
FjL1EqE27prbqJ6Ic77WrXG6bdBCPTbmYBz3pc+PBQFeYMtmcjoRdm3fWn8pPnWTvXyobH28AVKW
PiyeToAnyUHdsaz6/RZHVfAJ6lZ5YySx88FHHW2HOTTXELW4f6sjfv1cOlP/mWid/IziRjvQJ4mv
nH5q2U1ouh1oF5EwBprcvrJnt/7UjkvdHIQG/2Rts/aamFlzFxC7dmCgNH5CmW0is++tM4nl5r1p
JVq07PP+XvRx85a4GWyeLdaiZi56mlKx8WZAULvymq24sjJne9yJTrp3k6E9G+k8X6dLjo0p3jf0
5JmfH7K+sT9AKvbXI5zjmp9ixEeNs+tt29rQ/H2/905+WcR/oDR+CdxmejPY3s7oFIOwAPSAycth
PcwK/dlmAT5qa+E/OonnXVl71oAnG/gAtIWdZ59iHuv8gs82avymfp2q3MlCnNHNHbcmx4SgXXhO
zBpzF1Ay6ovCuEsAzLyuma3ddGaP+4vjzrXDcvLUNBkWUnhaLzBm9rDZ5/w1rckFOixmjXreWWo6
JbGBqRkUHCrh2cKHupT1GwtqZYUmv+QhG09BbwlLXriZWvfbpnnTycGzek2i0sSake7FE4jC8Wlh
s2EaP9TnCcxV6NOG/uQitjTDuGoM0iy0bCbQhXDadp1PZVINvxveWD+kFGtHbWHqTLY6OePkzS3J
Ef/ny5LDA1yn5td0N8driPZf58F6cen7w/4u1pM2ecVhD8zuxMGn1a4NMrCCO3p11RUfrLQOlEft
AxVFGpwYbcYk13fEP4SpRn8H61rL8lqjgQ0ZVumvKCjIQgocIgII0v5dS0aT42Cf2XXIuyq/uXvt
XOWpZt82+9Z9wbam3RQcaXi47PU+sa3lZsqImwlp8VURZIvu94W949bYHPczmLruqYo73Y6I2xlP
7ra4L6YxVH0Ux1p/442OB62fgvhdS0kAQRPZjpA2yAUxjqkzZPfdak1AbeKhjdrC8eow8HAd+78x
tPcP5tBvwAH5hm+muTIjUiqQppNh9LEB4naczDzNTnQx9I8JkwCiwf0q5gM1rCWIeT9ix9eeDBhw
7421sfwEmXWHFyXPyNYb9ZsFHtrRt6bqGXsmXbZ1919jq0k+F0gahrAREhVyjOz2kxHkzilfDajs
WdyX56Txsy+2Ow1Xnralb/aAfsAmhQQiysLp0CU3KCQHPebRxHJ7AvDX3WRmVhOCUdEFs4s4yrM2
++a3aUdon+8/kYAcgIezk6vSJx+snIcRY42ZEEE+t7ddtj3wxr/mg1t97XajZvgJJbApLNbuzhqP
yHMz/hUzupvCHoMHTEv2ccuc/mR1S1KFzpK1Ue5ozp3drm7otfoX2Dr27VqseABLazwvgSEk7zy7
5Aq25W+7baawvx0idqpiDK5ae+6fXRhEkNSKInvQCEg+sAk3H+t+na/cQNuvdVaz87Jt8ZXNz84j
b7a1j6k/kzHV0PcsT2tOODURun6av0t1PV1CoSjeMx9SRLEbghmS7Z1oxEnLWLtTqGWHDMI4VaQZ
JBl+LXVclGQJ2fVQ2BGlahsWoU/6qJTsBQsK5znZ9vTHIqVxiC8PQCpRl2VRBoe1TJY9e/EwzlLH
5mRA8FccybSiuBKHUjnP2+HFTHWotxPGqZAmAvO5NRuT7tfYCap1/t5o2WukHZT9uNKug9qp7a+q
98roAhToYaig2kbbNM/7PeqapL/qY8Yb0KmSdiO43lrc+iGvpnGeCMpxxvw4AfNLj9rQW32kaTUN
DS2uN/9dBxEZ34CsNypMTAUlnka+wXLqGL/XT/bSxflvhOs1Ywu+ZGiyj8A8Y8OgMVuUpn7L0Hd1
3DP4g6QjvB2kLLDjBYD+dhxROPogb7qiIZwJ+mR6ipecjSsEviHsUMPKxE1NOHOCslPEfFQ6kewY
BRcSWrfv7RageCH5+x3gcDEhkMSQ4Hz7DqEzW7+4X5gvJzeb7vKI+V7TnuMiZshO363Y3VcKMi87
TvkyaWd0LUX9QVH5ib4S2ma9TZgNyilJgADO5wyS8jV66WwMf3BmFTIbfVvEcYE4JtGKwXeB9/hB
lsaZrok2mhovoOrHDhriUuuGJ4WQU46uILZL1z3GFptf/0AtRbd8UWYmOTixJnOv8sPua8OWnCF8
tfxMOVjUdhCC17I/KIYg8KsusxKlFUaGJPSr3OdCIgY5TlhL5Ugilb+nxjHKeNUspmCSp/oiBsJS
eS7PEcoOIY2uszSCdVktWmycgkTrWl9wq4AKkh4YNUOS76awfK5tLYXLqnuoJjuzISZnGEbjuhSL
j78a16k3O7N2zazPyqDfeHw1zZnT99abj/Hc9AT3EMfa57eci7GihTMTYL0laI8IjvlgYgRtcbHA
oechl5kVNaj2AYVhKv1SfsNYHJujbovRReyhQKFpHRsaOPDenFFkQDwvsISelWuk6XzhxuzShXav
GoHKfp1LwPP6pCyEo1mljOQTk9PBePQzEI7vANyThpFl7NeOx93jivbiRTkrlAipf81hHdRo2JAY
ApZgX3bAK2ej6acN0L7stHaEvK+IPjxtNsHiXbrHs4yZmE1zRw2tNQXt27C2qInw60kDjGoiW3IO
UzetmEF91/DKy/S9LcuwmgZqFTc7I6k5DcQFjSlYSucuL+yW/p/qOnoXlbqy0nKyEG1Dd02NNT9X
C35rap+46DeqQbCQvBXbxH+GLa9mFMice9AYgOEtFbdjJ9QPb5skGE47A5MGR9GSJpUAznT2Z1CA
ghs5op/R00OWc3LAbeas/gS48WK4U3NoZfpzu3m+xJwFqd6GJVy19WWFCza8KRtnE2Q4hpWyYqAr
lfEulqHbBoAnFz1CkG3BFkF+3NYvOcuC/qxD8G1ZnYM0r05YS+f5C6e27LUWlOGFeXlgFB/1tJxA
Dq9WT59+6Lvcfkn3JC/vMhe4+6nnPOY+ybWEKMbLQO3SVx+TCs+B5mAaTUPmt//qpMuHTo0ZlRFj
lra4as7EN2qWIwuFMjory/J8UYmT0MQtWbeTmNeDccDThliickVW2kV33PPUOl8WbzWCr01KKf1W
OKM46PdSuqYe2os5QnaBhlgXqg4s92IQNLa2OX6stiauXlsTRBm5dNu0bnq42QCVs4NcjxSKSGps
QBiLt4OBfSZsvfJRxMRebbecBy9cpzZYEH3Ir6gvirYSzXp/i7kXOD6uv8nJqDE0Cd+ULdnw+wUT
KecHcscuEFqxcNWrLXZ707845C0aKvzmEutiaiT1THKNVtv85jGwaYNis94HB91Ghc2bZIAn5V3G
GSR0LnIMRAq9CBQoIbOaa5Qgrnae5VIGmFg469Q0XM6dB9lA0cEjIi9YpG6/GgfxF6fLqCMmtAdV
lzTb0/cSb9FYN/GktjN0uelRwXf6CsNMQ2f0ou+k8SM8g/I2oW0mtp+ma8WHlyhiEg/E9qM8G01t
rg3DkNmsVhJP5ELsIhfgacciLGQ/6O2FMyabQXGkUYCqmcsl75dRjt3ybBHiBYvwrf3FnTdY9tfr
xrgLGmhBA7iinm+K3PWOaupFvjJmi+vZJVKTMSm7Lm9PTlA30kL5NDVigKYLjbLJWOmVb0ByGL9z
VrdYzHVnXLRsZIsUWsjrpkxQ6mJLY18D7J7X7fpELDfuEovtOZOOCq/xLgOBywQSesLEilcD+dPA
0WNoJS6P9Yvqo7/AHOy9mKf+KiYn2JqOQGOasryh/el3/dkYoKkwjw7cdYVY6Vbc/GfoXYWOa9Wj
mzPfFFUqXIczaFEk9hOKBHBCJBmXuHiv1ExMyYMtuxfzHHTRoirFom+l7YFwvnb8OpQGGY6frN6u
7Cxy9HnzlpNhbAIBpoOG5JuRM/RmDoQX5LuGjgJeTM9Lyscn97LlaOUgNlpJbUg4gApL5EVnrTyN
lMTiVaERii8QOIKoANrLNCxGhsh3pUtapty8mJK52Kct4adlkCihfXOz1x6OMcAdTXuFngOY3E0D
2Ze3tl8kcfao78LrXDF4LqNZ40gZITsgg+mBTAyOplFipatXRCoXQXm5Ah9uhfk5h3VUBshuL0+y
uo3lA12n82jF90mmrTuaINIfmu4LIb9Ld2wIg5m3iPG5zadQlY4lr39WaZ41vpF4crm9LnK1JGka
bu0iQGpUHV1vyPiudLsXq67yMCsQgPTEZVIBAR5FCLLUF1j0uZDKOUspBvnN1IsnNI9TMVjLVk9s
s21/oYAOTE/4CnstB5UDiXLI0QfCQOJ2SS+Q3ckOFuzWSiah5tBKJsTgUwzclWNP0R8U8E0b4I5i
V5KsU6XLaXEOcJktW+fo8lQQDD1YDw1FH+F4dY4zAlMwWzD/LmmqHdxWkZcTLfqVTAJRGuhxwsBv
RDDJV1ST/90TYDJSHUFrW7Eaa4e9QNRFxxlVYkXM1KWMVtJCTJ6kCV3PmpV5hGEqoh1hWFwXQ8ZL
dRQtvDFpk5E74hxgvHJuNWwXvANlmnaGSgyrN7KAmEPmm12Y/WtROBfegCxtacL0XECpyGz6beAm
U/dM35piEI+YR+BuxriHnn/2CZrllwx71sUcXlOOUZWJx0aKyPxSFw+Z+l5Bf4snBXGBeAzXeBRP
r76wnBDQO4Dx0KO1b5eqOsi9jVa60FpsNCOXo2fpe90gW7RyuKjqnlEnD2D/lwPIAAXyWi37mcRh
KpEluRLCaKuOSRsY38GIaszFzD/kiZQYW6FPG/N05DuTm7x6psmDk5+dM3F+6iRwbzM84mfY42Ko
LydJBVALtib95nx4wQ9Q6WGVFCEotY4n5Q3+ZolVV81Y7Y1Ynx7bLK8IAOSCjsRjK7YctWSjRBJr
+6TDcEPCKU3hZQ7WxIkkVxJBg92eEV1Zi3HdXqpvpQ7UWovkpNs0M1j5jhPEMj6M/KLlLRegUOQ7
kr9lSlmQZL6Y0m///WpK5WTSD+Li6/ZKvylEAE4JtQ+QI7DfT8KICoSerXqjizdpbriRflrQYYTj
VrdhwmSLNj4tJx3omJTRyutgjb646FLb1PuJ8PBKdXUiS261kQecnfhRgUQwqP+jfSAukdJoIZ4V
G7QxOKlP5IJvJw5oC/lQdAPOqfz0HREuFRyAfMTtSsqyMMWnUv5LvraooNBtavy87yo6+ZbHdqUF
oASXUkaYAsbhEimtl5TwkHIgbnW5D7iyoUGP8pLpte9CsDRYnfju9W0VuAjxZQrBinSHoyMUS22A
zYHvOzEbcRJTIXaz4Yk+CrwvwdbYe6AK4FVpb4AQnqdVXIyNJZoXa+hg8yoKRq5YEurQuzuoJXgT
krU/Sbf9RNAIrymOa+K9XGoYVS3OwYJYLxJQX4RxY7wkA5IbKbLm/IWuhUAZsfiPl4pNNm0Sy6eD
eXDoDnrELrDdcG04jIqvWuENKo3bFqrChcu5rKZQ8shiV23dZHNSZdrSv9Wl5EdRhklhKVpyqvuO
rgY3jHtpjUgdooKoyCpquKiDK1npJ3YrpJC5XCmKfJqJna8pb2LthgBrcSsAvuP8o5Qxal9g1Hbp
lsl7XX13WmqtYm27tFvUEydrzRVJCJ9D4RqUGgTFh5CuyvIpxlvdvSEz58jvsZCJyyvbXURVX9pk
kgOicgD0tphrCrxi0PYB4Gg6FQ+gavR9OXT6GhhUPeI40+S9EKzJUpuZgpDdKOebtfvtJrBcOggi
pL9iN8XSLcpYA3m72Jlkf86xclETF7HBbS41imzkm+A6J2QyvSjOhqJauP0o1nd5FPDlKq++anwU
YjtP6WJx1T33Iub3SJA213ufdqJrH1yZYGmY1PJOpCA5ShGpJKJqASLqQNQlsv8lD0DainDgnowb
w6FHPFlL46tNpBpM4UT+TqX497AFRGuXh06KEtEZia9osAoMmCQ7T8hW6yMYcWHh/u7TlUIizmKi
1lcHfOGK5q981/lIPSKPKadEeTuoFiZxjhsYKWIC8LBWF82barm0ST56JtEEq35KXU3sh0q/J29k
CZMmyI3o+SsATOKaSDcgdaKDZN7ShkFBlnoc18N9xfLd4EGZq+2x7CC7+6FUrO59L8Szyu6jdkeZ
B6MCEhS0Les4phhHdIx7P98YbUWtcsLt1s8k4miJkH2qdc9bGqExVKSqTiLKvutaLzVagt+Sp1z1
UxoOdaKs7GfxqKqjkuUuomxoZBCMWqwUzkp5HWpZuTWOL4hgKeIWCipTHwX/glwuyx/YSPGXtWck
C+IdAVoT9gLD8dORpHo3LugxqXdLjj1e7Ecll2WyLD5Q4m6r3p9h+/vGFtGjE1ztEikRz6VU9bri
8M/XJwFbxG5x19Eb41JbUPv4VDzEInNDiutlW0CpNeVD5OW0/jmUdrYoM3rdFYAfPPbiVb2qZrwT
KZlz17GUsVEPF5ON8q3RL935uM7ei1tBFSazRMXsspJChCtExAIPIl5T9yf+wSDLGmW/0EgO9ZiI
jTnM4oO0hcQ75C3zanFGj9JRnSWVplzWB8bliD9NyAmTY9oZ9lh8YrkThTnMZfGF+7otLqmxMRih
GUqIqB+j8vBwyap1PC0x5/AXR6x7dCUkukB5u21bFNFtQQpdEyJ3E4u7kqGrh8JL4Pi9BfR0efqU
4DmWYI1B2p/6Ot08nszCGuiXqwaEpGgpfXmwDsl0rPwRzx9zp0spqlrOSnUvzLlcwlRWfb4k1yyy
eVhL0aUiCCy4F2z90Cz1sM0vWkqTlxOlXxvGerMbxLoQNuFW5bTft8j+V+cBuxjoOdEr3eO2TN/X
XqeGOnlFbeYfxwJ1jXtOTXd2fCxORjIRM+SBVA4dusjTdMjdceveE7Nt5jXCwbgXDxy1jTJyWyKG
p18HcCW2H5kYXsDJOvtuecc2pjl03mevdSPRjTLuhxys1+3cIYpKz0HJSfzDls6TdV1vdVO+1NxG
fzgaY92X0p2C+QRrd2eumVebSzse6dRNs3TTb3rb9c0Drri4Oscz7w8VlYWiu+G5g/jlHIEg2Gd6
fun0Ye25t06VGW/6uW30Zb81ocJERZObKOob06MuSFh+kZvYQbOFIy7vKdKXFf2XNaTLTe/MbkOn
hvOdcVfvdb1g8Gpz9wTcJoD+Y+5Lc+tn5a73J3sIxpFhiU/+WXayy0UjiylrtOle84q13A5oc1H0
hxkjwFULnTpeCguYlF5bHtNaDUbgYdr7ZUPq5OfDTCgZwjJ7PTQZST95mJErhX47ZX1wI53HwMJQ
b+vOXYzM2GxCLS1mL7iBFJWNbmjNhr7u0czManksG7fqXxunRtUSzKmz3OIinZoTIF+zJomu1K8y
cBSQnXG7PLYAaNvrjo6nfR+UQ6PdOg0czK8+i3L7tdVdN6cHquFR/1Lt6J2KYzqtsz2HAzLzls4w
tIM3t1yYOQGM+hUbCuOr0FHIrYu6mVtESOodNu50pNfo7lm4TJ7VfHF2yithcVvptqnQHNk49Iwk
0e5QxpjuB0QyfDNhbwdbY5FPUdANAvXPECrbKse+SgTtdAsr3KTQG+SyrGmp6MQp8bcqlGWJL10I
GdaN+VefTjuHA1kiNYmwBJ4lfsaU0UqSyy7V1Cvu9eJeyonli+RyfsnqJzwM8lUMY/f4TGQqMdVR
s4y8shafJ4znIN4iKVJWG45secoRaQz56bI2w9fiZvVQ0uuHqaGVjf4f9AlBMea+O5/juet1/3G1
91rzj8VoMLzIMk8ckXYDpd/7QEpUg4z4Uoj+68wmiqPV6FjdBrwXzfPY+nH9lo2FG39bSIjHIKnP
evU0lqMNV2IQ3kb5aTfVd7r8llTXZ9uS0WF2Sn00GQYN5YvHTrYdG7qLkw/mUUtWKwJLK/oThWTk
ZJeqJOFDmmg4yKbO6jtnylv/vK0j0sxYN0nce+yMKSnx+TKNJg1ncjhODMQTG8tASYH79tG16nj/
baLwIJPMRUg5H3CG0S84WmOBM+TVLM3c0M7NUGbQ4T56Ay/vdVdIfYxgvk37ieVPw0u5pU0ADDvL
EkIrD107Q6deK91pj1Pf9V2IaMrUsLIRR/rQrkGH+GlbkpwSwPGLE+Cr/uSMS1qeg3FDngQPwAsQ
rqfmp0LXOv1hwGEVzU63MjIqy98LzKsvwLuLq8b0p69sPmMbebu+HePAifHubCk/tPTS8ZYmIsT7
fm6X9zmjB3fFua75mNLFfKjy2brx83k+TkvAgzjSX7a/taQX19FAMGV/Tudy/drbSMpCfzeX7LAM
U/vWJS18lg0NUISr2/vUY1a+hYNq3wHxsOpwX/J0O5lO1T24zpq/IRfvHlndSq5ybqcAFCvrc9r2
2pUXs87jGN3mK7M0FrzYHLL1L8iiWdXKthl/pZZPbgYuftmHcTNZXpSg9bw26X5/w3mx3gBjTVF9
9AF+FUYQfHlFO5hvjCAK597kmFcD/15y45Ay0O7Cvs/okBvu7J4Tj0ovzBhrudeOs2cFJhc/yRGD
mcPbXlcokBLTtaClMb9DR1ECIdlMjFhmrnf3RCcwLa690iyinAMSc7uuufaqzIpyw1ru8jgxfvP1
xvsCdSj7mqXFdIPy0XpcVoO7LHDjU9CaOvql0r4xl6HwDyN9+zU09bi/AbXR/M7exs4wY1r6XTPs
+pQmPHcc9T5PKO9/izkPkUa95B9qPahOozkGZ8fR15MFdf+LWZnpS5w57sEJiuy0aHv8Mc3R7niL
WTKJncz1ANKle6htiyU109I5QmFXdWer8rJva6MZnwZ/SNdjMev9V7SvqxehbKQBaKfa3IZtkbCy
xFAsD12PD5LsJdhZpVa0D/649sNRB5taRXNQWwhN9Ww+YxNfXvOAs1hUJ4N+MO14Rhiy2rc5YOZ7
hz3+dk8mdIPp5nwy6q48TXlMcDyk/mtwdwmayHFZ4mu0m1NyZF1qPvnTltwBex38Y0sF97Qk2fLN
bMeE09vsM5G38nboIz6I9ckSqacf9JVYIibRua8fWojI9/xYTKtJvJ+6eay+lhqI6efcn0n85l+c
fDEf+CNjz3ytNb2Or3RtdqfPwYaYybn3l9XDUcjxew/cZ8fnCq3FQfyVLDkDUEfQi2CdASomJ21K
zYl+TRMb1nHfaAXjsxyr9RE/VDHemwsWkmvkOa1xTR+tMN62jRyC/OAHi++8JPgs8in0DJ421haT
lvEYrcRnV4+6blbQklCMguyvomLT3GC3sAASoZc/ZgQCoCQaOdFQD94A/2F/L/ttiao6nrz7Vc91
JtGNrut3y5Yw2q1nfKxnc8v2Dw3oES/UC2f4kOUBHndiDMw06BEoIkkLc50B+9WGna4hS4JZUUTW
yYhhZko6/ZrboLQ+5FPp7H8ZZ/ijThiiCpQOi/aCh0iFyOuf6ChASDbDQcl1ZV0si+qAOLLDqZia
//d1/a/kvfkgBf7DP/+b///atPSFknT86X//+dxU/Pff4t/86+/8+C/+eZ997ZsBZcKf/q3ze/Pw
Wr0PP/+lH16Zn67eXfQ6vv7wP8d6zMbtaXrvt4/vpCKMl3fB5xB/83/7h397v7zK89a+/+OXr0Re
j+LVkqypf1F/dP3tH78ItsK/wkjEy6s/E+//H7+Er2n/mv3HP3h/HcZ//OLofwcxYQjrikufD3PI
L39DKij/xKJXBhYncACOAQD85W9104/pP34x3b+DJmTOY5BQpPtIwH/529BgVuCPnL9TohAKawCw
I5jVNX75/rl/uH7/cz1/SE0R3In/8XF43DW2bSCEMwkiNAxsPT9yKVC0WXAWSAJwU386UcD+0ZB6
/5pTf97tnVZGVj51zEVW+xynwf7FxLd+2sAkRrtZNX9BQLF/RITId2PyJgDQ8AsHnp/eTVsvqC0x
AWitODRluBtvkASP65GQ1xl3bRa/Qm6eIdaPwFiYLnRh12btodbj/D53pvSLs1n2B79r2WhLAeix
Yoj3kFV8lNE7slEtnkItsbXfJzqiGx5npnXrFpLqkD2inV5/6wu71DHgVM1H8OKBqKNbeKBFlWwh
sPI+CHPX1Yi0Ij4jIpzQ+7TtTnMcyAk/YLVjSywZvDjhNNsderC6GA+9583vpd+OhD8wW8tDk5bJ
H2BgaCDURbVaIchD98vWjyK0gSUo/LfbUV31f7/KF6fAz1cZJwQ2VubbYA9/ChDA31HmGkVGxHTw
SBPgaPKxSVHmmDQSkqux8FffjNY4z+V8tIYvdeWfvfQjlG/Cj5NT432K+5PnnTK6rAG68I7qZZrw
7PLbGeYBIroi3xhQZvpXdqP9hfPrRx+EvCt4HOB0ggsM8IT+eFfsJIw3Sc7O1RVzFnHYtNkp0UH+
+ZckXuXn78gF+kEN6IFMsX/CHhnentGYKvvI22qbWQPXtI6fpuqu9Kovu7cgZe2y5i+YOBef3g8/
1Q5s0OzApohlclxLoO3+LY0zsXqkwe7YR1bdMcCxK/adCuBEOGf6+uqA9HnnEWZ3CYykebLRRTCc
yfX0a+r1zWvDvPW2nMaiCKs01e703Mx/zRH4fU63krNtvxRnZjyOGeWcev7qrvqPp5X3zrJGe47A
JZPe3Y/vnRVld7ak6CPcyGvUWwts6GJOD/uOVtLM3ebUT5Z7QG7gnVx9Kk+Y8fSDprceaaP+eu3Q
HsDXlJZH+mpdOJrtcLWTcRtVHATOW9nfOO7wVJXjfKi6Jo8IdPfu4YgvjwBfSDBs9Y/jvtWPBd4z
cgY5Bf/5HcEi/+Md4ei6waLtWSItjxXyx8+HLA837ESBlM92f2X2/XWX+fMhMe0/OEBHvrfvf/ET
f3R1cqfzE02bhEl+Gqa/nxFJ0EQaIFP8xLbvn2lGVuHGAhUVGoGsg/UXq+1PFE7502wQYx6pYGRs
X9JX/+3eY1ih94PdkwKju4dydMZTKxgosFq0iLO1f+q2iiHDB/3K9Qs7ytY//vz7/SnX5PIG2MME
KE+4Js2fl6UJhfs2oZuNEmg55xIg7w3z9/i69Pb4QHJgHKWYzVE39lS7XRccGgtdeeeQzDKOJaKh
Yh/uUEAGUeONp8Aan3dIf0eEjgE8/VGPzNTGLF/UlL4VoKWafA1ezbWiYOiGA3Ml5xnRiM2xLxwX
Q/tQMckJU9dxjsscJB8HiADPmBPqcxm3xdHLe6JySIg6OmuKoXAc/eYz9yTdhH5miGAb9D6t/Hbl
vb1kELxujKadQ8b/1pFh43p7+fr+T8XY/67Semzf609j//4+/n/qzqs3juzs1r+ojAq70m2lDiSb
QZRE6qbAIFXOtXeFX/89PT7A55F9ZmCcqzOADQMesdXN3bvesNaz7t76/x/Kraut9v9eb53f+rc/
V1vXf/+f5RYV7j98TMIuAK5/llmGaf4DtQs501ezqmPyf/yfKktQSv1BASN0EF8zROz/rbL0f4DY
wTynU7FZjOPEf1NlWeb1KvyXa56ff1XtAJxGXuaBtLteNf/yVWu3SUlc2e3Dta4jkaZLAzjsInC4
5ZNuNXaUgTyJaem+0uFccFik22F8FbgJats5FUt3K/U3h3JHd+XPfsVrzbolmBy0V0WS7PV+wVfz
Y5r5g8Wjb6bHBfVUREZCTXmjNYxcGxR8up2GdYFqKW0W7Ct2+SZKB73urhV45zjdQuhGgMnCBoVf
MwL3cyus4VMUGBrIsIja0vzMNmKkUm+8jpTvp2y+KcruY95HPSEEjqBYypo467+YqL9DmQsVzuiB
In8xv3vd9iHMRhz9CpOYVnPzT52qv09le4WCGPJYjvOheigfHM8/MnG/3ZvbjOgvr9JP/n6jquyJ
VTG1yTIwbhgZn+vMgeM9y14G3dgZ2uBGbT6IPQrc5WzVB9c8bcIPfSspcYrgcvU28UHAeZ9glBCB
Pi1rvBJ/EdptG6RpnGWnpdW0CNoKmJcCbdjiRB1mYMf8KLH7Kdxl+nWqs1pMk1cWFaBmjWNr1Bbt
6Gz9gn4y3me79CJiLsQLopy3xhIpLuVKxGLSrzStvQQG23wSkMGkIEvNeB6tDjnpnh1MrIIho4CR
vrPXknTvPtACeNGedX48FHguGS3UEWZlpjfCZpTORDnQW724a5ZpiXEwt5FvjGaYEh3/PNdjeY+J
wz3sq1h5jqj8tlAjtfBcvWSogSNXq9+JZWkCpE9dgmMBIIgqZbIzZHpxhG/QaBnNpZs4tnjxftRq
SwO2DWVkoLu+tWj5Y5TUuOewRMjNfSWWbOJj9LrQHnwzLq12Dd1Z5olZ21/45dF5T1l2ngWZIO7g
rEdCrx7JsWoZcdVpPKBOw/u3dV/Sys0Oa+V/tS29gqA6dwQwmgYWr1ZE3rJMZ/Se6YM+Q4ed8k3c
tGLJXi2E+fHc7ms0sMuh9Lb9PbqmiL9JJ3Njsuw45LISN+7QOoj+a48gE/3qDtm6czm17mlq0prP
YHJCdokWUTdNFqKeFOwIiNJK13ENchPJddFLfn1L1QfsJzJ6ClfFRTm01GfjoH4hsVR3jWMtRTDv
rhlXS9rFaCkX7BlESCVo8/C1s5xPo6HLrPsrWY4/z4kirwo/Kl7msMISTduy1BeIAxOIgyZPRKes
I1GITMgE3i4DduILq6GBAnH3kRfN08F06/HGmNYxdtCk1kGxSRqYmWKr68Yq4d3rmNH2Olb5OrPQ
wjnE/kWectOcGNcUK+Y6/Ppz1lmn1R/bkBGXEW4WoXhbZomgUmUWuZn62q59f4W+fXPQ1wTstrcz
z1KC4lfnO2kTxmHtDDcs3OKXK7IpmtUiw8UWU6DJ7b4de8ZnWlbE/tiIS+7y/RVttkRZttRMh/0y
vmKxg6JwKAY7zYvU2A13dVdbp9Evt8iWK99BY0X1plIjpsCQQZ7WxbntWr4d7oLlP8v2mHCGq8eV
by1PdxUw1ckCpyneyMDFilm53Tnj7QYVxUji6WN7NLGKnUg+efWE1xLqCe6KeEdix9YRr/0yZgx2
6A7GfnKPyqydZCixBP7LE+0/tGy/dSN/PDBALAC95ZkFwPG32lNre6DUwLwfqHRvrlZlm/OvY272
teZr6mQzJXR6+uvX5En454eU7diQZQXzBZoRx//tISVNMY94A+WD2ngxbcq8S6enXUgB6V7++qV+
K609CmfbczxYvhYPZv7Xn5+HuEV9fv+u9YCW4sfQbsm8q3NWpFGh2CTO1uGvX+63uvrfXu63T9PY
ZQaT27MetKJ8EeX2ouVkA1brmQ1X8tcv9VuzykvRYbvXEgRNlyDe4s/vjCRTHOHloD1oRtDuzPP/
5mD8h58PJpvhkMGLXH9Lf/75JR8p70aVj2NRPvLo+t6609Nfv4V/OwcOE6n/fQn3t2mBvcpCmx1Z
Phql8V2W/gmjyOuOa++vX+b3M8BRM23IInxI6DhgCvz5nWS4qTvEFvVD3t/V9b2SibtiqCE28G/m
B7+/H16IQ8186xoPzFjJ/PMLAbGcjM3LigfsiSyL37TiSyX+5rvzW6D2NU/dvsr4HBdZhgDY/9u7
oUNkHoRO8aGlmdClDDb9ofQfi/q21dW5cWXo2eSUpt/++kP8/TgIl5mBjpqEo0CRK3572bxd0DE6
onwYQpn+bLW/u4f+GED8a+XKCwhKViICmFQ69Pl//vDwum8b4I/yYc22NZiV6u5G0nG54+nCWM8g
yGBeEkyqQ2Lc+wCfHN36YUohmSt1LzAgraAjhTNEwmg/NkS8wzJ2fmJtKh6Kzm9C15/dQwsYOTaU
3YeQNPAk5btBgYz1FlcG5coOuZhuz7PiiZXePVFSV/nutCdOk9qs/ezlb+6nfz8y13eNaBJwuiWc
31vjjfEkO123eFiqU20f/e5idf/lt+yfHyxLrj9ewnavNOh/aQlqG29+WfvFg00xn2rY9Qhs+bsR
xn84HrwP7gQmNASW27+/CLwXnLAZBfUjpA1tjf7b08fVj0CCwZyD7VD/7fRNDd4eLFfyYemwnT67
eP/+317gt9sUZ4PGKpQXWPVgRHX8dwHl11E7n/OfDziXNHQE/jGArf++Pbmq0gmJHNx7tzIlVpTW
CE23Ko6zWa5HhDZTVFNovZjllIczV/5hmUqDAXHup5xdFkKtkVV3dDiZGlR8jTUJduLnkr7IP+wr
q91H5kJidZmmibOYrzD7gI+thsd8rijEaexUeuvSNtDlLeZFL0r22rLZwtFjEJRNtneTDaU7M3Cd
OvNk6yjqid5bLlBMm+fcL/rDtuC/DgkV+7UOa3PYoeYtZ9fqc9DZim6r9NZkXFD5rADnIhIxv+7I
ehiikw/UMml0PCf0u305o9qvE2tqekqqfI4cr39lQW8fVG+i7GdVESJ0xB2v52zWrhqpbnWAEujc
sEG1zOl3CypVUPobm1NX5OyFB3pcS3X33qoNT3iGGKqyn/zhVHLaQrdP81vH24evSMCGuxxh5NnF
y41yrvUjsv8YGTLCeS+4mM6e3crIWVR1sCHRfSLuXELYQnoE6QJXMt1rCLWeuA3H008eyueTlllL
MnrbB5SNMpha9ermnYgEFurYr01mXls+HEbsBjBe8ifd7F8y5vXIllYnKfu2DBevXG+yCXbIzCzc
jkwLREU31HxSaPXv9Elr49lRQ7h6agopmEk/hCpx18FxuQyFapMZdTa7yJG/5rgNR9QCSPwLd6bU
F31Azy2PIEjy2OitJczbOcPuqXV097Pu3qFyqpm1oy/yvdp7JLmGFygRVx/3dv5mzOy8B1BLSNBB
epiaPgTZQPag0ZT+jVFLcWuMi347OgvwS/aO50J4rMVTmA+OqnsGA7pHm+RrZaJNvSd+ltK+o97f
yEnTy6DWK1YgQhccGSl+unQRArDoKH9Ozf7SenV6Wr1xOW8IJW73FEZWrfz9qbP84Ybt6/Irk967
agwiOarRSSafyx6315rwQWv387ztj9Vik2ySOfnRaP0q9kBY3nvOavA7da17Ol3nVDI9S3IC9oIS
jlTgZIMVtTZ/DDzJN3/NVLJNjgq7ec0T0HHNL7zqJhufpQwb6S6Y2VbnBleAdyKBsz5Xei7CDLXC
CfYlv+ByB/OL6TaZSqFOLcf3ibjRBguBmKzHUSkn1KW3g5+xgf+nKg3pB/u43pmWkrEGaayaXPb9
tgyNzHwbhQH+zmK/PAum2VLfULlDeqBsLxtMw232E+D6iO4G9QJ6+i1wK5kiHxvevA1kIDS9RxC4
BJ10GaSOTHYXbVXDqRK5ir1ss4+V7/knWoPtdtwNWo/esE6G02b8y44eGVey8U62cOAwOS4DsW91
hDiuCalNlht/cMdgI9ciMbJRD7rxigQDS0DQQINEsTFo1bfiDA/IiWS6nQHktOVb43yleb1ocwGq
lDjJW4dq6hadGlMDQQ51xm8wQG4Xlu2zt9iR3zgx+U7XpmspYpjgn9RGX2bLmTVuzE78MLOVNcuk
vi5Xn27bpsZJ5F2d5JNX3rOGSY8FEuHAmLbpbFeuFjuIaE4jI7QjuOseaNow38mt38N6sbpoqT1P
DzQThow21+px7OXH1hhFtKSz90AzzrwA2U7UW7MbFZNj3W0gHk4Y7ZGzWLI8ylqDHVVnCOBTNw+9
dlRR7djs/ojf7WNvcbMsHGcuL2PW9DfNsaeb3VunuOdmPeAyGUKqWTdE6cNXU/n5CQU5lqWaGHWz
yboES0wboFDqHoyFoQi6mPrY4ky6U8rek3wYPveyB1GDJ+1sFegH9MJHgQPT5Cy79EXa/o+t1l+X
du9Cp+g9TKQFkm5lZNh/2w9T6TJEsrmHy+xxPxJZ8r5uzXRc26Z7NIZF/dx13HihBVg81B2pnlU/
lDfchMNpnlJMCL3R32cd3cpSlcVh84snQ7p93BP1TYiE9sVeDHVss8xNOmkXJ/p2PZyugzOIF/4h
3+Uaay18UWlt5WUfCw3MOx+lBEj0WqCFAFaVNSf85v0RBUj2aqyzG+OXoPQxZflAoCe8zD4dQmu7
krfsTF62hRXv2oNwDMg80sKsRxnbar37vPROFtZdOh0n8/rkS7nicKcsDDe1Zn4xNmA2QeFpCzc8
j4Rgm9cPHItm7Gl6d9KlVX3xu9Kr0dltIFGNVD/vw6pf5vqhYyRQMktzl48J49lztV8xYeUgDozc
nkiG2hPL3FRiAIIIjHz52XbW1Wfd+uexbECl0h7eCakkVxgLC89xmX+W+c/eLznVzu7h9G71I4Jj
M2q0RuGW0oqH1bXeu2LKPk21aJE1pdO955bdO/JdAtuRUBeRZq79xS0tkxvbrg/4gqbTBtc6RLvO
ysHT+egkpYPsyg+5siiMx4nFf0SwQPWYe2TyBqhUskOltsIEu8XaB9AdFH2zzB42/6o9bSd9TzrK
iktHdRC7iJXCafZYsfuje0DFig+3yT+YqWxYEgbzXGri+zJ2xl3XZe86byJq5MQscWOW2GIAHRv0
vS3EtRks0BcBFCQciprHdtt3A3opZ35sXcmGfbb1iwEb58bTszzGlbF5QLkaUJlC9gYmslmctdzN
oml1tYcudSDzKX16XGs5BiRn9pep5VHuedUU5YKN9SRBCGJRg1PfqeJloas4Nb7G6R1zfrRt/tC3
ObtB8u6FAwPfGDCtkRj0OoFSoOYGJcdYTeWvUqTjW24bP5frfxZ7jDg48zmfZl+Go+b5d3aGkMuh
hjdy8pFqz6yP6zjUP1ktGJQSHl9WS/9gJ/WGHlB7U3TFiRSejDUc1M+bk3qIMcEhBjW0rEtfaUzZ
U7VEtW9lRyWakrmyt4QFnIcQCtEUFuRYh9NgojnQVR0hUKTCmNT2gJHoDTtvSfpzNr4b1v5T2K12
6qVBqJ7Q1i3UM7e4Weu2iPGXjOHiqHcL7lyg9IXLY0YjFZqz5CmpqeXi1MgTrI3n7WaqtUWT0XkH
Xzn34JovFlP8WRfxKL6N2QtBFdBuPQWlDIPYAiHnXmy5E6Wy/6U1+08YWjNTtikLCL9xwmuE2Q3F
RpeQDeDRLTtmsHWLjKZKVyE4jmsOMis14c9DDAGqP3h92gSKyWW0jG5z7KYWTTLXz4WNRgv1kHmV
QDSbjEPfhawL5XWqq1NR2cZ4kGDnD8pPi4g+IIuaMt0S6ZvZyULBzMpa/9EasN+2Em4Zca3DGXe4
PGh9458HYMg8MDM+OiQrgVVsXgJEcD+IPQWBUecqKWrnA+maDC29LXgMSocMksU+GPaQf9V8EGq9
Rd1ezZU8VTgXQmRiQ+Dsvn+ba+5l9Os9JNlcI5pjE7FkkP6NRGw2PUCy/YEnLHPMkqSP89XrxsCY
aBCNmPPz1VCBYFJ4T5vHSNW0tJUxypqFnZg/WjWltwsSv7uiFm9AJFeEpsYaeM1ObVCMWXcswCgF
VEhdRDIfmFGgafFKTu8R6Nz8vq1tellNb7iFA7RgpuuNp1FQy+LRt3nW5qdy7R45dSLSwUjdoxGs
Hmr8GQFg4q9rDg/MmkYzWEptPLWj9b0n9CNOSUiJx7T93KiRYoiMHFWfS4iFuDFCqs5lxBL46nty
2A6IqYZMVKg4X9LtZHRrPuFIHcxvEzJNUiYMWhim7Nhu2afd5GZFC21YckoqS4HmVGP64MDKvlMk
idxx2W1HNdTaMbVLnAaDIiF+ZOdh9IXkDNeF5OZP5zvcU1j9Yaeeqm0wfRQ7besGQMGGp2my7A92
xGXc9AJDKdiR52bTBU/OAbSf23vPHWcl9gzFU0nYveSXaNqnbtJFSAjhdp5h6R6mia/i1YRzNnTv
szUzJx5aVm746/LDNOT4GklrT6gUbFDKRICkwrNCIQo/2naTAiND+tQRP8JMuL8rC9Qjf1Bo7GEo
knXY3ismNkFZ9tsx67KfduPtd/7EeZ+73D/lhZ1fNshTAf1JQ2QHZaMllJZAFN2DtTKzECGGGbFi
yDMSFMz9y1oUw32aKrYM+wZrWUmhHyVInw9rX2c0tnN/GPacLRoh6ccabsx70Vr7HUpIKMSVLo9D
3W4PmBK2b/CxzPOwwygQGo4MP9uGO1yb9mncxHDTb8p/qfHMftU0QxVcfesS5ZpWHUz6rAPLTjeG
//GE67/Dp++saPNTu3qyjP44Uo33TKZs2v2Ajqs7ULLlZ3QrzTdEylRzU5u+KFYRCfdme8BNvETt
lMJabJGQmYuGuGmXCFHyLUUKsX+h83JYM264Ybt8IzqA0u5IGjU71cJY3tqpdWJ8RNM99nbokMZW
ngqD1lg3so9s8L+wU9MCzHVTgE/FOaINsO+UO5RPDufn5KRDdhATzy1q0vIibLFeht0WiWGtrwW8
9KClqsQYYm4HMMp9vO+0/piZcnCM7NfoodEg4Ds6L4WcosKhINU317obZ+OXU/bNCU42Oe3a7kVL
YTTJyDUZ0ZeTjpQtp9zLC7KflxGf8FoBIzPYNefKvEXmMIc0vfmla53xsTVrC09ta8cb0LAQc6QR
1bC1j2S9kMxTrqja8kIBZnXkHuwMzapg7/zXPi8gNelwAKGPHhtw9axY/B9zMyiMeeK7w7L4OGyt
gaLWn25MqwDDIP1vdFZsVRUVlALeTBK4Iu1jHwwokAA/99QiHXynQHeEsk+lqfWhMCUXg2fx7S/4
XNCvGAhChMl+GmRmnjsshPdnrTCpx2weDdm4L3elrxg2Ynk+qwYQo8Dvf7Azyz4U/k58y9Atx1Q6
fVhWk39YfRNO967RC0jN/rrOsBTbYoelshifLHorHKu+uG3K+n1L7fGECkVBAUjX+3nI1oNeLT+l
K/3L1muoibBZcy926ylrWgtmNxc86Mn2prNc/9iY4xJnEGTDiTyrg5eWtE658M5KuuJl2RD9r1gk
Xk1feqetSpsnPriMj3ytPoYVZbVTNT+Aia3cUdaF74lzC6q7SnRNn2NztsESWVYfyA4VzDUtFcpH
J0LZmmAmu2lOpEfPJjQeRVYrZ0gmxRhm7kRo+lylcPUlkEOZQx5b6JwxgLDDc/Eyryn6TEfNP9Nu
ZDbUSyeadE6G8DIvnqQvb9JFZkffaMnazpzy3GVLlXhFGYmhDbTOmE760JpHviIhSaMndrT2vVVV
zTPcayfs5/5b5Y9pLFq4sz2OR/QPBUQHEyIBNjpG7nYHaUKbxKkvjReBPSBamnSJB3fSgx3fdbK1
6RZLX5cvFU7aGLIRkVu6tRwY55sJg2qG5zjt1wOjL/jgHUBOuKV9d1p0NJzAYtuDZVQKkQadhDK5
7oz6WqLmgtyAhkrF2ic2uotuX4pp5tbuTF5ZtZT8Zqad3E7+siZ7CrZRQs4mxzGejF0PKq9xokqJ
6qkrr+76YWoP+bINJ23ZpsOEQ/HYyC47OoPCACT8MW58NQPuYfY0rKK+E/li3K7pOr+VpfHKqnaG
TgLwEEv1FmVLoyelQMM75K44lENNm55m25GJFZ16kbNC3bPm1p/y/hmVZXevG8avDtB2YAyVDB2F
zGRekBH4cL2O/D39sMGdi9mj4lNYuvFi9qyG0Deiih+JsV6EfHf5h/uNaUlNxt89DcyGoMHLLsW2
V1RBHK/TgM05abXFP+JR6W6ymRH/MiNgyVM+7noayrNrNu6Ln+nm27xbWzyuqwz2aStYylvusS/5
ZpY5cXrB7A7abZqlxOWsNhM0buZA9OqrB1g9bEmBINFqNo/ZtDUnl0/pnq0EXwSvHA86csnHfvYQ
KOyTTlGZFofFKbsYsI+TZDjsEzXjTxauxbsZRH8okSYfnaxWCXLAV3B1M1ZJ23oYtmKN/WKwcINz
ZFdED/eAetWhS1fjkIHnCXaausQtRiNmn01GLVx9VKXOixrH7mgiewgampYQOnr+mAmjO1ma59wh
bJii1FqG075edYeFqhNsJahFcvbOaV9U4Osqxg+lV0USxhwr9MI5ZoKFTdfIPuZMci3OjZGAmtiT
1uvHzyUd8i+ai7vJ4aDipGFsnRbXgTF94hJqowVhg9nGcsg1QEWDX+C24vkhQQBjfBLHzqpJVFD1
ELauQfffZ+Ba4fa0N42tmwnelZcqH/QwK1MvYGAjg2LZkRNWGsZi7IxhTphK4LBwvzV1cz27uYUb
VdvHuHe7/tb05gkotmjxmw1VYOMsvttrcntn16nCwamMhxyVyXHJeLDvWvsTOn5z4qaVSdcynNsb
uZ1LbKKcrJRCIpvrA7/I9Kiya5No41jtd1t7sWqk4Q1AmCC3nPWMrqQ7F5NmPg94gvnBGdoTL9eT
pZneGZTrjF52Lcjchb4AMFAGChfoncccLJRaZRykIKRqBrcJYK7uGQKPRIIhl9lopOJthXeksT8+
4VIznoAKBJMhIExgXQoqSqjAECDa/yDG0T/izero22va4e/Nbq63vaU9O0A544mEchw7i84DAnFH
prsNhcbERGofPkTN0EBpkxsv+mAExB2ND9d5fuhPHs9p0pN+LvncMHfS2VVa3RVgCPblWDWyjgYy
PL6ntAm35sgcsqhqaga6+gAjlUhG5nJPZfWgtzdwwLV3j5DoAMOxH49FxWdr9M6FoSV8NoNfrrC0
7S43qirRlFceIA26p7Vx5bOdpyjCCl3erIUuDhNJckm6tljBMAiGvg4kdzXnLYA70ke+ZQ6hmlxO
B3Snm6VztQhma0ZWqTO+FBXSn7E2xi9yAF9MJ+yt2G8qedfZpkbCIQZhTevMb6xcrlpMKkHIbQTJ
OUsLnMdqihgO9TnzOxjwdf2watN3LM9M/Jcd40PeKX7Dy3gLNXOIgDeNnxWJg/epUQ73Zkcf6xLR
cwAf/K2ETnqDgIogi7p14G+mK6rmDJRj5DKwjVuTWkfIrPsqyCL6JVLdmzkpPgamVEMYg2M4nu1O
v7Sr/7YZu3MAx24wkaqpC1HqRva6eTfGsu+RyYV3QOutkoWOPmTEqgcTTuGEzk6c8dXz7SL4DYGg
beFaUDn8elJysjVAaNvfQ+DN8D902kXa1FnzSrQ8Rjtg4K2dPlg0iuCxavFq+Q2inNFlUsb4IIuy
XHWhJ4AMzIWzXBCukGsE0v77xNm9n/W+gYdmAsm3lv77gO0TU8DYPws2d8KQH/jjHJYTPG1ICKjf
vFI3T0aaL/c4tOitIa8dAedrEVhr44fnN/ovmsNXu0qXC8s2/Ye/7uU3ZOUSCirTsu+q9rLTwADu
oC36szAK0NDAtrg/vATAn3Xh0H2ziIJfImOBUq3LHjJw3teHSe47MP5+bw71QAB21G1178V7j79B
k5yTpuwYX4+ufU9b+cllCJrQKgz4QvMTu8L8WPMUYKJLyaDgkfH3YSbmWDNEULt0In8eNY5TNXLX
ivKR9Mp38ozqG1pJFjhDqu5H0OE8YSGp5xNjwzQXadAPyzsCHQewd5MfpGVcnYW1od1u7BciD3Ej
TlS7eygXRgZqshV9M/2+IQoqqHK0bht9U2+IXVrs4MJ8dTPnw3VSnSVDo9b7YnS0uLdy84zzhIFG
rSFG1JhTTwxDr1FYXPkGmR2/9mYxwprUmfMoJVTtzfDvRsIR7lGlcKKpKFRk4NR/nVnIm4CF6x+a
se7crLZ243uNzQhoXaegAAHHk6mQ77NRC+LeiuWh1j1OpLdYGHsmrw4xoeff/aLqzxZpsTcLz8Zw
KHdoYbmn3XUbm9/JmI8m7vbIY68V04mNTKQ0LBF2125h15vWTa/66dB7ENx6S0ceuafekVgcd438
etm+SsMrTXZjDGRHN+9PCHXRinqzcegKyjOctHNEooz3U9sUDPYuvT6a6bXM63+18AcOftHxVi1W
Y33V/4DRaxwNs/xc4QOdWQK+rP7+zSu7T1fT+e5J/PeSdaCmUw/m5vjsSf9L1636fOCU1gdNQwe6
rPO0hjqjgW8EeYrPcsBkGMEG8W4BVVtUDcyqusJpeNZX2e1Ud9bjVu8NK6zBPXtguRZ5V3hmf9D7
Xbvj77QHQCgRvZrNAFXf9fKDVSFOJd1goRfivKCpKDNrDvYKhCMEkfwAw0S9kshS3m5DP1yqiS1M
i9sUJ7CD94s14IWJxt7HFYiRNvZYNEZsaHnQpqPxvcMHFTJgFjyxsgGdbzvg0/b1RBHKF+e5vkeg
izM6kUk7Myduz0xm2lPKxvZkb0hHPDXXQYfyPmCqwmlk//FIzIw69sNGAyOa6olGDLHhIFSy+s5y
tA2KZ5GaflwK4SbNnGJPatTO9p2vP/mT5G3pHuu3rduPjbJSpKImxT5YrlBlXhWS42mR5Zc6kVqY
Iq2wZ0L3M20eS+1VDT1xJiJnzgZhjDbbH38Vmr/3V0YaKUHXxIpwvJZpVpvVAb+NNzGM+idDbX3m
523jFzW2XixltoZVV88JTH9Q1HOjB6uej3dzimsBjrYZad7SJu7k2jfu6q6hcGaTso+pOLbiT3ps
SJF7idrwWptNRIBHmOnpP9jJhHrPlkmftzcy2mmvm32l2OBeL67ITdSas9zeF8Oc0KHqhJ2o7AuP
O/GN3OWGd+RU39fCNT78oYFzPA6IEiqroDsjsoc9qBZwoX/Ujls9WGyV4matHQzaRv20Sd9+qbDo
ftMmex4itRI/5WPxjyY19UHTK6wZMyNj0DovNomaJNfSNftOlkeDqcwbsApVUBfaFSTmsm+kD1IM
eFyK87Iv9FBngfOm4Y/Pk7LTXDMi0amNIOz/WFK+28FO8trJnxzVUKFWWHqpPS6SpDqW2xRDpsG0
0HDGhLja+ailO+G0rVRHIm6yM0JmMFWta75stWHrQXkFSHe+u9xLQLKR5Wz5jZPhttfwKWNjmtIu
sVuQMJw5K1otU55c2pZnl64pBNrs3WwwkMvAM7rv/uhdm/ptizZHoDhO9TSid5gw/y3ludF7k90i
QuedjWw4a5abzMIyYuAUMyYnYz1sGmgHR0/173yBGIfrqTgDeey/1J4hnkkypMgvkQY5GWvIYpnf
03WSaP/bJqx6vY+Qh4Jf6Kc2KY25Qctc5GdtF/w+SpNayWU5DTJFjjZMoX6rn7WtLj/ZBHrvEAdJ
zgKz+4uY0S6hbV8ODQS9L9AKfZDhQ/G+VhVT+5E2hkEbCOi0mWMIONWz22zyiaUiW1OlIdsOfHi0
AAeUfi9NpvUg0svjiByGFpdIvoI5sTQDmRYF/ftCN6BGrAbSbSgONw+3fj8kviSkFvJQiUsR6/kN
I0H82bnLkk4KsGFWfbFIYbpftd7murE+G7fVKRCZVS+kwd1YoONPO1Nc1k5ATYZCsz902TDW7F2d
caD9vlWaHrv5so/YHPSfOeV+AL4qI0iqcxMXv9MOJCEnNUjBCwhgYeQ0qSuWiVlj6APMpPwC3sJ9
quql/GQiJ4k96ffigSUi8mi+LgekjntAe5dFNUc8D33D3ILOGvNLzRKPkfuun+qakbjR1f6RT3t6
bAdlNoEnzYdCt1hI9s69oth5bL2JGYwJOYFhFF/V3UQLQu0LYFi3hlNX1WNsYE3T7Jv/Ie08e+PG
kq//iQgwh7cdlSyJtix7/IaQE3PO/PT/H7XPrruv+DQhDwYYLKAdVt9Ut27VqXPo9c/A4IwclCAt
xp2pyfV+SpqUpKillDQJUJ+4CzPV2hbV1NzGlpF81y1S5sMoabdmrpr/BB0d9iggIn9FT/xGJ0iB
zpv/Fjo6eU9B2LlplEbnjWm/0JI+EE21Y8n3cCeFU5AMRC45A4cY+hx1PdfUB+oQ6j8pry0YsyZi
9nogb0JNA3TAjICrtqbdj89F0dRXNKiRazDl0DumiH4mm0qR7uOwBWtlBdVeamqDihVdDTks0t7B
08bmaFRN8rtTdO+rV6uTi4CY+ezEsxAHGhTkGwuqDIn1sdcivd4ScNYr+LQF2CcAbEU2OLE6RQpL
6IEskX2QUYcoH0NL/WBRBW6HcI9y2K1Rjg+6ln2mTfibDNCATrD9e7FxM8hYAddOF7gD/u4cQNg5
pQylVe8/0nFZHZ3+6r2fpzFdoTUKLCtVubk7/RSfCNkotXuj8x4U3E9L8vfm3d8HcSfbr51/qqkL
aHMYQhw08FTvwfD0D/APQ3EVrWCxRYQxHbWoO9JcCOc4KEtjRkeeQCwNkzRsn/vSfS9t7J9jclSS
Iz0DirayC1SVD51iCGfwLWh2BVA2/+KFc24obsfR8M2qvFcVXyFtJZlzkrLpb5Oqoa/CTGt6OfRp
jw4wz4pM6j54shzvioznuASZyq+2sydexF0g33R+a+xJOGfXyO+oZMJJFDQkO8nbthS8CD+oNVg5
8dLaKOwZTSkMA66CuYOJhVFNS8CWy5LvG2R0m3vfhNcf/iEypLFCJAWYYuq/ywqplkTXabePqG8h
HjT/ZpBlG8IN8mwTYftUOMMTqSbjCkFVZNI0tX/2aCDY0kRPO5g654uTFB9KxuQgKX5yJRuGQR0j
atJrcCPmQQnV6Q66jW5rNERuVEHb3ZQqVJSc+jrhWQylu+RsqTE/d2qb7ei2K3YcTQmcRWVd5dJI
mjIl7wEXo3OTVdlnb7Agc+5lBYXJAEYiXQFcRAiI66MH62i2yG/ZXaReoSvY3Fphkx9CK43vG47G
p7Ftq3urZ39mU/mE+GDzECpyfZtpIKnsawVBqUMw+OXGA71zVRSDtBv64gdxhLNp1bJ+tnoJYJkP
0U4FSGMXQa13rdrVDeExEXsQ5v2NpCe/2D22C00LlXroND9YdlpeW4rTf6UniLRy25nWYRyVgv3B
O3DUidQ3XUQ7D80cv8fESLamKaNxpmrJoc5IHZVGXX/K5/7Coemi+wRMh1sU6DwdhjSerkdYkEiE
JNpeG8z0Bg58v6DsqYRPNKIZex0tBFR9zB/QG5rX0wxnGumYvIHbzmwgPLHopvMgLoj5/3wIEpi8
AenQjxSHA9QHcQJuMfTiZwKDbtdbCqwCeQEMMa29X7aZBPu+elBKfW+H6Ubzg1swKZRawpS3m9zn
jyMpxV+qmZGAhpqWHxabc9Y3k2nAIvK9BpQz3vkqCl9Qx8NpJME36EiOjjL6nHOxCc9vHbP9ibS1
5joRVGy1BQmMhujJvTLlyfUEW8IubZwUjqmKOGSMa1q9ELpEBK1OXGSZxr1clxS+7XIEBdPhpA4j
0mDhRjHS9rYhUblTUICSN/SwmQiw2iOFA3P6Aakb3VXsv3gT9DEVEEstdLRec2LhAKqKTeiHE3Q/
IUxVsgdCCRnj+7KRh10UVch5WQZpfamTd1PfaDd9kBc5RFGavIFBNXcRIBvrL6glooRyhGPI2cNP
1n5FJ/RRqvK7kAdOl3rph3BqwfcFyQ44Xv6cBbX2rYr8+JNf1uVxcvzgGsXi/qZV2uAeplP7juiA
rJ2tgMCPjGBGW0ONeRuOTbHXqW5/yQEWfs40Ipypvqpgp6KuF2XKPqQrgOKPNbiyRaHOz7x/qnH4
4dVa8V2qbG8bKXOZkBykfS8BEwELamjU83xlV1IF3gL8T65JAvc3shWMlKRa3vR11k5H0Ob2sSpb
lOjUehepe6gZzKhTv9jonoBdskEaD5NC5bZyQirXjoQ45OR42oF6jfoh6Eb/xkeWsXDgMqSzD/JF
ZrVOgKrwE7zfQGOKwyD5SNxJVbtVR/pdR6v8PXY8Ls3AInPtz8DSRLaukqIgD2Ko/Y2Kb2dJQxO4
m6I+2SpP7d4cXkzis5+wTqs3fmyFO+pc+gcJbqBbyYSKdtL08s7L+25f1L1zB4Maz3eHXvbeoDcN
7vaYrD6tcqlekAhupsi/e9dl6+iEY7Zp0OdPDREXL8QKSIkYyN7DK8tuKq096/Lvvi/i9OG1hJaV
7yeJ65DOKlYauIR2OKg/uJasuV2M24BYSwhGkM+FX4VQ5RH2zdsm8I+G3t4knTXXJLJNlXhgpoaV
+3DJpg41B/QEhkajlTAmaCS9yjcb5VENAmvYgzCbHmQvCz9BPm19b2yz/lzZwDQzgPrhiu3zpgTC
CBAvpqFaOrVH3dEsITiSJS9Gxg6ofZkdw34vJ4cmXgkfzy/72YQGs9DcuMRNr6ivjT8nwVEG0YIy
Np1zT1f08LOadl69b7vD5X2xZkSIwKY0yXVPw4gOmXy5ozCvhVuU7f6dFWF3kyFKojjtnXseN1N/
70H+DcSx/Q/fwhn31SmLzvxb/0RHTJhjE9rpzJjGdKmysAcjDTC1jsYJlypUaD5qG/fR2PkrO/1t
zEojmUF/JJ2E8GLowoMCORVEZ0Eo3EcGqAitN6l9OF1yjBq1uDWy5huiafrK6Z3juj8jwyHYwOws
GFwIlLVZzvs8fIXJttAMMB1PNvoH6DaCI6F0PCpAD4t7rv6c22BXpitteed7A6uOpSm0t/LPPJvG
HFSfbEAaOFBdkRPvExVbko3k20aLrOTKNj9fNR5n89uFQ0xRTWOrz0xap1aghK0KKbHUT0n9NfG+
SCt9f28+r/C+YJUYCp14uj3//WQQhjHAhAxG62OHpnjogmV/lyeYH5eWyrVr6jThmCyN4AnKEB5O
3VOMj4cxfpYDDTRC9nD5+MzLe7r8dKCZszNwFJyrqjpCvyfKzaYG/UTlWt1IwX+PyMSWiO2ykTcT
pWqoINNWOo9E1sXTUzux7klJWLtad7COgbriaNY+L2wmqHJ0vZs/b6MZuCdzevnXi3sVRg8eq6w1
d6gGfa3wwBvK1AtltS9c2ej3TbgvOxkI9nMKEPmyIWX+oeeLMcNNHOo8Mtcdyt/nGyqbBe8gKdRc
M6k14jwFAmWav4wGwF7epg8zBotc621d0wM1DXjv/pnukPc9zimp0gcONFGnQZeTI6Y1FKkMAH0Y
3UdVnl6MwvgKe8blgYq3q/Z6YOhgthUgrdx35+Mc+gFApG6T5Cyge2viW1L0O5oUYIb0r2EA3/sS
Cf3LNs9X0VYcG6pE6Jx0vKuJ+xHOUh0rNcSYJUyOquzv2mmMj3FYZQcZUNmNpCbxir1zvzrboyJG
2yViZcQtJGnOx6j0voFWRpC6efCFNp2p/+rUVG4e1forUluA5de6dYV01BuLYus2gMsoQMY5hQKm
opNaj+4qx9yUY/Az7mvwWgVJf+A+N1Je36Lv4F6eX4FR6r/maRe2OSaqJV4koxY24Md8iilldeMN
5dd2AhcNSqELw3DXdZ7JQ5aWn7Ewb2gwf5LIz6/8hKU5dyDBdPBZmmO+UgyeOOQwrjSloRbgqpJ2
j5rKhy6JZorQ6bedT1/NAkiTE7wMQ/UhH4ydQRf9Zmbzi/ToJZJMEtYzxk/ZDqm9VdTqFjzliitZ
/IHQdOJSiCVkkQqo7Xw67ABfu0nKIZ/Qni8dZ9Po4FEyej/MfNxVZvMjsuKV+GVxc1DnUHD2qmLi
xs63Y13USqxHSerGdL3UcKRXGaEf+crU+MwR17pvdn0nDSuuRPBo/9kUp2bnU3myIiMp8qAq2BQe
ROyZhHDM96H/NvquEUCgOHxF8xCV6AdwDnTsBStuxjn3M2+tC2deRteezqA0daWYkhSNhLeJhUZk
kNKAYqbfO2QgKLpmPMUC4OaUeH9QI/uVdOYnI7G2XJuHcrLuCnpfcIPXukytbVAKIObljz6oJGq9
8qMhjXTUtdm+6LFRTSkElFpKBpBigBNsuXPtw9i1UGvSX2Jk/nYG4vbktVAKPTqSuY/QzdsDfboP
kJ3Wp+krfQK3dgxew+4Lut/qXZoHh7HJUPpmw/i4yV4drlqvIO2mJZ8Tz38yM/nRi4stPb3Dhn4N
sB/jTimyG7tU9vpYfupN5+Dk1OWHzJ6o4pvxvuhQ36PF9qDTcIksaEomRIkgpFGPlan+6kr9hRYZ
mgT7Zl+l2rYa81tEE2fsAJhV338qwxptg1r9Qhbj1rJ/xdRKyXw9m/oMhWy7Y4F0GmgAmm39XgGt
0t2Nuf40SP1dFqFWB1ht29ENW9T+x8uO4O26c3/NgS3Pxpn6QYjWTQsua6+tCzcsn8fe+JilEwVW
NAmsKyf5ocvJiuN5e6yxx5nmVjE07k7B10uyn8tGPBauj1LiDx21NcqpcOz4VhNcGfmgfk7jKgNF
pQBdbahaXR6u8vZu42VPFYCQmveiKroV3B55LTJRLgIHjxQeoR1yhgLgi3Qz+OoxGMu9kdIBY05H
LZpulcH7HIT9VqGYTYnmJWsllx6ItQthvsX/RDPz6SPspkbxGr7CISHMipZTxgz1vHDj8qfBxce2
1EE9SMpnkv0ORXhpfGm6J1THgMUeV6ZkYQtYLD+ZDx1uZP7XueORgV515hgTtHVSdjsBHDpoklrt
QxYGVOMg/64A0HyfHBSXK6sqHhCZ/U5JPkABREZuLNHMG8jgm4eqHGltCv3mRidvfZD7uP15+bdq
c4wtThT0rNCOqrz6QU6d/1Yb9D5wPiN3K+c67H6G+Rd7glXAiahSP+rgG6L2gy9/A+iI9Om9Zsnf
KxjKjCm7q4YHVLwgL+t2mv2SIWrQZb8HanOJBDO1Qn9tQkUKzgFfuxtkRKLl+NGJ3sWX8Z91po6J
XBJrTUJBuFpCtCIokLD7J7259cb4MQ5RQ+8pA67484VLjHOmEDBSnIK1YebsO71N4GRTKhV8mZsl
IHpJ9Ac/wXskV0gR/ByyIX0IHX34AKvDeAt+GSh6OOiHy4s175uTteIp+Zo44ZVOz9dMj3L+E1Dg
SYCztpZre3V78BQHb4wuxm1n9NZhIAV3E/dSvOJfFjYz/gWSTMeCIlAV2XIkuQXxVWYF7ycYyud6
0cbPs49hk9IYN8rX+syB6pgrZ+j8WfW6rraqI8FnzftSU4Wh1nLgkemevWgADWCdQIw3vD8sYUX/
2Hg9GifxQYjugTR1TeHq6tGhDN6M+rYwnkGe0vg07Dpnnynh9dhmK8s478mTZZx9E8tHfRAGXviO
xGAVTUU6ZD2bGVWcp85WQAp1nxFVWZlC5a0dHjkmCVjKXGQSxVdHGQKIVTOrcmvFeKi97LOUd8Bb
kys/oEADfgbynSfoEK4bvTrk/UTYXkFKSDelkxYf+1hZuSqE7cu4z3/PvNNO5pt2ynScbLsiDHww
anwEOweE7Eaqq0MfP10+K2+vpdkY7OdkmIjIRX6iAdKYiV4m2ojC8BoBiH3fNteTnV41MKe825QC
/wokyqwmJENCpicc8UIjKCTgltEn08gdN1YK5+BH6m/fG62VWVxYVaxx5TowRs+0mOezCLtmq0Rd
M1sjwivqg2xl+1R996nnAU6CjNwjBVmogc+tQK4Twgo/1G5hVPs6bV9Q77g1NBsvEO+jpr6jq2Dl
WLw98rNJm8Qch56XsnDkJSTekkHBJNKH6jW9ZNKtXEr9l8uLtWjF0VVeajJc8uLh0xxISWntJB1U
ZG7W6Z9QLV+Zu4XX6CyNQN6JXKpu0Np1PnlggXU6dyZyQunvSs23ZT8CAv052Lw7CyrVw07P3Iku
n8gJVnbH0vBOTQtnTKO7wrfted3q4qpUGpBiHQ0fl+dwYQuSRFUJb2FYAeUgbI6soPUFZLLxaHVd
CT+OZn6gqzi9RYxqWrnf3x5j4ic4xhSLvWi+WS4p6pBuM6PQbQ1rYuOBxg00SG1GCpS7ooynFacp
+CjStKShUTngHKvqW7cR+ySO27wb3U6BglHK0uI4tTIsmslY7B3Zb3nJ1NpKkUyZt/bJjTBf7ORq
5mwrJCpUPOcJP/GMWknqBJEcyVWBzF7LlRIfmoYO+jZXoGCpfeVBssL+Cw9KGGaIHW9sv47TbYVi
49fJiullU2eJKaftEzdEd+U2TWr1cfJDXgUDcOrcVlbmSVgXfrHCwlPesynicF6FLVDIidr6TS6x
jV/icdfSwl09xuPKFb1mZY7yT+ZFL5Grc9DXcnvH/kSxIP9kBvS79P5MOY+E+/s8kAqaiosZZnIC
SpibxRIIIk/ajOMv3XYEXwAl4Mq5EQ7nm+/Pfz8ZTolakVLKTumW3xq6R4N/+fOFXVQMCLqhtF66
+ri3EnDcK75FmS+ys20qzM+8XCe/XzUkS6ZDtHSd6dF+dhSXVzUVyJRsgQYu5kiPWU0D45dJ+njZ
4axNnOBQGzqU86LVS5d2bWXYFe3KyNa+L3jNokj7AIoGFgYfQ8/JWnp07fvC1TZO4yTJEyuTTfe6
/hGJun81P4ZQSLGctrFyWnNcIj46ue4LaeW4Cx7//+1cKCZ5YmkK2jDnKw/Z9kBnrVS6tv2pzI+I
sij1j8tjeON5XzfX/0y8vr9ONpccd11i5X7lArDaRzNit7W3uv1FUme40Fq5Y2VAYl3fpv0dHjCO
Inlih2a++hqepssDWjMhOC/aFB1tnE87BE2ZvlWVu3ZaMbG8r/7MmRB5KlHlw1+GCXo/6Bdz3seC
aIvLLrJRIidqICPD93uUe9N9++nfzZDgsBSJhvl4YsnJWYXtLgUR8z4eyrcjEFxWHyOKHSZ26VZP
6oB3WlmA+T9/4xFtiIudGVFKL+j5uSh4N0PLVlfukNZH+qLhK912+dfaG93LU7W40ieGBA9oI1jc
qGZVuY71IJnwwPsrQevibqUOT8xPLsh59f0nxw88+xgpdVS5qCrurI7iRPmQWiuV9zUj8yhPjICv
H0wo4yoXYbYDXbCfUD3dQcWwkvlfdCWObgOMJTFqGkJwAu6+00dw6tRkITPvze2jBnTPeLy8JItr
P5P6EedTixezfEZXS3ZmsrV05SbybrXfE8SVXy/bWFp2CsAEog6CEVAJn09YqpYNYIWuciXrA134
tJf+xc1xakC4+egcnKm3MeAAki2/wUGzYmBplnikQtVKOpYhiCMwKp8ZnAo3fUEmIB+OkAEV+UoA
vbSvUK8h/FUcmRS4YMRLGg9yGjI5ZnsnJV+H6r5RVkLReSLEk67PdWlUy2yKWIKvsh16PpEwJf03
GE+qU95Jsn0PgBg6Uv8mCQM45Ock8+XlF8eFwCRFY3CCDvk34DnCvV5VVqfItO+5PTw4Vma+2D3v
rSrYXzYjnhfRjHBexoqydT/2sjt1t5oHK8xHZB1UMNd2Xm//whRZZtK1YMzYEucbelKBXqPqKrtm
/HtMv6DltuuH7hj6H7NirTIibr3XYZkm7RFoXPHkF5wzWsl1PQaZ7OqavsvkF698UlA/rpWXy2Na
tuMAc7RIkpIxOR+TldpZIZuN7Cb+UaErOo/2AXmF6OdlM4ubgQfif80IMdis99yqTS27cMrTPxvW
m4yuuV7xV4azZIdyomkq+mseVnDSiKFFkJ2GimvZV74KWcHGeXr/SE4tzL/g5BowPE9XgjpQ3Iai
ppNd1d6uGFdGIXrOefFPbQiLDy8i4rETNmKQ0OMurVf8weIsgVFxSC3Ofkc4miT8gkHxEoXCw4ue
3FFDdtYgBYtDAK3CJQYCEP92Pk30D+Y0ZmSwhEAz010Rs664lzUDwo5SMzDRaVMrbm98aQ9N/e3y
MqvzHJz6zNc1+DOA17+frLOemFWptiXrXGe3paZsmhaSL83qv1pld8XVuYVx9giBzBcYc3cIBe4Q
NtjL5DULasSxDidLnDlbFBRI+pS7pg53SVys3B2Lk4Bbhwgd5jaags5neeynsDIKHrMwT9qQ9L33
7fc6CX++L/pwn+6N0YtNBfKrYxReo010eZYXfz/4MEpvpkYBVvj9vqQlfuep/H7zs908fb789SXf
hkyGSbcUieA3mSnYAuklzHzVdWj7mwZnCwtg29NG0Xe7y5bEC/Z1nijUkq8nlkIz63wdoNIyYDST
8dawmVlOulcyAw0le0uXNqIGQ/lC4LpyABZHd2JTuI0gqKvDMcYmxe2N5FxPGXRgJdR0vy6PbdFZ
nNhRz8cWwRs6JuUku2P2LMmEDd/gMv2XYxHegp1SN2w0bJCu/ND244dW8WiOto86/JOXh/MmESSu
1bwnTw52GreWN1L8c+UhhBT7IY/vrHIfms6OUuweisANTWm7rPqaD8+FfFWXKw/HpXWjgEP8AOiB
coHgGRs5m7Sg1JhPOnvaB7DwNOh00fHyMJd25Jx1RlORln5T9L96XhuhFDLKPvgQRw9V80Hqnurg
CQJKenS+XDb2+lwQneWpNeEcRyWy40OPNZ4bN8YEr+noPAx6uSWG2StycV0a3VUOLY1dQWxuT9+G
IYEd3r+SNQVypOkfv0KaqSxX3KNY96bkDSTzzyyITnws/IamWH6XhUSU4/zSvOvYcseyRcTqKojh
IVOivdevXK+LK3xiVTiZga2GoVdyMlV93BWB/mz20q4IUfiK7BUHumZKOJyNEdVmEnNwmvGQ9Y9F
j+7albaWSlm8DE/nUTiffTZOJbVV2fWk+EME041H91aR5nDle2hDKSiyGds4HD8aGU0XSfZYD+bN
WEKyH6WHyK9ACIYQfcc7DQaIKBqg4E/XkgBi5eo/i00wg8uftZ9eGzVPDjY0v06NigJbPrnJ8yvL
lA6Kft1WdyPiwVnq3QUlsSdopgFugMsHYOkeM05MC284O4YBl+0vu6jWxzA87y9/fvEwU7Iip4W4
FTilc5dlalkq8RzAZSW/HYL0FIroMILMofmmDS9BUL7fnm3MuRQiaSCh4kzGMYUryYlkN/T28M3J
vwv4FrSDoTz5a4XT2TMInoPHFGU4CsIygxO8YZDEsmMGKTNnjiCLJnSiZ8nR8KPtySF81Sm9LxEd
Z2uKUwu3GnYZHh4C3TCxBmQW4BBRhpNdelHMaGdA874Gf1/YFGcmhLMJpUtntDpDk3pYD8svaAO8
f9udWRCOZSh3lRWnrBP9jBtHButOIvXy1lsbhHBbJnAN9uqICS/+VNc3tGL+xfepnbOrOUA0hJxv
bRV2DjqbE97UkbrrJhQ+8t1lC0srTdKf+j6CTCiKzn8/cQtNZwSolmsTfBH6t7gHjdPJvzInWLnW
F83Qg8CmAjAPbuXcTFQFNGPH1uRKkDTBQiaFm6nPV2Zrwd3bfP1/RoTVkDK8MNW/ybWtAv7PBt1S
0Gp3cbj/izk7sSPMWZL1WUTvCYOBkahGNeSYKysmFvI20CSQstXRQNI5/ufzNcDSkoPfnlxfuR6H
G0Ku7rk33pmzZV/x+JTBB84vJObt3EhQNfSkdvLkjsqxqo5VdiyKw+WpWoon0Z+l+m2R6jRlEcUX
yVrNdTSObqSqVx7lsTBuH1qnJqaz9l0efwJvcUzr9nej1bcWbWioaW4bbW3JFg4qP4PcN3kpheyU
MJ+y00m2Xmqja26jJN7qiF5cHujC3jszIOy9QNE7+v2t0dWjGzVBdf17ncyU0Sv576VxzJrDtD0h
CPkGFOnVftE5fT+6E6poGyfeXR7FUpQArp43J7pv9LiJ5UYaUKlFONJIKAOlshVdATrf5tZtrEmH
qrGAct+bUKFUxqNs/bhse2kGAZ0YwE/s+V4Vlqj1YPWODVlza/PQ2D+sItiU6UF7vGxl4WDRCAW5
OSChGUgs7PkOAtmpjBXNjZK7FJbzaiYBGH5nuQP24P2RLjBHKE9MhwY1TvH5+VKTVNXGVtNdu3+Y
vBezfYB5D1qK6P1+D0w6EE7ZUpSFPEGlwnKTDNiJ6r1u3MA/hHRwAob08twtbb4TOyKqsh7VxOry
Xnd7+94KSzgZ3H9nQLjuCqmRYPjBgBzf9P7HZK2pV+wbmYNgdhYXHXrrIDTF1Q97WJrKXNbdXE3k
Y20g9VEoLVSuig2DpE+eyJtgMyjN/EWte1RCIAIBO6lDFx507cqyLdyJHGMEU2aEv05K9nx7pAYK
JoHUG27e3JXqVZndKc3KE2/ZBHcu+x2gqFjlbRvaftHHMlyzLl4S3b+zqYhXjrFyWy1uDNoL/2tm
/hknQUQf+8HUyJgJ6fNV4MakI+QvdsaJhdl5nFhIQxt6UDM33CR6Ql5b/XT58wtPCPocgLPRtkqD
pBjSh8oUhFmh6K7Z7AzvVg8JUg5RjHbM1q5WTtHimpzYEjzQWA9cFVxSbgYSIlG3drGDv+tv5uvE
iLC3IJgZo/rVSLP9BQXJ5elaXG/Y5w0gsfOREoYAZYZndmGAw2GttVy6g//3+rKJpduAjOH/TAgD
sHpVzqQy5KQGuX0LcKXempIDRR0UG5tCz4bD++1ZpPxnpC+3n9jTHaD0ZbZyhj3IyOwaChm93cbI
A9bRSmv00uSR+FdA+c4UVZbg5KwRPh+nKHRXKuEbv7q6PI7Fr4N/xWPhU2CrOj8osWYmaar4uFAI
y17SvyhbEsn9+bxwDrO8hTVnXpZO3yOY11R3tr4yPwtv3jMTwuayfSj2u5QR+Bm8d/AHUyG4yqS9
/R2ikcFcOShLp/F0QMI+Q4IP7T0YjgEN22TA73s05638eHlR5o8Iz3iICWS6qShXwpkkBAKGJetN
Bl+cG8afOmjsUtpofOO7qj0X9mOMG7hsbunsWBq17Llqqb/pSUZNqnLkgr1sWXBWxM9mJ+1ClPsG
e3/Z0LwUb8f1x5AweR4sJwlyCbo7FkV1U0fDQxuAVIqDhDZ2+EZpWVyLdRb3t07DGQdn/kc739+5
U/dFPMS6OwyPdrAP38nI8RohUL7mjUryAxi5cDrzeCAwNiadTtJjARlpvzJlS/vNnuEeNNxwjMTz
SfG8tKH+UV10RGk/oSQRJyvPuqXlPzUhnNEk6PskSTCBpIYx7Qb1Jg+2sb2yyZYWgu4hQEWAhWf0
xPlCtJNv08+pqm7cgCwJkQbbIq0lr1hZ2mHgkGFvpQQmv8EuyWFBd2odqq6taNCNm9dO4uy0EVGx
JqgOGpRhl3f04qhovgCQQT/1mz6s3vMlE3Zi1UWaM/jSrb2vFpcGODinEijWG2CRWlXONCqx6lqj
7z1b6YCkHuIm4cYYdWnrGL3xF9cBT3yyh87csiimd/oJGRRdq1Vq2XcQr0Dif3m+FrczVCXwiBA7
QfBwvgsq2Slg5pNVN1HSXRk8esEvJVrz0YuzhtecWT4UlkY480ivqVLWm8xaYWxk2Po0Tz7o8YNW
r4TLS4ZIeZIiB7UvEx6dj6buTGe0Q1a/7RR4xI34swp320alpWuDQHmzstmWNvepOeEIIZxjRmk7
mzP+CezPSXqA+C/rPmvO1/evEs9QulY1rh9bRM0hzIr8nCNRSG6/Wv03bzpU4fu6OV795qkJ9Xzq
SkQz9anDhIXotINmxLVeXyvhykW6FBucWhF2goLOM4qYzFjobKfh4ENRvOmtY+httN/eGih+0Rib
ml4+quOkX8+HVBSS2mgShzUt6aSTzcT4BNurxQMhVa6NwaFWUpa9uSOvGck0yw5r/WCL25EWLSIH
CqJ0G53/gBLtSS+wU9VV/PZDWSHAWnvUZ8jabTpvbTMunWQC0v8Zm3/MyQvLL3XLQD4Lz1ftq59Z
dIXc5uVduORbyTKac5GGisaravqJhdRI0PCafWtnfAzDezO/vvz95RH8+b4wgiRW0xx2edUlrbWp
1Z9VdjX+Bb6JsP2PDWFPpGM01Q68nm7tTZAUGtMXdj7CsHn35d8NRgitutZvI8XkPAHCOZKmRS2j
24XS7rKVtSURAtMyGCLUcLGCf0ddprauvMz+G6dK2xXPEf71FibajVrRgedlY+38D5K8rT4Ma10e
i0t/YkOYLcuDkAtm4Rkp8y0YDkgptN3vy1O1aMKYJTlBOMJ1IgSGiZP5sZIzVWpyAyNlrocbuV9r
I1ozInjRolETpdE8xmE8yJWDMPteD82Va2dx0U9GIjjRqC3hMDUwokqPFtnq92cHtBnAAVHynNSS
RdCkh4RsNPQGiVxoPqqXHt33y0vxdgDaTL5GGpfSgaKJfFaTrFLWl8jhDrdTgZpiE717hnC5QKMM
2qTp6HaEYwGJ4VBJscEjIII7foi30DReHsJb1049FyInOgssnYK8AIkqh2GqGtSPeHaO/h08Jp9p
eAB7leQfnSpcCQJnp3T+TCPlSXmcZDTZGjDZgmuflSLhLdDdEk2S+B94GUMJ3d5vmvZudwLl26uN
uWvaEi+suhoDJ6wa3fU+gHDwshUHv7TuZDWgvaKPk5eHMI6hUSHNjXibyRAjpJuw/nR5URa/P5fd
yGix+iIfQpV1HsrZpu7WMEt2x0Z1L3//7ekG4ENJj8LK3FfwpvOaJmibvmDDLRFWS5DuBgP5/qMB
1bYp876gN1cXeSTg8XaKEnYCV0Fz4akInf6bNAT6yoZaqOqR9wMzPxcn4Xg0hAPiZKAtm2ZUXGmA
Z4osuixrEGBZxCXPpaFv7CE9VuFNPTyME5Xe4mfSrhyghbUCqg+EHkZT6ADEgSod4nCGLsnuAcJk
NHfU4+W1Wjigp98XC2FTPvmg7QAZj8p48FFBG7Jgo6Lx6HkrVaKlkbCr6U2lOQfWCmFXo/RQSYhk
Ka5ej/v7thz2l0ey8H0VJkyuXw1OeQLZ89Ov6FmUh4ibuJL9T+e2a4C9xc9z6NnSFNffgFRbS05n
ulnNpR+n6J/190dclGz/fP9N0QmNGsusbA2o3u8xvwOht3GGlcVeGgMXCqIXvJLJmglLUBlZGBhK
r7kxZzL8VutrL9i3J59SI+Vn0N74FY7/+RrIzUA3ThF1rpQcUoAo6GX7u/cuMybIx0OyMJN/ia8V
P/CSDgXpngrJZy+ItnWzEgC9PREYYIZgbgQuIove0WqNQB8sqXM1FK65pLZlvqulQ2KvnIc1O/Pf
T54JBbh1JR6w4xPGV9DXacXBm9V+h+3lGVtcFJsgAoATmSUxrdAoapoMudrRRJLtqkb+gRzuRjOD
H//OzLz5Tsajkq1EwE3p3KzRD1oVXydF/t3WkpfLZpamDYIDiuc0LSBPIWwxaN9IWxZti2CJa2kh
YCc03qFrq9E1vmxpDqbPwwmeggRHhPO4qzctWUYzNWZjaY1rmMfMeOwclEubjR0/9f7LGH29bGxp
kUCP8Fokc669ATzURhOTHJQa+revAstN4iutXrlKFk2QL58TCzJOXzj9JuRTSQuxkxtE+qaQP85F
ervY/8U4LBMSAtrYZMiDz3dB3YZ5LOt645JYgoFIR1PcXlmXpXHAw6gRevNEJYN1bkIOpC5Ao69z
k+KpoVSWyQ/6WvFqaZdBP4pLNo0FKsyoQhgZOqIebxzfWIV+7+TGoeiqXWHYK9He26iVCNIy+GfO
F7zJlYaxVZCaSQbXnlrUBq/RkEbleqf1T1G1lsxemrpTW/OWPzmjXuU0PTjLwdX7z7b9XOUwaIZP
l3fA8tTNm4zE71uqzCqI1cErmTp/+KaEhyG6KaYt4q//zorgPQ3Fz5SowQrqmkfF717bayz1Xq5X
gDSz2xK9wKwTNDewEreI3Z+93zqoJtaDS9YfmV8kZceVW3lxUU4sCIuCFpQTR041uJX2Y8hvvAic
/BquYAHwpIPQgUqXc8OxNIX5yrymspMxG1wv+pJLz6l6M8XmXncgqPSjmQ5tK6k3lXpXteXK8JZN
z5gG3uJE7GKpCRXzIOostQfwVHztLO0G8YtPcVE+TGhgasg9I+97a8y5RRNM+WRW/1zeKv+fHwCl
pUwtGh0H4cooDGBxvcpesauPqMcqXber0kMpXcvtFxvNt+KqUe70NUqcpXNAmPU/q4InzMZmrFMT
q6OBvBchUbkbw+++seI+1swIXr2MktaIRrN3S/urmf1T5IcCUJF1uDyHS6fgdDDz308chzrmRiDP
VhzrVYtlE6x02i15QcBd5oygBNolhnVVOqGgPvZsEmiEt/JQ7/wJtU/H3oey/49k+V8uD2jpcgeV
9HqD0IAjPuE1PNQYeFPveihkqyXauvmmHa4V9CVVOkKSfOVeXJxAKJmUWTCCoouwG5xUQ4PD9we3
+Bp5n3VzJfia7zzRS82MT//9vLALkvD/SHuv3ch5Llj0iQRQVL6V1MFhbHe38w3hmfEokqIClZ7+
lD4cYLvVgrX974u5MkZspsUValUx6rYFPk/kg1Bx6ERhjKI4ikl+U/lQvQ+J9uPy69S3hFBLx9W+
jLcgypcgcRsVB7N48jrqmykUbYxAJs/f79Tlyk2JEAtNAaD4RIlvdvTAcw0pSlMXh8K3hyiA2FLw
/QCXRw8fRxUMRVz4FOCwOj/bY0xFn46DOMRbT9/Y/7wBlbDNGpfhpZWfRvmv0xYUmEhcnI+CHsd4
TFqMklWx7xtQBlyrhy8s1NcR5qF8AUF5y51G0N1tDolva2WdFr+PVn4kQlCgBC/c+QwghFQriZ5k
+I9HHhjR4X/YBrywYLQHiR7A4OefH7k1drHR4fPO4PNEhxzmm6aFuhcWiI6+H2tpMwzwXky4cAAs
5re/73JQ38aZQFPGyUEcAXneNUrFSwMD4QkUUIBhRkH6gv4TWnNOBi3M4kCSLNTVdT2+WoDro0lo
k0C+jRQrFnrpFH8Zb54/SG3Vyz6vi0NJQR+de35hJSeTe7oPbfF9JPiaS7G0huikRxpusgJgeTjf
r8ZOPUuYRBxSkrzQPoWDBAXM3FuZ19Kpm3JfE3bURcF6ZjjNFMr0KnFw/UfhX4EMYcWRXJwGIgn4
36iBknk0AQFV7vJOEwcI2AAG43zqIhWQlQfh4fdnbiGZiDwiONmghYGX54LM1ABvaTzGaYEnLvcb
eaWVVwLS58TuN4a2t+2rmj+OSsePKHza3+di8/0PWDohX8ef+5nQTVMCSsAgrpAflanfcpZCMg+i
uqDVfzAhwPn9eEsri5rypAHlIo06B5vSFLJT9RDVB/DfgsMVTtawX9WpXDoeXweZJv3FMRlVpuqk
xyCgBdegJHj8fg4Ln8eZ0AFcA2cKXofp718+Xw+GQgmaVwfLT1CjWrNDi5/Hx+mUziIXhYTYy6uR
CXA/Exjsun0pVlzfxe9PDU8oIgBc5M0uT6WBriit8H0mn/mOpE/fr87CDiMhiuffQKeTiRae89Vh
THcixVN58FQMFeYKUuf37ZphW5oDHgQg2ZG1gO80szPg3K1LpMnkIY3Adw5u9n7FkVkbYPr7lz0m
bW218J7kgdovpfnP00/fr5KN/3/um031qP8zgdkqpXUbd1YD2u2BM7+1dj0LPeuGyNfvh1m43gAK
Ap+EDjdkXudpvqLjLYQGQYPOITnt95VZ+lTEBxQWX1jrvmpRs3I3Fncfkj4AkFkwaXPaBnSCQKYd
Kt4Hqy3QeNijyFNGzg0EJX9K8aRPuWoErcB62hRtTTPLNRSyTKEoXh5AsTY8im7FMi8dANPA0Zro
lsGyM9sgj2U5d23ckkhCJLSHEvWxUPHPG0FRAv0yynRMvhwzEQ8tcxMcs4JoYDk3f0m1hgxZmAgQ
9SiCwIsFwpvMjKFpMz1uI9ocyHtfX/fix6kQVA2+fH62DWMJAxMn+Lyyw/hhJLvvD/Dir0cNBEwV
EwJyXu4GDTgSOiU+H72b6s3Q1tqzF84r3nC4YujQA8ZubgxT6UKaCZIqBwJYMkG1Pi9CZw25tTQJ
9HU5EwRt6mWeFbydhGht2XF14JADzTYsWSNLWbAmqNwii4/MwpSVnm1CUSQ8VhZrDoN908vrpL8Z
gE//KfMjdhn7MOVxJ70A1A3OD6vX1GWUalirYeRQJv2s6SeUNn9+774O4s4sewsoS2G3WKvaei0D
JVYev4X9BtALMTGAu9O9nrbqy4Xr0XVUKaLXB43tUhpU40rAsvb9mdnQJXF5YeH7srnWvMfOCEa5
YmIXbDqCeshvAK4GfZL5NtAY/nvvZs2hxg5X+gCW5NdaHHtxjNTLj2+fN2mWA3eKNtmLPCepK131
QlaHV9075D8lf8Tzhyo6wjqQsSOSn6fgVO1BkToh5gFg5nrPmhVX8/LWIdEMpkqAPxC4ocB8vtX6
SC0Zi96ABY/8CkQP9uanq4MBJgI2x7YQZc1rJ4pAvAFVJkBLos/rNv77869P7Tj/cXBiD2a3LW/L
RgcjvnUYfuX1HZMrDsjC6kwIJXScItRFDDU7qKaRO10JcPHBy+nWEOMzyItWakuXVskG7A1HFJ4g
krzz9F0qrDoxoeqL2MaPraDyQlbtLbXiqV3euKlfFzVfIBMBMJm3NQ5J3BCuOv3gNtEmh/aTQ7bg
rwy+342luUDVEV1+0PTEUsyWqzTL3mVaSQFfgaKnc6UNGzkciLmS8VwcBjEnRQYCuiQXHR6R7Qxe
NNJDoQsouSMSHKP8DjlWtFO7P+8LR2bVnAjxEIkhHJi9Gq4bxbnGau3gQHP3JWbP3y/Zwsag1cMD
8ftUNcdkzu8f+k3dUi+le0ja5gny8BgEStW69vT9MAsH+WwYOhsmt8yBOxB75xQk0aPf9it7sjAA
lEjRdaOjVHHZFqHsxktyHRfRrP7QR5qt/P5plc8jAdwQwPnAhknxsM4dTWakEGYvqHXg+Z+o2cpX
Utz2dEvGbdL/+/FSYb8nEgpofV+qCqGPsE6y0gAGa0Oi67Tb//zz4GyAzUXn4tTzdb4To2XEY0s0
+yCon6J+spYtXdqIr9+fHSg3IelA9MQ56KeKZb4brTUlL9w+uDVIXgE9BjzMnAwV1DaeAFe3fhDg
hOrAoZHFqV9KHmhrHJ4LUwFsCz4tsdFwAUDn+VKlmcbrQZbkUF+n7QMbVmDHa5+frVRLyzTRMnBq
Zr7D/HSti3ft87MrJ42kIrzH5xNrkhmGtt73B2nBcoCqBHABB3YQfTuzkKVMlQXJ9nQ8cHVU9oOZ
vffpz40Tnu6phw6XDvZ2+glf/MBBk22pFRXAxqnr12ilcoZrs1/ZhsV5TKrTAIgBADX31GLIpYx2
noIokkZQXjj0teE77eP/sFhgF8H7B5jIguySq7S0YuQg+f1ofbJWBNYa4HBxImjfhNOMUjHgdOer
pdIaKUILgECbXkcZ1HPH+46ucZov3L4pTwGXCqUQXIzZlvS8ZCnLwCdExL+C3rL4imnAWj19v1wL
Z/dslOlXfNl4MjhmVZQx+Oisz4I8ZGz7/fcXzLkHNA20fqE1PSX5z78f5ylg4TnYea30aKbPWn3l
8StjGP3GKn2x1nm0NBsQASMBMsEbL8roXZR5TqbAkcRaa+N03sug1g7xQqUcjbRTFxD4iybC1pkj
ylqUd0tekQMlw++qoxvFrRioB7nPUcSOrXLvQmXTLuwNRV9ahddsJSRcOH1oXwCyD4Bx+JPzWhxk
hlKiTXxAlfZkDb+M+Cpvr77ftaV1RDUB6X60iE17d75rTQLNNNCBjuCacm6NtrljXrsSSy0db8Cf
p3wSQoYLgLXOdDuq8mmI8jflhi894XcgevwfYEo2JoJiIpIj8LznVqfBLliy7GD8STH6UjimT4Y+
tBMjCaTsn79fuaXNQWl+ClOQFwAnyPnKuYlAlFHaeMmKJLBAsJ8nJ5as6T9N6z9zkgCv/T+jzF4c
t0g0q6IWOXDN+sUL5TdCYbQPLWl2NlkxEZdT+s/1Bt6TAnvnzDshm6qKqqSPx0OqJCrleqCbfEO1
158u3CQ8CCjp5OzTC7Q6i20UsXKQJulMi0CxMj6MnQBdaxGtvEILVJdnI13UgEkySPTpYSSd+pyf
mPPi8X9W8liD6oEodPLF/xdpisvzjgYPA/BnmPSJVWla5S+GVmUaMXMQxIFzEWQ5GxBrgs90XKs/
L+3V1LUwmVrEGPMgn1G7R9dbj1uVVEBhDQj0ocb55/uturQOmMqXQWbWwVJlLSuI/B00Ra7Hqru1
jDr8fojFeUyPKxI6gKnPjSwYCtRo19ZwcLwdH++14R5iv98PsTAL1AL+E4cDVBr1+vMNGTP0V9Vp
XRzv3cr0EYismOml7yOwQFYKSG8Y0tkqgRcSSGMvLo4WE76rQwZuJQZfGgBUowgoPeQfoRtwPgFa
WSlHFCyOKg8HsY2ffr4+Xz4/z9JmrIQ1dfD5mD5F49aOH/+H76OtGZCc6RWYg5STvkr01NX5cWw6
n6KmW6y4zUvrA2jyf51bSKc58/WJeF4NEefHDBLEr0Xx4zgYAA8w5nnIPSJhNy+Kj0RIx+1JeQTp
RYDOcAKCmO9X6NJ3wggO8vFIGSHWnr/Cwuz1Roc23NFSQUyg1HuT6j7hkLYGAHYlOXW5WBgLuL+p
tANJ6/m7ZbRJJwvSVEA830po245rCiFLAwDSNVGRmIB3zR1BCiGmOh6t8ggp25Db0Pdew25fPoro
SIBbhu4WoMeQ/Dq/D6rRxEj4WB7D2rvzvFCpwPahQ/L9pizOAzeagnsAqYO53CqHQnsddZ48gq80
ZKMX4NH4fxthOhZfXorezVHl6TFCrkTQJSTs1uCml2/R1N2CFBdQhPAh6TTHLyN43LGyArQwxzK7
5gUgaftaXTdr9CYLK4WyAlKEyDcjpUZmBjYagGUdcc2PdSO3ugsdi7XgYmkE9APBxgKago2fmVgn
TuPei9zyaCRPoniof+wFg9TEgpGGNOUkjTz7vMaKUc+ThB8H9tCngfi5gcL3UYME1xTIUzDI+TZI
9AE5Xs7yYxOXIbMMv9H23x+lhY2moCfGE2pBJglv9vkIugWalKGx86Myt1L7ZVfXoInM14hSFkaZ
sCsW7t2EE/Nm82C2nucQNxZH0P1Un5+Z92fNeCyOAGIZpCdAFgBreD4PW8miJLLHThjX0v2Ik0d0
96PZcGW5FgzulP+YEIL/0U7O7kWGLHRvNXjyNCu7TTsr1DozLBtv2xO0X/tl/fr99iyc37PxZguX
xyVrwfctjm08bGyz2ZC1FoDpC+eBAhB8uOjIrCELiX7T84VrSTr2We+IIyu3Lot90/VLc/fzWUwt
uI4OMN9kfM/HiAo9FoLpxVEN75R+jmst3ktzADLHg7kCpS9yLuff13PHUblLxdE5GY3vVTdJfvh+
BosjwBQi0wmXBhxD5yPkaTf2tVnC1UHXj5skgWcV/piu1XKXTvFkcf//YYzZQpUZ+qgqiKwfC74x
xYOWntD6o//YK0T53kExF+L16Ii1Z4OAQFy6vMnEsfQ++Umt9WAtHVkgTNCqMJksvIPnS1XlrQOM
A8GB8uCRdPkmh5Lm97uxEKBhCui0x9GdwvZ55ovQUnPrVBdHl2i+rvaWy8JIfqZpuuHa4Meo/nSS
+LKXK2u3dA6m7ljYgCWGJDePRVWPFj/K8dPwnvTymQ7/vp/cgpMCew9nDrABoBznfetmnKiId/B6
be4FemG8O1G2Gy3x1y2p70U/Z3KZ2D5BYUQm3Rs42ufbZTYIcOqa8WOLPlYDpHlaqW8M739Yt6kR
bEoXIYU8dx6LNG7zocQoZXvrOru2D+laZ/TS3QH7PVq8gdLDuZg5d32Ua6lT4o1R/AbIjk1Scr/u
7upuDZyysEHIEyFGh5A9Hn1ztmIdNQXQjkN8bHj/2go9hCvok0jz7abd9J3z8uPzMDUdTc0BU9Q+
18PxysYY6kzkR48fCM5b+iSp4Q/4R9jj90MtXF1gkC1kRoFFm4zD+VnIeg4HubXgDDgvtt/Snz9m
aBUB+xe6eeAFzA8BG0ZWNdiWY/6YqECtid8u3E30/iFWBEMj6hTziyPMWGOkLIpjQ8OchZYTDmtE
6wupXSQjcX4BDQSH3AVhZlSM2PwKnndq/46cgPfpzm14kLXbhuwib8vqdFOIO0bXgoqF03028PT3
Lw55ZTv16BhMHnut+9XYXej0xm3B2RX4X1bu6gLv8TRJaPxO3eHwno3zsUgR5+B3gvNvgMQsSu9c
+stsf6XyjStvY7sftvdoQH+G2U2g1m7xgoOFbC/B8cPTQWAAz8dGu2ikV7Yrj9L821Q3nnGLTo+N
M+xYuY+6cW2qCyceLslklBD9gyd95jlUpdfLqO8QSY0PqHME0u2R+5VBBFX13Pq0o71Zbmq0UlBw
h8nywTM2hff2/a37D9Yxc8GQqsWbMuXrjctUliydzKRddWxH7V5nuBgogoUsTrY0Mh4NTreqNl5R
fUNzK/e5QTatVm8hwP3Ah4YjsytCPQEtYGUUH9//tAtThyh8aqeedgMtz3OxlIi7bTziUp26/h5c
uP6gb6tqY8Y7Ev04GYYB8OxBrRUmAimxme0xetmpqlLyZHAe7GS0Rke+NBWEUVOlDKnjC0ICe9AG
GrsNvq/7BR3CXlRh/acuP+Li9/eLdnGmpqUiCAntyVPApGZHOEsboxdmdbKDsd/wn6q7YyfMiUQF
uU/HQOZnMoNfLEGfGGUuq7g+JRb0N/oy0Ks1UoWLS4igE1Kj2Hk8O1MF83wIS9BBHyu7PVnGv0yc
kn5Hql2nHZkF/iRz5X1bWC4QXGI+cOdQlJ3DkajSusqwi+okqr1GrvWHH+8GQGGGCQpYB2CUeS2s
5hlrzTyuTpXxL9oYYsVbW/r1KIABGYZqm4ds9PlSTRUIN7NpdUKz+Z9mzW1a+/p0qL/stVTcVk5i
VKeSfwS2sZKfvHgwkRX5+ttnnrqZNlFruvjt7+lw1N479fzzpUcWDDbNBGPNRX1aq7u8RbmtPOXi
rRHQFdbN7fcjXB7UqQ0bbz7Sw+ifmpvvAnQ4mp5gc2PvV9/D+bdvO/Ov4dwM416rfxydwdfDuw9U
G2JlJHtm10Iz8fa6RVqduhhpQ95AAGtrOU9srSf0ctcxDgCAgHNAVelC/gaIHa9oI1Wd9GRTJJs1
SbW1z09//3KoekLyWuT4vKpvE/mU/5hAbFomG73+oP2APMg8KS1NL40jhu+Txg37IrovSx7oOg+I
K4LMcB+/PwOXpxjQIzgpSLJjUOR+zqeTe3XjRGPfnYDO9PXuM3KgEbfCV7qwZBOpJwIYD2ESkMTn
Y3RjlME5TvtT53ShVVQh/bERRKEbIQWWDN+/6AKJWJ3HdqI6HGS/jn/F2s+/j+I2yDSn4AtkH7MJ
YOnKwYVgyqnZ1p4E6u/HSDCKxiXggnDbIRJ90Tcz8iwfqBNbJy97t9JTAi0Wsl3rzFjYatw9XHRk
FtDnNXcOAdgf4EIl5qk+gugZOrB8E/+Y7xAT+TrGLDvSNk6D04YxkoSCB/0ZkjYr2YsFozU1lqDG
MdXkLgJVs1AKjbkYQcYhN+7wsGxz8UmGKwhEZWQNqLGwZogZ0feF/riJZ2/6+5fbTlRbAFxj0JM7
kn1GQjCsaU20+/4OTuUTfOfMiQWkGAC9qSkEhHsXjJdlpUbWMds4Ja3zTGMlfqERWez7xEwjYOro
kRVNea9sygPKHGNX0QGcrh1a0nxv5D0PvJ4MNEg9u9z1Fs9vy6b5XbvOb5IBkTe04N7YmH1vf4x6
nDzFOdM4kIZKE37uAhTvm53xxzbRrQNYlHFVZmKSlPb6NEwrTW46JbSdV9n9Me5Vf9QGz/4wEQdD
liZ3tG2jSx3NLNE/WcZb5aRg3EqAzChLDepPhl4FbeQg3+f1+lXC0t+plsVb2diV75lZvjX0uPzM
el3d9uA0vBFugxxqRZP3WKB3wo+HgeKgNjCIeWRuxwo92kEZW+8VbyxUuZzktSobO/NBA3CCHspz
3tVFODpj9sI9pwhVordbK/eMreSiD1qdjfsEWn++q/RsI5mGt67JnsB+Et3Wg0Y2htJ+j1DMrfy2
GWnsO5HL/2lDH/sKQhwbM5P2nRz0J9aR7KkCc/FelxWkRSzl5EGUj7YexuhNMjbKTyetvazxXjsU
5OqNC4G8nS7VR1a2L7onel8vBnrjelh0X3gkCqpG9m+pLJzKdwprRC8p50+DLBBXUc1jV4Nh1AGn
qfngJJ1Z+G4leB4KYbgHU9EOBY6YB6zkAFlkehU9OEYx/ElI+wnZhXpbyvpdjEjr+TylVu9XkeSO
n7fucyfz5752X+g4DrGP7jMCUfFM+gATgptbG6KQjMLF/2sjkBDaXl9UgdI08dd2ASnKIxYFbc3E
MUGKaW961SNg8u+W3kNXIo1p2NX9JqnJZ6N3lc8Ku7/36rFrwtpVVvGr1gq16yrxL+9Mh23RhwB2
grq1Hu2kLVXAJJrYQ70xwAAbtW7tBm4/JCdAPV6F3Qg8KJrdI6PTHbMqeddL5zCkjax9LRWvnS7/
9HGp+WUWm4HIZOJ3VtQFzEwcP5Gxu62lXV15mrJBeZ9IscllGvOQoE3upoFQTelLowRVRmRInySs
3dh2muyKdIz81mpkqKOP+R9EEuRVlvGnfOgjnxSZuRFF9KJqzXi2BS2uhqH+W9pN3fq2jMS1zAct
UI31riJjdELNMWp3b/V27PoU9MPVgTQZKN9K8ErxTnXgdMwKuDIJdLsjhLYoOD0DMESanQYCEXU9
xJky7xkBBGKsq9EvraYIe2ZkQd96dujkyT87LUXo1KlqNoVr5b7VqCLfun074vBY1KcduU0Hgwjf
HMyyvKoHDr13ZemBnXZlIKIS5GZ5AV57HaxgBB0uAXJgTUiG7EBjsJc0Zv8bTLflDpIoUdAx0wri
wrC6bV1XlhnUg/vXGLWa33ZZ9SsDDf+vSdiP4jBUT5Tz2yHVDrlTSG03tlJw6EARiLWz5JH1+Zvu
pjA1XWKZY2gl3asEgVR3XblJemu1FRrplMha3dek8Vz3FEuHTI95Lw2CdqjMy7onQaACf9VYWrTv
LBmdBtA7aOhlUhIeliX8TIuMnTuy6KpsuEg2qeYotsPZvM8qsmtYkviKZq8OQUM+Xr8qtPEDgtqR
RWDEVQTxw4yldxCSNe+rnmVh17ZtuRms7maIyt5vE7KPSn1vF4r6FaVPo+ntK1N95q2tt3vR9+4f
indz28eM/GHVVuXbFpDzDWEdbgJay+/71KQMYCM7AgUvce+qhPIkzAqrenErY3hEhfM3SKzJDW/a
B5Fjk4Tgw2tpFTGsTFLHATCVer0Zu7wPcsCYbiPLzbe5RfoP1VRsZ7QufyJa/zSK9A19QPLKpaV1
S3PbuHVLHBbcZi1orZb5AJc1fqqRJESil6EnXQzbEXivWy1jmrgx7Lbt/ZyPv3PbK7Sdzj3RPHaT
AOKH2Zg0zLq+CxWMvZ/Hph2i5mmGyi5LoKkaayRBbhee33Wm5xtu/idzJe5rm+ZBmhYtu4LgoIiA
B9VblwWppdVgkNI4xJubsuuybS9G5jcUiq0JtTs81j3Y7KAVyli9N9TwVgy5G9ocPdySjvwmGqvb
uosbv2lzYAn1/LfnIlcVy/i+cUYa1m1lbCwLigGkg1G1utb0a1Nqb3gz/g1mkpCgKQoVuhT67v7Y
wsvzhSJS7oyIQarewdOXhSMU47LdMAiOAxtHhW+OjREHjUpyPxYe2iit4onWwyj9PuMsNBrWh4C+
7FNHC8Ycrbq6EKCxxE8kBsf5yjtjV2gG3SQxdYNEuekvA//Tz1W+kxbzmY49aVr8MLzS6gQ8NXmg
VSQC9BjjtpptCRqQFMTSfpk34hmMqPlWDoRurCRjYW5WAw8Zyv8B0oyDDzL51jfAX34LrGe0y/sx
9t2m+zdgLQO8tjJwUcx7sEFUsJvSkyH3jG5jmB1k3BLKurcyBwkbBK4fALZhG6GlzRtsYPeWZ8MQ
wjwX14Ub10cXOs4wEw7UupnTZXc0H8bXJM4L45em9O4dtMrUH6vKCIACLYK40dlbVfE/em1bWxvm
wSdZQoO2pyyQmsqu7Brr4Tnqr2k0R9Lpz1SaJdArmntyZWpsXRXbVZD0qNgbKK8gO2OzvW5Udchk
XAQgxUwCE8o7t0Nsg6DMFvUVDLLwReoWmyypnEe8Y+VdZ2Tq2srADZJRXA1FCycNOGKuXZeZagex
xe7G81jku3HvUnipzQhhYVH+Qq+0+Wa06UtD3fi5a9LCt3q3vMkjuGQ0TdFZVsNpkk6Ja9PDlXtw
x9KTG63tDT9KDfG3bogDYe9C9826zrk/MPI3ylGeDFtJHs2mr/u9ZrdZc9+aevynpnBjWqO6rjx6
aEye3ILH0kM9tvTGbKdDVaIKxqK6JYlzzOwuw1nWc9+2qrfIbR5kWhZ7zeNJQLN4B1/NtXqQefbb
NGa7qlbtVWZrZqhrvX0FnrcmAI669CvS0nabFCBaq/RxglbhuTYGXgdUoNVdWfwuGo1ow8y42vSa
3uJ/1KEXfVS1wwNVatUGRwSMNbYRJlJCWslzxx2e2n/GoP/uZLcFA4QA7B0Fhczbmakblsz6GxmC
+GPG0D2A3kPfqRI0p6QcSbkk9r20wyRs2QTIqGGVQbMamHoW+RBj/kTvZr7tZQbdVFq/GFmZBDm1
38bBSq6zxrrvDApyK1f+44Vw79KIqL9oriG3icvU4+gyttNzAUYCrUufRNQUG87IsI+k3XmbwcxJ
+gt6A6WvcS+6IVh40Lqij9p1usILaaWsxofMG5yvDL0LG68bAJp18bxZQhVw3zTostR4O1/lgLfP
J6URn0yQ3g6BlpTGh+qc6o1m9TvYYz+6yGYBH+MajlsK2ZPukQ1FfyyrBmCYGFbmltRNK8M8s3MC
+9pBDt3FS/S3d0d3BwLt9gMuRBUic2P53ExQl0mbqtzEkVZuLJYPGy+j6Q068qt7yjvyUDd2si1t
aWEr7CwL0qjmni+TgT1ljQQGkdE6d24b5RTUj8x2HMPI0ehWo+Qfi5v2PqfiqbJtvoH1RchAknKv
C6igAhwEhFOr8egjqUUDH7WyK6xO7cW7AkYp6ABjeDe1qrhB2ADWsVGL++5WmLykj7m0hdiDeTSR
Wxu+LQjHWbrN8jILsyR+RInwb5HByyusNDAsNYQVU4gnvPGf57UNLLkFi+Pg12fY/g3P3OwFEDL3
dpQ03fQpkNsD7vSpsUd48EXZvCfUah41U7svqxa4LM+BgGw0qEDUJTc3Rc5BkCdi/RFVdrfZ6UOa
pAzia22k3dCBixhU/i0E+OCcojjRqLKEyziKbdQRNPQozX5rsUFvLPes6JfVIK3sADK3J0lfmFey
1e9Qe23BpNgaRcBNRfZ5ahlqE7sVcjzRgHoMIOfmXWknLvqp8j80teDOgizwTveSDmycXXzdRoAE
+TqSUc+aKqKrxGBRF0oKlg1N2GB2QvtCce2VHEZH5ln80tuR62tOjnUAlAjkX7JA34RuFBs0LH3Y
1pgRIOjhApu9+yCbWvp1FZcAdo5JkEXpI9GHJEgrceKkeSpQJLg2PQl/Lxobf/AgSchizu8LwkXQ
oxL6ImzxMMoYnhlRTgA9QdzquIivdLwau0SX7g4kFBSX2XBDwKnFNQgYSXVENw71XZOV4lfUxSW/
A8vGsbHJO7SOanXLosZ0D4wQ0CONROU+K/M/3FKPxMifaFlZOK9m+xITSz65ea1D+5oO44s0VX/X
llDo45EdAvGW4dR77nubjC+m+1vEAi+h1OAG2pb2noqU+GDKAUA9cUoabxOn40cGHpsXO8KvN4vC
+d2OyvWVaRxAMG1thkE+F6lKApHiXnC3/qxbN8ItK17Mroeo+4hoMO7LwndKzYKoai6C2kCTjuo9
8ghH+Cl2zeQFLOvOB1jH4uvR0ks8o7WT+3nPijtW0F4FRY4YNkfryCYH4uBWgS2KbPUxYsfCFZ4I
IaQg5H401bEWdtbdJtnEo5nbCOtiD01nqmOfejt8Zo26aUsIqNc2/xic8VQgc5EhZJIt/6Vi94/B
hOnzEgDQTRkrPEod0RXI9VyAglxHgJnOBVcVqsFNgQ0HQzy98prCQbuPWV5ZBflNeuu36ak0KAQM
pMXJb1qji5LCFPljgsVAMYujrNzHWLOSNc8jQDXB4OoMNyhv/5XmqPm55UTBUDljjoxDHN02olXX
0tCU4WedvGVjpKHb0AIuJqWtpYdZZL/0EsB/PRke+tx2QgT3CPa6JIVh8R4rwl40mWi+Y+Xmbkxy
GQyjke/Hzo23RcoUflpSHuxOtIji5dQewdLqHW3zTZiMcLIRocJgx0Nx17sG5tChWzAb8/ZR68b8
I4MA2Cu6FUW7B2tWdZ8CH+1TPD1t0DnmaQTX1VMJboW901VJGtCYZLcgQ7OeZBYluOF21QBjB3El
H26j8SbRhnw10r5TISs0p9yKgtu7VpVbSwrygpC4CzlQW3dwvtWm5kWNXgFD/8iLRg37NkKLNYIp
YBIjWAq8gp7vNaQMatcbd7J3X7H0zIdXgoYPF/7qMJLHIje7fZYg/nfafazrWy9pvGtSOR1EGlii
7pomq8xbr1DjRlkJvU5qaMKicl2FZtc8I0Nq7G2Nvnkxwqq+8J7iFhMzMsu3Y+uWpeTUsQZ+eBb9
cWr5BsfM2Yyx4V11FQJCD4X/3sm6k4ziptlUFcmDinRVHmiEiLA0WPL/kXZePZIbyRr9RQTozSvJ
Mm2ra3r8CzHqmaEnk978+nuovVfbzSaqMLorSIAwK0alz4z44oRf2zxp2in4ywK65RlSBmVQz455
ph7VyjyW0pTXHjflinrF867ieuWY2VGrv9rasTUbV5mMX+oY1vumEsqdFkXoKPG8/jLwffyIrJb3
eCGHnW9mYG+nrDjx9vysNmG6S/ueS7dokv3gWI2bdk12rw94UqdK/jZJsbjLc8vK/SEQP3hRabdK
1je7OprNx0DXh/NQh4FfjHBxZCv5mLfzSxKWxqEHsT25jRYl9wkIuk/J3JU/ssYYP9qZ86mQ5CxC
A2bic8vi3k9ZFl7aKs5NlUm5n4BVKt2Ac+Ul4BD5hLCjV45zkrwIbgh34ajJD3FoVv44jL0rs8fc
zbZQT62S63hrckl2ez0AqmtLXx11eNLnWTnUhT7syqSN7wcV7m9A3pgbd8VvO5J+1UZJ/Wc7ebZS
aGSC+7JPHvZfQVDAQw0QPgVzbN2EBiUvb0doY5/1GY9Xog224sH3hakz8o7tw9q2PSNU2pNeJzNQ
A0NwF3CkCO8pLq9O6QVs80R8iotwqTdtfekdtff7zFY+DIMmfsVdRdWTgN2TDP95/io4Eg6txst2
P/IaPNemyhPSNIV4abQUyGlTfaiVVgUdzM/w2iQaWh5PxcciNcdbTloCeJOTjfd9Flv7sRd/jWHK
hmT2Q3fuGrX6CutmhsxY57uwlpzH3OrCfTIXv1KKSnsJKZGWWwf5iLfQ+Y4HIPHCNm++zGjSTuao
hqFn28FM07iy3JpqFcsUPAms/RBMgyd3CTh81f48NXX8y8Hx+QQI6guaKfM4q5PmRTlPPG+IJn03
B+YXBc9dNrO5mtDngQFG6UtXqy0tSJrMFXqfxP4gpOlDqjXpL2uRM8TBwEbohNr3lnfnnTTb1c+g
W4Ze1p/43Y0/1sHUehV+Ml91un6HoKn6GDi8aZXe+aD2UeD1emm5qlayIIt8cDM91r2RjWff6mX4
I0FK8SERhvbL1nPrC9K7pHMHNV5eF1KqM5O0cWSH5R2siSE5xo2EiA2ZMZoFgXPqdtbM8aDL+fRE
fp/9oA/U+Jpyozgs+8SHth6c2U/kwqacu9S7+JlZOKEGx1hBYWJ6laKlVyKwW+EFkCjKEsggBWWt
ThNCV7hWTdqz1X+ZrV2vHcvhz2NX4FZQIQDeQO+gryIyqWVzschTjeCbryRHnFWXgxcbwT0y2+EY
sPb531pkb+Cn0qKm0J5zadcYnnKNjLvx/SVajCSEBAQKX640RnkqB07aOPZza/zFDsr8u/z7N4bg
9ffXCk6zsQaca3w/Ez1eoqNe3IR42S4bWUtudcaWJDUUJ0shB8ZiJcxqIcmofZDZpzEsHkNjClyZ
p0rraBnP8eipK60fZTl+bwPD00FwXra+6sJ3xldTQG5l1pQT2ydtth+SOrlxkvz2som16u1vG8hQ
gDbxYAbDs4ojp5UuFWltmSdDfnIKAjDB7TCe1fmUkhQ8kM/aDbtARZJrhof26iRZdCKvwmf/sY5s
VVVAQC6QJ/78VZjOsdtGrkas53291+b8t+XU+9kI/DyrrihiNocSmeQ/tla9mXLRk0sc66d6bip8
I5wLof5RLeaPLdu+G47ljRDd3hrlA16+a8TbrbGEX8Vi+7uta51uFAVBqyaSeYrGu+aT1l5J3r32
+VXj5AAYaBLxeR034d7gH5fnyWq1MVAoyBB/oo5imN5lIVd8fQhQ+Z5K8bNoB2/Mj4b067KN923A
BjkZFgnaFrkAq2h9PRntZFm9eSIl1LhRrxXkej/X3n5+pfsxJ7UEg8DntUj6VqjtY1iV95La3OH3
uPkXLUFIzHiTR6avI/aJNqtqFU7maXbwuHNRS39eNrB0xdt1Q1tIcEUSYAF1WCd4oTFK4Sd35snM
D2EUudX8fRSa24s7za78y7Y2h+WVrVW/VeUcJ33Ymie1CPdl3viGs7tsYSUN+M/kemVhdVREDb7I
yKQ1Cbxfyy/a1much46Iptn9wvF62dpWexYwIUtxUeqs1Z1zZrURQDZos4lyXwXOYR4+XrZADfSN
8UGuyJKhMgspeKtdNZQme2z1KXwyS7my9ngEiyMPx85vB9lovNHojJtQs+ddrg71x8HqIz8Zq/BG
NBphJ8heT6NUGTdyleVPRSGifWin+hfcTeNzWbTTgR1s+NLZkvEBF2h6JDieHQUBHHeencCr5Cbx
8ZsSEAlIuMdxrVS71Gqn56ZoGMMg0g8BMSvEBlV/KK2sP2aFmvm22cYUjI7sHf6FZK/1KTFMOY1u
0ww5smeNXXqbWD2+e/O3hfW7RsnkJwQB6T6n8MEOcvi3uSK+WWcJRVXqVNxLnT7vCa3pd11ZGRzU
VU86H8zXU4bj6WTkTerNcLO8CrbI3oiSv0Zk/wTRI8ULhdb5ehVIj85UDPepE6e72m77O0WkYu8M
so6sYyh9U5/LZy3RcQZkcumVY0esK46inRMQK5gsVXwIOl4bUZ9anwNql+95hedHvTekQ9mE2R2E
WNMjIUy9qSz9qzDGyDOQfbgTBe7Olhz0noRPylMawj52reR3UiX/FQ5K5BeN9Bz13fwLddHlObS1
whGj4i9T/5b3r9YED86Yx6ESPkFs2TtZekflpyVM8cmemkOh9FfOj639HeYXJxRaluW+9vYgbq1G
MQbFQHkQRXvyIZD0h3eZdU3Pv2kGTQ5CGaiO/PXWTNjKZoTDLnwihbvDFxndM/inoTOv3M+31rjN
1RMIES16p+Du0QJoVhkEp9IuX3RjkYsrwZWr05YNhEVYsckYQL/9ti11q+b4ThrppE4Sj5/ErbMr
ifobVxZ10S79n4m///zV9UghcMap2Emn3qSGayic3i3zlLeAg0+zO5u15XfNdGOOLBbJuGJ967yk
nthyusC0QOP0tn1pMttGbIngNFrZPsl+iDbdZdOPZL7Sj5t2LMTj4DFVFVj/Wzsxdf860tODU1VM
btp8cmRAINYHvfh6eUVtjhdSaG7xKtNPXV2RxJSJxmzS4BRkOy19SIX/x9/nIIBZrzC9AR8sc//V
YKEFjonVOcGpyz8QPMg/XP78OglnOSX5PjLAhZK4MHvefj+WZscuglg6sTWozIhe8wpJCwGNFOFD
p6WUaWly242itjmOsJj9YhhtoqJa/OcNhdtOioyiMzff1QQEzR82k8HhZuG5xi1LVOFyU7dmBL5T
AMWaSbetZZto9wI5qpvwKSEKWMqza+EyF0jRUuNw2dJWp5JKSRYM6aeQftfXcqcMxom6k+GTmihH
JxkPHIt3whY+SYMokWS/yQecRvqPtM0fgky+QpfY2g9fm1/NSQqYd/GIToQYvP1tNtTPRtQehl69
0qEbUx8oJRmPGueJaa7vo8M8N12hpuwjjW89GNeKRKobFziFqy63qiV96T2OVK8HbURTcpraSOzU
2Jy90nB6z6BkBPdfJfs6DUTE1KKyD4h1hVcTyDuIWDY4Y4PoZ8slYz+mofCspko8oRD+18T8za5D
20+VgJtBmlLYpZRAt4rudwwDP+6NXxRw0B/mRu18PFs50qbpGt59Y4BomcENbulA3V4NkF4pRZzI
dnAiQuYGsbYLMwvwXHm8PA83B2gBciO0hiy2xvpwS1Vnq2VtazYBxSzxqisG1I0bKQ35x4Kx/Pmr
3WkIRTZkUiSdgmDwi7RyR13lrqRZTzmwJbst7pC9IXIq/BRXr251T71h302DQ+iruDEhrUhRfbDH
4QE86C7N46OCnuByL2x2Nu4ukm+4PPPPt79RMaoqCRWbaSoeTNsvFSoMXkNebtyr0AMvZAmL/pDX
tbSy2hgIvCjSaeo+BPInJFe+KlOczzH2+fThcnu2lgWUUABreLR52S6/5VWfm6k+UDU3C59iwahW
L5KNvjQ9dPFhklR8tDeXzW1NIhx5uPRwAFsQMd+aI75UNZTDkk7j9Jgkx+rn5c9vTiEe50xPvDWo
q1eXt8aOy6ZXB+k0jIZyJwWm7BHXabxEUPQmmZckvRZ5CjqU5D6wCJDrs5X5YRt85RUb+nOnBbtc
07JndAHBy5hZiidyvXcHSpfutaq37vS6Cp8v/+qtOUU613IP1HiNrXNlKu6W6oBf+NTan/APeppK
kD6QdpetbJxYS5Ga/7OyTn4zJilFo2pIJ1lhYnnJ9264S5IrHqxNIwAMQK+ALnmXiNPaRmWORcEm
0RiOzxMz99t4CKBl58rOrurwygVwa6ksXh8y5NVFSL8a7zkLB15BpXSSEFEJtGOD8ztLH1uCvJ18
Zals28IDqZHTwo1ztVQ0DVp9U9K2RQgdkQuq5J1fUt9RKERl+2v4j62VCe79H3PLn79amZleqsLI
aNqcGG6oHJypdS3nc6ue4xqpZ3FlY9s0Bzp7wYaRZ7HOxtMG9BiNWJ4KxaGK2EFddAYHHTymXPqX
Z+JGR3JPtHDXcT9b3HVvW2Z0fVRXCrfpLhqOUhh/7wONJMZ4VzfxATXKlXfjxp7z2tx64tdDnJeR
PXLyE61rH7v86+XmXPv+ag5mVpNbk8n3UU/g58qvMVSUpT9WnjQVsiLnAVEW21qHQaxW1hql6GhA
o/9ULR+R53wwei4nO7bpCKXHwNE3mDs5d57VpPou572L7JLLhvV5HIb7SohjIMdX1vrGjOFnEV5i
n6Wy2Jqka04jUtiSG9Uc7HupdbPqVkKVmUbRcQxzz66vVV/fnDevDC776KsVgZapJ0lNDk621D8Y
qXNbQM5Ey+T3SD1JN7yyIv5+Pb7rd5z+JDIa8B3Wr2dVLoIinQf6vTcm1yq6Bw2llNx8N7Pn0kXX
OQ0HLeiPYtYPqcq4o8O7smlv9jGsMkiKKpfX9Z4zSS1xb2l5eKJ30KXHbjz0CM3ak+N8yYor59Dm
PNPhB/DUUOx3r+laoH+mWjPrEsWCnhk7W7kPx5+lHrsB+0Bue4F55WGtb44pOzfeCTwhbOSrMe1t
eerKOjhF5odyTF1Bikvcau6sK67Vnq3xqz0dJB36kazsenQgfVO4AjlXg0pXIvKd5qFbRrzK54fU
ktF2Dm6t6I+JbR7K8QgAFZGi5jUkIozBURrIY9LvrOoulifOiggR9wnNHMCOg208JnhJwuExjn8Y
wdFA46v+kOAQGzdzdYPk78o2+HdRgvX8Ynqx5RJvoQNW87mJBh4bfRycqCTd9Lt8OhUyfsVoJgvw
xZwKtARH1eyfJOOxGBK3JFWlyaed6oxoSZfod+K2ln28vJupWyOy/CQy+cgXxFXwdkQCPZtMJVec
kxk+jGrrj90Xhxs/OT+kjWi7CW0TsAEx35XiuwY5mzQRV6++SfLsGca805O/wqby9FiQY3/uSTTV
C5Mkjf3U/g4S5De6H1TXHo9/4+zfdaXBHZZZSxmI9bW8pdxtlySGc0r5NUUidhFTpgp/F8Psq8qt
NHwu9JYH35dWPJS5tUu1XY/HTY0OJEPmeoL7UnOb/LsB8TkI7hQpO2T142x9FP2h10+UnWycz4N+
nMfvfZvdmMXPvBpx7dpHEV25Im+EO4FrmMR0cXMCIl6zQW17RoTaBPoJXY/bR49Sc5und1NNqbOS
i+zntvqlxzcEOlKESpcHf+MoA3bB/ZmkfADS6zdeU09D3Ye2fjKDp048iPPlzy8TejVKlALkag5A
CWfaesLrTdpHnaiMU2LqD84YHQwTVwIizMtmNluhLQ1YfCbvsrStBneKQE95stXER4jcKtX/08Ly
C16dRGPYzX3TdMaJij8hxcwT7cufN8FeyOs8O6CgrnNDG90kc6c1jJOKVAgJ7jVlwlYXIfHmAUtB
MqI/2tsGoF9XnQYH2omyqe0xf/kXv/7V11fdU9eNo3UtXxfVx0J9tJtrwo2NYxHnGy5S/DmL03G1
czrdpPVhUZkn0esP+tidktH+lIziY6IG/mSFx9Fo8ivXga3Ji+uDaiMwycF/rbrMGtRB6RMmb580
HIqNVT+X/Rjuip5Ul8v9984UCx/k1+Ku4uQnOvB2dBITJ0hcddlZ1m7r4rPZ7+c/LDVEnem3JtS3
JlSzlPpeVNk5Kqb+plM14lZdlJ1K1b4mK3h3oGAKh/PiX0BsQ0z4rak5LIskjDAlD6FfDS11OhPL
dcwycttE+9mFxeFy9717hC4GF0QRLpoN2ZAyVIYWOCI9p/GXyLxVItI90KVe81dttQvu14J70U1g
Csufv9oEwjxU865z0jOqjXrfRvle2M0dKWUvPNuORmv9vtysrVkBgwhaMZczipKuJn01a0MYOGZ6
biazRRCZfmxIChTqtVpXm3bgnPM2gz9nrC8AmZrz2p7n9JwhIq8bLpwvVfvlclveLWCGCO7kPzZW
0y8J40hHc5eeeSH+1PXwC/q5W5QPxNbbFzUsH4FvXOMYbdskE55qpQTE1neEmUgVGSp6yjkag3J4
Ngfht9p3Qld6f2eTNHC5idvd+I85Z+XNlLKpjxAUpuehD/2ct6HcV174byYFmCwu7OxNdOdqEvZS
GlI0o87OmZp6xWidjck5z2QgXW7M1pJCUgOElOMI5PdqDQ/2FChaIsQ5bazogx7OxpekihB0f4wD
ttx/YQzYBmorwr3vuCGTUYQZ7oHyPNW1TwbOMSzjG2cgAw2mwJ+bAuFHQMDUFq7ealPPdKHFXd4I
dLLsRsPnCUlyM7/wVLhsZ2vuLewNFi47+zvfUW6UXappcMKqLFT2Uko+vjQbeztRfppq8syt9V5u
9fZKR7475VllQHE4J2GFkR662jEiKWnQa2O1Ve8V6d654gC49vll0rzaAEWKsjquQnEmgTrxrWu/
fmsBvf71q6ltJmUjqeXCVvteVrzb+tEzr8S2rrVgGbZXLUiMOiM7mBbM8Q5wm/b/7KD1qkn0Oq9z
Pk+elPSoqIfLk2r5z99cpxleoL0QlkiLhjO/6iCSTqMemok4t9J8KPPbcdiL/GtSfijGo6Eequma
wY1dgAOP18lSC2/hzb/trq4etaIjj4pi5FVzV7ShdG+l5Fo7pSr54ZSo/uUGbtqz4AdzUKAwWO86
Yz2XQUXVznPh7JNnAta/Cnt32cTfp+aqEzmHuJugY4b8su5EY1JiU+qj4gxGAxyuPSaSN7CmPERK
tiWe6kjaJeVA3TTnU4sOuTbiE7nFRuQhAhqqJ9Ugaigoh+CyTXcfy3ke7zo7It9TJc/tmSGkkN9k
Z9oNdkbXFJAXyFSS74VmxL6oTHknCgp+mPwnN2QuDS65YvFdGCWBN9ZD+tRUSIbbUAusm45c9S9F
DeEkLz0z1P0Mh6k5zyAhxrR3yQTPeH+HzjGS5fmel5x0g+SOctylmpzCLC+UvTZoOK4Jj7vEIYLE
Vav8+wCu5CRXyne7DL6RYjQ1+yRvER/GqbwbJIvkK8smW93NLb1wtcT+rWh98FmTZLC3Y2gqO178
H03RpB8yoSdnWaHwu5+YoA2COapvEkWD/KuEyi0F64If5HWqvduFieNJS051phfGLeVjBt9slNpV
hJQ/5uOk+UOZDo81mSn0y1BfmVsbSx8vB8G1v7d+QlFv57IYdd0OHTUlQd75CT5iIrF9uLJAt2xQ
zsxeSsagkVo/GajlopD+nmRnCpQsGXV/WAZlucSjrSSis/hhiRiuty+rH8FyNhmHfnf/K2+UK57z
jfVHKRpkxshFoHg5q3eI0dpFnhp6fg5Jeovn70r6EA+3PZPg8iLc2Onxsi7URPycIJxX5xQI764O
YLdTl3ektM69qG1EQ1dCRRuDwQWG5xTnPC9GbXXljBQNqg61b8451dieqZF3uQ1bn4cqKS+hR97V
68hmORlzo1RSdrbCTwPpa5rQrmxVmxZ40FBoCdL5O+eMI4QcS+Daz3HlGd1n81oo+Mr31+F3kcdT
Tsm94qw7O2eH//RfdNB/f76xmkyhkwaGPPF56w7lepv4lz+/rNfVPg74H8gVRRbxXq338WbKwjpK
RXaezc5rRHejaSfeF2zXN6BHrlyHt7rqtbHVwrOHzIAHUGbnSbmz2RLV58uN2Vp4i2oJH8dSjExb
fV9P89G0kUOcqQNcAgvoEhJzFb/cXzazse5IDgLpywOCCjJrP0MftRqhq5wlMYe+phRktBnHYFS/
/xszSMIApNrIVFZbLZdc8ob1OD9HWncmUAKART0KY7rSmo3rEC6hxcvAJHivDw2duYHAG9bnSaIo
kdPtzCHZ6cpDNJ/MBI5OP7hBdqVi88ZEWIaIdwo+Z0VdhzITvWDOKWV9jp6kvNjVZfnnix5IJzlQ
i0QUNu5qJuRWUttWWVZnTeBsBNRwZaZtLBuDAlpoMeB0sgGvVmVcOhrkAVWcDdXPP3wYP9ejf63Y
1cZsBvzOQQt8cuHTrdpQ6YA+SMEV1Oeennuxm+IEPa1kk0v7b3qL4PXCEuaf6+ecRQG/KhlpzZgL
r+Pv8+WZvDXcZABRpZLyh8j+Vr01NQxRISdMsSjzIBVP17pq0wDFk5eUPYrGrodbltjh0XbXZ4JZ
lZ/x9583gPOcxy7bF+f6qgGZUjrwAGo6yFKPXRvtNeXmsoWtwX5tYXXMtlYF9TjseVKFmRtaqs/F
D6jMX6V95dKw1VXwgx3KByGVfSfxjOJ5qqdRr87hjyo6OuLKbrL5ed4exJMWLbi82rRAnITyZJoV
xSA/T7AkrGvpStcMrFZFMqSiizQM6PlBkQ/Bn4FRl7shMWN8XaQpLTTLlWdD78CBmJUkzk1c/9Ya
XiZq8edXHl4vJPIuoRz2j9VksjMxI7UaxFnrkL6i1rsywhtT6c33V1OpUeQuajO+P0TNTSoNn3BA
7c0gPuKi/PPRfmNq1Vva2ODgijA1keY9uMqny4ti46B98/llLrzyM4AcUMsaoObZgqRtuwGhtT+s
2LWMN15vWLV/F+16l84jxXUetaFTnnWzRCqALElywOVfbsfmiFBeg+K5KE3VtQuVxHGpNIOSEQG+
PzfN90bX912b7wKR//nJivNqqXOA8OV9rTZltMDuqrY4J+n9fOzSK0+bzRF59fnV6jPlKlI7cuzP
SZPeWPKuUXZDnV7ZCzeW+Js2LDeWV8OuwIIbceSLc5HvIeL9YZH6/wz5f9tgrzzMvAaGKksscTah
N1Me5pr4ZGu08fdopPCRI/1Om6EGrUijkilVFX38ODbqLykO4qc2DeUbXRvmPztcKS2BVA+XL8E1
iqlQPPRtb0Wi66tQYnIZ1gv3t7/+aOq++/pqP6eYpDbkfcYKh9GHpyX2HQP+0RWH4qrL/mOFmsgc
Gohp3+lbi9BOxDiH1XnaRfHJjl709Ot87XWwmlb/MUKWMJnj6JLegfO5O7SdEArjnt6KvWZeeSiv
lsa7z6+23RlXzyRLMrM2BDOL3LDzO3l/eTSW5fXqtfa/Nrg0G/gul0pRb8d6zkWZqPoozqFtuOOM
aht4TgJyxkgPano0tCvX3O0u+8fe+m3biNrMJlCq56ybCcY8T9VVtdiy2t41iSDM4pEB67x2Ylht
PqttR9Sito6tOETOjQECFlYkvq56l/8F0vRyH26O0yuDq/USRyB18hqDrer2ySmSvfya5n9zOpP0
BCBhAbmvc+EMo54srcAEsBVlVJH4/awMgHdX9snN2fDKzGrGseyN2coxExQRtUUPYX2o1MOkJX7f
oKrD8OWeWz16/p59XH6XpAnGCSf629lX5SZk1iziblQ8pcHPPCDz9L7SfJJMLxvamnavDK0BEBYI
ljQE+nm2f8flvaZfueNtzQBEz4T9eF8tx+TbdshGnitKyI5pw5s0j3kHUuRfteC/JlZdNSaxU4PE
YaGKHB/1ob+2mW1Nsf+2gSfi2zbowjDs3iwwYAp3AXnpcQlDGfAumODLo7HZXYhqOGPQb7/T2Td6
HfV2pZTnEsp38oK3Px/jKzY2m/NfG9bqTtw3qQUxGxuIDnX9y0QNSn0XaNcUIv+bb7Peb0hw+7/W
rO9iljyaU5BrJe72vLyBVmg/ZgmK9LEaqFTQR/nNUA3qYxpN8V3SD4VbalHvK9ZouEZVJ74oIxKf
dP4LNXLsGxTZOmTRBoiRm0mUnoBrGrq60CViIq0eulNYMIshJsKRsb5FQ1CBzJx/pZJknRMDNF0y
VZXhd5Fl/WxizWhdksScIxDx7gl+VLoLpTzYl1o+QsyGijZlERUURwVsoDG0bt1VhRepn7K686aB
5PAeGvpBUdMXuyWxW4yI38Iq/k4o4+egUIWdZPR2l8dNeW82ZGjE82D+cqycdqpp6I9Esg952kwe
pcJUHyBTdJ7H6baY8+PQtLJnQ0KTfF2GMV6Gg+U1Yah7WTTEjZclZWQeKyeKIX3XugwHbcxdKg+0
IGfBGKkp6YSOsmCvjV7a8/ZyjuCFlH2qEjg2jUQ8qWX2osFs3slisr5Zc9eRLJaWB+hz3SmU5PqI
Rx+VZKBIfi+3A7jyXN2ZSUckpBa9F8VmspPM1vjQaH1zJwtl3BVd29w7kgUPvIDNr8aVflSUoPxm
tWFzMGAI7yy1cYj2GBDoI826LZTOWQDBRK2ihSuKB55MjJ5be2h6hdEpvwNdDW9UEo4+TZWp2q4x
jR2YrVD2Jr0WPioQAlm1CJQjSqV0F/dd7M9VqPDYmwYQ/dJoHGBUJC8O2LBPZWvqfpoXgXAHUgbv
syFS79Uw/10pMii1ubRvejIn3WyqzT24Dni28O12OWXv3Xpi/Q+xPX6PwYJCoK2yHUlt5m4qYu0o
iBH5hiHqhzi17dt8qNujQco9gntAa3ZkKndRWP3FxLD2GdSpb+Fsil2qNhTL60LrpsJd5IbtlO2S
evqpDncDyFywlB8rK+j8mkIAAMGi/jEIRHAwSB/1IM0Zx7GbfuIxkbzCshkPuLq+GStg8SNo6a5Q
u+KA2CTZ2XBDbxqzpZwB8mklvu/TW/juvPiQfXRQwcyU6G9mUK25aJCRBmWnu4NWECETmUY8YtBT
D9Lv73qQvlcIILyutoJDYNXqY6PjWBSNQAIdT9bXbATa4cLjLfgpkJtToqSHJqstd8kS8CMDAFwf
R9JTMZT2nSrKdt8aFMAtVGU8LKmcd0MkWXs4qp0H2Tt8aCz9l+TIo9vZLYylKgEommmGq6fW95Eq
7x4FPwqPYkrDPqOMnxu0ynhDVbMRppcWP9Rp1N80gRJ8CMI5vmlEKdwSWOTJmQCPOnORKQt+tPGK
PP4hqYgldV2QJSAhncuzWHEbXgOPMUmZblyU1cGOjBdzRNk6GXbqpZX9V9bp5r5KdN2ziRwigQ7q
c1GK+q4eKQIwyuHDkIztTRHYxEVgVbhDGD3ZMkC3CLLk5zA3LVfjX/ea3hn+mJekKyTgzGajnHei
l0a/SYLK5TWl7kWJSw9EofCrjhzv2MmVfazG1k6MVLrPgTP6Qz71qKGn8N7kX2E4AtSLujI+RHMt
XkKpkV1JGZzc0y3JOjpdNXmtYf2KTKTFYdM2B3I8oh3B88zTCLARCUnH3QznEjadHTJnwtKPgBB4
BuShO9wdOvfHBcMYVt1zKGXavlXbye3EXN5GNlfnvoh6zyyp6NBUM4DZtIItAWbwSQE9gU5MfAPu
Ca2eJxBRNbBncVPzWtSiwZ808LHBpHDriqLQTZwgwIddOVQEIP46t3YFaIFEzLaWw5euzjQPfEXr
xZX1nVwdBZV3+nMoml8iH1NfFMlPeBVfNEH1dmXUXoqADb+x6AC9EpLL+LwYRgHdUA2Ep3Rd4Fla
kpB0R/WBvBXRMzWxUjewoN8VrfSxTsel5qkJnV2JFL/KybImXqywjimpJ/KaWpt2oREAF6k7VAsD
FCXZQzn26VPRT4t4jVD2J/6PrMQsHuFYx3VJfQ85+xRbTYtcvco+W1TBMCvL+NJ1Un43pHJ1O81l
eBdSzLhydWWy913Miod/gj/TTqUXPbQdPy/kzCf7ZfB0wHS3gyPVe5UyFT6xb/O2CK1fVPmYaVta
3jdUCj+OA7mr6O1lLzCa0ZVko4bGR4J8bIrkoA66vusT8nZk1sk+CAPzQwKX/MAjs3lIJvi5AN2S
W9QkCuEmGz2PXYAYHqPB7UvjN5uQ8HsztNjuYCv2Zkt9j9RO9qJ3pkMu2eM+Iv7D1B66Gz3MTEj4
lrjVdG2Csg4vQe27wcejoz5TpAJIS590XedO3ZAcYgkG3yA7yWc9aDjWVS7PLxREgHUtG0HPJaGm
MxF3npORYgCt2pt+76DBd0r7h5MUgEGFMuwsZ9Yfg6xMyVfKLNNVKwl2nqGn97pqfbUa45vRdZ8n
Q+cs0LL4QxCX6W4yuQUa/QTNEJWla9Ys+6yTwicjhh8F4G/2WviTnjGmkVuDf8rcIqzzmS1Q0bUj
YEkGYQqN+rYQwFcgIRmAJ8PwpDJqXj050d5Ki3E3csndt5klwy2JIq/IWPxWT0GCTJDKZFmdetSi
Ap5tW8y3o6WPe7XWkpsGSPFjD8DvFjWGQeVc/Rd5AfGu0arkVm4BgcKOtr8GSk+4QEzRUXD38Czq
4OztqWp9Eq3Vr43uAJ1uCCm7zTgbH+dpKSbZ6Un1sQyV/kMOdpI5LxcPip4q7iBlv8XMBhkBGndB
rtZe2Uox2WdTDFiwT4+m3swnUVLLyG20JrzXUTp6SWlKd1QJmL2xouYKJ17w3LSgZNGv64dWzsdd
Jk2pb2qd+FxUanbs8sr2+Kno1XTTOrSFXmFKAg5rpb1zKotlHk//Q9J5LceqJFH0i4jAFvCKadpK
LW9eCOlIwrvC8/V39czrxBxdqRuqMnfu3Ktz/zmS3ANHKhpAHOFeZxIyQ1OF7cGhydtaUjyZa5H6
lC6veq0MX6Ibkqe0KW7puvFWoQCoG4e9XoyquTNn9UHruvgZ3GbGydotUVFrUKTdGtB6UnW+W2+c
yrHj+qOlVCNRaGvyrOpZ8WimXIHrQAFVACAJ2mSKw21U22eTDOL/h54PCofPYN2IDItBtG4+OVHm
qNCIuknzWQn6UfPReSKPvyXQk/oxnZ2Z6OOt+zUScoNI2pwfeLJ5FjTxq5ptfexqytle1j2HLc8W
1Jui+VaGzNqpJY2zqsTmzhkKci+WVT6rw6QIjlr+Vg/+QHXKM2147tz1S/TsllFi/awL4dtkPsjL
JEEekI30sxBmEaSLJR8EyeAHUn8df2i35FRZPFbLspBM23DVKg7HOqwk7S5V+fgUlDvPGbJt1zIJ
59khEt5cteWJTImWdXlexrQsX+ZOK4KqkH9sTNjYSJfs6JgzKSEagQgRyLB/rZo+q2rMEvUCK86m
9ormrhf+3JkdwajzGJWJm+2XfC2OG9stO3Z9l9A0tvK0ZqSZ2CbPqegTwm0dauDTamn0D3k5HLOs
7B6trmIbfBGG36j9fAG9MXzxwa+RPhXs8s7ruoW5rRW7Yeh6PoKlPHUuGc4kwcfPxDRv0RzzO9QI
Zr5Kx32QlCCa54BQORGbMb4NDSFdFfFMAUHHzkVhRrWzNkonoxXDVXKZKoHazclnn9N47HC1zQ9t
ZSQEMq9T92GX8rws1mem6i37Kg6ueXG0uiEzAgu4a7mHSlXHO4vkxc+lLG8PJZm7XtUbRlTV1hSC
6JluLZTl+uW4dGZk8oAur70KpEjMXM8T5jTSI3J5sAYSV/VNIXh+vvnWN7H4BfiI0HXaZl9smWC5
U/ko+6HwStk1B6cV3VvREQ/sORWZ1NwPJMQmGRAoJpQqdZULs4Q8KYbgpZNJvxyM4pC1wxpOVZ5e
tXbKyaqOpf2UZtjTNGk+TbMzeEnq5rCvLOcqMtuC2oHC0MkOvALJy/bwgXl8BKxSq86xpRY8GJNC
RH/RbYe8NBdWUuMkKI2+DbJp/jEW1fLXtN88ty9QKkyV/SvVqXxYtrWnisIN7LY1Dnlrv7FhzstD
tIZPpe+w76hQEqTxR0kCs2+C5PVh2uXQXm4n441a0Iqc5TgHMZEmL71Ug40cptsxTjJgVnngxlZB
ne8o/KZaSVVzS/Ah/DxfL6NSQC3Scmu7OFp7LbryA3ZSvJ9FWrXeCJuE6sGFslp16ZO9qDJIbRJE
mBtWu0aNuSwSrt2Sg7fDCJm+Uhi4hT+l849Ik+XfLZvrOq25FbG+VUcxG513WjNOq4+JGvQiadXx
bpZ2f64aHk7ReK56MRuOWrHeTIS1YxzsfLH3OmHTnkKI4q0omQ56Ntr3RUzi5labPCYTEWe+ThkU
yH6VYevE7r0T9yodQf+R2PavUjqup9Oj4BOtlTdsJ0okV6X5cte4BwBTuwG7ii3oE9YvFYZJF7uO
lUM2GdmO1GC2+5RO2cvJImNYYwNd7RNyreNEnsXcFT4LtIbnIBeymzjpupcD02NbbVUic56VxBO1
mV3VfnFY07f0UIs7MvtvucQVEIyd09u824a9+aZDreem9S8JcwoihVX42i1Iuaa2CzITtFieZpBd
yHEIOgskSOOOGy7MVT9sWW0T5aKsl8QoBF0IQ+GBDVC22NvkLHvSeI3KcnyC0sf7guT9iEzY8XMl
ZT9wK1V/UFlx1SjTixVkR/ZWa6fGruRhSrNpV8lmek85k05EjRZE4RXQs3jg9CuFsBKippRIBs34
pMv5d5qlPMCccD3wkdtZT5/ALsWOzH3aJb4cvdA+KHgnDiPqpFaxBn8e+/oMo80OU/57gZ7gGdSG
ljZRakoRkBVXBOrquO9mI4rcI/aq+N5i+2vN9PmlhCd7aNSVe4gIYtzySa6X7Z3VadCCnHQQf2lh
LYcCA28QL3kZlir4mRZCXeVp6g08sfbNXT/oP9iMlWNDgeOR2qz7FIR0bmmchcB6ORm2dgi2YhGf
tbCHPWgTVBWbVd0pl82uaIw6GOvc9NtyqF5ddX2zs+3Wjq4EYfctFaFSKpE9mjFru6i6c02Fa8zq
EGhF0/hyIeFEOLhSbTn0AZFAD8gd00lNOi1kKEks5gS5CVxGvdOmgtfPcYYoM+Nk73S1fIRXZD/x
RxmesHlQM+esLP38WRSc7UTJrJTfa+eVeun6cpjGcC4q823MWKNfh9L4HFJdv3PzAj5O1yfO3zaU
fTBw3p7AFNscmqy1khj8BmYEllmq1KBbnDkYCOkL6lLq+95l00Oz1O9NFmRQFxOkHMfgZN3ceZe7
dsyIkXDuScoX9ChnpyVrsrPR4rzM5Cte19V8rO30hRzTJUAkagLDcJqgSSAmoVQanknW5KyDUWi1
ot2nozQ5mvj21HTUDzgQ+0drqpUTQef2KYm79M42y213g4owrM3/UHlb/gxit1JL+XAbAwaZvVDZ
DrVECTSROpKYF9X6xw3061px449wtH1zBd42KIsWLTOpHoL9DG6XzOamhe6gCGe8z2pZn+2aq7F2
m4rfT2BSzvQuTFT3S+h6t1PGeqGZtPqvbUKzbOtbPdbPO91sqjuqyOkN1pf0DBmzuEtGojcCIIvi
aizQcQRNxNaKgujGPNnV9URdslpVSPsDQEdde69thzLfw8tyj5hO/rp2Tbyl3TafddPaY/L4h30S
KgUxhUeA49ZlnuH7mcMMRDRJDPkI2HCh3y8HAF3StDyWraDYAfv1lT7ud23V4+nMq2+251NeW/mT
LtJOvXbUjKOoefrHTfs3LYRJbaJpdqB64Eb2QCh/8T2SYtRb2n2lGl3oUll6ujkZwTi4T0WeO2eb
XNyjwUbXEULYFKCCjVe7LBzfFZrp23ELIouVwNdy7dWHCajlg+yN+uIWjv2+ueS4zHSxHh9ue59s
jb1TOWL3pt2vpKFrRjj0cRWaYut9Vc+HQEmgSHlF01cfwyDiU9/Mcp+mWrePtZ686MLqg1rb3Gjh
a/HHfNZPxsRXQzQNx7raWWEzu/gR45ytg9zVT3pjyFAuWusZBnGcsMubaB7iN+MGhtzq7UtJRxuV
toXdNMwmuAoy4T2T8m6n9T0LN60y74eNxGMqN76OEnwj0ZLiMC/m3mmz507AoUmbfgxLc6CBU9P8
0JR6d+cSlnfU6alOW+ogYAhW//+m0m4/hDO8x22ZnrTaqKKiJx1iyfKfpF/gA8yoxObWGex6D6O1
2yaivXitygDXFLJWR/9g2oV6XyAnBaD9Cio3Vw2rxhgAFMzGrqOCC5Vab4+KXOonPc7t92Vzvm0Y
CQAfOG/iNht2jU0a56LUzsG0uoazpKufe8XpA92k5FBrl8DOQsk+Jt0ezhn5976VKVOYUiCyHrTh
xGtLNxSV0r5sZBDKABVDyQIxxPETX4ZGl1i2Lugfoj1trV1CKaTiayDLPtbNmo7YFkfhL3ALaXDV
+YXLz7ypwPqBwDf1Pm0RMiiSpv062cldtnJpZpVGtLE5dEHV0jBA5tN+dBg8rpdkXfUvTeZhX49l
9YdKOz0bjuRAXsdFXBxRxY9pl9vcosSkLqY1Pea9qP/Huww6t7B3Ckci3zsP9r1iENmKA04EUHEA
Q8XrklF5TNZlFAh3m25tu6bX3nOZ4d9dul+9K6AQJco4+zcLOcDFoV1DhhlKqM5tjY/NSC+6bGaQ
hPZ2cV3iOGSnm29iNd8XxtlUcu2nVaT9PT8OmaDnyzyY3fJeTIaOCIM/1TMql/jwbi6ECIxRS86O
m7thTdi0N6iDfNcrvQsmSb7wZJUgxt4d9yafPOkNWLliqK0/h0P/bFfzh27U7bGj862JikUvVD6y
ahv9JVmqCJlhYLcDjG0Jny5UFI3zl8r4I7fH4aRXIE/Yns6fJoyljBM6pAhZ2yTC1ul+huziN+mw
Hqp6ro69CNaZV451FJVVphukZnRPrau1H9DXZOw5otd3wARfRhd6TWnMH2kL9JDZu0qvZTTmk4Oy
4FXCXCy/68ZMiaqqMgm7qoCVqHn82KbzfLG3DTXGLeNNvtTjMgyk/S7ri5BAdtohbuHEyc3HVGOo
R3l74BfgLm+xhLbGa5sHpujjQ7IiMOtu+srUQfVrJ7H2BbEYQOwUZU8TFB/EWGuBlSfzi9OQ4L2N
yUCubV9G+Tij9rlTc+a9t4LOab8rtf4umgo2h5MsSmDZqHGnia5ThmU8XktnTPzR0RPfbBkiEwGk
h11HiLqhFt8jhsJwam+AKdNk8ALmKX7r1LWhrF7cbt/kSejmn2htTXwmZcY2LiDR5gmcxJBlkRxH
+25TxOrHvUlkkSEy31mRFIipRxSryI0thSJ+toKlxXo2hqNiNlBOkpuC+Srfqvwkup32dPsDdpzS
3BdCnEwAoDnXntyZS3XY1HYmscx66sAJhU28cjoZnRYJrZlDduuROBp3Dti+QeJoV/Bv7Tgc7VhA
JJmI6MiLF3bnb+Kc1IhGdaxHNc++V107rUXxvPHCR2rGaZcz9jiUm3lp3ApsxQqCpe5Vv1ez3yF1
oTraJ3u6VmXhWcBREEb1SlDEV2X8vlGNXfSKmZBvr0r615rz+JwLp//UpFACAqsMiJW5tnG/O7kZ
slQ0kVVsbEcHBLNj9K9JqxKhVZLDMrBbf1RtJT6lAID5gmvIgWbLEdO4BYeGXpT3Y6vOJ7MpZ6iZ
9ewB2ogDS0G8rjN0jBEuLkrxIEEG0rYOHDG+YQDTNSab4WMKwris7TksNaYAaEsl0xBO4ZVPyzdn
GHVTC6ZFacds1wh9DbSeZJl6xZFQGUg7DoP2aCZ08LlfmL10WWqfynz94DzXI5vxiG9YXBlW5eRB
rC1UzVk/Cl78GLanOk2dRwNstp5p8D4rkoi3XnL5ADOd+l/gO4ZnFJAfm55iDUhW7w9z8rvYSxqS
O7bVITOR944DyGcaYwVGvHxpDieI0ZJqNToqNUnVGjudqBwDHNii/mhK35/aQdVIqi9ubDYNKvPk
ooK39Uxh2jYPxtoMj3mW1k40Ebr8aOtVTW28tZ1PmvUnNIYhKPO28pVK/3KUhimtLroVYXc0n5Us
N7/0xNEuDHmai8VZwi9ifTd0y6c8EYBbU7CZm+VC0u5vQdQ4LEnTiwua9/JDTZJuP3W5e0Sn/h5S
GA5uw5qDk4PU4nvs4zUoh2l46lySNxGziVsg4h/tGAgwbK30eWqT8b6u5FflbHpoduycKfC/PQq5
kpDeoZlCN7PlysRmfDMrgfzl2BW4T1nBO9KL6qIydrJJsxmWa7dOYPsmviCFUOGwTtTqzlhK/b5F
+PfBoFEsquPwMmsQwI1cATrttrpnZPprYyIGrvo8haNl5cfNdoujUG/1tuS7YPpKO60n3a5LCPCR
LmennGy5Z7oD/6mrU6wbS3lQGlfn6AMsCS0IalZuvWt1+Zq6s8Nb3afhxqb1Xulba+8uOgVcPCzO
jrnm+jgZbH4O9mwcxJot4dzDQm4WUKZq79DZ8n8JiU7nMzESN5KZ4FE0xXK5hfWe7IR/wfLlZ9Pn
4C8LjeGBqids9Ml8pyo32KgkqMFAinpIgWfLQI2FdOFoFslFVpZgkHNDIs6EVJR9fOU0MaNqjm+7
frfU98HM9nZqVHQ3G+P+HNhALcokLJZKRWVDb5hX5C6zMRYuVWwJBdcWw0q72hO6BSJNrI1HDDu8
tQQRXSWT81OnFmIIkgCh1thDXfBknVSIXl+FqGhFixWxBoJ7GKtOs3fMqXzQKMmiJGf7JJnyKBcd
eT5mqV2GnI3yxjRIghfldhK2bh6FsNqDqczcXE5s3K8yk58p/O4Q8a70TYpP0uAr8GrkYkVrbQCo
jtXpyZiY29iz259SRcHPFg99SLbszdCkqcVVsxoGxtsAmH6F2uYW27Z33USE02SmEdBdJtHb29ZN
cm9kaxPaEyA8zueVqZI2hTlpIHtDi7Nzq8v2tGotkF5j6h5aK3cYfq0jdd3G0BbU030v5yeTWnOv
LJQ25aDAi6tvQ2xT/bJc2V9WU8uD2h7EoUf8eGqnMd6p1BS+TR1TV9gl0ry6l6lwQsWdfzJwre/J
XIvUW4mlCkXBSdDOyU81rQJwANFkHbQHZt8q/2Ca9UCpZ/OBHiL5ggZKnqAzbDtjYJHJTMjOLQjo
v4O9y0KT2kH0rWOi/5GPj4TcQ2xbG/2QFHnrt1b1tI4trOqVm3jrizVCfpUBZX13Jbl/vtQaUeMY
osdbaaj4zcQkUYzKuteUFqJgKSiJ18b28/kGagAyRjKvGzEJksdW9OWRaR85WvWkR6kYHC5799CT
yQ7udF7u2iVp7pEIdb82MMEupfunlNo/SRvCGPufhTHjAHysfJsNQiXIoAOGJZMxxD9t3tfIyGDX
mADrFlj23C2s46BUWZRXxUtuEjpqDiC1e0tf+ACG0u/rAiw6gx2mUsCSxWxvEJO79aBbcfJWJCtM
k+6j6pPU16q6xevXZzsmrerOVimfTEUSVBxbAFUtW71PYuNGJy76XWNtOvhyvtSMs+dSlwQdgEZm
ji6Wl6kp+0hx09JrGLHezSKurmmiKa9N1h/abLpbG+jKTA3u7CJzaJSsz0kf0sBauVwdjUdca8r0
7PKtRrRm2p0bL/2DpiHamctmBLY7urt4LJ0fajQtUgnIZqxEsCTbP/Kw9soWGKv1Kann9uWi4Tpx
4wKpYDG8mnZ4l5IyyqtgfDo5c8DWkp2furd2rFPfNxhbZ7eOxyN9TMekaEDkVidlxqqGIJAZJM5r
Zs3jAo75YSyV4gK5M/NB1ia0i2kXalkrdnkjtXv9NlpwaxpCc+G0swR0xXJi8VUkwtmBSn+b0Ut3
PGQpMc5yQILtrf1GGotvgSX+i4lMvr0I/HvaDD92cxLsbOXHolcJpqX9cJdxi9J5HC8Fh/U+V/hz
EgPRp+3NV/wGKSBCbdtv08Ri91Y9OKRivQl+tQBBim9c1eOTYsUpUMj0A6fP6q2m9QwnDvBWks7P
TmPb/BUKv3uBnpSrxXBo4dzuerFhoJpeWaQ3dvmsVL4mx8ybiLUJmIuw4y6nKnRTbTjoYzlcRzUe
or7I6md3Sg0W20cd7hbQC19S0ftxN4tPdgr7/eSsxnuircOL0rLbzFHb29Q1jKVmvUTGw03k97RT
oZOiD64dVVAmRXyTccYHadTb4zRNXwNA7b2amqOXSraLWYfpv7raqs9IUSZWADt+XpHEPNHNzwTu
1IxEspgZKCMzOk6p/it6hy5HiO17IwTuvdScbb+kub0zUgi1kgllo5h+42Li6uqIGv13AIOWKslz
LCoX9iI+nqVEApRO7GBWE/Ork/BfWMqpCbueQWO6cR2bBHXdW/ksv9Whm141tZ8IEgQWksbrGNKc
FIi1XKy9o6isrPdJlHAv+mMxJ/u0qOYAUjhr8i4mhSWuSSxMhP6sjcavarn5rpkHO1p0AyY6EPMH
94bk6a1Ge8ipx7xBMNaY104PYp1CJ10LMg0ZYuw1o2Xor+D9ZbV58recgqSvZD56k9zqd+xS+i6b
7BenF/qjYbb6nm4LF48oOk74lqvFsWLIlt22W+cqD8o0fsqESrj8llQvg4X9oia54KyJI+4pmVDM
5m9xI22/bewanxkdj+lgOksZ5DwaxacOjzMBcTvcUwH4krdVRXDOCv1SYA6YX/Nqp2E7Yth46ep/
k5bfxdvKaPSaledBPqj6CWnGaxAJiuRHMXvuSuRe2ES4OTzhgNt5wfK4s4Tcm+I5JYNemSGnWk/g
MC0L/fE+SY9OtteNU8ZgSa1k4Dp7q6OwO9crRT/8XJCveQofNns3c6KeFT7e/VbuRfXj2g+0Wl6m
0i30Z8RHbaP9UU8DcmcNI1xyq1wU1Kv5q7YfGvXFoI+q79Ms6m0UPeuwNj0Dtt9q3pcIT73i69i/
6+a8oiRlB2253gbTIyPIcoJfjjWs4G6Tw99IOFCq/fYK6Vjfcjwv1c/Y2kyf77bkn1YRiWCkjL9x
taRylzTPifmudGetzaHV6p4wH+zO3XHtnZv45sJpwpZPPuYabsR2Usfd0v+sNyZSgd+RXkol5gY1
qk/CecKGQDNkUHGhZpfzXsuP5npyUoaxZhlY5l4tH+r2uebVkTTXF2dA3GcdjhDEoDXOTP7IZScG
ffq5fWsi/aOxDOp85BC7NEZoOfeNfFM5MJO2OBZ6NGunzRoOVfmm4ZhqORlG9R9QMDBuB0pr+kjX
n+an+LZhMiKlLj+cQKw+H+0R/c1sjyRi+E4NLhs2q1q/NuIgMtfbdPNGifQ645jiSOKJ4SIJ+K0R
9jrtqqhnaX4kzbXUDkP6o/FvW2XzZ4sP8KLoR8u5uAThZckHuspsP7hdzvt3rOx/pva8Lq8wCzxG
G715iZ2oZZiVNrQakT5EOT6bygoH7afMB6/iWnWUS7YpnptdmvguM/clQjRXj8NFLtT0aAKT2zW0
uD4J+xW3OAh615lMaLMWoPnC+dILvbhjuTW0Nxqq4jJXz6njgqinSZYLlinz6liKX7FEX5TnDeda
nwWOOMd6d0onskPLfWnX3kyEe9pm+wnoPe80szmMv5RLgb1cjBHdgyPPfZk6Tl6X6RpEVA5nc3qJ
bymjrep3lIN5EWVMm2eHn0o5uSZZYDhPy3p1qosYXA+4YWj177ny1qRHydTXMS7FlERusfr9cG8t
L6r72MVRjlFza//QJCNFvqrbo+6+4PHfyj/yTdSEErzTvMF09+qU41qLyFLY6Zbmp+tH1r1koOwn
dR8ny0HMql/ott81MOLdlWff8qgWmBocVtw5JjY5t8IIVD/12mtvBAaRuThGwkbvw3bL8PD+mmTI
lgxUGn4ntAWyWG7q1/dCpFqVnze+rTE7APH11BVGb12iISlXzEeBPr8uVhW47o/OqbGaV1v8YBL0
k3SlJ88IVanCTY9Gk8+N43ZlUn+4uSWZUFbpxV01ShIORJ4B+qRAKesw65XXCZuagQDnxA+FdV3S
Yl8Ynzr297UedxbWh6T9nBO6uOF5lve3q3C5df0mywoKToHWc/MGeYeStNLwsTy7iFk0h1v2Wq8X
mtxdO6dMTONjTDauDX44+7GVUzIYoZKfOhDnjgV4aLpqYvYnyWCc6RDFKgd+R/7KdpKb7q/i1KTQ
yY3XuvlQVT6KhVYHf0AjoiHfMeHkm3oWSY/EcVcpnjk0UeJ8DvrNp7rcFesQVEr83U9tgJDsj/VF
rAelehtJylP3K+uvlEu3OGf3q7GuGUdMBqq7AFI9iKOkJ6ytqC4J4d8Sv9CO4/zAhZoVEWpiOSv+
Yv/bOGzn7p8snm3rTGPhWe1HMn7gNQstTAQYGvBk3m05Lvf9rFycZS/038HhRbiO8dNQvSvNBxJV
0IJi1ewvpX9KeEWGbFdVkZ6/9tM/u26jFQ8u3gMMcE9mTc+DAbFWxqNVwMPGGSOrLxPgTN/6dXNg
GOPN6VPfvq3OqVpQlXGNKg6WvW3jB2NznL5b6+rylrrK3hKP5fLHpKPpfzDg7vu4oVcmllj/qdZj
UrnR2p3zjluT43sYPNfGx2jk0VY9jw7GWRIOrCvX2o5K2u+m7/ivQx75M/FxC3Q8JaqT13x6UNf3
CtOINpwUqqvEdof9zXmMWwMySSW6eJdjbwq3qR6OtxjAiG9/8E2NVIPaEOmpM8rrnKPWNYz3KFx8
MT9MM9ZCcPJVdae5yI35gzG9Ekge9NY/e/nt8aPAivasJY5ImTjA6A15GPw1/1UYMjhA2AbM13Nq
BrX5vYI7Q0kMkvQNz1ko4u0u58jdFnFPPozPEDvUCsJ68UKVYvxYNWPXJ4fKeWc6QBNd7irrLY1/
xd3gNlz/+/7LOXTDvWj5H050yd5URQPjt21KDnN6EBMOxEb10u18c/pM64vBcVpUHBa3k8H8qbig
4oUhRXq1q4ctbX2neXSaa94Sttd8cHq5cHwzOEZFGYgisjhUHC333e0jsZ768Zy7vxl7/NMxWc49
z4wYLrc3jfEzLxHY+ajX77L2MdaZvlt22MiKn/bblOFKeYcuMvffLuoXIxPuHOnLBCR69pUXlxaj
QT/6mwhH542AaF2/X7WD7Gli1b252LuJ+8JwjprC8KHfmfkd8Va8QQ+4VzGu363ycZ2/bI0n5qPM
PkkdYByL434jzEq5jF3AqD+U2ILU6WO2T1tzFcpPwxSwTc9z9iqTL3QehaCxpjxU3bNqYMv8Uu2T
MB/j+WXr/jXJgYA7mUIWf6y2yHWYI1d3LipsM9+X+dXEipsNn2U28BCcLOdlsqKF6ytL2GV5sfTn
JL+O01lNjuvNPjW85+LYcLxuDoVKmClsEZAkUohHV79b9IcWCX2yeB/fN+2e7A9auMAa/nERMdgO
DG4xEf8uotgZ9dmZ0tAqQWyrZSiryKXDN4eHtNDCTDdouExPU3eiY4sGm1TMraxie6ovFeFESXOA
+5Wr83nSP5MxjkrdRZcG/STvaGV8YUsantqbGFcsQFrb5SHT2pD6nEoZoZrSXxHqTq3oR9K7mlbN
5uZ16sdtwljrvBjr7bTLj0u3Ee71L8NWXdU5auyh0n5Je/M6/S3nANDVPOyr3EeArqjcF0aHyfw7
rmmgZKvHigCcysqTzOOlxv3Gn6/1rwP/pp0Po3tl44JaINltBeBtSo3FDu0WT7V40kW5y+b+cUzc
vbaZnDJJIOOPxcLVP7+wuF6CEVa6xmsQqTbrb+qrYEuf5vYrTs9tg+cz5zxokCulEmTqfe9a180t
zkOb7GaTqyoBfa7gpOZDnytz7+q4FwUn3qi/dCVPc1MejTH5ZxqMp/LfbqoZPODpxzvDVSgDezxO
A0MIthT0GFQK4nLNj6wxssRj4dvIRrl8mqZ3s42IyY+bH5wWnNjxTtY/BtN06WKFM/8aJxSjGWlx
/IIhhhachHd73E3aT9dJL3br1hPtSIaIPLTInSqLO55+M/wq70q+HJp6POAruYn6yZ8kPB6KGWY3
xcm8deEiS59XfQuY34VIfudBWE1kbxZ++7/WcYJZvg7CeNWL7mtThVeqvW8aP131l1r2ySrqIBmR
scv3WWa05tjfGPkxWN6mveiuLagFbGaZ+5LqWjhKTL/b94IJJH6u1z+3m72CdRztY6wZDPAbp3tz
O9Qswqy0h6X4TLaLkEG+qfvJns6jeJ67ncgoUnpSHBVPY/5Lq6PKnxzeUvdlGQ9dc1seYzBz6ppd
qd2PdjSJg2Vrx3wNWNMIsUr4A8WhqLNonJB0Mfnp6sMgT6N5kszARfpTGRZMUeEPykFnLNoi4eba
i21fJkWLsIR6Kk0USFQ/xwxJj3mzAfjQNJMeyWZ8BYDmiXHwjPJhcX4y1fzeOsczK9OvzLvGeMbO
6mXNguLzyxlvxndSOWn2ocqjsXB9h9+NGbm1PbrW3/gfSee1HCfTreErogqafDqEScrJsk8ofbZE
Tk3ohqv/n9n71OWyRxroXuuNM84X/dTItC1+KT+LdsVphE/pYvAUwQ4c/PoOttl2v7t8QEP6BjVS
InPD2eLtx6r5MfW9Ob65qFi7O6vi4ax4oM0Hb0DjdZLrdBiD6zCx9Lh3a/tDF1Kc1/ZBglSVb94C
tWRm6FKeMu+9Vm60bvTVZHD7jGW/LGReWwWhBqjOtscDMGX3fsnb172264cxvgbyRW3HVT6vXRCB
+4KXX9yGv0BW4fRbsLo44XUqzXMPjFFvTEBYEduGVlH3UZcPg3HFNEjI6UvjX1vvs9JVtG+I0r0d
iaV6LNTFXIN4t2DhMejZwKotu3TBXGdWPyuq1GE55cN91bKa9+y33N5d9y9cVdTAhJXWsVlTWxQ4
LB8QOMVjhX0kH05L+UGlKr4HCVP9t1RfIbblAomBYX924r9RrsfC3mLbPLewJp7Pc7wHy/NiLKex
XFKv17HVFMksu6QwCMQmS9obMWgQRmfU6j8HXd9G3pdRL3fYvi7gDNkBs9/HWvjRzkmN4rq+ZCGo
vhE8YCmM9rq7a3p6CRx8kAA9LqY7yhXW6TKJW3cKRznbTo0a0JFP9rrHi2XglxuTNuuSdnQiYhB+
Aon+SOjEcMzfYY67CBS2C5dobbsjKoqLP2+nmSoC8yZicg4r4nncJShrHOTT+18rE4/0zEUdglhn
DY/2NCelFZ60tcZj55xGCkAoWFDnoM8/F91/Oo5xCveVdDbzru/rNBj2CBzs4G3NE0hmYq/6Arr/
22VA9ML1ouzq2al1rNSWlkMxHoTff0IBJUFmnufAuGvr/FrYRkqqUXaAx/iWhpcurX7JNxPWHnKK
yozdnc4Tb00ZBlzi9m9kLswSC86YPZCHsjaicGYm9pF7Fd65s8c/ug68RPRKnMMmvFhcuCjBI3Ox
D6NhJ3tohJGravx/P1v7PE+vnrMyIu/dQYS3Na75hAp6UmWdWhovAWF9+56fkL49UZMVlXZ47KQF
K7ngHpvuuxYqr4ORX+RJZ9mTKFePvYhNbp8elr29dsYa1zB4mSliBawcFOU14IA+5Hv2hHzwXlfL
fZe7v8QwH1YuzbkWWAER4Yj8audNvGzVu6WdRIv9fdqnJOTvmEghly2PQk3KGAfHmJm8SDtqHCP2
8zCunf1ouNbd1Lcn8ndiYETGXC8izyuBpvw9GsGp7tW9tDTFFOp9Mv/cGEyrj7dQfaD5P3lSv4BD
/lLrcnHqLLb3pThYeX0wdjhr1G0wmj2z3QQgv8Ccbj0KXufRXP4tmXsMhXEquU8K001c6OWWRdGD
LkDr/my4XMEeb++87deiYXqvMcnNnvVkm2vi+SuWOO8wOlOMlCwqCnkapzku8/m4mDoq1QCVZR0K
tZ19Qbkx/kC7vr0/fHYuZuTN36GTHZTlXyZrj+W4PZA33x9WoV5X0KPZH9LcAIwzgXy0q+MG+B1M
6tvcwpcywJngrgU/lNd8y57vO2gTxEigTCHzDwozmxFyv8m+ZyfbElc7KGkQeqi5OteqiUPZnE2z
w/5ZHUfd/YZBbmKSSHN+GiOVEhLmJjAU3Ua9DcYHX+mLBwUGRewkS6bORZWbAHcNNDu3gcdeKrzy
WgfqvFf5MVv1FjuhgYRoTBo9XPucszzY3x1kruvMQDwaoYwDjoBx3XkSQ2BA05RXxETnejOSDq9f
FhYsJPK2Y5+RCS2sdfKBXJFXX/KDd/qxLWBlKgwKrcx/jTy822YlGHqfOzIQWVTbITWs6tWeP+qV
LW/CNW95WAf5dXJkjMOrO9e/q81D+LdFaCBPus3jVTFZLQNjHY5R1I4dCrM21tBJmdUQGCuOw8yR
zPTD41Fxf4zL8LghkZwKXgqriwIkD6hVsXWjAN855TMCXFveBIJsgSyygyuLS5fRKI8mqOvhsbE9
eAxqPWux7LmIaFJCdQ0qT0eLDE4CZHUJVFKtOqln/yBq++jTGkes7gNj5gUbMJsWQ/FsRLnFQy5w
t0sPMxFWTNI4o7IDCKNthiOOo3ir+shtcGzN4yWsqCK+7WwFJY2tNZ0cpl65tD/uhBWvtfdPS0G0
rdv9yma4g8cOPhLnYENhVkDP52iZOTE9zEXdUgPpCWyAokBmFgaIasdEZ/11YiGc+iayDJVyMpxv
wvNtkrFAiBeq5mNYqsuiKzNCHPu4F1kXzU770rtoElFMsBlibSNF8HPCrsa+BsNiI4CtLPN+XEHJ
Az5og1iKuwRilpHM5e0rjvi2ElXB+e58iyCiGJjiLNORSz8VQcGHxQtQDjRR3Xh4zIY4V+jAfbD4
erDBTDCs8n1u6JlKVanDhOIxkgb69T1LhqWNm121kWe44BpVG5OHdxykybWLtagIYuRZUa5v+zoV
WF13ZwbYkC1Oln7qUCaRCVx4/2ycJtFWO1HhQPabATJprlKztjAeYuefpu+eQXzg8xo7jU3ecNWe
TLLdTGxwvcGy7y0w/3Hjl5GvkzjkUlw7Z3+zK/uElPs4iOm1LMtn+OD7gV/Oqr3jYiQ67AFDK3Uq
Nuecz94RO1WM0SyBkns2Z0ZVGMgA6yC93M9+a/weFILQAM7Por+or3BleAWccRgHE0M5M1yxGC+h
zfqmuvPMxH4oq03Hrl4ujeSYlHihhX8M9X8Ot9c68KPhnpwQ5B6yfqX90MPrwJ9aBDCUM6Mw2fkI
3Z2/22aeUdd/8exxwGIudpAaz/782bhuajfVowKgm6l5lxt9p2Z+LeV4xOgPtzNHnq4fHac/Wwt+
uX49Cq96wRwOEAovC2V/Nj1xtpzwZ/RKE2ERXpyie+0N73Qj12nSBpPhpdDhfF4gytvMeerJp8Ff
z6ec2uNiIy20OZBc/3MzQODnyX9g9vit0A1GmTGSo6M1fBD/YCdglMJf9ZDd7Qv+NTXnGPLzt7DT
93OzYC1E6e8OM3VWG78ie+2PYMvwGSU+QhrNygpugcvBwbmIyvrGpBgEDWCB1Ko/ZWDAoqr9KFgR
8Li+wbRtYkwoGzLnxtm8dMUEB5ANRDW4iLcl1GpSzDrNbFRqGUuqCPfTTae5+dN9IcLjaKirv2zL
CW7tX6Dp7S2rOw3K2DoiGXLvl5mv6ZJJ50GpHvgwIOaiD9lpgtiHTc48OkFXNST+GMT5bXVsN3Z5
TKsm64Qnp4exydjArTt7KH96O/gOg/1eOjAzw5g6zsRc2F3IGkuKwI60KC5u3pxuyhdm3ngLUJ/d
QCAwJQ8gxhISzETvB9vNE2GDvPcGNzZ9XDMAZX67DA3MNiXrqiM3hEYzy0ddMMopsps8sjTaMU+Q
M6RahDg+mu4IYZ+uDYzrhNu807I/O4UTCeIWRu0ydDvAK+Qp7DZg+Lwe/aZDULmgL686p00Wcmhe
jA3zfoXP7qEfvO3gVqSP4Wx+DnlBh6aVUVYEN35oFfR79EOQNns7H9uywO+5NsHfagr+M6UZPpju
CPlgqaH92G34K+HeTVPly/cexccvcqOao7p1iCp3QQftoQyygxFbr9+142Hs66+qsums8ZB8oRki
fPa4FsF8lsKCKHA2g23H/VxWZ7xqWfzd62k5Yj4scZR3HuY4WZNFW9AnaFkYQPO94Jm2C4H4DiBP
EGVhBh/DIMUnbv/gSThbW0eLluLogGlHRpAVR4uysaimKvqyCvcyhFi2HInbmmRE69CURnXSPT6i
MgdHmnYHyxvmzBMU7JyMtY9aaUKgpz08xzNmSWRDWJjwqk1g9990fiCprbotsgNffGlk76D/CODz
YYbkq/LsMpUs9W29aMyqoYBzwmX9ggqtOFcSQwEYSTmCxo7VGz3U8rmdXJT70NX6sQzBj2msIORF
4M15rsjpCMg3ydWTGkr/r9e6xJhsS/ssdZC98zmGO+pBMuc24LoonbZXOP80zwc39jefDIgplJi/
bVhs4mbav4G17+lS8e2ZDfkeWJG+Fm2oHFXUBLizkkaAwTKuGhe1OyMVvX7rVjz7+9z/1PvMjlvy
m9OxI7wQ1bVPEgmGYrG91agkErWYr61W/wZTVhdC1u9btyG5o/CZB6uufiHwhvt2DnAhu6SvPIXl
4OPAm8N0l8r6hHcO35Aj6w9yYOaD29eEQuD0vMpJrmkuBudqht7yPk8CDjhsd0xgPiYeBFnPPCvO
U0dMQdKbYvxnIo48jrteTx2caUNHIkryqsrgdWRuM6Ir2/jnTYj1Q2N5s3PsRUE4lwDZGHeXki0D
R8H/vQQd8RUccnU14nEeTf73Qf2tTaJTQt0ZJ3uzX8tgFEdXISRhkhlq44JoxQSqnoCv3bzlyLKA
iEEHmw+8tjfZ5965aVi25R3yGBELAWExYF5lOutmfV5Fi/rDW5b3Va+YMsIARNAM+3ezNxlWV4MT
u8bVYh4ayiyOToVHHg3j5KAMcedjfyN9BhX6/4WlbJKb94vogHXEnljTWstPXcbN4GpgjZz5uiyC
iD5YBXzLYdT1bvDKf8FhJSDCe7NdHsRi5hyn+kZJe1Q5ovsJj9NaflcIkFA2K0Cirg7xKYzQYAVJ
XpAfw0NdNj2fxrKn4OIU5hA37cYFPBEMsdE8dQgAR6tq2R4N+QBVhwdoKdVjaclb3FSJXsZnzvDD
4TT09V8729/aWmNhuV9L7ykoaFjFr0l6R6g3FH8obE657DnYxfBaMVWpw1xwsLY3y7Sbud1zre2A
66kbOvZTJ6NeC1oB7Zj7bugFjHNvq9TN+E3XWYgtZPK2p9lvh/PUrwFyXQCHWAvj9xqy0C5Mw5/1
ZvW4LsV6Vu+EDRRrykeX53LaRw4D0Fjmw6WPW8IgM2CS/J8d5n+YVvZ7S3f9ZwNM5GzveUNaIDN6
QQZHRvzBtsON4UfluGuz7EeaY/NiLkH2PdMAmcONZ+XZz4LHjBvxVSlHXh0DeWFrSHY/W4acLrfT
o9mtRLs0cmZEtjHgOgF21EZO65mkRwj+3AEYYQaq3MgsVGjdbf3iLckkG2IPcMIOJxsvUdQYEsB1
yzf4kmo0JfZcgFfSnNE8AmNF3Z4X9J+3+ZlutCIOSq5pu7J4AKl+da+K9AfUT+wNd438bOVninck
ViTK3Y8OKmLBtLYHGTztWgE6edo81LPBCO2N+6exw3o7yrB5Jtw/m+ZpmUWZrCQuoYllhVFVmQHs
G+jZJYDXYE9/1C3FhCS5KRqlkx0nkqKAgqoxXbaJrJExyBhAlNUyiCO/mktLRbptGPRU3jKyY+1r
UJeQcVVkHsZchD+8+Wadoo7lHVpajERQ3gcpSq6mJYNGszwRL7nJVtMyM+eG/7Vjeogbc8mZcd2a
lmhwBzugrDVa5qaLhnIj0ugmD8xC3Lho7sZoKmSOhsF7zjGN5FFBfxiY55wdgLqqPjGbLJPxut8S
audvsy71+uIxo6FGyKonqezmPEkH2gijkgOuXjzYM6pp7IpC/bRc7KSD2eK/LvD/AWqFyaBali1m
/5pCFXjAMF8vq/8fMl5kBu0oBuIRBE330qgj7vf2Vze64hl7w/JJaJAZqZtmXgXizzz3lZ2UjaK8
y50JKcsJQDtDIcznYEd44wRqfRpvAshKAFn5bDqJP2MSbXLuZHxZOJadKXwaG4GYcbKuTa2nmw9p
QGZZjkA4noHFZmg+g70hxicYvthjF+RJeT3w6jOnrDKbRARVQGxTUBX1PZkGxAWLIYgKOdWPw+79
ZEt5m3Rd/Red779hQwelR/8x9Ax9nxUZfl6K/8bIN8d1Tgi/c3JiHLyJZwOXFaAVML/W3o0/Dw3z
ZPeV9ZXpbLiQ7bKilQzbJyyU7l27kPNwUKEqYESFdj9a9LAJsQAgCbVhGveiQAMZqNK8hQ+xxWjQ
jN1qwvDae14VPpd5CHvt0IywYSEBUoI18YhwyXX4e5yRbpJp4aUuZTc5OPe4WFEuPrOZxQLYJesL
yAIdiu+6cV9ID3sZnQW4cFifbGXcdbIeP7LMrVA/jEAEy2pz71ULnMi0/mvFZMIiO+9qpi2789sP
myrAe6fIl3eXjYStXgPdUqWFnjV83ob+BWfVWxNgn3KwTHKhc5Ie9nH8NVfae2grZkHHM0g+Kgnh
qZ1e/R5tFKp/ceO87TgE20dzaD6oeWI53nwIrk4Zlo/qvULZn49tNC47VEHAbRGAVRzadf5puvbb
dKoOeAqlkOdCSo9kVvGuVPmyRoNtENdg8phmR6vM6BoIfAc5v83orWbc0ysTajSORnf0yuWPS8DJ
kdyN8LrNec8nDZEzOBUZb7IAStzYlyKCvUhZm2xy2e0e8X65hr0V66q1LVhXx+ouQTX9GLbfJk29
EuKwI75udv9vCTaXdn35exg6/CQbq9DQGPuhIs4lWjZ/BE7YYT8C0jGSbivav0Nrtl9Eqt0E3TU4
ZeJIOLSxvkmoBmktD54zcHCLDVLSXvzhxRKVxbJvFuNOKFv1BsrBIso1hkphop6o7It1PN1sOHWa
FfQCxVWgrXNfdYq5PRNunS6zy8+Roxj/YCXxznLAv7fONAMcdqvyUrIfFoQ/9DpQGuTsT1aulr8N
73edGIHxa22MPzv9dkfC5ro090GjLX91v1e7WfqoE+pRrdP6QdUFMmhvQi9V0qPc1tlI05E/vcHq
vpn4JOMmM3xMSWJOxwZ2n0m8wOdgfpCnFeqz2DLampzgew24Jdh//GRtWajTkRCns+3uuICbYGsf
J5pM4tEPJ/6Sy0JlQ5e7HJH3RT097xKLH8OcYDKrR+e5LTpoinYzoU8Zng51RyIsDmg0AyFfTLGi
Ryqn2QdWGd83TwXPhrGs6Vqs7TXzFpEw2YzAnwqq2N04jnynCNMxC+V3fQtzQ43CxLj6xtNCDtU/
ArX03ew469UWkzznzO8xaBDIZTj7J8/ZndhoTQrbS3O54z3rqWDigSNLS508REr3a+iN5zIog3Mj
JXC5U+FgVXMPkmY5cB+6e5SK86VdwdxAL+0bjoztSBJfAsJnIPa8nR5kQ62fJOB4Ue0v7kPfifF3
bU7TZZS0Zk66yu6FvVa/KF0NcfEaS6TqckvXrYaKIgfrQvEFTTrZ4hS4UOR2cVzz745izSAy7mD2
Hd6BKjTOK57zk5OLJXEBzKLKt4cTqAkaBmFypgd8tKywxUV1pfe1UHQVbW6pYkHeQWwa1Xv9/zIv
5IJYGTDwdUOxJLo0gN1CK0ut1frel/nT23Dem5W5/QlAc662xsINOd9fbDXUr7uJvs5stL5D1u3N
Ef4UqOipfdvdksAYD9jSMZCUGV713+BIxiQmr8MUzs6PP7u8mMzSUWGv2wtGLhFpuKsDbjPrAL8P
7NpeynC7ZQ4ZQ6Tr8qZbXxtugF0VyYQLgGwg5rM5wz805YOVBjq0YtOEbV2mbTjhpkbzgNSldeeE
I4D8j2zwr9K3xI8SuJwnvbAqzaWxpyVD+L/aMdXTFpqo14qRHYCsn7tFW0+N6XyTcDYdZDFDWjHo
hkwONa3tUPVZqn1SNPUwGq+DX7tx7Wk8M6WhoenR6Htf3jIUH0wb4acSXOSVWbryhENS/ZK0cFNi
BzKMIm5bAIfG/tfu4xbrUE7EEzmm6bJa3k/pvTh9fco8V9GmSMxk2uYwhkOYc2GITV5G26iIBzAN
rJeM3OSwNZ+OGs2EfRK55rBv5S8aPja2ECyREWrV4QD1JONb2urVMzoAlgLJE0M3+zcgyqUzut/E
8tWxEtNbMxm/rHBBvnfjz0m3ku8ooacH2GkbE2IOnGXV2TXE04d1cMz/gue4zDE4VYIhk3/HjTQR
sfBgL2ySv/t+N0GzFKDLLt07nq8hrUb7u6HAGiPB0p6K1tkBPxt8nQ/kr87+Zeux8bmh1XHCBtPd
4ucWILworxJd14VkEHVsV08hdaq6t3bGWOrTrBXJagOGMjexMvzia8qiMRBNlYpMVBhBqfoa2ITk
2qSyVTAHrqODh3yqFHi1ZV9HBxskFVHbaUch/+pApCLEn5o09Oz9Frqo7qx6h+usvD4WoWGd3D4k
LbUpi6TZByPefV/5wE4mIni5DTatch6xTrXpIr/dgl9zCUBfCzuv487eP+zdhlcidMoGRc1ydKAb
KqUhG+rTbFlfLW4+UlowWx+mcdvhQ6tBfu6UUiKvFz2KglYXIhLDQqyOb9lPgSVXsHjhPBQVYFVm
Et6kV5QzeoGiIw1sT9piksdK5bf/IXz352b+T9BHdz9N2AQEUrQYHqGN5oWKrHavm397mMm7eqgy
cueyRlF0b0MPSt+zHndnCDB4Szcd5ipIGva4SzsUM4QgPNXkdYwLheU+5EUdPo+muxD+M8/n3QDG
U2j4tpLwVL03+ztxvf1p75X1ZNmGF4VBNT/hwe/SQewtNYSWPkEM1NHgOdl/zcoIAnzJALHb5hE/
LJqOidO+rEriujpkdBkJiMcm6C2s7gDu+MiRcQWBdYI2ZIqb1JeqpuGx6lr3L2EChL7RcXhoCYfc
+cgQgLsejWNBE2zkMUPEUsOvetpq7zEio2ew6xWRYcHNBjVVcvjDl3SbVWJoz7N49r383a4g6bg/
DPvDlEZ7dsNhus7u7YniljiC5EGST2ablrqznngfbqQUYGdbAJSSmiYBwtqQPKHlj5/zVU97p24o
b5NYZln80v5mXlpzkW/tMmwoh9wW1aVXswMZUKeNYxqIOouB4FRykgOiTkinhSerO/nHKsrxn9pa
/QpEv5xwmtTXMW+Hh27Vf03Pyx+YKlqeKxTOoRxHXFN7dwq9QT3tQ+ddcQcTtAczGXuzS9yMnXfY
CXHMrQEn/CChQfp1tNmEoOzCEiisnHMrbvoJt85IcDBKv12hTyZkmQDjw7x322Ej3iHNJ142CyQ/
tqTJnFnntweYI23bADVmTDf7Z50vzvtUMLipAqNGt84eKZFBmDau055M8KzDsISfXlOgo2BDJp/D
o/BkzpYppplveNe65pJibIEjIg0GU70+OoQt/hSoyw5Nr7KT2WImdVukeStZH3ADLDlWqTam8BpH
ug7LFMLMPi6KUFcikvrH2wl28DFhHjpu3qQLQ0i8tSfAapF/NhPBbulmD5mHtT3buiq+dZkgaCl+
SubXg2fpz21FcyxlZp8K1bwzNc1RYBqvjc0Ad2iVM/7KPVM/hGNu3u1d+c9xbMzdbpDnD31Qm6nW
iuc7LNQTG6STdnU5fY5DA3jt2GjnBgsGrCi/2z2ANy7n5WPgLokF7TNnc3OMc545E+blAnLIdEjd
8/32Qtgf2pJizwWsHbZJRK6B+R/7LLCSbSBg0bMtEoPnIyo8BrjRsbxj0LMVK9taP/Kqyx6CaZF3
fdmtCVsSYj/Vlq/wHbjJJaLhkrDj4rDjkjrssvwvbMv+uvayuaLW4KMTpwQOkKOe7pfZumvqAbyF
FF+mj5zsQ6YDp3klp8w+LXtnPUMQIfueOkRqK8YFhDy37yG3KgaRfXYnUNjR/uMqs3vgmSN+oSi+
CdRAz1ba/aOf2Sgmyl7sP2U52/Fkg6iCfBQsPBht3MEQh8DpfjEYhnEWtHai8WQf13HSBHdL6Fe/
B3MX3Rjx7XYEbEw2eY5CXHcT4Y1dIElG1olCbO6xYKBaOmgCtY5in18aMBUgkvZVL85Ts+RDYhLa
fSQc1PzybzpzQsDC29vDCOm4Et2ua957q/Gf1SiZlpOjR8JhB5lUlbVeyCJRUbhUX3ius6htTQS+
IsDWm49mGobjdi12B6xhJb+IRLo1HRdhsoIRqesvlMlz0qU5qgsi0Gp913c9i8YconMyWAXiwhmY
600EFqEn2mO5T36Sb42cU9RqcNasGZHtGWySAllXIDUMp56vIZbZ7S7YOsK9Micsbkd//VRABfxH
O8I7yJX1XE1KeNeh70X7XDcz+eewqoj9IeOmkyDq7Nua5uK5pCHtKSsQGMtSO4/lmt1iqjKZcR/V
FeB5Rc01anakvLiR2L+Km958qUYGTDac4ZJ1unikhD6MO5Blkk3I5RJD820WMK+A2nj84LuhzkmY
JJzA+RizWx4VMSZHrLI4/b3cvA5hCHwzkKHq5buTbEzpR0NgD5osQFw0tV7s2PlXg97yvHuWvCsm
N48ruRFiuYxlpDiWo1qH3nXttJP6uvuVN5Od5iHG31aA+xnkR6eC0to32e+4OnTnxy5RuanY1E2i
yffaOv3vKg8QCwcGD/TKO2Vb0z/WW8jWXQSJZYzIc1uqjMQ6h7zc5s2sgD6fF4TwIjWtmDqYe1wH
GLnJSEnVGEJoJwib8t4FXWeIbX0CnnL4kjcbn/yaTHu5fWL0mKJwwvhM/OJ6yLxb3Lm1MfaRmdJA
DjLlqKZmjJxVdQltTUpyt7x2IzDU0jC8+sqAISY86iT8NbhTDl6BA8GAcHRjP/HUVLnQEN/S9LZr
WwqyZlddvdHE9I8TmBj0zrvRRX31smyZfnXbpedYqvBzBj7Kca8QnxspbHeO3mqGfDRAIZM7IZVF
+d6NFUn+OxqPzNdFWpjA+o6XmWg/drs/olFgyg/C79xvv2bWzaSdrfK4061wHfRYx7PyGfQGSSJt
QRQed1+JaADk0XzPCac4+BvS31t/EdabW/Wk9qzgUME2xPm4l6DLhj0Dq46tFZk2v7J598UrTk/r
xaakGT82/05V/gE8CFmr2zVuVMZIQOgQKtc+O+1YDdACo6zTAziekcF8VCtUr5lxYkPL0ZUhiz+N
4cEfgJmdhKHlJWz8PkaHgb66I/vx0rTWzL1qzJqvhpmWXMP6ThukvBfr5Kb8kop0c8NvwysQiI95
eG1sydLNO0P0+LCzg5cGUG7YSO79jFDxPMO5SiJUMV+qoG/jruzzo8USlm7bCoip81suCLET0MzV
SKh3PiWOPfXHKqjcV2V7zetW5gQs+EN1y62wD+6E8zJXcD4LI4ov/CktpPi9Tr77uBFGmy62hQU5
c7i4bCdVzjkT38SKrrG5Lh4RfF5uvea6mD6soEapidEHFH2aAZImfqrJQBphzou8SMeo3uip3BMx
2x6QybIkskN21pfN/FuTNPnSzzkJn1zgX0GJg7VeWROJGSe9VKEaqJ1JEMZL1uIeIP/rVs8+wgow
GUvCJUn60XCClX4mc9q6GJ47f2Wj695yxrR8Wi3yQbDPTJHVDP+AGezvdbE4z2HlEk9U7M8BUQ67
USPrwFOAQ8bxDhkrZ2otRfvlNbWdLErPn93CVkEoCUO2Cv5aBEBGS5HZKTMEypfAlYD1k16ei9Ev
r/0CdmohYdP2erO62JipFtOqfwcQ/SzvaBjmbTSexiJoH5uAMj8BogWuCi5sWw7OH29Hnak3D9F8
XdLaQOQ+9hDld2lgswdCwi1UXig/LkyxP4QuswT2QQAfiBWkTkmvVcWMRuzVIsD8Kv2N6rw7Bcbs
p7iLtyNphPK0jpQQmKi2vhqh1I4g25lOPSdG7OwT56mj67sNkzISWSuLpopA+2zs/YTGcOdgo/q4
Z3EmalbhzCGmitOvt76ZfZjS3OZ2D0t5mQwmij3vu4TsSGWlUyD0SxagySVvrXiy8J0T5k9223mx
qwBq0C1ORu8vx2zcZwI5/O1LUieR4prnvCAckOMfbyucwfzRFBt5Wk7rwQncPCfMBycLwulNz0jK
TWXu9yY3KIkQnnMkG5YQYZP7V1nCeKCobk3ZvcRJybn4rxss42xnVR3tvf5vdS2Ph7otfzrC99BB
6im1KjWkyqqd1AXtSlwkaGBONiGYDhNuS4NA6lDigVrV3ZjFrck5Nht4Y1WKoybK+7DZ2LXX3IX+
qbI52e3JR3dKy0Y/r96nHBRY3e2w3TD5nVfbyC6BBgk/lFr+qQ0n+ONsVBVjohr6M2HBMvaEy/dB
lkCe/24XFImo6boEMiI7+RVenIxilaQz++qKScg41UVeJWW+GByueZfYG3LlUQQ/s2OQCnXLAwPp
IcKnqMk1sf5H2nn1Ro5kbfqvLL7rJUATdBd7k162JLEkVfUNUZbee/76fdiDnc2kiCS6ujFoDKAZ
RoY/cc5r0NSpx4KkIfob/FeyDNQ8K+nFkzNxlw6B9dIjYoXyAtokEFLALzS6cuNGVPI6Q7Weqe9w
3VnGV0IL9R4DAenOQF+QKIWExFZDinkHc/gXdboJVmWY5jaQTQSYqgy7jyhqEIKM7PAm1kF1xwip
GfbdJOkDUzqMv5iphB5j5ubPaQsjx7dH5U6K8vxdb5CeMSCi7RuW0yeNGOg2RBRgWxogVeIw9B5M
6lL3HUufS6ruwEPAEkgj7L3aDP1AX/9OlUh7goX+AxAgubmx945tZ9S7wtOMo8377xbbCgycVQzv
uX/zYzxy+IVlakMATTrAzCI4BFFlf6Um1294SMqbIgEObBs4XaRDWG2DkpwJC3CLhBkJkwSMZY6C
yIZCTPid7Cu6SJADHogRWY+aDBtNomDYZxlYTAkVS8S0xRTKmZ9RCoAxgXbQ1rKRQYTs4k8s9cE/
+kaXELCn2TY0pB9c8oFAY4yDqQtHcQhd07sH/Qo+cCRPKmkhgFslEwdVTt7JfXn7gqTidmhViYhT
Cu7I4vn7QSLPXie5/Hv07dcSKsyrEUtsKReF6mez6eUHyMblgSgHTxAocDDrNXProm2MsAU4P1xZ
rV05eum9n/T6yVOBnHgoK5RofZhUYh8pQ1rvioe8NM+S9k6VWR1jNuY7PxyR9vJhEaay94IyyWkc
TEgrRkHVLu0TYrAhJg8Gr1GV0vgYJVCtCQ3gDlQSRo0xIsG+KXfbTE7lG5K9qFTEQX4nm5xDW3sy
6NG6wfwkySCFalJCqIGxwaPMPCZ5Pn6qRsN9UeJKvkene9wGCvkB2wiyk00p4wT8FqEDhXDmkKgo
B/RB+lalFMw5cP0bDS1FE+D/QNSco2656a3a3HV42uy1tAjeRTrgHELeEBwnufxbS9K1d2BP+qGa
ooq2bfNjrZKAJhUm7kZ45acQTa5D0oOtDYIW/Y0OQHEvkuwtCsz0RdLh4fJmHsBxkQCP4vyzPfTq
gVMCPTgqMKc6ks3n2JeyA3gO8w2gJ8IesUVZCogCdc9Mgc5KoaaPG6ToEWU+yBHKHpjuZdXOmkpE
xmhrI4KuEZDmVCnAelQ2eWer5m4AYIq5Qi5LryJKEK+I/fJVSnpUsigYPiIfzRDXefKM7jsiHQIp
yWrMq52rdzly4TIp+KiM712cYj9nBGD3uh88DYhX7MK0+cWhwhvZxmUQ2v9wdHFCQWCEKFcH/bMx
CBRx2CDTjA4bSYkOkl7c3uSoBd67CWmbsiApyWACRO41BXRxLR8R4P7iW1wLm7TxET0GF+bGbS7v
TD36jfhnxnJFrwDyaAFgCVAvMh3Kc+913yCb/FUhd3HTjf7wVpMv31GcbQ+Dh4hdkNY2EYFvPFBe
y46V2/I0gT2NwgL+Oh6uSX8DtWBNo81mk7TYIjJjb6KICmOSG9lWq4wCvWGuoLJPrB8RMpD3hRVQ
SGyJZ2V59B941BW8TsDCveRWlByt1hY7dyA/1Clof+StFjqg/7ptx7FGsAzsp82sHolO8phVGoAQ
z1zzHvdr+LN4phbPlYz8CbL/8lc9b/TvgTpJaZlQhQz0V7ZhH1QPituZW6OJhkM6usbBku3yPewq
cgkmT2MUyFGP1/3+HgC68oPNDwe1knsKhmn/FYl18YCII/corzGYO9Si49RO7oGTJgRVGYEHvi8/
OIEJtpAkgbQh20cfufS7KEZlQ+01ZJRKDyEpl0xKGLnBQSmCduMVk+glwpwZKynKbmqNVFabN28B
aK93XIHBsCAnfDJbslUb28W8KMRM+ZXCsEtEHkcvHS4kz7YLChe+ev0F1Ld6QHmN94ghwN3wr/Ct
MzVx0oFH3BQNycotDsMGyPg4Bh4bIKx/X0RpQb6kSG44qcZXVculW5Ui/jEuGo4XAhUFTxziSMHL
MDTh4bnyNzRr3ivZe25Qekf6n+RSbL/m3WtmktRTyOB8KnrTusOOlKC3HnmaYo3BUsmyH6HSx/vI
i7KH0DAnQnmdgj0eM/lGTRpMF0jUHjU1Cj6rE0NMNhX/nmRZ9CvRqEjLoMge5QzsKQXcfm/XfXzX
t0P2NPaJOEjYox0QasHIwIjeAkkrsm11CjOMYJCMs8nRWqTWcVHZ6R4qyqfE2mvgH8WNnzxAZ0Wg
pHEpjuS1CuUjJAlhofwzSaXUb0E7yW1YyJyWXQK0BOgnJQCQfb0WjGjwl9mekyTY19hK0ASuGKwF
eTdITX5IS60Eep+54w83iwVLYEJ3pEFx61VeCPJVQrddngpFoSWe9XHU9gMKTTtb1PbR0pguo0Sg
QHbR+ELv543csvwNFyT9ZITZi1xUxYFc738AdHC3UWbeKL2NKVLUf7U6K3+A9uT/4GbrH8CFgNpB
GDQhRwnDqsFHAK2nJnkiITy8txlnAVXY7NTF5mtR9OWmNPlIq7g/tFFRCxxyeNqhPQ2SQAzvA0/w
ja71wbNEPeY4aiqqBnHNamGj3YUNw4A0PA4t8FIatodAz3CyZCEFld95wOs3gUF4hTPMvqncfQqV
tlMRwCtqBH9t8pjb2nxCt7h4zQSyPBvf8707u4/ELWi+fGcMA5VPWRseihBRexfo+6OSkiPD8C8+
eo3NgmlNG0gQ9XfKgRh0DHZ5X5BxfqKYEWyRcv8OjcXboxvtPRl+oZz6FiG5kAIiuCI1uSW1Ch03
UbNjqyEz5zal96kvjB+o06e3StbC9dU6C9n9qaLOi+0ROyqOZeDlnBc81JU+c18MA8SkZ+YIpqbo
OkZUMkmBlFSNeO489SZ0g0Ah7aB1iBHVYW49lm3F9WmLKTyDBhL2ckTGkFkbZPhMUTSEJxa7tMdT
MjgFFtAqXm3qJPecnhq246ZKOay62g52fgAxRa/z6kUfLPfAiYIajIdXE2BGCWYOgpm8VwNuUiv/
7k2Bc1oU7S9LbZsfidF4hxh7MFTmUGXxJbc9krhMHbkdPCxkRE1hC93ZMASnY2ryQKoaDUIXpMld
bULBdhWYboqK1oDAkThQy/quMqEO6LYY3jDNUkksuuIWTA5UcUP5aiEvEYZkmlA+rHV03GofvW7f
PuqynD0i5RXA0QLQgRdet8P0q6E2mJNFi4EWS5CrFRe+mRXn2Cykbo/+E2o+tR3L+Cgq4jYHoH8w
tNa+KZIxP0oKSJpmlMoTG49guiLJXodmsPPUxLqLwcfuiOo4jermSw6s8FSBnnkprBHv1gZzRUQV
wgN56O4GuU+2q1kRrg+y9eoq8osZ690uzAZxP5r6F7XVUZOPuVXrlOIEiEvrpYFfdx/VCdDumvVR
6IC1Y6nxT1RVQjQcsAQabAE7tgCLRY2VTUK2lJhL0pCvpd70gDuWv+siDTIOets8aSBoV0M1cN5X
2Z1iQxzQGuijaGo2qEGk6QltLRkgeBOeUl0vvhGvEuWARkUXJoobjkAh1zdobbFw0QmSwC3xdE2+
C1HK6Ab6xUkPpeCBdaXdYOg2Iig1mvAK/Qovvyz9SQgEYdas86+YJ0EkbqXG3Cg8TIEsqjBPSiAg
pPN4nJuawlkJ3qiPSuhJETwaCTj6i8bm4ghUxM4YIbG0ooR1FbjVe1mW1bNc4QHpFVZ09IZe2SG6
pu9A6H6j+E85EMnN+4x7Z2/UHqLreYUYA4TtLbge8xSH6Apojc1hP6h/Nb1Z3FdU7+EcUfqpFIDM
MQDvTYvD0a5Tum/4q8lHyPfWwUpE8wt3I+NWsUOqRrb8A7G+5FCiuvpid/Y337RAtpUkDiic/QTg
q+yp2vA+DeKKFBJab1beAQcRDZZbrUHKT86OuiBCU6CFo1ujuwdzgCAocPraCdzBj6aNe1fWqxk7
PteSUyNp3pOq18mL4LkIhrzuSdiTmb5lUf0oauoTeZLxbrB8LiK3lfedKgMprRR5Y5pSuuvh9G7E
kCJUSPi27Uc4msACs33jcfOhbY03xyQqFNhBfyR1p4KmIw9DEmeosdZCDdHWTfJ5WF7smApe4L48
7K04/a1it7hD6yn+Xg9596ybjfSt6MgPJapWQ0gULwWB5SOFNbSoZLf/i2jvK1Azg1wrDBmsUftd
2ZAv6lrQCmGY/aRzbGlyQhvycjEy1VShrNyvbvtYiE1VFuWzz7Fz8nPUMnGjoTJBPVVNYbSDwsFj
hQKGCjsu0sNHfQx4QiTwaSmi51uzx0dlo7qDewMaAFuoxhyAFXOnySNKNA2uH4ClQDRVZjne2naL
1rFvRe+1S8LaUik2VBFXgy532LiipLiNgxCoM9lfhPLLCmhO9xVvSjLKUWyiNSIj4w+ppO+zE+UZ
aRtFsCFbRcM4PU4t2CXwKuQON6IxhUhpYw21q9tawx28gqxeDpgjUGO8g4ryKYwi6xUkULgt0sI8
Am+hGIDIB3yuxsc0cpiKN5TQgqwhCAByD5NGBnpsStW9XhsFVQfQNtQJBC+NZsi9vdWavz27aT1q
pH0/vfclhK2gUUGt0XdZN1BBLFxAy2jjokIXGkNzawBZ9wgFQy8CxF9EJS60hkVkSYFUeQd79F7c
YzjZUPZXsi8VIuEDDy29pdiqo8ooTSm/wK6ir10DSks1JFTPkTQEvebpt1XukVIBsvHT6Prmt2eg
YygQ/JXi/JdFZvYIECc/4hw3TL8u+Q3dQOxajXK+r7LPUY9AW3CSMpU5ireBhZR34iMGJH8u0NLc
ZCU1SisW3a4w5OhYgs69EYRX+CoSv20qLl7IcGZ0KrGEQuUUybPAgszS2CoqwZFR3lPGGt8MHBIc
/rdYGNS+tE+aQNqLxh/g94FGApgo/5QaAJlk5IqfkaEFvBcilUdqwdBokyiCaClLG5rFjZ9q+p1p
AOKrILbc8CxtYRqE1U3UkONBU97aqxTtEBLRTFRDQv1WVaIAI9H+oBXwk3PqowjXt62kvlHEhi8p
VOvYGKZxK1zCSu4KyE6K5u3zZCgfkBHX9+WYFKhGYBRglgFcNw68pNeQC9L5iFsSTebZJApChhoM
WhBsRdmgZ2PoIDo9pIsspQ2O4GeoIsB/h4VZdp/Dzq2/qoh2obFKaum50ECY4YKsb8fcRXpZY/mV
AQIvmFO+WZTCD6b7yYbSQIA3eZPII2DXQgJDo/MAvSc7iBIxlDHwn1OtNG3EXx6BwpcizehPG8v3
nZ/qT35CNlYCef8i5znMtd62od0DbgURWZKQ16nqUvmGjwX029QV5c7ooFGiVv51bCbMpIo6rRxA
MecV2ezrOvgquBM3cUumgrw6aVjoLYiCdgJ1GgBrAXrgR9TtgEjICLRNKq2SRAASyjbFVgUuEoGc
/aDjRQIgpi/feAIrxxa+OAxp3FJuC0Vhq4QtIbES9ieV2wtMrNQ/mqS25VNfgEbGjSwy8+esh9rr
AqniMCJBpqqltbHimP2WW0xbAsUmsHWU8PU0eQdZ/mbWBudNm+CBHOA/bNhR+QvpXuBOPH0rNGWN
aDcmAzJjuBdv7AK27OBzlEs92mU1P3QbFpL+MoKKApQXlO94xKhHK487J/J1gyuFZVepVFGpno0U
kpGXsQJV3KkquHYubgWoitZQTiWNJQRCCUGVZsex1qwfWVjjy2lRG/Bc4FLXLc8XDeg1yxKQUIXJ
P//zv/If314CYtz/8z/K/wb6htdygHoximmIFhrv//TzuqZqtqprVH50VZ65nTfCEzy3h+wZavRn
b8y3mTL8db2Jj4bqNKHbBOqaauhCnhnQk2QzqUy32bMy3g/WG7w5I4K3DB3yejvTSFzaqdMJxbRV
hkqTccK+HKkA/wp9SOz0OQ8/kbQQubfTOZeb4GsB7fB6W9NvvtaWddlWCb0pmMwUn4f+a+r9tlGP
tal4K6Tc4wSw2R2wsOstLo2ipZmKotoa/9KmdXK2DkTD7VWApXoGvwv3rM4eCY1BWFxvZfrds34J
2TQNjZ1sA13WLltpFCq+eiClz0K71bnbEa/5MtinWD0V3c/rTSnTt661NeuRh4UnC562sg4VBigA
zfgMuxYA4y8gwttGItNMfaP7adtOH5FhrVY6+3FrsRot09ZsWVU4DachPxtSrK8SG+AgW+vWJKhM
T9c7uDBjF5+frUebKnKpDdFklXWPlbgcHiXvNjeerreiL43iWSdmK9GyLcWyOlopklvP343iphHf
rjex0BEuCxafEIpGuW22geOe7BqghfT5e5z91cJTTG0Cpd31RhT1Y0fgdqmk7BRguminXs5GSA5W
VLDPnqNv5uYXD5rAfLLiW17gjXQrmkfgFb79dr3RhSPjvE1dvmwTSIeWIMKUPpuovoNfjXJ775Hn
iTPHte+ut7UwURdtzU7a0LXVUcOP5dkiM9pB7BToqCjDl+utLPaIiokA+CVszBQue5Ti5ReBwkyf
VfttEnbrdlI7ueyCGRm/X29KXewRu8fQWRs2Z/tlW0CTzU6u6RHRLlYqz0jzHYzfOo4j28+F+Kxr
7r5tXn39Bl84SqfUAAT0r0929sBFH7hkIT7FyNz1N9hHXv9pH3a2qcqmzDJSNUWf/nP5y/q4qCXJ
t9UXva2+lOqrlhq//10Ls8Or/m8LWvac2k//8uuzkSW7akMV5/eXCqCgaCcR+13//QYjcHH4zkZo
+vvZ2Ve6BjlmmRZMKgUZ1mCbWL+L1vb0YivAzFRjOl6J+i9baRV4QpiiaS/kRYAnoWGjuqgTtRoO
ZN0PSQXx51XPah//pVDh6/XCmfCdXhgfDYtneZvwyOORdrze94+rw4BoCSfF4qKzVXt2MEeZ2yuy
jFt9Y78bxmt4++8+P+u0QJIx6qjhOCX6p8mh+ae3lslgTteVJquEVersHIHjlYPI0cm8jqemP4b9
yspYGB2+bwGvsU2ZTT0bHXwg8dyWFPeF9HeKZvsf/HzVMEwuFCT3hTVdA2cLD/CokptyZb6U1UOJ
KvHKKbv064UiBGw9VSYMnO2cSGjoogy9i/zl7XAo+38+t6o+RQy6MAQn3+ySUvJMz0Mp9hwDBT6V
jfOPNz5IEUu1gBZpHF7a7PuaL8COSab0EiDTh1B8IT3848V53oCY3XiQ15UhxUUZdTjyHMc0WwlT
p/G9PFcMctnoWkxuroaszFYP8DeIGnXmOTZcQAzfyPHpf7BAQQgZMrECJ7w1LYGzFZTLeYhRAviX
yvtpP6gQ2K8P0cdDCwUUzWBtEm6r8vxJpEt1LQ2UuRxOIOxdwdRpOP2o/3yhXrQy2weKNJR1qWmB
EyC5hL5XutKLhY1w8f3ZFYhoPXwEnJ+durypgxtSttdHae37s1nglxPaBiJwhjcTjcFi5YxemASu
C9uCnyZswujZIRro2C8BCoidLN2BDo/veGFJwfZ6H6bFOFusXADUtgyhUr6bh5xVUcZU52lEbjBW
p7aR3oONKr0D2MzrLS1sC3aEYGeYsgJsenYsJQF2EADBKiexHnknAlsQ9qfrTUxHw6wzF01MI3q2
LYrMDznVi8qJAJ0e+pQqnYUUAxZpo/xkR41TVTripYg0kSNOSDb/8+Z5H8gkERRDWPNgkLqtDzFG
LamSgQQoR8ShDYznH3PVrD+FOVbd8hiEQHRk/aYi6r6/3vzCcrTPm5/1PvXlURaSUjqHAkNQ6cv1
r0+rbT62gn94ftsy+ZLZZtLRVRoAzZZOr7yVo1OguYxDJPoYttXsJe/memtLi0XgeYXui0rW5O+H
89lMWuCXAD9YJZbjYEgpoBb6Ly1PViZsYfHbwtK546cwyJgv/rhOYYxleunAf3PbYNcnv7qu2KC8
TZb4eoeWJkfXASBYbDVbm+ewQAMUhdX1pQOd6KU0vNtO11butaUxAzpKHZY0maHMx6xMg360whKL
QfQpXtBmVJ8ipUbhMcTO53pvlhaDqap0B4CGIotZAOZR15BDLasdgKEZleEvgNNPnYH6UQ14MDaV
TxgE7a+3qSwNoUkYTdz394E4Dwy8tAEcSqMJIADS6MbBp2YX/0bB8eDRftugMho2Tx1shdZGsC44
JbY4FLX5cv2XLA302Q9RZgFEXXSlT+K6dmpE5Yz2echQMynerzeydJadNzIb4qLJKyiZZe00mNVL
n6LhVjcpacMClx2Mtqu1/b04utq032zeKoqYOn2241A90KN8oFMySJiyfg5dd+WqWWthdj6Zqdsq
Aps4B8ybR1obrZfeXdlmf4/9/Jhi9QObscgIcdlcdsM2bbkT+lA5lfQERiUDWBMoT3bxVdHSk3BP
aI1tcL9cOUgWJ+us1Wm/nA2ea1ZJmg5j5UDfodB5k4o3FwnqESVXKmVNvCmAa1xfH8q0AD70VNdM
AgNNN7T5A98Feowmq187uOHtZOUmwRXZfcrdI1p5iX/TBuDJpF8AmFf6ujiNZ+1Ofz/rqxeg4Zp7
Ae364hOFzHcX4+frfVvcYAaZG9m0WJLWbKf7WV11Uu5Wjsb7xXhI0ApVD9eb+Jh6NQ2bSAQPIlMW
Fhpxl91wLUDbAScKxiktpUXEJO1no3pSm3vFNrdK9TszvyveJ6l99fPHxF9pfmkQLVkBxCm4DfR5
MOQhxzFi3V47yHDKsLiKlRFc+/5sr1nh0EGx4fsgL8GUiGblEbh0AZz//tk2A/0RxRGcS6cZyFxD
VMh2hfCQMzSVeptMgEY/HnxHGqm2XZ+4tZ7Ntprw0QGMLXqW4UEzYl6XZDfXW5jGZr6xmBjePWTF
0SCfrT5lgFqWIAfsYKpmG29WRYiDAcbP66187Icpy5N1otCJvs15XoiKoY1Phqgc5SBh3QrlZXe9
gY+baGrA1hX5P5f07EAfEbEAvd3SQA++4agiRkbc+wdtTEktsG6Ea2Lq5NlZgON0H6m+VzkdMtHR
Pp680VZujY+zQTd4RxN0kvWx5/eS7fVui2Jb5WTWDtqD7HEb7qNoJXZanI2zVmb7JQHFWzbYjzqJ
+BJqn+xkf32gPl4Q9MJG4VL+z0jNJqPpNcLnXOeCKL5QpSN6OYL+Ac9+n1SnoXi0lLVwaWn6p8jM
tBQGz5qfoZRDkhFsQeUMoNglDa1LCs3tyuSsNGLPIiGl1fpqiM3K8fNP+KLZaAkrL9dH7uNJw3OR
BaCQ0pItMk+XS8wNwwLcAfsdsRupRsp221K+DpHAR9J25VRb7s7/b2t2tsi95aMVlBCh1EdTpZB0
CK2VXTn93MvD5bI7s8MlDAGeQ/7h9kR8NcT6rDEpJOnqRsWKrizXnqQLUcJFe8Zshnr43x7c39rx
vReX0zKQbuXc21TKrrbwtC5RdLwr+tteWdlQS9v2bNqMWfgaukXPP4STmnLfRp9UbyfsY92sjOZa
K+rl4mj1pgR+SStEe3341Qvv/fKFu+j6ElxZFsYsVAAvHjS2Rys+UqWTNiF2kSsH6dL5cz5c09/P
DtLeKODIDCwLC84TWjDqShfWvj918ez7ZdPXo1sVdKF/7124Gk/Xh2jx+xPwQEWUW9Pm051lIpPR
OasdDEG2fvY4Vj//oAFVmCTCKEzI84KFFPqa3BUa2aPw3T+E+dsffF7jpOTCNHk9zKa47OWwaTul
clC9w+BQXTnEFofn7PPT38+GX1D2tMaez8sqsuA3UpMcrv/+xY0AyJZKN7flhwc5CGBtAMVfOiZS
Xun4VpJ7Ituwb+DwXm9p8QCbMvQ2CQD1wzuxseRCgjJHWNEBaTK8g2Kg9lKq2CHVDcjxeDxdb3Dh
STclDOkWCC6ViGx2ZEY1alKhITDEirGnFd02HFqU14+aeRuZOItOQusoDUgr7S4OKeUNcq/TU+Tv
0u/ZnJlALFEsJZvXRcgSQ+0X7WOafLX0m+v9WzpdptIgSVidWtZ8ZXuosg7oKJG0jHjpC3eP1fBN
1IuVZpaWoGqqE9wDYMGHmplk6Q14b612DMQ7kJPujnEw2n+wOM4bUS/XeQ53t5bwUHcKkoINggBA
7qvia9Ye8nIl9Fh4wBFMnXVovmXNArZGaNJW+uS7n5EDAJF9GLAhlWRHNu9J/+B9OcQyGo/uLkhW
Lrjl8bQBWk0ZvQ81QjRAgLtRm3Z0UIFj1TzAG/x6fWUsNYGwgSpbuhCEjrNDG8kEJdKqpHFI622e
EMRdma2lFX7+/envZyvcx4VcVILvm5q/jbHOkopHs8El83i9H0srHCwajwQCYOtDMjcuTAvAdtY4
QsWmGsZZgplX3HSH680sdkfnETIVPW0ecJfdkYcKMVQJ+RHeERvPwGBzq+IlTo7uejsLESnnEHUZ
nFlUpDhnC6/tes3zUBBzMpFvDUjbo3LTFTdm8KiWu2ItJl1YBOg38D4kUa0Sxs9OP3z6ujBP6sEx
vJ/1tky/Xe/MwqApQGVU3eDiII0060wJ6rtFcL7n4MZY5zAmN/UIUXllyP5Ou83CXpoh5aLCCYas
NjsYUDEzY6kdGTNkZzTvNYQWm+ovUvQszEfVO+iZP+lZbvLQ3GLKuINkuRVAYVEkxPgSZOwf9FqI
KVtOxGLOS8CZkDOjqIPBaZIjcPYIKyP3NvzreiOLM3fWyHw9RqJVOjkcOKCSzWs2/sHjW9HOvj8b
UxSRwkj30sEBT94hypbgK7iycxdXx1kTs9UBi6DW4cLQBdwYUfC8l7DuadeqzWsDNf397BwKe2kY
8XgZHL86YT8aVM/XJ2KtF7NzVNS94tVGzEBhXggbt30Y7Xvb3P+7VqZfcdYLaMaaGQbR4AT6neFL
W72FXGXfirXay/JosVsJGZDHnN8Kmdq6g+xnA1JCO8Xcqv8cOAY8Qfz/78/6AaZBCayOZaWMh147
hfHKU2HhNrj4/hRgno0TlkoJoINycLxx7yqwnKA5HK5PxWITOvgRg9QHkPHZhGuWl8R+g14Uvi5a
vu8gTCsrs704C2dNzEYJAkSfVIk3OEn5iBfyWLxc78La92ej5Jd40fkdXcCHESc79t317y8NEThW
zQBrqnElz74v99QK21odHd3ACfjHkLewPFfwHdM35oe+zmICxMAtCZDqcqYHOG9pH+SyA6gVhx/H
SxEmCU+meRu0/cqUL42XPrEDBCE7PZqdVEqV+0nW1TLPkrtKlrZVO6zcGUvvEB6IJrAnipCmps5u
4hLtlczjjeJ4AuE5dnkaKfJGrzXEmlH6DXFKVKvvkKJvx3ANULcUc9AvKATIzugfwBNoK9cohIaK
Y1cTStsKb3F6jcXBhgbmrnR0aSihmBMZ6gQEHzCtCSKYIxlX1WmEvGvAKqJWen3xTRM/XxjnLcwW
RoUWJMLNtNChtPkYHvrfXvIH65uavqlTGJNZ57P10A1pAlFeKI6c7HDHTaNT6K08EJfGyeJBSgmO
IhVP4svlbbqu6NHaGZ0MpY4ERVS0z6+P02ILrGXK3brQzfmKk0Ip98ckG50atUu/Djc/r39/6RCg
+qSTOCAMoheXPUBySathBA/YLIZ7lG/dUNpL7R8M03kjUyfPzvsAtrRQ6nxwRlTQtY2q/sFJfP79
2TTU8TCGhU0nNO8Ia7vXd9cHaWmxnn9/tljjQcUEAsMUx+Z5pKD7h7VHrWPmqa0cl0uzTYmAXD2P
Cos81+VAaSpmrV3UDk4UIiitVuzsf94VknPgBhWFstaHTAoxVm8iJNCRhsKUNpMfNJxc4l7fA01Z
eR4vPc9h6AihwaMB9TLfHQkGyKhlFZ2Dql66k210KbIMZqlILdSa1STY4qxWbfHCw8RA5PZzU/XF
Z9XAI6onH47Wk9y3KyfbwlRe/KbZVA66DBam5jcVabCtk5+t9FKoj5a88qZauiku2pldrkEvJYWs
lJ2jQcTro2c5RDEy2PT5U2E9t9K+q1+FsQZm+sgeMU2VVzZJWIui8oeasq6Qe4Wv2zoRTlzYq8Zq
iSLuDp5e3h9NL96MIbTX9DO+FKWWrwztwl2vUgYkA2nxoLLM2VEi2XFnS5bZOIr9LcSKBdQdBOg0
u3P1lSLN4iTC7KA0S1xBeHG5TSpUlGA7pK0zqr9jZBEmTEwOtR9rt+sbf2E/AoiUJyQslxVP/suG
wrgaEZFrcI0qD1gj++PKwbVw+gKw5XqyQAx+TIuYWiFZGZLOToPDISHzcVTKbamtlbOXmtFZDUQP
pF8+hA7IpyRZIYreCZJdEsBTf1E05/pIrTUx21eYEUewh2iit5HTwdX21lzLIKw1MdtSWoi+XT/S
BDbfQ3AHEU5ZW8JL801BnkVFwlejxnA532gAZyh4Vb2DQIyMqtj2+iCtfP7vQ+PsHvRVM81ljc93
b5Z4rKN//qwiifPfX/93IfDs88Kok97lDOUux5n7LkU2vVu5yZd23nkT6uUAoVbdQvhkDjzcL/6W
U2rwsVu5o9aGaba9x7FObey9eqdBky5E1zn89e/mYfoBZwMVKH7VmtN+EP1f0ncULv7g8xNonpQd
+J758eTXOdZxiFs4KLnGDVRO6Or/roVZB1SBPHyV0kKAXyZezfs/+fz0zuCJMyUdL8cnGVSRIqbd
OflYbOUg2a7VqpauCpCw/68Bc7bPCituLeFyO1rmI8I4qNLiWprspH6TWSuA8MUoBLVOsnygfE1w
2ZedgWM/IsMzNE5cOoq+99obLXy182Or3qNMsK/VoxcUcKT3HeTb0Hy7PpQLr7YpAOLwhVUOSG/W
09zT0gzru8JR0ei3W+S1MPydjkkfPRe0pMe1uVsYWjKanGDIipM1nqMfDYQI+IOdO0qC4IV7Ev6D
VCKfh7kEShUr63D69bNX3EVjU+/PNlJhaS4CcFbuCN71WXrbNgepevbin5H/akYIpfbayhG6NJ7n
3ZuNZ0yI06B3lTtuGn+pavTcfPVQV8OtJgzkJfDcHLuVq23hOCJ/NKH5MY7gITlbQEFlF3YvK7mT
qpvhZ7by9YUT9eLrs72moeuRNiZfbz/F/dtg3ijR0U5fr6/CJQzIRSuzI7XqbLScNVoZhlOH6KcI
3isv2DX27xIMNe4JUn90q9tKxCsrZG3wZieVXvZWgqVK7kx6I6T6/uBKvejYFDScrUCpQtYQvfbc
AXRQIzOyVumZ/v/zFW7BiwEESOSkzQkdro+JHlX1zNGtr0Fxr1q3ZfT9+uQsDREsQCJneWLGaDN8
Tow5W6D5ce7E9wjH6/3Kjln7/Gz5ymYISWlIcgf5ubb90qKK/Qe/H0df4nEZ9okxrfCzKWg6WRGS
pGXOIB7t6sktjZUGlo40C7YhwQ1JEN7Glw2kQ6W1Ok8ZJ8iyuz5AkS3Eew7BYq9CPCfvVh7hSzty
whrYJuRGtvssziQ3nda1D0+jtV6kDCFxLCeR8zNX3hYLK0sHCiioh/Gy+EAVQrw/9/IqLZzgN2IC
1Q+oXdfnZeGohPXNRWAIUBNcBpfDRoZtlOoxLpwYYalNKYnbrIv2Icq5mNfuSvTAIukfi0mA0Dhv
c7bdI0u3bTxTCqdIfrmStJusd673amE5X7Qw2/CJgqKo2tGrfMDrNTlE1hpncGG5XbQwW8/4cWUo
tdCHCG18Pzg0qL6VRwgD5prszNISILs6MYK4rtU5+aiyJLPvXK9w9N6x6geccxv9eH24lhIRCM/8
t425uAOWVgUmpVyYZXVTV4ggS68xamS28STcT0mLJ9WTrq7d0ouTxMOZdIBhkfyZ3dJy1hoRVhfE
BRYWOkdU4q73auX7c9BpgHxrkpd8P7YeBKrB/a/r3184AlDR+e/vt2cnjt8GpWJ4Inf8eipQqdYu
iu4ZrH/Xinq5QT2/zTov0Gglwc74RuCWUWO7vpIsWRur2TEQqVIRNxZ9adv6S6Fl924enq53ZK2J
6e9nNwDV2+I/w5Vj4kh5uF65wtamY7bnA8moRKYxUGNF3WgvIasrbca13bjWi9m+d123lguZVkzv
mGDjkO/+3SjN7pUmw30p9aZQiKcnDEOvue+5yd6ut7J4ep0t3VlIXla4N7cJvYiKbSvfq5Do5UMY
PoVrkB5l8fQ6a2m2yTPwJJqWsAltqkMBfpHdiJ+apdQ7VQvEPrLcfD9G6tGVoxtLajaqXb3HgXzC
OgC7AwxCWt/8er3z1xcKKNHZQswUdDJShjhL9n66rav76Cv0x/9L2pX2SIpj21+EBMZg+EqsuRaZ
kVHbF1QrO9js8OvfoXqmM8LBCytqRq1WS6nhhu3r67uec13IUpb1xDoYcpZ+EnmsZyluVACY5TWc
n8wLeNiu0zruvYhnE5gUrNcUh70BeW/lgYB2AMQg2D5CzCIrDPyy1qLsSYH4hdkISauMyHZFLxDv
BeCMLrdgglesdrYPkgeM1b4LkBTK5dyY4MPzQ2JWrwy4ZTEFQiBgMURtbCgBTDF1t91g3fdYJQGf
L3KYu0roL9d/x/LRvv8MSdsmPZ1QTcY7VraPrAO/CXg30dGMAJopznf5Bv0rSe6XLyKzt60KkkAI
NkUPpe4X0b4MH5QTWssX6F2Q9Mq4LKjatsPOdmQNfIU69nApru/a8vP/fnq29MakQdoXQYEIXZSg
IjCOdvks8udYf6IciOS7Pvw+RuPmulDVumaVPXkOQuI0HAkevP7uo1k/5w6C8796Ot+3bv4JJyJY
I2xSzSKAlLwxqvbFssO7say3Vc+211fz/1z3d1mzZp7ImsIRrRLCwjMdPTfkZ06PjH2cebr0Bnh3
/EdHju74NbN2gJJRqKJC6W3pcgPjtMs6ExpSGzuQo+vusQg2aatY4eJ5WeiXBAAcsnJyk4aWmXwq
mgnnxcAE84IIYaUwIvPlvLAhJxKkdTiBRZI8xFNhVXduu6flCiRzqbYV0SY0HsZaUXlctIkn4iST
ZXaVC4DUHm8gcLOBUX37AOLcVPC+YZIt4lka8tjGhol096lRWXTFZsn5ADRfpPpoYLMiY42kVuXH
4a8g9lj5GK7+ptPjdCmmZIMy4Iga5rwUi0SYRQu9SGG3FcplSgZIZAatbYARH7Rs24Zolf4wdHfX
b6jiuOUehjTrhgh8gHgaQMLw2iWD4hYuL4EigwjoEPtiTpiTPBmA084PZrUPug4kUrsQ+Kd/s4h3
IZLRtIbSNbNm9nGr/Zj4vfU3PjpIYP+7CMlidkZet0WJ74/W1orvAAV7/fcvmqqT70tWssa0Id5o
bJJRv6TaPYu+kHDHQFd8XYzqLCRLwlzUCpx03qZwkwDn1oZPpRCx+P5bDIYQTUNoECbn9h4w8A0g
QJCydwaQ3v5Oi50FDkPCvgJ5XiFqedPeRc2+18nT0qEyG/cWEgBhsh/pp6b73GJYv2aKEHB5097F
SLpVgGGlZzk8mjr8DBIfzX4Af931c1FtmqRepAWBS2HDDe0bEAJt0NrvUfCS1c7Kdv/KoryvRtK0
URSA3PqTNQE8OtiI8pUS1mnxXGyw41ED/7sYyMl7rg0Ib2DgQQIamo9O8VSKJ7tVYKgsGS4MPFgo
KqDX52IgZ2A5YLiTAcYX7CjDTled+6L3dypAUmXmTm6WBHgIQc6c5t/bcpex1ou714a9WPUP1mXr
slMsamnvTmVKOi2oSYYYMNAHG9SiBWDyt4Rt8urT7fp2KkVSaVR5ohRcmvxAtE9iBJ0Lerq3MVhM
VCgRquVIip03dlLVWY2o3Q0OeQOWB1FtMwOkdmkxKrza2S+R3aTTRUmazVhr5WWDRYEdJQKHWHo/
DWCXWve675Dj9Q1UrUsypMYQopmiw7oMsh5jNDDvp+EJNNDXpSxZntMVSZ5Y0eq1OWbQcIxmMb42
RyRR/+LhoRjGQYcOxsNR+Ty3oYbQBzd18CK0tv1ocf5qOP0uhmcJbKm/6B6zTmTJeceyBRueMXtL
1V2419HRDPZaRfVh2Sb8uxw59agBQwYsWUhhOPnOaJ4d+hd+wOkSJJPQhnE2jcmcIgHIjy6+1UC/
v37mqhVIBmAaGrA0RJDADubkGV/+t69LF79FlxQ6H+BP5uXOrjfF3zzJp/sj3fc2D9PQDmd10vda
+9FO/Yp/jyNFV8LyvXg/ZemmW5Hdgn1M54ew9PP0ox6/at3mf9so6YLHI2NoWcXVG8ZtCPK9w/XP
L6b/TjdKutqgoE47N8Axt2m6Fgk4ldKPEVocC/6g5T4d8i3ajj2HfafDfUeeIveXCXZiSxUiq7RN
uv5lDfgLBsj+Q4uOiibc6pViocuG8r9Hhaawc/sSct6a4RzAEONloPs4386k8snH69t5fRnoVz+X
Aoa/YCpzSDER6Zl7c1S4gKrvS9fesOM+qzhiJCIwGHGXqTolFxXaRGcx+hiZY8tNEphUskHKVSHM
yzs0u5qeM1TfA04UDvPiMk7ESMsoY4OMtolXq678Kv4UAJ3/L87hRIBkvOKRJAIIIPBjQbzCml92
+fl/EzCv8MTln5ymb7oBK8iHtTEB1X11/fuL6groMx3EIAbGoyX71RngXGQAfEH/zyqpQHW0M7RN
1it8cJWU+e8nqyAgI4t7UKQeKowlDMamt76UcPkzpqokqgRJVsztiriLAmwXuAS9OnyjxVsH1M6x
/3h92xYVC+4DtZAOsUx5xnbsm5RNCcz+pKGPmEJ/0T51XcTiFflXBJolzvesTPUsDibYfN1Faseb
gk+VKll/fRUX8wM56wIgL+KWWz8mgDH8ur4A1delyxcwzRmGESF+E76iVS5VGFrV56WrV2kVFaTA
EWhsV5jASFfs/6Iqnez/LP9EZ4PGJFXMoLOFvXO25ZcXU1UZUp2wdPdCDko/ey5LW9lqTJ5RzS1V
r9HyJgFxkwGYmRhychAksGghsrAIVKbTfpUqCwaLa8AFcFyKtnTY8vNdEnBA8ywVyBOBbBlUK57d
P8T2cx8ZWyN2PTPu1kb5yprvk3WfBuCfA4ev+4jeR8VpqX6H9K6bfSOyuuP4HYE/gtMRDCwqhVja
SwdAojMCPiEXt6UA6X1hdX2ORh9j72bFmta/rt+YpUWcSpBuDPhgc9DRdflhMn+H5TMVdybAKW6U
4SCpBxAMwqwZ60see7SygPTdWJfHlGvxPipD+wHZHnbHR9tVvC3GfPhnAeofWZaLvBi6dy9aIYcU
EGdZOZXHvCarJMFQz7ACbsm6BX9h/dhmpleCJwpcjauySV9BaxGDU9OIi0eacrDbk1Udp+hO1xVb
MD8C8s+y4XWgu8icASZky5G106jxThzDGgyQdrPRkrcSjb0G2OUcRUR7YUWwBaeyJCuSdZUjWD6I
o+N8ilxwSprlKkqIN1OM3X6wp5Jm5TqxV6Nup0Kgtnu0w2AzRiAM7fNNrxwaWtw8BxOAiIfRgSjP
PMCk51ZbCnFM6E+Ni1VufIjD0BsnbV2UKn6biyuH3cM4NtTUxn9dNGMLFiQxcIr4EfDcH60mfgD1
r0JJVSKkOwfIYptqKP4cg6b8noIstg0CRZ5mQQRAXyyg41smZmT/hEYnJ0PHTlhaXvAjSOtX/JNT
1Io1LCjZmYD57ycCUHAghpaU/EiSwEv7e1iN7dC7G0v15l4WNwGWcroUyb8KUXTA5E6KA5k+WCDi
BqWsB7wRL6vq9VTegUZimzTN2syiXQvmxrS6tVQHUBMHHDUWcE3wjzxhJaySdWXUl0dzKu7Ah562
uiLyWdDvueEd1HHI5bvAxj7fS5ZzwxqriB+HIdh1CRnAuDeBt1ZDD0FtBV5ZpwqJC+oxD7sbFDkp
dHrIQN+O5oRREkBioRG80N8Hlfe9JADEDyZQa+fhYxn/gYEQkyaWVR7b5usYiU3nqhCpFhTQBeQV
YFEcpNRsedOatGtKDDeXRwvhrv7irY3443XrNr/fks2GBBdYEiBau4QryyxA8A+lXh5jsNNR0Xt2
/KOw6ocmG1ZGb68MZzOoaKGWV/UuUzIN6dCYGQa/8FSCfrahr43+FoMG0hp219e2KGdGnoDGMbhS
899Prm/e8RbICi2UGq1P/TBVmzBBa1zPWbfKAWZ5+0PhYrp27lbG3CfmXM7FRXWbZUAOTI9TL1Bu
yTY9OpKEfjNAIUDD4HPirgKLU0ch9FyM1qaF5gZuMnNZgZ5VNaS4pNSnn5cOh4CYvAVIf3LkWVV8
qCzK75mtTO9deGTAq0fTNahl5mb+C4Qo0FMTDd3+0bHpo60WFRswoGwqQ4WKeukoYVzUxhwuBc4/
kOukI6nMoQT5z9AcMf+1Tsz9mH5l0b1lPejutsi+X1e3y52DMbDQbDtDXwCWQrLhtZ23kx3CAxzH
cNWi5/pmhhAHVFEA+UdexEE3uTwE0bGybftJ4+hzoVur/1hmjwkF1tD0lfW3pnclUdLVGfqYNxVn
/JiDTjX3hGqeY2GvDPQlgloPPdeA7pJeg9DMgKeGbthjkge952h25oEP/ObnG1oDSBWYZgcOggwP
BrVKxkZv2iO4c3S+tSvMs68cFfzdwlIwpjB7vZjshVcjRUg1WguNuJ+iYxD05LkainxjOTFXZKov
pTCkktAMDWcHgAFyN5yFIGyqAhG8hVVjrcGpUNV0fav+nouQDIujR1pvAKznzYpe8+FQ7/+3z0uG
JdDSUTTAcXzjf7Q2S2+ecUL8iHERd67gzhVj6bLTwsq7oRHOW9CJzfgc1jez30oCpEthm0AmrcLK
eZscqKsDCsFba7aSAMmCVOC7pIg2nLehrNfo1vF+uDn8pOlmGF34emSONcAgY9gYST9/QuK010Gy
7OTHYnwYiyj1zBH5bnK7zp6LkRRqHPpyBN5RfiQ7EQ1rqqsAQS4vBbrkMLaDBCsCTmRKztdhjkSf
qt5Njxj+9Zx9p/c3P+mzgDkTiRsOR08+cSsIUrPV0qOVfcDQVmJ8jdvD9Wsxf+LcAcN7AUhtIFfO
Qxryc17URpmnTpfiLBqMv65KumqiDXdThTFc2KszOdL1S4wgG8FGkx4Dy/X4tzhRIY6qBEiH4aSs
5vUIAXxAnDzQlRHfWpMFlCRFzmNmrjLhDkunkYbCHI3O7t+AJIZQee1MKiyxC7cEEix9nhWfH4wL
GqLcccvByfrhjbbrJlyHbNNXCqf0YpvORch3D5FWUtgJRBgozH1wVeADF+okfV66c0kTsNDp8fnA
uG9/B6CJd/h9efMMxSwFFhaeKDCOL4j1MivNbRBbDG/xvaaDQBbT9TfeCgiYw1BUNmGpLqbyBn2q
69icurfxpbPvuuAYjJ9aFT3j5TguXgqYKMyVziOfF/NRBcQHttMTABDgxeith7wTK1DW+lMLXnDg
G2tasKUj/V1iVEvXVA/uZe32j3wL+TLgjsy4Uuf2qxBTmDgiJ0DryDxuGWvT3GfjuEIJb9XTex49
deNj3IRg5t0FwOQc4r3dvLYqO32pM/M2YLetP8wIcuCSiQgBYNKRAyvDVQNI5zrK1gzzdsVwqw8w
L9hAwAnecGy33CIqMJOgR2IkB+uT3u1169YshvT5+e6dBHxTb4AHg+PzZj9s0FYfNSomwGWVgb4A
HUpHulfGiLaEVjuOsLCCHgFeX3olxriDeENdzCZs0CrM7W3RM48r5yEubRP27kTyHOucLC6Y+tTM
JkoOtX5fTU99+ODEL9dv3aVtggjEyVgemaH7JH3EsKVoy4iQQ1x7HVul0/r69xcUjei40njtAEKI
OPZ8CQAtCUIOlx1FjU0j9tlDLcB8oHjoFvYJOM3IbWIJM2ietAgaaGYUmwU9aFV/F2vdY2wOT0JM
2+truUiczAj7mLN2EFuAG0l2+9Mq0htDryiaxL609M4yfzcYhwncDzXZZgINSbpqkHjhdNBfZWBO
GdcUU0bSwkQzFYVbmNahjKNVRV4GocinLhwPclkEpgBxJioYkoZNFasGEUT2oY5e+m7yyq8VWjq5
9XZ95xbWAXs7Ix1ToCgaVFqHZU6MlZlmHTp3S7SVqViF6vPSKlLiCiRt8flaf7GQfUknRelhSQAo
xud+feBAX1CyVsKNKz0IrINdld5Plqp6HxYUeM746WBMn4sp8jmnbtBVRZvZh3Q4VnEAvAZj7bKb
fSkQBxhQYfAeY6L/gswnn1CnKgf7oKOT3i1XWfjz5lNm8A6gUDq4j4HVeX7XR1LExtALdqDGto3W
VAWIvHAKyIFg93V3pgaQ6yUF0XszQirvkGMWB2XFTbK5dQFA+sasEIwIhOA0zhdgt67IBiCAHsxg
XRcrkd38WJ19/8IRDPBQZUgnHHTjofmVlQr7dHmZwZmF5pP5HoNP1pT2v3D7mjW2ERz6PPaEOz27
Q/3Muq9MRWxzqa7ngua/n7xLtHKiDujswSEJN+W9NmxUdLVLK5nB3QnAXs1LxNWBsKgLRYamE7dY
GckXmx7DzjNqXfFwXGoUUlGQgRAD4BYXkD0NhqeNhPLwbaKrIniI6OFmhcL3UXEjYGUBrqS0URkf
iKjbJnxDYjDt9okKFGzp98OrQhIHeRBcbElhnR6bVJpx+Kb1xavVDPcpgCUVfrlChqy0BTBywhqE
dm8j5ml7fesyld5eSkBnOuJ5h1m41XCLz9XJzRNXK1zDOTRr9F43Km2drf9ZuI0swennZ2U70VaT
xEWEpIhzGNNNT4aVmesrs31uTLYKTGMV3h7uQR68EXCow9+9AN9swpiLjsQuIJedrd24W4Udv7x9
59+X1mO7U1YXPMB6JtDlrIP2Sb/9vTsXIb/XY5abRgoRxN5qjcfJ3fV7Mf//5SOZYalnIDLTvnhP
g2mow4ml2oFMAygH4HeWeyfc98GzG4Q3e7jIE53IkrIgQ5xm1TBCllO/IivsFqpugQX1RQcLQRkf
wSPKjlL8HbCOuVyzgoPzMQE8vx7djI04M0vP0RpaORfgPfWQgu+ENcGhvi+pu5nMfnPTcdD5wQbg
HGjI4WqCC0dKDnbobkm0xHT8oP2ehceeeDxYcXT19uLLdUnSXl1IkvaKhHpvdz0kYfDacFY3JuYv
Pi+dddpXttYAxMxPnG+9+KxqiVz+9QCzg3dgwImS/EwtzWDtkT7w+9QLU3SFKM5B9X3JnIO+x5yI
hu8bxecAvBVxokqfSrbjPxv03xVctlQbTtj33HF8TKOb9s4KNnqguNtyvHwhQzrjamCmNjau4+t6
eFemxprEDQqK9FiX2qvj9g8GzV+NtLPX6BT6rCsLjfMunRiXC/mSElQ1pjmBjAMdA8Nf5hzzaedW
DAhczxxQfFH/0o8/r2v1HyTDC5GoX881+9n9lRKhQVwGcVNkjq/pIu52vArsdVhO8WtbBfSnS/IA
fetdlno8DqKnho3Trq6C5IlEaeuFPPrcjX26B1yt+GBXA990PJk+5FEwrKMs+lSGubXTSrt6KvN+
uM0n/We3Tn76rJMnr2NVlzXGkRLHt9r7HoyIwfb63kim/p/vI2hClQYgkMj9n3+/E24lQiQo8X2x
rQcAHwCHfCp3NC/XMUqZ16Ut3qATadINBadSoFVd6vhpfp+kd8CF/5vv26gswiajijLfr5PdikpT
GF1WOL5wzbugqo+d6fy4LkLyff+zYe8ipOe9JmNVCRY7QIninp79wMuwosFDM7xdl7NoCtApMSPs
2ZfdZ2GblJElsBT0bCVgoLK0XZUUA+oQWqYwCYs6wEwA6TtQAEz2nu9aYsKyVQksAuH1Ewf/nlMm
910WvU5jdtcN9u76yhaVAHHo3N8y85ZKtzEEJF4WYSrCH9hdlexVmEgyruk/J4SCLKAp0QVkyF69
pVW6FTeV61ftmP4aWQAOa5YjnzvovYbRMZfcT+imnkA8DgUUDQv3RconzROJMXpRzTUP1XD9Nrfw
P79qHpu1EQIit3y+yZlW1nZnJ64/EboNmmFr83Wlvf7F1roI7UHvMNe+JduusTCpkzpzfbCKec8N
v7FJYF4EHiUd3S422oMvRgpz2nRCr+Af6F/Ru5GrspFLb9OfNCQMEVrTiJyN5mVBamNyme8Ywwcr
iX6aNF/bWbJ2Yu0tygDCyXJg/7PuVRTmYzm1ikSSPBf8zwJBi0FNZMMAdChtIEHrleDoUPFL28G4
0ZOZJau6OaQ5UNvNbiusZhUBPlpnL9cPbsGqIMX7Lld6FCcyhFzLHMhl43e3HD9zw9kPNJy8xkwi
hZVcFAY+RcCeA2EPY2Dnqpg7LbXHgGKX+1VV5s+bEv9i/er6khauOZKKKKEykLci4pK2Uh8T0+gi
g/n9Sg8/O9nX659fsI8mvgtF0WHoLwpeU2WPIM6IHB9gkQcrjr+Nll57tZ7vr8tZ3Kw5p4iME9Yi
t3mkeTwgAtKY39DGvosShNlTBNJEyvqP7pDYCltM5s2XfBUw9IFhZsY9xPlID3IoSMtalsPuu1P0
ZllR+CEjrfHKEPL9Bitls3YtYn1qhImZ7pKAx0CHd/MEhlDoaFcb1R1vY+fJic1+ncQsvBOR3q64
ViNvXNF2FWIs2GuqlK2iuuofI2uap/eq0OvyBpQT6GP7LND87+W6gZYKPb6xoDvfMOzmPJMM9nVE
TZLy6WHadsDdxGMT5Ts67UbQHeWu4tAWdA9VgHl2Aa3bl82zuV04pOawI67eHUe3XltZFCpukUKG
HJUF4WQM1YQrOxTBIWzGRyedjjfrHpbh4v138GZcBDR2bIUtrbBXWXQkxceGHZriY3y4LmRxHQgq
kQbDmwG2znNroNlVm6BfF+voPOBdEkUHzdLnQb1BoYBzR7j8JIXQN7BpVbY/Dl6B7kgViuNCOIH0
3fv3JcspjLLnRl7YfsfLbcHyh67uX9HytQY81JPmTN8ckn5BFlPRyrzgM5mwayi3I52LWpN0TXtE
61oTU8dve9yk7oFOvTfQF53+5pHC41yydLA+mOBAPzCSDNIBueYU5nYDLcCEUVsL3PdNyt6uK8Gy
DPRkYkngHJIf3hK0D4Fw4G06LVuFLq6k+GDVjuLKLG4a3hv4Zki+YU7mXNVQo2l7IRDMmAD/6yO6
D0IKihm2jdJY8wwlTfGiPzF3qMyDt8gAydHN5MS0JmELf6XUvnaxebBj/jCk+QuwBGovyyO4uwFA
bEGTnNDXzC1uj97QevwuXzJ2aRGkemz1cHWb9r5LAZVnqaBMlt4nNCvhIQc2L3gVJO3ow2budpxc
H1RC5F5zgQY9lABiEnbq3JkRBrP/QlPmEhVFeIWqmCRvzN2SCCJcvzafkvo5oS9J/u26iAWTgeTs
u4h5ySdRXGAUQSkYRKA67Y3uD10FMrAoYG7xAJMU8nZyPS8mXUcBVOL6hv5spdMqCVVDeioJ0sFn
vKOaQFbPN4ctsTeqYGLx8+BjRyMtWCiA/X2+Q9EwDG4RldihvPO0sfV+Xz+BpRgK2uQC52fu10Vh
+FzAqGlVCdhK1++LnR2ib4kVyAttYserxk3/PRg3HBVKtta+XBe8YM1NPNqIQmdLx2RtJs5EmlIg
OZTpz3nwkVhvtCs9AeynsfzcT99b1fWZD0J2t9A4NVfYodEXHcmR5pb6gAqHXyT5NkwC4MLm92UO
xE6zGjuvSQNro2Fe9foyl87vVKp0fm5VRHmtha4/5MZbPrafW47K9XUZi1sJ+jqMWuBlv5goKwKa
xDlmMHw6tasUPd0x5la16UvevLT0ta2T9Tj8xUuFwjI61dGKhhOcf9LJxe2BmcdEZOEVKR5ourOr
uyzbXF/VrHgX5/UuQva6RFP3OUe3iR8myXe3NQ6V7k5eFDBFz8LSU4UAEO1EM80LCnjnS7HymHKQ
1iKXHPMfpsXvinkgD9WSX0bidoC1pfru+soWNdHBlAISMOhkkp95jtQl1L9Dlp8Fw8btmnENxPh4
Y0ZJvtKbRt+EiE3XIw2EYk+X1gp0ivniOTOum/QsB5kIRjLQ6CWY7iqyGqJ1Y+2q9I5lihzIktpT
JGUQRaFrHpgY55s6dY0edLyKXoiz6s0HainC98Xvg2WUIpuJuFAeziocq66yMY5eaPmgZWtXxbew
8NYydDHBk5iZL1B2Of/9CRocwg7pUr/rhh16pwDwYAFo5wWV3eu6sChopgRwYQgxjSOZ3zkfZ4iu
t33AJ3ulkdzpw3TX0scsW18XtLBjIMaDy4fDAJylvGOxJUD3rTeW3ya2xxvPRdHyuoSFC8sIhqLR
mgeCWLTxnu9ZFVplPyXE8qnV+8JM33qtemuy8nZPC6PeaFGFFs8JAWnHBpq2DbqYLD/pHyrzjqg4
U5c2Cs4VepzRoWPg3+fLiAVijHqILb8z1+m4KxtFFLZw+2fn7d/vm+ffT8KUE2vC9/V+U37N63RT
V8nGcSrwZLeeU99+EzF/h6kM9LfjlZWnfRoCGgIncalPd8Gc/lTYMrmPdo7yEZIhMkKeFzOMcjyh
AbKHg8WJ+saU689DMLlfnCKrvYaK7j4sYWJYb1eAD0RYAyJIfRVjMGJXoiazc1oHL35lFjvh2sOj
2xe6QumXVBLJbkSNKP/PI/vne43JVMSkrKF+2DsHuGl7KyzLNdMCFZH0gmEFr9afETEgTcO/OBeU
Z3rCA7ugvpl2HoR4ViZW1QwUEe8YuZE5+M+eY+waVxldRpjlkqzTlLkjz8ec+kTzSVWszTIE3vpx
In+hqvD80dGJ1kfM10lW3MFUNw0jYfkEcC0s94j+NOnHlD6W2kOrcgiXzgq5D+gq+v8xWC4tikdp
aQs3s3wr7LuVpudgJItbe20LdmO30T/7dyJKuuJOAB5jTH7AhID/jr+6tsojW1QHwNHbMIfYOdmn
QD2kc/oKl67PHLGhzhivM66Pdwkzkk3XWewxiipHcRUXhYKrDkH3n7Z6SQftHBwXA7LtPpoM1kEW
blK48dR5bIrXKFH4f0tGzMbK8LwjW4HJqHN9t1A/KtLasfyCFL9pxFcFK+66yvhInebb2BdvgSAq
UL0lBUFsDzAR9Ighqyhpo0aasXdzaCOG5Vci9w2yN1mhsBhL1h/jnWA5IwiLLnqGiiAvwl5Y1K+L
Z97Fns0VD/7iKpBMAqgucnAX05ctyNvNIWTU52Stl1sB2Ax3e/0hXogHUMV/FyFZvcSIKzZZlPqt
xr0x1zwtZuuu/t2x56741k3hzh0+XxdJ5s4UyVtHzgquGArvcALklmwet3Wbu3gG0InVfJiGLrqP
o9TeUUPQtcVLgOjYgK+akklfTZ1dP1ROWz9X5UhWUZr8wrjr4KfhurajbVmVHIF6wHa8r1MPMxoY
+escp6kUDsvShcFVnMfX8DZcVMSp1ZkV6+ffDJRjRIDm3kWGDw0KqmGTRaVCdutP6R2z49LNpF1S
9GkEex2iOT3JUWwHhZiqRX1xNfBW54o4gj3ZwSM6CNiZaKk/6Z9GAqvDXK8T30nFvcTodtfPe3lF
s8MKKAEH5Yvz+4/m2Zbp/UR9ffrgsLtBNc+/9H20ByFKAQktRpCku15nUR5qBE6SxuNjlfbPmX4j
kOmfR+BUhOSuRtGgN1odUD+tyAReSm0b2TCWcGFBkJmvr+/XUrkRBJxoqcSwIXLY8oaZppYFIWpA
fliHNjrtsrWpNQ9RUmz61vwK/oGnOBcbNG5/bKdCMb+8FGMgFYtAhhhIIMpVQD7lmtFXOmSXTbWu
qqHeoDkLdpQa/dbKRqF4HJZMHFK++lywA/OnIx0et2jTZHxiaMIxvDY0d/1IgJClgphY0hFcKvdP
vQ4Q1fPfT3IQcVmYRm3XzLeFH2hP2cv1I1v8PKZ+5vIcYG5kSohBmCzK0O7n03En1kV4d/3zZPbz
ZYsJbtx/vy/tkjHVLAWECfOz3Mosj1ZJ7otptD84iUGTuUHJ3NU6aAu9OErErg70BHFuHng9i7SV
0PNsl5E82rIUBd3UGEwM+fbdZ7uqkpexHVC+LoGeXI6luw8Fkoemy50vQLxVtZnNv1NeB9oEZmgZ
GFMA2JwfQwgE7xBCUR9xc4wtmV6VvfAIPRhOeE8TV3GRlnQZU1JzNEON2Rs4l2aSRK/qcEQxuNxT
9+P4EGcvxNxfP5sFBT6rXEpH4/LKMDhBjSTPDlnRe6TD+SSKWzn/UnnfULJE1IAwBDS10r6RsCZu
HAnHr/tNDhixu/yzBm7cehUEq+vLWdqzE0lyJg0dpU5kZLXju0J7iQL7EFh8H07mB9CJ//zfREnv
AjMDLUpz7vjQCi/LrPXkcOCCISU5fr8uafF6vm+fTKphFGTQygRqN1rrmHuaKq+/uGmIQ+ayHyaN
5CTdWHTCFKANQr7Euhes9HS2aRvraQg1hUe4qAgnkuZfcmLHBjs29WHWtrr5VhSG17k/HDqshYWu
8vpnosqrLm7ciThJuZ0gKuOCokUyswnQSmdX6/brg6m8962bF3yyIMAi56CQR7xfpvvR3pL+U6ay
nqpFSJcnTMakgnOIG9rPQIyU7q5r14IFOF0Ckxqx0WnQsSjCJnH3OFhf9Zh6LFP1SMrIY39ckJON
knuQclE5VT2WSIzUA9xefqR0+pw41WNXGgfdacAdKX7xQNuZFqZca/ZUEhVE9vJC52wwm8Ga5PRN
1odF45CBobnGfU4E24Vu+IX3qtkVlZj5PE9UIkwjYJZrI3pr3PYxdckPELmhXEYUV2lRDGa5/5Sd
ASIgqYXhDpyAZ4+BL+hTGX/l4e9MBYSwaBfQd/MH4dlF6vl8JUnEChszUY4faU9WKTzbSjwneSPZ
23UNXKpoI1/3Lki6RSlvm55ytCMFY7UW9bBynAC41R+EBriQ8VOYvzQt8+qyuBvzz9dlL26jBfgm
jGOBlFkOJezISFseo/O1CJ6m/C6mq0Q1C7R4gU9ESApBUsBxlw1E1JVndbtI3N6MMmc7Ubqecbrg
K5wfE6a1kyIMGTQhYF940n0iZrC5vkvLJ4Relz8FcrSNzR7eiVJbdcQNMyO2H+pfwjAaPGBHNqu6
iDMgudWbBsh6ERs/5KV2103NdpjSj9d/waIuwlOZUdbgRsgTYRmJ4ZdZCfNb4QlrbX/OUKotFd7D
fGcu/JQTIdJOBlwvmEYhpCc6B5hTx783Gi0+lQ3rXzVXb78VU9hvkrFuMCcRTAo3aWGNiC+RgkR2
Gb20Mt9EFwHKBrkC27eT2Bs1PIlb5NAEPV7fyvnaSquEGIpC4J+pTTngjDFkJWqe2HhQ9Ds4BdSz
EVMYY7s1o2ZvTlxRdVzMm8PszlBsoL+56EzI0JcHQjjOfGOw76My3bHOWDdBuzJI9eYytgMp4Q8e
Jj/Nob6zGTjpsu7eAbJ8R7r7vHV+37x++O4YOZobJXDpZ5Nwost9H05tVwa2P2lt6CVR0z2GZZz7
elKPr3Xk0l1IuCrKX9h0BiwHxMP4B2OZkhHQxjjVBz1Fe2p2H5sPjlij8krpfsoUHsmSDsNUQ3/Q
5ID5cemmgpepyPAjbJ/Aa/Rim28Bvth6SdG9Tt2kb0ZSbkOj3UeD8Xr7vqJ5Aw8FjhhsWtLtCV0n
1qsJhcSm+NrQH2i7tzF+Ybv7UdWntmRRTyVJSe1kCoQtRs3GxMXODFYTW19fibFwExFs444ga2lg
/F56XPUgm6asNWyfZTznXq7FztoYK7Gp4pp/myLxEa5M6hGh15s+0rN7nkfZY2/V/KXtu+6uSaJx
L2KTr0ZttDcis1+u/8KlZ+vkB8pxjh0lmk1anPJoJvdNCYbFova4/Rcvy6kU6UTBuZRqDCVQP8hR
HFwrOesXVwHfBQ8XRokvwC2ymupBZMKHSQLna02D+wAEDEGjykgt3T08XJgFcQFGdjEsmaH9z9b+
j7TrWJJTWaJfRATebIE242folkbShpAFqnCFh69/p+Yt1BREE627mU3HVFIuK83JkyYMP8co/Kwu
vbgcnysz/Knk/RetKrdYhVaP54U84XhajWM00gCQeDTJfpgVzyH7B1wFqCEMRAtB6wV+EEGHIZ7f
gNLINgFK8QiIA9i+N3e0cNXqQdtyD1d36UIWvywX+rIDadto5NCXJbVds/huKuiPt+WFrN44BDmA
B+YxdTHPp6N/dBYliHBJ5V0RojllXh0ZwRvYbRUGrU4HMDOsHaIri/r1bGr6MTN6VCVow89yREpx
sk5I8h/+4Yb+FSMaLKAkIQOrIEbRx1emJ0cEf3eauWU7r541ENp/YMs4VdZ8c5KcDlWCJomvSjj8
jtLiUU31DRTC6vW5ECGcNdbkqOBlXASw1IZn050kPVaDV27lYNfULt99UGybnIdBBOixmMqtZBdc
36iBrr4DdRw9munkM8uMg1CO4vsmjVHK57SyRzLlNcvoPjRJsYv1VP7eUjm7QwndFih+5cQgO4bF
RRQOlpkjrLFatazkjAuvqvkghV8HKfI05E6un5eVVQYJIEKLsA2QMRNbksREIyrS9+argroPXqt1
mOT005Rbn2Gu3RvI2FyXt2InXMhDefH84JTMLiZSQoNEFLaWb7couacesbzRJugZ6FXT3XWBKycV
/hVYn8DLBMyKiJnJkE5LGmvAo235Wu3mG9bH1vDCkz2go0suyxjeaL8M97L1L8Mj4gtGcaTtkTad
L5edF10lSxg+sx4c9HbYCpCsfv7F+Px4XCjZHnbFWIcYP71TlT1L9tcXf223NZiEIO5A2swUYx8j
GOwJrD/jtU6zxq1N20+m+isqaHd53+3yQvqt2NTwpG7LhFjR67D8/woW7o7TOwj4qCOy5yXxetp6
nVF6uvqzt0P/+hTXVhApf85cq6K1gchLQvNeNwELMPAkfibym7OhzzeGF/V5z7K8VxmGJzIF3MV0
5dtxfnBKkGG0ofjgAwqGu1mrTTe2vfaqW5XtoRc4OxgjbTakrO0H9CuvGgcP3yLe0cQRTPRS0l7V
7JBO+54d1RodiDcc6VUpADwDNwts4eK4KXbbK2lXqK8lAgODZt3ZmQoeWwns2BSEttc3nkeHRH8W
NBhw5QDQ4A/h/OoQQEkHFP+rr/WooZNF0d9nmvUOirmvFdCu6InlRG4FD/O61LUbhZwWiHBQMgPe
FWG7MqpHwOcNGjC75QMDwM0ugbXWyPexk3qvTYovmoNIfZuij8J1yWsnETAlXrxnIXkuvpIo1KOj
WUfaq9y25zhzHuiUbbjsay8eAnK6DpgbRIlOZJ4MLI3tWHvN66M0jm4o+W389fo01raNg/SQdAQR
3AJX3SWodtecAuiQCO63q/TZz8xhoavmZv5HbQZ6TPs48sNCk3fXJa/ODk85zgvevQVkKS9qQytl
3AGlHrpvpV0Nn+3STP1S7aeNiyBMEnioOY0K38sLtV6hdQxIF+rwpBB6iAD0L7q9kfmV6ptqcww1
e0PPC1NbyOO/X8gzpSFNTQraltSQf4Ho4ZjE2XFM09/XV1A4gh9iYKUDDQWULUcDzsW0A8urJMO0
SPqmFY9bj8bq8NgblE2jvGlxNAAbSdARpQxPcf01d/ZTfnNzA86kgACYARIdFAiKIdM+UWpm2ihx
rLpTZwOZtKFl1yaAWg8NgUoUMC0IfhO9HVuzdoyTVvmd4m0inNe2GeoVwQnTBHxQDLV0BbqrRKWp
n9Iof6Z6+qhq7SFizkaOYW0al2LU+TYPMeplWlgUJ7SHkX/KW5VzwivxcYouhxdUKMqAJ+DSHf2U
T8xjCUUgh3iRATouurt+XlfXi6NVOR8aYCn894tr0aA2lxSEGOi8Pv2QqfNUo/1xQ8htNsL/JwSs
IFp0AYOyeIm6EmkK1lPzpHQIjhf7HsVE/zARRNjQbgBWKKzp+UTKUknKoQcppDbBKyqZ35PduKVE
Vrf9QojwoOrAW+h9ByG66bi1/ZYlG4HuLQFca15sR0lym0YRBLSAfKAJiPsPdGjgQfu7TIIzINcF
WtTyZXIc23eeLOd21kYAGVSArXkPDnBTCwdKLlKioz5HO2nFdNcn0m4zar5yZGcShJ1W9a4NubVz
CqX3sd5V6fH2owTlqkFLIe8Fj1tYI5hYKDlqEvMUhcOdZIVeMTDAP/bXD+zKVhsAoyMSjaceXp9w
ltQ6MWGHAohRxo/6i97dFqHkNw6RHB7uRt09ONUFLzYz4TN1sBhOPflsv0ja++1fD1WKvAX4ivlT
Pj+ocaEUed/iHIEUW/u2CexYUYCWAgMSOQ6kYhY4xkhzsnQqJelkfjONzlNS0yuN0SucLY4yEZPH
1wkheTzXUICw6ETvpVAsRLSNVjrJybSDsZrnDzJ7ToYDskEoAPNBLuPaxcbzsXKE4Ygh16Kg5McA
8/l89SYVHjOjk3Pqo3dmGju9LI9pdLp5i2ZChC2KNHlCnQmE5MZLsU9vbgAIlDkWjteNos5ncX5H
TZZiIHmdk0XbJ72tnmgs7+ouewLecsNW5Ffhwo/he4QOL9wp4/1dQHczXy4QydEpaUPnNKEy1HJ+
mGYQpnfaZ6Jstf1c2Rh+nHF3ENNCgY4gSTbBJITHBfSE3XiowBapVGjWXauHW7eGwxOgXUD8i9ai
lqAk4fjHlR6OzTk2azfo5S1Q81K3oFQbMTkwvgCDueDmHSTDmAowfJxz7Vd2MMqft3++oQIQhUkg
lv7RHvPilWqLyBqG3K7PzvBqx55S/MfxBQUcllOhVTXGj2zP+lR+vvXrwesCO4TTXeIOigGr3pmG
aQid6NMo31XGvr75CbfARgVOZ7x9aLcn8iI7WYi+TVZSnbujZWY7BxXUt37/h3kOK13ntIeiiSup
YwhS74yd0UfUiXdyuBHVXh6e+fiCbdvIkRnqKF06U4k+AXiasw0By0uGlQdbF0iJweG9oH2yqRJN
dt6U58Ipvzft6Dkd74iqf7u+Tss3BAqdKyiUCXItr821RoxUr5x3aX2u+69U15BwBD082qJkbIvI
arliH08Hpz5CLcci1eBUVdwbZYPr3KGKDRxjG/pva3xBXSR1JyVag/G1yB8sN/l1faG2hucLeXGd
BwNpwLSvm7OEThfGt9HYSvGvCEBbNhTU4I1FvZoYNDH7umShLTfnLI/d6g4BjdsCP3ggbChS+N04
UbgRItNIkXd6Mo11eibZl2aXdxsBmZXvR8AObxBcY2ywJqz/ZNqjiQJHcm5tv252W87Ryn2YDS+s
fxJJsIAKDO+nxjd2l7f/8fOFRy3NaiBye4yvUrr/Xtrx/vr5Wft+A/FZ5AwRcwPp6vz8jKOiTpNE
yTmNd8DJK+FuUDcKWJfRIl7sZRu4X7xgSoQdAFVuI2VMCBpzne2k8Joq9hpC3Qpx+nHI3V66/coB
NoVmktBS8rLVH2goUrA9xeQsAwaZx3dVd76+aMszhZoF3h8Drgoq2MXeeH0dgspBMvJzR99CV29u
i1PiRsyH5+Iv7jRANYRTZubniQx7YxhRVg5klmxubP3WLISbgRtfFwgs5GfmFsSfGv/6IvGTPzf8
5rMQbsYU0h6ODIZP9dE19M/SDuQZAFTdrD7AeYKANXwlWOOLFDs6nLUkTtLhjKIzQHwTt9p4ilaW
CQ4GXEqoJ3PZTalIQRHZqkN7Nj29fUu30sNrw4PuFqAtjqBadNmspUmzu0zuz0ryWGSOF0f57fsM
ax9hR3D8ITos2sXgbK/GsXbGc5LcR4fYuTkqyJ2Jv8MLYY+YDFEcdRheNd/b7Gzurh+jpYKCHaZC
O4HuDN6H+DxU5cgkwyzkcy8r0n0hK5mLUJeNXktN1bAbDxMnDkSiHrBZ4HbhtgjGq57C78qYNp2Z
cveaKsfrUxFvxMfoMO9QU4Wo3QJuaiojatNKNp3tbLRfmngoA0VK64PJ5E5yU2TEb1SEMGlA3qVo
qBcGes12BC+yta0JydCkD+Ivhb2L2IYnvJzPfHjh7YjRH5SQCsNro+MmzRdV95ViH29R3Is3RJyF
YAtSOa6UyICYTvdKGzCJjRO2NT7//ULdwuGInDrB+LmDZh/jQ51ueBXiEcYEQKiBu4dei+gRLuZw
lRDedTf0XaCws+L4YCGOo7frR2tlDpcixEhIpMUSrRDeDBTVrZgX3+jzfswAehaNu/g1FI1AkA62
jGpZF7Tywc4fnRvB5CofHyXHSFqg5BBOvHCSWnCoAEsedwEinC5vAHX78qAPDTiAgF/DbVCEe61G
SWprtKoD3jo9caib/by+/twMu3zsMAGkdeCs4+HnXAvCGW2Srk4MNIkJQD8kheh174b2Hd46Kp2v
C1rZaFA/wpaCucxTiYIgtD8E9WwSNgFy9WHkKxumx9bw/PeLu0AtG4U/JYbv03ep/6ZXp//2+fyq
XI4/Jl3e9xhflr8qVUCC68OvaCRgQRCTRQQc8Ucx2CSZIEIcad4GTTd8Y2W9t3oUz7fWPiu3wjQr
l3omSnj2Mi3TkEzI2iBhe6X7BfasArjr/zYd4dgWRleY5oDpKLEfEl9Kdw4DF8DG5Rbt84+z+3fR
RN1hhXkCmnTMZKhQ5ldwhH7pTkbtkeSPwu6aZGtaa5cFhh7fKFQzL3hGR7OspzaqSFBGVvhNsYfR
cuOS6ndxGo4PA2Hjfar06RbjvIjY51qG17QBss85bReRNakk4DYoLRJUFdVflGo0Q7wmueWafV+5
teX86Zu43YepyR5LLH3s5lIz1iiENfu9VLVV44ZkyvfUrrN9ZVjRxjvxQYAhaBHYqzKC2WgjgOJ5
4b12UpalJM5owJqSHaw0ZeCvaBTzvsx7DRj3DBzTtl6hRd7QHoHaybxUUaK9YoVfwZEt/+7SiR4c
qZSecrjsLkkdil50Gft9/Vgu4u4KVB1uF1YQeQrobOE7J/QGaGKWWEEVB8pPOztI+r76042/qPrj
GBUby7LUSVwa191Qd8tt6/MYFuYIaW08ulZQ5Lc238V0MBkEFRHlQPmI+DpMwPiDWTBvglQx3SeH
bYEgVyaA8eGSwsVGxF0sp+8MNa7iuGkC4H08decgK3V9Q5Y3mEc4QIAHmBVIoizh+RwK2QJ9tN0E
JidWSV6a5KUuHuxP0ueSTrvrslYncyFLeIDyTIqdNoQsqYClkXgSuzWBzrcDLcgRm3b4fRVpiPVB
Aud5PTWBIT+3tXa0wcg0WIpbV+2GZ7Siw2f3TVg3BV28QwYeoaAe4+dWz39LuuqrnXV365IBGsrp
SUwTRj+QcPNHj5BmcEYVz536Zik7dmu4A2oNlXKIrwC6gip00UOaksYwh0qtgmYvhWenDG7/etBE
gpMEeKYlyiBWlYzpNauCtPOM1DduJJ/nWhlBd6Si0CccqBLxdmR9Z8mso3WgJw/k2Gb/sPiXwwvv
dEhqo9BqDD8aZyN7ZxvBreV1AFoOmhAJLiBuFrQ5Y5aAW1qS66DSfBvEI9ZGvH1jfDHbyGopT+IQ
4/fU10EdsWEYr9yAy88XC5jzJimLvhux+HV9l7bGLnIab5ys4/UztGKXcWwfimrA4gY8uJAzJawa
m0I2qiA3jmDOc6cqSIzKc8iP63I+wpXCC4p6tA81jsrXBSNQroUmixQQZuFrNM9ubM1TcpN6TpGq
+1hKHK+0pnKX4gl+iJ28QseKgZNEOSn5haa01cmKh69aOGZ/pjEhL7pK+nPB4uSgoGL4hRFr2NcE
ppEcDZnqDhX4q9zrU1jZEaTlkML8iKgsoKy9lOlyBAK+oGv7Oz0d1SNLk8mvQu3L7YLA1AeIAZBi
gBgLihxdgzLLSeo0qMu8e0V7XPnBovL4NinlVrvfle3HrqMURAdzPcCXgr2g2UOaZKWUB3Q4tvQu
Kh+75G3cIuZauSocPYS4L+9dDLKeuZpFWgo0hpmVB2XyqNh7Wm8c4rWduRxf0CSsk3C8C4xP2Jvq
PDHybNON67g1BcHg11g7oC4JImTlMKKBlX99y5eGN+h24f+iohq2N8h/5yvkZK0aN6Y2BGBDUPWv
SJHL6i6Kf0y/rstZToM3kQanJHrhaTxMPpfTTElmGWTog4Ickx2tNjZiZXiAA1GyApQmGouIFDK1
yhK71uspGNo/8bG6tfku7A9ue+Mh5TURoMeaf/3QGR2VI6cL6jRytff85jaH/xeASAQ4iBFoXNgD
oDRHADLtg77+pVq/0g1rcGV5sMdYGg2lnkA6C+ZGNU5IMEsjon5R6NEDaIQ3BCwvAnhoue8G5CGS
X5pwSnuLRhbYo4fAoIYbVYEtn8LsH4xy1ExxsBg6suJdFZ6MFITyxGKJETQ2Orb7VbMR1l/qJHgV
MkI1uAhohSwGUqY2jdFGOzMD47GWgZROd9QpdobyfvNVAIUy4KywaHmLK+HKDVWawfKrENn63piH
yDr8w/Amj/CCgNhEoHx+ViM4rFJEKI8QuK21Ay3ffxtfuMmFEgNfFZI2yKcHCb3NrA2kG9eZ8/ca
8XZELhE24/SkYmCxLDVJUzraBUT/XYxf6/hXWf1I5W/Z8MdQtqL7H9iWhTQDzgVqxBDlF/GNBmoY
JrBhtoEzOG6u72RyrN9GOXcb+d1MPSe9y1H0/IMxrxy9PvRJdqqmJ5i96Bl/fV1F6glYvZj4xacI
56IoHKdVJa0NRqt0mfTcSd/G5BuRnmm6z3PXaIIpflGT83WxKzcXPqKJ2aNYHjl34QmLtFKrMhrD
0/1SfwMaAZiB6wLW9hNVPshv4FDyhNP8PA6lrIFqgru6VrNjybFyKlBnVKisPWZOsi/sr9flrU4I
1TjwFPGyARU0lyfbLElrxamD0DBeKin0h3L81Dl0Y1orKhU+Ci+KQb0kd37nYvqB5EwtYbWC4Fkq
D9IW8Jb/v3gw0UgeDxoeZviIgkbVJ1nSpSisArl6rGPT78fX1n40y5eGNfvbVwwgOcfkuTSO/ptP
JS/1sI1UFf5QzLTdpBeqG489203UcjZWjW+2MCtbhleHVwgwyUWa3AiNwkyGvg16LaVfUNNb7xT0
4Ax7zVdZVHy5PrGVNeSgMBWJLuT9EZeaT8wESMLKTIQxJQY4Y+K20r2tHuNp199uaGLtcBw+ijgQ
cRFuUUysWO8mHjCNdmnTeJ1tbDgBK+fN/kg3Iw0Jg00shqqVMMni0WqCsEClmeXH1VarZX6ixL0B
2oYXKaH0dxlqJCkZCinvgybK9iP6qVpkeJY7cuxG54VaxZOpMebKkbxx/NZmxhuhaAZedZwMfqEv
EgApSlSiTrXbgFrD8Sv4C47XT8Ha+DBwOWQMpdbIVc3HV/qh0qdi6AL6R4r3cr1xpFf0DRwYlJDB
9ARQXiSPUuVonIZm6oIBvVet9kuPdvTRqNy+/dzyRMAIEHBeLjSfRDU0YaeViOgkn5Uf0/dbVwiA
X3TRwisAavAF+pu3jrdLpDqDrqMPCBs+IHyx8aovV2kuQrBK2qK2wxr6Pmjk3psK+2hL1pMzbSEP
RM5iPKIcuwwPFjsNX0NEU7Zs0EctrZMgDeviOOpoizaFoe5ZU/tsOcWdrnyJWO2jr9TOrszokYV0
/B4lJP9hl1W5d6iJTmC9oh8qU4/c0gAVQFHkut/mdrR3Un0LbLV8HVHNie3kgGikqET7I1LTXh+n
KAkSkh0ivfJs5ZBP411nD3cmAsMAOV7f65WUByRCyaMsFod1USLUdix1BvSlDGgqK56uULdQH12/
KR2fyGW/s9II7JiSo/nENgE0irSfFdMHmCC02/VN0t58f+CZAJeFi496okUJ2UQ4of+AFIykot44
Y4DnI4zcbAVRVsyrmRwxp6UarFXlySFB84W0rk79nB2GZm/v0QKufgcVAQp3N5aamxpzjToXKQQ5
DLWbEkCLSZCAtIaMMfLYd132KBHHg9lfKPu0L1zanK6LXb6xc6nCVdOGHswfA6R2zA9bvxyPVurq
W4HylfXEOUJuQUEXMeg9saxmqhky0ihkCwj5NKZI18k7Rh+K8N7un+IG5ciKvGuqH465lWZdvuqc
chkIRdh4iFuI2Il4QvUqsygNDNRcT+XwTpGTQ+txdNugjfaWa7V/fUFXnAQep0KkykREfekkqGpZ
ZiRXSGCjzHqsHyYQSMTOsYsNXx/eW3uvS09RPfiaep+amZsrXxyHeabhI4GZjJ66xeW3fNF4LQN6
EXAiUyBYhReNZpYuT2FHA4vu6+gYbTnaK8p6Nr5gzbCcjI5MWxo07I3WuVuDi46yW2HEUNUzKYKF
W1LDoVHd0yBKjF3JvivNjQyV/DG4lKALrsCQjWZkjDUNRhutcu8G9WBtQRpXtwLURNzRgKkpxjEj
DWmorBpp0P0i9t5RNpzt1Z24GF64yzVcHCedsEZIdnXAxTrgLtnSUnyMuZbCKgGYiTngKi9y4L1h
ppEp6TRIxvveKd3G2GfdI/5a+jHPqE9zz2rfwGI6hFtO1MpVhuLntap4q5ELE6ya3FAHo7JLGqjO
o0H3yZR5Fgx0+QX1HBtW5qoobjlxJxSBZ0GUrnaI3OsMG1X6Uei31A3DIw3dsrs5PcPJ7f8K4ur5
wpxt8dDkeglBuvJml0/13XVltHbgwLYEWAJvmAROrPnwIE7smNqkH3e/pft+48CtLhN4LJCT4UxA
omqp+gYVuUZFA0nzUuMgPWvfJeLm5s2PPhYJHw/3GfFIBJ/nszATnZWpjsdjHHzLQYLVBV/A9YVa
nclfEYsEU6FkameaJIjyHXa7UN/sxOvCXbrpOC0f3NlkPl7Kix0n4Rj2sYkH11HchuzTbj/Gu7bd
sKBXN/5iPoIqAHsbWrx2NuyXxO17t9gykFZnAeccbixgfY4lbAmV7V6SzZgG4eRpSK2j4W92ZxTB
9V1ZU2hoaAiUCGw+BCmF24HuEAWSgQZ2haB9SPTZGu6q/h+uCLiXkPpGPA/lf+JVB9OtNhplHlhI
9SX7bgsdurZSl+MLc8grlAFOSp0Hk/PJGBs/ARohAiafOtKWbtaWuhkskwhPIhqqACcsiCqzLEws
OyoCksa1a/X6V9CVfEIhryeXQOm3xdEEOotq8SFH/7eG6W6tkV1t3VpEhpcUxYec65LjYlAnOL+v
SQreOpMgC6WGu8ra21s8OivHwoFFw0nx4KAD3D0fn9KhZczIskBNy+cyDH9Sp7nLhuT2O8RrltAe
RuXpTTEgpGY1kMOkhpj453djK9W8ckNno/PfL/RAMlUVKhGrLIhVcH8FW7D3reGFY60NwBVUCNYG
zvTu7Mz00803E7E/G2YALEqOEp9/fZ9YUzQ2NQmMFqbGWTLOt1Zq8kN0KUGYwIRSJbVmXIK+y/Rd
/359AvyMCHbMbHjxDHVakjQMGEKHHeth13RP4PH2q2Krj+SKy47aD4SrEMsG4lbMklfNZBu0JiQw
m0cyxHe5VPq99mgn6kHJAvDCbSiBVXm8EwciwZwwmT90F8eq7gy9HLSEBCyLXX3U7y36rg6vkrkL
yzu13woQrB0z3HTujQNvteipS0aaGcMUAxJJ9uiure6u7xLfZHGXkCLUUSmKrPziAYgUucuGLsXL
n5V+bj/U+dtmj7u1k4AHjIc3uHEhgibrutSrGMwVQWk1XllFXtidAQT2KJX8W2cDXxuVVwCyIJoN
uNV8bzq9cuDG4DlTaXVQ80+tqvhx9Oe6kOWOzIUIB2A0EQ0ZRlgyQP56qXbWi63o4nJT5hIEhy8c
QqnWB0hIu94d+xfH8Uw07Lo+jS0hgoFh1jUIryLYfFp1jMu7qXiQy3/ZDuTPUYyPjlyIw8+3Qxmj
CYwo2A5L2k+T4vZge3DUL9fnsbodF0IEQ2yInBK5DQjpyXsS/6rCG6unFFR+mbyNHIeQoTZL3O6q
saKmkGDo9aCSC5+V+OftE0BjZBDDIiuHqnZudFwoFEmvijZOpBQ2fuwq4WsYb2zD2gohTA1thfQ2
0DfCNkxhD7J1wrJAKu9DR/LtvD1cnwJfg7kWQYtSEKpAQSH4DsaP+RQGa1QnIzbToG38VE89mzyW
zf1EEs9Jbp8Mj4nbPGQKS0xEHWQZYOdm2UdBpBRo5/xgTebGZFaWayZBmIwTTWPaSJBQPFfarrT2
19dqZXgkv2B0AygNTLOYOpAII2PZyXGQ13eFV9KbrW1O48oDgKiah0Ln1/7iNOX6lChynJYB67+n
e6n5cf3rV7TGbHhBw4aNVsZ1ieFp4oUInBKz982tHA4fZH6cUAIAnxoMPaDLQxZ8PgcE5rvQrrvi
JOt+kaNNdx77Bjk26s3251yOoGf1gZaZBE7+k1WdevRx7H9dX6zlViOSgqyqA+MECBYxKY1WYikA
XTQ5NT9N8wF46evDrywTDipvgApqBCyTcFBbYvVyh6ImgLjsr6Y87smrFFcH5AW/Xhe03HTE7eC4
2UAVcUiRoKEiRtFeNWvDoJZe83YfTXtzy+NYWSre6ZAXkMLQWTQTUQsNjWWAlDlFw678UWwVQm4N
LzwSeq6zQnUwvMTe7R9ls1EAsdR/SMqh9AHQAIDekEyfH9i8qnO1Uuv05JBPmnaKsy9OejITP7xd
efDes8jMQg7uhi7MwwBW2uqNJjuVUuYapuRa1u76Xq+sFAit4HfgwUBCwRAueKdridnqdn56KVLJ
HcYt/MnW+MLdLp1Ol9IyzE/6tNP7Y95vbMXW+MKdBpa8R+4A368ORzrs7Y3lWbkKAIDg2UFLXgcU
YILVxBQm4yUt0hOxvzMJjXUIoMuJ7t+8CZdSxKhinYOGPlPK9CQ5bvHTfP9vowunleq1XWRmnp5A
uDENu1q/+QkCa9lH41IOZEJlxfw2dKzH/jpJeppQrUv8cYsQZnUPLsYXtlhTwoamRpyeLH1XdbAs
vWwrEr4lQtjmYZKQWnVIelL1vRP7iX1Qkg37e0V7X66SCIwiXToUFiCOJ2pb3a+R6Fqgs3H0jLoM
dzCxpuP1XeerIjyqoJQDPwzK+WQYgoISH8CHIaGtOT0ZaCUL/9WPhkNh/K4N6ubal2oq3evylhcR
SXTE9gEbxNOxAA5SNcxICFPhVEnfk7rfJuHYEsB/v7B02jZONbVkOGbVm8nuWL//bxPgZ+RifMMY
omIccNXD6Tjld5vI0OUZmy+QoGmLiLCpdbBAUeaXmt85z2l7sx7hrP7cRgDvPeo4hZuYh0avjahl
CBBBBmaxyDbO8MoWoJgaIWq4LXCQxMakVhwVWZRFZqBWz+XR3CrL5583P7L4/L/Di7b+VJaVnlPJ
CIqqfLZ16bdjkXswXvnwjQ92RzZWa3kjeXMOzhnD2cWg3+cbnrK0HZQ2HIPUj3+U8b7LvXGruerK
ioE6l1ePIEkJd094wLOEpk5tdHJAy9dh2GlbiL6t8YVbzqrEUlMJ48daUDavqrax43wNhC2BI8zZ
MVBpBjuNy7+8FIS7ZKnZBXnxpslRdTck1TMYh3+jNu0PG6r7Vm/ieyc+Xb+Li61BDQyoKgEdxFED
iYywNbHSSeMUq20gN8QtdNeoYnQL/Rx1v/5BDuCjyIKCqn4xvUprB8mWUc+doI677vyM+aVeum/X
pSxuPmYBlmmVG7vgchV9tHBoLZaRAhC7/ID8Z4zGFOWtygsieHk9Jz/iuBDhjURNYBsrIAEPqGRP
XtL6Y+yMG2dhcda4DOQhHPQ+ACG8KeQ+SWenpt3rwCqHh6w5fr6+SCujo5ZRQ3kKQHA8FzE/aXYN
SjBpzMYAtebdPmK7/zS82MlK6rquTicM39uPyqHdaj288fViATbJQ82sOgzfSPtoZ+i3by9nLMGy
cJ5v7MN8cdK0RIWvqY5B96gUx26r9+vKAZ0NL1iIaLgYdqGF4Ue6s+0nnTwlN9fEcnw9ZyUCwhUV
SGI3PFNKUL5XMDlI6tDN7kdnC8C/MgcIALYOtxkXQcwLNMWglv0Yy6hoDN0ILRGGjHkdmj/ffI7Q
IhmPBSCnaHEimlWGgwAC7rMcZKZfDr69VZq+No3L8flBu1C4Qyc7ZTxg/Fp+yZLXvNhPyYZl+EHe
MlPq2Avk//k+IA+3qDoDQ7mNElZtCmjUTneSXJZ7tVZTP6y7KIaurd/i2j7odvsFb0v/i6no/OkW
vcyoS6mqBImU5J6uU0Xfgbw0BjkCmtShsYtzqNDM1QNONn+O6zj5Ba/VGVyqy72EnsXO5LdWb97b
k9Xtu1jND4jtDZ42Fuk3eL/mU2gCxQ3w+9Q8W4NTu4pkRR61eyOgmlo395lR+o7F/EZDoxnPlHs0
FNLyXPOoKmV7MkbSG3xlbd+mSnwwjAKtFuQ+jl0NOJp9HCXRD3WI+7cQ7YeluhtcA2BLl8hdO+3K
2gIuXY08WRnS4+RUE3HRGV15RAWj5DbV1JReJenWO7Wr/NDEpDpWlDReFaf1W1mM069I17qHIkZV
MM2m1rMTJfZsqZb3FShMPeBu2SmzSeRVaVG7dqZ0e/QfqN0G1Ug/5d4CI0ph6sGglVPvgl0p9Max
MF9MZ1J+UtseiFemI3uD7pcjH93hebeMqHbOPRnInlnRj0YP7S1MutgpC+cbBIEoEf7gt+FBfeE0
NrEaU5OEwaBM0feahuFbZlvfUxTKvGddTD2qFSo4IJB/cbNWmvYchu86RH0I4/yuU2WvY9LvypBO
6mifr9/EpY2ABxU6EXAfdOPBszf/NiuhThI1pvzWV3vF/poABfCTbCHAlnod5XQgWULFBDIaeFjn
Qjp0CpTRZUZ+s6yXNH7ZAt8vbzuGB1EEgmwoAQIV1Xx4KTJZ3God2ghpaE3Q7dCg0CVbMYyFJwhH
4FKI8LKGfSk1cog5JFPuSuGPdCw8Cw3A2J4kx5ptRBuWU4KhiHODSC6UJBzQ+ZSqKdWbskv0QNNB
1xLu9WQXmj+vb/1yV+YyRCXZt6yqgGIKlMR3nmN282uL4XlgEoExMBqLXLe2VmpFMVhaYA7Sfe0V
ANb+w/cD9AfXAAyrCP3M10jSiypvIlz3CMamrQYt2ZjB8m5gBhcC+O8Xr0gHyo5IGQw9mIzfINpy
KxK5jKKsbit8uCoI8W4UkyPEsIAQdjrKR9KQ6QG1T/2ALqmfxvGLrW71Ilo7VAqycqjBwdO7QI6Y
Xar2PWIm4Jqp3bi6J0A4k+rT9V1ZuJ+c+Qhxb+CHkDqDWpkvGqNoZFNVgxZMg+ZPVuYWwzPT75T2
E6G/r4taO8DArALNDAAx0v2CPVcXct/IaF4VaOw8SK/d4frwHwm4+QsPxjOMi1wBXvlFEjNVh0RR
wk4J2nRwnfEPZf0BeUcvpveO/Uut7wl77OXIk2prV5YPQ/MJFWEuM6vdlAdK/tw3zzn7qU0HFm/E
a9d28u+XoaXCfJGnurW1yMHME/LKJncE5LTbcLfWFpdTE6GEGCYayNnmIlJzIBnpKxU1+0d5fJhe
ry/uR1xAXFyYmLhgJm+kJiJCZLmVVZhBOPOa7FmF7eZq6g1gEiTHNK09dUx9Jj1ZNogXI7/r9/8j
7bp6HNeZ7C8ioBxeFZw62e3uSS/CRIqiAhUoUvr1ezS72J2WG234W2BwMQ93RIsii8WqE0oRbEz2
O4PWBW2+NfXO6nbkWgp/+dJwtATNCrLBizXdumfje3Pg9bjAn4yiiyNkKVfy3suN/vb5q5ArzJEV
fYHnT+0fZfupYw3pVO6DYbwy0LUXWX+9NrMdoTCQjXQGUuaczVcqle++CuYJ+EdgRy4QPfkCLqDg
Ap8cpzlC2+w8CLFX7fCt09dAF+8NtbB6ER2BWbrQwpW4sGdMNh5Ev9SjN9Bt36Hp34dlbFn09eN1
ebmzkJ/8M9aq1NRk3PWLEmPlwxcbu1nRO3GtLvPex0GmApwoXKEW4dS3W4uHSjkZy9xT649ROAzR
zZwBuBqBKgjkBTYQurWr7KGGyV4JRrh7yh0dGYjyIlMpNs/HU/XuawBqu9hy4SK0xjsSoqeZQ9D5
FEL52ogI/Ic+HuC9b4FaJviCkIVcML1v58krnD5zhxmvIUvYeBgJL/oXSfSVvXLJAlqm659xVump
b40B8LCGe2JBFlcLfr8yU7s9SxC9y3QcZTwZTdRXX+zg08dv+M4Uvsm+Vx8qNIsc7Dxk3y3FbTsK
zc3Hz39nBt88fxn/nwwmp4P2Wo3nExnbYeLwmN2cqP5V9Fs0GpAdX4QB0Ipoa/BsBqI7ZWpP7ait
rpARLl8CQ6ALg1gDVFGwBgTkbp07ZjvPYKBtcbcc+Y7JKyvtMsKg3wK65eJOhILpOmmhELoQNndn
oDq92Ow2nDy61qnWt1rZIaN/M87yO/75Hh0uQjPn3vxsQqLp13yjl/ly0QRB2AYDGXpsQHevFjJr
CsBHSQcxwTaeywQ0ro+X0+Vyffv8VXBsdTCgrtL7z7xKXRdCUaVzZS9ejICdiDsc2hdIt6Cys3oD
s6NTkNdhcIZseOvtyJWU7r3HA66JbA5MnSVLfTv/VgH9PY35Ozvm4TcN9jdOD1BisNqAZiFgRJel
XWjMQvaDSfs8dHcELqpXKk4Xi3T1+NXcNA53rB4X3bMh7kMf+hN7NW3BIbz1I6+GWX3kspqVKMlg
w+jv56xf2I//3yStQp4lekHNGW8hhl31UNtXvvC7kxQApb246cCZfH1mjFXtMeHi1xsb1NMmEUGB
5VarRQCLcWov8i6gnKFhsESsf7ZxJsyci4K750o7uBg0UX1N0+VyoWIE34aInb/gl9eSVsgS64oV
8KQE2ytigJrfrD66vMI/A6xuELBhh2Y7WlBnFE4iFSSZcatDzDJJgK+CU2jj9MZYbyeJtCMc0wCi
Pn8SECD3smu32femCKV8FGWQ51warACeyZktJNzkmjKGhu2iifzxUl3m4M0VBfhxxFH8fFTIYLOy
miPJndxnzuCfkXbONAmrvdpCK6W+fUe8GWZdvqoKDqlWDCNY4iT0mm7WOzsCKS1as+g2Ayy7pqm1
DdNNnjf+mU3uA9eJW20dCmHb+RpI6eKcXvxfgXSDskeAm/+6ZjVAOmesRGicFeCU95Nbn1tbuU9C
QuD+4w/zzishKfxrjQ6Rq4vSEs1FVVs8MM6m+VuDca90FkPvMAUu8faRULcFsg7IWRgWrpeAYoHG
G3u43UxAwkWt6sY7C02eb1wxUP7yILtyL35nVS+5DmzlgEcFqG+1a4I5mwCPHBy46SLlTYdrKYK9
hO/Vol4yHQ/lH3SHL3gFkHbMNNQg7LMZDtDFJG4ZV5CR3zlt1z/M1Ux1VFXCrJIgFzQh2oRco3Kg
qTSb7d2M/sReIDQhgWmHiKqObees8x9hHDfd29VkkO3kefLJNAb+aOtvU3PPxsHbcdMdNqVBYWbY
MRYzQ0BhMgMy78mYfZpq1yA/+pKbIOJ7+vYjYdEcgT2Fh/z0ok4Y+uhneXNnnwPE0rB8mSxkLvN2
Gq4AY833phbTipi2uNdi3byNeJqjiCSZY59HQPZtdZSERk7wY+qDSGok+Ppeyq1V7b02qcZr4fBS
vXpR98P1GAcTqmEI7m9Ht4M6rOvAgHv1U++7cOammOCfwnkNYU5ERGzKSFyTKrlcrYvfJnB9AJVD
/GINZcmk1wS+XryfKd1mhGxOH2/0d56PSiJ0PEF4g1jv+qD1J0OVXibYS9uox9qsDrZ55XJxbYQl
1PxzlDfVEPaWixHkFA1DSrxbi9SYlIXDiXsFNnSwlgHmrpdX0ubspQADGVn5tc/+7u8HCQKlNCAK
MMTb3x9KIY1Scnx1q4v8amsN/8kn+GeAVUCCZasDrxoMIIxN/2Jcc7e8/P3I9cHah1cQLvgXnWBj
HDK7EZScmyrl4pu+1frQxH0rxBdAWwgFKbgdvZ0f+PqRoVEZOVf+XW1uVRB9vEIvD71F7H/ZdoBy
LJXvt8+3CJTrfdPlL8G8r8OXwtvU0xU/mnem6M0Qq/yg1q1ryAFDuCSx7Kiit3J1gGuE1txC1kFO
e7HJaADfVxcmzy+Osa8ODb15BywtGgcOKChIQUB19QVGlZeqmknxUv/Mh7i6udKJX78IPywBArFv
rf3H28qq2inkLygJKitqPn/8fd+b/H8fv2r7WWPnDT6U9+ATeBfIh86/kmAs6+Ptcfzm568BrSgA
QwfewfNNGQt0S0or4tDTYV3MgvLKBfKdtYomCYxGIYmA3HxdFtSF5+VlWNUvvvfaSKjP6605X3mf
y9QMyvb/jLHM5z/xtK36gNVIz15IKhRKz6lJiyhLb/4obwZZHbQBYNhZmWGQxm6jubib69u3BNij
ONoAGQaqfx1VQePOdF/U9QsCOsQEp0NWXmN/vbOw3gyxiqsw2/PqLCvrl0/99KCLm4811H9RtVqE
LnD4rMMSL8dO0zr3zxX/MTSxfTMJCOUlKDsiuuJzo0yz+sxlA/arbuAUro2E7a8SbN+ZnDePX31g
oFctFzK/3nlkelOyc8NvhuEtLwDxJ/QPkbcgv3+7TkuLefM4K0xQB/dSP2quGgC8s9sWvA2oteCU
gci0inuAcZuZ0Qb+GciKsU09vsmuyYO8s9nA18UdGxWzv7v67Us0DJoLTT8GZwhNxU7x2JA7Qbu4
VFcOuXc+By6PwJKiCg8U7jqJEbggMDuQwZkW4i47VFezpHei4JsBVkcc8DEw8xt1cOZ/apYObOOy
2C8T/9pVYJ0ko40Z2CBbLpavy+VnXegdTQfoeu2Tl8FHPmal0M8/EPkJynqRlPs5nBLXLGPTyq+E
3r+0sn/iPEbDGbXIXKEsArfWdTsVjgS2STNtv0x6anQEQJATUWa5r+E82VtWF9CLy5pPML1Qv7PK
kr9V44V3tVDZnwqUuEOdGZ9E4DSbysrCiNizBSrTyLPEJrhaDG2f5dEEXY3nfGhpDBHe/Cnoe7ja
snDo4+ow2rGvEtXSKhL6lQTAsNSiT0PWhVt4HYutKe0ukoNj7XtuFW1kcV2wqAp5ed8Ikj+r0H2x
YOCefBzKly/777xAAQ3IoEW0Ebqtl8bLZq1Vw2o7PxWMVZHMx10vnT3omGdRKpQr7D8t4Cm3j4nW
Nm6CC5jyostb5rIBL7fIT6H3I3R3BXup2AEs+KgFXA4y4FdOq1UggF4EalQwCECiAmV0ENHe7tIe
Ph0BVW1+Uvne7F6K7pO2b8ux/nuI5bjCOgug5rCKZtxULdLEgJ6ybhOY57q4rSqxPB/Kyii24eF/
N+rbV6ihlz2FM82OLSAwpvNi3SgM9HcA3AEAgEEnDpO/eoGyriWxeic8Vio1Nv545ROsAtjfxyNP
h9Ic6IYLIOnt7zcD4U+AA4bHcny8H90rF//3nw5uMmBIqKxc3PsNuzaNxg9BJMU58llVV65gqzC/
/Hq019DIxVECRNK6sFZ4pLCnXNFT78Kp66ftxVYYdfS2a8bFKMtb/pO50VCzWtGRnsqy3toN+e53
/Las5H+GgDwOEnUUbdc8Dmjfj1UOM/eTN03bwM7uuna6srffn6v/G2KVVlW0H8SsMQS1DjZY+26c
A2l6re7xzpbGOYjaM45erNq1A2loj6Id3RDrqXOjyX7OwKQ6fxyk1i/y98BYDP98A2c7yo+rz2GF
mCt/tF+Ye/dl29T3/MvHA6xX7d8BoGm+yP2+cy8r+34AnUPaL8ZIEx/Hz2hd+RbXRljVJvpqQOM9
xys48ivZZv/BCyzwLPQxsCcQy1dXs7xGf6HpTTzeIVtW5LsrQdV+5xNAYgl0Veg0AAe1JpTaiqHB
ELT2C60rN/Uzzh+pb4pXc2jo0XBbfiDu7PwJG5gYZn5exC4X7gMbQupGo/Jh02hL9yAs7j1XfTNs
UUu1/sCU7yGbympnWCpA1ZoUSVsQsQ/n3twWoBvuTF/inmz2XTyDz7EZB91Bi1uaW9PJdTwxgn/H
ZuCfBZfGr7bFMS2zRSxkwrlSjpm+7TK07FpUaEJw4RA5sd6XafonMJhBNswdaL1HaII73e4qPXs9
zcvz0ehCUADS9bJtWhks4PDcRexvfhtERUZ4EIAsweT84wV/uWkRRSGmA26thy27hgnrMnCp1dHw
OP8c+FP5SY43nwMYAHx/QKIWh4+1PCN1ASNxaRAca3rP9q13c/Rc0talJ7iIPOBvq+9AetQpSys4
4ltPD25xW/canxl3OaQQMJrCtQGCP28fP3Ylz1VheUeKY6wKYBz58vH8X35n7CXUgXCaQWrjgvfY
BGEdCBSyjg12kxdulMMitFEjKm+kycAMcyHR4mVQ/AOzbq1oNIHrXCtf2se+hvP4FJH+WlPtb/h9
k7cuQyCnQzqxZHZrje5itjoDQl3WcTYtvMG2qo81fEZ9cZhFu3Gr/jMZqi9G5mz7sN4CwBQ7+vfH
83mxnpefAPXgpbGBwuk6/mmXBFnJWusomzvnt6XuzGuY93UAX+YRtEEg7iCual/AJToCJTgy9c5R
dHkCMFbszleArO+NAH4i/mD/IzlbrWnijQHE7EznWJXRWO2rYPPxHL33nZBUYi+iSoG73zozdkc6
9nUm5mMOnnCFInyRbwfNYTd7qFvIHQaPbDor4yt10y7bZe2VPbvGli1LERkheqJgkKOHfFH9dOe2
cyo2H0332emsJM/ceNZ3c5tHuHg9dV0S/plvhLEug+JQhzQIlEFAdVsXvZVJcJXPoK/m1WlN7vg1
de71V0PqgJv0AvxDuo7kYRUqeAEYVe5p58W2/oTfqf3p44+2Xth4/MIUgRETClio2q8qJ2LIgrAK
MvsF7ffIYUWs9WHiV5LqtSD2ciMHPBLiVLDFcjFfq5eoZh/rIKTOiz/5SVNus/5LuB3R6HS+WXkC
lQq7Sfjv0Et8L6mmX5558vxvIzAlZLxywF4skr8/BQRdrJJFlGb9vaywz0oQlZZ7VfPQtWWqnPwI
v7p4pO6dkc+PdmbArQcYvsZMraZJPp7vdWBeD7/K00IeSlkwDD/2e8V4pOsjEXfUuQYZvnhPoDTw
QW14QKBnD23TVcYG2HoI9xTTeURb/Ql2qJEnUPdQgm9suKOnquBPbcC+aJKaPT8azrWL/9pZwcb5
gzlGWx3ddTT11yGTKxvtLLShnyw5Dw+NDM3YIsac0Ea8VK1RPqBU0ezzgjtL59vaY+0MMXhaO5MD
/OEaOxmUNKYj9uxQuDBSoiINew0ly25UO6v0rpUpL+MXfjF8TICARfAKLozRjW7k2mN2/tQPxE2Z
Nttn1ukpGYsQZUW02h8nYdZJ38Hvucg9AHlstRF5lxpi/MVqyW9cKzi9sVWWuUOwhnb9atfYhVHC
+6tkJ0Wtei8UHx58k7lxKTMawSngGtRqvTb/jrdkh2iyLaXUVSwIjV5WHW2KU54nwow672TzRNk3
5z54q39GWe2AwhLT3EiMYpq/wnmIwhu1opek580Aq3Oug25JXwOfeeqyDOXmV3N87q4VOS6311JL
Q7hf8B0LLn/1bXAXyruw1vTE1HTHWfPoEHvrk45EQsonbVsb080SIM+PYMBHfR28fhxHlue/yYn+
jo+eCVqJSyRbveQwBEzhuEAFIZcJZfa295/EdOXa+t6CALjvfwdZzqZ/biN+QbhtViY9WRNE/VkB
pisQcuRExpf/4G1QMMLFBzogOOfeDiRdBdX6OsxPXev/yFnzy4Phqg6v8WzQjVlW19t5W3Ji1NXQ
QUZYWmN+RmFNtsvn+UhmlL57uLn8mZzKp1EZml0PtnAXZyDpVkyXjzOv24QUZZk0LjxtOcSOo9mT
Y6wF1K4HLwMLdwynCHrLTjTXso6kiUJCVIq+3Y3AcESlXcszlbY+lbLsdqyygpSq3nl0JmWebC3t
ZCjH4KHRwbgrTfrJFr36XDm2/tVXBYrLxFdlisZoAV9uAIF73TqJjywrNl2IPVZB/UNIs1KRbcyi
SmQj4TTJdZWBECyqDYEu5L5l2ttRpxujQXpzMniqugvZNKWt4Tavfg+dPKctnFTmHXnKpx5uRIya
CZAC3q7JhXiQcxNuZxw0m76U/iEbe70zF9U7QBqd2AkLIzIrQ6Vz0QbQh5Q2A2yLmKBuecFz0FXy
pIyOPYXOVEWOQ/80gdFGvtuVT6V2h7hBKI0zg7CI8gZdArC+cK83zCPYwy0sQsYxld3wvbDdInbc
yky6YDITQAibqMmr7N6nnvFYWbXx3FfOPUW8EnMqp1ofnDCrUgaLniivO7r36DDtbBTacGyaG+r5
2KtF8Mt1qzlhBVTeQX+jSVkwIy0MF7OpCpKGsofvGC2nhEoO0pRbG9huaNJEjgcrh/uBsWcI/0L8
3tPZqSjCH3bD1W7ioxgx9X04RgZW9o44ModTQv41nLoqmrQSX8yZBSoeGofKGErQX6dusQWuzaB6
IgFRCUi+Fvjfc+8kCr6Q31hAja/WMPQpUR2cFMnk+6/WZNU/MpAoXsKgb+6NCquwtcLfnVEPn2d7
ziPMzxkLY0qzavhdEU3Oc4N0FeuDvQZV4wT7wZFW4tK58xLHZUGENWg1O0TQP/k4e7AYVUPMQIFL
qmCiu7r2Rujih+WuGErzVBtFIKKwLeSnkPT9DybYGBskR8ToLPU968PqhAINSTKU5WkM4zMSj7r0
H+xWnVlZWrumIabzJBxJt0wQMOx0zyKU4+heV1X3yMTgpOZQTHG+LJLJ9ZtEw91OOM2IeWY/uT0V
32oayKfchkhUjcl4LZAUefusKauNsoV3njLMfeRZOT35gcwfiVnTl7IV3yxfVJ97YX3lmYfyoppE
PDqzt5sV6TccX2km2t3gI+knzG342Z4GKwaAw0yY0wwJYHjNBriIIGm48dWdiesmEMUGNoJJEaOI
gP906AzRcgg/gSjKsD+qOjGo3ae+NvpvFDtTxKFf0QenHSReNCijIVCJnn74xY/RymOa1dFo/6al
O0eu4DwxVSXxkQX+R1eWkdf7BZSkiz4OVDgms5c1iTuExWaYoHRah9YYo+5jbuyxa/d2EzoJp7n/
2juFcRhZRuOSQkSv7m0nnrDmIjVnZSSoNuK57duoYn536KQicVF6BUcExA2/Y4ptHW63n3vI5f3w
Bg++WU7BksoXY2yxktx5OVPbuQyquOpqB2Te0YiZW1Sx1Uugs1rm9Ge/tEE/zKBeVpUge3bS139G
uzPuOlR9fsiGlXvbyl0QtxpO0Sar4CwO2sIOgceIGzdXSWmM5qfCrvsmnpqhvxdc8x8ubJbRaUb9
KbaLbt6GnTce7KJ1t0IRP1WlOX62JEfpTwfCTCC1MmzppIKdVQ9OXOrc+owbAIjtvOMvVjWwbQeq
RzR6Y343otF50pkUCN9E74CHCuLClMaj5IW7KQnpIbThTaei7GUihwDIzXr2Ehnw5jiSwTsQ6NXs
BkgPpFR4/EsPw+ldMU1mrHsXfOfS8O8m1jQHr8+MKOMDmaLcDMq7oXKc+2Yqi4QYw8k1dR0XWXii
xMwSkC1+AaTBIqZAN3bK8jOyE9CBKQHCNPOGZKwctjGIj6gR1vMjh3hcRALoQvO2xcHQz+wBdhF9
jLrEGFklfD2bgRtR52R12peNaKK8d4tD11r4TfhR92MxyA0buHyYrT7cGk3QpTZANWlbDlPsTKRJ
cndydpQa5iaraZhqlJBjOKvLbzh1y3TKC5bOGrUInwgnhlh9kQqONT02jrfvoPUZa89BG5XAWTDX
JtyyR1R2vA5lJo/WWWQPeXfsAto9i0JU297GuL7s3E2QwY41pFx/qofST1o1zFEAUtVjlg9hZMvC
2PMwG7aC9CLNfakP4cBUWlajt+n6QsCe3XD3HTd0TDru7R10Z8+ykgrkY9OLkHS1iY/iWtxz30r9
fPQSODmaWzKhuxArgSqztntoXgywiOXZ4NyXU0B2AFGTnZv50OzKWbEJm76KKoWoMRHeHbxQm2nR
1vy5L0K6tftWPHdNKfZVN8vXFiTvxJwC59T1Jn50vXDlyDh85xIuYTqY2ig0AXMt3EFta2nRLikw
W5EVwszELWHJxEVY70srsxPfbto7UaMoYk8hWHdYxdjTbDg72mE/C08Wydj5485ioYoy6JRExSx/
Na4N6Q8fRR3LxDrTvDHvsGezGM0+ayN8nm/9LkfwHoJ5h8I4dlkW0KSoBzuGrs0c2ZBZ2A81GR/R
9fScA64vk4ryIis2du+deUHFQY+yTZvBwKL15jwps6ZJhTS8g6D2uGkr14+C0aoeZtujsdcLPyGN
W6Fzj7Qq93Fvt7Vo4ozWX3ltzFHmzCDDW362aVGK3ajAkZFhlEE01VAELl0JRV3hhqnQoFPWrfcz
mMefna/9r+OYmXHmQlOokJax7camwHUI6JWJiWw3dMK5gz0bfehJzrY2l80nPpMstlw5bHkJfZeq
D7ukhU9gYqCztHGNptvWaEXcIy3AGpzGJtIyh9RKA7cR1CROkuahG0Ecm8Vl27lbljUAHEBgpU2m
5bQphhHfdNJIIjSH6ooDPxeHE6OLzXAmsTOyMm6tUSWZx3Wa9T3b1SAwHeeizHZNL/vHakaRhXSD
94iNNKW6oPSp6bnx2NVNngCXQDaFSdS2UbjyTuiT+FFVGkWCeqLYFHzIhkRKX54ni/4u3QbC8u5T
iwQzhZCX+uwFbJziZibdN9ufemh1SP7LEQP/Es4e9KUKaOkoI//JTW5GGVFlDCKjHddtaMf9iFwW
kndIBdwx3AxdZqQA4uRRO/Z+4s4BzBkk03FWdV06CoduCuIN0dwqZxeackhLAjHKEtijyBybr1MD
X51ch9VT4MwF9HZy4DCceYqoJ4JIo4CZUqchaW5OLPVcmhuxMoXlbp16msdNpwLxXI86i5ycfqYz
REHoMHRfkUfkburghnzMnWK8d9ENKg9FWAiBbBZtMdzPZVI4nX1wu7B/DKn/S3VcRaLBoncy6PVp
qZGaKhrsMggKJKTCOchAgE6nYhz2KP5JEGzMfOPTpv5qW6V/jx7C8OIPpDz0fTMfPUKZF/EeqvV3
HZ1dAzfLrI2Lvp+Rb6Ou89RrBITcmnUsUZfEmYJaTznxAegblx97AGeekZo1MLkU5SZHC+q+1mPw
Ks0yE3GhhDxoTXkRDZmhWjjTZex3Odby6BC/OpfU53dDOxpRU4wUtkIB1/GQewJKMMrfZg20xMJu
QnhwmRe3sw35VstUu7Jp810Tqh6sWH9RMhoO3HOAQ1FZ9Um3XnE/5jBx5NVSsJ1G9poXctqAPNgk
coYYCHxkjZfAEuxoUcJiDjNt3IdadALGCd+xqtqXsWyhTDpXdRwK5Ol1KH3UjtzwkA9zDdEn8Zn0
XZ/WhVfd14UUdwClDQ+5PdIdGGztk1t2+ux7Ld0bXYGl0tt8D2OAP/hXRZIrWwLBhL3p5tO4DYH+
3+O+1R5b0SK178wAlTVHZWnO6Yh7Cyx2iPKL1IbxVlQ5uGhUOVWvduZaG69zjacQG/tlMLwmzfOs
SupCQcLVqOBqpdvxzuBzvZm8cXpmTjU8OxwytfbsQCFTyX7T8Qzy9cG+7vUnnjkkkQVKa9RSPC6q
eny0NG5MPcJhbDh1v7Gs0tks/JPY7g21zd3RTNCy+Z3xTiJYjO2h6Zj52Fjw6CmNHsqVxhR1s1os
y4Ph3jbz4XtZ92VksNZ+aNAljkq/NhOuWg9nteaH3Gh4TIdcJHw2trlJInSfRERmaz4ogHXSISva
Awkl3dhu1kV0psMz2vpWjG6Lleihq+7sIAshOwG1qWBe9O7A+EtEEYYou8EQ0e+a/sUx618FG4In
w0aY80KBvEW1BPUIu9xPlAXfrc6sUIuBh6U1dMOTV9XOnVmHw8GXxm/PbxCgZWceCm1r2FUVToT6
cLmZXWAFc6Ak4hDZH8TEmin1pIR6fB54KdHa3FKAwiMQd4o/jiXRLbUpeWo9XhxYI6sNp8qIgeXJ
014VM6SlGEn7DgcDc3sohhkDstAQ2DdwkbpjY7rzjkxOEIHWGCQG4yTmYV7uwWNx7zSIQBHkj6Bp
xqj4OkCJPzVUlu1na6zi2SjnQ2hN/Dvq1N4m6Ex9P3fqz1Tw8tWxCebS5Z9U2JNNI7Ofsu9hPm8X
4jiUGWBw2rKOjQUZBOSjNB0tr94iE18ExEwrQWFEJUXe2JDyQo9EMgJYmteSg6RsFBFKJsajEdpZ
LAcFCwUoruSmMvcZJAtSGk7kyRlQlYCMQHOHFlDzMDqFOlWM6Fd3MM/zUAEDKIwqPGeh82SPBnkl
ITPRVi+bRYM5zI85V1/DPNcPUFpv4sLJ/oQ1l3eQ0dIHa2zrvYMjK2a5hpcZSsA2OvaqPNXwaIob
TA7B8NLw915GFcQLiiqCLaWIa2YEkeoXTxfmiju7NY3tWBtB3Ipg3FQ5LApb2/2EQnawm1lZ/+Hj
5EbzBD/Z0c7LlLt0xF2sa5+8Ada3gxXObtQIc372UF7fe9IsYqS8xtb3qz9o68Ll02p5oqmHvIz1
9h206KCURsz7XKgqDqgwjq09LlPoT/shJGHCbP69qjjblrh9bYqulKgq2DwuTVSe6pog5cYVzD2g
HKdfG+3pTTYbuFJCNOYLJ6T7nGnmHTzsjS2zQ4o7YkmOBPlUxHhGk6BtUdcaK3MHbsb8OBJfR3kD
o7aWofSOq2t2B7k2K62EJjswMMsW2P4ezkHch/s17RqkAeUQMVGFad0jyaSy/R0wWHyW2OI7gkJC
OnTQAfd1R1JI4ooTEuY5IiimR62BFUVDFw7BnTYfAqnL+7zq2JUu1lKIvKjqgcoHGBBIwsGa/9pp
5blzGMxHacIF+X5uNh/XJ997Plw1gUAHvQj6vatmSt3T3kO1dz4O8lEX+9w6/7+evzYeVYCUBCbD
88OnEvRKFX/8+MtiMQAHaPxCbwfw6AuEuvYDnHE6m4+g76JUeLCNzVTcKKeNIvTbQVa4v96tXOWN
GITnMSfRjeSri8evPkGIfkcPU/P56KPm2EDE4+vHc/TeJw5tgGJAIoMEyrrPOvnt5HGUn45V/+3Y
299vfnoA/ABQqZCiATd4Gf2fSnrWqYF0EB85ks76BunKCCWwW9v7wJQszQjQp6HxhFHeDgFsuuKi
F+4xM6onaGgWkTfZfz5+jXcWEsYAnhDgJNxF1k1F4PtDG40u92iGT2Z/7GqUKl4+HuKy54DXgMQ1
mP5LZ2PNxpdO46Dl3bhHeDxEveWf3XJEcb785kO06gpKaVmSq7CBrhp4FQttfpFpeztlEyqN7Sxq
FwckvBiq8TBn8gQdgherpz+NSaIeeTvAC6Mt/E0omQK96q2GNATRAWxlAcwBV6c85PTXx9O3bIP1
KwGfgj0OiC8AXqtVUFoc+Uyd+Uer/jUP24pNEYqpEVTiI8NEGeia+9sFyh+bHrQU+B0tsBgQI1cD
uiIMyxqk32M9+mbaWpmLzkh3cDNvq5o85WxEzbZ+0TZJVS2yK5HtnV37Bki12lco6w7QQjK9I0Bt
8aQOhXej/9xffAfoSRD1hsktuCWrdqUsC+JUUkxHA3Kz8sHpDyS/FfENCAnwzMg2TbS+LniNWa2Q
WDmGPpbWL9NmiUl+f7wo1mzp/34JF6qj6FjCDH0t32hR7mnaKg1wURexQYGGHqP1qoYnBDz7p/fV
LbzU1WhMwB7847EvQsbychCAgbEqItN/kXaevXFbTxf/RATYy1tu0UqyLMq2XPKGcGXvnZ/++dF5
8s/uFbGEHCAJEAjg7G1z586cOYca3+UZo4+2kAvOkad1zsd+yj8nk/meFO/+upkXGwEzOCYFuUSq
+LinSzPZBE2IQUjlNZXcs1BRfZsmabIRByxfuThdixVAYDRKY4gW80srkZPxeIX027O1wpVbsGDy
T5nKhCGT2pze/cGQzowtnvLszjCDItXzMgBO1ZQnjZpkskXm+vLwLuOhXXe5N3De4niUmuvQkQw2
t/PeTqNdbqY3XfWlVAaKN+Eum6gxNke52UD7rk4juHFLpzPyJeioH8AyAEqavLBruKZ688NIz3li
krszupsmlTeQYaubA1yHQtcwjWhieJjIlUFmw5k8i6R5EmZvZq35ExPw8kMYjuYygKfLxSp5npNe
0iZvaMpfcu3fWZl9c30/vLgZl8U6MyFsceC6cZDW6uQl7VclV9wsfxzz1A2NjU2+OltndoRAjicp
oss+dvKM7qYy4i22ce+uWeBFxf1HiwjS0cJIQpwhQqgRFpbscKBn7kjmfsPI2uYGcr80Q+NYF7LX
yyWRp0qv6FgevLqxgpzWAcBeCEDYJIGcpnHzMKxOaVyk99OoRs+FGdlHbdginFnZ6iDrFAMSeXow
XpC8Z1KQxxacpp5GWswyY8hzeQvpcHUrDfRqW7CvVXNYUTSoCF9GsXFDursz4cMwaLjTis9j17gp
dZ2m+6QXG00sL0INQDwLMSp8ojYbUww1rBqiBKUYB2RC5I+qERxr00RviuIlkecUu8aQ7yMz/a7M
9satv2oZaBk4WR40L7q8Bl0ra19RBq8DQTd0lqsCNzDzW197o/RPzZDvfGlLjuFFrMhogYQtIE9H
BiYmxDlhb5iUGu3Bow103udT9tbMyl1YVPvCbk13Aop8yFR1ixRnzSwsZ7S2clSWbXS5ifWm6SSn
dkbPAMGdmTcwtLqxpJLqUPb8b1FuLOrK0QThDHoX/0tELIbfqTOSXLE09ivdixmJ4i2c80o8gIHf
xHMLXZXYGK+lhZGjaMjZJ89iOzBu0zOdtq8ODBeEGbXXBTmrwpoqzBtHAOiN2ozerFv7cTYelaS+
ve6PV6cKh7/0APJqFNuaw0mi7FX3o5eURfc02RQXeKIG769bWdsAkFpQ70bSnRta8JWZ49eGIRWj
x5akLH4y6qXGeld23a4zTmP/5bq5lUtm4dD4nznB+bfd1E+RX42eEgLrGX/a6ofJMY9z/P26nWX+
hUgKXBmtCUujrgLw63Jfd3LphIGRjx7ZzneGX+KEpy9xqX+0GsVVoS1yeuttRovchutYvRU4T/Qa
AehfGo4uDRdpn9K6G09eVCxithLJwQqCRRig0I1wngueK4H2Td9CPa5texo7aZSgu/MlNl2SHKNt
IgWY+Pys8JA16l+l9OP6nL4EsPJMWXrUIR5nz3OFX47NlCNK2sM8eoH8aOCBVcBcUvrY+eYuslCn
mJ/M/KTJD6H6SxpuX4/sxBXjlfmvTv6ETv9L8/pQ1KkWyapX5ZObUQcIos3ebj4hbJsLE0IAbrfV
UsqYVc/OGvRSbiT16focrlygFwaEOK7WtbQzQsagxFQTtWPY3Q4lsKX4S6d+u25qxX8sbRjoQXCN
8WIXVkueaReMKRZ7lvnd9L9uvVU2Pv8bn332fABvP9tTnvJ5t4Tefk63MnIrWxr+brKKi/+jPUa4
EaNep7IZKSQta9o5qqlTniuQY3fJoBgbt9JLuK1N46TNo4sGCzJQv/9+NpipaPJZKeSZvjjHVaIv
uvZmlqJjWHzUwx/2vJRRq5MN2FHfyKqtuN8Lw+rlno6NRAtGo5s9BAne0+pxCLVP/uC1arNH5qZL
N54Ra+4Je/QAsjHo0hFxxaWUa8SpzeyVavDNTORvpVoeKG5SjQoDN4rzGzmyvs9+9UbrwUC9ekdC
8I9bXihhNVukGEPrz7CzjneZSvNz6SZf/tPnRY7pPk+iKVT5PG9St6gOrf3rDwwQ8tMtxivdEv1f
0ERNbA/d5GWB9LEbZSLuwDY23hXLsRRcEHDr/xkRdbnaXo5lZ6h4vPoYILnxLk+glpCcH2NIBUyW
v0gO1GO5vUWosXbeYI4itWuyRgAYL7ciQg8RNCcx7U3NZ5MYu72hvn59Aldu/4Wc6n8mRA/emObY
N9nsRdZe/1orh6w+NcbGHl9xTBihNUVH74OmIMFvNEqmag3sh542741pl2/N0/og/v2+cGT9CX0o
I6ANbaCh17kJlOPQntStRO76avxrRViNprWnLu+xolUHWXOjz9rWOFYt/A5gecYutOmX612YU5sg
Z7S890lppXb4V6o2b5XaOFxf9A07Io2vHYaNPiPs6hm840a1fRsAbXCNsNlIc67b4c0G7B4OHTFe
9vMGzGdHis4oHnJA9I0HZun6UFa3FgIi/5gQolcnqK2gSjERAH5rIPcy4pvrFlY3F2Ej7UGwGr1o
H5PAwhSoSrAohI85JGhjZ+798m5Qt/Qr1saCI14aheHjx6FdLn9Ch8c0STr1NDLqwDE3pmptNc4/
L7wrUh6tTgbUmRyctVd/9oC0t0Si1+aKeBdnBZMG19nyE84v7QaG7ikuZC+s9lG5C25BJZlb7/LV
aaJaRPusTiwlxvNWL81x0VA6tWdga3JbIkdlPL9+0cm8QaRBMzXpBmGu7NT3aYkIZM+2hoODklrs
F5D9KAd7SwZpbTTc/ETx5K0cnkeXUwaimgQESqKeVdv9jZKq2T4g37jRBLlmRYeeSSchxVYWIzfZ
klBmj4imhuYoHcCkvX66WAvFgCCHcrzYt2Zm4GX82Zi9Cb5rNah2KSLwXXEy242wcG0P/25cXXgf
Eb4SPKTa5IYeDv7ogfJw++RrDugr36KC3zAiukcw6Y3WlYuRItiV1adeJymyla5YNcKzaanQrEg7
EKvnPaHKyIrUu0z6hS23at9fX5fVZSfAI/FK6vVFKUYlXxfTPT16NsDxu2Yu1Rs/6H5dN7LygELM
8l8jwg72K8vvapOHbpaQeqy+5OBQSu0LK+MUf2KKkvrSWkz2TdzGg95nzmzRChLD8+Wqcn3vSMpT
X8wPZWw+1+Dirw9tdf4cqkg8RqA5FV1NmdZ6nVQ61RIDETSFh+GWePGax4SU6R8LIgtKQhawgVtp
8hzrJpb2c/qwYEW3AjBldbeR21NwAsTamnBN+n1elq3OxOX0exFZPAzm5KIE9Smo0/be7yrAVRRM
yBxn9mepo9M2AxXjZuNo33ROR99Vv4+tbIumce2tBVvbAlEhNwPB1qXz64tUSaSOskCZ1d8yJXow
yi6kBa6Ndi14e9fJ5P6myrPXv8Otc7PCjp2CcgB4FU5eDS8hSNXDZiXvN0Wj+GYwltIr+4aS2u9X
39lNaDlR54T0XjEyfyDjCXYxn+zsSLBt3suT0txLfeS8pRuC9psIyNSYS9khzhK4jpyqvAlUVEak
To83XmRrG2FhLgBosbzjxUKMMftFmOvMeDzch5+7ai+Hh+tnZtUCRF1wzi1KKWIRJgppb4zokfUU
cMmIfIH9fi6aVwKcdPitwGbR5M7byKDwIVwE6WxOqiVVuucnNA+iBpIo4Z1fxBt1S8EBiGbE41nA
JljT742ZjH24S7YgVMJk/f/3kRteOufJiwpxhhJbDfg+vj/XD9V01/lfbeX5VevxtwlkFuhlpGn5
hUKBLeVRU8SO5vVF/dHQh5MT+T+q7pXtyaIZccPPFRiUoTY1L7M0KiRq6BwnYHX0sIRbVD2rk/bv
iMTUUGjK3RzmtuaV7S6kyS8yl0LbRrQs3GovxiO8KRsl6SJ5CnRPicxKdYlrpVNmFfpharpkJ2dj
cxi0cdxINawNDWwSnhq2cRlalUuHOENVoRpzpHtydpD0Ew0ncbLBo7RqgnwaFhYFDlGTtuymSB8z
WffUOf08+NVbLUVvKN6K0rfMLBffmQM0lSALjULTvUkCrJ9E0E0YWSZ9GWalO2zs8GUtzpzt77Ui
WIeJBnGglwwfoyJnmkZxwUP6SHcRdu3p6IqaXWUZKTDuIC7eZPM0HYu8KvY23MC7ElTWrvH7hIM9
9TspaZNTa+GBx0AxOnegaQio9Fjs1EJu7mg/rtzYbAd3trroziyqp7hE+Rgdw+TYZoZ/CmiqP8qJ
Fu+nonOzpAzcyVzaXmrzu99otO4YMxWvAd5RSkZUA1Cp63YDtb2fEjVENyrkvwxJlj7D7aEe6KVt
3jTTSJncdnr96OuRcrAk+gESuFbeG36guHEUImiS00VSGwWdfj1dBdendcX3kXhFIIBqJNRYYsFm
aBtUxPtW9ywtPviqsa/6jfyAEPws63ZhQbiHafSbnSHFQhf6aKI7p04K7+tupquPdoI/GA04IQf4
OBUo8cJwpKKbFw/sAYevLOkAU8rxuoWVHc/2+p8F8a5IzCkvY1SnvSn2vwZmarj0fH+yR/pI/8AQ
qkUETjh12POEo2XLQ80DVfOGtvwp+Uro2jP87JkK1Ou6peUWFQ4Wj7l/LQkLVPJcnVHF1jzpcxsf
9I9gdyprR79gmR/mLSb+1fmDYJVUKywOwBkvh2VbRadbMx5Xb9qPepwc7Ixmisk+XR/TyqYjXwRs
UV7kUQGOXZopYEdo9NbRPcC7e03LkHCvXWmidpW8UmLxb790ZkrwgWEQ6pUzhIZHW3JqPtQ0/6gb
m27tmqJmACYDrkn5RQEwpcsuTi0CiKJv35BD9srCp9WjMB7z3taPuWFvlEdWvAJtK1CMskb2SxqU
Tm8DAAq65pGS+2pZ0zGlw/76Cq1shAsTwrQhme73fappXq4o+wlqLzplT3U+3l43Izw+/l6dRQ5o
eUi+JFSZi2SUyB9o3jhkH1sFbjkax03apl2TzqYW9gc3TV6JtvjbKE58eRfAlyQmMGYpUBNo1zXP
zN6BDzK6jblbWR7K3ACNnaWkBFLncnenk2EkHbA0bzLt3WBH8F5HG05h5QChJULdGXa+RRReyOYX
tMKDTsApcJa/B2oro3KWlXSTSPpBHxRzI3VlrQ0JeiIqjmxvcLmCPV2d6zYyB9VrRzl1Jzmb7umS
Mw623XQelN7GPi862XWaWXunRU33wZDHiY7bhgekWcej65tWpblzK9lvpDiJoKSmwdyMaAJTjXb8
nNqjuRvjxn4DyKi5NW2p+AAuL9lBKV6+x9km99nMTtSjxtiBKQtPLc3CqetPWXZUfT2/9wHbWq5V
5tbOCnXzlNVt/WhIdXrvBH64n5LT3Ha3ddpAHLO3033iDzfBmO5HZUfD8Rj4+9y07+Og0h+4x9Pn
OSvrvdzq7bsQ0q1dQdMv9IO98WTAdf2L+MU+GE5MY2A8zMd6sqNj3hfNyQjkYVcORC2dWUHxDhH0
r6mA5c0pYtVVy07a63ozHjTfTo9TP0bvrEQKYKFp0wNFrnnD0a6tm7b0Dji8f8kHq5dbccqspjTh
vfDMcEcp4JRmyYYFsXb6O4A4NyHchPWQj1NuSSqsAHOGEy+KBwlAuotEk3pw+kk+Gm2en4oYpcLG
zKqDsoRi193I+jDpQ2KgC722fDlMqSymvm9iTpx6p9Y/g3xLoHnLgLD/0XfRWpg8NU+m1/vOnDZu
kNXPKyaMNUsX/osiI6xFZUa2QfOatvrVaf1jV6T761O0ckmhNkq6HvgvmDaxxD1XmTI6paISn/un
yd6XsnUq8uepfpLkLR7a9T1Bqo5YjgV52RXTT/EgpxmvQ+S/uR2RrhmPZgwfpKKflK5/jPXgoJOy
3imj+eH6QEU8zt8bkiy4CTSdJ72IdRvbJjHJ5nA7VvBKNbV+34b2jUqIRqf1YW6o7CgJ7ePQQ3xR
RwOeIqgfeKDAfxDQZH3916w5aoBdsJoDf0KVZrkAz55gWaBrUQlHvxcpUPMo72z7Icv/SpKNQW+Z
EVIx/lTNozZhplcAg6rvNOvtyN2pBFudJ2vbCKY+ajLw1UHcJxgqWjW3wqhUvbiU4CvIbopOOZV2
h2T9XKHCbdxcn7+1k7HISgBdRNsRGMrl/CVBkSlOOareSAcwXGg6q/efLIiInayWrG6awB4Z/fux
fTa2ADvrI4Bw2KYZA4ynEA3YQEgrI9dUL8tbWoWjt028pYUjppZ/b/kF3QlEFhApBY3LWfLbsWm7
qlG8KTKND/7oBAerKOTndKyHPZRiyUfSkeZeLvXyQy9NwS3kHdMuVjt/n2W8a+mbrp/zSnYeggpU
9vUJXtsy5CIpefHkAxMu/Lh67rWAFm3FC7XkhmYO+q/V7kH169GFQua+hU3mD5aUs0/lkK5UJkfY
NLzmk6kiY+SNxl11bLuNK29tRcGfIniBp4aaWBiQnVGwlOqQSxVKygbqvGRLM25tys7vVOG6ySyn
1SPLVz2S13HxlxLYu7KBe0O/64atLO66s0aE11ioYunLW37MmYtSw64LZ6Izz0zu6pJQzeAgB98c
rd37/rxXlWQflg+R/O36tlhmSXzX0omCph+B+JIWvTQrwZGtVMrEubDv1fk2aO+afqNSubZQ5yYW
r3k2srKHYdYYcB5y8dw+pNFG6mTr88LEzSRIKs0hKA67z5r1+fVpbwTO/50f4eYwqlLpgYSrnvrR
GNu9GWj76wuw9fOFU6LpHZS8LQay8WRCDsizaCN/u3YrwVBuLhTeGrp4wgQpReLoUmqqnhl3JiWW
TL9pJwWOC1lCadaGpuP6iFa3FNk3oLAgXQh7L9e7yqy5zmdV9fLG2CPowoUu0+5xuG5lbd6gxV3w
9LrJ5l3+frarpITGvsCKDK9UDhAUlhufX5s0TiE8p4uu5gsS+Rpt8jDOR8Ormjdy+FQU983CYbkl
67g6CsqQJokEe+kmuRxFUoLYiQPN8FJtZ45uKW84ybW1MHgD/wY80OkmnL2+auKkGhrDy8q3Vvs8
zy6Ebn+wELhhZJLht9ZFNYKqLeO+aVJM6O9VuNE2jvfqCLiw2MDsX+C2lzNEhTJTRz+jTzn8Vg3G
zoTRTZk3xrC62oDT0SvkWU0T5aURvYK/0wTr6tEqPL6rAlhpDvvr07RqAszfom4BpE0RVqLx65Ag
1Dc80z9YYMwich5Z/L0vv163s/gL0aEv2MJ/7AjzZZU1stWzZXhh/BxCl9Yc5vKQxMMuGktXKdu9
3W1d9KtLdGZSmD1VHbUC4jrDc4ZjpLvmfAxeqUD3O7QijKBkj0QN8ZXgJQndohFOXHaBTEEhqqxD
HmoQVcZfJH0Lh7x6Jv+1JYJezA7mGeoOhpfIyimcI3q3P1xfo7UJI0qkN440DgoYwhqpCrFooc1M
2Ixyc/FOMr1E2UpO/X5hiTsBGnQmC1MwOwjL0oxWlWb2TN1uyM3HNrcGdwxHGclmae6gtRm670Ff
5qfZhy8um6CVi4b4LjEeBk33NXdIdR/IWma8DRw0s1y193U6Kua6cotJiQnUM+2xaQztMBYddaRo
ag4JBJat6yukrgloze8T/P23M0yqkztBV3qcRtP8XMppvAsyh9ZhfSoOvVap78o+7t1ALRdpi8J/
6/C+KCERRe1Zam9SS+5+hlMZP6lz9EM16uBjmCuQ+/W0tBYl7ch2OqX3hOR0xM3FcIQ4tncdQreT
7MfpRsS0tj3IDhCq84y3XyBvwHC36lxaumfqx7J675sb4dKaozj/vnrpiyw46BLd8nUvnN7wD2mp
XD06WxT1W6MQ8kUh9IBau4wiM3f5O9oI/2CHkwMiT4kKC8C9y0GMsjzOssEg6LQnt9Dmz2H1JyZg
kyDKgFDixYMmizuQ6OpIWXVGBylVx5QWgWkva+EfXA48MUhRW3CrvmhLkEoe1UaAIccv9XdaakTH
fvDjr3MQBB+qes731+dudWkAQRgLfFQmu3w5d0Vjjm021YZn+B+MB2348t8+L7xqNANEtT3yeUVx
lXsU3v7g83gcIrMlhyaqH8E16BSGDofJIN+i4gRp7p98Hw4R2YQwnWzE5ezA3FVSCOSqnu4KdO/r
4Od/+/6yOmdxZQPduyy1fN9wrfTBKTZy+KuuHwqFf37+8vezz7dyqw61zuf7T/bkGvJN+kro/O+r
kjYanBOXJYAr4XLBDTf+PHP0Svu2VG60MrnpynLjTKzt0XMjwt0S+5MRGBB38Pi+r3bJuPHqWpsl
wL5LWYV3BDx5l7NE+WAhoIPPR7Mf1eJNo+4m/fD6dV7CbigYKBFh69KE3JSQCA62QcL8ltur+JMR
kJlAAwTXRAnq8vO+QoZzMkvTk/P9FD0jkgAA/A9GQGYVL0vx9gUcH9I1Y1L0xKRdr++PegsL8TDU
xem6lbXraFEGoUoHiQTdP5cDIaOUaSD1DU8KZqrDevgw9uGNHHRvQjvc8HyrtkDikKrVqKqKfeba
OOkxQj3Y6u0aYnAtu4sUv4ZJuwdxomqh9nR9cGvbmCMCsh3g3MK5dDk4+h2ttiiZwriFovCOMtn1
76/tY5vga0G00Sotfj/ulWHMl9Puk+uvG+mgmeZtDO/3dTOrwzgzs/z9zKmkSqG1kUE8KVe7TofP
8Hj9+1vDWP5+9v1ZrZMgV/m+wQMPEmP1qdM3ttlyoi+DVQXgKz2hpE3R/hMboxRpbIc0zXQewoF1
63SShuBGd5zmzHfT1h7vo3Ho9nU5vLIDCHeJYQiwFNqM6GyxhS2QGqON6A55hBl2b3gs4ak4kOS7
PoEvF+jSiLBAc5qhLJliJK5vsmwXbMmPbX1fWCAbgkINjTY2wK++fp8076//fLEF9f8nCbwQzozG
BvH5ZZhpxQTGxAxRf1PI+m4hH/VryF2rpn2TDdoNgZjsauXs7JQ+/wY54sYWfOkasIyjsZH8WkAe
wq2myJrUxYOpe3Jd3mrks6Cjzo51nr33q/Zwfbhrs8kH2RH4mgWMfbndkabS0nhuNa9tbiP7tBV6
vzxNcPGQHSO7xCPiRaepEuqhnoWF7o3asLNzex/TpufMW8XSl4mACzNix2mUyUljzyXvCCltrZvK
8DNPG5T8I62aqocmOKoCU9pGt3NRTr+sfAyf/2AawWVBP8OOAYJxOY1NJiG5l4EC86k15CMqC9P+
v1lQLy3AAo/qa2BpXvhhik6pevvfPi+4Br/9ZwAxPa1juUvzV1LW/D5XytkUCX4BLtXYkmcT4A2M
U2l1VBoe0yf9qwVB8B+MZQGJg2JjX4u1+XIqkjBHCcEznG/2baj8df3zK7UvdhvZM9LMFlVJEYnX
o9hjVg5ZQF/90LUfIflz9Jue9IYZIIIBwfBkz24ENiQmDdUrxw6O2Lfx66uI/IrfGHKLkG6FCc2Y
qhq6GqRXc50n57vro1xzDKQ5yRFCLohesvAyC5wqyvwOzsQRMsv4k/J6ZCbpciJSCtUoQUECebmf
kwE1k4aQ0huoDbpNsbGfV+5YOEfAVBuwxVIDFfxaURka3Wiz70VkdlLtG2TMfzmG7Kb67Fb9Vo16
xc3BkCTTlLBM2QtxSKnODRgZK8cLKn9f+jeIsh4H/5USrMsJYqqogS9RNg8eYcrkqdQlezZsT3P7
iorZ8HpQC5KhAApx1yTTuHwu16QKFa3sCil7yqqP36fqw/UdtTJJC/6SO5UmFDhSliU7i6xaAH5a
kk/5k+aTYNvn2l9Ov2FiZdNemBBeIkWWxYExYMI4StwA9QYKctk0QuAGQH8B8LFzyVkIC2C3eVaC
PMieEEG4DX1rpyv0NqNhqezkeSMI2LIl+Pt0jHzg4X32JIWHSGU4O9Tjw4dW+4N452JQgudXhkGX
lLbNnrriO0cK/TdY6KuHaAruTDpsghSQcY9cElg5t+md4vXhIo22HJrlYbK0K17uimyk+RmF+ezJ
Mh4RWOg2lmwtnLv4vrDrRj3OihLq+ScZCWH/WbURdHgwilPmIKsU3pb6wYge9GAj9bGyEaHnBY+0
FAWJCoSNSMoCeCGdD0/hcFcerGrj86ubYwGvwkK4pJ6Wo3Z2lBwl0jo1zrOnWHrozRmg3Ye4i06y
WcJIvpGjXRuKSWqO/mFKXihmXtqqC6UqgzTAKYw7uZMhDNjiPltxDNyiZJkJP6k+inQedQ3gNBpt
DlI4ukr7UJNIlfQvr/Y+JsmypTygkZPShWGkMmqifaSlT2GPjtMuifZoiP03E8tMnq1KGRn1FGdG
+tT16T4enu3mvqYEcd3IyuPgYhzC0ieVnGdVxjj8dG/YLqh8ozkSXF+3srbBzmdr+RVnQ6nsbEx8
ZMWehqnbFckP9FgpWXyP4hvT3liY1RN6bkvwAPJE56MUYQt+H1pq5IME7LYKEOHpy58hAiGt3X2l
vXyP/oAnpXTB/LexCh4CYbjQgYs6fVo0EROSuHX7pqxvguqkb7X9ry4eHMoIwi8OT8yUoSyehurA
4o06qGDtbW0hSXM0zI27Y+3IWv+aEWO3jCSJQlaBjRiqrhNXyBlscLusHVmL/mUDDiNnwQ1d7o9I
lcIsrFTmbPyr1RKQjd/ULfaC1ck6syHsQS1z4EUBcv2UI5pi7WJKat1O2bogVkZCw6q6sApQbGUw
lyNBgKsIepQPnmiW3lkIp+XzByd8dYaUEPrMiOAZuCpkGT2nFGzF2yT6Map3xVZX1Qqo6tKGsCTw
ENWA7QhHyvbGtN7IyE8BiVaOIZhw5962vjTxH9ytDAvUK125tHGLzKCwwOU0ypfsMyqhRve58O/a
4D6nSNmZ30zrSyufJHm713i5PIUw7MKserlkcSrFlh9gtgHPM7PDKYWOO3WCIvTQqvTNbYX3Kztx
4foFLMELnxtE2COJ4SQKSZ/kSU33+Ahw/PG8M5XDdT+08mS5sCJsktYuo8ZHnOCJqp463Vr6bTN8
rZ0S0VLJbeZv162t7ntSwbIMjawDb8vlJPaWWVcFwr8oq/xS5GeleDtsEcdumRDWKUfjCgExTBT1
sUNyLjvI4/fro1jdCmejEFYGPGmTpRYHiyfHScn/0mPUSSGi6H8Y+ac0vsv9jchra0zCIo2T3dME
GqdPcmEdyvJr09zm8rBxI60agXQIpOdS8BUTDJLS95Nvj3hXA5WdGwjgUDv9k4Gc2RAGkqVNg47Z
jHdFRat022Kfb9HMrQ2DpyqvCxVO3RdxXa4kkQ0II3kaw3dpjgbQ++H1WBnKNCQn6Ef6TU4sxA7t
MKmVknXJkyPtuuhWrU5F/+iPW6ifZTJEj0MzC8mQhb//BcORhNwXGJc+eTJ6JNBOmfzu+jZenamz
7wtXXQIhHw1cy/fHT334RSp+2u2rsWXM1JkJYaYiNRuMIZ4SXqv7uHubRXtVO/23UQiBlNm0bVog
dfk0N2hFKS7Sam205YtXpooCIKSFFhnyl4gBzZyUjApU9ZTbzVGZ5H1po720VcRYs0IxFlojGm0B
FQreMTM7M/CNpnpS2rtKOenV7RRuHMCVS4U48Hc1RgNNKBYbe8kvFaVsarZuv9f0U0I/Vh39CKeb
66uyascBX0FnzALDEhY+lIZqLHK6bnSndtvJcdF02ufB5DbS5+uW1iYNqmeZ+qwFDF4V/D1oiyz2
O7l+Qt4UVbevEZ0uba5uOMe1QMc+NyP4/GrMVTtsBwaklPswjoFJorIp9btAOyRTd8pClMAqzZ2q
T/9tfILLnGppmCdprp/SOdkN5ttMV1ELvP0DI9CcqMjVLK/75cY7e3lZlRGYxcxy1f2IbDPSyuOz
X78+HuWdTcWenAu6LqIRvW1LVCLa+qn4KMtkXZ58UJrXx7HiMlECIa+7pA0IL4RtB5pMc0aL7T0k
061jpHt6KF+fmbgwIfgboiWtixxMwDT5XQ/GHyrYu+ujWNnSYAEcECxcYfQzCnttjtQus8uwepri
9FQ32Vt1qo66vZUuEs7oottCo6vNVcnt8pIApLIRze0duMfSUdnnM7KZ9W3Toi29hVXbMiRs4cDO
87aPMeRPpPXlYo8M3OOYjWTgHX3juCzTf3Zp/j0oimELGp8mdZFAdYiCGR4ypDJySXpQh+lQONKN
HqHppaCHkA7xJ1mONmoza+PjbbBItiDCTNBxeXoCUvu+Xc+zl/qPhf5kp7I7oIW9yS6+uDJxbGd2
RNya7EyxWk+wESZjvi8QXW8Q33NGyZWTj1Z6rxUwB0NkFd/1qXxbtur++rZcm9pz8+L1NFW+j17g
TK/8vpl29fypaO4UY5+pLk2W120JB/n3MhI5MJlw1qHjIhyBKBmryOxUCFBrAHSl3rowoka760ZW
B0RPAI9JqsQvEiN2HFmFE7BucIr2N5okzW+0KvB3PsDNQ5+k1iHWh+R9k4VbddVVywAxll4x/iOm
UrU0D2hxYyrr5lSr7a6GD39WP0SKfnSAG22F3YvbEzYOT0gyt3RAEI6Jz67ajgano8nJM6QnSGuz
6VjWCzDR3GoDFTzXsmw0zcuwuIAwetmgrLfm2GRxLHsIPO/m+geKz2348fqqrWwNJIXYFouPX7Br
l6etkZUpmRBd9Yr5gz8fjWHjLlz9/u8bxIYzBvza5ffLIsiUfqwUr3F2NPdXr+xI+XuOzr4v/H65
noO801LFU514lyijW22lhFdHQCvHggkw6TgTbkEZXt8snTTZk8PEVfczsp2vXwIAFuQkSGvzYBQc
Xmk3Q5bRR+DZD1OsuRIi79cNLB8QN6xCsLAggvlX7KUEQJs2vt6rnp4m1r5zsls/Ng7S0N1ro3Gq
jTbZ1YNDUTVJPl+3vOLLbYJJ8M6AR+QXQJwuT+RcWpQgZ1SXh535UXIOff7uT4xwvy8kUcsr8nKL
aYkPLGEMZS+Vu8ilPe2282V/Fzrzs6llN39gTIUQm+onUCxxN+iDo0oyInpe15jvui5+HwSy4kpZ
/DjZW6piK35tKXX8z9by97M4Umpi2uDGBC7b/q80/Uupn0yefNEz6myZ02xskjVnQ22QkJVMJrVj
4Y7QrNy2QEjNXl8hJQWzVUvKog/DjVti7TQhOUFTswwYmgfg5ZhUZLAtf4Y0P9faneM0u3wjrb1u
wEHmhUHgzwSHUwe6kculCS86ssjGfTx2GxO1ZUDwOJo5o67aarOnV0dzuGt/Xt9ga+sAYSmehimy
VFlYB3qvrXYCj+vFXyb5zgaO9Er45W+XCdiajitr0SEVsYuONYRz7KCTYGc/SvjN0i2H9vKChJwO
2IazEDxiTlgCRfXTGCyV9WhEqCIHd4HzmVL0DjqH/bjVb/dyNbAFkAJkBUwzL7wzr+LSUKLJfCyU
u+g+8l+9my4/LxzBaEhMZc75fP7GLnbOVswk0k4wOSB58fpo5lIFfkFX7ZSTmSp9azyiZB7Wyr6e
H7sgcLvqVjFuS1Xem+0PJW9cXbpXSmuvjB9eu9su7Qvjc6apSANrMB4l57ky7F0d3XXZVnXu5ZbG
yALHhl4cXS6xPtM7Q17NCYNUondV91ghV5VYT9cH8judc3nJLWqB9O+jM0akIaZ7iplMU0wI/AiH
WHWs+8wcIOjRjPdhF8WfmGVtlxXZO2eCo6yDH41AtCSzJaWKv5vTsr/TWqe5H1WrfjvE8Ly7sx9H
nzqps29afezu9SgMvDbvsts5DrIbI6iTm1JDuk2eUNLZjZHanghFAA0a+TTejcSOpwCOD7dB5+d2
6tv0a19FwROKCiMaNbbyKZlH6VMwGfLRmsLS68N0eOjqGX4iM0WXOZgTN4+VZGdlk7Ufkk7Jb7h4
ehfW5PJtXMQ9qq269jzGzvu2aH9Fg6S6Urh0q6Vz1M5H+J3D23qagi8FaLZ76Ia6Wxt+ITS8+sr8
Ncq98jNVJ2m/sRIvog3yApx8QmOAEy+0/PSMmWcWe69IKI/yLu33MJBXrj8W1k2t9sPrEiG/j9By
89MtvFC3iOGTlSNkL2cGu6t6TMPj/5F2Zbtu41r2iwRoHl4l28c+k3SSnEwvQlKpkqhZokRR+vpe
THejbFow4RRupVBALrRNcnNzj2t55Diw/e0lbRmZMxFyqGhhGrbJkd+Ng8NUgon+cPvzW/YSuL6A
+gAYEeBKJAembXFyfMoAS6ljIlU7rv3fXT2GdvqY6apsyPZS/pUlXXjej3aVDZC1MP8hAyWqe2fr
pjgPMA2hoAPkFdEmJgW2Rps1Vg9PIzbYods7KpLaa5cSXrgod0EE3BUZnMrLOsBuZ4YfG/zjhJCr
dwRb1tFWoSFvbBT4aQV6uOnDPMvA24AhzXpUcfyY6N/ZU+N/vX3mW8vAOpC/g2eODJ505mgS1Lo8
C9zYsKj/xv3V+Fw4vfZpraz51WF6pbglvzO3l/bRRu8hDgdXBV21ct9COk0ZW6uhAdtY37/N3XIy
/Nxcka8u1wiNuHoIA/PN17tyP68lxfh9Q8KiafIwHUEBrBOkJ6hPg48tTKK/99Fjf1gGu8Hm+15k
dWb5w0HD7dsy+iuAz9rp0+0Nuz4PRMNgDgBjOnYNztGl46h5GdE5t6bEHsnepNqu+/u/CTAvBQyM
kLzs7SkZvZ/Oz9T6k8+bSAnjlQK8gSu5jUNBRm11+JRkR8Msw8mvFX7ptUZhg9B8BwpnvIBoz7z8
/Z5TEkMLlilx8m/Zku1rv3xwzZM1KPJz16+5eMqB+QKwT0EbIYWrGVDnmFavdczAq+yw0KNWOCjS
wlsyUCES4wYIE64LHgiy7NyYi9jT+2gF8x+GTMPC2d174jbmDZGEgyO84ac2Q96axeQVscaejCCP
5lX1Fm6uA7EIxicwVHA1sJVnGbCA9aaMrRpdd14NxAxgFPN/7l8H5swQAaOZHEoghwzt4oCNpK3i
hUTt26IaALlOH4CD8ezz4maehaGFMc757ODzqfMN8ALa+Lyf07d+fCjGB8Ar378W0UKB4R14EFcn
D3oIb8Ewdh2bTfXi+WEFtul7JaAHUqAH/a5fIGd4uRwUU7zCH1sad+aOag+tagJRvKCXhhbfR+wJ
/BqUHa7mZYit5ySwChobJi1emO7nn3RMfgCpwB2e7ZTNJ0vTPWAbzCokm2sTKSQL/iGUOoQpuFxZ
bncmrcaexuMvVoXF+x/s29nXJc9BX0paAjebxn1BInc8sT9IhIHbAQCd8OMESI7ckRaUVd8XeHti
HmrzEhaWKhDZ2iCB8YeQVEyFyYGIlRl2Y9g4+mV41dJn3VKegEhfSIePsTyAYmGGFjNZcqrNmMy8
zPzMjEfI2mcNEGDSwZj0CMCGXnDM1ol8QoDfRm7Q2FGnIbyMgpEBp35MF2LCNjjajzYNhmjU0yHC
zX6HxhhhxQTKYJO700EDMcxbyUx/l7e5f8AUi4YS5oJ2VWDzRNwyP2bz6Lz6qaMdi7zJM6BZt+s7
D9zFDY3WzI4URNfdbpo98MW3xfo0m/38Xo9wpmaXzODKopqnRXTQl10zdJ4ipL5+p/BGifZ71HeQ
AJLrcU2x9BkDjHPsWGzZjfAVX03wWjzgojTPOQejyd0mBQJBoIKcCtJbVyP4a0C0tUeSPUbrF5Do
d3ap7e++GgKoEV0sEAOadPEMnFnIErFelq0gtOww8mss44dVaxR5M7nFFp4bfqKorhhI1gN/XXJP
2OqOGB10rBiBCEpvus3/auvGeZiLBi2VSCE8OeVMjmBKN7+VdpnvnHROdyAq6hW/5PpNg+0E6pCD
rDtGQeR4K6ULtYbUsmLbOazd47IeFnK4fz89US+An4GITg6IVgIQrYq6VowYtwUMr6oBxRCbJV1T
YPyJJgeAUiL1LvkwfTUvQ2d4LM7TFGi8Vtq/W9WYA90f49UfrDI3P60d8GCWtD2wmhsPecfG18IF
D0LYBik73bte8Wq7KKcL0we2ukv9cWc01veTNyV6+koe9U7R5Hn9Il18Xs65Wubq2XkP11n3a2AB
giDBDGK3ROqiW14zx4zzKVAoybWlFSIxDAA0RaS2dCnNG1RNMxhNMCXBkdA6nDBZd3vLxFsmnSD6
YcRueYK1TtbCHJgzVZc5Rry0sJV5OATTrs32NNjZ+v23W7TeIJUsGnCu0pnAggUHJjCyYss9Ve6b
MSuWYlyfDyaSMI6EkjdoZKGSl8df1GObd9iveNDL+lEvkFh2JsbeUnc09sytrCVEjyQBRitv9SNl
s/tYLD4K1m1mIjO4OM/OGowAlTYs8BItw7518uxT5noEiD/jcucUKHZAPG0IW1Gkh2cov3H62qZD
5QZdUnp6NLO3YjhNfX/SpzRclSOn19YGwmzkSGHxhCZJPg3t1lljKe2TAAwuc8cedNCDNp2tOIMN
fcWbDbcDFWRM58lOod7n5rSMS59M68krPvl39rn8756dfV8YpLMXoveHKQWBS5+wOnYAQV7w4+37
ILdU/a8EOE0I1UURR1Yimmd85qzrAa/xoQKZH3Rlx/VXvcqiSnvp82o399+WRsU1svUuiRoCLgeQ
8fEESsqrg3xlpr02A525nHbdpFf7xgceRjgAah7pRzgRZjDkOz8Ppo/oOwOL+0idMEuRYFAc4rWu
oHR19lOE53G2yU6Z1Wavlzxeh5MWHDLr2fL3t7f5Wk+ExfEtVDUBfWrIXVfFQvNlHiBiaV4tQOJp
7OdtARve0bkAefC5RHLZQMDIY+djkKIGd/TWKJgVyqJYhSeFQKYzaUDtghAtCIshVIIebR3E2S7J
cFrugiM2y4bHvv69JoCRf2jaD7f36TooRSII54A2RfGIy658no4ghZn1MR6qZbbDsqvrOQQhdvOr
d4PsL5cSgC11wRpxrzXXEA6mKpi4XqSLwQl4sS7skoMBwUtts9Y5z8loTTGfzSkKsiw2Bu81BU/b
3Wp9Iej3zT9T62VdV6dMzSnWjB3aJZfqANqD27t5/ZrC8RXDQMhGigY2yco6ds3t2S/HGGEXK0HM
GYGQebTfJlVT7oa5uJQk3sKzxXTzOrarRcY4MD8b697Jnyh/N5uDkz/4Jd317gMZH6talRy71vhL
sdJhaYs71dSBWAD2rKc6d53HpZ6m0+1t3JCCLoffnYboC4KLfLk43cjBYGWgxJWCeHQtvtTZ7raA
a+uAYdQzAZKFq7OBr2CjmOKl1IBj1aFjlrCmftfqcj6UqaXqzb++ZaJqp6NpEg1d4I6RDIXva0ZZ
YsYgTt/Td6OO/OWhjOwmspqHYVbEhRubJ4BlkVAEKDnwZaTNI3xAnOaVZtyOz0X/kAf37x2SfRZ8
RjxWPhJ+l4fTzWXdenZnxjN9LopD4EUGPSwK8725CIxCY9tQ0r1CETCR6HGbOodLbe4QyE6qyEX1
ffNyEWToZkpdkV9YPtb2F9v5cVvBNgwBNunf3y9t0sgMjCRjmDyeK6In8zDSF8Mb/CacdGb1IXjP
yGtj6L0iJ7dhS5HyA+wvXC/AvcvPqtYa2drAvYgX/dgXT7W581SNAgoR8sNKM72ljpsacVmFOrBD
zdBQOZEqEdJtWWg9NkENERZ/Kr+z4jSUCh3ekIA2NFNwKOBfyJBfHr9fNVpr9c0alzq1d01Vnhpz
qELXGd5v68GmIEw2CMcbwD+y212alRYU5bLGPvCLAI79xLIa5aDFVflsGwonUF5QKjSRMMWtuVzR
5CAZlQ4UKyJ876/vFJ1bJmle7LwLebC/varrQAsRHJg0UTdEaeEqdZGnOZ1bK2gBLV6EmfWPk77x
8as7nUibRp6yN/F6Ey/EyWVjNpG1rXuIm9bvbnVqWxaiQfH2klQyJJ1bl4ZXjqm16NB+qZqjPX/M
rS+3RVzbnMtlSDaHcwdZxDxtE805zUCBpPxuo3kpQNKBwjX6EUwrXbKw4oGOh1RvFA/z9bsJw4+U
I4q5vzGZJf9mNZlb2HVLEo/Perg4+THLrDnMOg+jptX9zsalNMnHsceUUzb0JCHuvPf84jV3lLny
DVUGHBdSmiIHdw1xxiaUKzPi5clS71o/YfTNKSJAO/T0bcnebyvAho6hKwGZRww5YZ5FxjSfGkqn
PvdIAmwG8LU+DsC09lSmbUPLkPhCzQQODmoAcle1zfKJ2ijCJqN1AlHm8Q+WcPZ1SYd1g5a0MPB1
1Bvf0Kn5arTaK7pEVeWrrWMxA1tHymsLt6oBnGnLZ4MkRv7Ai6esOhVNEZYaum92g6oRXSVMuvt5
z6zJozoCLPsbWrj0VQvNCvgH4C+wnb9Tqurd3NSDs8VJm9i1wdxqLhZXMhcsH1kIYvGIqAZpthUB
wYiYQkONRrqrNUClMpRtSVK5Q/neFf3w6GmTodDpLSkYBwfxFyCxEc2LtZ7FIaRDpcZ2UpI4aCPh
AO/8elvhVN+XPPXVSse6IaRIalN/M+tvY2V+vi1h6zTOVyDtk95aHE3jWEFWn/Ti2OkPpFW45OIT
l0lWD+xfNppRNlHSPEZ6XjMc+DACExtseWUoBuZc0oU2VTUgb+/Yv8LE35+diO9oSHwQaLPuziDj
9aPlr9sbtnVdzlcjHTk6Yr0ZOIIkSbWP3NkJ7q4gaMK6K3YI3EKiKVputhYEbhx0q8CRApe8JM9M
F6NB2J4n6ePyrVJZGtXXJQUz9bElZcXyxNLs8LXrVc7s1tmf/3pJvca1XmYjwK8nE3ylaW+230v9
B8tiFUL2lh6fCxLHdnbuq91gPE8IimftL/+gVYqQRrVRUuhfaI1HChvfbyzAxkXu/rZWbf18ZD5R
tMbQ07UD67WNswAsNU9W6u0szDY11AtXq3i4LWbrOBD7Iz0DBAu4MpIyzUuGsjLa8ZPCfwiCR0P/
YBnzg2ZaAPX6dVvUxj1BEQJZZGiuhY5ZacPags95ai1Z0nROmKfzAQwCjzqn7wbYF9DcdKrLQcV3
trGLtmAaROMoaE2usshG2uh9HwQZYJt32k+for/2eHtVG2qA/kosSMyCw8mQHsuy9keNIHmSGE72
XlsnA/Nid0tAFyfqB3CTBC+WdCMtS5uBgdRmSUoes8eAK4zx9RbBLwI9BlofAQF9xbJscuJrrq1N
SWe4oF3ifeT77FNm1gqztVVJwDmgPuqJniUEZpcX0ll1pg88YwlB/00KJJjc2PvjX8R7Hrt4yDg6
gNZoVJFwX58PAjKUlQCqDJqkq/7tasKDZjszSxpvPQ5tE+d5vb99QBvJRyHDFbR6YsJFrrP65uKB
x4azpGpA36GFhLaR0R3btg2rZoympgXnvB9y4oV2rYJ+/J1EvXxNMWNn4x+RfRLEdpf7Gvj22NtI
GSf+6L5wku/Kwd8ZbnMgrHh086kNg6ENe8vaA9Ofh9mA7Ktba3u7JKHXdX93xMb/Xd/1PVPc+C3V
Qoc+MuqiDnnVOKTRpQZnRD8mGXCLo9opnKc899G6ng6qwrC4BFebAAOGRB/i8KsWnMK3KooyH00K
a9dioG5aD5WxY8vX20e9pU2wJECPFf0SV+APuT9VRCtMCr4Qfmor44OhVQrwh61Nw5ARaoXIKcBY
SiXu3GOD7ub1iLB4b3hFyChop1uFym6t41yIpDN+7g3IKVVjElTPzHxRwfZd53dFIwfOAS13uPBy
x5imjwYqz+aUpAKHLv+bV3m4kh+tDQBm/c2owDagKtxvruhMpPTc15ieWjrdmBKrMzA9bnyqrelw
/+Gfr0p6wMayTltSYVX6+mI4j80Q/afvu9LJd+lkp26B72fN37X1V6cCD9/cImRBcRvRf37FrTji
klJbL1nC/DkqqnLX3D/QgHPHeSPdCv9Ul4f9qkp3ehdjvwB4fwuitP2DhhMPFWkML+LNvYKWM+jw
fw0nbkGONeYIx2FCRMye6yp9z63iR2moeAk3Xy24Dui+E3O0V0NGJLPdnNboOHHLhwDc4PkrAPTD
MrNBIZjtyfit7IejPSjcsq2jQlMCnD/kPvA/KXU1u15u6IWOpusqzn/w5e1+TTv/vBB/5huD1cso
pmDF/UR73/gDbfm3v79lw+CrgOINMUpwVa4YA/AwWysuozl8JhOy/A5I/RZFM/fm0ZxLkRwKME5M
xmJgk1J/qX5Umm2f6jRzPvX9oL22q9EA/oWnIVnzb8ACyWPTWmrFb9g6p7PpAbnhy27cbh1Xd0pK
m4XVwdFUTTzbO/nveIJkE3zmtV5WYXqgdXeFuTP9B6WumUKZpLcTWTgk5fF+Yt5JXkRa+otVBQNN
CEMbmtmELkA/+rTY5/zLkD6t2YORfmXu97QrUOI4zn4RGcVHn72vaJAykKupKMAq7X94xU/1PIRd
/2IzhRO8sQ/nv1HGraR+y0Z3GmnS0T3InlvvOKqoNFUipDcxr6y6czmjyVR9QUrX6ouQ6u93X4yL
ZUgq62GyJR8sLMNp3hD5gsg9ZI3imbqOs+A6oBSJ0XgEdPiPy8utLUvBQN5HE73O59el1rUYCMAo
GgZzFRVra+04096XuhqOtxe3dSEvJEsPpNkFmuOOhCZeXUS9fbS716AZ93llhoWdeOOh7JI1/3pb
6sYVBM0j3mUAp3qi+/dyuXnVD43hQKiNmaIB46y/bn9/w7MEmDJgxQAsBlfWkWzlzGArzcnskqKi
Eem/U8sFpNSBkf8oR1oHGrv9OTOsLrHtg+6GtftMggeDKKKwLSVHPAxEE4wF4lmTlLyzwH/R93OX
DFM0dqdq3af9/vaGbekf4m0DNHGIRsAqc3kgGmZ1B5qij69yQe0Flvk2LtmOD5/z9kRUyr51+ufC
pIcyLfRKX30Is5ewA3azaurwOj8CEoKzxUinby+kzMiE7xvdW1B/WwBDTH9R0FTYjsLv39IzdA8A
SwcRjPBvLrctGNBDkAY6Taz8h0cAYIDCC0aTrOGv28eztWMYdcMElGgqv9Jns+PcnzmlCYg9wnAq
VQBIG99Hhh0KBlwnVJEMacfKWrfXNiiWhH01jSeiYm/Y/DzSR2DcAjCWLWcRSpwVeDzbJamec/e7
Z3+5e3eQtBe5VTT/YmxE6MOZZ0RGOGRdEXAww3zpSREu658IQDs25kVQcEdi51IAx/PrG6vJE2ZX
kabtOVVlWI2N6Os3ACLy63Ag4TBfivCNyuU1dTEpPQUGqGiHj31Kv1h5/8qZF3mEhXQantNFC1G5
etIb/9eCjIzP4dK2K6gKg8is3EdSD786200wEH6/93n++2zJp8mBbIJ+FoslNpJAeteFqpacLR1B
+VJ0EcPGIdl0uQH26LmcdwtLPM0LS/SMjqXiFIUaSC4TyqS/x0bRVnSVByh6gFlOg8YSd12NaHH6
j+B+OPb9GHp5iV46yne39XLDOkAgRp8NoF+g3UjaM2pibi0A5l+SDpO7o9P6c/Z7LyJDeeJ0/ue2
sK39+z1kDz5xD/VZSYEys8vLyUVK0AuH5fle8kfRUox14MOokiEOkF9UK3W6wqb+lICSuSkOs7az
VaH61naZpg7APLAmiot2qQGW1Y1+bVQsWRYj9nIwWID6ma/VB96qsn+bopDWxFSJbiLbIV3ogmo+
ddeaJYVdfO1XshuL6pPP/eM4qVBUN88F7zaamTyQF8mmNUM+DeB8K0toV4X7Dv+6fe5bDhyo3jHB
gow2wjY5fg9sGIB0muekbG0j1Kf5hev9i2FlRzSyryf0fh+YUb46hfWwVPUfmAWM3mOmCsjTSKNK
fmvZVjPKhhNPbPPNdT4U0e3FbXg+GKZANhLpSMgIJMuOITZ9qOdlTqg2hG3+Q7fjtFDk0rcOCC43
BnNhxcWM8aXasYE2YF6CWchGd/dTQx729hq2dO38+5Jr1a1IugSY+kRcXZzWsU6asfwxl+xTgKLj
bVGbS0E3Olr+Mc6EDt7LpbTdVAF0r5iBRveDlUdTRSe8eRzIoIrSgyC0l2wMSQ2uY+wfN3R6Nocn
i8QT/QOFEkna/xMhvzOgLRuCpYSIJihCO69DX6FSW8eBrk/gz4n+ZuiUtEeLJggb3QUUxQe/fl3M
13k66oqoamujBBEoLIzwqK4ufelOnI/Tkkzmm9m/UfIwqLpYts4aVh442dguAT92uQ5jWPqWOBQU
GuQdYNn8421V2qqPIHyCPRZJbYB4SK4tt6gOjIheT1avr7/O6GXcVbaXPWSkt0J9XJs9ErbL47iW
7m4G2cKubob+beCBobg/GwsFvws6gQA8ipaj36WUM++u6awF0FIArDQWJIeCMayH/e21iiOXHIML
CZIR4xOdfZdDQj8c6BBl2sfUeC7h4kxhXT7PumJBGzNeaNk8W5GkgjmgPj2g7gFeLaPRuHzRa+vg
YUq3TMHGc0iBs9YuH7JxOUxNFvXWnuQ0ytwUCAsPGeMPTZW0uqp0vXEtEMXAf/ZR5cO0pWRpPb9p
baJ3eBFBWlx77XF0v/YpcGR59fn2bm+dJ7x09Knh7QXVtiQJeqU7tZ0CW2NgkVPvbaJCZdu4fViK
gcknMJ5f4+3ngYVxQA++Sqb5UW++VNqrPrSKU9xYBojoxM1ARAP6NmkZs0XhLFEk5nnxowpb9vXu
Xbr4vKSTBW+8wqsIQ4NKFtGHFkhO9wuAs4XZdOFyXzURDJxxh7TBmABwtgDy+n/8vNC3s1vrFYtF
+g6fz/Il1GPmqIiTtvb//PdL+191LvG6Kh0Tsvrh8m0tVJWdDS1ChRbdyOhBxGMqH7BuI0U1A5kB
I0sR9wF/8zRyRSZ6U4SBYRtX9Nkjcr3cpIVb7byUCPqGjjw0sKvrvG//AGwGZWb4hwD8BRugnIVd
CPGIQzKe9E6EeX7VMPrWOZx/XnKfMmBILWugzYmR7dom+pNrhqInEJ5E98EVwkzFvEmfzRIO5tjt
DPxR+BtbRwCMHAAgAsUGGQTpCLy8XdFx5PCkYdGYhbSO1vsxBzCThqyaB/hOkcGRRLCcp6U3r0hP
OEa4x9jp/V6fi8AZDFHCFKEx5FKLmJ/ZE3NHnpg8mrSwyBVaKkyN9Dxi6AyAAz7iPwzZCQ04u8oI
Cd2CVzjhNHtZkfzurCGyyIvfPhUYaiq5og618RJdiJO2C/nildM0nXGxo5/6D8rCzv2THQOGOR5h
TDVcjTJVbGC6s0LEWB3W+kHFHrzhT2DCDLcNw1IB4iLpfR9Zg8HTpseBc0N7QuLQO5a5T/82QWkM
jklfA9TgUmdP2dq6+7Xs87sjGqTZEM9AOmCTrrKFZaBZKRe5mpn8DUBa7tzfb3gpQDqiehpHB4Dl
SAa9LeZTzk/3Pk34vI+pcmTv8TjJ8F6NYcD7LBHGeDPGyO0vpqPQaPH7LjX6UoAUJ02sduYU0N2J
PRw42w9FzM2HP1mDCw9dNJpd5SRnkvf+OPgsKfvXTItVcFVbK0CaHnEScNQAsCh5/5rtjHPNwDpW
2+SZM6BiwF0nyJtxRYZ7Q5DxW5VtDP7AzEjmfRjQ6egMdEpqvd17NXnQ8YcvqoTM9SsC0mM0Q4n0
J0yNJ7kLQOIkDVC+xmSMXYz6mLoquaQSILkLY2HqjV1ZEDADQNNPw9xSKNXvoE7SKvgJSHA7GCwB
1qUkgmVjPkwBRBRtvl+ct875VNF/nPlrvRx1ewqzsQ8X4Gt3tAqnZdgt6bCv7u8XgceCNgsD2VpR
xpceAySgGm3xOz/W+jn0/T5yHUVDx4ZGIKIFBLr7277JTovpTZRP0+jFZmeF1jTsm9b84FTN7u4L
hLQWmmjht2DATV6IPk+B3VW9FwPOMzLqPqq4agB5QycQOgOcCw0JeARkmFg79WmeBoUf124XtrUV
VbqicrclAYk5mDFMyqDjT7o9FglmXTNIIGapxXwBu9/Sw3X/9/uSIfO0NnUCVgSxvUQjyOy+3H8G
55+XlInoHpuXEZ+fwRdcNxEBEfofSAC4Hxpl0XAIa3/pW/TZOHcVEEvioQbXeo3GM9VQ4eYRnEkQ
6nzmvQzD0s69CQl587Z+Rph9ewHXzhHeWCCCApgE5TOECZef782ONn6a4/ND8bLYWhn2JGChq7l/
EX86DoF2AtDYH+zauVBp19AciwHWoQxi3gPgV9OjRtVivnXJzyVIuzaW5rAEDiSs1SErIkJP5H63
FTUYMa9mIigRzEKXO8fzoqQUJfwYfAqho6Pj9e5EA84FxhjolAbYz335TbFaeEdT6sVz1PJPY/bx
9slf+6mXn5fMfefMq2MyfL4B9gcwXHLn0PWn0r//rDFChpF7gW4B5iLpipPMsqrZrtNYbzEM++o0
P24vY+N+XHxfUuB2bdCAiexevFpR0B+s++NDRDRojUWqB4mdq7Yyu1nxEq1DGnv8QxHWxdvtn7+h
qBefl7anyJDFaBg+D4SUaQr9dWfd741eSJA2qGJOZa8TJKDJftpX9/e6Y3/gNiDXAGXF4NHlNWDI
lBWNN6Z45/TwZJcq4pgNNUU5FV6imN0Cypl0zXyi6WnDBw32rxnCJgOrUNskdLRCVIcUzuKmLPQQ
iNcUtUi5Kc1wSQV8rBnubvCTTt8c6yMzv2mqdpgtjcWj/f9S5ISGCQacmdaQsvr1zmUBytF/cOR4
j3DpYNsRiUj2laPhH4zscxrv3HqK/HGMbivt9gr+/b5kXZcud/TcZykQSPIwe7LWP3ggwOqAAArU
WUK9pAgUcylaydDeHzfaDz//QXa3f//WpTv7vC9FHza1aTqXMN0Gf6qcn5nz09QU3vTWFqGqgbwk
GnnREiFtEbBLO2qxLgWMe3swVv0la41Pt1chDLTkrwuwX+R88HQDck/8hDPPwKy83mzyIIj7EuMs
q5dFNUiAnTZ48MzsgN7KWnHsW9cDzxByioj58Uc6Fe5MTsYMrMnQ7IjOJSjDS8CnJH2ucDs3V/av
ILk2tNa8mhiHII18MOe3vKU7a+wApBrEWqoy8NurCpzf0BAYRZJWZbpau9gGlNka9+6eHav1afF+
3T6qLW2AD40CMziw0CQpKVyfZhOwJuHErVWBjE3Yob/1toSNLXNQrAPEPdKk1332U2oVula1bmz5
70V/7AHumOdfC42ETqsQtbEYiAKni0CzFEwfl3rXTqWfDQ1z4+nFNz8607fbK9k4D1RPsVVoS3MB
RiXfnN7XsuI344pl7Ej9V920j/6cBExFhvVbjaQLBGhj8Tga6FyFxMuFmGC+qfxudmPO2iVs1uKp
zJvHyXV3ecl/8nnWwb5kvZvOvJvdZn//MjEdiByeL+js5AmqrKkWk4y5FzPePOb2MX8N2kNWB/fb
IVDlIf0s3K/r/LDh9PYwtRAzGQ/ZfpoUurBRZhW8hv9+X1KG2gRDjpuCHwdgO6E+ZKDg2Tn0NINi
bHlse1xaQGba5inQjrf3b8OGXwgWF+LM+q3UbYt0wMK02A0+o5Vs/nxbwMaNuhAgOTbIiYHE1YIA
Pi2RXqJ1FQmqvCMhWhzx359uS9u4VIDYRuucDft6zfBbuEOaGy4ulUZiV/veE1XOc2s5ACIQlDKC
Y1VOezQN91sMA2oAK3PDLn13sjl0HH4wquZQlv3h9nK2TudcmqQWZZH6IwJLLc5MYwqrDLPKWfkE
YFPFtm3JgVcoIOlh+a7Se3WTp3oFdOi4G9bT1NFngqnlslJV2Lc2D8AKmC0ThCCWDLjUB9a8ZgOW
YxJQ2mDoMUYqZAatyUjuD5fQ8Y00F5wGxOSyTdLcuayorQELxe6RcYvKQGFeN3YMqGTAP8F0L/ql
bfH3Z/dmCiqPtHYdxBkuahA2y95QUTxv6PKFCOnwvaY3HdI1yOq85S5AnRW6tfF5oJ+IcW7Uiq5B
NfS11+yp9f0Y6Hunoe32dZ0rcoTizZdeBpTsUOyCe4WGdfkUVrifnOUIagJbiwL7vXPfWvdgBZhd
+p7SV6qEAN5a07lA8fdnp0LalQe2BYHjV5pVEd4BhV5tHHsApg6BBwts3qtSbYZgv9PHBjP3wLvQ
jkEZatbH23d+aw0oFIInB7U29LpJjhSbi7mZLQsz44+rh94PhcHfuIOAU4OvC68Do9VyzyMiv3rN
RiNL+NBY0TT6YZ/zY8d+aRaY3yZn/XT/ckQmXwBZY4Rcrhz0BqccbUN5MvtPYLlSEWtv7RYspCCH
ACAJIujLE0dhmHB7GvLE8/7mYxEGip+/deDn35cSC0ta1xlLuzwpO7ZE7tLtSMr2+mirKPhUgiQv
qm0ARtDXWAiKg2MV1VVEmSLw2MA4By4pMm1gLnVd0ZN2uVnm6vrEo0CMaHl2oF73XJf9ceLWrvbN
56rxqhAlsR2wl/sQXIxJbgTIxi6YQL+tEr+zobJdOPsdcmBSZNlkrSzNEtvTaEyt0mn3nWW+BUEK
vODKKfcoPHRPNocj7o/O1ypzx6cVCLJhNyzmL71XYfhuGarzHyRpUS+Y1bwWG4PH6wDk53CsPgG/
OMsSUyAnod1/XhXB2UarvwCvRtncADkdGofERT2zVS08ysZzcTECnDyo0L6jxSj0jP4jx6R6aHeM
Pnhz20WG32fgGAu60GwJSH+niYX9UPOdTrt+R7KJ7BDU2ruiINUTikvDIbBVg1riqbk6METIorXX
v67CjEWBCW2A2yatP7851fwBdHJx5pS7IOgUyaPNe3AmSlz4s20xWOaW2ljkSe9Z8HZ+5GiKS0vF
TdiyGiJPj7I8OmLQN3gpxFtWPZvpmsa0MSOnOraN6qFQSZAeby3lTgpWhjRmU8KWfeF/vn2HVN+X
tGccyiKvXHxf/7sudg5TvBKqz0te+6K7AK4c8PkmRco8sjtFPLWlUOcHIFkilxa6XvtGGs/uE60W
8CmmUVm8VbYKkmHrucP4NxKq6BtFnUEs9EydmrToatNP09hJX7TgNBvFzp8M8BoDkFcFnbApCxqF
2RKkWtHceSmLWFxHDtrWsKj8Jcgxq9O9deMCBgljb97PmSIQ3QUNOFo1Qe4j7WDXV3oAU6nFAOfZ
d0W97+z0S95qv+asf7ita5uHhWgKaL8BwIbkJBxh/dSAwwi5aUoiK3s26bI3s+cKg6n/TZB0aWYH
AIbWCkFm9UgwzFyNp9YZgdetsL1bNiZA1yn619H0eDUC1NnjbAcMid1Vy09dXbyAcvNIl0xRlt2K
6hEi/itHUoh5QoiSghgeRY/gU16SHzPBRNNkBnurXl80YkYtCHdaah1GXX8Yrfrr7f3cUkicmwcG
MJzeFYVB5mhVg2oD/O+ShU03h1pXhrP2XiE91yjc1t/ZXvmNOBcmLbZ1+diai5vGWQNKosq2Mzzl
3q+u8KdHK2Xkoe9GN7J6okeaZWB0rAFw0DEYhPmCRoUmG8EIjjaXvbeY7S+Se180o37yUxcv8kqf
U9esw2CpzGfHQJEbfDPFYaw0J2Q65thbDPlEGvyE0FnHYFfDfwACfJN9cMsyPXV0CJ7qpXGjoAbO
D8avg6gpaXoc9HSC02Onr3lTAPZiMYKnIKt/dCUfnlY0OO2AEVA8zNz2o5KX86lv7PZ1cRndp81o
Rn7tpi9DWf3DJ3KYyDTVoTPXQ6QXLnvVRtpFQ/k/pF1Zj6Q4s/1FltgNr0AutXVS1WvNC+oVbBaD
2fn19zDSnc50okRVn6Y1L90i0nbYDkecOGeiPtRVYn8qm/bO6FCoALzbmka/yB/47PWQJZ/MQMSo
HCYOT3bCSopj1rNvE2nTEFp1+MHO/AOhkvQLNpFTDE68/Txbnt83Q3qw5gLts+Y4/LGZO4S3Xejq
IgAZIlBkYOICBENDju/yTEsGixUzupujmE+f88L6CF2H/W0TV7vx0oSa1eVIlNudgxeJnT565Rfi
BDn7edvE1UZQTCjxHYtryQehJaBPAV9h86tLu5CC84l9YxbdOMRWh4PjHylq3DtXj14KroNYa5sk
EjrIFsp7Y/rTxn/eMZ4zG8qtVgGSb5uiS6J2JGExgUR4+CFk5Tf9w2huQaxXB7S0lOHFgO4r9QVn
AH/uUjBwRpCVCRPjn6Ew9rUWv2PaQMSOvvOFdOiKYgzKGS7kKXF5ujo5JOOdDalKk27cZGtDOTdi
XnrznLDUajmMyCIJQAz2o2Hjd21M724vz5YZZXkI6+dKq5d0mvt5yiIxfyi2apPrJjzQ4i5EyVeM
fD3CZLSDIw/ZVz0PJtId9bHnfvV2gP3ChgpkIdJpC25cvfwtE6V1aqFw7BxG+0up/3N7qq5ii+Xz
Dt6k6F/SwW607Nyz+KwaCFgnOoJxTN4H04NANjPv2ZSG2mBtBP2rUwYA1gKS9lDeURYfBQxQhMQO
OWn6q5P+iukx3SLkuxqNi2YTPCpA0ISU2hVNUw2xEc6Ji6i/9635eR/0xsZ8rQ0CeE+w/eHdcg00
MmNcYl2LS8Al0dD/Aw64ovt4e0lWj/wzE6r3ukD9NPpMTnkeiNmvsre+LZbD+Oz7yxDPltyaUE1n
Nr4PztUHEb3jx8OVll7Y5dmr3FfL5p5ML8Yis7Tz55w+EVduTJB+tczLCND66KCEiySd2os2x42B
wjRORGuExAw01cs9yrDxvdtZqEsmA0rtLqQ8gRioAlHwaV9qhjxAKpMHtl6xn1rV6qHJCm9nz1k2
+aT2trrLVm+8s5+oPODMvjRK2eS48bz6Jxhl2l3dTc+U6E9zLQNWdhvP9lWnObOnzLujjfGsZyyJ
KEt3lpsGbPh5e2VXR7SQbCAIQU+UKtZhVJw4VYqTwnG+Tp4WtMWDjWaTuXoBt9dtU2ubDESXGvTq
kCS7aupKUcpuU0NifbNDzELL2CXV7h0mkIvW0TmG7jeV56CudWsEnRA5NRVP7yaouBycfowPZVNv
JTuWpb4IzPEEAXMcPBDHBpJIyrmXu1AjagWa6fVu+ph5he13Ivk2l+wjAq/fcsZDdXT1Lcb7VatI
/AKGvGBr1fdpiZZSaBS1+qnq0l2iHXg5+nb9hce7en6YQfN4ez5XvAMqJS6KGeA9wCGv3CO2Gyek
F552isWfpAT5AYv9AZ2bJn2oQSR229jizFczCvKIBZS83IyKs8faBPEgXkI4pBziB2riWTyxPt9L
HcRTFuFg66T2zioc5lucbin+rHgnqtBLggHzel3ZByGjHLKE66debwPN+CblS5ySjSFeV/XhNXg2
4pBDzu+abSjhVeqxRtdPrvGczobfDfeG0Pyk33MaJvEO14KX/bg9r/96vTKxgCuhy2gpfTjonL68
GtoYj9Q8r+2TJbJ6B50u0NqaJN2xutWOhdaYYVfon7O5kBAZl3Nz6Nu2DOa5bX670h1Dhwn9g1el
0vcq2vmZ5rQHQ6bytTeb9mMp5eyb9ZQ9DTWavBBsGi9GPZd7PcFdoU0FHLUe2bOcnNdxqovjSEcj
0LSu3+N5WQQUvCR5KHImdo7U0j2Zs3HX1Ghx9EHwkQQjjpJTPBPnYyehu1vr1RZWaWXp0ZyLdvWl
sglFJGUrc403NjrKkc0CGJv87js0fWwkLbZMKLd/SpqeFtpSQvOeTP0lb1+Eu5H8W7kr0J8G3gC8
KZH8VmM+izPUvWoWn9hY/8MJhFdcyo63XWnlir7wpOXvz4KMpDW1tLFa+wQFzLDR9yn0lcFshnf/
bTtr04VrAv+BsGRhBbq0k3eWJ0apuyfbPQr9QSASSPe3TawMBaDQvyaWk/ZsKBWuwyIXMEF03wQC
YLxPpzvy6x1GcJwskpdLTVv1rLnKoBXcuyc3+2jpR14HIsMm2hKrWjk5AXj7a0bxrrZO507LYSa3
ixB5Gt38nQ7hWJ+qavKL+hWEY7fHdV3zgv7juUXlSMkNQkQjWvcU514wt25AOdB9Mdu1nvDj4sGY
9iayY4b+Yyx2nXN32/yae4BYHCTtCBSBFlHcY6xpUhkkd081sx/G2nmIWfNpcLeQmGuntYXNBK5T
1Fmve1hSOVkZJej3yWoReCOY4RqfpLhxifCd9LuR3ZeW7W+Kz60O78yscemaBbQpZTZI90TFp14e
eBp4W12MWyYUx2QzI6yba3TnJOKnOWU/+pHtxmIra7O2yc4nUHFMSAEKqieYQHP8KvJjvaTptMNg
7t7uD+hEQCYNcAjQLCiRA2VoFKkmg55AueFXxkvPPuXuFovY2lhMFPg1NBxDLlvdyxouPJqOgFxZ
vbkrJy8wZyOoiu8N2xiNtWoJ9CbgrMTrGbfS5frbwuxKriXorYDQ2X7kLg2qee4/m4WH3jeHyW/U
YmQf69rktyMb9jY0Yo68rL0DpNFSwNw8HVQXhJj3AyvruzKpqqAzKd9Vdprdc5mX9w5DPXYglhHM
YIF9tR0xBk5daT5gf0PYjY2z57Vrg21bG8rEFzaXLy200X/zXNQPo527e+TEsn1TWXidUPDyNV3s
PqaMTKHtMrnngo4f9Jmzu8njuMWbjn1oJ2B/0RIh/KpxyBOX3RYf0NojEuLtgJoivQpvUJGLYANo
5tLxkCtwZx3k8uDUPwaQ0UnBMcCPRIr7JrfvBOOHWEe34OTdOaTddTT+mufW4bZbrt7IeFv9m3y7
1ncYSlPrTZEjtZzqIAfg+dem2QIIr23khc8LbPuod+uGclaQVtaJVRpAI9sLi1NV7+vOGv2Z6O+4
ksFcjnw16LYAaFNQwmk7Vi5Dt/2ppcVTp5t7Pcs/OPPWtbzywPmX2uf/fV+5lq1ZkpkQ7LJ6+Axi
X6t5lA6YWpv7an4eiv3tBVrdaGAcxKkBhkPUbC43msjGwUEI65x6DkGC4liI7/BQf9BfbttZcwSE
MkuXCKLLq1wvIDaS88ZyTrMtglT/x3u77Cru4wX3vuCP0OurFkkLu+N86hL3lAYSWpje5ktwzc8s
EH9CMRTCVOgmvpyqIu5QTBYprlygKLKQZ0fNfcdqnJtYVussIjM9yKxai4lGf84gfKYFMX9Mvr19
KaARhK0C/qXrxKud88mauUZP0n4hccR3b/882i2X0jj+XAWug8FwR/UN3BdMjk6G7vTJv21hOfyV
xxzod0AUCMQ+WDXUML+XLeUoyccniJIEVd//Qnx0JxrXN1O8mGTVbqzKlj1lQ7Z9oUEvDlVdkncf
TGkdyqQ7Jgaqd7F3L9p2o4h8jWKCJ5+PT7nLZewlJpFTfIrbSoIvRNef45T+tgQpD80kvT2TufRj
PRGhRuWfnpSvUK1PjjOd7JMw0/Hz7fk2jLVT4vzkU8pc1NL05F9Yi9eb7KGuuLM3XJYf8iH+imrB
vNdQKOREmk+jSer9PJnxXdv11W6ObWdfpo3cuXbdhLPe135XZXhvWPZPE7XQQz7VyX050y5sY9Rh
iREXO/QfWLuUFTp62L0eaSVJYKtyvFd7EBSKKl4Rpo1AIRXRyiGnGttVUwcZ+DaXYW2AKDevdaht
5SjOll7fP+RsZHde643Cly6AuzQGdTrAOjLo2WTvy0qU921ienuLzdN+rMccned26ZMR/XgNOtUP
mYAbJ7wZjlrKqY9U/fzZnSjCgn7IDtATto9c1+PA0VCVHZpWe7Eo6iczcrRgcfJppU0ftDgx7qAJ
/bnAv/rQ9F65m+k8H5rCeqVO/mPOLLo3RuJAy48/WlpxyPGC2JHaLE6sdOvDMIx5YNZD6Y+VCaWD
Oekf2cQJmD7yKchB1OK7XTK9QN8o9as8kYGseBw6dMZfoEiyg7ZmF0KNTny2y1SGnS60sHNEfkAP
ghVA73UMgE9vP6A9zTlA/8fZdS7Y3cHxOIZMAo7s9NUnL3MH3Z9xE+/wQi2MYGg7J0ApFIXxpkK9
KGHJE80qFtZsnP0RmHc/N+ff9QR9ednp2m4QRg2cu2z9MkNwBohN96EvhbazxikPJzPNd0Zh9Q/N
wHQ0TXU9fmT8Tycd43PMe/3ek3TwAuhS99/bMtHtsCQm0NIQfPDarPR1hK97yDP8Kfp+9EFqWfxJ
OvLdGGT5NOcIDluvZC/dREDm3g1DABQPxfuiokAHVt6L6+1T/X6IP46l60UpKZzDbLcxfutEH6rS
7sIkqYEBhlZCG4puth+zkhVPRarNQd9Vnj81VRsaZVF9Tg1aR7ObwxnhSuUdmH6Zrw2jhgciQwio
A+1LiTRQh++pvteYBpSkzF6tvP1DpSw+uF1nBihxGX+sOnH3VpEkB/QjD48eN92wAz/0frREFeZt
Ofngz2tOeQ2wKjGSal/WTX/PINwLoZ+5KXdO05GQ4rx8aOzBuUf5FQMdCxbmWv57kHF36IeUPRPO
WAAZzuSz4Qx663u8R1I8SXrtjopsOhSVrH0z0dN7nRPvaGitHdA5TaGzoLsH0ehjKPSh39WVtAC9
auJgLof0jplNdejnP31nBCn8tkHBNjRBwfCOywF1S3uRPdKuCZ20oaeDI0R8Eo5YBPe62m/KdI9/
/EfE7aMjtwSN1s7GBQC2sOGAck59qoxJZ8oE5OanevSOZg2sqxibo5AxTgVjC+G6FkbhuFlwYNiw
V0zRYjJdgS7u+JQmIVal2gJJrn4fWW7bBrkHyO2Uq6eT3Cg5A3yusCDDJ/XnZiq3EvgrcdTCx4As
I9Ja13KYtAT7stcwB+rYBw28ZHxHhrdnRy5MKHEUcGUZsSeY6MTeLQ3fgABX+WYoI9JNFO8sXJeQ
GcD1eBms5bhEdDOF7KYHBql7yTfCgJWlwAIvGLylwQGufPn53sDLbMpsqHq6gRM6b8aR4tcDiACs
H9pzAN5WX02aPleFO/OIFY0/UCS2p0+3w4a1AeCZBBws6vAYgzI/hU5SJ52g6NkkgUzR3L7/376v
xOOjXrUNdfB9+pVb+5Fs+NBK1IduIht9JmDeB/hSyQ9ViURnIIPoR2V798z7gpZDPo9BS1EhaH++
YyhntpSpwmVnl97csGjcT9ZHTdt4fK0OBWkbqCzi9XIFtRhd4rrOJHjU5/QZsDf832JijwA9LKuN
VdmypbgtK02nGhC/RCbafoIx4d/mXgM2qnXywMhK2wfP99fbs7dyoFCEzEhPLq//K/wF0abEbCfO
o7QEf1T8ODFxz+LX20bWvHl5coDSG8cWnOJyO8bUnLR+9HhkeR/sws+3oKPLvCiPGvBAAlGMqwsg
BjVrY3jM5Ij0OcjcqQ9ZZ7/VfurxsIu9DaDHliFl47s9c928wsY39V+u+62EpGssP9lio26/4gcX
41G2D9h69ZKVGs6X+R8B4GLVUL8Aj5idPDfG99trs+IAF7aU7UNccNNnusGjrorM+NBXERsO7zAB
0N2/COwFeHu5/FaatpZRYfkz9q21dnzaOdqGG68uDCrp6HTWQBmv0kXZU+GUKYQmoj7LJ9BnFDz9
BAGz9KVuGJQYzUrbqMituDToItFqiM62pZiuuDSdaSyNueGRtHazP1i7d0zZ2eeVR6PWQdBBiyWP
BiNG6wj/wF3tzjC1jaLf+rT9HYXiz3HaN+2QtDxqZt+N/6nYPq32cbyRNNmyorgzmxDYenHNo5nc
29UdsT6JBi4Q/G9TpjiybmH9Ww8rwsDVXNUAu1iPjbe/bWStcoV1R5CMVcehqSnrLhogqjULR81U
6TkeCxD7MBgqOSDKmp46gVIg3hYZKCoKqwh4V2ihhYMvLJJMbIx33QP//hLFRaBBShKR4pfQODSn
HdE2hrr1fcU32jQFaI7iEDKwX0Nw4t2eydUzDpyouFlRC7zicRmGjBh8wHKNzXORPRndS5xFJruD
btN7JurMkhLrgOVIb+a6x+1DfgOVO7+ZpQkkdYt0zv+PZHH/s8SjLIiDBmpsIk+CxSe2rCzI8La8
PV3L4+HqilsAJouiMLKoympPPQHLRo/VLnK89McgJT/mLt4tbTNN0vtd8at5cy/yMi5cqqALQg8n
btbLcVVGaidINWdR3vum/Vxa0e0hrTkY6vP2Ai0BS7fatQ8p27ScMy+LrEPdneZsg/1tmXZ1xgCT
QTc1FF6uQYdVk9bemBjQRrW/WyIY9p6xd+JPt8dw3U2CSQImBq8+KHFfl/XybIiNeoKVpaddfhx5
6PCHPEEfYEgADRja2Z9I0JpbOoarkwf2f9hEm/hVTQCMxrqdDTPsognj0yA3Avi1z4NSFAypS3Pq
FS9ynJfQLJRDHgFPOfI9Yz9uz9vK9xcoE7b+coBR1bemxG5n12QsirsX67WuNwAGW59Xdgvgm+XA
PXw+raCUx8J07MLbA1gJm84HoIacoihbfcjBZeDE1n0jtY/jAMiMLbdO+VU7povgHNgyNLAph4sB
uvymtAoWaY0MG/d3i6zlO2DrwKz/tbEc1WcHWMF7Ws45XmvtKH2rh14lq1D0fPubHLUEwPNAtg1d
TFVorJIOGxCjs6iuETCRT5o43l6SlQ2Pd/kSANqLIZVNLaGpleSxCSpPewYY7k/W1nuLPEj0+7zd
EHYeWOEA4cQRo8wXt9tadJBIjIrklJp/SPenHWlgTVu1mrUBndtR4mZDUlTyZwzI1H+U+b1gP2Uf
0naryX1tsyygSTzM8AC8eqxrnUwKa0YuYDCmMPZS0K1upd5WR2IAHIn2UtC5q/XFWc+l5mRTGoE6
I/EdrTq6vPxsUnIk1RZt6dqOAW//f7bMS282ppplEq8lXFuG53t1EqNOT+LQsON5d9sR1qJB0Pgu
FLXIYEKvfvktZzuH5Dxp7bQHowmiPg+pUpBd/HYbcm+UIrTT9I/RaLsRx7cfU2/Xx9rvzIo3XiKr
4z37DcoJUbaoeE8uxtvrvRPI0t2Br/kZOe6t7PCqn5wZUtx+bmbuxkLDkec6j3mLFOrcuGRjSleN
IBmxFIoBfVA5W8smL9q5tdIIepoQYNlSGNr6/PL3ZwtGnWlMktiBI7qhjrzaO6418G0BOwJiDRB6
KL6ne53UjAR8EQVE5NBSyB6HxCPvOX7OjChj6KDlow9Dl0ZaHZnm99QxD4ZRBLrx8bZ3rzoWSgFL
rXsp+yh2RDoVdrPY8ejd1B5QfEA9YwvitbYggL9jpQGcBjxEMUKZC0XbOsPdY/4BcijRNqLAtUHg
XbzwtuCtfiVvOUBqtMm5iwUvdyIPPbGDROvteVodwpkJZdHTspjzNocJr94lSUjD259fHwGC/iXM
w62mbDvUqowqmZAqrxxwtEKmYmp3hdh4oq88Lzxg3/4zolw1Qssh6OcgDYjXmN1EGrsn5JFUxyz/
3tU/2n4jPtsa0/JzzrZhm9VNwhOYE9qnOGVg2DjYW5zv68vy35DUpGMpxiLTAJyBbO5dRg9kY1k2
ZkyNNgoyl9DQxrKMNkrtZDxObDzWWrdz8+6psYoXOVh7FJQ3Nv+yEMqr5nyhVMBWVaMppRkzmCX/
JGbn8zjyjIiXw2Fsah+tFv+T8/0rdX62UN4wdY5WYBKTiRwEmVNwoBgxYupuIzrc8AhjWc0zQ0MX
j7g/YcgRv+L02YEKQDkebw9mLQo5c3K1a5Imhi6lniJnl+wYO9bVk1f79RYOadXvEEwtGB7ruhOE
J4w5dETBgECNIc542L6jnW6RR/nPgnLj68REfRwYz4iKyh9e0Tbr356orSEoR44zycx1CZyszU7l
sd9i515d64UAE0IIuFdUvVJJS6QcHYKA07J8Nj7X09cyfnsKHXP018byG878KcmLoh1d8PrrngjK
/vdsf2q6vTbjbf7n9mQtk3G1I88sKath0iYZbJEg7zjs2ln6FdgPDL0POIAMTTrvb1tbX5q/41KW
xuOtYyYN5o7QowP9GLZxviy/9tZolIsAzQV2rhMX1TT9kcc/XP5FgDa9z37eHsaqGehUIJW10MY6
yp1Zd51b03lEcrHwoiEVD4IZfk3mgGfW93eYAtX8khEBN6BarE3qpLZp77FoLhxA3iajfWTO3B2s
rhwiF1zVb55ByIsgkEGFHqh/lD8vPY/xsa09wevI+8irY2/eyeSYVRtH2bUbwAhiAcAMwCCN3vxL
I5XUY91jtIrsn7X3xTI+356z6x16+XnFC7qBaWLUnSqq8j4QTVB0oRvPGxO1agS6kQttH6rcKuEY
pWRmlcWriHb3MvX8DshTNm2cA6tG0GgJ2UYEUCCevJwoQRkjqTBEROU0HjOW968W491na6i98Pak
Xa8JwrN/pcQAcr7Gf2SitbgGlHPkpjOUMCcy+Fa5VepcNYKVR4oDvezQLb4cz5gjLQdkA4us+geH
BmTZbzxhridsCZb/GlCWHi3iwuHSYBFL6HFhosw856OdJrt3TBYqz2A7hIoUkiiX42B5LsHtgyuG
D3sNsK/y7QlMDOPv95d5PDv/JZstMcWIJ7Iv0NajW6RIq8sAdQwQ9i0ahGo6vklpy0BCjjJQ9tVq
DwjJ3zE9Z983Ln/+iPpi1hLUM7M5SPpnjON/+74y/cbYVI6boiTnDqFX7Lae2avHO7jAF4IvNFmp
GbLZ7qkAPRVKIvMvw56CsQS22PlaztrGPK16KxYaD0gLMoSasr29xkwq+DNCId3xC0BUgY8N7GGL
cGdtPMDNolEb4OLlYL9cjqobhzgrBsBxqLuACwoQIs122DXGRuSlrw0I1wdK8iChR1eBYsnkVWUk
I24rmfaHNC4/kQaNzD3hBUDLQIQKqMpkaR+W6WHI57DzJr8u6FMWjweQFx7oFsngmqNbEK1GQhVg
JJwLlyNPEgBSShfFs2k4vrbDm68xtAOcfV1xc7OsZd/HCAPab+YUmlv90muTef55xcutiVQyySYe
mem+bMKpBA/+6+2NtOYZqPzhGgamEFqYynrN7lQMQ40408ssv/pEH7oiGOVWJng5dNWobOG+t/Gc
RQuNeupnQhvblmI/xUnmd/aHFjQp2XEQL5XngU9jC2W4uuhn5pQ7QDpynEBlyCOdfUbSQW9fbk/a
MilXw4GsEIAagH1eVf681HEyFrtJNGvmyeyGKUxjZM8bc7ivWiv0AEVJ4u6167f8bS1WB10eDiZs
YuS1Foc5uxUGohHu6eCxxO26L4YxNIWxHw16NIz2oxy83e1xbplTTqfZKEa3KmEuRVtQNYz7zCEh
4H6QVp5OaIcKb5tb80XQ3KDLBnEOAs9lWc9Gl/UVaHBnBlZfg7/WZoY+9AxANeLb3ZYC3NrOAj7R
ophLWFOJJBiRg932DRh4nbCvD2BjAz769mg2TKjhoVZ5ltPShXu3fNXFlyb5OXq/bptYJkT1w6Vs
u6g9oONPPWzbzC5sL0Hha6ofsuZbuqVytTYEBOdI2y2kQKgWXS7IyNIicW2WRWWNN6E1Plj6S+Vu
9fCtjQLoOjAAwxYqa8ohCi9DZtDNssiOf5TJt/HNlOdLqHn2feUULSvC4a/AAUCREzihTG4UMNbc
9vz7y/jO3DYHE3ps2vh+gxdTHGrpH0376WQbD4GtWVrW6swKCAFciECWWTQ0p+nRbjcGsXZCnw9C
2epJl/ECqE0Mon0coExS8985hDeS7gGFropsZWi25kzxLDJVPTVamBu7AGI1In6xp8NmKmvLinIP
QFZv0uN28Syr8XnzmlquP4sDzb68fR+eT55yiTq0SyVrMBq3+iMhuDRsCQNc639e+rB6mJTa0lEh
8izKqHds+4fMeyDxHYk/C/aLa2PQly+t/Gl6d52+N3Vy329too2p/BdHcuZ+OmVzm3P8gLgKpjFM
0mMyg+Lk7h0T6SLkRv8rRRuYAtlJc2qQwRAAUtkHC30IG59fu89ANvvf55VgsGg8WRtoZInQ6crt
ffZbZrtYP7D09a3DALAOJNBoRFlIydSG/HTy8qKfAXbCm9q3kNXuN8Ls69UA+wMQwRAgBN0sXomX
hwHOm5GmbptHaP33B/YNTFxSux/zLRXT6wtAB+3cwowFpIB1FR2KiaM2S4HSqarXfnqR5r1hbxw8
ayashX9mQWkh36ycnhZAj4MmexaVpEUDN8RSN0oA1wcnnuhnBpSDc7Cm0hQlDIii9QFEbzcr9isW
kDABtRCaHWygjZTV4Lrbt3NaFNHDVH2Ww6fbzrQyQYBqokqGXgS8ElVSL+TjB68mBGudN35LSvCz
5r5XblXHry8AOBSYHx2kZcCvpZbpnKR25sxOcyCQn4t4hxa155w9jwjUi+beat/8fr+0ppzMpHSk
LV1Yy472B7ZFCLOyICZESJamALTHARJyuT1GwyvGOmFVRLjrjy9uO2zsvy0Dys9H3ycazVoYcHkI
XNPY7W6v+cr+vhiAcqGUZKTaXOH7ZfVttO+HImjHe25/vG1lbRTgyDQcAFjRVqb2/xdVbducZVUk
sofIIG+uiAFZcvb1ZYxnN0bhzLljZ/h6a99LVvmmVvlyeDMAHEYA/YK8L/onwMZ+aSTTIeFXVMjB
imREJ9bdNEUC7Z1b4pMrM4XaPuYImxA9IKoooU2mmFKwuUSW9lyVURa+eSEuPq/cSwTnL2lyfD5G
QryKtrx15QQBeAApJvT9G4to/OUkgVaM0no0RdQTtKrWACjbKCSG3qy3GxfsqiUbsE4kzhZTyklo
a7ywTT6LCD7nZ6By13sWDKALuj1fy6pevnv0ZWv/Z2ZZrjPXihGM9LEJM1n1pZYjOo0837BPsfZA
SGSSNhimn7ctrg7MW5LWeGdZYE64tFg3Zdkms4WlHwsf2iaTOJHi7dsRyZ6/NpTJg4SZJorFBpO/
wFgftu7v24NYOVWWpAiwPdA5RNei4gcuccosh1hWZFSP8/xCyu7AOnHUhmZjfda2y7khZevTgrsE
UD1QXQYsQ6P3uBX/rCwH5HkWukIHZBa4Si6Xo6d5BU6YhbDWeNXovjXvrC0o1Mpk2djyiOBQ4b0m
RwEb+4gXSg9ZMe+jxcEk7/xoae3Pw+72oqzM1YUdZa5AVuAVXQM7ljP4In+tt0hBr4NeBFaLPhpI
8Rb2cOWuKhM2AQUF1RnPqLFT3KBKDL9p9AAYP9+UbweXXppTTmQUkeKsrMCVm2Vfpf3kxbsmPZTW
xom5wk22hIsoXSxAAjC+KB7QisbSaiMFWbkO9QEZAOWx1yG+0VafR/qNAsGelZ/iany7Z8MsYgpc
OojJVHhfBtAPsnxVEoH1oHgd+f/4eeVgm42u8GovA8Fu1gTMWIgcNk7olTDvYgDKGdDYWuZ5Eiy0
6GDKQ0ccCPuqpeDl2MXBbcde3aM2Wj7QYYbUsoowR9ky4zkDLXpeaC868dI7cMY2d3r5jloZfOHM
knI4m1SAYGGRSHElaPeCvNqIZFa3KA4aG4Q5YP9RQ2MTRLadPaCTQP7UxgOrNnx5baLwckAeEgKG
18TA0yBFamUAlo9J/9q2YpeZ3gM8/80JJLzizswo50BbDFY79wt+nRivPbM+Tt17dgcAShpuSVSr
Qbd6eSzH1G5kV7YsSsTDJI/j4bZHrZ1kUHt3QYkJ8kXM1eXnm87kQph2GpV0YcQ1Qsm9kIt7kbI7
3dy4jVdX5a8xtcPD0kTllYICpTpnuzSxv0J8xO8H6/ftMa35FjKrEDjWESxT9XQGs44ucgozfXv/
m2sbu33965gvqOgCrqS2KLlJZYKTA2jkyQmb/om8vYtkYfH/+33l8jLGtgTQApBqq33xqDyAgzUA
3c7Gqbi2FOdWlOcc1AXd2tIwClt82pP0q0M3DKw5FmQAoPCK8gMaMBTHYhrr+0Zga1ADPCUSHOBx
8dJq4x33yC4lfOutvbYsoMey8aBHdgWR0qUjD6VXmTTGPkG45n/ogB257VRr44H+GL4MUjTIQCvj
0Qottxg6h6OxvXf6Jxe88Gj09kL267adtYXBobgE4sulopb17G7Orc6oYcctuO906dEg1ZNrb5GN
r84XROGhyAxXxnP1cr4IuL3kWGO+qsesd33WORsTtm4AhGLgz8HRpRJ9C68v0A87ovVGpjsXSuN8
SydiLZxE9XlpIFkeESpeZGYup5M74uySJORD7HfWczekIchzNsaybgmxHvoGERyr0I6k0d3GbSfE
e9DvoYXf+xmYhkZn43rfMmNcrsls5VniUphJBqSfAYGpAe0WTXNwxy+3vWzxVuW1h2QwXt3ewo1+
BcaowAZnjHO7BLB+ax7tYW/pjyCZcDq8+INYbtz2Ky2RCCbO7Cm3mIhB1A8mpSSaECiXwCuYcg/C
mtJn+xxUjCEDzE+8I8NwYVTdsk6d8hRQzMjMgyoPyZag+tpWpVAOWugrHST6lCNHB7egqQtILnne
E+unsKwfUndLx3rLyOIzZ+/yXpscnqMhP5rrTz2VkJ+6o9PW439tryK1DnQyupbRganMlOkZ45BR
PC6F89r2L5N1vO1uq4PwKPrIkGOA3ofi2J1nGsKDSFbUmezUjdPdgrPsoYly28xK7xVSGBBJXiRw
8DxzlMkik1G74PiDnYo0kJOO75M63pski2Z7DKZpKepYgeg7H/IeQRcPoZO/na/x8jcoN6tjMJsL
u04j4u1d7WHqt+p8azfR+SCVvZRaNvOkiUH2wwMXr8Qq93R2QqiW+Ja2cfCtOYara3hswL8RIipP
wm6saDXEFGF6e5yzO3p3e8HW/AK9fxD2BOfaNbJpuW1d5LaSqNSL52F0nogxPDdolrhtZnUUeAmA
olNDlkttyatnhOU6sGdoZp2afcYJ/WNIm229NNcOVRDiL7rWzlJ3V1YeIicjeM0QS0sLIZvQD2V1
5+Wpn4AqOLWH0BYfO3srzlq7M86NKt5AWqNojVZPI3ehfCxToMBe6zQOUm3LF9YWC5muZYA4JoAz
vTyJmiIuQS4BfMfgiqeUoHLiCRYwr/v59tU6s+MpBUv0886d2aPHDJp2YTLqYbrFyrZ6HS1y8Eil
6yAevl4pMsZGM6fRqDkP1Vx9jAv3VHbE1/okAnnXJ/B/AjLoRFnWhYTXu9sjXJ1JZL4RvGBTAbt1
OZOa20+xlsXLmqUf/o+0L2uSEwe6/UVEsAp4BWrt7urqbrvb9gvhlU2AACEQv/4efO83rlJzi7C/
mRjPgyPI0pZKZZ48ByWoMySWd7Fn/csFBSZgdwajAVGtukMQE42AQg5QS2YS1Y5fI//psrXE5MJg
sKvBRwboz0zcoAymzhNhmy1FV4UJQVVHO0zdsIOe/OH2nC3sc5ghkMNGuAdKYuVwJWBuLC0Tc5aN
LmqaI6hcSJhoT0n/47ahxfGAhGDmUYAculpoFiwdspqju95s80MirB03nNDsyEqVZcEnIehGKRjc
gNDDcZRpKw0bdGuguztr3j5Jd2sV2sVR/Pm8yq1tpmPOTYnnF9PAlip54LnfhWmsXA9rVpTroQLM
MckKcCp0TofIxA80JMBktRYDLWUmwQoCEmRoBqFirlI5aS14QEdkXc95/+ZrdNuIOKQ2i3JnCgRI
yo3ixTCbwM6ebu+Fhav2yq4StyS1PzgOxyI5aKRL6xS8qR/j+lBNoGFN166PpR1hYXAgRcNOf/fC
lGKctEYM2iPKPV9oWYVdNnz8+/EA54gOK/yJRmrlEPWcDCaxoehm8E9t32504J78b4AXRxpdabJd
OK8u2tHmFzMSZK56Xhu3rQERbhKwhSDK9yABFm+mHh120z/0jMxOlAD7B5Iv9Ndde1M7sZGLr5HK
KGW3KSZj3wNT4TfO5vbc/c5DK2+mKzvKTVsR3rM6sQA+lNpDrDkhxN23o97tsuYZ3I87y6ChHfeh
QIMXyk77zmPhWK+hwWe/cOtXKH6D55AUBYktbkduBTavw7JAi8x4V0xvfjwEhQ7yn+n59tDnkd2w
qUKI8s4ogbxBYOOSDpmCU+Ll4djzh741d049nAlfSRQuHAUXUQa4QOEc3/P0DFXe8IqhfRo7LCpY
F3VrD+AVC+qQ+ia3hMV9BDPZA7CsAeE//2HO0McEtBLEFPDyud6VsrDYgCxPcjYqcAhHEpJVRuQX
H5phN/wD3gfFgD+25sFevBHZ4EOx0IJqbiw3iXXn0hd7XMl0L3hCmEA6FcQ/CCbU2tBoovSQ+g6e
ocOdkW9p8QDCDvvRXStCLa7LhR1l2rTeSOx4LnNa/tPEIIby7fayrI1DmSpIodegH8L322zjmvuW
hNDPED/9v2c7naH/+G9GGKGopdyMjdZqEO8r8bIhbrL3ZPzKRvtjJmweDJLbhxxEbSuX8dLQ8MSB
tiOuSCyWYnLQK4+5IwJY36mSkyf9JErhs2ay9ibMxeRv/aGof92ez4UIAESHng9aKNC6vouW2s42
O2hFwSi0eln7DaXFb3GycpcsGkECCal8xOz443p/dwZ0oUBlnoDw6Bv3tSAfP4IIdWX6lnYe2ELn
9iQkv3BtXRtxqpGTTuJ5E+ddMDosWHs/La4PHrQzayzCZDWIqTy304AzS8914I53mX9nN6i0vP19
XIksCzBnUIcBWER9W7g10Pl1XuFtoX/O22Pa/H3fCZIBfwyoLJdwNvYw6SXSD+RH5m6SMrQK8NwE
Jg1HJ7q9uxbXBM4ThXaMCHwd12vSF7Tze57gRa0dtY3nrbwplvYVurTh31H/el/84iA16qvG0x4b
AmYcydAWAcLI+36I17pnlqKhC0tq5Qu0dhZPalTw586tqXsSJQ8hgBtQ5+9BgBDxgF4VGkEB11Bf
L1zqMRESV4GXQBcOWiHeXToZ1UpcvBQQXFhRb8/SoX5fznkb16OfTUuc6t7Zm7bzkhTeHrFn6Bc/
bu+EpaUiKCbNSSgPTybldDYmb1pJZmEovitTHiRmaNkrc7e0SGimQubQQlXkHcEdmeoCQC/gH8x+
Cgz9VBqIp9wu8IzN7cEsGUIVAXWR36qyamwgNDrkYw1DscOOcZ3EQWprO5CIRkk9/UNhDNf2nOrA
poCgtuI8E58IMB+ge7A2zBBimu7fc2nOZdY/BubRXkQfPlDsjtDR4zw40DWAWoH4BzcAC6DUsgE6
hh6lkhGaWBJrdWKjATKH8INeBSuba2E9ABMAmm9WSENHpzKCxJk498QMZ04lDTiOaG26oZuIn233
9fbSLz1lAaqcX0bYzqggK/F7OeVFHxPUEWMR33tt/dNp+jCFPgt63vZJMp1Fmx99Zm94Ldae6wtv
h0vbqhcidMzspIbtCeUWa7wvgfMb9DuuDZvK+dy0WWgNK55iwYPDJFLIc8fTnIG93hwUORA/oUi9
Nhm0XeRu1PPw9owueAZQsWNvIO2OOVUPU1cN/ujHLRq2XCdE0BPYgxNRf61eumgGaI9ZthjRjppD
Rk1wzPRiQprLIkejN0LPi/ep7a/E2UvzheoFMu6zajGgi9fzBYAGqbWZhN9y910COZSVKGfBc+Ou
A+nB78TTu2dJ2QjWYVeiIFKUodPsYrEHT5ggXlCDOKZ03JXVWQh6PCQF8T7Hew79sMrRtcqm07vK
KvBcrUOZF6hog3vF3Ltpsm/dze2tsHi40DIwNyajLPeOub7mcdvkflOc9ToJNEgUptQPUmHALQ2B
CYUYv4dc7s/SWXse/e55Vp7IM25yTnb4qKmqxxpJSTftTLSSAWvm3gH0RIO0be07TscR5IZ6GRGL
eShH1XUYI78I+aW+CIQzyKNHShDPkeo+ztq8DXjq5s+gJOnQ80r8TVN7P1NXsmM/2OOGIX5dCRiX
NvYM9Z7Z1uBl1YihMr3e8TpW4NYrPtS2BJbJxjVRrwGZlvIn6BP6z5AaNJCiZhIsX8W5If4Y1Hp2
6Jrs3sVLsoa4utgjI3rfDlU0QksKWlxbzaGHDuqOt/fI0gEDigpJ8ZlaDm1L1weMVE0iQMdTonmd
74ZU26f/UACESMcfC+a1BXdk/dS7sEDroNPv+jUNyKUFQwSEcNLDP3gVXX/fahuL4riV576cji39
4IEVIDG//8M04flgA1UOCgWVF4sZZlFaXlyeHTGT8ER0Deey5Iigt/OfAeXOzRrbSlkBA0ChbHva
bwYJ6Sicll+o2xyHVi8DWWppdHtYSxViZBfQCzdrc6NIp/ijERjkxst9ClmIOrRyP0wI+KaKn05W
Bdw9QvXeF4+E0K3b/MgA9bltfmnpLq0rm6+nonKc2EXfEbuPW39TWsnW69bAFnMsrPoiqNBArglJ
XrC3zr/iIiAD7tEDD31SIofSBaA02kPb+BCnDegiqHkYkBco5sq37R0nU7xV0rzzxvyh7pOft0e7
FFZ53oyRnvsD4RqvfweHIHxfFhU2aoNeUdtv2UZLONuAC60P0sSqV472wuyCeXuWegB0CvfbPC8X
49aq0uKdX1co81YhsHth5j4b4sNfDwruHRkP8HHg/2pnta9X5ShHXKBdDsARcHoBJ9Cp7hGZQn/2
tq0FX3VlSxkQVOudMo694myUW9sPCjO8/f2FM4hhgGxhzrFCS1SJRa0e/VbOiI6x3HrODGcTs3tO
fzX0oS+/QIB3xZqxEH5emlNjgbhvAZKOYc4znwyQMDcHA2SuKX1w9D4oxodMQtbiK/P6QMoXnjzL
cYwqyH0PX0X8qyJbzf91e/yL8/tn/GqSzuqtSaDjk55HsZ2eDHG4/fmV6f3tiy72o21Bqa7VCgpm
CS30pyfuQUnwSdTPSfxK9S+3jS2wxCBivBiMslncyugE8TNYA1O3nD61yR2TX3TtJ/PuupgHWnxH
6y6IuRnW+SPlB5RngspeifeXzuDlr5in/GLMjYHwBVc7PWvdS88CmgTTGoPCglvBQOeUEJlLzu48
7RcmpEsgXd1h1Qqn3ziTtnV0ui988xHovf3tSV0ezR9TygHpIc3o6CVM6fSuzLtQQotijS1mIUJG
sgEwSdSvUHBWk5uAkLGscuCtmQcVTvLFH7xI3tOwSz7fHszSbkccjg/aaLgDbv163orRxYXm4eqj
+ZZB1HFz+/NLy3L5eSXsSW3OW9PCOJp8n9FI98B4CtDB7raVpRUBXAjXtz53XakVTGwKn1vcLM4s
jXR6GFoowK/cn2smlP1F/W5idQ0TdWZHNHmo51j+H+SVkWNCgwIQ5OiI0tXuN70h0h4MFw+GIHPv
E/oPV8eMqcLNi8cQUj/Xi615eY82VIlgm/XBeAKrycpDcnGW8GYA9hGvyHcNkHbf5U6jD3g2JCXE
bfSQinubrHiTpXANMSLaEvHsRiVQbafVDVPIKsEsMebd90Z2qHVgr50pZFD1Qh4tNBsNit6JEeRN
9dKSKjQh1H57yy1tbHSJQ9cGRHcE5+d6Kht7qNkwlBRyaL2+hbCns4G4WLkvSqh3ciKql3+wh6gb
QEw8T8DYcG1P2H5lt4yW5wwzKpGZ2Yn0EwpVt60YS7cTgAb/mZmHfeFG5zYNyx/RYZ8P7v1QksBL
yhMt0k1lu3czq4eeFlGF9FDqTkeLmQdRga7eFl8dnn/mJj31GdswizyQxvuw8ttmV6REsOjcAT0j
GtFA0alme+cUmanLmJ6R9f1OGs4RuaLztYd84DEpQP0gCrsIGl1C7tLI70nX7MCHLVZ23+LCX/wK
5S4z9HgyofcLhymhHf466XUwAVba2R//abjY3nMjLFZdOawprmdmNQ49WzJ/0KBKrVNjZ6W4tPOK
QRQ6PZHRfm5d+ViU1Uci1wKV5YH+Z19F3NFUgsIjgX1/fLHG58QK9Bbigis7bsljoLCGW86dz5Lq
urO6bBpuFxVG2YQWP1XoZ9az7e25XDOiOO/OhpSwTrPqLJxvFd9r4vtkrrjWpQt7pvJEnRiwlnd1
1qaTvpskpDybKLfrzb3U/FAn416jx6YlK+NZgioCSvrHmnKtglBrtJvKLc9u+gWlHbRLpSGS5IGw
0G2ep2HSgl64PNr2A5prV1ZsyUVc2rauXQRrbKaXJmznvROU9ovw0xA8owHB4evyj6jNrVwqSwm8
q9EqR85FDkBPW688x0axHTtwN+ovxlht+v7Jm1vEm41hQymmT1emeWnbOMT0Z4YZHe3JSk5FtHXi
0okjZ4OmDs86SvrV6NeguksbBwl/7BlkbmaK3uvpHJjbMZnA4zZT+zI5/l1ZGUeuE1SzRveQxWtY
isW9c2lwHvWFi+/A2lwPIAY/9+02awLwhk5W1Hm7rAAnZiDMJ0r2fA0POo9C9d3zVT2XO9EPrxag
LTL1A3gEALbWwmJXm5vbB3zx88AazNeTYb5rxfGpnXQmQVtRDVKokj003f62gaWtMCMzf6emkOxX
VokS7vMpA6ZROM+iPmjdc5yvRBRLY/jtBcHrZyBBMvvji3XhNR9zz4LAhVndleLNzVYi2KVzi0Bl
vkt+yxIqkX48ZmadCgyhAqdU7TkR67UnJGjQ7TCdrVZsyql8vj1rv1s41GW/tKn4qZyCfKzJAJsF
kfuWVkUIMpZdUusgRC02BZhYE2S5+5JG6HDa1k26jUkWISWMRDDeOl51bugUZvg7j9f3JU/vQUFy
qBwWYTRhytMfuV1sMrO/42DL0som8np+qDv/zordQ2OTjV5O0e0xLe4EC96A4GWNvhhlmYDSnkC7
OrcUikNfb9x6V/49JTGYI5BdxbMFHgGIoeudgAg2d7yMobu3j5Dh0cjKaVl0ARcG1NKpic6rRACi
eyaOFzjWQYKH1OF0S7Qn6m667olr31twXOne2uwtbsI/Q1OzfxZEl9BEAARyr4EDH0J47odkPLPu
HNc8pGvkk4tH6sKasv3KeCAmhP2gv8XFC09lJIpi7cmzmGK5nEzlPiQjgIl+iWJmTIp91ZFAtE5Q
kDbIMvtAQK3WVNMnwB8+2mazzUvviTroNHKsMB1BITeQ19v7c23M899fuBFRoF7kzbVVNwN5IUdd
aVq5jxdPwMWszn9/YaEeY4FuDBxqA9JFMt5P/NlaA3ev7RPllBGuZabbY+XyWoSx/UGCryyhB1mI
bVF/N/yVmGZt0pSbviu4w9wYB0Lr7yyoZOTNSiJuqRSIM41XN/hgfle9ryctycHuOvlYlsREp2j7
Kc4/IJmgx6fReKrEyXOetakLmuKjYG8lbQJab+wuDm2LB1TsavrJqL/xcVs1K6VlY57Jdy764ocp
ziaTbpk0Ej+sICdR55EHyHzSnnV5MDsZMQug9vrcm98m9kOvvopmm8a/8u5Qic+39+3/5xz9zwy9
E8xF539lZBRej05G2GjkNALeF2RGtXUQl0xcDzpw9SR2G2kj301Qt7Pxc0E/vDdi/Qhepx+3f9Di
xEDQygE4D9V99WUiJGTMmEQjcSf7wOIHtBrsB8jDdc7Kxb94ni4MzWfh4jxNQw9RvRENObYpjxXq
0l3V3vWrTPFLRwpYSXSQg4QM4Bzl2I65Fqcpxf0vHSdEZ11HhpA5ENmDHOWQJTsarzVIL+6tS5PK
KZ5kmrRTC29POxFm/db3vozIQ3P/qcj0cNTRp1Gk0dh9GrMtuoVCUxs3ZDh1NcJtf42Jf/EZAXEv
Bwy7wFm9Q1EYvgaNzLknqZreJNtBbTkoh33PHh2RBYJ9tfmnsVhBjy05lkubygwQM6WGmB2L42d7
FqRTur+9SxdX9WJQiueq6i42pgKDcga2QbtXWLHPPtGCqeORYb/0ye62vaXnCkJIcIxbKCa+I6rk
XZ+PrsQualm2E80YDbGDAs3wQOa2kcJcGd7y/P1nTo1ULFPkvW1iB4FrjAFbLlaGs3T2XPB743wD
LQR+kOuzVxUgfnd1OB0T+F5H7Bx0AWfV9vacLZ+DCytKiIC9bPc9cA1nJlD9kM82uavKYgcGmrF9
qcSznT/G5n1uGYHLPjBQmcbd88i3ZXm4/UMWN8vF75hn+8LTgAvD1GKO3yGm+/LVz0PRBbq1ab17
4q6NeW1mFXfT9boJoVvYStOvGn0Szg/4zyz7VEgGdcDXxjlzuSP5F6/ZCZcFc+MtNFhvj3cx0IWy
FlYYyW6A7pWJn3g1aTXIkc5W9aTzj7rswpzv89wJwCgb+jEE5Vw7IOQpXzuXS8AWPOrnRicASqDH
q5j2JjZlILJDAxIdmg23De+ZC/kld1gZoLX+JyEN3eipEW8dwnMApfNfmTTblz6rvg15t5ZEWVx6
7HJUFdCqC6zD9dK7wwhaxblprbXbTZPo5xTClhpeYVlbbGlbRL1Ye/0tcCkbmII/NpXDBS/c+sxF
gx7gmycAnTaiMDe0ajeeLrcaF5Fd5o9d2X0d83iv11kEVxkxnt0Ly4xu74S14SurQTxhVsP8ErCl
G4BjOcxmrb8WAsZ0M3h7nb3dtre4+y+Grpw0QxOVJky4Sb2D30d/OURUfkmXfr1tZm1YyiHzRDro
eT/Hre2+svyI9q+Mw4PFTZjoKLRhr902OEeDarR4uaTKfeZUDQfBO/xxllQvcVP9KMfxkMZ1UElw
v9rMDvtKbFA42f+DXSTBdci0o9no90G/8FyeZg0UuhbIH6X9g0G7+0pnn8Fzvylpcadr1SErpsgV
/9Cv6OOJb1rILUENQkVV1S5wl0aF/mLTL/bZVB8aYPY4sDLMcVZmdnHHXJial/pihHVq1LGd4rBY
VG6EoT0bUx+JvFwBG80L9G4B0c3iOjo6Pd/VkcqRZ3ajw0xR8aDL7kxAKcpNu4byWby3L8wo+6SS
vck0H2bMmH8tNPtXXrsrI1ncihcm5kjlcsKsJC6HCR4NVIsPqZXem6yngSYdAYAdGgRp+zYVclNL
yIbe3oxLg4NhNDeZYLEC6u7acgJ2TzF0UItx2iKEdkMQNythyZIF355TPwDHQvVWcVcD63ND2AD8
utWBn1j+v/y84p38VsuRnMDntfKLzL7Ga6CexZ8/k20Ch4HHhloc5YOGnz8BUo5G8FOWtE84Qivx
xdJxQa3/PxPKENDXRq3eAMDb9qLMCUsRpmuztLTBLk28W+aaZ73TI2rj8Z0PVi+XCchzy8dS9qFh
Fz9xjT5qSRve3l1LJxRSl3MRFlSLoPi73l11MiVtlU7IJ2XIyk18Y1n9q02TE8DNK5P43hRy5cDE
oXsCkDL8e22qgmQDiKMhToYtCNxj9qVBJNLF7lNdeyS6PayFWGxOzCPMtizwyJpq1V7LysnPZ0kd
COyF0/QD8Idgknmg1btueNMNhmOEXA/JNrm29hJdHCj4EgkCQX8WcbkeqNvzybRjBn0dMqB/FDjm
UB+YtUOE1hoBAZ/NmsX3+xOjRbEesmYABJpq7WgcgJdmJh71zaB9BCk0lHALJHpWUgeL45pFET0X
0FV08lyPKx6muIFyAMjOJNRLe6fdUMM+0t6/N+Uasdr744ARXdhSThwh2uQ7Le7Cws1Bka7dFaUZ
CelvWRtHWVludN48taVYafNcHCLu3nnHQLpG3TZTQRgB0wMaJHs7aqsR/arJEPgZPxYNZNxub9Kl
VYNsFnEAA0b2Xc35TPHInLoCb47JfvgSKE6cdFdbiWXee0dQJiH98JsEUX/Xm2K2sdGkHRJLjpxG
JLUaFN6aNT6oJSPmDKufFQ2wB5Xb0TV7OdgcAVPtvaDTInDKNc6Bpbm6tKAELMPgFLE7c5VMoMWp
alTvEf1lsbX5+yWBUhXAuwT8w++UuBIzRjtEj8rhFB8b7VCRYBxWPO6ia7q0Me/Bi1AC5FyJ3nJE
tbLOg9GH0sBr2cqI5Lu4H4LBfIr5SY5dYNgfbg9unqPraAwRxMXglFUCraNBJwvPktxqN6y0g1T/
nKLhlE0FypgCBARr+2J51f5Mp7JqGjeSVjiwyDLnQ1+2u0bQKAdF2spJWsh5XA9NucZStwPOW8JQ
We6a5IOeV6Ff7w3zV5p+a2kRNfRusF/RQBjY1rEEJbfdi9DqD276cnuOlxzIxRyrOJYaymBQw0K5
wtXbNNAH59ms+mPR0m3fmIfbtlbW01fumaxJPB+1dWT5/ZMh75He9/UiiJHzJNNnd639dW3f+ub1
vs06kdi1g+ff5D8W2U/dbNFQhA3LvvcQkoorcIBUM7b/uzE83R7oqmnl5smgZ2yawzyrTaTXb8BK
Z+zn4J+Fhxs9/mxND5DaDchA/3fuQIVLGGgVKlINQ/b5phRPzDiM/crY5kN341Cq3XZN9j+HElHR
a2Gbh6RN93kKDe2eRr2rrZyUZU/934n0Fecz+aMV2x5mUhi/wNsdSPHp9lotXdyXB0BxMl6qObnf
woNqFglSDcxIHES1IuOgoUjvOs079TY/D/0/4DRnF4AHNFJwGJ8K2BvbOtdKiujE8tJdYaTBZJS7
TohwqOpwYtvCPNIki3i5za07b1ipbC0uIxgCTDBQINuvIpsnw+icsYQD8vXTGEckLsJavhDtgwQw
9PYML5uay3vO3EOpQvWqJGdCMLwUBhDHmSGvozrZpSRy1moYi/4FDJb/z5Dqy2w308d8RgbEIHQx
XlktghmAWCb3pv3LrZ9vD2uhYoIFvDCnuLPGKfPCqWbZQ/+FVsC1lTWUqj8SdtStH537UOb7oVl5
1i+66wubik9LavT718iagYTW3TXevdk4QccfHH8lrlw8dhd2FAcmrVRPISuLKraDDOBrM/64PXlr
SzXbv4gp7Bxv48bEONqx3fTMDKzG3bjCjyRoZVqzjtIWNe3bNhcv94sxzX9/YTORvldVEJw+O2Sf
Qi6bhqUV3TaxuicUd1U1dq9nJebNmabHysuipHKeOis7gkQwKvGWZLq+Qwl8b4xyxfaiIwN1Eiro
M/BGfVNVaJPVwb0IR1Z1oVvdJ8AFQSgmfYlzsfXib/Xfa8Jj/6N8By5klIDROHc9n8A/mynQSxBq
T4xtXfpfhzKPkKf7eXtO563w7sJBrWBug4XCklqEAimfLbwKnormLBz8r+zvteDncfwxoIyDGbWY
SIJLk2vl2zhAAJsk326PYXG7X5hQtrun5UNXVjDhODKwsmdv8naJaIKaPxn5qz2uxZeLbuLCnrLV
88Kdkq7GnDUmsksf0kGDGOR2XWd7cW2QigOVM0EtSM0cpLHgGRvBApH3IeSVYm93e94Wj+zF9xV3
p+k8l5AtBCDKC5PhGapUaxH/0giQdZkDjJkPQWWA6lIwZPrSxQgysqlRYNG76O/HcGlBGUMvtT4t
pIdbCawVPgZiW2yHsuZtK0uXLNpWdfTGeP6MGL8+jFPP3JxXGi5ZcH2Ybb+Rw2ct6YLJtsKiWwnk
lyftj7H5x1x40hqv9tzsYAxt+Ns2e9S8NeW5RQtIA6AVF5mbd4Bx3jC/pR5B2Jf7QdkD5dcGtyds
zYKyLCyjvGxGJzt/8KePuft6++tLBxAYAJC7onjug+TgeoZiF5yoCTCx5y6otb0cQhRUx7UehCWv
AppIExkZ1F/e5cEnWxAojIO3Kit/shLOMctC0C0GBU58lQRWvgLXWNxjHkpMyDSgnUw97X6TDJk7
wJ7ExoqbL8yww9z7VBv2TpLPtydwcXmQHkc6EgEyMkLXE1gDEO2MFdJAjfGJA+/z4/bnF9cHbdZI
v0PDBcIR159vYkujtMDnyeBsND5Gk+2C3DwLm2HF0tIigTUBMb450/CqYX6DqrXZ64gITOGE3ZCH
ufZQ1XesHeYi5ClNi3/Y2JCGQju3bkOnQqXV6KUnGhBeIrdVRSKgenh75szFASE991vYYZbZuZ46
v6ZxXNZ5cc5lr6O9gKJqnUzIE1sOapvjMEUsA9McSq9vBkDtX0QFXoLUiZsNnaCxXCZiCqF6buyG
Lh82GsjXAvThMnCPyOExI2wIpgQ9sLFv/LBrWaNRjrEI5MjoItL8EaViS4+o1nufBYunlR2+tOtQ
FyWzxsMMYFbuTZbz3iGg5z1rKUREdCiTYX+sFciWLrVLI4qrrkeqNRPFBMIzNEUeeEilDtY/uOhL
I4qLlm6bgSkCRrSg8rbjWk/p4kThpQWoHF5b70oGVuWD5z5tCxBqkO6oNw6kPSYtX0GoLJ1S2wPJ
1Czc5SJPe73VbNnaCYCF6MjU86NOtaAU1QYtRMHE7JVTs7gooLJCexKqlmBYujblel0yOKmTn3Wb
yf1IaA2O2tgNdJdl+9sn6HcWRo1oAfwDAziYmQk4ha9tWdQlBdVsdEdyNOg4E05AObrWo2NXUFtI
vcELPKsagb+L+003xUitjp33CVP9WZe8CnVh11EHXqKDqwkbe0dMge4wC/lRvz3hNmojS9dAhsPb
4RPNIKuata08osu5DVASLrZ2hceP79XpLpa6iEH/1NqPDeWfdSHTO38UZYTkh73xaIaeRrv3HjwU
a8Ip9dxziZs/JLL+BE6J8bnVq2nnWP0nJGm+Sl0Wz0aCfsgcgKM76ZFiw9GiA4okPIBk8U2XTbLj
Uz4T1wDrVckJSTBzfBFpm++F1Zv3o+vEAdczJ4CmzwlU2WQ/1K4T8KGmgUvLLOCCftZ9+SUFGUoI
nMW0TYvXcvzgTU81cIRgJNmBlkxui7aHPEo1BWmcD9EAHBOkQDsBaiMZ1okTxjV0tFzD2zG/LKOm
Qz+kVVvoXraRGKwtWoedyb2jB0BY2KBWtc1Z3fyLK0CdHPA69Ge/56Xpazr1hcCzcAIXhtmW4WS/
1WLFqS1d25dGZod+Ga311OxokuYAV+shIcarSf3NVEJ8ZUi2WPGVk7QAVZ510aDyagIJiY4jxR7l
GCunPD/nJhdBlcXD2U+1+lATP76rsb1DI5XjxtVM/87o9fSla1BvCpk+Dg/oWSVbq8npccQzescT
aq1kUJSDbqOk6wNr7ulgPgOFgOri+RB36M/Txak0j7E4FP6WV7vbB1xxju9MKA6+b6GBlveGOPHu
KOSer9zA70eAqx0yH/O/cySmuA8m9MLLW9KffF4fwYj/QLpnnMK/HQNEOtGLBkNANL0T5hjxlDAq
Po4nxo95tvWm7V993wLZJuR+faQfwd+ABILibxn1CrAfEHo25Bua3uKPtz+/FKRcfF5FxlIDVY0p
xedldmzGI1C4rrMVbGNl36vs73bU76F4wMA76G7Fw0uN9bux1sFShGZ3SuJz4iYPBMzVPV2DQC1d
higwA2wFXDEchnKj93mdGL3P0fE8w9IrtOraUVo7W61fuZ9+Vz/V++nSknKACeSTUVbsYYkkj3k/
6EGvmYcY8qaOzEIAjqNi1n7vhr3lTpvB56fUtN5IOoaWZHtOy0gbzGgY1sIBZeP/34mGKgfuTNCN
IsS9dmSpqXfxEA/03LrfbfuL3/901uSQlnwleBP+M6Ec3coyZMNySUGM/5V3L4n/aLJtXDwnIMW7
vUPXBqNMMgU3Z2o2GIxjy8AvD3ycm4NXXMXynsFo5vAJ3TWKq+imDOSoVQcyFmSl41GELhIomXtA
2W/F0nxe3++ZP5Zmn3hxyWhEb7O4hiX0a+gh+EDaMM8m62jG8B6xhastqyEkmzBcrLpEMfPvZxMg
HYIcFGoa78I3YqHrUPpNfh79KaR6HWU6WimLFa+yNMjfLgvEp7Pqs7IBaRWz3G6RyslsQudW2uED
HsXfqTfVQctt8piUvdgZeEHcE1I5K2Nc2JtAS+N1Aioa5FzVxQStFQObeAkaLQdwIFOQ+ynOD3Hl
7JucvFW2trk9pwvkU+AGw1UDnitQW3iqklVsgafWF8kIkBoU6IrxjqRvmmts8+4EPI0Wl5su/dT4
beA2vwZ7CDP9yNrvnvWCp1WArYKO6ezR8NZYEd/7doTM0LTBa3p+UKulKyjzaWmSxPJUGW+iYBvS
fJKZBezZz6mzj8x/vj0N76cd0407Hc8QJHQQuF7v7LEhhabZujyx7HkovzXlZwrq7tIoIt34etvU
+/11ZcpRntbg3G5rIid5KsoYIJ6tn28KgJQ992OfnBsZgfbvtkElUoFHxaHBNY8kFWhDULG9HptB
NTOFSMV0Kq1tLqJ05WZc/DzeAQi1UPp7l6BiVFpSOnQ6tQmNauOXFb/c/v0LhXYMwEMcN1cx57Do
egAUqnFI62ry1I+PNodsj3nQ5FvrnQq+7exzaf+kw5N0+IrzXhzYH7O/y0AX3o5NABawIp9OgMoR
/zn9B0geOLWB6gLIEXhA6P9dj0tkDk1ZjgaAgreh3dxl2dztuNPa15UJ/B2dXDvua0vKPUSI7PEk
zNFjU6HP2QKEYOsM+jcrab2PJUREQYFQk0+t5+aHkjL7UNiERT14Cr9U8dR+c90GfcoOfp4+ut2W
o18OrSuW3JZ694ontXMC3AskCllBNkDGux+TOPlR9K7Th9nkxN8nX5fgch67rUeb/pOVuR/yvjZD
1pFqlzi2+FAaYz5uktzPHtvaNH9lQyK6PcFr6Q79K81HTbRNyHoC6cAh9u6zko3PTVm2SChp/Cn1
tNfULfwnyHGUG5/W+o7KEfmlpCrS05CQdoeisVMEkGWwNm4J0qT/Q9qVNTeqa+tfRBWI+ZXBjh0P
naSTdOeFSk8MYhIgAfr19yO37jkxpkx1311nP+06XpHQsLTWN/gidcROtBR61lai4C3OAYDMSRx7
AmjerS4o6BFcgSNFbOibuo34fZEM9S7TzMaLmZB7w+rjnVHhrstkl2wVLBjo1oNx30JFYSNyRoK4
I9EXDY8edGZAZSLGiOuja1uf6GnsetxUnW9ll0dnS5c988zeFD96p8/3qtw4Df8Tuc27AfB2nyp3
MtMDG2Ixj0lmNfetKh4SpTO25cD4LrOqIUwqoKfAb1Hx0GWjL2qj822oMp0jUTcnjn7id5Okyq8K
TJhNOmTiyXAV5V66TPqj3tlvzJo6PGlXnM1mbLbUGrMNimUt3tK5mb81XHMeKuQAUM1Kf0kIdm5a
idIj9H/TTVGzNiRuYm9kala+a0c9Xl4dzP30IrrrE7fGGx+2CIT0gC5WZPA1jWY7cH4s/Eov/GYg
P3jllNAtGGUgTScJkHx2vlICcOI/q6nmU2Wgj2pnF8+yapxHSqrsmEAGy6vQtLov7Vg7iyiHjEfU
FICSwMep1uL6lRWcb0cnt/0cUvZbO4/Mo6bHIMCASQE9exRhRtLC9hLu2yDg252nmbm9z81Sf1dH
XfmjdcgV3Qw6ChZ4srumoDwUlVpuU65isvsCzhtOn4XcUWHGMFbdxlY0ERCz5TsrqrS9ovNma8fQ
vU0jFCuUUWM+ayPhkywjW8tgSJwKx1w596+TT3hmQVAIaTQwuFeKnJQDOa0JKzlPhNOqaPeuXj9K
ffjr+t0UBkU1tIpsHP+zUwx29ZktqJmcbU3zLWzJ1npmIwq8/codvXAeXwSaHWKMMmWEPVxy5u5r
BuGEHJCW2wflUgRzskeFnQ/8DualyJG5tVU5HPmMNniKqcJ+YOVOWUhrAMAGzRLmzMjj5phUV7pV
m6lpepYKlpkjoR5Ueo2ieKgkBpDX9cmaAvdSRGh1AZIDRC94Q7N0thiR66Ztjc+TO/Y9sgP7IE1V
hlrJ3FNSWw711LxNnmRH1uwJrh8ml7fO7N42IqW2m4ZmZ1ATN8T9xtKtCx+EyP15+7PZCykV5hKK
MWA2G5NdweVFijJ4PNBySM+DnljvzLSzAtZfZruPdIvjEEZBmRuRE9pqJ++QyVhYnMQNaos1e1uj
rjcUVIFp/Ru6Ab4JJ53j0GSFT/j32lBhy2x3IU8hItHLTn5JCrX/4bQ4soiVbtquJz7MfogP0T/j
XKIcsYUj9hBmPcjlGS/agDV5deyiTn9Er5NtFSKjjYhgcjMQ2X9JuaIEdZu/jm7b3KUmKpeKkdmB
4AJaxJA632ZFzX/wLi83heX+HEs4VcYMwBlbpq5fuZF+HBnKx43rbIjJ20d1lH3ouA4DHpla4onp
NL/TserDhnZ/ilaHw04D8Q19VPlWYMciDVWaxC9ynEgDykXA6qh47ke68Ow27f50qWZ4aib6bdTC
3Sqh8AZmeZueC43Xftkm7KEvx7Ue1NJmdKb6EeBXwLtcnStplSum0JKzJscKonvgS5bQm1tZOlgZ
88QI1Goc21j48BbQL1cOiWIwIUaZnEkf6ALKqaHMAsA3Mv4PR8vnQNNoPyWTUZopEhcbAolzZKRe
Waw8K5ayZFSXscvRtINkw/zdWibaCBdaJTkzXZ6SMXnOeS+g4t7/kWn/ECUmug7kCMLOoU363zUb
nm9P5YdE+GwuUePDTBrTZkS/+nKIsNjKDIhrRidbVmPqJVbhbltISzybpIAlX4bnQZs67tZt+BDE
3GwPTZG3YV/3MHodWPYd4gzaEcbiUZjDotOXVh0/V5pdBK7ACmhgI7yJItW9ayJUKnF3/wE3ih2Z
m7e7uIvrBjgsLd9Qk4nHMpfWQwLWkq+1+XjoE9CKCWiVgZXaQ4C2DJoM0qXD9xFf5SEahf0Amdn4
T9Q41ddYRZJ7e3IW3pfWVCYHW2DS0JrTjNrCaQUQY+k51+1jFSWwa4nIy2izvVvm2ziJHm7HW1wN
ny//WVeNDqwoS9XG7qnt6mCl3XBgKDmGvclJKEsz28eoCggPabh71jvLvecyUfZoo0drBmJLfwtE
AVU8qyEeNlU1LhdGPgqqOpHUT0Rj4zbrdfJcQF7q0Say2LkMgCILrQv4MVn1Js6wxxOWuhsitfjP
7VlZOFLQxwRwBQXWD5HCyz9Ec0a9j/mon+o836dFtV+rqi4FQC194j1Bhxfly8sAhJWUxmNsn8qD
Zp7LNS7u2s/PdljRK0Pa6tCF6cQ+z+/QSLw9P9P/f7aDJyuk//z504X+6ZCqhJFrAJXZJ9RDS/EL
uuLtmsXzUr3JhbgvUhFj0s6YQ8uB9DK0sUitU23nNAL7XLEh+pPCbwyE9N5moQ0B/IepVjVuWQoc
MZqc9V6JAKRrm/gRzpEeuHX6hgq7esgUTQ0FekrvDvoxqc+Za3yDVMga1G5x4j/90bOJgb5kllPw
sE62/Uh3TfN3QNyplwRUF5I0FTUoFDhn39Up0QGPDK6dOIVNVNYe8Ah7/atPO4UwQaMFZuSjrTRH
qIx6pY3uWNgnJyHcczsleVGTqEcOI/hKqNlkfXTGABVFxgnqyuROfLmKQCNXepy/As/E2C28PDH4
j1TB4/ivR4RTBexUE6rnyPlm7w5B0NNFeiVOHOyxAo7rXLwm2loWMn3ZT1viYzDIPSBh8aGsPe8k
pgwPR7Mc+1M06GEOBTOehJZ66Pga724xEMxLkMNOHNE5tk9ruqhXZdefNI2XuxpeumHSQE6tdZLv
GrZE8Pezh0bWf8LNZo9VNvigFsIxlnlIqoNBxqFh/rodZZaY/+/s4VGM4hY6Z1cUPMJLmxPV6U8C
1Q0jtbbOeDKM3suy9xaAP9doAJOim9tBZ6fYR9CJb4qloevQw5+9E21IawxlMyDo0HgD+WI1zEv1
lX770iK3J8N1pI7AL155GBC101vgmE5GanvyJWr/klv4MYrPAWa7yBoZN7DG+5P6As9yz9gY2poD
3vSN52v7c4hpjJ+Oe/itjHkuESK+UyEEpfzyZYRiyo/bn2NpYQOhBg1ZdATgPzV7BZZq50QVRxQp
PMXdDvAF2Vj/NFvT8w9AUmAJ9dk3j22bt31CxSlp3Q3q0d6IFMuwft8eyhz5//FRcKrhpYkzAQKl
s11jdU7DqAaCb9liY25SMM0EilsJUCv31ISe1su4pja1tNA+h5yNLFUA+tTjSpzGo16FfXl3e0hr
Pz/7Oj0ydkYcTFwbP3TyDM/sv/99ABgm4Vuc0ehqX66x2qmIBhYkP9VO5yVTUXlNV3dpu09+SQbA
l/gy84ZxA2GbGBBffkqyZxJbQS7eivzbP4xiaqFMaDus49lmlNQeDdOk/NR6qKL4Rq2sZF7XWxFI
jA/1Y6REBgjLl9Ok9SPlHMiwkwH9H2H94SiwJnIfGSLMjXylY7MYzMZD0QWlA7XB2Sp2YKqZqnEx
nFyt3BXj0QVQbFRTT+1MD7btfzt1GjI61LsAnHBhez9fAIAQujhjxlP8Xut3jrNy2C9sSSA4QW2b
jELwfZzZ7xOplzltlOGEYvoXnXBIusBfHrIEj2CGQsaycZ8NSp8UEe87vX++PbjrtaehooZjAS87
G1DS6ez7dIKyXu8ipeA9cpDUL9VTY7wZkq2sjetLVAPUCiPDKIEznwsvO9DL4nlWjaesUWqQJNTB
Hxu1AVTOJv0+6SrllRpG/KhbBbs34O73l5wqDA+FEW1yAEWPAC3E2RkxiCY2uM75iWvkJa/Vr6Ah
/NbbaOVTXh9FF2HmcB7DaiRYFD0/9YX9Rx2hXYP36e3vdX0XIQRMZVBXAjfXmK98qjHRwZ6Dn2L5
1unOBhVf6De0AaQqgn+IBAwaGuuoKF+ZWset0yqaU/MT1cd7m4nYFybzkwaZVj60KzzPOZjn4wvh
gLXQBlVdHLXTOv20DiM3qpluD+2prvpqg0i9rxaseei12L53ezKE3FJ9g56BJ828xinjfWaZNRpS
DX0aYXcaJiR1vbq2ZFhxy/AiIbrd7RlZOHUm7MZ//sbZXjFkpeWlEO2pydWQJlBVzftyL6FIYmjl
61jU4e14S98afCWUt6G2Mgk1Xs4Jmh+OQB+rPcWMVB6JlTvCRAjq17HLV5VdpvP5MpXSNGjIoO41
mZNCXvMyWMPNUmVV3Z408lv2v1Plm60/i/GLBhnTEkXWvUqVndmgisV+DfrK83FpZj8HnzbWp6/f
EEVxE87aU1u2KOuS/p3Z/fNAVdeXpXWnizW23tx+5mO92bCUQ4UJBRWYsl5GHOjk4KW37SlXy3Yq
kGt3TE9hL0vGBjBnnt3XuZ6dOQEHP23M2HcboEvMRuM+yibmypdeOIVxOkHUFKfk1FiZ3Wcdy4tc
JLI7NT1Q9m2tnKnIfw/JGvxpaUV9jjNLxeBzi4qPitJ4yY4azwIlV/wsT/yu/EvV7v+dX6TLgK5O
xdx5LdeJ89qJoqY78USJf0CSo/UozZJft3fI4ryhHgmonYWX9BxjY4lWDtaodafOZV/Gcryz6yFM
22RFoWcxDNoLBqoBwBfNrw8cw60T9TEGY5V33B6fGtf2e3ho/sPhbpvg+Bk2kCIgx14uSgUNE9sd
eXdiblKjsFndA720KQkbYdtir5idLFzKU64JLUkYouOtOdvwbkbdQoK2erILMxhM5QiH1i/xoBV+
5KClBq7DRi2dX6RayxSXEh6oaYL9h5wH+LD5dFItMruRuO3JcJ9U5Q6wDGyxMogUGoxlkCivTR/j
xFl5705re37AIYUDDw16BiiGzE5TTlluo2Lcwvy9DoAsEED5Qa64VIBTzU13W9lFsh2iNeWSpZxg
alwCBW2rkAKbfVPqZrJXGMIKHCwJtZ6QIv24vQvmUPaPzeZM/XFk3kDBzfOrtun0JCc6JlQKGbp9
KcNIA5oo6hTdK/HmC2LAGfxYr/OvosyLcDRsGQCRooEsUZseIxrki0pgqAuu/iW4c/rjoF4ECAUq
QvCmm2csgDgP3ZjS9lRCSwSNA0+P9wrZC/P19iwsTDSwSHjXQhlaV1GFvNw8rYkeYioQR6ivQ/Fb
a8qV3bm0bi8ikMsII9jRWZ8XgBUOmxoEMBse3iItADF+ajRQYvoXVG48i8iV9HnhdryIO9upRYEW
Z2Ehblu/MCP2nRZCGHctfcyil9tzuBQJ2heT0i3On+uMIypLt53uYZO+w+AjGU6i/N2igiMfbwda
+lifAs3ZeZxEBiQyOVIpAnPsw5pX1NrPz9aCq7ZJZkQYx4A+uuEKNJPXqp2Lq+HzEGarAYiEotCV
KWepTyNST7uKQBikm6J7kaQMsFJ8qmWb0V6ZuoXLCBcRtpOLi/Va/JOYkQJb76SFGG8xhrwyunCS
qDjEOuxTbn+lpVBQfDGnKwJuQ/OeHzjzuVtpOLtclx7sxLhLokNjruR+a0Fm81gWPYFzd9+eok7C
Sua1td9TMMBuj2RpYX8eyWwLWXYLfr6D1D1xdvHUjLfuDPJs6l8NN/j/RZqW5qdUlkG6tKtzDEcm
QWr7qLO0ph+3x6xbSUqW1vjnIc0uFqFLoGJVifssGu/V2Hy0qf7j9lgW0kVo6P33+0///dNYhhwm
xbqCWbNQkIjLH6mu+QSwujWJjsWh2DaqX2jwIOD09T7FIR2zE5ZjK9FsNPexZarBoMgqvD2apTWA
4i04msAST026yygFRcJmpdNzKi/cR9GAJNJQtQKcRXeCLi3ZvhOyeb0ddGkKPwedre6kz5IhKrGF
tPwAIEOiozd/UMrn21EWhmYbELEF0wr3P7Kcy6E1CXVimDzyUzpW8oFINtypeeXsHIhGBcIZu4fM
5WtA/6U3lI20G7AAsGsxp7NNJVTspFHD8pDKg9W+N7Z136R9CCsoH5S6LbNEYCbHKMmOUTQEjdzd
HvTCwQFNdjSbICmNy2q+airuAtqbdc2p1Uuvjw14rb2QNYLywswiCP6HW9EACWw2RhgzqKxgRXNK
NHefxsAY1c2BD3Dpy/e1WE0xpjU4S1KhJvABEweSH13gyw9ppH1X0DhrTk2RPZh5pHoka+ASSt/N
dgKnU5p6sTCeC9F4jZX4Q8Gyze1pXdiMU4kMLAJ0Po0rjorIk6gZC5cBYpC9uex72vM1PulCKv45
xJxAgPczFKJam52odoeq+jEbLbj1PBGZebXVPRrGP6wU2GZMnxD6OXC2vZxVPQdlNjYMdkrL+t3i
w7Pg7ZMyIH27PXULmx17D7+PNNwFSnL29fhgkkZ2FjtpmYEiwrHgX3n3YKXfb4dZ+kIo/iHNBRYF
b7jZsSxccJjsuGGn6KEzj86awfDSKFCCmNI/wKCulvxY8h5fgmG2lLBn90K8tzaA3Sun8cLuBbwE
GCsUPfCynr91Qc2v1RHoqVORm/tWaX3JYQhEh5UwC0ttEjaZcEtAq8Jq+PLTAwxNS5bHKlqpw+86
Mb5Hnfur486hKJTIG1F29DT8J//2F7qOOoEU0DLEK9fGw2x21aR2545DPaonE+LIgeTSCRhRPCs2
YBJBY3+MwPXWxrXi8PXCmMKCL4ySoQYY6YyYkw+A4Ctlrp5qLTCehba9PaqPybo8nS5/fzYsPCxx
f9f4fWiC5h60hGFHDy/bgA/5CYaAIS2MLe+7nyStvuFF8940clMrqCFqsvSVvI0CqZmbYXROkiue
mxBojhlfski/y5zhoRYu9gppj7lkIlB1/gx5569DHPskrreVI0KNsCda1kA1C5D34iGMUCbugMTX
ufXSQJwepaAUSIrupWysO9qbvqXovtZp91SILW7OlTYUmSZ0PiEo27kQAJ7EGK5qKKXlZBbtMeF1
Qs+SOnzfVy05loMm7uKEaI/w/kyFB2pAdXYN9aeidM3TGFPX8iy+jayjfOsTXueBkjr06EZWGVi1
87OpG5T0Oz6u7IbrBfLxZ05y9zbYTvOqp2LwygZy0DqODrgy3+Lg9gLRrKUAkwIaUjRcY+BkX243
m9ExGavWPJaOVfgsdUIzG7+1XPq61ofwcUk9jcUBi9BBL/UNeIJ7s9EhH8nKHQpfP6wuQtLQRA+K
7ewGI7sry2aHnwoquI2otPKh9YC0bewg0AhBpNKhPBgHPL4bJz6rXUf3IAPCGCY3fpPRuY8rAmwD
ab7wOj4UufvAqia+H6rmyJMKDY2UhVYF1keWbjN95H9inQEOHGVt0MCR2qttKBWXUb8daue1zLoM
AK/hlAxl71GtDRUtvydT4pHqTPf6BN653JXtjqUwGyt6g3jCyftwgKd4kFIaEFv549SZP4Bc46Ql
SDcV/C8V5tkC2jOQMko9OqbdJkIrg3lRkn8fHOsgyu41Nd2gL52dUbOzqbVHM8sCXU8euy7ZDZG6
Mzr3PoKCfpq1eygVv4IFvksM6w7sH2j08kC2MqB9vtEsciyG9i6r2Fc7anbSjA8yyTcVyqay+15V
WtC3Zihs5QhrGZzJvRuafQ3nz/GuGu2vmhU95okAYsBt1IBK6xA3KgrkrH+HWMdrpfcBSvknqyAh
613QU/JTSftkVygC4GRnCEmCVeCQMEnNH/C82qtxx/3SzWK/lG7sDWOebCotToHnTk9Sz1AM77PH
dGgDvTN+KKVpbwyYDwWoW0KNpi/f9Nhu9izNthaHqxtqWVYN7o4+BpTnxtaMi51hF0DGQ2HTB8kK
VUYnes/SpNnnjasFNlOBHbL7wAEk2ANpLPF5XL8NHRTDrMhcIZpc3XlIVtHbAk8TzX5s93mansWR
nmhxdR5gAvhr4L8t5+H2DnSuTyRLU1FuRxzgwa9ooICc1xHIFObRauwSDBPZbInDn0rAILVE910A
7nWX00Cqst+4Wko2pJZd0KjKT9KOYa3zIKJJEQLd7Ekh0KJ1renk2gmFPipW+Y0PTQAOUL+TQ55j
C8TJIevgPzwOHQvrFuQxKtnzAHfinaVkfhMp31VWP/SKCo5t/1hI/UEZS2hzGYe07+lxIKKAY9b4
aLllKLixJdihvDa+RTR/c4vkNY8L0wODQPO1psGJ7g7vZSbeTK07ELU+joYWpKI+2nm9i3vp08TV
PQfKKmOXvqGcj3vGNA8pGoObMY4rEOTIoYMOMG2Nr+po4rBhviF0X22ajZEIVCEA60qEdh8Z5C7N
5JOW66bXZ+4BVbOn21/r+nGBjwWoBDytJtWAeWk0yR3U3FNhHc1OxDhtWO3VfHzkJH2sVMWLLGsl
QV04niG8hxI49PdQKZ4vwKKstL6lwjwaivumVdVrIlZumI/i/eWViDH9N8RH2ezTWx7P6LxrB24e
VbdVT5jEGKKbPXkdlaocfVAccTGaeqCpmwjNvTE4i4bs1DRTw6b4o6vOtoQ+swK97eE3Y0GHU+1Y
8RYKIjqzToXagH1jBaU+ihCu8zKAV4F8oZnWHig8jVYSnus0buI4oR1qoiMKCvfs8U5HWhWCSu3o
yhJE+iRxov1YDt1TT10YbILtCqGeZOyOZTtWf/0Mmzwn0AQC7Ql39bxvoDaspiZohkeKBPYLmlN0
A4+AfuUpYU1DuPxcONmmEwklkQUMqkNQ8Ld51B8TKJwdmN6wZ7voih3vmO4L1GO2oPEkz2hSK5ML
hvUjB1BtD0AUFDtjVd/DK6CZfDudF3BWzUOTdhQ+z3VueKadgD0xsLT2QAJKn8YyH0Iamz+qhsRP
fKxq6pO6jb8MmSoeJ+50aOYxxBfQtFBfSK2rP9sIcoGG6HB54XCCyK8EghVied8j1ew2bmW7z05E
8M4alRKFKdYfbNlGB6OtxT1zkvSoKCkLUJTt7kYNyr2CRx14+Fp6z9sBUmCE2l9aEY1fo8jqn0VZ
Y5khc/ytkRYcYRwXfgqOaOSxxFIKKN9bsZ9FooEA56BvIaq8VqW82p64H/BYIShpAOBxpbgluJvD
QL6sz0bmwuSuh02qWsMS8vapM2czoDWCMJPfCBjvBAjnWRqvDySjjdbUZzXPT5FKQONKwsp90bPn
MjMOjtSCRLPQi0PS0RUrOeL16xI9d6CowMmGL/lVYxj5vSMcPo7HQoacn0Wxg2640a0Ula9mUkWU
ic4JRh0uwzmkjtmC1bFTjseMPYzl+e/BmsBpmXB2MuAejr0ze+j38N3umKph5bl9AcNfQ/E0Hr+q
Fjxibn+spelCaw9kDGAU0H6ef6uMFPYQ68NRG54cssGSG+z7fq0luxZldtChqKjV/bSTbD31YCi4
zfXv3VQmN59vD+cqA8J3+Tyc2cQpDBqzlYpAavUHSTcUJlX19f8XYloany6ggTiDSQlCUNePh2Nr
+Eq/0jq/vrenUeDJN1EErol9HTUirSum6WpxuMF2MXlnnd8COJKu3EALHwZMW3NqWcPx8Uq0qdYG
LrtKE0dq2uJXWqhyS+GudE4znYQQHgE74fbsLQdEhRzPwyk5mYb+afbyqmoMXlviCHFL8EnpnYFh
lQCiRMOaX/fCLALxCOTBx3mnOdOf8imUakpjLHCbHkVrkZ3kqdyWdc1+FYk7POmdmvn20IOGd3uA
CycDuvFTdQuYQNCXZwPUo4FypuTiaBoNC5tRVTfCHpWV77awzk2otwHmMOEbro5YU284xDtrcdT6
ZvzChpGi/hFr4cj1NaTNB3BhdoWjQzd5bqPABXDg7FVBVS0G1YiKYyJFdhKFUXkaxGDO3GLtl6SW
+k86dvJo22Z8aqRU3rOEpnDhtXqgB4vyeyeddB/hzg7rKJF+2QFSqOQ8e3SFiydspUUovMABRS+l
9KzCJNyPuyIPc5hGeEOeQBVi6CDbzSq2GUTuBH0j4wOue+7Xbqd6uDb7u2Rof3a1IQDRVbBneMXC
cai2gzrghSZqqALrJfQgcUt7ozWETQLxv96hKXKQIfYA3/TrzIw3xmCi1p/b7i7VO5y8MiEBYYq5
4yV8YazMyF9B1fytDZ352x2k5bd114WdofE90fooTJOObbOS0bNacuB3OHoLv8EZUI6505Hc07UM
yhpW0/YPXRb15UpdcGlZYElABdkCcPmq/lIXMZEquDhHo1OjY19V7RuFoMlB66pxpTY1ffX5qpjY
RTpg/jbqnrN1Lpuo1hNB+2Or8HIjLdM500hEZ6bATxHaRHoYdVV+sEke/UbmnPzDSCd1WmCLgSVA
d+Zyc9OWKoCLN/3R0cafDQd91spgyBTna/D8hVMEBU/wV3BDois+f0NxLU90qOsMxyTyQPx04sAR
D2N2FmsG0Asn40Wg6bHw6bhKo0QFRQOBLKv22+HUwuy4qZ+cOAlvn1ALi+Qi0Gw/g85q2p0ukVzI
u0r5DQhx8vc9d1zC/5k00LUux8LNXiipjrGkcPHLvtZsw9YysNujAArwMkRdQr+mnqaLFqEU20p5
U9caFQtLHEUONB7x7SGmNkdN0szo0YZxxFFvu28NclhmCt9helCi0lGYbCP76DFddc9YeBXCSGDq
jKhQ97vqXDitrTgpSftjBVFLnv6p0uek2+UJYJSQwKjM99vLYWndgRqiYS+76ETORwldHOYquS6O
vXxAexXKsfel8aopv26HWRoVknKowTtQEkAb4fJ7jZmSO4MdiaNV2X4UG4VXjMU3e6A/VUhgTuo/
LxISFCu38dLgHLQaHQumGUC2z06pJO/BtcyEPHYJ0DPxWZpvsUZ9WazJjV8FAvYfD3gbBxL6QKi1
XA4PGqSuxXqWnQ33APebqPtWAqpjf789iUtRLBDkgdqGWREu5csoWgR+KrXM9CzEt4H2QG1qcJuw
AbBLV87XxUgGSkYYDTgN88+V0dpANytKz5mp73EGbg1ReTyv9rnl3N0e1FXGhKlzTDSyJnIvHqez
b8SFKXsLykrnsbi3N7VcSaavDgr8vAusK544qIpe1aRGUpOoAPz73Cjlhtn064jqsdXKFbjMR/P1
4kKc4ri6gcqrTUDnmX2bwVVRnRxgA+HqRaDXUJdGuf8ppceIP4LXmXVPNXSU0D7zsuER8k4rK/3q
nvoID4LUxKe4xtc7XUWLTu3SM+vtqc/wVA/KG4eNRxbVewk66e2PtjirOPz+L9zsFQRgb50nJhRO
KDEhCUV9zfyW/LX67mxMsylVjaEvzFGk57JvPVvfu+3KfloYBVadbkPHHw70+HKX+ylOgC8xeoyC
pYbvFppfGC9Ftbs9VQvrG0GgoQ2Qqn0NvleonUAozoFmUv49sl7WMB0LHx74OQPdNlA7QWyZbR+s
O5UhXc7OtYoSlIKe8X0ZG+IdSk1WkOU28mwowgW3x7Q4cXByUEGPm2jzsy/TF04sew3HA9QKfOIw
f3R3SZL//SFkq4D1oqcBWAWIMZefxzKZUg+xxPfXE48bD+XwkrWTOt/KF7q6m3D5IcoEIMa/V7VQ
o0hInpo2PXcfiEpnUDddDS9n6BU9w+ObeT14zr6R1eb29jQulMoQGbhth6CoPf0JlyNUGAP2FtIJ
Z50loaYYW5TvNjCDeBtIuxNV/bsxzSO1ZGCw8kD4n9vhr78iSlhwZQHYEwqLQGBeRod0W+7AqKs6
qw/t4OedF/812GfqSP03whwxUBK1MGoLEdB8Nx87xsr3gRKxtlCuthiAKsCr4B88hxcgJb3lSJZp
8ty2wt21mdJu3BKODLena5qOixN+FmV25imT9HThTI5m0TYdgbCAElIxOiErdlW+NWTn4di/HfLq
GkZI1OWAlEGfAGzU2Rdi8K+CKW+pnm0xRIcST+RzMURZQIAADVy9yR7+IR7BUwc3MZQ25oVH1y1b
mTWRPA9Nkfp9bYZ2WRzcOvvJweK4Hetq9U1j+xRrNp1uVep65CawR6/l2dHbrWiGR0tq4b+EweGu
AkdIrnD7Sh0DAIAtdM5hQuPJpvPzwSk91vQrV+LCt4KYB6guENABImhOFoJ9GXS4olE56+Qg61fa
nPTuvc2SlWm7hkWCw63iRIT6MupogGpf7lqddZQBBaOc1Yo82vrgSQpShrwvTRgvFhCcFloZNM1g
HhIlau8EGvShI+DoeXterw7N6c/AmQn4LvwsrwSblGGsAPUolLPkmqfGYVyFIo2g2vRUUgGz6pWd
sLBaEA6XHFiEkJye7wRqWgqYUxh1mu8zB4Laz3xNznYlxJxe67JUMY2IK7hJTwr9Rqxtu4YUnNb0
7Aj5PAp9dqPl4PmjLtgr5zzf9OWG0pUbc20I5HJtOGmFPdtglgStPGByoWOTe6R/+ftPj+sY8E1U
gFCbm43CUKtCKRQnOnf6z8TJfc390nc7Tbl3R4kKyZrk/9KkodI5WZS7UJ2cP+LKLCF67JLo3Mvv
KTS1WbOmmz43ogbPAp53n0JMi/1T8WVURM1JhhC1qTkHq9BfKKi3PUShz0peF3ftOLge7aqm8Uxd
fiFuTOH0O77rgxlAw9GPIv2xSi0YzTm8XtnwS98U1WuHEMdWkZ3M9nujZ7URR1F0zuV9BW3KAXgG
d63MNf3IfGHivJ/uGCA/r5za4HRtjO2oOucRj+Td1+heX5NwQs/3dgx3VhUSSZUaLVrwZzI42nnM
UbQuBXSP6x7QnNZBebQY6p91Zrsb4ej9t8piVdgOur0TqIlBWtb5DkMRKCZn8a8WCU2gtVAzUoH1
9U3mZv9D2nktx40Ea/qJEAFvbtFoQyM2IS/dIEYjCt57PP1+0O6eaaIRjSDP3UwoopNlUJWV+Run
S7XuPifEvQye41SKcnvnZ51AjbejetvIRncUxDo/SilfuI/mWmubYqvbKuJqd4g3Rw4N6tAeZ/Rz
rEsSJg5FuZPVULQ9LfxpdLq0H9ouo46s6U4NtifBStupW1Nw1FCFQr0rJTho4sceaIU5dvnOr4YA
p3Zrl4oJssCRL9ijnxt2U+GqFXW9/KSEqm7HslTbhaQUuPwN1WMfSemj3Bv9SYRTe4wsPX8MGyvd
AUoXPghZ+L3MDFCzuTmk3+tuoAo+hEnu0AIYkXcYK+FYTkWz75RI2zdxUDxHvqScICAb31I/UI6A
ERRnbMPmvq+88D7L9QTCrtDcC5h02mIajg+1IdbnIDDAxXQFkFJUbI9IkX0NQsxovN7w9qNsZPfq
VEen2NKqY5uKxd4KoFkE1CUc7F51oBl1coa95O1CT0t25H/MZ6o3TiZwEXtxp+wrXckOPezwQ2MI
ONCZqAgPg98/5k2g3ocK1VC/leLTIHvFnuYKrZwAEyP0pSykuAcZr1w12I3FMDgDLHM7GIzxsRir
lgVq+0fPjFN7UHv9KE5i+9kU5vZAZHjnyoi8Q09F5VwbRmhrYR/aCf0hVJiA/KiiYB5UzXtSvCbZ
114MHh40IJ49ovjl9mm6+ulxqymwRmdM9OI0TZCv7hpPN8+4i+6MAPhuL6UOqOGvUSt/ux1r7dJG
6pm3BpWKayZMaGoFeYrvna0hM20Oggc1iT8I8gBAzsxh3sSOlFgb4gur3z3tbGo8ANevEqMiCXF3
ShrvLP80sbva3x7S1q8vrrxKsaZcyPl1PYcXAnBRazcqSFcvbC4HCr0iJW2k1K4MV4A7JdakDd5Z
SpN7XwmOSRk5maU9Ixma20Kon94+IuATPHvpbEB8WTwKTaOPpo720dma0hdE1/dVFL5jSHR90WKY
C7JXAPKRMkHbKb13xpdq16jio5HjGiD9LrVmHwhbNtprNxhKasB5yRioUCxLFB6Q1zSXLGSOoQUj
QxBr0SGZttDHW2EWl3gU9R1KmpN1noxzKJe20N9x5W+kvWub4XIsixdZkyo98BKCSOk57+/SwlaG
xwJcar0B5lz7VC8C/UViXqQkRRtNQ2cSSGmPveH2+Uc9RXssULD9+1NrG+XLjblbYnYmvRGqsB6J
1llfFCE6Nvr44HEU397aq2Hw5MR0zAKl87eIejEoOEbcwslgncdpl0fP9E4E4e52iLXjdNbtQ18R
PfWrHijyOIVqTrNmq+/tOtGzQV2ZebQDLH870Eo5AOI9wu40TmSMWOaxXozFQ0U3Kwy8kQQQn/2f
kCwBh/PK21shmQxsBTCX/7uIi0xQ9sqo9QIiWnV5KHJEnAp30H5ih2X3+SmQC0gfW3Xl1W14McrF
t6v3ZGLVSMxSTXdxlpIcfNUtkOhFeqiTctcP6sYbZnUBKeUA3ppVrZdKXyNddtEPAg8X1MOEv4yv
AcX2fkThv7dnczUOvc65/stmWaogjl3jxzQG8LaqdcQdkSkofvpWffCajS957Yaabw92I71ysDav
N4okdDGQQ886FxV8O3MftlsCWNd1RK4oeEh0K7mNqMsu9iIN+kSpukE/I590zkr1mJr657IfWCbt
Yx2Ne6A8iT0LkaMkGxytSPl9ezJXPmwKzSBeTJ0uyJUbkRD3viaFqX6WRtRq087Pd+OE46RZCtP+
dqiVE5hQsO1EnXzpql8Ux7XY5lR0zrrwbRpOfk8eHOunEHeMt0sjAM6dRzULbNCMWNa5E90qUeSu
dBwitF3gmU7sjUfB8B47D2BeEm8SyVfnkVkEtEQ/kX7SYq9IjT80U6OfIzxHE2H6rArih8HS/tye
w9Uwc1uMvi84ouVxLxZjRKXZ08+yWgq2IMnfW1lpjrmsFRvJzGokjnr65xA+cY56PaBeLOM6H2X9
XEeNbXjKAZv5Q19uVaPWwiBxOHfqEZmj0/s6DECzusjNAC5BW59rUe5sBUrmoVODLblJlLD5rcVb
mU9NMWZxBIR1lx/bzG/AmrXXzhW6ne4oGC2mFJ5kh34FT+hJ67od5jsCVe6grPalHtKVwS/aFqri
JRW7/BtknaG05aaSTuhhKHappRVUBkl1y9jvH0jLh4NQ5qGjRyn+2ElfTDbZdbPTMFxy+KtexlgC
eSNV3Se/ywcHVlR215dtcRcGiW7XVqVjmuJbj0HpURTUunoHwAttlFDIyidfsJRn2QtgxvjpuNND
I6ZsN2lHT26Cs5c38X7sG38vY21MNp13ez+dOny6Ne0jXgj6XQmI2a5EtXOKPMCFUcszLFvb6YMf
9b+ylL/ADA3/voeYsKtJKmAciFjcqEN8DxEa0QJptorwK+tYlKLyoelqDIvK7rPfi8NxyMkKfC0y
H0wwV8fA9/IdSPzhwU/ihueDD9g/8k+TeohogOdS+aBRnQk5WNtsHyInwOPUNO4LWjknsAbdMQIR
9SAVk3geDXV006q3PkOSkR9qXxP3giBmdiTHoq0Oinif6oPxknkMKK6U6T4AyuUkmE/cY2Lzl15g
fY4rHLZgEtXH2QnvYIJx22F0L93xX5OtxK2/a4uwdRKlyaCBKL7NgYEPvVnDxPIVqMjNbD6kNrKT
YAfsGN7U7vh4sp2UR40jwU780w6GcMy8UN+JSmjep6jofOhKTb3HKqN/0gfwVD56do9lhcSQp0bC
Ke566WsciA0bSxkGO+xM6UuWVN7GZbb2oSG1A1oY/rhiLos4QpsIkV932tkv/3Q+1iGOVb7cPpxW
7kvrMsTiQVwUSaMMFiG0x9pM8CnZAmus3SA0AxA/5nS/Rtj0kddisJtoANTzH3rvTdggD6PtheJX
rapJ46It5uJKFkWHESAUWCK4DEvgRq+ZhZrWOk5TwbTPki9C+9INBVQodJH6X0W91RS+Vo/h4roM
uEgVlQA7OMHUNOgv5yr9MSi/Mu8pDE6a4lIktmtx2nVbkMDVrXExyEWqyGvBN1uBmADL/M6p4Enq
h7dvDRQckYOg0QIUdREijFoUIzTPIOdunI6ryyuOtyOsDQL2KmohGIHPq/X6Iol9GWgch8C5U35L
Hl5oUwpidIvJ/9fnYHmHYBsPPWLmsV75Lw9ySzIHtvEcZ5pwwH8sP1UF2nxCm/8a2lZ9wLVG+Zao
erQbcQnYYUZXOUkVAbWMjcJhBLUbpY359megxZtm7l+h1gqi4PXotT6WMY1ifjXTzsVuV3K3Nf7u
HVOMTKBMvRmSyBJbBO8oyYZ4Hntp/AG95T/Kih7tlRiJ+tuR1LXvbvZ1JDWlgHMN8KCWHAfTZJ59
MyqdoIeU2HblN5yK5Z0YGr/hVaWOBwdibyJVC7gvio9NFs26W0hiTpbqP+mtltp0ObBbCfPwUEmT
8BiSatPzQjW0G7HOTtNYvBPMSMECtKJIj9kcJUxr2OVhKt3lBax8qpX6g6/X+tEKB38PJyn7GiKO
ttcFoT2o6IunjYY+EVVep81y/p83K2XReAAoDIaZYupAUXJQ99wqQMpFBNZUCKdcAx13cY2Qu1mh
U3J7/tamj57mbLjAO5dy1OvtkKpmTgW5ts4aPl/tZMBCebamE7YdUqRDsP90O9zqqWVqCsg22jHq
VWbVk8aVNGbNs+7JJSkFbQ5sL6ELgVh1KkhFtpnU9UMGC/ooyaV5l4px9fn2H7E25ostsxQP0QdZ
GRNPMs9Gr6Gy5X3ru9IJddm3gfccq7HbSRl2cbeDrp466EsqOsKB1yDMXMn1BqY3QbvxcSzyrwDi
PmP2aGzEWbtaZy3o/x9nHvxFzcLyxXLIsA4899SSxjC01WnL0XnlWY2O9X8hFgUy2UrgnvO4OKMm
JycPtcaXrX4KSEH/V1P2VzvhYigG/LlMrRiKX35tdYmM7EvePd+O8ffZcHVM/zeYZU+/xIklId82
z0VOYTnMPie6YMtq/dTW4e840z8x2hJtGfUUK+GHKBJtLW+cUSvekXVh10CdYtbduGK1CXWGAaNe
m+dOSHYCXOUUDQGkW/Yb472id89kVKhzpHfYFdIgeL0/tCHI4kTgAxRjz/GQrMJa1u4k9aSOyo9K
U383EUz9qb/DWm2jbrf2CXCnc7fPIMorEdRGzJQO16F5PXcCUszszY+3R7ceAXQu6lwgQZbJg1zl
U5pbBadL9iT2KXP4Mat/3o6x9oGROaCAQQoBcW+RPoheI3Yk9MYZz7igOzT+xixda3GyQpcBFl+w
JlhFhX0eFe7yKRJ+pGZr18NJMx7F+Mn09i314d469S3GVdqHtvgwxI3d9r9vj3L1oL78KxYfeZnC
fB0mhimmTxjH2lFgYsq3j3Pkj8xdFrxIHqpSG0WLjbn9a6928cXHgwyrlJvvbKT5uU/0r3Vibhwq
6wMDXk3yxRv/iiJbpgGeIkFknKMhPpfl+GAWgDTUvMDx1fuuhck/3FGfmsr7N5LNjVn9i2FZnjZz
RQYh+bnvsywsBIbo1ZqUk922SinuGvyfdsbk1Xdmq7YnvSzCnW762ZckHL1zHfBOh72X4baDcghG
fVimFcK/deezAnHXOaHvBSepk42DOQ29k4xGui8s+Z9xrHR655a1by09wktMFL92ugaEB5D+IR6x
KvcyvOrtXgYqfXvn/E0ZrseI2RmCcrNc1uKEycwanFZgGGc55qBs/+i1kD12vS6fDLmQDnmUxrs2
RyejnHIy76YyD0Uq5yQDo8V+FlIXL1XhmAZt5/bovNC0nQw0IOJQ20d1i9DT6KWWTXvLO/mkhBwk
ung/DF51lKiw7IBBCjswHOU9hQn10cJoC29azXr2vDbfF0KpPJYazeNEH8uvVrVxPMyf/3L0lwnO
4lnGq7M2w641z1oze9tOgV2q1mw7CMlXdhOtdG5P99qRR5MC3AhK2bxnFrPd5UgGCwWHqor5cBZh
8+N5TuWPG3ni6pdJxZ5X+6wqJy/CoJZSTxXZyjlEVVHR2r2unN4+EOqU/xNh/gsuvv2wUbNRk3iY
iG3opHHtCCnaIdnbO9WWju7p7AM/17IXx5oWBFgSmLJxNovys4z93WTIGyHWT5j/YiwLKEUvyVXW
asY5b4X7pNUpy+vTi1k0tT3E3VmVov0wCPcZlqxTsCXttpacXQzQWpRW1Ea10ogT4Tzg/OEr3w3d
zSk94nZwe7m24iyqvlMJEFJKGGSJjzjmP81TXjrylrXJ2tf0l9uBNzzLsqzOG3WAwHyZmef2az4B
EAI+UdqKhjjuRuawur9nEsn/C7T4bAF+YwIH6P08qTuFdTI3TsWt319kDUGl1x2u4ub5O7oVM0Do
Hd/nLLLLg54n95UWO26gEJfi3DxLlYd0lIWgvRC/I0U1KAGDKBDJsZYwFkkdAsWP+UKz2hHTj/73
JnvHKlA2mMX2ZsyCPh92F2eAUAR+oHeKQStBtvUcXR+hk9/M3ya/mgVscCrgKrgSRAAzVJMZSATp
stOkIAOyZYWxttgGSuKzijjtsqVOrBwHoZzGFm8KPz8o9T+eb24s99p3MSefc+9qrn0sjjGxFJHJ
yQPr7IsnS/5F0r2P4nu1mk6xv3GcrV0wF6H+nnYXaxLg/h7TSKWh73+QjMyuW7tRPt0+TFYnjEYw
MPgZqLns7ZSWiOt9HltnQxyf6eo/j43hviOEAduS3qlCYXFxLlq1PvqS1pnnQKQGV9lTuNW7Xx3E
RQT59eaNo8lIKp+XVZHu6tB+BzzamouWNJjpaF8JOQRT28epR6GLStTQvVThSS6Pt+dodVfh7wWj
A9rPFQzKK6Re0lOPECXaCXFicW/0iehIaS7uqqqVj4aM4OrtoKv7yzQ4e2eEBeDf19PWaY2fKQkP
8Bg1y057yLuHwfxzO8bf1V1mZVz5iOKwx2hRLr4Xv2lwLksoc1kZjbHS+lWN0vdJgwvW5B+NJqYZ
67mi2ZzpwbmSUMGOULAGm3xbTib6ccp36lB3jRJ1pHPlY2D+CboQrp+y9TxZ3USw+yntY1dqLl+w
ut60kaYBnxFQK1Sfxy15t9Wy9GXBbzHdYiEVjYxD4DlL6Ufu+sRGLJduVax+wpep/CHmh0Kxm3An
4pH8ZsVxjt7L4PPoL84SXrVjVSiNdY7yqfxllU1yKCNTvru92lc7as5QAR/RHYETAiTxdZQ6jbMo
HcrMHQG0JM2pSlDSTHdvDzJ7kVHQ4ACG3/o6CALgyazwmLlx9ZIWPz3cUYtvt0PMP/Fq0zKOyxCL
cZixhEyFTogi/EdXwrvEOppIng3WPkUTrQ22qvar8WQaA1wsM7hqcYAF6WRmshBmLiUouyERUmsu
4JQ+T3cugn+FaGOdrvY645sRYpRrKP9fdQlGdRQUvQsKd9TA5daOMW4Jtq9GQByYhIWkCHzO60US
PLPXlaDMXc07+MJLb2wkwVu/v5gxYPtxkw157qqxYsvDS7yFplsLAGfRgnTOkUB98PUA2iaS81YU
ItdQdnTbkq0+6dqnwqkIzXemRQJRfv37IdIvwkwIc5E68ro7QdiXb37XscqXIRZrUPmI16O0G7l9
X+7NtneltqS0ZWzcXWsj0cgYkQWHIgh0YzESOIiikbexC6zBgnrTHNMt2NpWiMUnH7SWPFhBH7tJ
NxVHM6/rYyxH3h4EgOjc/vS3Qi0+/dJLIm0ox9hl3Z6NPgAQcDd1H28HuXrCsTIgNXk14K8jUa15
PWVlZ1oT1bbYrbN9pJwmGl6oNP26HWTlUOE0JgYpNzf8sj6R12M3gNPJ3T7JpA9TYwQ7Oe4stCFa
Yye1TUCLPDR/Jkooi/bt0CuTSGhY3wjR0+JapnyVIE6W5YWFK9TfhaFxjPxjA0zjdpCVL/RVEPn1
JA5VYMK8iArXwkUFj70tYbWt31/c14Ew0S3TGISu0J/oPsYAc26PYHWaACzQC4eJSgr2egQh7kBp
6pu5C7Zl/FFgs/brPQEwJP7rlHf1NjUwjYJwM+Vu2+mP2ljcI2XwWHrZp9thVnea/F+YeSYvkou4
oxkN7Cp3RQVzhe446fJuGFoe20+q9CMMftwOt7owcJl4W0HpIA94HS7jRstFiVH1YbNDRtCW6/cM
6CLCYum9XBPLuhZzV8rMkwXDSAJj5xe7wXhWzcgO0++3R7S6EaCbztYmeHEs2ZGApSJfRP3YneSI
Wu30Z+xLerTeFn573lCLvIaL/784ixshHHCJ1Mo2dw05H5HT7fS9VI/lLhtaxe6MRkDjt0/fWryY
0XwK7BuEhGaH7MUu17oYA1Kd3dHPeovH1rv3241sYH3+/guxuB/CMpcKoSGEFaLUf+9/jop3fasz
Fp0mGu/AZf9AG6iONJWQu5H2Mete8NgIt8Q9V1fnIsTiVijSKRWgpBRunqOFrLkh1DNd/x3Ev6XI
ub3h1kLNGADwxOi2XIEBMg9ZWfBrmdsG1k7Okw9emjtIguEwPSFQlGrqO446chGaj8Bv8WFe7Dwl
E0RYkEbmyrmEklu4j3L0weOtR9zaRrgMszgaBo5sKTAYlyD/jvLeVsp/NfmtfQb282WMxeGQTvlY
VqpJDAgBNcQALXHDrrQbiNr6ltnaSqbwKtjiaBV82qp+woAs1katviLZ4nRyvkd45vaOWDtU8Vkx
OS8Rj0Ts4fWhKsopoD74nq6caQ8CuCElCDZCrC0OeBeF9wDVP+hBr0MYvj5GfsgeiK3cVsbzJHxt
rcPbh3EZYzFfldQLntJpmZsOTlHZvvSOfXz5+/MYL646bdTVLJD4fV5rdj0hFNF19iaVfW3V51qQ
jCsUuO5lVa6jSlvq+pC60iAfBfVcNYWjpP/mWx3DtUWHz4PAAOcyjrqL0dReGGJeHKeuJ3wMtTtv
2pit1XEgDwGKDvdMzs3Xs6WkfW2FtZ66aJ/C97VxbrCr5Pj79pqvpR/6LKclU8MCerCIogaDPxgF
b0EBq5KgOLXTT6W874LOMRTfUeutxPOvbNvyGmUbzzqQ9LKu/JZzhXJjpSe5O0Ta9GAI2rSLhEpx
xEESjpEJYkXvui8ensz7QtbGPcDkaN/1rWhXOcZFUqmPu1FRKlsOhXwXylZ+71GZd25Py9rnBiFw
BkHyNANo83ryYVT3/dhYHLnZ11gu7En/LrfvuNsvYyzOW70tREEShcwVZVcoz9XM2dzSaVld3otx
LI6NyRqB0lucTLVV3Btyjy7H9CWXlfsyKuh7abCKo/itpXfO+MtxLY6RVEJHpzeZu+p7amDoBR72
PRFAo/FGUiEuLQ9DQDr0jUqLlC/HbKW7C7pf2aap0OoWuAiyGMaAoo4xjhApYNPtVIHSuFbZdfT5
HRuN7I4uAsgKMvLFRhOkWWhJZ4HyB2Cgx0nmfcmT5naUtZSF5Av80lyZwwbjdZSoKJW2Hw1yvC53
pvCzlx9Tq7LH8nOQ/L4dap6W5fd9GWo+1i4O+QgujKS35HrD8LXvnt7M52JzcbQDmoW4hsDw4qMx
Mi0xYk/JKZgkjz7K4FLv3wmBuQGwWx0FFBqmCv7alXux4SHfr3cT36ZaRCCOhWfBNH/dnqm1RaGP
p80PWN4ty6O3wJRGEqY4dzm9Uvp5wUEMjgqKwG9WGgIzjUDNTBhj+Zn/10tS5X7mCYoRu3HzbxLt
S+kQGxurPm/TxapT/icBArkyC9wvrhErjwR49kLs6sWf3js1urWzBAQDsruwCBwY1uWWd+bK9fgq
4uLZEsc8BmM2AftssGPlQ+kHdorwsS5ugUhWDgLLnF3UINRCY1yeNqggpGIYW9ToBBQbokOFSVFq
buR3q8NB/ABwOzQMPqDXa6SkaTAZqD+7sv9dS4sjxMGohnSTv9l/js3A20Welc4tNPznnX/xfbZV
mXV5y2ZQhW+GPtmS+b0pN7L81Rmjv4sPARSCK7CaL+uFPwWsTYawleAowVnsX25/PGvzNT/4US6c
6W7L/pue47FlVmpC2UTbmWAJcSVwxJg0adz4TK+9vZixv44NGjrLs3P76xkTotketa0S11LD+rnU
259l6mU5YK0ojWw0PJ/REUD+KTwIbgS3T0i0Q04CtPOCQjg1k4ScrCTGe6uZarssIp336ZR9x742
PPWTHP9JKPYfLKjhKOpVyn3X+ePRnIRqrxUa/QUoJSfwDYPr1UVmV30/HGNBjRw2UudWSdR/6Hoh
xMqol3/nSSM86IUkQBKoFetfsWjVYSdnZusobSs701T2fxo1qnZKMfYv1SSGX/xUi/7189w65V4o
3WuIKDlmm3RHzAC+RF3W2bk/+adQ0KejmAfqoQHYt+sENNPlHPVVyVPjUxKH2Qsi7zOnEDiXP/u2
wHDa0pdfOTP5CHF4gh8FSXQpjJnIaVZbsRy74/g56qCA2FkcbVyWq1uLJQe6g5K7vtxadaTGCXrp
fO/lETeip0Gwi+h4e/uu3C+oodO/QPGER4S8OC/zKTEUDINiNy3q/ZOYVfvbv389BoAozC/9IwC/
fCKv96yu44eo1nzl3pi/TJq0b6rkWx9IjynGcLdDXQ/FBJMCxxXnBDRLzcVBrOVDF3aAUV3v6LX0
Yu5u//y1rBzUSxpuAFLg5fAQWgwFb7apTCRaJOlsTVcHM0ihnGgs5R1C1829nw8PQyX+HD3zMYmn
o6zk38Uo3vgz1iaUOxoFQrjdgGAXd6gYZ5WYgiNwcTdzhzA6iR1FBS2vT6bW7m4P+Tppn0f8Xyz5
9eJpQ+4pWqjEbjtVuMI1jj7dxVNzKKqPZmV+iLauhNUVpLoEiF+GUb68vPu2MvC+oKOSdt6h8KXH
Dom520NaDUEFi10JROAKvSTFldWYVDPdWOQ48l9qDI7eEQHVBN6UtJ/l5YutC1CfanolcieQUffV
Fodwbf3hVkuzhgC2FkuMly9Ucq519AMB+CKSZ+2lKPbs0Ig+V6axkXyuxsIqaLbYoQu0jNWLsoXP
lhe5EUoFd2kF67oy6sHpjCFzAqss3NtTd31do5dLEYPXFPSmK12fuBs9y+oj9rZ8jM290FGKO9wO
sbb+s/QJ5RgeOVee1XqLjnaOlo+rDr5x8A252Ley12+8qK9vBwZCngnNB6o9D/fXH06eSGocthmt
zkzeoweilb/M6SDRe/L1LVHG1VgG6r/0IjmZtEWsuqn0RmuCmJp22n3WqWvuNF7b9NIUzzvCuDF+
TegwbRxDq0t1EXVxNFgkHpKXslRNMJzmDGKnK620E01lC5q5GgkLKVSA18QEfFTw4jryY1fLf2RD
bUf9R1nfUHtaicF2Q0sFsVBmcZlZ94OpjFVghS52jNLUOVYmO+pWZ2Bl670KMv/7RcLrz2CKKCJI
+o9qlk5E4eP23l4dxUwOnE3zlKu3ooixU1K0ZeQWPcZ9jfitGJMPst9uFD3WxgHKVEKAg17AFRgM
FwG4XYnMOL7K9Rch/HR7FKs/D9DJgk5JiXSJDDLlriGp5uc9Id7pJzm2NvKEtYuc1ycrDUyHFsky
JxnGtJ5kdANdJMPHx0QWPlmSlh4q8k8E+EjfjSH/VcHT/qB3fbfP8iZDICnRH4sukrYgJKvDnb2D
aOnx+F5WiTNhLE0kgkJ3kAWnGzAR6r0vt2d05RoHsU9Lci4jXveJxr6SylFg4yXKV10PnERUj0H9
WEaWI2HfU2zBUdf2IQ9wIGSQ8eiLLxKloNCTLjNSrg2v+phq1RPCsSfYm99vD2vldsIkHZtjnqo8
i5cXLUZSGBYXSuhWXgWdXvwZ5N6dNQ1u2Ko/bodaHRGgZhxbSC6vRGfMOkQ7ODRD1ygdQwQJ8dRv
sTVX98FFiPnfL06Hcs7DxYJFQqYid2Zo106Pkq29vxVlHuhFlGqofNEvDQ66+CQrT1p/uj1RW78/
r9nF76dNV+W1ye9PBh4P4vCs5f5GUrIWglUH1gUqBVUq63WIWlM6j3cvx0+2TytnS+B75TqF4UmR
BXYZ6MdlC81Xas5X1aTO1pxk/UE2P1nhN3F4MJS3ZyIcctQmsGLEXG5ZcKVIGjUD0qNuNwmHDq6Z
oiQbYgVrU8UrlU43Q7mu5Whl3FjzE9INPueWHf56+1pf/vpirRNrDHUsWAOgO7s8e6y3qoXXml2K
yQz99+fPS3WxmaqiHhMcNPjzpdLJU2sX19JOQKsrT4azHgjjrAX7gkzZB18dvhTFVl107aIA+gSb
GHQftIolTYAzP2nGtvRdP5bPWvdcNL8yoYW03cdAfJNdpGjHrJH2mJYddF/6FEvv+F4v/4Ile2DQ
RK9UM/6CWlefxdz70oXW2zM5EGz0l9gjiGotYWy+rpZ9jyOsK1qPg/AhrdzRenteTwgDKWxqfRzX
8z69WMjA1EsjUXTfDbVDnd5Pyr3g7W9vxvW1ml0+eKIjg36lShCCUEeVx3eF1Mp+yPiPOsModSfB
bIRH6Dj+UdWoEeWGJ+x6i7JUALHQNkZfuIuVaqvssXJhUCSg1z7D9uZq9+sR90UuV+KgBW4jPSfp
d6188fONQu01T04xMd2ixA1XDqX7JfAsRymLzDgLXc7b3zQt/w0w6Yubl6Zs8ZlPH3Dk+6LEMmba
DcJWt6d75WShOEzOgr2rzLW4+DQbM4hiJTYD1+zC3fBtCoONV/TqBF4EmHOaiy0jVCN8Vs8I3GJ6
lGLsw2lLvtWidp4/uIpAM4DwXqXLrdh7klgXJJpTue8byU7Lz++YJSgTyAnTNwdb93oQZtxmTS10
oYvsl7eLlQEvxiTdQuWsrsVFlMXX1USqkhU44rrwFm0VDEtbbtntrmSQTBW0egqFtMyX71kkAXLL
wPCCIndZI501kvUjwVs9TFMQn8ZCGs8Wai+OYgxbVb2VLI9LHmIhTTDe7MvmVKlOkYUwWkhnur3X
h+Y+MafPct998Ud1Y0Os7rmLUIs95w3gXbOaUIDoPLtrg+JJRsphZ4rR1vZeXTP6eajG0Ha7wg5P
Wo6EbEbWb7TH7BP22Lc33tqkofKHyyWkRrKVxfHjhbFfWO0UuqNyTPLhyVQeJdxAy3pLbmor0KIM
oIiTWuUmgarki4cok1B/BNEP1WILrrE2YRI4aArJBnqMy+Pdg0EdZbkQuF5yrOTTuFGwWf15iifU
GCySjuWTZUQ6L50Kfr62nvovXvmOC5DmKhiO/+vBs9hZtI0KKRqLwG01yXeMyS++DL7WP+oVNJHb
S796EUoaHTxKt0C0lrWMYizqqMBQ3B1rAQX5DGzgEOO1YngNlutKJNkBAqeDHjqUqDpHi9CuL2JR
f1H6dkvYfO2LmmVSSJ8M2hjLcwMiUQcn3fRdfTAfpAQpgs5zguR4e8irmxCjcTyi5grOMk0L0iLD
eTcLXDFv/jWj/Ij69Etc0vJq6o3ax+qAoMEBtxKl2Uju9Yk+qwVovRkFrhRb3b4vx+LcaiVGGGW/
pYC2dubOVV7udw5eiuKvQ40COlxjyDoGejuc6wSYjFY+axAxHX+Q5A+VX6qOUpXjxqNhdQPJ0Jfm
ZA0enTxP98XVa6HXDn9xCABGZc9FYKGqptlNMtpjUTgNjcDEQLnTQB5jhx4mJk/VwRtRbby9qGsz
DTQLoSscPahnLZ55UZCbxVQkqFmUBW31wPZ/lFtv7rWNcxFjSd8pvMrwZJMYQ3vM+w41PqwPxjul
jzY+yrXjBYgIIhOUlDSUdV5PKcqbvRRnMk3i+GQgsZF+uj1ZqwNBZBvAETekuJRMoMg7VshCp24S
dMe6/E7T0Jaar/KbPWVJmWYuGMgXiTNGW5xjvhwLY4cjhKsEk+3RfAU+LYDfeftoeCZwhuEmQCVw
kTZpip/5VtylbjUeJnkXmndIP+CH+r+LMq/ZxTaPhrzCX6tPXdS77UpDPHDAmDuwsy1j17XFQU4M
ZCY3F76ki0CdqGZZ6ouJGymOUe0ay/byf8Zm2BjP2gdDzWJ+yVGjuipceGAQKr2sE7eVWmyNqvQp
V5qfrRZvvDvW4hBj9j2FkXSFsInCQbEGowVTMdW8pxQfRQkrP05p/eX2Aq0eRJeRFrsNwEJXWdKQ
uJJSHhBEtCPRfOwFfIYS7S4MdUf3xQPahZ8w17Yx0fii5tLGh7X24c4FRj4tGoboW7zeJH4d1ZKQ
TIlrmM1PvM2eEQ04bAxz3s6vIUtobSE78RcTNyt7vY4hFdqQjWGWulapfVbLyYmn0OlLhhfnOy4b
oOkq7p798IjNshMP1n2aR3dDLTu3/5DVhSW7pykKSeC62hFNcmqFVermctk4tVA6U2sGTg3c9x2B
NBrpM3SOHGXBmozTOAzbltOqH+Loc6aF/gEepZ/aXmtu+RuvLiC4U3B6c2qwvEXjqfIbvWFypfpo
PTXJO/JGGn3/8/OLLZp6hqe1AzdIJ+kINpt2++32XM23/NXm0LGRowxEM34J7q6iVu8y2U9dv5h+
G8W9pe+ENLtXJm3f183+drDVHfB/SPuyHblxptknEqBd5K1UW6+ust3t5UbwtG1RCylRu/T0f8g4
Z6aKJRTR/oCZwQANKItbMpkZGUHQUgI3vxBsqTuRJu1oUYANAxChuEUIfaMi0ImVXRO0/fk6gjVE
NuBbUckEWloG8IaNODWuzUNazh+8mOxJmoHls9+5ab6twimESphrb+zZeCqZBc5tdqAZ08maLfeu
OrseHPMCqkOc6ijLNzK/GrqWo4OmQOsMIDJtxJy52llEkE0Q9BzEP7IIO0FfILun89hra4symg1q
GYAvrxIQPI6HRFhotCfosqeT9U2WYBub8FjYjiB+7Vhh/MUCoyADgUCgSQH2UW7WzBz6PEYxA5zs
jwvgh6ZfXfvH7U20dt158CCAPS5K3Ko7q/w5afsRc+qQvZ1vLbaz6d7p/yJruWRkKaJw0JH4y684
u72hKmKwAoobJxQQ95D33Q+m9TwXqcYnLhvgaoMgxYX00BIOB/almTS2EOhTyk/c+kbBuRYnv8ym
D1nwtfN52FmTxjWuuSsIKfxrT1kg1+mh5UcI3FURFd5vW6uCvWZgyaibiBBQXFV3QNnj9EsvX6KE
uzR58N5fnFlIaJCOBDgFZDRKoMs56fGYITmi9iH0wRNTyTm6vb9WR/CfCTUljlz7nCcECF/BWn43
jbJ4tlkyaKysZlcRq6G1DgUAuELl+dUN7VSbNXBWXgqV+ike04ORGhwKA/1wGPM43/ecWXfg4IgB
wUndneimQoclWnPISJujdItU8jWbd9LLrmj9HrGWMUcA3XzNoechilEz2LUpRTwHfjD4BRSklF0X
gEbNmvnSARfHEIoDXFqXldBZWP5+dlynpBEMPfnFCdEvGOtbTxNErX8fVBVIhQNvYyrf9+KGsKA0
itNMnopNN2oyg2v3BAraS58yavRXZOSFU/ZZA5GDU+8+Esh0oFE/6oF0wc3EjEeagX7c0oxozY2e
m1QcXIJAPy0pwL4tAiNSjhGv72xU8Zz+cPs8XVP44j4+t6Ts9NltAbXjLR6naXAQdX4Qrr/teLbr
Uu9+AIFKWECrgkBXnBrtFyH8jSDG5y7ONImH1TUEhnqRCEbNTXVNQRJAFGfAw8IdmxdaDBB1mDVj
XTOBVgqUhxB2rrD3SsMvKw4IJ1q/2GcS8/iBQDj69faMrl0aYAJYgjb07KMD6XKz9yUwMxOZ89MI
SnKWvLgZsq9PpffYen0YGB9vW1uLIhayXiBxgGdx1NdyYkICe+RAtDk+xKeqnh54Aa35vHhKcueB
Fr3ueb5Wl0Uy4z+LymGjRoP6eQZ025Q1T33FWSTM+h7CcuhK4N0D5BN3Ru+HUw19LxK4EPVoh83t
Qa8u5NlPWBznmT+x+TTP6czBvVGHo7NhXPPIXf8+4mDIiqCypkbCXu+AKsiSuMeSj3bxNkMT8/YA
1jw7+lT+NaAEFl6bt0ZWY9VSPsWA74q7zizeHFfH6rDmRtB1CHggyK4X9Z/LiSpGVIeYAZxegh6/
0Ju7jxZkWpy8+OGm79YrhyNZgDgLjyraKlX4LhEsANkO9gVSR0/B5H5OXb4JHPHz9tStbvgzM8vx
O1v7fCQT9xtMneeDQjqxobuD5rvE2Oa5AHXj7ra11YU6s6ZENJYpjNFzMajKB81+C61aSISl/rsb
Vc6nDjIol2Pq4GF5UWI/G/0DwXO4/lAG78c4nq0OaBwuTaAV5/+ZCOqDPeybn3h83Z6qVb/371R5
KgFWVfO6BfM0vKvTPY7MAve23NTcQ19Z/CFIhk+NrWvjX9/e6F8AtAAPZDU/47OiIhkd81NNsTD7
vNwxqDv9BWgcVTSAuRdhRjw3lPgIdZbBIBK4dGp8zY+k/HJ73lYHge4L5AgXhkJ1ZUBp3dGSVfmp
r2zkbUEklZjeYezQfFMLzbtJZ0vxO6NoCfenBo7Niezx4A7h4G3lrCmTrB7RsxEpEyYZAfSUY0RB
TLNQsnHT1u5jP5M7cDA+9NOsezetDguJ9YWpzMN/lx905hM4aavJrNHoxfr7YmlmmaI6MJDS/Zt7
wQMN4tKMCQ5U5d5JnLL1bcmLExnvrPRQaALxVWeDzpKlcRGsT8FyLZ0NI8h9tJgwPJ9q+sM0PjrV
W5+9/sVmg3YPqsKufc3fHldVA20njKDl0ezdZUXY8wNa7m9bWb0/6QIVQB/EUuO+HEiZOEWfLOvR
8uQX6C+3peG93TaxuuQUDWuoc+PGsZWdbMQpTfMgK075FJVelMwhNC6YLkez4tOQ+QX1gYnoCrVh
ZSDA78emgVh3oV27w2htMK63dSgH72MzkqdAGK9TBp7L22NbeW9cWF3GfrYPSgDP/CAB5h2YpWc0
w93DeUSu131qxPzbHo0fRtXtSqZrW1jZfi7KmkjcIOpB/kYZrKg8CAQTdFAR8lBXedgkDz6gbrfH
tmpkeUYBvIuSrUr8lADr7HGCh7V09vP8DC3lNN3fNrGy+/BqXzDw2H14rynup2q7QlS1j4uoiJqo
n96/uS8+r5xSIkSV2zE+P6dgx7qX76dFRKUcDTdIBBG8IkzFmbU9mwrhAj/dorlsioQmEFibnfPP
K/FTVzVGM/r4fMK3RfYC1g3NCq+cTBdY9j+0iECIqazjaIaPbZoB3IJ3Op6uCfh12GFK8TqQOj6B
VVPA8i+pLN+9ylykfKykDamVU+BCKUAkm8b+bY5JOELd+vaeWnMEANLgXCC0BcBQiQPjPKtNwboU
EA40yhf+wWzB7zRRVCYrY2tn6T4bmtfbNteOCk42hoba03X1aS6gNR1QINTsrDiO1H4YmvplmHSX
59qGAGU3XDUMgfxeOS6WXVbETTOAtuUpmZ+d9x8XNEejXRkZVHAHq2Ckfk7tSnT2eLLrHfmW6ooW
a8/Ri+/bl86Sk0EGENEdT4Z3l3vernKfRztqahJa/L6nn5P668zTyHE3t1dnJchBGwyy6IB4Ig2t
5iu4oBV61ZwB3YpF6A1vhfPAjbtBHCqdps3K3kOJCRmfJRO5EP1cjjDgvSPMJBlAM3Iyuocpgyji
/N2uj3L6YpY6reSVXQdrALkshKbXZM8Oh3pKbzj9iVP2ZGT+sRHeS9r229vTt7LrsKcBO8bbdCGE
UJZtlN7sGX3bw0n34cRe6V/0KV0YULY1pa09yb5Da3oJdbmdqyOXXZmni+8vAzy7pBu0TSMZjO8T
/k9ibEZzGyQ/b8/RysJfmFh+wpmJLCY8CeZhGcJnc0g3EP6Eq3n2zWJLxEMldLypK1v6wp4Sd7Rx
ywbPH3s8dIJwspH5Q6SOX7DL22NNNOdnbQPgGQr0I2oruKaVN29Ku6EA5V9/yupP3t7qP79/7s4/
rxyarjPdmAf4/ASx+XwP4VjaPTde1LC9fD/1IyDEqM8iQlyaitVnaEI93hBZ9idneLZavpHza6KV
2l6568iCo0NQA/K9KzCdzUGb5dZ2d4r9TQ9te9zB4VIwn8jw/vgJJMBoFcMLBEVCtUJrkDyzzSrp
ToyJMHXfZs29trbyZ99XV74SRo/226I7tcfG2uSlZmOtHczzzysrPzgVz5MWP98BTCR7mMf7Rmre
gStrgdYdYONsSNZbmKTLg9k0o9kGSdGewFOBu6VwoPn2zHX4tBWOMugHA/0MTCpqaYDDX5qZ8oJb
FrfbE3F7NL5Cdkp+FfE/sf06FC95Hb6yAxKtwZH9MkjE/B36Y7zkcPscXQ8V7zhwRIDFAVlfcCZd
/oaqoQyYANaeXPyGwr3LGIjtf5Tlu6NS6iBZjpvcQRHqCuCL31AWRkIbHNcglCVybLpG6etdd2lB
2RajXZVULhZYBYXpsMo12271+6CzR0jgor6qdo4ZIpClmdnNKX0tjV9j+eP2Olzvavx8zM2fvXAd
BNiyqPvKzFoEgwc3jcoi4v17zz0enUD+ACaz1Eauujr6rJ0AZ5HGESKsfRpyCBPdHsPVFC0GKB6Y
4ORZeuOV+6yKExMMonl8LB7LBGwwms9fTZHyeWWrSin41Hv4fFJs0KQcZsbPRNf4rhuCevJRFMvb
OIuPMdh2vToPB/u98TJGgb4AHHokHQFFVyxQp0lA3dnRYzn9iMmWs+IvpuncwBJ1nEUVPno5uE1b
KLrVpbmrG6gpQfHHfaxQl9OkG9dWZIHs2+gVXyBMypkTjjFmEmXLo2s9WWYZSeAahneD9zFhEHWx
saHAlAM2m8vxALzP3ERWxjENOrbtrL58KIQhNIdjbShIz4JhEy322MWKL+55nncDalsn0o0n9JM9
BIOzt5pC40XWzBBwYpkQqoHDV82kUK/kQ2rHRyQDj7QfngHaCanwNJvsyqtjzmBgaT5ZypRXJ9Gu
AoM7Rnx0xhqx5BB5bfoMHp9ozoTmAln26wWGBqZAKYhOcAs4SjjGy+Up6sKN+5wmJyGE+amgxW8o
U0ErZXSnkDAfLQgx1VEIr53Sc5vKa92ZrYkPPWMnMIe+Oc3b+90YErTwxeg+B3pL+bo7yMmXVp2c
sglKZ7QP/M0MarvtbStrS0SBZfAXdnSgxJQNR610ytvAS07U/t1MP6bqe2V+H8U/77aCFCr4dnBA
LVDyKVaKyeuylhTo5AsWBq2obdFE5pWbNtPlapZ1VvbBhaVlzc7cTpfO+WiilerUsPgR3WSn3p6y
0OvRVOulu8wOPvHK/vkXo0MVHg28YOIBavnS5pBmvg1SmeQ02UmUItmde3tzekoDnZD6NVh5yZye
WVJ2eUVmq7HrIDm1Y45GOOov7cF+tW1cw/uUGvYQNlOVRaklwDNrQv+4rCBuWRTS2SIfX+t8/Mrm
wXDRqr40suMkKMtKs1xwZjbJqaQgtRAfwaobOu43h/6+PcEr7gqNZkDro/MWFC3qZWW1k22N0KA6
WX6cRE7Krb1NuyQSVdrubptaTtXV/jkzpcxwW4Aira+m5DRP/dGYJhGBvSwLbfTqFfUczRA1nWeo
uPa1Bv2zunEJwny8vkCCrx4RnlWTPbiGccw9iILPafUbOfQlufkBvDqv5tR9J0Dfv/+SXhqMoE+H
siOw54qPGWUm+OBW6Jl25J4PFWiE5CaGQO3tSV3dJ6BfXJq/Cd6UygGpSoe70mfJqQAtSjRPjfWc
T5bcdnKCqBVPieYWXVvEpcyJCgMapAFZuTyQpQX2Bn+GUwNNaHPP8QhF5/xUPvfdkzFuM7kVFnhO
pRx1MKe1jYoLaAEdg2XjihpdgEPVZoWVnBwR79mU5qH0563rJpoJXbeDHMAfMxBLuxxgTPIBQTQ8
ju3tULypu39a3VDW1mwB6P9/E8vfzxwpojTU3fKEnSQkiGXy1gRP1HvM6efbW2PlDsV8/WdG2Rot
chDGWBlYKmZA0rPIf/S5Dma5OlsLjmdZEYCylPiwIObg9AQNgi1pt3PwVAPXzrt3d9viGOGG+9eK
fTlhUhZdN1lYE6espyN6Aoo7QYBvvz1furEoW7uJrbkCgxnGgu6lcIKmZF/iydyiVnDb0OrCAMux
sPyj1K2mZ1zwciJ5uqz/SE+DidwZazQub20saPAHFg/0BRDQUsYiUVidGzStH0kF0nGrEXzLhulD
MNpm9P7BACqMivoyFuSbL9fGDyrCICeAJ2HCPnHXP06JrfE5q4MBV8HC+AeQvzoY1sHfGG0ZH3k9
0U3jTj8HZ0oeQASog42tnUw8DoKF0AWdcuptmC9kHXbF4mPTFDJy7Nrbl1YSIRatIr8gOnnftYEh
kgAwHXBrXPTKKtVj0TtdDeddj7uWS+iMHHrUBm4vkM7IshvPvM3sGq0zyeWGQOOV/5zXT3m/e78J
9D2B381dKkTqJeSMZe5PVgqfGW/9H3G+8379bwaU0GHCSwt9oEly6tCFGfG4kVt39MfQ64ROqXht
us7HotzbwWTkXlxiLCacZVCAdeSXWd79xXBwLgHftxfS1uU3nC0JH4RnlxIBCcNtXTzYzan5izTH
Eu/8a0K5Y6re8dAQ74NSmJpR1iHfpBPGXTsr5xaU68VPastORgxiznfjYEXpXG1FLCJn1LjLtZDj
3JCy+DOZZ9uWWHwwCJX5fdU/0+K+cUKXhGmBf/7CoUE68w9eHxk7qsyccAiKzwbGxcNSQml71GUI
1tw/6Cvxkl582lUPuh0b9SzR3H/k5U+retNVg9c2MLw+pACW/NNVRDh0Xg8hZA+ZgcrYxLP9XLQv
ZarrAlsmXQ3mwaaGJkAklvFMUbZwhxVv01QgphYV78O4MP19EjhNNE1Gg/3Apn2R9gMaSAbC3ws0
RzgA/Al8JuJQ9DErbtPLzaK1/MI4ujmeDVYZeplmy63OIV7uFIAg9MKoqeA8w0031LlxrALopoyl
Gd8XWekceBMXGt+5dowWRaZFRg1RtarW6rdpJfpqNo7e6G0G86uLhEqaf8P51dwDq9sO3Bi4aPBU
AAHypdNp2nImMsO2c9g26DdMhx7WfV85N00/s5onrXGkyWOAflf5cttp6r6v+Bun8hADBMuxGaD3
k4E5/9ttA9bqnj6bIcXR1HFD22axkBJIZ4RWGmavxptzMt6sP//2xsZww/q3g/7GNIydQ/zp9i9Y
3XbUBlJteaVe6SsYKZmcNO7htLstK6IRkndCs91WTCD5CYFluAdg79TuPnu2RlBwQeZiAom7MU9R
PDsfyuHn7YEsa6F4hwsrSsA+gIXHnFwjQLu188op35Vjckwpah4JH3656aDZ26v2EHcAcwkxD+zv
y70tTZCj1H5JjjGUbmlXHsAQHYqF9gdC1nd2i0rr7QGubEY8gKFBFaAtGVllZTN6geEIxmpyDLLh
x0T5xpzkl9sm1lYKgBHg+BBYA9GneDkJP96SuQyOQfxks0+Q6uqlpiS1Nm24iZagGsCUK/RVEw/z
lImMHn2jzEJRWM8GAz1U5/IvXhD3SDjpNI//VBvVnXFucpnYs9CnsR0JSZSUHodu2BtFs0+8css4
eR4AwrQYOk8ysmdZ+9r1zQdzHrdDVXz0J/aY2cWdx+o7sPBoLvzrVsFFJdtBVR4iUqDIUndPM7LZ
gbQRbswh+VQZ6Wng+Tbr+X0bz5uxr35ZkC0AOm2AAIVOhmbF56BrD3EzmjoRPKs3zQhTMRAW9Oig
U3Dv+nEbtXZR7VmdgNmay/KxYtk/IBLtNTv4Gna1jBpfRqMnrPvqxZMVOSF+bNCjJTr3cUYS8zA2
3HxKpeE99tLL9uWYs8euHquPHLz42xZItzs0mv26vc+vi+TLDwGrCvYhgES4Ay+3xOgHaZvWqPr5
KSQ46rxxw2Suhsc8m6xDGuT9dy6h/OwPcfehblj9KGow3wrI/32OG7vcJGUmorga5d7CMo4hqw35
BM7F/OvtH7q6VGe/UzmQnVWBbiSN6RHoDgaJs2oKS4TYL+0Ecriq9dl+aExvQ1mpW6s1V3A+Q8qh
seSAjEGXxsd2cjaE3RfgEDJ05e+VQORiGZYfcXYyR/AW+8UII7wIA3vLyK7soznQdBasOU7AA/wF
KIAwTs195IHXGQNL6LF23B3t692Y6lKi67P1rwkVnTIA+CIQ+5LjMOevHABvC1DfYdCGwGt2fADt
UONB7wrYdC4nTAzE8P2W0WOffATRSIiC2C7pft3edGvzBf8PcmmgY5cumUsjmd25xWzBX4oMBQDI
lI/0420La+t+bkHZXP7cmDY0qFGung8VOUj/H/7mOBpvs3Z2INaHA46sV3CFIQ2oEF5dUAIO1ACC
GwBw0O9W9xOMJVuclyhIt7cHtTptYJxHHzv6PPBKuZy22BKFWaYWPUrnfhA7QG9vf3917ZGKQpMU
dBWv+EEz6sZxNpj0WECWZQu+7ArBVI22TTQ06K6nZYnVKxN4+39tKf6RI/tVQVKTHkeX/PIYfQQN
4JNLp6eSV0DzeKehSX/4sR0OpXloPLqZevs4BrYmclzdJ+AMAt4TejnIV11Oac8aY2qmCTsR6jx1
6BaO95bXE5qoq5y/zdAA12RJdAaVGCvLanem3oyN+TI7RVi6P1IzlIfbC/knjLqaXdCQo5zhL9xb
CopRJGmbZ1DlOjZdMNyhS+R1rmwrAmFA8dTnRbk1m3za1NL3Xvy4cO4KCASDARBUAT06IY4p6wWE
8Eh/YDPv9m4l613jdH3kCTpEFAjT3ZCzeFP20n7E5VWGqG8wzSDW4rgFVAjJ2IX2TY1Gs9aY2noO
4mPuZHvHP3jewTPltkbvR9Fvbk/Y2qqc21pO+tk1YQ2pRAcCBUanDKqPxCriQzcl7CdhZRtVvXw3
ARCigwBJbHSVo8x1JdRklD3YGWweH8dhZ32vcs1BXnMUC0ISmYSF6l6NvzyjKkTZAA5E8gf/aOXH
27O1Vla2AYmDAiaiIyABlAIJaUYLHdZufDTSZPrkl23+OAVQLx8QmkVOzX70c+w/GZMXHEkgyD+T
YZpJyE2rP4GBX0fGujpaSE2DaBGlAbyVLhevTWIxy6Us4LCN6UW5odkca24ejwl0wIGTF1BX5baa
SZm1nmRIbBrldxkPr6IS27aEQjMUj8KaV7/TWAfjX7WJ2rWPvsElSFLefkFvi7ZqsSEH45HVm879
UkkeGT3enT+k+W755GU7Lm0keC2AEE59P1eooiQBWKOOznyc7bcMiQj0QmmmcXWZzowoHt8sfSNt
PBIfTfAAloyHuprAmgECIBT0hpEoBHLkch+IbGidLkWsN20t547oqK11n1/+fuYjOquDJmWOQ8VG
5zdJgw+o2G1uH6y1C/h8BMvfz0yA8jyLeQITk/WBevfJsHc7zdnVjUK58AKas7myMEnNs9l/qpnm
87oRKNdb0jlpFgQJHJtp3idN/H0W5nNgEk2yVGdG8dcsFo03JTCTin3sbOIuGnU6d6sm4FFQAYL0
11XGmTbCEUkf0ONENsQ49AQ1Ok0ssLoWZyaUUQj0bLZNAxMMrywHKBxNfLp2q6F0hQuGOmBXUvne
ee5n49j3cCLmPk5QXdjV83dZaDDSq1ZAdoXuzEWFTqXfhMwjFYEpcRl0EfsAIvHmE2914eJyo6gB
DbCa/xpR/GEHXwiRgSo+1kI8M7cKJURN+3H8hNi8DSXBG6Kb+a9uHjdJ10RFZX28fTTXopGzH6Be
MuOSqG1r/AAukFRK5MMovMdBOJ+KZNygF/gv6vYopvsIEMBIiHErriDLmzEHAS89tilEO/dgWnIM
zfZY3X4g04VOMPhtgAy59DY5RXtImeDpX7NgV4AFZvIbjYm1awy9iUhALapcyGRempihQj5WeAEe
69QvkPHInBfUje2dGbTWfdKBYhzZyGzTS7T33l6vZUNcbRiwFoB+AeymyNteWnaKIOOMwM+JPvuK
qt7JBdFpNaI7LS+3dOJ2ZARzKBodX9DqafAd+A1QSEJwTwlGmtaZnaCbgRzIp/5QGA7CBMTVoLY2
zAjJ+Hp3e5yr9tDotzB1QndP5XG1WsRiWYo0X+p8TtLfjD4Xyee6erltZW33U2cp5yNCQN+5cvwC
hKtFMdjkCFTd1kLoM5QfhvIlkygoWJrglVwbs8DwjNQtTjuaaNUhFYUNclPOJHrw8ukeMejPug+C
jVNy5zEPUutuRmgaOW0abCdviMM8DshT6wa/nN70TnKhqUBE07/MSV4CbS/A9yPdbDv4wS+jyrrQ
oZO3qc2qf3BnXtzVbvIr66YqAqjgsy+lGzUOcm/NSF7Tvjc3VeB+ms3M2RsyoIeKGvHnuTTtJ5Kw
4tW1BETmGop3qje1m3iy0dPZSREFMo5DqzbTKLM6Ggk6lwfmi3onGXDNTULcw8TlvBO9N0ZsNJOD
7VfOpoOkU9jTFNo4cAF3Mwe0hQ2W+0pddNkZXAafiy5o9kjhd196Kboo9v1um7Ca4q/UBPNXJR+I
VcVRQ6zkCwQQ/I3rTng0uZ3T71O6/G+SucW2TLesvCekze9xcr0QUnNIRZauuM8L2YXg3qrCMcjM
0IMI2D7NfTMKpjrdTMJOw6SQFN0M7vuBCsjZAy0P8XqQUOLlenls26RuO2OMxYk15oObZHeDYT3J
GD3ttzf09bG5tKO4B0u2Y1lJVp6C8luff2jmMZTmxhzf/jcz9uVwxir1kUdIytPcbDkPWf7Epigr
NT7AXSLbS2cHBCFcALhGUL7BW/nSzMSSxMBuLE/cnYMDBIeHSCKrHwmJy8pzRmM/e6mxsaXwQruX
KaL7EY3vqW/dt37dnrKWpwen7dJHLs056pg5P4x+m2/nXjofW+5kEdy4G6WT2W1qoHs2dtIWUYmH
4MvYenQv0mEObSmxY2T1o2rTX30nsv0w0m5rmIRvEkmSqKaexAttNqNqGtlL6sYkLLgtIgvsdqFl
Dyc3bqdQCHRJN+jz0QSN1/fdMkugEgaDPHB9KoPBROO8QXQK1fr5m2HcO4AG315tnQElnvN6nGPG
PRC3vnpoF8s1n9f5RSUk8BORzVTAL8rsl0i2qB2FpiWjarhjVNcTdX1xwwcje7CoNgIFqQJ9k6Cx
TJnF1clu7MifTtL44sxZWDjOXUYfrUzj89dmDuU69OMDyoymAmUDV9RFtsl1S3TdBpvMSp+zVm7f
vzgQYgDsAQlUiHYos8fnwveTIK9Og5z7Xepmxq4V2bvbh13odPjIJqKACh+mgsayOi1Tu4/LU32X
JY+Yqr8YxNnnlR02NSypxtTA570fj/T9XRf48QCfINtGwZamvhfAt2l0ZtdUp6RpvU0alADytsiK
lrHxWECT8fZY1rbzwrS9KCU6CBKVBXFxFaeomsAayrSzfcjrJGzNE/RbI2AiNP5+3ViAXmgQDS96
QZce0k2F06DnpzoJeVcUL57dhgnloSHrsCE6yrGV2utSef7P2rLdz97xBhnBBevD2iDTiMVziE78
lnwjYLLwP0n+LTEbEBz9uD2fa0cWGUXQgaBxHRqE6pXGhqZrB1qeXHHssv6u7sBd7hpROx7Scc/9
WuOOlvVRL52zq1rtN5piUJxYE67qZk62xvQ44tFv6zIi9nLhq1bOnbayS6o84YlVwGnHqKNvCIdK
TDWlfVSm/mSEYzyhtz0vyVZ25resz3nkxv7JZFmxWTDcoSWEcScbi224IJ8gXJZvnC7JNgaf24c+
6V4CdPtr9tpKevTyolmCj7Plt2zeeNZyD1RutRed8YW27CGW1heomOxqp48ExB2oOx4I9x6zuMTT
1dakFtYWJ4AjRQANjwQIwOVPQBsnbysEp6cF7efNTxX/2OFOur3j1rz2uRFlm9cZKMJTE0YyHk1+
xCaNh9ANQln7tKzKplgG4ZIomzdoBbF1GihrfuF8CMpSld1ECEpe4sSH71l35/5pMnl0WbmzDd2B
+TPpV3v5bFGUW45QDu3y2sF4pu+N8RB7FZLVr2Jcgu2Xkn4wvXLXuL97M9il5dcs0YSJy1humVcu
j9Eu3cKMYX7wwsA5FBlI6Tbz8F4SgmW/AfWAlPKiTqkS64A9I5bFQMRpRq+ZHVnVPu9CL9je3nqr
W8P5c1ehiRO5BWV/x0Zijx2OWMO3trWjclc2fxGTIBJZrsM/JpTpmueSuB3x8RQJXvL+Gw00319b
DqDVwLIPVnowGChvapZXjWRWU4LL+4M77p1oHvd1pmmZWNvf4C1A8QKFdhcByeU8UVYkYNTAICry
oZ8fYjQcZuUrUgQjZARuL8na/UOBU0PKBX36V3h5t7Md4ea4f4KRhkmZgHvmczLcN9Nb2R64p+Em
/fPL1d2MSxZxPLoo0Uup7AA5p/mcQGTwVMRtDxxNZfdRhnr8Ab+tCovRnEPmdXk0C8F2o0OaDeLc
AU1rox/GhlEcqEFAzZfBJZOBs3sfWKVd7pEiQmNqERmsAnnXEPjVRynb6cWCgsAWQukB2FrQuWg2
8rOXyXzrNu0/3lR0n0FQFHwWPrJZwgYP42ilQZR6jZDgjSDlpkvo8FanWQtaYhnvJz9G91IL7c+6
msVnbg+Njq7vej0QMaMahiZ0aCJdIbI9RwKVxHwT6b3xIZPDxyaoC0zH/DbE3oOY509gJ3/3noZN
6B5AIwmB9hWImbGe1tlQmEeTVyyccw4YYfDTkcOhdnLdG/76+oExNJICaPZHdEG54xzI4CZT3ZlH
Mb7G/BtPdHjIaydzaUC53wC1gNpXCgNk2g8LgtmIULt69yW3GPnjMYFXhEbS5Qm1ScZnv6XmcXIF
KHraaDY+uo3GyPpU/WdEmarccWovK5l1pM1dO3+o3p9KvhhEoLiZTPgGcp6xeWz8PhSbACiy285l
dQD+0sKEwvN1WtXze8/C08o65u6nNH0rEBHcNrC61gDWwBODzexKggJEDtJpQABzZNBwCknM/D1K
HVB47h2dPOXqWBanDEGjADV61XMNQ2X1BhbD9ZtNG0+RpwMmXV8tCP/tJSOMdi90tCrLDVSi39pG
J0/wMpHjP03ipaEvsVtqJu16JHgqQiQGdGnwNDiGl3vXtFvWG3Bqp5JE3I8mnRLO9aJcfn8Z51kg
PVdBy0aB79teOJMdHbdUvPtFvWBLQIcP/A8wyd4yxDMTowfKeINCuJ21waaBEAQrNT5xbRDIZmOt
0TINWSZlublfmcyVUESW5CHN9kJscq4pwelMKKFKnxg5aACghNt3kV1GubdNdCw2a0t9PgolWpkC
YbYOwyj8Bl19W15tbp8/zfeJkvgtU+QrS78APWfxO0GqlOroCjVzpMalYzD5NU0wgCn94le/+7qO
TB1Jjs6G4suJrEB+UMBGJyMTvULOvat7E61gzRGPQoETYQyyvVfX+pRNrDIkRGEDIHJNq4KOKuCN
Txm4+uMXjsJIi94A+r1jvzr/p0F/ifTAul1eN7vbC7Y+1v9+h3I2qdM3sbBidprtTWfvoMnmv78D
E1EknkSIJFARuKI4MOJ+mKoWFKAEIHV/38ef6mz//lGcm1COf1D3fZDnLMU7OTKTu649aEUVVpzx
xSiWiTzzMDFzm9qoYSINvlp8a4hDICPf0wxk7fycD0RZDtwGVmLwBHMVb5vhIM2/WG4E2XhrIUaB
AJFypaQemiog3cFOpXkns20l9o21vb0Wq0M4M6GshZORtm8KaMsGqOiLiOgof1a/H+C1hXcQJFD+
VFHOFqIxrFy2qc+QhAtRjG10+fnVhT77vvL7qVN1Zc/w/Y4+Qx4nE88EVMzp3yzEmRVlOwlUCNM6
9tjJK3Z29pDD45PT7YXQDWT5+9lEDROKQjWHzH3wlXgRIRHN7sWgMbJcGJfvNxzus3Eo1+JACjG3
ArM1MLGTrRnmiEqJ96Nzt11wwrOlKD/eHpZu/ZVb0oP4AwMgGRLC0y4OtpnONeu+r1yRvQNUkj8u
33ci4hz9XHPLa76vKlQaqaCAneH7wNs2vwodE5Lu80oM77RZUNcZFmS2Q/nV/+d/mvz/I+3KdiPH
ke0XCaA2SnqVlIvttC27FlfVi1Bba6H2hRL59feo7tzpTKaQgusO0BigjVYkt2Aw4sQ5tnI1Gmww
Xfja9GUY7u12z7dqb6t7diEJRM/PAnlWttMw9a4jTJG+oHvWBjdN9pSNfmW+/cUozqwoWwgdwM5k
dPCCzA3s8hh74e3vr12qeIT8dxTKFupBp1AnDgEblbzjUV7ezdOGk92YJzXOGmsjtvoJI5jIvSvR
eu7z6XcTf3n3OFC8R6kFqfslvFb2UjswdIXN6G5HIaedgwb4l+Hd1Vz0eKGDBLSWIDyDgv2lkxJ8
yKwmHYHKBdACSYaWzPvbg1iZKiCcwZiEz4MoTr3ywNRLGB4PC0jbDAV78PIPznQsx3eTuKPv4NzO
cjDP3K1uai6vFjR1oX0DN3WgeS+GV4fUy1BN/2bUGxO3nATF8V6YUy4Qw01mw0tgjphfyjyK04Mo
vzLrlJtbkgTXuxktFX/4D5GnM6DgezmwuG1LKRiyAjY90iRwqqdh3Dgw105rMYEcLVJAK0lUmuDV
MJmVHoFBw0ms3ZBuRYgbFlREinSLvC//WMggthlMW2nmtUkCJ8vSDPsnbaYshz50mVZVsw6KGbof
mf3alOKIBoHD7c18vepo6EJubmHLxUtXre02uU2kZIMe1bQ6xuVw0Lrmlx63u0nQ57YfN87O6qjc
hT4J+uJoyVZGJRsQdwlA06JS4/d2FvtuRXxCft4e1NraoKL/30yK4gOgLWYksnWR4iTNhzSvP9h6
sZVG/QM3uzwvyG1B9x2YAYrSvlpKM8k0MW1wkBmieeJbOY5kSk5t23/SUtN3dGkFSdf/riXQL2ma
gfu4PsaN7ve55tO22d0e8rVTQu/Vgo+D4CryCWrrhZGNnIwzeqFsM2g/azq4qiPAyG4bWZtX9BzA
e4M9/JpVlAjh8DG29Sg30/LozjbIwxvQH/yFlUWNx0AYCNoQ5cnPvCnhpCd6lIEeKPkIH/j/NKD4
H7eJOV/6NdHPfsrmh7/JSYId7L+/XwlpOstO0Com9UjG/pSGWwJcq4tw9nnlxQWUis1rgs9rzpE3
dzXZiGVWd9JCUusiMWWbqncem7li5WjpUWMFQ3vovWdPPxnvf5div55ZUSYpbgFKNCoTmec2B2Aw
C/+5vYlWiu3QBgeTL25iAAavy2ianeMSyEiUob9f/1BRdkjtKDWejKw+dXLw7SEOOdRpIenNp3eH
5DAO6C2wsYCyXIll14NsurR1ZeS6VZglVXi8Pbo1rw3JILThoo0c6ufKDgaAtW4KXcqIzRBc8kF/
0QW2xsbPM26MPTdIdWebgm9ECGs7AxG0vtzawJ6r7WMVEKs92l1INFVeApWKQj7aPcpr9WCP96gm
jhtFyjV7qBQvKjbo2kd57TJOAKNsanZJj+qBTg/l4B776q6g+zzemM21E3VuR9mLQpDSrkW7jCv+
Ill37Grx+f0LBrVJlAugL7aIkV4OpWXgkfR0IaNY1Ac7zR9tEpe+xefHwrAfwDP+/qQDpuzM4DK3
Z8Fjkep56hIYrPovNr+vaRs24iOHhN7tga3NHZC50GKGgh7YNVRvZGhxO6HRNDKAWgCgmcgtgYRV
C4AcWgt0wAUDyeVITCkaFNwEHv5Z49sgi9DfX05AAQfIKDwW0H151aafNVmWQGwU6w/mu9iMGmiz
5ezH7YlaiXzOjai3miiGzslTGKknffZRl901pQMEhLHVurxuCLlRuAYEQSp+LqdzzMql/OkNx177
FQ8P3fTx9lhWlgQ3M5KvQGRDWpAo8RUD1WrmaMyMSutL4v0u3v9odxH1gjMS0S86JtSDX+uD7DTN
kFFeP3b9F94eWGoHpXi9PYyVmUK4hE4CZ+FavNJw5m2r10LTZJT1Phue6ZdmS2F+1QLY+sC4AgIv
BE6Xe7fvElvg8S5BXN7ssnJ6HOZ413ZbZB1rZkCphUtuIQnDpXBpptE7yxUu7jqpPRLZB47Mg67Z
qFetLDpFrh0sSpBeh0jv8iPOPEo9V9IcwE8XxfUTEU/F7/cvBqigUGTFngKwWJkqqnkgiXVzHPMm
3Wsdj8rG+yRjsuHrV6fqD7E7SIZsGLschZgcoDDHCVuLGweh8T1rhi9ZyjbKh2vhB6jHAPgF8B5n
UX1XOZ3LOlol8L+eF/uxoUHHuMjuAAvZsx6taUOeHqtEv6ONBMVL/bMzIM425smH27O6EigsDGgI
EdDOtTT8XQ53pqkABiiXUcHn/VSkT5pdfh5z+mbGEB9wxJfb5lZ4dtDrB307PI3AsgMx6kt7YAkg
ccEHGdlTbuzRUZr/GjuPHzOEe2EKouSd8AAAQ9dT8aUbQUVfxxZ482qn/BsfsmiGLoQYLij9leAh
6dyOQLFLRglkNjvI0IFZHYRcLHDyaGPQy/FSXoILnyl4UcBwiPYk5WQIG01JfWHLyKD1+Jgm7I1p
M3QqJBvTQ0Hr+gn9XvSedFYfDDF1w1Fztkr7a6fzj2wdcGNoC1T598HW0DjlqMto7tOd6TaQY9xS
elwJx+BbgE74j4nlJ5w5gGrKq6o30QoO6INPZ7ByaGGXsCBPthCRa4NZnh/ocoSMHID5l5ZS6c3x
qBcy8swAHEfF+2l8wUAFyZg/BwP9RMreYJMEOEoKEU0BT9CGvBEnL9efuh9w3sjSuQCFHTVB6OV4
I3MjE5FeNICdfcsKsmv1D2WSBHPyqvOX2/tvbV1wXy7zBL1nwPYuZ8uQTupVMbiiHwznbR9oydv7
vw9hJ0jgLGUZUFBefn9sLRRk2CCi4ZgMIU2fQLOZpfvbRlaWfOkSxg2z8HNdUUfgETc7LRd2BGns
+GPeffqbz+NsLlc94jB1jqxkpBob7Kgqv1UQ2kIO9baBlTXH7//XwPL388Nh9lpXVDAAV3DoDFCB
xjz03I+GzXdz0gbcSMLbFldnDLKxoKD4UxkwLi2mzJ0EyQobOL5dlhzKjet+5aJEBg08HjrGZV91
RQ0T76oeEukRJFEznJOXKv+LAZxbUKaM8YbT3u6dqJK/GLLnmelsLMrWGJTbb8wSo8cgnGiMd7q+
I13Yb5yNdQuAtzroVQHkcFmks2U3Y9OukeaEqFl/DwhazU5GHNxe55XjjYX418TyE85MaFVLFioi
TBPws6W2eEOLfas+3baytpvOrSy/4syKXbiG7CQGkpEjiKCNrfL0csAUnwgGEbDvgbcScb2lfN+j
dQVYa+FEdvqdor10PjTZd+trJ98PGEJ6GQhWJCoWiKualgW/n1e6FZgkZfG11357zfuTEhffV1a8
aUedwt86UezyYCK7Hui22PrViA28/PqE/TsOZdnRv22gzRjjmPQDt45xGlpsH/9A4+TthV/dXrg7
wAa56PapqSRwp2oCCR8aafaPQkN38DOzgvxvdteZEcVXtfFoVJYbU3C8uG9paRydePx+exzLfFxv
sH/HoSQicmGQzJw0GuEZ9rXlbJ9UXKARaIuge+2g4DYEixK6alFjUuzMdVK4WHM30mpftGESh+8e
h7esw6KphohSfaC00sv0WXDQM3kHu7wbfzlbGokrIwAEG4XLBYwNVRMl+jGsng+TSe1oBLP4z2yL
jW5lIRBzg3YX/4AU4KoFoyVe1XMbN2ED5H3eBiCxNLf0Uq/H4MECbj74EuiOqWOgEwIha86NqJ8D
Yfoev3vvKiD9DKZOUFSgbeGqUC2pndRg6EQZxcnRhhzvaoMdkpS++5DDDHWw2BAvQWZQ2UwuGgHq
TteMSMwoiGt76ryU+mlgB4NsnMDrY35paZnQM/+eDpSwuoMlbf7gtfclkLM60G3F+4vWl3aW3XFm
p6G5VtaFZ0Q6nQLLfB7bwm+GaDarsOtOw/thC2hgQQETYTb4sK76kV0PLA0Fc4wI5ELYBalvJ4/c
0X1Dvt7eEGsb7syQmmKpRQP5l8VQ7Bq7efzWAZl028K1wwdeAeSaCyEKIBLqlp7AAkEIae2ogXaS
tBjEovLpRzOwfcbZD0NOX27bWxnR0vMKIRu8UpZa+eVKaW0S81Gf58iZnF8Fhatx8neXQRYf84fQ
DtC6q4exbtZWnxfWHOX2a7q30o01ufY0+PxC6oWHD4JUU9lrQ9M3Rprg884bG09d+gji3L+YozML
StRiO2M5l7E5RzFj/jh8EFvB3doiLGw08PP4P/izy0UgqetkplGJKM/EQqvr88R8vytDxeZfE0oQ
XCYundHtKSITkeMgwwn5wWLaCFJXEj/IC4DIB9x0CHevxFKTWpgGH7GbeH9nxkFl+lV7oMkh0QIc
R1vsRhrSrSLHyuyhvgZud+Bw8GhUhY0T3pWsGwakuo0pcPsRvb3vnzxYQCIdZW+keNRDElvQGBvN
Gr1EyQ8X+tJzG3J2uL3JVtrCwZyD5C3oW5f8p2tcboKiMONi5KjVNM2jsMWeoQeMVNQnxV0yPib1
fcHLu6Z+dyALq6h3IH2/6Eqo+Vwket10NpBk70GSlUr+c2qtHamsb5An2ciQrRxUTB8qOAStRoBm
KQfVyOxSJ2ONpKt3rPjvaaFe/3x7Ete2wrkJ5aTmrEGzw9gi3zpoIVTNHvuebeyFVROocSFLAQpV
ZMEul6nVSr1lWobcZs4Tn9fDk0GmDRvLeb+MYrEokLuFWBbyxth0lzbAAWTKuccwtMnbl17xXLZu
QEv+rWjjMNYL7md9u+FGV8eF4gHSIugfuDq6TMvxzK+wOuaQ+DYylL9uL83K6mMzIXFkIjrHU0Lx
cTV1OehuYhHV2SNpmT+D14Fn779qTCR2PLxhofqBp/jlxE3x7LI+QUqvkFqYQ2Gx3HoorUzThQVl
aUQvtZzrsIAVcb+OW22yy3+urDzQVwuXKFI60LhVNnCDfgejA5lclNrtfV1mlp9D7KUaxFObG09u
0lKf6ZafeVuJnrVxoR0MuVC0jiyyZpcz187g6U3HakQIBQKqNA4g33h7Ayw//WpoeFAAXkhAHaMS
7JgxFdYo0jHShsm3+5PQDvMEuq0NM2t3kAktM7hQBBtoNVei6ZqA31bXYMcE981Y7wmoo4l27IZ7
6sqjPqQhq6pD4kp0jG20Ha8OEXEbLlrM41VGGfUqqSUmG6Mq+6RJFhTjvRjRwVe8HxwFTMmZIeWu
ECYIzTynGCNJwb60EJkV7VbpZG1HgCoE/0NEeg2dQXkoc/KmmECO/6YxQNk2zuraZCHkhNwUQh6g
DhVHWhjjnDQMJb62dPcDfKk+0jszcUNZbLi2lZgaCF0UgSwXpbgraaMEnG9TWVY8mvpXmUw71nxP
NBQv4mSfNV9v7/I1N4dHCACneP0uOILLc2RZJbWqAbvPSJ0jnYc6KPP6FxiON8KFlSsCpYt/7Sg7
QPZcn0YrH6PsH5r0j91P89sw1Y/tz42Qbm0XIFEH5QLwJCJ4VzzqUOdlYTbzEDEeDr61xbu0Nl3o
rwTtFm476FspNZ6JZSWv+n6MRlFEMxqU4rZ7ddwtrPHaKIDqwDYj8D3I21yuCgVQwZhKivPC0vB3
om+1aa+5bSQ1IWWFzYwCq7rqdVaAJTweI1JFdf6Pxd8QwOvjqUGDTP7N2VI0Wjs62MqokyO9CTIm
ZTiuZnYV6A/HKIYGQ5V+7ZqfpUTheCtdsMJJAm7YM0PLvJ694z0odbpGvxgqn8w+D61qPkkZH03a
fGrN0SfJ8Gyxeg/a7iqwil85+ASxyBt7cKWMjp+xqMUs7JKIIZTLqSeQqh4ILqfKaB/tYXicsgpV
XFBm2hRN90M4lOUbIezU88rzARs9Zq758fbBXp1z+CoUQxDCXD3Mm0n3unrEgYM8hV8WRxds5c6X
Ot7iCPvjIdR7EvLXwCUAuoV8rLKXOC3sWYvhQezJCeekeqjF/LGZOFrSuskngoZlboVZ9eYOyY95
HPzaLh2kOqqgI+5PKH2GRj0/jS5Kmjo7NGbx7JT6ridb7d1rRxe4H+C3rYWnXg1SxypByT3DhEAs
tm5PDG25Lns/sMyzIJ2BQ2svgYMKnUEW17MB2hSRRR4r/aB/v72oK34BaSOUbQAq81CiVbxbnRrJ
aDXGHGV17zdvtng/yBgPRrg3XKKAaFJnmcSzAySn1IjtCr+/ZlnQIh8GyOTtIay4Hstcar7enxSL
iiksCUsa0k5zpBVm4ICtTLQvg/hp2h9T8iMWD2774bbB1Tk7M7gclLMhJU3tMTfGG7/VTlpv+G75
5W8MIKkLx4N1V72bToE8chIyR7a167xw/ouNi1coUM2IdIFgcpQBtFZni9mjPEocz39yjU/pFknt
SsABC9i5II/Cu1pV10qMwa2dlvDI7PIvmvT2gwRRswdgJKv71Of2lhrGinM6N/gnt3C2JpaVMehJ
6TxyCgJ2mz1YPIMm+0CG9z/hL+wovgmit07fFbDDXO+RCPe+S8ePqfd+2uLlEf/f+ftzH5wNB8ov
RlVNEisEOtrReKLdx4p/nbdootZ2MghRgYiCAAmqFcrhNCgYlsYeESjPfGmf4n7jyljxkOAKoWjY
W+CLoJa8PCm1nHKwyI5zZAnu9wYgLIB+9BsB59ogwAKORy9IEhHeKIEgtcR/jmMFGtyevdbvVzYA
1ye6p5CONpCT+EPIfLYYXtp0pJi6KRpThJd9uhHIrv3+888rLrhzzTGvZT9F7RxKJ2BbEebaWTz/
/uI/z34+yYCzkxO+70KWZvDj6qDr900Dkb3wttvaMOSpoWxXUz1H92Rk9mFX+IX74omgsJEB3Xhl
rhtC742Hx+11iaByB1uD9MwUUbCye1YWJFT4zHklsvDncWN7re1hSH7g5QQmLe/q7TTVGv59NmP1
5deGfXDJqbE2nMraDXZmQp04dC30s+fyKZJ9dgCX2jyAjAqKWQ9Fc6I086etLbHmLc8NKl6sqyy9
ZxIGKf9eFg9Tdqrbr8XWJbA+cwBcglwFusQq2EgTjgWsLJkiDVSiAu1LVqqB7X3YuP9Xzw+c5f+Z
Uc4PatxxASwwtl0dyt46eNpWNnJ1fdDngXwUmnWv2FFLAO/nLoEDaDsyPTDO20dvmIogNrrqwZkd
HVk2wo9OL7xjyoR9vH2u1uYRwT9Sk0Bng9Bt+fvZAbYFQ35/Rp9oHX/Qyb05h3yLoGrLhBIR9DVa
IgHQJZFefxUsCXXvg4dWidvjWFuoP2hGABqNa5w5nduKlr2BIoLztQ9HshHKrtUPgOwFvdoyS9fU
im48ibiRI5pdgdCzW78fPlfjSRQ/hZ37Nf1uuZXvZFvgqmV7Ka8V+CHE4ciswBup9YPWsubRNdHK
OepfudvtGn3aN8aDV4VxpwcLhd3tWVxbKg9K5Q66Z6BroOYpazMVtDAkiQZQ5gW4/YqnmVr8WTba
lrKTsVydV2NDigXXN6DTjrrzQAmCqhCUsCOXi33fP2fkBeWFPVLZgd2Fgy4DkAb75tT7HZLZGtk7
5J5qRzntqjL2Lf0HFD2H6icZ0a3E7tqW727Phb52MtF0g/kAZ/lSVrk8Gm7jiaoz0RolrUM8OEEd
68/mSAM808Eie7KyAzjEEAmD0vC7bd2x9gXOIrBmhCHmC+d3CIDCpthKka/oy0E2hMLlIUkJnk/1
0dY7VczcAt1AyBpY5cnLXH8gR6JNL2X9Q6vyF2gStFAyKJ3T3D5m9Q+ZloASc7+RHQR7vPtxbHyt
S3Zu/jyN+Yvb60HSTxvQxvXlxfQtsAu0yqqpup5VMa90LG+bf/bc1BfyiQyvsm33Oh7TjYvUXbzz
5n9Ke29Vp9K8byqoO6V4/FehoXe7rqCB7cygzIx9VAVeaP5ye31X9vrSYrHUARZialXqIu7caY5L
9FrwvhevojaSU1KZ7Y5WYgtBsXKMkV9Bm9ESCgO7v8QcZ042T7hmdz2WrNH65sT6UuznnIt7W/A+
cGXTf3TZ2Lx2mqfd3R7kquU/nKBIliKaWfb4mWXbYLaeo6YTTS6ooigJdfHUi6eqS/YT2A5k9143
jLw8so0AV6EvAF5rmfQze5XOcpCLlwMUzx8M8fDP7dFchRb4OhR9l32PChSO1uXXhdSsiTAd9Zva
hq7HyFIfeOAxsGWcHUGAmmx0mFxtEcWeenNNrdZP3jREE+gnZ9CwQwIcCAhkAzem7SroXAwtlSlk
v3C4VdLABRjKhmkeI73lNOhp4j4ATGL6rpZ9MngqDpjvLVzU6mQuRGZooUHF6MrXe8VYmtQaIn0+
9Zbua/mDrD/1737gLEM7M7Ps0LMdgQhm4MYMM2Zlh8Rifjp/vb0rVlYJRUOcriUNhM2h7PGempCc
0mUXOTL9PMq2eK0aqQemF+tfbltamTK0gBlAIuPJiXS9co7dkgJbmVWwFNPvIBx6huzLXTwVO16M
W6R/K6Oy0GgAdB/CI4DelVFVmdSdpLVb9P+91CP0eO6I8/H2cDZMqHkN9K9CqKmGCV277xMIkutP
01Z/8aoNAwUiioO75Jsul79EPTXN2riJ+syZkJspOYKYongqY+lsHKKV1YFLgGoGapNoZFb3gZG0
whvqpkPxeCfdO1see36cix+3J23lqAKcgG7pBYqOwFnZA2XcICFI8y7yeGmXfj3o83HUWgOCQ3jk
1ENaHOkosw0gyXWS/s8dtXCKonKNvKwSjMSiHDMzweAKfo82kSZ+aJxnR8d5fYZO4Th8Ydlz3N6V
7sbhsrA+F1HaYndR98R8Ys+rWRaouE9CM+ougiQNu8sh3BW4jrv1RLgOr8GrgSOM+vXS+Yio5nKb
tE45zxOVdZSMw8dCN964oQfcTMIYPOmA17AwHZtQb20ReCnZeCJf71ED4LBFVBXN3HhOKkdNj8FD
OJOpjJKch4wk4BQh/vvpctD9fGZFPW2WWdbQx5Jl5FXk04S8Wyy3FJyWH3q5WJcmlMOW2hRkbpNe
RrT8R9SvIyrj4NGFkOXjmHxr0sh5NyJIGdMS458597QxDWhtGGUEwSNPd3xN38K6Xu8/DAnHDdsC
Lb5E9R/Sa9reHWCh/qd7KDZO1dbHlZ+fD27lMoGPM+NB6CGPX2/7imuPdPnjlUMLxv8ZskdYD829
bz8Keizzo9UcbxtZ3b0UCSsXzeJABioXbEI9LbF7s4xy5z7pTiJ9oPYGmGBlnpY8Lno9yIKgVsXP
+8qroGeZlhEBdZ/P893tEax/HvVjQIuALVIR2l1eQ8ZQY2U062FnOL5Mt9I4104bfmVhPPyPheUX
nO3T0uAcCMOyjAqD7ucCrqVMj03uHHQan4QoN9Z9bUAAGaP4Bbg5AmLFm6XZSGuIpJbRULv+ZLKA
6cHtKbuuHcNJIm28vEvBXXUVMZK4dicojGJELH6YvexLIstTbI8gOCYP2gDpGVocLH28T3Vtp8s5
mNv6MaPDxiNq2VyKx7n4GcrEmk7VezUjZSRtzoIsm5+BUt319XBwQKUGiP/vrJMbV9I1De+fsaO1
FDEFqEuuqAvA6upqPS8jmzvR7BXHtM9OUD7YdyDlFLLcQQ3scU6Fr3tNaPYyYHOOmnUOgT4SkI7t
WvRH+7cXZOUU6ibavHF7ASh/dYeMo9dTaZAi0gWk7NsIygJh0WwVPFccPKx4qN3Z+kKcrWyswam1
SThOAQjUSbiQlHhO89e0okHTMX+YXjv2+fawVg3iRQKmpaUpWYVeoN1HkyXPS2i/Pju891Oxb1HX
y9LHznL8viHIJLD3OzQwm5tI7FqgQrjqztG0WvJ8gDsw2+NY7ISeoK98Iz2xulz/2lBbDZIaj5+B
Ylwp0nduCgvZt0xuKbmtWFk4+IA0Rc/BkrC5dDuuRNaXlk4VJdXb3L6x8hMzPt1eoBVXc2FCOYCZ
tBymTzZkp8jxt+Edbn99awDL38/85oDDFJMOA0iNEwWw2LK/a/m44ctWbsmLISx/PzNScyPXzRZG
Bv1tIOXBLBk4vUSQbJG4bhlSTk/bdd2MO66K7NFPzTABbJHdlebW9l1WVfGJF+NRLmQro6ZkFcxQ
OQaM/XKK0m/s1I/TPdLtO6f44bTIHVZW4E7toaKFT8tDNcWBrJ+9UQsKRL/kRErpU+3UyiLM6694
3AQTd3zPY0fBpp1rtP4MItrqzij3RjZ8hBzYXno76KP4nvEbRCV+xd6KXkARpUJKK2wdPUwECXOI
eLn2L8I/M4izsvxVkB8zEhtDbQBB8clLH4m+dfuu7FEcNWQ2lpI9kBTKLsr4bMRFWTULpoEa9a63
8405X7ew0CsaS3O+mmysbVE11GZNZOhzMLnoSdwCvq6cBIzhXwtKqJigv1zUTtZEtf6RxwcZv032
7vZh2xqE4i3GgTue2xVNpLs/DOPUVeHt769s/4shLPbPzhkfOtIQhu9P5LGYgNG9E3KfbMmFL7tb
2f0XVpTFJtQeZ8vAUjgmfUBiy0/iA2IhnzZ7TZt23vjj9qhW7YGN0cW7H1raaiFQZ6TQiGHU6Bgo
gyYpfKeOCN03Uxwa2kPybkYAGxBu3E5oJQKFDtBql5NoI2NiDVNcR7M0H6z6m8nN/e0BrW4DYA0g
hmJCXEkl5hCGiWdo0jR41J9yxx+2IHBb31dGMAgyoOu2xmm0v1jFj5ptBL+r22yhyFw4YfCeXv5+
ts3MAkLwbWdgA0BQpx5fM+Nz0aLYsAXm37KjeHOPW3nGYr2JYjD7Z854aMeH2IVE1MbjZ3WDUZBm
YLkR2qllIC3vGQh3aBMx6qP608tjpftN/qbVgdxqG171Mme2lCOql5npJTXmLhbuvillOHJ2x3v3
/cHqQp753yEpZ7SSTelmBoakxQe3sf25Cod8i9N8bSyYr+UJ9L+dd5f7YKFWJL3lNZFbdSH3IL41
DBBZezfpAQ4kQKvQ81nKvqDJuzTD8yZ2LZa1EZbIZ+Ozm75Y3n0nnMDaypeu7biluAzAJCo5V3SX
Do1NFttFGwnXTHzDZHcVQAc59+4g9fb+hxUQdOBWBqf6Ur9Rdjf+fdpkbYVhoYm4CadyB1kDE+Tt
8tnNNrh01jwC2iLxmrTBbXvFayRo3nIrYW3kDp8IAgh7y6UtP1a9E84NKNtaprmhyThvQZykhS5/
0POvFtnb7e/GPNx2nluWlJ0N4feaxATTZn9gU4jm+KTex+OdnD/+hR203S5d0Qvzl+JE25iLMhFp
GyUmitTDRI5ZEYeQiUaxGPV5mW7YW916DvqukOHGY0INcDSaFqTmGFdq/qzIT53USFD+0JOft4d1
5evAoAc+QwRQKFKCXECdvgGNHnbbFJHU3ZMDP0eQRI+LD1M8HtJCe8jNLe0v/c9T62JzwCYeSMgx
o7kV1XYl7CncUcgG44uMHLyqekf1oO5N61hTpzy0PKE7raiSIB3j6i4WDqTPRVe/uWXMH6Z8gpzs
KL17iEtke6tMZMgRfwcVAw2Y6RX53pBiAHSb468eD+hcOaHVF28smYadl1INzFou9/NMM0Ni5sYH
3jjJrpf9AB2ybtpxa2rvC5rLYB507o+z0KEfyKkvh7Q6oSCp7YwsG5+GvHS+FghFdnltP4thMIIU
G71h+x6Chshg+l3xoZ5P+sReu9q5e0t3MqV3LuRoilftTiumF6oZdxk3ip2ZOnLXSA7Et04a30F3
TTAadhlkpCl8iZMXshS/18sJFJQNB5ygXf9Kmvl3zrvRj8u+DfJGEN8wkOlKS4CvQchnHnLQggdc
Tp9MTRtCrTWBdff6Zt9zOWJkiRFkQ2cHNbH7OwvynqySdJ9p0gX5bO+GzRhPAdGT385QzGErqmKn
1UPlN6WpAaOUxv6Qxd1e41nmGzP+YI9aHvapAIeH2Zl+00DweaYA99fE+w0N4cpvS2HtQdsY+71r
pXdTjiCxS2IrNJkJIYx4HH20fohDMxXdnlgi9VMjMwLofGQB4Tw9aG1mg95cFscGGni+aWOEOcVT
htGiCCv85C9gVU3vxxIg1G70xn1mmtozukzw5I9dibaGLE99LaPzofeGbkdmyh+8Pm1wxKjp57m0
jrno+h2KWwCX10WeRX1r/hSzTb4CKjhAkCefgnSqGn9G6uZ4+zxeeealzwlgDxxJly6o3cvLzYqT
vpdOU0Zj8mHRtDG2KO2uLmn8J+hCW2j1cALRaHBpgFiT3nnxgAe+d5jcncBAuw2XbF35ZMXG4nTO
AkIJ2ryY6xw2+u5kz61vpN5Lw7/2Nj0BRu7ntfbSUPPByZ8a51DI8jDEw6toD4TI0EB1FVGRX9Ic
uzh+LIFZz/spaPGgrtIJxwHoYsHCCfzwjBLfndE2+mvSiT9ZcyDhKqv7hie70S1QnXhM2FMy2XDW
hW/FHxOAhuL22Uht3+oPmQEaDct+1ed+YxlXZ2DBD7to/kSqXnk8VqJAFjSfq6hvfpnDEKAraxfL
HwmoIut3142X2T6zpWwZZ0habO8JOafxZIzEFzjWIt8IINf25bkR5Z5INSvOixpGevvNKT70zkaK
d+v7yhuCDHoGl43vg/XRH7Pv3tb9vWVA2fc0LfvYmLAiKRys9JstbYyr+1pZBWXP2xazEodjAHOH
gOe1tkOg7Pt3gzcVK0rsW1Qz7UaBkzU6MZgtGh/sJmGv/bjthFZ9xL87Si1cNpWcaKlhLKwN0BjP
28+xtRGBbkzXn67jMxdhDvZEHQkT7T+667P6pI2h4e5vj2PLiHIKXYfVdiGw5kUMHry9nj0XXUDJ
/3O2lHBGllWfetNYRRpwSXlg1b62SQSytSLKurdeOYLffOmGnI0hGGyiIUPezf7owaHprdf5SMTN
QACSErUPzQ5rF4+jRI+rMM/LH6j2/4wL8dWbnS3HsP7LFpIdtB4joFN+GWhwjLhK9Sqa0gAQP232
axLeXsZVEwshP8CPS51AObql1biN42HTJ/GTLF8a82tnbFQHVr3DmQnl9M4DERqQ2PAOWQjp5ETf
cJ/rQ0AZB0Ev4L1qSqGsZTpaEMSMGopUd9z4ljf4Okggb8/U6jDQmIvUGDJJwB1eXrxDa43M0fIK
YLx018x3Jq2C2xaM1TN1ZkI5U/2Y4FU5ZlWE1zAN+46KO7e3LL8zgJ9IJ4RoJgRwp0rLQYvTTI+M
zuXRFlMfGnmX+q7IXV/q6TeHobVU2niwtX1KgqZIIJedQWFTtHO2wwuB7pwJHV6zG4vQmazR91zc
+LHuvJuOCD51QfvjsbXAQdRat0SbBnfw1og4f7NH6lvVextMFgPGIu2Cbnl0vCr71+ODBqbmsv4f
5r6st24c2/qvBPWuaknU+OF2P2g48+A5Tl6EE9uRqIHUQA3Ur/+WXKmKLbt9OnVxgW40UAhsHx6J
5Obm3mu4YBpEmc1ll5ySLgta9xvj5/qFb9vEuFzhYj+5U+Le+Aa+A/l1gCcGK7uwZbV2xFYH7jPe
wc3Zhzepytmiqe/N+rZPd0W7tYZz6K/3VqBKQG4BuWlahrNnRY+aDV0DgEVkX7SEeh1cez5egedG
mG3VNhuSaOyAqslJAEUS8cv4E8zWyyeYBTTctiKDoQ12oQIbNI4Ktuny4yd4bwu9GEGfMZsGh4tc
ELTQY32TuLj2JIlHVRJwIoKPR3ov7LwcaRYPGkm6gVDMRqKMENuzQsPk6DadYxW//0CT5AAyURsQ
hddhJ1WdyuwsAFLaZlF1l7G5SiMPaO6PH+bdUSCVbQBX9I46oYr+babEaIVDScPT+akerrj62J7z
L3h3fVmApOFMm0QKZwEO3ss9WtEuKiL3iGHd8DeWL7pKf4XoWbYwGIlBEetwkqOB3zfHtjlTvX5v
zqEujICDCyvgErP1a3dZPmQgLkMe7iRk5ll8rer5mbl47yW9GGSeIXaVOjZAswEFomUaupYa/HyN
cw4i7w8CKMKE+cCxP1tWrG4RyXjCUBHtvKMKmZuPF9T097M6FBp8Pz9/FknSKBJpCdrCBW6UMVsO
ziIK+najffl4mHOPMZsQlUQ9b2M8Rlt8i9Kd6X7/+PPfIkURsV48x1z0g2W8r2SjANQW8S0toiAz
xnAk6VVRaYE55KEd6Rs4A9q+Pg5hYqEOZvDw4y/x/qr7613Oy6M2aUUblRGicnW0khTZ6W0PsOzH
g7z7JqHfilYcGjOQj3sdZ6IY9AVpMbTzI1T3cHknZn1miHef48UQUxB6cS8x8kxHIlizCxVFrWFA
cc3eIKP6X44yW9mwrOlE2eFB3L7ya1b4HXWX8TlLzXOva7a+9ViakZ6AZWOOwcT7TM8EgfcCMlqW
f03HbGG7Yy2aCBLU0ND+nLnAxBsbl99kyZn9c2aYOXKHOQXySBuPASuTw8B1b4xTz9C/DeRXwaHT
Pvr5PHPkKfoZStUbeJ6aRJgNCiiG8vDxCj6zvObGvDQCYL4p8Sy1VoZdhoOyptAfcX6VxvL8JBYE
GWDuNF2aXq/iAsMUet8wEDD34xh7uX4DXdqPH+X9afk5xrT6XuwUK+sFicYKabNueanYK4rtx7kM
jf4cqOr9dfxzpNm2p8KKS5ngaaLxS6oqn8WIWu7HD3NuiNm2h3JFLZUWQ3A59kC4lVeC26uPx5i2
w5vjxv35GLPtyDTp5oaFMarCvo3rC2L34WB8QVehowZcvxOf9GeUkN9fbmCgATMJ6eZ5VJbtWOpN
jBPOisJWh+Tt8pcNhp5X2s8R9NerAPB22kgNkawpwuExqRdi+BtRBi5iBiRZAER+I0YcMZi+ZDp2
ZaYtI557Oj24LIyhBPDx9Ly3ngElcqD8AgWbN4SEEgaZrsUcPAlaQS2UCIXVeVzuSnqGfPDeWns5
0GwdVIYiWrO0EJbVXW03PpO/LDWHSXk5wiwwDxL3uh7WsxeuuRkkMvG/EV5efP78AhPVKgRFdHy+
sB9U/TOptnV3ZrNML2G+WV4OMbu56MDQg1VoY8/zRVd0nl65uwaHWKt8QdLuV+3jx7P/7njo7QIz
DmadZs0iZt9rTpaaKGPp9jZtApN6yilekpOu/53ZfzHQtDpehE1C0xImThjIqT3kScMY/o0Hgb3I
1OOB/Pm8oYvOBsTuuVVcQCc6iEjsA/7F2DcJGUqlX/26Quy01EDiAWkImA9AP14/DnrXmcaZO/FB
vDK+tfMz8/Jejv7y82eBOSssQiM25ZXo+ig+UiWgvrPqWGZn3tt7ofLlQLOUzGh7OImZeBBOpcfj
K1VhHk/OVL3PDTLb+jp1XAUCjgBXy/q265pDLk1fO2u9+N5JgxsmdGdBiwOLazYpkc5VrSIF6t4y
XWRos/JH0JCA4+Ze4hZ+Y7IQTuF/J06/GHQ2U/Brrmu9m84a9yKRRSDjoIQ+vQn5lo9X+LsvEW7T
EHOD6sgbtb7adbuom1a40A5mg4bakrZnNum7ZwFknOGB4IIqO69igbzKRamCxsNQVI/cXV0JjxZH
x7n5+FGmzf4myr0YZ7YeXHhc55KDNlIq/ufsnILO+58OrwjQ7LA15yhcNZYRZOtafHql7QZD3iiO
PJMyvzsXICb/OcRs0ntqj1qVCNQB7vXk2gR+0TozFedGmO1LtZOVOZYYIYsvC/Oia3fOL1MDphiG
FAaAMqiRQy/+dQyDQj81uAJ2Sed+U9O7vltS8fnvTPTPIaapehH1877gkaKBcNhrm6w4ld2Zos97
Ox48UQOy/WigI+t//flKouaWEyO3lEJdW00P8QU3cLU7aX7n/W1SHcz279z+Xg45e2tAKSgihWTN
BY2rXSeywILr0OBom3o4Z3Tz3hpAAgjIEPYj5P9m+UwM69LOtkfkM3SyhzmRhnjoF/76FIFmA+Qw
QNcInLNBHNJIq+F4hU7EL9XSWsfOr3ukY6VB7BJtABDTUL+YLWYrbtssj6r8IoPA5PIs6u69DQ9t
Imi5QHca6PvpPb5YZaKAP55Ap/vCdG/M9qif2ezvffxUeQExeDIQnKcWXeGAVMewT5rcKwYv+zuV
/ZefPwsmylDmaR4jGpr5AuI6gAv92gxDcBfCkbgPuzbUwMEvff160H3RmsTqxT5RABp3vvEuCT8e
YX5uzEeY7QmSDr2jQd13n/UrtTxY7m29y86ZvD/rlLw8NTAK7idI7TAJUMeYd/kGxZUu6anYV712
1Mt4IaP4RiNsmWenIr52kvQid6d+mbZRlDuTfAHcK/FauHR+/LRvCo/TFwHDA01NDUglEOFev9Cc
NlwbbKfdR5V7WajuSbCo9TIaGV6bpUuY9KwHwwAHNl7alfqNJJDvMEerPVOJmAe/56+Byy1Bpw7C
ynMtDadxK8Bf8DW0uFuASb/sGiMJhOxvhzIB7CdTjdCBnahHRuccO+C5KPR6MiAUaLjQOtVgTP/G
0yiGy4QJzb16PwKzvIT5S7GxG7avR4gu2zRaKpZyV8bc2Zey2USp+bUm3ZMR14/a0N52MdBA1I2u
VYcW8LMt1EOkiXpRo0MURrK/gs6FHkALmQGpNwY1VdaJOUJQY1hwe9wQdzzgOPPtJgpy+PJ50cCW
rQXDgWiAuLR0t9XIuUdL+8khgF51Whq01E19J6aLsTSXFIDLLkPDu6nihZqqa1fHUaG214VuJ74C
4lKstefEnedhZNIVmDKrya/Ofave4bbRSJwxr/fNXRFvSPxHzeMfD8P/i5/4xR/vvvnX/+DfD7yU
NY0TMfvnv74+sZqy/5n+5q/fef0X/9rTh5o3/LuY/9arP8IH/xg4OInTq3+ETFAhL9unWl49NW0u
ngfAV5x+8z/94aen50+5keXTP3974C0T06fFlLPffvxo/fjP3yAy/GJnTp//44eHU4G/uz5RJj5t
qRDNpxN7/HR46mjz5u+fTo3452+Kpf8OCS79ecVOtigTwrB/+vNHE2ZAA/cTLGP0kBEgGa9F8s/f
NPt38MxRQwIKY+JoTk3yhrc/fqRCMQsdmsls61m35M838Wqyfk7eJ4ack+M7N3i01yF0ar/DHBPd
60nlE4zXuaN7WlKpUScGbw3pxd7iRnZFGFFlUNixfpEOWb5MHJ5sTE61OIRRJDiqaRO1qG/bkjVe
r4gBW6nX8LYTulAHLbujUjLuOSCNHXSh1czr9bEqPKh5KNt8KL86cTd8s9BOKwOWVDAzVo36CZJH
51KMWcB8fjgEKGzJyQEAYrazEw5+jbHL+mEMYtMCxg2B9fuggfOXopsHQVsFlx3PZdpaATn32nUK
V/NcMtL7serWQHGbP6hbv7RXjuUTuxb105PYn8r5Zni1gY7dUy3a+ukTfrH5tGjZ40lgpc7/5r9w
A+HAh+A1zo1//Lk032yigGeP/NM/Pt2csqcmocXp5Qb66+//2ES4dP4OJoCGSiFoT3Cywkb5Yw89
/wR7aCq2ItN73l0/thCxf8f1YkL0I0F/phH8tYWmH+HoAMAJMBQwzcCg+vN7/gdbaLbKgOI3IHWu
wzIBSgGAYsz7gaCqj1wxc34ZF99T43YAaLzOmgD+F5C0YiGvY58nJfyqUIGKAaqNzjXRZiCUt99g
Vr1LIpERt8Y3qID0zsfBa1gMSFoa9Hu5NusscKpL2n4tLGDZLKxx5fF56n5pXf/bAP9qTd/wAv+f
L+FXv/JvP+i/caEjM4e06EcLfYtTr+OvVveff/TH6ta136cyDlYv/F5sCGj8dULo6u+QA4FtBZY+
7hfPUkg/VrdBfseihuENoOuwFTCnLfHjgDCwWYCjgIjBJCmCsKn90upGbQFp5c+UayrNo6QFCTvs
achzQmd+lnamUVqMVsZ8XYW7hZmW4wa9m3hd1YCdRGOTBSBMJKxtvFhyddHpTX5nm+UjNAC+dpJs
9FacgKUEd1oW4F3IUoBC2hFAsywFBVmbXA4dQOstCk1BrjenGHq9C2kDuwWjosAZQAtAo/AYp2Jc
EBbd9XYXxJbKPNYUl4pG6CpxpOL3le7LMnYBjUCaDtnqQpXUh/ssXHoATHdqql/X/YYjTR/SOt7U
SnI7UPGkp2UFggKEuZguR09hHUyq2sb24CCf4QdgfFhJ9E1z+1ViVQc2mLvBzu51W9sYXRFvY6Mi
gSjatVYWcdi52S7SzdZvrfIK5zuI52neBnY75Kt+zA9jU+nrSMm3ts13jqTbqT6+p9S8bKVxzcbI
mTwSuC9dzhdVlh5TRaLVS2D+jPzqolCIsjGcAYwUuUqheggJEtxE3LQIYR21tOHj7OtVAy3KmHiD
bt2JRvXG2vVr0rReCipL6sK2aCDkOo6HQwU8IMAJV6orw6otV7Qawnqs13SAAmdJ1o4a7zqVhA5t
d32JYnDlTPSXGK4wBcC35Q3EUfCblX3rNgWS5ojcSdvlvqao6BxZ2tIt6lt90MHLj5SVGHW2l4aR
h2grhkpT0zAi+DJ9/JDVgw9WzrKUwobBUaKvk6p0QEQYQQGMrota81iBVNzIRuLHSRawBv4dplGH
aZKGdmEXvmzzIHeytdLGK51Vq8q09jR3FhRXI2ZXPIjBYgzirNmWVbzty4j4SkpcdB9xVcFs3Gta
CQFvkCg9pQNMQLMWemM/UQdGdkYZhWOXtR5HnRd4eXsZpe1DZ2i71M1g/dOAAJDptl8W2dKoHPye
luM+JuA7NCYrsP9SXyXylKvyK/peS+lUzUK2bDfmxZ3SZBfwdjlWmhVkTXcTFYYXGaAgDSzUdDF6
uhBhk2pLWoJCin7GEPSG863KC0BoMmNhMV0BbYgxP+0BokhbvultdYWLzdXQ6WsVNxHChzWc4yEP
JzUFHE4VzQODpAusn7uI2QdIb1eB01pXmsPwID3g4bSKQ1ZXq2wgpQ/CXyjHLPYpXB59s3WDQpj+
mOpFWBrxdclgVFzy0JYg7Uv0vzNdfKtQ1y/H5MHQlTvJWIWbhxHIzngYbftUN2Ib68mDrTa49wzm
jV7b+UNr0WuzjtbQZN4RU+5IQb1MViu4XNi+hE9xb9JlamnHmpVLKIpduooJGpl0dzwfUHVLL+NK
Dykn15UeX5aackUZVsuE1q5k5qPdeKOnRPOiTFs4uVxa6gj8eO5+JrwK2oQcjCY6jRWW90iqy9rh
QRmJvSjL1QgFJU9NXd9U1JWWdp3HXHMVlfwRXK116jzqeQyrw4Zf95PUX5RB3iw2YrjFth1qKwgS
WSt8U1hiBS16BjM848Gx624NdddiUQ53RI23UcyDpgDBCic22K9Mv8E/IG3U2qANtX4/6l+wRCMf
mJlDYRtFmFYVuKsIOJWibDSrXUREz49VqrG1VZsLi7c31djcwjro2Glx6ddDs8y4VvlCFQWM+FRz
2bsg2o5lcusoPUArMPnI3M80JYGjc3jQOhrIFXRVbPsscK07l90mzm3hDKMvCV+UWiIDpYcWLxUI
/mO3V6MOpSr9LqvrpXCjoHHkA9iEvjDixnNlZSxo46arRgx6qAGxKGLFMwd6UNOhxqJnrU+otSWW
vS9wU+ctNX2CreulPYhKsLow0aG0TWy2dkyxS/QSsreRsDy9IWuzbb9Q27wy8tFnerFC/eJCN9rP
rQlPTVjc134U1zCfrxHWCuOQSFiPgQT42HBSLklcEI/w9LIduq8Fj61l37jT/Dm3dc8u3bKvMRI3
fcssTn0CvpRR1Je8UhfFqJSebiLk2rL73Lf4V2PEHN6XnK6E4n6DdkwO9h/Z9Cq7QCgYIDraf7Yy
bbzuhuSuMdg3K7Z2LqsepKFfxEV+j3C+riN1nXfu6OVtBhe99k6t25XeNqoftfXa5gy7meJ1wzN8
kZey9XB2wJjOYqpXkY77qhw2VkW/oSCS4ADrNG+0QdjNxV7qzkPegZLe9W0SujW5g7K3HSRWLsIo
LY9Db+BkAnVDi93vaNRaCyi4tYjyWgsiO43D1LY6aM7HX4devXfSfDMaxbLm1EVdQ8+82LUfxqHb
8rY8UlzNvJEp5aLshtJzERk8G2I9TEurhRXTC0rkXaEqT52W6B6UYNeG1K6EROu5tuxV5NqXvZ3t
DS7g41ad+IhDFbqdnuN0B1z8fEFoG4hm2DpOT2HgY694r1nTcd6ExeCuhG2FEDYUfk+10kuJ/mjD
bxvTeYvAhWJhVq4yoiR+FzmlX5btld2XHSZIHbHdETIkDKB5OzwNsXYtopT7Qum2wi0PODoyLy+F
g2WhhnWa+oVoLK/SORid8jKv0wFwU6daGDyD3oixKUrnkvLMxNJtkYJ3IMiNBnxOaB9/awaQ5zpX
ORIje2h0BzDlCIpJbEz3yGgyBBsNc+jan3sDjBcxNoVX9TLkSU29kvIrWhb3UPgRONzzFWgVqa+4
WRmOVh06WncoprRLgK2W57c5b74rLllxyLh6CSPfCz6ESu1sOycZ10VZYG/16tIwui4gMcwbW73V
9vCZs5QYXz3xKZTlZdatQYo5ZMJdJqKvAlfg0mFrI8JDs+ihvpxDRMtPXLE2YSjoa9n4lVrON6kV
wrfj1vFaUz1KO1265fiFR5gnmE/go/ngoV2PKclOjW4kWyKHbZLijNDd7oro5eiBB7wkpaNj3TdY
zozsaFMYvqGUuMq3bekPvOiWrAKB1S3MEyGQ9xG03+dsVMNuspzISLMsHKvxja6HJOuY3ppOsZYV
e6g6UKNrl+6reNB8rehBbBZ0ZRHWL2C8aASpmd0oVN3pZpQuEcjaMOoMxwN2rQpjDsx/otZdAI2U
dFEbbu45OZjCwjR2VVG0nkQbxUi1jezqyE+i+HM/VO1ilBVZElPoQaV3qVcINV4kZo64GPc6WuKV
n6EGi+d2/IbxA7P1k1aCDFvjLFg0UhwQ57Yd6XaI5BIhke5th53sHNNFFQMsTadRQFBEviVQjVTj
yFOEUBZFRhnUiQYzrJr8aElihCis3gpdXlkt/dKPcq8XdNc06clubbCrbYFvY2ZdqKNk45miIYF0
aeVbFVziQEGVvsrsNNRiG6IDrRUiLtIgzeSxx4lrVOmqNao97qeq13T9UdEJbqcVuRQDArPG1EMP
epUwiNg6g7DDVlGui35YykFsC51sIHrHvagljyV61HBt6K/H0rltDCesFed7PxouqOemCfTFQvBo
kVhlFoxmwRcAIGJrKXaYFzjCicOJ37Ns8Dtu5wFcxRB0ZP9FithvDTtCv77fyVqFInqEiA/QaEAt
Ga3TPLrqZZcjSU4bhMz0lA3tTtMAXQJUuA9GvT9YNr5Ek6aGT5JmXBQxW6ESjvO7grgwg/TZEOmP
ouK3EXj2qWyDtCBh2RHhG3K8AUM5mmwwb1gTl2EmybbR5b1iO7j8ENio14O80aN6N6TkBnjDo5ON
Vw1rt1jDBaa1vwEIHqx0zfzWuN1eqOBMx8qwIWm+kma/NRKyji1D9zoB4Jtim6FMkVAZvL3ocjvx
6kJ50nm1LxiS4bHMJUQo3WNsisITOXQAGM+AZsaClE0eqO1oBkqO8liWRStTcS/00l2LJv4ekaRd
mjYJc5wqqaIxL2q4uamK/nPmxOkyj4uvrZKFZu2uFYM5O9URxRJEg3aTJdbBcNOJnd9AMA7CSVm6
LytzhbQrJGVyz+0BUUct27WaF2IFx4NuYSlqu6pK14o9NTFRrEe4djltV7KFn0CJsLqRiVBDEeX9
Bq6Dm9EcbqPK2ErSGF5F3VPXInFtcoEE151qNuambJXCY3mjLGir5EhTVOmZFKbFwsVSbYS7GYia
LeDJRgO1l/dNXuq4GpsXCUhTrWzSEN1C3EKz5jMRxU7n9M6p2JZGDgkjTuwQnLQTKbEbDW47vt3H
i6F2e/xVjTSwM72asHqRKqiOKunkh1bnFx1gfz5NIuZrfUUv6yT9punJuDVac1OYQB11FULiQJSl
weN6qaZt5EcWrqMwIjsQdCiTBOwEEyIBMEU9CMXIvarmCwU+G3wasTfhBlh52egcDGSxwJfiQwws
C6UKVYffg2ZHcfGLS69ISOqlpsuQPcuvVkf8oqC32K4PaF4dEzrdL+oCtmqyfnRLWkICP7m22IMk
+WeL1MWiJsXCQG6NG2w1enKA1ppQ8mKRZaP2NQG4yXeSMgmhVyuxEBXiy6zMd2iRnjRYOfmRhr8q
qKWi7pJcizFOEKOT0RtzB9bsuRpYUsEFwg0rLYWzi0GD0oKSo3KfJpcFEkEBDWmTaabXUHYzisLH
NYR6Vm17JLY9TY/9hnaPDg9HmfrQLV5FZB0Z4qLsMsTm0tOi2FiBTnZlkaPL0sqvUL8BG7QOCtms
y1JuDF5tLPhueIpjLmjUjJBosLYu/CPw8fU9iyHkgAoBgmJryRCiFBQnunEp1Puhr6K1XhoLGO/4
Y0HWFmvRV3Kqz0NnUj+qxrvKBviXyH2E6A3HlAOEPOpFZJOjXkBYwrWXLivWA+8vGYR0fF3QAzpS
W9qoezA+9gIpWGIxaFrXN0VpXrsZv9N6bdUkEIQ1tWbVjkaYJPIGZQTDK93mwoZ7DjITONPzSSgg
179EEOT22mascdlt79P0ADWM27ow1SBOmmylW/KxHo1NBVGnhYEMLOqna3xSeFkJtQnVTDQ/Gi3d
N8sB/iM9dCYI23RuCqWBxmVejH3skYhuBGhTSvRA9M89AmI3ooLZyWTZxfn9trDcPS+LfddpG3XI
cbnuomNSd/nadKINwzh1IYlvWslTY1e7UoX9OHQPlRK3adWsdjbgpoYNTq+FWn9xqmBWWZ6AUoUG
ScYCW+kWokROgg6d3zbo81EtWhfi0NSt7ZkRvxradvQYLQrQPZJrSWxlq/YtfDwhPwhGVodc31YP
cFC64ZlzSxqdeQV+wZN1ra2ycUopw5zwR3PUY89m46Gmtj/qbb9s63KlWtqhbFwfstkrq25uaMLr
BZMnEwwju7LtdTZ8T/NhnaKSUDD1WEGa42COttdy5VHDN/psqKkHks89Qz9y1QpU4iM8BWxguoOU
ZuwZhuXrVtIHdmXC3ISmepi7aoIZj7SFnRUQMkxQrQN1VIFuqQ8+jbKE51RABobvzrFRXEb173XS
w4pFINExdBEtoXmW7jvTUTZmY6dbSxAtHDSUAXo9ywIjUka/ac3r/6vS84eNl//C2vLUR/j3/ZPF
0+NTfRJPj5+uBf7TfOLfPz1XztlTQ181U6bP+dFHscjvoCeiPw7BWRjvTpXeP/soaDiiJwK8zGTd
Dkbrz1YkitDAgwOmbQHLgVL0z0qzhp/gl2E+COFwtDEBg/qFPsoExvlZZkYvBirLMDeGlSm0t0Co
m6EbKEl54aKUtFcb6muOCONMgRku83IcJ7F78+Jt/ejivGx8oqj+djRUV6xJdQ4M1FlrcETbU5Fp
l+2BRFvVLQkN9Qxq+80IE2gEmCML5XkU9Z/dj16ggwZQg8uWFcaeRCrEioq+8F1oWJ0Bhbx5a/Yk
e2sCDzyV6WFB/bo4XziIVqaDW31p5pM8G0xHq7pol32LQxTbv/SdSjPOIJPmJvXQN4F1FAYEyBEj
A8X9elRBGS254zb7xm6VHWQPvpe2RMmSu866Zr0Mas2I12ZipAG0pyDYXCaoWbPOar2Pp1GfAcn/
+CZYfgR1TKRc7qw5AYp5r7iC1HvBqLPgI0d5j9TavZLZMc4eEYduruMkoiQKRlexvbiwEyjxdDyo
1E5bD0OWhTIn2dY2IxslFZ2ETFblKh66e84MHrQcZHpWtc5SK8yOehR+XVtLq6OrSEmgbWQkXPhV
5Fg7aIZblx8/39wj68fzQTbOgn4QrGRmbzp3UqnEbGz21eRTSsz+M6QmCOo8uh3wWMSLdCjJZcul
4xWRnRxMrAgch1V0jFJiBppOZWjr8gbQVH5fV4aEq1UmAmuwEr/inVh//H1fwwmwiWHy4E4tV1hd
TxiF2XQUTMq20HVrjzYTami4Oi4GXMHQfujR/6nJOfb42/EALEN7DKHJAv56zlkFrMDGRZPQvZJ+
rVLiaQKXcCNgsjyz0J4xyK/C02Qg+mKk2UbrVWkPA9Dxe2ODpFQNE9/yuZ8s3LDz0RTxQJKrN6gY
+4+/+kZtdP8QWw20tyfA1eutVqqKFQ+jSfdULNBM2FGGHMSRW2mcayMTRPLXMRGPCIckgpAOFVm0
Fl8PpYskq+HWQPdiYS3pVXrjHtnO2mDNa/fQL/DUJdsNR31pL1B5uI2f3L17eSgPfK0fhUQ665vf
+86LjjT4+BVMi2b+6l9+r9miyiqD0Sob6Z70cJHIwpJBsq4Wy6gfFyksAZPC8dPkDMT3Tfh2Jvgi
0KOILFBZndMgjRGWM4C5DHtRse9GJpdI/M4x7d6s3ucxbCgcqir2DZn17eHeW6qM5MPeqlJPc2q0
VhCCjIshe/r4Db4N2LORpql/cRil6JJFVo2RiDcGfAMiZPBg+rjOHsszB9KbycJIwBPB8gqnOVRw
yOuRgCcFNjrCSKlR+eBiL/pK+po8deNn2nRhjk1a2Wd4Hm8OgecxTbiIWsAFAh71ekxU/Am88Mph
7+bMS1GCjmwntJO94143UOhDxv/x6zw33jx5UARxOw3jJVHkqTk6JSNbxNp3S0Tr2C33enZmwPcW
I+ScQZRCejT95/UDqnpnDxWqo3utT4Y1avI64CTOOUHZN1MHmwsXSxFQYwBM32jVxTmHGZHZVAe7
q7wkaYKKOgFQUoCvFF7cxhAcStaQGzmzYt68zedhkf0h74MwzASDe7k2x5wRY0Av66C49FKFQ6WI
qD/aTYhi+lc3R0MBpcePJ/CdJwVVBxRHSH1C7mBCT7wcsrIVzYimJ62YFvIiWkMGY9GY9mJUUWLQ
i8vWZJvGXX886pvt7kJ/EwczVGKAKMbgr0ctaA3j2dKSB2pEgTRkGNVLG1WKtGQPH4/0vCBehkwg
CwB5B88CsEIIMM7PRYfnNUp+I9kbe+VobPpDtrFQD7iJmKclvrYsQxbCX6JVfWKemc55RvrH0NOg
QOiarjG9+xehZuBE6m6DasM4WL6FXNBMXbg/GB7q9JCIVP/OcEgAgOX6w3P99XBu11MyxArZx46K
DvgFfD2XsNTaUhJmeoWb0l93rP/g1vD8bC8Gm82gRaEjSVGUwmBbR/mqnfMzmu9z4NiQ4k3/wyZH
BXOW7UFqFA0t1VIANY/asOWj5Ump/KI69URNhq4LgOSQSdJBVp7NkAFgPtXR5Dywyu0WrGq+8jzL
IcMJ0bZffV+TOjWScFwgEVfmUuscPnLFmMCsTTQp3Seo+AZQKDon1zbfV4j6FogqMAMCPgmiZbO3
FmtypKYiGexniLXME4fcjF2pfaPJ4C4rNT+jLzWPVxhu0qYG7Qere8JYvV5xRt2lyZi79TEd3EBL
kmOP3rEKeyvZ6Nd9iepYd2Y7v/OAuKo+TxegXsjQXo9YVslYoXPcHAnJoUus9WirjapXxPa26uyr
j+dsOixfhQ48HvJMtNPRZwd2fLbGG85ZPER1cxQIxwbppZca9qZwzV/TgJtKB8h4QC9C6u5Mfh6v
HyrKSpZT0jTHNkeFst2C0LD8+Ene7KbZCLN1IUWWwnkbI1Sos4/q0WHnKBnvvKvJJBjLeBKaw9t6
/Qwl///UfVeT40jW3V9R6B0T8CZC+h5gaYoEWb7rBVEWLmESLgH8eh3UaKeLIEWod0MPitjtNTVd
F+kz7z2m08QubGpfw+WN4zdivebiJV7hDN4JGPjUjt9R5hjtTKjHwEgRRX4ofQ14rqcUyn8AVBzj
9wRV6E9YMRRLfLOpc2bT4CTo7G6q9WBKZtAl9mPUwUDPFoDVsqPKRJHt+ihdWE5Yu6BngVGCP+an
Ym1wMKCb5lvRl3iXFgdkCpmZgLvC8gpVSzjese7jesxpXOaN00CKwHaNWwfEuE/HLQoFEtQQVPHB
GhGpqe0lgFImRrXZRkhSLuyCZ4/4aQDhHAeT5okaCjvu03DqGAwpiIQVBlBZlYdwNA1X2o7bdBd6
o5eupY2xGV+4D6ab5WfxdL2tl1bBz+CzzUOuMlaNHYLzmWhJxSFFreJ6hEsjqIPLN+3CEytntmNk
QcE6eHVWPs4TOwLbOc2gMB2iZJTI4z4Y8pcijxc24QuLQpm2KEjeSYCnnr2dkNTTxU7imN8Lgk3G
7qAa4k0t1LZQyFYnMqQPZbdKX3o+ddTCMBmDj3i+vt7y8/UPnSyIZUy4WHh38bN5xFV5B6BqPPqC
kFtaFdhNv1aMj+tBLjV1AgaLBugisAg9u61Weh+j6wdfEM2AmIZgARAgvuvP/Z6Z9K17rB7yJcPQ
8yMHLfsRczZraiGlecBCtAzS8FXuZhkIHHmH5b9AOJ7B56fdDUo/QMvi3MYLDh5Gp4uDjlAM10th
9DNsNJ2pUjPTbeB0XjoCzKdd30gPo+Zc79Lpd56u/9OY07j+uKMGkKYMU34Y/UgSbL5/KoHUvB5h
7iJ/1qzZ8SYJcRcRmR99yYVS/pbuepNDqgjvxS3k6O143ZuxNzATFNt4XXnZV+QZ9/qSJdFSQ2dH
YF2XIR4J/egbUbwR+5WmlgtP0+9c71lfTikSyBFObjqzg2IUtbSV+nr0hw1Av6pXPEYfXbWOwACq
TOaRO/1uLzjckX8HWZE7csdkXz2m9wANOaoZbNuFa8VZquN7PsEygodKBqgR8zoCENQqyloZ76eP
yDrAprpEDd9s7yTO1H4tPekurs3JoOJf0WbDnJaZ2EAFGNG+ug8FKETqGbWJEroc4gwzFRQZV0Xs
BgsPEeHSzvMz7mxgpUiXW4khbvYV3ypu5Mp2ulYP2ja6i2+i7UhN/qlfWKrn+zxWjQEmoYarLxgB
s9sOj8z5EHKIyX/J2k3arbI1ke5wWEsLgc6SrdMYgi8L7DtmlaLPff1aqhQ4tdTB758bN37V7sd3
Y1vcAhYbb/mHoQJO1oItiNpa+nO7ur5yLy0Z1IRAhkNtAw6jsxFVuMAw4iEY/FFUzZ4D7GXp1njh
PjA173eI2eBpMik1fsSGzm8Uu7N7d/gqb/Ib0as3gAatZS9dUdmR9nmyjktzyQ5wqYGz43pgUSZm
VTT6ZATMrOw5l7aL6qEXgxiYobgcI+sxp97rBGK1UJQcfU7GcmAphM0X7jWXVgC87v6JMGsGl3WU
Kwn2nbp6HON0C8jhimb8wmy4cA4iUwTXUdxukGUEmebkpID1yNgM0zbeGntjcFv2VAGWv1RdmAZ8
tocCHsbjGMRzCFqLs9N21GlSJEMw7sNQ3g+h2yYPedQch/HG4OSFs+/87jvdljSw1UCnA71oNr/1
MRmExMiVvQg8u9CBBGOs+XhrBAAlQmaganJ77JZSDhf2SRX2cbi7YMQklLNmowX8fVMltG33tBVW
5TiuB0NzA537arn1oDUOzEIdkuduV711om6DcIeXTudeX9rng4kyGvjzBgrZkGj53lR/HPtqBORo
lfL9HmCsYSsOmovcP7ViWt/D8HapbHF+s4E2r4RCCv6cPEC02dwpo7TmWC+GfoCnqNk3slNw4bqB
p6ROAtBqeWsIkhdejNZ6eNtVrVOC6nS9xWeLBBWdSat0SlZ81/dPp2/QJSiJhrKxj6mONSiXqJwo
IJ/LaRgvFIUvhoKcI2hsIvK4ymyEpZz20KeRjH2gjIpDCBA9fA06U1LUS+JRZ1MYL21klMDpRWFd
R1nutFUE+vFxG/LAlo4A9KAS1Eefcf8wKglcPTtQd/yoWSgxXAw5vfMxnFOFbLZlg+MFiooqDH4N
bSJkh1e9IdixLB2QQbEGsVkP9eiNbInCPHXaycYwZf1lUL2nzBbM12YvxwJaAqQ3WOV34kRv4zqY
55BgdPoIcPkk4fdxrwrrTh2KhaVyYfIiMjIAcPzE+wpKN6d9jIoXDXVCa0ROvSLWVkquIAuAZ3mo
RG8o7DhhArJfaGPieYDPQ5YYrk3XZ++F1qNPcXwYmDcCJAlPv4HUQL1GGq38dOT4DkAQOXVIbQDk
LRj1B7RNQmxXpXDoBNgqXQ/9bfg163nkBrB8sW3haTe3EIDDNQ/xmLbyK4WLI9NQOeIVWmr4CrgX
O6EVh61mAII5VANsMdsqMVkzCjbagaSFZsAldYieBtAEbIjogmoGpLgFX5nRjYsEBKOq7ddppQI1
X2bUu/7tZ2evBnbztMVJU24DB/BptwUj0MYVCSo/ZkbrsCyJ7Z5TjYUV8S06Pe8hJO7w7J307wFC
Pw0j03LscwMZoiQxcE1qILEKb9LnNE0EsAlYbMvjeAxzEEkYbM2cRK/oH9ZoQYEFAoWHZRvwTPiP
2Rwd4zyI4J9c+2oHWPBYkdyFIgxZ6M7zpY+E6LQIYEs6JSrn7QRDhuqBVPt1rcqAwwIxyIIcgPNh
YHcpSVtLi9p4pXeE7Qsqk9vro3lpEWAd6jg3sRpRFDjt5kpmtGkztfZZIstwNQbbNAF91itRjBPA
lnDVjkN+TuaGhSUw/eLZ+GI7h8EkOPcSf5bn1rkA0v8pU0HzQAWnNSTqiTVrrQDzHtRJXoK7s/F+
vbFnMUF21tHJmoADU8X6O21shqqWEGmhhFX3xnG7GKbNAix3BPLIwiU98rMDaxZrtkx6lmdcW8Li
3Yjh4qLLcBWstwXA8P9Ok6ZKo4AzS1Jnk7QYQx2iLrLoy4qpfobINg6msGufrke53JjfUWazRIXr
BfCquDV1tF8VhWbF3SYKx4XH9dlcRJdBfEQFPkRCAXNen8LbCLrmYyr6rHLVcQVyd19h5TtCcfhT
IVooKQMLiPoAUny4puL0O50KXDPA7k/r0aLnTLUU4vSPobS+3mtnS3uKAak+FGSBYgQs8jSGkDKj
btBxfiQbIM/U6UMKiLAOTMkIf8NAKMBWGcR1Xi3pGJ0fr6eR5/ASJIdaYTQoj/dRi6wzuIK4JwEs
/15lMXwWNA8Wibaock4zvhgtbw+JtCBWfGGp4cUBdTcJWHr+7EaD011Pw74UfEMjrsaFTmQ8DSxx
2uzYgDx+vaPP7/9Te6ddGnBB3P/n78EKl1Mtiqngk16wmaZ6JagedSTarEke5f45IOJzVNwpDFas
XGqO4DgOBVm41ExL7WRHw0fgAqeiuTCWBqL1dLjzTCjSJBIFXxk5u65fJoKxVn/wYEhdb+6leQWc
Bm5Q2LAmdZDTQGMK85wKYG9fuks6t61eaLwtPkAiorIPiM/1YJdaBbgshB5wFE62uafBYl4Y6jQV
JD/v9Ftt5LesT3dNlT1XqbawXi7sMsBo/A41W5N9Evex0YsSajXibaiKbtv0275n9vUWXZqa06MF
QOVJp2WewqNZ1YIoN2JnTkCgChPjGUJfsdnI7aMEqTeqxkvQl/OUDN6muOXx6D7MTrzCTzuxzPI2
TgXa+Hyc6c9kEBqzqzJofonRYIVZVq2xHX4SPtUcLYWdA8tbp4u6G6VUQEzjcVQFcWaPRUx3Axmj
XZnW7xABiL1Yqbun691znvwDGwzgDh7b/TcocTbiSspEIYCpDU5JEHBkPf9FjaZ0iqZTrLDClizj
KrrtRIMzIx70J6KVnTPQsTXDLo+sNmLwe2wzDnabhuhe/7jzsZtEw3FM8BAbw0sQ6POfqfUKxwOU
IghuS51uOGKT3MCHSrY7BdLLksptdVCMnesh5waYOCqQTUMtD4hTABjxTDqNaURiw+IJ88rgX/sS
6m30wdKG3A2gY0OdIe7YS59J0KUYxyz7BVq5pIJQyaVIC6N+cwdVi3ivg49Wg+GIwr45REHykJKE
eynh9Zjh2aMBG8yB7/gixcJYmgyTxDDDQBSPCfhlgEZG4rhhSaMc5VLkaqsKCUzFDZFEIKcYaXAP
C20Ov7gXxxy8FOjoghM9KUcIcfoL2fNJP0LntBc5EdkxFYY0BfmwZW9DraKy20Fu4x7uMxSYXaJ2
jwCPZG+MtRV0CGgWgrGNcsaf7ioGDoeJJwB5MGh0zhNfss4JDVjanU+yZB9G2RqeGYkJ6qNqZSly
RQtDiBE62ZlhLw7wNmb0pNiEfOHpCCY5AFkl6To/jpCnGPiyhqcvEOzXo5xty0gWIl2A1wJskCHZ
PZsnnar2ncDFgBxEnVPVcE7oGu22oQzyfpI5dCOKa3puDXHqXQ98tm9+B1anUxaFwrOHrM7Uvilo
hqeSrJoFFNE0Cq8ufaF5F6Og1jzJ0uL+PK9G4nUCSJaU48nOdbYIp3YhNgvgUa635ex1ObXlR5Tp
K34k0ZI4aAZBLfDoSqBulRnBEzLpbGEXmYtuotiJKNODB5HwIJhnRFtlZHykJ3j1NBBbTDSfFiB/
N5+oSlrpWDqJKq/gIYCVCGZtAIqmJEGzBtyqVckVC8fR+bTBSY5aKIpJ+C4UP05bPGSkLXo5iA49
R6zcUDdpUdpjCsAPzCEDRXZpc6xB+bzez2cbKegck5ATZJ4AAEfk06iQk5QHFELiAywMFcON+40y
WqG8zhZOk/PxxEaNh/SEcZ7SlbPxhI5FLYg5Fx+IAF44P6qTUp+4lMg6yxbgvYDLvPjNuPlG0J02
J1SJBiMuEeeCZPTQ8REFYFbY4HZgGvKgy03aQjKSFfVrPeD+HRflEkxs3lB8wXcaH/cXHvmcuVxv
zmLa5rnQ+B2AxDA5z0A5bLJi4Yq0FGW2xwhcCrRuwTc+dKt8JQNcHbyBpQrSpSAQBv7uU2RA59K6
PcsI6ZGR9KVQxSGQ8nn5wI0Cv7AKp2/9uStPPQa6mIIsOCQoceU4HTMNR7hexN+LUMtdymKwXCOu
ssVej11aU7qwgZ01CxcGCPLhAJewUaFGcRpPKuVEySWB+qHaYWv+osrD9TU1zeWTBn0HAPYWEwHP
yvlKxk1TLfhOoT7RQtOIcSqj4BE9/mdBZmn/vsoxAwQEicGWTOgTG++oVi3sDpe76ndLZkOTp0oV
8rFKfaF4YQAFxuOwsM/Pdz1gsjAYvyNIp4OR0Ugt+0iifkGtfp1BBGuSQELN1Qwahy2VZpZGZmrv
j1OlCMDVB2SI+pl0L6SlWbAtnuMLnTbfUudNmj7iRxChhFdqMg1/+Y72jGsqm72G9+ZCmKWxmW0B
eta1DQg21B+6NwnwuXjpwrvUWVM7f7RDisHI5HqZ+joy0zCi0xTIP3z9Z7N4thYJ4bI4IYgRDkC3
6q9S9qi0C/nbpXZMU/BHO+JCHbWxwxRLMt5sBQCNyBNZLK4uDMccPsnGOqlLAy3p9NiSoWpA5Xhh
xM82ytO1MifykBqNKKlIfU1IVlDHBsjeZ2IJ3Yq366NycQYD7I7kGOgLyIud9hjfBBGgfFj20CFy
dFQeFPaiDZKjGbeBspDgvzg6P2LNVgsksgMtLxCrhX5gq90I3YOaRfb1Bi0Fma2ViuNjwsRpH+tK
k0grXuegO/Wnj5nvhf+jKbMF07DUqOrvKGJklQps1jnRRGirzf98SgMOiGQ90moo/Uqz9kDOoTJq
jsfmr5aWXELxwIB+U78Q5cLejNQIsDEQwIVdyhxXT9s6Ccqqpj70CyE3C12KMjNFwWSQy+AsvV84
Ci4MEsLhRg6EF57YZwUlKgWoLjNMb/prRCIG+kwmmJ3XZ8JZihCDdBJlPt96hRCkNqhPM2d6uezL
Q3pMBpOHolpn0vdxFx3FpYfnxaYpAATgdor8/JxfmzaxyIlRi/EyiB0E7FNtO1sm+UKy9WIYYOMQ
A7A0lJFO162mI9+LvDouHslrD+QS4fbpkqfWhU0I3/87xuzAFmUhbRQOMZKAuLx8rISHuom9MSML
02Ep0HwTKsMapBIEQlbXDntngIqFFDXQpvGuT4mlXpvNCMbxrJYoArU6b2PHs3TiG8HS7L5wPpz0
22zJQu0cROgcURQe9FoaOVD0XdjlLs/tH2Mz24CkOmFdU+OAYBA3EFHOM0e931VMfC5IaEuFjipe
66EgfatAo5UYyabTJK+DHM31Hl0autmprhWQHRTZ1KNJY0MzyJYaMNh50dPLJev6syf893r+0ebZ
6Q6Ht0IARYX60G9TKjsPzOa+vtVW6UNALCmzUQcrMqtwgz/0rZ24Rj8H1Ji911OBIymbAgsJxN9I
ANnT4/VuPH/NzkLM7/htjiTTtAQgeGA8Qw1GeEuhn9SAc2YboZv9oVviWZNm+0coCMVgAArhS71i
p9BmiyEKmeZuwy2thoU1N4dexkqK8yZGpFikjhxvaNq50PS/3n9LQWY7CNTwwqr+HqG8XyntFppf
az5xrwe5cFc6mQaz3SPgICFYSBgjPmOe0FXmqIYORHZMLt1XQriwV108kn/P9nkOWijhFqJM/dZB
YLVPA2CAvXIsbEN+0CBKIIIp3EI/7HoTF5azMdtWuvFfQYFjx7biR+xB75/GeoFsMe0Ks2czehI1
MxC7J4b19Bk/7ukGiHtQosKDpskLN1V4E6loE+5NpmaULjKb+3Z8ut6wyxFhp47MA/5tzOZ7gTod
zciIG0dp2EGS3JQQHs7zEWgj/TY1DItC9fV6yDPg+N/bxu+Ys/OzCWODqRGyD7kMNXHpua80W5c6
a2SxWxQQXhDXAqTo6o20SGI9G0ewPYFMhLsBKk9Ixs2aGxWaSmqRU/ZN+UuCFnMDVm6hFDaw9c71
Vp517CzSrJGGkegyy0J1X/GHgPJrqUYDEzzum/ihKTUb5YWFZfidjDqZPbOQs8UuQUNVhWwa5P08
W9zUj+JooWbWQ0mlNgEkMbVV6GQWKjKPymZQb3XQhraxvfQEOKvwSdNn4OYFCg0cmuHZdTqJKZeP
pBvxGfFj/cq+Krta17fVXXjUbkuHvLbr9q44IDhKaPZi+fviAP8IPjsvhp6NgSoiuLpjKDKYiiuY
0B+Waqvb1nZ26D3yAMXj/nNJIOd8Vk/NnrC3ANbgkj6HZaZSJsGxCeKKfWV3nWlE9tDYFefEEPuF
6Jst7tSFKXa2784izs59ngyDlBaISAfjKOb3whg7fdjZVfA4RkvDenaSnAablxt5Aw4yUT3NZ7DA
dOjdatTuDX5hc1+KMhs+wo1w7ZgUKovaDZMKJ0gIiff3f2Np/h6pOdaTAZksZZCC3sdR5okNFBJz
YyVVUOTPINhDK1MHYfF6yIvTEohzTAyIvqB2eromdDpWuPwGyp5AfTQjvaWkEPbcREskr8v99zvO
bAuICRG7cdSVfRyC9iTtS94T6cITa6kt0zf8OKRYQUahLgzsocU9yVobqnxQoWRmrixsaOcX2+85
97s105f8iDQGvFTUqDDu08rkj8Z7cwfR7fhGXJO39p09QzxDh0nA0q12qQ9nZz1TejjLoA6+z2sn
qhjEOjtL5B6uT4ilILP3gUSFMCkVHEQyZ8D1IXaT7LOGPOD1KP+HTel3D862CI4HDMcQMe/q3Olk
nyst41X/wMtHfeJ4eKa5armwgq/PDpGf7f5FDQQ3ngLKnhaeZGyJdl+DcJAu4UiWwsw2inEo5YiE
GCQlLC1RC4ECfs57WzSqhS48u26ezMGz6iAPGhZ0QDFQZWxD2xH70UQM96BZwnNWVFjXB2ypWbN9
ouE5HkqW6L1Gfg9UeVPSN+RLLFZJf/xQBopJnwRy4QMM+YF5gjOTcy2v617Z9+DvJZ2V3fbQKTPj
D5jDqOYd8ZaYdNPWM7udKBCOg0slrgUimCmni1keACOvUE3fG5IzlBxS3f/GwkWEqbKKExiyi7PJ
bgArLnEcIvARhT2TROD9UUCYT0uVpaP3wvL9GWp+x+EytZMjkIz2mZpAsN+BYSwcFb6uT4alILM5
ruuEj2GugvaIhZnWla3WpZVpSzN8KczsTiwmwDVJHdqiwUtdRqmGj1+Lbokgc56ZmSYc0mYogk9E
w3kCUDXGLG8or+yFu2wfPNIeShF4zcu2MqBwY1bUhGUBpHL+nT78HXW2zxbjwBdSj6jFBE26b5Rn
dUmK79K9+6Rls3k3EaBGrRiVPZBqN4poyk5+p+0ju7qD36td291X8qp4EHB2xTe+MY1fxVux+o+a
OUe5ygEAKQIdlP0gtHifGjaepqR4uB7k8gr+py+V2XyEoUmQ5gHayeA0E72Oza8/+/0Klq6ONygg
zwKQQ+o0UX8c9ynlgwamy+2hTmAmALLgJ9fzSzzDM77JtDlMuENowQGGeAbe0QEYFEgtdIeUy/ke
tlcB96LrVfecDmP7S4ajEQTD1bZ6SkiGBHIbyTEeDkHW2Wkb9o8xEwAtH4jIXgS1VHoLoJWQmCXY
rE9SGdPE6pHeH6BDzKVQI+bqhgPbnjYLd9j53X9qxQSy1bCcAJWZi3kYLYTNQ5k0h0gk432XUxiU
VBSup5PBaS5k60nKc2EtzZ+03zEhHILzwoBm3/xol0ibFdSQmgP28u5TYJC+BwI2NnOY20BmWhp/
pXz30EvK+vq8uNBWbSr0CMjoTwid2aV2qI3KkDueHYwB8vF5yBiUCBOgm1uUYaBhFgHjvKQFcSkm
uhbTcHJ+gxrv6VwcCECVbFTYIdAhPRoF3SeHVSVL/H0jjbugJd0fnvzo3Gks/wk424UTBWq8VNLY
ASWnyGGEuzcylZniAD5WXQd/+B5BNDQKQqfwVoMkzNwaXtBLNQn5Hl0aRKKVDlVyqwbssSBa8FFX
3ZJwyfxaM4WDyBEg2ogH4MlsF8YJI6okzNkBvkKpJcE0AE6hkmxlRRrYXEH1hUvo2b0XPDqgDwFV
BRAQta45Qi9UlLqMOF06EO0rlsJbGJhBF12GUQQub4Fo94q+hV3TLqHljZwsZeTPFgqAh6gVQkYE
sB4IQM82MqPSFS4B1e4gDclLL8PCb+BDWOPkzaNRSnDgKyPNTMolGaYzrgNafRJ3dsVigcrI0Eto
dSI89YMMfxNpyzgRpNTSHIvGrIHHrWrYbDABONheAhvnD83IYd4N4RTQ0AHim0RU59Ciiug8F4+a
elBSXrcLSYErbT0sVRPnR9F3FEwa5CzhUg1exenyFDC6FXZH9UC4gHp5JhHc8kDiuL7xnKn7Teq6
KMeCDgrxbRjQT7vEjxNJg4tJC032+AhF2vZBzHQdXgUs4H1jDOC8S7Ncfc2TGuwGEhdRbxLS6IJV
anl5H0Im88hXce8lQ7MO6yJ1x5CnmzHhkr/Pgv8HrqD/v0mzTxWlf2QDz6xtvfiteiXNa3Vi+om/
8rcKO6f8Beoy7pog/GOHAxIR6/R/W0LjR2Co45YBlTfgTLWJ8fovP1v1L1DicA+RAIvleViv/eP4
KeFHoF1/k2t0QH+B1f4DHXaAIU+nMdL82JvwG/GFIENM2sOn8yuAq0ailMWXIJjRelyX99mt8NwU
ptFM2AKodDkf6SbbRNZ4I6xaahYeg2SFtjW2w6dy03006/IAhPs9WXM++Ug+BFtZkfsxcrR39tgE
Jn2tHd7K14NFHWMlWuU6XMmOsR3X3UfETE00qRVuiE2PsNJ4jQ7yV7wqdsqN+Ir0ZUtWQmeKj9V9
c1NvOBd+PH5jEze3I4us00fxWN4wJzgma8ktbmHN4pAD3C1hmmIWra3fZ068kkPLcHO/OLIH1lv4
SX0cb3Svv2kfmzW9hRHXu7iRoe7MvOZG9dK94lIP6k6r1OE3mgvt56/kUGzwlXtpC4+Qx+yWM0zj
Xf/iCjPU7aizwlWrmpPPimqS2tY3dBMgKIyUfMOFqc1D2Pt0UxqHt3YXbzL82nAfHYaN4Q+P6MIb
tOFLdHI3WMPzcaNCcFrZ5r5mambpkrvgXlwXHj7Qqq37zNIcGDHe8BvpJrI7i3ejvX4PHww3dQpL
thsz89hnHrhQGIielVWxEVzDBbNs1e6CY5XAqWQbvKAu68l3uOD2x4iYDcSyXLBKawveaTGMKXlY
sK/aaAfXsPANHipSbrGtsm6hgg3S7VbCd/U3A7MyS//V3A25jWOUqabyPN5kq/hYbqmXZmaypivF
Vq0E7WpMgm5J1tFac7NV4YVbcZPf1y/cPtvpB0R4MlwBcklOtAa8W0e3p17sqbZ2K60oTMg/YPXK
PaXbzmee/jXsKjB2nozb0OyfpG1zB203FTAsb+xQ314Z+FDQ11cgzLuCw9ul11qC277qm2HT5BbM
DZ1sK/jcHeZnB6ed3I+zlYYkPbR9TdlG/c4MXXVLwPSACjeUm4hd/qpNwaTH7hBDLRdGUHt0GkxQ
VbtfRXAgAWv1vocVVe5ymQuoUXnTucxCWjB7U+zepl5kN4kV7g6ZZcpWcZu48PpztRX5cJv7MDTV
RzG3w2QH/xR981I4SmTqTmC1Vu2IDmd1wEh79CXbjVuUgf0ihLI9coIm1humEeDUcMExZcFXKbJD
+U1q9SDLt66gPrdahZX8xYmaORhfJNgqmQlx2F5a9bCIMQ/vtQsnlN7JVzCIsoPabqAS+9Adhzvl
AfZwOJrLbIv/D+64cP0qiFW/tzbsrR4I3OasVQXvnB6SCJaKqUhuMmrnHYwDGyRiJxwPMzYE7pjD
in/HFcSKMXV5J/BwERpecQw9IZWaGJvQoTaEcZNN8F7ctxDEhledo3ZoxYauITCnvZJN7Cv39CsW
1RU4PMFew7bUuMMmv5G9xpX4T+WBOmJtg+1xB6N5zRKgxOV3O1hbgV+4Ux5lV7Bii0BzEABqzOJC
cHM4nSG9T+TSjGWbk1FkhzFQtA6R64J/Z7pTx3sZVbLOk+6rDVawqT7A3AHGiF1xhGOeBgEzGPvp
uEbtIGT4oYum6vRuXVvihsYutJs1siOv8R23Vj1Qr3KTo17/xdlwT6POU1FYhhngCnTkHKzpdRSZ
Su000iv6l39GpkWUn1TbCKzss6yeOCeF6BMsc1OTJea4klVH1HcScfI3xsGmYKUZFokDs9r2mVn/
6q3ezBx2Sy3dDgVbhbuesDJGhwcHEhAydB+A5MLTACOhtHhBoQaSdimzSfAexMSVXOmuHVcZSBAC
Ho4b0UkfQUwQfslbTdzlDzQDMaF9ikdlUlHUV0DvA5jGPH5X6ar1AsKnFpv1Yxq5KkyJU9fgn2rU
UFbg4PCNxcfw4LJ5KM884zmjjF6hWikkYl7R18Md0Gb6it2xO+0Rc8rKMbn3zS3fWXUJgxrI7jfH
1L7T1vCDbGE2aQFNM7CPSL8JjWPI2eypfuKPvGJ2Li/CWc5NzMZrOWsltXb+wB3023r1Ydh0Mumx
iVmXO05+1XY8BxPnZyBl0sKsXSVgOyG8zV3JhxB2r5j5i9Y+tOAQxFTzRKTbio6z+vfEGjxcwTJT
W8c2sRo7vmUObJ6CwdJ2iQ3rvOgev+eZWNEx0hTgnF0sDsHmok3ltJAON3bqW2bi19qJ08FaJ1pj
24AEtpWrTxL8fSWPqp0jUKcYcLsz9R2D2CK2twzE8s7mHolqZr8M2VQbU8x28TOfPwt+1bwI4Vpr
rDa8qb+kpjdp+a5UD1CzSLctxF1vZN6zqdOaWFSt3fXWQ+c4DChpR02QDrMSEw7d8lM4fnQ7gTRm
WYo27IAjp9x1uoW93cK0B5a69ACACY+t2yTwiutS1Yxj/oADKzfVdzDiRj1/lGOYFqfZE2dHbJe3
dnoXwLAS5qCdk3scpD837RrWjhZ902/1vZagK5odhXpNbopv+KPZwdXtJvAVK7PpGzxP1wiFQUX1
wCE3emrWKNCtyrWKw0V+idbtWwkJ0W37Jh3YSt4qMvREzV410wMcuKlNn5lyEFaq3dqii7YyyHS4
Wu/hv0RIOkLkwAwiTLTCzaMV5moJz87W1NhKgcZ86tFyncSbYIRPyKpRnphohR/tOqhsmORqnJNn
G7zr0h4MM28TbTDJMJu7nZyZCpw2V7H9qq9wQxcKV9Vdpm6C5sAXG8Lgq2R/QIycl/9+g/7Rrfy+
yPCv/3FievR9Y3wvYMYSh1HzX95nsX9FbWf+D538nfq/vn8cfhbTJfjkf+A6EDfDsf2shtvPuiXN
v26k0z/5f/vD//b5/Vvuh/Lzf/7396LNm+m3hXGR/7xaQ4jg2nX8/jUfX/NTT6Tvv/L3dVzm/5rU
sMEKnxTvITyH1+nft3HR+AuyG0jt6KIAdyMI3/1zGef4v/CKhg4CYL7QPJSny/I/13FOEP6CbA0M
O3B5hoIMfsmf3MdPL+M6tFWggwEZIAMEScgdzXOoXZyKIRzyErDc+jRzDIPCYpbm/RKAaZYMQRxw
iaFOC5Vu0D7P1Koo1UH5ILAgHTqhfU8k1r5DwKV4itqwxb4V/iEd6zseHjlIqIIpD9Ynnjo/H7Ep
gNIFLXByGRWr3SqkMJ5EAmtBnvJSq4BaguYX3lpI8s+eMhHYZhCWFrGJDJx4hOR/3oKWG0d+qo9Y
1XrNZ/aP2XX4u3T001lqyqL8KCgJSAVCcwvTAxNmouTPIqaiDNvfqsTVQa5xLSRx3NswTZSBd0nC
fvWfBZt1IoWGKRukOjWpoA8AkYiF9JCGEqwpaR9S93qws5mIJCeEt6BUjBzSpGR8OmIgOvN5q+D2
JJUUMp7IJ9ghU6qFKBf6D/wsQUduVZUA55plqYRsUBsgsnHml0OyTWOp8SBkAO84kAutP2/QxDFF
ZkiX8eydh4qJ1AKagzMZKlLQVGeKhUW9hGK+1G0yqOnYMOAzhlLTabcBi6AAEoNbWlXKgpe2OoG1
n5IswB++GbGzeYesngExdeTdVeTCT8OInJYB2wZOexpGemlXda8SHZ1YRo0H46oWxttj09W7EgSo
17DikuEmbWHq7fW0jGA8PGZVdQ+p2LGw8tqgeHr2LeTb4i4nuyEX9A7mSkELN8hCD0Or6RtV8VQV
PrgWdiSUyQKNLzhYiQrhF0DOsNtCRhqPAwVGsq8gf1LYeeZSDG92JatvjYSndB3HAIXYeVtov0KI
oC1hn6YWz3sEExW1XUiLA407S5NhNwjraLrEG0Oq66aCUq9paAU5FlWT/i/2zmw3bmRb0+9y7qPA
eWigb8gclBpsyZLtsm8IywNnMhhkcHr6/ug6ONtKuZ2oywYa2PC+cFUxGSRXrPjXP7zzRl9E1aDN
Q88gTmPVml+yyPrNk9/soTfnMizUeMFePpKhH/GcmDgnzQYhDtZExLFhX5Sb/eaD2ayaDZOPk3i+
8xKXrqsYMbZAktFp7MxHy72xB2PcGV3pff3zB/Oqmv50ut3Us9RUhOxn5abw3CF3XfABp1TNNwJ5
y+1YZ+OI4Ck7f2xcgk0v2Ar+Zg2xqdnMt+DtYR1ztoZCznmbB1zSNPHT1c48HvI8WC5sE+dXAWuD
F4jNQYAzK9zAs6vkRO7mtpls3ygedzvt5j3KUH8ag92fV/D1hTAgYFfYNiRGXc5ZyVEltNlsy/Ut
TC+7NlfXjHynnx///VX+aRqYNPDqbc/xF4C4nQlAz0RXR0E425HWstjZwXhJ9fabe0GHtll2cxUA
w7PCVk+mMzSIGaJl8uqbtvXSaB0rcf/ne9mW/tevGAe7zSyXGRtzE/44W7EizHWX5n4Thf0qH3KT
1FWB+943s/5m6T6am+wSPQmqyfk16dsQOrHVbZeFlvty/ZrZS93J6zk21Ep4cW80jWK41wi9x6o8
x8BTh95HZxyTZGclHcb6VBpwJHw4OwQ3UjuRaVRWdZWxfTF+N8w+2HVeGohtHKqBIAnWCPY9jiHY
Vep6ee5DcwKiqC2FF1mryh9rN1XYpniDsnZB6yh83uy1mCMGnRvlwmjS6totnUzubFmMKA7tFQ/G
ubDEW0avjYyb1XeGeLHt6dENZ+czWL+Hs+ySWV1UpYmqozm0pytlNZ4dtfgFTXEjVKL21dT13xdT
TmsskOYtjBamFnhG+owzQpPAnQjLHyCTmTDmKZJJlf1dBZ237s1QFgV+NJ1sd1Vngjf2weYpW5Dr
vESLNaUYKSrbLK9XnU6gEw372GccobyS43MgjUM9zqjzvDXLDjpPlHEXrI7/7MhFdO9DQ2/AyjA5
qR0lbeMDlyizKZxqlzaeXq+NEF5N1LlG63+0soyEwzmZqbn+SlxlTOKnK49Z001AtNU8PZEPj420
wzgzB6taJqz1+6kJsN3SQSB2COyMYteG4wxBubezJiad1P5q8xJUOxGM3vOQ1dn0QZAf9cVvx3WI
BsGnHcEzWd6FlSe+zWgp5kjXdfc06sIRz9IzAJBoSch87mm4r1rPnB7hi43pSRZTW0dOkdUrofZh
J953QQPQgDEt4LvXZ5/FIo02lqElP3VpkydMYAe/T3fFNPnlwbFKiT9M42+oiFVPTtyZc4qwqMiq
LCPmQnf2dUkGcHFwtBg/D81oyM+k/eJLK0bsLQ5FxfHgqFdk0gfhVZtSFmGrOIg+3RKMSSFZIlFM
hXV0sm60IjKt/c+iNXsdNV4B0DpnKe95WNr2u8rIcqDhwuuGb04ucMvs68QWp8DtcsR8RgWiIUJj
qA4l0X73rLtZfIS2Zxpfsa6sBky+255A6s4k3tmSosFtA3Ofv9O5SbxdOsrisRYEFp2IemRhm7Dq
xlO9JKUTFfWYGgfXmEo7xneYQPuiz6X/w6uNumTNbKf42mOrKt7g0wC+Z+WtnV8HYYdXUad1SrxC
hqHkcy/6ukijzcW6C6PRy9Yrly9efusMmTcR7aLydote5xWw1szlwxJOoJQJtoJ5NHmLBeLkZsAp
pVlhqtFoRzFP6bRDsNpSd+8JG3e6HbGtdXMTziMMXBmufrp37dwJIjWm9MCtI/P6bhsW9XdZnpd1
sw8dIuOdY2/Xk+fueg61Yo7bvDV4x8Oxmpd93rpOs2Oly/KafK66YKrtm32cDmv7eRlT61QX/qzv
KTlZf7BGZWZL1GTSHWCuFomrPvW+rTFbUbnmIGNGFtHTrb+fvTANyqtMNfkKOS8oUWzP05y/HceK
KYIpifvAMQ8NdJqG+3UtOygRo6Uyc7jBVgTq74zl+JeEZQ3wPcUCdQ+OFD6FKV4wUZprEOtpGboP
czCCWk/1nLrMh21sPdupGpG3Op4qY1U7Aosrjglh5AjbbCLHVXSqYaaA5nsT1WAclBwXrsQQIjzT
VeXpb9OqFmRnI9rZm6HMrSxq6FKN4zKPaXLnpPSpe1nmixvj+ZTVu3zlOExmdmE4V7OHVnhvjH3x
RswtW7ZrT+60L4bUlac86P0GjmIg69ia7PC+ctJV7rrB5NcXdC1MzPqifhwY7k/vDC/lGAPnupuP
npswyNCWM1CnZQn1zJPSeBCVsSbXspkSyYci0/vCq+q3ecFHQDed5I/8N8CsJz0b665UeV/etFVA
bcYHrk0iGA9TgOVqkJmntTfm5mCS1fvISll1RGBK/Xe7pD6+mq1XfR+6Dly2mSyXkyopQ3lM0Wny
axSJybMI/EXv0BnTQ9iF74lYjkI+C0sDyg1FVj7ZZjHow4z3lnEaTBOiZuKK8U7gj2odB6LTgZTT
APDPTetwcxn0qg+DPxhyZxTKeppn2J47iQn5CNEu5SjR13hb7ddl9b5Itk4JJGvlRpwJogBJIzLb
aMUf5BR2eQsxr+ckFPlCU60xFF0/CNgP9oEc02xiaDVMN3wcbhcV2KPcOYUPekr+nDb2q5X0bpwZ
XYobkwxsxgqqJv/HHtz0vS56Mo7qZlJdbMytg7V0yzfynp/ptidVj37FCyQKRlvZ4smboTZ8fZP3
Qw0L0vS7aq8VPjOw960s+ezwr+md2Xe+PJm9SWC6UsE6MXDSjhuP2ZC5eIQYVvqoZ8fN9nad4kDl
K2tqYzepSuOuL4Xf7/IRYRbItiB+UXal1V4HVYPNpyE7zZjP6oQ+wkdqjcOa5Qn26kUYjrdN2drF
TUDhQYJhOUuxb5NwcT+76AcdIypH9NanWrEnH/ywW/IP2nC6ZN8NFn9OXe0mb2Q9Dxs5pmyUcRv2
fjezhzdzHzy4aSfVc5K1nvoxFYkejo1duvVVyu4wRy2FOb9ae5Nk4qmUFnp7agsTh7DL3qsyTTqe
KvGA8Ur6U7uv8kI4kZuEWCzl6QKl2ZuyZYjWZcAfs3M8VMwiV25/XVSS3cgfrBCAVudpErmN17Ch
0jvZT7lhazu25oY4+6bi7H/VEBuId6AYV6iOlqstaCZGwOqKchp3XTYxPmxtamjecRrcN17JHsYh
uaWHydt0vHbDlnKfzzRlSyYwYcqacHKjDgzwjcrdBJyetkVF88q+dWRcUORxMfvtj4UyG8R4dKTv
fVMo3kkqRXKDAEx5DBS6ssCDQLbhjp0uvEtHBEJxB1DUxZNZJ87OXLzifWaYEx7Sdu/20VCVdb6X
2EKxvlUnPtT1yjcSVJXJJuciUzmwN6yKsY9wGakN3a2digTQMFtGe99Os63j0bWXD7ofBVbmXeBt
3HTvR8BDMyK3W6t2P3heYuzHxEoYHiWABvMPrHTcT4kwvPFpzuZZHI2E/jMWWbAwTktdpfYTrd9H
u0zcr7lrSAaOUlPlV6Mh+BtD9Xm5tvFMtGKnEfiJe1OrsZnKmz7GbxbLN7fKXKajsg/fF6rKSH0n
sUZE/ZwbfxfaFyEmy66m/5yVVR9Eo30Qh6S1H526ttUpxUhSA/ybNRI25XOo92v8ZBg4rq4bDag1
gqgVmi/dbTP3qfKK9tnxk6k4dmmygjBRUY24LdfBiWBJef4e4+s5ePAbcJ2Dl469/8ZtCvZAs5yr
vY1ZJHzGChHLms9Me1u7NZ+8oWX2la1l8wVfuYb1Gebw50asREwYpbK4HwewDmvQEsy/Dxpc4NzO
/qY7BemhyStny+esTTvqdSv/VlM5r5FXrTB58qYMlzgPVMPUzSMQmhNGxlbE8R9PysYP+gdt85Lv
rFEvRhw0mVnsIJSGXTTyTlqR6/XOB6kNxuZ0a9XNyNkmOEBII7VncMaZ00ubXxJKnwMGOAhtMcoh
hRjIAD+MlwcptFkySRvIVkFjmu8FSWhXSViQ0OvWhfG+wuHs6c+nxXMw5OcFA1g1BFxgH/3K4m8p
fKNcPKR0uAd/XYWqdzTU9IDtOpjxv76WY4HtbHwyLnge65akSna0ji0D5cE+rJp3TGfddAxx8t/9
+VKvD6R4VODzBa3eBEo8jx8ImyTv3TqVURLIv8McBfgS5OrC2r2+CFSfjbcGB5CpxnmwZdGFNbPF
mU0308WPurCye1XL6fRvbwUvZzQIBv8HJHaOTdSBom2ngY+ysBqv8L/MY9No6uOfr3LukQoYtv33
gQuwdrbgyJ1BIPAfidzrlYzscaCo9YCjM+0PzoWYc3o4fjMO0eV7PSdl/j5YBjN4V3BMWfccR6E6
WcviWLdU3c47Ldpc/FOGLY2P+XlN6ueff+vv1h1RNeEymGvzx/b3v6A1digFJi/buvvDO1ua4tSL
1r8wKfjtRYhZI9OBuRV418uLmGM4WoNcQOp6Wmx6NqmC3SJlcMk37NUXiMc5NZsLeQyUYGS/vFDZ
kB6thrRjND8MBzFlZJ+QPiLi1Zm6S8KkV3cF+ORiXwgOBf/tlQxKZH2TBMaqIidpkx0nA+iM5nwp
yeUVBEXtcnygILibkHbPi4rlKD9n1MJ03E515CztdKJKF5iVtuld4uVhNOjQ2P/Lt2IrmIQ4gB5v
o4lz4W4aKG31WMdHeS2TnZPX7cFyeJP/fJWfhkQv4DWQO9SfpuFtCSOQ918+LsMFPTDxQYzEwKn0
2qF7yWJ8ppLltk1V4h3ybBDhcZGJs+78fMK4VJfrcr+awwzYUioYpAsT22WXNdXqHoO5JvrM8eTQ
3lcEjTfvnLGHI5ABqa2HIBWFdUrHwvo0tKIZoQrRrj6AhaZ5XC9NDo+q9bxPnhFkPsphn0S1ofEQ
4muZfnCsYv5QEPYOS67KTeNYlHzLR5EksO9A+iGk1GrS46efa/SvRuZ3+VcAh/bHcD4Q/zr/r/9M
zf9fI7Jyrv7ldXnFZH38vnzNvlfV9/7FvH37l/4ZnrveX8wc4OzjCs6+4QR8n/8Mzx3+Brtb1CzQ
WRHdb+qk/2ayCvsvxhVkCDCYwUqc8kxt7ls9ZP/7v4Rp8O+xnVIIAce34cm/mZ2f1SIGP8T1MP0h
QoaNGm/vly93s2hlJQhNI105AtVdoDBtpp0elvmSXetZJfrnUoiD0KDwv1fObA2uCjXGYJy/kyXb
0bDiyeVXl3Rjr6/io4vAXJtVo8X56Uvzy1bRtd0yck4BRg5w0PFUj6hLpJd0Cr+5Clg78DejXsYH
56NEbXAPSaWY8i0znK8Ec5Ge0/zhl3fp/p8a8+ug3Nx2gl9KD0vmw22gUSNHm6363Jhv00pMa4Uh
OTjDt07fdoDsc+NEutBxYTm0tv61rGGJLdWtq5Odhp/lpu2uhVlmoCxa23tLGnf+ml0Yn5zVe34Y
2riQwku8N7PhcyX+kNFr0YSlcVGbCVYj9WObApCEQTaBJjkLpEiwhAur8XrRQ2eTTKHCh/KBEvXl
uzpmDVbHxUYSborgNLeiPQ2G1cfL7PdHN6gJRvC6aR+UxXRiMzfAvr03TeaBI9lNdsq8oiOaKb1k
Kv0zROflUwrdzR6Y4BsEaizKy9+FR9VCyA8H7KoRywIgvhzAEywgl0K3HraN20DAzIwa3lTT3qg5
OXkzytA1D9uPQUEsjcGw45bDvzqufpbSwvowigCuGYkYgQJy8hPvk15dzOEda303WhxGdgQmyagQ
ubNPeuDsmPki+NWf1/w3S46HHn01T/o3A6zJ84eJ4W8WLz6UVdvOK46DzqU0g63IvFpAeveNn+/Z
8IleLuBa4oDi5jZWJ65Be9l6825Na28nW7uLrbLw/92xZHt72cbJYoU7EfDYzggoDgCC9GeXzyqr
/HjqRkTNkCp2xBVdyi383QJukgQy6R0yCX6Ka38pR6paSgAoM4t9bwWGNSDm68JqLvQoP2PUz1YQ
3kTIV0EfZoDXvFxBU8shI28IvYETNm/yyZgJXB/UvswDuL5kaR4MM7cPWvsbDzHw3yaFaR1WEKRo
uhuTfTb600mWj0PGeQBUqb7PahK68l64V51VfEYzlO/aVOiDYxKuRrJ0f+M2M8EJhY0RMThXbFWB
dwpCnPX+/Aq+roFwNba9ycZpnwyrs6/eGMt21tmcxUMFOJFzjN8CR6udH1ZWrG3wGQJi7soS27g/
X/g3j27jtP00qWRG/LMv/OXRgZV5fdqhyswWO7sKu2mNhC4uGd/9ppKy9zJF9eiaGd+fnTqm2a9U
YyVZPOLAyKYFR2md4YY0Y+jFARFph4Sqtvvzrf1uTTn1GaiwOIfAVnj5ujDHMEb2yCyuM6eO17ko
b0UYlI/VaHVXKjfzj9pe0ED7Tf7vzrbbp8fmTJ/B4ZHP4bxnh2UCtrvkebzoRceiEXMEYqovfA+v
uxqSEiwCDLadgk7q7AMPBqfa0BYqMudegKUt15njyU4WIr3wev5cq18/PZo4ElEMbsvhHQnOj9HW
ktGFDNKJSmV+lnm1y/S884QojhOT44gcgMfUH1AMTEZ/DGwodYXRgrYwhIu2kLpjkxPIJjtbn2ar
CkGwCbX98+M+f5P/+Ykbg4twPTLozx53mDgdgBA/cdVu9kAkZH2X9EBgf77KTznv65X4z2W2t+6X
D4ZTSeCtg+EwKQuXvQkoEGejdMlsWtbn0kiyU+8m/a3RjstTVzHpbrXLGEln+iGfF3c3qOTrDJ8U
RrRjnxS2EAex1J/YOOARB1P6MIYFwlq/qPf2VOYHMj/wQdXh9wv3cf5J0l7TEsNLRRAJKSo8Wy7K
81KpbnWiIQj2QZh33yCKhR/4fHNjl/v6eUianNbHKo02av3Cje1QhwmCG6fMEggXgXE79oJ/xOEj
BoA0mVmWZY243HCH6X2eEQGqiiIF/B/kGpc5SSWx6Yxg+ukIxImKoQe01+kI3L0Cgv/5Bn9uOi8f
FH2UhV6f/YLKfc7q69aknvx+AaHXphUxGZ0+cVvkh/HLruk98OSDDBPzjak9B6TpXQ6YmoeNt09q
Ede961yoR+cNwHagAYIiQpBS/5rpiu1nGpbO4tP5tPOHyrV/iG4LBu/WdO851XLhcucqY7IiHIhM
m8XZJm9mb375ptZD6fQNn3Q0IW4j8eS29EjK1nMpYq1rdSzpLaO1T7xYBR3Do7J2IkIZLnyWP830
Xz4HPglKP60sNfgVZrkEpdoOF0HE4FHuJ6NMnwbtYRPLq3+rM8z8ZvhPd1bVtzdiHZDYhJ1ijNMG
ezn3dZTKwvwirZryIevyOlckr1bCCZ/GcsQiz3W+Y0FwgQd2Xlo3ahaEJoi7WzoAvKOXS2e6rS3X
BG8ETy3eIWzE1yo18Vpq2vLCU/rtlYgG44wLLg5C/vJKDF6lGjuEOkI0P2ooIkfpkhcQZoa4cKVX
HzwMpu3UCHWX+A0yDl5eCX4EzBcVItfoTPfq82mG/X1o62nazTnD8z9/fa/edYDwEChzizxmAz7X
mJsrXsrh1NLP9OvGExmzOKycYyv3QTVcOjO9vjM4wj4BaxzxCQm07Jd3FspuDsqJSpQwWLAZ1reK
KMKki4zKVQ9lUK03ZlYWF3aCc/NXSNA/UwO3MBNco8H/X152dlZjGARD0blB2Wnop7Ge79oR5okK
b4p8ui5951hk0y3d3YWP6tVbw+cEWufRaYBt+Od2d9XialgmaxbbGQM9O5FJXPSMz3xvuvQkXy0u
lwITdCGucsPmzyrzy36HwfjQ+Ra9DA4J1m5UITTpWTJqkr3YlYULA0F2w6V+Y+tdXhQNOJh8giww
YO6WP/VybWGLMHTWA60wR7MjwfTFrjCb9BoqSXpsSyteSV71C1u+leng3HYqGd6aqQ5PKi3f//lV
fl1Ht99CljW0I+Y7eCa8/C0BtIZ15hmixZkFXpz93Edhp7E/1RMmzYkvjzIZjbfSO0ANBDVt5mgw
LoUkvN7PAptMLA4J4NybEOXsZxgTsdR9BbtA0GPfU0rknWfJ9kAe9UrecPqthP5yxBIu34GPovhM
ZH8cJnPZASK4X0k+O/5cmP+Ph/7Xhl/+34X9B/Wl+fr9Vyh0++f/QULDv3hZIVNxzuFQxR5CUfgf
UT8Pbsu0BejyNxEAZeq/oVDX/MsgycENAcIBwDA8+x8k1DH/gihIi4wxLCMhgLJ/A4S+LMsuZZ/g
YM7poLRYYQB5vHyVy85NVCLR1npwM8qr2SzWD07phtcNxJfbstTGpX751RUBcC08tciO8xAUnbeZ
Ri3k0LcIfqtGNZQrYrOjlVEDU/ZZKXmAgrI+/PI0fgcosvq/FA/ui1oVmMQ3btKrDbV6eZctaVlt
YpQIKj3UDFExLjU+zHNS2NFqrYiaU+oXbSOUjYowqr+100I6WVLnx2yr6nmSJDfFKWSFj+EAP/dC
bXtZULdfRyrbhnrjEmIzYT3z7rFb7SUkq+L40i5rH41N74Ekrr331jVbKINrhdS7cVs4VxfWZbvv
/xRVrvyzeOAYiPkMfd9PuvMvpTzXnl9kiqZvGV3Rxi05YMe0shmbESKtjRPkQZjUuUeglE6lMm+6
XIddXDm9MJmWdsxVlk7n1TuXiAFxoWM4m9T+/HUAwOY2PsCDFPLry6fmzA7NiAdzVybEikYw+rx7
BSeeoLyygLLV1aTPCyWCZudubdkRL6n2R8s41YhLnKw+a1QJD7VuSnGXwTlDTe1t8PuFRfynJfvP
MkLXR8rHtkQkG3svUp4zJLQOci+cXRajcBP3BPNI7bkbNEplZVz5hvrWVgUkaCdUH7J0cp67pkiZ
TFY+QZ1BU90uRep+8gacu9BWj/2DmH07LpaqtCJNOLp36qDS/G3nost2Ms8o4P3oml+IX1mGmAAB
2C/lUmZglGGV7eZADBBnl7CaH2A4mc9r0m6heFaiYTKTSN+U9yunvTQSYWvbD0VYr9beVoMNm4km
G4EuOrgWfshAZuh4qGDQFfcZbOj5mPpNg+Aw5SCBjMcPUqisA2jpo69cafKg5uAZ3p1R7VTeif6k
KzEcxsWtm+MANbeMaaF9NyLpER24W/DO0eC36qQg+FjEIjXJcloBUbB3aAfRR5Vy5yL2/FGofTNM
85fUz6DMstfzMeDJ7eS3S04kYGSvJYFqnsF/cZULrnWjMTqwImRtPah+SXfVAAUtLvw+v3MgwKu7
Ju/hpFow+YxIzBWgvig9xIxpWxKyaSiHpRzaFbueLpwHhg2rBdm9HvNiPi7CMJ5TaJo5msGVfzB1
aw3CCHU1cqcU/44kNZ3DsDZZ9TQyIrkJ+skW8N2yYnmrgacKlL1d9cFE4wExOg2Db9Wykg/kKtDM
2tRkFtaQfp+NRfVV5MsiwF/DqeZ7zxmo01jNujdiHBDwg2dBKDYCaNR8tYHxNVBZWR6g+SV3QRog
qV7kkkZ1Otrwud0Gh782XONVT8O4n5dUn5xVpLyDljYwM5ibFacBnT2sgR1844zMSWTJEdOvfeNF
fW2aD0DLg7pOinIaIrNAQ/CknRGfCWW3WXioM8we0rDp7l042SrqrKHBvBXD9KvEzrxHiYHMfIIN
ip9mUafTQ1A6OWSxOYVQbKowd/eNGttT50p5FOVgXttV8KWuBXoBT7QlPn6OsL5KL1GHHr/Yb0vh
wuUUXkmpUvYym3sX+do+J7n3Br7ozSSH9ZtZ0Z51euiPjAvGr25rFXeGKownSKf1CpIB+hGN6zxc
DZiXvhkStz6lnu4/ukrbO3tIUgSbZr0j7xFktB/agzuM3D/BrcsGLad7hB7oakrRjoewhASA/snh
3XXkYB7mmnymqA8K6vjUm1+JfldQD/PE+mg2WeJGZtngDdeOhbpSrquJUmOfOJiG/90b0uJJFE74
owMcWGK6XzOMe/q+p1aC0UUwdvJrU80iRszm75zGlnt37eUjuoIFm5mhKT6WrVHuchWMKeRNC2Kv
yeO2IhwiUmMP8Qt/kr6nfoFRrtdwe91HZy3cZ+Cp5q2aLYh6HQ6lqW78U5cP7S2SHk9E0nDbG+la
VJW28zDEb4eyGNAVNGg/K+3Iw9KZ4nsbhOqu84n51aaUc9y0SXY9OUvGwazV5Y+2X/OYYxrnMWiU
YxiVBH3fzyoNwiNsSajsuVrfGSX6ehOT+psy7TEtLHqR3S0DLnc3EB7L2ByrbcgwzKhyLAAcOeU9
hDaDncsw1rdlKDCzkMMw/S1tn5c18VL7zuoz/9AjI7qHhpbDGiiNMhLJ0O9Hd7AeynQddqyMfeX3
gRM7unU/dKFsEfovOdzRrIVYGSpC/aLcstqD7orgqshSpg16IiIDPuZyNLrKHaBMVM7JboyF819r
yajZ+LpZ1ehHdv7qOfBy+64w1Xio6zlJHgZznTJ6eHweo261unc1mIS6EqvWD4vtZUZs5Il3447A
1zfj0GT7kYnsvWjmIkLgQAx2YOAVkGY9ohndr5/ttHdQY7SOd1hDf9t90tYJHkrd1uIB238NX30K
1/CKDVkkp5FPod4xA8sOHW8s33bpvOl9q4yJQpj2o2VMu8LLxDam0jsBB/V6rtz7MZhOhJc+tUlg
3SIpWQ6TGI5WaR073/xKbsM7iUtmb8p3ZhvuvdJ6XtL0rVqng7Pm97kYnJOrSK9ybKQH2CMFOrJR
mUduZj5W0rsbTCM/9OhE3LmarueaWa+LkT2DwsaG6TOZe5Ov+X0yhfOhY/ZwaGRYXI1Lb+62pKcT
O52/E2lefE+kme0dkXZwfLW/L71peB6dbr4ZuYTP7tN6exWwjgAa3Ye2UAlBQ4a4ypZ17g8G3iUV
ZP8BRrxywfQJqAvljS7MERKnUclYtZbe1JD6S9GtBxPacX7n1aWedqbIsArKJ1X1GFqVSfpFuLPW
cZAE4lHmaXqgPmfpKS88xoCVXVfuVZKkBoYeQYm1ROhm/RM5os1Hq5AmK4z2f1o7nbxrOnvdoYFK
sMrIsJlG55qk13XTb/TSAfOoLoEHPORzf6TVAFJS2zDQzqf5TTkVZOYGoZ7Urb3IeZ+Pxopvhm0U
4y7sxg5fLpDaKzNQOGV7He37YjvSj9u2Rk7FKHox8GtZ13dFwppTBjE4Qy5Tu5867WfkfddIjdbO
WM2oIO11PABMee/5ZrvbYjGWTWIWIIlS5C3tiqWW9ysF6FDYYsEIvE+rb0E62Nsa+fuFIXOAuG1x
nagjhfTJp7eHaUVErIOsrfYILZqE8+CLPImrIix/SDNFNKVlrvdlhUivz9I03a9oVePS92Eap6X1
foZH/3dmObW+7loUXXEx5A6jdhTL7BzIwI6Z0XZXTjM2O6Qh4a7JO/W2rWvcP9hNqreBCOdPGkjz
HWml6nqpjeBh5K/vGEZ9HIOivyYg3rpDtpJ+sJYJJ3jiyc3PLsfAG8Zx4VWaVOaPorf996lW/V61
if7KyrqfBjMxbnhwvDHcHhYitbIE9luAWR+9rjXLyJtXXKo3AdrSqGem7DMEKrOIS1vLq94q1YKd
ZM18eZvn7OG8IPDDBpbJDUFnUaDK8BqRhg9lfOR3lpPdYBLmjLiSlW0Tr5tX4EKO8rVX9+NRd1O5
m2Q77pNJ5h8Ln85vlV5wbdRpZ8a+nDdxW4hYzBGuprkyy+kWmcJNnhbjdZ0oL0pWjz+MyX9eDF3E
geRz0wn2KHaRHp1gXdw9tWt605oYQi5V+05XUELiJbXH0zTPuEAJGdxP7mA+lZnb3NSD2b1ZfLnc
L7J2UAdUTXgopxbVFcRO2ObzSeA685mjKdZo4TQ/oAsTR8iDItn7tbO+zexmiAy0dugEbU5EnBm7
b43lJLe1OZo3Son+vc1Z/apYnA5jnCG7Q4qR3ndGeZOShOvjsHgLA9+wsF1PrlNfnJpClX97STt9
Ablq8QRKpyOSowejzI80cYxFsrY/OoQCYgw1VrdKu2g4DBJIM1Cfg9mZ+m4VENfd1UKDNFXEkVe1
e6hUOOwLg9j4sqvlkz1xRm/R+RwXpBWxFeAOhSLMPE6LvPUrae7DdNBvwhI1Enrc7MZi9hoPHcp3
k4T5t3ZZJqfJ0xm1dlpull4O13KcxBMtl7lTbiOghGekaYc8bp57p7AryjIMmJRjfVjSrmK+J9eb
qWkmNPvucyaRSTmN7vZTWI/7uszHY5nY3ztHteEBkiAy18RJbjqxFlGW9SGTs8V6K+qlfTIhbt7V
jYGOyUHcu58Jmr1G5TkzxCsnRrPZcIPg1ItnOCdXpS/cnRR6ucEfvn+CYf8jnIL+Wz2FJVrAOfw/
1J3Zct3ItW1/6OIG+uZ19+w2SJEUVXpBiGrQJfoEEsDX37HLx7YEi+Ix3m6Ew+EoV2CDADJz5co5
x6w2iRnjKUtNwEm9io51nImj0KVGuY9dY+eW1W2RFN8mZKIHau/yxnZn8otMxKnSaqzPuQWhKa7r
mHmn687oJzQsFhUpsbqbbuF3tBu3pPKIZnbqg5vxikmJ7+x8fuh9aT55dpKdxmYoD9hnE0qQsgnu
sBLN+P5a4BUZ/APdwsWrM+9+DagMv3utmDf9YLDORBGevC7S7jizy49TZ/vPgR2xd5JSqBtN1JD7
BvHRn2PmXMcpNpFAkDMEZvtiVHKnIRy6llUAo0FZLlsrY2DpF42ObyBQ8a3WDpfTMKnv02acb6Pa
NQ5Kxo+8k3GTWKm1izjZO/SB+gjkv9xO0yiuxkm/70CI7xFNJ2xjyukgCu+YTGm5t9KL24kTjAyH
cjXtUPoxvRTTcCBlm+mI1vvGYG15StPUOmmUUlc+9QUbOhy0wtWLQ9GrD/i7gKy3Q5C86Kl2L+J0
Pmim/x0iv3nN2zb2PkvLVZCmx6Dupz0HQOcJ5+4NcwFbN6UVj9Rr8ym3OTxKTJO1dCSGo3cwpZSF
7RfbKPD6fdCI6TholSCLk+U9ZnifaH1FB4rjvwpPJUdOSa0XzDrBHfI6KivCazAVzT2n2j3zSB68
doH/aA41ENUoa7d1Dc7cMATQJnM6aQwgLHS2dTvmfvatFEK9KJisALHicbzyVbuxprmEfiuKYotV
F1odwusDHpGi3+BKpahxkujkzPOn1EnmQ2dbPZsxWv0bFrBi3wy12M5oQforf3RHe1P0PRL1XA68
wmZOqo2NKn3DMTglvx9TfOiifI1k9SLG0f/WTBIP2OgWodf1iXsVNb2D4bHOyk3StvanuK/sa3eo
hrMmnOlLrhntvTI4gttEampOuuN8sWudgzvXb8F9ua79Rdh6fQ8ZLLtubM2+Qwlg3dtdYW/1iu2F
4iT5gQ2lcx35eXmsy76+BpJBRGmsYUosW9Ffa6Wv7mTajg9VItpzQ/bWnSywZve9Zj3KYtRobdjq
c2sPxmuhZLHTNdm3R87Ico/UgXw6BXmZY5Sh43XFAVjHf7ETIC9S7RvKuufam/VvkWbP+6D3p28W
X/hROf5I37xSxqZLDHFTRBiQHK2vjyPGWby1UY6HkWaqIXc6iBXSlccxbTZtV1jPHhGo/T6qHIrO
WQYv1SyMdOsVuvN90LoeuFrUNA9dLbKP1swv7bJ66B8iT5uuiRKjEZrn7Vd8n8EpJ6DqU1Wp6hpv
zDctJW7UnoJuq2H0faJsR6nipLdNxo52g+v/QaHBeklcStmkHvsT527Ja277+fe65lQgMV3KrFYe
K6F310MxB7eyLamRZF4/4aT1H3SvLfcZH80J7oq+UxlxISPUgC2pbuYRO6j2wVTlwzjVyc52+oe+
Mo2vohtjYhordZcP6i/EosJiwdKlvqlGXKAc4Qz6kRmpxTZVxXLHLglEpZ6O0anotZr4NKfZqSrX
bmI3gxPCA6832I/uCqMDNii0soGIlLnXVjkqazMin8UBUXb2IcLQtsV2BmiPs1r/JKd2ij7UiM3y
02AFUjvM7Tgea3Nyv3sK7kAD9P2ujqvHworG6msiR3sQG0AopfEQF95A0CRtjXDIhYOt0WmUgeFT
N66NvsWA6/UzEoyWicXex9i7ko/IomCcG26tvxpB7U6HSKj+c0DhlR+GtgmOkew1vkJvNm8gvNgP
AzJ4nbShgt7ZZJOdAy60xmpDKsuU5SkpTl4MTHa4GPGLSbj+jdMMkdqabT75J9w9gbwqZxout7UZ
00qrUD+aG6NxzGxHOIm2yyROu4OhRHxk5ZtIx1VBf890WuZfGqkw6nW5m2aby0frfMI52RnnJB+E
+4MOXF633McgJ/avmWTy3GjC7qODVVByb3K3rY3QdgUnqEWPx/mQUbV8GwyreDLZEEAME/2HgKU6
uvFshYGX/IGP7J5AwUZ6YX+egZr0x7T0nfmsD5WZHlOnTvaOo+xzzyhje56ZTrLDOZoW+4ld611c
TWN3VdBLnOhcRN09Mu2ovPbMXjY4R80U1VtZ3Jai1qaL7PZSblZiLI+lnwDf04b4IXEiD+NaT4+Y
TysdAV6UtfgR9PRcd+S5uM6zEXhSHKu0ZU5PDFOIfQxJoKJ0MmSz75RSRJJqtlWdDWzSgJPwZdKG
pzGZn6zG5QShNU3+/XLG5HfsioDzk7lrxvthHhjeuLDt4UOSmtIMx67jX+cMEUxETivvKcLZzgsb
AHRtatUpxIoY0OQWtLI9bD3wG9EmGVqKiXLS5s2AMUk/VPGlOwLCY7xzsw7mVWx4/QsHHuo05Ilw
PrgVRgdSjLRmazmR27JuMKwendLy76jKkzuM91SJVj8S1A02h/99CarStynVp7fN4lxxVtzbGYGl
fo7jU6iMLvoQFKSzzkY+9zsxSkACkgpsh+9VeQ8zOALoK36UulfWkFo0NWpL3SM11ngyJaKMwsXy
uHUzqaMOomij45SV41OWIIvBR+/iB3GHiQVksNPRvZpxtstdZJJqloxV/S1BTlxsezbcf6k2Su47
yyq/SU/0H11TBfTA6y60O93oNmblgbx05hE1UlmM6tgTTG2fHDcyuqtEuKN/VbW4R3dJa1egB5TT
3XaNgLpAWXXPwTru/h6e1UeL+v1lAnZ1DiovKLZ1UyPMymXlPDv6pIttG4wea3OfeF8AsUBLplPO
Kj2WvgtSyxuKl1SWCA38ovPSH8ixadkbidfnp07ZlPz0n8viQBumC25j1tsjIAK0cSnC+vHAnVtf
hiFAUm5pkc8XPznpHvoBX5+Vm+q6Hef0kzlX7ZMfW/JsYJc+0mfgk8EF5fk7Sf0Yn6R05vxmRoKr
thhP0wvWPi7ELrVR7G+yubDMYwF5Chi9Zpj3TuMV1s0kSgHtFVANcG4zLVEpDo3Hwh3FY7Tz6MZP
28Qoghu0DbTq/UljYpN5J7Ziks51n0qruNZdqsQ9ezU+bpVR7+9cp9c/p2BM2k1K3OqjLZPSIocK
udFGZ+POmOsL7WrqBqZ6JTxKiiniUVZosvhaZOruu8TtKFchthSnuS3yc+fLwAwtDlBNGhIGpVU9
YQPfap7Nn9AyKgeACRrbQPPv71334+T7mGemu7fZ5p1hPZJPjZMb1VdnVLAq+rb63DnK6jaNcmEJ
RJ0Uj/Rz/S9pI/PPk9kkcPFrS3w0KTprBmtufZx1egGbHjkwzXWvyOkujkPoM/wytgTe+GJMead2
XUBz5UpPVcnGutO4Q68wc3efVELCgYgjmE+mFetnuy2d12ig8VzIhgHax5JXlxjo0I+ecmqxSQfK
bn4xKLSdZUclne7Jqg+5X1G9Zo1W3HKGOdVEy9r22Ya+Fm97oetHJVuN881Ic/fojWNrhxAcWQJb
jEhe6abZqWNpEDt01J2ZVOSuTThdGcrBFljDxdRti6FWWPH5c9SGiUt4+74wyUMNAuY8FuF+R58D
pjUbnKK87TOlbjt79tknetKbP7l2UX2dkAN3O5ZxkC8O+6PxoUvKmPK0UGaznbp5UrvWr5pnJb26
2jZFxTnHpGX+8OHvU6ypgPB0pc+IJDFEJ8Zr1angPGTYRg/daEKf1lkjObUN6vgxzwbTPF0mz73L
YPM2WtIHHy9aO7jSuS8/IG+sjCu/VWW1T4P4ewf7cWtVMTVdldrBVTLQLtrM0pcfHSeax13bt9a8
QRLn0OfG+dFuysZWt1FjEnVbd2VwdDSfJr+ky1+ehs5kZUgIEYEpVJa3kWFi8M99MlK+9V6XTPdZ
IJv43LqSwesU4yxv9RF/5EbSKDFvutzL5lM1SI4S2T9b4soJJCzZptXqjhdUtD/aSrugcmYt/1hb
qHxv1Jib0V/m7F6oNOYYiSurM1r5RU/1fP5oRpfqwAcm5e+dfAi8vU+Ponm0o2wiMMbI97UhLzT0
yk+gRysr3ZWwhcbNAMYqYdsv0+QKsiW6n0HVfS5J9mKleLXBSszzZlRt0d/Tlc+6h6JJzee5nyHD
dE1gjQe96mJn6zdO74S9pgmquTjd+YN+k5eG+aGPy/zQ0hp88Qje+xqnenTnzFC39chxbsDSzi+2
U6VU2F33wYvn6lRPvgM6xOU0R7r+CWRoHjZmCge7NmCIEPrk3VLM8Utmrfc7TmW9R1TM8itq1JjP
J0i9o54kzT3n2OK7geDuRzfH2EMtZp8dcbDNB7AqWXCj+sK/cevGbXdQIeBBaQRvbFUcTS+ePqan
Lqv30gwksbTJ7JGdEkR/dbi8nzVK350n+RS8PGl2CLCd70Va+DacLs+8G6ZMXnlDqYeJbTneKUG7
YF6raDLERlR1u0urTJ6YDJwT2yrMCbRKqtc6qUFyZb3SxsOkW6is+yb5Ys12dtLESAfAV8GNa9nj
tYN6Y+saWnA9JQAy4jEn4Cuozb07Selvx2KO8p09OrbGQUhkHAuRzI9wFVydc6wSLXPc0uCCsTWe
BB3CL6bskq3hBXnICKqx+CRwOTZe0pFraQWCviFHURx6D9mtJDiCiB7aKA3H0mkZkHug2sMQNAGS
Uq9Iwpl+a7xJ646jVSee8IcYNfltoEWKxxneww/OspnsDFSQ+6TQdRLranJo4PuQ/YNwUKrNZOf2
nrq2vFaytuAm5SlQKtFXvFYj32ZDGkEJJ1E38/3+L3c2xA4IYntrznN8ZVSCwzEjesElU7L2OJGW
bT2jqpz9nKn2ZVLGDz+1s3PdD8/40yaWwirfT3S0bjk/ncKxTvIR1VWbfqikcnZe6/cEF3sc97UA
ZK6hO3DsYmn9UzLZ/pdJqOrWQGJxTzOVD39WQDR1hyAAmGZ8G0Gcmps2QvcCe0cEMfWVGV0JLC/W
Nho0dfDc2kWcXOhN8lpYnXbNwdvWH9q63WpZ2h6TWXUSfYTW72xfZe5GsTve5qPzqI9+cYuShCgH
Xffh+nOSeDJ5ZpxWs9G/t3vMP5vaUdXdHNXBFRtk8ZETh2Inc5gco1ZCzHEiP7W2tgoQMcLk/AzW
h1UMj0b1rGrfO6dzNv2F5tLcBz6HTBkN+pfS0BQdXcmSmlYtDQsr11PYbYpG1qYtxI2jsZJPpQl6
LtbNdqe0+ofmmcPJKWspdheJ0Pb/JMrAbp9Dvp+1gL5ob0tzz2P3pq0D84UlMqqus5SmVGdm8Vb4
6j2L0a/aHKQdEAxd9gMoEkzy3paS6Zb5EkhQwpxL7viFoWQ5N9CIh6/KMTlv0wsvzJRJZflnUcmv
Iqm/f/aCJrh4Hy8QWufy//8kzCn7dHQg3HCgXWoIpQsx2dFO0PNmSi0Av2288l0CpfF3ytQvOpYA
NoZvYr68BMnYy3D1tnMDSTxczyJkX7qZWaVzDqUzeW1QEMmWnALVk10hOcQ1qKkRQ/jZiUN/dnwg
3We5B3ykv06iCwY2UKnO5hVxZP3imNIh2UCjYw5LL8gq55XjZmro2rEBSuRiumDyfVQqjl5SH0yZ
Ib96QcURUA/a1mBlDsri5IiqfMhoa2jbRszWeTDq/tlnl0u8iKSsfaha10AGpOMLI2qjGPq9zNQ0
7XMVEf9syAujOGNj1LwGE4gR/Co1oXcug45WGfl7TzAlOUFtMqld6dGUE4WnFCYvzx3mK8cq3Q+j
lRGllrNXeFWjYq1LRp8eLKXVwdIoLrf4BC17l8XaTFmoFfgiUGHp7q6F1+Nc+ak+ELTdldOVK3T2
bCPOSmbPtqmvjdwF30NRZr1AP2/gXzmV9r0o4XlsynH0vCMnVulfrihN55hmgy/3dmRMX4UPC2er
tWPfAG4aO32fDSPCgCaZ3R0OHbI/qN7w5Gt0x7Qt8bB9cyUKWUNMC3Iax4HXtjfBnLPM4FLKSHrx
4TRsYq+a8l1dBy37MS0tj3HRIZirgPYU+8yV/UCzIRG0BYw8YPpGNuMQNNi317Yh9ODQjBMRQcGk
jytkpmDq+c8fPff/O2f+/0c8+wsT9m0R6jZJyy8/a1Av//o/NKjIRAHPX1LB2BJxwPdvDapn/V+M
8ExaBlph3DEXdPc/Jaj8Xxf53UWrT9yuf3Egdv8w4xs+kVPMiOj5MdH8E+D/P0JM2P+gDzDq/kaY
+asuU+OyEHJofiw9DvNQ+OCq43u9VOpglbl3qpR8Dzjy1tUXmlbDQ9M6csJzD9Ks2kIFTQ8t7Kh3
VJtvXf2yYvw0NYNGG4toMPwwb+dLzwSMXx/Z9emnd/dfPJnFxB+jCHCdOrDDOjI409bSO8qW94zA
b936QjCeFH2HJ3Z0QgeaFiLjZ2rF/w5E8O9XevnNnx6Ln9Eia/DPhBz0H0erulG5sVv3TBbq3bnF
9uZkFnHguv7kRJccnGLs3rn4wrzx7xtfqExV5QYZ+kI7nOoqf0nyoL9uUVd8DvTRO3Cs6uDMriyE
/J15SpspoxfiZnfr/rKF8pf2jUsv17NDECPpNsqc0zyYX9ddeylKjYK6i0ZeiDOqMA6Qd1S6l7wj
fn3jS1pa1/Vc02qXhkko9RJl2RyHpWAlXXXnf+MhfvqUPGhL/mgIMwTM/rVu5mdXWKjv/zU1/u+H
19IBLI0WvBUMynCOeZPkpd7VyjTXzQxLqEjVc9GUfNJQZrVNapSmn0w/S7brbn0xeHW3F7FNek4Y
KNpe2EKT1l/5wBdjt56qVpS1X9yjsiSfJortgzn278V9vvWtLIavY3GuKy2NsD0lyC0ynaq77yda
givv3vx15nGsZhi8oU3uCa4EZ5zip7S6+vnPT31htvnX9LB0O2l9VDocyMf3pZM9mXkT7FJVOMeh
ysxpY0AqQuLWGd9dpFMUzE67DXzp7qesGB+lj3jK0WrkuX++mbee5GJIe6zz0IllE0ZGdmwTTsDM
si7ecZK9cXF9sSb3w6SnYDiaUIroMRrsCtr2u1SDty6+WJJjk65NJms/dJrggpOsX8fEuFn1VPTF
gkw2kGyq2q/DFErEMyXyNh3z6J33/9aNL9bjfk4NdqpjHZapS3S0DQoX4aNFV2PdzS9GdWMp/CpF
UYde3qfXWYGswB0S62nd1S9/1U8zKTRctwZkV9GphbLQB7a6c0Zr+vTnq1/u8d/bxn8NDX0xsC01
DrMP+TVUtIfBZFjQrfvSuTSf3tsPv/X4F2Pbipoh4WTED13l7CMbZVNgrX21i8XXUkkEp9F2w94N
kqMV5DXK4VJbN10vMxCqyTIbyxjNEK/knRuJ2ybOP//5uf/+odBw/PWtQj3DdKBnVWhmjYt5AT3I
Cyau5h/brP+yOAdn+uvlfSVE0zaGF5J7ceVrT6P09n++8d9/MBjffr1yZKclgPfJC1M7Ad+TB+5H
k6PvLbtu4/nPP7GgE/3zo2RH8+tvuJpfR1bb+SHtaUIvA6O7bmL5WEtC7iw/JbJ01OLyI8aG7TA3
P+YsJjiPZsszaUkmhxu1cZRxHQDSQop6baRJx4KIsD9Jxvwh7rpX3dFRe9VIEi/ipRReGIgJeYUb
yQyux9T8+Oc/5K2XfHmGPw1d3ePIrNGiMpTmPG2L3JS7Ui+jd2ztb1398s9/urqq0oF+3WyGaZ99
HTiuyQfzYd2NL2YFzvFEEmtNEHqaerHcESVv+W3dpRezgSjLopzmKkDSD/LJ1Osw8oJ1u0YMZ78+
EhiDKPVGLg4T/wbXiFG8sz5dxs1/TpPmJSP652cd9b7pA4T3Qs8T+plzvG4f65zj8X7NvVRV88UH
sb/1NcMO//yc3hhnlwi6n3/R4hyniPPaQ0dvTLcNtPDrYJYOnP/R2f35J974gJa+UTx2g9PoWRCS
8FRs6kDceYNYtSuCV/Xr7Rtl53AA0AYhjdnsaaya5lMfYY1Yd+eLCaIwI4poi1XLz5vrBnx8bSbv
vOm3nvtizFoTnFERF37YGiI9IyMmbxJC/U3k98M7y8rCHPmv+e1iNP753eZJ3fslmr+LaMn7K58g
PdeuqW0IgeieJC7RBw/TyKkoyOjao6yaj3kaaXuk0MZpxjBwX0B53RWVR/4saoyvf36oi4Twf93W
EhE8DPhuKwyhYYYS6KYFW/NqI/x/dCO73WZ95lnIpgL5wRY4qTjd9x6r2fsaxGXxVKbE0RhoNF6S
ZmrcVYUVIK1fn1OCPUDNwAtC4WX2t9HLcaKJwV83O/uLSQ6etQZ0WXfC0UIsY9v5EVHYy5+f5VtD
azHL5anrto6VUfME+cknz2dbc8iz7rEsvcYlsjkr8rAW90BYDjY5J4dkCN4pCN+688Uzt/M6RwCs
G6HyaOs5xMYcOPzJ9queyxI+ORNKMil9MNhed4S6tnqAqyKO1i1b3qLqsThL0ADbm2FPs2mfTyRU
oHCZ1z12bzGllcloeqgt3DDOhbwqkvZZAIxYt5h7ixkti3ucLMhOQisaPriFydlq66z7GJfMJJgB
mUKfjJCtHm+ygLP1rDmte5+LMeTnmFytwhEh3uo62QyW6T+gcHFXPpXFMNLjKQgK/BJh47hHCobX
2e2Nla9zUSsYTQ6DDWVkGJdedlAIZmAcinHl1RfDKAqiRMMNJcJU89w7HzZtFdvdusV1mdVpZEaH
89EWYVHajyABjkn8XtDpG8PfXQwhza0dL4JBF1Jm36LKcw3nnSzLt668GD65TUTa7BoiDHTxOuMG
6Ix83WcCTeOX9ZQIgKKT3jSHmqa/lq05b1qJXXzVJ74ktOQ+DuN2MkU4YstFEWeiNPcbe913sqQ3
dMLPhWX5URiNgMC1rMIuOAEHWHfvi+Hp9a4xGQRxhkbtBadREKAVZ/575xyXN/ebothdjs4EaHsT
6X4Y2fr3uSzkXnG4+wHFYUX8Ol7oDlXRqs4Wx/m/vmJVG4PN8akfTn0Z31QmzonREt3Kqy9Ga+BX
mkAwkYelyV4E8/CTnnXrpkhnUcj3MeCYsqP90ROqewVHDgXF6A3rpoIllBKJW57PKspDLRLdscCU
qceG/s5jeeMFO4shO3fKcLO6j0II9pmJYVr0d05PdOEGyYxO4FSd+peiiYTZVd/rUjKBdFGh+p34
a1w2tJvexKqRTLUpt+uuvyjug6mJahvQfIjEP93VdnPAHmGsq22WjGcN0TU+oR55VVw3G0cm03aQ
znuh0G+ccSFk+XUE6InNyX2l0dIB4LInMxPDParuY9HpEcCGTl43A+zKxEBTVrWB/V0S3rfuxYA6
/vXHAzNOiwFx6nn2oF2SvrJJ865cNUshofj14lJHRZ7ZTnHuiW89OEhxtlNAUvGad47D+der17BN
NAn9/9z4Q3LUJlXuooEstHVXX7wVYn9cqy/r8qwZjbmRcwyfqEtf1118McGiASC0DNYAFgblbVy2
Zux/rJVPfTGjllHST66nF2f8TFvcRT8iE6/CuhtfzKds+em/YQU9C7IYSTeys40J0O3PF//9rARy
6dcXKgrET9BFijNtpH0kWrgs5amy/D1mDXThyarNhK4vns9Ut3grIleciTP7BN3lNihxIv75T7h8
e/+5cmLp+vVPKIgtUOz/L9cevtt6cooD5+nPl76MyP+4NAzoxXIzDAlGqLIRZ61B1owBtC6vdAJM
jmXeBy8xxrLHP//Q5YK/+6FFpVh6mE70MRDnIHYob4VL6YJYA0jQrCuSO9FBlfYIbseH2jXA4x5W
TbRIYhbLEsdayN19lZ/defjUNQeIsF/+/Df99r1w5cU0pwwzuaiLs3M2Iq9S2VMulP7OmHjjeS3r
yHb0OwkBMTubCM+LGzDuMAKA+++qsuzCQs+SaOu7hBKhC0zMV3AS0ZoagU9i8bw0PdMz5fK1IdT+
lIr8c47XddUDW3bqR0SOk5Xb4oxJ9ZAXBu+8tde9jCVtNMCxUVUz15616SGzpHWRwK1a0Hgmly/g
p+Z5Y8wQg3HYn3uvuoliJ9sBAHsPePnGZxQsFoXSdeBEy5QFjVSLbd7LLyoFmLDukS+mP3/SB6wD
fnZOE4IYSO3DaJTW78ytb935YtLrDYI/qzjOz6k2fVU4D7azytfe+WLWa8DEa4Zk4s6kiUFae5Xp
sEpv4gbLdrmDEUC5I++TdBUb6071CbvCf5VW/z99Ua69mOmGoVK1aKb8HI8kkEaRS7bnhBNy1ftc
dsqxkxqWl1UsZ12rPdLfvK6MYX5nkn7jffqLCa0e0V4XNlOlPc0gTgJfEJWAM/LPt/7blZgHsyjc
TMx+ZmeU+VmAHLMhLOT6AURm9rGCzn3b42O6HXtLvFNfX676mwVn2TVH35s0lD/ZOdHtdO+4c3uA
bg/TgUj1le9iMXAtD2fKgNHvbDX9Z/hEHwgOXjeb+YthC/+57/xxSM+NUT8RN/o69dWaHSavYTFo
RXZxX6kWU93oAZFCALotAPS889jf+oQWo1aVacVujO9Tjb27wVd1LcC9vPMFvXHxZT+Y87pATAWl
v2lXN4FHWgugwVW9FVj4i3GrRzi4avapZyd1LoHmOKh7SqI/f/tv3fliUaU1WQ3NaDPHd55z65si
2OiVVrzz0N+o4pbt4MbIG6/xnPwM4R1HtPOCj3qnt8VzdskRWPcXXMbZT0vglECnN5GWn2fra41D
C/l/+te6S18e2k+X9nrYK7huGUdZiYsMENMg9Ha37uKLQeo42oT7SObnAojCxpMUmhGe/ZVXX4zT
CM9vYg5mfo6mHiiZ3j51wrtfd+eLgTpVSeZnRLqee3w32KusYCsdMBDrrr4YqEZVlO6UMdcXxJo+
qsCrXwxTvXega1wewG+m32XTOXDKMmEjXZwx7g93o5r0D560cV4OcXmQQPwQDiGkSEFqHaOLf9ws
s/QJE216W8wYoFb9kcv+tAH2auyIAjoXhg3XyHqeTHvdR7tsxfrERJtdNhbnrrHFpu8AUnLc8GPd
fS8+2sa2ugicFiOCFIkjIBWyjaqhX/fql53YoglEMTljftY0HLMtmexDsLZsW7ZeXTk2yu51asJ8
sJ5IJyfkoxuGd5bcN1b1JXfXjWFlOm7CVvgCT3GTKb4PtML50QnmwO2qh79swfrwhvW+GvgLLsC+
sie5zwXnvu7ii1UGoYPdYmcrzrWTfC8i/6ygXK288UX5NlT+7LZpX5zbWKv3eDIPhmevXNidxfyv
hrk204KyofUvIgcTDlo5rytJlr1Qrx8ETH8+dwUMN94A4cq+YILI3vlo3lh8l73Qyp7S1s5ocpi5
1287t8f7lZlevPadXubAn9Yvx50MgEd1cU5d+xHbP4ZeF5LEug9msQp4LLxpQ+L3Oa6xudqmVmKD
BlXz56u/MZ6cxSqQCR+T7KUYNOcsv0pmOZ+0vDC3Tm5q6+bgZWKbJU0HsLUUZ91OAEx3MMcNue72
7cVoisF/xx0B7LQ80bNvUBG1+yYfy4c0qYd3TiIvJdpvVjJ7UboleiSaAYHr2YKPuffnnGz60uip
3/iAlOd96kEgvvNbb3ypy0BsZ1IIZ6zh0iXTvXBK/AK9ob1yv3Jxi/38nbYE8wlR0AsYRH2ssi9u
O+7//Bm9dd+Xf/7TCBjmXAOT5GRnaTn9HmaFc9SaVapdN7AXi6HVKkcTip1cJD0k6tD9SAsa3xFw
vXXni7Eb2K1qipG5ITJJltQ9Sdyk1X9a91gWY7eE7xT40ZydR9v9WtT4ro0ZHtS6iy+Grt5ImReu
pLNTWcVJ2JG8tkW5rrNjXdqSP73Q1tUcu0QHcsZRhMtBBq+J1T2vuvFlZs40Gb5Ct5+doSUGV+Ps
OrtJT8Z10421GK6ZwO/TOh6TvTN+aEwFRhMP8rrJeOkN90BWtL7OTiVH8XqduG1x3yVBt/LWF+Nz
Gqak7nSXZbCrvvnmeIMX7Z2J5VIC/GYSW+bK93jecAFnfOZogCUnT4F+aGdDn7ecknensjLcNe1j
HPSLAdXCr8wj28jC4oKZhYIExXpNZ+2Swf7rR5k3jd7oo8zD2AfukNjfx6h7WfFNXhLafr10oSVN
rIxuDm0gsZs+JXCzJwpt1cWXK2Aya6Nt4KQOSacG/VLGUFnNq3XXXqyAJse2prKi6ExQ1TdNoDoF
Y7tSOrhc+sBbDDU6FiJW1dBtUHie3bHw14wlMrkvn+pPUwxiDzhKVZbhqk1g62AbBnuMhHPl5ReD
yY/Nrp5wqKJ6So41mJvZq47rnvlitatnkTfELKShDgPb3BQWwWAwTrWVl1+sd948CLpcMUr9sQZk
LIPHfgRfv+7eF8PTaLM8iWdSc+vc+ShdkV+4DisF9fZigNaJNqM8jsdw7vxuD/Eazi9G6d2qW1+u
SYHmwGHuIPuLpP1uAKMKpvdmlstH8R/TI/DO5Siy4fnqnP2H0BLT+6hVPYSUVDy3nuqe1t39Yl0K
hNv7ttfI0HPz7EFrYnebwLlcN38tF6Z2rEy29F4XJiitT21R+3eosv13Jpnfrh48nsVYSmJCPjnA
BXmdlPYXF/zPLlNZfZziqCeYLc6bd77Oy8P43XtYjCwCZ5xItlUbNlJ34Ze33hevqOqPoz/FH6Td
1ISy9HZ8WvdKFgONANY6bqbOP5uNc0gDbUuS6cpvdTHMrMx150Qfm1DvYXBZvj9uGweO57obX4wz
Ylj8LC4M/5xXzW1lPBpN9k6dcHnQv3sBi3UQcho+48b2zzOM2G2nyGi2340TfOPiSwYEWNBgmJOS
27bsmOwSjyibiSj4VQ/FXIxhu4yEU1uWdoY9u4UbtsX/sO5tLmOFSxJRNfX/OPuy5bhtaNsfOqgC
OADgK9mtyWpKtiXHyQsrdmJwJjiA09ef1b73QUbU7jp4TVxoCMQesPfaa1GPpKXo7rwdfMRInNx2
bUdBA7LFDrMFKQcvXsdYHCmnsofwPMtqCWh/FhCOY2nTfoYWMUr2zTX96Uuf8vzf3wRvWmJktYM+
aZpD9iEBNTx4c5rumhu4tLplmLXnF3yoQoKnTQTJINBQg8p9dXna4Fgs0wxNBIH50ZCU4WEAqirU
n4OSO35OyzLB5FmA0DYgaUeWVwJdbvCeubxUsW/LND1VZngg4HP2sjvSILwvm9alli08m9sBcjGM
txK7HkHLx6YvI2hPna63TewwQ7Q6nMEcmlLaPM7oweoxd3OCNrHDLMNhg4YQAUIGrMsDP0gBCiO3
bVtWyaipzDxi26vqT6tZj5Ci+eG2tGWVyvOnrQNxNcYCpUqa0PwZjk7lI3xHyyrDqN+aucXaHcQR
431ZnwPPvLrt27bJdUMRZsT1A53GJwOeXyh4i2t1vAsG/7OL9Mad8NBXFacrLmAvYhPSO+CEHG+g
ZZHQThkqD9Jo6I1uXrxteA1Au2y/cTsVyyirxu+hhrjgonTrHQ/JARMnbhu32RnGaoD8X0CzdBLt
EaRwCSb63R7S1AqViGDeGEbYdT63EFz5TFZ9JVO88CFtZoalWiBkAwbDdAPjW3yOwoH0KjerpJZV
gqIcbhsk1mnQb69sCCDVhG6x43FbdgkStyXqmrJ/2j1DYmb8V0b4NVKD8yLvpFU/afje3O9oUm2u
2D48VXv3pSjD+mYT+6coCMnR6R7axAzjMI2RXhv8gC5WSJOhG5lz5Fduq3u/RvtQM2QmAQffRp6r
uGwZ2OmgluK2uGWgYbGwfS6Efiql8ZNWDTUo5Ra3oGlDZyt5Jr/wd+w8NPUxjwZ5H0h6bfzpfPH+
+1mZjZ6tKWQg9gYEKqxcgQCKai/pdm3uQIwXgtQVcu9XLuf794fZBA26E6sO8Px5En41IyPCnMVx
In70wjmHjf3+Q1z6EeuFms31DrTgpp9GyIg/QzJTfJBF+a0t9vBKin72L++dl23AuiIY6goxxB8E
Y7x5PpeHXYF2tdQ7+9QPNTn0UShvoJ22F07Xi9m40EJus4Bi7Dkm+i8YtCugOzZ8//2Jve/tMP/3
q10UouwXmfXtE/jkvTsDcdybCTgNp7cYs3GhogyJv+8ZXh1qjT4Ew37fl5vbEByziT81yj94akOK
r4UQxUkHGf20QwnaqQjMbGYFULxmJIv2GcWO8iWAZshiIMXqduhWyFXglQKdPfS3GlE996V6nrmW
bpfFxoUu7VTSthnGp5BiPkNX+oaW+19O+7ZxodPgLUFfNuMTVeZ7Rr1nVteOS1uWawzqGLNXj0+j
6dRj4IFiGNwS5kqZ5IJfsFGhEO6GACGR81MrZ0gIg40WMB4KILGcoaTqePLnH38TITvNaoiLodSs
JdHAWwQf2Gg+uZ28ZaYQTYEux9ZvT5SJB5KJPw03/7gt7f+6bYKIEkKRSKbrSKCVCxwrH316cFvc
+3VxMEVD6GcucszAbmUctNUn0Ps5Xhkr6k6grpnnJVvA3mCeqz37S0zeNZ3s87m+4+alZaEr9B9V
uZIoHfopipk3fgwhtup2KDYGdCp2UxjdRCm4y3W8TS2Y0896RE5HboNAkSyUIxSTpqedy0cqt0do
fL24LW0Zaatmb22hM/gkOviWYPNjH5VON6f4HwToDDrivo+GpzyM/lSBr5IOdTynRw7IVH+9hz5E
Zxg0BlqwDfTPBWqlZX7NNC9kUDaJSIevWbESEZQu/F/dMshXZPxPiDbzu0441kuZsKwUetXQhdkI
fkWgN1FOEMkyweIWpoVlpS2DkOwA1b0n3s5Q1YIO2AxpjCsZ0wVTEpaZgnl6BKuBRpMMDN63BYEI
QpOHbsPGTFiG2ox+Xi5zXj55uQDzKSZRodrmyNIIrpdfr03TQVei7aYC47PRC1FeDskAtwFvZgM7
dRhCBcajxRPkcW73MPu+k94J6SyYPTAGar562GdZPHlt/rEIyx/h1rm1gpk9MuZVDLQ0Yi6egO8U
pwjKQX9CoIZcidQXbos9NBZBboLQAKfCS/IJ2jv/TO08u3lGG+8KFaOK+EVXPHVQkkGko5Bxq4vA
7Z5zy0JHX4NB0Kf5Uy3pHzIMvph6dAJt4HtaBmr4JMA83aunagNx1aKKu6DPlJvjteGudATh9Qwl
kaf2rD0sV5WDXD764hQybLQrmDU8KKtj55DSg/xD2MxxuXInuKgAvfev9lnvUz7Ocs7SyMwFiOFl
dIRErVs9hdlUA6Ih3UaaEXW3MvoLkk8PPWuenY7FJhogatzrruxQByr4be8PL6JmjnmozSkwz3yD
yFghU1KGoNVfJ3XohrZ0uy02iDYIiqZiWydQHov+QA0OklT81e1Qzj7hTQKtDcSrMk+JtDpLZ9Zq
Ixi6dz1xyzzR1Y8CSD1madeS8S6KGCbja7c2LLMRQzpoQa0AzUJMha7yr7Xc+I+Vo8rs5rhs1FCn
KdNLXgbppnt5M5iAHU0V/XA7dSuCZvlYkmVa/RQ92Vex6Q+7nt0ydBs1BN0adNkW7qVqiHQMqcKS
OyboNmzWjBD4AExrgcprALF1zOFC3q5xyxZt0BAGVjLaSbWkwSI/kOAciHynah4qjr/e8T4q22BW
bEnDjUZPw+7T/qZWk3AaFRcQU/x1/Q0C2R3AaxP0baoKvRmojNTT6ObMz+IKbw0U/Iy03nto+Plk
bGPf3/+FUIbbNbQhsn2VTWAGAqEB6TwIaCsai0o6usTAip99OfsztJ6mdGmmu92QT5Bt/+RkPjZg
COKVSq+oJada+hCW3gH+B4joxW1xyzZzXwbrENVTCjm2G95EX6OcuDUfmY1FAj3BtIKJdEx5GTSJ
x+sbUDg7plo2GilivtkrJUagqYPXylTPEJl0cyo2OrZahkE3XTamYRlAwYVJw+4h5hi6JaA2DKks
DAemT56Xz/9pKIqtfIkcg6eNQtqBz1zmIhzT3s/XJJS1SPp9/Ox0WWyALJNzVaKg2KWrF3mJNHkI
RV7laEK+FT+DcNxh/2WXZpBJ2kx9YAF1y5x9yzpLmU9DyIoOWAnvoA1027ibI/ett6eJmiacJqw8
8lXdNGrVByV8x8Ut44QATdBP5dqma5Q1j021eGVigKq+NhJ74Slkozz2ERJvdVWadILCM+TUoa17
jZrj0tJW3mwik5t5986qolsGMTcvGLdbsEjvbpggZiOZdjnSDTNQbQoJvg+zGdNW0is8wZf2bhWh
0AkZZ+ghtykm4yGxygDPFDELSedmRj85ut9kod6q/JqEfZPOGq3OxB/W9geDAqlbvLAhTWw3Gdjv
li4N67n7QjR0Y2fSeG7phXc+tDeb95t+jHKmmhTCcy9V2P9jgv4PJ/fiWQ5g72uhN43r2G9/tSP9
HgTCzaN7lpWiVWYww1KYdKZDDw4dCmnnwTF3tjFHJRdqgYzplGYmbL+jJrK/4iHw4nQmNupIKlBk
exR3sZDg9lb+9pnvoRMOgdm4Iz5JiCBnQZvqrY+OzVivd6jLX2O6u2BFNvSor9UMbe19Stu9fgh3
4x/yaHH0jDZ52kbJtNQe0yndszDBWN5HoqJ/fn/k50T2ncq8zZ1GFig1omyGtUNfPkCrEbP8eH51
sb90jkm0DULS/i6rIlgGaFVzCOpm89LtT0U3htdEKC6dvmVLWQPe2HHYh1QqEupY4w4dN2i3Xzmj
C3oC/08z8Y0bGKCzR4NsHFKNcVGIfrOezic5Ze1XdPCkeW04uGkqcHsq0d5CAQiE+mB2p/rLQoUH
KTyBeaykYGTUD6j1lW2MEgXkMKG+V+Kcmb8nU1SCflFWM3nJ+krVqRnoyzoO0XIPQVjRfCjI5Jvb
uc23WBVq9eKe+KKLf38JLp2flTFsUJ8dF7XodOfqqZ51e1hBAJK4LW65o87km4SQ8ZiWRX/yVvJU
ZKUTcJP9pDp8810kiD8MpMyRXM7lSzQPt2E4uHl+G2sFlckd7dMKkbYkIsHL+KXh5JvTidhgq7yc
5r71ij6dA6hqlrt/v469Y7/KxlvtRu058VWPeXh//Sgzb0+2UqsrueU5K3jHXdiAKxHuE4QMiE6n
lkaQo4Vg51+QaV/zuJkwSR0Opk7KhteOiQ+13t/7uPZZ0Td9SlYWJFmNbtxRAvnrxAUimI2SMh70
LfXq6TQX+haY7q/Deu11f4Fwk9k8gzKTs58T3adtb3b+sEYdlX+GpMDzR3bTcNYQ2sbXDgKby702
oNy7gXCwWeKlG/2jy02jNkoINLhQrKqmPjVl3r+0TePfFMRUTikMtXnhuFj2GpI5Y+pvGZjE1Hjk
ICB2chvUZoZbJMapJsP6tEezLvYz+VAL4pQhQdvy17Run8EA401bn251hjGMaK5jcAFfE4e8EFJt
4sdStks2yL1PRTGY6DhJs9LDtBdlj9cYkY4wJhvIRruO6bHy+xQK3YeIteIA7djo4HZxrBdNT7zG
yMrDCVFtPrFa9Mfc4AO7rX6OQ2/8NuWhyft27VErCcfYU+G9IN2VS/n+6VMbIwW56WbOoFefZnsd
JhQFnntRCGg7NWt25XB+5oz/9YLUhkp5dR1QqC/BKzVR83fVjj/mJmvvkCZgwBUa8n9CuDD7QEjW
HdaVbvFYNeYOHJrjDetN/rHxof871Ro9xLUU432eefIhB3P0EDP8rysH8X5QpzbiioupqagPppvZ
Lz7ufp8fwhlYarcvaD3WGxGRcgF1UirW+t9cbfe6dxOQoDbiCvrxzZ5v9ZAGYXQ0vPoATvB/nHZt
A64EgXBoOHZ96nWyf8TdiO7M2ExXrsWFA7eJ+CAw36GQBrsfy+VExXMWEqc3OrXxVtXKu6wzUZ9G
PXsRJudPRJTbZ7dDsZwhJhtXgFYVykX+iuR8k20CovcXt8XPZ/XG0jOTY6C3QsUoarsqkbkEMZLE
Pf/96u9nI5Bp/3X1PFyngSg1pNSgagnWn/lUbrR9GMOwfmgCv/uCBNo4QeSpTcDXRtpno4ZLVHn1
Y6ihAF5k6/+Xtf4/6q1Rm4JvVNXqjxigSqtsuEF38RvY2N2CnY29Ul0u5xESs+lejQcZdTcsX64U
dy/4Wht5pRQ0R7pwwLuhJlnSmaaKN9IBxwuosFsaYMOveiGZGFat04CRBzzab4dhd3o9UFuPxc+b
VkcUZ16IOfxSoTz4ceV6uv393bzgDWz8QhOWc72um06jPPdvF6P82JNaPDitbqO7grDLwdMMu4IK
KEm6AnV1UCy6hWcb3VUPVbEuBG6ymEl3Uy8QUxVKOj1+qI3vQqU0KPKsASf5IP4J1FLGq24Kx51b
DmHpVLbRCo8fPpD1ACGAIgZTj9tjBE/3X90NZoZI71WmSykpPuyYbMdQKd7Kbl/UeibvtKnNMqLd
0O35Vw0PMNazW/iwQV0ZMumoWsEhxHsyPYxdBJ7tYHCzIhvTpXS2LpgO7FLpBwcICP9RtbVTf5Ta
kK4979CTkliaA4x2KGr1vdsjt34dtTFd/TL1mak0PC6FrOLK1V/j7jmmzzaoy4fKNgFls067aazu
vIA8y6xzojAUSJZ/vYbjsGRR49M2ncE9fdyA7joUhXT8nFbAViXTOqzOJVgyfQOX1oe2F1eixSWP
aJlPQRaIv63okrAKMaJQ5L7ttVtwtkFXW1+BDkotkFHQhzoIQgzY+9dYii/t28p1g07KUXLECTq3
3+t8vC/AzX0lg7mwto24GvMBxDgRKm+lv8VgykkG5Zii23CrvJh3cDbB0YJg9gv4a/cx++rkqmy0
VQUE5MzaGaGNgw63T0TAI8fz4L/e7UwvqtVFUadSYk09ZXWyBFcSoQvZig21kpNXearluCMqQqYi
SrP+GEzZx8u0Ly9uR3P+zm/y3WgVUOsZwDWF4kV9JLJ8WsOld4tuNmsh6ujRAiZ68PCjVkyC7N5k
i9tj0UZcDfnebh5F9BGyevC34CYT/T+/P5JLx24FtmFSGHaEvHyq8Ua+n4K2T0rURe4DsTtu3jLQ
sqMGFKMZUopl9I4AHganUms3mhZqo666baANyqgdaC7NTdAMOZAjdeHmE23cFdsIQ3qudNqq8Lbi
hzZ3m7ulNujKDKRSpCryFDAgGtft+HmqCjdva6OuDAQKZkzMaGiEbCaWvXgaGXELQDbiqpjmMmAD
PCJqc19BHXQqhsEtn7DxVmMF4Zdwq3Uqa/PFbPJTOBTffn/JL/hxG27lz1Da6Ybu3EGZ5jiKNHo8
4ZUTkfAd71SbbLSVD8L9qtGNBvM71Qn3c/8TKtnlreRTdJBhtkCcmpKkV/21Kv9P/pX3ftKy2XDe
m2IUEvo7/bR93cYFs715k5VHE4niQ1Mw/PrMhliTaa/joYmqT9FOkWB2II0uB7l+4u1kEhRYzFPF
sua2qsvthTbBdFCF+OSXQ510ld6TMYqqxwnz7HFVaXMYRi1vCw2e12FZ5E25ZX91Y0Nu6bZS5RZi
bFzPTLOQbdMGVnfOP9ZR9J1lzGnIEbj6X72/DI0KCG01iEGnJsYMkomHdnDMFWyEWaQLNRQcd2wa
8dyju9jjcnDjyqE2wmyOAJ+m0ItOuVIQ+huLZAur6uBkHTbGrC5b5WWialMwPR7F5pVxFgk3vD21
EWZdN4vIK9Y6ZQ105EgonyO/+Ndt4+eY9iaci5ItmJ+EvIBi/VceRncgvHdSMxHURoDJfmgqKWE0
olTfFWm+eYt0SxRsBNiGec8oMziSkoXTTSWOK4oDTjAtoDx/PZJCTAy6CEKBacrr7j3a1Y9sjq6x
D1/wdb5lQVyQealrkMSXHqtvt2Wr73aABfQu8qQSATmQoA3jZQ7dqPWozUBFurbKZ/Sx0mH25vxo
DAblwobBFzndIBu5ZXLRaKrbFi7Bu/UFZmSI7txgodRmodo2waeswWNtLopXEizjoc/3yK2AZQO3
tky3HnRLyzSggx/PJc3jInSb7qE2bGvf0SChEMtKe1Th46zyaojnio9uZ34O0m+slgf+MNUN6gYd
6b8WawDtjql1rBvYuC1IkhIfeOouzcs5w8P7cQ/0euWyCGzwnbBrQxRHYBk8L1ct4H3ZFhwoiKwT
TBP0ST9w7z5ozPihU61jOmTjxApRmS3AnAxg+cXnvLkPOHVLyG2QWIV2N+CbEySJlraK/ZYvMd2a
T7//uuen4DuHZIPEINHdbo3wgMnbops8ig5hKW9pVP/J9mt4mJ/op/d+4+ye3tygtggLf9ohzrJN
kq7HhRf/tGFbPJMag5dkztnLvij+QTE5BXE10+oRImaI9o3x++cgE9iJZkuxJSzL1+/zyOpruOEL
rykbl0JnPRDetSj8qjJP9txbk3bz5Ye1bhwbBjY8pW7BKhZAYSJtJikPw9Q8zFtxTe/y0v7PV//N
yYJmqOCoRTYYSpLLvQQpYlL1zL/NIVdzJQu7+PWs3wC7BDMUKMW0YPvYx7NGwlGrTD8WLWhZksZv
OnAdB15xp/GUw08P/mMgiPe13Qr/QfTVdkeWOj91QvADgINOMhKgerGKG0XhI+3pyibteTi+1kvx
7JOpdXvc2EiZCjQ5DQV9a4qmGAMaJ/qiJqAyfm9zZ8/5jj3YbEULGrJr2y7Y+RmtLrrHWpJnt6Wt
kn2+BvMgs4ac0C3hMZQGsxj80y7PMh7Zlap5QcZcDGOFxBN51qpvy4pfYyn6WUj7z6HwyE7gin3d
KeHIsra6rmNeqCyuBJV38ziZ+3AA0cGk1n99HY1NEtQkiBsqxhhInPGuAUXY4yA8fgM6Oe82G0qZ
sJDmzz43wWEz1HyMAPUGcitjd6Dy4DfdRMubzEC5MglH0BEcvG1fjirL/Jsl0vWxjeaMxkU/BXfC
LIC2TJikPwb79pqTtrkZyrULbtja6TWBSG7Wx2ZdMBmkau29VIUHDud1Is18wCuPnLxsx1wPSFWO
lJ47HAUGfm6bqYQs8ZLvQsYyD+v7gmvWgj+t59nXwLDmM7i3oHDKoCv4RXrj9gyQgHcvJEZ4KBX6
GWOfrUv7C0fv/epF8p13W1NBQQIArtTz9kM7tFcqMu86KCxt5bcLoJCcsAH6p3Mx3nC01kA3WYtj
SGblAkXGT1hJruePw1oVoF735I6qb0//6PR0LYd411R59J+EVgSlwJfClRciSvbV747V0miXVhJW
twJj0wPU1kPlKG0wERu/0sBzKldjZctpz3IHrHCDdN5Ybf5d022gE8TtdGkjY3XL9UIDXHbgQYZW
2Ty2icQQ2HGRY+fy3sLq57v0JqipYS61rzVSZa9rE9+ETyOANy6+F4tb2WxIhCghJwhFE6LueNTm
CaSrVsfFLe/LvBoqdE0HkNA23vjl/AiZbqdCCzZuGSmdUbcKUURIN7WB3JdQ9RrNKnj5fdxg5y2+
437t9BUVlhDaxB5EmQIlPviQe/kXOZh/WJGPx/uW0S9VM27JpGl368MZ3rQL9fOkZxu/L9tlLfAv
8a+uXLB3s1L8sZZNc5b5c4A2fNoQAjZ/T24eRhghtnrop7O8sdeDp9Dto9kZsPSbhUPYpkxlnj12
Yf4sV8oc17YMPPLrxTtzl6SL2ivIfDQQRura0M1Q7DGJFipgFNI/Jcrd4xqjrxZA3Ht1qUrziNk2
rlcTKiEK4G19ClYHheDUBDe/v24X3Ko9J1HkyzLVAg6kizqWZK1AoFuXazStly6zPSIhQOsW1UMP
vcZgGz8X5RrebkiLjygYjDIeIPX2uIFC7dSsDZhCmrp+buUwxmjqZ0Oiw9o8rcPiu8UnO0/1QP7Q
GF3gK4Xe36WqbnEnruTmF6Lrz7//jadcgkaq3ZwFhyL515hjQFHplkDCeh2vRKgLhmgTx84QMyVR
HhZA4TVbQtEnh4a5alGUl+FcJXmn/YPblbAyBbWybN3DCILcfH+c8afFRe1f+SsuXbdf3YnT/uyn
otAdH0BuCzfBF+izLSXytsrcui1u+YnQQHo5MqgOgTKMH6M+3I6iIq+/X/x96DyP7CGGcufLOgFM
nrKRLQmyT4AH83kGwBxMWagZ1ePdEPV1Ge8i2GIwtQ4nUmF+6fc/f+Hw7adU629y4hzyUnVgPooN
HKTg2HRiMsefdv7RNxZQ9z3SyR4H144rpn+m6XXtrkot/gwB7wRFe54hX+ZtywgykW6jNbhT+4x/
Hlc0beJS7u0eL23Yfa9FNWZJtkBs8FD4ZaaTaqfTHdN7cBtOGfmi5gqXeaizg5f53sO2+xLluUnG
4LPsvw2ZR12mbHAYVoqweNobiNnKlM/mRZYt5kPXOrgSki99Rss+G+WHObIZKCYXSbGiWxWG3rU6
9aW1f7XP/xFbFCwlXkSpWbztuHrejNkXdeX6v7+4tElkJRt01Qfo1oZN888GCdEMbSqn+C7tiRCk
KauRGEJJA6JZzKV6mih1qbuCQMlK4c0S7GvRIQfayuY+g+uBpqJ6drFJaY+DhF407OVaF2kmtEqi
iSWiX5yUgbDxc7R6Y5MCdBarMlGRzmr8e/TKOfaVPx/ddm4ZfFiTEtC2pkBztCsfg8z7Ng7V7BSq
pT3tQEO2CABXixRDUTdy6mogNV2P3DJOsYMgT2+7wgCBL+Io2GRM9q9uh2LZpp/xcM99nsNPmaTe
utfAEMelLdPUqIROdcHyFPMP+2Ga+vIRPPVOIDYu7ekEOS49ETVqJHnU+s/TGk7f6kpUTlFV2rDe
fEdnAXhhcpqrFv6qRtmV6OFK7nXBrdjTD3u7hCP8CiptIf+sZPPcRf0np89pjz5UVeu1PFixdN3q
JPI7eRh96fZB7ekHCbAQJB45OUVlo5O1udXrODnFCCkty/d16JUYxsWBA8qSMJIVcaD15uZspWX6
uaDVihQMO68n9hjCnb+UZp4cv+f5YfzGa2HW0s/Cec0hDlgdc32IRicYNS65ZfnV7iPO50OeBrK/
7bvlbguWb243xTL8oOl90J4uOQblN3EI+LQBwiJXp7QZ3fNfj6Rr+r2hDBuvdryOAoZX2lAETrMI
XNrjDsE+oFpa43OafKGPS1DSRHo8c8o6pT3pUA6A95RzSU5DU2S3YJreDgYa6U7Hbs86KHGWQplE
dqqUfiat+TD33PGW2+MCq9k9DoBBnhLu3YWsU3d6jfI7t41bJiS1QlZY6CIV214fS1rIJGy3a5N8
F1yiTQMb+Q2YJResPi5PW/T3lP1w27VlQGDaLvKBIfX0FURAuDn1xbWe/4W3kbQJYPUsGsYZQeis
xuBjiEHyuPIidei7Sn5YZv5DVW176rN8TomB+qOZeyeQEAzAMq8JWVGebyqHtgnUXrJtn49qbcuD
06HZkwQbP+sOjlylIQ5tzLcqroxycwz2KAFh+MoQMQMakhY68cn+sPrUSdqNS3uUgLeqXhQJVCqH
4qADkwRuWgVY2qppRWYRqDIxLJ3xEjob+59+3l/BFV64/PYcAe0xUkgqrF0N/DEq+h9dC9iX27e0
zNYsPK/AjKEgpKeKuKVrebcgg3dLk+zZqnJpyFoFA1afljlmET+2mdkct27ZblXxWnmmVWlTjjTO
S8ITM4Gq2O1grPgH4nnw2q44mH1ovoBY8DWacqf5JFwWyzwVpNH6oK6RhXVsvguy9jUPRO3miO1J
BcnaYWnojNvi+WgxkoelaJwKtwj3VtRGDuNpKhH5VjQfMrp78SLdZHy4tHvAoWp7DmIhlQqyhYle
fOR5+RBecVrnRPG/BRdps8OCsqgChi8ip5KwLEbLcIh7Wa+HHRBmx5O3clQAmaKlYh45TaDqi+dK
gScCOqpO9zG0DFWSLuJTXau0m8M22f3i88j6b25rWwmqZxj617UXnXLkGls530kWuRmpPa9Q+UqX
HdrvJ4Gxn7RlkbmbxBI4laWkTRDbFHJeqnyLTpDBqpNmYOLQZ9ur26lYViqmArI9m0GXHYq4WbF+
GER75VTer31Le1Sh8SoMK+iFnIAqaG+CsVvuy8yf7mc+hV/xii9vnP4Ee2phKxYhdzyWTqAANA8l
2CPvlq48ui1uVZGkimRDNFLVbGvoceox6zK35Jr4289O9TsG+5/ZhV2oojawJhR4ywOltHuoNqg9
LtX897oM8BDUW08YgiviJTPPIhie6pZmhy06SyhE6lO+cH67QlYvQecUkItu/9z5YZ30fUhvTZ3/
UZtafQ6L/o5Nw9NYAu1Jw6iLQzHnj4w1ZUKF/OJ2VpZrWNZNodmxZ6ccf5C39mBg5/2L29qWZ+DQ
yZSSEXnaCq8/5Fn+DKzLtcn98yLvfQXLNexl3Rar2fAeCZpHuQLK3s5uNOZc2gMTXQuRkZL60SnT
4nEK5HPf7m7Ga9PTTi3JScPL6FQP/jLG9UqJTnQwNqWbP7ZHCKJoKYccepwnTI9PyWKiv9CRd/PH
9gCBz8zAjJghBK2o4odpLpYiYS0RV5Ls861756PaMwTQ30NHb4HbrCo1JBkwlHdLaMojm9Tu5hzs
SQIvX71imHh0Gjg91X3bxqNsHPN4e5JgC4t9m2uTnYDr5E28dTkggmukVeD2xLchC4GfNdBtF/K0
SjSnadXsidLik5O92mS4ZaQBDM3W6LRPvMfwSd3etKS9Jvh9wWDtqRnhZaYOMM9zUmb9NBD6dQtC
t1OxcXTLPsMB7xrm6m2Hpj1SnbvFKRsmBjKqJlPzEAHJqQ5k3TZMDlzF/106ESuThw6b1/m6gysI
gpsQleJUh+xa//cCIEDaGDHAMNpqLkvcxdmUh7Uw8mb09jFpslU/eF1eHfCH1X+jRk+9uB54dr8I
TY69iOrbssYfOYOs/IrRvc93xKWNKcs4E4ZrPzsJTccHLav2IVpQbIuLnapjI+sA4pIgGf0yLEPW
JAwDA3McLoBaHTzGiwd0GotD5YvexIaV20Oj9unm3OEtYpoX1S2rQAPhZAU2QG0FQttXRkYnGpAP
0WhuWVi7GZiNUENeQkQgcJv63Xtthwm8TvPQOu77nNK9KebmDQ5tr8fo5JvgU6WX+wbf1e1Izu76
zdIz970h6CaYbiafs8b7e448t/aTjU3jpTf6I8PSo7c9lJn8QUrhuLSVIaxTHjK6+PLkh22VhGLC
5MzYub04bWhaXvRjN9dSniK+VIfMAK+79tUVczmf6zth0IaCoQjETD708tROfnvMvMl/3NuVv4AM
ULw4fVIbAdYE4H7h58MpVPBdefrvvudONFYcokm/XpesbDDJOTTI+/IugPrTEMbzyt3esjYAbFx3
IGbGSp5U572Go6cTQ/WfbodimRCPAJkG5E6cgIzix7zeb8NgGA9ui1tGFIEe1adAkZ7YnpnbDAMu
hyEMPv9+8fMO37kxNvorgA7cCriCxHuTz7dLU9I4ENl+qJcdX6Bk0ZV37fkJ9d7vWDaFSTTPGwMj
8VQwKCUsIJrNwZTB9IHz/+XsTJrkRrUo/IsUIRCDtFVmTS7JQ9vubveG8PMgISEJzcOvfyd75aIr
nRFsvPCCIhFc4PLdc8L6MUwW0Ksl9GF+/7Ou7JAuigW/v/7Yayvz3ob/JC380AjxywASZ/ONZTvQ
Mhhk3uJNMOVifnfw+r1ft50LukhisKWQncoHvn20Y/EV4t9+Rx0XyRKynERRUazbsVMwnSz1Z+jS
e0m/itgt3BGUJccGP7E83tVy7gf6V8+lHxgau0jWUS3UKoXG6/6I0yxhwMl+P96XwPLKrHRxwzVi
JS0hLJ73VcSeo4pVb3RVLQ8RVHFTE/X6viZzcN+Ghb2x3q5MTBfwMjqJcfeE3doO09u3NhjJyQTS
Dx+DMvTLABpdysBLscgcfsnAkftLgeMW+G2LLuB11P0MbKsSSHwZcy5ginY3LrdK666NC33Z86or
h0FIK3KwMJnZ6od2UN9//5GvNe0sWK7LpUYtrMijWCfno0redxcPBr/GnRVbz2N/sFlwZBMQRHEr
LD8CoSpuvJNceXGTLo/Fw5nSqe4wXRIWdmkLu8W/yoRHb5Nt/NKRfr/r6mO6wxye035bpmecPb3U
s4V0ea05DsdtPSKeo4KoOE9tVN8zatiNo8rrG4J0iS2YBJVbvPYy1y1HQr/XqW6Kn3KLcoknzDM1
yyefLyRdfGteOlrsh+Q52VWEw1bI3h1hF9069b++gUoX4DK0HCDQLkWeDCXP4l1UZ9Sp41KhhnD7
cOCpyO+cjuKll0ukUwDYjWh4LkxbjadwAlIoFON+bL90DcTLUB2UxyHaJ2z8g4txO23c2BsHgNdX
oXRxMV2QsKkqJnJeJvHdgDrBLfS7bENz4eXIgC8g+3JMPF/a4U1ho+/FfKvW41q3neBhQl30ZKI8
D8d9vuN0j55Gvtqz39x0owfW7oyqhMuQb/OpYw07c+juezXu8mJLEIm+bhhGZV3rFGnJ4ClqpJfp
qZAu0lUMrR0WgtkiSQf58HojD8ief/PrupOI14tmNKgSRNUArgQdzfGq6FcbJF2ma04OU9QlIvYo
6jC1x3wPt0+/7UC6UBc8pku7dAfPizEIz8ooVBnAn8FvurhQF++3btdiw5iv+qdcxHqyBcp8/Mbc
WURw+UgQHA3GZdn/CJG/SyfG/M6HUE59uUL3dhk6Urc812GgnqbBfoc34XRjK7myRl30qjg4Xp5Q
MJIn0z4+qSXu7lF5e6sq80rrLnolaa0nqihFDoP8EzKSbf1449r4+nVd/oe7GifUscYHzVld0w/t
FrZPdlDDY7HVlV/YdekrnEXWPoRyG97lbHBqKpnCoUF43bJQkv7yqzKUVBHeBCyPCO/Tgnf3vIpu
yQ1cG3fn2hsNR9yEa4/G9TqlyU7fiPbwumdJVwk2oMh3Bby8zPUQyiUrkvlQVfZLTeGk/XJYwF8p
As85npexfOgacwI06tlxZ5HOnGPKiI7nkN36MVTVl5ryj17r34W7VFmQaDDodVTH746teljILT+K
a5/S2eamQ5WtLTXNI9Px87b2Nu27wI8jkC68ZVS5yopZmkOz8QvRwXkM2U+vMXHZLbq1nPcaIl1z
AoWeJIFYWFew4+zXurPLLQs9AOl2LJ9I+1fCDWY5IDevi4l08S07owB2wfU2R8Z+S+uqKFIdM8+V
7wJcPJ7sirJ0lkORwaaQ4P7fsTV/+w3LZRb9kjQ+elkMY7KyvGvkTzqEP+Oef/Zr2lmZg+7iRC+C
5HaAbnBahsz82bJ48crtStfce6CxGHC2oNjlwrNo6/BkytKPa5Ouzmw3rTpURRvlXJnvDC8XxnjO
cmd5FsvYEQaJ+Tw82HsyTM8JgR2n14i77BZd1koV/UryiUE0Qi4GOe8iVl45XeniW22f6GRnA8lr
Y05sbz5XlZ/cgHTZrQ7EQR2RHk0z/iMpyj8aqFj4jYmzbbYU72Vg3GkuoG4D0Yrgh539spPyP0qz
w7DoaN1pTqopvGu6+H6BjaBX6lO6xBYsR4oKFmFRXrbt5+hoCmhzTX/5DYqzNG00iGCZUO3bjZtJ
t0G8t0gVn/wad7bNvduguxAbmstOtP+L6rD8WJDyh1/jztn2Yqe4V91M8yHYt8dorT9003brRefK
1smdtakUpB6LhZB874P9Phr74ByvfmUc0oW2WARnz6rvaT7Z9tMie8hxTV7aiEL+B9QKh24pQrQ9
Fh1PWRc+18nkd1RxBWZLqxvkWCaSL0U9nAqozaYHAffh9T1dTKs4VFNNFpdOU3c/t2LF6oRdjl/b
zqF2mZJGHBUNc101/EEGzXSKYlRD+rXu7JzFCH++ktgwb44WLj80C1j1P7+mneVZQpvG0taEiLRH
XvL4z6VZvYqJpMtMrQPt+42rI6836GKfUEXIPk/zpj79vueXof1vjl+63FQzMbgQrGGYz+tUNmdZ
DR1ypSoK/ingBHUj1/Lvw9Jrf8VZpwBlF9MeRZhHjebqxCJr/jBhA3HZozOn+JhturF2X1NsYoSm
sAOF8n+AEH0Exf6N27K8+/3PvRIwXJHAsKlt0rPmyGMIDj/EgfjSz/FyYwO4MpYuxtUdrIzmRO25
rfqtP43DDK0Z0pI4OU0qbje/DdKluewWCTmGyZG3e7tBjWIVp8b72O2CXK1Vkx1HzLdmX39Cy0Of
WH3L+eqyhb8yDVyOq12SZJcbOXKZAONnFTVfYF5G7/aw4W/moau431J3MYJ1aTo6mnrLYd4z340J
niKPcPc8tbm0mNVWXIrM0XpblCkeU5d7RPj17DVFXVwsxLcsNJUHMnB8/yI1H04koeTWm8ll333t
GzhR0B5Lr+NKH3kSJcsdim+qH7qPxbcAeOMTnANLTNmwH+665SBnwaPkxCQJINZ3VF62uUK6XFlB
h3JcDALxwb5LbCPpEGrPvIhLlhVkmzq8MIU5JNX4qYGPRaTr4cbK+5cUeW3wnMPMGhBpUZR+5PsY
FhBig3zHxjXPpnLvzqqK9QO3qDtct6Y9KXaQ1CRVe6pJB28DWL2kYoTz3AC1gzKNhyC6g/od3oHL
BWKLrNz3h8qGUXNW7dB4TiYn8AKKhQ3kjtUcEMh5q+qxwz+eiyx5eRNN9mMqddId+cL2f3qjDZBP
/t5rEbi0WMtEvBakPXJoJX5d3h919c2vYSerMKFkAxaQI8Jb2/TQnxVI6qYzlGP9BtzVMzPhYVC6
XB45g3Tfc7xae2LDfEv//bJIX5l/rp7ZrJbWWmWPXLCJpruQ7d0OyzzPD+qEBtiR0q7v0TpkgVUq
yj5MF177nWNc+CoMhkaFm9kuHB2Kf3eTlnHheXB0sStDQduPR7zma43H2NasKdm057uCy10FKDLY
SyP2vIcL+qdqJPt7MY6B36C74FUHU4yGBvGet2Vn7syOetSETX41c9KV3goqw7qW9EsOO5v/UTJU
504TLydYIV3praKugC/2G4oymqU6jatRD+C6ihvB9nX6RLrsFU40EW3LacuJqOX9Bothc050KDNT
8+orv/h3b7IAspBMk+8vcs7xKo5WC7W4Od9KhMl+QDl2uPtlY1zoCokS3bOxmHNAEfOTigi55ygU
9jvYutxVxFYjYMg85XQgIu21lA8Eb8ierTvbyGrJDk5EjHndskczfQR77wVeSRe8GqOETkfHxnys
1fdQ/9QL9dNnhMDry/2JNZtcFG5mecuPe5jyDem0hj+9thEXugqWA6UsdBpBMz/LerMp4Ct9IyJc
tqJXgryLXe3tUHGU6I15Yofhntt9ugNZEj1GEPh/0y6KfpXFcqtq/cqO8h/iaiG4FJf4IdERk5Q3
yfJhG8fqH79hcnYUk0x2O6ZoQMHPfDwBQV/SaWn8qCg4Nbz8wLvoChR5NUMOp4Afqwpzjnppv47T
l01HbU3GTrI+RynOnzzY/tFJ4LnNujbUU70kcOnClG/HscsrKuz5Enb8lmroLNWOB5EKgmXIYQF/
WngYpsmm/RQlAO6+HJa2Kmd4fqLriGXVszyAepjAehkbCOCcL1uPxjrYimmFZFx1VOc9nFGrsE0f
fL6ocIkqUHnwKIR3Qm7r6T6AqWOaSFuf/Bq/XHh/eZSRuOqLcRF9Dtvo4HGskuZhN6PfGoVa9svW
o4AUSlDd521LPwLSPjXb9vX3Hb+SmREu1rShhgqfsu/ziI7iUW3ysV8XbB3dSUXd+4DwuyGRX0Sx
lm/MVFTPrAWctG/NrTeK13d5aC6//G17uSHls259HhOzW1SdGPYw9jH91pbllrUrLUi6mmj9qvuy
ujEVLuP23wArXLUMPpVia4PO5igYHT9MjK5nqeL+2Shwgr8f1yt/wn11reLqQFGH7nJ6zP3pGKfq
JPquvNNbeHixC1C2dUYuOdh+xInNWzKOWdcN9q5t2fDp9z/g9X0Boq0vW5/x9esYV40crq3mvATT
X9b43cGgLviy7XCdKzKayeZj++eGVEfaje16Y+Cv9NvFumTHYbHTsi7vZXgeyIS6mlvZq2tNO+Fp
h2kwVDlqDMkaf7wn+MdrqF2NrsHKeK/MinZR1gGvjDplAfOr54X2xMuxttEYJFxsNkew7u8lVFfv
IsKUX9xzga6ad+rfK0Y+S0VSWzTpgDJcz8Yv3+GXoFpDVXA2Aeny9VS3oUzHvfXbgoULi4K4mHDK
irp8KMM2E/2wZLTzK0VGVd7Lfje0H8tY8yYfNXk6lulzs/mpCqIG6GXTEAVvKpiYtHkl4n9QbFSk
/ar/8JuGzqqsRaPAtOxdzmL6aQm2rOK4SXi17VJiHdjZUOPlMg+YqEza2KrIIIegbwT0KyvTJcWS
bWahocLk8YZoq2Fpd9rC3XNzdyGxMu521dKkzVmivgZaHek8jX5r32XEaEVLXcaRwVwZyd0RBeO5
Jvq936g754ZOTQylbZdRH8JHXLT+HGB4/vumr+xvLiKmI6ZhYbabHJi6+LuLA37mB147RqXEjaL1
ax81ejnXoVK0R0p1iOQs+ARLDmjyJoHXrVNIZ4kGMqLVJg6Ts22Jz4EcCoCorZ92IRIjL3seNmIm
BSnaPG6X/SSb/s1BYLf0+5G/MiwudGWL5VjjqcJsFF2+7NMjPJ1uZFyuNe3kRssuPHBDrpt8o43O
925Rd9UWbZ4dd3aiqp42WJKPNm+gdFxblcAScP3z94NyZTq6wFWsI2gIBV2Tl2FzPBUrjzNrN3Ue
muHWw8Lrt3IhLoP2y260QmEkXLhqchLY8GOwrkanUb2Oz7qKUW4QVOJuL6m4sb6ufQpn8odDQYF5
xV0+ytHcTUN29NRPHl24HFZgErMjOY3Nr+tk2lTLGwLnQM+v7Mz9SYdLn6xRk09dCaWGYKnTovey
oBUofXz5DaB7B7UrSLbknPzcY4B7ixZ+eVhYRr5sux4WO9JV27zeFTJFCa2fxnm5ZRV7meSvXDlc
FGuiMhp10Jt8AqkSv2GUl9UJAOIKKwTJix+GWz8tC+GiWQN4smW3rYHka/ggp+WjXdTn3y+zK7PS
1dRax5jWUbe2ed3UX5GY+tsGkOr5fdtXlrCLZnUrWGPbYScsk9L0JyPgS1uPBSoNKwhM+h0pXUSr
mU2tCMFBYRvX5RSb4+0UqVsKRtdGx1mz2A5R8bFTk5OIJSci5ubOxoO4MT5X4o8rrMV0wJNmGrGp
JH3/vK4Kdpuygz0UHoer5USotA97Y8gNZOPa53DWMR+7cD36pcUDHOngILBS0GwoPCTGy8JVCJfd
YgUnBlVu2G2COo0pjCAoL/ykFYTLbnWjGudZofG1YyxryPzQi+qW5MqVsXHhrXYdk22Cd2heQxjl
Lin77/BP1m9qSs2Nj31lKrkIV5NIWMmMpMkNXU+jgksA25pPv19o19p29uEpWXcdNKPJF1H8KAP7
eQx6v5SEaxE+VnYcesig5nu7vxP6f+PhVzQgXIdwCBXB/nizTT4c/M8k6D5E9S1TlSsLy3UIn+H/
cxT72uQ9X6c/BBDOv3qUlRYwvuZD2um+fRuy2I9TFv+Wsv5yjChVxxtomBU5Fz8hxdmdNeX0xqy5
kktz31JYNIoJia0ibyGFmjfC2vuDTPUbY3DnMlECG0yUAL1BRsQzB+XCaUuzqAGPr1gJXJMHsfX6
nChW+kVrl01b4vYQeD5AtK7GH5qOjwSy1H7nFFfOaxFbZY/dGuTfy/a8ldE7UU/tndcSc0GwrTWo
0YMLXm4kjc+JsPKuhraG19uEcPmvWcNghSazyflWvY1wd0mTYfrq1/PLIvlles4lIyWwFpN3m3jq
RlGmRVJ43otc/Eu3Ryg7Zet8ZfBFDdc3zTR/8Ov3JVT/2u99rnA6JFXe9iXU3/puS8k43fs1fomk
vzQe0ITNtVyrHBZFzQn8T3AqyOF3FXVhKKTltmk+iM6HVv1Z4754mOlG01cim8tCBZPSdkQxZI6w
ECK3rq16YnaY3qxhR94XQUB+NMrUX/xGyTkxJKgtb9U+67yL5+QRLpjFCXlNdWO9XtlzXdmtciyM
4PWh8xnmqf+s+zTcF5Tsbya4aPrtXq6YFlfVXuht0nmrFYqNYPp8Mj1hN4LzlW3XJZomZWLo9BZo
ne9PS7eVd1svxgevsXcVsPZx3ezYCOwqanln+fyoxsPPF0m4RBMR26SYiYq8Ar95MoWI0kAzP5xc
uERTjTrddpF7ka/J/HddwhBVlh/9BsVZtnI2s6RgAUGq889qHN42Ufu3X9POUV+xwk6xNmh6jR9n
0/1FTfDNr2n6MtgM4lDLWPRFrucRakPswC1a+JGr4j/karT1VnVBkEkzntdmfFqI/cuv387dnAZr
iFwamlaEfqaHsGkVwOLNq3GX7+qxVy+i0kUeIHV3twGvhoAEXLz9WncedvBaPneaJkHGw/a9Zluu
5tjvJODSXUWL+o5io0EWayvfTXsn3xWz8tv0XLiLzmvRTLYs8rmLlndxyda7PomZX/7Vpbv2QK5k
73BStQ25SGloSOqG5MY548rW5MJdpcb6aSJ0Xc86KNMkYP07DlXqFuYFdHqY8T5/JklwK7lw5WTs
uhsCgV1iMq9BVveB5qct6PS5K8T0MzaTuEfqsL3fbR+cDsZLv5Ds4l4kgA2fljrI9mPufgZxMJ1x
p1NetZSQ53oZJci2kGIbZ/wgYr+OZfFeQirPazW42JRQc9JO0xhk7YbvHlfwA62tX1GvcLmpkiUL
vjcSgmSzd1DRfG+H4sZp58oG62JTKpmiChxiks3L/rlZq7dHtfudDFxIqlxWHbQoWciZ2mVq1/2v
SXHP4XZ2qXDdIS3XYpdi4f4mkuJnkwx+OKNwASlKt1ELyFxlczs+mV01KSUk9IvJrkXgzCC0zItV
ZXXdPJmRfdlRG+s3BZ3ZPZYympYiCjIwk9+JXe0DJZOfkodwASlYDzb9cGxJNoXNz5KAdB6QBPTa
SrgLSDGDuU3VgKBpIcsQm+UfGc5+r6j8P3xUYns9rG2S7dX+BUYzHxa7eh1ouEtHsWnSagu5yvQB
edYjWr7uAy9uBKt/c5T/zX5zV2TK9JyJAqE3gxhOm+9ETvfLFM9vi2oO5zcax+6HHiXzKdx71YMs
ePAeaYv2aYfvJXzzhnn9myRT8Z4SmBilEBxip2mbkji1Sz19Zygl+SS7qP5WiYMVKS1r8WGuWlmk
bSOQxymSaP6pwQf+HYUMbFPQ1wak40rvTBGb0xSH89cytsc9XkVQcLw2zbuyJMGcbtW0wpoVR8fU
Bsk0pyWmTN4JdsA0m9KTKOIWekcmXFNWlnjWXgf5DGSh+rLFQQlZ1Hjh93Q96qxoAvMQQGz0Sayr
RZfWxA+a4y4cZlkJX4gogt90Per0qEY8gvu53nEXDtv5iAqDIVEZh4lLt4ounSmCyO8X+etPItwl
v6xsy3q+dNyinv7ngOvREzxPf2jZFG8L2k2Pv/8zr28L3MWkxs0OvGdCZaQPH1RsPq44BN/4Cdfa
duKUFgbyN8sQZyrEY1Rg9jvOej/TGO5SUqaJxQHYQGVijjKt+GcIIXod7bgLSakFGQ2TjHFmSKzS
KPgYEHKr9O71izrktV+eTOJOdiEWT5KpGuX1U7QXD804k1M7Hn4Wx9wFpkSzjHPTw2J9EmObCrbn
Fcx1/b6pC0ytB+DcOhBxhjTGEzkqcuoWUvltDy4vRRdw0LI+4mziy35mqL479XXXe102UDjycuiL
Tk9BCb32rB/Vd92Rb3DB/OP3q+j18zp3gSl+TBCoCieVlQtrzrqgy52M4LBdxbDuSdrgeDqgzH/j
j11ZVi5AZZDI2CBorrLNVhRpq/Y9b6RX8hTVxC/HCMXlbCg1os4+JeOpT7a7YpV+sB3UAF82vnA2
xi0f0XEVmnsb2rfFqPzU8LjLUKE0hcLlGV93aWMGmYO4uuOiic+//8BXxtxFqHizCagG4FQ0jkKd
AtJXaXJQ67eoXIRqtBLOjJInGbN4q4TByJIerPrs13XnQauoiL54ayeZaGd4vITfNVN+gdJ1UJzL
baj3BqMCNePHuH/sZO91W+EuQGULuMcFB0kyGD3lKFOFWAgfPvgNSPRyGspgaGe2XnotUGAdqvok
48CvBABlVi8bj2tytH11JFkHU5vSBlvKYDvgOU+c1YlpV0SqZUm2dcnbtpmHcxlW2nOKO6tT79EI
TYFCZptuH9oqWk5VXHoufRf4HuOqNLUuRKY3/Rw16inePI/9LvG1lVp0gpcii9ZiSFuyPtAh+cdr
qrgOiZaUBMrvlcjq8c+Jte/qbvEL4q7CVgMd7VBWWmRGY7UnVDyFrH3v1+vL2eOXB5kGkYnEu4U5
4hRkwfJPVB8f/Vq+hMdfWt4UadqQXMY6EGFGgip43AYkqPxadxamaeBdNuyNyJD94iiuX7dTHZMb
B91/k6Gv3LJcrmtuzAaLDaBvUEXGct/bOTxtlSieYOOC4ztPvieBLNM93vhzyBvxFWu5edxHxJ5S
9ZFOizpc70Q0cTzMBcDyC2xo7zZLS4JXXaNOe9UTv8DqPhwTDEKyLTvJoljNqQz0MzkKv7us+2wc
cm2tJWTPAMpU56ScZQopiNYrr8ddoTFFR1zzaCSxGutnVFxGKZXSz++eu4DbatuEl2QXGZIe30TY
fJmxJr3mnsu3tfAUF4QmPNvbcD3rcFjvI37cQg+uHB9cvq0uq24kRcGzfmEfeW2rFLySVzaIu0Db
lhC46uDlKNNNcsIp81uy+bndcxdoC2Z4XfOAcUyVKIIYzYKcTR17bpUu0pYkBc5nI+QhIKr3Y4mh
GsciP8df7pJsh6khb76AT9TMBpDN6TsIkdykI66UhXHuRioaDZ1ZMFsu/FS6XOwopIC/UEqwy53a
Io7eF4oOn0IF29STmpJBp3C3Sh7afVpPZOp3z2nrHDciCH2LNTE820h62f1Grzd9zp2ThijmjlcG
7YZCrBA86sK0rW7ku64tBuegocZ+CYNE0Yt/3tvgsBmqqbxUFLjLtWmNxMiwzywbyyhrbJcRVXg2
7V7c9T6L1sZRFi5ACwNYVUdTdYtevDIk7HKv/GVfxSDrcG4jmlk9nyNhHsixnLwCmytINlluR7Co
NMOj6Z3m5XO58RtNX8ll/IdnYxpPIQlGWnS2hcHr/jMaeX8+amr8ruwu19ZT3ZqJBTTDFeDpIOMb
7wjhcm1dtVYh5L1oNjUYExF+sCbxnCrOBA8iS1HIU4aZ3ej3fejxLqJvbN5XhtxFp+gs2S7n48h0
mezPtrlMlWmp0iVhnqcwl5/iZjvK2dIj60TfpIlSX2yV3LpHX8lquvJZwzC0uoj7A69ndvnUsqL6
YNa+/MI3XTyyvho8bwUuTHUg+cgSvm94DEg+ojIRgOvkF79cBSpFG/CQK1+zeDH7Y1B03UnO0q8O
hLuGhWGCRwzSofUkkucpHvt7o0PmdzpzaapJ7kcNxVaMytysaTAl73qk824c36/NTWcvOsxcDwcu
kZnGkj01pDWPo46Lh6Ws6Y2IcyVORs62hNr9OYlbVD4XHegPiGOdho7eul1f67+7bMPAULuHayZ3
CddtYpsMqir63aKY9dtWXYZKlXWPtNi4ZlHZ949jABnrCpnss1eodxkqiMt0kMjG6ER4wE8NpV8i
OfudMl2EqjddBasvs6HSpoKoQSLTAbZNN2bOlc/qMlQVnfsB/kBbFvJuuY9gtfMQNqj49RuWy/f+
ZXNtwoTEto6XTMTtedDDu7Udb4Tjax2//P8vTS99lCjbzEvWBvv72JTxiRbz6DfZXTFGpOvGidlw
yMwUnOf2G3xhvB7Vuav/RxkXizm2MWMJgSFn292tS+33gMxdiGrp2bTRPRgyFnTFiRXxh6Aq/Xx0
uSuT1UvWxFXYjVmZfK7DZsaFp/Ycb5eiCpIlRNUF2p5Z90UX4x+oC/Vbma5Glqlt3ZuyGsF1BDqF
nGcfTcZv8bgMVdlESH/xYsTdEnREScNTIPrYb8NwGap9a5tiWC4dL5fjZDv1RkwRvfNamC5CtdUd
dEHgupPBzSyvQ/l1T6qPfk07C/PoIZe6oUYwU5B3Satoeq8Tz/3fpaXmfsY2GjdDNjfhD7WIT6FZ
vSBh7lJRyBwP9TqhaTWat2p/CKfR76LoElEzV6VN4EGdlWQuzsZqcoJnw63H6itx0C3bMDBV7i0s
bLMRr2B51BJxf0nh+wVCt3ADSbrO8CKw2Z5sn2hL8tLWn7zmiUtzsRBWy6YrbCZ2cdybJvweHNKv
mIW7NNdx2L6uULqYTcX2PwowZZ5uHraujLiLc0mVJO2x6y7b5JqLwZ72dfNLers4V8XLGpr+W5vN
sDh8TkSyPIWk8ZOu5K7LoAXvMTMwSxmOtvqEkskz2+AI6Pc5o5f7cWS0JhSJ+qyFMvKdZd18J+Oe
+OXVXaRLrQaq5Bvts31PnjjPokXcOKJc7vmv5KZdzat2YbTCG0abJaoOprt+6UD2jOHcfZMwFP5A
ljJ+lKs5rOeKco66sk5g6UkmjBMT4Z2Sc3Kqx+Grz0dgLuRFeQMtXCFNJofgW9/KJo171XjtGcyF
vBSKXckRJE1WDN1nAmNonRCvwxxzIS9RhEevp67JAjlHj/PIz0YdidfJn7mMF991QtU0NdnIQfFO
ASqb4xC5Qr8hd464iI+x7eaqyXgT2nO3DCgZhfS/Z+uXGPTrKXezZQNN7TY7Cvm16fZMzVAL/H3P
/z3N/nfqM5dzAn8UJ6icbTOMzvwolC3btG+H/TyzpnkLZS99z3tyvB9WOedTNe53DenIE2+DCrFP
TvAD06Y5X4Jhkq7MqPEEKcb+WVXzQu74AOqL9s2O0Yai88kwHAe6qlhyOM76AfLMZajCGYZNvcbq
jXb5fWHkoZ93r1wDjuMvh76kstoJzBuzsVdpZ+HiyWfml4BnLkLVsGPrSYU8kqEKDlz9O1V7+sIz
l6HSUbxEiGX789I1jwY+uD/LtSu//37SvL75MReiSo56XWZSHc+BXr43Y3JeaeLHYjCXnpqZ6mO9
18dzGUYQbCIj1KBQz+NnCclcfirsNkDSe3M8Q0S+P22oJXwYJbsl3XZtYNw4sKogTtS0P8t5o8+K
NVUK1Y3ZC8pgLkCFdGkc24bz521ujycSVfpk9LGf/T6qs3dXicLDclHL54AvnyQSL2mZqMAvhLnM
lIQ5kS15ISBHEvF0xWkvrQrup6rGXGpqavBe2It5fwbz3d+vY1nfr8rP+5S51NTAISE2ShI9r1x+
KVp9z0brV+bLXGiqCmeEW15Hzx2kVPfkc6s6v/3OBabwXB0L0cb0OUqwPmU5RCekfr0uM8zlpZZo
xCEApn7PQTU/qxn2v6H0BPeZqzlVtUK1uFLTZ9SD7ucxkexcRX5pNOYSU3Esk67sR/p89GQ4bR2y
AArCtTc20yvL36Wm4hbVyWRR23PHSvN3Q+N1fCyPsAy9sgHMTb9GRqKzyMw9G95FaUzwT7H96bX8
3QpWTpXdgp4sz/A/Ds7bJec1yMavjpK5rorbQmE6ANes55oUOoVm4xsT34I/r406fblHFyucOQ4T
IN522qarHR/78P+cXUdzpbga/UVUCYkgtnCTL47tzhuqI0ggESXCr3/Hs3qjaber2PaMdUEofOEE
+2HXrLhaWYldAwZ9Ppr3rApO2gOW3ibI3feN7qQBfGY1xNumJZfTSrOaTjeFN+4D8wYu5EuLLdpM
GdM8ypqVdWlUDvuA5TA7+PeMK8PicCsSmpdLcIHsFFwn1VtdjFe+pgv5StY+5nUfRXljkvfzVJzA
JXtL9vS1saN/P7dVXVyXeo5zv2KPoLI+h2u87252Jb46pptB6mTJB69symyQ9EUpP1xhJrBrrbit
C0ng8a5JaXJVgqU5ezY1ZF6edg3uqodF/ur7A8ydcugnwU8s/CRN82nf0E5Y0S41X7goohyoz3sQ
V+ZUtnLfmeVCyjywPiFm1LA8rsBg5SJVpN67xt3IP2491C82XENRN6T+DN3TF/HffZPibHyYVjbR
qrslJ7Nd0rYa48OAoHrfUnGxVKTRZSQK3P2oUsEAaGojmHxGYl8FwMVSQdoTSD6Y8uUhRW5Yopv2
KJbFXHbNjIumkh1lTLcInltvGNO44ydoVr/bN7az/csGIvLeaGhuFpv703xZt23fB3WxVP0WRmuy
WppDoXQ5eYFBZ5fPZF99N3DhVMm0ABvsY867FeiRtmDyPY+Zt3POnS3abwm0zSO95M0UsxNHlnGs
1dLsOxldZTB/FApSUf2aT5UfpIAfzKkmoLjt+6bONoXSpIRHrlhyFc0SOBI6XDR6Jt/2je7s0ymI
p2auWpYTUt2b2V5XG+98chcrlQykpWvkzXloSXJNqtVeIn8JdnUyAlcETFm4gMGGb87lBvOyqa6a
D3EwhIdd8+Lipfwk6FBikwwBAD9EBTnCLG0XAyZw8VLjHItAjGrNZRf1qYdyVwYnnn1u84ELmUKi
GPXjigdPhp7eJHxVxwKSE/s2kguXYn2YyDLApJOwFje+MENeqO0tecmXIsIfKnUuYiq2c8UaJM04
BMrp5JOY/WySSD2z1QxvvMDLSfinn3BCaTINjQeNcj8fYs0fSi6GQxMN0XFR3MMdwvahfQMXA530
8HDv59jP47b6EsT9Y1GwfRG7q5zVeNYbex34wNnV5IFxptNyiqJ99UAX/2VpgExavIw+x08k8VRq
BvJ916ZygV+DCDsoZc1LDqPY+oNqqvlhjhmEy/8+PP/zt3WhX/FqSAxw+Jwrr1ufOx9ePyk8Xrtj
U1PvsDE1PIqhBC1EVZXaF6C5KLB1Yu1aDwHOuNC+A1vhW5yIfdeKiwLro2oOO42DX888M+34vey2
nUeziwGT8C/v4e9kUTxpqsx2Fl0Ovs8BJXAxYGHcEEj19zandWRuYA1mj4gw+32xnyuq5QdBZ6AP
gzR+gDzGS8sMtnc795YLcBoWOGE0cEvOkQzLi4i9IjVrz99owr1y+LgQp2VswDvpmjm3EAZ7P1FI
pqWNRGvVnyoIsk1yp15P4OKdvMlbC5AT51xs9MsUTmlhUWr++zZ7Jcd0FaNGANhqrSObWzGGKYRK
atA7+s/7Bn/50f/rBHVt2ICMMlscP6WGJ21yt5hlX1HPhTtZLBpVz73Jk3hpjrDqaFGRjH/ue3Dn
YlGmRW/fmjkfymA8j93CIWsB95Z9oztBINT1Z/h49nPel2WUkc2qlPBw2Dm6EwS2BXzS0Ruz+SZ6
k9YjXFhU0r6lav7Kre6insxokraB3HuOem1wIjh6bsug5Zc1Kup9R6WLfgJcuZptWY757LF7oNx/
z360z9owcNFP2i9l1NdY7rST0zE0ZE3BY9nZ+XThT5NKpmIqiin3grW9p522l3oK4zeinVe2qot/
SpKK4DTe5nwdujZdaPIsRfj89yUZ//m2/Y+C1IIkDdqXJm8bPzyvHurkwvNOBMyvT301rI+T36M1
+vcfe+1FnATu5RqMiknafA7IjVRfbbmP3xK4gCge1BTSyHTO23lts3XaaLox0+58bmffQuaRKX/G
B2CksUeyTuIQhGyfSH3ggqL82lKvT3DKE7rKXJsKYviw3Nn37C4oajbMj0dbY3RIpp/ENg5Zz8d9
eacLi0rqpF48Imzec/8DZBnv443sW/QuKAr7yehaYs5bqvRR6uJRE2897VqILioq0ALKVoRNuQCJ
PivJoLNevzH2KwelC4tSoamB2khMDmvDJVPd0JyXaawPYpY7i08uNioMgkqUk5hyyTg5jSgXn0UT
7tylrtyVLjVZ+o1POQeu5dbztk++1e0bkOLXZse5YDfLkLvFZMlR+qvrC4Txmqea9PJmLGn01o+8
cs64MKnYtBre4v6UUzldtB98WuPqad/KcS5Zs6qgeTH4yFt/YOk0eENak/WNwf+c+jAXESUgd0zg
eozzUYTg1w82Oc6LgWsr0MzP/kR1RruSZH0BFt+e12EuTAq8Jgr9ZmvzoRtoZiLSHEm57ZMKYC5S
is7h6kMqZMilGG+XkD8yqd+oG/15HTEXJyWCpqNkQn000jS48eYe0HdDu0MPIaE3wpHXfuLl3/8v
iCUcQIYmRvGbV3T51ZJEHmeDXZcOOnkrZvvz9ctcaSgOOayWTsgOk16aH0ZW5GhG1h6kWP2bMhrZ
JVxJsysqZy6EKiEQFuVDZ3PF+Keym0U6lCCc7ltJzsauADT1yBKO6ECGv0DqvoLX83vf0M7128oA
JaXp5ZYB5KZNmbbN937s/H1mK8yliwOtJpnfijo3Wn9hKswFI/vahMztcTBDvK6IE3KtzPqcBN6H
2NS7ajzMhWXVkaj8LonnnDa0eSiLCn6itt3F42EuLkvLToSmGMecL+m8afFzaAryY9f3dGFZMaxJ
rDLJgApP+0lR8TS0fNu3DF1YFoMJAfAMa5sbsY7pWIY3fU3fmPBXjmcXk1VNL2TQPmzzsvCnjFU5
JVqktqv9tA7nBxEX2yls9jWBmStyVegI1VnI0uXA34mM+VWYRrwRu8Ir5mK0EpIo6DmvJjesbL8C
QEEu1oc69b4v7AT6bE1s62t8hRH+4g/FWhdn3y7V4e+j/7kAw1yQ1kICY73EN/kUrKxN25mzLIah
Ton2J+5IFVNv52pyTp4gHDl0DMmY2xcJwxaeVSktVp39/T1euWBcxFYUKc/W7TbkJFqLZ6Eh5990
2j9NHOIib/xG8sf8jrnILa/1tNl4OefJ0vjZGoNqtVLt3c3UyEOdVOWpRfE25bNPIRyJ5HvfzLm4
LljKk6mORv8aLkV33ODGffSWfZAR5uK6Bmtpv2zWv3plxdJiC4GU3slRgVTsv6/9uQnQnQsxeFM1
OoVwYBvyfReZi+qKBhZ1zMfQSQShBD5plU4Apf19Nf056GUuqEuvm7VtTG2ebDOCFAbR5Lyv4+WN
ftcri9VFRq1CRGUcADDd2MoUaT+21W2pY5arhbM34t/XXoH+e+prj3ZkUahnL5H4jXZLJiYoZvx9
ev5hMP23Z8RciFSlBriFl+OQA9tRJZh44KPXl1p/BQfQI/iH3aUo6+FmXqXKprJTJ2JVcWStUr/+
/givvZ6TO8R1o8yMr5SHCvqrnH+Liv7brqFdEFVNl2XS62hzz19gbfVOxvv0oAEi+/c3kf0GF+Zg
QvCl6kcIcTC7D+MIpse/R55DAD11ggZDGHpPKOF+C8p93nzsP6pZuirA1hqwF4j4HcVgOY+8/r5v
qp20QNsCPsvr1r/4tn8blyfqTTu3sAtvappZm4lX/lUlCgHdcmQqeSPvfmXtRc6NXPhsafRa4uhR
QAbE3ZwFs/60b0bcbZuMWxUUGLs0AiihUYNaEe2DZTBXKMozSEybrazzdWt/atnLY0SA+fz7k78S
SbgYIdFGs9aTR64l683F23C/B13H75Uh4QFaRtv7v//OK7PvooUAhtXtFhfkCtXMtKiLe6hbf9g3
tHNdjajzS/h6+dci0b/kKA4GpqxvnJmvPbaz1KW3rGE0c3IFB+YXiePP61C8paLw2tgv//5/2bVX
dFGpS0xJqbv7XtHwADfZ6LhvUpzVjk2EVI7iwXvVPQrew/szGfeJ8DAXKDTATVf2RUiuyTw8lMxc
zLpPhZq5ckqQh0sUrzE0X0TGWfitjMhbDKrXJty5fdohsF0wBnhshoZr0v7wkMzsWyguRqhmHS8F
Z+Qa8fq9brqPvNVvxB2vPLYLEBIzhY7SgMdmm39jRXIexnBfluKigwY4UMWif5mR6ls7rFeuozdK
R689tLMpidLUNj7mg7b1kU/ZosRp18p2gUGskF6P+PTlJKk/knpL124fh4y5qCC6QjF0EJiOQZYP
uqlTwZp92aYLCSpXU4WwzFL5SGyXcrVsh60a37IleW22nftnAzdjNrWksI4s31feCuW0bd2ZAroQ
oKqiMyODoNfEFF+kTb7wetl3b7oQIMP7eWH2Zdf0xb2eRRZpsm9pu/gf1VbJaGcsk8Ig65pKAd2t
Ij7sWoMuAKhJynotQTrOB9GJC9T72cFI9lbG+srXdPE/DbD6xFM+NnxivthmOC6d2SeaxFycD+eb
kG291YDVMZ4yFXzv5mVfhOUCfaSgUeGVygf20ksna87brHYO/TJV/3dXarkUgltP5hQOQoFMl/HL
vi/p3JMxbVVSLBgYbBQcsG2mDN8Xl7gAnxAKkwXvzXa1oWWpjIYFTEmoj+x7cKcws3i0LkI/kbk1
8s6XzY8+6vdBk5jLMJqCrY5FIXWODQRYEgFmlKWQB5ve+Jr/yOf8IRN1cQ7xFMplmRudQ9NXHeJF
9SfWBuupbFY/o2Fgs7JvSZH6Ypo+bBHfzvOwRt9mb54+o2xXfqbY2cUBNszFubZV9G0ZkIJE/lDp
MxRapwzeGX5xpCQcDqUYo9M2hnrf3nfpHTDpsHNNxia3dbVdopKpQ2T3Vo1c4NZS1mMSjnWbS9l9
HVj3Y4jnfY4EzIVtNV6hGrXo7QoflShdqSUpFcG+gNNFam19a6mM1XZVrDsEqvjAWPVW5eKVA9FF
avVcEXx++DN6rP5SbODsjyrcmSlT52ghI+dt2xp6NdOyNFk4yBheAdLuc/NmLlqrsAInrT80eeGF
Xz2IhUgid6YnrjzV0nhk8MtYow1eQPaxG5cTE8lbPOOXJOcPu9TVp5pHMkKFLWnztevab3MdkHdD
a8RzaRN23nWKuSpVHDKhAd+Yzrd5/dpIdUcF2YWSYy5ca6A9KXzwr/OkVeIu6GJyU4e92bfcXTQV
qww0AfHoV7SIDrC4q9Nhqem+ZMIFU61MrGEwQ4GUmy2VqjvX01tExn9unz98VBdKJbcAhhV+2+bC
wymWCYCfDlBmNPFFAibTZRPcYcKMyB7qb3D9uoDI6nWZ5xVLZpMyOI51gNpdOEnvQBvuyxTchfE9
a3ySF6UV56q05FBD1uQcg6X+2fQ8vgcBHiR1kSTDofBXHM/+S1SjWeB/nE1RnUIaDncDRXtZiXG5
gVphmxd9/1aX4ZXjw5WhKkZRy37EdEbq5zAnOTH7DGSYC7oSk7VTUmJk2LvcR/PneieAl7kqVAmc
RRDBgyhTROUBvMov3Av3gaaZC7dqaxgkFqFX5/0yPCdVAeerYt+2cLFWdezRBny2Ku/kXKcTH+QZ
/jr7qPLMBVspusS6a7om37ye3S1xu0DiZKcvCnPxVgAShUlRJSKPZHwPuzeAQZp9UaaLtirIwlQD
uawcMMnvhTd82PxgX5vaBVt1FpamnhAix9Q/xh7a9rFa9tm8wtXs32G3kqIN4DQk8hJZQ7oqtJm6
Uu4rEbgoKwDT/dhTs3cNpPe1nlCTAWVj5xHqKlCVk/LWcpu8K1vFJ1q2edDsw54xF1slmiqoyxbJ
9jSM8m7R4qZXLHrcdSG6poKjtzZRxW0FBPB4T7SyqRy7nS1JF+oaw9LJ6G5skUUF5Km305LSKYl3
rUTqYrdMsYRBHHRlrmm1HEynoYRebrvSHerCtJgugxL+ZehJ+qI4guy3ZkrpXbUC6qK0NIMjnYdq
bK4abzm2tOApaE/Pe74odXFa29TxbcEevaJqNd2EfNsOaqD7GsGwXfj3Dl1bPjem8vl12oL+TqF9
ciEq2Qdfg5nbv0dX1QqladiMXYdgsVkrQ5aaynq7KnnURWPpdvDrGQKR19FP6mz0t8PSV/twfdSV
mlrLePTjaOVXr215KoP4a9hNU7bvmzrJ9zhAKwi+ufwqPFbdFx776kVTv3M1OmVqPvlNzwn0DqJK
Phctm49NuL3FafpzTE9dVBOvmgHS00V0BXswOMUBq67AOfWHtmN232d1wU1953v1UpHoOi3GP/g9
Xd8ny5B8/PvU/5OX/TeApf/BN21bz0jVxNchHmn8FUSH+HluEpJWm/CvEwxEsohBNM72Rf0Y6AH2
TKO/Pq9VYJ8mGM3+nGCr0JyCEOqeRdOwUyjH+V1MC/IQIFg9wfSLfPBVUp9ttCWZgUL0DfgHMJTe
4E3795f4c0RKXRyVRzwgUIoovAZz8bn32mcfh/K+oZ0DwffwTV9CmavX+Ot14/2SlVHyVij92vJx
DgTNEyjJ9Ut4he6HAgGxj7aMRoP/zhdW74oLqGsRONEQ1leLCZGQl+sXbvh6jJvqrbrZS2/9T8vH
KZW3BOaDGsZPV4HW8ru6L5cbidOtzHqTjCwj3QCloSig+wQkqat4FVbWD2xfh9eQqe4eunTsbmwj
KGD8/XNHr7yOc1ig+Wlsu/XhdU54cgCFZT1XzKsP0GIRJ40g6Mfff+efkvwf5s2FURF/qyc5oz9E
G+Pb5zbgcsi6QfsH3gwqa6FCnq4sbJ9LBSnTAxwjKfh0fmuwQMYBbgXJSwubDmFwE9Uy+CTCpXxf
12vyBIDW2KZBbxn2oyLAV2wz2n/wbH8JmZ84aaoHOXnlGepe8/sGSjA3Rg/VmJJSRzmKhx82GZTH
tmrrswKhZmhSzqx/Tla9nnvm6Q8Na73btommOQ1jJtO2EeOnksKS843J+fNHcKFeGh7DjeiL7aqN
hpKir5djLNgbxdJXvrAL9WKDHVDBrKOrxKFxBuNenkIVtEdVD927UaxyV4eKun58ftWv1Tap4Non
wXAVWvvpIPzkjSjon2T7T+vn5fX+r4JfraPsddLh4oH6Mbnp1NzDUguYiXSGtdEROCf9CYz//geo
F+GxptUvn9ZB6qu1SQXaLOexWvkbMNZXjt//oNDGsoe4buxfsVri313Mi9MAPebvf18NL7igP72p
c0Yas0I5y/jBNWyS5GNMpuXKZKRuAxm3x7Es29Pc8fUaB3zeVUWjLjJtIHaNbN0HV4ka3TXAdB3g
GljsSkmoCxtb24iRNWTsqrdF63RocSuWM6cf/j5doFq8cqvEziGGumXXCFT+ri2JqjLIKgmN0iFr
CfMCmiZQlSDvttlG40+BcmSiU7nJBRxyKmcPyi2C07AY0q3GmdSlMFbTMnos0eCyTTaMvrEVvLkj
jtbR1o6rX2dezJrg49RCXjJIpwWtvN+l6ZNySVENNtu9jOqw/AGaeo3iy1LCvMBPu01JfU/F3ByH
NaHnEkre3nEkLQ6sxRpxUWC28mPFoLI7Ff1wRiv5ltarhB2ehqmw7XRIskBV4QHyhFBV8yvcMckE
Gtal93h420A778kXpAgOZBPVnJqirk4Q7f1dCm/7WbzomTRmkmlPkulTES/FfVs20ReVLOahrzQ5
VTGUueetUPL3Oq5DmzZL1BQPA7QKPivOiXeuQEtuHmIzYmenI64lhWUopJfWzO8fElEPh1ERmUIK
A994rS0/DCZUyLdYfyt8UcENuO/SOmqeu3oLbhO8A0SLq2nJmtEvDpFXy6yWRj3FwwKLQDr08anD
53wk0POw90lTLG1WhDp8gE558eAVsbg0RvleaqBHndUbVGkvW73Q7hnAXfiEVyr57EnoofG4jOiB
KfohKAX5UQT0d7TW7bWTYvgIi/uyTUGJISIDhqk+AOsbHlQ3jochmMxJ8nIEDEF4BQqaMQSiBjt2
H7uxofChaCo4bQ5VQs1lrjZKHhJvAVy7snM/X+RQLOxD33Z9fPRajb83a7i81EIDXWc2jtSlF5F/
gw/Q4im1BAz7pptLqHB0M+obUypgDCc/FiWfIfM01slaHf2ib+WUebrh+tbn+NOUidZm21CSR6FK
EmQNWD2nomwV/FzNHBjvMI1zW95MdSOqB72Y4SSw3m+bFf57hnUjDNbiLj7oUbA0RGCsD7pRQ/cU
17whp3DsY3LSCWXRSYZLMhSHTm3IS1MUctvuQcee4XdhX/TVR933EXloub9NUVogOCKZrnTd13iS
vvHOKI/RTWdCoyNwjQJtmhNdx3k4gcRZsm92smJ79AoNbxIBgHf3mdq1nuHQ2DI69ylF1dymdWet
vqWUNOx2QX9B/BBb6YtbX4z4XxXmJHyCkwrx0hUfIzxVItTRiY1Dwi+zLgaeaVIA5JR2BE4umR3X
hN8VOk7KLzFQlMMJmGiIoPAWf3DYVOuBhT8vwVQ8wYcA2kmABUfzqeq7QPyCotKIlgwSBFs+dAwL
8cyNtdG1bTsJv65OCeS8XWnQaZ1gcmofa27Koxy8Ar25vuxtnI7JPEefGsZY96VfYVz4xAMV4l4j
HNszMH7HLpsO4uW3pJVnwfibRQ9R8cUrb5iC9sDBr6Ssbqao6qZfLBkku+NE1tOXekgWfmEsFN6H
UgUdgph2jBcOVIBkQcbjuSs+4q+0eez6cCNxOjOP63sRk9GcoVcYmWOgRqLfN3GwmLvYx7qG7K3y
4mNPo7X7BDEjEyLbaSqsY1g1JOeuNkl/t7Fyqi6JlKr/TDZO1d0adGPpZ3boiSlTGEWx6CYG517/
HAr5wjxowT84Sx+ql5dmUWuZd4D9+ZeoShA9AvG7NNvNkig7l1kdhq04TGQJXk5X43v2k96idjp1
pu/YLcVptIbHVrSFvNYC5JtPNogiyK1EOoloqvVcBGUKZCSgIw3OCnWz4J3k0wCWSnsskmIMb0Ca
DZsvuljH+FrB5PAkhipszs2M/x9C2FtbHKHuxvungsImqUmlX9P2Evt2ndUh1JY0F5DexKJPW8Ih
6702+DD3XhSgLw2XU6OiMy4iIMz9RIjpZm7NrH/F8JiMLrQFPS8VUGoo03GIhuHQjXXj/9wG65mz
8qEUJtNhiO2aRlXoHcrRF57KiGp7862l8UIedaNrDftskHVLiPr4pC9RKolQyhibRJIt3fwWF1QS
KlF8B5t09t7Fve+bq4bmynIOVBPzW7/2Lf8hW+r7Hybox+iTjNhUfGb+MNM7FQf99C6QWKS/LfVs
fFOhC9eTtPOoH3wPCJ2GC9sCj+SjtotOQ2DD+1+xtXatUmZh7/gppmL0Ty0E/pa7eiLRcjv3DAF6
2tiS19/MZIrknvvNWH1ZsBFslQbxPBYf+CoK7ySLmUYnGq9LeSsANfeynq1+WB0UDRh0zrzZO9eD
6cN8RjNSfEP9gjY9eC7Wl+OhEDRBrk9wmZAfcGMj4oAfUnV9eNkc45oVAZodc0o1HUh8pJEf1reC
wnpaZBskKOzPTfVj/U3qUE7fpk14MVKEVa4feMvr6j1r0ez/ZRrB1vYwcC8y4SkSDDWN4zR1Pr+F
XJcanqj0yFhdFMTH+JyBzzj1F1P1CysvXVKI9ZcCsBnXg4CLWXEEjjdRIuVN1IVLGm1KhBGEf8F8
RTRCO8/eUt6LItVJEcS4bYtihLBhNExD6B/R3o34eKiYDtvgHBs7mS+jgMBkeJ6hyg8tyzUAWuur
NGE/rVlkLHqeai1AGUr5qksbpZH2PW5BGBHLuWh4O9bnAgjy0j+IKOGevqIAbdgTtVBqmzO2JFH/
TSptui5ltV+Ja1u9yAVlgfAbtaUNn+MaLBfbbdGB20nHVZag0EzOUnvw84E0GJPhDRT91voSe9q3
v0PSRfF5psLrzhVyYn4It2iYszFWEgHTIsYqFCe/jYuyQdvBRvoYSbut5yaaa/rFKyo9HhfDg99y
i7X/K1aW1ZdugWnIRAOaNZPQj9RbQpJGtS+DMww6S54nJSULzMRCvqyXcPPZlUPVecV9Pav6VAye
JR80q8vtGCVeEcpzSZfau11Hz/o/uKLkAoGsQJ45XFLlEQrTY2izxMIp7k5UxKd37bJCHCdDpYgC
FNLPxWOpSg3msrK2B1SerTeeGfSxnA20XjsDOTkLHvs5QRg1fEVtHuApvDIb+c1QJ3OfpJVekvjI
GQf6Jt0gza9vZkSWODWEFCZNIDf4xIED0n2KqGoO9HmtJ0rf+Vu0lN6JxaRfripqhXzy/BF6YQFM
rhCuYev60ImImU6q76XH+uHCRXz1edDeVBTSxThhk/bL3CUQxOjHrRYHGa+U34T+OHD8t1F7Y+qh
0CS+12sBpP5mK6+6IrKO2OdpwM31AKCZou+KbiP1jZ04FmCEHjmK65MMJ3WGH3aPJ+F1sJkLvt9S
P21RCOfKUYmfaKvgMpTFdilh8fc7jsfKjOlste0eGXSnzW3cVat8YCCwhA/rggLj88oABb0AK6dE
ldqmCiE32rB1PcEWYGx/Jb7vhaemnAj/EpjYzM+hAdj4uSjVUPyQeFbEO3Ucb9XXYoph2w3Q6lZF
D5tKZAuSXdNMBG9GIp1WpBHgyI7Biv07jHbxM1QNxZq2JIjLG44a60kuLYArECzqxJnWNh5xViy1
fCgiU3qIKBsCp0W01kWiAF46Ws5hgxtGBD6DGRFq8J5N24tuPqI4XoTdpWlkc05ijqt6igueVNmQ
aI8hONvC+GcBcS3WZ5HtZnIf2TkUN3TZwjal0C09byqQz7FUJSx+6xh53KmVbSB4OhND1F3AB91V
aS256u9pUTetn5oINq64n72BjvhwXim3O8hDVqbNZLeuKf7dA0amCSvzNOKCwPEHMGcxLGk5Cn1g
67B0P8Ni9Z6iLUB+raBplmuE6dOGE40OG2pGgVe+x6qF2GQMDcH5ZuQIolOQjlZy7089R7uxSMKk
vI1gSBcgZLAtN0cM3FxqkOmX91XcJfNy1yd+1z/ObbHGh8Y0DXlCoCAISHf1OpUnT5EofmcSRCsn
PUSGPw1JV83n0cTFbcAnEEyTsDwj5Cpr0B9InagzYMDMf9gQBqpjR7Gu2uMANurY39iwDbseEfVL
janyrXcnjOzt73GWU/x9Bt3/4xxR/gvJKQ6zU7IqqLpaWizm0EHX8ecKm6BMoJ11mkbonRTZwIsy
0BkOH2bXo5zBw+7PgUGtob8pYc3bH1GbSWp+CAxT8/uqq8p5OqDnOPXlwQs2zqB0bwZqHsNknOkj
DFW9L6KfOSAbJTID/j+Orms5bl0JfhGrQBJgeGXYIGmVLYcXlo4DwIhAkAD49bd133zKx7aWS2Bm
unu66zQs/Vh8YDKGp8U2KuTYIQUJ+ah5PUQmi2CTBHiPskbQxcKtypb2JnxKPtc000Ih/D0akq5J
dhXFeTUPUKP/0DGNXBOlftlGBF67br9p7waEhtgOnewGyoVMSbt63qlfRa8K1444Eey1wIfY7kqd
OzbVoB1sM2gVtoquhZyqOcq+4tMWWJAmGHfVtH9KbAnE51B8pcLUuY9M9IFLds4MZtdoDO0hEM3h
qtIknrJKK3j5nLNRMHEL3qTpxSEJc0NsNmw9RGX5DMh/PQC+szckzIzmYYYHYVLC321DJe1IWuVm
lCiPwAjusukrOZPCDKgt3MaaJeVp0piR+J+9K6JzniT0adlCFDWRx38DXk7/auzfqpMd9HDDu5Ld
02IsQYTYENV2V+l1TsP+PvhMvm05G30FA68S4xrgLlvFYCxCRWBZI8v3jFIPpH1Rf9NhTR3gXYgq
tPFH5XmZvRQ7Riy0JPBdizEWnnvctBBFHhTLXm58XlODG953R3rXy9nc43StcS0R5wKwtTyuI+wd
6sweFt232y+MWDQo3iCyORRzDSWvOQ9q503MjvWypqw757xzd0OPC6qId1mrWbJbHAOwiYUa0LBB
olnQzsA6/iBtvpq4ggndWBdJ6mrk7snzvlP1c91XXFqw0mqGLo9b+CFlaBGWvEoL993YcsRYRtE4
WYzcx7SSVgy4M7YkP+rRImO7kIjTDCkAD8RKf6Rit3jlIL7GRdG1EfCTBM8g6k52JAYTk7TXEPnf
CIjM0DVyDGxzjp+nl6OvY792eP48idd6Hq2+R7Z6gimAbv+0zuJvasL1Qfto/znJ1dWamuwZEWLD
tyEduisC/7q7odAL7hO9Vmmks3oeYt6GPoWDSJzNvIVyGW2TKHV0wU7q1gQ9oKVD4IP9tYWhqFQH
Ce8AJcQ7NpdAqGQpPxUIzr2MCk0gxF/+oDWL5g4udRibA9Q1ZxD32X2CfARVMVwNZy73DBmvaWpF
6ztazLBQYv4/qg0aYAy39FmPssf4n3v1Fxo4cllpFF4pVgTPkuf7CNn9gYfGe9bwQZN2SrX6veyu
uN+ybH3jXiV485MegH7mWCXwMpw04zA5HhS9sIHPLZyJ8aKbeblMvQlHHUrrTnOkR1ER3Ym/fJr7
p6FM+Q/pxqxK9mie21TE8mNaOh9O4zys2V1P5HjqZ5ttTUyn5Y1xrl4UndhnF6v+HzLFIsQbZWjM
yqL4dsgoSm9Y2BRPu1m6q0tEGVUeHgUNVpjRA4Rxk+ceRMSnxT2oL9kBmKsZBO/OA+uQukfVRER9
9F24dGXMRStJFLkqJ+MQN0pKBnBr3YMBdDRsSzOifLXd0YX45zp71OWqnwK5j2l+2I+EWfjVl2yP
+nbCHLO2mNYprdajFI/pkfNbGmfjhgDRfAKINIffhIT5ZwbO+5ZFcDfDd4cREWPlDjwBdTJqbV6Y
Nzh5IT3CbIjy+Nf1w6hqgh7qkQ+JzyButoizzsdjfeYxWkx7DNtd2BKkTi1xofkjGBk1Ph5of3k7
WsqfaFIuZXNw5Mjip0d/URco9Z9Z5vMrlGzylGSR+ddZYg5gnq67g0RT5NWCXpXVeDsGXk8ECVp1
Au3wU5o7HCO3f4Vp5THDuvhkIsdOiWe5qUxelrD8XHM1Y5dwSPV1ylH92nlO9ZcDtOrRQc7sRSR6
zW6RscUfkveLqDPEK2HGQ5DuT6JojrcYGD1pIcpAm5LjW5XtVAT7Cz3e+h3RY91fqU3KqriIeFJn
jqI1FtuyQ9TrMWXWYS/3DYdlJT966bZHXArxp9HC/TWghp5dgQW2ipAR72TkDntzrszunODidzZZ
9h9atvz7QuYcMxlf9ug+wGr6n+jQv1WJomFoOPqkx/1YxVFTn5b3MV8TXOZ2TV5Hi+6tInj/RXXs
E79P0IGIWg9Lsp46vx7Lia90l9cslvOdjr8gkBz/WFnhr1gs+s4ZoMakxVSnUOPn35EUTaeGsw2S
9wRacVZvDjl4j5aREeaYucJS1PPqc9xsBcX993wcWxf98Ojq7pjxth1hsJY1B/FAXOG/M5YtRAb2
Db6AsCwn1BcMUSsdL18O8H0XIB6YzXApkg7AUDHJB20J0XW+hAjqUI37QkidJd8FV+XTkXj5LmM4
WzVHbjtTUyTamMbqbj02lAO/6rcpo8dva2EG5kmx0jYK8/KaIgr7VyTn/CxNYfv7Tado/5im43oJ
ru8/sqNP94Zgnn1xcI/8OxzjNF4gIju22nhAe6dsxuogdO3T/HOCJPcJC0DLo8qxOdJ2TArTArPI
9nrBDMLvOFD57YI/Ud4lkLksZ+zLZ0NDMyPxPZFe89oXxKg2y6BzrQXJBWYO6A5sYw1NX0oX8IXi
7xa6ysVyPJEZ+tlKolggCSP1KFkS7pDLveOD++zZuppKhwl8RqZpcSbUWAAoIaAJp6uDEnbvR5cD
nOWiEUgFPto+9Vze9ceEkzqCQ06ueG48a1lqh2tfQoDmFhuTa4JH9xltDtD7hMbkVqYQmJ86otZw
zcdR0utS0vyH2eQ+PudZjxjwbTwWHAhUtkxfAR6IsTU5ALLLEfk9q+k2F/ed8AELAgj5AKyd7Xv8
hN4rWEwJuxV1sXvSY4Qbdtd0Ov2qv0kny/LCLR+/054I9VLaWEQveYiTUKNBl/4crQqG2GPI4+dt
X4bP0R4YpFkfAGfC/GMEtxLT+PckcnQgMIRZeRtbBSEwMSbdbpRQZjHT7sQ3ve7zJzVE+3/Gbj1c
okZZtpjwAKxgQ0NNCDoS0yfbh7TJj21I8KqHXTRLhs7AYDCTp6J04myw8pdXY8+i38ee5zcgEkV2
DqkO16/wxOF3qgx53Q2fMQuZbn5QZJv1cy5ScgUE+Swmlz7FCES8gzsZnqwMEvt9JulygI3LLNLz
snqIMpd+4z9VOYWhInG6X+fMDrROes/PRwK78B8W7u8t0atBgy/dg6IDxZTu/KIb5hkn5yiP1Xet
1qRs0PUaCf203NRZh31ESd4wmFVqTIpWAqgsq1nGSGPYqVC3JC4GW63oLOeKprN9FQusAXC7uPks
4+n4I9KtPOpJwNH0USW7sW1ZYuX0jmlc/UB5C3QXrF/WL3eZCM0aSTSsKSrLeioanx1yb5FwXg6X
MSNFVgMdTecTjHtm1ywk68vacSyTZ6vLwHmELMgq64HYVDFxuFFTupSPrIh8HdGi/+3TcdwxY/Rk
Pw3EyBzJhB49Dwn8lCVLOVRRieAJTA4wgqu4kLO9HosKullkEEU1TcjRa2YNGRX8stV4zbc0ewJu
zZphSvlj0VG8J0mff2Q2AV5VYMytYJLQzR88sjACHn05odUbyv/HTtFhbBjoxq+PAiFC5cqN68rF
qT2ny3KQal7TqfWMzT+7TdhT4jYM/WKdwbPspXndjAy/GNkYtrtnEAi1M2i5263vcRMkBTLunwWs
vN+n4xjh1tSp8TUakWX0qAtkd2BYd7CEkKAmQsu6yAMdhQhXnSWiftMaBy9fqlXBsLQClRZeJddh
a4Dpow4kG/C/yiqi7JXwKf/kpRiXf0eq3FBhvARaQJTEQ1qQ1XrfmXRI6mWhCxSnnYiOZ53xbjwb
Ge0aHbItH6BGt8/dBputNlv6omh6CKds4/NyPGrTaf7qsV2w1wF7/u9g1sxfFecBCRVDPFzYFA9n
1HlUJq7nuxm4GHZVMDV+MQu7eOod3im4sYWJ3QvtxHoX+jxTINSAM1w2Xs6+nYYwfWqA3S2XXf/D
0Wz/CVvS8CdgsLkDAI+3Lg3+HT4/2FebsDZWnMZO06cNo80VR6t3TUipnurFYO8E082UpzC5SaP1
PZbUZudslpO6fonAQw1ywD0uFMz9PQispfwV/BGDjTPovnFhmPmvUib8NodI+MmRPX4fONgx3uv4
Cm1Bdr+5uEPIpWLr2R9djw4dZMxfmxm8BbzwMSQcqcpBDGcac2+HtFCWAfjbsa/wXjj3lHSMNjOj
435BgyCrIQkCPYW2f0rp1/2GxM8laZeMH/cjzZJroVPzYN3MzoIUCMAFLCcYMF+kBTWIlfVXiS8a
ACm8XK9zvqLAoZvr12r21AB2AFyKkEKsApwhIE/+CA1SpdojkDO2H/Z/O3ZQelz1+1hJ3ncfYdI+
x+u15rLhkdlx8Thtbyzy/b+ZlmiCGZKQGIzrKViWnPfupuyi5UXaYnzzkQDJid2fbx6lDcV4PXoA
mJ6CCNbFctfNZfwaohSGFyIi7a4S2cYEXNmAOwYXXYrOMC1E3qYJ4XeH2paTS/HPx8SK09pLYH7l
iCIzg+SplrwQJ8DCilcu33vdbEDWXsexxCQGq0dQ74Z0N9VLtLz76O3nPoy66QxjqCrRNFeqSI5T
18MLDpwV72q5l8nF5cv+kfttm2qLdPYKOxX5zc25uqShWyi4nT57wgQGvhukWb1MzAAE6Hj6c536
/WRnzl+gHCgam+Wu8Yq571u0hiYB5fyq82h6mpFNUQPmlBeRd9EHTjskiwTZUhXQsPi8dYa0bgWA
gFrIz1O6jThBfYexpECaWD3PPc7lfCxo4QI2GjInPuNYY4uOFRKjW789mhlCtKJD31vHoLYuyQoM
gBje37Z0SSpAoh4jp4WtnjfUVIgTgu9vSdMmzPp1hyqkSVKs8zCfs8ssO3+hMcjYZQnhAcNGOHmc
iOedRf1lyCZ2nSZZnGw0H2c4X0wPdmJliyT33wvWqWr8USwGKdP11SZHpE8F2YdGlr58HgdGPlwv
kwbEJHkCqDs9qn6Of+NlT5uDClmn6d51jZcELAdPeCVTQapuObq2G/fhM+XADNOZ8Mvax6LJ+bHi
Fo+iT4iSOgCa/Wccsvmcua447YWfv94L+ifHBtkm2iMFPNgMCGp+EXlvT0CkQYt23jepybdzbkMe
VX23/wdTNkAzw3ZctaR/0HD/1dxlr9i2REgvVtsf/QDOygGnfyec5GfQvknTR768FqWJHlenPzMl
VTtqAXaFdyUSLEHtYQQZUC2HnL4DWVjPAK3GO4Kc+hOEbxqFPAx/E2rlBThk9jIZ+77mU/8xkQyZ
Zht6AOzgrB2MvMbxHu6dxWs89XlzGOARpygr52oUpkwqKcNcBZuTplvi31gWWPE8d9YcpZmhXxEh
y9sFy5emhpJlqUrHdlcLqCcEij3k840eITzS3vJnH/U/kwF+U5/CLamHFWZOloy2HFld9SYOMadn
ZzcUwjGLwMc86zAQ/jBva5JGp5BheQiolLX8YDgAM9u/70fplwvatuDfAKUOEmRVMLT8Jtad/mZj
kOKJCJ/rVsZFMP/6kB52rLwbmWrEKnRyO0pY+n4WvSbyDo8bK9MsgZIANLdR4imBN3r6cJh5bCjf
5+R7SOND3yVjPINuTK0T+rXE0pRB2dtjVEky6dh9Kzcj9N8icpkO1aL62ECxit9AtwFrRFfBAXkT
9UYHDkw3xOWvzU7ooWle8EfQn2Pcmn3p/r8RN7RJbu27cFs/V24tTNR2ux5CDVA3R2tJLeTLqIgI
UYWOUclEfAY9UnBeXUSz6bHnnf7AQKnQI024bua6n47wQeBPbV7KvnDiBAukmNTlpNUNoEoCOcPY
jerfHnV2eVcDC8trDId7U5c9Cr9HrqQzQ9XjsA4PclV6rssYXoyYO0Fj0QpleVmeFmsPPGl+AK2t
xgDAup5cbEA1pBSSmbuyTGl4wM5hx3/YSIbiCd0W6T+CY4eqjg0Z9x/9ovEyJQmop7hNg0t+gngt
4ucRIAv/J2AU92/LITaGGRkUtH2zM1JgmpVAGK7SbHFaA2k6ome0Ppa3ayGi99LhLYHBKx2FJhAm
9PnYIbqZMQQ4R1u/ID7L9sCNLdvhLlwXotj8mxUgZ5p+heopqnIJsSn0nNL6GbQv6cj2L3YKGrsW
fJ6k7MFPAtksa9ZB+oC6b02LbN5o+zGyaHF/S0BKRQKLNeORFp1scP30tUZZB6aM8tSD/Fu94t/T
IQIjDo+KtIiusxJrMTeDgtzsbkogORpBxsNd/1YGNscX6H1MuK4mWmfZ5OtcTI+rN74852IolL4i
q4ejLUKo7PGL7tvMa0dSbGzyZQPT1Mwz/FK/CUBb6YtHBoDSjV/zLetg2IAIcDhsxgd7RHJFuYG0
TqDQIBRPaK9YB8GAqqKI+4c1TvN0vsdMimm3WhLYav1hgTG2ntI96w/If4QEZHGP5VIuzcn3OzCw
jfBsumnwYdNvEFjL8X3FhcX+DbElICazfnI9uRAsOtIZvUIOrRy4rRGfvbHJ3Bdxe8TZsmB2Ejay
8Lo84ghow3nGl8mnK+4TDHDIFJPJ8YPwPVdNutqiH19BFgQnHwuS5DNp4IChj/+ymGf+c8o3MYLh
Dtn0nwcisOlTn6ZcnFTRe63qNWGHvvEDBDY8jzNstnrAA/P5+FqBflUHgt1AwO9W1+BDOSYjGA8S
rD0OkOBX8NhL/gHvH/MWp28q9qawwdygjJ6WW8wwmskTamleINl2Y5hPQop7Ak96ntR/OMwDvRGb
9LrSLnX0FA9W4PSPyDet93gt4IFhy39ckP5zR//jLXguwYq1RjJkOfOzovyYXrtsRbk+CDKDcJlk
wxXk1szexqLfuidHpt3eIgX96B38BhBV1a1mbqCbZi3Szhl6k10Xf0Q5jGXl00HjiHK0FWgZtY0+
ZtzZssXnn7a2n5d4gpNDkbZxRo7tsaMAdD4ZPzL1C4qv5I9O/VEAWgCBCljbFfSBgaTGzAFqIz13
mYHgKpbl9FqovkRck89IljX7RBKDrXA6/RAQ2WxPJcaLUIMYzfVNSERJnkKK89uqEiRwlW7+UEmt
EQfPPpy0Lm3LmPi1wvxwPAUp3SGrHTsMRz0MwF+fI6he2AkUM5JIhjSwgIbE63ud6M3XXTd14gLf
MgFWUgQExODwYF9RJv5V88jR78RlxH8SxDfHTdgwkAMc3cOHT+LdoDmGwd/PPS7l2Too1lKe5dcy
tYD9GLSldTJOSLQpEoKjBCBjwEHvcyDYJZIc6hJ17GikhAqgYofIYeOOFyB570YGlEhN0QQX9GF6
Xmmhs6cV3S6aFmE3D7ZwmO/Gsc+Pa4Y96+sqj+w3Kz0RLQQb5EeS5fsbxzcLkzqnA9w95wxq0JyY
VwONQP4nAzb/X9fhtFz8uLilgSMHkMGcoBW85mDf6R1ECfsL7WkAyD8vBdKFGNkf3RgN4/0wColu
I523T6rK1D8SX6pf4PL8n7nL57EuVSdoJTdKwepx7CpEUK/Wruz2oh72QcwoHIgOAcyIX27ohEE1
4cviVX9E001NRdYufN7PrMj9AL9zBxiCfB1kmZRgQ4Iyv4SzB/Z+QKejVuyK54BCk/EjWXf5dwJR
+AdeufJ4OyjTv0IEcfrLgOyf7t6YMYIbbYj28tSBITcthJOHasplndGYuFQsjyzAkqteeoAoJ+wd
DdFrBn0HFo6O0fwHSu5LZ/wF16+V93IDou+FAmU3cmI6MDF8SGvXb1DAsZCWEuHQRTqioDLSPQHA
xb5RBb3ruP5DmBKPWwEpC5otUm7l2CwszPE5UiZKfhDZSf2BU5W7L5U8AC6nkdb4VALGNhW+uDn/
u5Zq/K+PpY7xDh2bOMGxUWX30JChVPcrFlKyctR5fURxcoFAaVix3wdgwa5SvexZogFuGkgV+mee
SMpfAVRlr4BgR/4nWzFTkG3Yf0j4B75gzdEvdZzhfsBW0Lbi7o+2KXrluLteaOd5Xuf5zoo282KE
7DTXEe3v3aTS6ftI1YLrkouIXRwGsPxSFoCMTnkGeOQEhVe/NZw4SFTmUGB/hHENjU8+DSS8afyu
NxUyTyjupZwuRVhbOODD+CXlXCfvswe4689TMh9pM2J57JlbONm3FKokvFfH7OZaIBEU8KxLSghX
KliI5/JJhFF0vyY2DewBgNDeFXWmuoJWAJEO3aY6y9mt4GiNnxDGZK6z7FMKEtpo3EvbUK53tgju
Xa2HRrIrS1ZRlXoG6yBBcZ7nsPFrPuOmv+xhWx2S7yDgA8GBe+hehRVptpCPkvFNoipB1L7QgI/H
FYDKH+zYJG1dqSh+jN3tpnFHj0+R9fDKzLZueSu9y99JmZXfE403uUZQOIn+Ba8Efs2W7m9iU/Or
IHsuTx4M1l6JTnneTgeg4zpCW5b9TnD3RaLaSjhdvBYuY0e7z2LVHxS769FpgstO92dBm5F/PxTb
XwxPpvsIrc7rqgoNDcpo8H1NHQvgGLYtr0hEhxXAcR5WvPXbtGjxTPUykac9hg71Yeps9KBmKFpQ
OZfwqBAanECdPYzjo7YCnAqUn1j6mcU0tSyPBDbdJ3swsOUxT98X6OauMrYZf15mI2qHKaFSGKb3
yrGsvJgF+s59ifQPRNisZTXxRDypGA4qzwy3omiOwcqfmEw4BACaouuSAHGW2zhPBiFbSNWZoFsa
B1GTgnpcYktSwqAo9QnuqEIcP7MQyxqy5XX7kssnz9O6Ev4y74ORbwXSE4erEZP+6v1xVKojpICX
wp6yV5/ZHtrrBAK/s0D3P9sq78IB7QuwyjdMJKVstUn2R5os7MZVp68l+gUILcooSV+haPG0wbC1
rh/HlEBembtsnt571ZGl7bmHYicGBwNE0HUrfyTw0X8aY7IwMAzjOp646+bisqid9Q8Q8Q0AiHdt
u3+gFAb7U5eTku8dAnlZhUbK4hs45vXWAZClJ2jgbQHocd/wm6uV+mwglBcoROCYLqW0u7tOUPa+
DlsyJieVqG5qQA0H/hwfHahuEUGM+TiDDIPJyRxjNq9SmRD3ekQbXns1cmuxJYHKx24guPEhlj6B
UHHAqcK2NluzaukOq28pzNXnCx0PcYBgsdByAiM/zquM5tMEjc9VO1wV1YB9i71Go2ofVwQM35kC
5lCLlPylzFd5Z/cEUaZllEENFAWopwy4FtYyREneOPivWm4RMhK16dL0BzqKkNV5RGV6pQc7/g0K
p+jdHVN/m3yif61YOeEI0UakV41x3YWbtWUGfQVKh61BxEL5pwKJh/sN7JBrZx2tVwenPfyYWubP
rPuyY422dHsMk+r/M2Wmzrm3BBtENvXkAgk/M6fSHTkc7g40yfXyhfLcAcvsgON04jhTpEfuf4uS
sbymu4uXeuvtcoUMwbxqGVGBfjPQUDZMonTVkIE58bxvB1QIOIkWo1pO/kE6MdezlcnY4h/XFHSD
ztL7VEeqvK6zNlMzjjMC3boRM/hvvNXbL34E20LnhXUEmnXStCqeMdvTaU72U8JXhYYw8k9M78Vp
4MMY6n3b4OxkY1xWjdTEnvWxyj/osMZ2Z6N7YDSeT9ja2xqP9u5h48A1JXYOfrlSDngh1QgznkPJ
hq52fo6HTs3nqQ/jE6iR+SJiPz/pqE9b3GUJOEcf9pNBL1QN5VFemBrCM56y3Vq0hJOCmiQjtsaE
C3Vpqvhp4+ALXhSKjcEXiFzdN+KRU0NLtTWQVMBQ1PMNYlVqSii65ZgbwIKHQ71YVwpORJobZQf/
yRT1ybfBxDamZ4ctouSHMUMPe/rBTQ/JSthbIrLiewflG6+xY9TtVRGBJM6xQLlWZh6Svx7qqKMi
5e5ugkl3mdIRIpj5AEG7mC/YAD7b97DaLjievUl/p3LM5AnkKnYHQG9Pc70vMDG/8gP6iTlOuLqQ
jpUpWoIE3mmE0wd8Y2gDvOkgrBpjDW9dQh87xMzieCka2RPDds6TF8He8Jf8gGwL1h1Yhj/esgly
lnoszBjXndjI5WBQG7V8GiNZG+jlDjgDoVYUx8qv3EW+Uhi/LpCPr29yNGkHTCnbw2teLAAaDhis
yWo0eRQeIZiFLhxNX/Qt21PQ4c7sX7X+kOc4YYU9g+gKvl1QEslfQrYvP38oncYawAQ0hi5Np6Ox
mHPDE3BhiNVwsWim2uiIZwfH4xi14sBijzx7stCo0WBHxSvIJWT3bFGJwaICuafRWA6kjMq7bhCd
gdhnwnRUQnHE7nO7gSENKNAXXIMQZtlFdRgwndyfMc/Tz1KtGVaO6C48Unop/8ggbrsjeaSfGRyl
aEsPI+NHtJtb18QSEvnvpB8jwIIkKtrceXTLeGmLi8Y7gb4NDbaoGcZH0GIxMqsaLHVtoZrzTJrn
Y3GiA5jnYw3ke+UdFB3Q1r6hU9k3/NmeYyVjkss7rDLz6M4pTHztWsb6G6XSN7hQ+DuSBtDawh+t
R/vdH2WGmDBQUqKCThsXAeBE3OIEJMAjTM7QdIGV31t8x/EnwWDSio0ydkKphFaBQzYEzmtEJ10Z
N0J54gIUtrcdDWtWo5r69QG25Xo4xRCBhOd402sM0gRBKaevexgJKaAlSVGxCSqGGrsksWj5MWTZ
s/PYT65Upnz2VM4sP54g5BPuCl3El8c9wam6DTiq892es5VeAlc9Zj/iHT2XsovF3wQrB7B9i3pA
HQKEq6vI2BU/S1nQ7LmI5UpxqCORYNNITrzJBEFs2ua7MastLoWlNspizaTS0L7pl2BRe3H18wki
rBqme2SpVxQQkBFbZ6HmrEMKse1DuWnDIKIFmB19w/+706unaNY3khYPs5Gyu8UmnbrWLZ5/pNsi
PrEeBribCubyxpjAAN+WlBbbB9hYutzPLgfpA5gSsk3IWTV02aleT4pggq52rEwlwFWhAWhGqOMB
Fq3rtwRLO+o0r3lPzkuR73+5UOVJZMeqLjbFvFAhCTSccqg+OdiZbXvU0m7z6dhDYV6XYxsjiF56
jkiBTigj2r1cxt8RSPz1cRG8WFtKy3DO8siFyslJRNXwtWWAfnnmp9D1PZZHSLTUmc+KP9CZ0Vfd
qf5ByBwMaCESTLaF+x9zZ7IcObJd21+R1RwlOABHI9O9g0D0DPZtcgJjMpnoO0fr+Pq3om49qYrS
VT1x9MxykkYyggzA4X7OXnufFNhkWXq9VRwl5hCXjNk8oNvy0RuxZ9KFJ3I4W8XFaEf7oW7K6Mo2
FvPs9uwrG6DchBa7dMiZq77VU5deV1XlaabiuvJBNszbpEY3/exkSVyTl1OHOPER5x4+r6VKvHt1
xrgQ6NCQjw4d7XJrZXJBjjLm5ZIbSXCSzqdl33UyuikW0Mr7koL9xmHThSHAV7eOZDcvJytLc2/r
I3O/ctgi182qeIqmKzjn5dnsZaDwAirIa1/bI63+IXVWubVIbpy6/dYFbbVWKD8fbmxqjipkqu2N
cUqek6mrHljNCJcysvYDKu97m8rlfp6le7Kqbvmu06zYksuTnTzTc5m9ANOA+gBgmKrsnSyHpgoL
S2ps0XI+GYB5XTiodkb1i9VLiaGB0rQZvKsSZyg7BHunMKoSZ2JOi9yz+uZbkLoGclqxPAExztcL
6uOBQeV4B8soSDcZceoXxlynV6IYqYyXyKD75bXEs1CKWR6EeTxsW2GNO9CR/hWuzLiekhSFHRLz
AmNpG2wwtFU/QKPMEMcM3fpuMh78ZFJ3tW7mN5Kh55PArHIze/Mx50bacVZq782xZe8yPTXsgM/j
oz8qdagNC7rayDljEnBlboQc3+lL4MbpkuwEFYYLzJoFYz4C+Q1wuCFJZg7OG2MJlMO40/qwxNLc
W1OlLz2ewgAnZf1cx0C1BlfkPRnT+mdVuJhZ5t54mKGG7nC9T6d8nIeDAwRysu1M/ci1bRxo9k0H
XorKhmN1cum7eXCKxzPR10WigCQU2DwV5+JibNSaJ5lP41FUMWKYqTdopqiQANmS9tgMcxNkaJP4
3HHBxIPb3JELNI8gYL7Rrig9y1vLAnCUk1FtrD6dXsqxpOVKcysJ1npUyb5L5p6ymNz0UGUUfaPt
pOvGKy22VBPolEmsHbkrkg53GBdM4KblpQYYQK+NLzujBUVQUV2EZi7eutwzDswZi46RP3vfZsOx
acr58hINpP+uM2MA2jCzp0l4qC7DZJ0QWKaDMS7DBUaYah0Fyt/EhAQem8FI10YWz0/IouRp+ua8
6jn5nt2HYmdTvBIpOW8xSL158LX7fgnGPcWs/ea3TX/RLbK+pWlI99XuOGuTzRYajTcWyC2mwyMv
NXawsTnWBDPYzpgwiZaNlvdF4DTLMIM/u32lvsc4aG6RxjE8TwiVjVGMO8Z59eyQ3EbQx2pY08Cy
ulBX3vLE/Qu00tb+Y4S+la+t0Yx/6rwyNggB1Kxo1leCNYd4O0Rmz6nUrC47nUsRStsR97Eh2xlp
3iyPOs4bCulsti6pwsxjg+DJZkMkMBAzqg3B/0wUp88unxKt+jBvhzhdMYwKi7Q/cYKwlm6dWwMQ
EF0Vfd8bQ+NvnVwXz77r0IWlBbehHoKV88Yuu4EJo6tDo8A46CYo97WNBsgcOoxDPKOrFSf/fI3n
bnh3Kzd9wZ/RIXp4E2FXTn7ZxEl5F3TarW9LBxdBkjTlS1cxK3UVaBJDVknv+BQ4+KJx1BUQRVaf
XzW5DcIFWLYrZJYdhzKi7R3Z/YwGOOtj2jjmBQ5ttTPQXsoNZ9/8YeZQCP+Hyw0zhlGgMDKySlqN
/VzW+Wvluy2+435gIxzcjGR6gjoQJl3bCsUEXL3PtALSTQYLBRrX9ppTxbh26SmADw3lzsm0fLOA
8q46vCRry6/YabmsLrvIRAmUoE2EnIrzkLtsfjKBzIYV0hj+O5f5MQdpzsDkbUeFnhhVup2gIfC1
ozd4R/yQ9m09ueo2Xha9b0WZj6jLyQDV1IqfjIEtj1jUTXj+0oA7DBwKMKCsNvho6azGK322/oXC
ZiSq5Qz5JSksvXeBuJtJrPmUhnsQdQ3dBFuUrTjsVNFqwpS25yjoX7aJijY0g8FJVGOHJUH13/G1
ISRDgvUbs2v7xwgPpngmyiC4nYUG1IjbdCiylWtPeAAxowxbr+zFoVSgOlg+h60eYzxfSVtGQzia
vXdsi5hkuDqoq/koyCbgaNaLatd3syCn2WyWG+lyaM+DZhzXnlssz5GbRGGZkA26y4mEeY1rt/vg
UCH3mpJqu8jC3GCfqR+sxRcPiz2Kj6bGvSIHP2JfWpD8JruIXxM1Wgl4j+WckrLqNySSghnTz5H5
ioQ/3jSeiCQNUkMcIS4m+pC98doHmPFoMHv5YzuVzqHsU+ONFoNT7TUO6AvMZQSV5mV6mMxWXcrY
qIA8g7o95cbIvcG0matE87cFkrMtK4qWFEmpCR6mbgpWdL/mn46bdhscB5LfyZQPE+nv6QrJG10O
eveeHKro0gReuYrtptrRbmvwI7V629M+cFZGPDbJhgi4+n6sW4q1rKAVk2R2faXTqv5epUZ1YwSu
sZdeuzy00F/4P2lGLWEfDE2G1yWjU+m6wdYa8uJ2WSZ7y6BnSfOhDj5c/EkEGCzmGcZmWG1Pkg7j
OfvgxlZ+esojPT2dkZgrC2X/0fOc8aVIOH3gp1p+KNEBi/cjtcOKArY40kLToa2G7mjA/9+eTYbY
XgxuirANzPFy7krMNL21vCembd95oNaHyPbLm8xahu+2sicb84ab1zztkRogfemyEvWVIwJQ1HVY
IAQPQscboq0zR+MVJB9Be0R7VVnodBnNbOAIFzIq9utHf8Qzu2Gn0ddxP2TVpmPy3L1rsk3k+Fu/
z4MDWjQHCNFXJl6s7C2NBDqT0FDiAb2Tnyak4cZRQ7F8pKRtbbveGfxrfxRwRb1RDCcV47s4MgDT
fOo62lSbRJotCGDfeNkhiWFMaprCcZ+voy6DwUkz4tl2OK/98p6olUBsOp3Ul5DCxqPV0ITeBpXT
JtvaQ8EOc3jHeIuZSP5oksitd7rFKbNKfPZvInOs0nzKheuKnWKKlxXqgotAoMY4LsqF+qtwZc+D
ER07Pc5BGzZsA2SnaSkiHVLwTe0Jyk4zWC5Q2KloJ2WjxPOTDJoaFJP01hkMO6MfAGYzb1Xfy4Ph
6dZ6LRHkw76IxHjHJuj1D9Pkx8lhqa3JuSU9bJlXeWuwcinm7AtP/4aXd5G+Bv3yi1MZGQWBZRyk
s+5Kdm02M3AWGGNLUgdI+KxSx18bTTsa9daWbrsGQrcY5KI8s2n41rjWg7nWiWdO34Dzz3Ihla6B
5aipfWJNCIk5FWTA2U8VelLwgDab1zwZi1w/Nwkd2PSycTsbpqFqJ7ExS+Ls9K5bNPUusmwuL0lL
saaQ7k4LGxkA5Y93c59TBuUu8EsZmU4zh5l0OnWJjOb7uE1KqWI4Mg/6biXjSi0XzRDY1d2iIO+u
TdcE/g6xGy7qxvap26GcpQwezMpU/WoenWE+0W3Tb7IOgEFW+GSGbZ2gcwYrFYGzcaD2pDuuBjCh
eu+4YlpbnYFgXy6duA9wzV+6s48/gwbhbGORqL1HmpH+sy4Xd4dY2B5tiodbNdu3iTVne6+iczYo
zwlbTzrfW8Tv1xgHy3FoHWejHY+2QANVhdSuxTfOeQZ7B6k1KdbLG1EKDpIS2lD6Chxl6t1yI8uc
87OVRQMYUVBc6qTxH9gigp3T9OxSac5GbPndLsUq8EL6DE+PVnLsWZWSjpJHGMfRseb5J2iDCDN1
xmS6qLKQv93iphr95GZpDI9c/rraugV8e9dlhaSZGhXOGizJutGLoS/pBOYgume/4YqR5N03FXmg
Qkkjkze7a7CDV+m8XeZer+PSbZ7m1oT/d8b5GUJGPbqWgZZTyEq8Bq097QN7gsfh4DM8EOrX4ZFP
1Rwip8zcG/U0XZ2Hsb7UNs7CkIIy2Nq5ry/SdiienKKZXnPiilSYsCpsNHbeaiHL4LR4CgRRlOVT
z4pbS8aJMdo5H7xbXKri3UgZIIPb0nlYrLS8zE0vi1dlMw/PpYb7xqxT7yRV9smnbt13LbD0SuPx
eWmYjXXXTlpB/1M3bx0eB1R1GMSZ4JokD6ZRx69VMglO7d3grHPB0NIisMV9Y3ajsZl9shNVbGDA
qez2Ok9zHjaadINvzpzhvUndJb5v/a49AoYv67Ga3R+WYdI5oHXmh+wf4NptZx8nhLXLTljWi+0U
803lQSib2IZOypKWgF/vI6AV/Bm3scKgih8y2wyuyohdseKbgF/xqvOW7ifeSxyXNjkYSmNoxXbq
wzH0cXzhNgSLrezEmF9oNairnlYXbeBqWJN3kT31GCYe41G4axL09NaN4xKDOaStuVK+VGpTGJZb
rrGCdlcp+TfuFX4EZpzQaKMtf2dNvfWaTaasoQ3AhtZY55W51Ua9hCKfxUOZowdO3Cfz1vTsZvyG
guqKvQWQ1GwJl+hfaO+9YLyD+bSxHbYrRrFh1ZJe4q/zqnbHjUlpmF2ZfSPjy+RcooRR1rbrTmfV
Eo5RQwuoSspmW9kQ5rthUdOOyGO60AMZfWdIIgheXT82kq0RTJg2akuPZ93XqZe9MMcO3I/0k6uG
yLy9UyX+tjZBFY+R0WN9BrO6I4YHC4+2Gw4AgZeOy7GvK3sbdBR5Y2oo5DF6XBQY/cAjeuBcNfgk
H5V9me/VdOYoz/EbW1UWLp2vwMmHkOfasB7RH/ZNN43fU43fZJY9nBSKnC24qQNabS3RGgwIGZkS
adQtvKmdTd8hWoitsugHcaCANjrHumZtKDibAZl7ucbIGiWKyBOVCbqwFfRjyZnIGBVRoAQFLfu2
GaGJKZWO/F5woKM+myxMLMx0SZtN5EXFwQUnPhKdNF3YCb7YOYG27MyZ/cCiQOAOa2qGlMMBwThH
wSzfAQKnDg9q3z6OtDd/FGxH3xMGMWxKyy6v1RK0z4rydzPrSYe0matdZXq4OfOsMaq1LmLjPpNB
86FLq9yA2qNAjoaqQ8ujCe8t/nmgCY0hByds1CI3GtWPklyUxyXyUMNl77YcSxbA50iCkueJUJvE
H4G9IsuAd3JfOkY2Isb64qoVeQ6Onsldh0CyZT+KbjpP68egdir0mix7pB3rPwwlzjLQkbQst2PH
5wcggrSWQgbcNWSrsdJxbX1MFC9bo3Mg+HDqvi8yXyDU/LoJPYBJKkNBHxmoHGWqUnEWjtloHE2E
57WaTI7AsBiCYdIWQ3mZxK7WvgVzuzNtIK4DsiTmF2u2jZQ+eo26hdqgzPXogbIdRqHKPWGnxa2d
0j0i2ysLqQTwpQQN6OFsxJxuB0Ks3obFgp4KQEdSprXus94im2ZBDblmc9bPzFpQd0ZLhAN+Q4q3
SjTYygI7m3dkRwZiS1m0xIc8q2TCna3EJR3ZMx2CanOS7HtPZFf0atsMXdKjebrlizn5y/msuTjn
p7my6luAF/8kg7TPnuKmt8nJsbNQFbW9V7bTeN+cultKnjsY6cI0rZv94uJapwwl0WCSDE/Il3qY
7zJgZm+dlKa1rO3FVN1eVmCRUHnCp02bmL2DalF0D4UesnLbn0N8dn27kJVHip0X71yzGhdqELco
H8nQH7OwS2N1Bt2CLH4vpijlTq5ahT7pkYQV3Y+a6BQz1LpJKQzsqqSG1sFcOiQz0XJ9H9OsLX/2
pQcqg0KWFwd9fvVj62vT2NO+MMo1NomZzqjvK6xRPaEw6uQGrrBeiQDwPJaeV8nmLqjMxElChz7E
eCycafJ2TKQNSsZ08omECdusGya98M4zTiZP7cnwqO6QJ4M71YjxoZ+a2dooT0Owccidy0ujL4fp
gkZkdlsxqfB5GV1dhIwQn9Kt7ZZTtC1If9rXjdNcpFWOqEEvDRWTXBdxnFmaYZK3/lPaK2xcDlXg
e8rs6+ho1xzZv2WkbLnYjYirBX7V+k0jhrTMj5m6NxwU5BKOA3XbhVRB5O1QcWS0aeG/L+NcpG8z
Dr9729DOc09BAXUCQ4YzQSapcxxIKtErRTwMuWKUj/49ktzU3mdRHUJY0cMteRg1fnAREdix8bMB
y6iP12neEFyIRQZmq7+r0US2Vr+YV5qkj0vUeQleBTrU73AkBvGqoH/5CBWUsQ3kccS5JJl+NojO
O3oeMg3LQQ6HLBJyWE0TQXkkNqQ/Bpd+JyqZP70h7WT3xDRM1wFt/3zdSrpv/LFOs9ZWLfeRsPNq
hVbePA2k++1GL3Evyog8loLBjj+HBhVnF4tp4jFtoGmXvN5V0PuetSuWvrsS0PLzZnZBz7LA6rJN
ElGioZtnGMMDfBRVUNpbH5ZcHkG8+F6eRrW5Js/Ta+BMgD9W/mJkUG80qHd2X8n10GKMIOSJwytL
2yZSpyl5RAXtjNmlR3D7niwY0FbEE8w71XomqvOiD3OOpIdWENO9pHRfkR09vrVeMxFVkffBdBgC
7W0V5dtWqqy6hickyApMrDjWGSN/UMinq6LM26MbRclVVWcRQFpvP3qlIfJjVpRkIwxofFd+3wY7
OwsIBDPkgzBrfXAiRyJvR3lwzDmZEMWkp72XzZ17U7VR0F0i9nOQISck86x63eqZbLbASDwmaS0Y
ltomusFpt1zqjoXZD3697TpRErUH+EOUUXnE9+1Q31U4NBJSmi5T1FQU8N4Vr4S/czaO0qT8iJKz
/y2Z1Wvs9EUYnBOhwqotvG/UAWKDDLSsSeLorukmaQg0EZlxKIx+EJvYzmhpMhEqP02guLvaIo7R
bGX3MpMQYR4yNlPOkkOzHhoh9840qAZ7RtH769rLDdKMCneD/em5kLi5XdE+l1YjrgTJaWT/LNOu
Chb5MKRm984wbnWjXHKSWBv1vbMs9n2SEK3HtmnSqmPCmJeuWpqlO8/KM37PAqwFodJXEgC9fCcT
RF/Y3TxtpKDUWbGYBE9VbVv018yIyD1Nys0VNOzohUDY/rEc2xkVg2xRjn7+rB4Cay63HIdoNTT5
1H2vyfY6afcc5NRP+l4KsojDrmFHG71+3HX50hy62QnuF6Nyr0mNkfcU9MYJTdG5ENh+aKRzoauj
2dPebWkE5TsiRzyThM+8uKhwoYhwrjwvPTlF0by1Som9AzhGyRnPqEjkee0wrrLza4Xzm7G+w2pJ
+2mfxH104VfRtPZ56L1LQu0ffLeaaYlUxH/Y6IVrBpv2YVKO7MiTxr6cZcHeYogV9sGowDFF4vq3
TrZYXFrcdisJeL9DZGD1RabX6I1Dbyfe+3XePnjKyh9NkgxWuD6NrWU0eF47whrWCqisWY3dmB7q
Dlv9UpndHZmi8uSL34iiyWrxuRs8KQEbLOra3qyuMt/uITQlLbNowXORZCOhVIxaAcJ2ov5izsBP
qsYOjgXZRY+KLrtaWcjX13HjitM8eNNL15o/9GKnL8IVyZ3XJ/m16ybtOrao/cx8KPZgPO4lsEG3
ZVSYS7a1HzX7BkFkh4TGuZXAwvNzC10TUjh+jRJS8zY9dTXxrhkuJDDUs27KooTT+GYKLZ+nbjC2
xuxkl7QXSBUQQ7HxbDjluPZHUg2JE/vBxuu9uwauG82dek1TQ+CHksN0lRhKvw3GHF8MS59tSFUR
GMVqmhrtnvThnFNmmRIA7BwKi7w2vQ2YaZGRSJISZv89y2qrOWVsVgnWvUm2HaOL8KMUKxL2ysla
KcOT0ZWZ5DX9g4IBIcMdRHLqZCHZQSUiAWUPj0OWc+CXgNFE67G6wOfKG6qoRRJ6FCU9LlOq56W7
QiPKC54EFlXBNfsrUQCr2i0Aki9hURjnul3I44k5/ZIQvvUX0NA7Ax6z/vifA4b/Sdrz58nwfTxB
rHnMh7Yi6yqAP24Jf/jaS38eDY9Wn8dpIo4w1j86obwVZ1ax+dqLnxPs/5CYbbS/5RMr6+gM7iul
FG38vxg/8E8ixd1PWdy2Eef48QgQQHWfgSLJWjZNgl2884FVmZjBv/YXnPOe//AXwIS5KVm31tEw
cjvEZLSrPDH+RfL9P7usn2K2CZwpvUk31pEb81vbzcdKmX8Ruf7PXtr+8+9NgSy8oqjEES833tVd
V/RfG5BluZ/GDxgCjC7PlTzSXrrtnMVddebUfPGO+TSWJDYimrQqt45xN1zTZ3jmjPG1dHj3U0S3
jiA44Ye5lJNBqkR8b+Q4U750m8jgzx+3O5lAbRZ+rrqMvju9fvV4zHzxtT+tUORQgDzbG2hHkS5m
1+KQGl8c1PJfZtrb+Mct5LljgvlnbaeWTVaWr752MeWnRYrPx8+kSWYLx3TcmPkWSvNrEzbkp3VZ
tg0JMqlsaGuQa/hiZ/ovPu3zC/w30ffy05pUojYTM/OaowskZtDtY+A1R/B+m5J0/cWhRPLT6nQ8
esLglLyJyH/aTXlNaMH6a3fip9U554OfdaJqjkXgv+aqvgFG/fm1l/68Nlu7z0t6VEfOM9cm5XM9
fm00lvy0NOd2UCjfqT6azFXw5xup86/NSfg81H4gpZZIh1gfY2Zorh1xHkUUxNPXbvDPc+29Rpgt
GsXMsvfta7Cu9gAaPnztUjqfds+kwwTR+cN0dKfxohPxzqyz2y9dSufTyuRKLi275HisOOcx6+xb
5/Vf/MQ/rUzfJqm0F914jLq83UAEyo3XauuLn/in5ZmOglgOKMOj0Fl0pWbaBkzASL+2azqf1mVO
ykwrbaD67hxo0QzuRxTJL/7mnxZmRsdJTYpoa5mAKAVGTV1WOvlfPLbOf/9/89hyPq1NZZQNB/ml
J/7W63GO0CqPEvHFS/ppefpBl+TEK5fMYvJwFcUn5dRvX7oRP8+4N+LOz8dYtUd4L7xARe6tWkHy
4Nde/dPW6cSzJCufEQs8wEmzMeLHbM6mr21B9qflydjZxZL50BwjIc6+WY9CIifz7Wu/+qcV6guY
t8Wr62NcLT6JPuMVYmH9tVOt/WmNVoS1ZYJexRHXWr4iwmgrcON/8cU/LdGh6NJyGNncUrN4IIaK
Cr4a/mpctPxtgvt/c6fbn9YoXlPT1pnkg8HM/2AZ2a52hidwB6IdG0aeCmHUZ2eFd2i85TjXiD9d
tZykH5TLluCb+AnndX7IJJKlF3UBdeZZp6DIhCfpfsgZFA/WdDiPxlAhTM5tpKYkJEwG7M3ABK80
8PQADi21JY+tZg7FNL57M30cbNYr+i7+zVQF+XVhglmD2M5X2MbSo0fq3SpJjEMxOPepCq4zxrkN
0/g864Qm4ZIDAFNmLxVv23iVMT34VZVve9eMN/B/wTZXwbkl39zm+OA2RTwIjAvJeBCQzBKWiiEP
+mKevXi7UGN3j0wq2duFmuoV/lPjB1nlHuNj5AiqRWz46OAFEJO9a4CBTljma7p9GYnXSXodtFF0
TXDvxoy78VumLazYvbvWTFLeYDy6EL56WeBKDs5QXBvV2G2RSgx6I/X8NgecDFzzoqTD05pR4+2F
QXIY5m96c356jiSngiKBZh4hxY1uBvisIOUIFahwEjqrMolOaTxAltcXoikONA2q+9mPop00SOl3
8dtckbGIB1fDIo9ElzrWzSjtm9GX05YCvMTd7s3YTvtgDiukwA3S2xC6WVA8Zyn8Z9obOwHLdpOT
xEdY5FUTkPdc1tnjUpR+yOms0luE+D3BSg+NoSc6U3i9OW+ug8LP9Zog+BsHu2AIvU4qm5r1noAT
Zm7kiX8iPnYCh9InA1M4Jl0ZijiKQp+r3xq29NDA3XkXEYG8d22BG6rytoCi3RPtXLipETWa4SSD
wFyJxvBAaHaK0ZqUwJAEJnPrToi6IREAmGZdS134dufNUAROSxQ8PEFvMzWiaXV/ioL+quZmPKdo
b/yAPNGdrzhlEfg1ybAc9Z7+3mmKq8ep1zuR+0O1qdG5XCdwi7sOpOikpXmZEZm76Yg1DxMvwFsp
yPgdCcS+wIbZh31rPgrQta1JXD83WobcIf0yPyL6+TsPA5DrE0ngxDsme+zQzc8Ais8H2gw/AzCC
dekRHOHR/zsMeDfXLQrzKnb9ktE7CwHmg/mxOMtt3zOj7SaIvY55C50iBE3MJ7R2TfB8xRJG2rbA
/VZCz5eawYSENul2wciNTInQ24/2MZ4L+eIMA3Zt5Zv35Oe4JznVaM2EbJfPE7FUfAjOFKI8B/qe
lK1LSU/JeozqgYks9SG3XfOUkj1Nw60zt4MV3LRGhtA1ZSeyB9fkrR1cGwApmMdtd4Zi8OGKTSvV
anDyjEug9c5PY4K8CFYh2IV7Ojx7EDHrzbc5kWXbckqPfW5fIG989+LRvxKZRcxcr1jZemmWlyUt
CvJb0lTumFFihfVkEmzTJsfStN2fjGHRZOGQxc04nACniyu9dNm2Y2qfpAVgsbaG2dwSLH8p08Dy
1wxJgKBdRm8D/hUZ60o355PVa5IwfYc4piKUgBUfIqqMjGCp9ilNzXwvugp5FmP6aVyipyJ1z0bW
ZSyvHdpuW6usj8BCrA1SwoPh3EOsHfBm3D0rAr54zETOHjvUG05u8RQYFHF4axjODKDQrg2SFYGV
4fz5/2heSxJ5NvOkDYCh5kxhesowNj62vccEW+fG75S39nNFqJcXK65FggtYp2Z16nRxDQEYXTJf
5trgEd5UNGBt28BFAuzH0KOJLEQeB4JZB9+E2+yrXO25wYzrGG/hNvIS0tkjdJgZoLRWJRiTbIn7
w5HMco7a5UdTQXDmnZ3fQ5paYM9T/EJvkOg2d06NUFWDcWnWMNrhNPSQDEVQD+8G2I4i/6tqHyI1
fIDYGhekdEJ1a64l2tRwjA3CMzWXdN323nLHqWLZAtE0yxqzAnQpMuT76CgK6tFleqGBVc4s8Spq
p3gVutcMAB5zbL6NtQkWKJwkUBWzJdRNP2EZznvmXtpOH0PEqZlL49RuwBCD4JWebrw3+zZ9Lky7
r4+j4Yw67GGFT9k0Bl5oB/031UGs24w8OI7lBPibd75GI3P7t4GopLAK+gWAzJEPBCfAsvVYpRH1
yzVBTHhfSVPHp0ZYlhA+uUAE0O0DsJrdktfxaSymwyiFOpJYkJAC0To3uWeWa9uldW8E5qFjWtfG
lsTeh7qMb2j6MkptcYYJViyzk63LdKKxDlzvwmC+QfvqMUMpzGcV72TjETwYqIcxKcSzyTWFQC7x
hRKcUzuNbB5JmVuGtY9ybK/9zPJeijFAvmxN079qy2VPcrzeOxJKcWZQza7N0GUIr8/f4jyBsiGR
tkKWtn8SAOTf1QpJui/SH7aJ/gn/K+qXQVfmRTMG8cuo+nLTkkSwLngik4hTJ1624lBThEk69BjU
UhJ6skKM18YArzFEJTl6Xu/b6HjWA15ScYjhmn9qRpQ9em2jr42sRCevZIl3wZnFJrCwy9plj55H
LOl11o/LjWMuVB5ojTzRYsJdC4CfbdMVXsa8HUgzBHNrbsPSLBR7Vm3jGgkEbp6yqbqLOJkJ1mOE
3HA7Yc9+qBEqTnitqkdsncOml3b8BEDfcEIYmqnfMr9M7yG75vqYC+aVmcJOJHPxOrTQIal4CGVF
vZoaqmdjcbCaOYkB7hFs0qhl6oer7fVUO5cTkd6gDhio8ql4dLpoYqhKdIuYZQhslqrYWWylHOxI
1bIH3gEGDLgwbR8jTmIh1Gt1o+OMK1d6xj8G1P7r+/xv8Ud984/TZvf3f+f/7zUIEQaw/tN//777
qK/eyo/u388/9R/f9eef+ftDXfLv87f86Sd43d/fd/3Wv/3pP5sK2V3fDh9K3310Q9H/9ur8hufv
/H/94r98/PYqD7r5+NsvOICq/vxqcVpXv/z+pcOPv/0iPArHf/3j6//+xfPf+LdfrtLh4798+8db
1//tF0O4wa+ehx/Ct30YbnEemjx9/MeXAkJopeXjyuI9aI8yBqNPzj/m/xpIS5p+YLkMFnRN6uKu
Hv7xteBXIaVjmTawtON4lvfL//3V/nRx/vNi/Us1lDd1WvXd336xzjXwf1YM0guwHPqWD0TqwnHb
n5u0kPYeFh+jeTSNpmQUXGLi9JuZConZjZGAEbLNVZ+CY66YA4DuP4xutqrAe3Z24C6k+dFKasMU
jQcLUxCPRMCX0w9NEpoLr948JmY7qVD5TXfZdGbyfVnK/B8Dtf9Xd9xl+q7qrv7Zf76f/nQDXjcf
1X2vPj76y7fm83f+/3jn+Vz4/+nOe39Tb/FAW+EfN/Jvd+v5Z36//XzrV9ITPOmZAh83M+q5x36/
/XzvVxfkwgFBNqWPCZw78/fbT8hfTQtbbxBYtsOD/DwT+Pe7T5i/4iGUBCNyTwvTdeT/5uY7V9R/
uPdA+Vw/MLnDMUHaWPI/NQs8MqACh0P+VlVwVei98p7thiToqMr/ool6fqlPbxUwZ0s4ruP6rKzz
MviDZFW7diOzNFDbyasPbdnfZk2+S3zrwVHRRe8Z+z9ch9+X2R+X1X99Oz5yAQbkOiZZ+HxMf3q7
/0PdmWxHjpxZ+omQB5MBhq0D8NnpnMngBoeMCGIeDDPw9PW5pNNVmdVSlXbdWmiVDJJOwIb73/vd
vNGBxKRAHJzBerYjGeJzx6Fp3A5wS3FZsyLe/uvv+N8/S74jf2HdMV1WDPmX7zjCeGuXge+Y2PSv
TJ0K51GFUQEz+l9/I/MmbP35o3R1FgwSBjwJ/P9ftAY0Eawwcmm3KqbU02rzHCcOcXGSaUjKtZHk
J+F2/TOVclhYyXoky/TEv/Qx2s17uTg7PLDk89zJW/Eut4jmETR2MzpUQuWPgizo/1CZbvy3n9hx
iId6AHF5xviEeJ7/6x8/M3UTDGpcIHb1F4cYz1J2927sLeeSWyJL3hhwVeaSDQAyXKfuf1LCjZsu
9aeP7PYDeLReOjrXRO+2nP/XH2COCZ/VXJK3mUGDll/hRzzVdmRyHuiD1EVASbz44BmaLwfNZ6p9
NiPvOMfik/ntqY7hQ/f6+vOW6P4f/pq3X/0vP5nr3dyXwnBdXuu/vIJg7rNEACzaRmYuhpD+HNKD
MYfJQ0/Tm+/UzXrDGbfkrUwxcd5qbOv+Xz9QcMX/8kOwEFmmyZoipGXx0vzl46HrDSRX6qXc9Ib4
WyOP97Eui+BYVrr6QaMegnxLu+akKekA0KL2OZowoRMSjfF7mRNkgmblczOleOTLGiCqq761ud0T
txifh2iI/GGMU1DxdP14cG/qtT4s5Bje52hrjpZ85gyVaDgdJ5uLFSiTaVdo2K7CjKLfJqw9bR3O
t5mgHUb2qH85Te+OjzGhry8JRPOuIsRdcM/WvB+tSvu3jv+9aXWkf1EKODV33dqumLotF1P+vKj5
PqtSLCaUCC7brsk8XGJtufD9abZl2FadBPi1O+bgIL+Suht/pyvnuM0EBoqGhq7NPzutj17bnJY7
lqHcCtU8r7uqL6hcqZSGL9Gt57cO10i2oyRwcY6kSLwdzhTI6bBDKENpnOpOYnQKx1xrft+G7s+W
KBzIO7e0TqLImja53n+bCzv8JjckfZy4Dd+WuGvPIOl1e2M3i7rl4RTvMy7ysd6RWCvO4HN7TvzT
sne02nuj7xD4rztr5XvlOtEdKZHpYqDr+bfBxYFSv1xttMYeAyw95Br7HG+a3wpPHBPOnhgu7XrZ
VwSPTBjQ46htBB5GqNYocjoce2+CQD5jheqgD5qhjJsR6dJ1zt6KQZDonNl9NSlOtHgQxECoVMW9
lCG42VyUXWZ27S3TQAo1A/TOZznVQWnrWX8kuNwevDht+CUFkjyRgqmnQQC4g5EfwBm2FFWCMPKR
B91tIgTyqGrggnUKr/XVTNMl3puLSXsTXmLrtA4OKQLATkYLsb9/sWNY2sHtSP5p2iojDZE1o8IN
aHhOyOV5iS/AVLQsoPjBBv2WZw8RUDXPJ8CuPWMpmmk8Vj3JYFUZFk49Omq+BM6+1CeFSWl0yd2l
pgDRFQ90PETJQcbYjOouLb4x1Nq/ZR/B2+wU+KD8VtlMo191UUL2Fz647BtISBOKRd6TB8RPX8Qv
nvQueVK6v1avemosR7y4VZmfiFsN+9RCNo+4tBd+KVv7CjSJq21RUWm4qmI7jVYS1EPkPCCBJAdj
Zfwlci8ObDuhQ7fRZ6JsdnZKXHOkIcwWO2nBQEtsLEmZmRVhsnr1C3jz+jPKqjdcUrFvWkuxLxoH
UyuUbgIf7pcey5iamnQOMAFHPlWqctO1kOwQ2JBVM4n3aeY+yctqP9TjfJRW454mHD97LSHuQc1R
i2/Rsck5gb7hvndHybAVauZwXYzhbJh1cywRnmM6nA6Z3oIvTfp1vxrySaOUeWN2HShK8FR1VWhX
qLYIJLcKopkB4GEa3PLQ17KBJAWq1gLuQPzAG95NZzQwaJv35pR9Z4ZuHoyUjCrdAOJZ043mkK1e
iu8t/1LxOl30ylq/Z8YVLyXr5nvrlsmhBfwXUNP5EAPa2VhuyUpetiiPRiqJ3fGZYKHt26NVZs5u
yoZ2B0JK48W1ecWoDVkf5mhpm6BBbEyDCUOYLXSLAE16BR3QBB0JXG8jnAS2OFkCTm1mT3lqYzxi
5CZvK+XkPZsw1gKslceK+H9CJC4ueKrK9q5oteSRNijftdMfdo513xnq6uQIegt9PVvFG4iV/A4/
Sn6iXnoMDUF2bYR8GdQpLDaNZNsBgvCZEm4YALAL76oyfZhS7MR0rXKCDBubdI/smuluxCf/nWjS
wo6TdjvdJDDe09j1NrQWdDcTuszOIZQetABmoSfBbPR6dxs33a8M2z7NZq26EjdpqsCmOmqn6mT4
pmIuJdngZfBC11u0xp04VmxQkFLEkteZ+HKIhLKe7dnxHqrSW46G09Nf4dnZ0aVA/DVhsdjFcW3u
tLYxz0Y/Q09U1c9cWM51Ih26q+t1vbO79dHTYryVBKSod3GGDfH01fJXz07PquKkEruW/VGuzfJO
QhueMG2iX07bzx9FIVcy/gLzN6ZA60yHM5DgBMZ9IJti2TW4qu9VzakQ0E//XC/5ujWGaLpKajCx
glvYDpXC2WvHywHSrfBTU6//VgJDXYHriW0/dzD7s9WiTCj50Saxtcu7YSX23C7dHVuy/XNOkbfQ
KNVZL4uOki2S986MLq4S0GVpilfPttTXWKGW1etn3tAnUAE99Rt+BciZ0Rf65RJK6oM8Aps7ysTv
rYH61yRpP/H+My1Rpo7pve4OTUuXzJhCRaLSk4T3E2KaeVKN+TO2ZBuMJlDHpMpEoEf5vI0Nw+80
CvvU2NAIDBzUp8zsi6Bbe6UR3jtEegEYfTwSC/iZgv7fVfkwhbCP61tHWkVgpfwol4RI4lJNPrlU
7TcS8mNc0Yjgrb3fyKQIG4O9TQNG89tRjXFAqE62qZd4D0NbICymcoYnSw4koA3shssAj7XRCbEi
UjmU2lOaiC3Y+FqA1X4mZkLz7CK6+W7Nb/yemWd9ExM3e+e04dytvF2Ag4m0jXv46cVLqvWqCDw5
PjdTTvxGdtbzWAAvv/Ea7ynlG5owye02KBA4r3QCkODih34q6nT8gJ8OQcdoCXSNdZ2mJ8K9Bt7u
xPux5qtjb4zILjDhaqb+ypuQYiy3AKcVWqVooJM8Ql4i+vd1MZIHQ5tmugvJ7gR1WbEoNkNuRD6P
bwRVe7QgcVNFjxWcliAiuLTLcKZLIRo1GzORLhIukPAWmm4MnxwhiskBVLR7bZ0HHZdAW7/ipZ7J
BYjZVHsmb4yZb7iEZ0pxV7j6FHfWaKlO9mpRBdkRoG67724YEDmhk5EMJrBJULsVXfNcqJWzXtIW
H7UiSCjWglUIbfNcWsq+Ayxd28ecTFSEqQWHPsSBFkoo7XG/nEIWcUgHi3XonN6C7pTIPT6s/pGG
UGy0KfvzW8Ya4Hd2z8huqEOrtOcTA0aaF2DRVSxZevRjyWd7VxJrOxFuhVOA9/6SLr39xfSME+ZG
0P7zsTST/C5KgCE85SuSYxztK0z4lNp1ytqZM2Oijvfe2I7RSPVZm0PCBhpPGYZPnD0OJc2pxO5j
Z3xMPUlSDm99yRbo0BAI3ZJ/tstGH/+01/hAJoAkccpp/AEsz7EGq3CmsI0Ald5U87sxld5FV7Db
vIAKTwo2CUpwqKXCOilfCreYf7pcrX43g1yejHzsvKAvmvaAUcoTlB9BOwmwGOtfaTezhnNMqp8U
SPrknlwfi0HtDYsAHhWxCy/AJXyi5PWjKnggiMTX2l2v5qVCv56LMAOvEzKu7t5heXnv3Y2kQrEI
CrTTF+ODwR2Bssykf6zSVdsVAI/P7qS6N4YOHJZcYK4kdfRxfm2WBR5ZqwbwfFq8klFRZG6Z6RIO
sjl3rtbql9E8Okx4BAexdhWXm1RX+GTAHKZZoF3IINvZlsCuEd2NdQJqAXZX2/xmhW+pD0sto5Q7
q7GlfMYknxSvvdCyAy1WnAioxWAUU5CcfM0zxPySxixoDs6cPyqTbN2GVrp+PxHxQpGuaYVW1IpC
ixhvnFPSfHMKD2M0NfbAtkkztHdPnOKq47fkKq6egN10P7K+L+cAOIr7bXr5tM+XYa/0hVvIrHcv
c8mGw1BzfevTJoWBhDHfpy9v3d3QKMGIaezgADYJm3k291QKtSSi1uSSt8vInkDtFjl4RZAuWn0i
UuqXGZXkSKMxrnhlBv0Z6vXw8Lc75L8lAf7f9eQ/6X//O5Xwn6nX/y8KhDdv0D8XCM+/vz6rv4jZ
t6/4uzxoOX84JjrR3xVBS/xh6JYQqNWoFWh/3ML/IQha9h+Oh0ii2wZf4CH9/B9B0LL+0IWLpoa0
ZgFux2P1b6jRxt9Mnv+pR7ggDpEbXUmrKPI2suBfpJq2H2UdlyAmGSdRu5DdkNTE1MfE503ILzrH
ftCBxPRKt17oTlvaLBiWXPugUtORYZHF9a8hS43JpyuOzbCfoq8ctIIdtK407qPIzW3eBC1ag7Iq
q4+YG+7GBDxYc6bV8rNneTnFjS31OjgCjGHFx71yyiMpxuAWim5U+DEUhibQvWj6LljKXip2wuds
rPLnqBoBr4KfcJ9qd8LHVqN5nUuOLM8lMcI7bYQjGWR0w5+HFqbxllFNlDDJu1Eh2ct4k8TSvveW
wRAcPgd4LIdM2l3SrUTfXKdzXobR1GXQahXwawLNTXMyxjkKPZu1EH5rwVBJMmtyNu0y5T+4u/7i
bHMjqdB0zd/QbEOl0Q+wAcEm4ZAqL8ZHQZTigzycdWGhqd8sPHLk20USgnb+29UwX7bSGqiJUQPF
uWZS94FGos3cRKzG80Y3hTCIhN8y37TiQa4qRuLkllkmH5B8YjAKxW07koPRa0w7lUWHSCILi4Ea
MD0qlDX1CZlT1T5HTIM4qFFMTyNp/ju4e/rV0rVM45dbYK8XNa0Fvt1zIAhg8JAqdjFuPKZdtXxI
CSttx+WJ8S2QXKApAMbg75LHhV0cDzHYPtPJfddwI+pPQFVirXA5xbIrA0epnA4eCv2xHi09Eiyk
X7slyRtjMH/CAsl3Oo2kart4+JNLUzq/0qTI1HFtuwIwaqU5v/m8mOmyezCz9sAHkLZdyoNlzih8
jTeUXxyRG23rcN9pQnv2QMo2WeyVW9gnSUYVkceAGmhu+wArA/2lj1KLnVmX0bNureq7tkhzw/t1
e5gkIu+e7WYtn9hqswJwmlkaUJsadWRTku+E0oW9i7tBb/8ubv9bi+3/biX9/27eIlj0/vlyeqmL
X/X452nL7Sv+sZzqfxiORS4ZzV8wuUAX//vKarLOgt7XKeg0mMVI4z9XVlv+YTMtlmRSWUUBADGF
+ceoxRZ/2I7Lyywd09JZYeW/t7Lqf1ZZbwqvuA2D+EEM03WZrPxZhFbczIc0wdqRee1Zk5wQQ7tb
mIQA7QGmDq1d41QS32umLTe4/Y0wzQdQcZPTX3ObLMe+Th2da/+QSgLLMunNPUNF662PqejkH/xl
tWSKKYBVkGNxv3huzBWnm8WrbtA9hLX/hEc2es9Y+XeLF2WP61jZgVvZF+Fo3q7I4+6oY+6Ghqx9
m800XwxneXJgSkegda1tqs8Na4nXT1QjdAOKCTW1q31MbsTbxDYHqqPL+M4WUUcVGPyHe0EdeBXQ
nJPmFDfB7NlKNWn9z3qkyfQZ+0mVbCd2xX2qFnom2qJ8xp30kdSenMEeZ9xasKRZJUniiCSwgflh
bww1VwhacgcWTkErUrount869XIZTfXao821OxPC1iP303gNR/y2g5/ANNgAoEkPhjbYEXFLp0P/
UvE16/oXVkrzDXHOPs9Ox/1ughEl8ni5afGVh7LcUZY63CRg7Dhwd8ZPqEYE1NtaH8NBVe61GAHa
I7JGTpjnc3TtAIh8YQGaNqXNoXxuHBCIUKevMa1s47GN2bgoCJHmHoxnqYWYeuZnTzME6aWih4nP
kv5TF1VG7SR/nA2rc3eMuK6iX+ZmFhYY5fFgDNPwKUoXvZi6r+NoxwDkxM3cVaB6hEo240/OvjhL
h/oGr2qrjxwi9YZ6EAOJoHVpVnc0cRr7nH7IrNWufd44w+FWGnJyJ+hKAUrHS3T74QdIkD3aM/yf
BRN9a5rO4+Ld13Eds4xWoxfk+A0/zJY2ggIIdNHl5gUeJ3Q8t1Hpucu8dD+Pbe5TNjhRZ2nnvqDW
MKBAFciCjJ39KCUCng5cSHU5R9Yu9bZ9S3wTERKhvhxOcy3f4CHUARC4AQJxjbpXTVuN5o8tIN0g
VsvFgfq5ST3bCWs3C6ZmEjtPo8UujyqaFaXrA8XZtE5G8meB90hhqw+S+gFqxYNDocaZxwtGIH4p
jN9ZmK/AUSgc5j6ir1EgqvVHPFPrntY8DQlzEmyobBLKHrcrUrgvDNPh+reWwbpSNDlzoT6Qoj9P
fXT08oepIA6+3HAjek9aGF+kCLAs9kfu4HHoWIN27M2JBvTcexLJ0u5sCSSmHwoTXNDc78VcvBr9
yA5s3lDlRhHCWaC2QgO+Ae142Yw9ZcABN1EszgV+AJdfgj/yctJkfe2WlGB3BGQ2khyO6JLXbd2P
x9YXWP+5+ryAx0xfoAnD3rOzIB+NF3fJnTMdR4x6OBtu4G6gD7uC7LKVfq/ZWqJxTF9r43KcGtsX
szWIuir3YXGT99gbi0utep4Q1LIWj2PZbIZ5fsA2lhCzX5YDp81AUpaxhXDlfPVjtu5iq4SjAAYH
56nW75Um9Ve3pJx2qCrx0kpqYejsIIefqdTveN2+RVTRY0PfDrj2YeRaVMZ6PQUOdBF/EsWIoYik
DRgO9BpedTo8BZe1BNBTwp18LF7wMZoowUPXUO1JJ+e1klbQG/mZg0d0dhYaVTcdTcIEvHaATWGP
D+bDCpD7QVs1iUk5/j1MTU3rqZj2mpE6O2oCNZ1bNRY+enKAkKbF9GlFFJiCp0Q0LxI4NI0MmUwO
9SWd8JlyNEu9V9E4axFkWpE/9S4BhA1h0oK4NfrHNisBsSCJGCEu/+yBB4XINi6/H7a+yAMVoC62
RGU/lF2X8lfvG3nsMWe/QlFlcEX62RJbwSoqw7LheCZNAMOmJhM6dVwq7MKpbecdTQvIqrwb27pO
jENB6zs1CDOUgmQxO9xLNQ0Ofed8xnESYUkubNI6ldi7tcfxTa4mee06olhPK80k7IQx6LC6a4h3
kVfudBi7YcGZmY2P7PaYu+Zdo7zmrJUzbt4+Xx+Rxe0zGDeO1SBtcB9P8bnOTViWLQW7iL2a9Zgm
FEtgV01tEfSjm344EOmuagZqrkNEu8Qij+iy4WnjNWSc0r5Py2Es+MmF0+4tBs1J7aQQ6Zz7elB1
2Or8t1ExUvqqmcVVTlSNam3Utr5VQ4cv8jXylWOXgRwcMzDjzOm3Fc9qbzc+MyDtrYpi7ZjoXX1f
xIbAWb5E9ytwFvSGKnR4msyhtzeWU59TJXhWy+pajkgnrV0216FRW6ZHAb0zgV4gHypNC4QwcY0m
oxXSRzifIxOEezUMGMmyTmF57o9OV8RUkbHvuOIpneOvFLo12t6o7TvXa3fgMWFJr8CTuY7gNA9J
mt57Fo/ektBRJN17S/caCHV2fxhABz9lhfrucuN7NIz6TPNL/RPofhW4BhLgkN25ck4Q43NnL3jy
HpXGL70REFeq0YJ8QH8CSGcABG5nmnvPycqza9X6feWU2VGKeaCplA/eLGN1zaqyuQdWyM/elcaX
QdvWhlK+cauD01VeZl/o7Hr2oOv+MA2V7Olb43kczNdWg/Zu1w37V0oIYNPZkOysBDh53iGlzo16
ILkXPxVrFr8uMySzlI3GnKben+spukubXG0T6IIbxb1wA6PzcZyb2z9JtQqD+nTn9CX1ZpYoD2Ym
KlqisyxoZg0DKChzX9ldd+FydrYoW/MTvYG9mSSfqiuaZ/IW3UOeT83JMWqLl79aD3rDaakysuli
4a0IQRH1x9at2j1/pcgHyA+ThhVLngG80Myik9uDOnfWdXbyFDPDwclLGniWtfjZTSb9XvkC+8CY
Xprafc3iijusNR3BNkG1FF51747RHKa9W4d9Urkv0+RN14pT8TUpqhdDphA1LFhH9grRgX0dJECU
EqkYaRBGaTu1rCtPxALm09pkVD5hfiCIImGKUHHhpj+UZWtG0PN6iF26pM1J82hG6nv8zwQkBbZ3
yzFPjUEuKOjbHE7QVIHYc4gJf+ZCT9Kgbr3PtfVqBEw9vVABLKdDXyRjqNEj8cmYkiFetnTDB9By
8eiQQQkKxhKv9OvZ98sN3wSepDuipLwsvSb2Fts54Q8WxnZO9AdPYTbeNB3QvQGQ54/JScbvfI6r
cMgW1Gp5o642ngYSDqvLfpUzdB6KRx8xn7innOrmXaR5C+POofxVuoM66paRfK+x8zsrMTJUmAD2
7UAROSjF/szt2nnsLdGHiIycajqLyjpDA3qyQFmOfUIu5n6x8bRvuBVqlz7hYhvQ2us+Z8XtD04K
BLe7hcWCQi0RINN62wq3tgh70TLLjrQsO0RCzqcZO+sRgvrdnA5gmsD+8DmxdcP+W7fNmFt32KrN
n7nTCH4i3J9VD8iPl6TqN/aqMwNRLrwWWPj20Wnnt7l2wT1m+e9esDjXheW89mpsTzx/zf0k+6/M
HeMDwMXoDPyy84l4gMHRanPDaXF4aby6wOSR/nAdOSP+QiaW6KBxIqHmUBRt6wdh6jffg/Rl7UaY
BLpm10ywl9f8DGxE8Qnq3XM1QDbsa7wuyYUNj8uHaT9QbB2AQTmP7vhAeGYziV/z2vkwVDbF6oSR
Ef1co8TZzVV3X0kd/dRdP2up3cFLw7JRmXQzZBomFM6V/qTrqa9MAz2l44xtuiGzgIARxo5jSHqo
uvHSZlazky61BJLNxL+h8Juue7cKdYgQ9ElZuXGo5ZpLUIv3zy00FegLsf3FIJMwrcYVfTUKGY0A
rHaX7I06ywhzptdtAeZ5+9QZsyBtE9qlrPnLckkuiIkCOk4+GABo3tglq/ET8ZlkmAEmnoUnTAen
30kgbBbQHKWLZatz6Khgp4S6m+R43KNvHAtHlcQMzrhL+NpilU/JqqLDgti9mb24DSBeQyeikGqD
FucdsUHH2zxLNdY1tLSVGhZ/NqMoLMBQ7YWhHbWZp9yC8L8fxVqdY8bvaEti9HO9/TISwlAA3Rgv
Wl3YimoMzHXKz2pAEVcuF5e5lDHOlUU6/tJPn9j0skupadaVBfmt6lX7xDQw2pm9yYFryYsjRoj9
ulKMwn/Evl4wsh05JZ8bPvNN6/VwlMCsS3Jrm9ad74dOevt6sp8LGix4rqkg85hwWTRd29ahjG6N
EG02b1XuvfasKp6lOWejpQqitEHri4UPvEWMCuGSWocWOMx2gg+0LeohgxOm4an3qi9NOfC5XYD4
RKEkrgM7ukq5/JBOUu51FmkXtk/SWiE7P76FC7Jht087q99yaXL9abbqXWQ7/upYSShAW25bW1f7
mZN/AHW73RdL82LDC/JppwJ22kEa85LkpdDy4sOLL6nsMak0ziT5TuN4qvJlCnp8e6AqE7CFXvR4
K7LYLrY6GxP/cNcAkDOjvQfdOTAAPI6AERWFOdDYX4TK2Oni1OKoova1y4lNn4bt3Hrbif4QXl4q
nSxUxja3Xm89Q0zriSPGahpO2tBPXDwhBDu5yd7IQcNl4p4b3XF2s62Zu0norhmibbJy+vaK5yrW
Qk3ntB+V0b4dqciGGZQFXXUDhMdEMIHDBtoki4AOUvhmi1lsNW1IdisV35vZ5odn5T/QWuzTgl4d
s8URm1FPxX5Fu6QIvKUo2cBBzzRrD0HM3SfQP/ZL1kV7ByMB67fWgrWqOXbS6VmuYRfj08pmSmVS
pu6AyrJfc2Lddzb1LE52T7wlY6ZTJntS4u84KjRCCtaH4ncLCiN3gGdazdkrr8P4e+LKijIhcF6b
xsHDP6QMgHdt85474+w75Qf0yXq/mvV+KibEnLHx6ej+Vfflh4a1hi/hQmyWw0teK6JSXCXyzg4W
cZkG7y6Vzps1y68optUDubUICuGc+pwOU+ial2mJZia8ZJYcxlwaxxMu3u16sBreSq258W55IagC
0OdTRjMGeQZlIQ9DHVu8kpvEMIBmi+2RF5pGEzaPxl8HExZVRT9iouvApkT/0DvF4Gf9eMd8+Idr
LsQa1fQ0R5UdsoWNXC6R1j2mWxXm8g0s7s4Xo3zgr9Nt+RRA4iKfUBxK86FcD6sjwtz27L1r9D0y
Qqv8TiU2h4rE2NOYTKjOXZjL6c74zhtB33axqedh35uYQycTl+p6yzo1HFdRbXpMtSOFAFnZnYr+
VXp5HoxjN92byFeseGsLUKE+UZBIYQQNu4GulvWw1JQjKUJgtB3OXqAldGaZXct9pdHyW2uQJh4W
VmjoWEdDKRkuiMAUqKr7MemuZTNdY8p4Y5vdU6oUOaCcaLF1pyO5kDhwp/lvit2J+AhvwOBQD8jy
63jWc2qZlwTZZuMIzE00ygCzWhTxpcSQYaKv6V6Bkw0gOS6PhoiuRctWvHj7pJPN161mkWDXUl0G
JJ+9pmXffc2MP6PQ46jWPAGAvyJOaPw2DfesDY/Nd5WvSEBF9XMk+AT0jM8q7W3taIBpO5ZWZ6Ot
aD8NHZl/BVgLX+02Mmlob0hhge5qY4HkJ7CXJI4BQd/qOPmn/XyNVt0LvAmeLpeN/MLx/XYTtZ74
ng+MFbdLHvUXqoQ0JI94DCONkW45Z9QlGeYzfSGXCdZcVIufkepgKGuPJTdxymjTRzF1SI568dgm
vXUyi+VAjOpB1pW+AdR8XICAxiJ+NR39F4GyfGswTwhoJ6MBahwnTJBtFVp2TSsZ7klMVdC8ujcn
JcOYmNnT7DRdsDrlPejMr0I2v0VSVz4+DN1PEurfs0ZJcl9spaLbKVgz1bze1eV8jg133+nVUdnT
p6QdIliXadwtgN/CZM50f0wGMMY2FXJlxZpgcumlrsz4YVHes7NN7b5L5EexmBpPOiHHmchz09zj
VccFxyrlr1AGAzEs36NC2sDwU23ycvpciuhEYszcWC2QNelF6Y2uyIo3Q5Asa8CllrSWfSotb4up
9rOw8PYlM8lUwrZtS3Q6o0dmtEfzcY461x/YxDcllZldigGHfrMfoyw+mECSEx1vY7mCKl/agUpD
CxYZM41L6G3J+getH18RHaAykofbzBhmab0jnoeF1N6Yy8IuRA/ELl+qaw/BfnbfaEL5biPFEuOS
nY6S8t5zqtSPTbe4xzpPgMoo1C6x0VJWMw7QgIeNvnS7mojw1ulib0vZJxcI7pSgDqmTpzI47S+0
YaQbI1e/aTB5jcHFzZn5uZR5RzxbcheyTUTA1N23aC0B9FCOkkkJzrkooTkv8lqk8wfBm69h4baJ
t+Ixx3pBZhMHEl2TTTDFI7VCHufGwkWdjNQy+iBItkvN1gUs6NDH2oyTsX3EKZJuSNTEYW3xeBdZ
/1QgpNxKS+twoUBpo/UZERxcGf5sIPviaTV8WLb1xinUC4O/j9zGGhbNqfVM7dErdzIvAOnhYobJ
6P/SnurV/sA09tOt5iA26A9wqODELJmCNUZu8RvXZEppub/IiUwb2UN0oph6207l1Vn6Ipjpuw0Q
pFM/NaoH0oEQBGLqYZq83FGedqwEeMXKWRqsskzYqgpI0WQTT9WXxQhJE2D5qHPdt1Yt5onHa9hp
Ec+N0n7ZUe2C0BNAh28OKhea8Maps47WQ8QSEoZv2ArZ4S2u3dx8zEZ925R5s9bRW92VCl9qxPk9
BmA7IJRyWWS588zAjntjA9PA8BvPs7bAmHu/w/gNRdtT6Lfat5uNB03lvyUNr7rDGHnOD4SzP2NS
Hr65Wq8pwCg8bckVhDecvWQ/zP2p6HjlVkPNvt5Pyq/Z5q853W97ITG76lWmb8uRdxjz5rJNdOmF
HgIV4eJagFHAXubO+SOSxGboWW9sPKBQHl+ToT1xxfri7jzt4E+OgCCJst6nsf0y54t9Gsf4pg5H
R1jJVLv+Xoz0pwFjPxHj+0Dhj6E+U9N7I2L7MdqR8wr7uA5oTnePhs4eQy7hAELw1qwBziFZoEvm
+tJslKBwvnOrvSHX3dw7r8K0v/rewKfSJXvGRxTAKrlfNbb5+rfk/NQk4Imhl+DyWT76tnM28MDe
uSiWzClMEWgKiAcaVh7QoQR3grPY5FjHzml+Nmx5gcds+SgZWu1ywxQHW8Ew5Aoh9o4xXSd0vE/G
qG2gyvZhAbso2uJZTtaDbLR3YbkS9zo4e1OHpKiItvmC7hJIyuoSjUBJ6+FDwmry5YibjAFr7bt0
Q4VJCg261RZnO5N/20jNbk+o56e58E625Z2JjRo+zSk/6lWbNmYNl6B22QNLtyQch5fwNwFu6u2i
Ntm2jriS38vgEOQP89AzerGNjTHEz3Vk35eDfQ9a/54D3hyOnQ4ggJ65qhTXvrbWTSXgsHV6Y7PJ
gDdNp77cS44SGw1sBocfzmBiMh7GAf9eSTWvNTFAHv6DvTPbrRvJ1vSrHPQ9C5wigrzds7a2Zsuy
dUN45DwHx6fvj84slLTtIyHROEA30IWyE7BTSTIYjFix/iluoQxTDpkF0HJSES0etYr8AYkZr+m1
/n1EN4I29lDelGYN0gkY+v9x4f9lLyjvf48LPz7818cYpmTxXxdt9qX43r7U4/362b/1eNL9l0Az
B0iMINRBFwYG+xdGbEhEd4ScQ36B+oIp3kLM+bceD5DYQga65D16yEIXBs+/9Xio+MCNTZgyzCQp
pP1PQOIFAf4P+Qb1DdQfUGrUpfSDuZszMZDh2TbGFyzWfkqWbzztJ+89f8Rzmdr5JcC7XyqhoBdZ
BGtwiTFyr+xqIYgaW5QpDy/G//ave36pv3uNdf/7SWAxmYwJVKYzuZ824A1pE91FkA10gvJTWU6b
VPgfjbK7ePtS1p+uhc4XaaFlKs4RZ5QlX5RNbc443tB9uowsfQlYh1yGg1kw7esiXcdOf1lO4d6l
ZxLn07Wm4TCFzmEZXX+Y9qYh33n8ZRTPXyQCF9PyTGBa6vzXo2wlLjXqPAb0WIz7yskO0RBuU6u7
DJcX29Agy8Z3bLDeu+QZu8C1wwml6RBsKPWeAMfvq0WFUnRrbI4o5yipRv8dTeefpuvLpzyTPGov
lXQoecoqS4jujY6Rmx7eebnLRDkfSYlAjg9DQYM9n0iJmvqSopSXG5S3s1kQN+ceDK4lbOdK5u5V
L7vLVlOC6fLWdN33rs8689v1f1E3PJPzBSSR12+ycUVn4ysabGT/jL7hZtb5ZmqzQ1r4Jy+Ij1MY
H6nm7wc/O9S59xi1+ubtIbCXyXI+BDD8HM8nv9mEOfL6FpCoeaFD1NSGU9FOzslnu8EiRIUry/Qe
C+w3ypgGMix5J3SOrmW3wHrxEUr5prOChTK2Rua0TvjwmAonlEKXKf4UpAMfetgcoivf0RMu39vv
98s7Q10s+CzPvv0a1YZ0KflIWpVXGgOHzAi3kEMIBPEfjLa99F1xxUH769vj9KeVzcOvQQqoP648
d1LNA8UHNxTMxmL46jf5bVX220ZG929fxvnTrPdMz3YQb1tsC2czwgk9K2h0Ap3A/FCm1S0VSQu4
7WwrXeI3JI5J7x7rkPTm1DgtSwzmVVt/Mk725J/AQu6qAsuheYmrnzf4Yt3JFIqcFpD6IRQ4E+vR
NO45Me6MMjv4VX1ThfNGztOGEmRjjs7RtPotF59EtH/72Wz1p7nmKTTnrkJkjCz39VybI89LDa38
TWH5+Mzkt+j6LkPhX8k22GQBAa6mBCan8TjH+oKjdQgW8KVrwy2JiMcEZQxO2J/HcUBKAUEZksAw
3tRMP8BFNAT9zg1QHRoTsEYybBVRI4XqFwSLFVLSBU7up4Z52VC3p8ZWIYNorWnP+fEw2j22CDN8
pnBPkbYSXr9dRtIE5w5sVtaWD6LFoAj18FiLQ8OIhvx55A/Xoq5vgvy5VuN15LQ0AvMTx/JdN0b3
04AygYjgTVDmHSmOpI6G5EcrGhh4gvh18nn0wu1yQTcvb/nKT6QVQFh3r3FuoiGbfa4nfQk39vvg
GLu2Hfc1cRpTlBznEXQAFJxw6o3p2IdigqFiNigN42OcFLeQUDlnR80NhJErL5z2vYz2Ysgvyzbb
Iyx4IN7mi1E5dL6wxbfpxKau9zG34nsFPSGuM7Gp5vRDP1VoKIrsNqHD5kMhMdC6daGmW21cdGn8
HfUCpM15X4bxNqsIdlf2U5zwRqX3MVn2BQHxY/K3WoF6JFuxF8SoNN6qZ/FYFpJS/owY22XdXca6
mqodgLZbP3sSH/6YCMDKAZwJ3QP9jHzFtndQhOJagL9NkG3yWT0Yw3CZxQY2AwY8pSWyCo7H3N7A
tjxS9W8JhT6RhXrMB12ulJj2neF+wPdk24fRsV1ajAEKQ2PGPUVcScHEM+h5xv2VDru14WanykeR
YfunpJCwRfy7ZdUxiN0OLefKy6K9LcNtnYhDSIvQ7aL7oaDH7NDnXzfD+BXC2C7x+uUX7UAaFmNL
QEcG/0bIRwQCW9J6kambTJCBfAe6b/sKWzEUu9vcai/aWq7NgHNCEh1x8duRm3iUItwOqr90OOFY
BFFVgb7IerFqBqLkMb1G3n+Bndx9gPk75j43RFJuS5fAqimDwpSj4ONnli6aAraGkvutRea5Kk1y
4Ozmomvd4/Kqo2zJhaOw8oyPRq9h7Axbq04PoLnrrA73bWkAgI27PuI01vrM4767QG13T3F8TKd5
4+OUtcwBksuPk7vk5s60wMCConmj7PBBRtHWBXdZNlZpf/Csbl1ayVFYwzZkWJvl1cBftpoYr1YI
H9hA5cyTPs+BHYLH3B7fWaH+tMj7Eh05LgIOarezxRd8E72Ptn16YM2N8vQ6hIbdCfudbf83j4Wl
TPY9x8UVxpSeJc9KmwSVFW1B398Mfvoz4ituJMynDG6HmDat5R5JaTp0hNOtprKD0V3cpgUOSuyp
pgieop6Z1I75vfT0kxqzU2DiLzROm7eX619OD+c7rc+NUhp5FNrnrpNkHUVFHnj0s8k+WOH7m9E6
nr/BOz4ktnMc+afhW6ggu68zfWg6j3uVIHgNy2T9zq38qU7yfWVb9E5syLZnRQrp7gONSAlyOUT3
sUbQX8xfu3Ta6xwNkMLP19GXxUDrAyfYWrFYuMb27Xv449x4cQtnRffY50beKm5BOOO1qhdKakmL
olUf3r7OnyaHMpFb+AJHIebI2SQEU4kNWzv+Zh6yz5XpXi0QGse6JRD71zdS9LjbK7AUlqHaiT5N
zY3rL/ZRbJNBc2GY/a7x/VPZxMe847ONuvccN/5QNrN/wzRUkhlsn3uEyBB9rGoAkpcwamOiY92w
8MDRSFIMGuHDWQQTd4b/iLSa9C22t7fH6A9nMgUtAjGLcE3hWGdDhHWDE9UjgEFuPY8tHLvA/ob+
i3DD945/fzj3KNNzLEtYMCE95/xKlavKFBkIVmsXeecQCW1vksDbVPYEm9plRX5++9HsX/a/Z58d
l8RWBq45T/iriHrhZZPBnSCxmEtWLoUYG0cnxNprwt1S6MJ+pEVeG6ih++1y6ozncNc5HuSyIT0s
M2LiUObW4jhh+w0xZJfP9kGgo5cyO814LuBVcdHqEFfFcVeV5r5DjF0P/TZBTTfyMzkAhKIKAsQm
yj4/5bHxscqNhzGNtknd3mCVuO49H1NINr9IHHUDAhQK6ALxsYVp7DbJXQ4erHpxqGXyPHGqwrLt
I3afeCgj/ObnNWaRU7IkhzsHzW7jLXJNr9sOLnvcGH1aqrGO62FJeynqaFtl+qIvwquR2HaLTps7
BfCuwUhhh1vmvPc4Zi9fSefz9y2eM6yYfuZidyjXAzaoXRp+grq8wbIDb7HkGEbpz95LDw5nZTJa
72t/vu2K0STar9/JihIxbi8s6uCl0lJstrrv2d2yw+IiEpnGvYdIUeBOzm53dKfxGxjB5RyO6Gqm
zdS4x8B+juvgHvLilor3sqVTV2GYsFpKkaD3Tk4SXmTjlYyKZxqGIMoQSMrgo4nEnw3jRBsC9FSs
l2qUAGJkrswCP74LqT5rql5VhlQ1/gn7Psxxo+PgaDgwoNi6vjHz8N4nH9EifHv5uXimMGRHNUdx
6EfnyvD5NRgPQx3/HBm/MukuSQ5senAtdKQuPBsNnyVmw7cX21eam2kJZVD697Pyt42mfoJCOJjT
filk3MT/6C0UdBk4Vy05R/iVLqbBixPrjSqm6z7uL92UDT/hnTLX4Owu/gInIcdrkd/MyKsTvAqL
9llayDGH/HbpGXkBZZUY9lZF5igEtWqKjg67kHbnTRSndzPAQ1gOlwWH01KkdwUHVoQPJAxDjQr5
4agnf36uooelF7LMEUkacMgy1ZPHvMzBZYvN/fZiUulpaue9a+bM1wGplb6QrK46YH56QFHNvG8w
AVneDZGmW5lLesnGgyIS1UYk4MQZrGkMQhdjteEDn/Tj2yvCoh95feKVppD0E2lq++BYavE/erEg
+BY2szw78CiJk8t5wHa7y5mqcpkGReIeYoI96PDvY5fA44Ay0PHv376H3xZcboGmpaRriIOPZy6n
1he3QDPZbEwHaBtG6LZfgi2hCgYiO0y5fmev56T7+/Mq3PScX+IYBINnz2sVPvI3A3GJKxJ8Eml1
LwmSq7gl58lcEhQp41s3vTOQsNWsw0ltfayj8bmuo3sca5DXO/YxqIwTEPWOg8zKGIev0sUfCPRq
7ZYcOVkbLLwzV1NPpW5I45Sk8bGfM/QtMIFWS8muOKSRv7vvIIZA+bsYEZN79rCHn7deml2zpAob
5xGniWk/DGg+IFscgqC79Cl/S+VclalzFA79IxXfc/64b/l08MO/xlhvj3wvWJG2BDBVU/xPLuKk
sNjEkO7aXM3rLgqfEm+OCH6erwtruh70cgLNWKMcW4/gpayCc35yG3lFRuynwonvjLS81Q1mmN4Y
wJ3iUFGxXna5Yo1lrhYcHO3gvrGCBzPFBmgwtqzDv55eT5yoC+PBYLNdI1a57+zQRv5Avqyrv8L9
/zGNmG2nnnOQBSAzEo6ezxeA94iBzT38EQn5IHgoJcbPDm8grI1TnoZP2uFEyMmx6AtiWmskSel8
DON8P8TJMfCKWy041KEoOUYc1uyCM3DZ78Iaqksbhve1NnesyORvbSGfnwzbf0i5Ji2zOyvQO3PO
TrXpHG3fvPI4T2eGv12+i9Yxtk7hHkaSt5hmRwSkW0fyiXLO6ES/01V0hBiJuXh4vyyzQLWP1lCs
lMYXocHwwK2Mza//uJ8c4jHDZb1DRq45zdYZxBE2xbmBMsxfdC3BVJ5+sHFTZQtO1rT3vyupw00H
RoZinXzCqHYOri0Aw8gpDb2fXaaqVYtCAeJSdISSBS+IZDp8oQXGEsByX9LUwy29u3ayDM1IeiDv
9bQcvBMW5ZmDVGXqr7gZeISmGc2KBL/pWE3ZndYK2C66b23vvmZx3qJJZMHy8tuwDR6XI3a0WGKM
oLdG0+0sVjR7DNeGTLf4OGwXWk4HONkNwxY3kU1eEg5eqQty4KKV3z1LonGXejuzfAw/WDNxUQ4u
S8s50vI/Zkp+aFuqkxrz9xSqMsgZ3i9JDVZPJs5nH/HszkkwjQUiwZEnOjZF+E7t/IeVwyOVGZiF
mtD8rVevaW/lU2tijuwPVEcMJhuvXD5B7N5TuhNvr4q/X84GFaDmx6nTood8Bg2YmECP+LNwQMq6
y6U+iTg1Y2D/ZZnpFazKty/3h43ApfvoYYzhSZdfZ+2zyePPgIWhI7LoZxywm1iB28/mnp4NgHz6
bE7Rw+ClpxgaYdzCEvD/Tk/5H0AB/08E+/8XavGxzHzxuhYb2lc2sR+6Js1/kDGrv7xyl/31Y3/h
gxKhqLe0F0BugJKgLP8bHhT2vzBbUpby2WIXBJA3+zc66OLxiWs52yHueUCKy138jQ46SPpZ2lDT
/4L01D8y63y9w/Nfp7pwyEdmDeQf1nKZlzt8H6BEzDDs2toVFJjBddE0Wr61ngb0bUMddf8I3fnr
ep5ATYvFJGipPLueLVufIFiBUiit3QRiC5J9zyBT+p2j4pk75N8X8iycSOnoAM0u5/oXpQsiLq8E
+sQ8wBwp+ZK6owFaYwB0DWNVWVdJafgwsvGLLGEBycA6ZqnvQFzEsr1852aWa/3naMe9uFh38t45
1lNIWedYoos3kO0KGSzUvBS83wo/yMQrLvMJ29x3rrUM4Nm1PF6komDkrGyrswEeIbDUHUvGFj2c
seqL2mSzpauuez9/sghHviyiOV4YpO23FxP/9q9rvERnzxpHvx6ThWg5oSNNxDvibMjB6lJgy97f
VsoaTplyozttyeZKDqUPvbs3iS+kKzYeESm3NxHjvM+8IPmAlpj9waxkcAnJNX9857bsP4yIZH9Q
tLJwCbDOilirKhKUX8LfouqtSF6O1KFwJtQDE5GufjCa65ESd+dABdgYVTfuNcTtSxT3pIBgavTe
zPzti3PRg9PaZJwQiPPpvZ6YNP3DQWheUInKU6/QaSNbjRNy59dDPgwXJaGc2TuTYnnE80nh8a37
Lt4cdBnO3gy79yTtmTKpHGt9yrLQ2ciCxJa3R/q3qbfwCzis4MqqFrvas6ZJ7petZ8QjIVgkTDvX
ndXr6K5CWECjMzLyb1hFpv5FbxeqOpRYzb3nCAuidPacLCo+ZC6mn+86ik7R67El9Qg7ncBCpTHS
6fVXiM48KI/o8ckvwc/sS49t9zM6W/FcYy/26Kam1ZzAKeoaWXBVfinIQ/+RhQFSxSzKUUugs+3m
XYRRCnZIMRaLq4AWMsygGEuim8KW2c2Q1EO0DVN3+pCFuVk/Tp6Wd/hkujAB3dD+6RZIbG8MhMYm
dX3jho9JM44E3o9jbZIIXuCI9Gj2U4P0G61DM+NZmLbNRd/YXrpRdY8k0aUDhEYR5PAUV4oABKNL
O2Ml8bSCxKmlvuUoEzPEU+huaynIZi9wMBqW8OYogEFY1io/YMYs5U1NG/qjU5I/rEjXMbEXgkbn
f80p46l18R/CLWXdVIaiTo8K7DBLMx2woGotjdLJsvs+gSBuuT8Dk4d+6JteaOwA26y9xV90/plP
+FNuDJFH32oTl9sdbvh4/Lde5lkrb1hC63snh53HV+la62HS9vPgqokse/w9nmNbUz6LmcjcHQtJ
gMhhqPRnyN60FqIgjzoGzkw+o68Y3Q2CoJjiE1Ay3ExoUO2V7aE9vZQxFTWe+3VIZ7hmMVzltRP7
UD+dhqN06CfEwaPIanbJbBNDNBsmhPk2cuqcoODeNQ6VAM3Lc7ubEBAN8FryFnlfFVVogrtAiQ4K
ZoVRJXUtSbKzyFFWgMKAtjp1BELXRxGKmbLFZDMoZf+zQchq3rcsi/Jo5qIcFVBHFn1sVNo4n20n
GIljnuUQ3UYkSZokhDW5uG8tpBkbJCeR+XXGO8bABho298NUxYG1WDJb/lWpbD9We17PCCTPzBie
OkZv3IcCn6w9BI7Ww2a2ZG0wViU9xuJyHkKnhR+pWITa7eS4gpilVvdw8UusE9cQMJh12tVkr3uJ
0u2uFAOy3i51g28KR1KEQtkISx21coQNH7v9YiDnY8k3tlCBV8qDB7QOMFFA/+LbSbIt2wqjRKzp
JVEZmKsEly2aZ3+dWCJv142bxB8s1blX+TQhsu7A85eUeuzZ1iWKxR1xRTLZB/Xo4SGHcRWR5GQv
NevYJ1Ubs5msvibwKcSEroiwGsgHg2dx/brYTDVKVLCdOfsSO62c9n6N3cIO7XFm3jRWRAq9TfjM
ZStniL+Yt00/CECfvhAEZ9HXJozY/sR0lfo0RUVhXerCmMtN2vkkOcxEtWd7Foy2f0aSi3YIpdcQ
fh2LcEC/kIwB+hKrlMW+93DugYyRZluqoNHY++McJVt0uhJBt1sRVI+J5GhuZywuxn1JEjKd2tEc
TgPtyQCHSYLAN2aOWgNZdYgaHR84uRMiQ6CB3WbkbJJOYxEU6wLjvaJWdNxaMrYJ5+jQCm2zgJFd
Fyl6G7WY56yR0MWEfmTDYvYjcFxYZbHpfZrDOL7O7A4PjKqKAQeJmZ/6TSznYMmrr63vGeToiyGe
o5rty7VO5Rw1z1GSEgK15AvMgL3a+GmUPbxU2UzTcA1u4ms4v004XIchuNIO8Ut/ylLqg08iVLV5
QF+GaVKch0Im61mjtPZQuuUeLTun7QnNwkf8oZCh8aVFlHYTFzHdAmO2kHJDv4UIMsQ+rkMNptMf
PdTJ7RZjkGUhC9KqfMiIgWsYjiDISBfyMDHVSMimk0oypGD+MJQf5kw04gTvt8KJE65ZAF5qZfG6
iitE3E5QVdkOfz7eDboWvzv1LvLJPYnf2M76qUPd0xZZ9kS/2CbqaWp6AirCQeFL5xg/WJZ9Y6VQ
c1c75NLOdx/c3VlTKst2Z8XammEwO/0niu8a0mzhgoazDMM7iwunQPCEQaRxIDykdS6I34vKYxWp
hh6XbbPcEEkES2o/GKJR6zguEODYnW3YKyjFBX5tLlZJJwfXgx8hCWPV/ezoQa0JllZ3jfSRKRfa
ibuTBHS+qjz8lheiRYSijd8e6Al09j4XNZ5aJFAlP4kxQi4StOitfVUJ7zIOaMFembGrZmLiZd1Y
COT7TFeXYzPH7U7E8D2GtKrTFeYBaH7bfnK+5eZsiFWXYSSImj0gQCeFC7KY+RKk1g8VurLJbzEZ
TWTBI6ZB4l8UeBkjdixK+1RSb/hsXWVsbiDDtNONUlVlXqKFE/GTNtC8nGo3N7LrEk1Lug/Jw2hA
XhHjeytme1vYNxktwnnjVqyT5s6ILTp5roZQhNgJMg4ZW4YToWPSuduodo2HlF0zmmGivI2odWd9
YqfQ/QZQT8nLJQeHUDyi8PR4bIY46j458D6xtUp7R0OJHG1vn6ZWfpFL0JJtPtR6+jYpMO4bS4bZ
tNKV0dUrV9UlcewNTu35cbSquLupkgzWI+LZ6Kmp2PfolztFfhGrmFwsg5zHh6Yh+fUR1+pivCK8
KjBuCztukW2H+JwMteVAucgNcYX5QAa0H8cZyqUoj8MH3zDCn3k35+A0eIdqekMNdmAzTmvJMe2I
xfsW2EMN9piNODE2VVuMNBjcYriVqNZvA5Xl0efOioOn2CUU7ZDRg2oXG/eODJxaOunGifjkn8ow
FeIZ8/EwJjfemikNY0TO1sg4j10TEA2X4hzGt1R4N1MDFWzdzhhmrnUFuIAJqLaTGySX2aeoChTm
vlbLmhLgQl6tRY035DqiJsLHQHqBsUpm/IHhhPgw1SZV+d/cOOmh0veF3LaG793y5dtflZlEl/Vs
LOYyo5y+21U/3/kVjU1k7E7zkECZnzkTzvV1EkhVXYZjMmY/EBOG95qGLiSHLgur09DFoPZmz4aE
ZCcyvk4kzeqbLiUNAxE0vjifh0LTcJMxxPyHVkSEzSFwRrKFehj9WGMTuRWTlWRsIntBvBFOBhQU
ZpTfxWa/2KULNBEuwrGPfT3hB6QzWFWo7lNhr2rXF+QlemZTX4iJvX3bTwpTiiT3iXhsYtaCtVEv
cIbwg8haq9Cskg3G1ga5aCx1w4aKxSHwUfUaIz0oiHARE9csNiGdCIAbO8fehwU++pil6PE2+FwP
H4zOaUZMg0HVLC+0ynU95eX3offmT0knEZnAfU/pnqNKk3wvITcUmon5KJF6foG669irStvWp7mE
cQC4MkdfOapV+iqcqc5gzeSDau5g4upq3xcBdneyHqV+Yj603vfUbUT12TRru7ugdvStaduglqZQ
TcbQTjZ56yKywWjUH3o2cV+gbspQaX2hNCqvi8R3+HdwL4dm52aO/9BHqYwunS71LL0WE/j3xsoL
ohhnTLVcFrTMFg0p2dTZPntkEZo/hF152S7MVcBQa3JPVoLo71PU9cOzMaeYB8VD1z0aMfDWtU+5
+tWAaNPt6txJ0100jbkJtjSljyoIRmfjt4g01w7JZt5aUL+WW0T9HjpYK5P1CqvB7iZBYLdgbnnH
qioHScjblKM4qgwX13iOXcEPUyRYjKdjC07IAPorE8gcJZxQDaLNIsgPE2YMKahRnrL85rnzqcf1
VG3mxnWeEUIZn9lsXL0tRmjWazviGLJOK2yElZv04doUPkZCHp4y09qaEJmv8nBkN3HcAq2ChiCg
d4o2cbQpygSf2tpzxu8AAzmOQGWSiJ3vGejNtZuRYZAlLd4TDpLRtQgyduXUbC1rO9k+rfTKrNU3
k3mCSUDFV76Pa906GKtnIxtUOJNFhGC3+o4dmE8UpfKxUWgE0jKnnDvqyiq2F3/zVt2RDJhWB/Kq
ER4NytJPflHF3k77E+7CgRM3cu3kzKZyIO9gG3al9UOXxeL0WJhduS7HBETA1s08rYTUs3nEmML9
TLfPcQ8B3/F1pCP1U9gJT2ARURavExISbwkmMEkuSGPmx+xW8tR5FWq5OQqT6GIq+umn1S6YTOvE
I5cNaz/eO+5oP2lfjcPGg7tJvOYUY0Q257E6zaW1pI2oNLeOwnc6TvGDNcgrDMgzdZFrb+QFpG5r
j9vSbB2iM1keiNFw64ozk8aXbe0O0cSCZ9Z6NZKblq/m2HRcFhdlRPRB3HFPppUR7+x6ACiKORib
q9BKoydaIZG3NUbBITYrQ2ZU3cQo/QLc0L44mOJ2eOIgbSaYres/90lq4ik29PPXYkx6GE8S5TzS
q2SMUYraswfQMkfOftImHUCH+MD2YBNamH3PhQyLb2bmjdkFTHBTHKKavDQwDNJkiIKlut4Vwonc
G9Yn2a8FfyA3Wqf936m+/wM97//XHBGXptN/L3zZE6VVLIqXl4KX5Uf+1rtYFsoV2wWSWJgqtPvo
uP2td1FLNJWJQgHQXmHVJuh+/d3R9px/QWpZcqaQL4BXLE6Gf3e0BXFqnkVbDJNFWt3/rKN9RhS3
F2AGGxv+O4slIqSx1z2gUmrWboExTj3SCbUB5DgfrlzdxQpn6jZEysnCGJeGWiHl8wKOio6sPwZe
n1fvqCd+tRb/03cT3ItyhSIyahE+e0Dor+8FHlPSIvGxrmrMuRd7PceM8OnR8WA8amI85JWT8v3E
kLBZKjlHTnWfPMXZ6H0oWi+m3tZ5Wl4Ynm9waiXa1LsjkTKeL1683j90bn8bMiAAMq0wj+TMgczm
rGfcjyY2gcLJrjCAh5eJ54oxXuG87gxPOJPGnGaIrUj2Q2OHqEQtGTWbtm288umf3wZgCG8Oa20G
7Gy0HOy/MY3Psqs8TOPia+P0QIc2wRbpysllqXbdoEeJ3VsRVv5lYnLCOIZ4+Hhf376PM+wAhSOq
jEVp4NCnJQzDPBuPINEJbIjBP+YphBTrKEud6pXUHeXUZRWHs/2BdBvaWLKeOGQVRZQi47RlsMbN
wJzegUz+dDse88gCJeIwZ/pLg/sFlDH6gljixFHHKrdVcddBrpuobNGXRlga+G3h7kgPScMRqz3l
eONG0L5q8cpP8cm8K9sEYffbI3SuHrH57D1LgDuyg9BzPJ/Y2sEf3Dat+SKY/KgInqkt2rg5CbOl
EF1HEJvg8CNYdtP4WnXJXAZ4SPi445MNpiodrMhfqJOfpjsKc40bV5JM6wHDgdKGxx9G4bTFXXea
LkNC3OSXaBw9bGE8vFAXJ0JVp19y2gfYlvi+UaZfaNfxu+6qkNyBt5/0dU+b45kkGBSFECAc4AFL
yuuxz5wpHsbAURcduD9qszKsYS0ltCdyZLicBBftcJZNy710Ik9+Ct0gU3unf38+Behl08zmGImS
DhNaNCKvb8MQZE038RDsAt/HSWJFA6efygtHtNiJbrG0LugLzhAolr/L+oxavqtJjFA7N8ZvGrOA
ptEM+z8aHEcBZ0EIdSRLGLjKL+D6xcSsBAnbHfm7u1wnOChAX62rI640YYY6O5TXI40O5P0hmS37
msjt8L0vY+nnv1hfuQHYwaYpkALaRA0uwsuXX4YYAoL/2H92llFb+mqkxUeiJSFj310bO+yrCK9X
fdvENn+s0lF/jDgmmiv6NIv+Pre64RS2OZUlqpVsSjZghfPnuc3Gef32SL0GfVhI2AkXH26XD9hl
Ii0r8IuRUl7WIvufNGE0hvSgYKQwJuw6Wkzfcp09AIn04zsf6W+TBjIVJiwW+45i5gDJvb6ozpzR
UNCAd105E+zb4wsiH4MkNRAwR+1AkBSmt+FD73VufVBNEWRXZGChXIHqQofvncmywNyvXhaLhelK
2BmAgNgiq7PbCWzMfwYnazE0Nf0br8Tpd0vbIMkv5ny02PzGqL+T1dw0hxwcYS39pINSisJ8TXDI
/HnI00D+8I1EXtmtmUE5lais17ZMKWCjoXJGkscUXnFOSOr9P9ubeIHw4NBnkWdH5YJb/uuxtCb8
OsC3ml0adF5/lw5jojBzj0dnL3AotD/Ok5zHGxLr4vLngNQIc7TUEz/enka/vqiXE57b4OtnxsOH
RzV8DrG52jXR14ekzI+IaMbUse66AeHxOgn7mm5rTMORTq9pieqUkV0RXgq3wa7LHwPgAEyhAvcn
jTEsDN5ZJ39Ba2d3RrItqQE2gZwsV2ebVOS7XQKLscIdRfTdkXY2Z8IwI/9sY4EH5uBBeqI/TKOh
I5Ys6uqNFiKG3py4mfrgYiENJykPp+ohK7NU3IzAmOkNMztvj2+P4q97ObtXFixSeik31RLh+Ppl
dvSQJhKmO/xbVf6oVaei7ZQ1PRZvVlulx9yyug0KCGlhPxkMYu3gIELmW9XV1pPCDU2T3uzk6zYC
sN1xBo52arC6cRsGVo5hWD0XEYZSBnGLJO1+SScZj8cxr/r7QZm1v61jr0MvIXp5pFmr4Rv0OEEm
VyQahPiFNGNYPyiHntJKVi5XUEXJT8FcnPWXt4dimbZnI+Fhacj/+I2P8qzSCalfmsoTmJ9YUGvv
wPDoPGa6qcWtw8urL+JZxCdlGu+h8n+8MLJ39CVM6d+0zHrJg+h7B9IxEiRMIURb74WPEczOzBGX
Ht3YDMBggRzfU77+YRnyoEZACCCaEtbFGUas8GAJaNFhTRPNYnzIE6Ge/LHJf8x5of3PCks+Or5j
lVqInm04mVPQ4Hbxj8edogkwfgGLTQ5Sr2dgSeqea3hEh4O4kJQLPokIyhAW2UYVBPPhrvKlt0md
lDi8f35l+Ddi2YlMxv5sy8S3pBo8r9I7y7E6uat77NR+tnzT67gdJBiQ9iw6T5WHm9zbV7bO5CPL
GsoBDzYMHBjT5OJnD01kejHS0t+BndL5IhZzXM4/ln9sqi7f++RBWJvZtgk3DMlyyPZtb8gCZn8a
tNhHmgzO23f0h0lIaBqTz3aR9iKrf31D+MBXeREN0AXashCn1POrH5mX+6faNgjP7JtRHnHyxGLr
7eueFZUMBCdUGohQgkxPsQS9vu5cFfjYCXZC4WbDkpRVQMSv7PYDcLVRr9OhJm2xCW18tMJOGsn2
7cufH0t/XR+ql0MxCQGVneT19ePZiht7rrBVw9vHh7ZbQFzEMjlWGxfjlrVlpib29IldiQmaqzBu
yrEl23bQ83B0WIduenqwOGOlddPiItT2cvf2Lf7+Zpbhcfk/3uz84+wOu8brKiOIuEPSNsdNmkpv
+jSPlnHh+/A7PhnD/2buvHrrVtY0/YvYYA6DwVysxRUULCtYkqUbQt6WGYuhWCyGX99PWeqZ2T49
vdF3AxzA0NkrcJFVX33hDbVXpnGMleR//cX/2b2hVKd1FxEf6GD8sSZ8UURTsm7y2Hvz8A3Ka7Gm
FZsp24eOCJu09dvluU6UN+JY04RXE2JU18iiu3e2CDdEV1enQ8Y36OrizZ10Fv/D4fWfZHWJSem4
MvJd6tM/Dq++0NvmzziWKJqaf9HAZq6JrhB0b/BMNlqEtCFfSh78vYdN7EWTM61ELU1swz/cqn8N
pImpRSInpANECP/jQlw6bn3fC2TUkrBAqMcXcYnYVedaFwhXYTaJVYmNA89QjXN/iVoUQGbfzr37
f3hiNKL+OMPIKCHNU52Z1fJnWGFaswZDYg1H48Mq0qGevA3IdIMZzJwIHafRmOkfHT34CLF9nb20
NXnQcW2a9ku9IDJ5Ys23j7MAffBPIc/cg7+fr/hTo/BAnQSjgUrp7zutgP49iGAbjmQjoXcoQEZc
W/Yqbwbbzq9ILcTjpKr20eritU8DS0l3l6PSenK6WbxL/CvKf4h5zr8EHwomkIgGDEbryf4z+Cy2
7vpFc7viefTkbh47+Zgl2EOkgePlIbKIsQ/VJyx/xDNcpWwLRbNHGIGiFtPJKiaFU9w+TXBG/QpQ
ORUecl8HVXcFMBoh7CNq4vTi/+Ex/8vpwUEZRr+fdBjQQfzj4HLXDRM7K0QceA4xFEZfaxblIzY+
okiJpWt0rwBVLT/xLG/rNzlXMVYAHj6eL0HtYFDkCs+C7/DfvirycMDgzOnZlN6frTMf12HLC0V5
HFEYB12zjM1EnW25Q4zBatbE4eU0QZHkdEdUdXuCMx/p+23GMRecnOi2Sh0X32+7h//6wv6kk3Il
kBfpXhHf0RhK/mxctGGx6ci3M2RigQN44BcQD4SBluua8c0CTc8/d+5abDOarouo31rmpXQP1lyA
SJh61O7fKrunr0Irv77hfRDJekcF6rov4b3A7Ka0CBCSZiJ69pOxsn9C/h/4qmGMgfr9w6H1LydC
7KBx7XNgYnYTspv+vpNWjHJp3towPWI+/tiVk91dWarN5KGOZwlLJ8sAEewnzLjbfyC+Asv8+z7G
5cdBiMknyjgsPU7vv3975ko4kohRnNZ+YBj0dUEVnpuVzNbCPxU1Fqp3i8WocQEGpP1IX9QcBwPy
24jYfg2HOVQv8+/OFdqXdL4KX2PdgWxYYVpHU9l0jP4se2FAerZ7lS/TCTuiyerPLoiBDR/apat+
eRGWC98wodiClwqUAJ9AlzR8GP0cQDEXYA8AWx1BKZY9iE1naN7Zfd5uT0gAdEuHBFTj82jGrUKU
7iCqTuJxGNYAD5o9A9XKgk8QISsiDrOA/dUf7WYamuRkT1XN21d0NGixES/NV2cBch0xKq9DNsap
iBKzmBzqqilhcoRn2RvOkS39qb5AbCdOl8rPaaGhXz6O5SmvrJ7FQge/DZd7oaNwXtJ+BAf5Ogkc
jJ4dHGCc9tIPaS4RxHXL3wdwnUPmnRB7s6oFVk3i4vJCJPf9/Vy4Az9DYKVrisvCqkfksLFn4cIn
cAD8t74Ox/AGnGVh/j/KOyc4xwI64HZR+2qLcgCHAlzYV0uE4ezdQZrMXRummQKTdoHZTpZhmg5s
sQ/M8ymp7K5my2WH3SKfQvZ883m15cBCco7bhgEGYsELXF44XdTdDOLxCy+3J0yZqaP3cL0cUDBV
G4zszkx2Dj+ZZdTM3ZW94Dj+FpSJHq19FriUpsd8qpx8unS6yWPhFfRmufWLV9nccxujMm5s4S7b
RMUvwcAgJ6qq7YmWwcgOBw1U/QK+UvGcYDL/3vvdXPDQ61EIbknWDmYDf/6FO4DmBkVQJvn1oTsk
3RMEsSZAsRJR/SeNSrCC1pblv0JGA+Mjurxz/1bq1l6ue2cRAFQpJafMqBkDUJrQu0sKnuVUI5WL
cUIBxQEYGgY6b/4QDNadEaTkZy2gzLh2OdVEcqdp7eAxdGn/HvtyBaswtegXPoVuU3HJzceVFz5d
5DdjEILCo6xqUo673p2R4T0pnLaR3EQFuuvX1FmimF2hOtvEaR+UHT8YZ4IhvEmSrUy8C5C7pmNa
g5B0k0sb9K5qvrhdkuGNXAZyxHRGNE13tQIJ7MqdRk1jvAWdoUPE1UsbJuEOsuu2XA/aUjEalZ0x
Ik2HJLA0VNTAIyoUv4UA9nHLyfJtXo3trSMdJDlL1RGBsHtVNZDVyN0673UDBcAlV+wlkt6lCzHt
ZbqtZzFdUizxG4/RUBotNJvqS9/jOZIT41sAc9tTHwNXRDBna1gHru2bl/kDi4dODXLNDrQ+B/fU
YNe4bK3+6Phl3nuHMlR1aN00UdKV8Jkzc4SUbYjEQpXlisWGWi++MqcA2WT+wZCp5XYCrKmrXx+7
zFPoQHsAl1FQpp0PpEOXD2AbHWynaDb2CPyIquA6g6Jc2SuEGPPQSx8dJMIavmJYpiOgX313rEwO
52Tzff2Ks3Tg4RGIl1ByrvylzO5b7QpahqA3WNZNH8fuu73oCkAMZvJmXyxBT+zMGWco44CkQu3u
e6HNaTfnMT47U0UP8Q5ZHlk+9e5k1yeH4bYb75KCDuO6wyZ2rR6IgDq5d1Zv479EtbdVaEGQ7nbX
2UANNOw/n9MWIK2EhMmibUI7vHoO/I8fXBa1AWUGGFkmX/CMBG2HSUo//RWpJZ+eZZ2XGCSDYGAw
ODarYabHQ9dv7cGZewye/Zw19LOTzmB9cXDdwtOSsWEsUaZJAF6F/RIW9q6wsDLbY95tXdVqynWB
EVLlibPOGZvdSNquzLKyrEZBUzYWnPBdAJY4f/Jz6XLBWQWN3/i+my3hZQEP6nOywv1rXeydWzdf
HkuEiUPgA4WUHVqgKxhtbzeraQNekAww/HdZl5tJyJRH5qiMdeysVzgxyPrNS0iW1hQduSG4yOsx
QMIpyyyR3CsQZbyVAdDCM6VLb+Ya85zV3FARqC5o9llLyxjCrtxw2txCwHLX3qTL8poF2w4XcpEO
cpxOQ+dmZJnESN0nVsyG9ueKqe++CEsT44BquxxzHmcRpjg4OY+gbj4PNpKLwOiv9t6Yj7QpwQjf
gmrL8KPaRnNef+ZKvpOZcP15ltdNlZFgthZYBzbXCuxTAHrezJzq8/itClC2XMnHkeZmQc7WlI5v
0qWPxCtQoTmvMNoEJQH3NDRBXEyd2RNYlpqzGHsqc6i282jOT7xySh5XozK8nfazH5mt/3nqdZ5b
YlLHfDcr3f+YYIUWBlVIw4YLYPIdgrRutLe56xvSox9Doqadf3+ycs2OSkC/8JF5sJrBU4sAFPcS
PCJJjBIzPi6Yl+Erau3xPmPLBqj7jPBrgXU08rGyssFCjMFGlv5YOCibEZ39EVF6XOSsnGjrf+Sl
zMcXfjD4YMx5UuwtIR1fVhl/d1dKDZIAgdhXxxsiRgacIbbCgsBCImk0OYXzcfTVkTDrhrzGbL2y
9bESP2i3/j1Q/PiGqLYxmUmjlaaDfRBlYw7QIBd1bZ8SD5FxKkM8Q3guArLEoB5xiLL65knKyQQr
hLMtu3ot3Mzc9WHDtACE4rQ0KH1RhyPmLZ2bCR9RSWzUyixzD3EjQiSwSfo6xw7gJi9Zde3w0O06
Mb+CjLrhRvYsaf/c29rbnFuwMEJWb+h5e9JBZDaouRW4uQe25exQfOfT292mYC3gY1E6IN+4Uy2g
YL6/aDKGsqUFoLd5+kwLnLIu1Y9+XOPpccUTg80IpAfA0lI1lKR7XygThnHAKs1F977JCT2DkFAo
X/sek9yyKjj2y6lT3GS1hhDmLj5zD3BtHa8fHN/8SIF0cd49zHLAklzGQ87DhH/WZtjqQfkCPCzF
xPUG09SxiUATWAup1S6BSRwyUSdgdL6/IgmXmFUR2K0ZXpYQOLi0z4+IoNqQlkgE8ri0wBsVr1yL
UbBFrKHAIGfndECS47TzqkHqL93Hesaz3jy6HEs6cy59AEL6QoRcFv4MJughgmG+DjQEH1nT+mBc
Egwd0Gc5FnJwUzJ84GdmhZifWTVSjRt2DlPtXkGuGstC7uyytsXB8qwovyHv78onWBOy/Z4UWYyc
cML37SentX11SqKxb7/7fWMz1x+qOkZkyLaF7PXZWXrguoFoAhCg0ifzTFHW0vVzhV64dLBFQefD
TYuBNifOVeOYTLddvW3r89B2nmjTSRabRIlf1i5pmMaNIvG+YIdG2bGrgVaW9W7rVhyMDyxo1B0f
lxzoavMI012gQLaCnZmWNKqzBSThMGmxHIaFIRNYLgAj65DWDQvqls8NaF0UqnHbn8DRtJL4JLhb
hn2SGuvIuTYW0FV/j8T3YDfHxEa3DCmDpF7i6dTrLgOUqtCTuXMcGlbqXCej+X47BySL0rPVmb/8
xukB3NVrjeCMcN1JfO1H9N7jM7S2eNwuYywfWg9UANAy57CNEugd1lqbPzhHZoPZyhnZVl2FsUln
c23F0DKvR3h5gUcgd8IrWkt+kQsUyXk3s7xNxKs6DvDsI2v+DNkgCxNgMeQ2VkMkDkMT4xnnJAiu
qBiR8bdxxAgG6ehsHHLnoCiHxEMFMcouCM5NHuyKAF+tZ0T1Y57sjDYArJgJoX8B28hpZixlrMhu
xN6xkBiwQfKhFR0/g5tm3YRlJkeXwbpTBl/cACKKtRedNGWb93HIAYE129Gt1pWfgEWYeQlmhj6Q
4VFsFpLujGJNUUYBMhIyPmrTQLbmhWiEg72QbcDurVr0ERcsthd/PLJoE450FgrJ5Pa7PAEZ+ftc
aHjP1dTjZ8z3rbRFvN1Hpev6uTm9Q8LaVKYJWhTdcqTxm1XlzWe4AArSciJMfW+iPolfJp1l3zHF
LOT1KEZXlffUiRnWsCFK96iK1ziBETBlpE1oX0fL5JhVLMwBHMXYT/8iXkVE9mIO3Ey9Zis6SCpF
g/53TgoThsv8xEvYYUeZhQKnCXjxPEWcGaPGzPkp6SfNPXXb3kBWKmHhR3qsJ79CTRKZwmKNT/Cu
etCWk90Od57yBpdnPXHbiBqsmsDOapdz1ekXJtWfx3gbVgsxcg3C3/flo4xBwTR3BuiB4dimcoyx
RmdCpIhs2FOzyvZbkWy8y4NK65/dj7BckrdSIH0kzgrHafpe2J0RI1sE6Ihn4iPkAQ9NyGc+D1ck
UkoeCPJ+FtzBNhd0VHY4d26sYcgGJvMp8VQk5nmrbVIFN85NUFUf6XqewSbtLjqmNaagwK8mYF7v
mVaDsyzmpIuncuKAiEfHJFoAtDfZHVBqTIqruV+z1X1drQTixSngBoNzZYXEyYPtY9eVp22U2Lhe
5jDpHhKNReF5KwuM3fe6srSnYaBw0vo7H1Dous9pUTjyTIuujt9pE9jfkFMaltdi9gwOqsh5jCdf
6LK/cDHSWp/6DDMM7JM2D63IXnnbN1KrbbAQNUyCBblCGs1DmcoazsjTMlSW/eJmwrgL6sLF3QoQ
64wPVe5Mo0Q8f66n7r4UwxZiPN54ZXym721hYZNAq6sPqlv8NydrFvfCwqOq+lEBd2easHXRqYVz
PLT4aG46vNiUtvSDYCKXfdV5afbl2OaIRZ6WgQTvV7ZpDMXTcIzbGmMDCFDULE3dB+e1I2KpdBS9
3WIyojjTyy+mNMtONlY9bUuPjDtH8hiFjHk95o1Ocx0Uw7j9+Ky4PrNs0gCT9Xw0CT7qFcvLzIGL
tiVVZZ70JPARAHkL68YOxzx3X/RtxKIcPwr1nN+LPd/v9b985FDux65a1o1240z3iOVRAr6s3z7q
izrbTKr5med+boko0CatHiBJshYtTw32C22D/seg1xLBJzQlTWtq8+J+XsH/TqJ3dy5YIE3QdmNW
WFoo/ZmOmNS6xL+dKxvrTVbXihZZ9bXDJ2jqkfa3O3EZ6S1EygYTFhMy6OmaOsiiQODrE79f2Px1
JzJTzGQ2pSREJmcgBZ2cBKksAaeMTwe5kLFnQP07+S/iUkPo2vrVSQ71sOAQjcbKMjff2FIhaj9A
HSXUujEAKXKR+SD1b3iAPey4uos3SHw4w9u0T0Kw2gfQl8v47iXJNL6TS0zVjyIehuoJwVWbZTjK
VVU/VGU5Mw7P8EsRp2HoKNFymKDlcn/LFfaVvdvarV1f+1mY9tfSdj3mg0BISmiVo9C8zl9tEwQh
7Zr43fXahsn10TyKmOV3MOhaEI4V2jO9uR0t1AICqSRjIDcayoA/9BjL8EZ5mTkJFsdteVSfMYwd
F9OeKEbtkeGUzuDUKe6OWVLtHLgVDW46jCJ5YOHHOTTZHvwtKBe/03lpe6bawL/NhK/E2chFA8tl
UyBqOgoUwv7jkDZNJ257V5s1UDsBbZBwdqdQntbABtBH0zTu3es26MziKwe743kLJIJ40O7omYbG
EGLUx5cx2YMHuUSexsctDJaMhbl8QhhpAjdwzC2BlXHabU6TJDt3SuoevcqPHoCwWzomjpNQRFvD
wv7J4E3jYZc4Cm2pGH05+3nrSzruwA/78CYqe5fbFjfkWN9y35n0t88z1W77383TGaDnioJr1q8/
Mj8fnOkAh2U2Ny1fJ+41zFdz00i5zW3KisUiMls2u7xDVnUdMZbtPXNqwihfFaemh5YbpraWK7gZ
dimdEaZmvTRTe1hwy7Xg5vZTu81Xn20AhrEm06ABURMc5Gcvjz4smYNSaKShn/pRLOY6GykpxBSK
DVhJO8dLkJaDXljASq8wcaPB0zFp8rpmhBM5BrPpDuUjHbFz6fYzz8VRiHPD85IotkNo1JX5B89o
rolmHv4lEHzrQvDo0MAyfYfcCk2CL0o8q57KzjN/WDgJUwJAmNNCDfv1o6NW1jryrrnvXX/ToOnn
vW9lk9vkXg5uTX7hzig3o84yQ8n4PZ75b1ELvnWC//024viLziOFYqH+1//8a/kf/+ev03t38ybe
x//yRV/Kv0Bsdb/Un6/6/1FNxyDW/t/Mgwe6w3+X0TGv/6Ad+P/G/MdB6yhG0QXMjJGq+WQdOPG/
Oeg+GbS2EbHhZf+bdeB7/xbBwmGen4DDZ7DDf/pkHbi4bOBDDoQZkK/tBVhA/L79+Xt3+zHDHf/4
+2/qJ7zx70MitHqAdkYoezAOjwDomUH1/wXy7LEdLetG/5oCB4hgEflQr8dkRjRhUclIYio2hynA
um4Hx/K2a7rJRsPS9d8zjIPzF2r2yTuFUuA6ySGw1s95NGxOOrotM856NcgM7XnTG9x4UBtycELo
zd7ahfugjyTwxyYA0kM715UPwCdg7MFs624pQR3vRKkYIsW4+BiSMRlqYJFvA9w++LrMgNpNhKih
NFYUGElQ6N6khXh7O/2AVkyR4Ens4kqa0vahnCzIC/HjqrLJxw+jtx6LcB1wGxMUJicVB+0vgmjh
0WdEh+emdMrhJXbrEOo8+J9TVkg8ucMZISCjd9ExpciqvthNuN5Mh3KM3CbtOwvqFB/CTCT3XSRe
5/V+tnvsT2nSrC+W29m4n416sh62Ie+gRQU6CS/XZZ7XQ4MV6bfSCftDHjblfCoo9TnPYsl9lFbd
FumoFvJE3m2Vu4l5+PytSLrQogm89NNRZgFamDbKAPeVGJzgi5FVX4+eGmd8AbcEC6ZhzIYXBQOF
ya7mVESsUMuf1MFZ9IBKALhnTDz67RxPNjz1al7ml6AtmwYtEbCE+37B2PJ28hDWPsaDhX5ugCwQ
egIlKmt7Xzl4UcxaQapqo+gmt73Bu6ePqsuUuolfAUMButqEF+FFPWfuHcasAUQ1Qsxlr7YNawTI
E8txReDC3w+5XoYbVXg4A2fz6K9pnCcDxWKg7eECezvMsT1bbJeRO+AOJyBffZ9G+CKp1j5q69SP
xXPRRhmUGb+v0VXAEmG8sPIRMVaN5/bwMpdg3zu8odDlbClMf3aBXG4jVWxIEZKLQftyW5LhIeYh
Qb0wUPZRiXivYvhth3GkiEkle6pA1iHIi8eeftcPF5VSd9e5tmInNRsqkCUOstAz0Vt0v27S4cPy
BY0QYO7duDo7ubb5CL7Sor+0G/hh3F2SO+TqlgEzJkC8sXNsk2S5bZPBdtIhmrWFOACKnxcxyHU8
qDHC0mg6Cj50Wp2mSB3EWm4X18aFa/+xFZWSGtGRqiI/SvugHZfXpcvIcAuLcW+16wpv6fI9bsmF
+OnXzMrwSU0mzL53FpyMDvmUoEiSpwWzeCRMypD2Q7olS/8Sj7WClo43d3b8WK6bO2TB9w+Yg7Bq
QsPHopNzIZJjTIqGV+64te11Abqa3RE2iMJVY/wW+bkOUr+kGZZKnQffGaF14UVLHxyQyRphAQA9
6Y574tFAxIH3BTWu+jpoIvU1dGYcv9Ce938smK0p2szdz6pu7LPrudVVkTN2p+cRIBqPhTPikDQU
8tjV51y0v/JpkemGNg7GIkj+3ESNG2E8ViPUcmTiPMHhyAx+arODGSHTzH5eNEjboKndQ7VV68vS
x9FNF9ntY4Jcr6RGzbvXubGTq2YtjSyABWpvb8jemF5l6LN2HW3OrE8uhmDuvgQTkhOwUvvq1ptV
D/+7QsEyx9gk2i1rhB3uEjzEBYMCnlRZ5nvfpuF3F+OGwNyUTwix8o0qquFgjFa+YipBozO9S12m
Tnk6Zm657eskLxHLJOVNeyda7+sOhzgGITq4BSnWXTtxzzPwrOnbRKW3H3F+uFwjBFpiwG2YNqo5
SPNAlvdrX9RYvLbx+nVjInJNI7c+gP1eCce0nyNV3azu+suuZvkcO10XHLYA++49PimtdaFFlz0v
uKtPm8yxeJvkNb++SUH1Ty9LQkVQ6jK7oG6t9wg5dKe+ZumC3/PGNMIx4nLz2dAlc+IZwVRs0Lo+
wRcVLUJ2buXoYT4gn9AQzZri19St4oGIDfelzwC+YUYGbtdOchwQelQpvs7JkNQHJmvyGJCTJ8QL
UBB7qrfARRNSVGhRwwfZx8U4/UW7kVIZ+3dkNxOAqG/dlnhnSNcuCADZoZNpRcOPkja2fcgye30Y
5iHEmiMfrF2DYiLaSKtSMfIWlXvo8jC82ZqmvrBHEUPo8KZrMde4EtIgvwRnOJybNtpeNb7l+3yi
d3gcih51UxAX3Q+ORmB0Nb6hZ9qD6iw6LOhyZvMUVHHru5clk9Xo3IgK00U98cTg09b6p0WF/26s
4DN7k1+Q8s9TRSryuPpJ9hLbdfRq4QRfpsxXfqh2bnu81WlJSjuLxS6PsNcrWRd8VZ1EVxXzEwSK
Gj3c0/zG6caJF3oRydy/r7Yaf8XVONwS4U2BwN6j5x2qvxxHRQ9ToadUMlrF4xbE+fXU+jhQysal
g48KCpPwNXoTch3uKpLjewImGBB4bM+1MwdXCstcog1mqnFTb3+NzJmepy2vj+44qjtQ4wn+HCrB
l3ftUoE7i35RGbIk+z5K5HgjGBN92yge8OyALycPit6IPtcwDZOXjowMJlhjIftd1Q42AWBPY9rj
lV6/YOcTvtT1xmZ3N53sNi9oZ+zUHVeisjE1v2I1+/6umvvxiaKSs59wEDMjLreN8yTbGKSXyj22
BY6Le1cZO6BqZhHtWiRDoiNqswsmk6VVP9ehAqSq6g1V6qDVEeTyBICxQhgJ4wANa6QbOmXfrV08
npUSwbuo8u5yKwjuO4TllnDfOGGznQoncor9hn2xQJ3fm0A1LDyD+FGjQIBJUgu0mVqHBglWo1UQ
f3cHLnq/QEkNUhoaDHgyGl5NCkOvGA8kQTUaVmyulJ4HlSMIBuvdjabCPs5xXmYpwiAJLGcQZalG
R+wIHS3f6LzoMuG464ndjmWmyvYE/JO0BGWaPuhotaIfMU7pODBRgXdQOmOKGgZ+8zHnJqIHodM4
rwxInNfJQwfsFtSrvRer7/cnCPWhxRlgaxu9YI0Su9x0P92GZErltZPRzGT/ry70SzrLmNQSzuvr
pErG7/jj9necyLEGwo+oLwWox8yPTiMn1yr7/idz76A52R2imKd68afuGKGmiiU1oMWzV80Cep1W
Nh2+JMJOdIt9pKvmILR2o2eTtdI4Dp27BhEzZwc0Rt8Gc4QJdV04/Wny6uRK9PSmDi4J3ghUZLbP
K2SAhGBShojD9BAOsaytzsCQqnt3Wkim/N4PfpEc3YSCZjb30B2wzfTGJcOWdmtpOqI4gUV2Xlri
iG9pdYWuhXclxrj3gUZlU71n6lP7Vxj8sv4tO6Y3klig0nbopw0vEVPFGFP5ebipOUPxKlq6O4Zv
Ah/pyU5QDOttko5Fe4tCOIVUjCmyvyIPVJs+dUPdcxA50KjdBtrxDf6regDOwbFsRhxfJED+dxDz
43G1ihWkENnWYamAb9T4yL4mTp7IHaM73p8NoJ529LRmuEI0BusdRrsTgjwUqPjKQhBDdXsEfHlu
Wwhau9lwjneBmNv6iF7PMOCalLseVP/AusbrNB7SzYhLXVL4qHDfe1P5lOgKUeY8aePvs5B5ChZ5
BWdalPHTAP8ZzADwL7IjhIcuKl2g4wxmo98nImL7yrDlMguvc5/ivmqvk3bh/q+eQkcHIml0Heog
kQdwHf6jB+T0BS07fapVUr36pUcyj0Xe8tNVznAHdALsRjYgNHkxWaEHKplx5oWNIgu2odNkvzI7
blDH+V0EgPRY3Ou1rp+q3MNfS9Ju3456A0FwVrEBNzB9KyxKFVC7uxlnZy+YS+Tk7OWC8z++AHCv
riHj4oICjmXqU5rim5dOiYUCDNnfuC8219ueC0duT5OzTpjahtP2EGkZjYciEd4VQqzlT6DmkMcG
KK+3M1DHftc2iOTZJlgEjvQwd/f1eDZU7AfSb4S82f47HGvLc5+ZghCIAcBnwbpI3Li7GAtc6/so
Ki6KvviJekUPjqBcLth0s7Nv4hwlYWkLHrKywnNRZvA4476488ugepe+8H9NOsBWOynlawJi6yFf
0YyGeOilboQO9T5ot5hunmyj25Dt+57Ni4UBOiXLd9AnLaKFCLvQmmbEPZwGuUYvjuw8TTPbXneW
qb/iGdVQZjPxsH7VblKgOdKpY4ymGR5SDU3HBrxyvfdaT5+167d4d5fLicMSJwhqyriJcH/JPKS1
dqG93NpkHidMAZ7LKMofHTqEV67EopWWqnuGangme1u/+tbgfg/6GfErgX7jlQNSwzuQnMhTuLrt
rWt5KIKz2rF8WPxlulhWCBsFEoOPS+NEeGmRwA+2d+xEoL/SK8ZmLRuRZ9ya6Ge3ONaGYhXGtLst
2cRVDGjlrDTz/X2WTzXGgsCLLsuOyQCnz3sx5/nP0Br0eQXSd4gJqm2adFZ4bVdQq1OYbGW3V7CA
nb1CJuWeKAlNPp7AafaIdAB7YnVy1htJOo9G8XFeq/A7unn5Hhu1inE+jLbE9uK9oPDbD5WWtwLu
2aHwZv0FcNh7oHiXXpV1IUOvufIryz3rDDoBBxqKkoAV3uPKAMOiEdmvBq08MrxOBsdKCh2cirpV
N343jndI5tSnqHesS2nleXMYk4zMEopdtKMKAdsmYQnnuybZPKxNBPl1hhvWvmI8fGmrTN+5Y/u2
5f1ySXrBIHgN5XUzRUChvNj/ighj8wT1XQ+HBYwFZzMH/fOMDdKpCLKR9MJVQGripJzNsIO1xPq8
yHpZeuelnZMf6Bl09+1oKx6+hwtzL4tGXdE5RzNqphWM1rlbaUiSA4WLY1qipUpq3IP70gisheuP
aPabryPUh+kyCAN9O0YWm4hhN+He2ir5014QacfsQm0ks8p7RkqsAgfHtP9UR9HyI0PgCpUisg52
78qgljEEBQrLeCMnl0w3dvNSTg8+/vAXJOO4uxQYQO09OsAzJ6IdHHqvLfzDOGH0MmTuiz8MzhWD
avzMWkcdg2GusDq2rFd7saOTqxFkd6pquYKYn18s1B+7Wlk9Y0sUBGZZKb2Laye7GNaC2sBR7XqW
kec8LsC1oHLjcotwFbyw3RI6znMft3SU1ZJgNqKT+pam/PAa5C3kmLIeu2/YdH+TY66+oqgVyYuZ
xj6Urxp+6DfZahHsomSy1X4Kq/m29LWVfV0DHe+11MlTazfygJD2fFpHxsZH2uB+SLVirym46+ae
fHA7OjBeobkzMviB27d8w+ZF0jEb9F/LrGqZGv7HWlrNSYvGP5F5WjGO90DWFz30ByYd1g0H4PBj
cqwarc18QCNQA5kLt9kF6ClEd7JWiTBI0yDHS5F0B1URYwjgrWmUr80PYM/9uufoTZD6F1c1Gv47
rI+Ks+MLAsW0Feeoo4cyk6xjlRpO8bvEOAU9yIiiLVXRijSaDhncncAzb3fRpqfvQ7Cu525yIawz
J1uPXaFeOY6BDcTtgoiQaG7FWlxM/NrTZEGm38VhPb37czgHl9AIUCXKo9g4xYjFet1kMHyPhbrp
KxcUGs1P1H2i8nuZt/a9lBWG5Fvt0kCzy5ekHvuzlU/0CyOs4jPfaPBJAVgC0WgUyhB7oEFQwg0E
2iau9bTVF5ST7cmTWfhqidJJazQpvlQ8JdXpEBEiZvXLDn5le0GvR6X08deLqfCt+7HiJCLnCdgK
3j2Mm+mSpl++LzimjhJVpS+Zr9brrkSPCNAoUpaAgrwIlArwQVKAYGIiLhPnJZvI7Ax5BccpHMGv
kk4v9Ob69jUqPHK4BnElsWAE4jblk9t4EHqtrExVgrnIkhTyS51v4Q0ekI+AX9s9ThU/oy62vwUj
nNMjoANs5JN558/L+KSQtiqvARGqp9EPrMuhjdVL3IKqozSoO/cWxS16QG0Q5zRho8nGwzGbYD5T
D4W0u+YyR9+xFz6/kVZfO9yWm6CZGjWcPClInvFbBFtA7zxJ+YLbGp2gDAbscCo8lBJ3g5eTpeJF
y0QQ4T77ETb6lA666LFiL7R/ZSEVSIe4LMLb1Z/FN05ciaNRi3LcrpuxqN9hM0J7QFOMiNTp5dD/
O3XntRy5cqXrV9EDDBRAIuFugTIs+ibZ9gbR7GbDm4QHnv584FZoyCLFin1mbkY32rFbLRQSmSuX
+Q2ougq9zSomqfJjNxuTrTUZU31JZoJkq+oawswkHYouvqkbk84U2XCKPnPEIbMd26FwXvNvmNiw
co9a5qPbN1EMnpHmzwB+row03NIdrbTNoK8Le08VStsOO2Wj8cFPTf1msgfQ7VEGK3fb9WFOZjsV
/BuQOeSFMidP3vZF4jbbxKIFHzBnDWsUjJ2i3njFGLsn6GfvNf3h2WDaiGoM2kMrb+VF0x+cWjgC
U3tCjGE+d5F4Zia/4AnNjAnlYVn1iKaKsJmvEdurv70YjvxrBvFy5vBm9eDvepDK8MNdjYyfPaxf
PNsFdqSMavnpVm15BXS9R0DISJHk7foN09X+DJ5xf6eFmSyCtNf0EyTNY0UHWDiYB/ALJFxSV9ry
6N1jx4q1yaYZvugGno5/TTtjD8rmr7CQ1vBQo5utc3l57CLIKfpjmqbAiBqHBu12bHpaTJQtgONn
JEKzQ9hrc36BJkUo9lYs0EKUWaumW2arru3j3mRqpxREjog96P4hAuAA/XZX0zVUw19/Pi2GFgzo
A3lZI8zsfdygZuPjQyT0YBhoMEJrA0tMtpexPWPQr9QeubHuOqRDv8g2K4o9yqzTsDGeN6AG3DW/
/fgzH7OP1h+J+QcmPDifA6dxjijrYDV7ywlVDoiqSYd9aGp2dVEMEb+L3ONTF4/Jk5d1jJtSXEEe
/zoQqKNyRISKhL2N0wig3+Q0AAyn2Vq8U+d4/dIveI4QZqF1U0+sblFofLhH5Dx682hyqlWatc+9
4e6vuNGKNkVPDsVs+5rQB/zEThg5AB5pZvsApGHJr70ScZ/cx97KoMCfMjKgXGE/yT+b7BTAPAzN
C5CfI1KbY2e7Vx+vrbmu3etfjuwVOqxo/Fi6RFrj9QaoUxTUvRhlWoEMhTwzszl3f+SRwjVGmznY
PwvF996MGgK7V5EQkQEWRMTpNc7oVYwAtxlZZ3kOsCgABpHkO6Z4bbQZrVYuAKpj4n66DrRoZiC/
OXaz+GJZod34XpPbNY08FJR3itR/2hQF1RLlgHL3mlsVFf+HhfaHoi+9M3WTdnGiGPsE0+JqP+t4
dMdPYxvbD95kIsJodl1dnTgdYqWnvl4cZFoQQNI9B64oqi2vFwdrO6NwmEvhIxFP8bWWuFRnPcTj
EO+/qaq2QCikedWCTsejMEnEfLEg4pCdg9jlnyV15w0DDPAUXsmINigNS9ZnBNEsvdDt2ZUgCnVL
85nsinZl7jJ9couIvyomF6Fy3yl1DyHEpk/dn7VdZMuBxlH6jRmFPj98vBNeB1NkSxB5IozIdTPo
hKWjLRyPxjxLRIbxmh3LtQiIggwTqEOhF/W5naz+cgiOkw7JTmwBsBXtiUP0LOL036vNL2CRbYtt
iFoPJMNjb5QlnuBxp5DWlhjxz50dAabeI1ZNW+SvqRTL7MiDF8r4W6JV2IHlcbNGVtjnv6zYqssg
r61EbgT95TAQOe3WXYGOyI8y5R6ngA7DA2KvodpaMEb3Vp/l9UZRrwMDtBatGPxChBqq6fRa9x+v
rjheXibsJgp/kFJtE5s3U7zeSlZsR3pod78prtQVzaISdGqf8+tpcqBgP4kexLXhmOehA3MeNBsd
UcdpsnCru25obuEF4BhQ6bZ3M9Pc3Qxzmt6LaeoAYGmGde/1c3phg1PJr/XQwj+aAVTZbHR9NK6S
yYXjsBh0/t3ZTDFlLMu+ph2JSHjh1c2dxPyhDj5+4yO5CwfNP/TjCCuO5J8R1TuKLLlWOblV5RCS
19GgyeCGMqhCaiMYQCWUgUv3DDhpMlVXOTLN8AUqWseUFVRmHQav0wkG7RE+Yf1BLvJF0GhBKKAk
d8z8LvCh4Z6Z10DKdX6okFi4R6e0dFCZMEIFjdCePw9qQPQe34Aw2Y4WTvOXnlcmCQ2zrsWpmlk7
YK3I8v6UsZt22xTJgWtURk0DznBW/GkSfG4urFoVVz3mM/m9DuiHEnGd0RJo6u+ibq0Hq2fkgNGc
TgPy+d9qAzyjndAHzQnmCO/ITaS5GXrrsIJw2OsUvhQAywzfarHXg7BUkO/O+GTXwcgkPsJowEyS
fYFOBTt6KGk45tQVyAfqIzjRgijSffNKQHw+xmu0okUhzeisdHp1hryZsXNBLlALW2EfbuHir7VO
BlB5a6a5qgClFp48QC1c0QKawDkyr43PrTfz/2RVlG84iDZO7g+Fd5XrtW1gvgEcbGt2BRm4leeA
82tWF74NyFH119n63wYT/V/CCa2p5H+GCQU/5+Jn+Y9Du4qUti9VSte/9y+VUgdRUeS6iDfoHBic
KCLOv/BCLgKmAkk3yTFAyotg+2+8kMHfwoAZpD4AHtKuVV7jX3gh/ggKuItL1yrkgKiW8XfwQuIo
8bAQ71otmhDeXH8FiqivA2IJ5qQsayZvA5TEfRmJ4iarv2RDmzB9FjiZ2g69F9CZ31EB+Q1MKLp1
dNpcDSmSDp+WYRsWBV5UeWd6NyOt3ZAf+8gai+1QLOFtFkHqIZk4o0D8RQOtfcIwRO6y5fTFdSTN
8Pwq1PHorYJ+Iugd5aexyrOkMRsdSC7Ytgg963qukbcb6ZvZyOdczzPtOXI8QWu3LhHLricTsEo1
nMVZkwDGXeo9/Xf7UmmTeY40RhfQZcJL0MiH/r5xs/puWuqvgBhPBOlnAY7/vnMp20jhyFy57g2T
vPVY6hODnQR2km3uWhKEeGvI5sFto+l7JRXptNdQvtgTxkDVLMu7Wo2fqVb1qxIA+HVSlIUZYNSQ
3g7kCF9StaDhL+h3gnuykUkGkD8+xWLAtiDuvs9VY5JMxMNPOsuCSeFclJ8gy1eAM+ey3dCpOzRe
JRxYpzHaV1WHarTMS5gCcfJVt/Mw2hCpaFlqM+gR30Te7fH5FP2tQPIfo8QrYOLN8NR0ffP0j6uf
dfuPXV/+/tklVfl/AIG43or/ObIcmqdj4eP1L/wrpFj/JC0CaEhqxnl1caD5d0gx9H+SKIP6Yxtx
zwIK/XdIsax/mpwOsh5pYMsG3PDfIcV6DkQm/xZNJoe//z/w8rMkYYvaC5GMVVKKopGf8LIVYURO
27bMWAMlxHfbsJadV1crpKbQ9hZX2ObFyrzTfVihmC+rg+fn8cstMJkUCLZzlNJlwl1gSvG8tkSn
DMOEpQhqBAJ2uDCVO2jWUNtCo/IdE4RDHNvWN0jZjPMRvDvgIjGfd+N0Bzk7O0/y3thovci2ad6W
qf/xDz2KtOvvtHTwb2jNeeSfxzqYnlctS5nmNdIWzQ9UM+JzOoQeTtBKnRBnOqqXeBI9BJJ3AiHC
pOZzPfWiIcPdjuV0WzfBQEm5H6fJ3ovUdbaAlqsfDkK+J97s7RdYizI2jsHuonY6+uLomiZFI6om
ENkI+ZGRcMAgJgnMOJuv+rHEPRm56xPf/Z2XRCyNpxkGQp7Ez9fbLE9zZjDIygZMXrCVYMTs122W
bZp+JpmqtD8ffz2xbqMXIXpdVKC1a4XO9eLpx4UZaJKISU6mAomsYoI0QjZ8jo0MidtKL9tvKcyw
2GcDaffIo6w2bUtj36vctX47OngtfwSAMAB4a6DxQNqynC0M+ToNeIdlAk4p7YccXO2veCz1H3AY
ylUcY3Gh61WGOvv4Zd5bOzYIMuiUmuhMH92UCDoZeFDUMAoG3b0sgdDvCzyFLlG8ppjuadV8/Ly1
aH29ds/iisQEdyX4HHeO6MGladFoVdCrpdqVgIE4rZrTihN74u0Rc2mCkhkhyUsdfSxKhn4r7fS4
qyDgWtMZg/fmvIokzinQEf/+o2wmtd6652kYP0ukvjhjVlrVjh57JazgRF1oVegcoNDp20YhwfC3
V8+h60ZRbqP5apvr6r54lIfvNuzMihpjTa3ozqVn0JbKE085KhSJ29wahkC+DBEwSWJ6dKAQZNcE
oqx1QHE7bdN6pcOkofsIHsSAxYKoGnz+aVPG1rK18qrb9zXKgJ0I7RN69W/CCTkvp0UST1Yh+OMa
PXJsnO6togbRjNgJIBYcwMrSusinBiONZDI3ZuQZh48XeY1Rr7boipQnUTf5j0N9elQmO2MzqGTd
omUOgswkoIHZ0AQY6AiuKiDS/aDDh8uT+qQU2lHeui68oN9io4AKnYDq+PX3NebCtLSE94Xe7vi6
EWIaksbgYLRCXDK9xpvQE+I6Rd3mAhDztMEJj7FbKKYTe/q9hWePQWhl0Y1nksLLjQbtD6on9Ogg
KxLMTpLq0jO9CvZ9trfJCT9B9DVORIa3yw7PCP7DejfScHLN1+8O3FQ3S9VGjNTyej8zGQqWTrfO
S4iGQUifInArE5wZjnonPvg7+x31wTU/WVWMkUE62u9dCKxzjG3g6ja4YA+iO9QiI96bZZR8mbpm
JYXlYGa0LEaHpqHj3kv8w4G87D/eet6zRuGrzbcOnfRVT4z247oRX6/CAh7GVHmdPQfFcxBhFXaH
SvS3CPnUTNQMWpeQe3EwbfspOoCMML8NduVdVCoC4KfLwkyv5ewOSDgh9JX40i3rIRCgLM+1NLJn
8BI2lxaWi/OTiV7AN9UjwHWIAMFexS3DKn/KhGz3ddzgqAhUw9w2qF594W0B5MYWMOV97LqAHiOG
UFdlBhVo65SdOK/NJvqUwsd2/BZ4CNYubozvYsUggz2KpP4dg+h6JcjrP5XLWNCvmVvQgfBW2ESC
Y9Jdx4BW0KQoYaSIqluJGDomZf4kO/XFQ5m42VZ1FiHqhe4Ek1RvFbFqaly3oH4o60zSQfoVJpP1
hYyvpqwThvqW10t7m/UtdASFougZ3n7y05LqY7odxkg/awnq1mUyFfn3Cmcn4bsMOh8Z5LmfZeM5
C4NGqK4QeLEvxlmpkxvUsxj8oQKj/xpNBdoBb8f8VonYdDboGEzw50F6acFYIhYB5X6BzgAVBShD
bDPFDAZmVwA4DAt2fqVA+G2ZSSDCVNZjfOWUjvjc4KEEGCkZRowVvNyg3VUyCdiCpG6LYM4tF2sM
MCb+MmAfvA5T3eSsH7BIBd1G7buVaZjOTKqd/vMoapJL2uXAkWiVy+/tqLt00OsVAAD9brDgqw/N
j4KZWUsbvWpJfzFs38YD8lW7BdG+2E+EgSUZBov1dV262KEWGO/JgHMzUleWSCHtWjr+4y6lK4d+
geuAtBG1acUbzcBjLFBkO1/GZBwighY5wMauPTqsxYgqBGWkXn716noZQRc32ve89EAvscFH1zfL
fhkDD32jy67o+57efDp9beoRFHDl4qbmwwofv+Pswy5qvHT66dSWU/vYmynAFO3MUMPranfxe3dB
znlVw76eGQHaWx1NNsTjEEvZxz3SKoEK+2oIUEkBp2rPUXhmz8ts7/p0bFvA9wpYl0xapFBA3Sfb
bOhSD5W/eI62fZyMVyDKsj/DgsVrYBpD/jW3rfHWXvS+IL2CHRykcxZdi7wEnzmzr8ddBHe8oLmp
8hu8NMzPOuJn/XZ2RX2ICxMvbkCWvY80lDfsPHsa0w26CPbjCDrgGtg+7r89xreIN5Dkw6Fo+raF
AVAmv52hZ8KPDmpjb/AGW+4NcIPS193cBnCbxwhlxA4yMn7rqunQR4vyOKMTBsNJ6moTSOFY/8Py
c8cxx7GWDUIyxp85ixMdhhc6YlsGa7O3wa8VLr2VmXYf0OrVLkDWG+VmlGFUwOjFUyko4sSChzrA
8yB+JPIS9M4A4h8aQ7vRpD3RVQIXo4I+0jWEzHFgioLS0jCNQ2zJgpMMuOUxBd1o+o2mkttOcxk1
dH074lDXFrCWbXgk3wTiToxBs7wpcfoSI/6ASqEiPSjvN3QVfmwYJ9pD2WXzp2IkZ9sPNfrewVgX
Z7Wuh3fr2ZZ7GwsugKPtMHzXZO19bRcOFB3mpDL8HnWiJHCIcaU/14X3hAJVvFBo6OMFg0ErArgw
C8T/acqwA0dBAdrCFblPun4YfIRqwFaZs2gvGThYMxWmnttgBhv7Uwsw2KK1U2bQW9u4+iy6JSv8
VNet31a3dD9QYq2q/Ti01srPTsONEekM8Dp8PlNI1jMNrDSr+jtAFkztoq6c+h10UezCcxfXRUSr
UFo9xK0KbzKZYKowAO43QAAB9/Btaw3VRjym+9gJzW4zYcn9VYyN+4BAgt7trVn0P7zFUfnB7EaV
beHjyG9zXAnbj7PCapA/MZYS9EevrrqZgbpfLm32FDuxd8WprH/E+IP8slPRjht65qIn+jvQQnJR
DBe0HjWmc7YT3+guzbst4wjUWwjP1m+AvQ2Wq1oNCSNrYpA5rVffpAwkeqaA0QySTDP0K6N3c0Bv
lILZbrCt1gycWU7uHz7nWN4Bw7KMTShtfHezQs4zmyoSv5GOyxdQgGC0JqtwPqO8lf9YYgdeV6wZ
Eyj5fOz184pOShcAc/QyH9GJ8RtJd4aOi7NYMGSaGHh/jXTqWTgkaO0l+jygFRibLeh3r0F5MHNH
dFPq0Po1uF6ab8OZwwC5ww7FBn41WDNmElR5xVBEzsFFOcXiQkNCxJ/0WTuoARsif1QTNHzgFWYF
2B4KpB+mS3mZ2mMLIT9agXHKiSWBHe/VxW9VqWl7gQ/NjcomFAgQkMNi05vD8PNMYdYGU6kgfrmo
5nzlAuuIwiOey5hsruDHOlwebVQbYL/l9nwPjESxGkXDVQ7itMaO067MCdUAXUabvsu9hj+1wQkP
RabMIOsKW23m0kkOKM7YC1TTzHl0nTAzuQ/GOvNDORLijbhZMDWtBfapdgzLAuQlr0B93XxRUlX4
7+ZOhkheHE5VgOkUhzIaOtfv2mr5ZtpLzXmSOfh0CX/sDyw1nJtp6WbYSusLobXX8vI7rXjoSVle
ub8ML4rjS0yS6x9QvFRBcJzlnVx4Bb9LzPSSPAviqkDa5ZejHP3J1pjtOYivACluh/BPhGwQBr8s
Vbazm6W6hSPIt5CmWVub1RHkEi8F87e5jB0c0aX6UfSzdQPrHVDskpnNbZ5p4gqaTtpw7eXfHRTB
bl3M26kfk7BTfjLp3ZYAw6QU+b9tppvxLnOi6pBU0OQ8p0oxwzbLofMBavZPVZ0s3y0rlg9aJccL
gfBiRL+tbeItw6T2+wh13UL6qOhXiwjLvqI/LNuzdLHGr+NikOKzcDrzTkdgn5i6/deBhOnn1Hut
cYjVkj2EVSmIq5D1kmDElWYbyrxTl8pi7i2tkDIR3ZB2J1SGKXJXZmi4RAM5L0J7CQdLR7AJCR0o
BwEDPrHgIsj/ZsXgzH9C3B5JkAzQwAFj2IIiMh2MewSgQnOjinn5qiB+IJTBIPo6xXMCIhxGkmCI
2UKgA7vJa8B2jHTwh7ByHtRYE5nF1Nqrc31sVXHQGlHr7VIQohPUwyX82Quz+d2ObfbAzEWv/dzo
BRD0tGo/o0VFRR22jfWNTes8xKCxz1c/VVrghTNp0PtdJKxIDZW3webdXs2qQQVsHJxwDV8Xqot3
MIfrcJsaq6YSco1JfA57tTrA9mSiqqUa/BiRC/FNmx0uRBsNHxN8/pI53CgivhSxbgItszLxSGVW
976hN8kqX1ukj8qdWgvwAYYfgbItgwZioZILRDKmHOnE3LvTe2V7Z7IV1ep2ZbX36OYUlDRePH7G
gjo9g/w7p34r04L+vyXuEDD3ftcF4AXD6eZlM6SJPkGsSvDA4KMtoEo1Pfwe5sMgfS4CHNfNXBPR
WeKN5ac2qfRkkzOMTLipYvNGxS3cgNANU93Xx4j47qID9xmhThiGUzyTs3Vpz/BUkAig1m152m2T
RqRrthLlARdbQpKpaRksVQa1/tLN9afZCBlC5IYYzusGUrvv9DCYUHNCiXY/OemassGOVdvMlK6H
1FC93KIwA+QZ6nb9W7cN6IKVgUJeECYtlpkQxoyDCz/vzK7ydj9ljKgkN0mGX89sn1UUf3yZvh9u
pzkmUw8H9NBwNmtlttEFxs6aPQ5DMIvI0z5JBtwLTJUYBkszLMYTuGLGfsBHHb+mGYbvTqTowE5F
WJR+Ises3UDpjMezCtOebSvhDmztPKdtzfC3/940GLpAr9BZ05Bg+qTcyNkMsocIhA/wUm5cp0i0
bYUHnr2zhz52NhGaPBFNGcbMQScyBuiADKuf0GngJ+E3Hg6BZxKZsSM1xibIm9i5SlWbmTtnmCbi
gJ0Ag1+neYEGuzijZbn2PjQG4vAuwhmIdKIwaF/cnmZ4jkqH3MCp7K4cc156qDUN12iGw1tmct+T
ofO/RiADUjWtC3N4siOJwEpUoJBIZlzwCfHhbs6mamzyTdyg6uNbAxoL/mAP0wOyWeOli4qniSWo
kx0yo54zmHaYnqlyYMOFsAvu+mEazzEfM74Ohq6oFjiaJpk+LPpQiAJ2t6ur3aLIB2lE12LXWmBI
Kea4qre1JqdPoaM5gEntzHlAjUuD71RBZ6XN0C/h1qAtDz66IOagvIMTXABDcLqTc0lkW2Cp3UYo
vz51RkeKr8IYGUmzKP54UPJ/Ie/oTtcpajtQ7NOefNBJI9oJYYIKHbS+uvjUt9jc9g3yQQF8Mgni
CAWWMsAbzSCh0ltOToQicLaNuXNxrkVQWW0AhSxf266REwSSibkGcDbzGj1iVEh1kz5kkDuaOltw
uOd6Z9vj5AqGLNy25LwG91tRwOFrRBagL5dO0Gvn5gugMm/Y8PGNm7xZIc3W0AybvG/TBU4iHGGm
0bZEuW0Aq7eUXgynKKqMDVTxkazSJSDDPqrKhwxIDarb3ZT9AqHmXU1p2V2CAYMSBP3WXgL6Sfn3
0WmmT2MUak+gTdLEnzUrzM5NROCdYCwGUUHXn/qrJVpjyhimo7ElT/IECjAuqEgKUHcvlNN+95wy
b8+YVCYHuNvTbw/ww7x356a3N62rJdFmqQ3aC0g6R4+yN3U+WFWWgOrjxQwm5WIZP+TGmG2dcGFB
YZQ4lM0KxIvMgHkH/KbI3HEjevqGZqmWYs9ruWexVMxBbUtmPxdOsbWZtb64zDEJ5MPFQ3It5CD/
pM0sn1pEKC9cWD/DGckb1dw0emC/F8f6LMqIeIFvMrioOi7Tm5lkwQv4cHkblKqMD5hywvu2U1v+
kbD38aRFbttEIw6mnx9S/mr7ubQkPUABBHIztI1+Ts/CcpEqjpbG742CNBIi9nyo1JRJSkmgbbsh
VTVSdkmb5ntu2Rxk+IhTLRWkm7jbzGm0i0ki+uxTGqXEoWSgftZcrk7SufoX+m3oIlhVNF5jBrT8
mLquu2yTWfuhpkL7ATPQcQM5VRB9Y1SrzfNIKZMMgVsU0Z8RoPd5lvZztKN6rCEOAiBbY8EMtx2x
tXwFWUfutUSH8h6GkjNvB6hutB+KRv/dYQRRwFxby+fKjMO7HEWkCBps7sAfaYz0swUd41vLgZ4w
H1byCWml5U5JV0RQ12WcUllFNgSw1EDAp7JCl76Mohrxc9o1F+gzUVEi0uR+NnWr8HCklgaic6uq
BZVFD5mHMVTOPpWopR5Gc3ChA2YJKz7E8YEhOjgbiRAc6WnZm4+OzajDF5VsywNeVyvQFLjseZut
WK+yqcLWL6scTqkKmbWjleYZCGePtOL8Nk3pquceEih9avcoCiAues0EAsJfLovZ2qtuab+ETtvc
oJCh2kDP6jikM2RjvlkoOjdBWYjmd4JIC5uGxA8c4aT3n4ol0uINkMjsG213qtRk7FBNRd+KrmCI
sgVtEYBT6jyGNEl7TTbUmqCcDGw0Zy4e1M6pZ7qbMa2sx8SgV45ywKxxMZZ9+lXEXekx4JWNs4Ee
nY9+FM0w1NFirRCxpgH4h9GFCyctpgLliBePXHfTZYuVDbLQtCpjko/RijkDaWhtGDtYcCstu9zI
rlrp+40ROkFiy/BWNbDbaVQIV53TV0kvKC7mFmYXxWWgWnj+l6uuIOoMA/0FhJrqtgsgziak+ghn
G9n9xLuVu7GHqWYMTgsRDEjURpn4DwaROcTjFubd8Mhd3Hc7zxHx1ZSFkXXAdcQpD2mVI+kNqg0B
hDhaN2Vq59FNXqXTt/+y4D0hEqvxceku3taDWu6gT3fX/4Vv/IyFycj4MC/B4epc4GcNYIpi93Ez
+U0P36GJbJrrCFjYQhz7itmqaUPYoogdZJqkcdCXl5oG7QTGS3atCi28h7h8CjN67Aa0DkdX7D2Y
UWBEJjO+1w1sqQqsRIpUIYLQ5ROpAMoXY5o3+0aqFEeAPDwYiLrs0BdNNkk5iV0DbO3E+OLt9A8/
DiBWDBKk5YGNev0jNMttK2DQdbBMPVIJqjfoWZvWdW5N5c3Hq7yO3I4a9nS7vXXUSJ+YgdnrR4m+
gTYlCXFMcstdLMp8tWGyToxp330hDzQFSlNM8s31W78Y/GHo1xrKIeHHR06SIOOVkTbjvd6T8H38
Pu/sGq5602IIgxkXJcbrJ81ZSLdArYM23Y7OkRcfAy3K0wsDvsohXjpUUZ3GOfHQN7Mfph6gGnWD
qRdzGHk09zKhwdQGgZMuMcVPP5DYjinSGo1VPqrQQH+boVAQZk5+Yuj0PJw9+nyMiBnoA59jKH18
SHQtXNtxbFdzEKPhR/mYxz4DoO7QpeTLVDLOmYbWzpWBmDicy6a/qJhu6IFa3HqzaGhtf7z+x3ZI
6wFyXMT12LeWg7/nulYvPrXVFsw9GtZCd0CZZe2UbwROqZtxWp76YRwuC81sAwxToKAhpXkYEP09
8yRyAFm8Vj9oi+7qqBawGhx1q6slvLPDnOLbLE+Zor3ZlczYMatE/gyoEeijo70/pS4klMKtmEo2
kd+U40TyyF2UjoiJfLwsb44ZjzIhFfEUlgWC1utVyUc1iM7iVoOqmp2pPMdHyNTnE9vh7VOYeTL8
lQZISzbi0QvNkIYkArAlQVtv9gJh0LtJU/bfjU7wRZF+k/BTJNisY1hUZ4yTGy1tGdQ1ydIAjW0P
l4Ph3cDw6+Nle3OaV1AHO0k6UiBk5RydZsxhhrg3eZTWxHq/HWupYdPm2tsitakJl57KcFWKOEFi
eXOeASjiVgfMVVhM7t2jSyBRjdaWYqiC1tGy3Wxp5gWC9OXlYIzzZdsJ3S+qfjUwPzW7f+cD8mDi
I0hbJtfHjAV0qhGy6YAwOiDxHxAZBpRt6tnZx6v63lNclpQJveUB1DwKV1YIqNuu4cNIdPWvysr5
hrdq/en/4yFwhnkLMFzCObrDhp4rR+9z6lEzQ6oWp4XbYancExvk2CYXyAFQP2BM/Df+s6A9Xh+s
3pyaAR38kk/Vy2tzHGifC9u7pGKC/8Rgxzc8gLR2K+NPvS6gMSCuq+jfpKi8p2l5VlgiuXDbSftc
wZr++fEiHDPNnn+e5+F7uIom6sI5OvdimBIRUtrij2L9WZWWvve1urPHpbowPZJpfNaqYEFgK/Wd
0emvMG/EnMTpx2vUR3Gjx8liL4x0/Prx73pvg3u4zbPN4YoaxyStBnKHZHJSBUVtFLuoSuhRDkYE
odPOzhc1PEV5WeyM2fv98XPfRlzAMGyJFb658oPWP39xOVBPusDA2RSZTfWAmSPpf0gHfcTr8USU
epvJsSMAqwPmg4cG4+roENOrH7QFG59AZQWjctwANkU+m9sC85ZtN2cQEqPEu4bq6VxbaEqsCgra
iRz2Ge/w6n7mRwCJ8cSKKlwT2tcvnHuowVBflFBUBP4EAkW2HJiM7+htQ5NiTg/GPHnndOimn7XW
iR8YNPxpOtsALkMDUAktvkHRvlzdRMPbosmZHIpC2fc4NlH81Y1mbEZjLA0EkaS3gzTfVIGt9FPY
1Hc2DAwqwP3QbrjCjj9cAYJoDOu+5MMB5raixL0LqX62VmeVd4sTal8NxmVXmsc0/uMts36moxW0
HDg2a3LDrjkGt8RS72qd3lhQGLJ/xD1DR4ssEnegXvQ7NXunjsY7wRH6AI7pKMIRW57Rky+2aMkc
XehwZYMcbOEdmLD+Zi6leSJNeucgwIkQJomqy3V9HBe4YZLU8Bisl7FS9yhVKyJWlNyAzDdOZPjG
GmmPVpD7xOTjgbwDY320B6fOkkSYpggaVDADwyxyysi5vzAGjWlkB/+oG3WD+YzOWUlEvW/G4ouR
hJckz+GFGNSJ4PN2hR2DkEO++oxsPKYI17mKsn4oMPbWDNTkW1BRNcidE0fv7b4hZ1iZcZZDGCBd
eX3yPIGwhMkZwjN9Sr6WKJBuBqTfzkoQvNcV8osnMry3X5TnIftAoIFFDvnw9fOkluH5LHieFCXu
lZKREkOVcBfDUPvbm4dHIdvPfScg1xwDeBO627gnYWns9H1zsNb8aMnc6WAl7ik+xzvfak2RQdqv
kEKwZa/fyssYTjo5O2bIk2pnFbbcx4OhnXihd7+VB7MPvCICBvbRt3KNWM+mkRcKmRXzmazmoqSd
F3STZNJqZ8OJBOjdb/XieeufvzjjzqR0BA0UbwVl/l7Z7uADNE938VScgry+9yiTu46L1lwZSkf5
SeO14agZvBqxGskymIRB2+XNhdZH8vBxpHzvUVx0MCNJ/+mzr6v84q0iMdaTMTCbTOtOHoYuW6V9
C+O60jtt8/GjnpUQXscU4PEUuvjw0hWU+pq4v3hWYZWAADrgISXq0Y/KrkCVytS9reFJpruqajBU
KGSP2dPSYbBQa1uzcdQnO1ZhkK5sRh+TSxdvg3XoivqL2kC0ME4cybebd/2RbCpjtehFVPD1j9SR
7scQgyBrT1m9mYww3GHG450ING+X3RUk0rYgoQL9eVx0MX8B6DzALRNAavZxWOQHpewFqQVLnXjU
23IIIgymuCTU5Lw0xV6/EDZqdg4zIWfUvmBcwXTM+TK5TJJno5tKX88dlJAHdz6Vxb7zipJxK/ci
3uFUfEfPDfHvniXJdJBqpUBWcgKswbO6s8EIL1j46o6P356z1ZdrMcjhYs4chFExxdswhND5e1VZ
/daZkT0YCkGWjzfj218HaNgmz9LpLzEsOPp1kddNtd7xkxrh9veaHlVXvc7AK460U9Dytx/Aoyhj
P4GX5wM4RwW2KjIMaKYEeULN834Ikbn+AP5g2oy61Dah0zApmTE4//gF3+5j0Mng8y2DCInC+tHV
ktZM3FQNtLdSsv3sjuZ85zaLfap1tv7412eazM40CCEOu8w45qHUVmhVLkqOgUm7/HyZUHw2e7rW
YAbdacUgMhEeUEk44ONlIyQH3OFvvyfFPqkyAiI6FfC6Di+CChbABvazRhqQR3tbr+rTbRZP0f3H
T3lnu5BKwkRdixBMxNc/f/EUgmQDvqRDVTA0h7tuHj5BJCiQQOCu+fhJ73w3+DWA/+H0cEsfS9nM
KtKSUcPyINM95LmxyHx0dK9++Pgp75TAtK7A+wN3p+kjnKPtsVTIEBt5nwaT1vTbFL02jCk67Hqc
OUyREPOirY375UaKjsFhPvfbyR5/dVbr7mvQajuahMBA0xm/IWgZJ6729zYV22qtwP4fe+fZGzma
due/IuwX28BywBwAr4GpHFSlHL8QJamaOfNheuH/7ovq1myrp3d29pVsrwELuz1QS81iscgn3Pc5
17H1cffw/mojTHJZdUFckwK/OqtQwJGIQ1dqqEiyp12jsxcnsHZhhQVxq4X5T4au330EXBZuGkZl
LE98ED+MDQyOpSsMMN6wxaMbnzjVHen1yT95k7/f5rO0Zn1EFWL0PbDgfP8uI6mNKyZkfwprXe0p
DPn+MmxdJJdpTGOGVCl75YQ2micFteE88YeDrvhwNhFWzqVA1HOgbtaNTwtt9np3/O+woObH9Kou
j8caD+r/A8ZTNoTfPSizQ304OaZ1UPdjwsff/nJ6rLLaz743s7/+i6/WU9X5BXk/9Vj6S7QlmUDe
nKeq9QvVzbHoaLCU4j9shVPiQP2//UVS7V/Yi9IkYffCno1tzG/OUyCyv+B6wPlB64HxCXv6D2EX
fxh+ob4+GH8fjSGnUCYxdE6SFhjT2o9PNaB0u5C7UeCB9HZGiqEBOB0iIqLmGcAFeZ8n5aWiI5VH
rnkayyqS5kxsZK14LJJm7ZpMRWSgTQzZF0sUywsgJhSUVI/motX5bG8dWKrORVDXBBfeucUhc9Hd
Iv6HSLHpkVbHwrxr6jKd5Hq9R7dyTVBQfSZVxcKqUdc41otdaM9NQjm0bBlGkvocjSYLz/DR050B
XjKu7JiC9G1KVxXcpFFONa28dVsT8TZ0iMB10Go17RnwxW1Ra/rM17PTNA6WplSd0wZvCcpUGnqp
wzq1OPkGoUCuR/6MJ4usYNKbDG147JtuHoW2j5MRPJ3UfCkY3xYghKaJNzyhITozI94WavF4oxf1
DOHfo2k6SOS1cmH56Rcgk3hnMnFflsm5wEY+deRqAn7q2QhOdcNbB/4tdfTmMZTpIlu1XUyEgaAy
bz11GvecZlP3IUt81rnXGGN5Tx0484LOoWJd2pEZsMGlR0PwcD41iuF+jM6juwjr2EpnsYaDQOv8
rVaBkdZEdQba9UJv1DPkYICxazSA2Q6eOR3wLH0YShjqDjRPJ/IssgvSnQHiekp6EIxiKcshG6ry
gmpNuBys5MIPc9I7QDfaJar4AUpyvNPKZE8S+waRpZigor8CB3SJn9OnVSbByakjJAKS9Sx1Llkn
5qYDgzjrC37ZjulvaXVfLCXa+PCzNYfM1KSStjwrSDaQDyOsXZEZuidMnFpDLs7TUruSUIheRaXj
jfG68kQBPrNUxXAr6d5Wj7KrokTohMzmCeeGPDU6TfkiuTgCRG+2qwac17TSevc2sKlRpoQtLTJi
C9Zq324E4evzuEM7kMRFMO1LUMmh0ZGj6aGFN6vzsnS/FIq2M0V+R8BzSbgBusXOiM6CoFBPNR2m
SWNZC6eveljUBtkihbMLyn7VI1qcGbW1QcNkTOoe7IIFf7bOG3mReYp0kQ7NJVqTYVGgW8LTE3Je
hX9PcMGEEqjXT6IA9KPkG6eRKO/L2Lmhf7yzcC8s/EJGxxao3V5Pk3VMfWbWi/ChFSR4Ec7dzGUN
doVAQV+o2b7NURdJOpB5Lw6etFDslAzjXIhCYx5oMlPLLtZRMrjI82j8eaRXiiKYJHqrkGrZZVsp
BFJbVQRE6X6WwLIbk2K6UXBux88t2Y+TNCiRkdQSNM2Q0lAZ3JiO1yCuSVYAu3jAffBBHgHVVtg9
oxo5bTAwTHzXkBd5JU3VktS3roA/3BVTJVCfCBFfqliLp4WI01kSkN/i28bKCYiyiHB61fhr/PgM
x3Uxz3lA/BrQrbRgVY2fCGF2ET577WkjNGemBeW5rwP+jEO1YQtdpqei6ckshLToXWlqk6+0SClO
TclE8ebkCXT1FkGv7PngROM1MNLmETZYu0CJqdzT7Lui4H7aA15G6iOKiZ56xj5HHYWrxUifMwpx
xMSgw2pxo611qRumiCsR87XN3E4c7BlWdqYN3S4avE1BqMBKr4po0+CH5kbIz1tH2vZ5syXN7GWw
muswbG9jVMyk5cD776Qj6QhIYhMZFpPnno2SHn1QN3rTb8nSRaVj9GJqmqz3e1vjhTJphQJOxhnT
tgQraslORWJpSbbA7gSiNkOLKTXnvi0QGUeMBbIXr0SLX8vz2q0wbDQ7kjrLndRcDY58KhLpvjBr
FaJII6Njg0hu24xfuWqHT1GqJhs5hTRP+iRpphgA5DhNlyLxiDGz0nYWImdeaIW1wAZwZVjxQ1Re
Zr22SlsJD09IXTrW43mNcBbFeNxfu/F6yErGb6E09W1vqtVO8tRN2g7zQZD2jScMTaxGaKZkdPQC
DL1diEA1mB8SxErKkD/LEcMnqXDRjlT6M4mwHwpSdTVBfOIj+a+7hWx5Z21yQDwqI+9iMWxF/T7u
dfPQiPyFBMhqSeo4eJHaWCFSXPmZtBiTpDIX629OmFTtm5uWIABLCeCyBbeDEcD5a5JNJEVr2N3E
pWPabaRRReX6mI3qY2+xyC68eGuyhF6rpKVPOg8EYwrpJGrSeSozxxRiF5BmUJrMBsLdmlH7Iit4
Q3GFRgZkZdf2d8C9j2UV35CoO8wzHQi0P5rrSWdPFqbfgdr2UwiUDSzxvnYXTppj2680Bap5IVY+
hMiFVopmWov2Um/khy4YFpmV+lMnKw+RPKZQKgwArRaZi0qKIZmThELuUvsQkHuXT6xKUZZQ5cwJ
zmBudEInFn05wKKWBHG8CO9WaioN990w3NmmAI7X1qwscsg3mqR287Q28lVnIGT2046mVuaHTwGx
ygt9kODq0mkiIJyYhUnhRuzLzUA8obZO1piyohXo6HY9KFkxC3S1v4Xamz0gvUsu5MiYOz3REqVx
Zni0YZErGUCSGX+vNEm/S/AaXYdyQ/6odZfm+IrIKtUXfq1DJ2hjEigyRlopsmpc3oimqGY/4ii0
J1aeIyeU22SmF/6icrJNJ8vYF4tjW5naqavYLdIIg3yI3jgA9Fo2qYVqSpHkq8Kr79TeZEKzLl1L
LOu20e50GmhTo5R2mqdiIVKLdNOOalitUJpZXjFlEi1ar9k5EChQomn0p27mndVpuPEdeS06IpkS
gmJUYiCMtFgF1KpLC3R1TiqOlZ1i2ZmEgQe8xrhFyHzquuYE6dUUce8YP+UselepFjHRAlP49qs+
Uq7Ba2UTgS5lTJskW6Jrz2pNXVLt56E0vVmeYALpEWkU5jwMLSbO7FQW0pwULfjKPBGOe0ag55Wn
ao892xin75hggU8H8gJZ4U0Vdyih0U7j8yGDOEToCTJp9M4KJ57HvrJXIsFk306NWJph+J4munpU
q3iZkRMp27PA6Se9gOUVeSvdOPfS4DlW8+1QmbMcweCUxuk093gawKzA5Fwmrli5Qb7JCnUZ27gZ
WzSYsIAlAmuWtHj5yFN69UGP2NzVh8soNfdahjCUfNpi6XXDTUbtnjNpDWgeQqwK0d5CgFVnes+s
VvfmGaw7cqTkJ88yt4rMpFb1w5emwReJ0WhhULdy02oVK95aCwjLklLWfbQXh0FC/Q8hPjPncaKv
msrdBaJ8KqtLSW6vct2cRZU7y7UrUpUe8B7dpZmyzGt70TjlepBiYBXSGlfvvjDwHEoYa7IwBiXd
ds4kl4MFsdBkiJX9lyyyKVMwXzFARGbxkFnlUZehw7XEmrkZOtZ42apiKQVU6SN1YgT5MjLal6Yl
stVsN1TmHoZiRR7wErs1S/pyoSXOqRbtnaF9bHr1tPJOZf3SM4eLrHO2IjbQg9LHGNXhJEebMhzo
MabUVxjNsq7cljoLnN4TOxEFB5MFb9RF9Jkcm4VTnj6phboyKwls864ecpcc1MKYOWPBkuDnCF6d
+QX9qUdona2f9qY1qwdnR1T9WaaVF41kLBhEdqbJL0T2udEl86G81CrsnXLSYQqPz+KgrydSoe5k
0sPrkgyFVmJGIYB0Ova31w7ZV6zWXDO+C4J4p7Napba1pYhyG+hkoqV6gCI58OYUUBHiMnMF5L0r
8gPJ6UQ+ZXj0al+seqGdWf1zo6HxBD0/dBWJ0LY0KTtnLVLntjZZwRS12PRIDTpVK5eoDy6gTdwU
+b0FhqsznWfupAB5eXSpepjiG9N3J+xIvHnrt0/koztzeyT2xbq+S0mhWabYOocOWEIon7fmME8q
9ABlZWJJEARwJtYR0wNoM9HfBpIzbitIgWIu88bbsnEeOhZMIfOZnEqnBDUhJbxBB7XMgQAwikJF
MPXmMgUM2MvVGebPqaeKbcRECIKYRsXoUBGdsXYHd0Jl46FpCCnI971X7iDgQId0Z1Gp3euwuRSG
PSaOsqS/nd+I4SkyD6EhHQdtG0jGOYpck0DBcdi76HtjVQ1ilxVCuyiz8KXLgl0mG7cJJIepoffz
CKdiy9lB1t+TBzJHq0vYVAN/Pv/iKNlF5zV46O/V0DriUFwlYbr1sPzsvdFF3LpneQHbvGq0DTM3
W7ZhQtY53IGQ/3fuIlDEWgmsSTCYL9gHCfeosrWUEQLSxhYRxW21i3NpGajD3Cv8VVmWj8R649Y2
p1EfdgtDrokSK9UAb4lxiBNqoa23N0rWpYPEYKOxV8e102IH8yN76o7pS3IJ+LRtCATx8y9SWAPD
cUs+Jvkykmx7bimM5oHV1DOrbrW1giOBb2FVxPa1m/sPeRKx4mrEqaeo+7wobpshxo+tpe0GoLc7
xd1yqycYnUTUILLXCC7O9atM0rIlVuEDKdvRRLOzYsny9KahWk26ULEmJ6LCXFjeN27xkESoPlnF
e9OKDtjUasPnhJ3rtBw6eeNmmbUYBBEH6K6eyFK7lKsUZbOwcT6FVO/cKJ/0WXWmyqPtwdxHmOEp
t+EDGUpsNDEGZNLGNHMSVk6Fa9R7kEyGAanSk5Vl++0y1A3ifqH2LGW7jxdBk5EhQ8V74jsdznmT
TLW4wtYgkfR1pyjetV9YKRuWthuPJs4iRmKPCUxaqaW/4MNp8FkbJHSrLjxg8P5YLMU2dlnGSyAe
4rCedq16mRIF45vOHE8VLjqS85ysOKJfPY/LYeHGmYJe3I0pg3hRvihbN91ZgcqOoggxVNqFNOtI
91iA3XCmJnj9q6DR/TmXtGN8WPdqwkbSY7XSZd05MYAUbswGc2WWVMlEw/+61UWaLvIkLyYhXjRY
WrmyVqOQ5VJRxI+u3SVrUwoq9mnPSN6nYAMWvc69EVn3mWSfthK7pUrdmEbyxWau1frk0XdlEtP7
DIFTEbY4E9TmEcn7rRuma5zq7N89bTNUTG2DoxODpJ3S3ffJ8VC3rE/BYTNWIdUPplFOkIc0Wt0Z
4SwluxZKTpIH4Abu8VbyaTXnCWhROPwuk58BdIKgr4WVKsEByI8y7+jrLR022EuvphADs7DFQVz2
DrYDVn5z4pno19hDPZF5+hg93G3oubu+0jDJE/9O114qWdept8L1n8iAxruobMnd2OvciXblHzxu
tdSSrgO7siDwR3OMizjD0DCniDmxhs4Nv8Y81sPzrZmWoU/hWXajkrBLMU+JGVOFtzKVdgt2APWn
0y/IWOlmAj4Qxr50qyjaPmSpBiliUwIE1wniI15j4wTaisCUrV48xaZ701X2ObJW2v7GQtjqxirx
dYt4WgmdDPumekQngy0Yo0DU7ovYJ3LxwbOI10h7Gg/eWddH91Ka47IuVgaLNuT4ZMoEG1gvF0S4
APDB7D0mIaZSe6pn4TlYBcpJ4txr7sjZdqdZbG7xak1gunfYaFgrIrHSuZytOx9CkmGEopwLrjXB
MHoOn0sel0nDZsAQRZ1InipQVYRfh5OUXQa3CCqoGMcaJHn1qUrI9AyVfSHpi9g2d42sHeyasDtN
f6lbgBxFMcXLfR8FSbpQRjN6ZrNPZ803aLk97cg5IF4g3QdENkzUyCoWusvDnlqzPi4F5UCePypp
jnBOi7C48PNwmbXCmRADMfe4wdo+uHYKKNiEpU+qGucQtdmJHiogD8TWbpxVqjN0QtVZDkGwgJoZ
YEZ08ORGNFyijay7F7jUjgO5H0pHOISQhy9O4F7afnBw0vI+sjaRhj8YUMpCZkpXJetSVhPNB2B/
KTlVyWorvlWzYlIPBTUOAM+DJJxF1JCd7Skaqx//SwVFZu3KrbPDvInbsA41sQip+ZdBdI7ClSnX
ZjctFlVm3+recKM6jMpNlJBfPlhrDXYNlSdnKiW+yaSjAZCwlDBYqjILKBXXpJgbnod83WcHqltX
XtpdhUF83xQs1/9/v6Du1y9/+4s6ivP+ManyqqVSdyx/pFW+/quvPQOQlLpDD4GWgEZHzxr7D18B
uHAsaVpCKqQNLSP2HH/yrWegW7/Ab9XomTtwsdDS0FLGcTi2E3TjF1qQQFLBu0FSRA/5r7QM6DTR
ZPp7xwDXA8IjXA+AEnE+cbgfWm1aUHkFpTfKOvrAE8l4NUXw6hH0oId+NpELuZo60QBMUWX33vhW
MVNayTqnvudybxXyPGc7OiFfsto7VZ1f+Vr3yEiTrQlfUc6SLnO2kRR7p4gam51no/MnKTfMdil0
i3FJpe/Y0cyBg6nr3HPYRaZN1WwoRthrOyJGxJRyohzVhjHXIMd1KZD2bMKyrhcKOIQHrNAKkyrm
l3XmZP3WazRjq4TdVeqwSiQXI19qVqmRm9m0xIxWXnlfU6+dw1Wi2pfnF7FhpBOSvkqCYBqoFDxO
3tLqASXFzCuzSBcAZ5iDiDWG6bIsVNL1iLWPu4swl3WiCU0HL3CmTmq90JeaHuYbq67bZeyl2iJR
rea5jXmIS02nWhOoBCtDk8nofoKLdMKNGSf9BJJSPQdI2+yUyms2SlywPEoVxVq3jYpzt/XtJh+X
zCxC4sq/l9NeelIlVDJK7jAmJDEEbCXoN12V6PXEUjppLPmrTwnVzlVN4yWYZGw3HzyljjZl0OdX
ldC8Wa83MVvPKP6CsdZbRWmz6AChsKIT/arBOLomHNTFpZdqy7qU05Wd5PlNW1ZMC6Xh7TxtsLaV
bxTGhIyQZpX5FXOKGsTGNrNYC4m8HNZx5Eh7LZBJyjQJdXIymaSRjCIRWMyEQs9AJOSIFKBV0+eE
RRrGl8wrzC0yK8oOVNouhkY3LtRUDYjeSGyQ6ZqzZC1VLh2nqrYwkIyJoEq1QfMVU9Ho0pXVkqXn
8aHeEHra4iFmZEdzpC6BNrCw8OxwZtgUTApNUq5RKrFz1ilYqwkTjmmwe8k7a0lvA92VNqT7NsmX
FFOtp5b8KcyNGQZYNG6Up6w7xAcFRUFAaohtKS6GpFbqXsuGrHKNKe13sJhWQD0CnAB1BcNaJ/aQ
QDoq6lVODtLEbJ0l0VbyrUZ44bVuuqSL4vCW6Ce5/jw2YxvsEKHxfhbq91ks2GHUkkdVi7rRlqw5
9tlyRe03Ia2eHWwVKvd+7A/LPmyaZ68BvO56Y1QX8Gp1VqH2WtvgdIqJnAb+0otLlz+MmgxUKyDr
ScuQVlnknDljN09TI20uQFjEgBqIHwXboyrzumtZFhpx96iWg4w0ze+eUtU3rikOPkaY6Ud7Kh7t
stnGXoOSyqBSqEmGcuboJEUhK5CWLfH27MkIWE0TLlHdmAqb+M6YpmmSr0zCocZQtMroJvjAoH3l
fSxui9YZ0PahrJq7hriXzJpZsaHC6jaUf6ssWchdl61SqVJmqlRCjVaie7Jk5XmrW+7d2L87DUM7
vkj87haikbUS2DTmpjrejUNSamedHl7GQUyZoe6ChRRE0bkr2LbijqaBB7tA7AscLoJ1P9oArKxF
dGtiu1hpdiuoljXWseh8ZduPdspEMUHyoK2ABVu4LTJaMCeniS530rz1IKKook6Ie/DaCu6/6aR7
PyrI9faTcSMSlUtijeAwsjmW2pKgXoCTLwWZZgDuEroyeQ6drIMltcD6DR6OCJWj4rKKcjjeUor6
epOy29yqUc26XWGpGkc32CKNfBa0kPInBibudmOLoHHOAorxbHUKEd1BDJDH4G92T0i3qOpI6c72
Sn2m2Z66ZiqjCKF2hRtPSf7iDrX09LrLTD1fwwxPEbNF4P9DKrzMN6OLWdoQ4NjOuj6gD2Yw3MVQ
vQmRb9R4TovvNha1uYX7FF6rwlwkTmuTvo2J3SozdVar3LoRteFlZ7q0cF2vop7uUE7Tfba3DaIi
L4dgpSJfnDlR86wVNTOWCJO1JnrE7QrUJYgW1oRgDyRYVkXZIwZhHpThsAvMsJk3QbJkhxUsHD19
NqPyIa6SNWG+91Yc7+HAXbGjwpfv06UgzYuqDas8RWAE6PJVHeUHMJ39TiJp6hRxOCdLu3olBzEJ
WFqNR9LrPBaeAyNlOFT73hHaveQqHl05Pdn4NqwqrXPz6yiw+segSOx52Jsd/gO2A4VoKlAaQ/ZA
x+veafp91Dpnds0AVTblS12S8F2rguaJmc8ZLSDRYQPfD5KOl5ePdR0b1bbGwzvtdftCowq5UCUK
R63k3tUVaEUNTjEgjWFg2naww5DVPCNeBi9R5At97YbMjRLhU5eEQeHytem2iyayL+IYAziemFM2
ynFB77Vhj8dNmKz0wJGv8saKDsmQUfYi29SadgHh55D2i2UVGB2jnYjvejRxm9JWhqVtjjXlikRu
17aye7iqqT4LIdRMciszcc7m2pOr5PlCAfOVT4Zas7ZGXxkvmR+rFJgS+aLMoU3QR9TsM51Usnhq
Vhv6Uv2mtTz3llA6I9wGGW6iznWflbaNN6XLJGZm3YWHj+BKQkuxxGyYLbyqNiaFlVtrJ8L3bdeG
/1D0I8ytyDXpIcL8uE4xQ6VzOTUowDK7MC7b/GEYS25MqsWZ0W0NtTPPoh4jMJtSJb+glmwdKL+f
NxSUmwXLqkGZ+OTbEdBRuewTrD49b4de3GqRfFdBliB6FuZP0ABwojZA31Z48SIrc2+uJEK7ISIm
W3lFM7rGWXpSmNeBZYxWUjbhjhTPAIqa93lgMw/mWrl15cLdmSrVOL8Mm8vSq7q1UkUQ8aSCTmVi
9yACtJDZ2+mkZ84x1ieK3NEtTBrb2ns4Ureeb1M+8KieAnCZqlSw5mTiIfn3TW3pxxK9pVaNQWNE
TkJCESadBUjDpQRIZpU1ya61Q3KbLDiCVJWpVkmNLxPB2YP4ioQOk6L2I/QaY9xM6wr9sUaORyTU
iOZLQyWaUnm3XuAydSs7dfo90hOfbDp72HSlUl6HjS2YQhQilBt2tfQA5eK8KaS8JtTTNGYdD7ux
8kNTK6ZB7CqPuIoixFW20oIKJa0+CzxvYbk2ogPAkZOAXHQJl4OZ3w5lWDyUKPjl09hu3WOs4a6+
8t0xHAG0Cn0zyHHudAisxzKg1EYXlLbUApIq/QCrSJeQCABrZtWXUpO+ZLWpXbUOSmY7wYvuM+2P
OMQ8OThaTneRgIWCEnzt7EudPX+lJfbtYA5SOOOn0gbl8lKx/TE33c+uKLWXSyy1xqJoouHSCLlV
CjsAKkV5IRR1uZD7MrRZa9GJzRKV9pVBfnnNB35mSOYddbd+0RmyuwDD5s+HrguPdjJYM9tWtbXo
mUktlGgrmqaoRGjUr6A6DjdpN9TzJnksqGBMLBeKkCXz2VhBdJo6rMQSOppdbCyV5MGiWg9KZxTF
DFdeCRsor6XmENYGlZK6PK/iyFuzTrnALL+g474vS/+oZpS2+/SSKNhjGg+XQac/a5G6lMgQXLXZ
oJ4i07wedaVxbJ3DxqF61CtrgCPUvlJQa1UhMXL65rr0TOaezuvmDITEgxms6Vt5Bhljqfbx8NSF
rs+w2fYs0RwyYheub1aXfVcoDr2jrCUeW2SJdJFZWHEvpCh4tljBXpBMXF9bik6x36/hTJC05V1I
HvRrS47baTamjQ2dlly5yAGIH+6GmShqG7rsWL0f2uHMoWkpT0y6UCxzA9fc2gNiBGY9z5sZntRe
tLLw+oUTy9IMhCpiG2oXAzG+5GH0O7nNafA7YbCy84HdAtCtepLIur/GuS6dW0Nm2lO2lMNep8d3
lPXSY8uVZdPAKLO973rNlCRS4xz3STm38lHM0SmDzGCsmUvBKqcj3TmOK4SIViwRjQ03buRXgliD
PcconOT+KqLAOY/dsAF8yAds4FDSmHu1YhvWKrU72+t2Sa1PycW+N8koA8KVdtI67SE0qQRLIrOk
IygSqu/kpijnec/kCtviMiZzdJaK+zTx6Nxa4ioJBnluiSFZmRp9ZnuEmHiGtUmTuiVIQKuXUJWa
Cx9xDlTNcxrow7wyveJOlkrtsqBrORFqWM3SHqCFSdtjrrdFOoVakCxLFCFrQ5XcZSY7hNayBD+z
SHDZ+YSRL4rRvmLEKD76EDNCmHB7D2rbrqEZIQnqu11jBBeATpRTvW6lNVnW8c7tMSvIcgpQ1vT7
JMJ/3CSXQ929iDBTVvAV21mvSIB/euo4rLiFlJ4aPHYt8dWIkQK/C24sdSSzeJ5zqdDyvoPYihGQ
bGZPnwOgra5L2wnYPtC1HQ+QWKdeoPMHvbGLwFVTqshmms97MtRnvsKIIA3kz3rokiBtp/eepjt7
BS2VN2s8qTkFoIpgy8ule6px4TzB8Tip3FjegIca637wgwhwXUV2np4XTWmxjQy986GFysAIl1wa
xkBhu5QHKG25RQSy2T2VjTLMwlrituvlvHjJ8Q/f4f4DkYJLh7W9R4lBx0gKkNRwtVsARcoyC83o
qil6edZahrGohzJed9YQ7YJQv+ZmYPEj6l7eDIgKUe3kxGpmCO3W5JAGcxLpMubnkM/XLypBHb7R
x/fiE4zRdWdwVu2rElAAhdygsu8TboxtBciOekee7wSGnKkGSeraHgBpWKKTntyhhweXVsEXpTbt
e1PCfhnJVXf91wxQ1lA7tjoJDMUfny46ULmrrQyHXk5gyQfFDtvtX4UFSJFChzFBCNqsZDDUFACd
jlRgcx8Gwp1iEPFYLQQXbDvDPUXr/vxfL9BdZwn/+1Gj+y5Q5s/FziyP2aiWrX481CgvJlmoLwMS
lRGufpMbjyLbd9+g7EBweyGOZX95rGAg/fFPf5PAjgc6zyjMXJPC8MMh/tQvvWlrf36gb0Lg6z5H
CIxeC7A25wfiNn0nB0bz+64e+HpGr2/mjw4Qk8xTixeOLKkGkVhkKdrYUr9+/eUkzlgLfP25oulU
DGXcIni/xy/kwrzgdxfzH12DP357b5eaD8k7Zh+5BKMr8kOXgMAdGf00+Tjy1wtAefP7KyAT1YPD
HJzN6wX497sCqv7RS6A5vxgyUA+dEeX1i7rsd5cAIxCCcnTmGi6N16+vL/hvdBeoIzXhY7eB9gtl
ztey+Nf3iGj++2ug/oIq3oCQA5bn9evrC/4bXYPR7fShS2DyHvFNwUb59h55i99fAsf8BbsBUVak
of57XgL7o0+CzltUoYpA+3j33lW8FuxbcUV/vTlGi+S/1ziofB2ZfxhQ/5WpgKEe+w8OJ+yRr1/v
L4Fk8nPMWUAF6NGMX1+bUX/qCfgTv/TbpDklEvnldU4NjtV3E/M//YW3Kef3B/g2GY49NFgrNrhB
W4dmhIOOhD/rt57V6z8cp9yvL3V8ndfH7//Huxn4dfr77of/nYv+3bfvfvfruuS7n77Nnd+/1rer
8/vz/uk7evvLVXAsD+Wzj3x1XH+8sw79mhzL4JlAzKtDkh3eLRnoqf39dH63tvhtAPmjo0+OZSJe
3h12hAV89LBXWUyE9U9DPLVPOPw0e86qk/+6PR7jIPX+20+zQhn0P/ou9qPT6lim5CCWwSE9/Ox1
xjCsj74O2t/op8f+hPeAKjF4O8PxoRnhHh8938Xxhfu1Pr6cXNX8pzrJvpy8LvFTKKzv7qXRSPbh
VyuP6bN/ck53+ffH/4Srv/h6/KuxDz5+2KTOnvya1jyPdfB8cvpjCO1Im/noW1qKQ/J2lPFDGfvw
Hz3m6ngoX77dRa/vYfeMdOUQv/1d9fYS4wsq8ie8i21QBk/sP94deOQafPStTP0yqOrkUH17O29H
fD1z7RPOfH9sT6aH+PiSpe/vV9gMby/20/3anxpT94E4vh3l9ZRHUtxHr8ntIRWHWrwd6OtxWSN9
9Lj7gyjfH/UzntnxAj8eDz/qV9h5fPyMz4P6+RDwoP4kIRrP+Se8wCEXh5PxLSxFkB7fDWiv6J6P
XvNzLsz7a+4YHz9tJimUhnH80+syrnI/etpXB2okJ6tjfEwPfz35tXo+Up1ikh8HzOvxiWWR8nI4
wfnrv7tmdC0//uLXWUR477urpn7GUuKaCsn7s9U+42xFc4h/ONlPuDPv+HiD6vWCL0Qt0vcnPkbf
fvwz/mGRCajr40fFPJrnZEr/tiJ8O+Q4jAEiki3yAjXEYopMudL6hNnwJg2+W5/sAgRwJ2fkzvSs
F3/2gPCivLIsszccAcQ6m4m3c/xHE8HPlvq/1dN+vwF4Xyf713/+7aMdrxhgHx6pt83D99uPP9i+
/G6r8/35f9spff9X83Er8rZte/dabz95+8s/3F8c/JJh4+1afp223r77R1f26873jw47RRUk3q1o
PuM2XR6GA0vaMsjfzvD1fOVPWGSuy8P7i6B8wsO6rsrDMX53rmOM90fHAM61eDvK6wUYudUfPegm
K19+uATqJ1yCrWgPQf12eq9nq33CYU+PT4f0hwL9WJT76FU4S364BiNd7qMHvaB/Ub4d5vUSfMZ+
4uogXoKTX8vD0/slMuitt9f6zz+/VzRz3k9eI/Pkoxfi26A/nvPJPAnGLeq7MQIt9Mdf5O5Y1SeT
Qxq9HWq84qrxCRfl4Zgc3w0SwOzeXuQ/f6n32Qk33X+pTn5cjBufMa4tMw57ciWeXlj/Uad69yiO
mLZPeGiuRfr0szmbxQJSZecTrtGvT+JkJ6p3d+S3o3/Cbfkfl/Or+eXtfPY/T8abZ6wx/O7+t1S4
wJQwFWjEiPB1eOb/7KP/2WT9f2b9gaDZ+fDy4w+WKv+3Kq1fPP+Qvu5j3q79+Gx/wpb1V7wcT4cg
fD/4f8KQ8WvJkPF+JP2EBQCjmxcfXshV+/46jI6Vj47Qu/6QJu8nq7E989HDQldi8/l2nNcP7RNG
euzK6TF4d9RPONfpIXnK/hd3V6/dNnaEX4VdkkLHBkSKYrPniBQt2RK9jCip2O6SxJJ3CREMCEhL
VdvkIVKncpEuZTq9SZ4k3wC8MuYSJmjeOabjZo8lewcXg7nz+83MmH+zukDWaRBrSlbOmBKjWqor
cxFf8ECzLiC4lwi7a1f0n8HZjTlj5rvQAGHXI7+fI7Nn56I9iTQEKPNPh8ZL9/N+UAsuvtlsQFcu
XK3iyeqZ0jLmhBmDJbImWWUE3y+2smMSuZMsEV9GW0AwrhDhzaabLBG419cqYs4m0LWG7fs7bz01
UtHGFaGh6a7C0cPdQ0cH0xZeQ4DFPZQc9CN3vD1aBeR8YmRNV1Z9CcBsd8Ifg4XiUbREkayvYjUK
yrOxpwKi0VezDVfFawkYkj6K9kjXIfPN5NknuJTrNxwg/aYWUBuGFGkkn4bIulK+nSptRzhYdCJA
WP2mNznt0yop5zMr/cSVM3YECJBN4xm5hbaaw6xud+J3z8OghB11gXPf6yCZ88Iodhi4H/lnRKbR
Yw1A3Thd1N7UMHo0xtrhdUhp6Ge2EXAogRdZP/AKCfrlVMd4pPmjLnsoercFfIjBAvmOcFUWKGPX
l4Tv09PjcRjUumqZFJmWZ6O/fBmgRXYqm665NpjqWUSlpDe11z/mlb7iQzFDGUuMKmPk6kwyzJVa
KXwgTIP97x//WM7op4t4pVDJelO7VMPoQZmvxvQhdhVhlL5ArvFWP0TxESYEJ0wrYvsExkVLCEaA
oGBmxH355lyraIV4Sdf+ms7Hig0lbjXRD98UeOh5NBtHYOCtmiGM1A/Mz2hRrUUiM3SlUmAQWCYO
W0HeYoqygCPTV0ehPhph9MbRcpkWhW/9DIFvP0CkXUJZQAddq0WCanAJ8UojcLjEErDpWCAJMB8a
EzBH1yOfw1SZOoQlJE/6KxF9xbdZ/+/FX3V5meuLfyVYvjutA5mLvYgt7IdovvU97KT4Ad8SUwVa
J87v9R1mCeMJ+X08JSJhXtsIxx55QCZRIWvH6lkzPXAskxQKmbmSsISYDhU9WOUmCQewO0rVOIqL
upD2Ebm672vgIEBCwIYacuRG0p5mZ+IKg9AJWVOCcqJNL670L1KkYtmps31armQH8KPgwzPRwM4R
9/NSOD1J1cpQytx1CSxmP7DxbwLW9w5T2qzDZnOYXNl7H8yD5xRAqCIbsj3Z2ymXmbVvUysC0hQL
SFyN+HdoBkIgBLi2Frj1Z0hcxzH7upXuWnWMc5ZSbZZR9QQc5HYQTtD/y0RR4Ka3seRUqwzkdhnE
z8EkerSsLdaZOOs/HF5ZECIUNd3JpuGEmgUMJVJTEojl84DqZizSkQAHvI/Bhvm4eFpa87xdmVQL
XHcJqB9nggSwuvMcUDhmzpeZWgFReKfnNhMkIIjvVBwFZeZbwhy+i9V8xKwsNcy5frcLPYxVaKGJ
JHLKF2jKni8DZr1pcZ/zgdG+pOacrAQfsHiKc5f2yrsethNH6JZg4osOTHe6lymS6jFjAvr+3Om+
R/nCUg5YlStAN1EhP60nwIUPGHPIBcyTQCx8QCayp1YcmEULtZzF4VolVriHgYACZDWGwNuuiUdL
4FzldxBGjyg6cQGmhcmuhK819HqCboIksKDCElCD6/T3AJCLNOaZNomKRS8Kx+CJ4UAWk0g0BKI4
q0YsMes1BK4Ict0JP6xE4eFjQH1zpClYfhzrhQ1f9q9/A2fwZMV8EqYZvYS2YpOAEfbRL5pOrKRr
S+CC3KAIYflT6Nt3Zy/daBs/BnCfAOFMayIVwITYl4g6BgurnwBJVIEDo19niAZKQ4musi/SCf2E
ZlkGwPEl4PRbB0RnTeT7X7q7GbVsMOfSl7Afa3j2FTAA44iHjRI4tXs4V9Qn30EHPfuMSK87myho
ZBioYBJzgZaIagbAhnKj6ks0jCJvGGSN2RxhQHubZRRzMoVjNCrpoW2dSPhzV9ESG5HMl6P7iPaw
Onbaml/tL+Avfyf1XxaaYW4OelRpvfXxKfDx2GlZ+bjDpdb84wZCyR8vtdZBYpqPpJAo9F8gptuI
8yWMcy/4XVvOmkR1Ie+27WMySBxkyTBs9kLmlzclYbe5+3VY6+VBNsvBkMsMII2jcnXuOyCApEJt
PcfEEMzoA0OxzdmAP7kTcqSDjNtwGFiKDlNt8hXfX3yDnP7hLrAHFMsPeH9fh2ewWKNRLaqH+xJN
OCA/niI9CyeYHcS+gsCFPiPgMCNaaSOrM8btKFkCC8nIehJ0Ed5w71sgjm4DSIg+gKIqk4BWdqaK
xR8SPvdNsEiHIebYYEQPwvQaNjlNmFMlkb85Dx6iEdCHeEz18wQkEC00QRxxS1jdL1cthB3MrIo5
ir8hEGW/WsBf80FehkdF+ZHoH+2oRVC7D+IxC90aAtHx+W8aCTQ+6QcLgpx9g+5ktUgMGfIIJOD8
3b9hUE4EvReWzG+pHutQLSbdWCdW44tEwNZNpjpacHUtAcW8xbW/QNMZpywxKOcC6FimXE8FZO0C
PZjMDFSHYNWfrGSQj0T+rPPy7ySojf/0/hF7+Nit8ySM11UwXzFWUN+t86W71kPbK/Ak8i9AMEfY
DGAOSNcZ8br5cf9oHee1uFAXsOE9hJgTtRzxZlRPwoygXBQlHMztieSgAFV/Yl6HJzHyB1UBi6jA
Le7BkI6sqFgC8d3DuDKMpUkRuuVhXSZmtF3ui1HejkFkTtlOs3sSZq4XPZP+RfhujpmfWkCMP2q4
+IyqhMnIqHJ74TUb5jH7X+VcDR+19XLJR3l5gAo7f8Gbl08phuEzi4Rp4AKEEZnwhJQv0aU8CFaj
aRCGARNmLBlzP3HeQ3uWOZyGGsmcL4ELGFAinFe5fAlcwIByXap2HaB3mx1aosV6gBKa1e7qS8xg
GmB6LpM44PnN4fe/KLcRj9J8Ccz24OWfUQ2rGl4+ZfnEfvzyr/lILzivJeZ3YmCLthp1kUoX4Iqa
P9sKGrtP3QnfTTYuuAQUA3mCGaCLtXdqydwiXwLWgFUZ2vLpfYn+7S7yMGhvYC6BL2Fgf9mIQXwJ
+MEv+mGohk9ciiXGauU6dPN+S+Aa2ugKvYUzx/oyMP7HXZTPhis+s6SJVmUPK3/rGHiP8UJAnFVe
mMPlYU+oMbCOwlbdx4B+dEche+Galy2+DWlk9I8Vf9X99g1gWK+MwvEu70WNRnBsN2Y3IuL97O/+
FI1Q+6j4N6Pi4pmDDViiBJiRcfJHKO9u+X3rV97Ray+vNWSFFTe6tv0qCb2/7qTdNI64rc1bI5yO
mc9hKSutZbVhJ9pZ18CGz4SS3Yb++DpGrH3TfK2B+fokDHnHoNOZf6abwAOXsi0RTs/oY9zixIa3
lyku6ynp58VPuxY2ITPKEsST0+PTun+KXcDQ5Rh3fbx1HOOuD2oDGYjs/WYJuPkWwwNapy1sj2o0
0GjU2pqo3vVxPaSKFmjyf+CfCkPwGq0GraHHmqrmceNkK1J+54epyTQOhkVJK+szdv9ar2VozA4v
hUSWNf5WPbbMVG0xYIJtymWStovNKsj5hk0qvk21Lc7zulnjdxc6hqYRmwNsGw6MPXLxhEuWxMCd
m3Rp3UVfYjzD7ct/ECWsuP9a3TJU5ORn5pT9trB3x3CPsXSnv1+LaZZDyFAbjNT6U3KvhHkch5EE
NHnpZ85ZgTC0E2GyTu3GcmVEYq8QW37CR7tZubnhJBXu2I6OElaOJAFSIMz9ktgKgEl+YzJTRf2K
ERzmx/1zIB/B4Kzn15Ai4fO2AoZ25EUfFSY+kcSrbkYqu1rfRhF7Bsn0f3HnzuJ0yITMM99vf1GA
l6/RT52lrdoqHtobqySeMEl1yG+HxFgyOi2uM78dAgleKuq21RRizEhLTNHuqBW6DcrQsRItMx1L
OiQqWOfRAxJWPLKUSC0ZuvNXWIsRNFJFEjMNAUq1sa4SjShQ9mNARVMeb0rUWC4xbZ+lBj0JH+gD
5Nj6fp7ErHasxKFUpl14kwD1UEPAkuoVDL/ibQ2PdjVPaJZNInIweNZYYl57jiq+0kmSr5H5GDxq
rkEkBuDlT7lOR9wL9yX6ArBpaK7HapwZg9toiFi8eCt9idbMWyTuc/50IJdYNVgyhMWXwGLkjLrX
6OXGaiVqSiCQXq4VNgZwSsAe2lQ9X05r9xohUqmSxyB6w8/9DfbdYOsTBPzZNlokLcyNL+End+DL
YuauYUEe8BybH/fnyEBxr8hvCkQiGKea1LqY7oGKDYdE+BLl+lw64cIk05dPYfCwMmwgrjRkSr54
gZ7CE3iPHOoVElDA/AVyK1D7cz4z4S/FlzhGiaEyVDmc5+9n2VZXt39LWH6oQgANpLFTyxJ9p8iH
/xqFZplq8UufoO8N7SCtkxN0kZ1i2Vg1VvFw370sEeoqBcW3ITV2+DJYWW75O3vLItNMlq2QL1vz
cBRi9+pP/wMAAP//</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Share of employe by departmenT</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Share of employe by departmenT</a:t>
          </a:r>
        </a:p>
      </cx:txPr>
    </cx:title>
    <cx:plotArea>
      <cx:plotAreaRegion>
        <cx:series layoutId="treemap" uniqueId="{D4DEC640-A05E-4E59-A7AA-7F06A27B2F2F}">
          <cx:tx>
            <cx:txData>
              <cx:f>_xlchart.v1.1</cx:f>
              <cx:v>Count of Department</cx:v>
            </cx:txData>
          </cx:tx>
          <cx:dataLabels>
            <cx:txPr>
              <a:bodyPr spcFirstLastPara="1" vertOverflow="ellipsis" horzOverflow="overflow" wrap="square" lIns="0" tIns="0" rIns="0" bIns="0" anchor="ctr" anchorCtr="1"/>
              <a:lstStyle/>
              <a:p>
                <a:pPr algn="ctr" rtl="0">
                  <a:defRPr sz="1200"/>
                </a:pPr>
                <a:endParaRPr lang="en-US" sz="1200" b="1" i="0" u="none" strike="noStrike" baseline="0">
                  <a:solidFill>
                    <a:sysClr val="window" lastClr="FFFFFF"/>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sz="1100"/>
                  </a:pPr>
                  <a:r>
                    <a:rPr lang="en-US" sz="1100" b="1" i="0" u="none" strike="noStrike" baseline="0">
                      <a:solidFill>
                        <a:sysClr val="window" lastClr="FFFFFF"/>
                      </a:solidFill>
                      <a:latin typeface="Calibri" panose="020F0502020204030204"/>
                    </a:rPr>
                    <a:t>Finance
6%</a:t>
                  </a:r>
                </a:p>
              </cx:txPr>
            </cx:dataLabel>
          </cx:dataLabels>
          <cx:dataId val="0"/>
          <cx:layoutPr>
            <cx:parentLabelLayout val="overlapping"/>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microsoft.com/office/2014/relationships/chartEx" Target="../charts/chartEx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microsoft.com/office/2007/relationships/hdphoto" Target="../media/hdphoto1.wdp"/></Relationships>
</file>

<file path=xl/drawings/_rels/drawing2.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34</xdr:col>
      <xdr:colOff>299356</xdr:colOff>
      <xdr:row>5</xdr:row>
      <xdr:rowOff>176892</xdr:rowOff>
    </xdr:to>
    <xdr:sp macro="" textlink="">
      <xdr:nvSpPr>
        <xdr:cNvPr id="64" name="Rectangle 63">
          <a:extLst>
            <a:ext uri="{FF2B5EF4-FFF2-40B4-BE49-F238E27FC236}">
              <a16:creationId xmlns:a16="http://schemas.microsoft.com/office/drawing/2014/main" id="{FCA065BC-0416-43EF-6859-76A32F34FCA5}"/>
            </a:ext>
          </a:extLst>
        </xdr:cNvPr>
        <xdr:cNvSpPr/>
      </xdr:nvSpPr>
      <xdr:spPr>
        <a:xfrm>
          <a:off x="0" y="0"/>
          <a:ext cx="21236213" cy="1084035"/>
        </a:xfrm>
        <a:prstGeom prst="rect">
          <a:avLst/>
        </a:prstGeom>
        <a:solidFill>
          <a:srgbClr val="1A1D3E"/>
        </a:solidFill>
        <a:ln>
          <a:noFill/>
        </a:ln>
        <a:effectLst>
          <a:outerShdw blurRad="50800" dist="38100" dir="5400000" algn="t" rotWithShape="0">
            <a:prstClr val="black">
              <a:alpha val="4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0</xdr:row>
      <xdr:rowOff>0</xdr:rowOff>
    </xdr:from>
    <xdr:to>
      <xdr:col>4</xdr:col>
      <xdr:colOff>272143</xdr:colOff>
      <xdr:row>41</xdr:row>
      <xdr:rowOff>134534</xdr:rowOff>
    </xdr:to>
    <xdr:sp macro="" textlink="">
      <xdr:nvSpPr>
        <xdr:cNvPr id="28" name="Rectangle: Top Corners Rounded 27">
          <a:extLst>
            <a:ext uri="{FF2B5EF4-FFF2-40B4-BE49-F238E27FC236}">
              <a16:creationId xmlns:a16="http://schemas.microsoft.com/office/drawing/2014/main" id="{2180AB32-B82B-FD43-067C-A80FDA3AF216}"/>
            </a:ext>
          </a:extLst>
        </xdr:cNvPr>
        <xdr:cNvSpPr/>
      </xdr:nvSpPr>
      <xdr:spPr>
        <a:xfrm rot="5400000">
          <a:off x="-2616492" y="2616492"/>
          <a:ext cx="7636144" cy="2403160"/>
        </a:xfrm>
        <a:prstGeom prst="round2SameRect">
          <a:avLst/>
        </a:prstGeom>
        <a:solidFill>
          <a:srgbClr val="484B5C"/>
        </a:solidFill>
        <a:ln>
          <a:noFill/>
        </a:ln>
        <a:effectLst>
          <a:outerShdw blurRad="393700" dist="38100" dir="600000" sx="94000" sy="94000" algn="tl" rotWithShape="0">
            <a:prstClr val="black">
              <a:alpha val="59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62391</xdr:colOff>
      <xdr:row>4</xdr:row>
      <xdr:rowOff>62967</xdr:rowOff>
    </xdr:from>
    <xdr:to>
      <xdr:col>9</xdr:col>
      <xdr:colOff>431356</xdr:colOff>
      <xdr:row>8</xdr:row>
      <xdr:rowOff>130055</xdr:rowOff>
    </xdr:to>
    <xdr:grpSp>
      <xdr:nvGrpSpPr>
        <xdr:cNvPr id="71" name="Group 70">
          <a:extLst>
            <a:ext uri="{FF2B5EF4-FFF2-40B4-BE49-F238E27FC236}">
              <a16:creationId xmlns:a16="http://schemas.microsoft.com/office/drawing/2014/main" id="{7EB3F45E-673A-DF83-5B7F-96C0B1889A04}"/>
            </a:ext>
          </a:extLst>
        </xdr:cNvPr>
        <xdr:cNvGrpSpPr/>
      </xdr:nvGrpSpPr>
      <xdr:grpSpPr>
        <a:xfrm>
          <a:off x="2612633" y="800386"/>
          <a:ext cx="2949933" cy="804508"/>
          <a:chOff x="2485417" y="831651"/>
          <a:chExt cx="2808702" cy="835772"/>
        </a:xfrm>
      </xdr:grpSpPr>
      <xdr:sp macro="" textlink="">
        <xdr:nvSpPr>
          <xdr:cNvPr id="29" name="Rectangle: Rounded Corners 28">
            <a:extLst>
              <a:ext uri="{FF2B5EF4-FFF2-40B4-BE49-F238E27FC236}">
                <a16:creationId xmlns:a16="http://schemas.microsoft.com/office/drawing/2014/main" id="{3A526F00-6356-4C73-A3E1-9B10B269286F}"/>
              </a:ext>
            </a:extLst>
          </xdr:cNvPr>
          <xdr:cNvSpPr/>
        </xdr:nvSpPr>
        <xdr:spPr>
          <a:xfrm>
            <a:off x="2485417" y="894012"/>
            <a:ext cx="2757522" cy="733597"/>
          </a:xfrm>
          <a:prstGeom prst="roundRect">
            <a:avLst/>
          </a:prstGeom>
          <a:solidFill>
            <a:srgbClr val="7886C7"/>
          </a:solidFill>
          <a:ln>
            <a:noFill/>
          </a:ln>
          <a:effectLst>
            <a:outerShdw blurRad="50800" dist="38100" dir="5400000" algn="t" rotWithShape="0">
              <a:prstClr val="black">
                <a:alpha val="4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2F00CB45-740C-4759-A2CF-F1FF9D55611D}"/>
              </a:ext>
            </a:extLst>
          </xdr:cNvPr>
          <xdr:cNvSpPr txBox="1"/>
        </xdr:nvSpPr>
        <xdr:spPr>
          <a:xfrm>
            <a:off x="2574255" y="894185"/>
            <a:ext cx="2719864" cy="31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EMPLOYEE</a:t>
            </a:r>
          </a:p>
        </xdr:txBody>
      </xdr:sp>
      <xdr:sp macro="" textlink="'Pivot Data without datamodel'!$A$10">
        <xdr:nvSpPr>
          <xdr:cNvPr id="19" name="TextBox 18">
            <a:extLst>
              <a:ext uri="{FF2B5EF4-FFF2-40B4-BE49-F238E27FC236}">
                <a16:creationId xmlns:a16="http://schemas.microsoft.com/office/drawing/2014/main" id="{9E291CC0-8782-4707-99D0-39E9EF9CE291}"/>
              </a:ext>
            </a:extLst>
          </xdr:cNvPr>
          <xdr:cNvSpPr txBox="1"/>
        </xdr:nvSpPr>
        <xdr:spPr>
          <a:xfrm>
            <a:off x="2598487" y="1186441"/>
            <a:ext cx="944145" cy="39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A8D1CD6-D336-4EF0-8D86-539077875C1F}" type="TxLink">
              <a:rPr lang="en-US" sz="2800" b="1" i="0" u="none" strike="noStrike">
                <a:solidFill>
                  <a:schemeClr val="bg1"/>
                </a:solidFill>
                <a:latin typeface="Calibri"/>
                <a:cs typeface="Calibri"/>
              </a:rPr>
              <a:pPr algn="l"/>
              <a:t>1802</a:t>
            </a:fld>
            <a:endParaRPr lang="en-US" sz="2800" b="1">
              <a:solidFill>
                <a:schemeClr val="bg1"/>
              </a:solidFill>
            </a:endParaRPr>
          </a:p>
        </xdr:txBody>
      </xdr:sp>
      <xdr:pic>
        <xdr:nvPicPr>
          <xdr:cNvPr id="25" name="Graphic 24" descr="Users">
            <a:extLst>
              <a:ext uri="{FF2B5EF4-FFF2-40B4-BE49-F238E27FC236}">
                <a16:creationId xmlns:a16="http://schemas.microsoft.com/office/drawing/2014/main" id="{162DFA04-79E9-6683-3BC7-D73DE6F1C7C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14103" y="831651"/>
            <a:ext cx="828309" cy="835772"/>
          </a:xfrm>
          <a:prstGeom prst="rect">
            <a:avLst/>
          </a:prstGeom>
        </xdr:spPr>
      </xdr:pic>
    </xdr:grpSp>
    <xdr:clientData/>
  </xdr:twoCellAnchor>
  <xdr:twoCellAnchor>
    <xdr:from>
      <xdr:col>10</xdr:col>
      <xdr:colOff>55577</xdr:colOff>
      <xdr:row>4</xdr:row>
      <xdr:rowOff>115624</xdr:rowOff>
    </xdr:from>
    <xdr:to>
      <xdr:col>14</xdr:col>
      <xdr:colOff>380565</xdr:colOff>
      <xdr:row>8</xdr:row>
      <xdr:rowOff>144422</xdr:rowOff>
    </xdr:to>
    <xdr:grpSp>
      <xdr:nvGrpSpPr>
        <xdr:cNvPr id="72" name="Group 71">
          <a:extLst>
            <a:ext uri="{FF2B5EF4-FFF2-40B4-BE49-F238E27FC236}">
              <a16:creationId xmlns:a16="http://schemas.microsoft.com/office/drawing/2014/main" id="{2CC92EEE-B726-C2B4-9B20-4B35436B918E}"/>
            </a:ext>
          </a:extLst>
        </xdr:cNvPr>
        <xdr:cNvGrpSpPr/>
      </xdr:nvGrpSpPr>
      <xdr:grpSpPr>
        <a:xfrm>
          <a:off x="5832029" y="853043"/>
          <a:ext cx="2905955" cy="766218"/>
          <a:chOff x="5528274" y="884308"/>
          <a:chExt cx="2764725" cy="797482"/>
        </a:xfrm>
      </xdr:grpSpPr>
      <xdr:sp macro="" textlink="">
        <xdr:nvSpPr>
          <xdr:cNvPr id="30" name="Rectangle: Rounded Corners 29">
            <a:extLst>
              <a:ext uri="{FF2B5EF4-FFF2-40B4-BE49-F238E27FC236}">
                <a16:creationId xmlns:a16="http://schemas.microsoft.com/office/drawing/2014/main" id="{08C10D3E-BD4E-4E21-8EAC-5FE963ABFEC2}"/>
              </a:ext>
            </a:extLst>
          </xdr:cNvPr>
          <xdr:cNvSpPr/>
        </xdr:nvSpPr>
        <xdr:spPr>
          <a:xfrm>
            <a:off x="5528274" y="894013"/>
            <a:ext cx="2756633" cy="733752"/>
          </a:xfrm>
          <a:prstGeom prst="roundRect">
            <a:avLst/>
          </a:prstGeom>
          <a:solidFill>
            <a:srgbClr val="7886C7"/>
          </a:solidFill>
          <a:ln>
            <a:noFill/>
          </a:ln>
          <a:effectLst>
            <a:outerShdw blurRad="50800" dist="38100" dir="5400000" algn="t" rotWithShape="0">
              <a:prstClr val="black">
                <a:alpha val="4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3253DB46-6FF8-C631-4321-98C269EB0836}"/>
              </a:ext>
            </a:extLst>
          </xdr:cNvPr>
          <xdr:cNvSpPr txBox="1"/>
        </xdr:nvSpPr>
        <xdr:spPr>
          <a:xfrm>
            <a:off x="5578649" y="902548"/>
            <a:ext cx="2714350" cy="34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AVG EMPLOYEE AGE</a:t>
            </a:r>
          </a:p>
        </xdr:txBody>
      </xdr:sp>
      <xdr:sp macro="" textlink="'Pivot Data without datamodel'!$D$4">
        <xdr:nvSpPr>
          <xdr:cNvPr id="2" name="TextBox 1">
            <a:extLst>
              <a:ext uri="{FF2B5EF4-FFF2-40B4-BE49-F238E27FC236}">
                <a16:creationId xmlns:a16="http://schemas.microsoft.com/office/drawing/2014/main" id="{A91797FA-EC5D-54CA-A0BC-20328F48C4B7}"/>
              </a:ext>
            </a:extLst>
          </xdr:cNvPr>
          <xdr:cNvSpPr txBox="1"/>
        </xdr:nvSpPr>
        <xdr:spPr>
          <a:xfrm>
            <a:off x="5614736" y="1178092"/>
            <a:ext cx="668422" cy="399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0D09000-4D6F-4D0A-AC0E-DD40B13F81A6}" type="TxLink">
              <a:rPr lang="en-US" sz="2800" b="1" i="0" u="none" strike="noStrike">
                <a:solidFill>
                  <a:schemeClr val="bg1"/>
                </a:solidFill>
                <a:latin typeface="Calibri"/>
                <a:cs typeface="Calibri"/>
              </a:rPr>
              <a:pPr algn="l"/>
              <a:t>36</a:t>
            </a:fld>
            <a:endParaRPr lang="en-US" sz="2800" b="1">
              <a:solidFill>
                <a:schemeClr val="bg1"/>
              </a:solidFill>
            </a:endParaRPr>
          </a:p>
        </xdr:txBody>
      </xdr:sp>
      <xdr:pic>
        <xdr:nvPicPr>
          <xdr:cNvPr id="36" name="Graphic 35" descr="Users">
            <a:extLst>
              <a:ext uri="{FF2B5EF4-FFF2-40B4-BE49-F238E27FC236}">
                <a16:creationId xmlns:a16="http://schemas.microsoft.com/office/drawing/2014/main" id="{601F42C5-9BBB-4A0E-8090-DE2B28B9F91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445920" y="884308"/>
            <a:ext cx="788333" cy="797482"/>
          </a:xfrm>
          <a:prstGeom prst="rect">
            <a:avLst/>
          </a:prstGeom>
        </xdr:spPr>
      </xdr:pic>
    </xdr:grpSp>
    <xdr:clientData/>
  </xdr:twoCellAnchor>
  <xdr:twoCellAnchor>
    <xdr:from>
      <xdr:col>15</xdr:col>
      <xdr:colOff>25065</xdr:colOff>
      <xdr:row>4</xdr:row>
      <xdr:rowOff>100446</xdr:rowOff>
    </xdr:from>
    <xdr:to>
      <xdr:col>19</xdr:col>
      <xdr:colOff>379906</xdr:colOff>
      <xdr:row>8</xdr:row>
      <xdr:rowOff>90793</xdr:rowOff>
    </xdr:to>
    <xdr:grpSp>
      <xdr:nvGrpSpPr>
        <xdr:cNvPr id="73" name="Group 72">
          <a:extLst>
            <a:ext uri="{FF2B5EF4-FFF2-40B4-BE49-F238E27FC236}">
              <a16:creationId xmlns:a16="http://schemas.microsoft.com/office/drawing/2014/main" id="{909743B9-01BF-4B8C-8FE2-8E24B3CD7ECA}"/>
            </a:ext>
          </a:extLst>
        </xdr:cNvPr>
        <xdr:cNvGrpSpPr/>
      </xdr:nvGrpSpPr>
      <xdr:grpSpPr>
        <a:xfrm>
          <a:off x="9027726" y="837865"/>
          <a:ext cx="2935809" cy="727767"/>
          <a:chOff x="8547433" y="869130"/>
          <a:chExt cx="2794578" cy="759031"/>
        </a:xfrm>
      </xdr:grpSpPr>
      <xdr:sp macro="" textlink="">
        <xdr:nvSpPr>
          <xdr:cNvPr id="31" name="Rectangle: Rounded Corners 30">
            <a:extLst>
              <a:ext uri="{FF2B5EF4-FFF2-40B4-BE49-F238E27FC236}">
                <a16:creationId xmlns:a16="http://schemas.microsoft.com/office/drawing/2014/main" id="{0DD56172-C593-4525-9EF8-C9DB4B1D18DC}"/>
              </a:ext>
            </a:extLst>
          </xdr:cNvPr>
          <xdr:cNvSpPr/>
        </xdr:nvSpPr>
        <xdr:spPr>
          <a:xfrm>
            <a:off x="8566997" y="885658"/>
            <a:ext cx="2759583" cy="742503"/>
          </a:xfrm>
          <a:prstGeom prst="roundRect">
            <a:avLst/>
          </a:prstGeom>
          <a:solidFill>
            <a:srgbClr val="7886C7"/>
          </a:solidFill>
          <a:ln>
            <a:noFill/>
          </a:ln>
          <a:effectLst>
            <a:outerShdw blurRad="50800" dist="38100" dir="5400000" algn="t" rotWithShape="0">
              <a:prstClr val="black">
                <a:alpha val="4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D6B6F366-D7CA-4C47-A934-D9D18D16F2D1}"/>
              </a:ext>
            </a:extLst>
          </xdr:cNvPr>
          <xdr:cNvSpPr txBox="1"/>
        </xdr:nvSpPr>
        <xdr:spPr>
          <a:xfrm>
            <a:off x="8624705" y="869130"/>
            <a:ext cx="2717306" cy="34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AVG GROSS SALARY/M</a:t>
            </a:r>
          </a:p>
        </xdr:txBody>
      </xdr:sp>
      <xdr:sp macro="" textlink="'Pivot Data without datamodel'!$E$9">
        <xdr:nvSpPr>
          <xdr:cNvPr id="12" name="TextBox 11">
            <a:extLst>
              <a:ext uri="{FF2B5EF4-FFF2-40B4-BE49-F238E27FC236}">
                <a16:creationId xmlns:a16="http://schemas.microsoft.com/office/drawing/2014/main" id="{C8206509-8BD8-4133-8516-89B87B14DDF4}"/>
              </a:ext>
            </a:extLst>
          </xdr:cNvPr>
          <xdr:cNvSpPr txBox="1"/>
        </xdr:nvSpPr>
        <xdr:spPr>
          <a:xfrm>
            <a:off x="8547433" y="1117984"/>
            <a:ext cx="1684307" cy="495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98F0BC9-6B26-4FCA-AAFF-69B0F77EB3D5}" type="TxLink">
              <a:rPr lang="en-US" sz="2800" b="1" i="0" u="none" strike="noStrike">
                <a:solidFill>
                  <a:schemeClr val="bg1"/>
                </a:solidFill>
                <a:latin typeface="Calibri"/>
                <a:cs typeface="Calibri"/>
              </a:rPr>
              <a:pPr algn="l"/>
              <a:t> $175.827 </a:t>
            </a:fld>
            <a:endParaRPr lang="en-US" sz="2800" b="1">
              <a:solidFill>
                <a:schemeClr val="bg1"/>
              </a:solidFill>
            </a:endParaRPr>
          </a:p>
        </xdr:txBody>
      </xdr:sp>
      <xdr:pic>
        <xdr:nvPicPr>
          <xdr:cNvPr id="38" name="Graphic 37" descr="Money">
            <a:extLst>
              <a:ext uri="{FF2B5EF4-FFF2-40B4-BE49-F238E27FC236}">
                <a16:creationId xmlns:a16="http://schemas.microsoft.com/office/drawing/2014/main" id="{BB3B0ADA-5939-D93C-4EA7-98D58B61E9D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565936" y="879801"/>
            <a:ext cx="647171" cy="653640"/>
          </a:xfrm>
          <a:prstGeom prst="rect">
            <a:avLst/>
          </a:prstGeom>
        </xdr:spPr>
      </xdr:pic>
    </xdr:grpSp>
    <xdr:clientData/>
  </xdr:twoCellAnchor>
  <xdr:twoCellAnchor>
    <xdr:from>
      <xdr:col>19</xdr:col>
      <xdr:colOff>563905</xdr:colOff>
      <xdr:row>4</xdr:row>
      <xdr:rowOff>108803</xdr:rowOff>
    </xdr:from>
    <xdr:to>
      <xdr:col>24</xdr:col>
      <xdr:colOff>316048</xdr:colOff>
      <xdr:row>8</xdr:row>
      <xdr:rowOff>90793</xdr:rowOff>
    </xdr:to>
    <xdr:grpSp>
      <xdr:nvGrpSpPr>
        <xdr:cNvPr id="74" name="Group 73">
          <a:extLst>
            <a:ext uri="{FF2B5EF4-FFF2-40B4-BE49-F238E27FC236}">
              <a16:creationId xmlns:a16="http://schemas.microsoft.com/office/drawing/2014/main" id="{4AA3FEB7-9CC6-A010-83C1-94669BB9359F}"/>
            </a:ext>
          </a:extLst>
        </xdr:cNvPr>
        <xdr:cNvGrpSpPr/>
      </xdr:nvGrpSpPr>
      <xdr:grpSpPr>
        <a:xfrm>
          <a:off x="12147534" y="846222"/>
          <a:ext cx="2978353" cy="719410"/>
          <a:chOff x="11526010" y="877487"/>
          <a:chExt cx="2801814" cy="750674"/>
        </a:xfrm>
      </xdr:grpSpPr>
      <xdr:sp macro="" textlink="">
        <xdr:nvSpPr>
          <xdr:cNvPr id="32" name="Rectangle: Rounded Corners 31">
            <a:extLst>
              <a:ext uri="{FF2B5EF4-FFF2-40B4-BE49-F238E27FC236}">
                <a16:creationId xmlns:a16="http://schemas.microsoft.com/office/drawing/2014/main" id="{6944E55D-8B2A-410D-9A8C-DED3D6522608}"/>
              </a:ext>
            </a:extLst>
          </xdr:cNvPr>
          <xdr:cNvSpPr/>
        </xdr:nvSpPr>
        <xdr:spPr>
          <a:xfrm>
            <a:off x="11565255" y="902368"/>
            <a:ext cx="2760899" cy="725793"/>
          </a:xfrm>
          <a:prstGeom prst="roundRect">
            <a:avLst/>
          </a:prstGeom>
          <a:solidFill>
            <a:srgbClr val="7886C7"/>
          </a:solidFill>
          <a:ln>
            <a:noFill/>
          </a:ln>
          <a:effectLst>
            <a:outerShdw blurRad="50800" dist="38100" dir="5400000" algn="t" rotWithShape="0">
              <a:prstClr val="black">
                <a:alpha val="4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80C0073C-EF72-4A53-B7ED-E38FF6F5F5F4}"/>
              </a:ext>
            </a:extLst>
          </xdr:cNvPr>
          <xdr:cNvSpPr txBox="1"/>
        </xdr:nvSpPr>
        <xdr:spPr>
          <a:xfrm>
            <a:off x="11604919" y="877487"/>
            <a:ext cx="2722905" cy="327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AVG</a:t>
            </a:r>
            <a:r>
              <a:rPr lang="en-US" sz="1400" b="1" baseline="0">
                <a:solidFill>
                  <a:schemeClr val="bg1"/>
                </a:solidFill>
              </a:rPr>
              <a:t> NETT SALARY/M</a:t>
            </a:r>
            <a:endParaRPr lang="en-US" sz="1400" b="1">
              <a:solidFill>
                <a:schemeClr val="bg1"/>
              </a:solidFill>
            </a:endParaRPr>
          </a:p>
        </xdr:txBody>
      </xdr:sp>
      <xdr:sp macro="" textlink="'Pivot Data without datamodel'!$C$9">
        <xdr:nvSpPr>
          <xdr:cNvPr id="14" name="TextBox 13">
            <a:extLst>
              <a:ext uri="{FF2B5EF4-FFF2-40B4-BE49-F238E27FC236}">
                <a16:creationId xmlns:a16="http://schemas.microsoft.com/office/drawing/2014/main" id="{1CD3BA0C-7DDC-42FC-89A9-78CF99725B34}"/>
              </a:ext>
            </a:extLst>
          </xdr:cNvPr>
          <xdr:cNvSpPr txBox="1"/>
        </xdr:nvSpPr>
        <xdr:spPr>
          <a:xfrm>
            <a:off x="11526010" y="1102894"/>
            <a:ext cx="1677039" cy="490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7643262-1A55-4756-88A5-B74085EB87E8}" type="TxLink">
              <a:rPr lang="en-US" sz="2800" b="1" i="0" u="none" strike="noStrike">
                <a:solidFill>
                  <a:schemeClr val="bg1"/>
                </a:solidFill>
                <a:latin typeface="Calibri"/>
                <a:cs typeface="Calibri"/>
              </a:rPr>
              <a:pPr algn="l"/>
              <a:t> $155.396 </a:t>
            </a:fld>
            <a:endParaRPr lang="en-US" sz="8000" b="1">
              <a:solidFill>
                <a:schemeClr val="bg1"/>
              </a:solidFill>
            </a:endParaRPr>
          </a:p>
        </xdr:txBody>
      </xdr:sp>
      <xdr:pic>
        <xdr:nvPicPr>
          <xdr:cNvPr id="39" name="Graphic 38" descr="Money">
            <a:extLst>
              <a:ext uri="{FF2B5EF4-FFF2-40B4-BE49-F238E27FC236}">
                <a16:creationId xmlns:a16="http://schemas.microsoft.com/office/drawing/2014/main" id="{B6D94239-1634-4208-8BDC-3B0549768C7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587453" y="890672"/>
            <a:ext cx="648811" cy="653640"/>
          </a:xfrm>
          <a:prstGeom prst="rect">
            <a:avLst/>
          </a:prstGeom>
        </xdr:spPr>
      </xdr:pic>
    </xdr:grpSp>
    <xdr:clientData/>
  </xdr:twoCellAnchor>
  <xdr:twoCellAnchor>
    <xdr:from>
      <xdr:col>24</xdr:col>
      <xdr:colOff>516755</xdr:colOff>
      <xdr:row>4</xdr:row>
      <xdr:rowOff>114919</xdr:rowOff>
    </xdr:from>
    <xdr:to>
      <xdr:col>29</xdr:col>
      <xdr:colOff>294070</xdr:colOff>
      <xdr:row>8</xdr:row>
      <xdr:rowOff>90793</xdr:rowOff>
    </xdr:to>
    <xdr:grpSp>
      <xdr:nvGrpSpPr>
        <xdr:cNvPr id="75" name="Group 74">
          <a:extLst>
            <a:ext uri="{FF2B5EF4-FFF2-40B4-BE49-F238E27FC236}">
              <a16:creationId xmlns:a16="http://schemas.microsoft.com/office/drawing/2014/main" id="{EF44F38A-052B-1137-34B3-DF20F0F03862}"/>
            </a:ext>
          </a:extLst>
        </xdr:cNvPr>
        <xdr:cNvGrpSpPr/>
      </xdr:nvGrpSpPr>
      <xdr:grpSpPr>
        <a:xfrm>
          <a:off x="15326594" y="852338"/>
          <a:ext cx="3003524" cy="713294"/>
          <a:chOff x="14528531" y="883603"/>
          <a:chExt cx="2826986" cy="744558"/>
        </a:xfrm>
      </xdr:grpSpPr>
      <xdr:sp macro="" textlink="">
        <xdr:nvSpPr>
          <xdr:cNvPr id="33" name="Rectangle: Rounded Corners 32">
            <a:extLst>
              <a:ext uri="{FF2B5EF4-FFF2-40B4-BE49-F238E27FC236}">
                <a16:creationId xmlns:a16="http://schemas.microsoft.com/office/drawing/2014/main" id="{CF62D702-15DF-4410-A537-CFE897DA99EE}"/>
              </a:ext>
            </a:extLst>
          </xdr:cNvPr>
          <xdr:cNvSpPr/>
        </xdr:nvSpPr>
        <xdr:spPr>
          <a:xfrm>
            <a:off x="14594755" y="902368"/>
            <a:ext cx="2760762" cy="725793"/>
          </a:xfrm>
          <a:prstGeom prst="roundRect">
            <a:avLst/>
          </a:prstGeom>
          <a:solidFill>
            <a:srgbClr val="7886C7"/>
          </a:solidFill>
          <a:ln>
            <a:noFill/>
          </a:ln>
          <a:effectLst>
            <a:outerShdw blurRad="50800" dist="38100" dir="5400000" algn="t" rotWithShape="0">
              <a:prstClr val="black">
                <a:alpha val="4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C0F60EF8-0A9F-49CC-DCD3-9084BE3361D5}"/>
              </a:ext>
            </a:extLst>
          </xdr:cNvPr>
          <xdr:cNvSpPr txBox="1"/>
        </xdr:nvSpPr>
        <xdr:spPr>
          <a:xfrm>
            <a:off x="14609419" y="896725"/>
            <a:ext cx="2722770" cy="339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AVG DEDUCTION</a:t>
            </a:r>
            <a:r>
              <a:rPr lang="en-US" sz="1600" b="1" baseline="0">
                <a:solidFill>
                  <a:schemeClr val="bg1"/>
                </a:solidFill>
              </a:rPr>
              <a:t> /M</a:t>
            </a:r>
            <a:endParaRPr lang="en-US" sz="1600" b="1">
              <a:solidFill>
                <a:schemeClr val="bg1"/>
              </a:solidFill>
            </a:endParaRPr>
          </a:p>
        </xdr:txBody>
      </xdr:sp>
      <xdr:sp macro="" textlink="'Pivot Data without datamodel'!$F$4">
        <xdr:nvSpPr>
          <xdr:cNvPr id="23" name="TextBox 22">
            <a:extLst>
              <a:ext uri="{FF2B5EF4-FFF2-40B4-BE49-F238E27FC236}">
                <a16:creationId xmlns:a16="http://schemas.microsoft.com/office/drawing/2014/main" id="{DE18586D-361F-0AFA-4CB9-E316919D261D}"/>
              </a:ext>
            </a:extLst>
          </xdr:cNvPr>
          <xdr:cNvSpPr txBox="1"/>
        </xdr:nvSpPr>
        <xdr:spPr>
          <a:xfrm>
            <a:off x="14528531" y="1153026"/>
            <a:ext cx="1681421" cy="418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EB1D8D7-A3A5-43B2-BAC4-8F9013DEF5B3}" type="TxLink">
              <a:rPr lang="en-US" sz="2800" b="1" i="0" u="none" strike="noStrike">
                <a:solidFill>
                  <a:schemeClr val="bg1"/>
                </a:solidFill>
                <a:latin typeface="Calibri"/>
                <a:cs typeface="Calibri"/>
              </a:rPr>
              <a:pPr algn="l"/>
              <a:t> $20.430 </a:t>
            </a:fld>
            <a:endParaRPr lang="en-US" sz="2800" b="1">
              <a:solidFill>
                <a:schemeClr val="bg1"/>
              </a:solidFill>
            </a:endParaRPr>
          </a:p>
        </xdr:txBody>
      </xdr:sp>
      <xdr:pic>
        <xdr:nvPicPr>
          <xdr:cNvPr id="40" name="Graphic 39" descr="Money">
            <a:extLst>
              <a:ext uri="{FF2B5EF4-FFF2-40B4-BE49-F238E27FC236}">
                <a16:creationId xmlns:a16="http://schemas.microsoft.com/office/drawing/2014/main" id="{0EE4F974-73E9-4B3C-B8E4-2E6CACC8FA7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591739" y="883603"/>
            <a:ext cx="648779" cy="653613"/>
          </a:xfrm>
          <a:prstGeom prst="rect">
            <a:avLst/>
          </a:prstGeom>
        </xdr:spPr>
      </xdr:pic>
    </xdr:grpSp>
    <xdr:clientData/>
  </xdr:twoCellAnchor>
  <xdr:twoCellAnchor>
    <xdr:from>
      <xdr:col>0</xdr:col>
      <xdr:colOff>175309</xdr:colOff>
      <xdr:row>3</xdr:row>
      <xdr:rowOff>133930</xdr:rowOff>
    </xdr:from>
    <xdr:to>
      <xdr:col>4</xdr:col>
      <xdr:colOff>116694</xdr:colOff>
      <xdr:row>18</xdr:row>
      <xdr:rowOff>90715</xdr:rowOff>
    </xdr:to>
    <xdr:grpSp>
      <xdr:nvGrpSpPr>
        <xdr:cNvPr id="24" name="Group 23">
          <a:extLst>
            <a:ext uri="{FF2B5EF4-FFF2-40B4-BE49-F238E27FC236}">
              <a16:creationId xmlns:a16="http://schemas.microsoft.com/office/drawing/2014/main" id="{BCBB5B4D-E38F-116C-8904-82AC44D6EFE5}"/>
            </a:ext>
          </a:extLst>
        </xdr:cNvPr>
        <xdr:cNvGrpSpPr/>
      </xdr:nvGrpSpPr>
      <xdr:grpSpPr>
        <a:xfrm>
          <a:off x="175309" y="686995"/>
          <a:ext cx="2081950" cy="2722107"/>
          <a:chOff x="145072" y="2064726"/>
          <a:chExt cx="1963616" cy="2705101"/>
        </a:xfrm>
        <a:effectLst>
          <a:outerShdw blurRad="50800" dist="38100" dir="2700000" algn="tl" rotWithShape="0">
            <a:prstClr val="black">
              <a:alpha val="43000"/>
            </a:prstClr>
          </a:outerShdw>
        </a:effectLst>
      </xdr:grpSpPr>
      <xdr:sp macro="" textlink="">
        <xdr:nvSpPr>
          <xdr:cNvPr id="21" name="Rectangle: Rounded Corners 20">
            <a:extLst>
              <a:ext uri="{FF2B5EF4-FFF2-40B4-BE49-F238E27FC236}">
                <a16:creationId xmlns:a16="http://schemas.microsoft.com/office/drawing/2014/main" id="{653E5DD1-8C5B-458B-A5BA-999D38B4FEE4}"/>
              </a:ext>
            </a:extLst>
          </xdr:cNvPr>
          <xdr:cNvSpPr/>
        </xdr:nvSpPr>
        <xdr:spPr>
          <a:xfrm>
            <a:off x="145072" y="2064726"/>
            <a:ext cx="1963616" cy="2705101"/>
          </a:xfrm>
          <a:prstGeom prst="roundRect">
            <a:avLst>
              <a:gd name="adj" fmla="val 533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xmlns:a14="http://schemas.microsoft.com/office/drawing/2010/main">
        <mc:Choice Requires="a14">
          <xdr:graphicFrame macro="">
            <xdr:nvGraphicFramePr>
              <xdr:cNvPr id="9" name="Country 3">
                <a:extLst>
                  <a:ext uri="{FF2B5EF4-FFF2-40B4-BE49-F238E27FC236}">
                    <a16:creationId xmlns:a16="http://schemas.microsoft.com/office/drawing/2014/main" id="{7D7B2B41-D0F7-41E6-8D69-636035E51A23}"/>
                  </a:ext>
                </a:extLst>
              </xdr:cNvPr>
              <xdr:cNvGraphicFramePr/>
            </xdr:nvGraphicFramePr>
            <xdr:xfrm>
              <a:off x="235478" y="2154364"/>
              <a:ext cx="1802628" cy="2526494"/>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271455" y="766963"/>
                <a:ext cx="1917081" cy="2501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164511</xdr:colOff>
      <xdr:row>27</xdr:row>
      <xdr:rowOff>119668</xdr:rowOff>
    </xdr:from>
    <xdr:to>
      <xdr:col>4</xdr:col>
      <xdr:colOff>105896</xdr:colOff>
      <xdr:row>40</xdr:row>
      <xdr:rowOff>22106</xdr:rowOff>
    </xdr:to>
    <xdr:grpSp>
      <xdr:nvGrpSpPr>
        <xdr:cNvPr id="37" name="Group 36">
          <a:extLst>
            <a:ext uri="{FF2B5EF4-FFF2-40B4-BE49-F238E27FC236}">
              <a16:creationId xmlns:a16="http://schemas.microsoft.com/office/drawing/2014/main" id="{101E7B20-750E-2987-EB98-E83C5DE32202}"/>
            </a:ext>
          </a:extLst>
        </xdr:cNvPr>
        <xdr:cNvGrpSpPr/>
      </xdr:nvGrpSpPr>
      <xdr:grpSpPr>
        <a:xfrm>
          <a:off x="164511" y="5097249"/>
          <a:ext cx="2081950" cy="2299051"/>
          <a:chOff x="146539" y="4790341"/>
          <a:chExt cx="1963616" cy="2353408"/>
        </a:xfrm>
        <a:effectLst>
          <a:outerShdw blurRad="50800" dist="38100" dir="2700000" algn="tl" rotWithShape="0">
            <a:prstClr val="black">
              <a:alpha val="43000"/>
            </a:prstClr>
          </a:outerShdw>
        </a:effectLst>
      </xdr:grpSpPr>
      <xdr:sp macro="" textlink="">
        <xdr:nvSpPr>
          <xdr:cNvPr id="27" name="Rectangle: Rounded Corners 26">
            <a:extLst>
              <a:ext uri="{FF2B5EF4-FFF2-40B4-BE49-F238E27FC236}">
                <a16:creationId xmlns:a16="http://schemas.microsoft.com/office/drawing/2014/main" id="{D16F60A0-BD57-458A-8F57-839FB82DD9F8}"/>
              </a:ext>
            </a:extLst>
          </xdr:cNvPr>
          <xdr:cNvSpPr/>
        </xdr:nvSpPr>
        <xdr:spPr>
          <a:xfrm>
            <a:off x="146539" y="4790341"/>
            <a:ext cx="1963616" cy="2353408"/>
          </a:xfrm>
          <a:prstGeom prst="roundRect">
            <a:avLst>
              <a:gd name="adj" fmla="val 645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xmlns:a14="http://schemas.microsoft.com/office/drawing/2010/main">
        <mc:Choice Requires="a14">
          <xdr:graphicFrame macro="">
            <xdr:nvGraphicFramePr>
              <xdr:cNvPr id="10" name="Department 2">
                <a:extLst>
                  <a:ext uri="{FF2B5EF4-FFF2-40B4-BE49-F238E27FC236}">
                    <a16:creationId xmlns:a16="http://schemas.microsoft.com/office/drawing/2014/main" id="{40081F3E-1A32-4CCB-8604-B2BC827D4B2A}"/>
                  </a:ext>
                </a:extLst>
              </xdr:cNvPr>
              <xdr:cNvGraphicFramePr/>
            </xdr:nvGraphicFramePr>
            <xdr:xfrm>
              <a:off x="227918" y="4836385"/>
              <a:ext cx="1804233" cy="2252768"/>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251057" y="5062475"/>
                <a:ext cx="1918787" cy="21643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1913</xdr:colOff>
      <xdr:row>9</xdr:row>
      <xdr:rowOff>41413</xdr:rowOff>
    </xdr:from>
    <xdr:to>
      <xdr:col>9</xdr:col>
      <xdr:colOff>307731</xdr:colOff>
      <xdr:row>22</xdr:row>
      <xdr:rowOff>87923</xdr:rowOff>
    </xdr:to>
    <xdr:grpSp>
      <xdr:nvGrpSpPr>
        <xdr:cNvPr id="51" name="Group 50">
          <a:extLst>
            <a:ext uri="{FF2B5EF4-FFF2-40B4-BE49-F238E27FC236}">
              <a16:creationId xmlns:a16="http://schemas.microsoft.com/office/drawing/2014/main" id="{871D6BB9-557E-912D-02BA-EF149551AD36}"/>
            </a:ext>
          </a:extLst>
        </xdr:cNvPr>
        <xdr:cNvGrpSpPr/>
      </xdr:nvGrpSpPr>
      <xdr:grpSpPr>
        <a:xfrm>
          <a:off x="2552155" y="1700607"/>
          <a:ext cx="2886786" cy="2443122"/>
          <a:chOff x="2427125" y="1946413"/>
          <a:chExt cx="2788689" cy="2559325"/>
        </a:xfrm>
        <a:effectLst>
          <a:outerShdw blurRad="50800" dist="38100" dir="5400000" algn="t" rotWithShape="0">
            <a:prstClr val="black">
              <a:alpha val="43000"/>
            </a:prstClr>
          </a:outerShdw>
        </a:effectLst>
      </xdr:grpSpPr>
      <xdr:sp macro="" textlink="">
        <xdr:nvSpPr>
          <xdr:cNvPr id="47" name="Rectangle: Rounded Corners 46">
            <a:extLst>
              <a:ext uri="{FF2B5EF4-FFF2-40B4-BE49-F238E27FC236}">
                <a16:creationId xmlns:a16="http://schemas.microsoft.com/office/drawing/2014/main" id="{58FE1379-E511-7426-0542-B597908727D9}"/>
              </a:ext>
            </a:extLst>
          </xdr:cNvPr>
          <xdr:cNvSpPr/>
        </xdr:nvSpPr>
        <xdr:spPr>
          <a:xfrm>
            <a:off x="2427125" y="1946413"/>
            <a:ext cx="2788689" cy="2559325"/>
          </a:xfrm>
          <a:prstGeom prst="roundRect">
            <a:avLst>
              <a:gd name="adj" fmla="val 40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11" name="Chart 1">
            <a:extLst>
              <a:ext uri="{FF2B5EF4-FFF2-40B4-BE49-F238E27FC236}">
                <a16:creationId xmlns:a16="http://schemas.microsoft.com/office/drawing/2014/main" id="{59D8D16D-1C01-1DF4-676F-37C418A9E5AC}"/>
              </a:ext>
            </a:extLst>
          </xdr:cNvPr>
          <xdr:cNvGraphicFramePr/>
        </xdr:nvGraphicFramePr>
        <xdr:xfrm>
          <a:off x="2529485" y="2029404"/>
          <a:ext cx="2613921" cy="240546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4</xdr:col>
      <xdr:colOff>371253</xdr:colOff>
      <xdr:row>22</xdr:row>
      <xdr:rowOff>172787</xdr:rowOff>
    </xdr:from>
    <xdr:to>
      <xdr:col>9</xdr:col>
      <xdr:colOff>300404</xdr:colOff>
      <xdr:row>38</xdr:row>
      <xdr:rowOff>21981</xdr:rowOff>
    </xdr:to>
    <xdr:grpSp>
      <xdr:nvGrpSpPr>
        <xdr:cNvPr id="63" name="Group 62">
          <a:extLst>
            <a:ext uri="{FF2B5EF4-FFF2-40B4-BE49-F238E27FC236}">
              <a16:creationId xmlns:a16="http://schemas.microsoft.com/office/drawing/2014/main" id="{FF217224-69F5-D7AF-382D-3999F7945F10}"/>
            </a:ext>
          </a:extLst>
        </xdr:cNvPr>
        <xdr:cNvGrpSpPr/>
      </xdr:nvGrpSpPr>
      <xdr:grpSpPr>
        <a:xfrm>
          <a:off x="2511818" y="4228593"/>
          <a:ext cx="2919796" cy="2798872"/>
          <a:chOff x="2388312" y="4554287"/>
          <a:chExt cx="2741827" cy="2897194"/>
        </a:xfrm>
        <a:effectLst>
          <a:outerShdw blurRad="50800" dist="38100" dir="2700000" algn="tl" rotWithShape="0">
            <a:prstClr val="black">
              <a:alpha val="43000"/>
            </a:prstClr>
          </a:outerShdw>
        </a:effectLst>
      </xdr:grpSpPr>
      <xdr:sp macro="" textlink="">
        <xdr:nvSpPr>
          <xdr:cNvPr id="49" name="Rectangle: Rounded Corners 48">
            <a:extLst>
              <a:ext uri="{FF2B5EF4-FFF2-40B4-BE49-F238E27FC236}">
                <a16:creationId xmlns:a16="http://schemas.microsoft.com/office/drawing/2014/main" id="{5599726E-7A90-4C7C-A705-48CBA0A0D5D7}"/>
              </a:ext>
            </a:extLst>
          </xdr:cNvPr>
          <xdr:cNvSpPr/>
        </xdr:nvSpPr>
        <xdr:spPr>
          <a:xfrm>
            <a:off x="2388312" y="4554287"/>
            <a:ext cx="2741827" cy="2897194"/>
          </a:xfrm>
          <a:prstGeom prst="roundRect">
            <a:avLst>
              <a:gd name="adj" fmla="val 40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7" name="Chart 8">
            <a:extLst>
              <a:ext uri="{FF2B5EF4-FFF2-40B4-BE49-F238E27FC236}">
                <a16:creationId xmlns:a16="http://schemas.microsoft.com/office/drawing/2014/main" id="{416AE724-38AB-1A7D-D316-021A7860AEB7}"/>
              </a:ext>
            </a:extLst>
          </xdr:cNvPr>
          <xdr:cNvGraphicFramePr/>
        </xdr:nvGraphicFramePr>
        <xdr:xfrm>
          <a:off x="2441443" y="4609805"/>
          <a:ext cx="2616311" cy="277993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9</xdr:col>
      <xdr:colOff>414619</xdr:colOff>
      <xdr:row>9</xdr:row>
      <xdr:rowOff>22412</xdr:rowOff>
    </xdr:from>
    <xdr:to>
      <xdr:col>14</xdr:col>
      <xdr:colOff>560294</xdr:colOff>
      <xdr:row>38</xdr:row>
      <xdr:rowOff>60067</xdr:rowOff>
    </xdr:to>
    <xdr:grpSp>
      <xdr:nvGrpSpPr>
        <xdr:cNvPr id="54" name="Group 53">
          <a:extLst>
            <a:ext uri="{FF2B5EF4-FFF2-40B4-BE49-F238E27FC236}">
              <a16:creationId xmlns:a16="http://schemas.microsoft.com/office/drawing/2014/main" id="{D86C13A4-D196-0C23-C18B-2EAC84256ECC}"/>
            </a:ext>
          </a:extLst>
        </xdr:cNvPr>
        <xdr:cNvGrpSpPr/>
      </xdr:nvGrpSpPr>
      <xdr:grpSpPr>
        <a:xfrm>
          <a:off x="5545829" y="1681606"/>
          <a:ext cx="3371884" cy="5383945"/>
          <a:chOff x="5162889" y="1849186"/>
          <a:chExt cx="3196699" cy="5737196"/>
        </a:xfrm>
        <a:effectLst>
          <a:outerShdw blurRad="50800" dist="38100" dir="2700000" algn="tl" rotWithShape="0">
            <a:prstClr val="black">
              <a:alpha val="43000"/>
            </a:prstClr>
          </a:outerShdw>
        </a:effectLst>
      </xdr:grpSpPr>
      <xdr:sp macro="" textlink="">
        <xdr:nvSpPr>
          <xdr:cNvPr id="53" name="Rectangle: Rounded Corners 52">
            <a:extLst>
              <a:ext uri="{FF2B5EF4-FFF2-40B4-BE49-F238E27FC236}">
                <a16:creationId xmlns:a16="http://schemas.microsoft.com/office/drawing/2014/main" id="{ACA81FBB-B85D-45F1-872E-703EEEA82324}"/>
              </a:ext>
            </a:extLst>
          </xdr:cNvPr>
          <xdr:cNvSpPr/>
        </xdr:nvSpPr>
        <xdr:spPr>
          <a:xfrm>
            <a:off x="5162889" y="1849186"/>
            <a:ext cx="3196699" cy="5737196"/>
          </a:xfrm>
          <a:prstGeom prst="roundRect">
            <a:avLst>
              <a:gd name="adj" fmla="val 40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5" name="Chart 6">
            <a:extLst>
              <a:ext uri="{FF2B5EF4-FFF2-40B4-BE49-F238E27FC236}">
                <a16:creationId xmlns:a16="http://schemas.microsoft.com/office/drawing/2014/main" id="{4153903D-C426-558F-0789-592AFDEAD9F1}"/>
              </a:ext>
            </a:extLst>
          </xdr:cNvPr>
          <xdr:cNvGraphicFramePr/>
        </xdr:nvGraphicFramePr>
        <xdr:xfrm>
          <a:off x="5242988" y="1923138"/>
          <a:ext cx="3024827" cy="554841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15</xdr:col>
      <xdr:colOff>68781</xdr:colOff>
      <xdr:row>9</xdr:row>
      <xdr:rowOff>52480</xdr:rowOff>
    </xdr:from>
    <xdr:to>
      <xdr:col>21</xdr:col>
      <xdr:colOff>429846</xdr:colOff>
      <xdr:row>22</xdr:row>
      <xdr:rowOff>97693</xdr:rowOff>
    </xdr:to>
    <xdr:grpSp>
      <xdr:nvGrpSpPr>
        <xdr:cNvPr id="61" name="Group 60">
          <a:extLst>
            <a:ext uri="{FF2B5EF4-FFF2-40B4-BE49-F238E27FC236}">
              <a16:creationId xmlns:a16="http://schemas.microsoft.com/office/drawing/2014/main" id="{83DFFFDE-10FA-FF2B-A94F-40D32F031591}"/>
            </a:ext>
          </a:extLst>
        </xdr:cNvPr>
        <xdr:cNvGrpSpPr/>
      </xdr:nvGrpSpPr>
      <xdr:grpSpPr>
        <a:xfrm>
          <a:off x="9071442" y="1711674"/>
          <a:ext cx="4232517" cy="2441825"/>
          <a:chOff x="8521932" y="1933551"/>
          <a:chExt cx="4064515" cy="2628924"/>
        </a:xfrm>
        <a:effectLst>
          <a:outerShdw blurRad="50800" dist="38100" dir="2700000" algn="tl" rotWithShape="0">
            <a:prstClr val="black">
              <a:alpha val="43000"/>
            </a:prstClr>
          </a:outerShdw>
        </a:effectLst>
      </xdr:grpSpPr>
      <xdr:sp macro="" textlink="">
        <xdr:nvSpPr>
          <xdr:cNvPr id="55" name="Rectangle: Rounded Corners 54">
            <a:extLst>
              <a:ext uri="{FF2B5EF4-FFF2-40B4-BE49-F238E27FC236}">
                <a16:creationId xmlns:a16="http://schemas.microsoft.com/office/drawing/2014/main" id="{A495D225-9AA9-4E12-A70B-D6B54546AD00}"/>
              </a:ext>
            </a:extLst>
          </xdr:cNvPr>
          <xdr:cNvSpPr/>
        </xdr:nvSpPr>
        <xdr:spPr>
          <a:xfrm>
            <a:off x="8521932" y="1933551"/>
            <a:ext cx="4064515" cy="2628924"/>
          </a:xfrm>
          <a:prstGeom prst="roundRect">
            <a:avLst>
              <a:gd name="adj" fmla="val 40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52" name="Chart 1">
            <a:extLst>
              <a:ext uri="{FF2B5EF4-FFF2-40B4-BE49-F238E27FC236}">
                <a16:creationId xmlns:a16="http://schemas.microsoft.com/office/drawing/2014/main" id="{AD77CBBD-D9CE-4BC7-9DDF-D91428FD633D}"/>
              </a:ext>
            </a:extLst>
          </xdr:cNvPr>
          <xdr:cNvGraphicFramePr/>
        </xdr:nvGraphicFramePr>
        <xdr:xfrm>
          <a:off x="8615528" y="2010639"/>
          <a:ext cx="3867657" cy="2489189"/>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21</xdr:col>
      <xdr:colOff>604416</xdr:colOff>
      <xdr:row>9</xdr:row>
      <xdr:rowOff>19025</xdr:rowOff>
    </xdr:from>
    <xdr:to>
      <xdr:col>29</xdr:col>
      <xdr:colOff>495300</xdr:colOff>
      <xdr:row>23</xdr:row>
      <xdr:rowOff>122464</xdr:rowOff>
    </xdr:to>
    <xdr:grpSp>
      <xdr:nvGrpSpPr>
        <xdr:cNvPr id="62" name="Group 61">
          <a:extLst>
            <a:ext uri="{FF2B5EF4-FFF2-40B4-BE49-F238E27FC236}">
              <a16:creationId xmlns:a16="http://schemas.microsoft.com/office/drawing/2014/main" id="{C582A5DE-11C5-E621-62A4-2342CAAEE378}"/>
            </a:ext>
          </a:extLst>
        </xdr:cNvPr>
        <xdr:cNvGrpSpPr/>
      </xdr:nvGrpSpPr>
      <xdr:grpSpPr>
        <a:xfrm>
          <a:off x="13478529" y="1678219"/>
          <a:ext cx="5052819" cy="2684406"/>
          <a:chOff x="12695563" y="1924025"/>
          <a:chExt cx="4731825" cy="2847999"/>
        </a:xfrm>
        <a:effectLst>
          <a:outerShdw blurRad="50800" dist="38100" dir="2700000" algn="tl" rotWithShape="0">
            <a:prstClr val="black">
              <a:alpha val="43000"/>
            </a:prstClr>
          </a:outerShdw>
        </a:effectLst>
      </xdr:grpSpPr>
      <xdr:sp macro="" textlink="">
        <xdr:nvSpPr>
          <xdr:cNvPr id="58" name="Rectangle: Rounded Corners 57">
            <a:extLst>
              <a:ext uri="{FF2B5EF4-FFF2-40B4-BE49-F238E27FC236}">
                <a16:creationId xmlns:a16="http://schemas.microsoft.com/office/drawing/2014/main" id="{8A2B6C05-C3C5-4834-BB1C-DAB036429C5A}"/>
              </a:ext>
            </a:extLst>
          </xdr:cNvPr>
          <xdr:cNvSpPr/>
        </xdr:nvSpPr>
        <xdr:spPr>
          <a:xfrm>
            <a:off x="12695563" y="1924025"/>
            <a:ext cx="4731825" cy="2847999"/>
          </a:xfrm>
          <a:prstGeom prst="roundRect">
            <a:avLst>
              <a:gd name="adj" fmla="val 40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mc:Choice xmlns:cx4="http://schemas.microsoft.com/office/drawing/2016/5/10/chartex" Requires="cx4">
          <xdr:graphicFrame macro="">
            <xdr:nvGraphicFramePr>
              <xdr:cNvPr id="26" name="Chart 3">
                <a:extLst>
                  <a:ext uri="{FF2B5EF4-FFF2-40B4-BE49-F238E27FC236}">
                    <a16:creationId xmlns:a16="http://schemas.microsoft.com/office/drawing/2014/main" id="{BE88CC92-FC00-88ED-291C-537490B90F2D}"/>
                  </a:ext>
                </a:extLst>
              </xdr:cNvPr>
              <xdr:cNvGraphicFramePr/>
            </xdr:nvGraphicFramePr>
            <xdr:xfrm>
              <a:off x="12764297" y="1965802"/>
              <a:ext cx="4580977" cy="2739547"/>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764297" y="1965802"/>
                <a:ext cx="4580977" cy="2739547"/>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21</xdr:col>
      <xdr:colOff>621344</xdr:colOff>
      <xdr:row>24</xdr:row>
      <xdr:rowOff>45590</xdr:rowOff>
    </xdr:from>
    <xdr:to>
      <xdr:col>29</xdr:col>
      <xdr:colOff>518486</xdr:colOff>
      <xdr:row>38</xdr:row>
      <xdr:rowOff>69908</xdr:rowOff>
    </xdr:to>
    <xdr:grpSp>
      <xdr:nvGrpSpPr>
        <xdr:cNvPr id="60" name="Group 59">
          <a:extLst>
            <a:ext uri="{FF2B5EF4-FFF2-40B4-BE49-F238E27FC236}">
              <a16:creationId xmlns:a16="http://schemas.microsoft.com/office/drawing/2014/main" id="{363E50A2-7EBA-DFB0-C679-D36BBF9F9471}"/>
            </a:ext>
          </a:extLst>
        </xdr:cNvPr>
        <xdr:cNvGrpSpPr/>
      </xdr:nvGrpSpPr>
      <xdr:grpSpPr>
        <a:xfrm>
          <a:off x="13495457" y="4470106"/>
          <a:ext cx="5059077" cy="2605286"/>
          <a:chOff x="12729741" y="5191101"/>
          <a:chExt cx="4767684" cy="2638450"/>
        </a:xfrm>
        <a:effectLst>
          <a:outerShdw blurRad="50800" dist="38100" dir="2700000" algn="tl" rotWithShape="0">
            <a:prstClr val="black">
              <a:alpha val="43000"/>
            </a:prstClr>
          </a:outerShdw>
        </a:effectLst>
      </xdr:grpSpPr>
      <xdr:sp macro="" textlink="">
        <xdr:nvSpPr>
          <xdr:cNvPr id="59" name="Rectangle: Rounded Corners 58">
            <a:extLst>
              <a:ext uri="{FF2B5EF4-FFF2-40B4-BE49-F238E27FC236}">
                <a16:creationId xmlns:a16="http://schemas.microsoft.com/office/drawing/2014/main" id="{7F1B48AA-3FC4-458E-9B66-F4A29DABC1C5}"/>
              </a:ext>
            </a:extLst>
          </xdr:cNvPr>
          <xdr:cNvSpPr/>
        </xdr:nvSpPr>
        <xdr:spPr>
          <a:xfrm>
            <a:off x="12729741" y="5191101"/>
            <a:ext cx="4767684" cy="2638450"/>
          </a:xfrm>
          <a:prstGeom prst="roundRect">
            <a:avLst>
              <a:gd name="adj" fmla="val 40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mc:Choice xmlns:cx1="http://schemas.microsoft.com/office/drawing/2015/9/8/chartex" Requires="cx1">
          <xdr:graphicFrame macro="">
            <xdr:nvGraphicFramePr>
              <xdr:cNvPr id="34" name="Chart 7">
                <a:extLst>
                  <a:ext uri="{FF2B5EF4-FFF2-40B4-BE49-F238E27FC236}">
                    <a16:creationId xmlns:a16="http://schemas.microsoft.com/office/drawing/2014/main" id="{2E3ED945-0E01-4E90-9D89-03E2148D015B}"/>
                  </a:ext>
                </a:extLst>
              </xdr:cNvPr>
              <xdr:cNvGraphicFramePr/>
            </xdr:nvGraphicFramePr>
            <xdr:xfrm>
              <a:off x="12778535" y="5261582"/>
              <a:ext cx="4661740" cy="2463193"/>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778535" y="5261582"/>
                <a:ext cx="4661740" cy="2463193"/>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5</xdr:col>
      <xdr:colOff>585897</xdr:colOff>
      <xdr:row>1</xdr:row>
      <xdr:rowOff>27475</xdr:rowOff>
    </xdr:from>
    <xdr:to>
      <xdr:col>17</xdr:col>
      <xdr:colOff>149160</xdr:colOff>
      <xdr:row>4</xdr:row>
      <xdr:rowOff>122725</xdr:rowOff>
    </xdr:to>
    <xdr:sp macro="" textlink="">
      <xdr:nvSpPr>
        <xdr:cNvPr id="65" name="TextBox 64">
          <a:extLst>
            <a:ext uri="{FF2B5EF4-FFF2-40B4-BE49-F238E27FC236}">
              <a16:creationId xmlns:a16="http://schemas.microsoft.com/office/drawing/2014/main" id="{4775553C-A153-EB97-FA3C-F35EB57B0CD8}"/>
            </a:ext>
          </a:extLst>
        </xdr:cNvPr>
        <xdr:cNvSpPr txBox="1"/>
      </xdr:nvSpPr>
      <xdr:spPr>
        <a:xfrm>
          <a:off x="2992890" y="220549"/>
          <a:ext cx="6822858" cy="674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800" b="1">
              <a:solidFill>
                <a:schemeClr val="bg1"/>
              </a:solidFill>
            </a:rPr>
            <a:t>BluEOne HR EMPLOYEE DASHBOARD</a:t>
          </a:r>
        </a:p>
      </xdr:txBody>
    </xdr:sp>
    <xdr:clientData/>
  </xdr:twoCellAnchor>
  <xdr:twoCellAnchor editAs="oneCell">
    <xdr:from>
      <xdr:col>5</xdr:col>
      <xdr:colOff>32186</xdr:colOff>
      <xdr:row>0</xdr:row>
      <xdr:rowOff>148895</xdr:rowOff>
    </xdr:from>
    <xdr:to>
      <xdr:col>6</xdr:col>
      <xdr:colOff>773</xdr:colOff>
      <xdr:row>4</xdr:row>
      <xdr:rowOff>2893</xdr:rowOff>
    </xdr:to>
    <xdr:pic>
      <xdr:nvPicPr>
        <xdr:cNvPr id="17" name="Picture 16">
          <a:extLst>
            <a:ext uri="{FF2B5EF4-FFF2-40B4-BE49-F238E27FC236}">
              <a16:creationId xmlns:a16="http://schemas.microsoft.com/office/drawing/2014/main" id="{78BB1419-FEDE-C284-3F48-C2886A9536AB}"/>
            </a:ext>
          </a:extLst>
        </xdr:cNvPr>
        <xdr:cNvPicPr>
          <a:picLocks noChangeAspect="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l="15976" t="13018" r="15385" b="13018"/>
        <a:stretch/>
      </xdr:blipFill>
      <xdr:spPr>
        <a:xfrm>
          <a:off x="2455212" y="148895"/>
          <a:ext cx="578522" cy="618917"/>
        </a:xfrm>
        <a:prstGeom prst="rect">
          <a:avLst/>
        </a:prstGeom>
      </xdr:spPr>
    </xdr:pic>
    <xdr:clientData/>
  </xdr:twoCellAnchor>
  <xdr:twoCellAnchor>
    <xdr:from>
      <xdr:col>2</xdr:col>
      <xdr:colOff>589121</xdr:colOff>
      <xdr:row>1</xdr:row>
      <xdr:rowOff>75882</xdr:rowOff>
    </xdr:from>
    <xdr:to>
      <xdr:col>4</xdr:col>
      <xdr:colOff>118426</xdr:colOff>
      <xdr:row>2</xdr:row>
      <xdr:rowOff>34317</xdr:rowOff>
    </xdr:to>
    <xdr:grpSp>
      <xdr:nvGrpSpPr>
        <xdr:cNvPr id="70" name="Group 69">
          <a:extLst>
            <a:ext uri="{FF2B5EF4-FFF2-40B4-BE49-F238E27FC236}">
              <a16:creationId xmlns:a16="http://schemas.microsoft.com/office/drawing/2014/main" id="{5DA7BE6D-9CBC-B1DE-291B-0B23C6BE634B}"/>
            </a:ext>
          </a:extLst>
        </xdr:cNvPr>
        <xdr:cNvGrpSpPr/>
      </xdr:nvGrpSpPr>
      <xdr:grpSpPr>
        <a:xfrm>
          <a:off x="1879605" y="260237"/>
          <a:ext cx="379386" cy="142790"/>
          <a:chOff x="1240434" y="368680"/>
          <a:chExt cx="338742" cy="150441"/>
        </a:xfrm>
        <a:effectLst/>
      </xdr:grpSpPr>
      <xdr:cxnSp macro="">
        <xdr:nvCxnSpPr>
          <xdr:cNvPr id="66" name="Straight Connector 65">
            <a:extLst>
              <a:ext uri="{FF2B5EF4-FFF2-40B4-BE49-F238E27FC236}">
                <a16:creationId xmlns:a16="http://schemas.microsoft.com/office/drawing/2014/main" id="{0DA55A33-B8A4-B6FD-B620-1AC4A2B75943}"/>
              </a:ext>
            </a:extLst>
          </xdr:cNvPr>
          <xdr:cNvCxnSpPr/>
        </xdr:nvCxnSpPr>
        <xdr:spPr>
          <a:xfrm>
            <a:off x="1240434" y="368680"/>
            <a:ext cx="338742" cy="0"/>
          </a:xfrm>
          <a:prstGeom prst="line">
            <a:avLst/>
          </a:prstGeom>
          <a:ln w="38100">
            <a:solidFill>
              <a:schemeClr val="bg1"/>
            </a:solidFill>
          </a:ln>
          <a:effectLst>
            <a:outerShdw blurRad="50800" dist="38100" dir="1800000" sx="85000" sy="85000" algn="tl" rotWithShape="0">
              <a:prstClr val="black">
                <a:alpha val="42000"/>
              </a:prstClr>
            </a:outerShdw>
          </a:effectLst>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a:extLst>
              <a:ext uri="{FF2B5EF4-FFF2-40B4-BE49-F238E27FC236}">
                <a16:creationId xmlns:a16="http://schemas.microsoft.com/office/drawing/2014/main" id="{D50431C7-407A-42FC-82EA-DD24CBAD55E2}"/>
              </a:ext>
            </a:extLst>
          </xdr:cNvPr>
          <xdr:cNvCxnSpPr/>
        </xdr:nvCxnSpPr>
        <xdr:spPr>
          <a:xfrm>
            <a:off x="1240434" y="442018"/>
            <a:ext cx="338742" cy="0"/>
          </a:xfrm>
          <a:prstGeom prst="line">
            <a:avLst/>
          </a:prstGeom>
          <a:ln w="38100">
            <a:solidFill>
              <a:schemeClr val="bg1"/>
            </a:solidFill>
          </a:ln>
          <a:effectLst>
            <a:outerShdw blurRad="50800" dist="38100" dir="1800000" sx="85000" sy="85000" algn="tl" rotWithShape="0">
              <a:prstClr val="black">
                <a:alpha val="42000"/>
              </a:prstClr>
            </a:outerShdw>
          </a:effectLst>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5DD697DE-132F-40B4-8EFA-4267C039FADB}"/>
              </a:ext>
            </a:extLst>
          </xdr:cNvPr>
          <xdr:cNvCxnSpPr/>
        </xdr:nvCxnSpPr>
        <xdr:spPr>
          <a:xfrm>
            <a:off x="1240434" y="519121"/>
            <a:ext cx="338742" cy="0"/>
          </a:xfrm>
          <a:prstGeom prst="line">
            <a:avLst/>
          </a:prstGeom>
          <a:ln w="38100">
            <a:solidFill>
              <a:schemeClr val="bg1"/>
            </a:solidFill>
          </a:ln>
          <a:effectLst>
            <a:outerShdw blurRad="50800" dist="38100" dir="1800000" sx="85000" sy="85000" algn="tl" rotWithShape="0">
              <a:prstClr val="black">
                <a:alpha val="42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47626</xdr:colOff>
      <xdr:row>23</xdr:row>
      <xdr:rowOff>0</xdr:rowOff>
    </xdr:from>
    <xdr:to>
      <xdr:col>21</xdr:col>
      <xdr:colOff>474830</xdr:colOff>
      <xdr:row>38</xdr:row>
      <xdr:rowOff>21771</xdr:rowOff>
    </xdr:to>
    <xdr:grpSp>
      <xdr:nvGrpSpPr>
        <xdr:cNvPr id="42" name="Group 41">
          <a:extLst>
            <a:ext uri="{FF2B5EF4-FFF2-40B4-BE49-F238E27FC236}">
              <a16:creationId xmlns:a16="http://schemas.microsoft.com/office/drawing/2014/main" id="{2CA7B42F-15E4-7759-6DD6-8DD9EB5A554C}"/>
            </a:ext>
          </a:extLst>
        </xdr:cNvPr>
        <xdr:cNvGrpSpPr/>
      </xdr:nvGrpSpPr>
      <xdr:grpSpPr>
        <a:xfrm>
          <a:off x="9050287" y="4240161"/>
          <a:ext cx="4298656" cy="2787094"/>
          <a:chOff x="8997532" y="3953628"/>
          <a:chExt cx="4312667" cy="3142413"/>
        </a:xfrm>
      </xdr:grpSpPr>
      <xdr:sp macro="" textlink="">
        <xdr:nvSpPr>
          <xdr:cNvPr id="56" name="Rectangle: Rounded Corners 55">
            <a:extLst>
              <a:ext uri="{FF2B5EF4-FFF2-40B4-BE49-F238E27FC236}">
                <a16:creationId xmlns:a16="http://schemas.microsoft.com/office/drawing/2014/main" id="{33394201-6E5D-4B52-BE17-7A3A8C0F995C}"/>
              </a:ext>
            </a:extLst>
          </xdr:cNvPr>
          <xdr:cNvSpPr/>
        </xdr:nvSpPr>
        <xdr:spPr>
          <a:xfrm>
            <a:off x="8997532" y="3953628"/>
            <a:ext cx="4312667" cy="3142413"/>
          </a:xfrm>
          <a:prstGeom prst="roundRect">
            <a:avLst>
              <a:gd name="adj" fmla="val 40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20" name="Chart 19">
            <a:extLst>
              <a:ext uri="{FF2B5EF4-FFF2-40B4-BE49-F238E27FC236}">
                <a16:creationId xmlns:a16="http://schemas.microsoft.com/office/drawing/2014/main" id="{1A4B5F5F-5D52-4B06-B6C2-13BECFD8DB23}"/>
              </a:ext>
            </a:extLst>
          </xdr:cNvPr>
          <xdr:cNvGraphicFramePr>
            <a:graphicFrameLocks/>
          </xdr:cNvGraphicFramePr>
        </xdr:nvGraphicFramePr>
        <xdr:xfrm>
          <a:off x="9159575" y="4116738"/>
          <a:ext cx="3911841" cy="2784393"/>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0</xdr:col>
      <xdr:colOff>174023</xdr:colOff>
      <xdr:row>18</xdr:row>
      <xdr:rowOff>169211</xdr:rowOff>
    </xdr:from>
    <xdr:to>
      <xdr:col>4</xdr:col>
      <xdr:colOff>115408</xdr:colOff>
      <xdr:row>27</xdr:row>
      <xdr:rowOff>60477</xdr:rowOff>
    </xdr:to>
    <xdr:grpSp>
      <xdr:nvGrpSpPr>
        <xdr:cNvPr id="4" name="Group 3">
          <a:extLst>
            <a:ext uri="{FF2B5EF4-FFF2-40B4-BE49-F238E27FC236}">
              <a16:creationId xmlns:a16="http://schemas.microsoft.com/office/drawing/2014/main" id="{B9432D94-2CDD-A0FD-8DFA-9BDB89002CD7}"/>
            </a:ext>
          </a:extLst>
        </xdr:cNvPr>
        <xdr:cNvGrpSpPr/>
      </xdr:nvGrpSpPr>
      <xdr:grpSpPr>
        <a:xfrm>
          <a:off x="174023" y="3487598"/>
          <a:ext cx="2081950" cy="1550460"/>
          <a:chOff x="153865" y="651338"/>
          <a:chExt cx="2093329" cy="1606440"/>
        </a:xfrm>
      </xdr:grpSpPr>
      <xdr:sp macro="" textlink="">
        <xdr:nvSpPr>
          <xdr:cNvPr id="16" name="Rectangle: Rounded Corners 15">
            <a:extLst>
              <a:ext uri="{FF2B5EF4-FFF2-40B4-BE49-F238E27FC236}">
                <a16:creationId xmlns:a16="http://schemas.microsoft.com/office/drawing/2014/main" id="{2C19B1BD-3E78-DC13-657F-DF14BD07A216}"/>
              </a:ext>
            </a:extLst>
          </xdr:cNvPr>
          <xdr:cNvSpPr/>
        </xdr:nvSpPr>
        <xdr:spPr>
          <a:xfrm>
            <a:off x="153865" y="651338"/>
            <a:ext cx="2093329" cy="1606440"/>
          </a:xfrm>
          <a:prstGeom prst="roundRect">
            <a:avLst>
              <a:gd name="adj" fmla="val 757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xmlns:a14="http://schemas.microsoft.com/office/drawing/2010/main">
        <mc:Choice Requires="a14">
          <xdr:graphicFrame macro="">
            <xdr:nvGraphicFramePr>
              <xdr:cNvPr id="3" name="Generation 1">
                <a:extLst>
                  <a:ext uri="{FF2B5EF4-FFF2-40B4-BE49-F238E27FC236}">
                    <a16:creationId xmlns:a16="http://schemas.microsoft.com/office/drawing/2014/main" id="{7D80F235-667C-4D46-9FC0-3ADA4F747448}"/>
                  </a:ext>
                </a:extLst>
              </xdr:cNvPr>
              <xdr:cNvGraphicFramePr/>
            </xdr:nvGraphicFramePr>
            <xdr:xfrm>
              <a:off x="239346" y="687974"/>
              <a:ext cx="1827443" cy="1563800"/>
            </xdr:xfrm>
            <a:graphic>
              <a:graphicData uri="http://schemas.microsoft.com/office/drawing/2010/slicer">
                <sle:slicer xmlns:sle="http://schemas.microsoft.com/office/drawing/2010/slicer" name="Generation 1"/>
              </a:graphicData>
            </a:graphic>
          </xdr:graphicFrame>
        </mc:Choice>
        <mc:Fallback xmlns="">
          <xdr:sp macro="" textlink="">
            <xdr:nvSpPr>
              <xdr:cNvPr id="0" name=""/>
              <xdr:cNvSpPr>
                <a:spLocks noTextEdit="1"/>
              </xdr:cNvSpPr>
            </xdr:nvSpPr>
            <xdr:spPr>
              <a:xfrm>
                <a:off x="259298" y="3469684"/>
                <a:ext cx="1823044" cy="1483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c:userShapes xmlns:c="http://schemas.openxmlformats.org/drawingml/2006/chart">
  <cdr:relSizeAnchor xmlns:cdr="http://schemas.openxmlformats.org/drawingml/2006/chartDrawing">
    <cdr:from>
      <cdr:x>0.30239</cdr:x>
      <cdr:y>0.30268</cdr:y>
    </cdr:from>
    <cdr:to>
      <cdr:x>0.70357</cdr:x>
      <cdr:y>0.6943</cdr:y>
    </cdr:to>
    <cdr:pic>
      <cdr:nvPicPr>
        <cdr:cNvPr id="3" name="Graphic 2" descr="Presentation with pie chart">
          <a:extLst xmlns:a="http://schemas.openxmlformats.org/drawingml/2006/main">
            <a:ext uri="{FF2B5EF4-FFF2-40B4-BE49-F238E27FC236}">
              <a16:creationId xmlns:a16="http://schemas.microsoft.com/office/drawing/2014/main" id="{D40909F9-0B12-187B-4F79-6EE20972BCC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834230" y="855398"/>
          <a:ext cx="1106754" cy="1106754"/>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n" refreshedDate="45707.568748148151" createdVersion="8" refreshedVersion="8" minRefreshableVersion="3" recordCount="1802" xr:uid="{9C110FD1-B65A-4977-B5E6-A83976FD3703}">
  <cacheSource type="worksheet">
    <worksheetSource ref="A1:W1803" sheet="Main Data"/>
  </cacheSource>
  <cacheFields count="26">
    <cacheField name="Employee ID" numFmtId="0">
      <sharedItems/>
    </cacheField>
    <cacheField name="Empolyee Data" numFmtId="0">
      <sharedItems/>
    </cacheField>
    <cacheField name="NameId_Id" numFmtId="0">
      <sharedItems/>
    </cacheField>
    <cacheField name="Name" numFmtId="0">
      <sharedItems/>
    </cacheField>
    <cacheField name="Gender_Id" numFmtId="0">
      <sharedItems count="2">
        <s v="Male"/>
        <s v="Female"/>
      </sharedItems>
    </cacheField>
    <cacheField name="batas akhir role_id" numFmtId="0">
      <sharedItems containsSemiMixedTypes="0" containsString="0" containsNumber="1" containsInteger="1" minValue="41" maxValue="43"/>
    </cacheField>
    <cacheField name="batas awal roleid" numFmtId="0">
      <sharedItems containsSemiMixedTypes="0" containsString="0" containsNumber="1" containsInteger="1" minValue="39" maxValue="40"/>
    </cacheField>
    <cacheField name="Role_Id" numFmtId="0">
      <sharedItems/>
    </cacheField>
    <cacheField name="code departemen" numFmtId="0">
      <sharedItems/>
    </cacheField>
    <cacheField name="Country_Id" numFmtId="14">
      <sharedItems/>
    </cacheField>
    <cacheField name="Date_of_Birth" numFmtId="14">
      <sharedItems containsSemiMixedTypes="0" containsNonDate="0" containsDate="1" containsString="0" minDate="1964-03-28T00:00:00" maxDate="1998-09-24T00:00:00"/>
    </cacheField>
    <cacheField name="Generation" numFmtId="14">
      <sharedItems containsBlank="1" count="7">
        <s v="Millennial"/>
        <s v="Gen X"/>
        <s v="Gen Z"/>
        <s v="Baby Boomer"/>
        <s v="Gen Y" u="1"/>
        <s v="Baby Boomers" u="1"/>
        <m u="1"/>
      </sharedItems>
    </cacheField>
    <cacheField name="Age" numFmtId="0">
      <sharedItems containsSemiMixedTypes="0" containsString="0" containsNumber="1" containsInteger="1" minValue="26" maxValue="60"/>
    </cacheField>
    <cacheField name="Join_Date" numFmtId="14">
      <sharedItems containsSemiMixedTypes="0" containsNonDate="0" containsDate="1" containsString="0" minDate="2004-09-01T00:00:00" maxDate="2020-01-14T00:00:00" count="705">
        <d v="2019-12-02T00:00:00"/>
        <d v="2020-01-13T00:00:00"/>
        <d v="2019-11-14T00:00:00"/>
        <d v="2018-06-04T00:00:00"/>
        <d v="2019-11-07T00:00:00"/>
        <d v="2019-11-11T00:00:00"/>
        <d v="2019-09-26T00:00:00"/>
        <d v="2019-10-17T00:00:00"/>
        <d v="2019-10-21T00:00:00"/>
        <d v="2019-10-24T00:00:00"/>
        <d v="2019-10-28T00:00:00"/>
        <d v="2019-10-31T00:00:00"/>
        <d v="2019-11-04T00:00:00"/>
        <d v="2019-11-18T00:00:00"/>
        <d v="2019-11-21T00:00:00"/>
        <d v="2019-11-25T00:00:00"/>
        <d v="2019-12-05T00:00:00"/>
        <d v="2019-12-09T00:00:00"/>
        <d v="2019-12-16T00:00:00"/>
        <d v="2019-12-12T00:00:00"/>
        <d v="2019-12-19T00:00:00"/>
        <d v="2019-12-23T00:00:00"/>
        <d v="2020-01-06T00:00:00"/>
        <d v="2020-01-09T00:00:00"/>
        <d v="2014-07-03T00:00:00"/>
        <d v="2019-07-01T00:00:00"/>
        <d v="2016-10-17T00:00:00"/>
        <d v="2015-11-19T00:00:00"/>
        <d v="2018-11-15T00:00:00"/>
        <d v="2012-03-01T00:00:00"/>
        <d v="2017-10-23T00:00:00"/>
        <d v="2013-02-04T00:00:00"/>
        <d v="2016-07-18T00:00:00"/>
        <d v="2016-12-19T00:00:00"/>
        <d v="2019-04-22T00:00:00"/>
        <d v="2017-02-13T00:00:00"/>
        <d v="2017-05-18T00:00:00"/>
        <d v="2017-01-30T00:00:00"/>
        <d v="2015-06-15T00:00:00"/>
        <d v="2014-02-03T00:00:00"/>
        <d v="2015-09-28T00:00:00"/>
        <d v="2019-09-05T00:00:00"/>
        <d v="2019-08-01T00:00:00"/>
        <d v="2017-11-27T00:00:00"/>
        <d v="2018-06-11T00:00:00"/>
        <d v="2014-09-01T00:00:00"/>
        <d v="2016-05-26T00:00:00"/>
        <d v="2018-06-25T00:00:00"/>
        <d v="2014-03-20T00:00:00"/>
        <d v="2014-04-21T00:00:00"/>
        <d v="2016-05-02T00:00:00"/>
        <d v="2017-10-16T00:00:00"/>
        <d v="2017-06-01T00:00:00"/>
        <d v="2017-06-29T00:00:00"/>
        <d v="2014-01-02T00:00:00"/>
        <d v="2014-04-07T00:00:00"/>
        <d v="2016-05-30T00:00:00"/>
        <d v="2013-12-02T00:00:00"/>
        <d v="2015-05-28T00:00:00"/>
        <d v="2016-05-23T00:00:00"/>
        <d v="2017-08-28T00:00:00"/>
        <d v="2017-03-02T00:00:00"/>
        <d v="2017-08-31T00:00:00"/>
        <d v="2014-03-13T00:00:00"/>
        <d v="2015-09-03T00:00:00"/>
        <d v="2014-05-12T00:00:00"/>
        <d v="2017-07-13T00:00:00"/>
        <d v="2014-01-09T00:00:00"/>
        <d v="2014-05-19T00:00:00"/>
        <d v="2014-04-10T00:00:00"/>
        <d v="2014-02-17T00:00:00"/>
        <d v="2015-11-05T00:00:00"/>
        <d v="2014-01-16T00:00:00"/>
        <d v="2014-05-05T00:00:00"/>
        <d v="2015-08-17T00:00:00"/>
        <d v="2019-09-16T00:00:00"/>
        <d v="2015-01-29T00:00:00"/>
        <d v="2017-09-28T00:00:00"/>
        <d v="2017-02-23T00:00:00"/>
        <d v="2017-09-21T00:00:00"/>
        <d v="2017-11-30T00:00:00"/>
        <d v="2015-06-25T00:00:00"/>
        <d v="2015-06-01T00:00:00"/>
        <d v="2014-03-17T00:00:00"/>
        <d v="2017-12-14T00:00:00"/>
        <d v="2015-09-01T00:00:00"/>
        <d v="2018-08-23T00:00:00"/>
        <d v="2014-05-08T00:00:00"/>
        <d v="2014-04-03T00:00:00"/>
        <d v="2017-04-24T00:00:00"/>
        <d v="2016-12-05T00:00:00"/>
        <d v="2016-06-27T00:00:00"/>
        <d v="2015-05-18T00:00:00"/>
        <d v="2017-07-20T00:00:00"/>
        <d v="2016-06-09T00:00:00"/>
        <d v="2013-12-05T00:00:00"/>
        <d v="2014-02-10T00:00:00"/>
        <d v="2019-08-19T00:00:00"/>
        <d v="2014-02-13T00:00:00"/>
        <d v="2015-02-23T00:00:00"/>
        <d v="2018-08-06T00:00:00"/>
        <d v="2016-06-23T00:00:00"/>
        <d v="2018-05-14T00:00:00"/>
        <d v="2014-02-06T00:00:00"/>
        <d v="2018-01-18T00:00:00"/>
        <d v="2019-06-27T00:00:00"/>
        <d v="2015-05-04T00:00:00"/>
        <d v="2013-12-12T00:00:00"/>
        <d v="2015-11-26T00:00:00"/>
        <d v="2013-12-19T00:00:00"/>
        <d v="2018-06-07T00:00:00"/>
        <d v="2014-09-15T00:00:00"/>
        <d v="2014-07-28T00:00:00"/>
        <d v="2017-08-10T00:00:00"/>
        <d v="2015-02-02T00:00:00"/>
        <d v="2014-08-01T00:00:00"/>
        <d v="2014-05-15T00:00:00"/>
        <d v="2018-10-08T00:00:00"/>
        <d v="2016-06-20T00:00:00"/>
        <d v="2018-01-11T00:00:00"/>
        <d v="2014-10-13T00:00:00"/>
        <d v="2014-12-11T00:00:00"/>
        <d v="2016-02-22T00:00:00"/>
        <d v="2014-08-07T00:00:00"/>
        <d v="2013-06-10T00:00:00"/>
        <d v="2014-08-25T00:00:00"/>
        <d v="2012-11-05T00:00:00"/>
        <d v="2018-08-02T00:00:00"/>
        <d v="2012-10-22T00:00:00"/>
        <d v="2018-04-30T00:00:00"/>
        <d v="2014-12-22T00:00:00"/>
        <d v="2018-10-22T00:00:00"/>
        <d v="2014-02-27T00:00:00"/>
        <d v="2013-01-14T00:00:00"/>
        <d v="2015-11-16T00:00:00"/>
        <d v="2018-04-23T00:00:00"/>
        <d v="2013-04-15T00:00:00"/>
        <d v="2014-11-20T00:00:00"/>
        <d v="2016-08-18T00:00:00"/>
        <d v="2014-10-06T00:00:00"/>
        <d v="2013-04-25T00:00:00"/>
        <d v="2016-06-02T00:00:00"/>
        <d v="2017-01-16T00:00:00"/>
        <d v="2017-08-03T00:00:00"/>
        <d v="2013-09-30T00:00:00"/>
        <d v="2015-04-02T00:00:00"/>
        <d v="2016-07-07T00:00:00"/>
        <d v="2017-09-25T00:00:00"/>
        <d v="2019-07-04T00:00:00"/>
        <d v="2016-03-03T00:00:00"/>
        <d v="2018-03-12T00:00:00"/>
        <d v="2013-10-07T00:00:00"/>
        <d v="2019-06-17T00:00:00"/>
        <d v="2017-05-22T00:00:00"/>
        <d v="2013-06-20T00:00:00"/>
        <d v="2013-07-01T00:00:00"/>
        <d v="2018-11-22T00:00:00"/>
        <d v="2013-09-16T00:00:00"/>
        <d v="2017-08-14T00:00:00"/>
        <d v="2017-05-08T00:00:00"/>
        <d v="2017-05-04T00:00:00"/>
        <d v="2015-11-09T00:00:00"/>
        <d v="2018-08-13T00:00:00"/>
        <d v="2012-12-10T00:00:00"/>
        <d v="2017-11-23T00:00:00"/>
        <d v="2014-12-15T00:00:00"/>
        <d v="2018-02-12T00:00:00"/>
        <d v="2017-10-09T00:00:00"/>
        <d v="2015-01-19T00:00:00"/>
        <d v="2017-05-29T00:00:00"/>
        <d v="2013-01-17T00:00:00"/>
        <d v="2012-06-18T00:00:00"/>
        <d v="2013-02-25T00:00:00"/>
        <d v="2014-07-07T00:00:00"/>
        <d v="2013-05-02T00:00:00"/>
        <d v="2012-10-01T00:00:00"/>
        <d v="2017-04-27T00:00:00"/>
        <d v="2015-04-09T00:00:00"/>
        <d v="2017-10-19T00:00:00"/>
        <d v="2017-01-05T00:00:00"/>
        <d v="2016-04-25T00:00:00"/>
        <d v="2016-01-14T00:00:00"/>
        <d v="2009-06-11T00:00:00"/>
        <d v="2019-02-11T00:00:00"/>
        <d v="2015-03-26T00:00:00"/>
        <d v="2018-07-28T00:00:00"/>
        <d v="2011-09-26T00:00:00"/>
        <d v="2017-09-04T00:00:00"/>
        <d v="2011-11-03T00:00:00"/>
        <d v="2017-07-24T00:00:00"/>
        <d v="2009-12-21T00:00:00"/>
        <d v="2008-12-10T00:00:00"/>
        <d v="2004-09-01T00:00:00"/>
        <d v="2007-11-26T00:00:00"/>
        <d v="2011-12-01T00:00:00"/>
        <d v="2010-07-15T00:00:00"/>
        <d v="2015-03-12T00:00:00"/>
        <d v="2015-10-29T00:00:00"/>
        <d v="2007-09-12T00:00:00"/>
        <d v="2008-12-08T00:00:00"/>
        <d v="2006-01-16T00:00:00"/>
        <d v="2011-06-16T00:00:00"/>
        <d v="2010-04-05T00:00:00"/>
        <d v="2008-03-03T00:00:00"/>
        <d v="2019-09-09T00:00:00"/>
        <d v="2011-06-27T00:00:00"/>
        <d v="2015-05-11T00:00:00"/>
        <d v="2011-08-18T00:00:00"/>
        <d v="2011-12-22T00:00:00"/>
        <d v="2008-04-17T00:00:00"/>
        <d v="2009-02-16T00:00:00"/>
        <d v="2011-01-31T00:00:00"/>
        <d v="2009-11-19T00:00:00"/>
        <d v="2008-07-03T00:00:00"/>
        <d v="2010-12-27T00:00:00"/>
        <d v="2013-11-07T00:00:00"/>
        <d v="2013-08-05T00:00:00"/>
        <d v="2013-03-28T00:00:00"/>
        <d v="2013-03-25T00:00:00"/>
        <d v="2012-08-27T00:00:00"/>
        <d v="2012-10-11T00:00:00"/>
        <d v="2012-01-30T00:00:00"/>
        <d v="2011-11-07T00:00:00"/>
        <d v="2010-09-06T00:00:00"/>
        <d v="2016-07-04T00:00:00"/>
        <d v="2008-07-07T00:00:00"/>
        <d v="2016-12-26T00:00:00"/>
        <d v="2012-07-03T00:00:00"/>
        <d v="2018-06-18T00:00:00"/>
        <d v="2013-11-21T00:00:00"/>
        <d v="2014-09-08T00:00:00"/>
        <d v="2014-01-30T00:00:00"/>
        <d v="2016-07-28T00:00:00"/>
        <d v="2014-04-28T00:00:00"/>
        <d v="2017-10-12T00:00:00"/>
        <d v="2010-07-12T00:00:00"/>
        <d v="2010-02-01T00:00:00"/>
        <d v="2018-04-05T00:00:00"/>
        <d v="2010-04-01T00:00:00"/>
        <d v="2016-07-25T00:00:00"/>
        <d v="2017-02-27T00:00:00"/>
        <d v="2017-01-09T00:00:00"/>
        <d v="2019-02-04T00:00:00"/>
        <d v="2017-02-09T00:00:00"/>
        <d v="2017-11-13T00:00:00"/>
        <d v="2018-05-07T00:00:00"/>
        <d v="2015-01-12T00:00:00"/>
        <d v="2013-10-17T00:00:00"/>
        <d v="2015-07-27T00:00:00"/>
        <d v="2019-07-02T00:00:00"/>
        <d v="2012-12-20T00:00:00"/>
        <d v="2009-01-21T00:00:00"/>
        <d v="2014-11-10T00:00:00"/>
        <d v="2010-07-01T00:00:00"/>
        <d v="2019-01-24T00:00:00"/>
        <d v="2012-01-23T00:00:00"/>
        <d v="2016-05-19T00:00:00"/>
        <d v="2017-09-14T00:00:00"/>
        <d v="2012-05-14T00:00:00"/>
        <d v="2011-07-04T00:00:00"/>
        <d v="2011-08-16T00:00:00"/>
        <d v="2015-03-16T00:00:00"/>
        <d v="2018-10-01T00:00:00"/>
        <d v="2016-07-21T00:00:00"/>
        <d v="2016-04-04T00:00:00"/>
        <d v="2016-02-04T00:00:00"/>
        <d v="2013-07-04T00:00:00"/>
        <d v="2017-12-07T00:00:00"/>
        <d v="2012-06-25T00:00:00"/>
        <d v="2016-02-08T00:00:00"/>
        <d v="2011-08-01T00:00:00"/>
        <d v="2007-10-22T00:00:00"/>
        <d v="2011-12-05T00:00:00"/>
        <d v="2006-01-23T00:00:00"/>
        <d v="2015-07-20T00:00:00"/>
        <d v="2014-12-18T00:00:00"/>
        <d v="2015-08-13T00:00:00"/>
        <d v="2014-09-11T00:00:00"/>
        <d v="2018-09-27T00:00:00"/>
        <d v="2019-08-29T00:00:00"/>
        <d v="2013-03-18T00:00:00"/>
        <d v="2013-05-23T00:00:00"/>
        <d v="2015-11-30T00:00:00"/>
        <d v="2013-06-03T00:00:00"/>
        <d v="2016-12-08T00:00:00"/>
        <d v="2009-07-27T00:00:00"/>
        <d v="2016-01-07T00:00:00"/>
        <d v="2011-07-11T00:00:00"/>
        <d v="2015-12-28T00:00:00"/>
        <d v="2016-03-28T00:00:00"/>
        <d v="2019-01-10T00:00:00"/>
        <d v="2016-03-07T00:00:00"/>
        <d v="2012-07-30T00:00:00"/>
        <d v="2012-08-06T00:00:00"/>
        <d v="2006-07-31T00:00:00"/>
        <d v="2015-05-25T00:00:00"/>
        <d v="2018-02-26T00:00:00"/>
        <d v="2014-08-18T00:00:00"/>
        <d v="2012-07-02T00:00:00"/>
        <d v="2014-07-17T00:00:00"/>
        <d v="2016-08-01T00:00:00"/>
        <d v="2018-10-15T00:00:00"/>
        <d v="2012-08-09T00:00:00"/>
        <d v="2011-09-05T00:00:00"/>
        <d v="2008-07-21T00:00:00"/>
        <d v="2011-05-02T00:00:00"/>
        <d v="2009-05-04T00:00:00"/>
        <d v="2018-02-01T00:00:00"/>
        <d v="2010-08-23T00:00:00"/>
        <d v="2010-01-25T00:00:00"/>
        <d v="2010-02-15T00:00:00"/>
        <d v="2019-06-13T00:00:00"/>
        <d v="2017-03-30T00:00:00"/>
        <d v="2012-04-19T00:00:00"/>
        <d v="2007-12-27T00:00:00"/>
        <d v="2017-04-06T00:00:00"/>
        <d v="2017-01-19T00:00:00"/>
        <d v="2018-02-05T00:00:00"/>
        <d v="2014-08-11T00:00:00"/>
        <d v="2012-07-16T00:00:00"/>
        <d v="2015-08-03T00:00:00"/>
        <d v="2017-07-27T00:00:00"/>
        <d v="2018-05-03T00:00:00"/>
        <d v="2016-04-18T00:00:00"/>
        <d v="2018-02-22T00:00:00"/>
        <d v="2013-02-11T00:00:00"/>
        <d v="2017-04-10T00:00:00"/>
        <d v="2019-03-11T00:00:00"/>
        <d v="2018-07-12T00:00:00"/>
        <d v="2015-04-16T00:00:00"/>
        <d v="2013-10-28T00:00:00"/>
        <d v="2013-05-27T00:00:00"/>
        <d v="2017-12-21T00:00:00"/>
        <d v="2006-10-16T00:00:00"/>
        <d v="2016-01-04T00:00:00"/>
        <d v="2010-05-31T00:00:00"/>
        <d v="2017-10-01T00:00:00"/>
        <d v="2019-02-18T00:00:00"/>
        <d v="2012-04-12T00:00:00"/>
        <d v="2015-03-02T00:00:00"/>
        <d v="2011-03-07T00:00:00"/>
        <d v="2015-07-13T00:00:00"/>
        <d v="2015-09-10T00:00:00"/>
        <d v="2007-05-02T00:00:00"/>
        <d v="2012-11-22T00:00:00"/>
        <d v="2017-03-23T00:00:00"/>
        <d v="2017-03-06T00:00:00"/>
        <d v="2012-12-03T00:00:00"/>
        <d v="2015-09-21T00:00:00"/>
        <d v="2013-07-18T00:00:00"/>
        <d v="2013-06-24T00:00:00"/>
        <d v="2014-04-24T00:00:00"/>
        <d v="2018-02-19T00:00:00"/>
        <d v="2013-03-04T00:00:00"/>
        <d v="2013-07-25T00:00:00"/>
        <d v="2017-04-03T00:00:00"/>
        <d v="2015-08-24T00:00:00"/>
        <d v="2017-06-05T00:00:00"/>
        <d v="2019-04-11T00:00:00"/>
        <d v="2016-06-16T00:00:00"/>
        <d v="2018-08-30T00:00:00"/>
        <d v="2013-10-03T00:00:00"/>
        <d v="2018-01-04T00:00:00"/>
        <d v="2011-02-07T00:00:00"/>
        <d v="2009-04-27T00:00:00"/>
        <d v="2010-06-28T00:00:00"/>
        <d v="2010-07-06T00:00:00"/>
        <d v="2018-07-26T00:00:00"/>
        <d v="2008-09-29T00:00:00"/>
        <d v="2008-06-27T00:00:00"/>
        <d v="2017-06-19T00:00:00"/>
        <d v="2009-07-13T00:00:00"/>
        <d v="2006-10-17T00:00:00"/>
        <d v="2017-03-20T00:00:00"/>
        <d v="2008-01-02T00:00:00"/>
        <d v="2017-08-17T00:00:00"/>
        <d v="2017-11-20T00:00:00"/>
        <d v="2013-06-13T00:00:00"/>
        <d v="2012-06-11T00:00:00"/>
        <d v="2015-06-22T00:00:00"/>
        <d v="2012-11-19T00:00:00"/>
        <d v="2019-07-25T00:00:00"/>
        <d v="2016-03-21T00:00:00"/>
        <d v="2015-10-01T00:00:00"/>
        <d v="2015-10-08T00:00:00"/>
        <d v="2012-10-15T00:00:00"/>
        <d v="2017-09-18T00:00:00"/>
        <d v="2012-09-13T00:00:00"/>
        <d v="2017-02-16T00:00:00"/>
        <d v="2013-03-23T00:00:00"/>
        <d v="2016-05-09T00:00:00"/>
        <d v="2014-10-20T00:00:00"/>
        <d v="2016-01-28T00:00:00"/>
        <d v="2009-10-08T00:00:00"/>
        <d v="2010-02-08T00:00:00"/>
        <d v="2010-09-27T00:00:00"/>
        <d v="2010-10-04T00:00:00"/>
        <d v="2017-07-17T00:00:00"/>
        <d v="2007-01-02T00:00:00"/>
        <d v="2011-10-03T00:00:00"/>
        <d v="2006-02-15T00:00:00"/>
        <d v="2009-09-07T00:00:00"/>
        <d v="2009-11-23T00:00:00"/>
        <d v="2014-06-09T00:00:00"/>
        <d v="2011-01-24T00:00:00"/>
        <d v="2015-11-02T00:00:00"/>
        <d v="2011-04-14T00:00:00"/>
        <d v="2010-05-17T00:00:00"/>
        <d v="2015-02-16T00:00:00"/>
        <d v="2013-04-01T00:00:00"/>
        <d v="2015-01-22T00:00:00"/>
        <d v="2017-07-06T00:00:00"/>
        <d v="2019-07-22T00:00:00"/>
        <d v="2015-04-13T00:00:00"/>
        <d v="2014-09-22T00:00:00"/>
        <d v="2015-12-21T00:00:00"/>
        <d v="2013-09-02T00:00:00"/>
        <d v="2019-07-11T00:00:00"/>
        <d v="2012-11-12T00:00:00"/>
        <d v="2018-09-17T00:00:00"/>
        <d v="2018-07-23T00:00:00"/>
        <d v="2017-08-24T00:00:00"/>
        <d v="2019-06-06T00:00:00"/>
        <d v="2017-07-10T00:00:00"/>
        <d v="2009-05-11T00:00:00"/>
        <d v="2018-10-11T00:00:00"/>
        <d v="2014-11-17T00:00:00"/>
        <d v="2017-11-06T00:00:00"/>
        <d v="2009-04-06T00:00:00"/>
        <d v="2019-10-10T00:00:00"/>
        <d v="2007-12-26T00:00:00"/>
        <d v="2009-02-09T00:00:00"/>
        <d v="2014-06-05T00:00:00"/>
        <d v="2008-04-02T00:00:00"/>
        <d v="2014-08-05T00:00:00"/>
        <d v="2019-09-23T00:00:00"/>
        <d v="2007-09-03T00:00:00"/>
        <d v="2017-01-02T00:00:00"/>
        <d v="2012-09-03T00:00:00"/>
        <d v="2014-12-08T00:00:00"/>
        <d v="2017-10-26T00:00:00"/>
        <d v="2013-07-11T00:00:00"/>
        <d v="2013-04-22T00:00:00"/>
        <d v="2013-01-03T00:00:00"/>
        <d v="2013-08-22T00:00:00"/>
        <d v="2016-08-04T00:00:00"/>
        <d v="2019-03-18T00:00:00"/>
        <d v="2013-11-18T00:00:00"/>
        <d v="2018-07-16T00:00:00"/>
        <d v="2012-05-24T00:00:00"/>
        <d v="2018-12-13T00:00:00"/>
        <d v="2017-04-20T00:00:00"/>
        <d v="2012-09-17T00:00:00"/>
        <d v="2012-12-06T00:00:00"/>
        <d v="2015-04-06T00:00:00"/>
        <d v="2015-09-14T00:00:00"/>
        <d v="2017-05-11T00:00:00"/>
        <d v="2015-03-09T00:00:00"/>
        <d v="2015-05-21T00:00:00"/>
        <d v="2019-10-14T00:00:00"/>
        <d v="2013-04-04T00:00:00"/>
        <d v="2014-12-29T00:00:00"/>
        <d v="2009-07-06T00:00:00"/>
        <d v="2010-12-06T00:00:00"/>
        <d v="2010-07-26T00:00:00"/>
        <d v="2009-06-01T00:00:00"/>
        <d v="2017-12-18T00:00:00"/>
        <d v="2011-08-22T00:00:00"/>
        <d v="2008-11-03T00:00:00"/>
        <d v="2010-07-19T00:00:00"/>
        <d v="2011-11-24T00:00:00"/>
        <d v="2019-08-22T00:00:00"/>
        <d v="2012-04-02T00:00:00"/>
        <d v="2016-11-28T00:00:00"/>
        <d v="2008-06-16T00:00:00"/>
        <d v="2019-01-01T00:00:00"/>
        <d v="2019-02-01T00:00:00"/>
        <d v="2011-11-14T00:00:00"/>
        <d v="2010-11-29T00:00:00"/>
        <d v="2013-08-26T00:00:00"/>
        <d v="2013-08-29T00:00:00"/>
        <d v="2018-03-05T00:00:00"/>
        <d v="2016-03-10T00:00:00"/>
        <d v="2015-06-04T00:00:00"/>
        <d v="2013-03-07T00:00:00"/>
        <d v="2019-06-24T00:00:00"/>
        <d v="2018-08-09T00:00:00"/>
        <d v="2013-07-08T00:00:00"/>
        <d v="2013-03-11T00:00:00"/>
        <d v="2016-02-01T00:00:00"/>
        <d v="2013-10-10T00:00:00"/>
        <d v="2019-05-06T00:00:00"/>
        <d v="2014-10-27T00:00:00"/>
        <d v="2014-11-24T00:00:00"/>
        <d v="2018-08-20T00:00:00"/>
        <d v="2016-06-13T00:00:00"/>
        <d v="2014-09-18T00:00:00"/>
        <d v="2014-09-29T00:00:00"/>
        <d v="2019-08-05T00:00:00"/>
        <d v="2015-06-08T00:00:00"/>
        <d v="2019-08-26T00:00:00"/>
        <d v="2018-05-17T00:00:00"/>
        <d v="2018-05-21T00:00:00"/>
        <d v="2017-12-11T00:00:00"/>
        <d v="2013-07-15T00:00:00"/>
        <d v="2017-09-11T00:00:00"/>
        <d v="2012-05-21T00:00:00"/>
        <d v="2019-07-15T00:00:00"/>
        <d v="2017-06-08T00:00:00"/>
        <d v="2015-02-19T00:00:00"/>
        <d v="2013-06-27T00:00:00"/>
        <d v="2019-08-08T00:00:00"/>
        <d v="2012-05-28T00:00:00"/>
        <d v="2017-12-04T00:00:00"/>
        <d v="2017-02-06T00:00:00"/>
        <d v="2017-10-05T00:00:00"/>
        <d v="2017-06-12T00:00:00"/>
        <d v="2010-10-11T00:00:00"/>
        <d v="2010-05-10T00:00:00"/>
        <d v="2010-09-16T00:00:00"/>
        <d v="2008-03-06T00:00:00"/>
        <d v="2019-03-07T00:00:00"/>
        <d v="2009-10-19T00:00:00"/>
        <d v="2007-07-25T00:00:00"/>
        <d v="2008-02-13T00:00:00"/>
        <d v="2011-10-24T00:00:00"/>
        <d v="2008-04-01T00:00:00"/>
        <d v="2010-09-20T00:00:00"/>
        <d v="2019-04-15T00:00:00"/>
        <d v="2009-07-20T00:00:00"/>
        <d v="2007-09-27T00:00:00"/>
        <d v="2019-03-28T00:00:00"/>
        <d v="2012-04-09T00:00:00"/>
        <d v="2017-06-22T00:00:00"/>
        <d v="2008-05-12T00:00:00"/>
        <d v="2011-07-14T00:00:00"/>
        <d v="2009-12-07T00:00:00"/>
        <d v="2009-10-05T00:00:00"/>
        <d v="2016-08-08T00:00:00"/>
        <d v="2009-02-24T00:00:00"/>
        <d v="2011-09-08T00:00:00"/>
        <d v="2015-01-17T00:00:00"/>
        <d v="2019-05-20T00:00:00"/>
        <d v="2006-11-13T00:00:00"/>
        <d v="2015-07-30T00:00:00"/>
        <d v="2009-09-14T00:00:00"/>
        <d v="2011-08-29T00:00:00"/>
        <d v="2007-03-15T00:00:00"/>
        <d v="2010-08-30T00:00:00"/>
        <d v="2008-01-07T00:00:00"/>
        <d v="2011-11-17T00:00:00"/>
        <d v="2012-01-03T00:00:00"/>
        <d v="2019-03-25T00:00:00"/>
        <d v="2005-09-20T00:00:00"/>
        <d v="2015-07-06T00:00:00"/>
        <d v="2018-09-06T00:00:00"/>
        <d v="2013-05-06T00:00:00"/>
        <d v="2015-08-06T00:00:00"/>
        <d v="2008-08-18T00:00:00"/>
        <d v="2009-04-20T00:00:00"/>
        <d v="2017-03-09T00:00:00"/>
        <d v="2014-06-02T00:00:00"/>
        <d v="2018-07-30T00:00:00"/>
        <d v="2018-03-13T00:00:00"/>
        <d v="2012-10-08T00:00:00"/>
        <d v="2017-01-12T00:00:00"/>
        <d v="2013-01-10T00:00:00"/>
        <d v="2011-01-18T00:00:00"/>
        <d v="2019-05-16T00:00:00"/>
        <d v="2016-07-14T00:00:00"/>
        <d v="2013-11-14T00:00:00"/>
        <d v="2013-05-20T00:00:00"/>
        <d v="2013-11-11T00:00:00"/>
        <d v="2019-05-02T00:00:00"/>
        <d v="2018-03-26T00:00:00"/>
        <d v="2017-11-02T00:00:00"/>
        <d v="2010-03-15T00:00:00"/>
        <d v="2008-08-01T00:00:00"/>
        <d v="2018-12-10T00:00:00"/>
        <d v="2017-03-16T00:00:00"/>
        <d v="2011-01-03T00:00:00"/>
        <d v="2006-04-18T00:00:00"/>
        <d v="2010-06-07T00:00:00"/>
        <d v="2005-09-14T00:00:00"/>
        <d v="2017-10-30T00:00:00"/>
        <d v="2009-08-24T00:00:00"/>
        <d v="2012-04-26T00:00:00"/>
        <d v="2018-03-22T00:00:00"/>
        <d v="2017-06-15T00:00:00"/>
        <d v="2016-05-16T00:00:00"/>
        <d v="2018-02-08T00:00:00"/>
        <d v="2015-11-23T00:00:00"/>
        <d v="2017-03-27T00:00:00"/>
        <d v="2018-07-09T00:00:00"/>
        <d v="2019-01-31T00:00:00"/>
        <d v="2018-03-15T00:00:00"/>
        <d v="2018-06-21T00:00:00"/>
        <d v="2016-06-30T00:00:00"/>
        <d v="2016-04-11T00:00:00"/>
        <d v="2019-04-29T00:00:00"/>
        <d v="2015-08-20T00:00:00"/>
        <d v="2018-01-29T00:00:00"/>
        <d v="2017-01-23T00:00:00"/>
        <d v="2018-04-26T00:00:00"/>
        <d v="2018-04-19T00:00:00"/>
        <d v="2018-09-10T00:00:00"/>
        <d v="2019-09-12T00:00:00"/>
        <d v="2018-10-04T00:00:00"/>
        <d v="2017-09-07T00:00:00"/>
        <d v="2017-11-09T00:00:00"/>
        <d v="2019-03-14T00:00:00"/>
        <d v="2018-05-10T00:00:00"/>
        <d v="2018-04-02T00:00:00"/>
        <d v="2018-04-16T00:00:00"/>
        <d v="2018-06-28T00:00:00"/>
        <d v="2018-01-08T00:00:00"/>
        <d v="2016-04-01T00:00:00"/>
        <d v="2018-05-28T00:00:00"/>
        <d v="2018-11-12T00:00:00"/>
        <d v="2019-07-08T00:00:00"/>
        <d v="2018-03-08T00:00:00"/>
        <d v="2019-10-03T00:00:00"/>
        <d v="2019-05-30T00:00:00"/>
        <d v="2016-12-01T00:00:00"/>
        <d v="2019-09-30T00:00:00"/>
        <d v="2017-02-02T00:00:00"/>
        <d v="2018-09-03T00:00:00"/>
        <d v="2019-07-18T00:00:00"/>
        <d v="2015-07-02T00:00:00"/>
        <d v="2015-09-07T00:00:00"/>
        <d v="2014-05-26T00:00:00"/>
        <d v="2014-06-30T00:00:00"/>
        <d v="2014-07-21T00:00:00"/>
        <d v="2015-07-09T00:00:00"/>
        <d v="2018-07-02T00:00:00"/>
        <d v="2015-07-16T00:00:00"/>
        <d v="2015-04-23T00:00:00"/>
        <d v="2017-05-25T00:00:00"/>
        <d v="2015-10-19T00:00:00"/>
        <d v="2016-12-22T00:00:00"/>
        <d v="2014-12-04T00:00:00"/>
        <d v="2017-04-17T00:00:00"/>
        <d v="2014-06-26T00:00:00"/>
        <d v="2016-01-25T00:00:00"/>
        <d v="2015-12-14T00:00:00"/>
        <d v="2015-12-07T00:00:00"/>
        <d v="2014-11-13T00:00:00"/>
        <d v="2014-09-25T00:00:00"/>
        <d v="2018-09-20T00:00:00"/>
        <d v="2016-02-15T00:00:00"/>
        <d v="2019-04-01T00:00:00"/>
        <d v="2019-01-21T00:00:00"/>
        <d v="2016-05-05T00:00:00"/>
        <d v="2018-08-27T00:00:00"/>
        <d v="2016-08-11T00:00:00"/>
        <d v="2019-02-14T00:00:00"/>
        <d v="2017-11-16T00:00:00"/>
        <d v="2019-09-19T00:00:00"/>
        <d v="2019-05-27T00:00:00"/>
        <d v="2018-01-22T00:00:00"/>
        <d v="2014-10-01T00:00:00"/>
        <d v="2019-05-13T00:00:00"/>
        <d v="2015-10-05T00:00:00"/>
        <d v="2015-04-01T00:00:00"/>
        <d v="2015-06-11T00:00:00"/>
        <d v="2017-07-31T00:00:00"/>
        <d v="2016-03-14T00:00:00"/>
        <d v="2018-07-05T00:00:00"/>
        <d v="2015-12-03T00:00:00"/>
        <d v="2017-07-03T00:00:00"/>
        <d v="2018-07-19T00:00:00"/>
        <d v="2018-11-05T00:00:00"/>
        <d v="2017-12-26T00:00:00"/>
        <d v="2012-02-13T00:00:00"/>
        <d v="2016-07-11T00:00:00"/>
        <d v="2018-04-09T00:00:00"/>
        <d v="2019-04-08T00:00:00"/>
        <d v="2016-09-01T00:00:00"/>
        <d v="2016-10-03T00:00:00"/>
        <d v="2016-09-08T00:00:00"/>
        <d v="2016-08-22T00:00:00"/>
        <d v="2018-10-29T00:00:00"/>
        <d v="2016-09-15T00:00:00"/>
        <d v="2016-08-29T00:00:00"/>
        <d v="2016-09-26T00:00:00"/>
        <d v="2016-09-29T00:00:00"/>
        <d v="2016-09-22T00:00:00"/>
        <d v="2019-05-23T00:00:00"/>
        <d v="2019-06-20T00:00:00"/>
        <d v="2016-10-24T00:00:00"/>
        <d v="2016-11-03T00:00:00"/>
        <d v="2016-11-14T00:00:00"/>
        <d v="2016-11-17T00:00:00"/>
        <d v="2016-11-21T00:00:00"/>
        <d v="2016-12-15T00:00:00"/>
        <d v="2016-12-12T00:00:00"/>
        <d v="2016-12-29T00:00:00"/>
        <d v="2018-08-16T00:00:00"/>
        <d v="2019-05-09T00:00:00"/>
        <d v="2017-08-21T00:00:00"/>
        <d v="2019-04-04T00:00:00"/>
        <d v="2018-05-31T00:00:00"/>
        <d v="2018-12-31T00:00:00"/>
        <d v="2018-12-20T00:00:00"/>
        <d v="2013-05-09T00:00:00"/>
      </sharedItems>
      <fieldGroup par="25"/>
    </cacheField>
    <cacheField name="Tenure_in_org_in_year" numFmtId="0">
      <sharedItems containsSemiMixedTypes="0" containsString="0" containsNumber="1" containsInteger="1" minValue="5" maxValue="20" count="16">
        <n v="5"/>
        <n v="6"/>
        <n v="10"/>
        <n v="8"/>
        <n v="9"/>
        <n v="12"/>
        <n v="7"/>
        <n v="11"/>
        <n v="15"/>
        <n v="13"/>
        <n v="16"/>
        <n v="20"/>
        <n v="17"/>
        <n v="14"/>
        <n v="19"/>
        <n v="18"/>
      </sharedItems>
    </cacheField>
    <cacheField name="Gross Salary (US Dollar) per month" numFmtId="165">
      <sharedItems containsSemiMixedTypes="0" containsString="0" containsNumber="1" containsInteger="1" minValue="256" maxValue="1024965"/>
    </cacheField>
    <cacheField name="category_deduction" numFmtId="165">
      <sharedItems count="3">
        <s v="5 - 10 Year"/>
        <s v="11 - 15 Year"/>
        <s v="16 - 20 Year"/>
      </sharedItems>
    </cacheField>
    <cacheField name="Deduction percentage per month" numFmtId="0">
      <sharedItems/>
    </cacheField>
    <cacheField name="Total Deduction per month" numFmtId="165">
      <sharedItems containsSemiMixedTypes="0" containsString="0" containsNumber="1" minValue="25.6" maxValue="204993"/>
    </cacheField>
    <cacheField name="Net Salary (US Dollar) per month" numFmtId="165">
      <sharedItems containsSemiMixedTypes="0" containsString="0" containsNumber="1" minValue="230.4" maxValue="871360.2"/>
    </cacheField>
    <cacheField name="Role" numFmtId="0">
      <sharedItems count="19">
        <s v="UI/UX"/>
        <s v="BackEnd Developer"/>
        <s v="Data Engineer"/>
        <s v="Sales"/>
        <s v="IT Support"/>
        <s v="Network Engineer"/>
        <s v="FrontEnd Developer"/>
        <s v="Software Quality Assurance"/>
        <s v="Presales "/>
        <s v="Database Administrator"/>
        <s v="Product Manager"/>
        <s v="Marketing"/>
        <s v="Accounting"/>
        <s v="HR"/>
        <s v="SEO Specialist"/>
        <s v="Technical Support"/>
        <s v="AI Engineer"/>
        <s v="DevOps Engineer"/>
        <s v="Data Analyst"/>
      </sharedItems>
    </cacheField>
    <cacheField name="Department" numFmtId="0">
      <sharedItems count="6">
        <s v="Product Management"/>
        <s v="Engineering and Data"/>
        <s v="Sales and Marketing"/>
        <s v="Operation"/>
        <s v="Finance"/>
        <s v="HR"/>
      </sharedItems>
    </cacheField>
    <cacheField name="Country" numFmtId="0">
      <sharedItems count="8">
        <s v="Germany"/>
        <s v="United Kingdom"/>
        <s v="United States Of America"/>
        <s v="Argentina"/>
        <s v="Canada"/>
        <s v="France"/>
        <s v="Australia"/>
        <s v="England" u="1"/>
      </sharedItems>
    </cacheField>
    <cacheField name="Months (Join_Date)" numFmtId="0" databaseField="0">
      <fieldGroup base="13">
        <rangePr groupBy="months" startDate="2004-09-01T00:00:00" endDate="2020-01-14T00:00:00"/>
        <groupItems count="14">
          <s v="&lt;9/1/2004"/>
          <s v="Jan"/>
          <s v="Feb"/>
          <s v="Mar"/>
          <s v="Apr"/>
          <s v="May"/>
          <s v="Jun"/>
          <s v="Jul"/>
          <s v="Aug"/>
          <s v="Sep"/>
          <s v="Oct"/>
          <s v="Nov"/>
          <s v="Dec"/>
          <s v="&gt;1/14/2020"/>
        </groupItems>
      </fieldGroup>
    </cacheField>
    <cacheField name="Quarters (Join_Date)" numFmtId="0" databaseField="0">
      <fieldGroup base="13">
        <rangePr groupBy="quarters" startDate="2004-09-01T00:00:00" endDate="2020-01-14T00:00:00"/>
        <groupItems count="6">
          <s v="&lt;9/1/2004"/>
          <s v="Qtr1"/>
          <s v="Qtr2"/>
          <s v="Qtr3"/>
          <s v="Qtr4"/>
          <s v="&gt;1/14/2020"/>
        </groupItems>
      </fieldGroup>
    </cacheField>
    <cacheField name="Years (Join_Date)" numFmtId="0" databaseField="0">
      <fieldGroup base="13">
        <rangePr groupBy="years" startDate="2004-09-01T00:00:00" endDate="2020-01-14T00:00:00"/>
        <groupItems count="19">
          <s v="&lt;9/1/2004"/>
          <s v="2004"/>
          <s v="2005"/>
          <s v="2006"/>
          <s v="2007"/>
          <s v="2008"/>
          <s v="2009"/>
          <s v="2010"/>
          <s v="2011"/>
          <s v="2012"/>
          <s v="2013"/>
          <s v="2014"/>
          <s v="2015"/>
          <s v="2016"/>
          <s v="2017"/>
          <s v="2018"/>
          <s v="2019"/>
          <s v="2020"/>
          <s v="&gt;1/14/2020"/>
        </groupItems>
      </fieldGroup>
    </cacheField>
  </cacheFields>
  <extLst>
    <ext xmlns:x14="http://schemas.microsoft.com/office/spreadsheetml/2009/9/main" uri="{725AE2AE-9491-48be-B2B4-4EB974FC3084}">
      <x14:pivotCacheDefinition pivotCacheId="13926642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2">
  <r>
    <s v="EMP-PM-R6-2019"/>
    <s v="[{Name_Id :N19575,Gender_Id :M,RoleId :R6,CountryId :C5}]"/>
    <s v="N19575"/>
    <s v="Keven Norman"/>
    <x v="0"/>
    <n v="42"/>
    <n v="40"/>
    <s v="R6"/>
    <s v="PM"/>
    <s v="C5"/>
    <d v="1994-09-03T00:00:00"/>
    <x v="0"/>
    <n v="30"/>
    <x v="0"/>
    <x v="0"/>
    <n v="74922"/>
    <x v="0"/>
    <s v="10%"/>
    <n v="7492.2000000000007"/>
    <n v="67429.8"/>
    <x v="0"/>
    <x v="0"/>
    <x v="0"/>
  </r>
  <r>
    <s v="EMP-ENG-R1-2020"/>
    <s v="[{Name_Id :N19944,Gender_Id :F,RoleId :R1,CountryId :C3}]"/>
    <s v="N19944"/>
    <s v="Kristin Werner"/>
    <x v="1"/>
    <n v="42"/>
    <n v="40"/>
    <s v="R1"/>
    <s v="ENG"/>
    <s v="C3"/>
    <d v="1994-06-23T00:00:00"/>
    <x v="0"/>
    <n v="30"/>
    <x v="1"/>
    <x v="0"/>
    <n v="44375"/>
    <x v="0"/>
    <s v="10%"/>
    <n v="4437.5"/>
    <n v="39937.5"/>
    <x v="1"/>
    <x v="1"/>
    <x v="1"/>
  </r>
  <r>
    <s v="EMP-ENG-R13-2019"/>
    <s v="[{Name_Id :N20055,Gender_Id :M,RoleId :R13,CountryId :C1}]"/>
    <s v="N20055"/>
    <s v="Avery Barber"/>
    <x v="0"/>
    <n v="43"/>
    <n v="40"/>
    <s v="R13"/>
    <s v="ENG"/>
    <s v="C1"/>
    <d v="1996-02-27T00:00:00"/>
    <x v="0"/>
    <n v="28"/>
    <x v="2"/>
    <x v="0"/>
    <n v="82263"/>
    <x v="0"/>
    <s v="10%"/>
    <n v="8226.3000000000011"/>
    <n v="74036.7"/>
    <x v="2"/>
    <x v="1"/>
    <x v="2"/>
  </r>
  <r>
    <s v="EMP-SM-R15-2020"/>
    <s v="[{Name_Id :N20058,Gender_Id :M,RoleId :R15,CountryId :C7}]"/>
    <s v="N20058"/>
    <s v="Boris Gibson"/>
    <x v="0"/>
    <n v="43"/>
    <n v="40"/>
    <s v="R15"/>
    <s v="SM"/>
    <s v="C7"/>
    <d v="1993-09-29T00:00:00"/>
    <x v="0"/>
    <n v="31"/>
    <x v="1"/>
    <x v="0"/>
    <n v="44375"/>
    <x v="0"/>
    <s v="10%"/>
    <n v="4437.5"/>
    <n v="39937.5"/>
    <x v="3"/>
    <x v="2"/>
    <x v="3"/>
  </r>
  <r>
    <s v="EMP-PM-R6-2018"/>
    <s v="[{Name_Id :N20332,Gender_Id :M,RoleId :R6,CountryId :C2}]"/>
    <s v="N20332"/>
    <s v="Leif Mack"/>
    <x v="0"/>
    <n v="42"/>
    <n v="40"/>
    <s v="R6"/>
    <s v="PM"/>
    <s v="C2"/>
    <d v="1991-05-01T00:00:00"/>
    <x v="0"/>
    <n v="33"/>
    <x v="3"/>
    <x v="1"/>
    <n v="235405"/>
    <x v="0"/>
    <s v="10%"/>
    <n v="23540.5"/>
    <n v="211864.5"/>
    <x v="0"/>
    <x v="0"/>
    <x v="4"/>
  </r>
  <r>
    <s v="EMP-OPR-R16-2019"/>
    <s v="[{Name_Id :N20849,Gender_Id :M,RoleId :R16,CountryId :C7}]"/>
    <s v="N20849"/>
    <s v="Fredric Peters"/>
    <x v="0"/>
    <n v="43"/>
    <n v="40"/>
    <s v="R16"/>
    <s v="OPR"/>
    <s v="C7"/>
    <d v="1988-04-29T00:00:00"/>
    <x v="0"/>
    <n v="36"/>
    <x v="4"/>
    <x v="0"/>
    <n v="87300"/>
    <x v="0"/>
    <s v="10%"/>
    <n v="8730"/>
    <n v="78570"/>
    <x v="4"/>
    <x v="3"/>
    <x v="3"/>
  </r>
  <r>
    <s v="EMP-OPR-R16-2020"/>
    <s v="[{Name_Id :N20852,Gender_Id :F,RoleId :R16,CountryId :C3}]"/>
    <s v="N20852"/>
    <s v="Sherry Bowman"/>
    <x v="1"/>
    <n v="43"/>
    <n v="40"/>
    <s v="R16"/>
    <s v="OPR"/>
    <s v="C3"/>
    <d v="1992-11-17T00:00:00"/>
    <x v="0"/>
    <n v="32"/>
    <x v="1"/>
    <x v="0"/>
    <n v="44375"/>
    <x v="0"/>
    <s v="10%"/>
    <n v="4437.5"/>
    <n v="39937.5"/>
    <x v="4"/>
    <x v="3"/>
    <x v="1"/>
  </r>
  <r>
    <s v="EMP-OPR-R2-2020"/>
    <s v="[{Name_Id :N21115,Gender_Id :M,RoleId :R2,CountryId :C2}]"/>
    <s v="N21115"/>
    <s v="Donte Richard"/>
    <x v="0"/>
    <n v="42"/>
    <n v="40"/>
    <s v="R2"/>
    <s v="OPR"/>
    <s v="C2"/>
    <d v="1996-02-28T00:00:00"/>
    <x v="0"/>
    <n v="28"/>
    <x v="1"/>
    <x v="0"/>
    <n v="44375"/>
    <x v="0"/>
    <s v="10%"/>
    <n v="4437.5"/>
    <n v="39937.5"/>
    <x v="5"/>
    <x v="3"/>
    <x v="4"/>
  </r>
  <r>
    <s v="EMP-ENG-R4-2019"/>
    <s v="[{Name_Id :N21437,Gender_Id :M,RoleId :R4,CountryId :C7}]"/>
    <s v="N21437"/>
    <s v="Bobby Horton"/>
    <x v="0"/>
    <n v="42"/>
    <n v="40"/>
    <s v="R4"/>
    <s v="ENG"/>
    <s v="C7"/>
    <d v="1995-11-13T00:00:00"/>
    <x v="0"/>
    <n v="29"/>
    <x v="5"/>
    <x v="0"/>
    <n v="96995"/>
    <x v="0"/>
    <s v="10%"/>
    <n v="9699.5"/>
    <n v="87295.5"/>
    <x v="6"/>
    <x v="1"/>
    <x v="3"/>
  </r>
  <r>
    <s v="EMP-ENG-R13-2020"/>
    <s v="[{Name_Id :N22043,Gender_Id :F,RoleId :R13,CountryId :C6}]"/>
    <s v="N22043"/>
    <s v="Kenya Montoya"/>
    <x v="1"/>
    <n v="43"/>
    <n v="40"/>
    <s v="R13"/>
    <s v="ENG"/>
    <s v="C6"/>
    <d v="1995-09-24T00:00:00"/>
    <x v="0"/>
    <n v="29"/>
    <x v="1"/>
    <x v="0"/>
    <n v="44375"/>
    <x v="0"/>
    <s v="10%"/>
    <n v="4437.5"/>
    <n v="39937.5"/>
    <x v="2"/>
    <x v="1"/>
    <x v="5"/>
  </r>
  <r>
    <s v="EMP-OPR-R2-2019"/>
    <s v="[{Name_Id :N22612,Gender_Id :F,RoleId :R2,CountryId :C5}]"/>
    <s v="N22612"/>
    <s v="Ola Lara"/>
    <x v="1"/>
    <n v="42"/>
    <n v="40"/>
    <s v="R2"/>
    <s v="OPR"/>
    <s v="C5"/>
    <d v="1992-11-01T00:00:00"/>
    <x v="0"/>
    <n v="32"/>
    <x v="6"/>
    <x v="0"/>
    <n v="99552"/>
    <x v="0"/>
    <s v="10%"/>
    <n v="9955.2000000000007"/>
    <n v="89596.800000000003"/>
    <x v="5"/>
    <x v="3"/>
    <x v="0"/>
  </r>
  <r>
    <s v="EMP-ENG-R4-2020"/>
    <s v="[{Name_Id :N22651,Gender_Id :M,RoleId :R4,CountryId :C5}]"/>
    <s v="N22651"/>
    <s v="Graham Carey"/>
    <x v="0"/>
    <n v="42"/>
    <n v="40"/>
    <s v="R4"/>
    <s v="ENG"/>
    <s v="C5"/>
    <d v="1995-06-01T00:00:00"/>
    <x v="0"/>
    <n v="29"/>
    <x v="1"/>
    <x v="0"/>
    <n v="44375"/>
    <x v="0"/>
    <s v="10%"/>
    <n v="4437.5"/>
    <n v="39937.5"/>
    <x v="6"/>
    <x v="1"/>
    <x v="0"/>
  </r>
  <r>
    <s v="EMP-ENG-R3-2019"/>
    <s v="[{Name_Id :N22686,Gender_Id :M,RoleId :R3,CountryId :C5}]"/>
    <s v="N22686"/>
    <s v="Morgan Owens"/>
    <x v="0"/>
    <n v="42"/>
    <n v="40"/>
    <s v="R3"/>
    <s v="ENG"/>
    <s v="C5"/>
    <d v="1994-05-14T00:00:00"/>
    <x v="0"/>
    <n v="30"/>
    <x v="7"/>
    <x v="0"/>
    <n v="68880"/>
    <x v="0"/>
    <s v="10%"/>
    <n v="6888"/>
    <n v="61992"/>
    <x v="7"/>
    <x v="1"/>
    <x v="0"/>
  </r>
  <r>
    <s v="EMP-SM-R9-2019"/>
    <s v="[{Name_Id :N22689,Gender_Id :F,RoleId :R9,CountryId :C3}]"/>
    <s v="N22689"/>
    <s v="Angie Norton"/>
    <x v="1"/>
    <n v="42"/>
    <n v="40"/>
    <s v="R9"/>
    <s v="SM"/>
    <s v="C3"/>
    <d v="1990-08-09T00:00:00"/>
    <x v="0"/>
    <n v="34"/>
    <x v="7"/>
    <x v="0"/>
    <n v="212250"/>
    <x v="0"/>
    <s v="10%"/>
    <n v="21225"/>
    <n v="191025"/>
    <x v="8"/>
    <x v="2"/>
    <x v="1"/>
  </r>
  <r>
    <s v="EMP-OPR-R17-2019"/>
    <s v="[{Name_Id :N22708,Gender_Id :M,RoleId :R17,CountryId :C2}]"/>
    <s v="N22708"/>
    <s v="Jarvis Gamble"/>
    <x v="0"/>
    <n v="43"/>
    <n v="40"/>
    <s v="R17"/>
    <s v="OPR"/>
    <s v="C2"/>
    <d v="1992-10-18T00:00:00"/>
    <x v="0"/>
    <n v="32"/>
    <x v="8"/>
    <x v="0"/>
    <n v="77795"/>
    <x v="0"/>
    <s v="10%"/>
    <n v="7779.5"/>
    <n v="70015.5"/>
    <x v="9"/>
    <x v="3"/>
    <x v="4"/>
  </r>
  <r>
    <s v="EMP-SM-R15-2019"/>
    <s v="[{Name_Id :N22709,Gender_Id :M,RoleId :R15,CountryId :C3}]"/>
    <s v="N22709"/>
    <s v="Otto Sweeney"/>
    <x v="0"/>
    <n v="43"/>
    <n v="40"/>
    <s v="R15"/>
    <s v="SM"/>
    <s v="C3"/>
    <d v="1986-09-27T00:00:00"/>
    <x v="0"/>
    <n v="38"/>
    <x v="8"/>
    <x v="0"/>
    <n v="175533"/>
    <x v="0"/>
    <s v="10%"/>
    <n v="17553.3"/>
    <n v="157979.70000000001"/>
    <x v="3"/>
    <x v="2"/>
    <x v="1"/>
  </r>
  <r>
    <s v="EMP-PM-R5-2019"/>
    <s v="[{Name_Id :N22720,Gender_Id :F,RoleId :R5,CountryId :C5}]"/>
    <s v="N22720"/>
    <s v="Lea Mccormick"/>
    <x v="1"/>
    <n v="42"/>
    <n v="40"/>
    <s v="R5"/>
    <s v="PM"/>
    <s v="C5"/>
    <d v="1988-08-27T00:00:00"/>
    <x v="0"/>
    <n v="36"/>
    <x v="9"/>
    <x v="0"/>
    <n v="96367"/>
    <x v="0"/>
    <s v="10%"/>
    <n v="9636.7000000000007"/>
    <n v="86730.3"/>
    <x v="10"/>
    <x v="0"/>
    <x v="0"/>
  </r>
  <r>
    <s v="EMP-SM-R10-2019"/>
    <s v="[{Name_Id :N22726,Gender_Id :M,RoleId :R10,CountryId :C2}]"/>
    <s v="N22726"/>
    <s v="Marvin Mcguire"/>
    <x v="0"/>
    <n v="43"/>
    <n v="40"/>
    <s v="R10"/>
    <s v="SM"/>
    <s v="C2"/>
    <d v="1989-01-18T00:00:00"/>
    <x v="0"/>
    <n v="36"/>
    <x v="8"/>
    <x v="0"/>
    <n v="162667"/>
    <x v="0"/>
    <s v="10%"/>
    <n v="16266.7"/>
    <n v="146400.29999999999"/>
    <x v="11"/>
    <x v="2"/>
    <x v="4"/>
  </r>
  <r>
    <s v="EMP-OPR-R16-2019"/>
    <s v="[{Name_Id :N22727,Gender_Id :M,RoleId :R16,CountryId :C1}]"/>
    <s v="N22727"/>
    <s v="Booker Hodge"/>
    <x v="0"/>
    <n v="43"/>
    <n v="40"/>
    <s v="R16"/>
    <s v="OPR"/>
    <s v="C1"/>
    <d v="1994-08-10T00:00:00"/>
    <x v="0"/>
    <n v="30"/>
    <x v="9"/>
    <x v="0"/>
    <n v="106933"/>
    <x v="0"/>
    <s v="10%"/>
    <n v="10693.300000000001"/>
    <n v="96239.7"/>
    <x v="4"/>
    <x v="3"/>
    <x v="2"/>
  </r>
  <r>
    <s v="EMP-OPR-R2-2019"/>
    <s v="[{Name_Id :N22730,Gender_Id :F,RoleId :R2,CountryId :C5}]"/>
    <s v="N22730"/>
    <s v="Fanny Reed"/>
    <x v="1"/>
    <n v="42"/>
    <n v="40"/>
    <s v="R2"/>
    <s v="OPR"/>
    <s v="C5"/>
    <d v="1996-02-15T00:00:00"/>
    <x v="0"/>
    <n v="29"/>
    <x v="9"/>
    <x v="0"/>
    <n v="70417"/>
    <x v="0"/>
    <s v="10%"/>
    <n v="7041.7000000000007"/>
    <n v="63375.3"/>
    <x v="5"/>
    <x v="3"/>
    <x v="0"/>
  </r>
  <r>
    <s v="EMP-SM-R15-2019"/>
    <s v="[{Name_Id :N22750,Gender_Id :M,RoleId :R15,CountryId :C7}]"/>
    <s v="N22750"/>
    <s v="Long Forbes"/>
    <x v="0"/>
    <n v="43"/>
    <n v="40"/>
    <s v="R15"/>
    <s v="SM"/>
    <s v="C7"/>
    <d v="1993-01-02T00:00:00"/>
    <x v="0"/>
    <n v="32"/>
    <x v="10"/>
    <x v="0"/>
    <n v="199333"/>
    <x v="0"/>
    <s v="10%"/>
    <n v="19933.300000000003"/>
    <n v="179399.7"/>
    <x v="3"/>
    <x v="2"/>
    <x v="3"/>
  </r>
  <r>
    <s v="EMP-FN-R19-2019"/>
    <s v="[{Name_Id :N22769,Gender_Id :F,RoleId :R19,CountryId :C1}]"/>
    <s v="N22769"/>
    <s v="Megan Mcneil"/>
    <x v="1"/>
    <n v="43"/>
    <n v="40"/>
    <s v="R19"/>
    <s v="FN"/>
    <s v="C1"/>
    <d v="1991-08-09T00:00:00"/>
    <x v="0"/>
    <n v="33"/>
    <x v="11"/>
    <x v="0"/>
    <n v="167600"/>
    <x v="0"/>
    <s v="10%"/>
    <n v="16760"/>
    <n v="150840"/>
    <x v="12"/>
    <x v="4"/>
    <x v="2"/>
  </r>
  <r>
    <s v="EMP-PM-R5-2019"/>
    <s v="[{Name_Id :N22770,Gender_Id :M,RoleId :R5,CountryId :C1}]"/>
    <s v="N22770"/>
    <s v="Chadwick Mcclure"/>
    <x v="0"/>
    <n v="42"/>
    <n v="40"/>
    <s v="R5"/>
    <s v="PM"/>
    <s v="C1"/>
    <d v="1986-04-09T00:00:00"/>
    <x v="0"/>
    <n v="38"/>
    <x v="11"/>
    <x v="0"/>
    <n v="249933"/>
    <x v="0"/>
    <s v="10%"/>
    <n v="24993.300000000003"/>
    <n v="224939.7"/>
    <x v="10"/>
    <x v="0"/>
    <x v="2"/>
  </r>
  <r>
    <s v="EMP-ENG-R4-2019"/>
    <s v="[{Name_Id :N22771,Gender_Id :M,RoleId :R4,CountryId :C1}]"/>
    <s v="N22771"/>
    <s v="Eldon Reeves"/>
    <x v="0"/>
    <n v="42"/>
    <n v="40"/>
    <s v="R4"/>
    <s v="ENG"/>
    <s v="C1"/>
    <d v="1984-02-15T00:00:00"/>
    <x v="0"/>
    <n v="41"/>
    <x v="11"/>
    <x v="0"/>
    <n v="162667"/>
    <x v="0"/>
    <s v="10%"/>
    <n v="16266.7"/>
    <n v="146400.29999999999"/>
    <x v="6"/>
    <x v="1"/>
    <x v="2"/>
  </r>
  <r>
    <s v="EMP-HR-R18-2019"/>
    <s v="[{Name_Id :N22772,Gender_Id :M,RoleId :R18,CountryId :C7}]"/>
    <s v="N22772"/>
    <s v="Jackie Fernandez"/>
    <x v="0"/>
    <n v="43"/>
    <n v="40"/>
    <s v="R18"/>
    <s v="HR"/>
    <s v="C7"/>
    <d v="1994-08-02T00:00:00"/>
    <x v="0"/>
    <n v="30"/>
    <x v="11"/>
    <x v="0"/>
    <n v="123967"/>
    <x v="0"/>
    <s v="10%"/>
    <n v="12396.7"/>
    <n v="111570.3"/>
    <x v="13"/>
    <x v="5"/>
    <x v="3"/>
  </r>
  <r>
    <s v="EMP-PM-R14-2019"/>
    <s v="[{Name_Id :N22782,Gender_Id :M,RoleId :R14,CountryId :C2}]"/>
    <s v="N22782"/>
    <s v="Deandre Francis"/>
    <x v="0"/>
    <n v="43"/>
    <n v="40"/>
    <s v="R14"/>
    <s v="PM"/>
    <s v="C2"/>
    <d v="1987-12-02T00:00:00"/>
    <x v="0"/>
    <n v="37"/>
    <x v="12"/>
    <x v="0"/>
    <n v="195114"/>
    <x v="0"/>
    <s v="10%"/>
    <n v="19511.400000000001"/>
    <n v="175602.6"/>
    <x v="14"/>
    <x v="0"/>
    <x v="4"/>
  </r>
  <r>
    <s v="EMP-OPR-R2-2019"/>
    <s v="[{Name_Id :N22783,Gender_Id :M,RoleId :R2,CountryId :C3}]"/>
    <s v="N22783"/>
    <s v="Brent Cannon"/>
    <x v="0"/>
    <n v="42"/>
    <n v="40"/>
    <s v="R2"/>
    <s v="OPR"/>
    <s v="C3"/>
    <d v="1982-07-13T00:00:00"/>
    <x v="0"/>
    <n v="42"/>
    <x v="12"/>
    <x v="0"/>
    <n v="264109"/>
    <x v="0"/>
    <s v="10%"/>
    <n v="26410.9"/>
    <n v="237698.1"/>
    <x v="5"/>
    <x v="3"/>
    <x v="1"/>
  </r>
  <r>
    <s v="EMP-OPR-R11-2019"/>
    <s v="[{Name_Id :N22784,Gender_Id :M,RoleId :R11,CountryId :C5}]"/>
    <s v="N22784"/>
    <s v="Bradley Jarvis"/>
    <x v="0"/>
    <n v="43"/>
    <n v="40"/>
    <s v="R11"/>
    <s v="OPR"/>
    <s v="C5"/>
    <d v="1989-06-20T00:00:00"/>
    <x v="0"/>
    <n v="35"/>
    <x v="12"/>
    <x v="0"/>
    <n v="111591"/>
    <x v="0"/>
    <s v="10%"/>
    <n v="11159.1"/>
    <n v="100431.9"/>
    <x v="15"/>
    <x v="3"/>
    <x v="0"/>
  </r>
  <r>
    <s v="EMP-OPR-R11-2019"/>
    <s v="[{Name_Id :N22785,Gender_Id :M,RoleId :R11,CountryId :C2}]"/>
    <s v="N22785"/>
    <s v="Raphael Oconnor"/>
    <x v="0"/>
    <n v="43"/>
    <n v="40"/>
    <s v="R11"/>
    <s v="OPR"/>
    <s v="C2"/>
    <d v="1980-12-08T00:00:00"/>
    <x v="1"/>
    <n v="44"/>
    <x v="12"/>
    <x v="0"/>
    <n v="252348"/>
    <x v="0"/>
    <s v="10%"/>
    <n v="25234.800000000003"/>
    <n v="227113.2"/>
    <x v="15"/>
    <x v="3"/>
    <x v="4"/>
  </r>
  <r>
    <s v="EMP-ENG-R7-2019"/>
    <s v="[{Name_Id :N22787,Gender_Id :F,RoleId :R7,CountryId :C5}]"/>
    <s v="N22787"/>
    <s v="Nikki Schroeder"/>
    <x v="1"/>
    <n v="42"/>
    <n v="40"/>
    <s v="R7"/>
    <s v="ENG"/>
    <s v="C5"/>
    <d v="1994-05-18T00:00:00"/>
    <x v="0"/>
    <n v="30"/>
    <x v="12"/>
    <x v="0"/>
    <n v="105552"/>
    <x v="0"/>
    <s v="10%"/>
    <n v="10555.2"/>
    <n v="94996.800000000003"/>
    <x v="16"/>
    <x v="1"/>
    <x v="0"/>
  </r>
  <r>
    <s v="EMP-ENG-R1-2019"/>
    <s v="[{Name_Id :N22788,Gender_Id :M,RoleId :R1,CountryId :C3}]"/>
    <s v="N22788"/>
    <s v="Herman Hester"/>
    <x v="0"/>
    <n v="42"/>
    <n v="40"/>
    <s v="R1"/>
    <s v="ENG"/>
    <s v="C3"/>
    <d v="1982-09-09T00:00:00"/>
    <x v="0"/>
    <n v="42"/>
    <x v="12"/>
    <x v="0"/>
    <n v="175533"/>
    <x v="0"/>
    <s v="10%"/>
    <n v="17553.3"/>
    <n v="157979.70000000001"/>
    <x v="1"/>
    <x v="1"/>
    <x v="1"/>
  </r>
  <r>
    <s v="EMP-OPR-R16-2019"/>
    <s v="[{Name_Id :N22789,Gender_Id :M,RoleId :R16,CountryId :C6}]"/>
    <s v="N22789"/>
    <s v="Allan Shah"/>
    <x v="0"/>
    <n v="43"/>
    <n v="40"/>
    <s v="R16"/>
    <s v="OPR"/>
    <s v="C6"/>
    <d v="1993-12-11T00:00:00"/>
    <x v="0"/>
    <n v="31"/>
    <x v="12"/>
    <x v="0"/>
    <n v="80132"/>
    <x v="0"/>
    <s v="10%"/>
    <n v="8013.2000000000007"/>
    <n v="72118.8"/>
    <x v="4"/>
    <x v="3"/>
    <x v="5"/>
  </r>
  <r>
    <s v="EMP-ENG-R4-2019"/>
    <s v="[{Name_Id :N22790,Gender_Id :F,RoleId :R4,CountryId :C3}]"/>
    <s v="N22790"/>
    <s v="Sasha Hammond"/>
    <x v="1"/>
    <n v="42"/>
    <n v="40"/>
    <s v="R4"/>
    <s v="ENG"/>
    <s v="C3"/>
    <d v="1995-04-02T00:00:00"/>
    <x v="0"/>
    <n v="29"/>
    <x v="12"/>
    <x v="0"/>
    <n v="65856"/>
    <x v="0"/>
    <s v="10%"/>
    <n v="6585.6"/>
    <n v="59270.400000000001"/>
    <x v="6"/>
    <x v="1"/>
    <x v="1"/>
  </r>
  <r>
    <s v="EMP-PM-R14-2019"/>
    <s v="[{Name_Id :N22792,Gender_Id :M,RoleId :R14,CountryId :C3}]"/>
    <s v="N22792"/>
    <s v="Richie Branch"/>
    <x v="0"/>
    <n v="43"/>
    <n v="40"/>
    <s v="R14"/>
    <s v="PM"/>
    <s v="C3"/>
    <d v="1990-09-18T00:00:00"/>
    <x v="0"/>
    <n v="34"/>
    <x v="12"/>
    <x v="0"/>
    <n v="101334"/>
    <x v="0"/>
    <s v="10%"/>
    <n v="10133.400000000001"/>
    <n v="91200.6"/>
    <x v="14"/>
    <x v="0"/>
    <x v="1"/>
  </r>
  <r>
    <s v="EMP-OPR-R8-2019"/>
    <s v="[{Name_Id :N22793,Gender_Id :M,RoleId :R8,CountryId :C1}]"/>
    <s v="N22793"/>
    <s v="Lon Howe"/>
    <x v="0"/>
    <n v="42"/>
    <n v="40"/>
    <s v="R8"/>
    <s v="OPR"/>
    <s v="C1"/>
    <d v="1991-08-22T00:00:00"/>
    <x v="0"/>
    <n v="33"/>
    <x v="12"/>
    <x v="0"/>
    <n v="95094"/>
    <x v="0"/>
    <s v="10%"/>
    <n v="9509.4"/>
    <n v="85584.6"/>
    <x v="17"/>
    <x v="3"/>
    <x v="2"/>
  </r>
  <r>
    <s v="EMP-ENG-R13-2019"/>
    <s v="[{Name_Id :N22799,Gender_Id :F,RoleId :R13,CountryId :C7}]"/>
    <s v="N22799"/>
    <s v="Susanne Zhang"/>
    <x v="1"/>
    <n v="43"/>
    <n v="40"/>
    <s v="R13"/>
    <s v="ENG"/>
    <s v="C7"/>
    <d v="1995-09-13T00:00:00"/>
    <x v="0"/>
    <n v="29"/>
    <x v="4"/>
    <x v="0"/>
    <n v="112067"/>
    <x v="0"/>
    <s v="10%"/>
    <n v="11206.7"/>
    <n v="100860.3"/>
    <x v="2"/>
    <x v="1"/>
    <x v="3"/>
  </r>
  <r>
    <s v="EMP-OPR-R8-2019"/>
    <s v="[{Name_Id :N22804,Gender_Id :M,RoleId :R8,CountryId :C2}]"/>
    <s v="N22804"/>
    <s v="Harland Murray"/>
    <x v="0"/>
    <n v="42"/>
    <n v="40"/>
    <s v="R8"/>
    <s v="OPR"/>
    <s v="C2"/>
    <d v="1982-06-02T00:00:00"/>
    <x v="0"/>
    <n v="42"/>
    <x v="4"/>
    <x v="0"/>
    <n v="445267"/>
    <x v="0"/>
    <s v="10%"/>
    <n v="44526.700000000004"/>
    <n v="400740.3"/>
    <x v="17"/>
    <x v="3"/>
    <x v="4"/>
  </r>
  <r>
    <s v="EMP-ENG-R4-2019"/>
    <s v="[{Name_Id :N22808,Gender_Id :M,RoleId :R4,CountryId :C5}]"/>
    <s v="N22808"/>
    <s v="Reid Gonzales"/>
    <x v="0"/>
    <n v="42"/>
    <n v="40"/>
    <s v="R4"/>
    <s v="ENG"/>
    <s v="C5"/>
    <d v="1991-07-23T00:00:00"/>
    <x v="0"/>
    <n v="33"/>
    <x v="4"/>
    <x v="0"/>
    <n v="97094"/>
    <x v="0"/>
    <s v="10%"/>
    <n v="9709.4"/>
    <n v="87384.6"/>
    <x v="6"/>
    <x v="1"/>
    <x v="0"/>
  </r>
  <r>
    <s v="EMP-FN-R19-2019"/>
    <s v="[{Name_Id :N22814,Gender_Id :M,RoleId :R19,CountryId :C2}]"/>
    <s v="N22814"/>
    <s v="Leslie Ponce"/>
    <x v="0"/>
    <n v="43"/>
    <n v="40"/>
    <s v="R19"/>
    <s v="FN"/>
    <s v="C2"/>
    <d v="1988-03-16T00:00:00"/>
    <x v="0"/>
    <n v="36"/>
    <x v="5"/>
    <x v="0"/>
    <n v="145680"/>
    <x v="0"/>
    <s v="10%"/>
    <n v="14568"/>
    <n v="131112"/>
    <x v="12"/>
    <x v="4"/>
    <x v="4"/>
  </r>
  <r>
    <s v="EMP-OPR-R11-2019"/>
    <s v="[{Name_Id :N22815,Gender_Id :F,RoleId :R11,CountryId :C3}]"/>
    <s v="N22815"/>
    <s v="Jaime Maldonado"/>
    <x v="1"/>
    <n v="43"/>
    <n v="40"/>
    <s v="R11"/>
    <s v="OPR"/>
    <s v="C3"/>
    <d v="1996-09-07T00:00:00"/>
    <x v="0"/>
    <n v="28"/>
    <x v="5"/>
    <x v="0"/>
    <n v="122200"/>
    <x v="0"/>
    <s v="10%"/>
    <n v="12220"/>
    <n v="109980"/>
    <x v="15"/>
    <x v="3"/>
    <x v="1"/>
  </r>
  <r>
    <s v="EMP-OPR-R17-2019"/>
    <s v="[{Name_Id :N22816,Gender_Id :M,RoleId :R17,CountryId :C1}]"/>
    <s v="N22816"/>
    <s v="Damian Molina"/>
    <x v="0"/>
    <n v="43"/>
    <n v="40"/>
    <s v="R17"/>
    <s v="OPR"/>
    <s v="C1"/>
    <d v="1990-08-23T00:00:00"/>
    <x v="0"/>
    <n v="34"/>
    <x v="5"/>
    <x v="0"/>
    <n v="215200"/>
    <x v="0"/>
    <s v="10%"/>
    <n v="21520"/>
    <n v="193680"/>
    <x v="9"/>
    <x v="3"/>
    <x v="2"/>
  </r>
  <r>
    <s v="EMP-ENG-R4-2019"/>
    <s v="[{Name_Id :N22820,Gender_Id :M,RoleId :R4,CountryId :C7}]"/>
    <s v="N22820"/>
    <s v="Carrol Serrano"/>
    <x v="0"/>
    <n v="42"/>
    <n v="40"/>
    <s v="R4"/>
    <s v="ENG"/>
    <s v="C7"/>
    <d v="1993-09-23T00:00:00"/>
    <x v="0"/>
    <n v="31"/>
    <x v="5"/>
    <x v="0"/>
    <n v="170600"/>
    <x v="0"/>
    <s v="10%"/>
    <n v="17060"/>
    <n v="153540"/>
    <x v="6"/>
    <x v="1"/>
    <x v="3"/>
  </r>
  <r>
    <s v="EMP-SM-R10-2019"/>
    <s v="[{Name_Id :N22821,Gender_Id :M,RoleId :R10,CountryId :C5}]"/>
    <s v="N22821"/>
    <s v="Gilberto Obrien"/>
    <x v="0"/>
    <n v="43"/>
    <n v="40"/>
    <s v="R10"/>
    <s v="SM"/>
    <s v="C5"/>
    <d v="1991-03-25T00:00:00"/>
    <x v="0"/>
    <n v="33"/>
    <x v="5"/>
    <x v="0"/>
    <n v="195114"/>
    <x v="0"/>
    <s v="10%"/>
    <n v="19511.400000000001"/>
    <n v="175602.6"/>
    <x v="11"/>
    <x v="2"/>
    <x v="0"/>
  </r>
  <r>
    <s v="EMP-ENG-R4-2019"/>
    <s v="[{Name_Id :N22836,Gender_Id :M,RoleId :R4,CountryId :C5}]"/>
    <s v="N22836"/>
    <s v="Tristan Padilla"/>
    <x v="0"/>
    <n v="42"/>
    <n v="40"/>
    <s v="R4"/>
    <s v="ENG"/>
    <s v="C5"/>
    <d v="1991-03-10T00:00:00"/>
    <x v="0"/>
    <n v="33"/>
    <x v="13"/>
    <x v="0"/>
    <n v="119552"/>
    <x v="0"/>
    <s v="10%"/>
    <n v="11955.2"/>
    <n v="107596.8"/>
    <x v="6"/>
    <x v="1"/>
    <x v="0"/>
  </r>
  <r>
    <s v="EMP-ENG-R7-2019"/>
    <s v="[{Name_Id :N22838,Gender_Id :M,RoleId :R7,CountryId :C4}]"/>
    <s v="N22838"/>
    <s v="Carlos Reilly"/>
    <x v="0"/>
    <n v="42"/>
    <n v="40"/>
    <s v="R7"/>
    <s v="ENG"/>
    <s v="C4"/>
    <d v="1991-06-12T00:00:00"/>
    <x v="0"/>
    <n v="33"/>
    <x v="13"/>
    <x v="0"/>
    <n v="216267"/>
    <x v="0"/>
    <s v="10%"/>
    <n v="21626.7"/>
    <n v="194640.3"/>
    <x v="16"/>
    <x v="1"/>
    <x v="6"/>
  </r>
  <r>
    <s v="EMP-ENG-R12-2019"/>
    <s v="[{Name_Id :N22842,Gender_Id :M,RoleId :R12,CountryId :C4}]"/>
    <s v="N22842"/>
    <s v="Chang Small"/>
    <x v="0"/>
    <n v="43"/>
    <n v="40"/>
    <s v="R12"/>
    <s v="ENG"/>
    <s v="C4"/>
    <d v="1994-02-05T00:00:00"/>
    <x v="0"/>
    <n v="31"/>
    <x v="13"/>
    <x v="0"/>
    <n v="123000"/>
    <x v="0"/>
    <s v="10%"/>
    <n v="12300"/>
    <n v="110700"/>
    <x v="18"/>
    <x v="1"/>
    <x v="6"/>
  </r>
  <r>
    <s v="EMP-OPR-R17-2019"/>
    <s v="[{Name_Id :N22843,Gender_Id :M,RoleId :R17,CountryId :C6}]"/>
    <s v="N22843"/>
    <s v="Bruce Stout"/>
    <x v="0"/>
    <n v="43"/>
    <n v="40"/>
    <s v="R17"/>
    <s v="OPR"/>
    <s v="C6"/>
    <d v="1991-02-05T00:00:00"/>
    <x v="0"/>
    <n v="34"/>
    <x v="13"/>
    <x v="0"/>
    <n v="202333"/>
    <x v="0"/>
    <s v="10%"/>
    <n v="20233.300000000003"/>
    <n v="182099.7"/>
    <x v="9"/>
    <x v="3"/>
    <x v="5"/>
  </r>
  <r>
    <s v="EMP-ENG-R12-2019"/>
    <s v="[{Name_Id :N22844,Gender_Id :M,RoleId :R12,CountryId :C2}]"/>
    <s v="N22844"/>
    <s v="Eli Gibbs"/>
    <x v="0"/>
    <n v="43"/>
    <n v="40"/>
    <s v="R12"/>
    <s v="ENG"/>
    <s v="C2"/>
    <d v="1992-04-18T00:00:00"/>
    <x v="0"/>
    <n v="32"/>
    <x v="13"/>
    <x v="0"/>
    <n v="183467"/>
    <x v="0"/>
    <s v="10%"/>
    <n v="18346.7"/>
    <n v="165120.29999999999"/>
    <x v="18"/>
    <x v="1"/>
    <x v="4"/>
  </r>
  <r>
    <s v="EMP-ENG-R1-2019"/>
    <s v="[{Name_Id :N22845,Gender_Id :M,RoleId :R1,CountryId :C7}]"/>
    <s v="N22845"/>
    <s v="Beau Bryant"/>
    <x v="0"/>
    <n v="42"/>
    <n v="40"/>
    <s v="R1"/>
    <s v="ENG"/>
    <s v="C7"/>
    <d v="1987-07-24T00:00:00"/>
    <x v="0"/>
    <n v="37"/>
    <x v="13"/>
    <x v="0"/>
    <n v="181202"/>
    <x v="0"/>
    <s v="10%"/>
    <n v="18120.2"/>
    <n v="163081.79999999999"/>
    <x v="1"/>
    <x v="1"/>
    <x v="3"/>
  </r>
  <r>
    <s v="EMP-ENG-R1-2019"/>
    <s v="[{Name_Id :N22846,Gender_Id :M,RoleId :R1,CountryId :C7}]"/>
    <s v="N22846"/>
    <s v="Trinidad Montoya"/>
    <x v="0"/>
    <n v="42"/>
    <n v="40"/>
    <s v="R1"/>
    <s v="ENG"/>
    <s v="C7"/>
    <d v="1990-01-01T00:00:00"/>
    <x v="0"/>
    <n v="35"/>
    <x v="13"/>
    <x v="0"/>
    <n v="202333"/>
    <x v="0"/>
    <s v="10%"/>
    <n v="20233.300000000003"/>
    <n v="182099.7"/>
    <x v="1"/>
    <x v="1"/>
    <x v="3"/>
  </r>
  <r>
    <s v="EMP-ENG-R12-2019"/>
    <s v="[{Name_Id :N22849,Gender_Id :F,RoleId :R12,CountryId :C4}]"/>
    <s v="N22849"/>
    <s v="Carmela Hatfield"/>
    <x v="1"/>
    <n v="43"/>
    <n v="40"/>
    <s v="R12"/>
    <s v="ENG"/>
    <s v="C4"/>
    <d v="1993-11-26T00:00:00"/>
    <x v="0"/>
    <n v="31"/>
    <x v="14"/>
    <x v="0"/>
    <n v="93185"/>
    <x v="0"/>
    <s v="10%"/>
    <n v="9318.5"/>
    <n v="83866.5"/>
    <x v="18"/>
    <x v="1"/>
    <x v="6"/>
  </r>
  <r>
    <s v="EMP-FN-R19-2019"/>
    <s v="[{Name_Id :N22859,Gender_Id :M,RoleId :R19,CountryId :C1}]"/>
    <s v="N22859"/>
    <s v="Carlton Ochoa"/>
    <x v="0"/>
    <n v="43"/>
    <n v="40"/>
    <s v="R19"/>
    <s v="FN"/>
    <s v="C1"/>
    <d v="1989-05-28T00:00:00"/>
    <x v="0"/>
    <n v="35"/>
    <x v="14"/>
    <x v="0"/>
    <n v="194400"/>
    <x v="0"/>
    <s v="10%"/>
    <n v="19440"/>
    <n v="174960"/>
    <x v="12"/>
    <x v="4"/>
    <x v="2"/>
  </r>
  <r>
    <s v="EMP-OPR-R11-2019"/>
    <s v="[{Name_Id :N22864,Gender_Id :M,RoleId :R11,CountryId :C3}]"/>
    <s v="N22864"/>
    <s v="Willard Morrison"/>
    <x v="0"/>
    <n v="43"/>
    <n v="40"/>
    <s v="R11"/>
    <s v="OPR"/>
    <s v="C3"/>
    <d v="1990-06-10T00:00:00"/>
    <x v="0"/>
    <n v="34"/>
    <x v="15"/>
    <x v="0"/>
    <n v="115286"/>
    <x v="0"/>
    <s v="10%"/>
    <n v="11528.6"/>
    <n v="103757.4"/>
    <x v="15"/>
    <x v="3"/>
    <x v="1"/>
  </r>
  <r>
    <s v="EMP-ENG-R13-2019"/>
    <s v="[{Name_Id :N22865,Gender_Id :F,RoleId :R13,CountryId :C5}]"/>
    <s v="N22865"/>
    <s v="Lilly Hoffman"/>
    <x v="1"/>
    <n v="43"/>
    <n v="40"/>
    <s v="R13"/>
    <s v="ENG"/>
    <s v="C5"/>
    <d v="1993-11-01T00:00:00"/>
    <x v="0"/>
    <n v="31"/>
    <x v="15"/>
    <x v="0"/>
    <n v="111591"/>
    <x v="0"/>
    <s v="10%"/>
    <n v="11159.1"/>
    <n v="100431.9"/>
    <x v="2"/>
    <x v="1"/>
    <x v="0"/>
  </r>
  <r>
    <s v="EMP-ENG-R13-2019"/>
    <s v="[{Name_Id :N22866,Gender_Id :F,RoleId :R13,CountryId :C4}]"/>
    <s v="N22866"/>
    <s v="Rachael Rosario"/>
    <x v="1"/>
    <n v="43"/>
    <n v="40"/>
    <s v="R13"/>
    <s v="ENG"/>
    <s v="C4"/>
    <d v="1993-04-12T00:00:00"/>
    <x v="0"/>
    <n v="31"/>
    <x v="15"/>
    <x v="0"/>
    <n v="151337"/>
    <x v="0"/>
    <s v="10%"/>
    <n v="15133.7"/>
    <n v="136203.29999999999"/>
    <x v="2"/>
    <x v="1"/>
    <x v="6"/>
  </r>
  <r>
    <s v="EMP-HR-R18-2019"/>
    <s v="[{Name_Id :N22867,Gender_Id :M,RoleId :R18,CountryId :C3}]"/>
    <s v="N22867"/>
    <s v="Victor Ayala"/>
    <x v="0"/>
    <n v="43"/>
    <n v="40"/>
    <s v="R18"/>
    <s v="HR"/>
    <s v="C3"/>
    <d v="1994-09-19T00:00:00"/>
    <x v="0"/>
    <n v="30"/>
    <x v="15"/>
    <x v="0"/>
    <n v="136725"/>
    <x v="0"/>
    <s v="10%"/>
    <n v="13672.5"/>
    <n v="123052.5"/>
    <x v="13"/>
    <x v="5"/>
    <x v="1"/>
  </r>
  <r>
    <s v="EMP-ENG-R13-2019"/>
    <s v="[{Name_Id :N22901,Gender_Id :M,RoleId :R13,CountryId :C6}]"/>
    <s v="N22901"/>
    <s v="Francisco Leon"/>
    <x v="0"/>
    <n v="43"/>
    <n v="40"/>
    <s v="R13"/>
    <s v="ENG"/>
    <s v="C6"/>
    <d v="1989-01-17T00:00:00"/>
    <x v="0"/>
    <n v="36"/>
    <x v="0"/>
    <x v="0"/>
    <n v="258917"/>
    <x v="0"/>
    <s v="10%"/>
    <n v="25891.7"/>
    <n v="233025.3"/>
    <x v="2"/>
    <x v="1"/>
    <x v="5"/>
  </r>
  <r>
    <s v="EMP-ENG-R1-2019"/>
    <s v="[{Name_Id :N22902,Gender_Id :M,RoleId :R1,CountryId :C5}]"/>
    <s v="N22902"/>
    <s v="Javier Lowery"/>
    <x v="0"/>
    <n v="42"/>
    <n v="40"/>
    <s v="R1"/>
    <s v="ENG"/>
    <s v="C5"/>
    <d v="1985-06-30T00:00:00"/>
    <x v="0"/>
    <n v="39"/>
    <x v="0"/>
    <x v="0"/>
    <n v="286487"/>
    <x v="0"/>
    <s v="10%"/>
    <n v="28648.7"/>
    <n v="257838.3"/>
    <x v="1"/>
    <x v="1"/>
    <x v="0"/>
  </r>
  <r>
    <s v="EMP-PM-R6-2019"/>
    <s v="[{Name_Id :N22903,Gender_Id :F,RoleId :R6,CountryId :C6}]"/>
    <s v="N22903"/>
    <s v="Wanda Mckenzie"/>
    <x v="1"/>
    <n v="42"/>
    <n v="40"/>
    <s v="R6"/>
    <s v="PM"/>
    <s v="C6"/>
    <d v="1993-04-27T00:00:00"/>
    <x v="0"/>
    <n v="31"/>
    <x v="0"/>
    <x v="0"/>
    <n v="112067"/>
    <x v="0"/>
    <s v="10%"/>
    <n v="11206.7"/>
    <n v="100860.3"/>
    <x v="0"/>
    <x v="0"/>
    <x v="5"/>
  </r>
  <r>
    <s v="EMP-ENG-R3-2019"/>
    <s v="[{Name_Id :N22905,Gender_Id :M,RoleId :R3,CountryId :C2}]"/>
    <s v="N22905"/>
    <s v="Justin Drake"/>
    <x v="0"/>
    <n v="42"/>
    <n v="40"/>
    <s v="R3"/>
    <s v="ENG"/>
    <s v="C2"/>
    <d v="1992-05-21T00:00:00"/>
    <x v="0"/>
    <n v="32"/>
    <x v="0"/>
    <x v="0"/>
    <n v="125795"/>
    <x v="0"/>
    <s v="10%"/>
    <n v="12579.5"/>
    <n v="113215.5"/>
    <x v="7"/>
    <x v="1"/>
    <x v="4"/>
  </r>
  <r>
    <s v="EMP-ENG-R4-2019"/>
    <s v="[{Name_Id :N22907,Gender_Id :F,RoleId :R4,CountryId :C2}]"/>
    <s v="N22907"/>
    <s v="Dianne Williams"/>
    <x v="1"/>
    <n v="42"/>
    <n v="40"/>
    <s v="R4"/>
    <s v="ENG"/>
    <s v="C2"/>
    <d v="1993-06-01T00:00:00"/>
    <x v="0"/>
    <n v="31"/>
    <x v="0"/>
    <x v="0"/>
    <n v="88267"/>
    <x v="0"/>
    <s v="10%"/>
    <n v="8826.7000000000007"/>
    <n v="79440.3"/>
    <x v="6"/>
    <x v="1"/>
    <x v="4"/>
  </r>
  <r>
    <s v="EMP-ENG-R4-2019"/>
    <s v="[{Name_Id :N22910,Gender_Id :F,RoleId :R4,CountryId :C2}]"/>
    <s v="N22910"/>
    <s v="Regina Holloway"/>
    <x v="1"/>
    <n v="42"/>
    <n v="40"/>
    <s v="R4"/>
    <s v="ENG"/>
    <s v="C2"/>
    <d v="1991-10-09T00:00:00"/>
    <x v="0"/>
    <n v="33"/>
    <x v="16"/>
    <x v="0"/>
    <n v="249200"/>
    <x v="0"/>
    <s v="10%"/>
    <n v="24920"/>
    <n v="224280"/>
    <x v="6"/>
    <x v="1"/>
    <x v="4"/>
  </r>
  <r>
    <s v="EMP-SM-R10-2019"/>
    <s v="[{Name_Id :N22922,Gender_Id :F,RoleId :R10,CountryId :C7}]"/>
    <s v="N22922"/>
    <s v="Liza Raymond"/>
    <x v="1"/>
    <n v="43"/>
    <n v="40"/>
    <s v="R10"/>
    <s v="SM"/>
    <s v="C7"/>
    <d v="1993-08-27T00:00:00"/>
    <x v="0"/>
    <n v="31"/>
    <x v="17"/>
    <x v="0"/>
    <n v="363633"/>
    <x v="0"/>
    <s v="10%"/>
    <n v="36363.300000000003"/>
    <n v="327269.7"/>
    <x v="11"/>
    <x v="2"/>
    <x v="3"/>
  </r>
  <r>
    <s v="EMP-OPR-R16-2019"/>
    <s v="[{Name_Id :N22950,Gender_Id :M,RoleId :R16,CountryId :C4}]"/>
    <s v="N22950"/>
    <s v="Clyde Franklin"/>
    <x v="0"/>
    <n v="43"/>
    <n v="40"/>
    <s v="R16"/>
    <s v="OPR"/>
    <s v="C4"/>
    <d v="1991-01-12T00:00:00"/>
    <x v="0"/>
    <n v="34"/>
    <x v="18"/>
    <x v="0"/>
    <n v="445075"/>
    <x v="0"/>
    <s v="10%"/>
    <n v="44507.5"/>
    <n v="400567.5"/>
    <x v="4"/>
    <x v="3"/>
    <x v="6"/>
  </r>
  <r>
    <s v="EMP-OPR-R2-2019"/>
    <s v="[{Name_Id :N22951,Gender_Id :M,RoleId :R2,CountryId :C2}]"/>
    <s v="N22951"/>
    <s v="Brett Mayo"/>
    <x v="0"/>
    <n v="42"/>
    <n v="40"/>
    <s v="R2"/>
    <s v="OPR"/>
    <s v="C2"/>
    <d v="1988-12-03T00:00:00"/>
    <x v="0"/>
    <n v="36"/>
    <x v="19"/>
    <x v="0"/>
    <n v="105705"/>
    <x v="0"/>
    <s v="10%"/>
    <n v="10570.5"/>
    <n v="95134.5"/>
    <x v="5"/>
    <x v="3"/>
    <x v="4"/>
  </r>
  <r>
    <s v="EMP-FN-R19-2019"/>
    <s v="[{Name_Id :N22956,Gender_Id :M,RoleId :R19,CountryId :C6}]"/>
    <s v="N22956"/>
    <s v="Darrin Guzman"/>
    <x v="0"/>
    <n v="43"/>
    <n v="40"/>
    <s v="R19"/>
    <s v="FN"/>
    <s v="C6"/>
    <d v="1991-09-16T00:00:00"/>
    <x v="0"/>
    <n v="33"/>
    <x v="18"/>
    <x v="0"/>
    <n v="242948"/>
    <x v="0"/>
    <s v="10%"/>
    <n v="24294.800000000003"/>
    <n v="218653.2"/>
    <x v="12"/>
    <x v="4"/>
    <x v="5"/>
  </r>
  <r>
    <s v="EMP-PM-R5-2019"/>
    <s v="[{Name_Id :N22957,Gender_Id :M,RoleId :R5,CountryId :C6}]"/>
    <s v="N22957"/>
    <s v="Ruben Ayers"/>
    <x v="0"/>
    <n v="42"/>
    <n v="40"/>
    <s v="R5"/>
    <s v="PM"/>
    <s v="C6"/>
    <d v="1985-01-28T00:00:00"/>
    <x v="0"/>
    <n v="40"/>
    <x v="19"/>
    <x v="0"/>
    <n v="263636"/>
    <x v="0"/>
    <s v="10%"/>
    <n v="26363.600000000002"/>
    <n v="237272.4"/>
    <x v="10"/>
    <x v="0"/>
    <x v="5"/>
  </r>
  <r>
    <s v="EMP-SM-R9-2019"/>
    <s v="[{Name_Id :N22971,Gender_Id :F,RoleId :R9,CountryId :C3}]"/>
    <s v="N22971"/>
    <s v="Celeste Stanton"/>
    <x v="1"/>
    <n v="42"/>
    <n v="40"/>
    <s v="R9"/>
    <s v="SM"/>
    <s v="C3"/>
    <d v="1986-01-20T00:00:00"/>
    <x v="0"/>
    <n v="39"/>
    <x v="20"/>
    <x v="0"/>
    <n v="187213"/>
    <x v="0"/>
    <s v="10%"/>
    <n v="18721.3"/>
    <n v="168491.7"/>
    <x v="8"/>
    <x v="2"/>
    <x v="1"/>
  </r>
  <r>
    <s v="EMP-HR-R18-2019"/>
    <s v="[{Name_Id :N22973,Gender_Id :M,RoleId :R18,CountryId :C5}]"/>
    <s v="N22973"/>
    <s v="Clifton Alvarado"/>
    <x v="0"/>
    <n v="43"/>
    <n v="40"/>
    <s v="R18"/>
    <s v="HR"/>
    <s v="C5"/>
    <d v="1992-10-28T00:00:00"/>
    <x v="0"/>
    <n v="32"/>
    <x v="20"/>
    <x v="0"/>
    <n v="215363"/>
    <x v="0"/>
    <s v="10%"/>
    <n v="21536.300000000003"/>
    <n v="193826.7"/>
    <x v="13"/>
    <x v="5"/>
    <x v="0"/>
  </r>
  <r>
    <s v="EMP-SM-R9-2019"/>
    <s v="[{Name_Id :N22974,Gender_Id :M,RoleId :R9,CountryId :C1}]"/>
    <s v="N22974"/>
    <s v="Gustavo Casey"/>
    <x v="0"/>
    <n v="42"/>
    <n v="40"/>
    <s v="R9"/>
    <s v="SM"/>
    <s v="C1"/>
    <d v="1993-05-29T00:00:00"/>
    <x v="0"/>
    <n v="31"/>
    <x v="20"/>
    <x v="0"/>
    <n v="76330"/>
    <x v="0"/>
    <s v="10%"/>
    <n v="7633"/>
    <n v="68697"/>
    <x v="8"/>
    <x v="2"/>
    <x v="2"/>
  </r>
  <r>
    <s v="EMP-SM-R15-2019"/>
    <s v="[{Name_Id :N22984,Gender_Id :F,RoleId :R15,CountryId :C6}]"/>
    <s v="N22984"/>
    <s v="Vonda Wood"/>
    <x v="1"/>
    <n v="43"/>
    <n v="40"/>
    <s v="R15"/>
    <s v="SM"/>
    <s v="C6"/>
    <d v="1982-02-16T00:00:00"/>
    <x v="0"/>
    <n v="43"/>
    <x v="21"/>
    <x v="0"/>
    <n v="249344"/>
    <x v="0"/>
    <s v="10%"/>
    <n v="24934.400000000001"/>
    <n v="224409.60000000001"/>
    <x v="3"/>
    <x v="2"/>
    <x v="5"/>
  </r>
  <r>
    <s v="EMP-ENG-R7-2019"/>
    <s v="[{Name_Id :N22986,Gender_Id :M,RoleId :R7,CountryId :C3}]"/>
    <s v="N22986"/>
    <s v="Luther Glenn"/>
    <x v="0"/>
    <n v="42"/>
    <n v="40"/>
    <s v="R7"/>
    <s v="ENG"/>
    <s v="C3"/>
    <d v="1990-10-21T00:00:00"/>
    <x v="0"/>
    <n v="34"/>
    <x v="21"/>
    <x v="0"/>
    <n v="418587"/>
    <x v="0"/>
    <s v="10%"/>
    <n v="41858.700000000004"/>
    <n v="376728.3"/>
    <x v="16"/>
    <x v="1"/>
    <x v="1"/>
  </r>
  <r>
    <s v="EMP-SM-R15-2019"/>
    <s v="[{Name_Id :N22987,Gender_Id :M,RoleId :R15,CountryId :C5}]"/>
    <s v="N22987"/>
    <s v="Deshawn Roberts"/>
    <x v="0"/>
    <n v="43"/>
    <n v="40"/>
    <s v="R15"/>
    <s v="SM"/>
    <s v="C5"/>
    <d v="1989-10-17T00:00:00"/>
    <x v="0"/>
    <n v="35"/>
    <x v="21"/>
    <x v="0"/>
    <n v="143988"/>
    <x v="0"/>
    <s v="10%"/>
    <n v="14398.800000000001"/>
    <n v="129589.2"/>
    <x v="3"/>
    <x v="2"/>
    <x v="0"/>
  </r>
  <r>
    <s v="EMP-ENG-R3-2019"/>
    <s v="[{Name_Id :N22988,Gender_Id :M,RoleId :R3,CountryId :C7}]"/>
    <s v="N22988"/>
    <s v="Hong Underwood"/>
    <x v="0"/>
    <n v="42"/>
    <n v="40"/>
    <s v="R3"/>
    <s v="ENG"/>
    <s v="C7"/>
    <d v="1986-09-08T00:00:00"/>
    <x v="0"/>
    <n v="38"/>
    <x v="21"/>
    <x v="0"/>
    <n v="297127"/>
    <x v="0"/>
    <s v="10%"/>
    <n v="29712.7"/>
    <n v="267414.3"/>
    <x v="7"/>
    <x v="1"/>
    <x v="3"/>
  </r>
  <r>
    <s v="EMP-PM-R5-2019"/>
    <s v="[{Name_Id :N22996,Gender_Id :M,RoleId :R5,CountryId :C5}]"/>
    <s v="N22996"/>
    <s v="Alonso Abbott"/>
    <x v="0"/>
    <n v="42"/>
    <n v="40"/>
    <s v="R5"/>
    <s v="PM"/>
    <s v="C5"/>
    <d v="1995-06-18T00:00:00"/>
    <x v="0"/>
    <n v="29"/>
    <x v="21"/>
    <x v="0"/>
    <n v="120239"/>
    <x v="0"/>
    <s v="10%"/>
    <n v="12023.900000000001"/>
    <n v="108215.1"/>
    <x v="10"/>
    <x v="0"/>
    <x v="0"/>
  </r>
  <r>
    <s v="EMP-OPR-R8-2019"/>
    <s v="[{Name_Id :N22998,Gender_Id :M,RoleId :R8,CountryId :C5}]"/>
    <s v="N22998"/>
    <s v="Scottie Avery"/>
    <x v="0"/>
    <n v="42"/>
    <n v="40"/>
    <s v="R8"/>
    <s v="OPR"/>
    <s v="C5"/>
    <d v="1988-07-03T00:00:00"/>
    <x v="0"/>
    <n v="36"/>
    <x v="21"/>
    <x v="0"/>
    <n v="299358"/>
    <x v="0"/>
    <s v="10%"/>
    <n v="29935.800000000003"/>
    <n v="269422.2"/>
    <x v="17"/>
    <x v="3"/>
    <x v="0"/>
  </r>
  <r>
    <s v="EMP-ENG-R13-2019"/>
    <s v="[{Name_Id :N22999,Gender_Id :F,RoleId :R13,CountryId :C1}]"/>
    <s v="N22999"/>
    <s v="Juanita Gross"/>
    <x v="1"/>
    <n v="43"/>
    <n v="40"/>
    <s v="R13"/>
    <s v="ENG"/>
    <s v="C1"/>
    <d v="1992-02-07T00:00:00"/>
    <x v="0"/>
    <n v="33"/>
    <x v="21"/>
    <x v="0"/>
    <n v="150035"/>
    <x v="0"/>
    <s v="10%"/>
    <n v="15003.5"/>
    <n v="135031.5"/>
    <x v="2"/>
    <x v="1"/>
    <x v="2"/>
  </r>
  <r>
    <s v="EMP-SM-R10-2019"/>
    <s v="[{Name_Id :N23000,Gender_Id :F,RoleId :R10,CountryId :C6}]"/>
    <s v="N23000"/>
    <s v="Katina Duran"/>
    <x v="1"/>
    <n v="43"/>
    <n v="40"/>
    <s v="R10"/>
    <s v="SM"/>
    <s v="C6"/>
    <d v="1991-08-11T00:00:00"/>
    <x v="0"/>
    <n v="33"/>
    <x v="21"/>
    <x v="0"/>
    <n v="195785"/>
    <x v="0"/>
    <s v="10%"/>
    <n v="19578.5"/>
    <n v="176206.5"/>
    <x v="11"/>
    <x v="2"/>
    <x v="5"/>
  </r>
  <r>
    <s v="EMP-ENG-R12-2019"/>
    <s v="[{Name_Id :N23001,Gender_Id :F,RoleId :R12,CountryId :C1}]"/>
    <s v="N23001"/>
    <s v="Marisol Hood"/>
    <x v="1"/>
    <n v="43"/>
    <n v="40"/>
    <s v="R12"/>
    <s v="ENG"/>
    <s v="C1"/>
    <d v="1996-10-16T00:00:00"/>
    <x v="0"/>
    <n v="28"/>
    <x v="21"/>
    <x v="0"/>
    <n v="92714"/>
    <x v="0"/>
    <s v="10%"/>
    <n v="9271.4"/>
    <n v="83442.600000000006"/>
    <x v="18"/>
    <x v="1"/>
    <x v="2"/>
  </r>
  <r>
    <s v="EMP-ENG-R13-2020"/>
    <s v="[{Name_Id :N23022,Gender_Id :F,RoleId :R13,CountryId :C2}]"/>
    <s v="N23022"/>
    <s v="Gracie Shelton"/>
    <x v="1"/>
    <n v="43"/>
    <n v="40"/>
    <s v="R13"/>
    <s v="ENG"/>
    <s v="C2"/>
    <d v="1991-04-13T00:00:00"/>
    <x v="0"/>
    <n v="33"/>
    <x v="22"/>
    <x v="0"/>
    <n v="113126"/>
    <x v="0"/>
    <s v="10%"/>
    <n v="11312.6"/>
    <n v="101813.4"/>
    <x v="2"/>
    <x v="1"/>
    <x v="4"/>
  </r>
  <r>
    <s v="EMP-ENG-R12-2020"/>
    <s v="[{Name_Id :N23023,Gender_Id :M,RoleId :R12,CountryId :C6}]"/>
    <s v="N23023"/>
    <s v="Anderson Larson"/>
    <x v="0"/>
    <n v="43"/>
    <n v="40"/>
    <s v="R12"/>
    <s v="ENG"/>
    <s v="C6"/>
    <d v="1988-02-12T00:00:00"/>
    <x v="0"/>
    <n v="37"/>
    <x v="22"/>
    <x v="0"/>
    <n v="232628"/>
    <x v="0"/>
    <s v="10%"/>
    <n v="23262.800000000003"/>
    <n v="209365.2"/>
    <x v="18"/>
    <x v="1"/>
    <x v="5"/>
  </r>
  <r>
    <s v="EMP-PM-R5-2020"/>
    <s v="[{Name_Id :N23025,Gender_Id :M,RoleId :R5,CountryId :C5}]"/>
    <s v="N23025"/>
    <s v="Xavier Petty"/>
    <x v="0"/>
    <n v="42"/>
    <n v="40"/>
    <s v="R5"/>
    <s v="PM"/>
    <s v="C5"/>
    <d v="1993-06-01T00:00:00"/>
    <x v="0"/>
    <n v="31"/>
    <x v="22"/>
    <x v="0"/>
    <n v="123287"/>
    <x v="0"/>
    <s v="10%"/>
    <n v="12328.7"/>
    <n v="110958.3"/>
    <x v="10"/>
    <x v="0"/>
    <x v="0"/>
  </r>
  <r>
    <s v="EMP-PM-R5-2020"/>
    <s v="[{Name_Id :N23026,Gender_Id :F,RoleId :R5,CountryId :C6}]"/>
    <s v="N23026"/>
    <s v="Dominique Lozano"/>
    <x v="1"/>
    <n v="42"/>
    <n v="40"/>
    <s v="R5"/>
    <s v="PM"/>
    <s v="C6"/>
    <d v="1991-05-28T00:00:00"/>
    <x v="0"/>
    <n v="33"/>
    <x v="22"/>
    <x v="0"/>
    <n v="161500"/>
    <x v="0"/>
    <s v="10%"/>
    <n v="16150"/>
    <n v="145350"/>
    <x v="10"/>
    <x v="0"/>
    <x v="5"/>
  </r>
  <r>
    <s v="EMP-OPR-R8-2020"/>
    <s v="[{Name_Id :N23029,Gender_Id :M,RoleId :R8,CountryId :C3}]"/>
    <s v="N23029"/>
    <s v="Trevor Castaneda"/>
    <x v="0"/>
    <n v="42"/>
    <n v="40"/>
    <s v="R8"/>
    <s v="OPR"/>
    <s v="C3"/>
    <d v="1995-10-13T00:00:00"/>
    <x v="0"/>
    <n v="29"/>
    <x v="22"/>
    <x v="0"/>
    <n v="122269"/>
    <x v="0"/>
    <s v="10%"/>
    <n v="12226.900000000001"/>
    <n v="110042.1"/>
    <x v="17"/>
    <x v="3"/>
    <x v="1"/>
  </r>
  <r>
    <s v="EMP-ENG-R1-2020"/>
    <s v="[{Name_Id :N23030,Gender_Id :M,RoleId :R1,CountryId :C1}]"/>
    <s v="N23030"/>
    <s v="Tracy Diaz"/>
    <x v="0"/>
    <n v="42"/>
    <n v="40"/>
    <s v="R1"/>
    <s v="ENG"/>
    <s v="C1"/>
    <d v="1992-07-17T00:00:00"/>
    <x v="0"/>
    <n v="32"/>
    <x v="22"/>
    <x v="0"/>
    <n v="106605"/>
    <x v="0"/>
    <s v="10%"/>
    <n v="10660.5"/>
    <n v="95944.5"/>
    <x v="1"/>
    <x v="1"/>
    <x v="2"/>
  </r>
  <r>
    <s v="EMP-ENG-R1-2020"/>
    <s v="[{Name_Id :N23031,Gender_Id :F,RoleId :R1,CountryId :C5}]"/>
    <s v="N23031"/>
    <s v="Jillian Hampton"/>
    <x v="1"/>
    <n v="42"/>
    <n v="40"/>
    <s v="R1"/>
    <s v="ENG"/>
    <s v="C5"/>
    <d v="1994-03-04T00:00:00"/>
    <x v="0"/>
    <n v="30"/>
    <x v="22"/>
    <x v="0"/>
    <n v="84317"/>
    <x v="0"/>
    <s v="10%"/>
    <n v="8431.7000000000007"/>
    <n v="75885.3"/>
    <x v="1"/>
    <x v="1"/>
    <x v="0"/>
  </r>
  <r>
    <s v="EMP-FN-R19-2020"/>
    <s v="[{Name_Id :N23032,Gender_Id :M,RoleId :R19,CountryId :C1}]"/>
    <s v="N23032"/>
    <s v="Howard Pittman"/>
    <x v="0"/>
    <n v="43"/>
    <n v="40"/>
    <s v="R19"/>
    <s v="FN"/>
    <s v="C1"/>
    <d v="1997-02-11T00:00:00"/>
    <x v="2"/>
    <n v="28"/>
    <x v="22"/>
    <x v="0"/>
    <n v="60723"/>
    <x v="0"/>
    <s v="10%"/>
    <n v="6072.3"/>
    <n v="54650.7"/>
    <x v="12"/>
    <x v="4"/>
    <x v="2"/>
  </r>
  <r>
    <s v="EMP-OPR-R16-2020"/>
    <s v="[{Name_Id :N23033,Gender_Id :F,RoleId :R16,CountryId :C7}]"/>
    <s v="N23033"/>
    <s v="Stacie Ellis"/>
    <x v="1"/>
    <n v="43"/>
    <n v="40"/>
    <s v="R16"/>
    <s v="OPR"/>
    <s v="C7"/>
    <d v="1995-08-07T00:00:00"/>
    <x v="0"/>
    <n v="29"/>
    <x v="22"/>
    <x v="0"/>
    <n v="60723"/>
    <x v="0"/>
    <s v="10%"/>
    <n v="6072.3"/>
    <n v="54650.7"/>
    <x v="4"/>
    <x v="3"/>
    <x v="3"/>
  </r>
  <r>
    <s v="EMP-HR-R18-2020"/>
    <s v="[{Name_Id :N23035,Gender_Id :F,RoleId :R18,CountryId :C5}]"/>
    <s v="N23035"/>
    <s v="Lenore Blake"/>
    <x v="1"/>
    <n v="43"/>
    <n v="40"/>
    <s v="R18"/>
    <s v="HR"/>
    <s v="C5"/>
    <d v="1993-09-12T00:00:00"/>
    <x v="0"/>
    <n v="31"/>
    <x v="22"/>
    <x v="0"/>
    <n v="154048"/>
    <x v="0"/>
    <s v="10%"/>
    <n v="15404.800000000001"/>
    <n v="138643.20000000001"/>
    <x v="13"/>
    <x v="5"/>
    <x v="0"/>
  </r>
  <r>
    <s v="EMP-ENG-R7-2020"/>
    <s v="[{Name_Id :N23036,Gender_Id :M,RoleId :R7,CountryId :C3}]"/>
    <s v="N23036"/>
    <s v="Rueben Zuniga"/>
    <x v="0"/>
    <n v="42"/>
    <n v="40"/>
    <s v="R7"/>
    <s v="ENG"/>
    <s v="C3"/>
    <d v="1994-05-06T00:00:00"/>
    <x v="0"/>
    <n v="30"/>
    <x v="22"/>
    <x v="0"/>
    <n v="60723"/>
    <x v="0"/>
    <s v="10%"/>
    <n v="6072.3"/>
    <n v="54650.7"/>
    <x v="16"/>
    <x v="1"/>
    <x v="1"/>
  </r>
  <r>
    <s v="EMP-HR-R18-2020"/>
    <s v="[{Name_Id :N23037,Gender_Id :M,RoleId :R18,CountryId :C5}]"/>
    <s v="N23037"/>
    <s v="Clement Ochoa"/>
    <x v="0"/>
    <n v="43"/>
    <n v="40"/>
    <s v="R18"/>
    <s v="HR"/>
    <s v="C5"/>
    <d v="1984-04-26T00:00:00"/>
    <x v="0"/>
    <n v="40"/>
    <x v="22"/>
    <x v="0"/>
    <n v="333194"/>
    <x v="0"/>
    <s v="10%"/>
    <n v="33319.4"/>
    <n v="299874.59999999998"/>
    <x v="13"/>
    <x v="5"/>
    <x v="0"/>
  </r>
  <r>
    <s v="EMP-OPR-R2-2020"/>
    <s v="[{Name_Id :N23039,Gender_Id :M,RoleId :R2,CountryId :C1}]"/>
    <s v="N23039"/>
    <s v="Byron Brady"/>
    <x v="0"/>
    <n v="42"/>
    <n v="40"/>
    <s v="R2"/>
    <s v="OPR"/>
    <s v="C1"/>
    <d v="1993-12-01T00:00:00"/>
    <x v="0"/>
    <n v="31"/>
    <x v="23"/>
    <x v="0"/>
    <n v="69138"/>
    <x v="0"/>
    <s v="10%"/>
    <n v="6913.8"/>
    <n v="62224.2"/>
    <x v="5"/>
    <x v="3"/>
    <x v="2"/>
  </r>
  <r>
    <s v="EMP-ENG-R13-2020"/>
    <s v="[{Name_Id :N23047,Gender_Id :M,RoleId :R13,CountryId :C6}]"/>
    <s v="N23047"/>
    <s v="Chung Morgan"/>
    <x v="0"/>
    <n v="43"/>
    <n v="40"/>
    <s v="R13"/>
    <s v="ENG"/>
    <s v="C6"/>
    <d v="1991-03-31T00:00:00"/>
    <x v="0"/>
    <n v="33"/>
    <x v="1"/>
    <x v="0"/>
    <n v="112738"/>
    <x v="0"/>
    <s v="10%"/>
    <n v="11273.800000000001"/>
    <n v="101464.2"/>
    <x v="2"/>
    <x v="1"/>
    <x v="5"/>
  </r>
  <r>
    <s v="EMP-PM-R6-2020"/>
    <s v="[{Name_Id :N23048,Gender_Id :M,RoleId :R6,CountryId :C5}]"/>
    <s v="N23048"/>
    <s v="Bruno Stuart"/>
    <x v="0"/>
    <n v="42"/>
    <n v="40"/>
    <s v="R6"/>
    <s v="PM"/>
    <s v="C5"/>
    <d v="1984-09-19T00:00:00"/>
    <x v="0"/>
    <n v="40"/>
    <x v="1"/>
    <x v="0"/>
    <n v="156501"/>
    <x v="0"/>
    <s v="10%"/>
    <n v="15650.1"/>
    <n v="140850.9"/>
    <x v="0"/>
    <x v="0"/>
    <x v="0"/>
  </r>
  <r>
    <s v="EMP-PM-R5-2020"/>
    <s v="[{Name_Id :N23049,Gender_Id :M,RoleId :R5,CountryId :C2}]"/>
    <s v="N23049"/>
    <s v="Dylan Faulkner"/>
    <x v="0"/>
    <n v="42"/>
    <n v="40"/>
    <s v="R5"/>
    <s v="PM"/>
    <s v="C2"/>
    <d v="1995-07-05T00:00:00"/>
    <x v="0"/>
    <n v="29"/>
    <x v="1"/>
    <x v="0"/>
    <n v="44375"/>
    <x v="0"/>
    <s v="10%"/>
    <n v="4437.5"/>
    <n v="39937.5"/>
    <x v="10"/>
    <x v="0"/>
    <x v="4"/>
  </r>
  <r>
    <s v="EMP-SM-R10-2020"/>
    <s v="[{Name_Id :N23053,Gender_Id :F,RoleId :R10,CountryId :C3}]"/>
    <s v="N23053"/>
    <s v="Cindy Franklin"/>
    <x v="1"/>
    <n v="43"/>
    <n v="40"/>
    <s v="R10"/>
    <s v="SM"/>
    <s v="C3"/>
    <d v="1993-12-06T00:00:00"/>
    <x v="0"/>
    <n v="31"/>
    <x v="1"/>
    <x v="0"/>
    <n v="44375"/>
    <x v="0"/>
    <s v="10%"/>
    <n v="4437.5"/>
    <n v="39937.5"/>
    <x v="11"/>
    <x v="2"/>
    <x v="1"/>
  </r>
  <r>
    <s v="EMP-ENG-R7-2020"/>
    <s v="[{Name_Id :N23062,Gender_Id :M,RoleId :R7,CountryId :C7}]"/>
    <s v="N23062"/>
    <s v="Geoffrey Benton"/>
    <x v="0"/>
    <n v="42"/>
    <n v="40"/>
    <s v="R7"/>
    <s v="ENG"/>
    <s v="C7"/>
    <d v="1989-11-29T00:00:00"/>
    <x v="0"/>
    <n v="35"/>
    <x v="1"/>
    <x v="0"/>
    <n v="71395"/>
    <x v="0"/>
    <s v="10%"/>
    <n v="7139.5"/>
    <n v="64255.5"/>
    <x v="16"/>
    <x v="1"/>
    <x v="3"/>
  </r>
  <r>
    <s v="EMP-HR-R18-2019"/>
    <s v="[{Name_Id :N4074,Gender_Id :M,RoleId :R18,CountryId :C1}]"/>
    <s v="N4074"/>
    <s v="Demarcus Carney"/>
    <x v="0"/>
    <n v="42"/>
    <n v="39"/>
    <s v="R18"/>
    <s v="HR"/>
    <s v="C1"/>
    <d v="1981-12-16T00:00:00"/>
    <x v="0"/>
    <n v="43"/>
    <x v="9"/>
    <x v="0"/>
    <n v="253273"/>
    <x v="0"/>
    <s v="10%"/>
    <n v="25327.300000000003"/>
    <n v="227945.7"/>
    <x v="13"/>
    <x v="5"/>
    <x v="2"/>
  </r>
  <r>
    <s v="EMP-ENG-R3-2014"/>
    <s v="[{Name_Id :N10705,Gender_Id :M,RoleId :R3,CountryId :C5}]"/>
    <s v="N10705"/>
    <s v="Edgardo Sanford"/>
    <x v="0"/>
    <n v="42"/>
    <n v="40"/>
    <s v="R3"/>
    <s v="ENG"/>
    <s v="C5"/>
    <d v="1988-05-31T00:00:00"/>
    <x v="0"/>
    <n v="36"/>
    <x v="24"/>
    <x v="2"/>
    <n v="111947"/>
    <x v="0"/>
    <s v="10%"/>
    <n v="11194.7"/>
    <n v="100752.3"/>
    <x v="7"/>
    <x v="1"/>
    <x v="0"/>
  </r>
  <r>
    <s v="EMP-FN-R19-2019"/>
    <s v="[{Name_Id :N20196,Gender_Id :M,RoleId :R19,CountryId :C6}]"/>
    <s v="N20196"/>
    <s v="Abram Huynh"/>
    <x v="0"/>
    <n v="43"/>
    <n v="40"/>
    <s v="R19"/>
    <s v="FN"/>
    <s v="C6"/>
    <d v="1995-01-03T00:00:00"/>
    <x v="0"/>
    <n v="30"/>
    <x v="25"/>
    <x v="0"/>
    <n v="256"/>
    <x v="0"/>
    <s v="10%"/>
    <n v="25.6"/>
    <n v="230.4"/>
    <x v="12"/>
    <x v="4"/>
    <x v="5"/>
  </r>
  <r>
    <s v="EMP-ENG-R4-2016"/>
    <s v="[{Name_Id :N16812,Gender_Id :M,RoleId :R4,CountryId :C4}]"/>
    <s v="N16812"/>
    <s v="Micheal Washington"/>
    <x v="0"/>
    <n v="42"/>
    <n v="40"/>
    <s v="R4"/>
    <s v="ENG"/>
    <s v="C4"/>
    <d v="1988-09-30T00:00:00"/>
    <x v="0"/>
    <n v="36"/>
    <x v="26"/>
    <x v="3"/>
    <n v="3898"/>
    <x v="0"/>
    <s v="10%"/>
    <n v="389.8"/>
    <n v="3508.2"/>
    <x v="6"/>
    <x v="1"/>
    <x v="6"/>
  </r>
  <r>
    <s v="EMP-ENG-R12-2015"/>
    <s v="[{Name_Id :N15342,Gender_Id :M,RoleId :R12,CountryId :C1}]"/>
    <s v="N15342"/>
    <s v="Quentin Holmes"/>
    <x v="0"/>
    <n v="43"/>
    <n v="40"/>
    <s v="R12"/>
    <s v="ENG"/>
    <s v="C1"/>
    <d v="1989-07-04T00:00:00"/>
    <x v="0"/>
    <n v="35"/>
    <x v="27"/>
    <x v="4"/>
    <n v="364137"/>
    <x v="0"/>
    <s v="10%"/>
    <n v="36413.700000000004"/>
    <n v="327723.3"/>
    <x v="18"/>
    <x v="1"/>
    <x v="2"/>
  </r>
  <r>
    <s v="EMP-ENG-R7-2018"/>
    <s v="[{Name_Id :N21116,Gender_Id :M,RoleId :R7,CountryId :C1}]"/>
    <s v="N21116"/>
    <s v="Clair Reeves"/>
    <x v="0"/>
    <n v="42"/>
    <n v="40"/>
    <s v="R7"/>
    <s v="ENG"/>
    <s v="C1"/>
    <d v="1988-03-02T00:00:00"/>
    <x v="0"/>
    <n v="36"/>
    <x v="28"/>
    <x v="1"/>
    <n v="239957"/>
    <x v="0"/>
    <s v="10%"/>
    <n v="23995.7"/>
    <n v="215961.3"/>
    <x v="16"/>
    <x v="1"/>
    <x v="2"/>
  </r>
  <r>
    <s v="EMP-OPR-R11-2012"/>
    <s v="[{Name_Id :N6869,Gender_Id :F,RoleId :R11,CountryId :C5}]"/>
    <s v="N6869"/>
    <s v="Karyn Miles"/>
    <x v="1"/>
    <n v="42"/>
    <n v="39"/>
    <s v="R11"/>
    <s v="OPR"/>
    <s v="C5"/>
    <d v="1988-06-10T00:00:00"/>
    <x v="0"/>
    <n v="36"/>
    <x v="29"/>
    <x v="5"/>
    <n v="115843"/>
    <x v="1"/>
    <s v="15%"/>
    <n v="17376.45"/>
    <n v="98466.55"/>
    <x v="15"/>
    <x v="3"/>
    <x v="0"/>
  </r>
  <r>
    <s v="EMP-OPR-R16-2017"/>
    <s v="[{Name_Id :N19360,Gender_Id :F,RoleId :R16,CountryId :C5}]"/>
    <s v="N19360"/>
    <s v="Cathy Stevens"/>
    <x v="1"/>
    <n v="43"/>
    <n v="40"/>
    <s v="R16"/>
    <s v="OPR"/>
    <s v="C5"/>
    <d v="1979-11-21T00:00:00"/>
    <x v="1"/>
    <n v="45"/>
    <x v="30"/>
    <x v="6"/>
    <n v="31906"/>
    <x v="0"/>
    <s v="10%"/>
    <n v="3190.6000000000004"/>
    <n v="28715.4"/>
    <x v="4"/>
    <x v="3"/>
    <x v="0"/>
  </r>
  <r>
    <s v="EMP-ENG-R1-2013"/>
    <s v="[{Name_Id :N8092,Gender_Id :F,RoleId :R1,CountryId :C5}]"/>
    <s v="N8092"/>
    <s v="Susie Berger"/>
    <x v="1"/>
    <n v="41"/>
    <n v="39"/>
    <s v="R1"/>
    <s v="ENG"/>
    <s v="C5"/>
    <d v="1982-12-23T00:00:00"/>
    <x v="0"/>
    <n v="42"/>
    <x v="31"/>
    <x v="5"/>
    <n v="298183"/>
    <x v="1"/>
    <s v="15%"/>
    <n v="44727.45"/>
    <n v="253455.55"/>
    <x v="1"/>
    <x v="1"/>
    <x v="0"/>
  </r>
  <r>
    <s v="EMP-ENG-R4-2016"/>
    <s v="[{Name_Id :N16457,Gender_Id :F,RoleId :R4,CountryId :C2}]"/>
    <s v="N16457"/>
    <s v="Iris Middleton"/>
    <x v="1"/>
    <n v="42"/>
    <n v="40"/>
    <s v="R4"/>
    <s v="ENG"/>
    <s v="C2"/>
    <d v="1990-03-01T00:00:00"/>
    <x v="0"/>
    <n v="34"/>
    <x v="32"/>
    <x v="3"/>
    <n v="167190"/>
    <x v="0"/>
    <s v="10%"/>
    <n v="16719"/>
    <n v="150471"/>
    <x v="6"/>
    <x v="1"/>
    <x v="4"/>
  </r>
  <r>
    <s v="EMP-PM-R5-2016"/>
    <s v="[{Name_Id :N17057,Gender_Id :M,RoleId :R5,CountryId :C3}]"/>
    <s v="N17057"/>
    <s v="Isreal Maddox"/>
    <x v="0"/>
    <n v="42"/>
    <n v="40"/>
    <s v="R5"/>
    <s v="PM"/>
    <s v="C3"/>
    <d v="1991-11-05T00:00:00"/>
    <x v="0"/>
    <n v="33"/>
    <x v="33"/>
    <x v="3"/>
    <n v="59556"/>
    <x v="0"/>
    <s v="10%"/>
    <n v="5955.6"/>
    <n v="53600.4"/>
    <x v="10"/>
    <x v="0"/>
    <x v="1"/>
  </r>
  <r>
    <s v="EMP-HR-R18-2019"/>
    <s v="[{Name_Id :N21711,Gender_Id :F,RoleId :R18,CountryId :C6}]"/>
    <s v="N21711"/>
    <s v="Summer Henderson"/>
    <x v="1"/>
    <n v="43"/>
    <n v="40"/>
    <s v="R18"/>
    <s v="HR"/>
    <s v="C6"/>
    <d v="1988-01-14T00:00:00"/>
    <x v="0"/>
    <n v="37"/>
    <x v="34"/>
    <x v="0"/>
    <n v="118734"/>
    <x v="0"/>
    <s v="10%"/>
    <n v="11873.400000000001"/>
    <n v="106860.6"/>
    <x v="13"/>
    <x v="5"/>
    <x v="5"/>
  </r>
  <r>
    <s v="EMP-OPR-R17-2017"/>
    <s v="[{Name_Id :N4231,Gender_Id :M,RoleId :R17,CountryId :C1}]"/>
    <s v="N4231"/>
    <s v="Joe Moses"/>
    <x v="0"/>
    <n v="42"/>
    <n v="39"/>
    <s v="R17"/>
    <s v="OPR"/>
    <s v="C1"/>
    <d v="1986-05-02T00:00:00"/>
    <x v="0"/>
    <n v="38"/>
    <x v="35"/>
    <x v="3"/>
    <n v="274262"/>
    <x v="0"/>
    <s v="10%"/>
    <n v="27426.2"/>
    <n v="246835.8"/>
    <x v="9"/>
    <x v="3"/>
    <x v="2"/>
  </r>
  <r>
    <s v="EMP-SM-R15-2017"/>
    <s v="[{Name_Id :N18100,Gender_Id :F,RoleId :R15,CountryId :C4}]"/>
    <s v="N18100"/>
    <s v="Teri Shaw"/>
    <x v="1"/>
    <n v="43"/>
    <n v="40"/>
    <s v="R15"/>
    <s v="SM"/>
    <s v="C4"/>
    <d v="1995-06-21T00:00:00"/>
    <x v="0"/>
    <n v="29"/>
    <x v="36"/>
    <x v="6"/>
    <n v="699"/>
    <x v="0"/>
    <s v="10%"/>
    <n v="69.900000000000006"/>
    <n v="629.1"/>
    <x v="3"/>
    <x v="2"/>
    <x v="6"/>
  </r>
  <r>
    <s v="EMP-PM-R5-2017"/>
    <s v="[{Name_Id :N17264,Gender_Id :M,RoleId :R5,CountryId :C2}]"/>
    <s v="N17264"/>
    <s v="Mckinley Sullivan"/>
    <x v="0"/>
    <n v="42"/>
    <n v="40"/>
    <s v="R5"/>
    <s v="PM"/>
    <s v="C2"/>
    <d v="1986-09-03T00:00:00"/>
    <x v="0"/>
    <n v="38"/>
    <x v="37"/>
    <x v="3"/>
    <n v="227364"/>
    <x v="0"/>
    <s v="10%"/>
    <n v="22736.400000000001"/>
    <n v="204627.6"/>
    <x v="10"/>
    <x v="0"/>
    <x v="4"/>
  </r>
  <r>
    <s v="EMP-OPR-R2-2015"/>
    <s v="[{Name_Id :N14435,Gender_Id :M,RoleId :R2,CountryId :C1}]"/>
    <s v="N14435"/>
    <s v="Lavern Santos"/>
    <x v="0"/>
    <n v="42"/>
    <n v="40"/>
    <s v="R2"/>
    <s v="OPR"/>
    <s v="C1"/>
    <d v="1990-04-27T00:00:00"/>
    <x v="0"/>
    <n v="34"/>
    <x v="38"/>
    <x v="4"/>
    <n v="107465"/>
    <x v="0"/>
    <s v="10%"/>
    <n v="10746.5"/>
    <n v="96718.5"/>
    <x v="5"/>
    <x v="3"/>
    <x v="2"/>
  </r>
  <r>
    <s v="EMP-ENG-R4-2014"/>
    <s v="[{Name_Id :N9846,Gender_Id :F,RoleId :R4,CountryId :C3}]"/>
    <s v="N9846"/>
    <s v="Patrica Walton"/>
    <x v="1"/>
    <n v="41"/>
    <n v="39"/>
    <s v="R4"/>
    <s v="ENG"/>
    <s v="C3"/>
    <d v="1984-09-22T00:00:00"/>
    <x v="0"/>
    <n v="40"/>
    <x v="39"/>
    <x v="7"/>
    <n v="247721"/>
    <x v="1"/>
    <s v="15%"/>
    <n v="37158.15"/>
    <n v="210562.85"/>
    <x v="6"/>
    <x v="1"/>
    <x v="1"/>
  </r>
  <r>
    <s v="EMP-SM-R10-2015"/>
    <s v="[{Name_Id :N15056,Gender_Id :M,RoleId :R10,CountryId :C1}]"/>
    <s v="N15056"/>
    <s v="Milan Barnett"/>
    <x v="0"/>
    <n v="43"/>
    <n v="40"/>
    <s v="R10"/>
    <s v="SM"/>
    <s v="C1"/>
    <d v="1986-09-23T00:00:00"/>
    <x v="0"/>
    <n v="38"/>
    <x v="40"/>
    <x v="4"/>
    <n v="288597"/>
    <x v="0"/>
    <s v="10%"/>
    <n v="28859.7"/>
    <n v="259737.3"/>
    <x v="11"/>
    <x v="2"/>
    <x v="2"/>
  </r>
  <r>
    <s v="EMP-OPR-R2-2019"/>
    <s v="[{Name_Id :N22428,Gender_Id :M,RoleId :R2,CountryId :C1}]"/>
    <s v="N22428"/>
    <s v="Roman Gonzales"/>
    <x v="0"/>
    <n v="42"/>
    <n v="40"/>
    <s v="R2"/>
    <s v="OPR"/>
    <s v="C1"/>
    <d v="1988-01-10T00:00:00"/>
    <x v="0"/>
    <n v="37"/>
    <x v="41"/>
    <x v="0"/>
    <n v="225117"/>
    <x v="0"/>
    <s v="10%"/>
    <n v="22511.7"/>
    <n v="202605.3"/>
    <x v="5"/>
    <x v="3"/>
    <x v="2"/>
  </r>
  <r>
    <s v="EMP-HR-R18-2019"/>
    <s v="[{Name_Id :N9848,Gender_Id :F,RoleId :R18,CountryId :C7}]"/>
    <s v="N9848"/>
    <s v="June Nolan"/>
    <x v="1"/>
    <n v="42"/>
    <n v="39"/>
    <s v="R18"/>
    <s v="HR"/>
    <s v="C7"/>
    <d v="1987-01-29T00:00:00"/>
    <x v="0"/>
    <n v="38"/>
    <x v="42"/>
    <x v="0"/>
    <n v="198049"/>
    <x v="0"/>
    <s v="10%"/>
    <n v="19804.900000000001"/>
    <n v="178244.1"/>
    <x v="13"/>
    <x v="5"/>
    <x v="3"/>
  </r>
  <r>
    <s v="EMP-ENG-R7-2017"/>
    <s v="[{Name_Id :N19560,Gender_Id :F,RoleId :R7,CountryId :C6}]"/>
    <s v="N19560"/>
    <s v="Ashlee Rose"/>
    <x v="1"/>
    <n v="42"/>
    <n v="40"/>
    <s v="R7"/>
    <s v="ENG"/>
    <s v="C6"/>
    <d v="1992-01-31T00:00:00"/>
    <x v="0"/>
    <n v="33"/>
    <x v="43"/>
    <x v="6"/>
    <n v="86609"/>
    <x v="0"/>
    <s v="10%"/>
    <n v="8660.9"/>
    <n v="77948.100000000006"/>
    <x v="16"/>
    <x v="1"/>
    <x v="5"/>
  </r>
  <r>
    <s v="EMP-SM-R10-2018"/>
    <s v="[{Name_Id :N20362,Gender_Id :M,RoleId :R10,CountryId :C2}]"/>
    <s v="N20362"/>
    <s v="Paris Ewing"/>
    <x v="0"/>
    <n v="43"/>
    <n v="40"/>
    <s v="R10"/>
    <s v="SM"/>
    <s v="C2"/>
    <d v="1986-04-11T00:00:00"/>
    <x v="0"/>
    <n v="38"/>
    <x v="44"/>
    <x v="1"/>
    <n v="133673"/>
    <x v="0"/>
    <s v="10%"/>
    <n v="13367.300000000001"/>
    <n v="120305.7"/>
    <x v="11"/>
    <x v="2"/>
    <x v="4"/>
  </r>
  <r>
    <s v="EMP-ENG-R3-2014"/>
    <s v="[{Name_Id :N9470,Gender_Id :M,RoleId :R3,CountryId :C4}]"/>
    <s v="N9470"/>
    <s v="Vicente Garrison"/>
    <x v="0"/>
    <n v="41"/>
    <n v="39"/>
    <s v="R3"/>
    <s v="ENG"/>
    <s v="C4"/>
    <d v="1991-07-20T00:00:00"/>
    <x v="0"/>
    <n v="33"/>
    <x v="45"/>
    <x v="2"/>
    <n v="105661"/>
    <x v="0"/>
    <s v="10%"/>
    <n v="10566.1"/>
    <n v="95094.9"/>
    <x v="7"/>
    <x v="1"/>
    <x v="6"/>
  </r>
  <r>
    <s v="EMP-SM-R15-2016"/>
    <s v="[{Name_Id :N16093,Gender_Id :M,RoleId :R15,CountryId :C3}]"/>
    <s v="N16093"/>
    <s v="Randell Rosales"/>
    <x v="0"/>
    <n v="43"/>
    <n v="40"/>
    <s v="R15"/>
    <s v="SM"/>
    <s v="C3"/>
    <d v="1990-02-12T00:00:00"/>
    <x v="0"/>
    <n v="35"/>
    <x v="46"/>
    <x v="3"/>
    <n v="148974"/>
    <x v="0"/>
    <s v="10%"/>
    <n v="14897.400000000001"/>
    <n v="134076.6"/>
    <x v="3"/>
    <x v="2"/>
    <x v="1"/>
  </r>
  <r>
    <s v="EMP-PM-R6-2018"/>
    <s v="[{Name_Id :N20429,Gender_Id :M,RoleId :R6,CountryId :C7}]"/>
    <s v="N20429"/>
    <s v="Ronnie Davis"/>
    <x v="0"/>
    <n v="42"/>
    <n v="40"/>
    <s v="R6"/>
    <s v="PM"/>
    <s v="C7"/>
    <d v="1980-03-17T00:00:00"/>
    <x v="1"/>
    <n v="44"/>
    <x v="47"/>
    <x v="1"/>
    <n v="303880"/>
    <x v="0"/>
    <s v="10%"/>
    <n v="30388"/>
    <n v="273492"/>
    <x v="0"/>
    <x v="0"/>
    <x v="3"/>
  </r>
  <r>
    <s v="EMP-OPR-R17-2014"/>
    <s v="[{Name_Id :N10045,Gender_Id :F,RoleId :R17,CountryId :C6}]"/>
    <s v="N10045"/>
    <s v="Catalina Tran"/>
    <x v="1"/>
    <n v="43"/>
    <n v="40"/>
    <s v="R17"/>
    <s v="OPR"/>
    <s v="C6"/>
    <d v="1981-12-24T00:00:00"/>
    <x v="0"/>
    <n v="43"/>
    <x v="48"/>
    <x v="2"/>
    <n v="124469"/>
    <x v="0"/>
    <s v="10%"/>
    <n v="12446.900000000001"/>
    <n v="112022.1"/>
    <x v="9"/>
    <x v="3"/>
    <x v="5"/>
  </r>
  <r>
    <s v="EMP-PM-R14-2014"/>
    <s v="[{Name_Id :N10167,Gender_Id :M,RoleId :R14,CountryId :C3}]"/>
    <s v="N10167"/>
    <s v="Orlando Salas"/>
    <x v="0"/>
    <n v="43"/>
    <n v="40"/>
    <s v="R14"/>
    <s v="PM"/>
    <s v="C3"/>
    <d v="1984-12-19T00:00:00"/>
    <x v="0"/>
    <n v="40"/>
    <x v="49"/>
    <x v="2"/>
    <n v="301605"/>
    <x v="0"/>
    <s v="10%"/>
    <n v="30160.5"/>
    <n v="271444.5"/>
    <x v="14"/>
    <x v="0"/>
    <x v="1"/>
  </r>
  <r>
    <s v="EMP-OPR-R11-2016"/>
    <s v="[{Name_Id :N15859,Gender_Id :M,RoleId :R11,CountryId :C1}]"/>
    <s v="N15859"/>
    <s v="Rick Morse"/>
    <x v="0"/>
    <n v="43"/>
    <n v="40"/>
    <s v="R11"/>
    <s v="OPR"/>
    <s v="C1"/>
    <d v="1984-08-31T00:00:00"/>
    <x v="0"/>
    <n v="40"/>
    <x v="50"/>
    <x v="3"/>
    <n v="335149"/>
    <x v="0"/>
    <s v="10%"/>
    <n v="33514.9"/>
    <n v="301634.09999999998"/>
    <x v="15"/>
    <x v="3"/>
    <x v="2"/>
  </r>
  <r>
    <s v="EMP-PM-R6-2017"/>
    <s v="[{Name_Id :N19197,Gender_Id :M,RoleId :R6,CountryId :C2}]"/>
    <s v="N19197"/>
    <s v="Keith Lopez"/>
    <x v="0"/>
    <n v="42"/>
    <n v="40"/>
    <s v="R6"/>
    <s v="PM"/>
    <s v="C2"/>
    <d v="1988-06-09T00:00:00"/>
    <x v="0"/>
    <n v="36"/>
    <x v="51"/>
    <x v="6"/>
    <n v="108623"/>
    <x v="0"/>
    <s v="10%"/>
    <n v="10862.300000000001"/>
    <n v="97760.7"/>
    <x v="0"/>
    <x v="0"/>
    <x v="4"/>
  </r>
  <r>
    <s v="EMP-ENG-R1-2017"/>
    <s v="[{Name_Id :N18246,Gender_Id :M,RoleId :R1,CountryId :C4}]"/>
    <s v="N18246"/>
    <s v="Eduardo Brewer"/>
    <x v="0"/>
    <n v="42"/>
    <n v="40"/>
    <s v="R1"/>
    <s v="ENG"/>
    <s v="C4"/>
    <d v="1987-07-01T00:00:00"/>
    <x v="0"/>
    <n v="37"/>
    <x v="52"/>
    <x v="6"/>
    <n v="219167"/>
    <x v="0"/>
    <s v="10%"/>
    <n v="21916.7"/>
    <n v="197250.3"/>
    <x v="1"/>
    <x v="1"/>
    <x v="6"/>
  </r>
  <r>
    <s v="EMP-OPR-R2-2017"/>
    <s v="[{Name_Id :N18464,Gender_Id :M,RoleId :R2,CountryId :C1}]"/>
    <s v="N18464"/>
    <s v="Barton Estrada"/>
    <x v="0"/>
    <n v="42"/>
    <n v="40"/>
    <s v="R2"/>
    <s v="OPR"/>
    <s v="C1"/>
    <d v="1990-06-25T00:00:00"/>
    <x v="0"/>
    <n v="34"/>
    <x v="53"/>
    <x v="6"/>
    <n v="100874"/>
    <x v="0"/>
    <s v="10%"/>
    <n v="10087.400000000001"/>
    <n v="90786.6"/>
    <x v="5"/>
    <x v="3"/>
    <x v="2"/>
  </r>
  <r>
    <s v="EMP-PM-R6-2014"/>
    <s v="[{Name_Id :N9712,Gender_Id :F,RoleId :R6,CountryId :C5}]"/>
    <s v="N9712"/>
    <s v="Casey Poole"/>
    <x v="1"/>
    <n v="41"/>
    <n v="39"/>
    <s v="R6"/>
    <s v="PM"/>
    <s v="C5"/>
    <d v="1983-04-30T00:00:00"/>
    <x v="0"/>
    <n v="41"/>
    <x v="54"/>
    <x v="7"/>
    <n v="143647"/>
    <x v="1"/>
    <s v="15%"/>
    <n v="21547.05"/>
    <n v="122099.95"/>
    <x v="0"/>
    <x v="0"/>
    <x v="0"/>
  </r>
  <r>
    <s v="EMP-ENG-R13-2014"/>
    <s v="[{Name_Id :N10120,Gender_Id :M,RoleId :R13,CountryId :C6}]"/>
    <s v="N10120"/>
    <s v="Terrance Colon"/>
    <x v="0"/>
    <n v="43"/>
    <n v="40"/>
    <s v="R13"/>
    <s v="ENG"/>
    <s v="C6"/>
    <d v="1987-01-04T00:00:00"/>
    <x v="0"/>
    <n v="38"/>
    <x v="55"/>
    <x v="2"/>
    <n v="167374"/>
    <x v="0"/>
    <s v="10%"/>
    <n v="16737.400000000001"/>
    <n v="150636.6"/>
    <x v="2"/>
    <x v="1"/>
    <x v="5"/>
  </r>
  <r>
    <s v="EMP-PM-R5-2016"/>
    <s v="[{Name_Id :N16119,Gender_Id :M,RoleId :R5,CountryId :C1}]"/>
    <s v="N16119"/>
    <s v="Anibal Pham"/>
    <x v="0"/>
    <n v="42"/>
    <n v="40"/>
    <s v="R5"/>
    <s v="PM"/>
    <s v="C1"/>
    <d v="1991-08-20T00:00:00"/>
    <x v="0"/>
    <n v="33"/>
    <x v="56"/>
    <x v="3"/>
    <n v="98453"/>
    <x v="0"/>
    <s v="10%"/>
    <n v="9845.3000000000011"/>
    <n v="88607.7"/>
    <x v="10"/>
    <x v="0"/>
    <x v="2"/>
  </r>
  <r>
    <s v="EMP-PM-R6-2013"/>
    <s v="[{Name_Id :N7860,Gender_Id :M,RoleId :R6,CountryId :C7}]"/>
    <s v="N7860"/>
    <s v="Kermit Reilly"/>
    <x v="0"/>
    <n v="41"/>
    <n v="39"/>
    <s v="R6"/>
    <s v="PM"/>
    <s v="C7"/>
    <d v="1988-10-06T00:00:00"/>
    <x v="0"/>
    <n v="36"/>
    <x v="57"/>
    <x v="7"/>
    <n v="203252"/>
    <x v="1"/>
    <s v="15%"/>
    <n v="30487.8"/>
    <n v="172764.2"/>
    <x v="0"/>
    <x v="0"/>
    <x v="3"/>
  </r>
  <r>
    <s v="EMP-OPR-R11-2015"/>
    <s v="[{Name_Id :N14328,Gender_Id :M,RoleId :R11,CountryId :C7}]"/>
    <s v="N14328"/>
    <s v="Billy Galloway"/>
    <x v="0"/>
    <n v="43"/>
    <n v="40"/>
    <s v="R11"/>
    <s v="OPR"/>
    <s v="C7"/>
    <d v="1987-02-21T00:00:00"/>
    <x v="0"/>
    <n v="37"/>
    <x v="58"/>
    <x v="4"/>
    <n v="239817"/>
    <x v="0"/>
    <s v="10%"/>
    <n v="23981.7"/>
    <n v="215835.3"/>
    <x v="15"/>
    <x v="3"/>
    <x v="3"/>
  </r>
  <r>
    <s v="EMP-ENG-R3-2016"/>
    <s v="[{Name_Id :N16071,Gender_Id :M,RoleId :R3,CountryId :C1}]"/>
    <s v="N16071"/>
    <s v="Timmy Poole"/>
    <x v="0"/>
    <n v="42"/>
    <n v="40"/>
    <s v="R3"/>
    <s v="ENG"/>
    <s v="C1"/>
    <d v="1992-08-26T00:00:00"/>
    <x v="0"/>
    <n v="32"/>
    <x v="59"/>
    <x v="3"/>
    <n v="146181"/>
    <x v="0"/>
    <s v="10%"/>
    <n v="14618.1"/>
    <n v="131562.9"/>
    <x v="7"/>
    <x v="1"/>
    <x v="2"/>
  </r>
  <r>
    <s v="EMP-SM-R9-2017"/>
    <s v="[{Name_Id :N18884,Gender_Id :M,RoleId :R9,CountryId :C6}]"/>
    <s v="N18884"/>
    <s v="Allan Carr"/>
    <x v="0"/>
    <n v="42"/>
    <n v="40"/>
    <s v="R9"/>
    <s v="SM"/>
    <s v="C6"/>
    <d v="1988-12-22T00:00:00"/>
    <x v="0"/>
    <n v="36"/>
    <x v="60"/>
    <x v="6"/>
    <n v="132569"/>
    <x v="0"/>
    <s v="10%"/>
    <n v="13256.900000000001"/>
    <n v="119312.1"/>
    <x v="8"/>
    <x v="2"/>
    <x v="5"/>
  </r>
  <r>
    <s v="EMP-ENG-R1-2017"/>
    <s v="[{Name_Id :N15827,Gender_Id :M,RoleId :R1,CountryId :C6}]"/>
    <s v="N15827"/>
    <s v="Cristobal Howe"/>
    <x v="0"/>
    <n v="42"/>
    <n v="40"/>
    <s v="R1"/>
    <s v="ENG"/>
    <s v="C6"/>
    <d v="1984-05-23T00:00:00"/>
    <x v="0"/>
    <n v="40"/>
    <x v="61"/>
    <x v="6"/>
    <n v="203731"/>
    <x v="0"/>
    <s v="10%"/>
    <n v="20373.100000000002"/>
    <n v="183357.9"/>
    <x v="1"/>
    <x v="1"/>
    <x v="5"/>
  </r>
  <r>
    <s v="EMP-OPR-R8-2017"/>
    <s v="[{Name_Id :N18896,Gender_Id :M,RoleId :R8,CountryId :C6}]"/>
    <s v="N18896"/>
    <s v="Anton Wang"/>
    <x v="0"/>
    <n v="42"/>
    <n v="40"/>
    <s v="R8"/>
    <s v="OPR"/>
    <s v="C6"/>
    <d v="1992-07-15T00:00:00"/>
    <x v="0"/>
    <n v="32"/>
    <x v="62"/>
    <x v="6"/>
    <n v="138934"/>
    <x v="0"/>
    <s v="10%"/>
    <n v="13893.400000000001"/>
    <n v="125040.6"/>
    <x v="17"/>
    <x v="3"/>
    <x v="5"/>
  </r>
  <r>
    <s v="EMP-OPR-R2-2014"/>
    <s v="[{Name_Id :N10009,Gender_Id :M,RoleId :R2,CountryId :C3}]"/>
    <s v="N10009"/>
    <s v="Robbie Anthony"/>
    <x v="0"/>
    <n v="42"/>
    <n v="40"/>
    <s v="R2"/>
    <s v="OPR"/>
    <s v="C3"/>
    <d v="1980-12-13T00:00:00"/>
    <x v="1"/>
    <n v="44"/>
    <x v="63"/>
    <x v="2"/>
    <n v="124896"/>
    <x v="0"/>
    <s v="10%"/>
    <n v="12489.6"/>
    <n v="112406.39999999999"/>
    <x v="5"/>
    <x v="3"/>
    <x v="1"/>
  </r>
  <r>
    <s v="EMP-SM-R9-2015"/>
    <s v="[{Name_Id :N14900,Gender_Id :M,RoleId :R9,CountryId :C3}]"/>
    <s v="N14900"/>
    <s v="Bret Rubio"/>
    <x v="0"/>
    <n v="42"/>
    <n v="40"/>
    <s v="R9"/>
    <s v="SM"/>
    <s v="C3"/>
    <d v="1983-04-25T00:00:00"/>
    <x v="0"/>
    <n v="41"/>
    <x v="64"/>
    <x v="4"/>
    <n v="215116"/>
    <x v="0"/>
    <s v="10%"/>
    <n v="21511.600000000002"/>
    <n v="193604.4"/>
    <x v="8"/>
    <x v="2"/>
    <x v="1"/>
  </r>
  <r>
    <s v="EMP-ENG-R4-2015"/>
    <s v="[{Name_Id :N15340,Gender_Id :M,RoleId :R4,CountryId :C5}]"/>
    <s v="N15340"/>
    <s v="Jamie Good"/>
    <x v="0"/>
    <n v="42"/>
    <n v="40"/>
    <s v="R4"/>
    <s v="ENG"/>
    <s v="C5"/>
    <d v="1987-01-19T00:00:00"/>
    <x v="0"/>
    <n v="38"/>
    <x v="27"/>
    <x v="4"/>
    <n v="265121"/>
    <x v="0"/>
    <s v="10%"/>
    <n v="26512.100000000002"/>
    <n v="238608.9"/>
    <x v="6"/>
    <x v="1"/>
    <x v="0"/>
  </r>
  <r>
    <s v="EMP-PM-R6-2014"/>
    <s v="[{Name_Id :N10343,Gender_Id :M,RoleId :R6,CountryId :C5}]"/>
    <s v="N10343"/>
    <s v="Elwood Cantu"/>
    <x v="0"/>
    <n v="42"/>
    <n v="40"/>
    <s v="R6"/>
    <s v="PM"/>
    <s v="C5"/>
    <d v="1987-03-12T00:00:00"/>
    <x v="0"/>
    <n v="37"/>
    <x v="65"/>
    <x v="2"/>
    <n v="174189"/>
    <x v="0"/>
    <s v="10%"/>
    <n v="17418.900000000001"/>
    <n v="156770.1"/>
    <x v="0"/>
    <x v="0"/>
    <x v="0"/>
  </r>
  <r>
    <s v="EMP-SM-R15-2017"/>
    <s v="[{Name_Id :N18590,Gender_Id :M,RoleId :R15,CountryId :C2}]"/>
    <s v="N18590"/>
    <s v="Fernando Baldwin"/>
    <x v="0"/>
    <n v="43"/>
    <n v="40"/>
    <s v="R15"/>
    <s v="SM"/>
    <s v="C2"/>
    <d v="1985-06-25T00:00:00"/>
    <x v="0"/>
    <n v="39"/>
    <x v="66"/>
    <x v="6"/>
    <n v="171928"/>
    <x v="0"/>
    <s v="10%"/>
    <n v="17192.8"/>
    <n v="154735.20000000001"/>
    <x v="3"/>
    <x v="2"/>
    <x v="4"/>
  </r>
  <r>
    <s v="EMP-HR-R18-2014"/>
    <s v="[{Name_Id :N9727,Gender_Id :M,RoleId :R18,CountryId :C6}]"/>
    <s v="N9727"/>
    <s v="Hershel Simon"/>
    <x v="0"/>
    <n v="42"/>
    <n v="39"/>
    <s v="R18"/>
    <s v="HR"/>
    <s v="C6"/>
    <d v="1982-07-12T00:00:00"/>
    <x v="0"/>
    <n v="42"/>
    <x v="67"/>
    <x v="7"/>
    <n v="312440"/>
    <x v="1"/>
    <s v="15%"/>
    <n v="46866"/>
    <n v="265574"/>
    <x v="13"/>
    <x v="5"/>
    <x v="5"/>
  </r>
  <r>
    <s v="EMP-HR-R18-2014"/>
    <s v="[{Name_Id :N10411,Gender_Id :M,RoleId :R18,CountryId :C4}]"/>
    <s v="N10411"/>
    <s v="Jackie Castaneda"/>
    <x v="0"/>
    <n v="43"/>
    <n v="40"/>
    <s v="R18"/>
    <s v="HR"/>
    <s v="C4"/>
    <d v="1985-01-13T00:00:00"/>
    <x v="0"/>
    <n v="40"/>
    <x v="68"/>
    <x v="2"/>
    <n v="278219"/>
    <x v="0"/>
    <s v="10%"/>
    <n v="27821.9"/>
    <n v="250397.1"/>
    <x v="13"/>
    <x v="5"/>
    <x v="6"/>
  </r>
  <r>
    <s v="EMP-OPR-R16-2014"/>
    <s v="[{Name_Id :N10137,Gender_Id :F,RoleId :R16,CountryId :C7}]"/>
    <s v="N10137"/>
    <s v="Pat Crosby"/>
    <x v="1"/>
    <n v="43"/>
    <n v="40"/>
    <s v="R16"/>
    <s v="OPR"/>
    <s v="C7"/>
    <d v="1983-01-12T00:00:00"/>
    <x v="0"/>
    <n v="42"/>
    <x v="69"/>
    <x v="2"/>
    <n v="118803"/>
    <x v="0"/>
    <s v="10%"/>
    <n v="11880.300000000001"/>
    <n v="106922.7"/>
    <x v="4"/>
    <x v="3"/>
    <x v="3"/>
  </r>
  <r>
    <s v="EMP-SM-R15-2014"/>
    <s v="[{Name_Id :N9904,Gender_Id :M,RoleId :R15,CountryId :C4}]"/>
    <s v="N9904"/>
    <s v="Van Cabrera"/>
    <x v="0"/>
    <n v="42"/>
    <n v="39"/>
    <s v="R15"/>
    <s v="SM"/>
    <s v="C4"/>
    <d v="1980-07-15T00:00:00"/>
    <x v="1"/>
    <n v="44"/>
    <x v="70"/>
    <x v="7"/>
    <n v="268334"/>
    <x v="1"/>
    <s v="15%"/>
    <n v="40250.1"/>
    <n v="228083.9"/>
    <x v="3"/>
    <x v="2"/>
    <x v="6"/>
  </r>
  <r>
    <s v="EMP-OPR-R2-2015"/>
    <s v="[{Name_Id :N15293,Gender_Id :M,RoleId :R2,CountryId :C5}]"/>
    <s v="N15293"/>
    <s v="Gus Stanley"/>
    <x v="0"/>
    <n v="42"/>
    <n v="40"/>
    <s v="R2"/>
    <s v="OPR"/>
    <s v="C5"/>
    <d v="1990-09-04T00:00:00"/>
    <x v="0"/>
    <n v="34"/>
    <x v="71"/>
    <x v="4"/>
    <n v="155594"/>
    <x v="0"/>
    <s v="10%"/>
    <n v="15559.400000000001"/>
    <n v="140034.6"/>
    <x v="5"/>
    <x v="3"/>
    <x v="0"/>
  </r>
  <r>
    <s v="EMP-OPR-R11-2019"/>
    <s v="[{Name_Id :N15091,Gender_Id :M,RoleId :R11,CountryId :C4}]"/>
    <s v="N15091"/>
    <s v="Sebastian Oneill"/>
    <x v="0"/>
    <n v="43"/>
    <n v="40"/>
    <s v="R11"/>
    <s v="OPR"/>
    <s v="C4"/>
    <d v="1991-09-04T00:00:00"/>
    <x v="0"/>
    <n v="33"/>
    <x v="12"/>
    <x v="0"/>
    <n v="163222"/>
    <x v="0"/>
    <s v="10%"/>
    <n v="16322.2"/>
    <n v="146899.79999999999"/>
    <x v="15"/>
    <x v="3"/>
    <x v="6"/>
  </r>
  <r>
    <s v="EMP-ENG-R1-2014"/>
    <s v="[{Name_Id :N9793,Gender_Id :M,RoleId :R1,CountryId :C1}]"/>
    <s v="N9793"/>
    <s v="Kermit Mata"/>
    <x v="0"/>
    <n v="41"/>
    <n v="39"/>
    <s v="R1"/>
    <s v="ENG"/>
    <s v="C1"/>
    <d v="1982-03-30T00:00:00"/>
    <x v="0"/>
    <n v="42"/>
    <x v="72"/>
    <x v="7"/>
    <n v="320957"/>
    <x v="1"/>
    <s v="15%"/>
    <n v="48143.549999999996"/>
    <n v="272813.45"/>
    <x v="1"/>
    <x v="1"/>
    <x v="2"/>
  </r>
  <r>
    <s v="EMP-SM-R10-2014"/>
    <s v="[{Name_Id :N10290,Gender_Id :M,RoleId :R10,CountryId :C2}]"/>
    <s v="N10290"/>
    <s v="Emmitt Blankenship"/>
    <x v="0"/>
    <n v="43"/>
    <n v="40"/>
    <s v="R10"/>
    <s v="SM"/>
    <s v="C2"/>
    <d v="1980-10-06T00:00:00"/>
    <x v="1"/>
    <n v="44"/>
    <x v="73"/>
    <x v="2"/>
    <n v="379039"/>
    <x v="0"/>
    <s v="10%"/>
    <n v="37903.9"/>
    <n v="341135.1"/>
    <x v="11"/>
    <x v="2"/>
    <x v="4"/>
  </r>
  <r>
    <s v="EMP-OPR-R16-2015"/>
    <s v="[{Name_Id :N14829,Gender_Id :M,RoleId :R16,CountryId :C1}]"/>
    <s v="N14829"/>
    <s v="Lon Peters"/>
    <x v="0"/>
    <n v="43"/>
    <n v="40"/>
    <s v="R16"/>
    <s v="OPR"/>
    <s v="C1"/>
    <d v="1979-04-19T00:00:00"/>
    <x v="1"/>
    <n v="45"/>
    <x v="74"/>
    <x v="4"/>
    <n v="237806"/>
    <x v="0"/>
    <s v="10%"/>
    <n v="23780.600000000002"/>
    <n v="214025.4"/>
    <x v="4"/>
    <x v="3"/>
    <x v="2"/>
  </r>
  <r>
    <s v="EMP-OPR-R8-2017"/>
    <s v="[{Name_Id :N18102,Gender_Id :M,RoleId :R8,CountryId :C1}]"/>
    <s v="N18102"/>
    <s v="Bart Huerta"/>
    <x v="0"/>
    <n v="42"/>
    <n v="40"/>
    <s v="R8"/>
    <s v="OPR"/>
    <s v="C1"/>
    <d v="1987-05-06T00:00:00"/>
    <x v="0"/>
    <n v="37"/>
    <x v="36"/>
    <x v="6"/>
    <n v="251152"/>
    <x v="0"/>
    <s v="10%"/>
    <n v="25115.200000000001"/>
    <n v="226036.8"/>
    <x v="17"/>
    <x v="3"/>
    <x v="2"/>
  </r>
  <r>
    <s v="EMP-OPR-R2-2019"/>
    <s v="[{Name_Id :N22552,Gender_Id :M,RoleId :R2,CountryId :C4}]"/>
    <s v="N22552"/>
    <s v="Eric Mckee"/>
    <x v="0"/>
    <n v="42"/>
    <n v="40"/>
    <s v="R2"/>
    <s v="OPR"/>
    <s v="C4"/>
    <d v="1990-06-08T00:00:00"/>
    <x v="0"/>
    <n v="34"/>
    <x v="75"/>
    <x v="0"/>
    <n v="114591"/>
    <x v="0"/>
    <s v="10%"/>
    <n v="11459.1"/>
    <n v="103131.9"/>
    <x v="5"/>
    <x v="3"/>
    <x v="6"/>
  </r>
  <r>
    <s v="EMP-OPR-R17-2015"/>
    <s v="[{Name_Id :N11930,Gender_Id :M,RoleId :R17,CountryId :C6}]"/>
    <s v="N11930"/>
    <s v="Rory Bautista"/>
    <x v="0"/>
    <n v="43"/>
    <n v="40"/>
    <s v="R17"/>
    <s v="OPR"/>
    <s v="C6"/>
    <d v="1986-12-05T00:00:00"/>
    <x v="0"/>
    <n v="38"/>
    <x v="76"/>
    <x v="2"/>
    <n v="107049"/>
    <x v="0"/>
    <s v="10%"/>
    <n v="10704.900000000001"/>
    <n v="96344.1"/>
    <x v="9"/>
    <x v="3"/>
    <x v="5"/>
  </r>
  <r>
    <s v="EMP-OPR-R11-2017"/>
    <s v="[{Name_Id :N19090,Gender_Id :M,RoleId :R11,CountryId :C5}]"/>
    <s v="N19090"/>
    <s v="Jeff Anthony"/>
    <x v="0"/>
    <n v="43"/>
    <n v="40"/>
    <s v="R11"/>
    <s v="OPR"/>
    <s v="C5"/>
    <d v="1989-02-10T00:00:00"/>
    <x v="0"/>
    <n v="36"/>
    <x v="77"/>
    <x v="6"/>
    <n v="182404"/>
    <x v="0"/>
    <s v="10%"/>
    <n v="18240.400000000001"/>
    <n v="164163.6"/>
    <x v="15"/>
    <x v="3"/>
    <x v="0"/>
  </r>
  <r>
    <s v="EMP-OPR-R11-2017"/>
    <s v="[{Name_Id :N17381,Gender_Id :M,RoleId :R11,CountryId :C7}]"/>
    <s v="N17381"/>
    <s v="Forrest Petersen"/>
    <x v="0"/>
    <n v="43"/>
    <n v="40"/>
    <s v="R11"/>
    <s v="OPR"/>
    <s v="C7"/>
    <d v="1991-06-07T00:00:00"/>
    <x v="0"/>
    <n v="33"/>
    <x v="78"/>
    <x v="6"/>
    <n v="152140"/>
    <x v="0"/>
    <s v="10%"/>
    <n v="15214"/>
    <n v="136926"/>
    <x v="15"/>
    <x v="3"/>
    <x v="3"/>
  </r>
  <r>
    <s v="EMP-OPR-R2-2019"/>
    <s v="[{Name_Id :N22276,Gender_Id :F,RoleId :R2,CountryId :C3}]"/>
    <s v="N22276"/>
    <s v="Delores Joseph"/>
    <x v="1"/>
    <n v="42"/>
    <n v="40"/>
    <s v="R2"/>
    <s v="OPR"/>
    <s v="C3"/>
    <d v="1991-09-28T00:00:00"/>
    <x v="0"/>
    <n v="33"/>
    <x v="42"/>
    <x v="0"/>
    <n v="116033"/>
    <x v="0"/>
    <s v="10%"/>
    <n v="11603.300000000001"/>
    <n v="104429.7"/>
    <x v="5"/>
    <x v="3"/>
    <x v="1"/>
  </r>
  <r>
    <s v="EMP-OPR-R16-2014"/>
    <s v="[{Name_Id :N5132,Gender_Id :M,RoleId :R16,CountryId :C5}]"/>
    <s v="N5132"/>
    <s v="Cristopher Morrison"/>
    <x v="0"/>
    <n v="42"/>
    <n v="39"/>
    <s v="R16"/>
    <s v="OPR"/>
    <s v="C5"/>
    <d v="1981-02-27T00:00:00"/>
    <x v="0"/>
    <n v="43"/>
    <x v="67"/>
    <x v="7"/>
    <n v="268718"/>
    <x v="1"/>
    <s v="15%"/>
    <n v="40307.699999999997"/>
    <n v="228410.3"/>
    <x v="4"/>
    <x v="3"/>
    <x v="0"/>
  </r>
  <r>
    <s v="EMP-FN-R19-2017"/>
    <s v="[{Name_Id :N19044,Gender_Id :F,RoleId :R19,CountryId :C5}]"/>
    <s v="N19044"/>
    <s v="Mara Hanna"/>
    <x v="1"/>
    <n v="43"/>
    <n v="40"/>
    <s v="R19"/>
    <s v="FN"/>
    <s v="C5"/>
    <d v="1991-08-05T00:00:00"/>
    <x v="0"/>
    <n v="33"/>
    <x v="79"/>
    <x v="6"/>
    <n v="71371"/>
    <x v="0"/>
    <s v="10%"/>
    <n v="7137.1"/>
    <n v="64233.9"/>
    <x v="12"/>
    <x v="4"/>
    <x v="0"/>
  </r>
  <r>
    <s v="EMP-PM-R6-2017"/>
    <s v="[{Name_Id :N19574,Gender_Id :M,RoleId :R6,CountryId :C4}]"/>
    <s v="N19574"/>
    <s v="Jeffry Salazar"/>
    <x v="0"/>
    <n v="42"/>
    <n v="40"/>
    <s v="R6"/>
    <s v="PM"/>
    <s v="C4"/>
    <d v="1989-07-26T00:00:00"/>
    <x v="0"/>
    <n v="35"/>
    <x v="80"/>
    <x v="6"/>
    <n v="117700"/>
    <x v="0"/>
    <s v="10%"/>
    <n v="11770"/>
    <n v="105930"/>
    <x v="0"/>
    <x v="0"/>
    <x v="6"/>
  </r>
  <r>
    <s v="EMP-ENG-R7-2015"/>
    <s v="[{Name_Id :N14530,Gender_Id :M,RoleId :R7,CountryId :C4}]"/>
    <s v="N14530"/>
    <s v="Calvin Gonzales"/>
    <x v="0"/>
    <n v="42"/>
    <n v="40"/>
    <s v="R7"/>
    <s v="ENG"/>
    <s v="C4"/>
    <d v="1989-02-22T00:00:00"/>
    <x v="0"/>
    <n v="35"/>
    <x v="81"/>
    <x v="4"/>
    <n v="110257"/>
    <x v="0"/>
    <s v="10%"/>
    <n v="11025.7"/>
    <n v="99231.3"/>
    <x v="16"/>
    <x v="1"/>
    <x v="6"/>
  </r>
  <r>
    <s v="EMP-ENG-R3-2014"/>
    <s v="[{Name_Id :N10418,Gender_Id :M,RoleId :R3,CountryId :C6}]"/>
    <s v="N10418"/>
    <s v="Brad Klein"/>
    <x v="0"/>
    <n v="42"/>
    <n v="40"/>
    <s v="R3"/>
    <s v="ENG"/>
    <s v="C6"/>
    <d v="1980-06-05T00:00:00"/>
    <x v="1"/>
    <n v="44"/>
    <x v="68"/>
    <x v="2"/>
    <n v="175864"/>
    <x v="0"/>
    <s v="10%"/>
    <n v="17586.400000000001"/>
    <n v="158277.6"/>
    <x v="7"/>
    <x v="1"/>
    <x v="5"/>
  </r>
  <r>
    <s v="EMP-ENG-R7-2014"/>
    <s v="[{Name_Id :N10345,Gender_Id :M,RoleId :R7,CountryId :C4}]"/>
    <s v="N10345"/>
    <s v="Grover Greene"/>
    <x v="0"/>
    <n v="42"/>
    <n v="40"/>
    <s v="R7"/>
    <s v="ENG"/>
    <s v="C4"/>
    <d v="1980-12-05T00:00:00"/>
    <x v="1"/>
    <n v="44"/>
    <x v="65"/>
    <x v="2"/>
    <n v="144182"/>
    <x v="0"/>
    <s v="10%"/>
    <n v="14418.2"/>
    <n v="129763.8"/>
    <x v="16"/>
    <x v="1"/>
    <x v="6"/>
  </r>
  <r>
    <s v="EMP-ENG-R13-2015"/>
    <s v="[{Name_Id :N14344,Gender_Id :M,RoleId :R13,CountryId :C3}]"/>
    <s v="N14344"/>
    <s v="Cristobal Page"/>
    <x v="0"/>
    <n v="43"/>
    <n v="40"/>
    <s v="R13"/>
    <s v="ENG"/>
    <s v="C3"/>
    <d v="1984-04-10T00:00:00"/>
    <x v="0"/>
    <n v="40"/>
    <x v="82"/>
    <x v="4"/>
    <n v="139103"/>
    <x v="0"/>
    <s v="10%"/>
    <n v="13910.300000000001"/>
    <n v="125192.7"/>
    <x v="2"/>
    <x v="1"/>
    <x v="1"/>
  </r>
  <r>
    <s v="EMP-ENG-R7-2014"/>
    <s v="[{Name_Id :N10031,Gender_Id :M,RoleId :R7,CountryId :C2}]"/>
    <s v="N10031"/>
    <s v="Cliff Friedman"/>
    <x v="0"/>
    <n v="42"/>
    <n v="40"/>
    <s v="R7"/>
    <s v="ENG"/>
    <s v="C2"/>
    <d v="1989-04-20T00:00:00"/>
    <x v="0"/>
    <n v="35"/>
    <x v="83"/>
    <x v="2"/>
    <n v="318763"/>
    <x v="0"/>
    <s v="10%"/>
    <n v="31876.300000000003"/>
    <n v="286886.7"/>
    <x v="16"/>
    <x v="1"/>
    <x v="4"/>
  </r>
  <r>
    <s v="EMP-ENG-R4-2017"/>
    <s v="[{Name_Id :N19627,Gender_Id :F,RoleId :R4,CountryId :C5}]"/>
    <s v="N19627"/>
    <s v="Abigail Frederick"/>
    <x v="1"/>
    <n v="42"/>
    <n v="40"/>
    <s v="R4"/>
    <s v="ENG"/>
    <s v="C5"/>
    <d v="1991-01-24T00:00:00"/>
    <x v="0"/>
    <n v="34"/>
    <x v="84"/>
    <x v="6"/>
    <n v="96309"/>
    <x v="0"/>
    <s v="10%"/>
    <n v="9630.9"/>
    <n v="86678.1"/>
    <x v="6"/>
    <x v="1"/>
    <x v="0"/>
  </r>
  <r>
    <s v="EMP-ENG-R4-2015"/>
    <s v="[{Name_Id :N14895,Gender_Id :M,RoleId :R4,CountryId :C2}]"/>
    <s v="N14895"/>
    <s v="Aurelio Gregory"/>
    <x v="0"/>
    <n v="42"/>
    <n v="40"/>
    <s v="R4"/>
    <s v="ENG"/>
    <s v="C2"/>
    <d v="1987-06-20T00:00:00"/>
    <x v="0"/>
    <n v="37"/>
    <x v="85"/>
    <x v="4"/>
    <n v="237892"/>
    <x v="0"/>
    <s v="10%"/>
    <n v="23789.200000000001"/>
    <n v="214102.8"/>
    <x v="6"/>
    <x v="1"/>
    <x v="4"/>
  </r>
  <r>
    <s v="EMP-PM-R5-2014"/>
    <s v="[{Name_Id :N10008,Gender_Id :F,RoleId :R5,CountryId :C2}]"/>
    <s v="N10008"/>
    <s v="Roberta Lowery"/>
    <x v="1"/>
    <n v="42"/>
    <n v="40"/>
    <s v="R5"/>
    <s v="PM"/>
    <s v="C2"/>
    <d v="1985-03-27T00:00:00"/>
    <x v="0"/>
    <n v="39"/>
    <x v="63"/>
    <x v="2"/>
    <n v="254223"/>
    <x v="0"/>
    <s v="10%"/>
    <n v="25422.300000000003"/>
    <n v="228800.7"/>
    <x v="10"/>
    <x v="0"/>
    <x v="4"/>
  </r>
  <r>
    <s v="EMP-ENG-R12-2018"/>
    <s v="[{Name_Id :N20726,Gender_Id :M,RoleId :R12,CountryId :C7}]"/>
    <s v="N20726"/>
    <s v="Manual Barron"/>
    <x v="0"/>
    <n v="43"/>
    <n v="40"/>
    <s v="R12"/>
    <s v="ENG"/>
    <s v="C7"/>
    <d v="1991-03-24T00:00:00"/>
    <x v="0"/>
    <n v="33"/>
    <x v="86"/>
    <x v="1"/>
    <n v="88729"/>
    <x v="0"/>
    <s v="10%"/>
    <n v="8872.9"/>
    <n v="79856.100000000006"/>
    <x v="18"/>
    <x v="1"/>
    <x v="3"/>
  </r>
  <r>
    <s v="EMP-HR-R18-2014"/>
    <s v="[{Name_Id :N10324,Gender_Id :M,RoleId :R18,CountryId :C1}]"/>
    <s v="N10324"/>
    <s v="Anderson Rollins"/>
    <x v="0"/>
    <n v="43"/>
    <n v="40"/>
    <s v="R18"/>
    <s v="HR"/>
    <s v="C1"/>
    <d v="1987-06-08T00:00:00"/>
    <x v="0"/>
    <n v="37"/>
    <x v="87"/>
    <x v="2"/>
    <n v="142057"/>
    <x v="0"/>
    <s v="10%"/>
    <n v="14205.7"/>
    <n v="127851.3"/>
    <x v="13"/>
    <x v="5"/>
    <x v="2"/>
  </r>
  <r>
    <s v="EMP-ENG-R3-2014"/>
    <s v="[{Name_Id :N10107,Gender_Id :M,RoleId :R3,CountryId :C2}]"/>
    <s v="N10107"/>
    <s v="Eli Glenn"/>
    <x v="0"/>
    <n v="42"/>
    <n v="40"/>
    <s v="R3"/>
    <s v="ENG"/>
    <s v="C2"/>
    <d v="1983-02-21T00:00:00"/>
    <x v="0"/>
    <n v="41"/>
    <x v="88"/>
    <x v="2"/>
    <n v="171423"/>
    <x v="0"/>
    <s v="10%"/>
    <n v="17142.3"/>
    <n v="154280.70000000001"/>
    <x v="7"/>
    <x v="1"/>
    <x v="4"/>
  </r>
  <r>
    <s v="EMP-ENG-R4-2017"/>
    <s v="[{Name_Id :N17861,Gender_Id :M,RoleId :R4,CountryId :C2}]"/>
    <s v="N17861"/>
    <s v="Denver Hebert"/>
    <x v="0"/>
    <n v="42"/>
    <n v="40"/>
    <s v="R4"/>
    <s v="ENG"/>
    <s v="C2"/>
    <d v="1991-12-06T00:00:00"/>
    <x v="0"/>
    <n v="33"/>
    <x v="89"/>
    <x v="6"/>
    <n v="106812"/>
    <x v="0"/>
    <s v="10%"/>
    <n v="10681.2"/>
    <n v="96130.8"/>
    <x v="6"/>
    <x v="1"/>
    <x v="4"/>
  </r>
  <r>
    <s v="EMP-SM-R15-2016"/>
    <s v="[{Name_Id :N17000,Gender_Id :M,RoleId :R15,CountryId :C3}]"/>
    <s v="N17000"/>
    <s v="Jeromy Dean"/>
    <x v="0"/>
    <n v="43"/>
    <n v="40"/>
    <s v="R15"/>
    <s v="SM"/>
    <s v="C3"/>
    <d v="1985-04-08T00:00:00"/>
    <x v="0"/>
    <n v="39"/>
    <x v="90"/>
    <x v="3"/>
    <n v="233796"/>
    <x v="0"/>
    <s v="10%"/>
    <n v="23379.600000000002"/>
    <n v="210416.4"/>
    <x v="3"/>
    <x v="2"/>
    <x v="1"/>
  </r>
  <r>
    <s v="EMP-ENG-R7-2016"/>
    <s v="[{Name_Id :N16318,Gender_Id :F,RoleId :R7,CountryId :C1}]"/>
    <s v="N16318"/>
    <s v="Benita Bolton"/>
    <x v="1"/>
    <n v="42"/>
    <n v="40"/>
    <s v="R7"/>
    <s v="ENG"/>
    <s v="C1"/>
    <d v="1990-05-15T00:00:00"/>
    <x v="0"/>
    <n v="34"/>
    <x v="91"/>
    <x v="3"/>
    <n v="122200"/>
    <x v="0"/>
    <s v="10%"/>
    <n v="12220"/>
    <n v="109980"/>
    <x v="16"/>
    <x v="1"/>
    <x v="2"/>
  </r>
  <r>
    <s v="EMP-ENG-R13-2015"/>
    <s v="[{Name_Id :N14257,Gender_Id :F,RoleId :R13,CountryId :C1}]"/>
    <s v="N14257"/>
    <s v="Jewel Meza"/>
    <x v="1"/>
    <n v="43"/>
    <n v="40"/>
    <s v="R13"/>
    <s v="ENG"/>
    <s v="C1"/>
    <d v="1987-12-05T00:00:00"/>
    <x v="0"/>
    <n v="37"/>
    <x v="92"/>
    <x v="4"/>
    <n v="142850"/>
    <x v="0"/>
    <s v="10%"/>
    <n v="14285"/>
    <n v="128565"/>
    <x v="2"/>
    <x v="1"/>
    <x v="2"/>
  </r>
  <r>
    <s v="EMP-PM-R5-2017"/>
    <s v="[{Name_Id :N18631,Gender_Id :M,RoleId :R5,CountryId :C5}]"/>
    <s v="N18631"/>
    <s v="Erik Ramirez"/>
    <x v="0"/>
    <n v="42"/>
    <n v="40"/>
    <s v="R5"/>
    <s v="PM"/>
    <s v="C5"/>
    <d v="1988-11-21T00:00:00"/>
    <x v="0"/>
    <n v="36"/>
    <x v="93"/>
    <x v="6"/>
    <n v="102611"/>
    <x v="0"/>
    <s v="10%"/>
    <n v="10261.1"/>
    <n v="92349.9"/>
    <x v="10"/>
    <x v="0"/>
    <x v="0"/>
  </r>
  <r>
    <s v="EMP-PM-R6-2016"/>
    <s v="[{Name_Id :N16164,Gender_Id :M,RoleId :R6,CountryId :C2}]"/>
    <s v="N16164"/>
    <s v="Lorenzo Callahan"/>
    <x v="0"/>
    <n v="42"/>
    <n v="40"/>
    <s v="R6"/>
    <s v="PM"/>
    <s v="C2"/>
    <d v="1991-11-18T00:00:00"/>
    <x v="0"/>
    <n v="33"/>
    <x v="94"/>
    <x v="3"/>
    <n v="97847"/>
    <x v="0"/>
    <s v="10%"/>
    <n v="9784.7000000000007"/>
    <n v="88062.3"/>
    <x v="0"/>
    <x v="0"/>
    <x v="4"/>
  </r>
  <r>
    <s v="EMP-OPR-R8-2017"/>
    <s v="[{Name_Id :N17380,Gender_Id :M,RoleId :R8,CountryId :C4}]"/>
    <s v="N17380"/>
    <s v="Von Ritter"/>
    <x v="0"/>
    <n v="42"/>
    <n v="40"/>
    <s v="R8"/>
    <s v="OPR"/>
    <s v="C4"/>
    <d v="1985-04-13T00:00:00"/>
    <x v="0"/>
    <n v="39"/>
    <x v="78"/>
    <x v="6"/>
    <n v="233541"/>
    <x v="0"/>
    <s v="10%"/>
    <n v="23354.100000000002"/>
    <n v="210186.9"/>
    <x v="17"/>
    <x v="3"/>
    <x v="6"/>
  </r>
  <r>
    <s v="EMP-OPR-R17-2013"/>
    <s v="[{Name_Id :N9417,Gender_Id :M,RoleId :R17,CountryId :C7}]"/>
    <s v="N9417"/>
    <s v="Taylor Buckley"/>
    <x v="0"/>
    <n v="42"/>
    <n v="39"/>
    <s v="R17"/>
    <s v="OPR"/>
    <s v="C7"/>
    <d v="1989-05-28T00:00:00"/>
    <x v="0"/>
    <n v="35"/>
    <x v="95"/>
    <x v="7"/>
    <n v="243548"/>
    <x v="1"/>
    <s v="15%"/>
    <n v="36532.199999999997"/>
    <n v="207015.8"/>
    <x v="9"/>
    <x v="3"/>
    <x v="3"/>
  </r>
  <r>
    <s v="EMP-OPR-R8-2014"/>
    <s v="[{Name_Id :N9877,Gender_Id :M,RoleId :R8,CountryId :C2}]"/>
    <s v="N9877"/>
    <s v="Josue Jimenez"/>
    <x v="0"/>
    <n v="41"/>
    <n v="39"/>
    <s v="R8"/>
    <s v="OPR"/>
    <s v="C2"/>
    <d v="1978-12-11T00:00:00"/>
    <x v="1"/>
    <n v="46"/>
    <x v="96"/>
    <x v="7"/>
    <n v="170118"/>
    <x v="1"/>
    <s v="15%"/>
    <n v="25517.7"/>
    <n v="144600.29999999999"/>
    <x v="17"/>
    <x v="3"/>
    <x v="4"/>
  </r>
  <r>
    <s v="EMP-SM-R15-2019"/>
    <s v="[{Name_Id :N22363,Gender_Id :F,RoleId :R15,CountryId :C1}]"/>
    <s v="N22363"/>
    <s v="Rae Diaz"/>
    <x v="1"/>
    <n v="43"/>
    <n v="40"/>
    <s v="R15"/>
    <s v="SM"/>
    <s v="C1"/>
    <d v="1988-12-20T00:00:00"/>
    <x v="0"/>
    <n v="36"/>
    <x v="97"/>
    <x v="0"/>
    <n v="111598"/>
    <x v="0"/>
    <s v="10%"/>
    <n v="11159.800000000001"/>
    <n v="100438.2"/>
    <x v="3"/>
    <x v="2"/>
    <x v="2"/>
  </r>
  <r>
    <s v="EMP-HR-R18-2014"/>
    <s v="[{Name_Id :N10007,Gender_Id :M,RoleId :R18,CountryId :C7}]"/>
    <s v="N10007"/>
    <s v="Whitney Pham"/>
    <x v="0"/>
    <n v="43"/>
    <n v="40"/>
    <s v="R18"/>
    <s v="HR"/>
    <s v="C7"/>
    <d v="1981-07-26T00:00:00"/>
    <x v="0"/>
    <n v="43"/>
    <x v="63"/>
    <x v="2"/>
    <n v="370368"/>
    <x v="0"/>
    <s v="10%"/>
    <n v="37036.800000000003"/>
    <n v="333331.20000000001"/>
    <x v="13"/>
    <x v="5"/>
    <x v="3"/>
  </r>
  <r>
    <s v="EMP-ENG-R12-2014"/>
    <s v="[{Name_Id :N9897,Gender_Id :M,RoleId :R12,CountryId :C3}]"/>
    <s v="N9897"/>
    <s v="Sean Arnold"/>
    <x v="0"/>
    <n v="42"/>
    <n v="39"/>
    <s v="R12"/>
    <s v="ENG"/>
    <s v="C3"/>
    <d v="1985-06-05T00:00:00"/>
    <x v="0"/>
    <n v="39"/>
    <x v="98"/>
    <x v="7"/>
    <n v="143729"/>
    <x v="1"/>
    <s v="15%"/>
    <n v="21559.35"/>
    <n v="122169.65"/>
    <x v="18"/>
    <x v="1"/>
    <x v="1"/>
  </r>
  <r>
    <s v="EMP-ENG-R12-2016"/>
    <s v="[{Name_Id :N12386,Gender_Id :M,RoleId :R12,CountryId :C3}]"/>
    <s v="N12386"/>
    <s v="Paris Allen"/>
    <x v="0"/>
    <n v="43"/>
    <n v="40"/>
    <s v="R12"/>
    <s v="ENG"/>
    <s v="C3"/>
    <d v="1990-11-26T00:00:00"/>
    <x v="0"/>
    <n v="34"/>
    <x v="50"/>
    <x v="3"/>
    <n v="138272"/>
    <x v="0"/>
    <s v="10%"/>
    <n v="13827.2"/>
    <n v="124444.8"/>
    <x v="18"/>
    <x v="1"/>
    <x v="1"/>
  </r>
  <r>
    <s v="EMP-PM-R5-2014"/>
    <s v="[{Name_Id :N10138,Gender_Id :M,RoleId :R5,CountryId :C5}]"/>
    <s v="N10138"/>
    <s v="Mac Kelley"/>
    <x v="0"/>
    <n v="42"/>
    <n v="40"/>
    <s v="R5"/>
    <s v="PM"/>
    <s v="C5"/>
    <d v="1989-04-25T00:00:00"/>
    <x v="0"/>
    <n v="35"/>
    <x v="69"/>
    <x v="2"/>
    <n v="202840"/>
    <x v="0"/>
    <s v="10%"/>
    <n v="20284"/>
    <n v="182556"/>
    <x v="10"/>
    <x v="0"/>
    <x v="0"/>
  </r>
  <r>
    <s v="EMP-ENG-R13-2015"/>
    <s v="[{Name_Id :N10438,Gender_Id :M,RoleId :R13,CountryId :C5}]"/>
    <s v="N10438"/>
    <s v="Leon Hayden"/>
    <x v="0"/>
    <n v="43"/>
    <n v="40"/>
    <s v="R13"/>
    <s v="ENG"/>
    <s v="C5"/>
    <d v="1983-11-29T00:00:00"/>
    <x v="0"/>
    <n v="41"/>
    <x v="99"/>
    <x v="4"/>
    <n v="116839"/>
    <x v="0"/>
    <s v="10%"/>
    <n v="11683.900000000001"/>
    <n v="105155.1"/>
    <x v="2"/>
    <x v="1"/>
    <x v="0"/>
  </r>
  <r>
    <s v="EMP-PM-R14-2017"/>
    <s v="[{Name_Id :N19354,Gender_Id :M,RoleId :R14,CountryId :C4}]"/>
    <s v="N19354"/>
    <s v="Richard Atkinson"/>
    <x v="0"/>
    <n v="43"/>
    <n v="40"/>
    <s v="R14"/>
    <s v="PM"/>
    <s v="C4"/>
    <d v="1991-12-07T00:00:00"/>
    <x v="0"/>
    <n v="33"/>
    <x v="30"/>
    <x v="6"/>
    <n v="115128"/>
    <x v="0"/>
    <s v="10%"/>
    <n v="11512.800000000001"/>
    <n v="103615.2"/>
    <x v="14"/>
    <x v="0"/>
    <x v="6"/>
  </r>
  <r>
    <s v="EMP-PM-R6-2018"/>
    <s v="[{Name_Id :N20647,Gender_Id :M,RoleId :R6,CountryId :C4}]"/>
    <s v="N20647"/>
    <s v="Guillermo Barr"/>
    <x v="0"/>
    <n v="42"/>
    <n v="40"/>
    <s v="R6"/>
    <s v="PM"/>
    <s v="C4"/>
    <d v="1989-08-29T00:00:00"/>
    <x v="0"/>
    <n v="35"/>
    <x v="100"/>
    <x v="1"/>
    <n v="200556"/>
    <x v="0"/>
    <s v="10%"/>
    <n v="20055.600000000002"/>
    <n v="180500.4"/>
    <x v="0"/>
    <x v="0"/>
    <x v="6"/>
  </r>
  <r>
    <s v="EMP-PM-R14-2014"/>
    <s v="[{Name_Id :N9847,Gender_Id :F,RoleId :R14,CountryId :C1}]"/>
    <s v="N9847"/>
    <s v="Melody Green"/>
    <x v="1"/>
    <n v="42"/>
    <n v="39"/>
    <s v="R14"/>
    <s v="PM"/>
    <s v="C1"/>
    <d v="1988-02-01T00:00:00"/>
    <x v="0"/>
    <n v="37"/>
    <x v="39"/>
    <x v="7"/>
    <n v="132061"/>
    <x v="1"/>
    <s v="15%"/>
    <n v="19809.149999999998"/>
    <n v="112251.85"/>
    <x v="14"/>
    <x v="0"/>
    <x v="2"/>
  </r>
  <r>
    <s v="EMP-SM-R10-2016"/>
    <s v="[{Name_Id :N16292,Gender_Id :M,RoleId :R10,CountryId :C2}]"/>
    <s v="N16292"/>
    <s v="Jere Roy"/>
    <x v="0"/>
    <n v="43"/>
    <n v="40"/>
    <s v="R10"/>
    <s v="SM"/>
    <s v="C2"/>
    <d v="1988-10-13T00:00:00"/>
    <x v="0"/>
    <n v="36"/>
    <x v="101"/>
    <x v="3"/>
    <n v="221544"/>
    <x v="0"/>
    <s v="10%"/>
    <n v="22154.400000000001"/>
    <n v="199389.6"/>
    <x v="11"/>
    <x v="2"/>
    <x v="4"/>
  </r>
  <r>
    <s v="EMP-OPR-R16-2017"/>
    <s v="[{Name_Id :N19051,Gender_Id :M,RoleId :R16,CountryId :C6}]"/>
    <s v="N19051"/>
    <s v="Hayden Mcknight"/>
    <x v="0"/>
    <n v="43"/>
    <n v="40"/>
    <s v="R16"/>
    <s v="OPR"/>
    <s v="C6"/>
    <d v="1989-05-29T00:00:00"/>
    <x v="0"/>
    <n v="35"/>
    <x v="79"/>
    <x v="6"/>
    <n v="133636"/>
    <x v="0"/>
    <s v="10%"/>
    <n v="13363.6"/>
    <n v="120272.4"/>
    <x v="4"/>
    <x v="3"/>
    <x v="5"/>
  </r>
  <r>
    <s v="EMP-OPR-R11-2018"/>
    <s v="[{Name_Id :N20193,Gender_Id :M,RoleId :R11,CountryId :C3}]"/>
    <s v="N20193"/>
    <s v="Malik Bennett"/>
    <x v="0"/>
    <n v="43"/>
    <n v="40"/>
    <s v="R11"/>
    <s v="OPR"/>
    <s v="C3"/>
    <d v="1990-06-04T00:00:00"/>
    <x v="0"/>
    <n v="34"/>
    <x v="102"/>
    <x v="1"/>
    <n v="141230"/>
    <x v="0"/>
    <s v="10%"/>
    <n v="14123"/>
    <n v="127107"/>
    <x v="15"/>
    <x v="3"/>
    <x v="1"/>
  </r>
  <r>
    <s v="EMP-ENG-R12-2014"/>
    <s v="[{Name_Id :N9870,Gender_Id :F,RoleId :R12,CountryId :C3}]"/>
    <s v="N9870"/>
    <s v="Carolyn Zuniga"/>
    <x v="1"/>
    <n v="42"/>
    <n v="39"/>
    <s v="R12"/>
    <s v="ENG"/>
    <s v="C3"/>
    <d v="1987-05-04T00:00:00"/>
    <x v="0"/>
    <n v="37"/>
    <x v="103"/>
    <x v="7"/>
    <n v="187720"/>
    <x v="1"/>
    <s v="15%"/>
    <n v="28158"/>
    <n v="159562"/>
    <x v="18"/>
    <x v="1"/>
    <x v="1"/>
  </r>
  <r>
    <s v="EMP-ENG-R13-2014"/>
    <s v="[{Name_Id :N10106,Gender_Id :F,RoleId :R13,CountryId :C3}]"/>
    <s v="N10106"/>
    <s v="Edwina Romero"/>
    <x v="1"/>
    <n v="43"/>
    <n v="40"/>
    <s v="R13"/>
    <s v="ENG"/>
    <s v="C3"/>
    <d v="1989-09-22T00:00:00"/>
    <x v="0"/>
    <n v="35"/>
    <x v="88"/>
    <x v="2"/>
    <n v="119557"/>
    <x v="0"/>
    <s v="10%"/>
    <n v="11955.7"/>
    <n v="107601.3"/>
    <x v="2"/>
    <x v="1"/>
    <x v="1"/>
  </r>
  <r>
    <s v="EMP-ENG-R13-2018"/>
    <s v="[{Name_Id :N19778,Gender_Id :M,RoleId :R13,CountryId :C7}]"/>
    <s v="N19778"/>
    <s v="Jonathan Spencer"/>
    <x v="0"/>
    <n v="43"/>
    <n v="40"/>
    <s v="R13"/>
    <s v="ENG"/>
    <s v="C7"/>
    <d v="1985-04-30T00:00:00"/>
    <x v="0"/>
    <n v="39"/>
    <x v="104"/>
    <x v="6"/>
    <n v="212250"/>
    <x v="0"/>
    <s v="10%"/>
    <n v="21225"/>
    <n v="191025"/>
    <x v="2"/>
    <x v="1"/>
    <x v="3"/>
  </r>
  <r>
    <s v="EMP-ENG-R4-2019"/>
    <s v="[{Name_Id :N16312,Gender_Id :M,RoleId :R4,CountryId :C3}]"/>
    <s v="N16312"/>
    <s v="Jackson Chapman"/>
    <x v="0"/>
    <n v="42"/>
    <n v="40"/>
    <s v="R4"/>
    <s v="ENG"/>
    <s v="C3"/>
    <d v="1986-02-24T00:00:00"/>
    <x v="0"/>
    <n v="38"/>
    <x v="105"/>
    <x v="0"/>
    <n v="99871"/>
    <x v="0"/>
    <s v="10%"/>
    <n v="9987.1"/>
    <n v="89883.9"/>
    <x v="6"/>
    <x v="1"/>
    <x v="1"/>
  </r>
  <r>
    <s v="EMP-HR-R18-2015"/>
    <s v="[{Name_Id :N14169,Gender_Id :F,RoleId :R18,CountryId :C6}]"/>
    <s v="N14169"/>
    <s v="Erma Cervantes"/>
    <x v="1"/>
    <n v="43"/>
    <n v="40"/>
    <s v="R18"/>
    <s v="HR"/>
    <s v="C6"/>
    <d v="1982-09-20T00:00:00"/>
    <x v="0"/>
    <n v="42"/>
    <x v="106"/>
    <x v="4"/>
    <n v="224091"/>
    <x v="0"/>
    <s v="10%"/>
    <n v="22409.100000000002"/>
    <n v="201681.9"/>
    <x v="13"/>
    <x v="5"/>
    <x v="5"/>
  </r>
  <r>
    <s v="EMP-SM-R10-2013"/>
    <s v="[{Name_Id :N9446,Gender_Id :F,RoleId :R10,CountryId :C2}]"/>
    <s v="N9446"/>
    <s v="Katharine Noble"/>
    <x v="1"/>
    <n v="42"/>
    <n v="39"/>
    <s v="R10"/>
    <s v="SM"/>
    <s v="C2"/>
    <d v="1990-09-26T00:00:00"/>
    <x v="0"/>
    <n v="34"/>
    <x v="107"/>
    <x v="7"/>
    <n v="127917"/>
    <x v="1"/>
    <s v="15%"/>
    <n v="19187.55"/>
    <n v="108729.45"/>
    <x v="11"/>
    <x v="2"/>
    <x v="4"/>
  </r>
  <r>
    <s v="EMP-SM-R15-2015"/>
    <s v="[{Name_Id :N15369,Gender_Id :F,RoleId :R15,CountryId :C1}]"/>
    <s v="N15369"/>
    <s v="Terra Smith"/>
    <x v="1"/>
    <n v="43"/>
    <n v="40"/>
    <s v="R15"/>
    <s v="SM"/>
    <s v="C1"/>
    <d v="1990-10-29T00:00:00"/>
    <x v="0"/>
    <n v="34"/>
    <x v="108"/>
    <x v="4"/>
    <n v="133337"/>
    <x v="0"/>
    <s v="10%"/>
    <n v="13333.7"/>
    <n v="120003.3"/>
    <x v="3"/>
    <x v="2"/>
    <x v="2"/>
  </r>
  <r>
    <s v="EMP-OPR-R8-2013"/>
    <s v="[{Name_Id :N5102,Gender_Id :M,RoleId :R8,CountryId :C5}]"/>
    <s v="N5102"/>
    <s v="Joesph Valencia"/>
    <x v="0"/>
    <n v="41"/>
    <n v="39"/>
    <s v="R8"/>
    <s v="OPR"/>
    <s v="C5"/>
    <d v="1986-11-02T00:00:00"/>
    <x v="0"/>
    <n v="38"/>
    <x v="109"/>
    <x v="7"/>
    <n v="374912"/>
    <x v="1"/>
    <s v="15%"/>
    <n v="56236.799999999996"/>
    <n v="318675.20000000001"/>
    <x v="17"/>
    <x v="3"/>
    <x v="0"/>
  </r>
  <r>
    <s v="EMP-SM-R9-2018"/>
    <s v="[{Name_Id :N20351,Gender_Id :F,RoleId :R9,CountryId :C3}]"/>
    <s v="N20351"/>
    <s v="Antoinette Mcguire"/>
    <x v="1"/>
    <n v="42"/>
    <n v="40"/>
    <s v="R9"/>
    <s v="SM"/>
    <s v="C3"/>
    <d v="1990-08-09T00:00:00"/>
    <x v="0"/>
    <n v="34"/>
    <x v="110"/>
    <x v="1"/>
    <n v="99325"/>
    <x v="0"/>
    <s v="10%"/>
    <n v="9932.5"/>
    <n v="89392.5"/>
    <x v="8"/>
    <x v="2"/>
    <x v="1"/>
  </r>
  <r>
    <s v="EMP-OPR-R2-2014"/>
    <s v="[{Name_Id :N9999,Gender_Id :F,RoleId :R2,CountryId :C5}]"/>
    <s v="N9999"/>
    <s v="Mari Holder"/>
    <x v="1"/>
    <n v="41"/>
    <n v="39"/>
    <s v="R2"/>
    <s v="OPR"/>
    <s v="C5"/>
    <d v="1988-05-11T00:00:00"/>
    <x v="0"/>
    <n v="36"/>
    <x v="111"/>
    <x v="2"/>
    <n v="104000"/>
    <x v="0"/>
    <s v="10%"/>
    <n v="10400"/>
    <n v="93600"/>
    <x v="5"/>
    <x v="3"/>
    <x v="0"/>
  </r>
  <r>
    <s v="EMP-ENG-R3-2014"/>
    <s v="[{Name_Id :N10837,Gender_Id :M,RoleId :R3,CountryId :C6}]"/>
    <s v="N10837"/>
    <s v="Roberto Mosley"/>
    <x v="0"/>
    <n v="42"/>
    <n v="40"/>
    <s v="R3"/>
    <s v="ENG"/>
    <s v="C6"/>
    <d v="1982-08-04T00:00:00"/>
    <x v="0"/>
    <n v="42"/>
    <x v="112"/>
    <x v="2"/>
    <n v="367155"/>
    <x v="0"/>
    <s v="10%"/>
    <n v="36715.5"/>
    <n v="330439.5"/>
    <x v="7"/>
    <x v="1"/>
    <x v="5"/>
  </r>
  <r>
    <s v="EMP-ENG-R7-2017"/>
    <s v="[{Name_Id :N18764,Gender_Id :F,RoleId :R7,CountryId :C6}]"/>
    <s v="N18764"/>
    <s v="Audrey Newton"/>
    <x v="1"/>
    <n v="42"/>
    <n v="40"/>
    <s v="R7"/>
    <s v="ENG"/>
    <s v="C6"/>
    <d v="1988-05-26T00:00:00"/>
    <x v="0"/>
    <n v="36"/>
    <x v="113"/>
    <x v="6"/>
    <n v="192799"/>
    <x v="0"/>
    <s v="10%"/>
    <n v="19279.900000000001"/>
    <n v="173519.1"/>
    <x v="16"/>
    <x v="1"/>
    <x v="5"/>
  </r>
  <r>
    <s v="EMP-SM-R15-2015"/>
    <s v="[{Name_Id :N11946,Gender_Id :M,RoleId :R15,CountryId :C6}]"/>
    <s v="N11946"/>
    <s v="Alan Morris"/>
    <x v="0"/>
    <n v="43"/>
    <n v="40"/>
    <s v="R15"/>
    <s v="SM"/>
    <s v="C6"/>
    <d v="1984-08-31T00:00:00"/>
    <x v="0"/>
    <n v="40"/>
    <x v="114"/>
    <x v="2"/>
    <n v="332960"/>
    <x v="0"/>
    <s v="10%"/>
    <n v="33296"/>
    <n v="299664"/>
    <x v="3"/>
    <x v="2"/>
    <x v="5"/>
  </r>
  <r>
    <s v="EMP-OPR-R2-2014"/>
    <s v="[{Name_Id :N10870,Gender_Id :M,RoleId :R2,CountryId :C2}]"/>
    <s v="N10870"/>
    <s v="Shon Clay"/>
    <x v="0"/>
    <n v="42"/>
    <n v="40"/>
    <s v="R2"/>
    <s v="OPR"/>
    <s v="C2"/>
    <d v="1984-06-11T00:00:00"/>
    <x v="0"/>
    <n v="40"/>
    <x v="115"/>
    <x v="2"/>
    <n v="271871"/>
    <x v="0"/>
    <s v="10%"/>
    <n v="27187.100000000002"/>
    <n v="244683.9"/>
    <x v="5"/>
    <x v="3"/>
    <x v="4"/>
  </r>
  <r>
    <s v="EMP-OPR-R11-2014"/>
    <s v="[{Name_Id :N8381,Gender_Id :M,RoleId :R11,CountryId :C4}]"/>
    <s v="N8381"/>
    <s v="Antonia Mclean"/>
    <x v="0"/>
    <n v="42"/>
    <n v="39"/>
    <s v="R11"/>
    <s v="OPR"/>
    <s v="C4"/>
    <d v="1990-07-29T00:00:00"/>
    <x v="0"/>
    <n v="34"/>
    <x v="116"/>
    <x v="2"/>
    <n v="172798"/>
    <x v="0"/>
    <s v="10%"/>
    <n v="17279.8"/>
    <n v="155518.20000000001"/>
    <x v="15"/>
    <x v="3"/>
    <x v="6"/>
  </r>
  <r>
    <s v="EMP-OPR-R17-2018"/>
    <s v="[{Name_Id :N20943,Gender_Id :M,RoleId :R17,CountryId :C1}]"/>
    <s v="N20943"/>
    <s v="Kirby Sherman"/>
    <x v="0"/>
    <n v="43"/>
    <n v="40"/>
    <s v="R17"/>
    <s v="OPR"/>
    <s v="C1"/>
    <d v="1991-01-31T00:00:00"/>
    <x v="0"/>
    <n v="34"/>
    <x v="117"/>
    <x v="1"/>
    <n v="149353"/>
    <x v="0"/>
    <s v="10%"/>
    <n v="14935.300000000001"/>
    <n v="134417.70000000001"/>
    <x v="9"/>
    <x v="3"/>
    <x v="2"/>
  </r>
  <r>
    <s v="EMP-OPR-R17-2014"/>
    <s v="[{Name_Id :N10119,Gender_Id :F,RoleId :R17,CountryId :C4}]"/>
    <s v="N10119"/>
    <s v="Joanne Lucas"/>
    <x v="1"/>
    <n v="43"/>
    <n v="40"/>
    <s v="R17"/>
    <s v="OPR"/>
    <s v="C4"/>
    <d v="1990-05-21T00:00:00"/>
    <x v="0"/>
    <n v="34"/>
    <x v="55"/>
    <x v="2"/>
    <n v="162016"/>
    <x v="0"/>
    <s v="10%"/>
    <n v="16201.6"/>
    <n v="145814.39999999999"/>
    <x v="9"/>
    <x v="3"/>
    <x v="6"/>
  </r>
  <r>
    <s v="EMP-ENG-R3-2014"/>
    <s v="[{Name_Id :N9869,Gender_Id :M,RoleId :R3,CountryId :C1}]"/>
    <s v="N9869"/>
    <s v="Nathaniel Bush"/>
    <x v="0"/>
    <n v="41"/>
    <n v="39"/>
    <s v="R3"/>
    <s v="ENG"/>
    <s v="C1"/>
    <d v="1988-11-25T00:00:00"/>
    <x v="0"/>
    <n v="36"/>
    <x v="103"/>
    <x v="7"/>
    <n v="236285"/>
    <x v="1"/>
    <s v="15%"/>
    <n v="35442.75"/>
    <n v="200842.25"/>
    <x v="7"/>
    <x v="1"/>
    <x v="2"/>
  </r>
  <r>
    <s v="EMP-ENG-R4-2016"/>
    <s v="[{Name_Id :N16223,Gender_Id :M,RoleId :R4,CountryId :C5}]"/>
    <s v="N16223"/>
    <s v="Shawn Watts"/>
    <x v="0"/>
    <n v="42"/>
    <n v="40"/>
    <s v="R4"/>
    <s v="ENG"/>
    <s v="C5"/>
    <d v="1986-05-20T00:00:00"/>
    <x v="0"/>
    <n v="38"/>
    <x v="118"/>
    <x v="3"/>
    <n v="240900"/>
    <x v="0"/>
    <s v="10%"/>
    <n v="24090"/>
    <n v="216810"/>
    <x v="6"/>
    <x v="1"/>
    <x v="0"/>
  </r>
  <r>
    <s v="EMP-PM-R6-2018"/>
    <s v="[{Name_Id :N19732,Gender_Id :M,RoleId :R6,CountryId :C4}]"/>
    <s v="N19732"/>
    <s v="Nestor Brock"/>
    <x v="0"/>
    <n v="42"/>
    <n v="40"/>
    <s v="R6"/>
    <s v="PM"/>
    <s v="C4"/>
    <d v="1985-02-03T00:00:00"/>
    <x v="0"/>
    <n v="40"/>
    <x v="119"/>
    <x v="6"/>
    <n v="149228"/>
    <x v="0"/>
    <s v="10%"/>
    <n v="14922.800000000001"/>
    <n v="134305.20000000001"/>
    <x v="0"/>
    <x v="0"/>
    <x v="6"/>
  </r>
  <r>
    <s v="EMP-OPR-R11-2014"/>
    <s v="[{Name_Id :N10118,Gender_Id :F,RoleId :R11,CountryId :C2}]"/>
    <s v="N10118"/>
    <s v="Helena Ayers"/>
    <x v="1"/>
    <n v="43"/>
    <n v="40"/>
    <s v="R11"/>
    <s v="OPR"/>
    <s v="C2"/>
    <d v="1991-03-21T00:00:00"/>
    <x v="0"/>
    <n v="33"/>
    <x v="55"/>
    <x v="2"/>
    <n v="209297"/>
    <x v="0"/>
    <s v="10%"/>
    <n v="20929.7"/>
    <n v="188367.3"/>
    <x v="15"/>
    <x v="3"/>
    <x v="4"/>
  </r>
  <r>
    <s v="EMP-FN-R19-2014"/>
    <s v="[{Name_Id :N11295,Gender_Id :F,RoleId :R19,CountryId :C7}]"/>
    <s v="N11295"/>
    <s v="Christine Blake"/>
    <x v="1"/>
    <n v="43"/>
    <n v="40"/>
    <s v="R19"/>
    <s v="FN"/>
    <s v="C7"/>
    <d v="1989-07-01T00:00:00"/>
    <x v="0"/>
    <n v="35"/>
    <x v="120"/>
    <x v="2"/>
    <n v="135063"/>
    <x v="0"/>
    <s v="10%"/>
    <n v="13506.300000000001"/>
    <n v="121556.7"/>
    <x v="12"/>
    <x v="4"/>
    <x v="3"/>
  </r>
  <r>
    <s v="EMP-SM-R9-2014"/>
    <s v="[{Name_Id :N11649,Gender_Id :F,RoleId :R9,CountryId :C4}]"/>
    <s v="N11649"/>
    <s v="Maritza Blevins"/>
    <x v="1"/>
    <n v="42"/>
    <n v="40"/>
    <s v="R9"/>
    <s v="SM"/>
    <s v="C4"/>
    <d v="1987-01-05T00:00:00"/>
    <x v="0"/>
    <n v="38"/>
    <x v="121"/>
    <x v="2"/>
    <n v="218694"/>
    <x v="0"/>
    <s v="10%"/>
    <n v="21869.4"/>
    <n v="196824.6"/>
    <x v="8"/>
    <x v="2"/>
    <x v="6"/>
  </r>
  <r>
    <s v="EMP-OPR-R8-2016"/>
    <s v="[{Name_Id :N15610,Gender_Id :M,RoleId :R8,CountryId :C6}]"/>
    <s v="N15610"/>
    <s v="Dion Wiggins"/>
    <x v="0"/>
    <n v="42"/>
    <n v="40"/>
    <s v="R8"/>
    <s v="OPR"/>
    <s v="C6"/>
    <d v="1988-12-18T00:00:00"/>
    <x v="0"/>
    <n v="36"/>
    <x v="122"/>
    <x v="3"/>
    <n v="114375"/>
    <x v="0"/>
    <s v="10%"/>
    <n v="11437.5"/>
    <n v="102937.5"/>
    <x v="17"/>
    <x v="3"/>
    <x v="5"/>
  </r>
  <r>
    <s v="EMP-SM-R10-2014"/>
    <s v="[{Name_Id :N10899,Gender_Id :M,RoleId :R10,CountryId :C7}]"/>
    <s v="N10899"/>
    <s v="Major Mason"/>
    <x v="0"/>
    <n v="43"/>
    <n v="40"/>
    <s v="R10"/>
    <s v="SM"/>
    <s v="C7"/>
    <d v="1987-02-14T00:00:00"/>
    <x v="0"/>
    <n v="38"/>
    <x v="123"/>
    <x v="2"/>
    <n v="277920"/>
    <x v="0"/>
    <s v="10%"/>
    <n v="27792"/>
    <n v="250128"/>
    <x v="11"/>
    <x v="2"/>
    <x v="3"/>
  </r>
  <r>
    <s v="EMP-SM-R9-2013"/>
    <s v="[{Name_Id :N8691,Gender_Id :M,RoleId :R9,CountryId :C6}]"/>
    <s v="N8691"/>
    <s v="Owen Little"/>
    <x v="0"/>
    <n v="41"/>
    <n v="39"/>
    <s v="R9"/>
    <s v="SM"/>
    <s v="C6"/>
    <d v="1982-08-29T00:00:00"/>
    <x v="0"/>
    <n v="42"/>
    <x v="124"/>
    <x v="7"/>
    <n v="120781"/>
    <x v="1"/>
    <s v="15%"/>
    <n v="18117.149999999998"/>
    <n v="102663.85"/>
    <x v="8"/>
    <x v="2"/>
    <x v="5"/>
  </r>
  <r>
    <s v="EMP-OPR-R17-2014"/>
    <s v="[{Name_Id :N11024,Gender_Id :M,RoleId :R17,CountryId :C7}]"/>
    <s v="N11024"/>
    <s v="Elvis Gaines"/>
    <x v="0"/>
    <n v="43"/>
    <n v="40"/>
    <s v="R17"/>
    <s v="OPR"/>
    <s v="C7"/>
    <d v="1989-02-27T00:00:00"/>
    <x v="0"/>
    <n v="35"/>
    <x v="125"/>
    <x v="2"/>
    <n v="209503"/>
    <x v="0"/>
    <s v="10%"/>
    <n v="20950.300000000003"/>
    <n v="188552.7"/>
    <x v="9"/>
    <x v="3"/>
    <x v="3"/>
  </r>
  <r>
    <s v="EMP-OPR-R11-2012"/>
    <s v="[{Name_Id :N7025,Gender_Id :M,RoleId :R11,CountryId :C1}]"/>
    <s v="N7025"/>
    <s v="Douglas Donaldson"/>
    <x v="0"/>
    <n v="42"/>
    <n v="39"/>
    <s v="R11"/>
    <s v="OPR"/>
    <s v="C1"/>
    <d v="1987-07-09T00:00:00"/>
    <x v="0"/>
    <n v="37"/>
    <x v="126"/>
    <x v="5"/>
    <n v="203468"/>
    <x v="1"/>
    <s v="15%"/>
    <n v="30520.199999999997"/>
    <n v="172947.8"/>
    <x v="15"/>
    <x v="3"/>
    <x v="2"/>
  </r>
  <r>
    <s v="EMP-PM-R5-2018"/>
    <s v="[{Name_Id :N20629,Gender_Id :M,RoleId :R5,CountryId :C5}]"/>
    <s v="N20629"/>
    <s v="Brandon Pearson"/>
    <x v="0"/>
    <n v="42"/>
    <n v="40"/>
    <s v="R5"/>
    <s v="PM"/>
    <s v="C5"/>
    <d v="1982-10-01T00:00:00"/>
    <x v="0"/>
    <n v="42"/>
    <x v="127"/>
    <x v="1"/>
    <n v="234061"/>
    <x v="0"/>
    <s v="10%"/>
    <n v="23406.100000000002"/>
    <n v="210654.9"/>
    <x v="10"/>
    <x v="0"/>
    <x v="0"/>
  </r>
  <r>
    <s v="EMP-FN-R19-2012"/>
    <s v="[{Name_Id :N7711,Gender_Id :M,RoleId :R19,CountryId :C3}]"/>
    <s v="N7711"/>
    <s v="Jarrod Meyers"/>
    <x v="0"/>
    <n v="42"/>
    <n v="39"/>
    <s v="R19"/>
    <s v="FN"/>
    <s v="C3"/>
    <d v="1991-02-25T00:00:00"/>
    <x v="0"/>
    <n v="33"/>
    <x v="128"/>
    <x v="5"/>
    <n v="178533"/>
    <x v="1"/>
    <s v="15%"/>
    <n v="26779.95"/>
    <n v="151753.04999999999"/>
    <x v="12"/>
    <x v="4"/>
    <x v="1"/>
  </r>
  <r>
    <s v="EMP-PM-R6-2018"/>
    <s v="[{Name_Id :N20130,Gender_Id :M,RoleId :R6,CountryId :C6}]"/>
    <s v="N20130"/>
    <s v="Fredrick Bruce"/>
    <x v="0"/>
    <n v="42"/>
    <n v="40"/>
    <s v="R6"/>
    <s v="PM"/>
    <s v="C6"/>
    <d v="1986-12-04T00:00:00"/>
    <x v="0"/>
    <n v="38"/>
    <x v="129"/>
    <x v="1"/>
    <n v="87890"/>
    <x v="0"/>
    <s v="10%"/>
    <n v="8789"/>
    <n v="79101"/>
    <x v="0"/>
    <x v="0"/>
    <x v="5"/>
  </r>
  <r>
    <s v="EMP-OPR-R11-2014"/>
    <s v="[{Name_Id :N11740,Gender_Id :M,RoleId :R11,CountryId :C6}]"/>
    <s v="N11740"/>
    <s v="Brenton Frank"/>
    <x v="0"/>
    <n v="43"/>
    <n v="40"/>
    <s v="R11"/>
    <s v="OPR"/>
    <s v="C6"/>
    <d v="1987-08-18T00:00:00"/>
    <x v="0"/>
    <n v="37"/>
    <x v="130"/>
    <x v="2"/>
    <n v="225519"/>
    <x v="0"/>
    <s v="10%"/>
    <n v="22551.9"/>
    <n v="202967.1"/>
    <x v="15"/>
    <x v="3"/>
    <x v="5"/>
  </r>
  <r>
    <s v="EMP-FN-R19-2015"/>
    <s v="[{Name_Id :N14902,Gender_Id :M,RoleId :R19,CountryId :C5}]"/>
    <s v="N14902"/>
    <s v="Winford Gutierrez"/>
    <x v="0"/>
    <n v="43"/>
    <n v="40"/>
    <s v="R19"/>
    <s v="FN"/>
    <s v="C5"/>
    <d v="1990-10-27T00:00:00"/>
    <x v="0"/>
    <n v="34"/>
    <x v="64"/>
    <x v="4"/>
    <n v="148573"/>
    <x v="0"/>
    <s v="10%"/>
    <n v="14857.300000000001"/>
    <n v="133715.70000000001"/>
    <x v="12"/>
    <x v="4"/>
    <x v="0"/>
  </r>
  <r>
    <s v="EMP-PM-R6-2018"/>
    <s v="[{Name_Id :N21028,Gender_Id :M,RoleId :R6,CountryId :C1}]"/>
    <s v="N21028"/>
    <s v="Rafael Barrera"/>
    <x v="0"/>
    <n v="42"/>
    <n v="40"/>
    <s v="R6"/>
    <s v="PM"/>
    <s v="C1"/>
    <d v="1991-12-22T00:00:00"/>
    <x v="0"/>
    <n v="33"/>
    <x v="131"/>
    <x v="1"/>
    <n v="124559"/>
    <x v="0"/>
    <s v="10%"/>
    <n v="12455.900000000001"/>
    <n v="112103.1"/>
    <x v="0"/>
    <x v="0"/>
    <x v="2"/>
  </r>
  <r>
    <s v="EMP-ENG-R3-2014"/>
    <s v="[{Name_Id :N9940,Gender_Id :M,RoleId :R3,CountryId :C5}]"/>
    <s v="N9940"/>
    <s v="Basil Neal"/>
    <x v="0"/>
    <n v="41"/>
    <n v="39"/>
    <s v="R3"/>
    <s v="ENG"/>
    <s v="C5"/>
    <d v="1987-12-14T00:00:00"/>
    <x v="0"/>
    <n v="37"/>
    <x v="132"/>
    <x v="2"/>
    <n v="116201"/>
    <x v="0"/>
    <s v="10%"/>
    <n v="11620.1"/>
    <n v="104580.9"/>
    <x v="7"/>
    <x v="1"/>
    <x v="0"/>
  </r>
  <r>
    <s v="EMP-OPR-R16-2017"/>
    <s v="[{Name_Id :N17334,Gender_Id :M,RoleId :R16,CountryId :C3}]"/>
    <s v="N17334"/>
    <s v="Royce Shelton"/>
    <x v="0"/>
    <n v="43"/>
    <n v="40"/>
    <s v="R16"/>
    <s v="OPR"/>
    <s v="C3"/>
    <d v="1990-09-26T00:00:00"/>
    <x v="0"/>
    <n v="34"/>
    <x v="35"/>
    <x v="3"/>
    <n v="110666"/>
    <x v="0"/>
    <s v="10%"/>
    <n v="11066.6"/>
    <n v="99599.4"/>
    <x v="4"/>
    <x v="3"/>
    <x v="1"/>
  </r>
  <r>
    <s v="EMP-PM-R6-2013"/>
    <s v="[{Name_Id :N8026,Gender_Id :F,RoleId :R6,CountryId :C1}]"/>
    <s v="N8026"/>
    <s v="Kasey Hoffman"/>
    <x v="1"/>
    <n v="41"/>
    <n v="39"/>
    <s v="R6"/>
    <s v="PM"/>
    <s v="C1"/>
    <d v="1985-01-26T00:00:00"/>
    <x v="0"/>
    <n v="40"/>
    <x v="133"/>
    <x v="5"/>
    <n v="313460"/>
    <x v="1"/>
    <s v="15%"/>
    <n v="47019"/>
    <n v="266441"/>
    <x v="0"/>
    <x v="0"/>
    <x v="2"/>
  </r>
  <r>
    <s v="EMP-ENG-R3-2015"/>
    <s v="[{Name_Id :N15325,Gender_Id :M,RoleId :R3,CountryId :C6}]"/>
    <s v="N15325"/>
    <s v="Darren Callahan"/>
    <x v="0"/>
    <n v="42"/>
    <n v="40"/>
    <s v="R3"/>
    <s v="ENG"/>
    <s v="C6"/>
    <d v="1987-04-15T00:00:00"/>
    <x v="0"/>
    <n v="37"/>
    <x v="134"/>
    <x v="4"/>
    <n v="216690"/>
    <x v="0"/>
    <s v="10%"/>
    <n v="21669"/>
    <n v="195021"/>
    <x v="7"/>
    <x v="1"/>
    <x v="5"/>
  </r>
  <r>
    <s v="EMP-OPR-R16-2018"/>
    <s v="[{Name_Id :N20099,Gender_Id :M,RoleId :R16,CountryId :C6}]"/>
    <s v="N20099"/>
    <s v="Ike Collins"/>
    <x v="0"/>
    <n v="43"/>
    <n v="40"/>
    <s v="R16"/>
    <s v="OPR"/>
    <s v="C6"/>
    <d v="1982-12-30T00:00:00"/>
    <x v="0"/>
    <n v="42"/>
    <x v="135"/>
    <x v="1"/>
    <n v="296629"/>
    <x v="0"/>
    <s v="10%"/>
    <n v="29662.9"/>
    <n v="266966.09999999998"/>
    <x v="4"/>
    <x v="3"/>
    <x v="5"/>
  </r>
  <r>
    <s v="EMP-ENG-R13-2013"/>
    <s v="[{Name_Id :N8384,Gender_Id :M,RoleId :R13,CountryId :C3}]"/>
    <s v="N8384"/>
    <s v="Mohammed Hubbard"/>
    <x v="0"/>
    <n v="42"/>
    <n v="39"/>
    <s v="R13"/>
    <s v="ENG"/>
    <s v="C3"/>
    <d v="1985-04-29T00:00:00"/>
    <x v="0"/>
    <n v="39"/>
    <x v="136"/>
    <x v="7"/>
    <n v="239865"/>
    <x v="1"/>
    <s v="15%"/>
    <n v="35979.75"/>
    <n v="203885.25"/>
    <x v="2"/>
    <x v="1"/>
    <x v="1"/>
  </r>
  <r>
    <s v="EMP-SM-R15-2014"/>
    <s v="[{Name_Id :N11521,Gender_Id :M,RoleId :R15,CountryId :C6}]"/>
    <s v="N11521"/>
    <s v="Kerry Donovan"/>
    <x v="0"/>
    <n v="43"/>
    <n v="40"/>
    <s v="R15"/>
    <s v="SM"/>
    <s v="C6"/>
    <d v="1986-09-20T00:00:00"/>
    <x v="0"/>
    <n v="38"/>
    <x v="137"/>
    <x v="2"/>
    <n v="112193"/>
    <x v="0"/>
    <s v="10%"/>
    <n v="11219.300000000001"/>
    <n v="100973.7"/>
    <x v="3"/>
    <x v="2"/>
    <x v="5"/>
  </r>
  <r>
    <s v="EMP-OPR-R17-2015"/>
    <s v="[{Name_Id :N14019,Gender_Id :M,RoleId :R17,CountryId :C4}]"/>
    <s v="N14019"/>
    <s v="Otis Lawrence"/>
    <x v="0"/>
    <n v="43"/>
    <n v="40"/>
    <s v="R17"/>
    <s v="OPR"/>
    <s v="C4"/>
    <d v="1985-12-23T00:00:00"/>
    <x v="0"/>
    <n v="39"/>
    <x v="106"/>
    <x v="4"/>
    <n v="280473"/>
    <x v="0"/>
    <s v="10%"/>
    <n v="28047.300000000003"/>
    <n v="252425.7"/>
    <x v="9"/>
    <x v="3"/>
    <x v="6"/>
  </r>
  <r>
    <s v="EMP-FN-R19-2016"/>
    <s v="[{Name_Id :N16547,Gender_Id :F,RoleId :R19,CountryId :C7}]"/>
    <s v="N16547"/>
    <s v="Kate Kerr"/>
    <x v="1"/>
    <n v="43"/>
    <n v="40"/>
    <s v="R19"/>
    <s v="FN"/>
    <s v="C7"/>
    <d v="1991-08-26T00:00:00"/>
    <x v="0"/>
    <n v="33"/>
    <x v="138"/>
    <x v="3"/>
    <n v="144322"/>
    <x v="0"/>
    <s v="10%"/>
    <n v="14432.2"/>
    <n v="129889.8"/>
    <x v="12"/>
    <x v="4"/>
    <x v="3"/>
  </r>
  <r>
    <s v="EMP-ENG-R12-2014"/>
    <s v="[{Name_Id :N11247,Gender_Id :F,RoleId :R12,CountryId :C6}]"/>
    <s v="N11247"/>
    <s v="Wanda Hernandez"/>
    <x v="1"/>
    <n v="43"/>
    <n v="40"/>
    <s v="R12"/>
    <s v="ENG"/>
    <s v="C6"/>
    <d v="1985-10-31T00:00:00"/>
    <x v="0"/>
    <n v="39"/>
    <x v="139"/>
    <x v="2"/>
    <n v="242336"/>
    <x v="0"/>
    <s v="10%"/>
    <n v="24233.600000000002"/>
    <n v="218102.39999999999"/>
    <x v="18"/>
    <x v="1"/>
    <x v="5"/>
  </r>
  <r>
    <s v="EMP-OPR-R8-2013"/>
    <s v="[{Name_Id :N8452,Gender_Id :M,RoleId :R8,CountryId :C6}]"/>
    <s v="N8452"/>
    <s v="Sammie Lang"/>
    <x v="0"/>
    <n v="41"/>
    <n v="39"/>
    <s v="R8"/>
    <s v="OPR"/>
    <s v="C6"/>
    <d v="1988-10-02T00:00:00"/>
    <x v="0"/>
    <n v="36"/>
    <x v="140"/>
    <x v="7"/>
    <n v="238054"/>
    <x v="1"/>
    <s v="15%"/>
    <n v="35708.1"/>
    <n v="202345.9"/>
    <x v="17"/>
    <x v="3"/>
    <x v="5"/>
  </r>
  <r>
    <s v="EMP-OPR-R17-2016"/>
    <s v="[{Name_Id :N16138,Gender_Id :F,RoleId :R17,CountryId :C3}]"/>
    <s v="N16138"/>
    <s v="Kristin Garza"/>
    <x v="1"/>
    <n v="43"/>
    <n v="40"/>
    <s v="R17"/>
    <s v="OPR"/>
    <s v="C3"/>
    <d v="1991-01-16T00:00:00"/>
    <x v="0"/>
    <n v="34"/>
    <x v="141"/>
    <x v="3"/>
    <n v="138925"/>
    <x v="0"/>
    <s v="10%"/>
    <n v="13892.5"/>
    <n v="125032.5"/>
    <x v="9"/>
    <x v="3"/>
    <x v="1"/>
  </r>
  <r>
    <s v="EMP-PM-R14-2017"/>
    <s v="[{Name_Id :N19368,Gender_Id :F,RoleId :R14,CountryId :C1}]"/>
    <s v="N19368"/>
    <s v="Corinne Meza"/>
    <x v="1"/>
    <n v="43"/>
    <n v="40"/>
    <s v="R14"/>
    <s v="PM"/>
    <s v="C1"/>
    <d v="1991-06-16T00:00:00"/>
    <x v="0"/>
    <n v="33"/>
    <x v="30"/>
    <x v="6"/>
    <n v="137280"/>
    <x v="0"/>
    <s v="10%"/>
    <n v="13728"/>
    <n v="123552"/>
    <x v="14"/>
    <x v="0"/>
    <x v="2"/>
  </r>
  <r>
    <s v="EMP-SM-R9-2017"/>
    <s v="[{Name_Id :N17178,Gender_Id :M,RoleId :R9,CountryId :C4}]"/>
    <s v="N17178"/>
    <s v="Leslie Pineda"/>
    <x v="0"/>
    <n v="42"/>
    <n v="40"/>
    <s v="R9"/>
    <s v="SM"/>
    <s v="C4"/>
    <d v="1987-05-20T00:00:00"/>
    <x v="0"/>
    <n v="37"/>
    <x v="142"/>
    <x v="3"/>
    <n v="284667"/>
    <x v="0"/>
    <s v="10%"/>
    <n v="28466.7"/>
    <n v="256200.3"/>
    <x v="8"/>
    <x v="2"/>
    <x v="6"/>
  </r>
  <r>
    <s v="EMP-OPR-R8-2017"/>
    <s v="[{Name_Id :N9915,Gender_Id :F,RoleId :R8,CountryId :C6}]"/>
    <s v="N9915"/>
    <s v="Elva Hull"/>
    <x v="1"/>
    <n v="41"/>
    <n v="39"/>
    <s v="R8"/>
    <s v="OPR"/>
    <s v="C6"/>
    <d v="1987-12-09T00:00:00"/>
    <x v="0"/>
    <n v="37"/>
    <x v="143"/>
    <x v="6"/>
    <n v="103413"/>
    <x v="0"/>
    <s v="10%"/>
    <n v="10341.300000000001"/>
    <n v="93071.7"/>
    <x v="17"/>
    <x v="3"/>
    <x v="5"/>
  </r>
  <r>
    <s v="EMP-SM-R9-2013"/>
    <s v="[{Name_Id :N9197,Gender_Id :F,RoleId :R9,CountryId :C3}]"/>
    <s v="N9197"/>
    <s v="Nannie Kane"/>
    <x v="1"/>
    <n v="41"/>
    <n v="39"/>
    <s v="R9"/>
    <s v="SM"/>
    <s v="C3"/>
    <d v="1991-04-06T00:00:00"/>
    <x v="0"/>
    <n v="33"/>
    <x v="144"/>
    <x v="7"/>
    <n v="154834"/>
    <x v="1"/>
    <s v="15%"/>
    <n v="23225.1"/>
    <n v="131608.9"/>
    <x v="8"/>
    <x v="2"/>
    <x v="1"/>
  </r>
  <r>
    <s v="EMP-HR-R18-2013"/>
    <s v="[{Name_Id :N9198,Gender_Id :F,RoleId :R18,CountryId :C1}]"/>
    <s v="N9198"/>
    <s v="Marion Robertson"/>
    <x v="1"/>
    <n v="42"/>
    <n v="39"/>
    <s v="R18"/>
    <s v="HR"/>
    <s v="C1"/>
    <d v="1992-06-08T00:00:00"/>
    <x v="0"/>
    <n v="32"/>
    <x v="144"/>
    <x v="7"/>
    <n v="129858"/>
    <x v="1"/>
    <s v="15%"/>
    <n v="19478.7"/>
    <n v="110379.3"/>
    <x v="13"/>
    <x v="5"/>
    <x v="2"/>
  </r>
  <r>
    <s v="EMP-OPR-R16-2015"/>
    <s v="[{Name_Id :N3860,Gender_Id :M,RoleId :R16,CountryId :C7}]"/>
    <s v="N3860"/>
    <s v="Jude Benson"/>
    <x v="0"/>
    <n v="42"/>
    <n v="39"/>
    <s v="R16"/>
    <s v="OPR"/>
    <s v="C7"/>
    <d v="1982-03-05T00:00:00"/>
    <x v="0"/>
    <n v="42"/>
    <x v="145"/>
    <x v="4"/>
    <n v="121168"/>
    <x v="0"/>
    <s v="10%"/>
    <n v="12116.800000000001"/>
    <n v="109051.2"/>
    <x v="4"/>
    <x v="3"/>
    <x v="3"/>
  </r>
  <r>
    <s v="EMP-SM-R10-2016"/>
    <s v="[{Name_Id :N16411,Gender_Id :M,RoleId :R10,CountryId :C5}]"/>
    <s v="N16411"/>
    <s v="Fritz Rivers"/>
    <x v="0"/>
    <n v="43"/>
    <n v="40"/>
    <s v="R10"/>
    <s v="SM"/>
    <s v="C5"/>
    <d v="1991-05-19T00:00:00"/>
    <x v="0"/>
    <n v="33"/>
    <x v="146"/>
    <x v="3"/>
    <n v="174089"/>
    <x v="0"/>
    <s v="10%"/>
    <n v="17408.900000000001"/>
    <n v="156680.1"/>
    <x v="11"/>
    <x v="2"/>
    <x v="0"/>
  </r>
  <r>
    <s v="EMP-OPR-R8-2017"/>
    <s v="[{Name_Id :N18462,Gender_Id :M,RoleId :R8,CountryId :C7}]"/>
    <s v="N18462"/>
    <s v="Federico Wall"/>
    <x v="0"/>
    <n v="42"/>
    <n v="40"/>
    <s v="R8"/>
    <s v="OPR"/>
    <s v="C7"/>
    <d v="1982-01-04T00:00:00"/>
    <x v="0"/>
    <n v="43"/>
    <x v="53"/>
    <x v="6"/>
    <n v="400848"/>
    <x v="0"/>
    <s v="10%"/>
    <n v="40084.800000000003"/>
    <n v="360763.2"/>
    <x v="17"/>
    <x v="3"/>
    <x v="3"/>
  </r>
  <r>
    <s v="EMP-ENG-R4-2017"/>
    <s v="[{Name_Id :N19062,Gender_Id :M,RoleId :R4,CountryId :C1}]"/>
    <s v="N19062"/>
    <s v="Evan Chen"/>
    <x v="0"/>
    <n v="42"/>
    <n v="40"/>
    <s v="R4"/>
    <s v="ENG"/>
    <s v="C1"/>
    <d v="1986-09-14T00:00:00"/>
    <x v="0"/>
    <n v="38"/>
    <x v="147"/>
    <x v="6"/>
    <n v="286415"/>
    <x v="0"/>
    <s v="10%"/>
    <n v="28641.5"/>
    <n v="257773.5"/>
    <x v="6"/>
    <x v="1"/>
    <x v="2"/>
  </r>
  <r>
    <s v="EMP-OPR-R17-2016"/>
    <s v="[{Name_Id :N16999,Gender_Id :M,RoleId :R17,CountryId :C7}]"/>
    <s v="N16999"/>
    <s v="Nathanial Mckenzie"/>
    <x v="0"/>
    <n v="43"/>
    <n v="40"/>
    <s v="R17"/>
    <s v="OPR"/>
    <s v="C7"/>
    <d v="1988-07-13T00:00:00"/>
    <x v="0"/>
    <n v="36"/>
    <x v="90"/>
    <x v="3"/>
    <n v="163872"/>
    <x v="0"/>
    <s v="10%"/>
    <n v="16387.2"/>
    <n v="147484.79999999999"/>
    <x v="9"/>
    <x v="3"/>
    <x v="3"/>
  </r>
  <r>
    <s v="EMP-ENG-R4-2017"/>
    <s v="[{Name_Id :N7195,Gender_Id :M,RoleId :R4,CountryId :C4}]"/>
    <s v="N7195"/>
    <s v="Danny Cowan"/>
    <x v="0"/>
    <n v="41"/>
    <n v="39"/>
    <s v="R4"/>
    <s v="ENG"/>
    <s v="C4"/>
    <d v="1986-04-30T00:00:00"/>
    <x v="0"/>
    <n v="38"/>
    <x v="84"/>
    <x v="6"/>
    <n v="296308"/>
    <x v="0"/>
    <s v="10%"/>
    <n v="29630.800000000003"/>
    <n v="266677.2"/>
    <x v="6"/>
    <x v="1"/>
    <x v="6"/>
  </r>
  <r>
    <s v="EMP-HR-R18-2019"/>
    <s v="[{Name_Id :N17821,Gender_Id :M,RoleId :R18,CountryId :C7}]"/>
    <s v="N17821"/>
    <s v="Dorian Walters"/>
    <x v="0"/>
    <n v="43"/>
    <n v="40"/>
    <s v="R18"/>
    <s v="HR"/>
    <s v="C7"/>
    <d v="1979-12-25T00:00:00"/>
    <x v="1"/>
    <n v="45"/>
    <x v="148"/>
    <x v="0"/>
    <n v="198367"/>
    <x v="0"/>
    <s v="10%"/>
    <n v="19836.7"/>
    <n v="178530.3"/>
    <x v="13"/>
    <x v="5"/>
    <x v="3"/>
  </r>
  <r>
    <s v="EMP-OPR-R16-2016"/>
    <s v="[{Name_Id :N15630,Gender_Id :M,RoleId :R16,CountryId :C2}]"/>
    <s v="N15630"/>
    <s v="Leopoldo Mata"/>
    <x v="0"/>
    <n v="43"/>
    <n v="40"/>
    <s v="R16"/>
    <s v="OPR"/>
    <s v="C2"/>
    <d v="1988-09-28T00:00:00"/>
    <x v="0"/>
    <n v="36"/>
    <x v="149"/>
    <x v="3"/>
    <n v="168590"/>
    <x v="0"/>
    <s v="10%"/>
    <n v="16859"/>
    <n v="151731"/>
    <x v="4"/>
    <x v="3"/>
    <x v="4"/>
  </r>
  <r>
    <s v="EMP-OPR-R11-2018"/>
    <s v="[{Name_Id :N20191,Gender_Id :M,RoleId :R11,CountryId :C2}]"/>
    <s v="N20191"/>
    <s v="Samuel Black"/>
    <x v="0"/>
    <n v="43"/>
    <n v="40"/>
    <s v="R11"/>
    <s v="OPR"/>
    <s v="C2"/>
    <d v="1986-06-30T00:00:00"/>
    <x v="0"/>
    <n v="38"/>
    <x v="102"/>
    <x v="1"/>
    <n v="166817"/>
    <x v="0"/>
    <s v="10%"/>
    <n v="16681.7"/>
    <n v="150135.29999999999"/>
    <x v="15"/>
    <x v="3"/>
    <x v="4"/>
  </r>
  <r>
    <s v="EMP-SM-R9-2018"/>
    <s v="[{Name_Id :N19958,Gender_Id :M,RoleId :R9,CountryId :C4}]"/>
    <s v="N19958"/>
    <s v="Reinaldo Dyer"/>
    <x v="0"/>
    <n v="42"/>
    <n v="40"/>
    <s v="R9"/>
    <s v="SM"/>
    <s v="C4"/>
    <d v="1983-04-10T00:00:00"/>
    <x v="0"/>
    <n v="41"/>
    <x v="150"/>
    <x v="1"/>
    <n v="381274"/>
    <x v="0"/>
    <s v="10%"/>
    <n v="38127.4"/>
    <n v="343146.6"/>
    <x v="8"/>
    <x v="2"/>
    <x v="6"/>
  </r>
  <r>
    <s v="EMP-ENG-R3-2013"/>
    <s v="[{Name_Id :N9221,Gender_Id :M,RoleId :R3,CountryId :C4}]"/>
    <s v="N9221"/>
    <s v="Ulysses Lin"/>
    <x v="0"/>
    <n v="41"/>
    <n v="39"/>
    <s v="R3"/>
    <s v="ENG"/>
    <s v="C4"/>
    <d v="1984-07-22T00:00:00"/>
    <x v="0"/>
    <n v="40"/>
    <x v="151"/>
    <x v="7"/>
    <n v="559084"/>
    <x v="1"/>
    <s v="15%"/>
    <n v="83862.599999999991"/>
    <n v="475221.4"/>
    <x v="7"/>
    <x v="1"/>
    <x v="6"/>
  </r>
  <r>
    <s v="EMP-ENG-R7-2019"/>
    <s v="[{Name_Id :N22033,Gender_Id :M,RoleId :R7,CountryId :C4}]"/>
    <s v="N22033"/>
    <s v="Carl Crawford"/>
    <x v="0"/>
    <n v="42"/>
    <n v="40"/>
    <s v="R7"/>
    <s v="ENG"/>
    <s v="C4"/>
    <d v="1981-05-11T00:00:00"/>
    <x v="0"/>
    <n v="43"/>
    <x v="152"/>
    <x v="0"/>
    <n v="432400"/>
    <x v="0"/>
    <s v="10%"/>
    <n v="43240"/>
    <n v="389160"/>
    <x v="16"/>
    <x v="1"/>
    <x v="6"/>
  </r>
  <r>
    <s v="EMP-SM-R15-2015"/>
    <s v="[{Name_Id :N14235,Gender_Id :M,RoleId :R15,CountryId :C6}]"/>
    <s v="N14235"/>
    <s v="Jerome Whitney"/>
    <x v="0"/>
    <n v="43"/>
    <n v="40"/>
    <s v="R15"/>
    <s v="SM"/>
    <s v="C6"/>
    <d v="1984-08-08T00:00:00"/>
    <x v="0"/>
    <n v="40"/>
    <x v="92"/>
    <x v="4"/>
    <n v="281660"/>
    <x v="0"/>
    <s v="10%"/>
    <n v="28166"/>
    <n v="253494"/>
    <x v="3"/>
    <x v="2"/>
    <x v="5"/>
  </r>
  <r>
    <s v="EMP-HR-R18-2017"/>
    <s v="[{Name_Id :N19088,Gender_Id :M,RoleId :R18,CountryId :C4}]"/>
    <s v="N19088"/>
    <s v="Deshawn Delgado"/>
    <x v="0"/>
    <n v="43"/>
    <n v="40"/>
    <s v="R18"/>
    <s v="HR"/>
    <s v="C4"/>
    <d v="1986-05-11T00:00:00"/>
    <x v="0"/>
    <n v="38"/>
    <x v="77"/>
    <x v="6"/>
    <n v="151863"/>
    <x v="0"/>
    <s v="10%"/>
    <n v="15186.300000000001"/>
    <n v="136676.70000000001"/>
    <x v="13"/>
    <x v="5"/>
    <x v="6"/>
  </r>
  <r>
    <s v="EMP-OPR-R17-2017"/>
    <s v="[{Name_Id :N18147,Gender_Id :F,RoleId :R17,CountryId :C6}]"/>
    <s v="N18147"/>
    <s v="Lupe Nelson"/>
    <x v="1"/>
    <n v="43"/>
    <n v="40"/>
    <s v="R17"/>
    <s v="OPR"/>
    <s v="C6"/>
    <d v="1990-09-10T00:00:00"/>
    <x v="0"/>
    <n v="34"/>
    <x v="153"/>
    <x v="6"/>
    <n v="153655"/>
    <x v="0"/>
    <s v="10%"/>
    <n v="15365.5"/>
    <n v="138289.5"/>
    <x v="9"/>
    <x v="3"/>
    <x v="5"/>
  </r>
  <r>
    <s v="EMP-ENG-R1-2013"/>
    <s v="[{Name_Id :N4757,Gender_Id :M,RoleId :R1,CountryId :C6}]"/>
    <s v="N4757"/>
    <s v="Dannie Montoya"/>
    <x v="0"/>
    <n v="41"/>
    <n v="39"/>
    <s v="R1"/>
    <s v="ENG"/>
    <s v="C6"/>
    <d v="1983-08-05T00:00:00"/>
    <x v="0"/>
    <n v="41"/>
    <x v="154"/>
    <x v="7"/>
    <n v="296066"/>
    <x v="1"/>
    <s v="15%"/>
    <n v="44409.9"/>
    <n v="251656.1"/>
    <x v="1"/>
    <x v="1"/>
    <x v="5"/>
  </r>
  <r>
    <s v="EMP-HR-R18-2013"/>
    <s v="[{Name_Id :N8778,Gender_Id :M,RoleId :R18,CountryId :C5}]"/>
    <s v="N8778"/>
    <s v="Jean Ferrell"/>
    <x v="0"/>
    <n v="42"/>
    <n v="39"/>
    <s v="R18"/>
    <s v="HR"/>
    <s v="C5"/>
    <d v="1991-06-23T00:00:00"/>
    <x v="0"/>
    <n v="33"/>
    <x v="155"/>
    <x v="7"/>
    <n v="212708"/>
    <x v="1"/>
    <s v="15%"/>
    <n v="31906.199999999997"/>
    <n v="180801.8"/>
    <x v="13"/>
    <x v="5"/>
    <x v="0"/>
  </r>
  <r>
    <s v="EMP-ENG-R4-2018"/>
    <s v="[{Name_Id :N21132,Gender_Id :M,RoleId :R4,CountryId :C5}]"/>
    <s v="N21132"/>
    <s v="Dean House"/>
    <x v="0"/>
    <n v="42"/>
    <n v="40"/>
    <s v="R4"/>
    <s v="ENG"/>
    <s v="C5"/>
    <d v="1992-04-10T00:00:00"/>
    <x v="0"/>
    <n v="32"/>
    <x v="156"/>
    <x v="1"/>
    <n v="140140"/>
    <x v="0"/>
    <s v="10%"/>
    <n v="14014"/>
    <n v="126126"/>
    <x v="6"/>
    <x v="1"/>
    <x v="0"/>
  </r>
  <r>
    <s v="EMP-FN-R19-2013"/>
    <s v="[{Name_Id :N9150,Gender_Id :F,RoleId :R19,CountryId :C7}]"/>
    <s v="N9150"/>
    <s v="Alissa Pacheco"/>
    <x v="1"/>
    <n v="42"/>
    <n v="39"/>
    <s v="R19"/>
    <s v="FN"/>
    <s v="C7"/>
    <d v="1989-12-18T00:00:00"/>
    <x v="0"/>
    <n v="35"/>
    <x v="157"/>
    <x v="7"/>
    <n v="121135"/>
    <x v="1"/>
    <s v="15%"/>
    <n v="18170.25"/>
    <n v="102964.75"/>
    <x v="12"/>
    <x v="4"/>
    <x v="3"/>
  </r>
  <r>
    <s v="EMP-ENG-R3-2017"/>
    <s v="[{Name_Id :N18793,Gender_Id :F,RoleId :R3,CountryId :C7}]"/>
    <s v="N18793"/>
    <s v="Eddie Obrien"/>
    <x v="1"/>
    <n v="42"/>
    <n v="40"/>
    <s v="R3"/>
    <s v="ENG"/>
    <s v="C7"/>
    <d v="1987-11-08T00:00:00"/>
    <x v="0"/>
    <n v="37"/>
    <x v="158"/>
    <x v="6"/>
    <n v="162967"/>
    <x v="0"/>
    <s v="10%"/>
    <n v="16296.7"/>
    <n v="146670.29999999999"/>
    <x v="7"/>
    <x v="1"/>
    <x v="3"/>
  </r>
  <r>
    <s v="EMP-PM-R6-2017"/>
    <s v="[{Name_Id :N17971,Gender_Id :M,RoleId :R6,CountryId :C2}]"/>
    <s v="N17971"/>
    <s v="Shannon Salazar"/>
    <x v="0"/>
    <n v="42"/>
    <n v="40"/>
    <s v="R6"/>
    <s v="PM"/>
    <s v="C2"/>
    <d v="1981-01-26T00:00:00"/>
    <x v="0"/>
    <n v="44"/>
    <x v="159"/>
    <x v="6"/>
    <n v="173915"/>
    <x v="0"/>
    <s v="10%"/>
    <n v="17391.5"/>
    <n v="156523.5"/>
    <x v="0"/>
    <x v="0"/>
    <x v="4"/>
  </r>
  <r>
    <s v="EMP-OPR-R2-2017"/>
    <s v="[{Name_Id :N17930,Gender_Id :F,RoleId :R2,CountryId :C2}]"/>
    <s v="N17930"/>
    <s v="Roberta Kemp"/>
    <x v="1"/>
    <n v="42"/>
    <n v="40"/>
    <s v="R2"/>
    <s v="OPR"/>
    <s v="C2"/>
    <d v="1985-10-26T00:00:00"/>
    <x v="0"/>
    <n v="39"/>
    <x v="160"/>
    <x v="6"/>
    <n v="166280"/>
    <x v="0"/>
    <s v="10%"/>
    <n v="16628"/>
    <n v="149652"/>
    <x v="5"/>
    <x v="3"/>
    <x v="4"/>
  </r>
  <r>
    <s v="EMP-SM-R9-2015"/>
    <s v="[{Name_Id :N15300,Gender_Id :F,RoleId :R9,CountryId :C4}]"/>
    <s v="N15300"/>
    <s v="Denise Hoover"/>
    <x v="1"/>
    <n v="42"/>
    <n v="40"/>
    <s v="R9"/>
    <s v="SM"/>
    <s v="C4"/>
    <d v="1982-07-13T00:00:00"/>
    <x v="0"/>
    <n v="42"/>
    <x v="161"/>
    <x v="4"/>
    <n v="275196"/>
    <x v="0"/>
    <s v="10%"/>
    <n v="27519.600000000002"/>
    <n v="247676.4"/>
    <x v="8"/>
    <x v="2"/>
    <x v="6"/>
  </r>
  <r>
    <s v="EMP-SM-R9-2018"/>
    <s v="[{Name_Id :N20671,Gender_Id :M,RoleId :R9,CountryId :C3}]"/>
    <s v="N20671"/>
    <s v="Howard Livingston"/>
    <x v="0"/>
    <n v="42"/>
    <n v="40"/>
    <s v="R9"/>
    <s v="SM"/>
    <s v="C3"/>
    <d v="1991-06-09T00:00:00"/>
    <x v="0"/>
    <n v="33"/>
    <x v="162"/>
    <x v="1"/>
    <n v="172259"/>
    <x v="0"/>
    <s v="10%"/>
    <n v="17225.900000000001"/>
    <n v="155033.1"/>
    <x v="8"/>
    <x v="2"/>
    <x v="1"/>
  </r>
  <r>
    <s v="EMP-FN-R19-2012"/>
    <s v="[{Name_Id :N7910,Gender_Id :F,RoleId :R19,CountryId :C3}]"/>
    <s v="N7910"/>
    <s v="Lilian Soto"/>
    <x v="1"/>
    <n v="42"/>
    <n v="39"/>
    <s v="R19"/>
    <s v="FN"/>
    <s v="C3"/>
    <d v="1988-10-05T00:00:00"/>
    <x v="0"/>
    <n v="36"/>
    <x v="163"/>
    <x v="5"/>
    <n v="99648"/>
    <x v="1"/>
    <s v="15%"/>
    <n v="14947.199999999999"/>
    <n v="84700.800000000003"/>
    <x v="12"/>
    <x v="4"/>
    <x v="1"/>
  </r>
  <r>
    <s v="EMP-ENG-R1-2017"/>
    <s v="[{Name_Id :N17877,Gender_Id :F,RoleId :R1,CountryId :C4}]"/>
    <s v="N17877"/>
    <s v="Rosemarie Melendez"/>
    <x v="1"/>
    <n v="42"/>
    <n v="40"/>
    <s v="R1"/>
    <s v="ENG"/>
    <s v="C4"/>
    <d v="1990-03-16T00:00:00"/>
    <x v="0"/>
    <n v="34"/>
    <x v="89"/>
    <x v="6"/>
    <n v="123232"/>
    <x v="0"/>
    <s v="10%"/>
    <n v="12323.2"/>
    <n v="110908.8"/>
    <x v="1"/>
    <x v="1"/>
    <x v="6"/>
  </r>
  <r>
    <s v="EMP-ENG-R1-2013"/>
    <s v="[{Name_Id :N8741,Gender_Id :M,RoleId :R1,CountryId :C6}]"/>
    <s v="N8741"/>
    <s v="Ollie Mccall"/>
    <x v="0"/>
    <n v="41"/>
    <n v="39"/>
    <s v="R1"/>
    <s v="ENG"/>
    <s v="C6"/>
    <d v="1987-03-30T00:00:00"/>
    <x v="0"/>
    <n v="37"/>
    <x v="154"/>
    <x v="7"/>
    <n v="261530"/>
    <x v="1"/>
    <s v="15%"/>
    <n v="39229.5"/>
    <n v="222300.5"/>
    <x v="1"/>
    <x v="1"/>
    <x v="5"/>
  </r>
  <r>
    <s v="EMP-PM-R6-2017"/>
    <s v="[{Name_Id :N19549,Gender_Id :F,RoleId :R6,CountryId :C7}]"/>
    <s v="N19549"/>
    <s v="Penny Mendez"/>
    <x v="1"/>
    <n v="42"/>
    <n v="40"/>
    <s v="R6"/>
    <s v="PM"/>
    <s v="C7"/>
    <d v="1982-07-28T00:00:00"/>
    <x v="0"/>
    <n v="42"/>
    <x v="164"/>
    <x v="6"/>
    <n v="118810"/>
    <x v="0"/>
    <s v="10%"/>
    <n v="11881"/>
    <n v="106929"/>
    <x v="0"/>
    <x v="0"/>
    <x v="3"/>
  </r>
  <r>
    <s v="EMP-OPR-R11-2015"/>
    <s v="[{Name_Id :N12022,Gender_Id :M,RoleId :R11,CountryId :C7}]"/>
    <s v="N12022"/>
    <s v="Mathew Blackwell"/>
    <x v="0"/>
    <n v="43"/>
    <n v="40"/>
    <s v="R11"/>
    <s v="OPR"/>
    <s v="C7"/>
    <d v="1987-12-01T00:00:00"/>
    <x v="0"/>
    <n v="37"/>
    <x v="99"/>
    <x v="4"/>
    <n v="89757"/>
    <x v="0"/>
    <s v="10%"/>
    <n v="8975.7000000000007"/>
    <n v="80781.3"/>
    <x v="15"/>
    <x v="3"/>
    <x v="3"/>
  </r>
  <r>
    <s v="EMP-ENG-R4-2014"/>
    <s v="[{Name_Id :N11674,Gender_Id :M,RoleId :R4,CountryId :C1}]"/>
    <s v="N11674"/>
    <s v="Trevor Munoz"/>
    <x v="0"/>
    <n v="42"/>
    <n v="40"/>
    <s v="R4"/>
    <s v="ENG"/>
    <s v="C1"/>
    <d v="1988-04-08T00:00:00"/>
    <x v="0"/>
    <n v="36"/>
    <x v="165"/>
    <x v="2"/>
    <n v="277327"/>
    <x v="0"/>
    <s v="10%"/>
    <n v="27732.7"/>
    <n v="249594.3"/>
    <x v="6"/>
    <x v="1"/>
    <x v="2"/>
  </r>
  <r>
    <s v="EMP-HR-R18-2015"/>
    <s v="[{Name_Id :N12254,Gender_Id :M,RoleId :R18,CountryId :C7}]"/>
    <s v="N12254"/>
    <s v="Angelo Lynch"/>
    <x v="0"/>
    <n v="43"/>
    <n v="40"/>
    <s v="R18"/>
    <s v="HR"/>
    <s v="C7"/>
    <d v="1984-05-02T00:00:00"/>
    <x v="0"/>
    <n v="40"/>
    <x v="145"/>
    <x v="4"/>
    <n v="220601"/>
    <x v="0"/>
    <s v="10%"/>
    <n v="22060.100000000002"/>
    <n v="198540.9"/>
    <x v="13"/>
    <x v="5"/>
    <x v="3"/>
  </r>
  <r>
    <s v="EMP-SM-R9-2017"/>
    <s v="[{Name_Id :N18239,Gender_Id :F,RoleId :R9,CountryId :C7}]"/>
    <s v="N18239"/>
    <s v="Jane Farmer"/>
    <x v="1"/>
    <n v="42"/>
    <n v="40"/>
    <s v="R9"/>
    <s v="SM"/>
    <s v="C7"/>
    <d v="1983-10-30T00:00:00"/>
    <x v="0"/>
    <n v="41"/>
    <x v="52"/>
    <x v="6"/>
    <n v="130710"/>
    <x v="0"/>
    <s v="10%"/>
    <n v="13071"/>
    <n v="117639"/>
    <x v="8"/>
    <x v="2"/>
    <x v="3"/>
  </r>
  <r>
    <s v="EMP-OPR-R11-2018"/>
    <s v="[{Name_Id :N19858,Gender_Id :M,RoleId :R11,CountryId :C3}]"/>
    <s v="N19858"/>
    <s v="Rusty Weber"/>
    <x v="0"/>
    <n v="43"/>
    <n v="40"/>
    <s v="R11"/>
    <s v="OPR"/>
    <s v="C3"/>
    <d v="1990-08-03T00:00:00"/>
    <x v="0"/>
    <n v="34"/>
    <x v="166"/>
    <x v="6"/>
    <n v="187090"/>
    <x v="0"/>
    <s v="10%"/>
    <n v="18709"/>
    <n v="168381"/>
    <x v="15"/>
    <x v="3"/>
    <x v="1"/>
  </r>
  <r>
    <s v="EMP-SM-R15-2017"/>
    <s v="[{Name_Id :N18626,Gender_Id :M,RoleId :R15,CountryId :C1}]"/>
    <s v="N18626"/>
    <s v="Cesar Nixon"/>
    <x v="0"/>
    <n v="43"/>
    <n v="40"/>
    <s v="R15"/>
    <s v="SM"/>
    <s v="C1"/>
    <d v="1984-01-29T00:00:00"/>
    <x v="0"/>
    <n v="41"/>
    <x v="93"/>
    <x v="6"/>
    <n v="252249"/>
    <x v="0"/>
    <s v="10%"/>
    <n v="25224.9"/>
    <n v="227024.1"/>
    <x v="3"/>
    <x v="2"/>
    <x v="2"/>
  </r>
  <r>
    <s v="EMP-ENG-R7-2013"/>
    <s v="[{Name_Id :N9147,Gender_Id :F,RoleId :R7,CountryId :C4}]"/>
    <s v="N9147"/>
    <s v="Gabrielle Fuller"/>
    <x v="1"/>
    <n v="41"/>
    <n v="39"/>
    <s v="R7"/>
    <s v="ENG"/>
    <s v="C4"/>
    <d v="1990-11-08T00:00:00"/>
    <x v="0"/>
    <n v="34"/>
    <x v="157"/>
    <x v="7"/>
    <n v="152149"/>
    <x v="1"/>
    <s v="15%"/>
    <n v="22822.35"/>
    <n v="129326.65"/>
    <x v="16"/>
    <x v="1"/>
    <x v="6"/>
  </r>
  <r>
    <s v="EMP-ENG-R12-2017"/>
    <s v="[{Name_Id :N19161,Gender_Id :M,RoleId :R12,CountryId :C6}]"/>
    <s v="N19161"/>
    <s v="Freddy Blankenship"/>
    <x v="0"/>
    <n v="43"/>
    <n v="40"/>
    <s v="R12"/>
    <s v="ENG"/>
    <s v="C6"/>
    <d v="1986-11-24T00:00:00"/>
    <x v="0"/>
    <n v="38"/>
    <x v="167"/>
    <x v="6"/>
    <n v="188617"/>
    <x v="0"/>
    <s v="10%"/>
    <n v="18861.7"/>
    <n v="169755.3"/>
    <x v="18"/>
    <x v="1"/>
    <x v="5"/>
  </r>
  <r>
    <s v="EMP-ENG-R13-2015"/>
    <s v="[{Name_Id :N14834,Gender_Id :M,RoleId :R13,CountryId :C4}]"/>
    <s v="N14834"/>
    <s v="Everett Short"/>
    <x v="0"/>
    <n v="43"/>
    <n v="40"/>
    <s v="R13"/>
    <s v="ENG"/>
    <s v="C4"/>
    <d v="1989-12-20T00:00:00"/>
    <x v="0"/>
    <n v="35"/>
    <x v="74"/>
    <x v="4"/>
    <n v="172232"/>
    <x v="0"/>
    <s v="10%"/>
    <n v="17223.2"/>
    <n v="155008.79999999999"/>
    <x v="2"/>
    <x v="1"/>
    <x v="6"/>
  </r>
  <r>
    <s v="EMP-ENG-R3-2015"/>
    <s v="[{Name_Id :N9276,Gender_Id :M,RoleId :R3,CountryId :C3}]"/>
    <s v="N9276"/>
    <s v="Jerrell Coleman"/>
    <x v="0"/>
    <n v="41"/>
    <n v="39"/>
    <s v="R3"/>
    <s v="ENG"/>
    <s v="C3"/>
    <d v="1988-07-26T00:00:00"/>
    <x v="0"/>
    <n v="36"/>
    <x v="168"/>
    <x v="2"/>
    <n v="72929"/>
    <x v="0"/>
    <s v="10%"/>
    <n v="7292.9000000000005"/>
    <n v="65636.100000000006"/>
    <x v="7"/>
    <x v="1"/>
    <x v="1"/>
  </r>
  <r>
    <s v="EMP-HR-R18-2017"/>
    <s v="[{Name_Id :N5444,Gender_Id :M,RoleId :R18,CountryId :C1}]"/>
    <s v="N5444"/>
    <s v="Nelson Roy"/>
    <x v="0"/>
    <n v="42"/>
    <n v="39"/>
    <s v="R18"/>
    <s v="HR"/>
    <s v="C1"/>
    <d v="1979-08-20T00:00:00"/>
    <x v="1"/>
    <n v="45"/>
    <x v="169"/>
    <x v="6"/>
    <n v="272687"/>
    <x v="0"/>
    <s v="10%"/>
    <n v="27268.7"/>
    <n v="245418.3"/>
    <x v="13"/>
    <x v="5"/>
    <x v="2"/>
  </r>
  <r>
    <s v="EMP-OPR-R16-2013"/>
    <s v="[{Name_Id :N8033,Gender_Id :F,RoleId :R16,CountryId :C4}]"/>
    <s v="N8033"/>
    <s v="Felecia Manning"/>
    <x v="1"/>
    <n v="42"/>
    <n v="39"/>
    <s v="R16"/>
    <s v="OPR"/>
    <s v="C4"/>
    <d v="1984-01-01T00:00:00"/>
    <x v="0"/>
    <n v="41"/>
    <x v="170"/>
    <x v="5"/>
    <n v="236048"/>
    <x v="1"/>
    <s v="15%"/>
    <n v="35407.199999999997"/>
    <n v="200640.8"/>
    <x v="4"/>
    <x v="3"/>
    <x v="6"/>
  </r>
  <r>
    <s v="EMP-ENG-R3-2012"/>
    <s v="[{Name_Id :N7220,Gender_Id :M,RoleId :R3,CountryId :C5}]"/>
    <s v="N7220"/>
    <s v="Lucio Melendez"/>
    <x v="0"/>
    <n v="41"/>
    <n v="39"/>
    <s v="R3"/>
    <s v="ENG"/>
    <s v="C5"/>
    <d v="1980-09-24T00:00:00"/>
    <x v="1"/>
    <n v="44"/>
    <x v="171"/>
    <x v="5"/>
    <n v="362033"/>
    <x v="1"/>
    <s v="15%"/>
    <n v="54304.95"/>
    <n v="307728.05"/>
    <x v="7"/>
    <x v="1"/>
    <x v="0"/>
  </r>
  <r>
    <s v="EMP-OPR-R16-2013"/>
    <s v="[{Name_Id :N8182,Gender_Id :M,RoleId :R16,CountryId :C1}]"/>
    <s v="N8182"/>
    <s v="Leon Peck"/>
    <x v="0"/>
    <n v="42"/>
    <n v="39"/>
    <s v="R16"/>
    <s v="OPR"/>
    <s v="C1"/>
    <d v="1984-03-08T00:00:00"/>
    <x v="0"/>
    <n v="40"/>
    <x v="172"/>
    <x v="7"/>
    <n v="382988"/>
    <x v="1"/>
    <s v="15%"/>
    <n v="57448.2"/>
    <n v="325539.8"/>
    <x v="4"/>
    <x v="3"/>
    <x v="2"/>
  </r>
  <r>
    <s v="EMP-SM-R9-2014"/>
    <s v="[{Name_Id :N10733,Gender_Id :F,RoleId :R9,CountryId :C1}]"/>
    <s v="N10733"/>
    <s v="Myrtle Gamble"/>
    <x v="1"/>
    <n v="42"/>
    <n v="40"/>
    <s v="R9"/>
    <s v="SM"/>
    <s v="C1"/>
    <d v="1988-07-25T00:00:00"/>
    <x v="0"/>
    <n v="36"/>
    <x v="173"/>
    <x v="2"/>
    <n v="188621"/>
    <x v="0"/>
    <s v="10%"/>
    <n v="18862.100000000002"/>
    <n v="169758.9"/>
    <x v="8"/>
    <x v="2"/>
    <x v="2"/>
  </r>
  <r>
    <s v="EMP-HR-R18-2013"/>
    <s v="[{Name_Id :N4585,Gender_Id :M,RoleId :R18,CountryId :C4}]"/>
    <s v="N4585"/>
    <s v="Darrel Montes"/>
    <x v="0"/>
    <n v="42"/>
    <n v="39"/>
    <s v="R18"/>
    <s v="HR"/>
    <s v="C4"/>
    <d v="1980-03-13T00:00:00"/>
    <x v="1"/>
    <n v="44"/>
    <x v="174"/>
    <x v="7"/>
    <n v="274588"/>
    <x v="1"/>
    <s v="15%"/>
    <n v="41188.199999999997"/>
    <n v="233399.8"/>
    <x v="13"/>
    <x v="5"/>
    <x v="6"/>
  </r>
  <r>
    <s v="EMP-OPR-R16-2012"/>
    <s v="[{Name_Id :N7643,Gender_Id :M,RoleId :R16,CountryId :C5}]"/>
    <s v="N7643"/>
    <s v="Erin Camacho"/>
    <x v="0"/>
    <n v="42"/>
    <n v="39"/>
    <s v="R16"/>
    <s v="OPR"/>
    <s v="C5"/>
    <d v="1985-06-26T00:00:00"/>
    <x v="0"/>
    <n v="39"/>
    <x v="175"/>
    <x v="5"/>
    <n v="122480"/>
    <x v="1"/>
    <s v="15%"/>
    <n v="18372"/>
    <n v="104108"/>
    <x v="4"/>
    <x v="3"/>
    <x v="0"/>
  </r>
  <r>
    <s v="EMP-SM-R15-2016"/>
    <s v="[{Name_Id :N15636,Gender_Id :M,RoleId :R15,CountryId :C5}]"/>
    <s v="N15636"/>
    <s v="Deandre Valdez"/>
    <x v="0"/>
    <n v="43"/>
    <n v="40"/>
    <s v="R15"/>
    <s v="SM"/>
    <s v="C5"/>
    <d v="1978-11-12T00:00:00"/>
    <x v="1"/>
    <n v="46"/>
    <x v="149"/>
    <x v="3"/>
    <n v="390375"/>
    <x v="0"/>
    <s v="10%"/>
    <n v="39037.5"/>
    <n v="351337.5"/>
    <x v="3"/>
    <x v="2"/>
    <x v="0"/>
  </r>
  <r>
    <s v="EMP-PM-R5-2017"/>
    <s v="[{Name_Id :N17902,Gender_Id :M,RoleId :R5,CountryId :C3}]"/>
    <s v="N17902"/>
    <s v="Gordon Powers"/>
    <x v="0"/>
    <n v="42"/>
    <n v="40"/>
    <s v="R5"/>
    <s v="PM"/>
    <s v="C3"/>
    <d v="1977-07-27T00:00:00"/>
    <x v="1"/>
    <n v="47"/>
    <x v="176"/>
    <x v="6"/>
    <n v="341364"/>
    <x v="0"/>
    <s v="10%"/>
    <n v="34136.400000000001"/>
    <n v="307227.59999999998"/>
    <x v="10"/>
    <x v="0"/>
    <x v="1"/>
  </r>
  <r>
    <s v="EMP-ENG-R12-2015"/>
    <s v="[{Name_Id :N12344,Gender_Id :M,RoleId :R12,CountryId :C1}]"/>
    <s v="N12344"/>
    <s v="Dirk Friedman"/>
    <x v="0"/>
    <n v="43"/>
    <n v="40"/>
    <s v="R12"/>
    <s v="ENG"/>
    <s v="C1"/>
    <d v="1986-07-28T00:00:00"/>
    <x v="0"/>
    <n v="38"/>
    <x v="177"/>
    <x v="4"/>
    <n v="213219"/>
    <x v="0"/>
    <s v="10%"/>
    <n v="21321.9"/>
    <n v="191897.1"/>
    <x v="18"/>
    <x v="1"/>
    <x v="2"/>
  </r>
  <r>
    <s v="EMP-ENG-R12-2015"/>
    <s v="[{Name_Id :N12023,Gender_Id :F,RoleId :R12,CountryId :C1}]"/>
    <s v="N12023"/>
    <s v="Janice Hickman"/>
    <x v="1"/>
    <n v="43"/>
    <n v="40"/>
    <s v="R12"/>
    <s v="ENG"/>
    <s v="C1"/>
    <d v="1988-04-25T00:00:00"/>
    <x v="0"/>
    <n v="36"/>
    <x v="99"/>
    <x v="4"/>
    <n v="208756"/>
    <x v="0"/>
    <s v="10%"/>
    <n v="20875.600000000002"/>
    <n v="187880.4"/>
    <x v="18"/>
    <x v="1"/>
    <x v="2"/>
  </r>
  <r>
    <s v="EMP-HR-R18-2017"/>
    <s v="[{Name_Id :N19208,Gender_Id :F,RoleId :R18,CountryId :C5}]"/>
    <s v="N19208"/>
    <s v="Maura Barber"/>
    <x v="1"/>
    <n v="43"/>
    <n v="40"/>
    <s v="R18"/>
    <s v="HR"/>
    <s v="C5"/>
    <d v="1984-05-01T00:00:00"/>
    <x v="0"/>
    <n v="40"/>
    <x v="178"/>
    <x v="6"/>
    <n v="194994"/>
    <x v="0"/>
    <s v="10%"/>
    <n v="19499.400000000001"/>
    <n v="175494.6"/>
    <x v="13"/>
    <x v="5"/>
    <x v="0"/>
  </r>
  <r>
    <s v="EMP-OPR-R16-2017"/>
    <s v="[{Name_Id :N17137,Gender_Id :M,RoleId :R16,CountryId :C5}]"/>
    <s v="N17137"/>
    <s v="Del Patterson"/>
    <x v="0"/>
    <n v="43"/>
    <n v="40"/>
    <s v="R16"/>
    <s v="OPR"/>
    <s v="C5"/>
    <d v="1991-09-30T00:00:00"/>
    <x v="0"/>
    <n v="33"/>
    <x v="179"/>
    <x v="3"/>
    <n v="130957"/>
    <x v="0"/>
    <s v="10%"/>
    <n v="13095.7"/>
    <n v="117861.3"/>
    <x v="4"/>
    <x v="3"/>
    <x v="0"/>
  </r>
  <r>
    <s v="EMP-PM-R14-2016"/>
    <s v="[{Name_Id :N15818,Gender_Id :M,RoleId :R14,CountryId :C4}]"/>
    <s v="N15818"/>
    <s v="Caleb Rivera"/>
    <x v="0"/>
    <n v="43"/>
    <n v="40"/>
    <s v="R14"/>
    <s v="PM"/>
    <s v="C4"/>
    <d v="1988-06-21T00:00:00"/>
    <x v="0"/>
    <n v="36"/>
    <x v="180"/>
    <x v="3"/>
    <n v="185693"/>
    <x v="0"/>
    <s v="10%"/>
    <n v="18569.3"/>
    <n v="167123.70000000001"/>
    <x v="14"/>
    <x v="0"/>
    <x v="6"/>
  </r>
  <r>
    <s v="EMP-FN-R19-2017"/>
    <s v="[{Name_Id :N18765,Gender_Id :M,RoleId :R19,CountryId :C3}]"/>
    <s v="N18765"/>
    <s v="Doug Glass"/>
    <x v="0"/>
    <n v="43"/>
    <n v="40"/>
    <s v="R19"/>
    <s v="FN"/>
    <s v="C3"/>
    <d v="1984-03-01T00:00:00"/>
    <x v="0"/>
    <n v="40"/>
    <x v="113"/>
    <x v="6"/>
    <n v="119724"/>
    <x v="0"/>
    <s v="10%"/>
    <n v="11972.400000000001"/>
    <n v="107751.6"/>
    <x v="12"/>
    <x v="4"/>
    <x v="1"/>
  </r>
  <r>
    <s v="EMP-OPR-R8-2017"/>
    <s v="[{Name_Id :N19160,Gender_Id :M,RoleId :R8,CountryId :C4}]"/>
    <s v="N19160"/>
    <s v="Tyrone Charles"/>
    <x v="0"/>
    <n v="42"/>
    <n v="40"/>
    <s v="R8"/>
    <s v="OPR"/>
    <s v="C4"/>
    <d v="1985-08-24T00:00:00"/>
    <x v="0"/>
    <n v="39"/>
    <x v="167"/>
    <x v="6"/>
    <n v="196477"/>
    <x v="0"/>
    <s v="10%"/>
    <n v="19647.7"/>
    <n v="176829.3"/>
    <x v="17"/>
    <x v="3"/>
    <x v="6"/>
  </r>
  <r>
    <s v="EMP-PM-R6-2014"/>
    <s v="[{Name_Id :N10871,Gender_Id :M,RoleId :R6,CountryId :C5}]"/>
    <s v="N10871"/>
    <s v="Rex Sanders"/>
    <x v="0"/>
    <n v="42"/>
    <n v="40"/>
    <s v="R6"/>
    <s v="PM"/>
    <s v="C5"/>
    <d v="1981-02-03T00:00:00"/>
    <x v="0"/>
    <n v="44"/>
    <x v="115"/>
    <x v="2"/>
    <n v="130814"/>
    <x v="0"/>
    <s v="10%"/>
    <n v="13081.400000000001"/>
    <n v="117732.6"/>
    <x v="0"/>
    <x v="0"/>
    <x v="0"/>
  </r>
  <r>
    <s v="EMP-PM-R6-2016"/>
    <s v="[{Name_Id :N15519,Gender_Id :M,RoleId :R6,CountryId :C5}]"/>
    <s v="N15519"/>
    <s v="Morris Davenport"/>
    <x v="0"/>
    <n v="42"/>
    <n v="40"/>
    <s v="R6"/>
    <s v="PM"/>
    <s v="C5"/>
    <d v="1989-11-02T00:00:00"/>
    <x v="0"/>
    <n v="35"/>
    <x v="181"/>
    <x v="4"/>
    <n v="130294"/>
    <x v="0"/>
    <s v="10%"/>
    <n v="13029.400000000001"/>
    <n v="117264.6"/>
    <x v="0"/>
    <x v="0"/>
    <x v="0"/>
  </r>
  <r>
    <s v="EMP-OPR-R11-2009"/>
    <s v="[{Name_Id :N4842,Gender_Id :M,RoleId :R11,CountryId :C2}]"/>
    <s v="N4842"/>
    <s v="Rupert Zimmerman"/>
    <x v="0"/>
    <n v="42"/>
    <n v="39"/>
    <s v="R11"/>
    <s v="OPR"/>
    <s v="C2"/>
    <d v="1984-12-02T00:00:00"/>
    <x v="0"/>
    <n v="40"/>
    <x v="182"/>
    <x v="8"/>
    <n v="476046"/>
    <x v="1"/>
    <s v="15%"/>
    <n v="71406.899999999994"/>
    <n v="404639.1"/>
    <x v="15"/>
    <x v="3"/>
    <x v="4"/>
  </r>
  <r>
    <s v="EMP-SM-R10-2019"/>
    <s v="[{Name_Id :N10881,Gender_Id :M,RoleId :R10,CountryId :C3}]"/>
    <s v="N10881"/>
    <s v="Monroe Washington"/>
    <x v="0"/>
    <n v="43"/>
    <n v="40"/>
    <s v="R10"/>
    <s v="SM"/>
    <s v="C3"/>
    <d v="1990-05-15T00:00:00"/>
    <x v="0"/>
    <n v="34"/>
    <x v="183"/>
    <x v="1"/>
    <n v="266879"/>
    <x v="0"/>
    <s v="10%"/>
    <n v="26687.9"/>
    <n v="240191.1"/>
    <x v="11"/>
    <x v="2"/>
    <x v="1"/>
  </r>
  <r>
    <s v="EMP-OPR-R16-2018"/>
    <s v="[{Name_Id :N19860,Gender_Id :M,RoleId :R16,CountryId :C6}]"/>
    <s v="N19860"/>
    <s v="Charles Black"/>
    <x v="0"/>
    <n v="43"/>
    <n v="40"/>
    <s v="R16"/>
    <s v="OPR"/>
    <s v="C6"/>
    <d v="1981-03-03T00:00:00"/>
    <x v="0"/>
    <n v="43"/>
    <x v="166"/>
    <x v="6"/>
    <n v="164276"/>
    <x v="0"/>
    <s v="10%"/>
    <n v="16427.600000000002"/>
    <n v="147848.4"/>
    <x v="4"/>
    <x v="3"/>
    <x v="5"/>
  </r>
  <r>
    <s v="EMP-OPR-R17-2015"/>
    <s v="[{Name_Id :N12217,Gender_Id :M,RoleId :R17,CountryId :C1}]"/>
    <s v="N12217"/>
    <s v="Bob Duran"/>
    <x v="0"/>
    <n v="43"/>
    <n v="40"/>
    <s v="R17"/>
    <s v="OPR"/>
    <s v="C1"/>
    <d v="1984-10-05T00:00:00"/>
    <x v="0"/>
    <n v="40"/>
    <x v="184"/>
    <x v="4"/>
    <n v="273394"/>
    <x v="0"/>
    <s v="10%"/>
    <n v="27339.4"/>
    <n v="246054.6"/>
    <x v="9"/>
    <x v="3"/>
    <x v="2"/>
  </r>
  <r>
    <s v="EMP-ENG-R1-2018"/>
    <s v="[{Name_Id :N5759,Gender_Id :M,RoleId :R1,CountryId :C3}]"/>
    <s v="N5759"/>
    <s v="Elijah Crosby"/>
    <x v="0"/>
    <n v="41"/>
    <n v="39"/>
    <s v="R1"/>
    <s v="ENG"/>
    <s v="C3"/>
    <d v="1988-07-30T00:00:00"/>
    <x v="0"/>
    <n v="36"/>
    <x v="150"/>
    <x v="1"/>
    <n v="304702"/>
    <x v="0"/>
    <s v="10%"/>
    <n v="30470.2"/>
    <n v="274231.8"/>
    <x v="1"/>
    <x v="1"/>
    <x v="1"/>
  </r>
  <r>
    <s v="EMP-PM-R6-2017"/>
    <s v="[{Name_Id :N18780,Gender_Id :M,RoleId :R6,CountryId :C4}]"/>
    <s v="N18780"/>
    <s v="Alexander Nolan"/>
    <x v="0"/>
    <n v="42"/>
    <n v="40"/>
    <s v="R6"/>
    <s v="PM"/>
    <s v="C4"/>
    <d v="1988-04-22T00:00:00"/>
    <x v="0"/>
    <n v="36"/>
    <x v="113"/>
    <x v="6"/>
    <n v="102846"/>
    <x v="0"/>
    <s v="10%"/>
    <n v="10284.6"/>
    <n v="92561.4"/>
    <x v="0"/>
    <x v="0"/>
    <x v="6"/>
  </r>
  <r>
    <s v="EMP-ENG-R12-2017"/>
    <s v="[{Name_Id :N17935,Gender_Id :M,RoleId :R12,CountryId :C5}]"/>
    <s v="N17935"/>
    <s v="Raymond Knight"/>
    <x v="0"/>
    <n v="43"/>
    <n v="40"/>
    <s v="R12"/>
    <s v="ENG"/>
    <s v="C5"/>
    <d v="1984-08-07T00:00:00"/>
    <x v="0"/>
    <n v="40"/>
    <x v="160"/>
    <x v="6"/>
    <n v="348617"/>
    <x v="0"/>
    <s v="10%"/>
    <n v="34861.700000000004"/>
    <n v="313755.3"/>
    <x v="18"/>
    <x v="1"/>
    <x v="0"/>
  </r>
  <r>
    <s v="EMP-HR-R18-2018"/>
    <s v="[{Name_Id :N16378,Gender_Id :F,RoleId :R18,CountryId :C2}]"/>
    <s v="N16378"/>
    <s v="Socorro Horne"/>
    <x v="1"/>
    <n v="43"/>
    <n v="40"/>
    <s v="R18"/>
    <s v="HR"/>
    <s v="C2"/>
    <d v="1988-03-28T00:00:00"/>
    <x v="0"/>
    <n v="36"/>
    <x v="185"/>
    <x v="1"/>
    <n v="78350"/>
    <x v="0"/>
    <s v="10%"/>
    <n v="7835"/>
    <n v="70515"/>
    <x v="13"/>
    <x v="5"/>
    <x v="4"/>
  </r>
  <r>
    <s v="EMP-ENG-R13-2011"/>
    <s v="[{Name_Id :N6471,Gender_Id :M,RoleId :R13,CountryId :C3}]"/>
    <s v="N6471"/>
    <s v="Joseph Mckenzie"/>
    <x v="0"/>
    <n v="42"/>
    <n v="39"/>
    <s v="R13"/>
    <s v="ENG"/>
    <s v="C3"/>
    <d v="1985-05-17T00:00:00"/>
    <x v="0"/>
    <n v="39"/>
    <x v="186"/>
    <x v="9"/>
    <n v="286230"/>
    <x v="1"/>
    <s v="15%"/>
    <n v="42934.5"/>
    <n v="243295.5"/>
    <x v="2"/>
    <x v="1"/>
    <x v="1"/>
  </r>
  <r>
    <s v="EMP-PM-R6-2017"/>
    <s v="[{Name_Id :N18922,Gender_Id :F,RoleId :R6,CountryId :C3}]"/>
    <s v="N18922"/>
    <s v="Abigail Price"/>
    <x v="1"/>
    <n v="42"/>
    <n v="40"/>
    <s v="R6"/>
    <s v="PM"/>
    <s v="C3"/>
    <d v="1983-12-29T00:00:00"/>
    <x v="0"/>
    <n v="41"/>
    <x v="187"/>
    <x v="6"/>
    <n v="180518"/>
    <x v="0"/>
    <s v="10%"/>
    <n v="18051.8"/>
    <n v="162466.20000000001"/>
    <x v="0"/>
    <x v="0"/>
    <x v="1"/>
  </r>
  <r>
    <s v="EMP-PM-R5-2018"/>
    <s v="[{Name_Id :N10971,Gender_Id :M,RoleId :R5,CountryId :C7}]"/>
    <s v="N10971"/>
    <s v="Lonnie Marsh"/>
    <x v="0"/>
    <n v="42"/>
    <n v="40"/>
    <s v="R5"/>
    <s v="PM"/>
    <s v="C7"/>
    <d v="1982-04-23T00:00:00"/>
    <x v="0"/>
    <n v="42"/>
    <x v="47"/>
    <x v="1"/>
    <n v="317410"/>
    <x v="0"/>
    <s v="10%"/>
    <n v="31741"/>
    <n v="285669"/>
    <x v="10"/>
    <x v="0"/>
    <x v="3"/>
  </r>
  <r>
    <s v="EMP-ENG-R12-2011"/>
    <s v="[{Name_Id :N5987,Gender_Id :M,RoleId :R12,CountryId :C6}]"/>
    <s v="N5987"/>
    <s v="Pete Miller"/>
    <x v="0"/>
    <n v="42"/>
    <n v="39"/>
    <s v="R12"/>
    <s v="ENG"/>
    <s v="C6"/>
    <d v="1987-09-27T00:00:00"/>
    <x v="0"/>
    <n v="37"/>
    <x v="188"/>
    <x v="9"/>
    <n v="195250"/>
    <x v="1"/>
    <s v="15%"/>
    <n v="29287.5"/>
    <n v="165962.5"/>
    <x v="18"/>
    <x v="1"/>
    <x v="5"/>
  </r>
  <r>
    <s v="EMP-ENG-R3-2017"/>
    <s v="[{Name_Id :N18662,Gender_Id :M,RoleId :R3,CountryId :C1}]"/>
    <s v="N18662"/>
    <s v="Brock Dorsey"/>
    <x v="0"/>
    <n v="42"/>
    <n v="40"/>
    <s v="R3"/>
    <s v="ENG"/>
    <s v="C1"/>
    <d v="1981-11-30T00:00:00"/>
    <x v="0"/>
    <n v="43"/>
    <x v="189"/>
    <x v="6"/>
    <n v="246014"/>
    <x v="0"/>
    <s v="10%"/>
    <n v="24601.4"/>
    <n v="221412.6"/>
    <x v="7"/>
    <x v="1"/>
    <x v="2"/>
  </r>
  <r>
    <s v="EMP-ENG-R3-2009"/>
    <s v="[{Name_Id :N5095,Gender_Id :M,RoleId :R3,CountryId :C1}]"/>
    <s v="N5095"/>
    <s v="Evan Mooney"/>
    <x v="0"/>
    <n v="41"/>
    <n v="39"/>
    <s v="R3"/>
    <s v="ENG"/>
    <s v="C1"/>
    <d v="1984-06-19T00:00:00"/>
    <x v="0"/>
    <n v="40"/>
    <x v="190"/>
    <x v="8"/>
    <n v="191767"/>
    <x v="1"/>
    <s v="15%"/>
    <n v="28765.05"/>
    <n v="163001.95000000001"/>
    <x v="7"/>
    <x v="1"/>
    <x v="2"/>
  </r>
  <r>
    <s v="EMP-SM-R15-2008"/>
    <s v="[{Name_Id :N4607,Gender_Id :M,RoleId :R15,CountryId :C4}]"/>
    <s v="N4607"/>
    <s v="Shaun Watkins"/>
    <x v="0"/>
    <n v="42"/>
    <n v="39"/>
    <s v="R15"/>
    <s v="SM"/>
    <s v="C4"/>
    <d v="1987-10-16T00:00:00"/>
    <x v="0"/>
    <n v="37"/>
    <x v="191"/>
    <x v="10"/>
    <n v="270000"/>
    <x v="2"/>
    <s v="20%"/>
    <n v="54000"/>
    <n v="216000"/>
    <x v="3"/>
    <x v="2"/>
    <x v="6"/>
  </r>
  <r>
    <s v="EMP-OPR-R16-2004"/>
    <s v="[{Name_Id :N2809,Gender_Id :F,RoleId :R16,CountryId :C2}]"/>
    <s v="N2809"/>
    <s v="Lessie Donovan"/>
    <x v="1"/>
    <n v="42"/>
    <n v="39"/>
    <s v="R16"/>
    <s v="OPR"/>
    <s v="C2"/>
    <d v="1975-10-11T00:00:00"/>
    <x v="1"/>
    <n v="49"/>
    <x v="192"/>
    <x v="11"/>
    <n v="202191"/>
    <x v="2"/>
    <s v="20%"/>
    <n v="40438.200000000004"/>
    <n v="161752.79999999999"/>
    <x v="4"/>
    <x v="3"/>
    <x v="4"/>
  </r>
  <r>
    <s v="EMP-HR-R18-2007"/>
    <s v="[{Name_Id :N4033,Gender_Id :M,RoleId :R18,CountryId :C6}]"/>
    <s v="N4033"/>
    <s v="Stanton Fleming"/>
    <x v="0"/>
    <n v="42"/>
    <n v="39"/>
    <s v="R18"/>
    <s v="HR"/>
    <s v="C6"/>
    <d v="1983-03-03T00:00:00"/>
    <x v="0"/>
    <n v="41"/>
    <x v="193"/>
    <x v="12"/>
    <n v="187782"/>
    <x v="2"/>
    <s v="20%"/>
    <n v="37556.400000000001"/>
    <n v="150225.60000000001"/>
    <x v="13"/>
    <x v="5"/>
    <x v="5"/>
  </r>
  <r>
    <s v="EMP-PM-R6-2011"/>
    <s v="[{Name_Id :N6586,Gender_Id :M,RoleId :R6,CountryId :C1}]"/>
    <s v="N6586"/>
    <s v="Joshua Warner"/>
    <x v="0"/>
    <n v="41"/>
    <n v="39"/>
    <s v="R6"/>
    <s v="PM"/>
    <s v="C1"/>
    <d v="1983-12-21T00:00:00"/>
    <x v="0"/>
    <n v="41"/>
    <x v="194"/>
    <x v="9"/>
    <n v="109934"/>
    <x v="1"/>
    <s v="15%"/>
    <n v="16490.099999999999"/>
    <n v="93443.9"/>
    <x v="0"/>
    <x v="0"/>
    <x v="2"/>
  </r>
  <r>
    <s v="EMP-SM-R15-2010"/>
    <s v="[{Name_Id :N3936,Gender_Id :M,RoleId :R15,CountryId :C4}]"/>
    <s v="N3936"/>
    <s v="Jame Cobb"/>
    <x v="0"/>
    <n v="42"/>
    <n v="39"/>
    <s v="R15"/>
    <s v="SM"/>
    <s v="C4"/>
    <d v="1971-04-15T00:00:00"/>
    <x v="1"/>
    <n v="53"/>
    <x v="195"/>
    <x v="13"/>
    <n v="519979"/>
    <x v="1"/>
    <s v="15%"/>
    <n v="77996.849999999991"/>
    <n v="441982.15"/>
    <x v="3"/>
    <x v="2"/>
    <x v="6"/>
  </r>
  <r>
    <s v="EMP-OPR-R16-2015"/>
    <s v="[{Name_Id :N12123,Gender_Id :F,RoleId :R16,CountryId :C5}]"/>
    <s v="N12123"/>
    <s v="Tanisha Flowers"/>
    <x v="1"/>
    <n v="43"/>
    <n v="40"/>
    <s v="R16"/>
    <s v="OPR"/>
    <s v="C5"/>
    <d v="1991-03-22T00:00:00"/>
    <x v="0"/>
    <n v="33"/>
    <x v="196"/>
    <x v="4"/>
    <n v="235809"/>
    <x v="0"/>
    <s v="10%"/>
    <n v="23580.9"/>
    <n v="212228.1"/>
    <x v="4"/>
    <x v="3"/>
    <x v="0"/>
  </r>
  <r>
    <s v="EMP-OPR-R8-2015"/>
    <s v="[{Name_Id :N15260,Gender_Id :M,RoleId :R8,CountryId :C2}]"/>
    <s v="N15260"/>
    <s v="Waldo Zamora"/>
    <x v="0"/>
    <n v="42"/>
    <n v="40"/>
    <s v="R8"/>
    <s v="OPR"/>
    <s v="C2"/>
    <d v="1988-09-05T00:00:00"/>
    <x v="0"/>
    <n v="36"/>
    <x v="197"/>
    <x v="4"/>
    <n v="152434"/>
    <x v="0"/>
    <s v="10%"/>
    <n v="15243.400000000001"/>
    <n v="137190.6"/>
    <x v="17"/>
    <x v="3"/>
    <x v="4"/>
  </r>
  <r>
    <s v="EMP-OPR-R11-2007"/>
    <s v="[{Name_Id :N3960,Gender_Id :M,RoleId :R11,CountryId :C5}]"/>
    <s v="N3960"/>
    <s v="Jerold Mcmahon"/>
    <x v="0"/>
    <n v="42"/>
    <n v="39"/>
    <s v="R11"/>
    <s v="OPR"/>
    <s v="C5"/>
    <d v="1982-06-23T00:00:00"/>
    <x v="0"/>
    <n v="42"/>
    <x v="198"/>
    <x v="12"/>
    <n v="259048"/>
    <x v="2"/>
    <s v="20%"/>
    <n v="51809.600000000006"/>
    <n v="207238.39999999999"/>
    <x v="15"/>
    <x v="3"/>
    <x v="0"/>
  </r>
  <r>
    <s v="EMP-SM-R10-2008"/>
    <s v="[{Name_Id :N4608,Gender_Id :M,RoleId :R10,CountryId :C4}]"/>
    <s v="N4608"/>
    <s v="Delmar Meyers"/>
    <x v="0"/>
    <n v="42"/>
    <n v="39"/>
    <s v="R10"/>
    <s v="SM"/>
    <s v="C4"/>
    <d v="1978-03-15T00:00:00"/>
    <x v="1"/>
    <n v="46"/>
    <x v="199"/>
    <x v="10"/>
    <n v="278248"/>
    <x v="2"/>
    <s v="20%"/>
    <n v="55649.600000000006"/>
    <n v="222598.39999999999"/>
    <x v="11"/>
    <x v="2"/>
    <x v="6"/>
  </r>
  <r>
    <s v="EMP-SM-R9-2006"/>
    <s v="[{Name_Id :N2944,Gender_Id :M,RoleId :R9,CountryId :C7}]"/>
    <s v="N2944"/>
    <s v="Willard Durham"/>
    <x v="0"/>
    <n v="41"/>
    <n v="39"/>
    <s v="R9"/>
    <s v="SM"/>
    <s v="C7"/>
    <d v="1978-03-11T00:00:00"/>
    <x v="1"/>
    <n v="46"/>
    <x v="200"/>
    <x v="14"/>
    <n v="254923"/>
    <x v="2"/>
    <s v="20%"/>
    <n v="50984.600000000006"/>
    <n v="203938.4"/>
    <x v="8"/>
    <x v="2"/>
    <x v="3"/>
  </r>
  <r>
    <s v="EMP-OPR-R8-2011"/>
    <s v="[{Name_Id :N6215,Gender_Id :F,RoleId :R8,CountryId :C1}]"/>
    <s v="N6215"/>
    <s v="Harriet Vargas"/>
    <x v="1"/>
    <n v="41"/>
    <n v="39"/>
    <s v="R8"/>
    <s v="OPR"/>
    <s v="C1"/>
    <d v="1982-01-11T00:00:00"/>
    <x v="0"/>
    <n v="43"/>
    <x v="201"/>
    <x v="9"/>
    <n v="238415"/>
    <x v="1"/>
    <s v="15%"/>
    <n v="35762.25"/>
    <n v="202652.75"/>
    <x v="17"/>
    <x v="3"/>
    <x v="2"/>
  </r>
  <r>
    <s v="EMP-PM-R5-2010"/>
    <s v="[{Name_Id :N5238,Gender_Id :M,RoleId :R5,CountryId :C4}]"/>
    <s v="N5238"/>
    <s v="Elton Holmes"/>
    <x v="0"/>
    <n v="41"/>
    <n v="39"/>
    <s v="R5"/>
    <s v="PM"/>
    <s v="C4"/>
    <d v="1978-02-23T00:00:00"/>
    <x v="1"/>
    <n v="46"/>
    <x v="202"/>
    <x v="13"/>
    <n v="385084"/>
    <x v="1"/>
    <s v="15%"/>
    <n v="57762.6"/>
    <n v="327321.40000000002"/>
    <x v="10"/>
    <x v="0"/>
    <x v="6"/>
  </r>
  <r>
    <s v="EMP-ENG-R3-2017"/>
    <s v="[{Name_Id :N4057,Gender_Id :M,RoleId :R3,CountryId :C4}]"/>
    <s v="N4057"/>
    <s v="Moises Cummings"/>
    <x v="0"/>
    <n v="41"/>
    <n v="39"/>
    <s v="R3"/>
    <s v="ENG"/>
    <s v="C4"/>
    <d v="1980-09-28T00:00:00"/>
    <x v="1"/>
    <n v="44"/>
    <x v="142"/>
    <x v="3"/>
    <n v="177146"/>
    <x v="0"/>
    <s v="10%"/>
    <n v="17714.600000000002"/>
    <n v="159431.4"/>
    <x v="7"/>
    <x v="1"/>
    <x v="6"/>
  </r>
  <r>
    <s v="EMP-OPR-R2-2008"/>
    <s v="[{Name_Id :N4160,Gender_Id :F,RoleId :R2,CountryId :C5}]"/>
    <s v="N4160"/>
    <s v="Carlene Osborne"/>
    <x v="1"/>
    <n v="41"/>
    <n v="39"/>
    <s v="R2"/>
    <s v="OPR"/>
    <s v="C5"/>
    <d v="1984-08-09T00:00:00"/>
    <x v="0"/>
    <n v="40"/>
    <x v="203"/>
    <x v="10"/>
    <n v="263158"/>
    <x v="2"/>
    <s v="20%"/>
    <n v="52631.600000000006"/>
    <n v="210526.4"/>
    <x v="5"/>
    <x v="3"/>
    <x v="0"/>
  </r>
  <r>
    <s v="EMP-OPR-R17-2019"/>
    <s v="[{Name_Id :N22449,Gender_Id :F,RoleId :R17,CountryId :C3}]"/>
    <s v="N22449"/>
    <s v="Jerry Fitzpatrick"/>
    <x v="1"/>
    <n v="43"/>
    <n v="40"/>
    <s v="R17"/>
    <s v="OPR"/>
    <s v="C3"/>
    <d v="1992-04-21T00:00:00"/>
    <x v="0"/>
    <n v="32"/>
    <x v="204"/>
    <x v="0"/>
    <n v="142833"/>
    <x v="0"/>
    <s v="10%"/>
    <n v="14283.300000000001"/>
    <n v="128549.7"/>
    <x v="9"/>
    <x v="3"/>
    <x v="1"/>
  </r>
  <r>
    <s v="EMP-PM-R5-2011"/>
    <s v="[{Name_Id :N6236,Gender_Id :M,RoleId :R5,CountryId :C7}]"/>
    <s v="N6236"/>
    <s v="Ahmad Gross"/>
    <x v="0"/>
    <n v="41"/>
    <n v="39"/>
    <s v="R5"/>
    <s v="PM"/>
    <s v="C7"/>
    <d v="1984-08-09T00:00:00"/>
    <x v="0"/>
    <n v="40"/>
    <x v="205"/>
    <x v="9"/>
    <n v="183986"/>
    <x v="1"/>
    <s v="15%"/>
    <n v="27597.899999999998"/>
    <n v="156388.1"/>
    <x v="10"/>
    <x v="0"/>
    <x v="3"/>
  </r>
  <r>
    <s v="EMP-OPR-R2-2015"/>
    <s v="[{Name_Id :N14215,Gender_Id :M,RoleId :R2,CountryId :C7}]"/>
    <s v="N14215"/>
    <s v="Sterling Huffman"/>
    <x v="0"/>
    <n v="42"/>
    <n v="40"/>
    <s v="R2"/>
    <s v="OPR"/>
    <s v="C7"/>
    <d v="1989-02-12T00:00:00"/>
    <x v="0"/>
    <n v="36"/>
    <x v="206"/>
    <x v="4"/>
    <n v="200475"/>
    <x v="0"/>
    <s v="10%"/>
    <n v="20047.5"/>
    <n v="180427.5"/>
    <x v="5"/>
    <x v="3"/>
    <x v="3"/>
  </r>
  <r>
    <s v="EMP-ENG-R7-2011"/>
    <s v="[{Name_Id :N6374,Gender_Id :M,RoleId :R7,CountryId :C1}]"/>
    <s v="N6374"/>
    <s v="Cletus Burns"/>
    <x v="0"/>
    <n v="41"/>
    <n v="39"/>
    <s v="R7"/>
    <s v="ENG"/>
    <s v="C1"/>
    <d v="1982-07-13T00:00:00"/>
    <x v="0"/>
    <n v="42"/>
    <x v="207"/>
    <x v="9"/>
    <n v="197567"/>
    <x v="1"/>
    <s v="15%"/>
    <n v="29635.05"/>
    <n v="167931.95"/>
    <x v="16"/>
    <x v="1"/>
    <x v="2"/>
  </r>
  <r>
    <s v="EMP-SM-R9-2017"/>
    <s v="[{Name_Id :N4410,Gender_Id :M,RoleId :R9,CountryId :C7}]"/>
    <s v="N4410"/>
    <s v="Emmett Roberts"/>
    <x v="0"/>
    <n v="41"/>
    <n v="39"/>
    <s v="R9"/>
    <s v="SM"/>
    <s v="C7"/>
    <d v="1982-03-09T00:00:00"/>
    <x v="0"/>
    <n v="42"/>
    <x v="169"/>
    <x v="6"/>
    <n v="201104"/>
    <x v="0"/>
    <s v="10%"/>
    <n v="20110.400000000001"/>
    <n v="180993.6"/>
    <x v="8"/>
    <x v="2"/>
    <x v="3"/>
  </r>
  <r>
    <s v="EMP-ENG-R1-2011"/>
    <s v="[{Name_Id :N4995,Gender_Id :M,RoleId :R1,CountryId :C6}]"/>
    <s v="N4995"/>
    <s v="Denis Griffin"/>
    <x v="0"/>
    <n v="41"/>
    <n v="39"/>
    <s v="R1"/>
    <s v="ENG"/>
    <s v="C6"/>
    <d v="1983-01-01T00:00:00"/>
    <x v="0"/>
    <n v="42"/>
    <x v="208"/>
    <x v="9"/>
    <n v="352455"/>
    <x v="1"/>
    <s v="15%"/>
    <n v="52868.25"/>
    <n v="299586.75"/>
    <x v="1"/>
    <x v="1"/>
    <x v="5"/>
  </r>
  <r>
    <s v="EMP-ENG-R3-2008"/>
    <s v="[{Name_Id :N4226,Gender_Id :F,RoleId :R3,CountryId :C7}]"/>
    <s v="N4226"/>
    <s v="Rita Fitzgerald"/>
    <x v="1"/>
    <n v="41"/>
    <n v="39"/>
    <s v="R3"/>
    <s v="ENG"/>
    <s v="C7"/>
    <d v="1981-08-23T00:00:00"/>
    <x v="0"/>
    <n v="43"/>
    <x v="209"/>
    <x v="10"/>
    <n v="118705"/>
    <x v="2"/>
    <s v="20%"/>
    <n v="23741"/>
    <n v="94964"/>
    <x v="7"/>
    <x v="1"/>
    <x v="3"/>
  </r>
  <r>
    <s v="EMP-ENG-R1-2009"/>
    <s v="[{Name_Id :N4680,Gender_Id :M,RoleId :R1,CountryId :C6}]"/>
    <s v="N4680"/>
    <s v="Pat Munoz"/>
    <x v="0"/>
    <n v="41"/>
    <n v="39"/>
    <s v="R1"/>
    <s v="ENG"/>
    <s v="C6"/>
    <d v="1986-09-18T00:00:00"/>
    <x v="0"/>
    <n v="38"/>
    <x v="210"/>
    <x v="10"/>
    <n v="344397"/>
    <x v="2"/>
    <s v="20%"/>
    <n v="68879.400000000009"/>
    <n v="275517.59999999998"/>
    <x v="1"/>
    <x v="1"/>
    <x v="5"/>
  </r>
  <r>
    <s v="EMP-SM-R10-2011"/>
    <s v="[{Name_Id :N5989,Gender_Id :M,RoleId :R10,CountryId :C5}]"/>
    <s v="N5989"/>
    <s v="Tracy Frederick"/>
    <x v="0"/>
    <n v="42"/>
    <n v="39"/>
    <s v="R10"/>
    <s v="SM"/>
    <s v="C5"/>
    <d v="1979-08-23T00:00:00"/>
    <x v="1"/>
    <n v="45"/>
    <x v="211"/>
    <x v="13"/>
    <n v="564931"/>
    <x v="1"/>
    <s v="15%"/>
    <n v="84739.65"/>
    <n v="480191.35"/>
    <x v="11"/>
    <x v="2"/>
    <x v="0"/>
  </r>
  <r>
    <s v="EMP-ENG-R13-2009"/>
    <s v="[{Name_Id :N5048,Gender_Id :M,RoleId :R13,CountryId :C1}]"/>
    <s v="N5048"/>
    <s v="Daren Copeland"/>
    <x v="0"/>
    <n v="42"/>
    <n v="39"/>
    <s v="R13"/>
    <s v="ENG"/>
    <s v="C1"/>
    <d v="1984-08-22T00:00:00"/>
    <x v="0"/>
    <n v="40"/>
    <x v="212"/>
    <x v="8"/>
    <n v="262776"/>
    <x v="1"/>
    <s v="15%"/>
    <n v="39416.400000000001"/>
    <n v="223359.6"/>
    <x v="2"/>
    <x v="1"/>
    <x v="2"/>
  </r>
  <r>
    <s v="EMP-FN-R19-2004"/>
    <s v="[{Name_Id :N2824,Gender_Id :M,RoleId :R19,CountryId :C7}]"/>
    <s v="N2824"/>
    <s v="Milo Tapia"/>
    <x v="0"/>
    <n v="42"/>
    <n v="39"/>
    <s v="R19"/>
    <s v="FN"/>
    <s v="C7"/>
    <d v="1979-10-21T00:00:00"/>
    <x v="1"/>
    <n v="45"/>
    <x v="192"/>
    <x v="11"/>
    <n v="494391"/>
    <x v="2"/>
    <s v="20%"/>
    <n v="98878.200000000012"/>
    <n v="395512.8"/>
    <x v="12"/>
    <x v="4"/>
    <x v="3"/>
  </r>
  <r>
    <s v="EMP-PM-R5-2007"/>
    <s v="[{Name_Id :N4032,Gender_Id :M,RoleId :R5,CountryId :C6}]"/>
    <s v="N4032"/>
    <s v="Douglas Yu"/>
    <x v="0"/>
    <n v="41"/>
    <n v="39"/>
    <s v="R5"/>
    <s v="PM"/>
    <s v="C6"/>
    <d v="1981-08-20T00:00:00"/>
    <x v="0"/>
    <n v="43"/>
    <x v="193"/>
    <x v="12"/>
    <n v="269344"/>
    <x v="2"/>
    <s v="20%"/>
    <n v="53868.800000000003"/>
    <n v="215475.20000000001"/>
    <x v="10"/>
    <x v="0"/>
    <x v="5"/>
  </r>
  <r>
    <s v="EMP-SM-R15-2008"/>
    <s v="[{Name_Id :N4388,Gender_Id :M,RoleId :R15,CountryId :C3}]"/>
    <s v="N4388"/>
    <s v="Claudio Esparza"/>
    <x v="0"/>
    <n v="42"/>
    <n v="39"/>
    <s v="R15"/>
    <s v="SM"/>
    <s v="C3"/>
    <d v="1984-10-01T00:00:00"/>
    <x v="0"/>
    <n v="40"/>
    <x v="213"/>
    <x v="10"/>
    <n v="363462"/>
    <x v="2"/>
    <s v="20%"/>
    <n v="72692.400000000009"/>
    <n v="290769.59999999998"/>
    <x v="3"/>
    <x v="2"/>
    <x v="1"/>
  </r>
  <r>
    <s v="EMP-OPR-R17-2010"/>
    <s v="[{Name_Id :N5942,Gender_Id :M,RoleId :R17,CountryId :C3}]"/>
    <s v="N5942"/>
    <s v="Theodore Donovan"/>
    <x v="0"/>
    <n v="42"/>
    <n v="39"/>
    <s v="R17"/>
    <s v="OPR"/>
    <s v="C3"/>
    <d v="1982-03-13T00:00:00"/>
    <x v="0"/>
    <n v="42"/>
    <x v="214"/>
    <x v="13"/>
    <n v="267435"/>
    <x v="1"/>
    <s v="15%"/>
    <n v="40115.25"/>
    <n v="227319.75"/>
    <x v="9"/>
    <x v="3"/>
    <x v="1"/>
  </r>
  <r>
    <s v="EMP-HR-R18-2013"/>
    <s v="[{Name_Id :N9325,Gender_Id :M,RoleId :R18,CountryId :C7}]"/>
    <s v="N9325"/>
    <s v="Dino Walton"/>
    <x v="0"/>
    <n v="42"/>
    <n v="39"/>
    <s v="R18"/>
    <s v="HR"/>
    <s v="C7"/>
    <d v="1987-02-27T00:00:00"/>
    <x v="0"/>
    <n v="37"/>
    <x v="215"/>
    <x v="7"/>
    <n v="196804"/>
    <x v="1"/>
    <s v="15%"/>
    <n v="29520.6"/>
    <n v="167283.4"/>
    <x v="13"/>
    <x v="5"/>
    <x v="3"/>
  </r>
  <r>
    <s v="EMP-PM-R5-2013"/>
    <s v="[{Name_Id :N8995,Gender_Id :M,RoleId :R5,CountryId :C1}]"/>
    <s v="N8995"/>
    <s v="Thad Velasquez"/>
    <x v="0"/>
    <n v="41"/>
    <n v="39"/>
    <s v="R5"/>
    <s v="PM"/>
    <s v="C1"/>
    <d v="1982-05-17T00:00:00"/>
    <x v="0"/>
    <n v="42"/>
    <x v="216"/>
    <x v="7"/>
    <n v="375290"/>
    <x v="1"/>
    <s v="15%"/>
    <n v="56293.5"/>
    <n v="318996.5"/>
    <x v="10"/>
    <x v="0"/>
    <x v="2"/>
  </r>
  <r>
    <s v="EMP-SM-R15-2013"/>
    <s v="[{Name_Id :N8328,Gender_Id :M,RoleId :R15,CountryId :C1}]"/>
    <s v="N8328"/>
    <s v="Jamey Leach"/>
    <x v="0"/>
    <n v="42"/>
    <n v="39"/>
    <s v="R15"/>
    <s v="SM"/>
    <s v="C1"/>
    <d v="1980-02-05T00:00:00"/>
    <x v="1"/>
    <n v="45"/>
    <x v="217"/>
    <x v="7"/>
    <n v="211594"/>
    <x v="1"/>
    <s v="15%"/>
    <n v="31739.1"/>
    <n v="179854.9"/>
    <x v="3"/>
    <x v="2"/>
    <x v="2"/>
  </r>
  <r>
    <s v="EMP-HR-R18-2015"/>
    <s v="[{Name_Id :N14531,Gender_Id :F,RoleId :R18,CountryId :C4}]"/>
    <s v="N14531"/>
    <s v="Lottie Johnston"/>
    <x v="1"/>
    <n v="43"/>
    <n v="40"/>
    <s v="R18"/>
    <s v="HR"/>
    <s v="C4"/>
    <d v="1990-07-26T00:00:00"/>
    <x v="0"/>
    <n v="34"/>
    <x v="81"/>
    <x v="4"/>
    <n v="111078"/>
    <x v="0"/>
    <s v="10%"/>
    <n v="11107.800000000001"/>
    <n v="99970.2"/>
    <x v="13"/>
    <x v="5"/>
    <x v="6"/>
  </r>
  <r>
    <s v="EMP-SM-R10-2013"/>
    <s v="[{Name_Id :N8322,Gender_Id :M,RoleId :R10,CountryId :C2}]"/>
    <s v="N8322"/>
    <s v="Tyler Booker"/>
    <x v="0"/>
    <n v="42"/>
    <n v="39"/>
    <s v="R10"/>
    <s v="SM"/>
    <s v="C2"/>
    <d v="1989-02-18T00:00:00"/>
    <x v="0"/>
    <n v="36"/>
    <x v="218"/>
    <x v="7"/>
    <n v="142024"/>
    <x v="1"/>
    <s v="15%"/>
    <n v="21303.599999999999"/>
    <n v="120720.4"/>
    <x v="11"/>
    <x v="2"/>
    <x v="4"/>
  </r>
  <r>
    <s v="EMP-OPR-R2-2012"/>
    <s v="[{Name_Id :N7506,Gender_Id :M,RoleId :R2,CountryId :C1}]"/>
    <s v="N7506"/>
    <s v="Geoffrey Burns"/>
    <x v="0"/>
    <n v="41"/>
    <n v="39"/>
    <s v="R2"/>
    <s v="OPR"/>
    <s v="C1"/>
    <d v="1978-06-28T00:00:00"/>
    <x v="1"/>
    <n v="46"/>
    <x v="219"/>
    <x v="5"/>
    <n v="201071"/>
    <x v="1"/>
    <s v="15%"/>
    <n v="30160.649999999998"/>
    <n v="170910.35"/>
    <x v="5"/>
    <x v="3"/>
    <x v="2"/>
  </r>
  <r>
    <s v="EMP-FN-R19-2012"/>
    <s v="[{Name_Id :N7685,Gender_Id :F,RoleId :R19,CountryId :C3}]"/>
    <s v="N7685"/>
    <s v="Elisabeth Leon"/>
    <x v="1"/>
    <n v="42"/>
    <n v="39"/>
    <s v="R19"/>
    <s v="FN"/>
    <s v="C3"/>
    <d v="1986-12-18T00:00:00"/>
    <x v="0"/>
    <n v="38"/>
    <x v="220"/>
    <x v="5"/>
    <n v="285436"/>
    <x v="1"/>
    <s v="15%"/>
    <n v="42815.4"/>
    <n v="242620.6"/>
    <x v="12"/>
    <x v="4"/>
    <x v="1"/>
  </r>
  <r>
    <s v="EMP-OPR-R16-2012"/>
    <s v="[{Name_Id :N6597,Gender_Id :M,RoleId :R16,CountryId :C6}]"/>
    <s v="N6597"/>
    <s v="Leroy Cook"/>
    <x v="0"/>
    <n v="42"/>
    <n v="39"/>
    <s v="R16"/>
    <s v="OPR"/>
    <s v="C6"/>
    <d v="1984-12-06T00:00:00"/>
    <x v="0"/>
    <n v="40"/>
    <x v="221"/>
    <x v="9"/>
    <n v="228296"/>
    <x v="1"/>
    <s v="15%"/>
    <n v="34244.400000000001"/>
    <n v="194051.6"/>
    <x v="4"/>
    <x v="3"/>
    <x v="5"/>
  </r>
  <r>
    <s v="EMP-PM-R14-2011"/>
    <s v="[{Name_Id :N6548,Gender_Id :M,RoleId :R14,CountryId :C7}]"/>
    <s v="N6548"/>
    <s v="Dalton Pitts"/>
    <x v="0"/>
    <n v="42"/>
    <n v="39"/>
    <s v="R14"/>
    <s v="PM"/>
    <s v="C7"/>
    <d v="1978-07-28T00:00:00"/>
    <x v="1"/>
    <n v="46"/>
    <x v="222"/>
    <x v="9"/>
    <n v="133761"/>
    <x v="1"/>
    <s v="15%"/>
    <n v="20064.149999999998"/>
    <n v="113696.85"/>
    <x v="14"/>
    <x v="0"/>
    <x v="3"/>
  </r>
  <r>
    <s v="EMP-ENG-R7-2010"/>
    <s v="[{Name_Id :N5713,Gender_Id :M,RoleId :R7,CountryId :C2}]"/>
    <s v="N5713"/>
    <s v="Javier Andersen"/>
    <x v="0"/>
    <n v="41"/>
    <n v="39"/>
    <s v="R7"/>
    <s v="ENG"/>
    <s v="C2"/>
    <d v="1977-11-10T00:00:00"/>
    <x v="1"/>
    <n v="47"/>
    <x v="223"/>
    <x v="13"/>
    <n v="205742"/>
    <x v="1"/>
    <s v="15%"/>
    <n v="30861.3"/>
    <n v="174880.7"/>
    <x v="16"/>
    <x v="1"/>
    <x v="4"/>
  </r>
  <r>
    <s v="EMP-PM-R5-2016"/>
    <s v="[{Name_Id :N14652,Gender_Id :F,RoleId :R5,CountryId :C2}]"/>
    <s v="N14652"/>
    <s v="Sherrie Curry"/>
    <x v="1"/>
    <n v="42"/>
    <n v="40"/>
    <s v="R5"/>
    <s v="PM"/>
    <s v="C2"/>
    <d v="1991-06-21T00:00:00"/>
    <x v="0"/>
    <n v="33"/>
    <x v="224"/>
    <x v="3"/>
    <n v="116053"/>
    <x v="0"/>
    <s v="10%"/>
    <n v="11605.300000000001"/>
    <n v="104447.7"/>
    <x v="10"/>
    <x v="0"/>
    <x v="4"/>
  </r>
  <r>
    <s v="EMP-ENG-R12-2008"/>
    <s v="[{Name_Id :N4403,Gender_Id :M,RoleId :R12,CountryId :C4}]"/>
    <s v="N4403"/>
    <s v="Issac Bright"/>
    <x v="0"/>
    <n v="42"/>
    <n v="39"/>
    <s v="R12"/>
    <s v="ENG"/>
    <s v="C4"/>
    <d v="1982-05-25T00:00:00"/>
    <x v="0"/>
    <n v="42"/>
    <x v="225"/>
    <x v="10"/>
    <n v="330280"/>
    <x v="2"/>
    <s v="20%"/>
    <n v="66056"/>
    <n v="264224"/>
    <x v="18"/>
    <x v="1"/>
    <x v="6"/>
  </r>
  <r>
    <s v="EMP-ENG-R4-2004"/>
    <s v="[{Name_Id :N2840,Gender_Id :M,RoleId :R4,CountryId :C4}]"/>
    <s v="N2840"/>
    <s v="Francesco Warren"/>
    <x v="0"/>
    <n v="41"/>
    <n v="39"/>
    <s v="R4"/>
    <s v="ENG"/>
    <s v="C4"/>
    <d v="1975-10-11T00:00:00"/>
    <x v="1"/>
    <n v="49"/>
    <x v="192"/>
    <x v="11"/>
    <n v="634733"/>
    <x v="2"/>
    <s v="20%"/>
    <n v="126946.6"/>
    <n v="507786.4"/>
    <x v="6"/>
    <x v="1"/>
    <x v="6"/>
  </r>
  <r>
    <s v="EMP-SM-R15-2016"/>
    <s v="[{Name_Id :N17103,Gender_Id :M,RoleId :R15,CountryId :C1}]"/>
    <s v="N17103"/>
    <s v="Garth Gamble"/>
    <x v="0"/>
    <n v="43"/>
    <n v="40"/>
    <s v="R15"/>
    <s v="SM"/>
    <s v="C1"/>
    <d v="1991-04-04T00:00:00"/>
    <x v="0"/>
    <n v="33"/>
    <x v="226"/>
    <x v="3"/>
    <n v="146703"/>
    <x v="0"/>
    <s v="10%"/>
    <n v="14670.300000000001"/>
    <n v="132032.70000000001"/>
    <x v="3"/>
    <x v="2"/>
    <x v="2"/>
  </r>
  <r>
    <s v="EMP-HR-R18-2017"/>
    <s v="[{Name_Id :N16523,Gender_Id :M,RoleId :R18,CountryId :C6}]"/>
    <s v="N16523"/>
    <s v="Eliseo Santana"/>
    <x v="0"/>
    <n v="43"/>
    <n v="40"/>
    <s v="R18"/>
    <s v="HR"/>
    <s v="C6"/>
    <d v="1987-06-07T00:00:00"/>
    <x v="0"/>
    <n v="37"/>
    <x v="113"/>
    <x v="6"/>
    <n v="239695"/>
    <x v="0"/>
    <s v="10%"/>
    <n v="23969.5"/>
    <n v="215725.5"/>
    <x v="13"/>
    <x v="5"/>
    <x v="5"/>
  </r>
  <r>
    <s v="EMP-SM-R9-2013"/>
    <s v="[{Name_Id :N8694,Gender_Id :M,RoleId :R9,CountryId :C3}]"/>
    <s v="N8694"/>
    <s v="Jermaine Waller"/>
    <x v="0"/>
    <n v="41"/>
    <n v="39"/>
    <s v="R9"/>
    <s v="SM"/>
    <s v="C3"/>
    <d v="1976-08-12T00:00:00"/>
    <x v="1"/>
    <n v="48"/>
    <x v="124"/>
    <x v="7"/>
    <n v="491032"/>
    <x v="1"/>
    <s v="15%"/>
    <n v="73654.8"/>
    <n v="417377.2"/>
    <x v="8"/>
    <x v="2"/>
    <x v="1"/>
  </r>
  <r>
    <s v="EMP-ENG-R7-2012"/>
    <s v="[{Name_Id :N7260,Gender_Id :M,RoleId :R7,CountryId :C7}]"/>
    <s v="N7260"/>
    <s v="Garland Gonzales"/>
    <x v="0"/>
    <n v="41"/>
    <n v="39"/>
    <s v="R7"/>
    <s v="ENG"/>
    <s v="C7"/>
    <d v="1973-05-17T00:00:00"/>
    <x v="1"/>
    <n v="51"/>
    <x v="227"/>
    <x v="5"/>
    <n v="465851"/>
    <x v="1"/>
    <s v="15%"/>
    <n v="69877.649999999994"/>
    <n v="395973.35"/>
    <x v="16"/>
    <x v="1"/>
    <x v="3"/>
  </r>
  <r>
    <s v="EMP-OPR-R8-2018"/>
    <s v="[{Name_Id :N20384,Gender_Id :M,RoleId :R8,CountryId :C1}]"/>
    <s v="N20384"/>
    <s v="Judson Li"/>
    <x v="0"/>
    <n v="42"/>
    <n v="40"/>
    <s v="R8"/>
    <s v="OPR"/>
    <s v="C1"/>
    <d v="1990-02-25T00:00:00"/>
    <x v="0"/>
    <n v="34"/>
    <x v="228"/>
    <x v="1"/>
    <n v="93105"/>
    <x v="0"/>
    <s v="10%"/>
    <n v="9310.5"/>
    <n v="83794.5"/>
    <x v="17"/>
    <x v="3"/>
    <x v="2"/>
  </r>
  <r>
    <s v="EMP-ENG-R1-2014"/>
    <s v="[{Name_Id :N11251,Gender_Id :M,RoleId :R1,CountryId :C5}]"/>
    <s v="N11251"/>
    <s v="Dewayne Moran"/>
    <x v="0"/>
    <n v="42"/>
    <n v="40"/>
    <s v="R1"/>
    <s v="ENG"/>
    <s v="C5"/>
    <d v="1991-10-23T00:00:00"/>
    <x v="0"/>
    <n v="33"/>
    <x v="139"/>
    <x v="2"/>
    <n v="106644"/>
    <x v="0"/>
    <s v="10%"/>
    <n v="10664.400000000001"/>
    <n v="95979.6"/>
    <x v="1"/>
    <x v="1"/>
    <x v="0"/>
  </r>
  <r>
    <s v="EMP-ENG-R4-2015"/>
    <s v="[{Name_Id :N14428,Gender_Id :F,RoleId :R4,CountryId :C4}]"/>
    <s v="N14428"/>
    <s v="Rosetta Lyons"/>
    <x v="1"/>
    <n v="42"/>
    <n v="40"/>
    <s v="R4"/>
    <s v="ENG"/>
    <s v="C4"/>
    <d v="1982-11-12T00:00:00"/>
    <x v="0"/>
    <n v="42"/>
    <x v="38"/>
    <x v="4"/>
    <n v="364113"/>
    <x v="0"/>
    <s v="10%"/>
    <n v="36411.300000000003"/>
    <n v="327701.7"/>
    <x v="6"/>
    <x v="1"/>
    <x v="6"/>
  </r>
  <r>
    <s v="EMP-ENG-R1-2013"/>
    <s v="[{Name_Id :N9374,Gender_Id :M,RoleId :R1,CountryId :C6}]"/>
    <s v="N9374"/>
    <s v="Shad Wells"/>
    <x v="0"/>
    <n v="41"/>
    <n v="39"/>
    <s v="R1"/>
    <s v="ENG"/>
    <s v="C6"/>
    <d v="1985-10-01T00:00:00"/>
    <x v="0"/>
    <n v="39"/>
    <x v="229"/>
    <x v="7"/>
    <n v="298537"/>
    <x v="1"/>
    <s v="15%"/>
    <n v="44780.549999999996"/>
    <n v="253756.45"/>
    <x v="1"/>
    <x v="1"/>
    <x v="5"/>
  </r>
  <r>
    <s v="EMP-OPR-R2-2014"/>
    <s v="[{Name_Id :N5734,Gender_Id :M,RoleId :R2,CountryId :C1}]"/>
    <s v="N5734"/>
    <s v="Jose Santiago"/>
    <x v="0"/>
    <n v="41"/>
    <n v="39"/>
    <s v="R2"/>
    <s v="OPR"/>
    <s v="C1"/>
    <d v="1984-05-27T00:00:00"/>
    <x v="0"/>
    <n v="40"/>
    <x v="230"/>
    <x v="2"/>
    <n v="220125"/>
    <x v="0"/>
    <s v="10%"/>
    <n v="22012.5"/>
    <n v="198112.5"/>
    <x v="5"/>
    <x v="3"/>
    <x v="2"/>
  </r>
  <r>
    <s v="EMP-PM-R14-2016"/>
    <s v="[{Name_Id :N15819,Gender_Id :M,RoleId :R14,CountryId :C1}]"/>
    <s v="N15819"/>
    <s v="Berry Trevino"/>
    <x v="0"/>
    <n v="43"/>
    <n v="40"/>
    <s v="R14"/>
    <s v="PM"/>
    <s v="C1"/>
    <d v="1989-07-31T00:00:00"/>
    <x v="0"/>
    <n v="35"/>
    <x v="180"/>
    <x v="3"/>
    <n v="163222"/>
    <x v="0"/>
    <s v="10%"/>
    <n v="16322.2"/>
    <n v="146899.79999999999"/>
    <x v="14"/>
    <x v="0"/>
    <x v="2"/>
  </r>
  <r>
    <s v="EMP-ENG-R3-2014"/>
    <s v="[{Name_Id :N9826,Gender_Id :M,RoleId :R3,CountryId :C4}]"/>
    <s v="N9826"/>
    <s v="Dominic Knapp"/>
    <x v="0"/>
    <n v="41"/>
    <n v="39"/>
    <s v="R3"/>
    <s v="ENG"/>
    <s v="C4"/>
    <d v="1987-02-19T00:00:00"/>
    <x v="0"/>
    <n v="38"/>
    <x v="231"/>
    <x v="7"/>
    <n v="178437"/>
    <x v="1"/>
    <s v="15%"/>
    <n v="26765.55"/>
    <n v="151671.45000000001"/>
    <x v="7"/>
    <x v="1"/>
    <x v="6"/>
  </r>
  <r>
    <s v="EMP-PM-R5-2016"/>
    <s v="[{Name_Id :N16500,Gender_Id :M,RoleId :R5,CountryId :C4}]"/>
    <s v="N16500"/>
    <s v="Scottie Calhoun"/>
    <x v="0"/>
    <n v="42"/>
    <n v="40"/>
    <s v="R5"/>
    <s v="PM"/>
    <s v="C4"/>
    <d v="1983-05-15T00:00:00"/>
    <x v="0"/>
    <n v="41"/>
    <x v="232"/>
    <x v="3"/>
    <n v="290572"/>
    <x v="0"/>
    <s v="10%"/>
    <n v="29057.200000000001"/>
    <n v="261514.8"/>
    <x v="10"/>
    <x v="0"/>
    <x v="6"/>
  </r>
  <r>
    <s v="EMP-SM-R9-2014"/>
    <s v="[{Name_Id :N10265,Gender_Id :M,RoleId :R9,CountryId :C7}]"/>
    <s v="N10265"/>
    <s v="Dave Fritz"/>
    <x v="0"/>
    <n v="42"/>
    <n v="40"/>
    <s v="R9"/>
    <s v="SM"/>
    <s v="C7"/>
    <d v="1983-11-23T00:00:00"/>
    <x v="0"/>
    <n v="41"/>
    <x v="233"/>
    <x v="2"/>
    <n v="122378"/>
    <x v="0"/>
    <s v="10%"/>
    <n v="12237.800000000001"/>
    <n v="110140.2"/>
    <x v="8"/>
    <x v="2"/>
    <x v="3"/>
  </r>
  <r>
    <s v="EMP-OPR-R11-2017"/>
    <s v="[{Name_Id :N19113,Gender_Id :M,RoleId :R11,CountryId :C4}]"/>
    <s v="N19113"/>
    <s v="Stefan Wiggins"/>
    <x v="0"/>
    <n v="43"/>
    <n v="40"/>
    <s v="R11"/>
    <s v="OPR"/>
    <s v="C4"/>
    <d v="1973-08-23T00:00:00"/>
    <x v="1"/>
    <n v="51"/>
    <x v="77"/>
    <x v="6"/>
    <n v="433172"/>
    <x v="0"/>
    <s v="10%"/>
    <n v="43317.200000000004"/>
    <n v="389854.8"/>
    <x v="15"/>
    <x v="3"/>
    <x v="6"/>
  </r>
  <r>
    <s v="EMP-SM-R10-2017"/>
    <s v="[{Name_Id :N19207,Gender_Id :M,RoleId :R10,CountryId :C3}]"/>
    <s v="N19207"/>
    <s v="Steve Cuevas"/>
    <x v="0"/>
    <n v="43"/>
    <n v="40"/>
    <s v="R10"/>
    <s v="SM"/>
    <s v="C3"/>
    <d v="1980-06-08T00:00:00"/>
    <x v="1"/>
    <n v="44"/>
    <x v="178"/>
    <x v="6"/>
    <n v="391846"/>
    <x v="0"/>
    <s v="10%"/>
    <n v="39184.6"/>
    <n v="352661.4"/>
    <x v="11"/>
    <x v="2"/>
    <x v="1"/>
  </r>
  <r>
    <s v="EMP-ENG-R12-2017"/>
    <s v="[{Name_Id :N19182,Gender_Id :F,RoleId :R12,CountryId :C5}]"/>
    <s v="N19182"/>
    <s v="Susanna Vincent"/>
    <x v="1"/>
    <n v="43"/>
    <n v="40"/>
    <s v="R12"/>
    <s v="ENG"/>
    <s v="C5"/>
    <d v="1989-06-24T00:00:00"/>
    <x v="0"/>
    <n v="35"/>
    <x v="234"/>
    <x v="6"/>
    <n v="126448"/>
    <x v="0"/>
    <s v="10%"/>
    <n v="12644.800000000001"/>
    <n v="113803.2"/>
    <x v="18"/>
    <x v="1"/>
    <x v="0"/>
  </r>
  <r>
    <s v="EMP-OPR-R11-2017"/>
    <s v="[{Name_Id :N18767,Gender_Id :M,RoleId :R11,CountryId :C1}]"/>
    <s v="N18767"/>
    <s v="Jeramy Rivera"/>
    <x v="0"/>
    <n v="43"/>
    <n v="40"/>
    <s v="R11"/>
    <s v="OPR"/>
    <s v="C1"/>
    <d v="1983-11-25T00:00:00"/>
    <x v="0"/>
    <n v="41"/>
    <x v="113"/>
    <x v="6"/>
    <n v="212345"/>
    <x v="0"/>
    <s v="10%"/>
    <n v="21234.5"/>
    <n v="191110.5"/>
    <x v="15"/>
    <x v="3"/>
    <x v="2"/>
  </r>
  <r>
    <s v="EMP-SM-R15-2010"/>
    <s v="[{Name_Id :N5571,Gender_Id :M,RoleId :R15,CountryId :C3}]"/>
    <s v="N5571"/>
    <s v="Rico Sims"/>
    <x v="0"/>
    <n v="42"/>
    <n v="39"/>
    <s v="R15"/>
    <s v="SM"/>
    <s v="C3"/>
    <d v="1980-09-26T00:00:00"/>
    <x v="1"/>
    <n v="44"/>
    <x v="235"/>
    <x v="13"/>
    <n v="361763"/>
    <x v="1"/>
    <s v="15%"/>
    <n v="54264.45"/>
    <n v="307498.55"/>
    <x v="3"/>
    <x v="2"/>
    <x v="1"/>
  </r>
  <r>
    <s v="EMP-PM-R6-2010"/>
    <s v="[{Name_Id :N5157,Gender_Id :M,RoleId :R6,CountryId :C1}]"/>
    <s v="N5157"/>
    <s v="Jacinto Stein"/>
    <x v="0"/>
    <n v="41"/>
    <n v="39"/>
    <s v="R6"/>
    <s v="PM"/>
    <s v="C1"/>
    <d v="1981-05-02T00:00:00"/>
    <x v="0"/>
    <n v="43"/>
    <x v="236"/>
    <x v="8"/>
    <n v="173876"/>
    <x v="1"/>
    <s v="15%"/>
    <n v="26081.399999999998"/>
    <n v="147794.6"/>
    <x v="0"/>
    <x v="0"/>
    <x v="2"/>
  </r>
  <r>
    <s v="EMP-OPR-R2-2018"/>
    <s v="[{Name_Id :N20039,Gender_Id :F,RoleId :R2,CountryId :C7}]"/>
    <s v="N20039"/>
    <s v="Katheryn Preston"/>
    <x v="1"/>
    <n v="42"/>
    <n v="40"/>
    <s v="R2"/>
    <s v="OPR"/>
    <s v="C7"/>
    <d v="1989-12-11T00:00:00"/>
    <x v="0"/>
    <n v="35"/>
    <x v="237"/>
    <x v="1"/>
    <n v="141696"/>
    <x v="0"/>
    <s v="10%"/>
    <n v="14169.6"/>
    <n v="127526.39999999999"/>
    <x v="5"/>
    <x v="3"/>
    <x v="3"/>
  </r>
  <r>
    <s v="EMP-ENG-R3-2010"/>
    <s v="[{Name_Id :N3942,Gender_Id :M,RoleId :R3,CountryId :C2}]"/>
    <s v="N3942"/>
    <s v="Phil Keith"/>
    <x v="0"/>
    <n v="41"/>
    <n v="39"/>
    <s v="R3"/>
    <s v="ENG"/>
    <s v="C2"/>
    <d v="1984-08-01T00:00:00"/>
    <x v="0"/>
    <n v="40"/>
    <x v="238"/>
    <x v="13"/>
    <n v="232765"/>
    <x v="1"/>
    <s v="15%"/>
    <n v="34914.75"/>
    <n v="197850.25"/>
    <x v="7"/>
    <x v="1"/>
    <x v="4"/>
  </r>
  <r>
    <s v="EMP-ENG-R4-2016"/>
    <s v="[{Name_Id :N16489,Gender_Id :F,RoleId :R4,CountryId :C4}]"/>
    <s v="N16489"/>
    <s v="Sybil Townsend"/>
    <x v="1"/>
    <n v="42"/>
    <n v="40"/>
    <s v="R4"/>
    <s v="ENG"/>
    <s v="C4"/>
    <d v="1991-01-31T00:00:00"/>
    <x v="0"/>
    <n v="34"/>
    <x v="239"/>
    <x v="3"/>
    <n v="114272"/>
    <x v="0"/>
    <s v="10%"/>
    <n v="11427.2"/>
    <n v="102844.8"/>
    <x v="6"/>
    <x v="1"/>
    <x v="6"/>
  </r>
  <r>
    <s v="EMP-OPR-R8-2017"/>
    <s v="[{Name_Id :N17406,Gender_Id :M,RoleId :R8,CountryId :C3}]"/>
    <s v="N17406"/>
    <s v="Houston Padilla"/>
    <x v="0"/>
    <n v="42"/>
    <n v="40"/>
    <s v="R8"/>
    <s v="OPR"/>
    <s v="C3"/>
    <d v="1990-02-10T00:00:00"/>
    <x v="0"/>
    <n v="35"/>
    <x v="240"/>
    <x v="6"/>
    <n v="153353"/>
    <x v="0"/>
    <s v="10%"/>
    <n v="15335.300000000001"/>
    <n v="138017.70000000001"/>
    <x v="17"/>
    <x v="3"/>
    <x v="1"/>
  </r>
  <r>
    <s v="EMP-ENG-R13-2016"/>
    <s v="[{Name_Id :N16289,Gender_Id :F,RoleId :R13,CountryId :C4}]"/>
    <s v="N16289"/>
    <s v="Cheri Miranda"/>
    <x v="1"/>
    <n v="43"/>
    <n v="40"/>
    <s v="R13"/>
    <s v="ENG"/>
    <s v="C4"/>
    <d v="1990-05-03T00:00:00"/>
    <x v="0"/>
    <n v="34"/>
    <x v="101"/>
    <x v="3"/>
    <n v="85895"/>
    <x v="0"/>
    <s v="10%"/>
    <n v="8589.5"/>
    <n v="77305.5"/>
    <x v="2"/>
    <x v="1"/>
    <x v="6"/>
  </r>
  <r>
    <s v="EMP-OPR-R17-2013"/>
    <s v="[{Name_Id :N8784,Gender_Id :F,RoleId :R17,CountryId :C2}]"/>
    <s v="N8784"/>
    <s v="Lynne Mccann"/>
    <x v="1"/>
    <n v="42"/>
    <n v="39"/>
    <s v="R17"/>
    <s v="OPR"/>
    <s v="C2"/>
    <d v="1991-05-02T00:00:00"/>
    <x v="0"/>
    <n v="33"/>
    <x v="155"/>
    <x v="7"/>
    <n v="146418"/>
    <x v="1"/>
    <s v="15%"/>
    <n v="21962.7"/>
    <n v="124455.3"/>
    <x v="9"/>
    <x v="3"/>
    <x v="4"/>
  </r>
  <r>
    <s v="EMP-FN-R19-2013"/>
    <s v="[{Name_Id :N8134,Gender_Id :M,RoleId :R19,CountryId :C4}]"/>
    <s v="N8134"/>
    <s v="Delmer Andrews"/>
    <x v="0"/>
    <n v="42"/>
    <n v="39"/>
    <s v="R19"/>
    <s v="FN"/>
    <s v="C4"/>
    <d v="1991-11-03T00:00:00"/>
    <x v="0"/>
    <n v="33"/>
    <x v="155"/>
    <x v="7"/>
    <n v="188155"/>
    <x v="1"/>
    <s v="15%"/>
    <n v="28223.25"/>
    <n v="159931.75"/>
    <x v="12"/>
    <x v="4"/>
    <x v="6"/>
  </r>
  <r>
    <s v="EMP-ENG-R12-2017"/>
    <s v="[{Name_Id :N17152,Gender_Id :F,RoleId :R12,CountryId :C2}]"/>
    <s v="N17152"/>
    <s v="Cherie Morrow"/>
    <x v="1"/>
    <n v="43"/>
    <n v="40"/>
    <s v="R12"/>
    <s v="ENG"/>
    <s v="C2"/>
    <d v="1991-11-03T00:00:00"/>
    <x v="0"/>
    <n v="33"/>
    <x v="241"/>
    <x v="3"/>
    <n v="134657"/>
    <x v="0"/>
    <s v="10%"/>
    <n v="13465.7"/>
    <n v="121191.3"/>
    <x v="18"/>
    <x v="1"/>
    <x v="4"/>
  </r>
  <r>
    <s v="EMP-OPR-R16-2019"/>
    <s v="[{Name_Id :N7305,Gender_Id :F,RoleId :R16,CountryId :C4}]"/>
    <s v="N7305"/>
    <s v="Bonnie Odonnell"/>
    <x v="1"/>
    <n v="42"/>
    <n v="39"/>
    <s v="R16"/>
    <s v="OPR"/>
    <s v="C4"/>
    <d v="1988-06-29T00:00:00"/>
    <x v="0"/>
    <n v="36"/>
    <x v="242"/>
    <x v="1"/>
    <n v="166565"/>
    <x v="0"/>
    <s v="10%"/>
    <n v="16656.5"/>
    <n v="149908.5"/>
    <x v="4"/>
    <x v="3"/>
    <x v="6"/>
  </r>
  <r>
    <s v="EMP-FN-R19-2019"/>
    <s v="[{Name_Id :N19941,Gender_Id :F,RoleId :R19,CountryId :C7}]"/>
    <s v="N19941"/>
    <s v="Elise Hubbard"/>
    <x v="1"/>
    <n v="43"/>
    <n v="40"/>
    <s v="R19"/>
    <s v="FN"/>
    <s v="C7"/>
    <d v="1987-11-30T00:00:00"/>
    <x v="0"/>
    <n v="37"/>
    <x v="34"/>
    <x v="0"/>
    <n v="162451"/>
    <x v="0"/>
    <s v="10%"/>
    <n v="16245.1"/>
    <n v="146205.9"/>
    <x v="12"/>
    <x v="4"/>
    <x v="3"/>
  </r>
  <r>
    <s v="EMP-SM-R10-2017"/>
    <s v="[{Name_Id :N17317,Gender_Id :M,RoleId :R10,CountryId :C7}]"/>
    <s v="N17317"/>
    <s v="Demetrius Flynn"/>
    <x v="0"/>
    <n v="43"/>
    <n v="40"/>
    <s v="R10"/>
    <s v="SM"/>
    <s v="C7"/>
    <d v="1991-04-21T00:00:00"/>
    <x v="0"/>
    <n v="33"/>
    <x v="243"/>
    <x v="3"/>
    <n v="154296"/>
    <x v="0"/>
    <s v="10%"/>
    <n v="15429.6"/>
    <n v="138866.4"/>
    <x v="11"/>
    <x v="2"/>
    <x v="3"/>
  </r>
  <r>
    <s v="EMP-SM-R10-2017"/>
    <s v="[{Name_Id :N19506,Gender_Id :F,RoleId :R10,CountryId :C5}]"/>
    <s v="N19506"/>
    <s v="Sadie Wise"/>
    <x v="1"/>
    <n v="43"/>
    <n v="40"/>
    <s v="R10"/>
    <s v="SM"/>
    <s v="C5"/>
    <d v="1990-02-25T00:00:00"/>
    <x v="0"/>
    <n v="34"/>
    <x v="244"/>
    <x v="6"/>
    <n v="205381"/>
    <x v="0"/>
    <s v="10%"/>
    <n v="20538.100000000002"/>
    <n v="184842.9"/>
    <x v="11"/>
    <x v="2"/>
    <x v="0"/>
  </r>
  <r>
    <s v="EMP-SM-R9-2018"/>
    <s v="[{Name_Id :N20167,Gender_Id :M,RoleId :R9,CountryId :C3}]"/>
    <s v="N20167"/>
    <s v="Sammie Sullivan"/>
    <x v="0"/>
    <n v="42"/>
    <n v="40"/>
    <s v="R9"/>
    <s v="SM"/>
    <s v="C3"/>
    <d v="1984-06-20T00:00:00"/>
    <x v="0"/>
    <n v="40"/>
    <x v="245"/>
    <x v="1"/>
    <n v="353531"/>
    <x v="0"/>
    <s v="10%"/>
    <n v="35353.1"/>
    <n v="318177.90000000002"/>
    <x v="8"/>
    <x v="2"/>
    <x v="1"/>
  </r>
  <r>
    <s v="EMP-HR-R18-2015"/>
    <s v="[{Name_Id :N11840,Gender_Id :F,RoleId :R18,CountryId :C3}]"/>
    <s v="N11840"/>
    <s v="Tisha Mckenzie"/>
    <x v="1"/>
    <n v="43"/>
    <n v="40"/>
    <s v="R18"/>
    <s v="HR"/>
    <s v="C3"/>
    <d v="1987-02-16T00:00:00"/>
    <x v="0"/>
    <n v="38"/>
    <x v="246"/>
    <x v="2"/>
    <n v="187671"/>
    <x v="0"/>
    <s v="10%"/>
    <n v="18767.100000000002"/>
    <n v="168903.9"/>
    <x v="13"/>
    <x v="5"/>
    <x v="1"/>
  </r>
  <r>
    <s v="EMP-PM-R6-2013"/>
    <s v="[{Name_Id :N9258,Gender_Id :F,RoleId :R6,CountryId :C1}]"/>
    <s v="N9258"/>
    <s v="Elizabeth Horne"/>
    <x v="1"/>
    <n v="41"/>
    <n v="39"/>
    <s v="R6"/>
    <s v="PM"/>
    <s v="C1"/>
    <d v="1984-11-08T00:00:00"/>
    <x v="0"/>
    <n v="40"/>
    <x v="247"/>
    <x v="7"/>
    <n v="111259"/>
    <x v="1"/>
    <s v="15%"/>
    <n v="16688.849999999999"/>
    <n v="94570.15"/>
    <x v="0"/>
    <x v="0"/>
    <x v="2"/>
  </r>
  <r>
    <s v="EMP-ENG-R3-2015"/>
    <s v="[{Name_Id :N14722,Gender_Id :M,RoleId :R3,CountryId :C4}]"/>
    <s v="N14722"/>
    <s v="Elmer Foster"/>
    <x v="0"/>
    <n v="42"/>
    <n v="40"/>
    <s v="R3"/>
    <s v="ENG"/>
    <s v="C4"/>
    <d v="1985-01-25T00:00:00"/>
    <x v="0"/>
    <n v="40"/>
    <x v="248"/>
    <x v="4"/>
    <n v="252589"/>
    <x v="0"/>
    <s v="10%"/>
    <n v="25258.9"/>
    <n v="227330.1"/>
    <x v="7"/>
    <x v="1"/>
    <x v="6"/>
  </r>
  <r>
    <s v="EMP-ENG-R12-2016"/>
    <s v="[{Name_Id :N16543,Gender_Id :F,RoleId :R12,CountryId :C3}]"/>
    <s v="N16543"/>
    <s v="Patsy Ferguson"/>
    <x v="1"/>
    <n v="43"/>
    <n v="40"/>
    <s v="R12"/>
    <s v="ENG"/>
    <s v="C3"/>
    <d v="1988-06-29T00:00:00"/>
    <x v="0"/>
    <n v="36"/>
    <x v="138"/>
    <x v="3"/>
    <n v="158068"/>
    <x v="0"/>
    <s v="10%"/>
    <n v="15806.800000000001"/>
    <n v="142261.20000000001"/>
    <x v="18"/>
    <x v="1"/>
    <x v="1"/>
  </r>
  <r>
    <s v="EMP-OPR-R11-2015"/>
    <s v="[{Name_Id :N14171,Gender_Id :M,RoleId :R11,CountryId :C4}]"/>
    <s v="N14171"/>
    <s v="Adalberto Hayden"/>
    <x v="0"/>
    <n v="43"/>
    <n v="40"/>
    <s v="R11"/>
    <s v="OPR"/>
    <s v="C4"/>
    <d v="1984-03-31T00:00:00"/>
    <x v="0"/>
    <n v="40"/>
    <x v="106"/>
    <x v="4"/>
    <n v="150682"/>
    <x v="0"/>
    <s v="10%"/>
    <n v="15068.2"/>
    <n v="135613.79999999999"/>
    <x v="15"/>
    <x v="3"/>
    <x v="6"/>
  </r>
  <r>
    <s v="EMP-FN-R19-2019"/>
    <s v="[{Name_Id :N22551,Gender_Id :M,RoleId :R19,CountryId :C4}]"/>
    <s v="N22551"/>
    <s v="Denis Durham"/>
    <x v="0"/>
    <n v="43"/>
    <n v="40"/>
    <s v="R19"/>
    <s v="FN"/>
    <s v="C4"/>
    <d v="1983-01-08T00:00:00"/>
    <x v="0"/>
    <n v="42"/>
    <x v="75"/>
    <x v="0"/>
    <n v="114591"/>
    <x v="0"/>
    <s v="10%"/>
    <n v="11459.1"/>
    <n v="103131.9"/>
    <x v="12"/>
    <x v="4"/>
    <x v="6"/>
  </r>
  <r>
    <s v="EMP-ENG-R13-2013"/>
    <s v="[{Name_Id :N8787,Gender_Id :F,RoleId :R13,CountryId :C1}]"/>
    <s v="N8787"/>
    <s v="Ola Foley"/>
    <x v="1"/>
    <n v="42"/>
    <n v="39"/>
    <s v="R13"/>
    <s v="ENG"/>
    <s v="C1"/>
    <d v="1991-08-13T00:00:00"/>
    <x v="0"/>
    <n v="33"/>
    <x v="155"/>
    <x v="7"/>
    <n v="204752"/>
    <x v="1"/>
    <s v="15%"/>
    <n v="30712.799999999999"/>
    <n v="174039.2"/>
    <x v="2"/>
    <x v="1"/>
    <x v="2"/>
  </r>
  <r>
    <s v="EMP-ENG-R4-2019"/>
    <s v="[{Name_Id :N20368,Gender_Id :F,RoleId :R4,CountryId :C3}]"/>
    <s v="N20368"/>
    <s v="Valeria Schultz"/>
    <x v="1"/>
    <n v="42"/>
    <n v="40"/>
    <s v="R4"/>
    <s v="ENG"/>
    <s v="C3"/>
    <d v="1987-11-03T00:00:00"/>
    <x v="0"/>
    <n v="37"/>
    <x v="249"/>
    <x v="0"/>
    <n v="195114"/>
    <x v="0"/>
    <s v="10%"/>
    <n v="19511.400000000001"/>
    <n v="175602.6"/>
    <x v="6"/>
    <x v="1"/>
    <x v="1"/>
  </r>
  <r>
    <s v="EMP-ENG-R13-2017"/>
    <s v="[{Name_Id :N15503,Gender_Id :F,RoleId :R13,CountryId :C7}]"/>
    <s v="N15503"/>
    <s v="Lakisha Kennedy"/>
    <x v="1"/>
    <n v="43"/>
    <n v="40"/>
    <s v="R13"/>
    <s v="ENG"/>
    <s v="C7"/>
    <d v="1990-11-15T00:00:00"/>
    <x v="0"/>
    <n v="34"/>
    <x v="78"/>
    <x v="6"/>
    <n v="148654"/>
    <x v="0"/>
    <s v="10%"/>
    <n v="14865.400000000001"/>
    <n v="133788.6"/>
    <x v="2"/>
    <x v="1"/>
    <x v="3"/>
  </r>
  <r>
    <s v="EMP-ENG-R12-2012"/>
    <s v="[{Name_Id :N7944,Gender_Id :M,RoleId :R12,CountryId :C2}]"/>
    <s v="N7944"/>
    <s v="Emery Kim"/>
    <x v="0"/>
    <n v="42"/>
    <n v="39"/>
    <s v="R12"/>
    <s v="ENG"/>
    <s v="C2"/>
    <d v="1987-03-25T00:00:00"/>
    <x v="0"/>
    <n v="37"/>
    <x v="250"/>
    <x v="5"/>
    <n v="291982"/>
    <x v="1"/>
    <s v="15%"/>
    <n v="43797.299999999996"/>
    <n v="248184.7"/>
    <x v="18"/>
    <x v="1"/>
    <x v="4"/>
  </r>
  <r>
    <s v="EMP-ENG-R3-2009"/>
    <s v="[{Name_Id :N4653,Gender_Id :M,RoleId :R3,CountryId :C4}]"/>
    <s v="N4653"/>
    <s v="Clinton Swanson"/>
    <x v="0"/>
    <n v="41"/>
    <n v="39"/>
    <s v="R3"/>
    <s v="ENG"/>
    <s v="C4"/>
    <d v="1978-07-14T00:00:00"/>
    <x v="1"/>
    <n v="46"/>
    <x v="251"/>
    <x v="10"/>
    <n v="149470"/>
    <x v="2"/>
    <s v="20%"/>
    <n v="29894"/>
    <n v="119576"/>
    <x v="7"/>
    <x v="1"/>
    <x v="6"/>
  </r>
  <r>
    <s v="EMP-ENG-R12-2014"/>
    <s v="[{Name_Id :N11440,Gender_Id :M,RoleId :R12,CountryId :C2}]"/>
    <s v="N11440"/>
    <s v="Guy Woods"/>
    <x v="0"/>
    <n v="43"/>
    <n v="40"/>
    <s v="R12"/>
    <s v="ENG"/>
    <s v="C2"/>
    <d v="1988-08-02T00:00:00"/>
    <x v="0"/>
    <n v="36"/>
    <x v="252"/>
    <x v="2"/>
    <n v="167193"/>
    <x v="0"/>
    <s v="10%"/>
    <n v="16719.3"/>
    <n v="150473.70000000001"/>
    <x v="18"/>
    <x v="1"/>
    <x v="4"/>
  </r>
  <r>
    <s v="EMP-PM-R5-2014"/>
    <s v="[{Name_Id :N11045,Gender_Id :F,RoleId :R5,CountryId :C3}]"/>
    <s v="N11045"/>
    <s v="Tameka Alexander"/>
    <x v="1"/>
    <n v="42"/>
    <n v="40"/>
    <s v="R5"/>
    <s v="PM"/>
    <s v="C3"/>
    <d v="1989-02-04T00:00:00"/>
    <x v="0"/>
    <n v="36"/>
    <x v="45"/>
    <x v="2"/>
    <n v="183775"/>
    <x v="0"/>
    <s v="10%"/>
    <n v="18377.5"/>
    <n v="165397.5"/>
    <x v="10"/>
    <x v="0"/>
    <x v="1"/>
  </r>
  <r>
    <s v="EMP-ENG-R12-2010"/>
    <s v="[{Name_Id :N4646,Gender_Id :M,RoleId :R12,CountryId :C1}]"/>
    <s v="N4646"/>
    <s v="Antone Santos"/>
    <x v="0"/>
    <n v="42"/>
    <n v="39"/>
    <s v="R12"/>
    <s v="ENG"/>
    <s v="C1"/>
    <d v="1983-07-09T00:00:00"/>
    <x v="0"/>
    <n v="41"/>
    <x v="253"/>
    <x v="13"/>
    <n v="337517"/>
    <x v="1"/>
    <s v="15%"/>
    <n v="50627.549999999996"/>
    <n v="286889.45"/>
    <x v="18"/>
    <x v="1"/>
    <x v="2"/>
  </r>
  <r>
    <s v="EMP-PM-R14-2019"/>
    <s v="[{Name_Id :N21419,Gender_Id :M,RoleId :R14,CountryId :C1}]"/>
    <s v="N21419"/>
    <s v="Otha Rhodes"/>
    <x v="0"/>
    <n v="43"/>
    <n v="40"/>
    <s v="R14"/>
    <s v="PM"/>
    <s v="C1"/>
    <d v="1989-12-10T00:00:00"/>
    <x v="0"/>
    <n v="35"/>
    <x v="254"/>
    <x v="1"/>
    <n v="155524"/>
    <x v="0"/>
    <s v="10%"/>
    <n v="15552.400000000001"/>
    <n v="139971.6"/>
    <x v="14"/>
    <x v="0"/>
    <x v="2"/>
  </r>
  <r>
    <s v="EMP-HR-R18-2017"/>
    <s v="[{Name_Id :N18770,Gender_Id :M,RoleId :R18,CountryId :C3}]"/>
    <s v="N18770"/>
    <s v="Maynard Benjamin"/>
    <x v="0"/>
    <n v="43"/>
    <n v="40"/>
    <s v="R18"/>
    <s v="HR"/>
    <s v="C3"/>
    <d v="1990-04-19T00:00:00"/>
    <x v="0"/>
    <n v="34"/>
    <x v="113"/>
    <x v="6"/>
    <n v="108519"/>
    <x v="0"/>
    <s v="10%"/>
    <n v="10851.900000000001"/>
    <n v="97667.1"/>
    <x v="13"/>
    <x v="5"/>
    <x v="1"/>
  </r>
  <r>
    <s v="EMP-PM-R6-2017"/>
    <s v="[{Name_Id :N18889,Gender_Id :M,RoleId :R6,CountryId :C7}]"/>
    <s v="N18889"/>
    <s v="Milford Pollard"/>
    <x v="0"/>
    <n v="42"/>
    <n v="40"/>
    <s v="R6"/>
    <s v="PM"/>
    <s v="C7"/>
    <d v="1988-05-18T00:00:00"/>
    <x v="0"/>
    <n v="36"/>
    <x v="60"/>
    <x v="6"/>
    <n v="142747"/>
    <x v="0"/>
    <s v="10%"/>
    <n v="14274.7"/>
    <n v="128472.3"/>
    <x v="0"/>
    <x v="0"/>
    <x v="3"/>
  </r>
  <r>
    <s v="EMP-ENG-R3-2012"/>
    <s v="[{Name_Id :N6701,Gender_Id :M,RoleId :R3,CountryId :C7}]"/>
    <s v="N6701"/>
    <s v="Warren Huang"/>
    <x v="0"/>
    <n v="41"/>
    <n v="39"/>
    <s v="R3"/>
    <s v="ENG"/>
    <s v="C7"/>
    <d v="1986-08-05T00:00:00"/>
    <x v="0"/>
    <n v="38"/>
    <x v="255"/>
    <x v="9"/>
    <n v="252353"/>
    <x v="1"/>
    <s v="15%"/>
    <n v="37852.949999999997"/>
    <n v="214500.05"/>
    <x v="7"/>
    <x v="1"/>
    <x v="3"/>
  </r>
  <r>
    <s v="EMP-ENG-R7-2016"/>
    <s v="[{Name_Id :N16049,Gender_Id :M,RoleId :R7,CountryId :C2}]"/>
    <s v="N16049"/>
    <s v="Dwayne Terrell"/>
    <x v="0"/>
    <n v="42"/>
    <n v="40"/>
    <s v="R7"/>
    <s v="ENG"/>
    <s v="C2"/>
    <d v="1989-11-27T00:00:00"/>
    <x v="0"/>
    <n v="35"/>
    <x v="256"/>
    <x v="3"/>
    <n v="147990"/>
    <x v="0"/>
    <s v="10%"/>
    <n v="14799"/>
    <n v="133191"/>
    <x v="16"/>
    <x v="1"/>
    <x v="4"/>
  </r>
  <r>
    <s v="EMP-PM-R6-2017"/>
    <s v="[{Name_Id :N19006,Gender_Id :M,RoleId :R6,CountryId :C3}]"/>
    <s v="N19006"/>
    <s v="Gerard Dominguez"/>
    <x v="0"/>
    <n v="42"/>
    <n v="40"/>
    <s v="R6"/>
    <s v="PM"/>
    <s v="C3"/>
    <d v="1987-01-20T00:00:00"/>
    <x v="0"/>
    <n v="38"/>
    <x v="257"/>
    <x v="6"/>
    <n v="212200"/>
    <x v="0"/>
    <s v="10%"/>
    <n v="21220"/>
    <n v="190980"/>
    <x v="0"/>
    <x v="0"/>
    <x v="1"/>
  </r>
  <r>
    <s v="EMP-ENG-R1-2012"/>
    <s v="[{Name_Id :N7074,Gender_Id :M,RoleId :R1,CountryId :C3}]"/>
    <s v="N7074"/>
    <s v="Pete Kaiser"/>
    <x v="0"/>
    <n v="41"/>
    <n v="39"/>
    <s v="R1"/>
    <s v="ENG"/>
    <s v="C3"/>
    <d v="1986-02-12T00:00:00"/>
    <x v="0"/>
    <n v="39"/>
    <x v="258"/>
    <x v="5"/>
    <n v="114995"/>
    <x v="1"/>
    <s v="15%"/>
    <n v="17249.25"/>
    <n v="97745.75"/>
    <x v="1"/>
    <x v="1"/>
    <x v="1"/>
  </r>
  <r>
    <s v="EMP-ENG-R4-2016"/>
    <s v="[{Name_Id :N16456,Gender_Id :M,RoleId :R4,CountryId :C1}]"/>
    <s v="N16456"/>
    <s v="Alan Leblanc"/>
    <x v="0"/>
    <n v="42"/>
    <n v="40"/>
    <s v="R4"/>
    <s v="ENG"/>
    <s v="C1"/>
    <d v="1981-05-16T00:00:00"/>
    <x v="0"/>
    <n v="43"/>
    <x v="32"/>
    <x v="3"/>
    <n v="196790"/>
    <x v="0"/>
    <s v="10%"/>
    <n v="19679"/>
    <n v="177111"/>
    <x v="6"/>
    <x v="1"/>
    <x v="2"/>
  </r>
  <r>
    <s v="EMP-OPR-R11-2011"/>
    <s v="[{Name_Id :N6258,Gender_Id :M,RoleId :R11,CountryId :C5}]"/>
    <s v="N6258"/>
    <s v="Carl Waters"/>
    <x v="0"/>
    <n v="42"/>
    <n v="39"/>
    <s v="R11"/>
    <s v="OPR"/>
    <s v="C5"/>
    <d v="1977-01-03T00:00:00"/>
    <x v="1"/>
    <n v="48"/>
    <x v="259"/>
    <x v="9"/>
    <n v="176483"/>
    <x v="1"/>
    <s v="15%"/>
    <n v="26472.45"/>
    <n v="150010.54999999999"/>
    <x v="15"/>
    <x v="3"/>
    <x v="0"/>
  </r>
  <r>
    <s v="EMP-OPR-R16-2011"/>
    <s v="[{Name_Id :N6358,Gender_Id :M,RoleId :R16,CountryId :C2}]"/>
    <s v="N6358"/>
    <s v="Lane Armstrong"/>
    <x v="0"/>
    <n v="42"/>
    <n v="39"/>
    <s v="R16"/>
    <s v="OPR"/>
    <s v="C2"/>
    <d v="1989-12-03T00:00:00"/>
    <x v="0"/>
    <n v="35"/>
    <x v="260"/>
    <x v="9"/>
    <n v="152445"/>
    <x v="1"/>
    <s v="15%"/>
    <n v="22866.75"/>
    <n v="129578.25"/>
    <x v="4"/>
    <x v="3"/>
    <x v="4"/>
  </r>
  <r>
    <s v="EMP-HR-R18-2015"/>
    <s v="[{Name_Id :N12151,Gender_Id :M,RoleId :R18,CountryId :C4}]"/>
    <s v="N12151"/>
    <s v="Rob Barajas"/>
    <x v="0"/>
    <n v="43"/>
    <n v="40"/>
    <s v="R18"/>
    <s v="HR"/>
    <s v="C4"/>
    <d v="1979-07-11T00:00:00"/>
    <x v="1"/>
    <n v="45"/>
    <x v="261"/>
    <x v="4"/>
    <n v="477168"/>
    <x v="0"/>
    <s v="10%"/>
    <n v="47716.800000000003"/>
    <n v="429451.2"/>
    <x v="13"/>
    <x v="5"/>
    <x v="6"/>
  </r>
  <r>
    <s v="EMP-SM-R15-2018"/>
    <s v="[{Name_Id :N20907,Gender_Id :M,RoleId :R15,CountryId :C6}]"/>
    <s v="N20907"/>
    <s v="Clint Mccann"/>
    <x v="0"/>
    <n v="43"/>
    <n v="40"/>
    <s v="R15"/>
    <s v="SM"/>
    <s v="C6"/>
    <d v="1991-08-24T00:00:00"/>
    <x v="0"/>
    <n v="33"/>
    <x v="262"/>
    <x v="1"/>
    <n v="115436"/>
    <x v="0"/>
    <s v="10%"/>
    <n v="11543.6"/>
    <n v="103892.4"/>
    <x v="3"/>
    <x v="2"/>
    <x v="5"/>
  </r>
  <r>
    <s v="EMP-PM-R6-2016"/>
    <s v="[{Name_Id :N7267,Gender_Id :M,RoleId :R6,CountryId :C6}]"/>
    <s v="N7267"/>
    <s v="Gerry Huber"/>
    <x v="0"/>
    <n v="41"/>
    <n v="39"/>
    <s v="R6"/>
    <s v="PM"/>
    <s v="C6"/>
    <d v="1986-06-04T00:00:00"/>
    <x v="0"/>
    <n v="38"/>
    <x v="263"/>
    <x v="3"/>
    <n v="199323"/>
    <x v="0"/>
    <s v="10%"/>
    <n v="19932.300000000003"/>
    <n v="179390.7"/>
    <x v="0"/>
    <x v="0"/>
    <x v="5"/>
  </r>
  <r>
    <s v="EMP-SM-R15-2014"/>
    <s v="[{Name_Id :N9941,Gender_Id :M,RoleId :R15,CountryId :C2}]"/>
    <s v="N9941"/>
    <s v="Mariano Howell"/>
    <x v="0"/>
    <n v="42"/>
    <n v="39"/>
    <s v="R15"/>
    <s v="SM"/>
    <s v="C2"/>
    <d v="1988-03-10T00:00:00"/>
    <x v="0"/>
    <n v="36"/>
    <x v="132"/>
    <x v="2"/>
    <n v="113498"/>
    <x v="0"/>
    <s v="10%"/>
    <n v="11349.800000000001"/>
    <n v="102148.2"/>
    <x v="3"/>
    <x v="2"/>
    <x v="4"/>
  </r>
  <r>
    <s v="EMP-SM-R10-2016"/>
    <s v="[{Name_Id :N15743,Gender_Id :M,RoleId :R10,CountryId :C1}]"/>
    <s v="N15743"/>
    <s v="Chuck Kaufman"/>
    <x v="0"/>
    <n v="43"/>
    <n v="40"/>
    <s v="R10"/>
    <s v="SM"/>
    <s v="C1"/>
    <d v="1989-08-17T00:00:00"/>
    <x v="0"/>
    <n v="35"/>
    <x v="264"/>
    <x v="3"/>
    <n v="235319"/>
    <x v="0"/>
    <s v="10%"/>
    <n v="23531.9"/>
    <n v="211787.1"/>
    <x v="11"/>
    <x v="2"/>
    <x v="2"/>
  </r>
  <r>
    <s v="EMP-ENG-R4-2016"/>
    <s v="[{Name_Id :N15570,Gender_Id :M,RoleId :R4,CountryId :C4}]"/>
    <s v="N15570"/>
    <s v="Joseph Sharp"/>
    <x v="0"/>
    <n v="42"/>
    <n v="40"/>
    <s v="R4"/>
    <s v="ENG"/>
    <s v="C4"/>
    <d v="1988-07-21T00:00:00"/>
    <x v="0"/>
    <n v="36"/>
    <x v="265"/>
    <x v="4"/>
    <n v="231067"/>
    <x v="0"/>
    <s v="10%"/>
    <n v="23106.7"/>
    <n v="207960.3"/>
    <x v="6"/>
    <x v="1"/>
    <x v="6"/>
  </r>
  <r>
    <s v="EMP-ENG-R12-2017"/>
    <s v="[{Name_Id :N17863,Gender_Id :M,RoleId :R12,CountryId :C4}]"/>
    <s v="N17863"/>
    <s v="Zackary Mora"/>
    <x v="0"/>
    <n v="43"/>
    <n v="40"/>
    <s v="R12"/>
    <s v="ENG"/>
    <s v="C4"/>
    <d v="1986-02-01T00:00:00"/>
    <x v="0"/>
    <n v="39"/>
    <x v="89"/>
    <x v="6"/>
    <n v="308449"/>
    <x v="0"/>
    <s v="10%"/>
    <n v="30844.9"/>
    <n v="277604.09999999998"/>
    <x v="18"/>
    <x v="1"/>
    <x v="6"/>
  </r>
  <r>
    <s v="EMP-ENG-R13-2013"/>
    <s v="[{Name_Id :N8857,Gender_Id :M,RoleId :R13,CountryId :C6}]"/>
    <s v="N8857"/>
    <s v="Abram Mckenzie"/>
    <x v="0"/>
    <n v="42"/>
    <n v="39"/>
    <s v="R13"/>
    <s v="ENG"/>
    <s v="C6"/>
    <d v="1983-02-13T00:00:00"/>
    <x v="0"/>
    <n v="42"/>
    <x v="266"/>
    <x v="7"/>
    <n v="112805"/>
    <x v="1"/>
    <s v="15%"/>
    <n v="16920.75"/>
    <n v="95884.25"/>
    <x v="2"/>
    <x v="1"/>
    <x v="5"/>
  </r>
  <r>
    <s v="EMP-FN-R19-2014"/>
    <s v="[{Name_Id :N11046,Gender_Id :M,RoleId :R19,CountryId :C2}]"/>
    <s v="N11046"/>
    <s v="Alphonso Andrews"/>
    <x v="0"/>
    <n v="43"/>
    <n v="40"/>
    <s v="R19"/>
    <s v="FN"/>
    <s v="C2"/>
    <d v="1989-10-11T00:00:00"/>
    <x v="0"/>
    <n v="35"/>
    <x v="45"/>
    <x v="2"/>
    <n v="154351"/>
    <x v="0"/>
    <s v="10%"/>
    <n v="15435.1"/>
    <n v="138915.9"/>
    <x v="12"/>
    <x v="4"/>
    <x v="4"/>
  </r>
  <r>
    <s v="EMP-PM-R6-2015"/>
    <s v="[{Name_Id :N11835,Gender_Id :M,RoleId :R6,CountryId :C6}]"/>
    <s v="N11835"/>
    <s v="Lester Becker"/>
    <x v="0"/>
    <n v="42"/>
    <n v="40"/>
    <s v="R6"/>
    <s v="PM"/>
    <s v="C6"/>
    <d v="1984-06-01T00:00:00"/>
    <x v="0"/>
    <n v="40"/>
    <x v="246"/>
    <x v="2"/>
    <n v="334520"/>
    <x v="0"/>
    <s v="10%"/>
    <n v="33452"/>
    <n v="301068"/>
    <x v="0"/>
    <x v="0"/>
    <x v="5"/>
  </r>
  <r>
    <s v="EMP-SM-R15-2017"/>
    <s v="[{Name_Id :N19605,Gender_Id :M,RoleId :R15,CountryId :C6}]"/>
    <s v="N19605"/>
    <s v="Kelley Sherman"/>
    <x v="0"/>
    <n v="43"/>
    <n v="40"/>
    <s v="R15"/>
    <s v="SM"/>
    <s v="C6"/>
    <d v="1988-09-07T00:00:00"/>
    <x v="0"/>
    <n v="36"/>
    <x v="267"/>
    <x v="6"/>
    <n v="121840"/>
    <x v="0"/>
    <s v="10%"/>
    <n v="12184"/>
    <n v="109656"/>
    <x v="3"/>
    <x v="2"/>
    <x v="5"/>
  </r>
  <r>
    <s v="EMP-ENG-R13-2012"/>
    <s v="[{Name_Id :N7235,Gender_Id :M,RoleId :R13,CountryId :C4}]"/>
    <s v="N7235"/>
    <s v="Wesley Blackburn"/>
    <x v="0"/>
    <n v="42"/>
    <n v="39"/>
    <s v="R13"/>
    <s v="ENG"/>
    <s v="C4"/>
    <d v="1985-05-06T00:00:00"/>
    <x v="0"/>
    <n v="39"/>
    <x v="268"/>
    <x v="5"/>
    <n v="160832"/>
    <x v="1"/>
    <s v="15%"/>
    <n v="24124.799999999999"/>
    <n v="136707.20000000001"/>
    <x v="2"/>
    <x v="1"/>
    <x v="6"/>
  </r>
  <r>
    <s v="EMP-PM-R6-2016"/>
    <s v="[{Name_Id :N15572,Gender_Id :M,RoleId :R6,CountryId :C2}]"/>
    <s v="N15572"/>
    <s v="Kenton Freeman"/>
    <x v="0"/>
    <n v="42"/>
    <n v="40"/>
    <s v="R6"/>
    <s v="PM"/>
    <s v="C2"/>
    <d v="1980-10-03T00:00:00"/>
    <x v="1"/>
    <n v="44"/>
    <x v="269"/>
    <x v="4"/>
    <n v="271006"/>
    <x v="0"/>
    <s v="10%"/>
    <n v="27100.600000000002"/>
    <n v="243905.4"/>
    <x v="0"/>
    <x v="0"/>
    <x v="4"/>
  </r>
  <r>
    <s v="EMP-SM-R15-2011"/>
    <s v="[{Name_Id :N6334,Gender_Id :M,RoleId :R15,CountryId :C5}]"/>
    <s v="N6334"/>
    <s v="Tristan Davila"/>
    <x v="0"/>
    <n v="42"/>
    <n v="39"/>
    <s v="R15"/>
    <s v="SM"/>
    <s v="C5"/>
    <d v="1982-05-10T00:00:00"/>
    <x v="0"/>
    <n v="42"/>
    <x v="270"/>
    <x v="9"/>
    <n v="235975"/>
    <x v="1"/>
    <s v="15%"/>
    <n v="35396.25"/>
    <n v="200578.75"/>
    <x v="3"/>
    <x v="2"/>
    <x v="0"/>
  </r>
  <r>
    <s v="EMP-ENG-R1-2008"/>
    <s v="[{Name_Id :N4158,Gender_Id :F,RoleId :R1,CountryId :C7}]"/>
    <s v="N4158"/>
    <s v="Thelma Underwood"/>
    <x v="1"/>
    <n v="41"/>
    <n v="39"/>
    <s v="R1"/>
    <s v="ENG"/>
    <s v="C7"/>
    <d v="1978-11-19T00:00:00"/>
    <x v="1"/>
    <n v="46"/>
    <x v="203"/>
    <x v="10"/>
    <n v="254925"/>
    <x v="2"/>
    <s v="20%"/>
    <n v="50985"/>
    <n v="203940"/>
    <x v="1"/>
    <x v="1"/>
    <x v="3"/>
  </r>
  <r>
    <s v="EMP-OPR-R11-2007"/>
    <s v="[{Name_Id :N4004,Gender_Id :M,RoleId :R11,CountryId :C6}]"/>
    <s v="N4004"/>
    <s v="Edison Miranda"/>
    <x v="0"/>
    <n v="42"/>
    <n v="39"/>
    <s v="R11"/>
    <s v="OPR"/>
    <s v="C6"/>
    <d v="1984-12-21T00:00:00"/>
    <x v="0"/>
    <n v="40"/>
    <x v="271"/>
    <x v="12"/>
    <n v="114404"/>
    <x v="2"/>
    <s v="20%"/>
    <n v="22880.800000000003"/>
    <n v="91523.199999999997"/>
    <x v="15"/>
    <x v="3"/>
    <x v="5"/>
  </r>
  <r>
    <s v="EMP-PM-R5-2011"/>
    <s v="[{Name_Id :N6595,Gender_Id :M,RoleId :R5,CountryId :C7}]"/>
    <s v="N6595"/>
    <s v="Lou Escobar"/>
    <x v="0"/>
    <n v="41"/>
    <n v="39"/>
    <s v="R5"/>
    <s v="PM"/>
    <s v="C7"/>
    <d v="1985-07-15T00:00:00"/>
    <x v="0"/>
    <n v="39"/>
    <x v="272"/>
    <x v="9"/>
    <n v="264486"/>
    <x v="1"/>
    <s v="15%"/>
    <n v="39672.9"/>
    <n v="224813.1"/>
    <x v="10"/>
    <x v="0"/>
    <x v="3"/>
  </r>
  <r>
    <s v="EMP-ENG-R12-2006"/>
    <s v="[{Name_Id :N3041,Gender_Id :M,RoleId :R12,CountryId :C3}]"/>
    <s v="N3041"/>
    <s v="Edmundo Navarro"/>
    <x v="0"/>
    <n v="42"/>
    <n v="39"/>
    <s v="R12"/>
    <s v="ENG"/>
    <s v="C3"/>
    <d v="1974-01-03T00:00:00"/>
    <x v="1"/>
    <n v="51"/>
    <x v="273"/>
    <x v="14"/>
    <n v="942563"/>
    <x v="2"/>
    <s v="20%"/>
    <n v="188512.6"/>
    <n v="754050.4"/>
    <x v="18"/>
    <x v="1"/>
    <x v="1"/>
  </r>
  <r>
    <s v="EMP-FN-R19-2017"/>
    <s v="[{Name_Id :N17941,Gender_Id :M,RoleId :R19,CountryId :C6}]"/>
    <s v="N17941"/>
    <s v="Kermit Richard"/>
    <x v="0"/>
    <n v="43"/>
    <n v="40"/>
    <s v="R19"/>
    <s v="FN"/>
    <s v="C6"/>
    <d v="1988-07-15T00:00:00"/>
    <x v="0"/>
    <n v="36"/>
    <x v="160"/>
    <x v="6"/>
    <n v="257788"/>
    <x v="0"/>
    <s v="10%"/>
    <n v="25778.800000000003"/>
    <n v="232009.2"/>
    <x v="12"/>
    <x v="4"/>
    <x v="5"/>
  </r>
  <r>
    <s v="EMP-OPR-R16-2015"/>
    <s v="[{Name_Id :N14681,Gender_Id :F,RoleId :R16,CountryId :C2}]"/>
    <s v="N14681"/>
    <s v="Jeanne Waters"/>
    <x v="1"/>
    <n v="43"/>
    <n v="40"/>
    <s v="R16"/>
    <s v="OPR"/>
    <s v="C2"/>
    <d v="1993-05-17T00:00:00"/>
    <x v="0"/>
    <n v="31"/>
    <x v="274"/>
    <x v="4"/>
    <n v="86779"/>
    <x v="0"/>
    <s v="10%"/>
    <n v="8677.9"/>
    <n v="78101.100000000006"/>
    <x v="4"/>
    <x v="3"/>
    <x v="4"/>
  </r>
  <r>
    <s v="EMP-OPR-R2-2014"/>
    <s v="[{Name_Id :N11686,Gender_Id :M,RoleId :R2,CountryId :C4}]"/>
    <s v="N11686"/>
    <s v="Alfredo Reese"/>
    <x v="0"/>
    <n v="42"/>
    <n v="40"/>
    <s v="R2"/>
    <s v="OPR"/>
    <s v="C4"/>
    <d v="1984-04-08T00:00:00"/>
    <x v="0"/>
    <n v="40"/>
    <x v="275"/>
    <x v="2"/>
    <n v="100945"/>
    <x v="0"/>
    <s v="10%"/>
    <n v="10094.5"/>
    <n v="90850.5"/>
    <x v="5"/>
    <x v="3"/>
    <x v="6"/>
  </r>
  <r>
    <s v="EMP-OPR-R16-2015"/>
    <s v="[{Name_Id :N14824,Gender_Id :M,RoleId :R16,CountryId :C7}]"/>
    <s v="N14824"/>
    <s v="Mario Fernandez"/>
    <x v="0"/>
    <n v="43"/>
    <n v="40"/>
    <s v="R16"/>
    <s v="OPR"/>
    <s v="C7"/>
    <d v="1986-04-20T00:00:00"/>
    <x v="0"/>
    <n v="38"/>
    <x v="276"/>
    <x v="4"/>
    <n v="203980"/>
    <x v="0"/>
    <s v="10%"/>
    <n v="20398"/>
    <n v="183582"/>
    <x v="4"/>
    <x v="3"/>
    <x v="3"/>
  </r>
  <r>
    <s v="EMP-SM-R9-2014"/>
    <s v="[{Name_Id :N11122,Gender_Id :M,RoleId :R9,CountryId :C4}]"/>
    <s v="N11122"/>
    <s v="Sanford Gaines"/>
    <x v="0"/>
    <n v="42"/>
    <n v="40"/>
    <s v="R9"/>
    <s v="SM"/>
    <s v="C4"/>
    <d v="1986-02-24T00:00:00"/>
    <x v="0"/>
    <n v="38"/>
    <x v="277"/>
    <x v="2"/>
    <n v="232397"/>
    <x v="0"/>
    <s v="10%"/>
    <n v="23239.7"/>
    <n v="209157.3"/>
    <x v="8"/>
    <x v="2"/>
    <x v="6"/>
  </r>
  <r>
    <s v="EMP-SM-R9-2018"/>
    <s v="[{Name_Id :N20889,Gender_Id :M,RoleId :R9,CountryId :C1}]"/>
    <s v="N20889"/>
    <s v="Andreas Caldwell"/>
    <x v="0"/>
    <n v="42"/>
    <n v="40"/>
    <s v="R9"/>
    <s v="SM"/>
    <s v="C1"/>
    <d v="1990-06-21T00:00:00"/>
    <x v="0"/>
    <n v="34"/>
    <x v="278"/>
    <x v="1"/>
    <n v="175572"/>
    <x v="0"/>
    <s v="10%"/>
    <n v="17557.2"/>
    <n v="158014.79999999999"/>
    <x v="8"/>
    <x v="2"/>
    <x v="2"/>
  </r>
  <r>
    <s v="EMP-SM-R15-2019"/>
    <s v="[{Name_Id :N22399,Gender_Id :M,RoleId :R15,CountryId :C6}]"/>
    <s v="N22399"/>
    <s v="Rene Melendez"/>
    <x v="0"/>
    <n v="43"/>
    <n v="40"/>
    <s v="R15"/>
    <s v="SM"/>
    <s v="C6"/>
    <d v="1990-08-22T00:00:00"/>
    <x v="0"/>
    <n v="34"/>
    <x v="279"/>
    <x v="0"/>
    <n v="191400"/>
    <x v="0"/>
    <s v="10%"/>
    <n v="19140"/>
    <n v="172260"/>
    <x v="3"/>
    <x v="2"/>
    <x v="5"/>
  </r>
  <r>
    <s v="EMP-SM-R10-2018"/>
    <s v="[{Name_Id :N20648,Gender_Id :M,RoleId :R10,CountryId :C5}]"/>
    <s v="N20648"/>
    <s v="Orville Mccoy"/>
    <x v="0"/>
    <n v="43"/>
    <n v="40"/>
    <s v="R10"/>
    <s v="SM"/>
    <s v="C5"/>
    <d v="1984-04-04T00:00:00"/>
    <x v="0"/>
    <n v="40"/>
    <x v="100"/>
    <x v="1"/>
    <n v="439212"/>
    <x v="0"/>
    <s v="10%"/>
    <n v="43921.200000000004"/>
    <n v="395290.8"/>
    <x v="11"/>
    <x v="2"/>
    <x v="0"/>
  </r>
  <r>
    <s v="EMP-PM-R14-2017"/>
    <s v="[{Name_Id :N19085,Gender_Id :M,RoleId :R14,CountryId :C4}]"/>
    <s v="N19085"/>
    <s v="Darnell Johnston"/>
    <x v="0"/>
    <n v="43"/>
    <n v="40"/>
    <s v="R14"/>
    <s v="PM"/>
    <s v="C4"/>
    <d v="1988-03-15T00:00:00"/>
    <x v="0"/>
    <n v="36"/>
    <x v="77"/>
    <x v="6"/>
    <n v="241541"/>
    <x v="0"/>
    <s v="10%"/>
    <n v="24154.100000000002"/>
    <n v="217386.9"/>
    <x v="14"/>
    <x v="0"/>
    <x v="6"/>
  </r>
  <r>
    <s v="EMP-SM-R15-2013"/>
    <s v="[{Name_Id :N8277,Gender_Id :M,RoleId :R15,CountryId :C7}]"/>
    <s v="N8277"/>
    <s v="Luke Meyer"/>
    <x v="0"/>
    <n v="42"/>
    <n v="39"/>
    <s v="R15"/>
    <s v="SM"/>
    <s v="C7"/>
    <d v="1980-07-24T00:00:00"/>
    <x v="1"/>
    <n v="44"/>
    <x v="280"/>
    <x v="7"/>
    <n v="126802"/>
    <x v="1"/>
    <s v="15%"/>
    <n v="19020.3"/>
    <n v="107781.7"/>
    <x v="3"/>
    <x v="2"/>
    <x v="3"/>
  </r>
  <r>
    <s v="EMP-ENG-R4-2013"/>
    <s v="[{Name_Id :N8613,Gender_Id :M,RoleId :R4,CountryId :C3}]"/>
    <s v="N8613"/>
    <s v="Rodolfo Guzman"/>
    <x v="0"/>
    <n v="41"/>
    <n v="39"/>
    <s v="R4"/>
    <s v="ENG"/>
    <s v="C3"/>
    <d v="1983-05-17T00:00:00"/>
    <x v="0"/>
    <n v="41"/>
    <x v="281"/>
    <x v="7"/>
    <n v="211808"/>
    <x v="1"/>
    <s v="15%"/>
    <n v="31771.199999999997"/>
    <n v="180036.8"/>
    <x v="6"/>
    <x v="1"/>
    <x v="1"/>
  </r>
  <r>
    <s v="EMP-ENG-R7-2015"/>
    <s v="[{Name_Id :N15384,Gender_Id :M,RoleId :R7,CountryId :C5}]"/>
    <s v="N15384"/>
    <s v="Rudolf Short"/>
    <x v="0"/>
    <n v="42"/>
    <n v="40"/>
    <s v="R7"/>
    <s v="ENG"/>
    <s v="C5"/>
    <d v="1991-06-06T00:00:00"/>
    <x v="0"/>
    <n v="33"/>
    <x v="282"/>
    <x v="4"/>
    <n v="132036"/>
    <x v="0"/>
    <s v="10%"/>
    <n v="13203.6"/>
    <n v="118832.4"/>
    <x v="16"/>
    <x v="1"/>
    <x v="0"/>
  </r>
  <r>
    <s v="EMP-FN-R19-2019"/>
    <s v="[{Name_Id :N22446,Gender_Id :M,RoleId :R19,CountryId :C3}]"/>
    <s v="N22446"/>
    <s v="Trinidad Meza"/>
    <x v="0"/>
    <n v="43"/>
    <n v="40"/>
    <s v="R19"/>
    <s v="FN"/>
    <s v="C3"/>
    <d v="1989-11-15T00:00:00"/>
    <x v="0"/>
    <n v="35"/>
    <x v="204"/>
    <x v="0"/>
    <n v="191460"/>
    <x v="0"/>
    <s v="10%"/>
    <n v="19146"/>
    <n v="172314"/>
    <x v="12"/>
    <x v="4"/>
    <x v="1"/>
  </r>
  <r>
    <s v="EMP-PM-R5-2013"/>
    <s v="[{Name_Id :N8654,Gender_Id :M,RoleId :R5,CountryId :C4}]"/>
    <s v="N8654"/>
    <s v="Jonathon Moreno"/>
    <x v="0"/>
    <n v="41"/>
    <n v="39"/>
    <s v="R5"/>
    <s v="PM"/>
    <s v="C4"/>
    <d v="1985-05-20T00:00:00"/>
    <x v="0"/>
    <n v="39"/>
    <x v="283"/>
    <x v="7"/>
    <n v="228917"/>
    <x v="1"/>
    <s v="15%"/>
    <n v="34337.549999999996"/>
    <n v="194579.45"/>
    <x v="10"/>
    <x v="0"/>
    <x v="6"/>
  </r>
  <r>
    <s v="EMP-ENG-R3-2016"/>
    <s v="[{Name_Id :N17019,Gender_Id :M,RoleId :R3,CountryId :C2}]"/>
    <s v="N17019"/>
    <s v="Rick Cortez"/>
    <x v="0"/>
    <n v="42"/>
    <n v="40"/>
    <s v="R3"/>
    <s v="ENG"/>
    <s v="C2"/>
    <d v="1987-07-22T00:00:00"/>
    <x v="0"/>
    <n v="37"/>
    <x v="284"/>
    <x v="3"/>
    <n v="98594"/>
    <x v="0"/>
    <s v="10%"/>
    <n v="9859.4000000000015"/>
    <n v="88734.6"/>
    <x v="7"/>
    <x v="1"/>
    <x v="4"/>
  </r>
  <r>
    <s v="EMP-PM-R6-2009"/>
    <s v="[{Name_Id :N4773,Gender_Id :M,RoleId :R6,CountryId :C3}]"/>
    <s v="N4773"/>
    <s v="Reed Oliver"/>
    <x v="0"/>
    <n v="41"/>
    <n v="39"/>
    <s v="R6"/>
    <s v="PM"/>
    <s v="C3"/>
    <d v="1979-06-07T00:00:00"/>
    <x v="1"/>
    <n v="45"/>
    <x v="285"/>
    <x v="8"/>
    <n v="360394"/>
    <x v="1"/>
    <s v="15%"/>
    <n v="54059.1"/>
    <n v="306334.90000000002"/>
    <x v="0"/>
    <x v="0"/>
    <x v="1"/>
  </r>
  <r>
    <s v="EMP-ENG-R13-2016"/>
    <s v="[{Name_Id :N15504,Gender_Id :M,RoleId :R13,CountryId :C1}]"/>
    <s v="N15504"/>
    <s v="Olin Glover"/>
    <x v="0"/>
    <n v="43"/>
    <n v="40"/>
    <s v="R13"/>
    <s v="ENG"/>
    <s v="C1"/>
    <d v="1989-06-01T00:00:00"/>
    <x v="0"/>
    <n v="35"/>
    <x v="286"/>
    <x v="4"/>
    <n v="158382"/>
    <x v="0"/>
    <s v="10%"/>
    <n v="15838.2"/>
    <n v="142543.79999999999"/>
    <x v="2"/>
    <x v="1"/>
    <x v="2"/>
  </r>
  <r>
    <s v="EMP-PM-R14-2011"/>
    <s v="[{Name_Id :N6294,Gender_Id :M,RoleId :R14,CountryId :C1}]"/>
    <s v="N6294"/>
    <s v="Bernie Greene"/>
    <x v="0"/>
    <n v="42"/>
    <n v="39"/>
    <s v="R14"/>
    <s v="PM"/>
    <s v="C1"/>
    <d v="1989-09-25T00:00:00"/>
    <x v="0"/>
    <n v="35"/>
    <x v="287"/>
    <x v="9"/>
    <n v="191108"/>
    <x v="1"/>
    <s v="15%"/>
    <n v="28666.2"/>
    <n v="162441.79999999999"/>
    <x v="14"/>
    <x v="0"/>
    <x v="2"/>
  </r>
  <r>
    <s v="EMP-OPR-R2-2015"/>
    <s v="[{Name_Id :N15482,Gender_Id :M,RoleId :R2,CountryId :C3}]"/>
    <s v="N15482"/>
    <s v="Miles Colon"/>
    <x v="0"/>
    <n v="42"/>
    <n v="40"/>
    <s v="R2"/>
    <s v="OPR"/>
    <s v="C3"/>
    <d v="1985-04-26T00:00:00"/>
    <x v="0"/>
    <n v="39"/>
    <x v="288"/>
    <x v="4"/>
    <n v="141472"/>
    <x v="0"/>
    <s v="10%"/>
    <n v="14147.2"/>
    <n v="127324.8"/>
    <x v="5"/>
    <x v="3"/>
    <x v="1"/>
  </r>
  <r>
    <s v="EMP-OPR-R2-2011"/>
    <s v="[{Name_Id :N6285,Gender_Id :M,RoleId :R2,CountryId :C2}]"/>
    <s v="N6285"/>
    <s v="Wendell Forbes"/>
    <x v="0"/>
    <n v="41"/>
    <n v="39"/>
    <s v="R2"/>
    <s v="OPR"/>
    <s v="C2"/>
    <d v="1987-12-30T00:00:00"/>
    <x v="0"/>
    <n v="37"/>
    <x v="287"/>
    <x v="9"/>
    <n v="267228"/>
    <x v="1"/>
    <s v="15%"/>
    <n v="40084.199999999997"/>
    <n v="227143.8"/>
    <x v="5"/>
    <x v="3"/>
    <x v="4"/>
  </r>
  <r>
    <s v="EMP-FN-R19-2016"/>
    <s v="[{Name_Id :N15715,Gender_Id :M,RoleId :R19,CountryId :C2}]"/>
    <s v="N15715"/>
    <s v="Casey Mclaughlin"/>
    <x v="0"/>
    <n v="43"/>
    <n v="40"/>
    <s v="R19"/>
    <s v="FN"/>
    <s v="C2"/>
    <d v="1986-07-30T00:00:00"/>
    <x v="0"/>
    <n v="38"/>
    <x v="289"/>
    <x v="3"/>
    <n v="145626"/>
    <x v="0"/>
    <s v="10%"/>
    <n v="14562.6"/>
    <n v="131063.4"/>
    <x v="12"/>
    <x v="4"/>
    <x v="4"/>
  </r>
  <r>
    <s v="EMP-OPR-R8-2019"/>
    <s v="[{Name_Id :N21379,Gender_Id :M,RoleId :R8,CountryId :C4}]"/>
    <s v="N21379"/>
    <s v="Hung Crosby"/>
    <x v="0"/>
    <n v="42"/>
    <n v="40"/>
    <s v="R8"/>
    <s v="OPR"/>
    <s v="C4"/>
    <d v="1983-04-25T00:00:00"/>
    <x v="0"/>
    <n v="41"/>
    <x v="290"/>
    <x v="1"/>
    <n v="257675"/>
    <x v="0"/>
    <s v="10%"/>
    <n v="25767.5"/>
    <n v="231907.5"/>
    <x v="17"/>
    <x v="3"/>
    <x v="6"/>
  </r>
  <r>
    <s v="EMP-OPR-R8-2016"/>
    <s v="[{Name_Id :N15649,Gender_Id :F,RoleId :R8,CountryId :C2}]"/>
    <s v="N15649"/>
    <s v="Darcy Estes"/>
    <x v="1"/>
    <n v="42"/>
    <n v="40"/>
    <s v="R8"/>
    <s v="OPR"/>
    <s v="C2"/>
    <d v="1990-05-09T00:00:00"/>
    <x v="0"/>
    <n v="34"/>
    <x v="291"/>
    <x v="3"/>
    <n v="129166"/>
    <x v="0"/>
    <s v="10%"/>
    <n v="12916.6"/>
    <n v="116249.4"/>
    <x v="17"/>
    <x v="3"/>
    <x v="4"/>
  </r>
  <r>
    <s v="EMP-ENG-R7-2012"/>
    <s v="[{Name_Id :N7379,Gender_Id :M,RoleId :R7,CountryId :C3}]"/>
    <s v="N7379"/>
    <s v="Jerrold Kennedy"/>
    <x v="0"/>
    <n v="41"/>
    <n v="39"/>
    <s v="R7"/>
    <s v="ENG"/>
    <s v="C3"/>
    <d v="1984-09-03T00:00:00"/>
    <x v="0"/>
    <n v="40"/>
    <x v="292"/>
    <x v="5"/>
    <n v="261937"/>
    <x v="1"/>
    <s v="15%"/>
    <n v="39290.549999999996"/>
    <n v="222646.45"/>
    <x v="16"/>
    <x v="1"/>
    <x v="1"/>
  </r>
  <r>
    <s v="EMP-HR-R18-2019"/>
    <s v="[{Name_Id :N11673,Gender_Id :F,RoleId :R18,CountryId :C6}]"/>
    <s v="N11673"/>
    <s v="Celina Larsen"/>
    <x v="1"/>
    <n v="43"/>
    <n v="40"/>
    <s v="R18"/>
    <s v="HR"/>
    <s v="C6"/>
    <d v="1988-10-01T00:00:00"/>
    <x v="0"/>
    <n v="36"/>
    <x v="204"/>
    <x v="0"/>
    <n v="179083"/>
    <x v="0"/>
    <s v="10%"/>
    <n v="17908.3"/>
    <n v="161174.70000000001"/>
    <x v="13"/>
    <x v="5"/>
    <x v="5"/>
  </r>
  <r>
    <s v="EMP-SM-R10-2012"/>
    <s v="[{Name_Id :N7418,Gender_Id :M,RoleId :R10,CountryId :C1}]"/>
    <s v="N7418"/>
    <s v="Domingo Pruitt"/>
    <x v="0"/>
    <n v="42"/>
    <n v="39"/>
    <s v="R10"/>
    <s v="SM"/>
    <s v="C1"/>
    <d v="1986-11-26T00:00:00"/>
    <x v="0"/>
    <n v="38"/>
    <x v="293"/>
    <x v="5"/>
    <n v="211248"/>
    <x v="1"/>
    <s v="15%"/>
    <n v="31687.199999999997"/>
    <n v="179560.8"/>
    <x v="11"/>
    <x v="2"/>
    <x v="2"/>
  </r>
  <r>
    <s v="EMP-SM-R15-2006"/>
    <s v="[{Name_Id :N3273,Gender_Id :M,RoleId :R15,CountryId :C5}]"/>
    <s v="N3273"/>
    <s v="Sammie Serrano"/>
    <x v="0"/>
    <n v="42"/>
    <n v="39"/>
    <s v="R15"/>
    <s v="SM"/>
    <s v="C5"/>
    <d v="1982-12-25T00:00:00"/>
    <x v="0"/>
    <n v="42"/>
    <x v="294"/>
    <x v="15"/>
    <n v="499278"/>
    <x v="2"/>
    <s v="20%"/>
    <n v="99855.6"/>
    <n v="399422.4"/>
    <x v="3"/>
    <x v="2"/>
    <x v="0"/>
  </r>
  <r>
    <s v="EMP-OPR-R2-2015"/>
    <s v="[{Name_Id :N14299,Gender_Id :M,RoleId :R2,CountryId :C2}]"/>
    <s v="N14299"/>
    <s v="Elvin Shepard"/>
    <x v="0"/>
    <n v="42"/>
    <n v="40"/>
    <s v="R2"/>
    <s v="OPR"/>
    <s v="C2"/>
    <d v="1989-07-06T00:00:00"/>
    <x v="0"/>
    <n v="35"/>
    <x v="295"/>
    <x v="4"/>
    <n v="170314"/>
    <x v="0"/>
    <s v="10%"/>
    <n v="17031.400000000001"/>
    <n v="153282.6"/>
    <x v="5"/>
    <x v="3"/>
    <x v="4"/>
  </r>
  <r>
    <s v="EMP-HR-R18-2018"/>
    <s v="[{Name_Id :N19915,Gender_Id :M,RoleId :R18,CountryId :C6}]"/>
    <s v="N19915"/>
    <s v="Corey Hill"/>
    <x v="0"/>
    <n v="43"/>
    <n v="40"/>
    <s v="R18"/>
    <s v="HR"/>
    <s v="C6"/>
    <d v="1987-10-12T00:00:00"/>
    <x v="0"/>
    <n v="37"/>
    <x v="296"/>
    <x v="1"/>
    <n v="160981"/>
    <x v="0"/>
    <s v="10%"/>
    <n v="16098.1"/>
    <n v="144882.9"/>
    <x v="13"/>
    <x v="5"/>
    <x v="5"/>
  </r>
  <r>
    <s v="EMP-OPR-R17-2013"/>
    <s v="[{Name_Id :N8881,Gender_Id :F,RoleId :R17,CountryId :C6}]"/>
    <s v="N8881"/>
    <s v="Bessie Summers"/>
    <x v="1"/>
    <n v="42"/>
    <n v="39"/>
    <s v="R17"/>
    <s v="OPR"/>
    <s v="C6"/>
    <d v="1978-09-07T00:00:00"/>
    <x v="1"/>
    <n v="46"/>
    <x v="215"/>
    <x v="7"/>
    <n v="106725"/>
    <x v="1"/>
    <s v="15%"/>
    <n v="16008.75"/>
    <n v="90716.25"/>
    <x v="9"/>
    <x v="3"/>
    <x v="5"/>
  </r>
  <r>
    <s v="EMP-SM-R10-2014"/>
    <s v="[{Name_Id :N11026,Gender_Id :M,RoleId :R10,CountryId :C3}]"/>
    <s v="N11026"/>
    <s v="Terrell Rush"/>
    <x v="0"/>
    <n v="43"/>
    <n v="40"/>
    <s v="R10"/>
    <s v="SM"/>
    <s v="C3"/>
    <d v="1988-04-03T00:00:00"/>
    <x v="0"/>
    <n v="36"/>
    <x v="125"/>
    <x v="2"/>
    <n v="147997"/>
    <x v="0"/>
    <s v="10%"/>
    <n v="14799.7"/>
    <n v="133197.29999999999"/>
    <x v="11"/>
    <x v="2"/>
    <x v="1"/>
  </r>
  <r>
    <s v="EMP-PM-R14-2014"/>
    <s v="[{Name_Id :N10972,Gender_Id :M,RoleId :R14,CountryId :C6}]"/>
    <s v="N10972"/>
    <s v="Hugh Frye"/>
    <x v="0"/>
    <n v="43"/>
    <n v="40"/>
    <s v="R14"/>
    <s v="PM"/>
    <s v="C6"/>
    <d v="1985-01-20T00:00:00"/>
    <x v="0"/>
    <n v="40"/>
    <x v="297"/>
    <x v="2"/>
    <n v="136232"/>
    <x v="0"/>
    <s v="10%"/>
    <n v="13623.2"/>
    <n v="122608.8"/>
    <x v="14"/>
    <x v="0"/>
    <x v="5"/>
  </r>
  <r>
    <s v="EMP-OPR-R16-2012"/>
    <s v="[{Name_Id :N7268,Gender_Id :M,RoleId :R16,CountryId :C6}]"/>
    <s v="N7268"/>
    <s v="Sidney Mcclure"/>
    <x v="0"/>
    <n v="42"/>
    <n v="39"/>
    <s v="R16"/>
    <s v="OPR"/>
    <s v="C6"/>
    <d v="1987-08-27T00:00:00"/>
    <x v="0"/>
    <n v="37"/>
    <x v="298"/>
    <x v="5"/>
    <n v="232980"/>
    <x v="1"/>
    <s v="15%"/>
    <n v="34947"/>
    <n v="198033"/>
    <x v="4"/>
    <x v="3"/>
    <x v="5"/>
  </r>
  <r>
    <s v="EMP-ENG-R13-2014"/>
    <s v="[{Name_Id :N10786,Gender_Id :M,RoleId :R13,CountryId :C7}]"/>
    <s v="N10786"/>
    <s v="Alejandro Cantrell"/>
    <x v="0"/>
    <n v="43"/>
    <n v="40"/>
    <s v="R13"/>
    <s v="ENG"/>
    <s v="C7"/>
    <d v="1984-06-04T00:00:00"/>
    <x v="0"/>
    <n v="40"/>
    <x v="299"/>
    <x v="2"/>
    <n v="941642"/>
    <x v="0"/>
    <s v="10%"/>
    <n v="94164.200000000012"/>
    <n v="847477.8"/>
    <x v="2"/>
    <x v="1"/>
    <x v="3"/>
  </r>
  <r>
    <s v="EMP-ENG-R13-2017"/>
    <s v="[{Name_Id :N17179,Gender_Id :M,RoleId :R13,CountryId :C7}]"/>
    <s v="N17179"/>
    <s v="Jackson Arnold"/>
    <x v="0"/>
    <n v="43"/>
    <n v="40"/>
    <s v="R13"/>
    <s v="ENG"/>
    <s v="C7"/>
    <d v="1989-12-03T00:00:00"/>
    <x v="0"/>
    <n v="35"/>
    <x v="142"/>
    <x v="3"/>
    <n v="192043"/>
    <x v="0"/>
    <s v="10%"/>
    <n v="19204.3"/>
    <n v="172838.7"/>
    <x v="2"/>
    <x v="1"/>
    <x v="3"/>
  </r>
  <r>
    <s v="EMP-OPR-R2-2016"/>
    <s v="[{Name_Id :N16513,Gender_Id :F,RoleId :R2,CountryId :C2}]"/>
    <s v="N16513"/>
    <s v="Jerry Frey"/>
    <x v="1"/>
    <n v="42"/>
    <n v="40"/>
    <s v="R2"/>
    <s v="OPR"/>
    <s v="C2"/>
    <d v="1986-03-06T00:00:00"/>
    <x v="0"/>
    <n v="38"/>
    <x v="300"/>
    <x v="3"/>
    <n v="172987"/>
    <x v="0"/>
    <s v="10%"/>
    <n v="17298.7"/>
    <n v="155688.29999999999"/>
    <x v="5"/>
    <x v="3"/>
    <x v="4"/>
  </r>
  <r>
    <s v="EMP-PM-R6-2015"/>
    <s v="[{Name_Id :N14318,Gender_Id :F,RoleId :R6,CountryId :C6}]"/>
    <s v="N14318"/>
    <s v="Eva Fletcher"/>
    <x v="1"/>
    <n v="42"/>
    <n v="40"/>
    <s v="R6"/>
    <s v="PM"/>
    <s v="C6"/>
    <d v="1985-07-14T00:00:00"/>
    <x v="0"/>
    <n v="39"/>
    <x v="295"/>
    <x v="4"/>
    <n v="294719"/>
    <x v="0"/>
    <s v="10%"/>
    <n v="29471.9"/>
    <n v="265247.09999999998"/>
    <x v="0"/>
    <x v="0"/>
    <x v="5"/>
  </r>
  <r>
    <s v="EMP-FN-R19-2018"/>
    <s v="[{Name_Id :N20977,Gender_Id :M,RoleId :R19,CountryId :C2}]"/>
    <s v="N20977"/>
    <s v="Dino Curry"/>
    <x v="0"/>
    <n v="43"/>
    <n v="40"/>
    <s v="R19"/>
    <s v="FN"/>
    <s v="C2"/>
    <d v="1989-10-20T00:00:00"/>
    <x v="0"/>
    <n v="35"/>
    <x v="301"/>
    <x v="1"/>
    <n v="114114"/>
    <x v="0"/>
    <s v="10%"/>
    <n v="11411.400000000001"/>
    <n v="102702.6"/>
    <x v="12"/>
    <x v="4"/>
    <x v="4"/>
  </r>
  <r>
    <s v="EMP-ENG-R4-2018"/>
    <s v="[{Name_Id :N20349,Gender_Id :M,RoleId :R4,CountryId :C2}]"/>
    <s v="N20349"/>
    <s v="Eldridge Howard"/>
    <x v="0"/>
    <n v="42"/>
    <n v="40"/>
    <s v="R4"/>
    <s v="ENG"/>
    <s v="C2"/>
    <d v="1979-04-01T00:00:00"/>
    <x v="1"/>
    <n v="45"/>
    <x v="110"/>
    <x v="1"/>
    <n v="476188"/>
    <x v="0"/>
    <s v="10%"/>
    <n v="47618.8"/>
    <n v="428569.2"/>
    <x v="6"/>
    <x v="1"/>
    <x v="4"/>
  </r>
  <r>
    <s v="EMP-OPR-R8-2012"/>
    <s v="[{Name_Id :N7446,Gender_Id :M,RoleId :R8,CountryId :C3}]"/>
    <s v="N7446"/>
    <s v="Malik Drake"/>
    <x v="0"/>
    <n v="41"/>
    <n v="39"/>
    <s v="R8"/>
    <s v="OPR"/>
    <s v="C3"/>
    <d v="1984-03-08T00:00:00"/>
    <x v="0"/>
    <n v="40"/>
    <x v="302"/>
    <x v="5"/>
    <n v="236271"/>
    <x v="1"/>
    <s v="15%"/>
    <n v="35440.65"/>
    <n v="200830.35"/>
    <x v="17"/>
    <x v="3"/>
    <x v="1"/>
  </r>
  <r>
    <s v="EMP-OPR-R16-2017"/>
    <s v="[{Name_Id :N17415,Gender_Id :M,RoleId :R16,CountryId :C3}]"/>
    <s v="N17415"/>
    <s v="Len Bennett"/>
    <x v="0"/>
    <n v="43"/>
    <n v="40"/>
    <s v="R16"/>
    <s v="OPR"/>
    <s v="C3"/>
    <d v="1976-10-15T00:00:00"/>
    <x v="1"/>
    <n v="48"/>
    <x v="61"/>
    <x v="6"/>
    <n v="533627"/>
    <x v="0"/>
    <s v="10%"/>
    <n v="53362.700000000004"/>
    <n v="480264.3"/>
    <x v="4"/>
    <x v="3"/>
    <x v="1"/>
  </r>
  <r>
    <s v="EMP-SM-R9-2013"/>
    <s v="[{Name_Id :N8997,Gender_Id :M,RoleId :R9,CountryId :C4}]"/>
    <s v="N8997"/>
    <s v="Doyle Lewis"/>
    <x v="0"/>
    <n v="41"/>
    <n v="39"/>
    <s v="R9"/>
    <s v="SM"/>
    <s v="C4"/>
    <d v="1986-09-07T00:00:00"/>
    <x v="0"/>
    <n v="38"/>
    <x v="216"/>
    <x v="7"/>
    <n v="261735"/>
    <x v="1"/>
    <s v="15%"/>
    <n v="39260.25"/>
    <n v="222474.75"/>
    <x v="8"/>
    <x v="2"/>
    <x v="6"/>
  </r>
  <r>
    <s v="EMP-ENG-R13-2015"/>
    <s v="[{Name_Id :N11931,Gender_Id :M,RoleId :R13,CountryId :C6}]"/>
    <s v="N11931"/>
    <s v="Mel Jones"/>
    <x v="0"/>
    <n v="43"/>
    <n v="40"/>
    <s v="R13"/>
    <s v="ENG"/>
    <s v="C6"/>
    <d v="1988-06-24T00:00:00"/>
    <x v="0"/>
    <n v="36"/>
    <x v="76"/>
    <x v="2"/>
    <n v="212520"/>
    <x v="0"/>
    <s v="10%"/>
    <n v="21252"/>
    <n v="191268"/>
    <x v="2"/>
    <x v="1"/>
    <x v="5"/>
  </r>
  <r>
    <s v="EMP-ENG-R7-2011"/>
    <s v="[{Name_Id :N6404,Gender_Id :M,RoleId :R7,CountryId :C5}]"/>
    <s v="N6404"/>
    <s v="Raul Sellers"/>
    <x v="0"/>
    <n v="41"/>
    <n v="39"/>
    <s v="R7"/>
    <s v="ENG"/>
    <s v="C5"/>
    <d v="1982-11-02T00:00:00"/>
    <x v="0"/>
    <n v="42"/>
    <x v="303"/>
    <x v="9"/>
    <n v="168397"/>
    <x v="1"/>
    <s v="15%"/>
    <n v="25259.55"/>
    <n v="143137.45000000001"/>
    <x v="16"/>
    <x v="1"/>
    <x v="0"/>
  </r>
  <r>
    <s v="EMP-OPR-R8-2008"/>
    <s v="[{Name_Id :N4421,Gender_Id :M,RoleId :R8,CountryId :C3}]"/>
    <s v="N4421"/>
    <s v="Jean Pham"/>
    <x v="0"/>
    <n v="41"/>
    <n v="39"/>
    <s v="R8"/>
    <s v="OPR"/>
    <s v="C3"/>
    <d v="1975-12-30T00:00:00"/>
    <x v="1"/>
    <n v="49"/>
    <x v="304"/>
    <x v="10"/>
    <n v="443238"/>
    <x v="2"/>
    <s v="20%"/>
    <n v="88647.6"/>
    <n v="354590.4"/>
    <x v="17"/>
    <x v="3"/>
    <x v="1"/>
  </r>
  <r>
    <s v="EMP-ENG-R12-2011"/>
    <s v="[{Name_Id :N6125,Gender_Id :M,RoleId :R12,CountryId :C7}]"/>
    <s v="N6125"/>
    <s v="Sherman Barton"/>
    <x v="0"/>
    <n v="42"/>
    <n v="39"/>
    <s v="R12"/>
    <s v="ENG"/>
    <s v="C7"/>
    <d v="1982-08-09T00:00:00"/>
    <x v="0"/>
    <n v="42"/>
    <x v="305"/>
    <x v="9"/>
    <n v="185718"/>
    <x v="1"/>
    <s v="15%"/>
    <n v="27857.7"/>
    <n v="157860.29999999999"/>
    <x v="18"/>
    <x v="1"/>
    <x v="3"/>
  </r>
  <r>
    <s v="EMP-OPR-R11-2009"/>
    <s v="[{Name_Id :N4778,Gender_Id :M,RoleId :R11,CountryId :C1}]"/>
    <s v="N4778"/>
    <s v="Blake Choi"/>
    <x v="0"/>
    <n v="42"/>
    <n v="39"/>
    <s v="R11"/>
    <s v="OPR"/>
    <s v="C1"/>
    <d v="1978-09-07T00:00:00"/>
    <x v="1"/>
    <n v="46"/>
    <x v="306"/>
    <x v="8"/>
    <n v="185000"/>
    <x v="1"/>
    <s v="15%"/>
    <n v="27750"/>
    <n v="157250"/>
    <x v="15"/>
    <x v="3"/>
    <x v="2"/>
  </r>
  <r>
    <s v="EMP-FN-R19-2018"/>
    <s v="[{Name_Id :N14882,Gender_Id :M,RoleId :R19,CountryId :C7}]"/>
    <s v="N14882"/>
    <s v="Peter Grimes"/>
    <x v="0"/>
    <n v="43"/>
    <n v="40"/>
    <s v="R19"/>
    <s v="FN"/>
    <s v="C7"/>
    <d v="1987-10-02T00:00:00"/>
    <x v="0"/>
    <n v="37"/>
    <x v="307"/>
    <x v="6"/>
    <n v="312273"/>
    <x v="0"/>
    <s v="10%"/>
    <n v="31227.300000000003"/>
    <n v="281045.7"/>
    <x v="12"/>
    <x v="4"/>
    <x v="3"/>
  </r>
  <r>
    <s v="EMP-OPR-R11-2010"/>
    <s v="[{Name_Id :N5690,Gender_Id :M,RoleId :R11,CountryId :C4}]"/>
    <s v="N5690"/>
    <s v="Otis Leonard"/>
    <x v="0"/>
    <n v="42"/>
    <n v="39"/>
    <s v="R11"/>
    <s v="OPR"/>
    <s v="C4"/>
    <d v="1987-09-25T00:00:00"/>
    <x v="0"/>
    <n v="37"/>
    <x v="308"/>
    <x v="13"/>
    <n v="143604"/>
    <x v="1"/>
    <s v="15%"/>
    <n v="21540.6"/>
    <n v="122063.4"/>
    <x v="15"/>
    <x v="3"/>
    <x v="6"/>
  </r>
  <r>
    <s v="EMP-SM-R10-2010"/>
    <s v="[{Name_Id :N5134,Gender_Id :M,RoleId :R10,CountryId :C1}]"/>
    <s v="N5134"/>
    <s v="Williams Kaiser"/>
    <x v="0"/>
    <n v="42"/>
    <n v="39"/>
    <s v="R10"/>
    <s v="SM"/>
    <s v="C1"/>
    <d v="1980-07-12T00:00:00"/>
    <x v="1"/>
    <n v="44"/>
    <x v="309"/>
    <x v="8"/>
    <n v="373194"/>
    <x v="1"/>
    <s v="15%"/>
    <n v="55979.1"/>
    <n v="317214.90000000002"/>
    <x v="11"/>
    <x v="2"/>
    <x v="2"/>
  </r>
  <r>
    <s v="EMP-ENG-R3-2010"/>
    <s v="[{Name_Id :N5179,Gender_Id :M,RoleId :R3,CountryId :C3}]"/>
    <s v="N5179"/>
    <s v="Merle Fritz"/>
    <x v="0"/>
    <n v="41"/>
    <n v="39"/>
    <s v="R3"/>
    <s v="ENG"/>
    <s v="C3"/>
    <d v="1986-10-11T00:00:00"/>
    <x v="0"/>
    <n v="38"/>
    <x v="310"/>
    <x v="8"/>
    <n v="264772"/>
    <x v="1"/>
    <s v="15%"/>
    <n v="39715.799999999996"/>
    <n v="225056.2"/>
    <x v="7"/>
    <x v="1"/>
    <x v="1"/>
  </r>
  <r>
    <s v="EMP-OPR-R2-2015"/>
    <s v="[{Name_Id :N15478,Gender_Id :M,RoleId :R2,CountryId :C2}]"/>
    <s v="N15478"/>
    <s v="Morton Velasquez"/>
    <x v="0"/>
    <n v="42"/>
    <n v="40"/>
    <s v="R2"/>
    <s v="OPR"/>
    <s v="C2"/>
    <d v="1987-05-25T00:00:00"/>
    <x v="0"/>
    <n v="37"/>
    <x v="288"/>
    <x v="4"/>
    <n v="112067"/>
    <x v="0"/>
    <s v="10%"/>
    <n v="11206.7"/>
    <n v="100860.3"/>
    <x v="5"/>
    <x v="3"/>
    <x v="4"/>
  </r>
  <r>
    <s v="EMP-OPR-R17-2019"/>
    <s v="[{Name_Id :N22010,Gender_Id :M,RoleId :R17,CountryId :C2}]"/>
    <s v="N22010"/>
    <s v="Quintin Malone"/>
    <x v="0"/>
    <n v="43"/>
    <n v="40"/>
    <s v="R17"/>
    <s v="OPR"/>
    <s v="C2"/>
    <d v="1979-05-06T00:00:00"/>
    <x v="1"/>
    <n v="45"/>
    <x v="311"/>
    <x v="0"/>
    <n v="279207"/>
    <x v="0"/>
    <s v="10%"/>
    <n v="27920.7"/>
    <n v="251286.3"/>
    <x v="9"/>
    <x v="3"/>
    <x v="4"/>
  </r>
  <r>
    <s v="EMP-HR-R18-2017"/>
    <s v="[{Name_Id :N17716,Gender_Id :M,RoleId :R18,CountryId :C2}]"/>
    <s v="N17716"/>
    <s v="Al Hawkins"/>
    <x v="0"/>
    <n v="43"/>
    <n v="40"/>
    <s v="R18"/>
    <s v="HR"/>
    <s v="C2"/>
    <d v="1973-04-05T00:00:00"/>
    <x v="1"/>
    <n v="51"/>
    <x v="312"/>
    <x v="6"/>
    <n v="261918"/>
    <x v="0"/>
    <s v="10%"/>
    <n v="26191.800000000003"/>
    <n v="235726.2"/>
    <x v="13"/>
    <x v="5"/>
    <x v="4"/>
  </r>
  <r>
    <s v="EMP-ENG-R13-2012"/>
    <s v="[{Name_Id :N7002,Gender_Id :M,RoleId :R13,CountryId :C6}]"/>
    <s v="N7002"/>
    <s v="Dusty Brooks"/>
    <x v="0"/>
    <n v="42"/>
    <n v="39"/>
    <s v="R13"/>
    <s v="ENG"/>
    <s v="C6"/>
    <d v="1981-01-03T00:00:00"/>
    <x v="0"/>
    <n v="44"/>
    <x v="313"/>
    <x v="5"/>
    <n v="92174"/>
    <x v="1"/>
    <s v="15%"/>
    <n v="13826.1"/>
    <n v="78347.899999999994"/>
    <x v="2"/>
    <x v="1"/>
    <x v="5"/>
  </r>
  <r>
    <s v="EMP-ENG-R7-2007"/>
    <s v="[{Name_Id :N4070,Gender_Id :F,RoleId :R7,CountryId :C5}]"/>
    <s v="N4070"/>
    <s v="Tanisha Villegas"/>
    <x v="1"/>
    <n v="41"/>
    <n v="39"/>
    <s v="R7"/>
    <s v="ENG"/>
    <s v="C5"/>
    <d v="1977-12-17T00:00:00"/>
    <x v="1"/>
    <n v="47"/>
    <x v="314"/>
    <x v="12"/>
    <n v="134700"/>
    <x v="2"/>
    <s v="20%"/>
    <n v="26940"/>
    <n v="107760"/>
    <x v="16"/>
    <x v="1"/>
    <x v="0"/>
  </r>
  <r>
    <s v="EMP-PM-R14-2017"/>
    <s v="[{Name_Id :N17751,Gender_Id :F,RoleId :R14,CountryId :C6}]"/>
    <s v="N17751"/>
    <s v="Teri Eaton"/>
    <x v="1"/>
    <n v="43"/>
    <n v="40"/>
    <s v="R14"/>
    <s v="PM"/>
    <s v="C6"/>
    <d v="1988-06-25T00:00:00"/>
    <x v="0"/>
    <n v="36"/>
    <x v="315"/>
    <x v="6"/>
    <n v="268561"/>
    <x v="0"/>
    <s v="10%"/>
    <n v="26856.100000000002"/>
    <n v="241704.9"/>
    <x v="14"/>
    <x v="0"/>
    <x v="5"/>
  </r>
  <r>
    <s v="EMP-ENG-R1-2017"/>
    <s v="[{Name_Id :N17184,Gender_Id :M,RoleId :R1,CountryId :C3}]"/>
    <s v="N17184"/>
    <s v="Alan Clark"/>
    <x v="0"/>
    <n v="42"/>
    <n v="40"/>
    <s v="R1"/>
    <s v="ENG"/>
    <s v="C3"/>
    <d v="1982-01-06T00:00:00"/>
    <x v="0"/>
    <n v="43"/>
    <x v="316"/>
    <x v="3"/>
    <n v="271099"/>
    <x v="0"/>
    <s v="10%"/>
    <n v="27109.9"/>
    <n v="243989.1"/>
    <x v="1"/>
    <x v="1"/>
    <x v="1"/>
  </r>
  <r>
    <s v="EMP-PM-R6-2018"/>
    <s v="[{Name_Id :N19843,Gender_Id :M,RoleId :R6,CountryId :C3}]"/>
    <s v="N19843"/>
    <s v="Rodney Frank"/>
    <x v="0"/>
    <n v="42"/>
    <n v="40"/>
    <s v="R6"/>
    <s v="PM"/>
    <s v="C3"/>
    <d v="1986-05-22T00:00:00"/>
    <x v="0"/>
    <n v="38"/>
    <x v="317"/>
    <x v="6"/>
    <n v="180820"/>
    <x v="0"/>
    <s v="10%"/>
    <n v="18082"/>
    <n v="162738"/>
    <x v="0"/>
    <x v="0"/>
    <x v="1"/>
  </r>
  <r>
    <s v="EMP-OPR-R16-2014"/>
    <s v="[{Name_Id :N10919,Gender_Id :M,RoleId :R16,CountryId :C7}]"/>
    <s v="N10919"/>
    <s v="Dexter Vaughan"/>
    <x v="0"/>
    <n v="43"/>
    <n v="40"/>
    <s v="R16"/>
    <s v="OPR"/>
    <s v="C7"/>
    <d v="1978-03-20T00:00:00"/>
    <x v="1"/>
    <n v="46"/>
    <x v="318"/>
    <x v="2"/>
    <n v="255455"/>
    <x v="0"/>
    <s v="10%"/>
    <n v="25545.5"/>
    <n v="229909.5"/>
    <x v="4"/>
    <x v="3"/>
    <x v="3"/>
  </r>
  <r>
    <s v="EMP-SM-R15-2015"/>
    <s v="[{Name_Id :N14723,Gender_Id :M,RoleId :R15,CountryId :C5}]"/>
    <s v="N14723"/>
    <s v="Wendell Benson"/>
    <x v="0"/>
    <n v="43"/>
    <n v="40"/>
    <s v="R15"/>
    <s v="SM"/>
    <s v="C5"/>
    <d v="1978-05-24T00:00:00"/>
    <x v="1"/>
    <n v="46"/>
    <x v="248"/>
    <x v="4"/>
    <n v="456840"/>
    <x v="0"/>
    <s v="10%"/>
    <n v="45684"/>
    <n v="411156"/>
    <x v="3"/>
    <x v="2"/>
    <x v="0"/>
  </r>
  <r>
    <s v="EMP-OPR-R16-2018"/>
    <s v="[{Name_Id :N20427,Gender_Id :M,RoleId :R16,CountryId :C3}]"/>
    <s v="N20427"/>
    <s v="Solomon Glass"/>
    <x v="0"/>
    <n v="43"/>
    <n v="40"/>
    <s v="R16"/>
    <s v="OPR"/>
    <s v="C3"/>
    <d v="1988-05-10T00:00:00"/>
    <x v="0"/>
    <n v="36"/>
    <x v="47"/>
    <x v="1"/>
    <n v="264418"/>
    <x v="0"/>
    <s v="10%"/>
    <n v="26441.800000000003"/>
    <n v="237976.2"/>
    <x v="4"/>
    <x v="3"/>
    <x v="1"/>
  </r>
  <r>
    <s v="EMP-PM-R14-2012"/>
    <s v="[{Name_Id :N7309,Gender_Id :M,RoleId :R14,CountryId :C7}]"/>
    <s v="N7309"/>
    <s v="Dario Lang"/>
    <x v="0"/>
    <n v="42"/>
    <n v="39"/>
    <s v="R14"/>
    <s v="PM"/>
    <s v="C7"/>
    <d v="1990-12-22T00:00:00"/>
    <x v="0"/>
    <n v="34"/>
    <x v="319"/>
    <x v="5"/>
    <n v="241999"/>
    <x v="1"/>
    <s v="15%"/>
    <n v="36299.85"/>
    <n v="205699.15"/>
    <x v="14"/>
    <x v="0"/>
    <x v="3"/>
  </r>
  <r>
    <s v="EMP-SM-R10-2014"/>
    <s v="[{Name_Id :N9829,Gender_Id :M,RoleId :R10,CountryId :C2}]"/>
    <s v="N9829"/>
    <s v="Sebastian Cobb"/>
    <x v="0"/>
    <n v="42"/>
    <n v="39"/>
    <s v="R10"/>
    <s v="SM"/>
    <s v="C2"/>
    <d v="1985-08-18T00:00:00"/>
    <x v="0"/>
    <n v="39"/>
    <x v="231"/>
    <x v="7"/>
    <n v="153087"/>
    <x v="1"/>
    <s v="15%"/>
    <n v="22963.05"/>
    <n v="130123.95"/>
    <x v="11"/>
    <x v="2"/>
    <x v="4"/>
  </r>
  <r>
    <s v="EMP-SM-R15-2015"/>
    <s v="[{Name_Id :N10125,Gender_Id :M,RoleId :R15,CountryId :C5}]"/>
    <s v="N10125"/>
    <s v="Travis Sanders"/>
    <x v="0"/>
    <n v="43"/>
    <n v="40"/>
    <s v="R15"/>
    <s v="SM"/>
    <s v="C5"/>
    <d v="1987-01-13T00:00:00"/>
    <x v="0"/>
    <n v="38"/>
    <x v="320"/>
    <x v="4"/>
    <n v="122833"/>
    <x v="0"/>
    <s v="10%"/>
    <n v="12283.300000000001"/>
    <n v="110549.7"/>
    <x v="3"/>
    <x v="2"/>
    <x v="0"/>
  </r>
  <r>
    <s v="EMP-ENG-R4-2017"/>
    <s v="[{Name_Id :N18696,Gender_Id :M,RoleId :R4,CountryId :C7}]"/>
    <s v="N18696"/>
    <s v="Erick Jackson"/>
    <x v="0"/>
    <n v="42"/>
    <n v="40"/>
    <s v="R4"/>
    <s v="ENG"/>
    <s v="C7"/>
    <d v="1987-03-03T00:00:00"/>
    <x v="0"/>
    <n v="37"/>
    <x v="321"/>
    <x v="6"/>
    <n v="183865"/>
    <x v="0"/>
    <s v="10%"/>
    <n v="18386.5"/>
    <n v="165478.5"/>
    <x v="6"/>
    <x v="1"/>
    <x v="3"/>
  </r>
  <r>
    <s v="EMP-HR-R18-2018"/>
    <s v="[{Name_Id :N20148,Gender_Id :F,RoleId :R18,CountryId :C5}]"/>
    <s v="N20148"/>
    <s v="Darla Munoz"/>
    <x v="1"/>
    <n v="43"/>
    <n v="40"/>
    <s v="R18"/>
    <s v="HR"/>
    <s v="C5"/>
    <d v="1990-06-17T00:00:00"/>
    <x v="0"/>
    <n v="34"/>
    <x v="322"/>
    <x v="1"/>
    <n v="87122"/>
    <x v="0"/>
    <s v="10%"/>
    <n v="8712.2000000000007"/>
    <n v="78409.8"/>
    <x v="13"/>
    <x v="5"/>
    <x v="0"/>
  </r>
  <r>
    <s v="EMP-SM-R10-2016"/>
    <s v="[{Name_Id :N15788,Gender_Id :F,RoleId :R10,CountryId :C1}]"/>
    <s v="N15788"/>
    <s v="Wendy Moran"/>
    <x v="1"/>
    <n v="43"/>
    <n v="40"/>
    <s v="R10"/>
    <s v="SM"/>
    <s v="C1"/>
    <d v="1991-05-18T00:00:00"/>
    <x v="0"/>
    <n v="33"/>
    <x v="323"/>
    <x v="3"/>
    <n v="131185"/>
    <x v="0"/>
    <s v="10%"/>
    <n v="13118.5"/>
    <n v="118066.5"/>
    <x v="11"/>
    <x v="2"/>
    <x v="2"/>
  </r>
  <r>
    <s v="EMP-PM-R6-2019"/>
    <s v="[{Name_Id :N22429,Gender_Id :F,RoleId :R6,CountryId :C3}]"/>
    <s v="N22429"/>
    <s v="Nona Spears"/>
    <x v="1"/>
    <n v="42"/>
    <n v="40"/>
    <s v="R6"/>
    <s v="PM"/>
    <s v="C3"/>
    <d v="1992-07-28T00:00:00"/>
    <x v="0"/>
    <n v="32"/>
    <x v="41"/>
    <x v="0"/>
    <n v="81817"/>
    <x v="0"/>
    <s v="10%"/>
    <n v="8181.7000000000007"/>
    <n v="73635.3"/>
    <x v="0"/>
    <x v="0"/>
    <x v="1"/>
  </r>
  <r>
    <s v="EMP-ENG-R13-2018"/>
    <s v="[{Name_Id :N19905,Gender_Id :M,RoleId :R13,CountryId :C4}]"/>
    <s v="N19905"/>
    <s v="Loren Shea"/>
    <x v="0"/>
    <n v="43"/>
    <n v="40"/>
    <s v="R13"/>
    <s v="ENG"/>
    <s v="C4"/>
    <d v="1988-07-22T00:00:00"/>
    <x v="0"/>
    <n v="36"/>
    <x v="324"/>
    <x v="1"/>
    <n v="209583"/>
    <x v="0"/>
    <s v="10%"/>
    <n v="20958.300000000003"/>
    <n v="188624.7"/>
    <x v="2"/>
    <x v="1"/>
    <x v="6"/>
  </r>
  <r>
    <s v="EMP-ENG-R3-2013"/>
    <s v="[{Name_Id :N8792,Gender_Id :M,RoleId :R3,CountryId :C2}]"/>
    <s v="N8792"/>
    <s v="Elwood Wheeler"/>
    <x v="0"/>
    <n v="41"/>
    <n v="39"/>
    <s v="R3"/>
    <s v="ENG"/>
    <s v="C2"/>
    <d v="1992-01-23T00:00:00"/>
    <x v="0"/>
    <n v="33"/>
    <x v="155"/>
    <x v="7"/>
    <n v="131898"/>
    <x v="1"/>
    <s v="15%"/>
    <n v="19784.7"/>
    <n v="112113.3"/>
    <x v="7"/>
    <x v="1"/>
    <x v="4"/>
  </r>
  <r>
    <s v="EMP-PM-R5-2013"/>
    <s v="[{Name_Id :N8180,Gender_Id :M,RoleId :R5,CountryId :C7}]"/>
    <s v="N8180"/>
    <s v="Rickey Marquez"/>
    <x v="0"/>
    <n v="41"/>
    <n v="39"/>
    <s v="R5"/>
    <s v="PM"/>
    <s v="C7"/>
    <d v="1981-01-28T00:00:00"/>
    <x v="0"/>
    <n v="44"/>
    <x v="172"/>
    <x v="7"/>
    <n v="208856"/>
    <x v="1"/>
    <s v="15%"/>
    <n v="31328.399999999998"/>
    <n v="177527.6"/>
    <x v="10"/>
    <x v="0"/>
    <x v="3"/>
  </r>
  <r>
    <s v="EMP-SM-R9-2016"/>
    <s v="[{Name_Id :N16167,Gender_Id :M,RoleId :R9,CountryId :C7}]"/>
    <s v="N16167"/>
    <s v="Arlen Fox"/>
    <x v="0"/>
    <n v="42"/>
    <n v="40"/>
    <s v="R9"/>
    <s v="SM"/>
    <s v="C7"/>
    <d v="1985-06-14T00:00:00"/>
    <x v="0"/>
    <n v="39"/>
    <x v="94"/>
    <x v="3"/>
    <n v="155214"/>
    <x v="0"/>
    <s v="10%"/>
    <n v="15521.400000000001"/>
    <n v="139692.6"/>
    <x v="8"/>
    <x v="2"/>
    <x v="3"/>
  </r>
  <r>
    <s v="EMP-OPR-R11-2014"/>
    <s v="[{Name_Id :N9828,Gender_Id :F,RoleId :R11,CountryId :C6}]"/>
    <s v="N9828"/>
    <s v="Lynette Montoya"/>
    <x v="1"/>
    <n v="42"/>
    <n v="39"/>
    <s v="R11"/>
    <s v="OPR"/>
    <s v="C6"/>
    <d v="1986-06-22T00:00:00"/>
    <x v="0"/>
    <n v="38"/>
    <x v="231"/>
    <x v="7"/>
    <n v="129348"/>
    <x v="1"/>
    <s v="15%"/>
    <n v="19402.2"/>
    <n v="109945.8"/>
    <x v="15"/>
    <x v="3"/>
    <x v="5"/>
  </r>
  <r>
    <s v="EMP-ENG-R4-2015"/>
    <s v="[{Name_Id :N15306,Gender_Id :M,RoleId :R4,CountryId :C1}]"/>
    <s v="N15306"/>
    <s v="Sammie Porter"/>
    <x v="0"/>
    <n v="42"/>
    <n v="40"/>
    <s v="R4"/>
    <s v="ENG"/>
    <s v="C1"/>
    <d v="1983-05-15T00:00:00"/>
    <x v="0"/>
    <n v="41"/>
    <x v="161"/>
    <x v="4"/>
    <n v="330566"/>
    <x v="0"/>
    <s v="10%"/>
    <n v="33056.6"/>
    <n v="297509.40000000002"/>
    <x v="6"/>
    <x v="1"/>
    <x v="2"/>
  </r>
  <r>
    <s v="EMP-ENG-R4-2013"/>
    <s v="[{Name_Id :N8113,Gender_Id :M,RoleId :R4,CountryId :C7}]"/>
    <s v="N8113"/>
    <s v="Zackary Mcpherson"/>
    <x v="0"/>
    <n v="41"/>
    <n v="39"/>
    <s v="R4"/>
    <s v="ENG"/>
    <s v="C7"/>
    <d v="1973-09-27T00:00:00"/>
    <x v="1"/>
    <n v="51"/>
    <x v="325"/>
    <x v="5"/>
    <n v="456160"/>
    <x v="1"/>
    <s v="15%"/>
    <n v="68424"/>
    <n v="387736"/>
    <x v="6"/>
    <x v="1"/>
    <x v="3"/>
  </r>
  <r>
    <s v="EMP-ENG-R3-2012"/>
    <s v="[{Name_Id :N7445,Gender_Id :M,RoleId :R3,CountryId :C5}]"/>
    <s v="N7445"/>
    <s v="Rupert Wolf"/>
    <x v="0"/>
    <n v="41"/>
    <n v="39"/>
    <s v="R3"/>
    <s v="ENG"/>
    <s v="C5"/>
    <d v="1987-12-04T00:00:00"/>
    <x v="0"/>
    <n v="37"/>
    <x v="302"/>
    <x v="5"/>
    <n v="188788"/>
    <x v="1"/>
    <s v="15%"/>
    <n v="28318.2"/>
    <n v="160469.79999999999"/>
    <x v="7"/>
    <x v="1"/>
    <x v="0"/>
  </r>
  <r>
    <s v="EMP-OPR-R17-2017"/>
    <s v="[{Name_Id :N17769,Gender_Id :F,RoleId :R17,CountryId :C6}]"/>
    <s v="N17769"/>
    <s v="Phoebe Vang"/>
    <x v="1"/>
    <n v="43"/>
    <n v="40"/>
    <s v="R17"/>
    <s v="OPR"/>
    <s v="C6"/>
    <d v="1978-08-18T00:00:00"/>
    <x v="1"/>
    <n v="46"/>
    <x v="326"/>
    <x v="6"/>
    <n v="221908"/>
    <x v="0"/>
    <s v="10%"/>
    <n v="22190.800000000003"/>
    <n v="199717.2"/>
    <x v="9"/>
    <x v="3"/>
    <x v="5"/>
  </r>
  <r>
    <s v="EMP-ENG-R13-2019"/>
    <s v="[{Name_Id :N21493,Gender_Id :M,RoleId :R13,CountryId :C1}]"/>
    <s v="N21493"/>
    <s v="Sergio Wilcox"/>
    <x v="0"/>
    <n v="43"/>
    <n v="40"/>
    <s v="R13"/>
    <s v="ENG"/>
    <s v="C1"/>
    <d v="1986-06-25T00:00:00"/>
    <x v="0"/>
    <n v="38"/>
    <x v="183"/>
    <x v="1"/>
    <n v="283287"/>
    <x v="0"/>
    <s v="10%"/>
    <n v="28328.7"/>
    <n v="254958.3"/>
    <x v="2"/>
    <x v="1"/>
    <x v="2"/>
  </r>
  <r>
    <s v="EMP-SM-R9-2019"/>
    <s v="[{Name_Id :N21565,Gender_Id :F,RoleId :R9,CountryId :C2}]"/>
    <s v="N21565"/>
    <s v="Imelda Mathis"/>
    <x v="1"/>
    <n v="42"/>
    <n v="40"/>
    <s v="R9"/>
    <s v="SM"/>
    <s v="C2"/>
    <d v="1973-07-23T00:00:00"/>
    <x v="1"/>
    <n v="51"/>
    <x v="327"/>
    <x v="0"/>
    <n v="298103"/>
    <x v="0"/>
    <s v="10%"/>
    <n v="29810.300000000003"/>
    <n v="268292.7"/>
    <x v="8"/>
    <x v="2"/>
    <x v="4"/>
  </r>
  <r>
    <s v="EMP-PM-R14-2015"/>
    <s v="[{Name_Id :N14300,Gender_Id :F,RoleId :R14,CountryId :C4}]"/>
    <s v="N14300"/>
    <s v="Summer Nielsen"/>
    <x v="1"/>
    <n v="43"/>
    <n v="40"/>
    <s v="R14"/>
    <s v="PM"/>
    <s v="C4"/>
    <d v="1982-08-15T00:00:00"/>
    <x v="0"/>
    <n v="42"/>
    <x v="295"/>
    <x v="4"/>
    <n v="189612"/>
    <x v="0"/>
    <s v="10%"/>
    <n v="18961.2"/>
    <n v="170650.8"/>
    <x v="14"/>
    <x v="0"/>
    <x v="6"/>
  </r>
  <r>
    <s v="EMP-ENG-R4-2016"/>
    <s v="[{Name_Id :N16074,Gender_Id :M,RoleId :R4,CountryId :C3}]"/>
    <s v="N16074"/>
    <s v="Vern Cruz"/>
    <x v="0"/>
    <n v="42"/>
    <n v="40"/>
    <s v="R4"/>
    <s v="ENG"/>
    <s v="C3"/>
    <d v="1988-12-11T00:00:00"/>
    <x v="0"/>
    <n v="36"/>
    <x v="59"/>
    <x v="3"/>
    <n v="100576"/>
    <x v="0"/>
    <s v="10%"/>
    <n v="10057.6"/>
    <n v="90518.399999999994"/>
    <x v="6"/>
    <x v="1"/>
    <x v="1"/>
  </r>
  <r>
    <s v="EMP-ENG-R3-2018"/>
    <s v="[{Name_Id :N20525,Gender_Id :M,RoleId :R3,CountryId :C4}]"/>
    <s v="N20525"/>
    <s v="Benito Mckinney"/>
    <x v="0"/>
    <n v="42"/>
    <n v="40"/>
    <s v="R3"/>
    <s v="ENG"/>
    <s v="C4"/>
    <d v="1989-09-08T00:00:00"/>
    <x v="0"/>
    <n v="35"/>
    <x v="328"/>
    <x v="1"/>
    <n v="246040"/>
    <x v="0"/>
    <s v="10%"/>
    <n v="24604"/>
    <n v="221436"/>
    <x v="7"/>
    <x v="1"/>
    <x v="6"/>
  </r>
  <r>
    <s v="EMP-ENG-R13-2015"/>
    <s v="[{Name_Id :N12371,Gender_Id :M,RoleId :R13,CountryId :C6}]"/>
    <s v="N12371"/>
    <s v="Hayden Ballard"/>
    <x v="0"/>
    <n v="43"/>
    <n v="40"/>
    <s v="R13"/>
    <s v="ENG"/>
    <s v="C6"/>
    <d v="1986-03-28T00:00:00"/>
    <x v="0"/>
    <n v="38"/>
    <x v="329"/>
    <x v="4"/>
    <n v="237740"/>
    <x v="0"/>
    <s v="10%"/>
    <n v="23774"/>
    <n v="213966"/>
    <x v="2"/>
    <x v="1"/>
    <x v="5"/>
  </r>
  <r>
    <s v="EMP-PM-R5-2013"/>
    <s v="[{Name_Id :N9293,Gender_Id :M,RoleId :R5,CountryId :C1}]"/>
    <s v="N9293"/>
    <s v="Hubert Banks"/>
    <x v="0"/>
    <n v="41"/>
    <n v="39"/>
    <s v="R5"/>
    <s v="PM"/>
    <s v="C1"/>
    <d v="1980-08-07T00:00:00"/>
    <x v="1"/>
    <n v="44"/>
    <x v="330"/>
    <x v="7"/>
    <n v="348884"/>
    <x v="1"/>
    <s v="15%"/>
    <n v="52332.6"/>
    <n v="296551.40000000002"/>
    <x v="10"/>
    <x v="0"/>
    <x v="2"/>
  </r>
  <r>
    <s v="EMP-HR-R18-2017"/>
    <s v="[{Name_Id :N18469,Gender_Id :M,RoleId :R18,CountryId :C1}]"/>
    <s v="N18469"/>
    <s v="Clyde Heath"/>
    <x v="0"/>
    <n v="43"/>
    <n v="40"/>
    <s v="R18"/>
    <s v="HR"/>
    <s v="C1"/>
    <d v="1989-03-02T00:00:00"/>
    <x v="0"/>
    <n v="35"/>
    <x v="53"/>
    <x v="6"/>
    <n v="183431"/>
    <x v="0"/>
    <s v="10%"/>
    <n v="18343.100000000002"/>
    <n v="165087.9"/>
    <x v="13"/>
    <x v="5"/>
    <x v="2"/>
  </r>
  <r>
    <s v="EMP-PM-R14-2013"/>
    <s v="[{Name_Id :N8635,Gender_Id :M,RoleId :R14,CountryId :C1}]"/>
    <s v="N8635"/>
    <s v="Damian Bolton"/>
    <x v="0"/>
    <n v="42"/>
    <n v="39"/>
    <s v="R14"/>
    <s v="PM"/>
    <s v="C1"/>
    <d v="1986-02-19T00:00:00"/>
    <x v="0"/>
    <n v="39"/>
    <x v="331"/>
    <x v="7"/>
    <n v="237598"/>
    <x v="1"/>
    <s v="15%"/>
    <n v="35639.699999999997"/>
    <n v="201958.3"/>
    <x v="14"/>
    <x v="0"/>
    <x v="2"/>
  </r>
  <r>
    <s v="EMP-PM-R5-2017"/>
    <s v="[{Name_Id :N19661,Gender_Id :F,RoleId :R5,CountryId :C6}]"/>
    <s v="N19661"/>
    <s v="Claire Hayes"/>
    <x v="1"/>
    <n v="42"/>
    <n v="40"/>
    <s v="R5"/>
    <s v="PM"/>
    <s v="C6"/>
    <d v="1989-05-09T00:00:00"/>
    <x v="0"/>
    <n v="35"/>
    <x v="332"/>
    <x v="6"/>
    <n v="15294"/>
    <x v="0"/>
    <s v="10%"/>
    <n v="1529.4"/>
    <n v="13764.6"/>
    <x v="10"/>
    <x v="0"/>
    <x v="5"/>
  </r>
  <r>
    <s v="EMP-FN-R19-2011"/>
    <s v="[{Name_Id :N6406,Gender_Id :M,RoleId :R19,CountryId :C4}]"/>
    <s v="N6406"/>
    <s v="Denis Whitney"/>
    <x v="0"/>
    <n v="42"/>
    <n v="39"/>
    <s v="R19"/>
    <s v="FN"/>
    <s v="C4"/>
    <d v="1982-07-21T00:00:00"/>
    <x v="0"/>
    <n v="42"/>
    <x v="303"/>
    <x v="9"/>
    <n v="91837"/>
    <x v="1"/>
    <s v="15%"/>
    <n v="13775.55"/>
    <n v="78061.45"/>
    <x v="12"/>
    <x v="4"/>
    <x v="6"/>
  </r>
  <r>
    <s v="EMP-ENG-R1-2006"/>
    <s v="[{Name_Id :N3357,Gender_Id :M,RoleId :R1,CountryId :C5}]"/>
    <s v="N3357"/>
    <s v="Christopher Mccullough"/>
    <x v="0"/>
    <n v="41"/>
    <n v="39"/>
    <s v="R1"/>
    <s v="ENG"/>
    <s v="C5"/>
    <d v="1982-06-24T00:00:00"/>
    <x v="0"/>
    <n v="42"/>
    <x v="333"/>
    <x v="15"/>
    <n v="280266"/>
    <x v="2"/>
    <s v="20%"/>
    <n v="56053.200000000004"/>
    <n v="224212.8"/>
    <x v="1"/>
    <x v="1"/>
    <x v="0"/>
  </r>
  <r>
    <s v="EMP-FN-R19-2016"/>
    <s v="[{Name_Id :N15490,Gender_Id :M,RoleId :R19,CountryId :C1}]"/>
    <s v="N15490"/>
    <s v="Wade Phelps"/>
    <x v="0"/>
    <n v="43"/>
    <n v="40"/>
    <s v="R19"/>
    <s v="FN"/>
    <s v="C1"/>
    <d v="1985-03-17T00:00:00"/>
    <x v="0"/>
    <n v="39"/>
    <x v="334"/>
    <x v="4"/>
    <n v="380720"/>
    <x v="0"/>
    <s v="10%"/>
    <n v="38072"/>
    <n v="342648"/>
    <x v="12"/>
    <x v="4"/>
    <x v="2"/>
  </r>
  <r>
    <s v="EMP-SM-R15-2010"/>
    <s v="[{Name_Id :N5433,Gender_Id :M,RoleId :R15,CountryId :C2}]"/>
    <s v="N5433"/>
    <s v="Gino Orr"/>
    <x v="0"/>
    <n v="42"/>
    <n v="39"/>
    <s v="R15"/>
    <s v="SM"/>
    <s v="C2"/>
    <d v="1977-06-21T00:00:00"/>
    <x v="1"/>
    <n v="47"/>
    <x v="335"/>
    <x v="13"/>
    <n v="492954"/>
    <x v="1"/>
    <s v="15%"/>
    <n v="73943.099999999991"/>
    <n v="419010.9"/>
    <x v="3"/>
    <x v="2"/>
    <x v="4"/>
  </r>
  <r>
    <s v="EMP-OPR-R11-2017"/>
    <s v="[{Name_Id :N15977,Gender_Id :M,RoleId :R11,CountryId :C2}]"/>
    <s v="N15977"/>
    <s v="Carmine Evans"/>
    <x v="0"/>
    <n v="43"/>
    <n v="40"/>
    <s v="R11"/>
    <s v="OPR"/>
    <s v="C2"/>
    <d v="1988-01-01T00:00:00"/>
    <x v="0"/>
    <n v="37"/>
    <x v="336"/>
    <x v="6"/>
    <n v="229266"/>
    <x v="0"/>
    <s v="10%"/>
    <n v="22926.600000000002"/>
    <n v="206339.4"/>
    <x v="15"/>
    <x v="3"/>
    <x v="4"/>
  </r>
  <r>
    <s v="EMP-OPR-R16-2015"/>
    <s v="[{Name_Id :N15329,Gender_Id :M,RoleId :R16,CountryId :C1}]"/>
    <s v="N15329"/>
    <s v="Mose Estes"/>
    <x v="0"/>
    <n v="43"/>
    <n v="40"/>
    <s v="R16"/>
    <s v="OPR"/>
    <s v="C1"/>
    <d v="1983-10-20T00:00:00"/>
    <x v="0"/>
    <n v="41"/>
    <x v="134"/>
    <x v="4"/>
    <n v="243805"/>
    <x v="0"/>
    <s v="10%"/>
    <n v="24380.5"/>
    <n v="219424.5"/>
    <x v="4"/>
    <x v="3"/>
    <x v="2"/>
  </r>
  <r>
    <s v="EMP-PM-R14-2015"/>
    <s v="[{Name_Id :N11934,Gender_Id :M,RoleId :R14,CountryId :C6}]"/>
    <s v="N11934"/>
    <s v="Nathaniel Ellis"/>
    <x v="0"/>
    <n v="43"/>
    <n v="40"/>
    <s v="R14"/>
    <s v="PM"/>
    <s v="C6"/>
    <d v="1987-04-24T00:00:00"/>
    <x v="0"/>
    <n v="37"/>
    <x v="76"/>
    <x v="2"/>
    <n v="286098"/>
    <x v="0"/>
    <s v="10%"/>
    <n v="28609.800000000003"/>
    <n v="257488.2"/>
    <x v="14"/>
    <x v="0"/>
    <x v="5"/>
  </r>
  <r>
    <s v="EMP-ENG-R7-2019"/>
    <s v="[{Name_Id :N18915,Gender_Id :F,RoleId :R7,CountryId :C5}]"/>
    <s v="N18915"/>
    <s v="Elinor Salazar"/>
    <x v="1"/>
    <n v="42"/>
    <n v="40"/>
    <s v="R7"/>
    <s v="ENG"/>
    <s v="C5"/>
    <d v="1984-10-08T00:00:00"/>
    <x v="0"/>
    <n v="40"/>
    <x v="337"/>
    <x v="1"/>
    <n v="360603"/>
    <x v="0"/>
    <s v="10%"/>
    <n v="36060.300000000003"/>
    <n v="324542.7"/>
    <x v="16"/>
    <x v="1"/>
    <x v="0"/>
  </r>
  <r>
    <s v="EMP-SM-R10-2012"/>
    <s v="[{Name_Id :N6991,Gender_Id :F,RoleId :R10,CountryId :C3}]"/>
    <s v="N6991"/>
    <s v="Ollie Owen"/>
    <x v="1"/>
    <n v="42"/>
    <n v="39"/>
    <s v="R10"/>
    <s v="SM"/>
    <s v="C3"/>
    <d v="1983-05-04T00:00:00"/>
    <x v="0"/>
    <n v="41"/>
    <x v="338"/>
    <x v="5"/>
    <n v="120674"/>
    <x v="1"/>
    <s v="15%"/>
    <n v="18101.099999999999"/>
    <n v="102572.9"/>
    <x v="11"/>
    <x v="2"/>
    <x v="1"/>
  </r>
  <r>
    <s v="EMP-OPR-R8-2015"/>
    <s v="[{Name_Id :N5835,Gender_Id :M,RoleId :R8,CountryId :C3}]"/>
    <s v="N5835"/>
    <s v="Derrick Navarro"/>
    <x v="0"/>
    <n v="41"/>
    <n v="39"/>
    <s v="R8"/>
    <s v="OPR"/>
    <s v="C3"/>
    <d v="1978-12-09T00:00:00"/>
    <x v="1"/>
    <n v="46"/>
    <x v="339"/>
    <x v="4"/>
    <n v="422922"/>
    <x v="0"/>
    <s v="10%"/>
    <n v="42292.200000000004"/>
    <n v="380629.8"/>
    <x v="17"/>
    <x v="3"/>
    <x v="1"/>
  </r>
  <r>
    <s v="EMP-OPR-R16-2011"/>
    <s v="[{Name_Id :N6048,Gender_Id :M,RoleId :R16,CountryId :C7}]"/>
    <s v="N6048"/>
    <s v="Orlando Wallace"/>
    <x v="0"/>
    <n v="42"/>
    <n v="39"/>
    <s v="R16"/>
    <s v="OPR"/>
    <s v="C7"/>
    <d v="1980-03-17T00:00:00"/>
    <x v="1"/>
    <n v="44"/>
    <x v="340"/>
    <x v="9"/>
    <n v="162978"/>
    <x v="1"/>
    <s v="15%"/>
    <n v="24446.7"/>
    <n v="138531.29999999999"/>
    <x v="4"/>
    <x v="3"/>
    <x v="3"/>
  </r>
  <r>
    <s v="EMP-ENG-R1-2015"/>
    <s v="[{Name_Id :N15298,Gender_Id :M,RoleId :R1,CountryId :C4}]"/>
    <s v="N15298"/>
    <s v="Valentine Kramer"/>
    <x v="0"/>
    <n v="42"/>
    <n v="40"/>
    <s v="R1"/>
    <s v="ENG"/>
    <s v="C4"/>
    <d v="1985-08-25T00:00:00"/>
    <x v="0"/>
    <n v="39"/>
    <x v="161"/>
    <x v="4"/>
    <n v="222380"/>
    <x v="0"/>
    <s v="10%"/>
    <n v="22238"/>
    <n v="200142"/>
    <x v="1"/>
    <x v="1"/>
    <x v="6"/>
  </r>
  <r>
    <s v="EMP-SM-R15-2015"/>
    <s v="[{Name_Id :N14630,Gender_Id :M,RoleId :R15,CountryId :C4}]"/>
    <s v="N14630"/>
    <s v="Cameron Durham"/>
    <x v="0"/>
    <n v="43"/>
    <n v="40"/>
    <s v="R15"/>
    <s v="SM"/>
    <s v="C4"/>
    <d v="1984-02-28T00:00:00"/>
    <x v="0"/>
    <n v="40"/>
    <x v="341"/>
    <x v="4"/>
    <n v="173960"/>
    <x v="0"/>
    <s v="10%"/>
    <n v="17396"/>
    <n v="156564"/>
    <x v="3"/>
    <x v="2"/>
    <x v="6"/>
  </r>
  <r>
    <s v="EMP-SM-R15-2015"/>
    <s v="[{Name_Id :N14924,Gender_Id :F,RoleId :R15,CountryId :C3}]"/>
    <s v="N14924"/>
    <s v="Kay Peterson"/>
    <x v="1"/>
    <n v="43"/>
    <n v="40"/>
    <s v="R15"/>
    <s v="SM"/>
    <s v="C3"/>
    <d v="1986-12-02T00:00:00"/>
    <x v="0"/>
    <n v="38"/>
    <x v="342"/>
    <x v="4"/>
    <n v="160893"/>
    <x v="0"/>
    <s v="10%"/>
    <n v="16089.300000000001"/>
    <n v="144803.70000000001"/>
    <x v="3"/>
    <x v="2"/>
    <x v="1"/>
  </r>
  <r>
    <s v="EMP-ENG-R1-2007"/>
    <s v="[{Name_Id :N3796,Gender_Id :M,RoleId :R1,CountryId :C6}]"/>
    <s v="N3796"/>
    <s v="Ricky Keith"/>
    <x v="0"/>
    <n v="41"/>
    <n v="39"/>
    <s v="R1"/>
    <s v="ENG"/>
    <s v="C6"/>
    <d v="1985-01-20T00:00:00"/>
    <x v="0"/>
    <n v="40"/>
    <x v="343"/>
    <x v="12"/>
    <n v="314797"/>
    <x v="2"/>
    <s v="20%"/>
    <n v="62959.4"/>
    <n v="251837.6"/>
    <x v="1"/>
    <x v="1"/>
    <x v="5"/>
  </r>
  <r>
    <s v="EMP-SM-R15-2017"/>
    <s v="[{Name_Id :N17417,Gender_Id :M,RoleId :R15,CountryId :C3}]"/>
    <s v="N17417"/>
    <s v="Chris Baird"/>
    <x v="0"/>
    <n v="43"/>
    <n v="40"/>
    <s v="R15"/>
    <s v="SM"/>
    <s v="C3"/>
    <d v="1979-01-25T00:00:00"/>
    <x v="1"/>
    <n v="46"/>
    <x v="61"/>
    <x v="6"/>
    <n v="209262"/>
    <x v="0"/>
    <s v="10%"/>
    <n v="20926.2"/>
    <n v="188335.8"/>
    <x v="3"/>
    <x v="2"/>
    <x v="1"/>
  </r>
  <r>
    <s v="EMP-ENG-R1-2012"/>
    <s v="[{Name_Id :N7856,Gender_Id :F,RoleId :R1,CountryId :C3}]"/>
    <s v="N7856"/>
    <s v="Lydia Byrd"/>
    <x v="1"/>
    <n v="41"/>
    <n v="39"/>
    <s v="R1"/>
    <s v="ENG"/>
    <s v="C3"/>
    <d v="1984-10-24T00:00:00"/>
    <x v="0"/>
    <n v="40"/>
    <x v="344"/>
    <x v="5"/>
    <n v="159805"/>
    <x v="1"/>
    <s v="15%"/>
    <n v="23970.75"/>
    <n v="135834.25"/>
    <x v="1"/>
    <x v="1"/>
    <x v="1"/>
  </r>
  <r>
    <s v="EMP-SM-R10-2017"/>
    <s v="[{Name_Id :N17663,Gender_Id :F,RoleId :R10,CountryId :C1}]"/>
    <s v="N17663"/>
    <s v="Casandra Tapia"/>
    <x v="1"/>
    <n v="43"/>
    <n v="40"/>
    <s v="R10"/>
    <s v="SM"/>
    <s v="C1"/>
    <d v="1971-06-03T00:00:00"/>
    <x v="1"/>
    <n v="53"/>
    <x v="345"/>
    <x v="6"/>
    <n v="181728"/>
    <x v="0"/>
    <s v="10%"/>
    <n v="18172.8"/>
    <n v="163555.20000000001"/>
    <x v="11"/>
    <x v="2"/>
    <x v="2"/>
  </r>
  <r>
    <s v="EMP-OPR-R16-2017"/>
    <s v="[{Name_Id :N17429,Gender_Id :F,RoleId :R16,CountryId :C4}]"/>
    <s v="N17429"/>
    <s v="Louisa Mosley"/>
    <x v="1"/>
    <n v="43"/>
    <n v="40"/>
    <s v="R16"/>
    <s v="OPR"/>
    <s v="C4"/>
    <d v="1984-07-06T00:00:00"/>
    <x v="0"/>
    <n v="40"/>
    <x v="346"/>
    <x v="6"/>
    <n v="263207"/>
    <x v="0"/>
    <s v="10%"/>
    <n v="26320.7"/>
    <n v="236886.3"/>
    <x v="4"/>
    <x v="3"/>
    <x v="6"/>
  </r>
  <r>
    <s v="EMP-OPR-R8-2017"/>
    <s v="[{Name_Id :N18105,Gender_Id :F,RoleId :R8,CountryId :C1}]"/>
    <s v="N18105"/>
    <s v="Lawanda Shelton"/>
    <x v="1"/>
    <n v="42"/>
    <n v="40"/>
    <s v="R8"/>
    <s v="OPR"/>
    <s v="C1"/>
    <d v="1980-08-03T00:00:00"/>
    <x v="1"/>
    <n v="44"/>
    <x v="36"/>
    <x v="6"/>
    <n v="101757"/>
    <x v="0"/>
    <s v="10%"/>
    <n v="10175.700000000001"/>
    <n v="91581.3"/>
    <x v="17"/>
    <x v="3"/>
    <x v="2"/>
  </r>
  <r>
    <s v="EMP-PM-R5-2014"/>
    <s v="[{Name_Id :N10707,Gender_Id :M,RoleId :R5,CountryId :C2}]"/>
    <s v="N10707"/>
    <s v="Devin Hernandez"/>
    <x v="0"/>
    <n v="42"/>
    <n v="40"/>
    <s v="R5"/>
    <s v="PM"/>
    <s v="C2"/>
    <d v="1987-12-30T00:00:00"/>
    <x v="0"/>
    <n v="37"/>
    <x v="24"/>
    <x v="2"/>
    <n v="115594"/>
    <x v="0"/>
    <s v="10%"/>
    <n v="11559.400000000001"/>
    <n v="104034.6"/>
    <x v="10"/>
    <x v="0"/>
    <x v="4"/>
  </r>
  <r>
    <s v="EMP-OPR-R11-2004"/>
    <s v="[{Name_Id :N2830,Gender_Id :M,RoleId :R11,CountryId :C1}]"/>
    <s v="N2830"/>
    <s v="Micheal Wall"/>
    <x v="0"/>
    <n v="42"/>
    <n v="39"/>
    <s v="R11"/>
    <s v="OPR"/>
    <s v="C1"/>
    <d v="1975-10-21T00:00:00"/>
    <x v="1"/>
    <n v="49"/>
    <x v="192"/>
    <x v="11"/>
    <n v="290207"/>
    <x v="2"/>
    <s v="20%"/>
    <n v="58041.4"/>
    <n v="232165.6"/>
    <x v="15"/>
    <x v="3"/>
    <x v="2"/>
  </r>
  <r>
    <s v="EMP-FN-R19-2017"/>
    <s v="[{Name_Id :N18885,Gender_Id :M,RoleId :R19,CountryId :C7}]"/>
    <s v="N18885"/>
    <s v="Eugenio Stark"/>
    <x v="0"/>
    <n v="43"/>
    <n v="40"/>
    <s v="R19"/>
    <s v="FN"/>
    <s v="C7"/>
    <d v="1991-07-22T00:00:00"/>
    <x v="0"/>
    <n v="33"/>
    <x v="60"/>
    <x v="6"/>
    <n v="126536"/>
    <x v="0"/>
    <s v="10%"/>
    <n v="12653.6"/>
    <n v="113882.4"/>
    <x v="12"/>
    <x v="4"/>
    <x v="3"/>
  </r>
  <r>
    <s v="EMP-SM-R10-2011"/>
    <s v="[{Name_Id :N6596,Gender_Id :F,RoleId :R10,CountryId :C4}]"/>
    <s v="N6596"/>
    <s v="Dorthy White"/>
    <x v="1"/>
    <n v="42"/>
    <n v="39"/>
    <s v="R10"/>
    <s v="SM"/>
    <s v="C4"/>
    <d v="1989-02-20T00:00:00"/>
    <x v="0"/>
    <n v="35"/>
    <x v="272"/>
    <x v="9"/>
    <n v="190359"/>
    <x v="1"/>
    <s v="15%"/>
    <n v="28553.85"/>
    <n v="161805.15"/>
    <x v="11"/>
    <x v="2"/>
    <x v="6"/>
  </r>
  <r>
    <s v="EMP-FN-R19-2015"/>
    <s v="[{Name_Id :N15303,Gender_Id :M,RoleId :R19,CountryId :C3}]"/>
    <s v="N15303"/>
    <s v="Hilario Sharp"/>
    <x v="0"/>
    <n v="43"/>
    <n v="40"/>
    <s v="R19"/>
    <s v="FN"/>
    <s v="C3"/>
    <d v="1984-08-06T00:00:00"/>
    <x v="0"/>
    <n v="40"/>
    <x v="161"/>
    <x v="4"/>
    <n v="233004"/>
    <x v="0"/>
    <s v="10%"/>
    <n v="23300.400000000001"/>
    <n v="209703.6"/>
    <x v="12"/>
    <x v="4"/>
    <x v="1"/>
  </r>
  <r>
    <s v="EMP-ENG-R1-2012"/>
    <s v="[{Name_Id :N7863,Gender_Id :M,RoleId :R1,CountryId :C6}]"/>
    <s v="N7863"/>
    <s v="Elton Morse"/>
    <x v="0"/>
    <n v="41"/>
    <n v="39"/>
    <s v="R1"/>
    <s v="ENG"/>
    <s v="C6"/>
    <d v="1982-12-31T00:00:00"/>
    <x v="0"/>
    <n v="42"/>
    <x v="347"/>
    <x v="5"/>
    <n v="171305"/>
    <x v="1"/>
    <s v="15%"/>
    <n v="25695.75"/>
    <n v="145609.25"/>
    <x v="1"/>
    <x v="1"/>
    <x v="5"/>
  </r>
  <r>
    <s v="EMP-PM-R5-2017"/>
    <s v="[{Name_Id :N19061,Gender_Id :M,RoleId :R5,CountryId :C4}]"/>
    <s v="N19061"/>
    <s v="Danial Daugherty"/>
    <x v="0"/>
    <n v="42"/>
    <n v="40"/>
    <s v="R5"/>
    <s v="PM"/>
    <s v="C4"/>
    <d v="1989-04-10T00:00:00"/>
    <x v="0"/>
    <n v="35"/>
    <x v="147"/>
    <x v="6"/>
    <n v="77513"/>
    <x v="0"/>
    <s v="10%"/>
    <n v="7751.3"/>
    <n v="69761.7"/>
    <x v="10"/>
    <x v="0"/>
    <x v="6"/>
  </r>
  <r>
    <s v="EMP-PM-R5-2017"/>
    <s v="[{Name_Id :N17873,Gender_Id :M,RoleId :R5,CountryId :C6}]"/>
    <s v="N17873"/>
    <s v="Deshawn Donaldson"/>
    <x v="0"/>
    <n v="42"/>
    <n v="40"/>
    <s v="R5"/>
    <s v="PM"/>
    <s v="C6"/>
    <d v="1984-02-26T00:00:00"/>
    <x v="0"/>
    <n v="40"/>
    <x v="89"/>
    <x v="6"/>
    <n v="264375"/>
    <x v="0"/>
    <s v="10%"/>
    <n v="26437.5"/>
    <n v="237937.5"/>
    <x v="10"/>
    <x v="0"/>
    <x v="5"/>
  </r>
  <r>
    <s v="EMP-SM-R9-2015"/>
    <s v="[{Name_Id :N15008,Gender_Id :M,RoleId :R9,CountryId :C5}]"/>
    <s v="N15008"/>
    <s v="Mickey Farley"/>
    <x v="0"/>
    <n v="42"/>
    <n v="40"/>
    <s v="R9"/>
    <s v="SM"/>
    <s v="C5"/>
    <d v="1987-07-26T00:00:00"/>
    <x v="0"/>
    <n v="37"/>
    <x v="348"/>
    <x v="4"/>
    <n v="204704"/>
    <x v="0"/>
    <s v="10%"/>
    <n v="20470.400000000001"/>
    <n v="184233.60000000001"/>
    <x v="8"/>
    <x v="2"/>
    <x v="0"/>
  </r>
  <r>
    <s v="EMP-OPR-R2-2013"/>
    <s v="[{Name_Id :N8911,Gender_Id :M,RoleId :R2,CountryId :C2}]"/>
    <s v="N8911"/>
    <s v="Israel Wyatt"/>
    <x v="0"/>
    <n v="41"/>
    <n v="39"/>
    <s v="R2"/>
    <s v="OPR"/>
    <s v="C2"/>
    <d v="1989-11-22T00:00:00"/>
    <x v="0"/>
    <n v="35"/>
    <x v="349"/>
    <x v="7"/>
    <n v="155130"/>
    <x v="1"/>
    <s v="15%"/>
    <n v="23269.5"/>
    <n v="131860.5"/>
    <x v="5"/>
    <x v="3"/>
    <x v="4"/>
  </r>
  <r>
    <s v="EMP-SM-R15-2013"/>
    <s v="[{Name_Id :N8999,Gender_Id :M,RoleId :R15,CountryId :C6}]"/>
    <s v="N8999"/>
    <s v="Junior Simmons"/>
    <x v="0"/>
    <n v="42"/>
    <n v="39"/>
    <s v="R15"/>
    <s v="SM"/>
    <s v="C6"/>
    <d v="1983-11-03T00:00:00"/>
    <x v="0"/>
    <n v="41"/>
    <x v="216"/>
    <x v="7"/>
    <n v="162081"/>
    <x v="1"/>
    <s v="15%"/>
    <n v="24312.149999999998"/>
    <n v="137768.85"/>
    <x v="3"/>
    <x v="2"/>
    <x v="5"/>
  </r>
  <r>
    <s v="EMP-PM-R14-2014"/>
    <s v="[{Name_Id :N11441,Gender_Id :M,RoleId :R14,CountryId :C1}]"/>
    <s v="N11441"/>
    <s v="Parker Barajas"/>
    <x v="0"/>
    <n v="43"/>
    <n v="40"/>
    <s v="R14"/>
    <s v="PM"/>
    <s v="C1"/>
    <d v="1964-03-28T00:00:00"/>
    <x v="3"/>
    <n v="60"/>
    <x v="252"/>
    <x v="2"/>
    <n v="614940"/>
    <x v="0"/>
    <s v="10%"/>
    <n v="61494"/>
    <n v="553446"/>
    <x v="14"/>
    <x v="0"/>
    <x v="2"/>
  </r>
  <r>
    <s v="EMP-HR-R18-2013"/>
    <s v="[{Name_Id :N8744,Gender_Id :M,RoleId :R18,CountryId :C4}]"/>
    <s v="N8744"/>
    <s v="Lou Mills"/>
    <x v="0"/>
    <n v="42"/>
    <n v="39"/>
    <s v="R18"/>
    <s v="HR"/>
    <s v="C4"/>
    <d v="1986-11-07T00:00:00"/>
    <x v="0"/>
    <n v="38"/>
    <x v="350"/>
    <x v="7"/>
    <n v="109816"/>
    <x v="1"/>
    <s v="15%"/>
    <n v="16472.399999999998"/>
    <n v="93343.6"/>
    <x v="13"/>
    <x v="5"/>
    <x v="6"/>
  </r>
  <r>
    <s v="EMP-PM-R6-2018"/>
    <s v="[{Name_Id :N19957,Gender_Id :M,RoleId :R6,CountryId :C6}]"/>
    <s v="N19957"/>
    <s v="Jim Berry"/>
    <x v="0"/>
    <n v="42"/>
    <n v="40"/>
    <s v="R6"/>
    <s v="PM"/>
    <s v="C6"/>
    <d v="1988-06-25T00:00:00"/>
    <x v="0"/>
    <n v="36"/>
    <x v="150"/>
    <x v="1"/>
    <n v="75997"/>
    <x v="0"/>
    <s v="10%"/>
    <n v="7599.7000000000007"/>
    <n v="68397.3"/>
    <x v="0"/>
    <x v="0"/>
    <x v="5"/>
  </r>
  <r>
    <s v="EMP-ENG-R1-2014"/>
    <s v="[{Name_Id :N10249,Gender_Id :M,RoleId :R1,CountryId :C4}]"/>
    <s v="N10249"/>
    <s v="Domenic Cox"/>
    <x v="0"/>
    <n v="42"/>
    <n v="40"/>
    <s v="R1"/>
    <s v="ENG"/>
    <s v="C4"/>
    <d v="1988-03-01T00:00:00"/>
    <x v="0"/>
    <n v="36"/>
    <x v="351"/>
    <x v="2"/>
    <n v="92346"/>
    <x v="0"/>
    <s v="10%"/>
    <n v="9234.6"/>
    <n v="83111.399999999994"/>
    <x v="1"/>
    <x v="1"/>
    <x v="6"/>
  </r>
  <r>
    <s v="EMP-SM-R15-2018"/>
    <s v="[{Name_Id :N18754,Gender_Id :M,RoleId :R15,CountryId :C6}]"/>
    <s v="N18754"/>
    <s v="Xavier Bates"/>
    <x v="0"/>
    <n v="43"/>
    <n v="40"/>
    <s v="R15"/>
    <s v="SM"/>
    <s v="C6"/>
    <d v="1982-08-13T00:00:00"/>
    <x v="0"/>
    <n v="42"/>
    <x v="352"/>
    <x v="6"/>
    <n v="219914"/>
    <x v="0"/>
    <s v="10%"/>
    <n v="21991.4"/>
    <n v="197922.6"/>
    <x v="3"/>
    <x v="2"/>
    <x v="5"/>
  </r>
  <r>
    <s v="EMP-OPR-R16-2013"/>
    <s v="[{Name_Id :N8197,Gender_Id :M,RoleId :R16,CountryId :C1}]"/>
    <s v="N8197"/>
    <s v="Bernie Cisneros"/>
    <x v="0"/>
    <n v="42"/>
    <n v="39"/>
    <s v="R16"/>
    <s v="OPR"/>
    <s v="C1"/>
    <d v="1983-10-01T00:00:00"/>
    <x v="0"/>
    <n v="41"/>
    <x v="353"/>
    <x v="7"/>
    <n v="110761"/>
    <x v="1"/>
    <s v="15%"/>
    <n v="16614.149999999998"/>
    <n v="94146.85"/>
    <x v="4"/>
    <x v="3"/>
    <x v="2"/>
  </r>
  <r>
    <s v="EMP-ENG-R12-2019"/>
    <s v="[{Name_Id :N19748,Gender_Id :M,RoleId :R12,CountryId :C6}]"/>
    <s v="N19748"/>
    <s v="Dane Pena"/>
    <x v="0"/>
    <n v="43"/>
    <n v="40"/>
    <s v="R12"/>
    <s v="ENG"/>
    <s v="C6"/>
    <d v="1989-02-17T00:00:00"/>
    <x v="0"/>
    <n v="36"/>
    <x v="41"/>
    <x v="0"/>
    <n v="104133"/>
    <x v="0"/>
    <s v="10%"/>
    <n v="10413.300000000001"/>
    <n v="93719.7"/>
    <x v="18"/>
    <x v="1"/>
    <x v="5"/>
  </r>
  <r>
    <s v="EMP-ENG-R12-2013"/>
    <s v="[{Name_Id :N8941,Gender_Id :M,RoleId :R12,CountryId :C2}]"/>
    <s v="N8941"/>
    <s v="Conrad Riddle"/>
    <x v="0"/>
    <n v="42"/>
    <n v="39"/>
    <s v="R12"/>
    <s v="ENG"/>
    <s v="C2"/>
    <d v="1985-11-11T00:00:00"/>
    <x v="0"/>
    <n v="39"/>
    <x v="354"/>
    <x v="7"/>
    <n v="136574"/>
    <x v="1"/>
    <s v="15%"/>
    <n v="20486.099999999999"/>
    <n v="116087.9"/>
    <x v="18"/>
    <x v="1"/>
    <x v="4"/>
  </r>
  <r>
    <s v="EMP-PM-R6-2017"/>
    <s v="[{Name_Id :N17732,Gender_Id :M,RoleId :R6,CountryId :C3}]"/>
    <s v="N17732"/>
    <s v="Rhett Marshall"/>
    <x v="0"/>
    <n v="42"/>
    <n v="40"/>
    <s v="R6"/>
    <s v="PM"/>
    <s v="C3"/>
    <d v="1981-04-14T00:00:00"/>
    <x v="0"/>
    <n v="43"/>
    <x v="355"/>
    <x v="6"/>
    <n v="486983"/>
    <x v="0"/>
    <s v="10%"/>
    <n v="48698.3"/>
    <n v="438284.7"/>
    <x v="0"/>
    <x v="0"/>
    <x v="1"/>
  </r>
  <r>
    <s v="EMP-ENG-R4-2017"/>
    <s v="[{Name_Id :N18472,Gender_Id :F,RoleId :R4,CountryId :C4}]"/>
    <s v="N18472"/>
    <s v="Elvia Ewing"/>
    <x v="1"/>
    <n v="42"/>
    <n v="40"/>
    <s v="R4"/>
    <s v="ENG"/>
    <s v="C4"/>
    <d v="1990-11-11T00:00:00"/>
    <x v="0"/>
    <n v="34"/>
    <x v="53"/>
    <x v="6"/>
    <n v="113284"/>
    <x v="0"/>
    <s v="10%"/>
    <n v="11328.400000000001"/>
    <n v="101955.6"/>
    <x v="6"/>
    <x v="1"/>
    <x v="6"/>
  </r>
  <r>
    <s v="EMP-SM-R9-2015"/>
    <s v="[{Name_Id :N14862,Gender_Id :F,RoleId :R9,CountryId :C6}]"/>
    <s v="N14862"/>
    <s v="Leigh Waller"/>
    <x v="1"/>
    <n v="42"/>
    <n v="40"/>
    <s v="R9"/>
    <s v="SM"/>
    <s v="C6"/>
    <d v="1990-09-29T00:00:00"/>
    <x v="0"/>
    <n v="34"/>
    <x v="356"/>
    <x v="4"/>
    <n v="229033"/>
    <x v="0"/>
    <s v="10%"/>
    <n v="22903.300000000003"/>
    <n v="206129.7"/>
    <x v="8"/>
    <x v="2"/>
    <x v="5"/>
  </r>
  <r>
    <s v="EMP-OPR-R16-2012"/>
    <s v="[{Name_Id :N7447,Gender_Id :M,RoleId :R16,CountryId :C4}]"/>
    <s v="N7447"/>
    <s v="Floyd Escobar"/>
    <x v="0"/>
    <n v="42"/>
    <n v="39"/>
    <s v="R16"/>
    <s v="OPR"/>
    <s v="C4"/>
    <d v="1986-11-08T00:00:00"/>
    <x v="0"/>
    <n v="38"/>
    <x v="302"/>
    <x v="5"/>
    <n v="166870"/>
    <x v="1"/>
    <s v="15%"/>
    <n v="25030.5"/>
    <n v="141839.5"/>
    <x v="4"/>
    <x v="3"/>
    <x v="6"/>
  </r>
  <r>
    <s v="EMP-OPR-R11-2017"/>
    <s v="[{Name_Id :N18273,Gender_Id :M,RoleId :R11,CountryId :C5}]"/>
    <s v="N18273"/>
    <s v="Harrison Mckenzie"/>
    <x v="0"/>
    <n v="43"/>
    <n v="40"/>
    <s v="R11"/>
    <s v="OPR"/>
    <s v="C5"/>
    <d v="1985-02-07T00:00:00"/>
    <x v="0"/>
    <n v="40"/>
    <x v="357"/>
    <x v="6"/>
    <n v="214580"/>
    <x v="0"/>
    <s v="10%"/>
    <n v="21458"/>
    <n v="193122"/>
    <x v="15"/>
    <x v="3"/>
    <x v="0"/>
  </r>
  <r>
    <s v="EMP-PM-R5-2016"/>
    <s v="[{Name_Id :N15716,Gender_Id :M,RoleId :R5,CountryId :C2}]"/>
    <s v="N15716"/>
    <s v="Jordon Hunt"/>
    <x v="0"/>
    <n v="42"/>
    <n v="40"/>
    <s v="R5"/>
    <s v="PM"/>
    <s v="C2"/>
    <d v="1987-12-14T00:00:00"/>
    <x v="0"/>
    <n v="37"/>
    <x v="289"/>
    <x v="3"/>
    <n v="158260"/>
    <x v="0"/>
    <s v="10%"/>
    <n v="15826"/>
    <n v="142434"/>
    <x v="10"/>
    <x v="0"/>
    <x v="4"/>
  </r>
  <r>
    <s v="EMP-ENG-R7-2019"/>
    <s v="[{Name_Id :N21686,Gender_Id :M,RoleId :R7,CountryId :C6}]"/>
    <s v="N21686"/>
    <s v="Ivory Price"/>
    <x v="0"/>
    <n v="42"/>
    <n v="40"/>
    <s v="R7"/>
    <s v="ENG"/>
    <s v="C6"/>
    <d v="1983-09-05T00:00:00"/>
    <x v="0"/>
    <n v="41"/>
    <x v="358"/>
    <x v="0"/>
    <n v="261951"/>
    <x v="0"/>
    <s v="10%"/>
    <n v="26195.100000000002"/>
    <n v="235755.9"/>
    <x v="16"/>
    <x v="1"/>
    <x v="5"/>
  </r>
  <r>
    <s v="EMP-ENG-R4-2016"/>
    <s v="[{Name_Id :N16208,Gender_Id :M,RoleId :R4,CountryId :C4}]"/>
    <s v="N16208"/>
    <s v="Sean Moody"/>
    <x v="0"/>
    <n v="42"/>
    <n v="40"/>
    <s v="R4"/>
    <s v="ENG"/>
    <s v="C4"/>
    <d v="1987-07-17T00:00:00"/>
    <x v="0"/>
    <n v="37"/>
    <x v="359"/>
    <x v="3"/>
    <n v="267066"/>
    <x v="0"/>
    <s v="10%"/>
    <n v="26706.600000000002"/>
    <n v="240359.4"/>
    <x v="6"/>
    <x v="1"/>
    <x v="6"/>
  </r>
  <r>
    <s v="EMP-ENG-R3-2013"/>
    <s v="[{Name_Id :N9373,Gender_Id :M,RoleId :R3,CountryId :C3}]"/>
    <s v="N9373"/>
    <s v="Rod Andrews"/>
    <x v="0"/>
    <n v="41"/>
    <n v="39"/>
    <s v="R3"/>
    <s v="ENG"/>
    <s v="C3"/>
    <d v="1989-08-16T00:00:00"/>
    <x v="0"/>
    <n v="35"/>
    <x v="229"/>
    <x v="7"/>
    <n v="187260"/>
    <x v="1"/>
    <s v="15%"/>
    <n v="28089"/>
    <n v="159171"/>
    <x v="7"/>
    <x v="1"/>
    <x v="1"/>
  </r>
  <r>
    <s v="EMP-OPR-R8-2012"/>
    <s v="[{Name_Id :N7642,Gender_Id :M,RoleId :R8,CountryId :C7}]"/>
    <s v="N7642"/>
    <s v="Adalberto Lloyd"/>
    <x v="0"/>
    <n v="41"/>
    <n v="39"/>
    <s v="R8"/>
    <s v="OPR"/>
    <s v="C7"/>
    <d v="1985-06-16T00:00:00"/>
    <x v="0"/>
    <n v="39"/>
    <x v="175"/>
    <x v="5"/>
    <n v="119158"/>
    <x v="1"/>
    <s v="15%"/>
    <n v="17873.7"/>
    <n v="101284.3"/>
    <x v="17"/>
    <x v="3"/>
    <x v="3"/>
  </r>
  <r>
    <s v="EMP-ENG-R3-2018"/>
    <s v="[{Name_Id :N20769,Gender_Id :F,RoleId :R3,CountryId :C1}]"/>
    <s v="N20769"/>
    <s v="Bethany Arellano"/>
    <x v="1"/>
    <n v="42"/>
    <n v="40"/>
    <s v="R3"/>
    <s v="ENG"/>
    <s v="C1"/>
    <d v="1990-11-10T00:00:00"/>
    <x v="0"/>
    <n v="34"/>
    <x v="360"/>
    <x v="1"/>
    <n v="83591"/>
    <x v="0"/>
    <s v="10%"/>
    <n v="8359.1"/>
    <n v="75231.899999999994"/>
    <x v="7"/>
    <x v="1"/>
    <x v="2"/>
  </r>
  <r>
    <s v="EMP-OPR-R17-2014"/>
    <s v="[{Name_Id :N11023,Gender_Id :F,RoleId :R17,CountryId :C4}]"/>
    <s v="N11023"/>
    <s v="Annmarie Ruiz"/>
    <x v="1"/>
    <n v="43"/>
    <n v="40"/>
    <s v="R17"/>
    <s v="OPR"/>
    <s v="C4"/>
    <d v="1985-06-24T00:00:00"/>
    <x v="0"/>
    <n v="39"/>
    <x v="125"/>
    <x v="2"/>
    <n v="119909"/>
    <x v="0"/>
    <s v="10%"/>
    <n v="11990.900000000001"/>
    <n v="107918.1"/>
    <x v="9"/>
    <x v="3"/>
    <x v="6"/>
  </r>
  <r>
    <s v="EMP-SM-R15-2014"/>
    <s v="[{Name_Id :N10897,Gender_Id :M,RoleId :R15,CountryId :C3}]"/>
    <s v="N10897"/>
    <s v="Richard Allen"/>
    <x v="0"/>
    <n v="43"/>
    <n v="40"/>
    <s v="R15"/>
    <s v="SM"/>
    <s v="C3"/>
    <d v="1985-03-01T00:00:00"/>
    <x v="0"/>
    <n v="39"/>
    <x v="123"/>
    <x v="2"/>
    <n v="184600"/>
    <x v="0"/>
    <s v="10%"/>
    <n v="18460"/>
    <n v="166140"/>
    <x v="3"/>
    <x v="2"/>
    <x v="1"/>
  </r>
  <r>
    <s v="EMP-ENG-R12-2013"/>
    <s v="[{Name_Id :N9205,Gender_Id :M,RoleId :R12,CountryId :C1}]"/>
    <s v="N9205"/>
    <s v="Emory Whitney"/>
    <x v="0"/>
    <n v="42"/>
    <n v="39"/>
    <s v="R12"/>
    <s v="ENG"/>
    <s v="C1"/>
    <d v="1992-12-27T00:00:00"/>
    <x v="0"/>
    <n v="32"/>
    <x v="361"/>
    <x v="7"/>
    <n v="103347"/>
    <x v="1"/>
    <s v="15%"/>
    <n v="15502.05"/>
    <n v="87844.95"/>
    <x v="18"/>
    <x v="1"/>
    <x v="2"/>
  </r>
  <r>
    <s v="EMP-OPR-R17-2015"/>
    <s v="[{Name_Id :N12056,Gender_Id :M,RoleId :R17,CountryId :C2}]"/>
    <s v="N12056"/>
    <s v="Nicky Day"/>
    <x v="0"/>
    <n v="43"/>
    <n v="40"/>
    <s v="R17"/>
    <s v="OPR"/>
    <s v="C2"/>
    <d v="1989-12-02T00:00:00"/>
    <x v="0"/>
    <n v="35"/>
    <x v="339"/>
    <x v="4"/>
    <n v="90095"/>
    <x v="0"/>
    <s v="10%"/>
    <n v="9009.5"/>
    <n v="81085.5"/>
    <x v="9"/>
    <x v="3"/>
    <x v="4"/>
  </r>
  <r>
    <s v="EMP-ENG-R7-2018"/>
    <s v="[{Name_Id :N19703,Gender_Id :M,RoleId :R7,CountryId :C2}]"/>
    <s v="N19703"/>
    <s v="Olin Farmer"/>
    <x v="0"/>
    <n v="42"/>
    <n v="40"/>
    <s v="R7"/>
    <s v="ENG"/>
    <s v="C2"/>
    <d v="1988-05-04T00:00:00"/>
    <x v="0"/>
    <n v="36"/>
    <x v="362"/>
    <x v="6"/>
    <n v="189110"/>
    <x v="0"/>
    <s v="10%"/>
    <n v="18911"/>
    <n v="170199"/>
    <x v="16"/>
    <x v="1"/>
    <x v="4"/>
  </r>
  <r>
    <s v="EMP-OPR-R2-2012"/>
    <s v="[{Name_Id :N7857,Gender_Id :M,RoleId :R2,CountryId :C2}]"/>
    <s v="N7857"/>
    <s v="Daron Andersen"/>
    <x v="0"/>
    <n v="41"/>
    <n v="39"/>
    <s v="R2"/>
    <s v="OPR"/>
    <s v="C2"/>
    <d v="1981-02-06T00:00:00"/>
    <x v="0"/>
    <n v="44"/>
    <x v="344"/>
    <x v="5"/>
    <n v="199835"/>
    <x v="1"/>
    <s v="15%"/>
    <n v="29975.25"/>
    <n v="169859.75"/>
    <x v="5"/>
    <x v="3"/>
    <x v="4"/>
  </r>
  <r>
    <s v="EMP-PM-R5-2015"/>
    <s v="[{Name_Id :N11836,Gender_Id :M,RoleId :R5,CountryId :C3}]"/>
    <s v="N11836"/>
    <s v="Odell Blackburn"/>
    <x v="0"/>
    <n v="42"/>
    <n v="40"/>
    <s v="R5"/>
    <s v="PM"/>
    <s v="C3"/>
    <d v="1987-11-09T00:00:00"/>
    <x v="0"/>
    <n v="37"/>
    <x v="246"/>
    <x v="2"/>
    <n v="226285"/>
    <x v="0"/>
    <s v="10%"/>
    <n v="22628.5"/>
    <n v="203656.5"/>
    <x v="10"/>
    <x v="0"/>
    <x v="1"/>
  </r>
  <r>
    <s v="EMP-SM-R15-2011"/>
    <s v="[{Name_Id :N5993,Gender_Id :M,RoleId :R15,CountryId :C5}]"/>
    <s v="N5993"/>
    <s v="Terry Richard"/>
    <x v="0"/>
    <n v="42"/>
    <n v="39"/>
    <s v="R15"/>
    <s v="SM"/>
    <s v="C5"/>
    <d v="1983-09-08T00:00:00"/>
    <x v="0"/>
    <n v="41"/>
    <x v="363"/>
    <x v="13"/>
    <n v="143287"/>
    <x v="1"/>
    <s v="15%"/>
    <n v="21493.05"/>
    <n v="121793.95"/>
    <x v="3"/>
    <x v="2"/>
    <x v="0"/>
  </r>
  <r>
    <s v="EMP-OPR-R11-2009"/>
    <s v="[{Name_Id :N4772,Gender_Id :M,RoleId :R11,CountryId :C6}]"/>
    <s v="N4772"/>
    <s v="Genaro Moon"/>
    <x v="0"/>
    <n v="42"/>
    <n v="39"/>
    <s v="R11"/>
    <s v="OPR"/>
    <s v="C6"/>
    <d v="1983-03-23T00:00:00"/>
    <x v="0"/>
    <n v="41"/>
    <x v="364"/>
    <x v="8"/>
    <n v="214853"/>
    <x v="1"/>
    <s v="15%"/>
    <n v="32227.949999999997"/>
    <n v="182625.05"/>
    <x v="15"/>
    <x v="3"/>
    <x v="5"/>
  </r>
  <r>
    <s v="EMP-ENG-R13-2015"/>
    <s v="[{Name_Id :N14036,Gender_Id :M,RoleId :R13,CountryId :C3}]"/>
    <s v="N14036"/>
    <s v="Karl Oconnor"/>
    <x v="0"/>
    <n v="43"/>
    <n v="40"/>
    <s v="R13"/>
    <s v="ENG"/>
    <s v="C3"/>
    <d v="1989-06-05T00:00:00"/>
    <x v="0"/>
    <n v="35"/>
    <x v="106"/>
    <x v="4"/>
    <n v="159893"/>
    <x v="0"/>
    <s v="10%"/>
    <n v="15989.300000000001"/>
    <n v="143903.70000000001"/>
    <x v="2"/>
    <x v="1"/>
    <x v="1"/>
  </r>
  <r>
    <s v="EMP-ENG-R12-2010"/>
    <s v="[{Name_Id :N5521,Gender_Id :M,RoleId :R12,CountryId :C3}]"/>
    <s v="N5521"/>
    <s v="Steven Velasquez"/>
    <x v="0"/>
    <n v="42"/>
    <n v="39"/>
    <s v="R12"/>
    <s v="ENG"/>
    <s v="C3"/>
    <d v="1979-01-15T00:00:00"/>
    <x v="1"/>
    <n v="46"/>
    <x v="365"/>
    <x v="13"/>
    <n v="297612"/>
    <x v="1"/>
    <s v="15%"/>
    <n v="44641.799999999996"/>
    <n v="252970.2"/>
    <x v="18"/>
    <x v="1"/>
    <x v="1"/>
  </r>
  <r>
    <s v="EMP-ENG-R3-2010"/>
    <s v="[{Name_Id :N5543,Gender_Id :F,RoleId :R3,CountryId :C2}]"/>
    <s v="N5543"/>
    <s v="Gina Prince"/>
    <x v="1"/>
    <n v="41"/>
    <n v="39"/>
    <s v="R3"/>
    <s v="ENG"/>
    <s v="C2"/>
    <d v="1983-05-18T00:00:00"/>
    <x v="0"/>
    <n v="41"/>
    <x v="366"/>
    <x v="13"/>
    <n v="120608"/>
    <x v="1"/>
    <s v="15%"/>
    <n v="18091.2"/>
    <n v="102516.8"/>
    <x v="7"/>
    <x v="1"/>
    <x v="4"/>
  </r>
  <r>
    <s v="EMP-ENG-R13-2018"/>
    <s v="[{Name_Id :N20605,Gender_Id :M,RoleId :R13,CountryId :C1}]"/>
    <s v="N20605"/>
    <s v="Cristopher Hardy"/>
    <x v="0"/>
    <n v="43"/>
    <n v="40"/>
    <s v="R13"/>
    <s v="ENG"/>
    <s v="C1"/>
    <d v="1992-09-01T00:00:00"/>
    <x v="0"/>
    <n v="32"/>
    <x v="367"/>
    <x v="1"/>
    <n v="109930"/>
    <x v="0"/>
    <s v="10%"/>
    <n v="10993"/>
    <n v="98937"/>
    <x v="2"/>
    <x v="1"/>
    <x v="2"/>
  </r>
  <r>
    <s v="EMP-FN-R19-2008"/>
    <s v="[{Name_Id :N4512,Gender_Id :M,RoleId :R19,CountryId :C2}]"/>
    <s v="N4512"/>
    <s v="Wilber Travis"/>
    <x v="0"/>
    <n v="42"/>
    <n v="39"/>
    <s v="R19"/>
    <s v="FN"/>
    <s v="C2"/>
    <d v="1985-02-07T00:00:00"/>
    <x v="0"/>
    <n v="40"/>
    <x v="368"/>
    <x v="10"/>
    <n v="235743"/>
    <x v="2"/>
    <s v="20%"/>
    <n v="47148.600000000006"/>
    <n v="188594.4"/>
    <x v="12"/>
    <x v="4"/>
    <x v="4"/>
  </r>
  <r>
    <s v="EMP-SM-R9-2017"/>
    <s v="[{Name_Id :N18898,Gender_Id :M,RoleId :R9,CountryId :C5}]"/>
    <s v="N18898"/>
    <s v="Darren Marsh"/>
    <x v="0"/>
    <n v="42"/>
    <n v="40"/>
    <s v="R9"/>
    <s v="SM"/>
    <s v="C5"/>
    <d v="1990-03-24T00:00:00"/>
    <x v="0"/>
    <n v="34"/>
    <x v="62"/>
    <x v="6"/>
    <n v="195495"/>
    <x v="0"/>
    <s v="10%"/>
    <n v="19549.5"/>
    <n v="175945.5"/>
    <x v="8"/>
    <x v="2"/>
    <x v="0"/>
  </r>
  <r>
    <s v="EMP-OPR-R17-2008"/>
    <s v="[{Name_Id :N4380,Gender_Id :F,RoleId :R17,CountryId :C1}]"/>
    <s v="N4380"/>
    <s v="Alyson Cook"/>
    <x v="1"/>
    <n v="42"/>
    <n v="39"/>
    <s v="R17"/>
    <s v="OPR"/>
    <s v="C1"/>
    <d v="1982-08-06T00:00:00"/>
    <x v="0"/>
    <n v="42"/>
    <x v="369"/>
    <x v="10"/>
    <n v="130158"/>
    <x v="2"/>
    <s v="20%"/>
    <n v="26031.600000000002"/>
    <n v="104126.39999999999"/>
    <x v="9"/>
    <x v="3"/>
    <x v="2"/>
  </r>
  <r>
    <s v="EMP-SM-R10-2017"/>
    <s v="[{Name_Id :N18367,Gender_Id :M,RoleId :R10,CountryId :C7}]"/>
    <s v="N18367"/>
    <s v="Jamaal Valenzuela"/>
    <x v="0"/>
    <n v="43"/>
    <n v="40"/>
    <s v="R10"/>
    <s v="SM"/>
    <s v="C7"/>
    <d v="1991-01-04T00:00:00"/>
    <x v="0"/>
    <n v="34"/>
    <x v="370"/>
    <x v="6"/>
    <n v="159908"/>
    <x v="0"/>
    <s v="10%"/>
    <n v="15990.800000000001"/>
    <n v="143917.20000000001"/>
    <x v="11"/>
    <x v="2"/>
    <x v="3"/>
  </r>
  <r>
    <s v="EMP-ENG-R7-2017"/>
    <s v="[{Name_Id :N19063,Gender_Id :F,RoleId :R7,CountryId :C1}]"/>
    <s v="N19063"/>
    <s v="Leah Haynes"/>
    <x v="1"/>
    <n v="42"/>
    <n v="40"/>
    <s v="R7"/>
    <s v="ENG"/>
    <s v="C1"/>
    <d v="1984-03-29T00:00:00"/>
    <x v="0"/>
    <n v="40"/>
    <x v="147"/>
    <x v="6"/>
    <n v="96081"/>
    <x v="0"/>
    <s v="10%"/>
    <n v="9608.1"/>
    <n v="86472.9"/>
    <x v="16"/>
    <x v="1"/>
    <x v="2"/>
  </r>
  <r>
    <s v="EMP-PM-R14-2009"/>
    <s v="[{Name_Id :N4900,Gender_Id :M,RoleId :R14,CountryId :C2}]"/>
    <s v="N4900"/>
    <s v="Billy Jefferson"/>
    <x v="0"/>
    <n v="42"/>
    <n v="39"/>
    <s v="R14"/>
    <s v="PM"/>
    <s v="C2"/>
    <d v="1982-11-19T00:00:00"/>
    <x v="0"/>
    <n v="42"/>
    <x v="371"/>
    <x v="8"/>
    <n v="225741"/>
    <x v="1"/>
    <s v="15%"/>
    <n v="33861.15"/>
    <n v="191879.85"/>
    <x v="14"/>
    <x v="0"/>
    <x v="4"/>
  </r>
  <r>
    <s v="EMP-PM-R6-2016"/>
    <s v="[{Name_Id :N16252,Gender_Id :M,RoleId :R6,CountryId :C1}]"/>
    <s v="N16252"/>
    <s v="Lenard Owen"/>
    <x v="0"/>
    <n v="42"/>
    <n v="40"/>
    <s v="R6"/>
    <s v="PM"/>
    <s v="C1"/>
    <d v="1990-10-27T00:00:00"/>
    <x v="0"/>
    <n v="34"/>
    <x v="118"/>
    <x v="3"/>
    <n v="100337"/>
    <x v="0"/>
    <s v="10%"/>
    <n v="10033.700000000001"/>
    <n v="90303.3"/>
    <x v="0"/>
    <x v="0"/>
    <x v="2"/>
  </r>
  <r>
    <s v="EMP-PM-R14-2006"/>
    <s v="[{Name_Id :N3361,Gender_Id :M,RoleId :R14,CountryId :C1}]"/>
    <s v="N3361"/>
    <s v="Cedric Archer"/>
    <x v="0"/>
    <n v="42"/>
    <n v="39"/>
    <s v="R14"/>
    <s v="PM"/>
    <s v="C1"/>
    <d v="1975-09-18T00:00:00"/>
    <x v="1"/>
    <n v="49"/>
    <x v="372"/>
    <x v="15"/>
    <n v="400372"/>
    <x v="2"/>
    <s v="20%"/>
    <n v="80074.400000000009"/>
    <n v="320297.59999999998"/>
    <x v="14"/>
    <x v="0"/>
    <x v="2"/>
  </r>
  <r>
    <s v="EMP-SM-R15-2016"/>
    <s v="[{Name_Id :N17001,Gender_Id :M,RoleId :R15,CountryId :C7}]"/>
    <s v="N17001"/>
    <s v="Carlo Robinson"/>
    <x v="0"/>
    <n v="43"/>
    <n v="40"/>
    <s v="R15"/>
    <s v="SM"/>
    <s v="C7"/>
    <d v="1986-04-21T00:00:00"/>
    <x v="0"/>
    <n v="38"/>
    <x v="90"/>
    <x v="3"/>
    <n v="121024"/>
    <x v="0"/>
    <s v="10%"/>
    <n v="12102.400000000001"/>
    <n v="108921.60000000001"/>
    <x v="3"/>
    <x v="2"/>
    <x v="3"/>
  </r>
  <r>
    <s v="EMP-SM-R9-2017"/>
    <s v="[{Name_Id :N17636,Gender_Id :F,RoleId :R9,CountryId :C1}]"/>
    <s v="N17636"/>
    <s v="Saundra Hester"/>
    <x v="1"/>
    <n v="42"/>
    <n v="40"/>
    <s v="R9"/>
    <s v="SM"/>
    <s v="C1"/>
    <d v="1992-03-09T00:00:00"/>
    <x v="0"/>
    <n v="32"/>
    <x v="373"/>
    <x v="6"/>
    <n v="103601"/>
    <x v="0"/>
    <s v="10%"/>
    <n v="10360.1"/>
    <n v="93240.9"/>
    <x v="8"/>
    <x v="2"/>
    <x v="2"/>
  </r>
  <r>
    <s v="EMP-OPR-R2-2017"/>
    <s v="[{Name_Id :N17637,Gender_Id :M,RoleId :R2,CountryId :C3}]"/>
    <s v="N17637"/>
    <s v="Rogelio Wheeler"/>
    <x v="0"/>
    <n v="42"/>
    <n v="40"/>
    <s v="R2"/>
    <s v="OPR"/>
    <s v="C3"/>
    <d v="1987-12-10T00:00:00"/>
    <x v="0"/>
    <n v="37"/>
    <x v="373"/>
    <x v="6"/>
    <n v="270853"/>
    <x v="0"/>
    <s v="10%"/>
    <n v="27085.300000000003"/>
    <n v="243767.7"/>
    <x v="5"/>
    <x v="3"/>
    <x v="1"/>
  </r>
  <r>
    <s v="EMP-ENG-R13-2008"/>
    <s v="[{Name_Id :N4028,Gender_Id :M,RoleId :R13,CountryId :C4}]"/>
    <s v="N4028"/>
    <s v="Dewayne Copeland"/>
    <x v="0"/>
    <n v="42"/>
    <n v="39"/>
    <s v="R13"/>
    <s v="ENG"/>
    <s v="C4"/>
    <d v="1983-04-23T00:00:00"/>
    <x v="0"/>
    <n v="41"/>
    <x v="374"/>
    <x v="12"/>
    <n v="225669"/>
    <x v="2"/>
    <s v="20%"/>
    <n v="45133.8"/>
    <n v="180535.2"/>
    <x v="2"/>
    <x v="1"/>
    <x v="6"/>
  </r>
  <r>
    <s v="EMP-OPR-R2-2017"/>
    <s v="[{Name_Id :N18813,Gender_Id :M,RoleId :R2,CountryId :C5}]"/>
    <s v="N18813"/>
    <s v="Russell Hughes"/>
    <x v="0"/>
    <n v="42"/>
    <n v="40"/>
    <s v="R2"/>
    <s v="OPR"/>
    <s v="C5"/>
    <d v="1989-03-19T00:00:00"/>
    <x v="0"/>
    <n v="35"/>
    <x v="375"/>
    <x v="6"/>
    <n v="97495"/>
    <x v="0"/>
    <s v="10%"/>
    <n v="9749.5"/>
    <n v="87745.5"/>
    <x v="5"/>
    <x v="3"/>
    <x v="0"/>
  </r>
  <r>
    <s v="EMP-PM-R6-2015"/>
    <s v="[{Name_Id :N14768,Gender_Id :M,RoleId :R6,CountryId :C5}]"/>
    <s v="N14768"/>
    <s v="Derek Osborne"/>
    <x v="0"/>
    <n v="42"/>
    <n v="40"/>
    <s v="R6"/>
    <s v="PM"/>
    <s v="C5"/>
    <d v="1987-09-03T00:00:00"/>
    <x v="0"/>
    <n v="37"/>
    <x v="320"/>
    <x v="4"/>
    <n v="69255"/>
    <x v="0"/>
    <s v="10%"/>
    <n v="6925.5"/>
    <n v="62329.5"/>
    <x v="0"/>
    <x v="0"/>
    <x v="0"/>
  </r>
  <r>
    <s v="EMP-OPR-R8-2017"/>
    <s v="[{Name_Id :N19538,Gender_Id :F,RoleId :R8,CountryId :C2}]"/>
    <s v="N19538"/>
    <s v="Jaclyn Woodard"/>
    <x v="1"/>
    <n v="42"/>
    <n v="40"/>
    <s v="R8"/>
    <s v="OPR"/>
    <s v="C2"/>
    <d v="1990-12-08T00:00:00"/>
    <x v="0"/>
    <n v="34"/>
    <x v="376"/>
    <x v="6"/>
    <n v="168744"/>
    <x v="0"/>
    <s v="10%"/>
    <n v="16874.400000000001"/>
    <n v="151869.6"/>
    <x v="17"/>
    <x v="3"/>
    <x v="4"/>
  </r>
  <r>
    <s v="EMP-SM-R9-2012"/>
    <s v="[{Name_Id :N7684,Gender_Id :M,RoleId :R9,CountryId :C2}]"/>
    <s v="N7684"/>
    <s v="Willard Cochran"/>
    <x v="0"/>
    <n v="41"/>
    <n v="39"/>
    <s v="R9"/>
    <s v="SM"/>
    <s v="C2"/>
    <d v="1981-11-28T00:00:00"/>
    <x v="0"/>
    <n v="43"/>
    <x v="220"/>
    <x v="5"/>
    <n v="166308"/>
    <x v="1"/>
    <s v="15%"/>
    <n v="24946.2"/>
    <n v="141361.79999999999"/>
    <x v="8"/>
    <x v="2"/>
    <x v="4"/>
  </r>
  <r>
    <s v="EMP-ENG-R3-2013"/>
    <s v="[{Name_Id :N8715,Gender_Id :F,RoleId :R3,CountryId :C1}]"/>
    <s v="N8715"/>
    <s v="Neva Pace"/>
    <x v="1"/>
    <n v="41"/>
    <n v="39"/>
    <s v="R3"/>
    <s v="ENG"/>
    <s v="C1"/>
    <d v="1970-02-25T00:00:00"/>
    <x v="1"/>
    <n v="54"/>
    <x v="377"/>
    <x v="7"/>
    <n v="240530"/>
    <x v="1"/>
    <s v="15%"/>
    <n v="36079.5"/>
    <n v="204450.5"/>
    <x v="7"/>
    <x v="1"/>
    <x v="2"/>
  </r>
  <r>
    <s v="EMP-PM-R14-2012"/>
    <s v="[{Name_Id :N6677,Gender_Id :M,RoleId :R14,CountryId :C6}]"/>
    <s v="N6677"/>
    <s v="Christopher Adams"/>
    <x v="0"/>
    <n v="42"/>
    <n v="39"/>
    <s v="R14"/>
    <s v="PM"/>
    <s v="C6"/>
    <d v="1990-07-26T00:00:00"/>
    <x v="0"/>
    <n v="34"/>
    <x v="378"/>
    <x v="5"/>
    <n v="247988"/>
    <x v="1"/>
    <s v="15%"/>
    <n v="37198.199999999997"/>
    <n v="210789.8"/>
    <x v="14"/>
    <x v="0"/>
    <x v="5"/>
  </r>
  <r>
    <s v="EMP-ENG-R13-2015"/>
    <s v="[{Name_Id :N14629,Gender_Id :M,RoleId :R13,CountryId :C3}]"/>
    <s v="N14629"/>
    <s v="Armand Davis"/>
    <x v="0"/>
    <n v="43"/>
    <n v="40"/>
    <s v="R13"/>
    <s v="ENG"/>
    <s v="C3"/>
    <d v="1979-03-04T00:00:00"/>
    <x v="1"/>
    <n v="45"/>
    <x v="341"/>
    <x v="4"/>
    <n v="124970"/>
    <x v="0"/>
    <s v="10%"/>
    <n v="12497"/>
    <n v="112473"/>
    <x v="2"/>
    <x v="1"/>
    <x v="1"/>
  </r>
  <r>
    <s v="EMP-SM-R15-2017"/>
    <s v="[{Name_Id :N18224,Gender_Id :M,RoleId :R15,CountryId :C7}]"/>
    <s v="N18224"/>
    <s v="Mathew Hinton"/>
    <x v="0"/>
    <n v="43"/>
    <n v="40"/>
    <s v="R15"/>
    <s v="SM"/>
    <s v="C7"/>
    <d v="1989-11-10T00:00:00"/>
    <x v="0"/>
    <n v="35"/>
    <x v="169"/>
    <x v="6"/>
    <n v="70716"/>
    <x v="0"/>
    <s v="10%"/>
    <n v="7071.6"/>
    <n v="63644.4"/>
    <x v="3"/>
    <x v="2"/>
    <x v="3"/>
  </r>
  <r>
    <s v="EMP-SM-R15-2018"/>
    <s v="[{Name_Id :N20360,Gender_Id :M,RoleId :R15,CountryId :C3}]"/>
    <s v="N20360"/>
    <s v="Alvaro Franklin"/>
    <x v="0"/>
    <n v="43"/>
    <n v="40"/>
    <s v="R15"/>
    <s v="SM"/>
    <s v="C3"/>
    <d v="1986-10-26T00:00:00"/>
    <x v="0"/>
    <n v="38"/>
    <x v="44"/>
    <x v="1"/>
    <n v="188956"/>
    <x v="0"/>
    <s v="10%"/>
    <n v="18895.600000000002"/>
    <n v="170060.4"/>
    <x v="3"/>
    <x v="2"/>
    <x v="1"/>
  </r>
  <r>
    <s v="EMP-OPR-R16-2015"/>
    <s v="[{Name_Id :N14482,Gender_Id :M,RoleId :R16,CountryId :C3}]"/>
    <s v="N14482"/>
    <s v="Jame Brock"/>
    <x v="0"/>
    <n v="43"/>
    <n v="40"/>
    <s v="R16"/>
    <s v="OPR"/>
    <s v="C3"/>
    <d v="1990-04-21T00:00:00"/>
    <x v="0"/>
    <n v="34"/>
    <x v="379"/>
    <x v="4"/>
    <n v="166223"/>
    <x v="0"/>
    <s v="10%"/>
    <n v="16622.3"/>
    <n v="149600.70000000001"/>
    <x v="4"/>
    <x v="3"/>
    <x v="1"/>
  </r>
  <r>
    <s v="EMP-FN-R19-2018"/>
    <s v="[{Name_Id :N19704,Gender_Id :M,RoleId :R19,CountryId :C1}]"/>
    <s v="N19704"/>
    <s v="Zack Brewer"/>
    <x v="0"/>
    <n v="43"/>
    <n v="40"/>
    <s v="R19"/>
    <s v="FN"/>
    <s v="C1"/>
    <d v="1987-05-13T00:00:00"/>
    <x v="0"/>
    <n v="37"/>
    <x v="362"/>
    <x v="6"/>
    <n v="230473"/>
    <x v="0"/>
    <s v="10%"/>
    <n v="23047.300000000003"/>
    <n v="207425.7"/>
    <x v="12"/>
    <x v="4"/>
    <x v="2"/>
  </r>
  <r>
    <s v="EMP-PM-R14-2017"/>
    <s v="[{Name_Id :N17412,Gender_Id :M,RoleId :R14,CountryId :C1}]"/>
    <s v="N17412"/>
    <s v="Willie Bell"/>
    <x v="0"/>
    <n v="43"/>
    <n v="40"/>
    <s v="R14"/>
    <s v="PM"/>
    <s v="C1"/>
    <d v="1989-07-23T00:00:00"/>
    <x v="0"/>
    <n v="35"/>
    <x v="61"/>
    <x v="6"/>
    <n v="221303"/>
    <x v="0"/>
    <s v="10%"/>
    <n v="22130.300000000003"/>
    <n v="199172.7"/>
    <x v="14"/>
    <x v="0"/>
    <x v="2"/>
  </r>
  <r>
    <s v="EMP-SM-R15-2012"/>
    <s v="[{Name_Id :N7851,Gender_Id :M,RoleId :R15,CountryId :C2}]"/>
    <s v="N7851"/>
    <s v="Lynwood Sexton"/>
    <x v="0"/>
    <n v="42"/>
    <n v="39"/>
    <s v="R15"/>
    <s v="SM"/>
    <s v="C2"/>
    <d v="1988-07-16T00:00:00"/>
    <x v="0"/>
    <n v="36"/>
    <x v="380"/>
    <x v="5"/>
    <n v="213584"/>
    <x v="1"/>
    <s v="15%"/>
    <n v="32037.599999999999"/>
    <n v="181546.4"/>
    <x v="3"/>
    <x v="2"/>
    <x v="4"/>
  </r>
  <r>
    <s v="EMP-HR-R18-2016"/>
    <s v="[{Name_Id :N15791,Gender_Id :M,RoleId :R18,CountryId :C1}]"/>
    <s v="N15791"/>
    <s v="Fredric Mcneil"/>
    <x v="0"/>
    <n v="43"/>
    <n v="40"/>
    <s v="R18"/>
    <s v="HR"/>
    <s v="C1"/>
    <d v="1988-03-08T00:00:00"/>
    <x v="0"/>
    <n v="36"/>
    <x v="323"/>
    <x v="3"/>
    <n v="225695"/>
    <x v="0"/>
    <s v="10%"/>
    <n v="22569.5"/>
    <n v="203125.5"/>
    <x v="13"/>
    <x v="5"/>
    <x v="2"/>
  </r>
  <r>
    <s v="EMP-HR-R18-2019"/>
    <s v="[{Name_Id :N22248,Gender_Id :F,RoleId :R18,CountryId :C7}]"/>
    <s v="N22248"/>
    <s v="Adrian Villanueva"/>
    <x v="1"/>
    <n v="43"/>
    <n v="40"/>
    <s v="R18"/>
    <s v="HR"/>
    <s v="C7"/>
    <d v="1990-03-17T00:00:00"/>
    <x v="0"/>
    <n v="34"/>
    <x v="381"/>
    <x v="0"/>
    <n v="94365"/>
    <x v="0"/>
    <s v="10%"/>
    <n v="9436.5"/>
    <n v="84928.5"/>
    <x v="13"/>
    <x v="5"/>
    <x v="3"/>
  </r>
  <r>
    <s v="EMP-OPR-R17-2019"/>
    <s v="[{Name_Id :N22274,Gender_Id :F,RoleId :R17,CountryId :C5}]"/>
    <s v="N22274"/>
    <s v="Cecile Ferrell"/>
    <x v="1"/>
    <n v="43"/>
    <n v="40"/>
    <s v="R17"/>
    <s v="OPR"/>
    <s v="C5"/>
    <d v="1990-06-05T00:00:00"/>
    <x v="0"/>
    <n v="34"/>
    <x v="42"/>
    <x v="0"/>
    <n v="100341"/>
    <x v="0"/>
    <s v="10%"/>
    <n v="10034.1"/>
    <n v="90306.9"/>
    <x v="9"/>
    <x v="3"/>
    <x v="0"/>
  </r>
  <r>
    <s v="EMP-FN-R19-2016"/>
    <s v="[{Name_Id :N9040,Gender_Id :F,RoleId :R19,CountryId :C5}]"/>
    <s v="N9040"/>
    <s v="Carlene Gordon"/>
    <x v="1"/>
    <n v="42"/>
    <n v="39"/>
    <s v="R19"/>
    <s v="FN"/>
    <s v="C5"/>
    <d v="1989-11-07T00:00:00"/>
    <x v="0"/>
    <n v="35"/>
    <x v="382"/>
    <x v="3"/>
    <n v="87616"/>
    <x v="0"/>
    <s v="10%"/>
    <n v="8761.6"/>
    <n v="78854.399999999994"/>
    <x v="12"/>
    <x v="4"/>
    <x v="0"/>
  </r>
  <r>
    <s v="EMP-FN-R19-2015"/>
    <s v="[{Name_Id :N15092,Gender_Id :M,RoleId :R19,CountryId :C7}]"/>
    <s v="N15092"/>
    <s v="Bart Tapia"/>
    <x v="0"/>
    <n v="43"/>
    <n v="40"/>
    <s v="R19"/>
    <s v="FN"/>
    <s v="C7"/>
    <d v="1985-10-27T00:00:00"/>
    <x v="0"/>
    <n v="39"/>
    <x v="383"/>
    <x v="4"/>
    <n v="119519"/>
    <x v="0"/>
    <s v="10%"/>
    <n v="11951.900000000001"/>
    <n v="107567.1"/>
    <x v="12"/>
    <x v="4"/>
    <x v="3"/>
  </r>
  <r>
    <s v="EMP-ENG-R1-2012"/>
    <s v="[{Name_Id :N6951,Gender_Id :M,RoleId :R1,CountryId :C3}]"/>
    <s v="N6951"/>
    <s v="Lazaro Griffin"/>
    <x v="0"/>
    <n v="41"/>
    <n v="39"/>
    <s v="R1"/>
    <s v="ENG"/>
    <s v="C3"/>
    <d v="1983-01-28T00:00:00"/>
    <x v="0"/>
    <n v="42"/>
    <x v="128"/>
    <x v="5"/>
    <n v="117344"/>
    <x v="1"/>
    <s v="15%"/>
    <n v="17601.599999999999"/>
    <n v="99742.399999999994"/>
    <x v="1"/>
    <x v="1"/>
    <x v="1"/>
  </r>
  <r>
    <s v="EMP-OPR-R16-2015"/>
    <s v="[{Name_Id :N15125,Gender_Id :M,RoleId :R16,CountryId :C5}]"/>
    <s v="N15125"/>
    <s v="Columbus Irwin"/>
    <x v="0"/>
    <n v="43"/>
    <n v="40"/>
    <s v="R16"/>
    <s v="OPR"/>
    <s v="C5"/>
    <d v="1990-09-18T00:00:00"/>
    <x v="0"/>
    <n v="34"/>
    <x v="384"/>
    <x v="4"/>
    <n v="246201"/>
    <x v="0"/>
    <s v="10%"/>
    <n v="24620.100000000002"/>
    <n v="221580.9"/>
    <x v="4"/>
    <x v="3"/>
    <x v="0"/>
  </r>
  <r>
    <s v="EMP-PM-R5-2017"/>
    <s v="[{Name_Id :N18635,Gender_Id :M,RoleId :R5,CountryId :C6}]"/>
    <s v="N18635"/>
    <s v="Jed Hamilton"/>
    <x v="0"/>
    <n v="42"/>
    <n v="40"/>
    <s v="R5"/>
    <s v="PM"/>
    <s v="C6"/>
    <d v="1987-06-11T00:00:00"/>
    <x v="0"/>
    <n v="37"/>
    <x v="93"/>
    <x v="6"/>
    <n v="159007"/>
    <x v="0"/>
    <s v="10%"/>
    <n v="15900.7"/>
    <n v="143106.29999999999"/>
    <x v="10"/>
    <x v="0"/>
    <x v="5"/>
  </r>
  <r>
    <s v="EMP-ENG-R3-2012"/>
    <s v="[{Name_Id :N7696,Gender_Id :M,RoleId :R3,CountryId :C7}]"/>
    <s v="N7696"/>
    <s v="Thaddeus Walter"/>
    <x v="0"/>
    <n v="41"/>
    <n v="39"/>
    <s v="R3"/>
    <s v="ENG"/>
    <s v="C7"/>
    <d v="1983-12-23T00:00:00"/>
    <x v="0"/>
    <n v="41"/>
    <x v="385"/>
    <x v="5"/>
    <n v="355671"/>
    <x v="1"/>
    <s v="15%"/>
    <n v="53350.65"/>
    <n v="302320.34999999998"/>
    <x v="7"/>
    <x v="1"/>
    <x v="3"/>
  </r>
  <r>
    <s v="EMP-PM-R5-2013"/>
    <s v="[{Name_Id :N8714,Gender_Id :M,RoleId :R5,CountryId :C4}]"/>
    <s v="N8714"/>
    <s v="Donnie Hartman"/>
    <x v="0"/>
    <n v="41"/>
    <n v="39"/>
    <s v="R5"/>
    <s v="PM"/>
    <s v="C4"/>
    <d v="1987-07-07T00:00:00"/>
    <x v="0"/>
    <n v="37"/>
    <x v="377"/>
    <x v="7"/>
    <n v="213017"/>
    <x v="1"/>
    <s v="15%"/>
    <n v="31952.55"/>
    <n v="181064.45"/>
    <x v="10"/>
    <x v="0"/>
    <x v="6"/>
  </r>
  <r>
    <s v="EMP-OPR-R11-2017"/>
    <s v="[{Name_Id :N19018,Gender_Id :M,RoleId :R11,CountryId :C7}]"/>
    <s v="N19018"/>
    <s v="Milan Wilson"/>
    <x v="0"/>
    <n v="43"/>
    <n v="40"/>
    <s v="R11"/>
    <s v="OPR"/>
    <s v="C7"/>
    <d v="1985-03-30T00:00:00"/>
    <x v="0"/>
    <n v="39"/>
    <x v="386"/>
    <x v="6"/>
    <n v="255399"/>
    <x v="0"/>
    <s v="10%"/>
    <n v="25539.9"/>
    <n v="229859.1"/>
    <x v="15"/>
    <x v="3"/>
    <x v="3"/>
  </r>
  <r>
    <s v="EMP-OPR-R11-2012"/>
    <s v="[{Name_Id :N7583,Gender_Id :F,RoleId :R11,CountryId :C4}]"/>
    <s v="N7583"/>
    <s v="Gayle Baker"/>
    <x v="1"/>
    <n v="42"/>
    <n v="39"/>
    <s v="R11"/>
    <s v="OPR"/>
    <s v="C4"/>
    <d v="1986-09-29T00:00:00"/>
    <x v="0"/>
    <n v="38"/>
    <x v="387"/>
    <x v="5"/>
    <n v="197793"/>
    <x v="1"/>
    <s v="15%"/>
    <n v="29668.949999999997"/>
    <n v="168124.05"/>
    <x v="15"/>
    <x v="3"/>
    <x v="6"/>
  </r>
  <r>
    <s v="EMP-SM-R9-2017"/>
    <s v="[{Name_Id :N19192,Gender_Id :M,RoleId :R9,CountryId :C2}]"/>
    <s v="N19192"/>
    <s v="Mary Bartlett"/>
    <x v="0"/>
    <n v="42"/>
    <n v="40"/>
    <s v="R9"/>
    <s v="SM"/>
    <s v="C2"/>
    <d v="1984-04-15T00:00:00"/>
    <x v="0"/>
    <n v="40"/>
    <x v="51"/>
    <x v="6"/>
    <n v="237438"/>
    <x v="0"/>
    <s v="10%"/>
    <n v="23743.800000000003"/>
    <n v="213694.2"/>
    <x v="8"/>
    <x v="2"/>
    <x v="4"/>
  </r>
  <r>
    <s v="EMP-OPR-R11-2017"/>
    <s v="[{Name_Id :N17356,Gender_Id :M,RoleId :R11,CountryId :C7}]"/>
    <s v="N17356"/>
    <s v="Antione Osborne"/>
    <x v="0"/>
    <n v="43"/>
    <n v="40"/>
    <s v="R11"/>
    <s v="OPR"/>
    <s v="C7"/>
    <d v="1990-11-18T00:00:00"/>
    <x v="0"/>
    <n v="34"/>
    <x v="388"/>
    <x v="3"/>
    <n v="141053"/>
    <x v="0"/>
    <s v="10%"/>
    <n v="14105.300000000001"/>
    <n v="126947.7"/>
    <x v="15"/>
    <x v="3"/>
    <x v="3"/>
  </r>
  <r>
    <s v="EMP-OPR-R17-2013"/>
    <s v="[{Name_Id :N8301,Gender_Id :M,RoleId :R17,CountryId :C4}]"/>
    <s v="N8301"/>
    <s v="Tyrell Cross"/>
    <x v="0"/>
    <n v="42"/>
    <n v="39"/>
    <s v="R17"/>
    <s v="OPR"/>
    <s v="C4"/>
    <d v="1978-09-24T00:00:00"/>
    <x v="1"/>
    <n v="46"/>
    <x v="389"/>
    <x v="7"/>
    <n v="638987"/>
    <x v="1"/>
    <s v="15%"/>
    <n v="95848.05"/>
    <n v="543138.94999999995"/>
    <x v="9"/>
    <x v="3"/>
    <x v="6"/>
  </r>
  <r>
    <s v="EMP-SM-R9-2016"/>
    <s v="[{Name_Id :N15975,Gender_Id :M,RoleId :R9,CountryId :C5}]"/>
    <s v="N15975"/>
    <s v="Harvey Daugherty"/>
    <x v="0"/>
    <n v="42"/>
    <n v="40"/>
    <s v="R9"/>
    <s v="SM"/>
    <s v="C5"/>
    <d v="1985-09-14T00:00:00"/>
    <x v="0"/>
    <n v="39"/>
    <x v="390"/>
    <x v="3"/>
    <n v="249868"/>
    <x v="0"/>
    <s v="10%"/>
    <n v="24986.800000000003"/>
    <n v="224881.2"/>
    <x v="8"/>
    <x v="2"/>
    <x v="0"/>
  </r>
  <r>
    <s v="EMP-SM-R10-2014"/>
    <s v="[{Name_Id :N11332,Gender_Id :F,RoleId :R10,CountryId :C1}]"/>
    <s v="N11332"/>
    <s v="Adrian Schaefer"/>
    <x v="1"/>
    <n v="43"/>
    <n v="40"/>
    <s v="R10"/>
    <s v="SM"/>
    <s v="C1"/>
    <d v="1989-10-24T00:00:00"/>
    <x v="0"/>
    <n v="35"/>
    <x v="391"/>
    <x v="2"/>
    <n v="156414"/>
    <x v="0"/>
    <s v="10%"/>
    <n v="15641.400000000001"/>
    <n v="140772.6"/>
    <x v="11"/>
    <x v="2"/>
    <x v="2"/>
  </r>
  <r>
    <s v="EMP-OPR-R11-2016"/>
    <s v="[{Name_Id :N15556,Gender_Id :M,RoleId :R11,CountryId :C1}]"/>
    <s v="N15556"/>
    <s v="Andre Moses"/>
    <x v="0"/>
    <n v="43"/>
    <n v="40"/>
    <s v="R11"/>
    <s v="OPR"/>
    <s v="C1"/>
    <d v="1983-11-17T00:00:00"/>
    <x v="0"/>
    <n v="41"/>
    <x v="392"/>
    <x v="4"/>
    <n v="183561"/>
    <x v="0"/>
    <s v="10%"/>
    <n v="18356.100000000002"/>
    <n v="165204.9"/>
    <x v="15"/>
    <x v="3"/>
    <x v="2"/>
  </r>
  <r>
    <s v="EMP-ENG-R4-2009"/>
    <s v="[{Name_Id :N4977,Gender_Id :M,RoleId :R4,CountryId :C4}]"/>
    <s v="N4977"/>
    <s v="Del Briggs"/>
    <x v="0"/>
    <n v="41"/>
    <n v="39"/>
    <s v="R4"/>
    <s v="ENG"/>
    <s v="C4"/>
    <d v="1975-08-01T00:00:00"/>
    <x v="1"/>
    <n v="49"/>
    <x v="393"/>
    <x v="8"/>
    <n v="154895"/>
    <x v="1"/>
    <s v="15%"/>
    <n v="23234.25"/>
    <n v="131660.75"/>
    <x v="6"/>
    <x v="1"/>
    <x v="6"/>
  </r>
  <r>
    <s v="EMP-SM-R15-2016"/>
    <s v="[{Name_Id :N16296,Gender_Id :M,RoleId :R15,CountryId :C3}]"/>
    <s v="N16296"/>
    <s v="Gerard Roth"/>
    <x v="0"/>
    <n v="43"/>
    <n v="40"/>
    <s v="R15"/>
    <s v="SM"/>
    <s v="C3"/>
    <d v="1985-06-24T00:00:00"/>
    <x v="0"/>
    <n v="39"/>
    <x v="101"/>
    <x v="3"/>
    <n v="179855"/>
    <x v="0"/>
    <s v="10%"/>
    <n v="17985.5"/>
    <n v="161869.5"/>
    <x v="3"/>
    <x v="2"/>
    <x v="1"/>
  </r>
  <r>
    <s v="EMP-ENG-R7-2019"/>
    <s v="[{Name_Id :N21381,Gender_Id :M,RoleId :R7,CountryId :C6}]"/>
    <s v="N21381"/>
    <s v="Noe Le"/>
    <x v="0"/>
    <n v="42"/>
    <n v="40"/>
    <s v="R7"/>
    <s v="ENG"/>
    <s v="C6"/>
    <d v="1983-05-17T00:00:00"/>
    <x v="0"/>
    <n v="41"/>
    <x v="290"/>
    <x v="1"/>
    <n v="296225"/>
    <x v="0"/>
    <s v="10%"/>
    <n v="29622.5"/>
    <n v="266602.5"/>
    <x v="16"/>
    <x v="1"/>
    <x v="5"/>
  </r>
  <r>
    <s v="EMP-SM-R9-2010"/>
    <s v="[{Name_Id :N5162,Gender_Id :M,RoleId :R9,CountryId :C4}]"/>
    <s v="N5162"/>
    <s v="Alfredo Hodges"/>
    <x v="0"/>
    <n v="41"/>
    <n v="39"/>
    <s v="R9"/>
    <s v="SM"/>
    <s v="C4"/>
    <d v="1977-06-01T00:00:00"/>
    <x v="1"/>
    <n v="47"/>
    <x v="394"/>
    <x v="8"/>
    <n v="764148"/>
    <x v="1"/>
    <s v="15%"/>
    <n v="114622.2"/>
    <n v="649525.80000000005"/>
    <x v="8"/>
    <x v="2"/>
    <x v="6"/>
  </r>
  <r>
    <s v="EMP-FN-R19-2010"/>
    <s v="[{Name_Id :N5756,Gender_Id :M,RoleId :R19,CountryId :C4}]"/>
    <s v="N5756"/>
    <s v="Darrin Boyle"/>
    <x v="0"/>
    <n v="42"/>
    <n v="39"/>
    <s v="R19"/>
    <s v="FN"/>
    <s v="C4"/>
    <d v="1981-08-10T00:00:00"/>
    <x v="0"/>
    <n v="43"/>
    <x v="395"/>
    <x v="13"/>
    <n v="420806"/>
    <x v="1"/>
    <s v="15%"/>
    <n v="63120.899999999994"/>
    <n v="357685.1"/>
    <x v="12"/>
    <x v="4"/>
    <x v="6"/>
  </r>
  <r>
    <s v="EMP-ENG-R13-2010"/>
    <s v="[{Name_Id :N5782,Gender_Id :M,RoleId :R13,CountryId :C6}]"/>
    <s v="N5782"/>
    <s v="Jackie Oliver"/>
    <x v="0"/>
    <n v="42"/>
    <n v="39"/>
    <s v="R13"/>
    <s v="ENG"/>
    <s v="C6"/>
    <d v="1985-04-08T00:00:00"/>
    <x v="0"/>
    <n v="39"/>
    <x v="396"/>
    <x v="13"/>
    <n v="168377"/>
    <x v="1"/>
    <s v="15%"/>
    <n v="25256.55"/>
    <n v="143120.45000000001"/>
    <x v="2"/>
    <x v="1"/>
    <x v="5"/>
  </r>
  <r>
    <s v="EMP-HR-R18-2017"/>
    <s v="[{Name_Id :N18614,Gender_Id :M,RoleId :R18,CountryId :C5}]"/>
    <s v="N18614"/>
    <s v="Kraig Boone"/>
    <x v="0"/>
    <n v="43"/>
    <n v="40"/>
    <s v="R18"/>
    <s v="HR"/>
    <s v="C5"/>
    <d v="1990-12-15T00:00:00"/>
    <x v="0"/>
    <n v="34"/>
    <x v="397"/>
    <x v="6"/>
    <n v="130485"/>
    <x v="0"/>
    <s v="10%"/>
    <n v="13048.5"/>
    <n v="117436.5"/>
    <x v="13"/>
    <x v="5"/>
    <x v="0"/>
  </r>
  <r>
    <s v="EMP-OPR-R11-2007"/>
    <s v="[{Name_Id :N3272,Gender_Id :M,RoleId :R11,CountryId :C5}]"/>
    <s v="N3272"/>
    <s v="Art Wells"/>
    <x v="0"/>
    <n v="42"/>
    <n v="39"/>
    <s v="R11"/>
    <s v="OPR"/>
    <s v="C5"/>
    <d v="1979-12-25T00:00:00"/>
    <x v="1"/>
    <n v="45"/>
    <x v="398"/>
    <x v="15"/>
    <n v="313899"/>
    <x v="2"/>
    <s v="20%"/>
    <n v="62779.8"/>
    <n v="251119.2"/>
    <x v="15"/>
    <x v="3"/>
    <x v="0"/>
  </r>
  <r>
    <s v="EMP-ENG-R3-2015"/>
    <s v="[{Name_Id :N15004,Gender_Id :M,RoleId :R3,CountryId :C5}]"/>
    <s v="N15004"/>
    <s v="Philip Bird"/>
    <x v="0"/>
    <n v="42"/>
    <n v="40"/>
    <s v="R3"/>
    <s v="ENG"/>
    <s v="C5"/>
    <d v="1987-04-18T00:00:00"/>
    <x v="0"/>
    <n v="37"/>
    <x v="348"/>
    <x v="4"/>
    <n v="215817"/>
    <x v="0"/>
    <s v="10%"/>
    <n v="21581.7"/>
    <n v="194235.3"/>
    <x v="7"/>
    <x v="1"/>
    <x v="0"/>
  </r>
  <r>
    <s v="EMP-ENG-R13-2011"/>
    <s v="[{Name_Id :N5676,Gender_Id :F,RoleId :R13,CountryId :C4}]"/>
    <s v="N5676"/>
    <s v="Yvonne Rose"/>
    <x v="1"/>
    <n v="42"/>
    <n v="39"/>
    <s v="R13"/>
    <s v="ENG"/>
    <s v="C4"/>
    <d v="1984-05-11T00:00:00"/>
    <x v="0"/>
    <n v="40"/>
    <x v="399"/>
    <x v="9"/>
    <n v="102970"/>
    <x v="1"/>
    <s v="15%"/>
    <n v="15445.5"/>
    <n v="87524.5"/>
    <x v="2"/>
    <x v="1"/>
    <x v="6"/>
  </r>
  <r>
    <s v="EMP-OPR-R16-2006"/>
    <s v="[{Name_Id :N3068,Gender_Id :F,RoleId :R16,CountryId :C2}]"/>
    <s v="N3068"/>
    <s v="Arline Navarro"/>
    <x v="1"/>
    <n v="42"/>
    <n v="39"/>
    <s v="R16"/>
    <s v="OPR"/>
    <s v="C2"/>
    <d v="1976-01-06T00:00:00"/>
    <x v="1"/>
    <n v="49"/>
    <x v="400"/>
    <x v="14"/>
    <n v="730261"/>
    <x v="2"/>
    <s v="20%"/>
    <n v="146052.20000000001"/>
    <n v="584208.80000000005"/>
    <x v="4"/>
    <x v="3"/>
    <x v="4"/>
  </r>
  <r>
    <s v="EMP-ENG-R13-2004"/>
    <s v="[{Name_Id :N2810,Gender_Id :F,RoleId :R13,CountryId :C7}]"/>
    <s v="N2810"/>
    <s v="Kristine Werner"/>
    <x v="1"/>
    <n v="42"/>
    <n v="39"/>
    <s v="R13"/>
    <s v="ENG"/>
    <s v="C7"/>
    <d v="1978-06-30T00:00:00"/>
    <x v="1"/>
    <n v="46"/>
    <x v="192"/>
    <x v="11"/>
    <n v="426883"/>
    <x v="2"/>
    <s v="20%"/>
    <n v="85376.6"/>
    <n v="341506.4"/>
    <x v="2"/>
    <x v="1"/>
    <x v="3"/>
  </r>
  <r>
    <s v="EMP-OPR-R8-2019"/>
    <s v="[{Name_Id :N22360,Gender_Id :F,RoleId :R8,CountryId :C4}]"/>
    <s v="N22360"/>
    <s v="Olga Miranda"/>
    <x v="1"/>
    <n v="42"/>
    <n v="40"/>
    <s v="R8"/>
    <s v="OPR"/>
    <s v="C4"/>
    <d v="1990-12-16T00:00:00"/>
    <x v="0"/>
    <n v="34"/>
    <x v="97"/>
    <x v="0"/>
    <n v="183340"/>
    <x v="0"/>
    <s v="10%"/>
    <n v="18334"/>
    <n v="165006"/>
    <x v="17"/>
    <x v="3"/>
    <x v="6"/>
  </r>
  <r>
    <s v="EMP-ENG-R3-2009"/>
    <s v="[{Name_Id :N4957,Gender_Id :M,RoleId :R3,CountryId :C2}]"/>
    <s v="N4957"/>
    <s v="Barton Lin"/>
    <x v="0"/>
    <n v="41"/>
    <n v="39"/>
    <s v="R3"/>
    <s v="ENG"/>
    <s v="C2"/>
    <d v="1985-09-13T00:00:00"/>
    <x v="0"/>
    <n v="39"/>
    <x v="401"/>
    <x v="8"/>
    <n v="148259"/>
    <x v="1"/>
    <s v="15%"/>
    <n v="22238.85"/>
    <n v="126020.15"/>
    <x v="7"/>
    <x v="1"/>
    <x v="4"/>
  </r>
  <r>
    <s v="EMP-OPR-R11-2009"/>
    <s v="[{Name_Id :N5057,Gender_Id :M,RoleId :R11,CountryId :C6}]"/>
    <s v="N5057"/>
    <s v="Britt Stevenson"/>
    <x v="0"/>
    <n v="42"/>
    <n v="39"/>
    <s v="R11"/>
    <s v="OPR"/>
    <s v="C6"/>
    <d v="1987-10-22T00:00:00"/>
    <x v="0"/>
    <n v="37"/>
    <x v="402"/>
    <x v="8"/>
    <n v="351917"/>
    <x v="1"/>
    <s v="15%"/>
    <n v="52787.549999999996"/>
    <n v="299129.45"/>
    <x v="15"/>
    <x v="3"/>
    <x v="5"/>
  </r>
  <r>
    <s v="EMP-SM-R15-2014"/>
    <s v="[{Name_Id :N10534,Gender_Id :M,RoleId :R15,CountryId :C1}]"/>
    <s v="N10534"/>
    <s v="Norberto Berg"/>
    <x v="0"/>
    <n v="43"/>
    <n v="40"/>
    <s v="R15"/>
    <s v="SM"/>
    <s v="C1"/>
    <d v="1986-01-08T00:00:00"/>
    <x v="0"/>
    <n v="39"/>
    <x v="403"/>
    <x v="2"/>
    <n v="231899"/>
    <x v="0"/>
    <s v="10%"/>
    <n v="23189.9"/>
    <n v="208709.1"/>
    <x v="3"/>
    <x v="2"/>
    <x v="2"/>
  </r>
  <r>
    <s v="EMP-OPR-R17-2011"/>
    <s v="[{Name_Id :N5976,Gender_Id :M,RoleId :R17,CountryId :C4}]"/>
    <s v="N5976"/>
    <s v="Royal Shah"/>
    <x v="0"/>
    <n v="42"/>
    <n v="39"/>
    <s v="R17"/>
    <s v="OPR"/>
    <s v="C4"/>
    <d v="1983-12-31T00:00:00"/>
    <x v="0"/>
    <n v="41"/>
    <x v="404"/>
    <x v="13"/>
    <n v="248050"/>
    <x v="1"/>
    <s v="15%"/>
    <n v="37207.5"/>
    <n v="210842.5"/>
    <x v="9"/>
    <x v="3"/>
    <x v="6"/>
  </r>
  <r>
    <s v="EMP-SM-R10-2015"/>
    <s v="[{Name_Id :N15278,Gender_Id :F,RoleId :R10,CountryId :C6}]"/>
    <s v="N15278"/>
    <s v="Lorna Bryant"/>
    <x v="1"/>
    <n v="43"/>
    <n v="40"/>
    <s v="R10"/>
    <s v="SM"/>
    <s v="C6"/>
    <d v="1991-01-14T00:00:00"/>
    <x v="0"/>
    <n v="34"/>
    <x v="405"/>
    <x v="4"/>
    <n v="152548"/>
    <x v="0"/>
    <s v="10%"/>
    <n v="15254.800000000001"/>
    <n v="137293.20000000001"/>
    <x v="11"/>
    <x v="2"/>
    <x v="5"/>
  </r>
  <r>
    <s v="EMP-PM-R14-2011"/>
    <s v="[{Name_Id :N6095,Gender_Id :M,RoleId :R14,CountryId :C1}]"/>
    <s v="N6095"/>
    <s v="Dong Forbes"/>
    <x v="0"/>
    <n v="42"/>
    <n v="39"/>
    <s v="R14"/>
    <s v="PM"/>
    <s v="C1"/>
    <d v="1984-06-01T00:00:00"/>
    <x v="0"/>
    <n v="40"/>
    <x v="406"/>
    <x v="9"/>
    <n v="187462"/>
    <x v="1"/>
    <s v="15%"/>
    <n v="28119.3"/>
    <n v="159342.70000000001"/>
    <x v="14"/>
    <x v="0"/>
    <x v="2"/>
  </r>
  <r>
    <s v="EMP-OPR-R2-2010"/>
    <s v="[{Name_Id :N5004,Gender_Id :M,RoleId :R2,CountryId :C6}]"/>
    <s v="N5004"/>
    <s v="Alejandro Schneider"/>
    <x v="0"/>
    <n v="41"/>
    <n v="39"/>
    <s v="R2"/>
    <s v="OPR"/>
    <s v="C6"/>
    <d v="1985-09-20T00:00:00"/>
    <x v="0"/>
    <n v="39"/>
    <x v="407"/>
    <x v="13"/>
    <n v="119991"/>
    <x v="1"/>
    <s v="15%"/>
    <n v="17998.649999999998"/>
    <n v="101992.35"/>
    <x v="5"/>
    <x v="3"/>
    <x v="5"/>
  </r>
  <r>
    <s v="EMP-ENG-R7-2015"/>
    <s v="[{Name_Id :N15001,Gender_Id :M,RoleId :R7,CountryId :C3}]"/>
    <s v="N15001"/>
    <s v="Myles Mccarty"/>
    <x v="0"/>
    <n v="42"/>
    <n v="40"/>
    <s v="R7"/>
    <s v="ENG"/>
    <s v="C3"/>
    <d v="1990-06-09T00:00:00"/>
    <x v="0"/>
    <n v="34"/>
    <x v="348"/>
    <x v="4"/>
    <n v="198623"/>
    <x v="0"/>
    <s v="10%"/>
    <n v="19862.300000000003"/>
    <n v="178760.7"/>
    <x v="16"/>
    <x v="1"/>
    <x v="1"/>
  </r>
  <r>
    <s v="EMP-ENG-R4-2015"/>
    <s v="[{Name_Id :N11998,Gender_Id :M,RoleId :R4,CountryId :C4}]"/>
    <s v="N11998"/>
    <s v="Neil Finley"/>
    <x v="0"/>
    <n v="42"/>
    <n v="40"/>
    <s v="R4"/>
    <s v="ENG"/>
    <s v="C4"/>
    <d v="1985-12-12T00:00:00"/>
    <x v="0"/>
    <n v="39"/>
    <x v="408"/>
    <x v="2"/>
    <n v="176492"/>
    <x v="0"/>
    <s v="10%"/>
    <n v="17649.2"/>
    <n v="158842.79999999999"/>
    <x v="6"/>
    <x v="1"/>
    <x v="6"/>
  </r>
  <r>
    <s v="EMP-SM-R9-2018"/>
    <s v="[{Name_Id :N20942,Gender_Id :M,RoleId :R9,CountryId :C6}]"/>
    <s v="N20942"/>
    <s v="Doug Singleton"/>
    <x v="0"/>
    <n v="42"/>
    <n v="40"/>
    <s v="R9"/>
    <s v="SM"/>
    <s v="C6"/>
    <d v="1989-12-29T00:00:00"/>
    <x v="0"/>
    <n v="35"/>
    <x v="117"/>
    <x v="1"/>
    <n v="154337"/>
    <x v="0"/>
    <s v="10%"/>
    <n v="15433.7"/>
    <n v="138903.29999999999"/>
    <x v="8"/>
    <x v="2"/>
    <x v="5"/>
  </r>
  <r>
    <s v="EMP-OPR-R11-2013"/>
    <s v="[{Name_Id :N8335,Gender_Id :M,RoleId :R11,CountryId :C2}]"/>
    <s v="N8335"/>
    <s v="Otis Good"/>
    <x v="0"/>
    <n v="42"/>
    <n v="39"/>
    <s v="R11"/>
    <s v="OPR"/>
    <s v="C2"/>
    <d v="1978-01-01T00:00:00"/>
    <x v="1"/>
    <n v="47"/>
    <x v="409"/>
    <x v="7"/>
    <n v="190276"/>
    <x v="1"/>
    <s v="15%"/>
    <n v="28541.399999999998"/>
    <n v="161734.6"/>
    <x v="15"/>
    <x v="3"/>
    <x v="4"/>
  </r>
  <r>
    <s v="EMP-OPR-R8-2018"/>
    <s v="[{Name_Id :N20978,Gender_Id :M,RoleId :R8,CountryId :C2}]"/>
    <s v="N20978"/>
    <s v="Desmond Huff"/>
    <x v="0"/>
    <n v="42"/>
    <n v="40"/>
    <s v="R8"/>
    <s v="OPR"/>
    <s v="C2"/>
    <d v="1990-07-24T00:00:00"/>
    <x v="0"/>
    <n v="34"/>
    <x v="301"/>
    <x v="1"/>
    <n v="153567"/>
    <x v="0"/>
    <s v="10%"/>
    <n v="15356.7"/>
    <n v="138210.29999999999"/>
    <x v="17"/>
    <x v="3"/>
    <x v="4"/>
  </r>
  <r>
    <s v="EMP-SM-R10-2015"/>
    <s v="[{Name_Id :N11893,Gender_Id :M,RoleId :R10,CountryId :C1}]"/>
    <s v="N11893"/>
    <s v="Blair Bernard"/>
    <x v="0"/>
    <n v="43"/>
    <n v="40"/>
    <s v="R10"/>
    <s v="SM"/>
    <s v="C1"/>
    <d v="1988-08-16T00:00:00"/>
    <x v="0"/>
    <n v="36"/>
    <x v="410"/>
    <x v="2"/>
    <n v="286147"/>
    <x v="0"/>
    <s v="10%"/>
    <n v="28614.7"/>
    <n v="257532.3"/>
    <x v="11"/>
    <x v="2"/>
    <x v="2"/>
  </r>
  <r>
    <s v="EMP-ENG-R4-2017"/>
    <s v="[{Name_Id :N18544,Gender_Id :M,RoleId :R4,CountryId :C1}]"/>
    <s v="N18544"/>
    <s v="Buster Avila"/>
    <x v="0"/>
    <n v="42"/>
    <n v="40"/>
    <s v="R4"/>
    <s v="ENG"/>
    <s v="C1"/>
    <d v="1982-05-26T00:00:00"/>
    <x v="0"/>
    <n v="42"/>
    <x v="411"/>
    <x v="6"/>
    <n v="321993"/>
    <x v="0"/>
    <s v="10%"/>
    <n v="32199.300000000003"/>
    <n v="289793.7"/>
    <x v="6"/>
    <x v="1"/>
    <x v="2"/>
  </r>
  <r>
    <s v="EMP-ENG-R13-2015"/>
    <s v="[{Name_Id :N12058,Gender_Id :F,RoleId :R13,CountryId :C4}]"/>
    <s v="N12058"/>
    <s v="Felicia Shannon"/>
    <x v="1"/>
    <n v="43"/>
    <n v="40"/>
    <s v="R13"/>
    <s v="ENG"/>
    <s v="C4"/>
    <d v="1991-12-31T00:00:00"/>
    <x v="0"/>
    <n v="33"/>
    <x v="339"/>
    <x v="4"/>
    <n v="112973"/>
    <x v="0"/>
    <s v="10%"/>
    <n v="11297.300000000001"/>
    <n v="101675.7"/>
    <x v="2"/>
    <x v="1"/>
    <x v="6"/>
  </r>
  <r>
    <s v="EMP-ENG-R13-2012"/>
    <s v="[{Name_Id :N7266,Gender_Id :F,RoleId :R13,CountryId :C4}]"/>
    <s v="N7266"/>
    <s v="Lilly Lindsey"/>
    <x v="1"/>
    <n v="42"/>
    <n v="39"/>
    <s v="R13"/>
    <s v="ENG"/>
    <s v="C4"/>
    <d v="1985-10-16T00:00:00"/>
    <x v="0"/>
    <n v="39"/>
    <x v="298"/>
    <x v="5"/>
    <n v="111504"/>
    <x v="1"/>
    <s v="15%"/>
    <n v="16725.599999999999"/>
    <n v="94778.4"/>
    <x v="2"/>
    <x v="1"/>
    <x v="6"/>
  </r>
  <r>
    <s v="EMP-ENG-R1-2016"/>
    <s v="[{Name_Id :N16100,Gender_Id :M,RoleId :R1,CountryId :C1}]"/>
    <s v="N16100"/>
    <s v="Ellis Mendez"/>
    <x v="0"/>
    <n v="42"/>
    <n v="40"/>
    <s v="R1"/>
    <s v="ENG"/>
    <s v="C1"/>
    <d v="1989-03-05T00:00:00"/>
    <x v="0"/>
    <n v="35"/>
    <x v="46"/>
    <x v="3"/>
    <n v="121659"/>
    <x v="0"/>
    <s v="10%"/>
    <n v="12165.900000000001"/>
    <n v="109493.1"/>
    <x v="1"/>
    <x v="1"/>
    <x v="2"/>
  </r>
  <r>
    <s v="EMP-SM-R10-2016"/>
    <s v="[{Name_Id :N16433,Gender_Id :F,RoleId :R10,CountryId :C4}]"/>
    <s v="N16433"/>
    <s v="Angela Mckenzie"/>
    <x v="1"/>
    <n v="43"/>
    <n v="40"/>
    <s v="R10"/>
    <s v="SM"/>
    <s v="C4"/>
    <d v="1987-05-10T00:00:00"/>
    <x v="0"/>
    <n v="37"/>
    <x v="32"/>
    <x v="3"/>
    <n v="142609"/>
    <x v="0"/>
    <s v="10%"/>
    <n v="14260.900000000001"/>
    <n v="128348.1"/>
    <x v="11"/>
    <x v="2"/>
    <x v="6"/>
  </r>
  <r>
    <s v="EMP-ENG-R12-2019"/>
    <s v="[{Name_Id :N22220,Gender_Id :F,RoleId :R12,CountryId :C2}]"/>
    <s v="N22220"/>
    <s v="Jeannine Bowers"/>
    <x v="1"/>
    <n v="43"/>
    <n v="40"/>
    <s v="R12"/>
    <s v="ENG"/>
    <s v="C2"/>
    <d v="1983-02-01T00:00:00"/>
    <x v="0"/>
    <n v="42"/>
    <x v="412"/>
    <x v="0"/>
    <n v="279207"/>
    <x v="0"/>
    <s v="10%"/>
    <n v="27920.7"/>
    <n v="251286.3"/>
    <x v="18"/>
    <x v="1"/>
    <x v="4"/>
  </r>
  <r>
    <s v="EMP-ENG-R1-2015"/>
    <s v="[{Name_Id :N12349,Gender_Id :F,RoleId :R1,CountryId :C2}]"/>
    <s v="N12349"/>
    <s v="Stacy Meadows"/>
    <x v="1"/>
    <n v="42"/>
    <n v="40"/>
    <s v="R1"/>
    <s v="ENG"/>
    <s v="C2"/>
    <d v="1991-04-26T00:00:00"/>
    <x v="0"/>
    <n v="33"/>
    <x v="413"/>
    <x v="4"/>
    <n v="104470"/>
    <x v="0"/>
    <s v="10%"/>
    <n v="10447"/>
    <n v="94023"/>
    <x v="1"/>
    <x v="1"/>
    <x v="4"/>
  </r>
  <r>
    <s v="EMP-HR-R18-2014"/>
    <s v="[{Name_Id :N11169,Gender_Id :M,RoleId :R18,CountryId :C1}]"/>
    <s v="N11169"/>
    <s v="Arnoldo Lawrence"/>
    <x v="0"/>
    <n v="43"/>
    <n v="40"/>
    <s v="R18"/>
    <s v="HR"/>
    <s v="C1"/>
    <d v="1986-01-20T00:00:00"/>
    <x v="0"/>
    <n v="39"/>
    <x v="414"/>
    <x v="2"/>
    <n v="240797"/>
    <x v="0"/>
    <s v="10%"/>
    <n v="24079.7"/>
    <n v="216717.3"/>
    <x v="13"/>
    <x v="5"/>
    <x v="2"/>
  </r>
  <r>
    <s v="EMP-ENG-R7-2015"/>
    <s v="[{Name_Id :N15457,Gender_Id :M,RoleId :R7,CountryId :C7}]"/>
    <s v="N15457"/>
    <s v="Zackary Matthews"/>
    <x v="0"/>
    <n v="42"/>
    <n v="40"/>
    <s v="R7"/>
    <s v="ENG"/>
    <s v="C7"/>
    <d v="1985-03-08T00:00:00"/>
    <x v="0"/>
    <n v="39"/>
    <x v="415"/>
    <x v="4"/>
    <n v="250249"/>
    <x v="0"/>
    <s v="10%"/>
    <n v="25024.9"/>
    <n v="225224.1"/>
    <x v="16"/>
    <x v="1"/>
    <x v="3"/>
  </r>
  <r>
    <s v="EMP-ENG-R1-2014"/>
    <s v="[{Name_Id :N9827,Gender_Id :M,RoleId :R1,CountryId :C5}]"/>
    <s v="N9827"/>
    <s v="Alton Travis"/>
    <x v="0"/>
    <n v="41"/>
    <n v="39"/>
    <s v="R1"/>
    <s v="ENG"/>
    <s v="C5"/>
    <d v="1990-02-20T00:00:00"/>
    <x v="0"/>
    <n v="34"/>
    <x v="231"/>
    <x v="7"/>
    <n v="112556"/>
    <x v="1"/>
    <s v="15%"/>
    <n v="16883.399999999998"/>
    <n v="95672.6"/>
    <x v="1"/>
    <x v="1"/>
    <x v="0"/>
  </r>
  <r>
    <s v="EMP-PM-R6-2013"/>
    <s v="[{Name_Id :N9118,Gender_Id :M,RoleId :R6,CountryId :C5}]"/>
    <s v="N9118"/>
    <s v="Edwardo Humphrey"/>
    <x v="0"/>
    <n v="41"/>
    <n v="39"/>
    <s v="R6"/>
    <s v="PM"/>
    <s v="C5"/>
    <d v="1982-06-01T00:00:00"/>
    <x v="0"/>
    <n v="42"/>
    <x v="416"/>
    <x v="7"/>
    <n v="304584"/>
    <x v="1"/>
    <s v="15%"/>
    <n v="45687.6"/>
    <n v="258896.4"/>
    <x v="0"/>
    <x v="0"/>
    <x v="0"/>
  </r>
  <r>
    <s v="EMP-OPR-R17-2014"/>
    <s v="[{Name_Id :N11099,Gender_Id :M,RoleId :R17,CountryId :C6}]"/>
    <s v="N11099"/>
    <s v="Abdul Becker"/>
    <x v="0"/>
    <n v="43"/>
    <n v="40"/>
    <s v="R17"/>
    <s v="OPR"/>
    <s v="C6"/>
    <d v="1985-07-25T00:00:00"/>
    <x v="0"/>
    <n v="39"/>
    <x v="230"/>
    <x v="2"/>
    <n v="97879"/>
    <x v="0"/>
    <s v="10%"/>
    <n v="9787.9"/>
    <n v="88091.1"/>
    <x v="9"/>
    <x v="3"/>
    <x v="5"/>
  </r>
  <r>
    <s v="EMP-ENG-R12-2015"/>
    <s v="[{Name_Id :N14726,Gender_Id :M,RoleId :R12,CountryId :C5}]"/>
    <s v="N14726"/>
    <s v="Antonia Carey"/>
    <x v="0"/>
    <n v="43"/>
    <n v="40"/>
    <s v="R12"/>
    <s v="ENG"/>
    <s v="C5"/>
    <d v="1985-07-31T00:00:00"/>
    <x v="0"/>
    <n v="39"/>
    <x v="248"/>
    <x v="4"/>
    <n v="125930"/>
    <x v="0"/>
    <s v="10%"/>
    <n v="12593"/>
    <n v="113337"/>
    <x v="18"/>
    <x v="1"/>
    <x v="0"/>
  </r>
  <r>
    <s v="EMP-OPR-R17-2018"/>
    <s v="[{Name_Id :N20654,Gender_Id :M,RoleId :R17,CountryId :C1}]"/>
    <s v="N20654"/>
    <s v="Sid Warner"/>
    <x v="0"/>
    <n v="43"/>
    <n v="40"/>
    <s v="R17"/>
    <s v="OPR"/>
    <s v="C1"/>
    <d v="1990-04-20T00:00:00"/>
    <x v="0"/>
    <n v="34"/>
    <x v="100"/>
    <x v="1"/>
    <n v="124605"/>
    <x v="0"/>
    <s v="10%"/>
    <n v="12460.5"/>
    <n v="112144.5"/>
    <x v="9"/>
    <x v="3"/>
    <x v="2"/>
  </r>
  <r>
    <s v="EMP-OPR-R8-2019"/>
    <s v="[{Name_Id :N22180,Gender_Id :M,RoleId :R8,CountryId :C4}]"/>
    <s v="N22180"/>
    <s v="Ned Roth"/>
    <x v="0"/>
    <n v="42"/>
    <n v="40"/>
    <s v="R8"/>
    <s v="OPR"/>
    <s v="C4"/>
    <d v="1991-04-25T00:00:00"/>
    <x v="0"/>
    <n v="33"/>
    <x v="417"/>
    <x v="0"/>
    <n v="178533"/>
    <x v="0"/>
    <s v="10%"/>
    <n v="17853.3"/>
    <n v="160679.70000000001"/>
    <x v="17"/>
    <x v="3"/>
    <x v="6"/>
  </r>
  <r>
    <s v="EMP-OPR-R17-2014"/>
    <s v="[{Name_Id :N11742,Gender_Id :M,RoleId :R17,CountryId :C5}]"/>
    <s v="N11742"/>
    <s v="Graig Church"/>
    <x v="0"/>
    <n v="43"/>
    <n v="40"/>
    <s v="R17"/>
    <s v="OPR"/>
    <s v="C5"/>
    <d v="1988-01-08T00:00:00"/>
    <x v="0"/>
    <n v="37"/>
    <x v="130"/>
    <x v="2"/>
    <n v="301858"/>
    <x v="0"/>
    <s v="10%"/>
    <n v="30185.800000000003"/>
    <n v="271672.2"/>
    <x v="9"/>
    <x v="3"/>
    <x v="0"/>
  </r>
  <r>
    <s v="EMP-OPR-R11-2017"/>
    <s v="[{Name_Id :N18697,Gender_Id :F,RoleId :R11,CountryId :C3}]"/>
    <s v="N18697"/>
    <s v="Sheena Bowman"/>
    <x v="1"/>
    <n v="43"/>
    <n v="40"/>
    <s v="R11"/>
    <s v="OPR"/>
    <s v="C3"/>
    <d v="1989-07-31T00:00:00"/>
    <x v="0"/>
    <n v="35"/>
    <x v="321"/>
    <x v="6"/>
    <n v="107452"/>
    <x v="0"/>
    <s v="10%"/>
    <n v="10745.2"/>
    <n v="96706.8"/>
    <x v="15"/>
    <x v="3"/>
    <x v="1"/>
  </r>
  <r>
    <s v="EMP-PM-R5-2017"/>
    <s v="[{Name_Id :N17975,Gender_Id :M,RoleId :R5,CountryId :C5}]"/>
    <s v="N17975"/>
    <s v="Cristopher Anthony"/>
    <x v="0"/>
    <n v="42"/>
    <n v="40"/>
    <s v="R5"/>
    <s v="PM"/>
    <s v="C5"/>
    <d v="1990-10-20T00:00:00"/>
    <x v="0"/>
    <n v="34"/>
    <x v="159"/>
    <x v="6"/>
    <n v="216316"/>
    <x v="0"/>
    <s v="10%"/>
    <n v="21631.600000000002"/>
    <n v="194684.4"/>
    <x v="10"/>
    <x v="0"/>
    <x v="0"/>
  </r>
  <r>
    <s v="EMP-HR-R18-2012"/>
    <s v="[{Name_Id :N7772,Gender_Id :M,RoleId :R18,CountryId :C5}]"/>
    <s v="N7772"/>
    <s v="Sid Baxter"/>
    <x v="0"/>
    <n v="42"/>
    <n v="39"/>
    <s v="R18"/>
    <s v="HR"/>
    <s v="C5"/>
    <d v="1983-05-11T00:00:00"/>
    <x v="0"/>
    <n v="41"/>
    <x v="418"/>
    <x v="5"/>
    <n v="462384"/>
    <x v="1"/>
    <s v="15%"/>
    <n v="69357.599999999991"/>
    <n v="393026.4"/>
    <x v="13"/>
    <x v="5"/>
    <x v="0"/>
  </r>
  <r>
    <s v="EMP-ENG-R7-2018"/>
    <s v="[{Name_Id :N20830,Gender_Id :M,RoleId :R7,CountryId :C7}]"/>
    <s v="N20830"/>
    <s v="Pablo Myers"/>
    <x v="0"/>
    <n v="42"/>
    <n v="40"/>
    <s v="R7"/>
    <s v="ENG"/>
    <s v="C7"/>
    <d v="1985-04-01T00:00:00"/>
    <x v="0"/>
    <n v="39"/>
    <x v="419"/>
    <x v="1"/>
    <n v="82831"/>
    <x v="0"/>
    <s v="10%"/>
    <n v="8283.1"/>
    <n v="74547.899999999994"/>
    <x v="16"/>
    <x v="1"/>
    <x v="3"/>
  </r>
  <r>
    <s v="EMP-SM-R10-2019"/>
    <s v="[{Name_Id :N22405,Gender_Id :M,RoleId :R10,CountryId :C3}]"/>
    <s v="N22405"/>
    <s v="Elisha Wilcox"/>
    <x v="0"/>
    <n v="43"/>
    <n v="40"/>
    <s v="R10"/>
    <s v="SM"/>
    <s v="C3"/>
    <d v="1986-09-29T00:00:00"/>
    <x v="0"/>
    <n v="38"/>
    <x v="279"/>
    <x v="0"/>
    <n v="162667"/>
    <x v="0"/>
    <s v="10%"/>
    <n v="16266.7"/>
    <n v="146400.29999999999"/>
    <x v="11"/>
    <x v="2"/>
    <x v="1"/>
  </r>
  <r>
    <s v="EMP-PM-R14-2015"/>
    <s v="[{Name_Id :N14996,Gender_Id :M,RoleId :R14,CountryId :C5}]"/>
    <s v="N14996"/>
    <s v="Joshua Duran"/>
    <x v="0"/>
    <n v="43"/>
    <n v="40"/>
    <s v="R14"/>
    <s v="PM"/>
    <s v="C5"/>
    <d v="1989-10-15T00:00:00"/>
    <x v="0"/>
    <n v="35"/>
    <x v="348"/>
    <x v="4"/>
    <n v="144295"/>
    <x v="0"/>
    <s v="10%"/>
    <n v="14429.5"/>
    <n v="129865.5"/>
    <x v="14"/>
    <x v="0"/>
    <x v="0"/>
  </r>
  <r>
    <s v="EMP-ENG-R1-2017"/>
    <s v="[{Name_Id :N4830,Gender_Id :F,RoleId :R1,CountryId :C5}]"/>
    <s v="N4830"/>
    <s v="Kim Serrano"/>
    <x v="1"/>
    <n v="41"/>
    <n v="39"/>
    <s v="R1"/>
    <s v="ENG"/>
    <s v="C5"/>
    <d v="1981-09-21T00:00:00"/>
    <x v="0"/>
    <n v="43"/>
    <x v="143"/>
    <x v="6"/>
    <n v="147241"/>
    <x v="0"/>
    <s v="10%"/>
    <n v="14724.1"/>
    <n v="132516.9"/>
    <x v="1"/>
    <x v="1"/>
    <x v="0"/>
  </r>
  <r>
    <s v="EMP-OPR-R16-2018"/>
    <s v="[{Name_Id :N20579,Gender_Id :F,RoleId :R16,CountryId :C1}]"/>
    <s v="N20579"/>
    <s v="Joyce Aguilar"/>
    <x v="1"/>
    <n v="43"/>
    <n v="40"/>
    <s v="R16"/>
    <s v="OPR"/>
    <s v="C1"/>
    <d v="1991-06-24T00:00:00"/>
    <x v="0"/>
    <n v="33"/>
    <x v="420"/>
    <x v="1"/>
    <n v="94937"/>
    <x v="0"/>
    <s v="10%"/>
    <n v="9493.7000000000007"/>
    <n v="85443.3"/>
    <x v="4"/>
    <x v="3"/>
    <x v="2"/>
  </r>
  <r>
    <s v="EMP-SM-R9-2017"/>
    <s v="[{Name_Id :N18860,Gender_Id :F,RoleId :R9,CountryId :C2}]"/>
    <s v="N18860"/>
    <s v="Brigitte Gordon"/>
    <x v="1"/>
    <n v="42"/>
    <n v="40"/>
    <s v="R9"/>
    <s v="SM"/>
    <s v="C2"/>
    <d v="1988-07-30T00:00:00"/>
    <x v="0"/>
    <n v="36"/>
    <x v="421"/>
    <x v="6"/>
    <n v="140609"/>
    <x v="0"/>
    <s v="10%"/>
    <n v="14060.900000000001"/>
    <n v="126548.1"/>
    <x v="8"/>
    <x v="2"/>
    <x v="4"/>
  </r>
  <r>
    <s v="EMP-ENG-R12-2012"/>
    <s v="[{Name_Id :N7669,Gender_Id :M,RoleId :R12,CountryId :C4}]"/>
    <s v="N7669"/>
    <s v="Willis Hicks"/>
    <x v="0"/>
    <n v="42"/>
    <n v="39"/>
    <s v="R12"/>
    <s v="ENG"/>
    <s v="C4"/>
    <d v="1988-02-08T00:00:00"/>
    <x v="0"/>
    <n v="37"/>
    <x v="385"/>
    <x v="5"/>
    <n v="138234"/>
    <x v="1"/>
    <s v="15%"/>
    <n v="20735.099999999999"/>
    <n v="117498.9"/>
    <x v="18"/>
    <x v="1"/>
    <x v="6"/>
  </r>
  <r>
    <s v="EMP-PM-R6-2017"/>
    <s v="[{Name_Id :N17936,Gender_Id :M,RoleId :R6,CountryId :C2}]"/>
    <s v="N17936"/>
    <s v="Edwardo Cochran"/>
    <x v="0"/>
    <n v="42"/>
    <n v="40"/>
    <s v="R6"/>
    <s v="PM"/>
    <s v="C2"/>
    <d v="1989-04-17T00:00:00"/>
    <x v="0"/>
    <n v="35"/>
    <x v="160"/>
    <x v="6"/>
    <n v="95440"/>
    <x v="0"/>
    <s v="10%"/>
    <n v="9544"/>
    <n v="85896"/>
    <x v="0"/>
    <x v="0"/>
    <x v="4"/>
  </r>
  <r>
    <s v="EMP-ENG-R12-2018"/>
    <s v="[{Name_Id :N19887,Gender_Id :F,RoleId :R12,CountryId :C6}]"/>
    <s v="N19887"/>
    <s v="Olivia Mccoy"/>
    <x v="1"/>
    <n v="43"/>
    <n v="40"/>
    <s v="R12"/>
    <s v="ENG"/>
    <s v="C6"/>
    <d v="1991-05-21T00:00:00"/>
    <x v="0"/>
    <n v="33"/>
    <x v="352"/>
    <x v="6"/>
    <n v="87473"/>
    <x v="0"/>
    <s v="10%"/>
    <n v="8747.3000000000011"/>
    <n v="78725.7"/>
    <x v="18"/>
    <x v="1"/>
    <x v="5"/>
  </r>
  <r>
    <s v="EMP-ENG-R3-2019"/>
    <s v="[{Name_Id :N21970,Gender_Id :F,RoleId :R3,CountryId :C6}]"/>
    <s v="N21970"/>
    <s v="Toni Blake"/>
    <x v="1"/>
    <n v="42"/>
    <n v="40"/>
    <s v="R3"/>
    <s v="ENG"/>
    <s v="C6"/>
    <d v="1986-03-01T00:00:00"/>
    <x v="0"/>
    <n v="38"/>
    <x v="422"/>
    <x v="0"/>
    <n v="197486"/>
    <x v="0"/>
    <s v="10%"/>
    <n v="19748.600000000002"/>
    <n v="177737.4"/>
    <x v="7"/>
    <x v="1"/>
    <x v="5"/>
  </r>
  <r>
    <s v="EMP-SM-R9-2017"/>
    <s v="[{Name_Id :N18559,Gender_Id :F,RoleId :R9,CountryId :C7}]"/>
    <s v="N18559"/>
    <s v="Henrietta Archer"/>
    <x v="1"/>
    <n v="42"/>
    <n v="40"/>
    <s v="R9"/>
    <s v="SM"/>
    <s v="C7"/>
    <d v="1985-04-13T00:00:00"/>
    <x v="0"/>
    <n v="39"/>
    <x v="423"/>
    <x v="6"/>
    <n v="159366"/>
    <x v="0"/>
    <s v="10%"/>
    <n v="15936.6"/>
    <n v="143429.4"/>
    <x v="8"/>
    <x v="2"/>
    <x v="3"/>
  </r>
  <r>
    <s v="EMP-OPR-R16-2016"/>
    <s v="[{Name_Id :N15712,Gender_Id :M,RoleId :R16,CountryId :C5}]"/>
    <s v="N15712"/>
    <s v="Elmo Cooper"/>
    <x v="0"/>
    <n v="43"/>
    <n v="40"/>
    <s v="R16"/>
    <s v="OPR"/>
    <s v="C5"/>
    <d v="1991-01-17T00:00:00"/>
    <x v="0"/>
    <n v="34"/>
    <x v="289"/>
    <x v="3"/>
    <n v="154735"/>
    <x v="0"/>
    <s v="10%"/>
    <n v="15473.5"/>
    <n v="139261.5"/>
    <x v="4"/>
    <x v="3"/>
    <x v="0"/>
  </r>
  <r>
    <s v="EMP-FN-R19-2016"/>
    <s v="[{Name_Id :N16476,Gender_Id :M,RoleId :R19,CountryId :C6}]"/>
    <s v="N16476"/>
    <s v="Kip Christian"/>
    <x v="0"/>
    <n v="43"/>
    <n v="40"/>
    <s v="R19"/>
    <s v="FN"/>
    <s v="C6"/>
    <d v="1986-01-16T00:00:00"/>
    <x v="0"/>
    <n v="39"/>
    <x v="263"/>
    <x v="3"/>
    <n v="222235"/>
    <x v="0"/>
    <s v="10%"/>
    <n v="22223.5"/>
    <n v="200011.5"/>
    <x v="12"/>
    <x v="4"/>
    <x v="5"/>
  </r>
  <r>
    <s v="EMP-HR-R18-2015"/>
    <s v="[{Name_Id :N11999,Gender_Id :M,RoleId :R18,CountryId :C1}]"/>
    <s v="N11999"/>
    <s v="Noah Wells"/>
    <x v="0"/>
    <n v="43"/>
    <n v="40"/>
    <s v="R18"/>
    <s v="HR"/>
    <s v="C1"/>
    <d v="1990-08-23T00:00:00"/>
    <x v="0"/>
    <n v="34"/>
    <x v="408"/>
    <x v="2"/>
    <n v="185687"/>
    <x v="0"/>
    <s v="10%"/>
    <n v="18568.7"/>
    <n v="167118.29999999999"/>
    <x v="13"/>
    <x v="5"/>
    <x v="2"/>
  </r>
  <r>
    <s v="EMP-ENG-R7-2009"/>
    <s v="[{Name_Id :N4782,Gender_Id :F,RoleId :R7,CountryId :C4}]"/>
    <s v="N4782"/>
    <s v="Stacey Harrington"/>
    <x v="1"/>
    <n v="41"/>
    <n v="39"/>
    <s v="R7"/>
    <s v="ENG"/>
    <s v="C4"/>
    <d v="1983-10-10T00:00:00"/>
    <x v="0"/>
    <n v="41"/>
    <x v="424"/>
    <x v="8"/>
    <n v="300785"/>
    <x v="1"/>
    <s v="15%"/>
    <n v="45117.75"/>
    <n v="255667.25"/>
    <x v="16"/>
    <x v="1"/>
    <x v="6"/>
  </r>
  <r>
    <s v="EMP-PM-R14-2018"/>
    <s v="[{Name_Id :N20957,Gender_Id :M,RoleId :R14,CountryId :C1}]"/>
    <s v="N20957"/>
    <s v="Antwan Zimmerman"/>
    <x v="0"/>
    <n v="43"/>
    <n v="40"/>
    <s v="R14"/>
    <s v="PM"/>
    <s v="C1"/>
    <d v="1991-06-13T00:00:00"/>
    <x v="0"/>
    <n v="33"/>
    <x v="425"/>
    <x v="1"/>
    <n v="183012"/>
    <x v="0"/>
    <s v="10%"/>
    <n v="18301.2"/>
    <n v="164710.79999999999"/>
    <x v="14"/>
    <x v="0"/>
    <x v="2"/>
  </r>
  <r>
    <s v="EMP-OPR-R8-2014"/>
    <s v="[{Name_Id :N11503,Gender_Id :M,RoleId :R8,CountryId :C1}]"/>
    <s v="N11503"/>
    <s v="Normand Donovan"/>
    <x v="0"/>
    <n v="42"/>
    <n v="40"/>
    <s v="R8"/>
    <s v="OPR"/>
    <s v="C1"/>
    <d v="1987-04-22T00:00:00"/>
    <x v="0"/>
    <n v="37"/>
    <x v="426"/>
    <x v="2"/>
    <n v="132568"/>
    <x v="0"/>
    <s v="10%"/>
    <n v="13256.800000000001"/>
    <n v="119311.2"/>
    <x v="17"/>
    <x v="3"/>
    <x v="2"/>
  </r>
  <r>
    <s v="EMP-ENG-R12-2017"/>
    <s v="[{Name_Id :N19456,Gender_Id :F,RoleId :R12,CountryId :C7}]"/>
    <s v="N19456"/>
    <s v="Vicki Braun"/>
    <x v="1"/>
    <n v="43"/>
    <n v="40"/>
    <s v="R12"/>
    <s v="ENG"/>
    <s v="C7"/>
    <d v="1985-01-08T00:00:00"/>
    <x v="0"/>
    <n v="40"/>
    <x v="427"/>
    <x v="6"/>
    <n v="135454"/>
    <x v="0"/>
    <s v="10%"/>
    <n v="13545.400000000001"/>
    <n v="121908.6"/>
    <x v="18"/>
    <x v="1"/>
    <x v="3"/>
  </r>
  <r>
    <s v="EMP-PM-R14-2009"/>
    <s v="[{Name_Id :N4748,Gender_Id :M,RoleId :R14,CountryId :C4}]"/>
    <s v="N4748"/>
    <s v="Theron Dunlap"/>
    <x v="0"/>
    <n v="42"/>
    <n v="39"/>
    <s v="R14"/>
    <s v="PM"/>
    <s v="C4"/>
    <d v="1980-06-30T00:00:00"/>
    <x v="1"/>
    <n v="44"/>
    <x v="428"/>
    <x v="8"/>
    <n v="383403"/>
    <x v="1"/>
    <s v="15%"/>
    <n v="57510.45"/>
    <n v="325892.55"/>
    <x v="14"/>
    <x v="0"/>
    <x v="6"/>
  </r>
  <r>
    <s v="EMP-PM-R14-2019"/>
    <s v="[{Name_Id :N6273,Gender_Id :M,RoleId :R14,CountryId :C3}]"/>
    <s v="N6273"/>
    <s v="Gabriel Knapp"/>
    <x v="0"/>
    <n v="42"/>
    <n v="39"/>
    <s v="R14"/>
    <s v="PM"/>
    <s v="C3"/>
    <d v="1989-09-21T00:00:00"/>
    <x v="0"/>
    <n v="35"/>
    <x v="429"/>
    <x v="0"/>
    <n v="167600"/>
    <x v="0"/>
    <s v="10%"/>
    <n v="16760"/>
    <n v="150840"/>
    <x v="14"/>
    <x v="0"/>
    <x v="1"/>
  </r>
  <r>
    <s v="EMP-SM-R15-2007"/>
    <s v="[{Name_Id :N4069,Gender_Id :M,RoleId :R15,CountryId :C4}]"/>
    <s v="N4069"/>
    <s v="Kieth Fleming"/>
    <x v="0"/>
    <n v="42"/>
    <n v="39"/>
    <s v="R15"/>
    <s v="SM"/>
    <s v="C4"/>
    <d v="1980-05-10T00:00:00"/>
    <x v="1"/>
    <n v="44"/>
    <x v="430"/>
    <x v="12"/>
    <n v="454997"/>
    <x v="2"/>
    <s v="20%"/>
    <n v="90999.400000000009"/>
    <n v="363997.6"/>
    <x v="3"/>
    <x v="2"/>
    <x v="6"/>
  </r>
  <r>
    <s v="EMP-PM-R6-2009"/>
    <s v="[{Name_Id :N4672,Gender_Id :M,RoleId :R6,CountryId :C1}]"/>
    <s v="N4672"/>
    <s v="Alfred Hickman"/>
    <x v="0"/>
    <n v="41"/>
    <n v="39"/>
    <s v="R6"/>
    <s v="PM"/>
    <s v="C1"/>
    <d v="1972-09-20T00:00:00"/>
    <x v="1"/>
    <n v="52"/>
    <x v="431"/>
    <x v="10"/>
    <n v="1024965"/>
    <x v="2"/>
    <s v="20%"/>
    <n v="204993"/>
    <n v="819972"/>
    <x v="0"/>
    <x v="0"/>
    <x v="2"/>
  </r>
  <r>
    <s v="EMP-PM-R14-2014"/>
    <s v="[{Name_Id :N10522,Gender_Id :M,RoleId :R14,CountryId :C4}]"/>
    <s v="N10522"/>
    <s v="Freddie Nielsen"/>
    <x v="0"/>
    <n v="43"/>
    <n v="40"/>
    <s v="R14"/>
    <s v="PM"/>
    <s v="C4"/>
    <d v="1988-05-17T00:00:00"/>
    <x v="0"/>
    <n v="36"/>
    <x v="432"/>
    <x v="2"/>
    <n v="249442"/>
    <x v="0"/>
    <s v="10%"/>
    <n v="24944.2"/>
    <n v="224497.8"/>
    <x v="14"/>
    <x v="0"/>
    <x v="6"/>
  </r>
  <r>
    <s v="EMP-OPR-R11-2011"/>
    <s v="[{Name_Id :N6238,Gender_Id :F,RoleId :R11,CountryId :C6}]"/>
    <s v="N6238"/>
    <s v="Lori Pena"/>
    <x v="1"/>
    <n v="42"/>
    <n v="39"/>
    <s v="R11"/>
    <s v="OPR"/>
    <s v="C6"/>
    <d v="1984-09-13T00:00:00"/>
    <x v="0"/>
    <n v="40"/>
    <x v="205"/>
    <x v="9"/>
    <n v="312856"/>
    <x v="1"/>
    <s v="15%"/>
    <n v="46928.4"/>
    <n v="265927.59999999998"/>
    <x v="15"/>
    <x v="3"/>
    <x v="5"/>
  </r>
  <r>
    <s v="EMP-PM-R14-2008"/>
    <s v="[{Name_Id :N4212,Gender_Id :M,RoleId :R14,CountryId :C5}]"/>
    <s v="N4212"/>
    <s v="Rey Rollins"/>
    <x v="0"/>
    <n v="42"/>
    <n v="39"/>
    <s v="R14"/>
    <s v="PM"/>
    <s v="C5"/>
    <d v="1982-08-22T00:00:00"/>
    <x v="0"/>
    <n v="42"/>
    <x v="433"/>
    <x v="10"/>
    <n v="285580"/>
    <x v="2"/>
    <s v="20%"/>
    <n v="57116"/>
    <n v="228464"/>
    <x v="14"/>
    <x v="0"/>
    <x v="0"/>
  </r>
  <r>
    <s v="EMP-ENG-R7-2017"/>
    <s v="[{Name_Id :N17931,Gender_Id :F,RoleId :R7,CountryId :C2}]"/>
    <s v="N17931"/>
    <s v="Concetta Brady"/>
    <x v="1"/>
    <n v="42"/>
    <n v="40"/>
    <s v="R7"/>
    <s v="ENG"/>
    <s v="C2"/>
    <d v="1988-11-23T00:00:00"/>
    <x v="0"/>
    <n v="36"/>
    <x v="160"/>
    <x v="6"/>
    <n v="96221"/>
    <x v="0"/>
    <s v="10%"/>
    <n v="9622.1"/>
    <n v="86598.9"/>
    <x v="16"/>
    <x v="1"/>
    <x v="4"/>
  </r>
  <r>
    <s v="EMP-HR-R18-2017"/>
    <s v="[{Name_Id :N18585,Gender_Id :M,RoleId :R18,CountryId :C3}]"/>
    <s v="N18585"/>
    <s v="Harley Mullins"/>
    <x v="0"/>
    <n v="43"/>
    <n v="40"/>
    <s v="R18"/>
    <s v="HR"/>
    <s v="C3"/>
    <d v="1987-06-27T00:00:00"/>
    <x v="0"/>
    <n v="37"/>
    <x v="66"/>
    <x v="6"/>
    <n v="84392"/>
    <x v="0"/>
    <s v="10%"/>
    <n v="8439.2000000000007"/>
    <n v="75952.800000000003"/>
    <x v="13"/>
    <x v="5"/>
    <x v="1"/>
  </r>
  <r>
    <s v="EMP-ENG-R7-2014"/>
    <s v="[{Name_Id :N10879,Gender_Id :F,RoleId :R7,CountryId :C5}]"/>
    <s v="N10879"/>
    <s v="Mavis Jackson"/>
    <x v="1"/>
    <n v="42"/>
    <n v="40"/>
    <s v="R7"/>
    <s v="ENG"/>
    <s v="C5"/>
    <d v="1987-10-10T00:00:00"/>
    <x v="0"/>
    <n v="37"/>
    <x v="434"/>
    <x v="2"/>
    <n v="157291"/>
    <x v="0"/>
    <s v="10%"/>
    <n v="15729.1"/>
    <n v="141561.9"/>
    <x v="16"/>
    <x v="1"/>
    <x v="0"/>
  </r>
  <r>
    <s v="EMP-ENG-R7-2019"/>
    <s v="[{Name_Id :N22573,Gender_Id :F,RoleId :R7,CountryId :C6}]"/>
    <s v="N22573"/>
    <s v="Olive Monroe"/>
    <x v="1"/>
    <n v="42"/>
    <n v="40"/>
    <s v="R7"/>
    <s v="ENG"/>
    <s v="C6"/>
    <d v="1992-05-13T00:00:00"/>
    <x v="0"/>
    <n v="32"/>
    <x v="435"/>
    <x v="0"/>
    <n v="102266"/>
    <x v="0"/>
    <s v="10%"/>
    <n v="10226.6"/>
    <n v="92039.4"/>
    <x v="16"/>
    <x v="1"/>
    <x v="5"/>
  </r>
  <r>
    <s v="EMP-HR-R18-2007"/>
    <s v="[{Name_Id :N3753,Gender_Id :M,RoleId :R18,CountryId :C4}]"/>
    <s v="N3753"/>
    <s v="Emmitt Daniels"/>
    <x v="0"/>
    <n v="42"/>
    <n v="39"/>
    <s v="R18"/>
    <s v="HR"/>
    <s v="C4"/>
    <d v="1978-11-25T00:00:00"/>
    <x v="1"/>
    <n v="46"/>
    <x v="436"/>
    <x v="12"/>
    <n v="163092"/>
    <x v="2"/>
    <s v="20%"/>
    <n v="32618.400000000001"/>
    <n v="130473.60000000001"/>
    <x v="13"/>
    <x v="5"/>
    <x v="6"/>
  </r>
  <r>
    <s v="EMP-OPR-R11-2017"/>
    <s v="[{Name_Id :N17132,Gender_Id :M,RoleId :R11,CountryId :C5}]"/>
    <s v="N17132"/>
    <s v="Arron Figueroa"/>
    <x v="0"/>
    <n v="43"/>
    <n v="40"/>
    <s v="R11"/>
    <s v="OPR"/>
    <s v="C5"/>
    <d v="1988-08-22T00:00:00"/>
    <x v="0"/>
    <n v="36"/>
    <x v="437"/>
    <x v="3"/>
    <n v="176041"/>
    <x v="0"/>
    <s v="10%"/>
    <n v="17604.100000000002"/>
    <n v="158436.9"/>
    <x v="15"/>
    <x v="3"/>
    <x v="0"/>
  </r>
  <r>
    <s v="EMP-OPR-R16-2012"/>
    <s v="[{Name_Id :N7529,Gender_Id :F,RoleId :R16,CountryId :C6}]"/>
    <s v="N7529"/>
    <s v="Janine Mccarty"/>
    <x v="1"/>
    <n v="42"/>
    <n v="39"/>
    <s v="R16"/>
    <s v="OPR"/>
    <s v="C6"/>
    <d v="1979-02-28T00:00:00"/>
    <x v="1"/>
    <n v="45"/>
    <x v="438"/>
    <x v="5"/>
    <n v="321718"/>
    <x v="1"/>
    <s v="15%"/>
    <n v="48257.7"/>
    <n v="273460.3"/>
    <x v="4"/>
    <x v="3"/>
    <x v="5"/>
  </r>
  <r>
    <s v="EMP-OPR-R16-2014"/>
    <s v="[{Name_Id :N11623,Gender_Id :F,RoleId :R16,CountryId :C3}]"/>
    <s v="N11623"/>
    <s v="Savannah Ferrell"/>
    <x v="1"/>
    <n v="43"/>
    <n v="40"/>
    <s v="R16"/>
    <s v="OPR"/>
    <s v="C3"/>
    <d v="1988-12-24T00:00:00"/>
    <x v="0"/>
    <n v="36"/>
    <x v="439"/>
    <x v="2"/>
    <n v="179623"/>
    <x v="0"/>
    <s v="10%"/>
    <n v="17962.3"/>
    <n v="161660.70000000001"/>
    <x v="4"/>
    <x v="3"/>
    <x v="1"/>
  </r>
  <r>
    <s v="EMP-PM-R14-2017"/>
    <s v="[{Name_Id :N19398,Gender_Id :F,RoleId :R14,CountryId :C1}]"/>
    <s v="N19398"/>
    <s v="Liz Byrd"/>
    <x v="1"/>
    <n v="43"/>
    <n v="40"/>
    <s v="R14"/>
    <s v="PM"/>
    <s v="C1"/>
    <d v="1990-12-05T00:00:00"/>
    <x v="0"/>
    <n v="34"/>
    <x v="440"/>
    <x v="6"/>
    <n v="180489"/>
    <x v="0"/>
    <s v="10%"/>
    <n v="18048.900000000001"/>
    <n v="162440.1"/>
    <x v="14"/>
    <x v="0"/>
    <x v="2"/>
  </r>
  <r>
    <s v="EMP-PM-R5-2018"/>
    <s v="[{Name_Id :N9331,Gender_Id :M,RoleId :R5,CountryId :C7}]"/>
    <s v="N9331"/>
    <s v="Andre Malone"/>
    <x v="0"/>
    <n v="41"/>
    <n v="39"/>
    <s v="R5"/>
    <s v="PM"/>
    <s v="C7"/>
    <d v="1978-06-26T00:00:00"/>
    <x v="1"/>
    <n v="46"/>
    <x v="419"/>
    <x v="1"/>
    <n v="467780"/>
    <x v="0"/>
    <s v="10%"/>
    <n v="46778"/>
    <n v="421002"/>
    <x v="10"/>
    <x v="0"/>
    <x v="3"/>
  </r>
  <r>
    <s v="EMP-OPR-R16-2013"/>
    <s v="[{Name_Id :N8884,Gender_Id :F,RoleId :R16,CountryId :C2}]"/>
    <s v="N8884"/>
    <s v="Annie Norris"/>
    <x v="1"/>
    <n v="42"/>
    <n v="39"/>
    <s v="R16"/>
    <s v="OPR"/>
    <s v="C2"/>
    <d v="1983-08-14T00:00:00"/>
    <x v="0"/>
    <n v="41"/>
    <x v="441"/>
    <x v="7"/>
    <n v="99142"/>
    <x v="1"/>
    <s v="15%"/>
    <n v="14871.3"/>
    <n v="84270.7"/>
    <x v="4"/>
    <x v="3"/>
    <x v="4"/>
  </r>
  <r>
    <s v="EMP-OPR-R2-2013"/>
    <s v="[{Name_Id :N8432,Gender_Id :M,RoleId :R2,CountryId :C5}]"/>
    <s v="N8432"/>
    <s v="Luis Mccarty"/>
    <x v="0"/>
    <n v="41"/>
    <n v="39"/>
    <s v="R2"/>
    <s v="OPR"/>
    <s v="C5"/>
    <d v="1980-03-05T00:00:00"/>
    <x v="1"/>
    <n v="44"/>
    <x v="442"/>
    <x v="7"/>
    <n v="243478"/>
    <x v="1"/>
    <s v="15%"/>
    <n v="36521.699999999997"/>
    <n v="206956.3"/>
    <x v="5"/>
    <x v="3"/>
    <x v="0"/>
  </r>
  <r>
    <s v="EMP-ENG-R12-2017"/>
    <s v="[{Name_Id :N17669,Gender_Id :M,RoleId :R12,CountryId :C2}]"/>
    <s v="N17669"/>
    <s v="Scott Perez"/>
    <x v="0"/>
    <n v="43"/>
    <n v="40"/>
    <s v="R12"/>
    <s v="ENG"/>
    <s v="C2"/>
    <d v="1988-08-30T00:00:00"/>
    <x v="0"/>
    <n v="36"/>
    <x v="345"/>
    <x v="6"/>
    <n v="172598"/>
    <x v="0"/>
    <s v="10%"/>
    <n v="17259.8"/>
    <n v="155338.20000000001"/>
    <x v="18"/>
    <x v="1"/>
    <x v="4"/>
  </r>
  <r>
    <s v="EMP-OPR-R17-2017"/>
    <s v="[{Name_Id :N18360,Gender_Id :M,RoleId :R17,CountryId :C6}]"/>
    <s v="N18360"/>
    <s v="Jere Nolan"/>
    <x v="0"/>
    <n v="43"/>
    <n v="40"/>
    <s v="R17"/>
    <s v="OPR"/>
    <s v="C6"/>
    <d v="1985-09-21T00:00:00"/>
    <x v="0"/>
    <n v="39"/>
    <x v="370"/>
    <x v="6"/>
    <n v="201387"/>
    <x v="0"/>
    <s v="10%"/>
    <n v="20138.7"/>
    <n v="181248.3"/>
    <x v="9"/>
    <x v="3"/>
    <x v="5"/>
  </r>
  <r>
    <s v="EMP-ENG-R4-2018"/>
    <s v="[{Name_Id :N21017,Gender_Id :M,RoleId :R4,CountryId :C2}]"/>
    <s v="N21017"/>
    <s v="Todd Wallace"/>
    <x v="0"/>
    <n v="42"/>
    <n v="40"/>
    <s v="R4"/>
    <s v="ENG"/>
    <s v="C2"/>
    <d v="1987-04-10T00:00:00"/>
    <x v="0"/>
    <n v="37"/>
    <x v="131"/>
    <x v="1"/>
    <n v="204163"/>
    <x v="0"/>
    <s v="10%"/>
    <n v="20416.300000000003"/>
    <n v="183746.7"/>
    <x v="6"/>
    <x v="1"/>
    <x v="4"/>
  </r>
  <r>
    <s v="EMP-OPR-R11-2013"/>
    <s v="[{Name_Id :N6475,Gender_Id :F,RoleId :R11,CountryId :C5}]"/>
    <s v="N6475"/>
    <s v="Maureen Holland"/>
    <x v="1"/>
    <n v="42"/>
    <n v="39"/>
    <s v="R11"/>
    <s v="OPR"/>
    <s v="C5"/>
    <d v="1986-11-15T00:00:00"/>
    <x v="0"/>
    <n v="38"/>
    <x v="443"/>
    <x v="5"/>
    <n v="148977"/>
    <x v="1"/>
    <s v="15%"/>
    <n v="22346.55"/>
    <n v="126630.45"/>
    <x v="15"/>
    <x v="3"/>
    <x v="0"/>
  </r>
  <r>
    <s v="EMP-OPR-R11-2014"/>
    <s v="[{Name_Id :N10246,Gender_Id :M,RoleId :R11,CountryId :C1}]"/>
    <s v="N10246"/>
    <s v="Guy Oconnell"/>
    <x v="0"/>
    <n v="43"/>
    <n v="40"/>
    <s v="R11"/>
    <s v="OPR"/>
    <s v="C1"/>
    <d v="1989-04-20T00:00:00"/>
    <x v="0"/>
    <n v="35"/>
    <x v="351"/>
    <x v="2"/>
    <n v="84765"/>
    <x v="0"/>
    <s v="10%"/>
    <n v="8476.5"/>
    <n v="76288.5"/>
    <x v="15"/>
    <x v="3"/>
    <x v="2"/>
  </r>
  <r>
    <s v="EMP-SM-R15-2015"/>
    <s v="[{Name_Id :N14688,Gender_Id :M,RoleId :R15,CountryId :C3}]"/>
    <s v="N14688"/>
    <s v="Tomas Griffith"/>
    <x v="0"/>
    <n v="43"/>
    <n v="40"/>
    <s v="R15"/>
    <s v="SM"/>
    <s v="C3"/>
    <d v="1985-11-12T00:00:00"/>
    <x v="0"/>
    <n v="39"/>
    <x v="274"/>
    <x v="4"/>
    <n v="238401"/>
    <x v="0"/>
    <s v="10%"/>
    <n v="23840.100000000002"/>
    <n v="214560.9"/>
    <x v="3"/>
    <x v="2"/>
    <x v="1"/>
  </r>
  <r>
    <s v="EMP-OPR-R2-2017"/>
    <s v="[{Name_Id :N18923,Gender_Id :M,RoleId :R2,CountryId :C5}]"/>
    <s v="N18923"/>
    <s v="Raleigh Marks"/>
    <x v="0"/>
    <n v="42"/>
    <n v="40"/>
    <s v="R2"/>
    <s v="OPR"/>
    <s v="C5"/>
    <d v="1985-12-19T00:00:00"/>
    <x v="0"/>
    <n v="39"/>
    <x v="187"/>
    <x v="6"/>
    <n v="200791"/>
    <x v="0"/>
    <s v="10%"/>
    <n v="20079.100000000002"/>
    <n v="180711.9"/>
    <x v="5"/>
    <x v="3"/>
    <x v="0"/>
  </r>
  <r>
    <s v="EMP-ENG-R12-2013"/>
    <s v="[{Name_Id :N9079,Gender_Id :M,RoleId :R12,CountryId :C3}]"/>
    <s v="N9079"/>
    <s v="Leslie Santana"/>
    <x v="0"/>
    <n v="42"/>
    <n v="39"/>
    <s v="R12"/>
    <s v="ENG"/>
    <s v="C3"/>
    <d v="1979-03-20T00:00:00"/>
    <x v="1"/>
    <n v="45"/>
    <x v="444"/>
    <x v="7"/>
    <n v="326866"/>
    <x v="1"/>
    <s v="15%"/>
    <n v="49029.9"/>
    <n v="277836.09999999998"/>
    <x v="18"/>
    <x v="1"/>
    <x v="1"/>
  </r>
  <r>
    <s v="EMP-FN-R19-2016"/>
    <s v="[{Name_Id :N16522,Gender_Id :M,RoleId :R19,CountryId :C2}]"/>
    <s v="N16522"/>
    <s v="Hilton Copeland"/>
    <x v="0"/>
    <n v="43"/>
    <n v="40"/>
    <s v="R19"/>
    <s v="FN"/>
    <s v="C2"/>
    <d v="1985-06-10T00:00:00"/>
    <x v="0"/>
    <n v="39"/>
    <x v="445"/>
    <x v="3"/>
    <n v="205736"/>
    <x v="0"/>
    <s v="10%"/>
    <n v="20573.600000000002"/>
    <n v="185162.4"/>
    <x v="12"/>
    <x v="4"/>
    <x v="4"/>
  </r>
  <r>
    <s v="EMP-PM-R5-2019"/>
    <s v="[{Name_Id :N21584,Gender_Id :M,RoleId :R5,CountryId :C3}]"/>
    <s v="N21584"/>
    <s v="Adolfo Riley"/>
    <x v="0"/>
    <n v="42"/>
    <n v="40"/>
    <s v="R5"/>
    <s v="PM"/>
    <s v="C3"/>
    <d v="1991-04-28T00:00:00"/>
    <x v="0"/>
    <n v="33"/>
    <x v="446"/>
    <x v="0"/>
    <n v="100454"/>
    <x v="0"/>
    <s v="10%"/>
    <n v="10045.400000000001"/>
    <n v="90408.6"/>
    <x v="10"/>
    <x v="0"/>
    <x v="1"/>
  </r>
  <r>
    <s v="EMP-PM-R6-2013"/>
    <s v="[{Name_Id :N8450,Gender_Id :M,RoleId :R6,CountryId :C1}]"/>
    <s v="N8450"/>
    <s v="Rupert Small"/>
    <x v="0"/>
    <n v="41"/>
    <n v="39"/>
    <s v="R6"/>
    <s v="PM"/>
    <s v="C1"/>
    <d v="1986-03-27T00:00:00"/>
    <x v="0"/>
    <n v="38"/>
    <x v="140"/>
    <x v="7"/>
    <n v="210649"/>
    <x v="1"/>
    <s v="15%"/>
    <n v="31597.35"/>
    <n v="179051.65"/>
    <x v="0"/>
    <x v="0"/>
    <x v="2"/>
  </r>
  <r>
    <s v="EMP-OPR-R16-2013"/>
    <s v="[{Name_Id :N9356,Gender_Id :M,RoleId :R16,CountryId :C5}]"/>
    <s v="N9356"/>
    <s v="Carroll Mercado"/>
    <x v="0"/>
    <n v="42"/>
    <n v="39"/>
    <s v="R16"/>
    <s v="OPR"/>
    <s v="C5"/>
    <d v="1983-12-29T00:00:00"/>
    <x v="0"/>
    <n v="41"/>
    <x v="447"/>
    <x v="7"/>
    <n v="154535"/>
    <x v="1"/>
    <s v="15%"/>
    <n v="23180.25"/>
    <n v="131354.75"/>
    <x v="4"/>
    <x v="3"/>
    <x v="0"/>
  </r>
  <r>
    <s v="EMP-PM-R5-2013"/>
    <s v="[{Name_Id :N9200,Gender_Id :M,RoleId :R5,CountryId :C7}]"/>
    <s v="N9200"/>
    <s v="Vincenzo Mejia"/>
    <x v="0"/>
    <n v="41"/>
    <n v="39"/>
    <s v="R5"/>
    <s v="PM"/>
    <s v="C7"/>
    <d v="1980-01-29T00:00:00"/>
    <x v="1"/>
    <n v="45"/>
    <x v="144"/>
    <x v="7"/>
    <n v="338582"/>
    <x v="1"/>
    <s v="15%"/>
    <n v="50787.299999999996"/>
    <n v="287794.7"/>
    <x v="10"/>
    <x v="0"/>
    <x v="3"/>
  </r>
  <r>
    <s v="EMP-OPR-R11-2019"/>
    <s v="[{Name_Id :N21720,Gender_Id :M,RoleId :R11,CountryId :C4}]"/>
    <s v="N21720"/>
    <s v="Pedro Bryant"/>
    <x v="0"/>
    <n v="43"/>
    <n v="40"/>
    <s v="R11"/>
    <s v="OPR"/>
    <s v="C4"/>
    <d v="1977-02-13T00:00:00"/>
    <x v="1"/>
    <n v="48"/>
    <x v="34"/>
    <x v="0"/>
    <n v="273733"/>
    <x v="0"/>
    <s v="10%"/>
    <n v="27373.300000000003"/>
    <n v="246359.7"/>
    <x v="15"/>
    <x v="3"/>
    <x v="6"/>
  </r>
  <r>
    <s v="EMP-SM-R9-2016"/>
    <s v="[{Name_Id :N17109,Gender_Id :M,RoleId :R9,CountryId :C3}]"/>
    <s v="N17109"/>
    <s v="Frederic Pugh"/>
    <x v="0"/>
    <n v="42"/>
    <n v="40"/>
    <s v="R9"/>
    <s v="SM"/>
    <s v="C3"/>
    <d v="1987-10-25T00:00:00"/>
    <x v="0"/>
    <n v="37"/>
    <x v="226"/>
    <x v="3"/>
    <n v="162139"/>
    <x v="0"/>
    <s v="10%"/>
    <n v="16213.900000000001"/>
    <n v="145925.1"/>
    <x v="8"/>
    <x v="2"/>
    <x v="1"/>
  </r>
  <r>
    <s v="EMP-PM-R5-2016"/>
    <s v="[{Name_Id :N15855,Gender_Id :F,RoleId :R5,CountryId :C3}]"/>
    <s v="N15855"/>
    <s v="Hallie Wood"/>
    <x v="1"/>
    <n v="42"/>
    <n v="40"/>
    <s v="R5"/>
    <s v="PM"/>
    <s v="C3"/>
    <d v="1991-10-18T00:00:00"/>
    <x v="0"/>
    <n v="33"/>
    <x v="50"/>
    <x v="3"/>
    <n v="156657"/>
    <x v="0"/>
    <s v="10%"/>
    <n v="15665.7"/>
    <n v="140991.29999999999"/>
    <x v="10"/>
    <x v="0"/>
    <x v="1"/>
  </r>
  <r>
    <s v="EMP-HR-R18-2018"/>
    <s v="[{Name_Id :N20544,Gender_Id :M,RoleId :R18,CountryId :C1}]"/>
    <s v="N20544"/>
    <s v="Maynard Maddox"/>
    <x v="0"/>
    <n v="43"/>
    <n v="40"/>
    <s v="R18"/>
    <s v="HR"/>
    <s v="C1"/>
    <d v="1978-07-06T00:00:00"/>
    <x v="1"/>
    <n v="46"/>
    <x v="448"/>
    <x v="1"/>
    <n v="216529"/>
    <x v="0"/>
    <s v="10%"/>
    <n v="21652.9"/>
    <n v="194876.1"/>
    <x v="13"/>
    <x v="5"/>
    <x v="2"/>
  </r>
  <r>
    <s v="EMP-FN-R19-2017"/>
    <s v="[{Name_Id :N9159,Gender_Id :M,RoleId :R19,CountryId :C5}]"/>
    <s v="N9159"/>
    <s v="Kristopher Stafford"/>
    <x v="0"/>
    <n v="42"/>
    <n v="39"/>
    <s v="R19"/>
    <s v="FN"/>
    <s v="C5"/>
    <d v="1986-05-05T00:00:00"/>
    <x v="0"/>
    <n v="38"/>
    <x v="37"/>
    <x v="3"/>
    <n v="96100"/>
    <x v="0"/>
    <s v="10%"/>
    <n v="9610"/>
    <n v="86490"/>
    <x v="12"/>
    <x v="4"/>
    <x v="0"/>
  </r>
  <r>
    <s v="EMP-OPR-R11-2015"/>
    <s v="[{Name_Id :N14928,Gender_Id :F,RoleId :R11,CountryId :C2}]"/>
    <s v="N14928"/>
    <s v="Rae Glenn"/>
    <x v="1"/>
    <n v="43"/>
    <n v="40"/>
    <s v="R11"/>
    <s v="OPR"/>
    <s v="C2"/>
    <d v="1981-07-15T00:00:00"/>
    <x v="0"/>
    <n v="43"/>
    <x v="342"/>
    <x v="4"/>
    <n v="295210"/>
    <x v="0"/>
    <s v="10%"/>
    <n v="29521"/>
    <n v="265689"/>
    <x v="15"/>
    <x v="3"/>
    <x v="4"/>
  </r>
  <r>
    <s v="EMP-SM-R10-2016"/>
    <s v="[{Name_Id :N17108,Gender_Id :M,RoleId :R10,CountryId :C6}]"/>
    <s v="N17108"/>
    <s v="Eugenio Acosta"/>
    <x v="0"/>
    <n v="43"/>
    <n v="40"/>
    <s v="R10"/>
    <s v="SM"/>
    <s v="C6"/>
    <d v="1979-06-06T00:00:00"/>
    <x v="1"/>
    <n v="45"/>
    <x v="226"/>
    <x v="3"/>
    <n v="312250"/>
    <x v="0"/>
    <s v="10%"/>
    <n v="31225"/>
    <n v="281025"/>
    <x v="11"/>
    <x v="2"/>
    <x v="5"/>
  </r>
  <r>
    <s v="EMP-ENG-R3-2012"/>
    <s v="[{Name_Id :N7107,Gender_Id :M,RoleId :R3,CountryId :C3}]"/>
    <s v="N7107"/>
    <s v="Will Berry"/>
    <x v="0"/>
    <n v="41"/>
    <n v="39"/>
    <s v="R3"/>
    <s v="ENG"/>
    <s v="C3"/>
    <d v="1980-05-28T00:00:00"/>
    <x v="1"/>
    <n v="44"/>
    <x v="449"/>
    <x v="5"/>
    <n v="110318"/>
    <x v="1"/>
    <s v="15%"/>
    <n v="16547.7"/>
    <n v="93770.3"/>
    <x v="7"/>
    <x v="1"/>
    <x v="1"/>
  </r>
  <r>
    <s v="EMP-ENG-R1-2018"/>
    <s v="[{Name_Id :N21166,Gender_Id :F,RoleId :R1,CountryId :C2}]"/>
    <s v="N21166"/>
    <s v="Elvira Armstrong"/>
    <x v="1"/>
    <n v="42"/>
    <n v="40"/>
    <s v="R1"/>
    <s v="ENG"/>
    <s v="C2"/>
    <d v="1974-01-18T00:00:00"/>
    <x v="1"/>
    <n v="51"/>
    <x v="450"/>
    <x v="1"/>
    <n v="152512"/>
    <x v="0"/>
    <s v="10%"/>
    <n v="15251.2"/>
    <n v="137260.79999999999"/>
    <x v="1"/>
    <x v="1"/>
    <x v="4"/>
  </r>
  <r>
    <s v="EMP-HR-R18-2017"/>
    <s v="[{Name_Id :N17836,Gender_Id :M,RoleId :R18,CountryId :C1}]"/>
    <s v="N17836"/>
    <s v="Kendrick Fuller"/>
    <x v="0"/>
    <n v="43"/>
    <n v="40"/>
    <s v="R18"/>
    <s v="HR"/>
    <s v="C1"/>
    <d v="1983-06-10T00:00:00"/>
    <x v="0"/>
    <n v="41"/>
    <x v="451"/>
    <x v="6"/>
    <n v="251374"/>
    <x v="0"/>
    <s v="10%"/>
    <n v="25137.4"/>
    <n v="226236.6"/>
    <x v="13"/>
    <x v="5"/>
    <x v="2"/>
  </r>
  <r>
    <s v="EMP-OPR-R17-2012"/>
    <s v="[{Name_Id :N7599,Gender_Id :F,RoleId :R17,CountryId :C7}]"/>
    <s v="N7599"/>
    <s v="Meredith Gaines"/>
    <x v="1"/>
    <n v="42"/>
    <n v="39"/>
    <s v="R17"/>
    <s v="OPR"/>
    <s v="C7"/>
    <d v="1982-03-25T00:00:00"/>
    <x v="0"/>
    <n v="42"/>
    <x v="452"/>
    <x v="5"/>
    <n v="183606"/>
    <x v="1"/>
    <s v="15%"/>
    <n v="27540.899999999998"/>
    <n v="156065.1"/>
    <x v="9"/>
    <x v="3"/>
    <x v="3"/>
  </r>
  <r>
    <s v="EMP-PM-R14-2012"/>
    <s v="[{Name_Id :N7905,Gender_Id :F,RoleId :R14,CountryId :C4}]"/>
    <s v="N7905"/>
    <s v="Marion Pratt"/>
    <x v="1"/>
    <n v="42"/>
    <n v="39"/>
    <s v="R14"/>
    <s v="PM"/>
    <s v="C4"/>
    <d v="1987-05-18T00:00:00"/>
    <x v="0"/>
    <n v="37"/>
    <x v="453"/>
    <x v="5"/>
    <n v="307862"/>
    <x v="1"/>
    <s v="15%"/>
    <n v="46179.299999999996"/>
    <n v="261682.7"/>
    <x v="14"/>
    <x v="0"/>
    <x v="6"/>
  </r>
  <r>
    <s v="EMP-OPR-R8-2015"/>
    <s v="[{Name_Id :N12275,Gender_Id :M,RoleId :R8,CountryId :C2}]"/>
    <s v="N12275"/>
    <s v="Roman Drake"/>
    <x v="0"/>
    <n v="42"/>
    <n v="40"/>
    <s v="R8"/>
    <s v="OPR"/>
    <s v="C2"/>
    <d v="1989-05-11T00:00:00"/>
    <x v="0"/>
    <n v="35"/>
    <x v="454"/>
    <x v="4"/>
    <n v="226199"/>
    <x v="0"/>
    <s v="10%"/>
    <n v="22619.9"/>
    <n v="203579.1"/>
    <x v="17"/>
    <x v="3"/>
    <x v="4"/>
  </r>
  <r>
    <s v="EMP-HR-R18-2013"/>
    <s v="[{Name_Id :N8383,Gender_Id :F,RoleId :R18,CountryId :C1}]"/>
    <s v="N8383"/>
    <s v="Frieda Tran"/>
    <x v="1"/>
    <n v="42"/>
    <n v="39"/>
    <s v="R18"/>
    <s v="HR"/>
    <s v="C1"/>
    <d v="1988-01-09T00:00:00"/>
    <x v="0"/>
    <n v="37"/>
    <x v="136"/>
    <x v="7"/>
    <n v="112341"/>
    <x v="1"/>
    <s v="15%"/>
    <n v="16851.149999999998"/>
    <n v="95489.85"/>
    <x v="13"/>
    <x v="5"/>
    <x v="2"/>
  </r>
  <r>
    <s v="EMP-HR-R18-2014"/>
    <s v="[{Name_Id :N10839,Gender_Id :F,RoleId :R18,CountryId :C3}]"/>
    <s v="N10839"/>
    <s v="Dionne Griffith"/>
    <x v="1"/>
    <n v="43"/>
    <n v="40"/>
    <s v="R18"/>
    <s v="HR"/>
    <s v="C3"/>
    <d v="1980-12-21T00:00:00"/>
    <x v="1"/>
    <n v="44"/>
    <x v="112"/>
    <x v="2"/>
    <n v="288103"/>
    <x v="0"/>
    <s v="10%"/>
    <n v="28810.300000000003"/>
    <n v="259292.7"/>
    <x v="13"/>
    <x v="5"/>
    <x v="1"/>
  </r>
  <r>
    <s v="EMP-OPR-R8-2013"/>
    <s v="[{Name_Id :N9360,Gender_Id :M,RoleId :R8,CountryId :C5}]"/>
    <s v="N9360"/>
    <s v="Marion Hartman"/>
    <x v="0"/>
    <n v="41"/>
    <n v="39"/>
    <s v="R8"/>
    <s v="OPR"/>
    <s v="C5"/>
    <d v="1984-04-07T00:00:00"/>
    <x v="0"/>
    <n v="40"/>
    <x v="447"/>
    <x v="7"/>
    <n v="388584"/>
    <x v="1"/>
    <s v="15%"/>
    <n v="58287.6"/>
    <n v="330296.40000000002"/>
    <x v="17"/>
    <x v="3"/>
    <x v="0"/>
  </r>
  <r>
    <s v="EMP-ENG-R1-2017"/>
    <s v="[{Name_Id :N19503,Gender_Id :F,RoleId :R1,CountryId :C4}]"/>
    <s v="N19503"/>
    <s v="Audrey Oneal"/>
    <x v="1"/>
    <n v="42"/>
    <n v="40"/>
    <s v="R1"/>
    <s v="ENG"/>
    <s v="C4"/>
    <d v="1989-07-14T00:00:00"/>
    <x v="0"/>
    <n v="35"/>
    <x v="244"/>
    <x v="6"/>
    <n v="79625"/>
    <x v="0"/>
    <s v="10%"/>
    <n v="7962.5"/>
    <n v="71662.5"/>
    <x v="1"/>
    <x v="1"/>
    <x v="6"/>
  </r>
  <r>
    <s v="EMP-ENG-R1-2015"/>
    <s v="[{Name_Id :N14937,Gender_Id :F,RoleId :R1,CountryId :C6}]"/>
    <s v="N14937"/>
    <s v="Lourdes Wolfe"/>
    <x v="1"/>
    <n v="42"/>
    <n v="40"/>
    <s v="R1"/>
    <s v="ENG"/>
    <s v="C6"/>
    <d v="1985-10-02T00:00:00"/>
    <x v="0"/>
    <n v="39"/>
    <x v="455"/>
    <x v="4"/>
    <n v="115908"/>
    <x v="0"/>
    <s v="10%"/>
    <n v="11590.800000000001"/>
    <n v="104317.2"/>
    <x v="1"/>
    <x v="1"/>
    <x v="5"/>
  </r>
  <r>
    <s v="EMP-ENG-R7-2017"/>
    <s v="[{Name_Id :N17977,Gender_Id :M,RoleId :R7,CountryId :C6}]"/>
    <s v="N17977"/>
    <s v="Denver Vance"/>
    <x v="0"/>
    <n v="42"/>
    <n v="40"/>
    <s v="R7"/>
    <s v="ENG"/>
    <s v="C6"/>
    <d v="1987-08-24T00:00:00"/>
    <x v="0"/>
    <n v="37"/>
    <x v="456"/>
    <x v="6"/>
    <n v="178748"/>
    <x v="0"/>
    <s v="10%"/>
    <n v="17874.8"/>
    <n v="160873.20000000001"/>
    <x v="16"/>
    <x v="1"/>
    <x v="5"/>
  </r>
  <r>
    <s v="EMP-OPR-R11-2016"/>
    <s v="[{Name_Id :N16247,Gender_Id :M,RoleId :R11,CountryId :C7}]"/>
    <s v="N16247"/>
    <s v="Fritz Sawyer"/>
    <x v="0"/>
    <n v="43"/>
    <n v="40"/>
    <s v="R11"/>
    <s v="OPR"/>
    <s v="C7"/>
    <d v="1990-09-21T00:00:00"/>
    <x v="0"/>
    <n v="34"/>
    <x v="118"/>
    <x v="3"/>
    <n v="85203"/>
    <x v="0"/>
    <s v="10%"/>
    <n v="8520.3000000000011"/>
    <n v="76682.7"/>
    <x v="15"/>
    <x v="3"/>
    <x v="3"/>
  </r>
  <r>
    <s v="EMP-OPR-R8-2013"/>
    <s v="[{Name_Id :N8392,Gender_Id :M,RoleId :R8,CountryId :C2}]"/>
    <s v="N8392"/>
    <s v="Kasey Holt"/>
    <x v="0"/>
    <n v="41"/>
    <n v="39"/>
    <s v="R8"/>
    <s v="OPR"/>
    <s v="C2"/>
    <d v="1987-08-26T00:00:00"/>
    <x v="0"/>
    <n v="37"/>
    <x v="136"/>
    <x v="7"/>
    <n v="213322"/>
    <x v="1"/>
    <s v="15%"/>
    <n v="31998.3"/>
    <n v="181323.7"/>
    <x v="17"/>
    <x v="3"/>
    <x v="4"/>
  </r>
  <r>
    <s v="EMP-ENG-R7-2015"/>
    <s v="[{Name_Id :N12100,Gender_Id :M,RoleId :R7,CountryId :C4}]"/>
    <s v="N12100"/>
    <s v="Matt Cain"/>
    <x v="0"/>
    <n v="42"/>
    <n v="40"/>
    <s v="R7"/>
    <s v="ENG"/>
    <s v="C4"/>
    <d v="1988-10-31T00:00:00"/>
    <x v="0"/>
    <n v="36"/>
    <x v="457"/>
    <x v="4"/>
    <n v="157394"/>
    <x v="0"/>
    <s v="10%"/>
    <n v="15739.400000000001"/>
    <n v="141654.6"/>
    <x v="16"/>
    <x v="1"/>
    <x v="6"/>
  </r>
  <r>
    <s v="EMP-ENG-R1-2012"/>
    <s v="[{Name_Id :N7320,Gender_Id :F,RoleId :R1,CountryId :C5}]"/>
    <s v="N7320"/>
    <s v="Phyllis Haas"/>
    <x v="1"/>
    <n v="41"/>
    <n v="39"/>
    <s v="R1"/>
    <s v="ENG"/>
    <s v="C5"/>
    <d v="1991-03-05T00:00:00"/>
    <x v="0"/>
    <n v="33"/>
    <x v="319"/>
    <x v="5"/>
    <n v="280767"/>
    <x v="1"/>
    <s v="15%"/>
    <n v="42115.049999999996"/>
    <n v="238651.95"/>
    <x v="1"/>
    <x v="1"/>
    <x v="0"/>
  </r>
  <r>
    <s v="EMP-OPR-R8-2017"/>
    <s v="[{Name_Id :N18882,Gender_Id :M,RoleId :R8,CountryId :C2}]"/>
    <s v="N18882"/>
    <s v="Wilbur Bond"/>
    <x v="0"/>
    <n v="42"/>
    <n v="40"/>
    <s v="R8"/>
    <s v="OPR"/>
    <s v="C2"/>
    <d v="1989-02-20T00:00:00"/>
    <x v="0"/>
    <n v="35"/>
    <x v="60"/>
    <x v="6"/>
    <n v="98433"/>
    <x v="0"/>
    <s v="10%"/>
    <n v="9843.3000000000011"/>
    <n v="88589.7"/>
    <x v="17"/>
    <x v="3"/>
    <x v="4"/>
  </r>
  <r>
    <s v="EMP-ENG-R4-2015"/>
    <s v="[{Name_Id :N14252,Gender_Id :M,RoleId :R4,CountryId :C1}]"/>
    <s v="N14252"/>
    <s v="Markus Powell"/>
    <x v="0"/>
    <n v="42"/>
    <n v="40"/>
    <s v="R4"/>
    <s v="ENG"/>
    <s v="C1"/>
    <d v="1984-05-17T00:00:00"/>
    <x v="0"/>
    <n v="40"/>
    <x v="458"/>
    <x v="4"/>
    <n v="231946"/>
    <x v="0"/>
    <s v="10%"/>
    <n v="23194.600000000002"/>
    <n v="208751.4"/>
    <x v="6"/>
    <x v="1"/>
    <x v="2"/>
  </r>
  <r>
    <s v="EMP-PM-R14-2015"/>
    <s v="[{Name_Id :N12278,Gender_Id :M,RoleId :R14,CountryId :C3}]"/>
    <s v="N12278"/>
    <s v="Zackary Copeland"/>
    <x v="0"/>
    <n v="43"/>
    <n v="40"/>
    <s v="R14"/>
    <s v="PM"/>
    <s v="C3"/>
    <d v="1983-02-07T00:00:00"/>
    <x v="0"/>
    <n v="42"/>
    <x v="454"/>
    <x v="4"/>
    <n v="273914"/>
    <x v="0"/>
    <s v="10%"/>
    <n v="27391.4"/>
    <n v="246522.6"/>
    <x v="14"/>
    <x v="0"/>
    <x v="1"/>
  </r>
  <r>
    <s v="EMP-OPR-R8-2019"/>
    <s v="[{Name_Id :N22680,Gender_Id :M,RoleId :R8,CountryId :C4}]"/>
    <s v="N22680"/>
    <s v="Herman Benson"/>
    <x v="0"/>
    <n v="42"/>
    <n v="40"/>
    <s v="R8"/>
    <s v="OPR"/>
    <s v="C4"/>
    <d v="1990-08-28T00:00:00"/>
    <x v="0"/>
    <n v="34"/>
    <x v="459"/>
    <x v="0"/>
    <n v="158700"/>
    <x v="0"/>
    <s v="10%"/>
    <n v="15870"/>
    <n v="142830"/>
    <x v="17"/>
    <x v="3"/>
    <x v="6"/>
  </r>
  <r>
    <s v="EMP-ENG-R3-2013"/>
    <s v="[{Name_Id :N9001,Gender_Id :M,RoleId :R3,CountryId :C5}]"/>
    <s v="N9001"/>
    <s v="Bo Shepherd"/>
    <x v="0"/>
    <n v="41"/>
    <n v="39"/>
    <s v="R3"/>
    <s v="ENG"/>
    <s v="C5"/>
    <d v="1988-10-11T00:00:00"/>
    <x v="0"/>
    <n v="36"/>
    <x v="216"/>
    <x v="7"/>
    <n v="192152"/>
    <x v="1"/>
    <s v="15%"/>
    <n v="28822.799999999999"/>
    <n v="163329.20000000001"/>
    <x v="7"/>
    <x v="1"/>
    <x v="0"/>
  </r>
  <r>
    <s v="EMP-PM-R5-2013"/>
    <s v="[{Name_Id :N6867,Gender_Id :M,RoleId :R5,CountryId :C4}]"/>
    <s v="N6867"/>
    <s v="Cletus Hines"/>
    <x v="0"/>
    <n v="41"/>
    <n v="39"/>
    <s v="R5"/>
    <s v="PM"/>
    <s v="C4"/>
    <d v="1987-10-08T00:00:00"/>
    <x v="0"/>
    <n v="37"/>
    <x v="460"/>
    <x v="7"/>
    <n v="204496"/>
    <x v="1"/>
    <s v="15%"/>
    <n v="30674.399999999998"/>
    <n v="173821.6"/>
    <x v="10"/>
    <x v="0"/>
    <x v="6"/>
  </r>
  <r>
    <s v="EMP-ENG-R1-2014"/>
    <s v="[{Name_Id :N11755,Gender_Id :M,RoleId :R1,CountryId :C3}]"/>
    <s v="N11755"/>
    <s v="Milton Cline"/>
    <x v="0"/>
    <n v="42"/>
    <n v="40"/>
    <s v="R1"/>
    <s v="ENG"/>
    <s v="C3"/>
    <d v="1990-04-05T00:00:00"/>
    <x v="0"/>
    <n v="34"/>
    <x v="461"/>
    <x v="2"/>
    <n v="216467"/>
    <x v="0"/>
    <s v="10%"/>
    <n v="21646.7"/>
    <n v="194820.3"/>
    <x v="1"/>
    <x v="1"/>
    <x v="1"/>
  </r>
  <r>
    <s v="EMP-PM-R5-2017"/>
    <s v="[{Name_Id :N7794,Gender_Id :M,RoleId :R5,CountryId :C4}]"/>
    <s v="N7794"/>
    <s v="Casey Sherman"/>
    <x v="0"/>
    <n v="41"/>
    <n v="39"/>
    <s v="R5"/>
    <s v="PM"/>
    <s v="C4"/>
    <d v="1987-07-13T00:00:00"/>
    <x v="0"/>
    <n v="37"/>
    <x v="84"/>
    <x v="6"/>
    <n v="351403"/>
    <x v="0"/>
    <s v="10%"/>
    <n v="35140.300000000003"/>
    <n v="316262.7"/>
    <x v="10"/>
    <x v="0"/>
    <x v="6"/>
  </r>
  <r>
    <s v="EMP-OPR-R16-2012"/>
    <s v="[{Name_Id :N7946,Gender_Id :M,RoleId :R16,CountryId :C7}]"/>
    <s v="N7946"/>
    <s v="Ralph Thomas"/>
    <x v="0"/>
    <n v="42"/>
    <n v="39"/>
    <s v="R16"/>
    <s v="OPR"/>
    <s v="C7"/>
    <d v="1990-02-03T00:00:00"/>
    <x v="0"/>
    <n v="35"/>
    <x v="250"/>
    <x v="5"/>
    <n v="201224"/>
    <x v="1"/>
    <s v="15%"/>
    <n v="30183.599999999999"/>
    <n v="171040.4"/>
    <x v="4"/>
    <x v="3"/>
    <x v="3"/>
  </r>
  <r>
    <s v="EMP-SM-R10-2009"/>
    <s v="[{Name_Id :N4886,Gender_Id :M,RoleId :R10,CountryId :C1}]"/>
    <s v="N4886"/>
    <s v="Cyrus Collier"/>
    <x v="0"/>
    <n v="42"/>
    <n v="39"/>
    <s v="R10"/>
    <s v="SM"/>
    <s v="C1"/>
    <d v="1982-12-29T00:00:00"/>
    <x v="0"/>
    <n v="42"/>
    <x v="462"/>
    <x v="8"/>
    <n v="269696"/>
    <x v="1"/>
    <s v="15%"/>
    <n v="40454.400000000001"/>
    <n v="229241.60000000001"/>
    <x v="11"/>
    <x v="2"/>
    <x v="2"/>
  </r>
  <r>
    <s v="EMP-ENG-R1-2010"/>
    <s v="[{Name_Id :N5920,Gender_Id :F,RoleId :R1,CountryId :C4}]"/>
    <s v="N5920"/>
    <s v="April Ali"/>
    <x v="1"/>
    <n v="41"/>
    <n v="39"/>
    <s v="R1"/>
    <s v="ENG"/>
    <s v="C4"/>
    <d v="1981-01-03T00:00:00"/>
    <x v="0"/>
    <n v="44"/>
    <x v="463"/>
    <x v="13"/>
    <n v="153716"/>
    <x v="1"/>
    <s v="15%"/>
    <n v="23057.399999999998"/>
    <n v="130658.6"/>
    <x v="1"/>
    <x v="1"/>
    <x v="6"/>
  </r>
  <r>
    <s v="EMP-SM-R15-2010"/>
    <s v="[{Name_Id :N5612,Gender_Id :M,RoleId :R15,CountryId :C1}]"/>
    <s v="N5612"/>
    <s v="Rod Wiggins"/>
    <x v="0"/>
    <n v="42"/>
    <n v="39"/>
    <s v="R15"/>
    <s v="SM"/>
    <s v="C1"/>
    <d v="1982-12-09T00:00:00"/>
    <x v="0"/>
    <n v="42"/>
    <x v="464"/>
    <x v="13"/>
    <n v="215593"/>
    <x v="1"/>
    <s v="15%"/>
    <n v="32338.949999999997"/>
    <n v="183254.05"/>
    <x v="3"/>
    <x v="2"/>
    <x v="2"/>
  </r>
  <r>
    <s v="EMP-OPR-R8-2009"/>
    <s v="[{Name_Id :N4807,Gender_Id :M,RoleId :R8,CountryId :C7}]"/>
    <s v="N4807"/>
    <s v="Jc Chang"/>
    <x v="0"/>
    <n v="41"/>
    <n v="39"/>
    <s v="R8"/>
    <s v="OPR"/>
    <s v="C7"/>
    <d v="1980-04-01T00:00:00"/>
    <x v="1"/>
    <n v="44"/>
    <x v="465"/>
    <x v="8"/>
    <n v="376070"/>
    <x v="1"/>
    <s v="15%"/>
    <n v="56410.5"/>
    <n v="319659.5"/>
    <x v="17"/>
    <x v="3"/>
    <x v="3"/>
  </r>
  <r>
    <s v="EMP-PM-R6-2010"/>
    <s v="[{Name_Id :N5794,Gender_Id :M,RoleId :R6,CountryId :C2}]"/>
    <s v="N5794"/>
    <s v="Dustin Chen"/>
    <x v="0"/>
    <n v="41"/>
    <n v="39"/>
    <s v="R6"/>
    <s v="PM"/>
    <s v="C2"/>
    <d v="1981-06-11T00:00:00"/>
    <x v="0"/>
    <n v="43"/>
    <x v="396"/>
    <x v="13"/>
    <n v="307342"/>
    <x v="1"/>
    <s v="15%"/>
    <n v="46101.299999999996"/>
    <n v="261240.7"/>
    <x v="0"/>
    <x v="0"/>
    <x v="4"/>
  </r>
  <r>
    <s v="EMP-OPR-R8-2006"/>
    <s v="[{Name_Id :N3034,Gender_Id :M,RoleId :R8,CountryId :C2}]"/>
    <s v="N3034"/>
    <s v="Edison Page"/>
    <x v="0"/>
    <n v="41"/>
    <n v="39"/>
    <s v="R8"/>
    <s v="OPR"/>
    <s v="C2"/>
    <d v="1970-05-29T00:00:00"/>
    <x v="1"/>
    <n v="54"/>
    <x v="200"/>
    <x v="14"/>
    <n v="274189"/>
    <x v="2"/>
    <s v="20%"/>
    <n v="54837.8"/>
    <n v="219351.2"/>
    <x v="17"/>
    <x v="3"/>
    <x v="4"/>
  </r>
  <r>
    <s v="EMP-SM-R15-2017"/>
    <s v="[{Name_Id :N19658,Gender_Id :M,RoleId :R15,CountryId :C1}]"/>
    <s v="N19658"/>
    <s v="Sang Wolfe"/>
    <x v="0"/>
    <n v="43"/>
    <n v="40"/>
    <s v="R15"/>
    <s v="SM"/>
    <s v="C1"/>
    <d v="1990-09-11T00:00:00"/>
    <x v="0"/>
    <n v="34"/>
    <x v="332"/>
    <x v="6"/>
    <n v="133804"/>
    <x v="0"/>
    <s v="10%"/>
    <n v="13380.400000000001"/>
    <n v="120423.6"/>
    <x v="3"/>
    <x v="2"/>
    <x v="2"/>
  </r>
  <r>
    <s v="EMP-PM-R6-2017"/>
    <s v="[{Name_Id :N19645,Gender_Id :M,RoleId :R6,CountryId :C3}]"/>
    <s v="N19645"/>
    <s v="Delmer Gillespie"/>
    <x v="0"/>
    <n v="42"/>
    <n v="40"/>
    <s v="R6"/>
    <s v="PM"/>
    <s v="C3"/>
    <d v="1985-07-03T00:00:00"/>
    <x v="0"/>
    <n v="39"/>
    <x v="466"/>
    <x v="6"/>
    <n v="228399"/>
    <x v="0"/>
    <s v="10%"/>
    <n v="22839.9"/>
    <n v="205559.1"/>
    <x v="0"/>
    <x v="0"/>
    <x v="1"/>
  </r>
  <r>
    <s v="EMP-SM-R10-2011"/>
    <s v="[{Name_Id :N6380,Gender_Id :M,RoleId :R10,CountryId :C6}]"/>
    <s v="N6380"/>
    <s v="Carlton Prince"/>
    <x v="0"/>
    <n v="42"/>
    <n v="39"/>
    <s v="R10"/>
    <s v="SM"/>
    <s v="C6"/>
    <d v="1981-10-24T00:00:00"/>
    <x v="0"/>
    <n v="43"/>
    <x v="467"/>
    <x v="9"/>
    <n v="213085"/>
    <x v="1"/>
    <s v="15%"/>
    <n v="31962.75"/>
    <n v="181122.25"/>
    <x v="11"/>
    <x v="2"/>
    <x v="5"/>
  </r>
  <r>
    <s v="EMP-ENG-R7-2008"/>
    <s v="[{Name_Id :N4583,Gender_Id :M,RoleId :R7,CountryId :C5}]"/>
    <s v="N4583"/>
    <s v="Frankie Mays"/>
    <x v="0"/>
    <n v="41"/>
    <n v="39"/>
    <s v="R7"/>
    <s v="ENG"/>
    <s v="C5"/>
    <d v="1979-02-03T00:00:00"/>
    <x v="1"/>
    <n v="46"/>
    <x v="468"/>
    <x v="10"/>
    <n v="172823"/>
    <x v="2"/>
    <s v="20%"/>
    <n v="34564.6"/>
    <n v="138258.4"/>
    <x v="16"/>
    <x v="1"/>
    <x v="0"/>
  </r>
  <r>
    <s v="EMP-OPR-R17-2010"/>
    <s v="[{Name_Id :N5591,Gender_Id :M,RoleId :R17,CountryId :C6}]"/>
    <s v="N5591"/>
    <s v="Gilberto Zuniga"/>
    <x v="0"/>
    <n v="42"/>
    <n v="39"/>
    <s v="R17"/>
    <s v="OPR"/>
    <s v="C6"/>
    <d v="1981-07-17T00:00:00"/>
    <x v="0"/>
    <n v="43"/>
    <x v="469"/>
    <x v="13"/>
    <n v="199215"/>
    <x v="1"/>
    <s v="15%"/>
    <n v="29882.25"/>
    <n v="169332.75"/>
    <x v="9"/>
    <x v="3"/>
    <x v="5"/>
  </r>
  <r>
    <s v="EMP-ENG-R7-2008"/>
    <s v="[{Name_Id :N4513,Gender_Id :M,RoleId :R7,CountryId :C6}]"/>
    <s v="N4513"/>
    <s v="Rolando Luna"/>
    <x v="0"/>
    <n v="41"/>
    <n v="39"/>
    <s v="R7"/>
    <s v="ENG"/>
    <s v="C6"/>
    <d v="1980-02-09T00:00:00"/>
    <x v="1"/>
    <n v="45"/>
    <x v="368"/>
    <x v="10"/>
    <n v="355205"/>
    <x v="2"/>
    <s v="20%"/>
    <n v="71041"/>
    <n v="284164"/>
    <x v="16"/>
    <x v="1"/>
    <x v="5"/>
  </r>
  <r>
    <s v="EMP-OPR-R8-2011"/>
    <s v="[{Name_Id :N6576,Gender_Id :M,RoleId :R8,CountryId :C3}]"/>
    <s v="N6576"/>
    <s v="Erik Buck"/>
    <x v="0"/>
    <n v="41"/>
    <n v="39"/>
    <s v="R8"/>
    <s v="OPR"/>
    <s v="C3"/>
    <d v="1985-08-08T00:00:00"/>
    <x v="0"/>
    <n v="39"/>
    <x v="470"/>
    <x v="9"/>
    <n v="356847"/>
    <x v="1"/>
    <s v="15%"/>
    <n v="53527.049999999996"/>
    <n v="303319.95"/>
    <x v="17"/>
    <x v="3"/>
    <x v="1"/>
  </r>
  <r>
    <s v="EMP-OPR-R2-2019"/>
    <s v="[{Name_Id :N22372,Gender_Id :F,RoleId :R2,CountryId :C4}]"/>
    <s v="N22372"/>
    <s v="Augusta Sutton"/>
    <x v="1"/>
    <n v="42"/>
    <n v="40"/>
    <s v="R2"/>
    <s v="OPR"/>
    <s v="C4"/>
    <d v="1987-02-11T00:00:00"/>
    <x v="0"/>
    <n v="38"/>
    <x v="471"/>
    <x v="0"/>
    <n v="130933"/>
    <x v="0"/>
    <s v="10%"/>
    <n v="13093.300000000001"/>
    <n v="117839.7"/>
    <x v="5"/>
    <x v="3"/>
    <x v="6"/>
  </r>
  <r>
    <s v="EMP-PM-R14-2017"/>
    <s v="[{Name_Id :N4463,Gender_Id :M,RoleId :R14,CountryId :C1}]"/>
    <s v="N4463"/>
    <s v="Walker Randolph"/>
    <x v="0"/>
    <n v="42"/>
    <n v="39"/>
    <s v="R14"/>
    <s v="PM"/>
    <s v="C1"/>
    <d v="1980-02-25T00:00:00"/>
    <x v="1"/>
    <n v="44"/>
    <x v="61"/>
    <x v="6"/>
    <n v="417718"/>
    <x v="0"/>
    <s v="10%"/>
    <n v="41771.800000000003"/>
    <n v="375946.2"/>
    <x v="14"/>
    <x v="0"/>
    <x v="2"/>
  </r>
  <r>
    <s v="EMP-PM-R6-2017"/>
    <s v="[{Name_Id :N18795,Gender_Id :M,RoleId :R6,CountryId :C2}]"/>
    <s v="N18795"/>
    <s v="Abraham Haas"/>
    <x v="0"/>
    <n v="42"/>
    <n v="40"/>
    <s v="R6"/>
    <s v="PM"/>
    <s v="C2"/>
    <d v="1990-03-07T00:00:00"/>
    <x v="0"/>
    <n v="34"/>
    <x v="158"/>
    <x v="6"/>
    <n v="164983"/>
    <x v="0"/>
    <s v="10%"/>
    <n v="16498.3"/>
    <n v="148484.70000000001"/>
    <x v="0"/>
    <x v="0"/>
    <x v="4"/>
  </r>
  <r>
    <s v="EMP-ENG-R12-2012"/>
    <s v="[{Name_Id :N6958,Gender_Id :M,RoleId :R12,CountryId :C3}]"/>
    <s v="N6958"/>
    <s v="Rufus Koch"/>
    <x v="0"/>
    <n v="42"/>
    <n v="39"/>
    <s v="R12"/>
    <s v="ENG"/>
    <s v="C3"/>
    <d v="1981-07-10T00:00:00"/>
    <x v="0"/>
    <n v="43"/>
    <x v="472"/>
    <x v="5"/>
    <n v="120247"/>
    <x v="1"/>
    <s v="15%"/>
    <n v="18037.05"/>
    <n v="102209.95"/>
    <x v="18"/>
    <x v="1"/>
    <x v="1"/>
  </r>
  <r>
    <s v="EMP-FN-R19-2016"/>
    <s v="[{Name_Id :N15635,Gender_Id :M,RoleId :R19,CountryId :C2}]"/>
    <s v="N15635"/>
    <s v="Simon Roach"/>
    <x v="0"/>
    <n v="43"/>
    <n v="40"/>
    <s v="R19"/>
    <s v="FN"/>
    <s v="C2"/>
    <d v="1988-08-23T00:00:00"/>
    <x v="0"/>
    <n v="36"/>
    <x v="149"/>
    <x v="3"/>
    <n v="151901"/>
    <x v="0"/>
    <s v="10%"/>
    <n v="15190.1"/>
    <n v="136710.9"/>
    <x v="12"/>
    <x v="4"/>
    <x v="4"/>
  </r>
  <r>
    <s v="EMP-ENG-R3-2004"/>
    <s v="[{Name_Id :N2823,Gender_Id :M,RoleId :R3,CountryId :C2}]"/>
    <s v="N2823"/>
    <s v="Stephan Benjamin"/>
    <x v="0"/>
    <n v="41"/>
    <n v="39"/>
    <s v="R3"/>
    <s v="ENG"/>
    <s v="C2"/>
    <d v="1975-11-02T00:00:00"/>
    <x v="1"/>
    <n v="49"/>
    <x v="192"/>
    <x v="11"/>
    <n v="377442"/>
    <x v="2"/>
    <s v="20%"/>
    <n v="75488.400000000009"/>
    <n v="301953.59999999998"/>
    <x v="7"/>
    <x v="1"/>
    <x v="4"/>
  </r>
  <r>
    <s v="EMP-PM-R14-2016"/>
    <s v="[{Name_Id :N16978,Gender_Id :M,RoleId :R14,CountryId :C4}]"/>
    <s v="N16978"/>
    <s v="Mohammad Estes"/>
    <x v="0"/>
    <n v="43"/>
    <n v="40"/>
    <s v="R14"/>
    <s v="PM"/>
    <s v="C4"/>
    <d v="1980-06-13T00:00:00"/>
    <x v="1"/>
    <n v="44"/>
    <x v="473"/>
    <x v="3"/>
    <n v="207661"/>
    <x v="0"/>
    <s v="10%"/>
    <n v="20766.100000000002"/>
    <n v="186894.9"/>
    <x v="14"/>
    <x v="0"/>
    <x v="6"/>
  </r>
  <r>
    <s v="EMP-ENG-R13-2016"/>
    <s v="[{Name_Id :N16344,Gender_Id :M,RoleId :R13,CountryId :C2}]"/>
    <s v="N16344"/>
    <s v="Omer Coleman"/>
    <x v="0"/>
    <n v="43"/>
    <n v="40"/>
    <s v="R13"/>
    <s v="ENG"/>
    <s v="C2"/>
    <d v="1988-05-01T00:00:00"/>
    <x v="0"/>
    <n v="36"/>
    <x v="224"/>
    <x v="3"/>
    <n v="235155"/>
    <x v="0"/>
    <s v="10%"/>
    <n v="23515.5"/>
    <n v="211639.5"/>
    <x v="2"/>
    <x v="1"/>
    <x v="4"/>
  </r>
  <r>
    <s v="EMP-ENG-R1-2010"/>
    <s v="[{Name_Id :N5784,Gender_Id :M,RoleId :R1,CountryId :C5}]"/>
    <s v="N5784"/>
    <s v="Carson Maddox"/>
    <x v="0"/>
    <n v="41"/>
    <n v="39"/>
    <s v="R1"/>
    <s v="ENG"/>
    <s v="C5"/>
    <d v="1986-04-09T00:00:00"/>
    <x v="0"/>
    <n v="38"/>
    <x v="396"/>
    <x v="13"/>
    <n v="339332"/>
    <x v="1"/>
    <s v="15%"/>
    <n v="50899.799999999996"/>
    <n v="288432.2"/>
    <x v="1"/>
    <x v="1"/>
    <x v="0"/>
  </r>
  <r>
    <s v="EMP-ENG-R1-2008"/>
    <s v="[{Name_Id :N4359,Gender_Id :F,RoleId :R1,CountryId :C3}]"/>
    <s v="N4359"/>
    <s v="Kara Sparks"/>
    <x v="1"/>
    <n v="41"/>
    <n v="39"/>
    <s v="R1"/>
    <s v="ENG"/>
    <s v="C3"/>
    <d v="1984-07-19T00:00:00"/>
    <x v="0"/>
    <n v="40"/>
    <x v="474"/>
    <x v="10"/>
    <n v="167265"/>
    <x v="2"/>
    <s v="20%"/>
    <n v="33453"/>
    <n v="133812"/>
    <x v="1"/>
    <x v="1"/>
    <x v="1"/>
  </r>
  <r>
    <s v="EMP-OPR-R8-2017"/>
    <s v="[{Name_Id :N19563,Gender_Id :F,RoleId :R8,CountryId :C3}]"/>
    <s v="N19563"/>
    <s v="Lee Pugh"/>
    <x v="1"/>
    <n v="42"/>
    <n v="40"/>
    <s v="R8"/>
    <s v="OPR"/>
    <s v="C3"/>
    <d v="1977-03-02T00:00:00"/>
    <x v="1"/>
    <n v="47"/>
    <x v="43"/>
    <x v="6"/>
    <n v="321045"/>
    <x v="0"/>
    <s v="10%"/>
    <n v="32104.5"/>
    <n v="288940.5"/>
    <x v="17"/>
    <x v="3"/>
    <x v="1"/>
  </r>
  <r>
    <s v="EMP-PM-R5-2017"/>
    <s v="[{Name_Id :N17357,Gender_Id :F,RoleId :R5,CountryId :C7}]"/>
    <s v="N17357"/>
    <s v="Doris Bond"/>
    <x v="1"/>
    <n v="42"/>
    <n v="40"/>
    <s v="R5"/>
    <s v="PM"/>
    <s v="C7"/>
    <d v="1988-12-17T00:00:00"/>
    <x v="0"/>
    <n v="36"/>
    <x v="388"/>
    <x v="3"/>
    <n v="89053"/>
    <x v="0"/>
    <s v="10%"/>
    <n v="8905.3000000000011"/>
    <n v="80147.7"/>
    <x v="10"/>
    <x v="0"/>
    <x v="3"/>
  </r>
  <r>
    <s v="EMP-ENG-R7-2019"/>
    <s v="[{Name_Id :N6408,Gender_Id :M,RoleId :R7,CountryId :C3}]"/>
    <s v="N6408"/>
    <s v="Lucien Khan"/>
    <x v="0"/>
    <n v="41"/>
    <n v="39"/>
    <s v="R7"/>
    <s v="ENG"/>
    <s v="C3"/>
    <d v="1985-11-15T00:00:00"/>
    <x v="0"/>
    <n v="39"/>
    <x v="475"/>
    <x v="1"/>
    <n v="297840"/>
    <x v="0"/>
    <s v="10%"/>
    <n v="29784"/>
    <n v="268056"/>
    <x v="16"/>
    <x v="1"/>
    <x v="1"/>
  </r>
  <r>
    <s v="EMP-FN-R19-2019"/>
    <s v="[{Name_Id :N5137,Gender_Id :F,RoleId :R19,CountryId :C6}]"/>
    <s v="N5137"/>
    <s v="Allison Houston"/>
    <x v="1"/>
    <n v="42"/>
    <n v="39"/>
    <s v="R19"/>
    <s v="FN"/>
    <s v="C6"/>
    <d v="1985-02-24T00:00:00"/>
    <x v="0"/>
    <n v="39"/>
    <x v="476"/>
    <x v="1"/>
    <n v="263401"/>
    <x v="0"/>
    <s v="10%"/>
    <n v="26340.100000000002"/>
    <n v="237060.9"/>
    <x v="12"/>
    <x v="4"/>
    <x v="5"/>
  </r>
  <r>
    <s v="EMP-PM-R6-2011"/>
    <s v="[{Name_Id :N6558,Gender_Id :M,RoleId :R6,CountryId :C5}]"/>
    <s v="N6558"/>
    <s v="Edmundo Vega"/>
    <x v="0"/>
    <n v="41"/>
    <n v="39"/>
    <s v="R6"/>
    <s v="PM"/>
    <s v="C5"/>
    <d v="1986-06-11T00:00:00"/>
    <x v="0"/>
    <n v="38"/>
    <x v="477"/>
    <x v="9"/>
    <n v="229981"/>
    <x v="1"/>
    <s v="15%"/>
    <n v="34497.15"/>
    <n v="195483.85"/>
    <x v="0"/>
    <x v="0"/>
    <x v="0"/>
  </r>
  <r>
    <s v="EMP-ENG-R7-2010"/>
    <s v="[{Name_Id :N5909,Gender_Id :F,RoleId :R7,CountryId :C3}]"/>
    <s v="N5909"/>
    <s v="Phoebe Humphrey"/>
    <x v="1"/>
    <n v="41"/>
    <n v="39"/>
    <s v="R7"/>
    <s v="ENG"/>
    <s v="C3"/>
    <d v="1982-08-05T00:00:00"/>
    <x v="0"/>
    <n v="42"/>
    <x v="478"/>
    <x v="13"/>
    <n v="332102"/>
    <x v="1"/>
    <s v="15%"/>
    <n v="49815.299999999996"/>
    <n v="282286.7"/>
    <x v="16"/>
    <x v="1"/>
    <x v="1"/>
  </r>
  <r>
    <s v="EMP-ENG-R3-2015"/>
    <s v="[{Name_Id :N14354,Gender_Id :M,RoleId :R3,CountryId :C3}]"/>
    <s v="N14354"/>
    <s v="Agustin Proctor"/>
    <x v="0"/>
    <n v="42"/>
    <n v="40"/>
    <s v="R3"/>
    <s v="ENG"/>
    <s v="C3"/>
    <d v="1980-12-06T00:00:00"/>
    <x v="1"/>
    <n v="44"/>
    <x v="82"/>
    <x v="4"/>
    <n v="220528"/>
    <x v="0"/>
    <s v="10%"/>
    <n v="22052.800000000003"/>
    <n v="198475.2"/>
    <x v="7"/>
    <x v="1"/>
    <x v="1"/>
  </r>
  <r>
    <s v="EMP-ENG-R7-2019"/>
    <s v="[{Name_Id :N22086,Gender_Id :M,RoleId :R7,CountryId :C3}]"/>
    <s v="N22086"/>
    <s v="Kraig Mueller"/>
    <x v="0"/>
    <n v="42"/>
    <n v="40"/>
    <s v="R7"/>
    <s v="ENG"/>
    <s v="C3"/>
    <d v="1990-03-25T00:00:00"/>
    <x v="0"/>
    <n v="34"/>
    <x v="105"/>
    <x v="0"/>
    <n v="80333"/>
    <x v="0"/>
    <s v="10%"/>
    <n v="8033.3"/>
    <n v="72299.7"/>
    <x v="16"/>
    <x v="1"/>
    <x v="1"/>
  </r>
  <r>
    <s v="EMP-SM-R9-2013"/>
    <s v="[{Name_Id :N9092,Gender_Id :M,RoleId :R9,CountryId :C1}]"/>
    <s v="N9092"/>
    <s v="Daren Garrison"/>
    <x v="0"/>
    <n v="41"/>
    <n v="39"/>
    <s v="R9"/>
    <s v="SM"/>
    <s v="C1"/>
    <d v="1981-09-15T00:00:00"/>
    <x v="0"/>
    <n v="43"/>
    <x v="479"/>
    <x v="7"/>
    <n v="244879"/>
    <x v="1"/>
    <s v="15%"/>
    <n v="36731.85"/>
    <n v="208147.15"/>
    <x v="8"/>
    <x v="2"/>
    <x v="2"/>
  </r>
  <r>
    <s v="EMP-ENG-R3-2012"/>
    <s v="[{Name_Id :N7315,Gender_Id :M,RoleId :R3,CountryId :C4}]"/>
    <s v="N7315"/>
    <s v="Leonard Burch"/>
    <x v="0"/>
    <n v="41"/>
    <n v="39"/>
    <s v="R3"/>
    <s v="ENG"/>
    <s v="C4"/>
    <d v="1990-11-20T00:00:00"/>
    <x v="0"/>
    <n v="34"/>
    <x v="319"/>
    <x v="5"/>
    <n v="239403"/>
    <x v="1"/>
    <s v="15%"/>
    <n v="35910.449999999997"/>
    <n v="203492.55"/>
    <x v="7"/>
    <x v="1"/>
    <x v="6"/>
  </r>
  <r>
    <s v="EMP-HR-R18-2013"/>
    <s v="[{Name_Id :N9100,Gender_Id :M,RoleId :R18,CountryId :C1}]"/>
    <s v="N9100"/>
    <s v="Clarence Caldwell"/>
    <x v="0"/>
    <n v="42"/>
    <n v="39"/>
    <s v="R18"/>
    <s v="HR"/>
    <s v="C1"/>
    <d v="1977-09-03T00:00:00"/>
    <x v="1"/>
    <n v="47"/>
    <x v="480"/>
    <x v="7"/>
    <n v="249559"/>
    <x v="1"/>
    <s v="15%"/>
    <n v="37433.85"/>
    <n v="212125.15"/>
    <x v="13"/>
    <x v="5"/>
    <x v="2"/>
  </r>
  <r>
    <s v="EMP-FN-R19-2015"/>
    <s v="[{Name_Id :N12351,Gender_Id :M,RoleId :R19,CountryId :C2}]"/>
    <s v="N12351"/>
    <s v="Troy Joyce"/>
    <x v="0"/>
    <n v="43"/>
    <n v="40"/>
    <s v="R19"/>
    <s v="FN"/>
    <s v="C2"/>
    <d v="1991-01-29T00:00:00"/>
    <x v="0"/>
    <n v="34"/>
    <x v="413"/>
    <x v="4"/>
    <n v="192819"/>
    <x v="0"/>
    <s v="10%"/>
    <n v="19281.900000000001"/>
    <n v="173537.1"/>
    <x v="12"/>
    <x v="4"/>
    <x v="4"/>
  </r>
  <r>
    <s v="EMP-PM-R14-2018"/>
    <s v="[{Name_Id :N19939,Gender_Id :M,RoleId :R14,CountryId :C4}]"/>
    <s v="N19939"/>
    <s v="Elden Lee"/>
    <x v="0"/>
    <n v="43"/>
    <n v="40"/>
    <s v="R14"/>
    <s v="PM"/>
    <s v="C4"/>
    <d v="1985-07-15T00:00:00"/>
    <x v="0"/>
    <n v="39"/>
    <x v="481"/>
    <x v="1"/>
    <n v="229495"/>
    <x v="0"/>
    <s v="10%"/>
    <n v="22949.5"/>
    <n v="206545.5"/>
    <x v="14"/>
    <x v="0"/>
    <x v="6"/>
  </r>
  <r>
    <s v="EMP-ENG-R1-2016"/>
    <s v="[{Name_Id :N15660,Gender_Id :M,RoleId :R1,CountryId :C6}]"/>
    <s v="N15660"/>
    <s v="Paris Lozano"/>
    <x v="0"/>
    <n v="42"/>
    <n v="40"/>
    <s v="R1"/>
    <s v="ENG"/>
    <s v="C6"/>
    <d v="1977-08-30T00:00:00"/>
    <x v="1"/>
    <n v="47"/>
    <x v="482"/>
    <x v="3"/>
    <n v="711862"/>
    <x v="0"/>
    <s v="10%"/>
    <n v="71186.2"/>
    <n v="640675.80000000005"/>
    <x v="1"/>
    <x v="1"/>
    <x v="5"/>
  </r>
  <r>
    <s v="EMP-HR-R18-2015"/>
    <s v="[{Name_Id :N14371,Gender_Id :M,RoleId :R18,CountryId :C4}]"/>
    <s v="N14371"/>
    <s v="Sheldon Pacheco"/>
    <x v="0"/>
    <n v="43"/>
    <n v="40"/>
    <s v="R18"/>
    <s v="HR"/>
    <s v="C4"/>
    <d v="1988-07-27T00:00:00"/>
    <x v="0"/>
    <n v="36"/>
    <x v="483"/>
    <x v="4"/>
    <n v="197290"/>
    <x v="0"/>
    <s v="10%"/>
    <n v="19729"/>
    <n v="177561"/>
    <x v="13"/>
    <x v="5"/>
    <x v="6"/>
  </r>
  <r>
    <s v="EMP-SM-R9-2013"/>
    <s v="[{Name_Id :N8942,Gender_Id :M,RoleId :R9,CountryId :C3}]"/>
    <s v="N8942"/>
    <s v="Giuseppe Davies"/>
    <x v="0"/>
    <n v="41"/>
    <n v="39"/>
    <s v="R9"/>
    <s v="SM"/>
    <s v="C3"/>
    <d v="1987-05-18T00:00:00"/>
    <x v="0"/>
    <n v="37"/>
    <x v="354"/>
    <x v="7"/>
    <n v="209537"/>
    <x v="1"/>
    <s v="15%"/>
    <n v="31430.55"/>
    <n v="178106.45"/>
    <x v="8"/>
    <x v="2"/>
    <x v="1"/>
  </r>
  <r>
    <s v="EMP-PM-R14-2018"/>
    <s v="[{Name_Id :N20528,Gender_Id :M,RoleId :R14,CountryId :C5}]"/>
    <s v="N20528"/>
    <s v="Felipe Shepard"/>
    <x v="0"/>
    <n v="43"/>
    <n v="40"/>
    <s v="R14"/>
    <s v="PM"/>
    <s v="C5"/>
    <d v="1981-07-06T00:00:00"/>
    <x v="0"/>
    <n v="43"/>
    <x v="328"/>
    <x v="1"/>
    <n v="165443"/>
    <x v="0"/>
    <s v="10%"/>
    <n v="16544.3"/>
    <n v="148898.70000000001"/>
    <x v="14"/>
    <x v="0"/>
    <x v="0"/>
  </r>
  <r>
    <s v="EMP-FN-R19-2014"/>
    <s v="[{Name_Id :N11442,Gender_Id :M,RoleId :R19,CountryId :C7}]"/>
    <s v="N11442"/>
    <s v="Leslie Dominguez"/>
    <x v="0"/>
    <n v="43"/>
    <n v="40"/>
    <s v="R19"/>
    <s v="FN"/>
    <s v="C7"/>
    <d v="1981-12-03T00:00:00"/>
    <x v="0"/>
    <n v="43"/>
    <x v="252"/>
    <x v="2"/>
    <n v="352286"/>
    <x v="0"/>
    <s v="10%"/>
    <n v="35228.6"/>
    <n v="317057.40000000002"/>
    <x v="12"/>
    <x v="4"/>
    <x v="3"/>
  </r>
  <r>
    <s v="EMP-ENG-R13-2015"/>
    <s v="[{Name_Id :N11949,Gender_Id :M,RoleId :R13,CountryId :C6}]"/>
    <s v="N11949"/>
    <s v="Franklin Goodman"/>
    <x v="0"/>
    <n v="43"/>
    <n v="40"/>
    <s v="R13"/>
    <s v="ENG"/>
    <s v="C6"/>
    <d v="1981-03-12T00:00:00"/>
    <x v="0"/>
    <n v="43"/>
    <x v="114"/>
    <x v="2"/>
    <n v="84207"/>
    <x v="0"/>
    <s v="10%"/>
    <n v="8420.7000000000007"/>
    <n v="75786.3"/>
    <x v="2"/>
    <x v="1"/>
    <x v="5"/>
  </r>
  <r>
    <s v="EMP-OPR-R11-2016"/>
    <s v="[{Name_Id :N15516,Gender_Id :M,RoleId :R11,CountryId :C2}]"/>
    <s v="N15516"/>
    <s v="Leandro Herman"/>
    <x v="0"/>
    <n v="43"/>
    <n v="40"/>
    <s v="R11"/>
    <s v="OPR"/>
    <s v="C2"/>
    <d v="1987-12-20T00:00:00"/>
    <x v="0"/>
    <n v="37"/>
    <x v="181"/>
    <x v="4"/>
    <n v="223424"/>
    <x v="0"/>
    <s v="10%"/>
    <n v="22342.400000000001"/>
    <n v="201081.60000000001"/>
    <x v="15"/>
    <x v="3"/>
    <x v="4"/>
  </r>
  <r>
    <s v="EMP-ENG-R1-2015"/>
    <s v="[{Name_Id :N14686,Gender_Id :M,RoleId :R1,CountryId :C3}]"/>
    <s v="N14686"/>
    <s v="Filiberto Barrera"/>
    <x v="0"/>
    <n v="42"/>
    <n v="40"/>
    <s v="R1"/>
    <s v="ENG"/>
    <s v="C3"/>
    <d v="1988-07-01T00:00:00"/>
    <x v="0"/>
    <n v="36"/>
    <x v="274"/>
    <x v="4"/>
    <n v="111208"/>
    <x v="0"/>
    <s v="10%"/>
    <n v="11120.800000000001"/>
    <n v="100087.2"/>
    <x v="1"/>
    <x v="1"/>
    <x v="1"/>
  </r>
  <r>
    <s v="EMP-PM-R5-2016"/>
    <s v="[{Name_Id :N14943,Gender_Id :M,RoleId :R5,CountryId :C3}]"/>
    <s v="N14943"/>
    <s v="Normand Weeks"/>
    <x v="0"/>
    <n v="42"/>
    <n v="40"/>
    <s v="R5"/>
    <s v="PM"/>
    <s v="C3"/>
    <d v="1989-05-19T00:00:00"/>
    <x v="0"/>
    <n v="35"/>
    <x v="141"/>
    <x v="3"/>
    <n v="123148"/>
    <x v="0"/>
    <s v="10%"/>
    <n v="12314.800000000001"/>
    <n v="110833.2"/>
    <x v="10"/>
    <x v="0"/>
    <x v="1"/>
  </r>
  <r>
    <s v="EMP-ENG-R7-2012"/>
    <s v="[{Name_Id :N7683,Gender_Id :M,RoleId :R7,CountryId :C1}]"/>
    <s v="N7683"/>
    <s v="Armando Velasquez"/>
    <x v="0"/>
    <n v="41"/>
    <n v="39"/>
    <s v="R7"/>
    <s v="ENG"/>
    <s v="C1"/>
    <d v="1983-05-12T00:00:00"/>
    <x v="0"/>
    <n v="41"/>
    <x v="220"/>
    <x v="5"/>
    <n v="209700"/>
    <x v="1"/>
    <s v="15%"/>
    <n v="31455"/>
    <n v="178245"/>
    <x v="16"/>
    <x v="1"/>
    <x v="2"/>
  </r>
  <r>
    <s v="EMP-SM-R9-2013"/>
    <s v="[{Name_Id :N8222,Gender_Id :M,RoleId :R9,CountryId :C3}]"/>
    <s v="N8222"/>
    <s v="Royal Hahn"/>
    <x v="0"/>
    <n v="41"/>
    <n v="39"/>
    <s v="R9"/>
    <s v="SM"/>
    <s v="C3"/>
    <d v="1980-11-01T00:00:00"/>
    <x v="1"/>
    <n v="44"/>
    <x v="484"/>
    <x v="7"/>
    <n v="330929"/>
    <x v="1"/>
    <s v="15%"/>
    <n v="49639.35"/>
    <n v="281289.65000000002"/>
    <x v="8"/>
    <x v="2"/>
    <x v="1"/>
  </r>
  <r>
    <s v="EMP-PM-R5-2015"/>
    <s v="[{Name_Id :N11948,Gender_Id :M,RoleId :R5,CountryId :C7}]"/>
    <s v="N11948"/>
    <s v="Clifford Villegas"/>
    <x v="0"/>
    <n v="42"/>
    <n v="40"/>
    <s v="R5"/>
    <s v="PM"/>
    <s v="C7"/>
    <d v="1982-08-15T00:00:00"/>
    <x v="0"/>
    <n v="42"/>
    <x v="114"/>
    <x v="2"/>
    <n v="231804"/>
    <x v="0"/>
    <s v="10%"/>
    <n v="23180.400000000001"/>
    <n v="208623.6"/>
    <x v="10"/>
    <x v="0"/>
    <x v="3"/>
  </r>
  <r>
    <s v="EMP-OPR-R17-2015"/>
    <s v="[{Name_Id :N8585,Gender_Id :M,RoleId :R17,CountryId :C1}]"/>
    <s v="N8585"/>
    <s v="Robt Walsh"/>
    <x v="0"/>
    <n v="42"/>
    <n v="39"/>
    <s v="R17"/>
    <s v="OPR"/>
    <s v="C1"/>
    <d v="1991-02-03T00:00:00"/>
    <x v="0"/>
    <n v="34"/>
    <x v="74"/>
    <x v="4"/>
    <n v="151258"/>
    <x v="0"/>
    <s v="10%"/>
    <n v="15125.800000000001"/>
    <n v="136132.20000000001"/>
    <x v="9"/>
    <x v="3"/>
    <x v="2"/>
  </r>
  <r>
    <s v="EMP-OPR-R16-2017"/>
    <s v="[{Name_Id :N17926,Gender_Id :M,RoleId :R16,CountryId :C1}]"/>
    <s v="N17926"/>
    <s v="Wade Kramer"/>
    <x v="0"/>
    <n v="43"/>
    <n v="40"/>
    <s v="R16"/>
    <s v="OPR"/>
    <s v="C1"/>
    <d v="1985-06-10T00:00:00"/>
    <x v="0"/>
    <n v="39"/>
    <x v="160"/>
    <x v="6"/>
    <n v="188172"/>
    <x v="0"/>
    <s v="10%"/>
    <n v="18817.2"/>
    <n v="169354.8"/>
    <x v="4"/>
    <x v="3"/>
    <x v="2"/>
  </r>
  <r>
    <s v="EMP-SM-R10-2019"/>
    <s v="[{Name_Id :N22069,Gender_Id :M,RoleId :R10,CountryId :C4}]"/>
    <s v="N22069"/>
    <s v="Jefferson Schaefer"/>
    <x v="0"/>
    <n v="43"/>
    <n v="40"/>
    <s v="R10"/>
    <s v="SM"/>
    <s v="C4"/>
    <d v="1989-04-14T00:00:00"/>
    <x v="0"/>
    <n v="35"/>
    <x v="485"/>
    <x v="0"/>
    <n v="198818"/>
    <x v="0"/>
    <s v="10%"/>
    <n v="19881.800000000003"/>
    <n v="178936.2"/>
    <x v="11"/>
    <x v="2"/>
    <x v="6"/>
  </r>
  <r>
    <s v="EMP-SM-R9-2014"/>
    <s v="[{Name_Id :N10732,Gender_Id :M,RoleId :R9,CountryId :C1}]"/>
    <s v="N10732"/>
    <s v="Tom Sampson"/>
    <x v="0"/>
    <n v="42"/>
    <n v="40"/>
    <s v="R9"/>
    <s v="SM"/>
    <s v="C1"/>
    <d v="1988-03-16T00:00:00"/>
    <x v="0"/>
    <n v="36"/>
    <x v="173"/>
    <x v="2"/>
    <n v="176566"/>
    <x v="0"/>
    <s v="10%"/>
    <n v="17656.600000000002"/>
    <n v="158909.4"/>
    <x v="8"/>
    <x v="2"/>
    <x v="2"/>
  </r>
  <r>
    <s v="EMP-ENG-R1-2018"/>
    <s v="[{Name_Id :N20665,Gender_Id :M,RoleId :R1,CountryId :C3}]"/>
    <s v="N20665"/>
    <s v="Garland Boyle"/>
    <x v="0"/>
    <n v="42"/>
    <n v="40"/>
    <s v="R1"/>
    <s v="ENG"/>
    <s v="C3"/>
    <d v="1988-07-26T00:00:00"/>
    <x v="0"/>
    <n v="36"/>
    <x v="486"/>
    <x v="1"/>
    <n v="152834"/>
    <x v="0"/>
    <s v="10%"/>
    <n v="15283.400000000001"/>
    <n v="137550.6"/>
    <x v="1"/>
    <x v="1"/>
    <x v="1"/>
  </r>
  <r>
    <s v="EMP-OPR-R17-2018"/>
    <s v="[{Name_Id :N20529,Gender_Id :M,RoleId :R17,CountryId :C1}]"/>
    <s v="N20529"/>
    <s v="Margarito Barajas"/>
    <x v="0"/>
    <n v="43"/>
    <n v="40"/>
    <s v="R17"/>
    <s v="OPR"/>
    <s v="C1"/>
    <d v="1985-04-15T00:00:00"/>
    <x v="0"/>
    <n v="39"/>
    <x v="328"/>
    <x v="1"/>
    <n v="240649"/>
    <x v="0"/>
    <s v="10%"/>
    <n v="24064.9"/>
    <n v="216584.1"/>
    <x v="9"/>
    <x v="3"/>
    <x v="2"/>
  </r>
  <r>
    <s v="EMP-ENG-R3-2016"/>
    <s v="[{Name_Id :N17059,Gender_Id :M,RoleId :R3,CountryId :C7}]"/>
    <s v="N17059"/>
    <s v="Roosevelt Noble"/>
    <x v="0"/>
    <n v="42"/>
    <n v="40"/>
    <s v="R3"/>
    <s v="ENG"/>
    <s v="C7"/>
    <d v="1988-07-13T00:00:00"/>
    <x v="0"/>
    <n v="36"/>
    <x v="33"/>
    <x v="3"/>
    <n v="280300"/>
    <x v="0"/>
    <s v="10%"/>
    <n v="28030"/>
    <n v="252270"/>
    <x v="7"/>
    <x v="1"/>
    <x v="3"/>
  </r>
  <r>
    <s v="EMP-OPR-R16-2013"/>
    <s v="[{Name_Id :N8870,Gender_Id :M,RoleId :R16,CountryId :C6}]"/>
    <s v="N8870"/>
    <s v="Nathanial Andersen"/>
    <x v="0"/>
    <n v="42"/>
    <n v="39"/>
    <s v="R16"/>
    <s v="OPR"/>
    <s v="C6"/>
    <d v="1987-03-26T00:00:00"/>
    <x v="0"/>
    <n v="37"/>
    <x v="487"/>
    <x v="7"/>
    <n v="122186"/>
    <x v="1"/>
    <s v="15%"/>
    <n v="18327.899999999998"/>
    <n v="103858.1"/>
    <x v="4"/>
    <x v="3"/>
    <x v="5"/>
  </r>
  <r>
    <s v="EMP-FN-R19-2013"/>
    <s v="[{Name_Id :N6897,Gender_Id :F,RoleId :R19,CountryId :C1}]"/>
    <s v="N6897"/>
    <s v="Terra Washington"/>
    <x v="1"/>
    <n v="42"/>
    <n v="39"/>
    <s v="R19"/>
    <s v="FN"/>
    <s v="C1"/>
    <d v="1988-10-23T00:00:00"/>
    <x v="0"/>
    <n v="36"/>
    <x v="488"/>
    <x v="7"/>
    <n v="136062"/>
    <x v="1"/>
    <s v="15%"/>
    <n v="20409.3"/>
    <n v="115652.7"/>
    <x v="12"/>
    <x v="4"/>
    <x v="2"/>
  </r>
  <r>
    <s v="EMP-OPR-R11-2016"/>
    <s v="[{Name_Id :N11235,Gender_Id :M,RoleId :R11,CountryId :C5}]"/>
    <s v="N11235"/>
    <s v="Caleb Holloway"/>
    <x v="0"/>
    <n v="43"/>
    <n v="40"/>
    <s v="R11"/>
    <s v="OPR"/>
    <s v="C5"/>
    <d v="1988-09-05T00:00:00"/>
    <x v="0"/>
    <n v="36"/>
    <x v="489"/>
    <x v="4"/>
    <n v="116460"/>
    <x v="0"/>
    <s v="10%"/>
    <n v="11646"/>
    <n v="104814"/>
    <x v="15"/>
    <x v="3"/>
    <x v="0"/>
  </r>
  <r>
    <s v="EMP-SM-R15-2019"/>
    <s v="[{Name_Id :N15205,Gender_Id :M,RoleId :R15,CountryId :C1}]"/>
    <s v="N15205"/>
    <s v="Hank Osborne"/>
    <x v="0"/>
    <n v="43"/>
    <n v="40"/>
    <s v="R15"/>
    <s v="SM"/>
    <s v="C1"/>
    <d v="1986-07-04T00:00:00"/>
    <x v="0"/>
    <n v="38"/>
    <x v="42"/>
    <x v="0"/>
    <n v="209647"/>
    <x v="0"/>
    <s v="10%"/>
    <n v="20964.7"/>
    <n v="188682.3"/>
    <x v="3"/>
    <x v="2"/>
    <x v="2"/>
  </r>
  <r>
    <s v="EMP-ENG-R1-2015"/>
    <s v="[{Name_Id :N15263,Gender_Id :M,RoleId :R1,CountryId :C4}]"/>
    <s v="N15263"/>
    <s v="Joey Ortiz"/>
    <x v="0"/>
    <n v="42"/>
    <n v="40"/>
    <s v="R1"/>
    <s v="ENG"/>
    <s v="C4"/>
    <d v="1991-08-06T00:00:00"/>
    <x v="0"/>
    <n v="33"/>
    <x v="197"/>
    <x v="4"/>
    <n v="150184"/>
    <x v="0"/>
    <s v="10%"/>
    <n v="15018.400000000001"/>
    <n v="135165.6"/>
    <x v="1"/>
    <x v="1"/>
    <x v="6"/>
  </r>
  <r>
    <s v="EMP-ENG-R13-2013"/>
    <s v="[{Name_Id :N6161,Gender_Id :M,RoleId :R13,CountryId :C5}]"/>
    <s v="N6161"/>
    <s v="Jamey Ortega"/>
    <x v="0"/>
    <n v="42"/>
    <n v="39"/>
    <s v="R13"/>
    <s v="ENG"/>
    <s v="C5"/>
    <d v="1983-07-08T00:00:00"/>
    <x v="0"/>
    <n v="41"/>
    <x v="490"/>
    <x v="7"/>
    <n v="105936"/>
    <x v="1"/>
    <s v="15%"/>
    <n v="15890.4"/>
    <n v="90045.6"/>
    <x v="2"/>
    <x v="1"/>
    <x v="0"/>
  </r>
  <r>
    <s v="EMP-OPR-R16-2019"/>
    <s v="[{Name_Id :N21781,Gender_Id :M,RoleId :R16,CountryId :C7}]"/>
    <s v="N21781"/>
    <s v="Lucius Terry"/>
    <x v="0"/>
    <n v="43"/>
    <n v="40"/>
    <s v="R16"/>
    <s v="OPR"/>
    <s v="C7"/>
    <d v="1992-01-13T00:00:00"/>
    <x v="0"/>
    <n v="33"/>
    <x v="491"/>
    <x v="0"/>
    <n v="89125"/>
    <x v="0"/>
    <s v="10%"/>
    <n v="8912.5"/>
    <n v="80212.5"/>
    <x v="4"/>
    <x v="3"/>
    <x v="3"/>
  </r>
  <r>
    <s v="EMP-FN-R19-2013"/>
    <s v="[{Name_Id :N8806,Gender_Id :M,RoleId :R19,CountryId :C3}]"/>
    <s v="N8806"/>
    <s v="Jewell Lynch"/>
    <x v="0"/>
    <n v="42"/>
    <n v="39"/>
    <s v="R19"/>
    <s v="FN"/>
    <s v="C3"/>
    <d v="1991-02-09T00:00:00"/>
    <x v="0"/>
    <n v="34"/>
    <x v="155"/>
    <x v="7"/>
    <n v="222019"/>
    <x v="1"/>
    <s v="15%"/>
    <n v="33302.85"/>
    <n v="188716.15"/>
    <x v="12"/>
    <x v="4"/>
    <x v="1"/>
  </r>
  <r>
    <s v="EMP-PM-R14-2014"/>
    <s v="[{Name_Id :N9322,Gender_Id :F,RoleId :R14,CountryId :C7}]"/>
    <s v="N9322"/>
    <s v="Georgia Herrera"/>
    <x v="1"/>
    <n v="42"/>
    <n v="39"/>
    <s v="R14"/>
    <s v="PM"/>
    <s v="C7"/>
    <d v="1987-03-28T00:00:00"/>
    <x v="0"/>
    <n v="37"/>
    <x v="492"/>
    <x v="2"/>
    <n v="99284"/>
    <x v="0"/>
    <s v="10%"/>
    <n v="9928.4000000000015"/>
    <n v="89355.6"/>
    <x v="14"/>
    <x v="0"/>
    <x v="3"/>
  </r>
  <r>
    <s v="EMP-PM-R14-2014"/>
    <s v="[{Name_Id :N11538,Gender_Id :F,RoleId :R14,CountryId :C5}]"/>
    <s v="N11538"/>
    <s v="Maritza Valenzuela"/>
    <x v="1"/>
    <n v="43"/>
    <n v="40"/>
    <s v="R14"/>
    <s v="PM"/>
    <s v="C5"/>
    <d v="1988-12-06T00:00:00"/>
    <x v="0"/>
    <n v="36"/>
    <x v="493"/>
    <x v="2"/>
    <n v="164302"/>
    <x v="0"/>
    <s v="10%"/>
    <n v="16430.2"/>
    <n v="147871.79999999999"/>
    <x v="14"/>
    <x v="0"/>
    <x v="0"/>
  </r>
  <r>
    <s v="EMP-OPR-R17-2018"/>
    <s v="[{Name_Id :N10990,Gender_Id :M,RoleId :R17,CountryId :C6}]"/>
    <s v="N10990"/>
    <s v="Harry Schneider"/>
    <x v="0"/>
    <n v="43"/>
    <n v="40"/>
    <s v="R17"/>
    <s v="OPR"/>
    <s v="C6"/>
    <d v="1986-03-05T00:00:00"/>
    <x v="0"/>
    <n v="38"/>
    <x v="494"/>
    <x v="1"/>
    <n v="88840"/>
    <x v="0"/>
    <s v="10%"/>
    <n v="8884"/>
    <n v="79956"/>
    <x v="9"/>
    <x v="3"/>
    <x v="5"/>
  </r>
  <r>
    <s v="EMP-ENG-R12-2016"/>
    <s v="[{Name_Id :N16185,Gender_Id :M,RoleId :R12,CountryId :C5}]"/>
    <s v="N16185"/>
    <s v="Zane Braun"/>
    <x v="0"/>
    <n v="43"/>
    <n v="40"/>
    <s v="R12"/>
    <s v="ENG"/>
    <s v="C5"/>
    <d v="1991-07-09T00:00:00"/>
    <x v="0"/>
    <n v="33"/>
    <x v="495"/>
    <x v="3"/>
    <n v="134523"/>
    <x v="0"/>
    <s v="10%"/>
    <n v="13452.300000000001"/>
    <n v="121070.7"/>
    <x v="18"/>
    <x v="1"/>
    <x v="0"/>
  </r>
  <r>
    <s v="EMP-ENG-R13-2014"/>
    <s v="[{Name_Id :N11156,Gender_Id :M,RoleId :R13,CountryId :C5}]"/>
    <s v="N11156"/>
    <s v="Tobias Gregory"/>
    <x v="0"/>
    <n v="43"/>
    <n v="40"/>
    <s v="R13"/>
    <s v="ENG"/>
    <s v="C5"/>
    <d v="1991-07-02T00:00:00"/>
    <x v="0"/>
    <n v="33"/>
    <x v="496"/>
    <x v="2"/>
    <n v="143817"/>
    <x v="0"/>
    <s v="10%"/>
    <n v="14381.7"/>
    <n v="129435.3"/>
    <x v="2"/>
    <x v="1"/>
    <x v="0"/>
  </r>
  <r>
    <s v="EMP-ENG-R7-2014"/>
    <s v="[{Name_Id :N11223,Gender_Id :M,RoleId :R7,CountryId :C3}]"/>
    <s v="N11223"/>
    <s v="Jerrold Weeks"/>
    <x v="0"/>
    <n v="42"/>
    <n v="40"/>
    <s v="R7"/>
    <s v="ENG"/>
    <s v="C3"/>
    <d v="1987-11-10T00:00:00"/>
    <x v="0"/>
    <n v="37"/>
    <x v="497"/>
    <x v="2"/>
    <n v="183001"/>
    <x v="0"/>
    <s v="10%"/>
    <n v="18300.100000000002"/>
    <n v="164700.9"/>
    <x v="16"/>
    <x v="1"/>
    <x v="1"/>
  </r>
  <r>
    <s v="EMP-FN-R19-2019"/>
    <s v="[{Name_Id :N22300,Gender_Id :F,RoleId :R19,CountryId :C3}]"/>
    <s v="N22300"/>
    <s v="Brittney Mann"/>
    <x v="1"/>
    <n v="43"/>
    <n v="40"/>
    <s v="R19"/>
    <s v="FN"/>
    <s v="C3"/>
    <d v="1988-09-09T00:00:00"/>
    <x v="0"/>
    <n v="36"/>
    <x v="498"/>
    <x v="0"/>
    <n v="274165"/>
    <x v="0"/>
    <s v="10%"/>
    <n v="27416.5"/>
    <n v="246748.5"/>
    <x v="12"/>
    <x v="4"/>
    <x v="1"/>
  </r>
  <r>
    <s v="EMP-OPR-R11-2013"/>
    <s v="[{Name_Id :N8807,Gender_Id :M,RoleId :R11,CountryId :C4}]"/>
    <s v="N8807"/>
    <s v="Sanford Huang"/>
    <x v="0"/>
    <n v="42"/>
    <n v="39"/>
    <s v="R11"/>
    <s v="OPR"/>
    <s v="C4"/>
    <d v="1991-03-17T00:00:00"/>
    <x v="0"/>
    <n v="33"/>
    <x v="155"/>
    <x v="7"/>
    <n v="242464"/>
    <x v="1"/>
    <s v="15%"/>
    <n v="36369.599999999999"/>
    <n v="206094.4"/>
    <x v="15"/>
    <x v="3"/>
    <x v="6"/>
  </r>
  <r>
    <s v="EMP-OPR-R8-2015"/>
    <s v="[{Name_Id :N15094,Gender_Id :M,RoleId :R8,CountryId :C6}]"/>
    <s v="N15094"/>
    <s v="Virgilio Wu"/>
    <x v="0"/>
    <n v="42"/>
    <n v="40"/>
    <s v="R8"/>
    <s v="OPR"/>
    <s v="C6"/>
    <d v="1987-05-29T00:00:00"/>
    <x v="0"/>
    <n v="37"/>
    <x v="383"/>
    <x v="4"/>
    <n v="287006"/>
    <x v="0"/>
    <s v="10%"/>
    <n v="28700.600000000002"/>
    <n v="258305.4"/>
    <x v="17"/>
    <x v="3"/>
    <x v="5"/>
  </r>
  <r>
    <s v="EMP-SM-R10-2015"/>
    <s v="[{Name_Id :N15279,Gender_Id :F,RoleId :R10,CountryId :C4}]"/>
    <s v="N15279"/>
    <s v="Kristy Bowen"/>
    <x v="1"/>
    <n v="43"/>
    <n v="40"/>
    <s v="R10"/>
    <s v="SM"/>
    <s v="C4"/>
    <d v="1991-01-11T00:00:00"/>
    <x v="0"/>
    <n v="34"/>
    <x v="405"/>
    <x v="4"/>
    <n v="132702"/>
    <x v="0"/>
    <s v="10%"/>
    <n v="13270.2"/>
    <n v="119431.8"/>
    <x v="11"/>
    <x v="2"/>
    <x v="6"/>
  </r>
  <r>
    <s v="EMP-ENG-R1-2013"/>
    <s v="[{Name_Id :N8633,Gender_Id :M,RoleId :R1,CountryId :C3}]"/>
    <s v="N8633"/>
    <s v="Gilberto Chaney"/>
    <x v="0"/>
    <n v="41"/>
    <n v="39"/>
    <s v="R1"/>
    <s v="ENG"/>
    <s v="C3"/>
    <d v="1987-12-06T00:00:00"/>
    <x v="0"/>
    <n v="37"/>
    <x v="331"/>
    <x v="7"/>
    <n v="228221"/>
    <x v="1"/>
    <s v="15%"/>
    <n v="34233.15"/>
    <n v="193987.85"/>
    <x v="1"/>
    <x v="1"/>
    <x v="1"/>
  </r>
  <r>
    <s v="EMP-ENG-R12-2015"/>
    <s v="[{Name_Id :N12370,Gender_Id :F,RoleId :R12,CountryId :C3}]"/>
    <s v="N12370"/>
    <s v="Madeline Dixon"/>
    <x v="1"/>
    <n v="43"/>
    <n v="40"/>
    <s v="R12"/>
    <s v="ENG"/>
    <s v="C3"/>
    <d v="1991-07-27T00:00:00"/>
    <x v="0"/>
    <n v="33"/>
    <x v="329"/>
    <x v="4"/>
    <n v="93458"/>
    <x v="0"/>
    <s v="10%"/>
    <n v="9345.8000000000011"/>
    <n v="84112.2"/>
    <x v="18"/>
    <x v="1"/>
    <x v="1"/>
  </r>
  <r>
    <s v="EMP-OPR-R17-2015"/>
    <s v="[{Name_Id :N14394,Gender_Id :M,RoleId :R17,CountryId :C3}]"/>
    <s v="N14394"/>
    <s v="Frankie Davidson"/>
    <x v="0"/>
    <n v="43"/>
    <n v="40"/>
    <s v="R17"/>
    <s v="OPR"/>
    <s v="C3"/>
    <d v="1984-05-16T00:00:00"/>
    <x v="0"/>
    <n v="40"/>
    <x v="499"/>
    <x v="4"/>
    <n v="362186"/>
    <x v="0"/>
    <s v="10%"/>
    <n v="36218.6"/>
    <n v="325967.40000000002"/>
    <x v="9"/>
    <x v="3"/>
    <x v="1"/>
  </r>
  <r>
    <s v="EMP-SM-R10-2019"/>
    <s v="[{Name_Id :N22397,Gender_Id :M,RoleId :R10,CountryId :C2}]"/>
    <s v="N22397"/>
    <s v="Nickolas Gardner"/>
    <x v="0"/>
    <n v="43"/>
    <n v="40"/>
    <s v="R10"/>
    <s v="SM"/>
    <s v="C2"/>
    <d v="1982-05-25T00:00:00"/>
    <x v="0"/>
    <n v="42"/>
    <x v="500"/>
    <x v="0"/>
    <n v="302467"/>
    <x v="0"/>
    <s v="10%"/>
    <n v="30246.7"/>
    <n v="272220.3"/>
    <x v="11"/>
    <x v="2"/>
    <x v="4"/>
  </r>
  <r>
    <s v="EMP-OPR-R8-2018"/>
    <s v="[{Name_Id :N20210,Gender_Id :M,RoleId :R8,CountryId :C7}]"/>
    <s v="N20210"/>
    <s v="Carroll Moran"/>
    <x v="0"/>
    <n v="42"/>
    <n v="40"/>
    <s v="R8"/>
    <s v="OPR"/>
    <s v="C7"/>
    <d v="1987-08-30T00:00:00"/>
    <x v="0"/>
    <n v="37"/>
    <x v="501"/>
    <x v="1"/>
    <n v="216288"/>
    <x v="0"/>
    <s v="10%"/>
    <n v="21628.800000000003"/>
    <n v="194659.20000000001"/>
    <x v="17"/>
    <x v="3"/>
    <x v="3"/>
  </r>
  <r>
    <s v="EMP-PM-R5-2018"/>
    <s v="[{Name_Id :N19890,Gender_Id :M,RoleId :R5,CountryId :C4}]"/>
    <s v="N19890"/>
    <s v="Elijah Duncan"/>
    <x v="0"/>
    <n v="42"/>
    <n v="40"/>
    <s v="R5"/>
    <s v="PM"/>
    <s v="C4"/>
    <d v="1989-10-10T00:00:00"/>
    <x v="0"/>
    <n v="35"/>
    <x v="352"/>
    <x v="6"/>
    <n v="170397"/>
    <x v="0"/>
    <s v="10%"/>
    <n v="17039.7"/>
    <n v="153357.29999999999"/>
    <x v="10"/>
    <x v="0"/>
    <x v="6"/>
  </r>
  <r>
    <s v="EMP-ENG-R7-2018"/>
    <s v="[{Name_Id :N20257,Gender_Id :M,RoleId :R7,CountryId :C4}]"/>
    <s v="N20257"/>
    <s v="Chase Harvey"/>
    <x v="0"/>
    <n v="42"/>
    <n v="40"/>
    <s v="R7"/>
    <s v="ENG"/>
    <s v="C4"/>
    <d v="1985-09-29T00:00:00"/>
    <x v="0"/>
    <n v="39"/>
    <x v="502"/>
    <x v="1"/>
    <n v="201724"/>
    <x v="0"/>
    <s v="10%"/>
    <n v="20172.400000000001"/>
    <n v="181551.6"/>
    <x v="16"/>
    <x v="1"/>
    <x v="6"/>
  </r>
  <r>
    <s v="EMP-OPR-R11-2017"/>
    <s v="[{Name_Id :N19618,Gender_Id :F,RoleId :R11,CountryId :C1}]"/>
    <s v="N19618"/>
    <s v="Mitzi English"/>
    <x v="1"/>
    <n v="43"/>
    <n v="40"/>
    <s v="R11"/>
    <s v="OPR"/>
    <s v="C1"/>
    <d v="1989-10-12T00:00:00"/>
    <x v="0"/>
    <n v="35"/>
    <x v="503"/>
    <x v="6"/>
    <n v="118142"/>
    <x v="0"/>
    <s v="10%"/>
    <n v="11814.2"/>
    <n v="106327.8"/>
    <x v="15"/>
    <x v="3"/>
    <x v="2"/>
  </r>
  <r>
    <s v="EMP-PM-R6-2013"/>
    <s v="[{Name_Id :N8612,Gender_Id :M,RoleId :R6,CountryId :C2}]"/>
    <s v="N8612"/>
    <s v="Garry Rosales"/>
    <x v="0"/>
    <n v="41"/>
    <n v="39"/>
    <s v="R6"/>
    <s v="PM"/>
    <s v="C2"/>
    <d v="1985-08-01T00:00:00"/>
    <x v="0"/>
    <n v="39"/>
    <x v="281"/>
    <x v="7"/>
    <n v="235241"/>
    <x v="1"/>
    <s v="15%"/>
    <n v="35286.15"/>
    <n v="199954.85"/>
    <x v="0"/>
    <x v="0"/>
    <x v="4"/>
  </r>
  <r>
    <s v="EMP-ENG-R12-2013"/>
    <s v="[{Name_Id :N8894,Gender_Id :F,RoleId :R12,CountryId :C2}]"/>
    <s v="N8894"/>
    <s v="Cornelia Fleming"/>
    <x v="1"/>
    <n v="42"/>
    <n v="39"/>
    <s v="R12"/>
    <s v="ENG"/>
    <s v="C2"/>
    <d v="1984-04-24T00:00:00"/>
    <x v="0"/>
    <n v="40"/>
    <x v="504"/>
    <x v="7"/>
    <n v="203711"/>
    <x v="1"/>
    <s v="15%"/>
    <n v="30556.649999999998"/>
    <n v="173154.35"/>
    <x v="18"/>
    <x v="1"/>
    <x v="4"/>
  </r>
  <r>
    <s v="EMP-ENG-R1-2017"/>
    <s v="[{Name_Id :N18976,Gender_Id :F,RoleId :R1,CountryId :C4}]"/>
    <s v="N18976"/>
    <s v="Hope Webb"/>
    <x v="1"/>
    <n v="42"/>
    <n v="40"/>
    <s v="R1"/>
    <s v="ENG"/>
    <s v="C4"/>
    <d v="1978-03-06T00:00:00"/>
    <x v="1"/>
    <n v="46"/>
    <x v="505"/>
    <x v="6"/>
    <n v="495905"/>
    <x v="0"/>
    <s v="10%"/>
    <n v="49590.5"/>
    <n v="446314.5"/>
    <x v="1"/>
    <x v="1"/>
    <x v="6"/>
  </r>
  <r>
    <s v="EMP-OPR-R8-2012"/>
    <s v="[{Name_Id :N7083,Gender_Id :M,RoleId :R8,CountryId :C5}]"/>
    <s v="N7083"/>
    <s v="Andreas Padilla"/>
    <x v="0"/>
    <n v="41"/>
    <n v="39"/>
    <s v="R8"/>
    <s v="OPR"/>
    <s v="C5"/>
    <d v="1984-10-06T00:00:00"/>
    <x v="0"/>
    <n v="40"/>
    <x v="506"/>
    <x v="5"/>
    <n v="224635"/>
    <x v="1"/>
    <s v="15%"/>
    <n v="33695.25"/>
    <n v="190939.75"/>
    <x v="17"/>
    <x v="3"/>
    <x v="0"/>
  </r>
  <r>
    <s v="EMP-PM-R6-2013"/>
    <s v="[{Name_Id :N8140,Gender_Id :F,RoleId :R6,CountryId :C2}]"/>
    <s v="N8140"/>
    <s v="Dianne Olson"/>
    <x v="1"/>
    <n v="41"/>
    <n v="39"/>
    <s v="R6"/>
    <s v="PM"/>
    <s v="C2"/>
    <d v="1991-02-23T00:00:00"/>
    <x v="0"/>
    <n v="33"/>
    <x v="155"/>
    <x v="7"/>
    <n v="220212"/>
    <x v="1"/>
    <s v="15%"/>
    <n v="33031.799999999996"/>
    <n v="187180.2"/>
    <x v="0"/>
    <x v="0"/>
    <x v="4"/>
  </r>
  <r>
    <s v="EMP-PM-R6-2018"/>
    <s v="[{Name_Id :N20189,Gender_Id :M,RoleId :R6,CountryId :C2}]"/>
    <s v="N20189"/>
    <s v="Kim Stafford"/>
    <x v="0"/>
    <n v="42"/>
    <n v="40"/>
    <s v="R6"/>
    <s v="PM"/>
    <s v="C2"/>
    <d v="1989-11-07T00:00:00"/>
    <x v="0"/>
    <n v="35"/>
    <x v="102"/>
    <x v="1"/>
    <n v="90509"/>
    <x v="0"/>
    <s v="10%"/>
    <n v="9050.9"/>
    <n v="81458.100000000006"/>
    <x v="0"/>
    <x v="0"/>
    <x v="4"/>
  </r>
  <r>
    <s v="EMP-PM-R5-2013"/>
    <s v="[{Name_Id :N8334,Gender_Id :M,RoleId :R5,CountryId :C6}]"/>
    <s v="N8334"/>
    <s v="Sonny Owen"/>
    <x v="0"/>
    <n v="41"/>
    <n v="39"/>
    <s v="R5"/>
    <s v="PM"/>
    <s v="C6"/>
    <d v="1986-03-24T00:00:00"/>
    <x v="0"/>
    <n v="38"/>
    <x v="409"/>
    <x v="7"/>
    <n v="147368"/>
    <x v="1"/>
    <s v="15%"/>
    <n v="22105.200000000001"/>
    <n v="125262.8"/>
    <x v="10"/>
    <x v="0"/>
    <x v="5"/>
  </r>
  <r>
    <s v="EMP-SM-R15-2019"/>
    <s v="[{Name_Id :N22189,Gender_Id :M,RoleId :R15,CountryId :C5}]"/>
    <s v="N22189"/>
    <s v="Emmett Stuart"/>
    <x v="0"/>
    <n v="43"/>
    <n v="40"/>
    <s v="R15"/>
    <s v="SM"/>
    <s v="C5"/>
    <d v="1987-11-16T00:00:00"/>
    <x v="0"/>
    <n v="37"/>
    <x v="507"/>
    <x v="0"/>
    <n v="167600"/>
    <x v="0"/>
    <s v="10%"/>
    <n v="16760"/>
    <n v="150840"/>
    <x v="3"/>
    <x v="2"/>
    <x v="0"/>
  </r>
  <r>
    <s v="EMP-SM-R10-2017"/>
    <s v="[{Name_Id :N18301,Gender_Id :F,RoleId :R10,CountryId :C1}]"/>
    <s v="N18301"/>
    <s v="Edwina Solis"/>
    <x v="1"/>
    <n v="43"/>
    <n v="40"/>
    <s v="R10"/>
    <s v="SM"/>
    <s v="C1"/>
    <d v="1991-02-11T00:00:00"/>
    <x v="0"/>
    <n v="34"/>
    <x v="508"/>
    <x v="6"/>
    <n v="104129"/>
    <x v="0"/>
    <s v="10%"/>
    <n v="10412.900000000001"/>
    <n v="93716.1"/>
    <x v="11"/>
    <x v="2"/>
    <x v="2"/>
  </r>
  <r>
    <s v="EMP-OPR-R16-2015"/>
    <s v="[{Name_Id :N12006,Gender_Id :F,RoleId :R16,CountryId :C7}]"/>
    <s v="N12006"/>
    <s v="Dionne Mclaughlin"/>
    <x v="1"/>
    <n v="43"/>
    <n v="40"/>
    <s v="R16"/>
    <s v="OPR"/>
    <s v="C7"/>
    <d v="1987-07-17T00:00:00"/>
    <x v="0"/>
    <n v="37"/>
    <x v="509"/>
    <x v="2"/>
    <n v="161941"/>
    <x v="0"/>
    <s v="10%"/>
    <n v="16194.1"/>
    <n v="145746.9"/>
    <x v="4"/>
    <x v="3"/>
    <x v="3"/>
  </r>
  <r>
    <s v="EMP-OPR-R2-2013"/>
    <s v="[{Name_Id :N8823,Gender_Id :F,RoleId :R2,CountryId :C6}]"/>
    <s v="N8823"/>
    <s v="Diann Fox"/>
    <x v="1"/>
    <n v="41"/>
    <n v="39"/>
    <s v="R2"/>
    <s v="OPR"/>
    <s v="C6"/>
    <d v="1987-05-18T00:00:00"/>
    <x v="0"/>
    <n v="37"/>
    <x v="510"/>
    <x v="7"/>
    <n v="371471"/>
    <x v="1"/>
    <s v="15%"/>
    <n v="55720.65"/>
    <n v="315750.34999999998"/>
    <x v="5"/>
    <x v="3"/>
    <x v="5"/>
  </r>
  <r>
    <s v="EMP-FN-R19-2013"/>
    <s v="[{Name_Id :N8693,Gender_Id :M,RoleId :R19,CountryId :C5}]"/>
    <s v="N8693"/>
    <s v="Lesley Carroll"/>
    <x v="0"/>
    <n v="42"/>
    <n v="39"/>
    <s v="R19"/>
    <s v="FN"/>
    <s v="C5"/>
    <d v="1979-04-01T00:00:00"/>
    <x v="1"/>
    <n v="45"/>
    <x v="124"/>
    <x v="7"/>
    <n v="272643"/>
    <x v="1"/>
    <s v="15%"/>
    <n v="40896.449999999997"/>
    <n v="231746.55"/>
    <x v="12"/>
    <x v="4"/>
    <x v="0"/>
  </r>
  <r>
    <s v="EMP-PM-R5-2017"/>
    <s v="[{Name_Id :N18887,Gender_Id :M,RoleId :R5,CountryId :C1}]"/>
    <s v="N18887"/>
    <s v="Jamison Norris"/>
    <x v="0"/>
    <n v="42"/>
    <n v="40"/>
    <s v="R5"/>
    <s v="PM"/>
    <s v="C1"/>
    <d v="1987-05-01T00:00:00"/>
    <x v="0"/>
    <n v="37"/>
    <x v="60"/>
    <x v="6"/>
    <n v="163174"/>
    <x v="0"/>
    <s v="10%"/>
    <n v="16317.400000000001"/>
    <n v="146856.6"/>
    <x v="10"/>
    <x v="0"/>
    <x v="2"/>
  </r>
  <r>
    <s v="EMP-SM-R9-2014"/>
    <s v="[{Name_Id :N9942,Gender_Id :M,RoleId :R9,CountryId :C3}]"/>
    <s v="N9942"/>
    <s v="Thaddeus Barrett"/>
    <x v="0"/>
    <n v="41"/>
    <n v="39"/>
    <s v="R9"/>
    <s v="SM"/>
    <s v="C3"/>
    <d v="1983-07-03T00:00:00"/>
    <x v="0"/>
    <n v="41"/>
    <x v="132"/>
    <x v="2"/>
    <n v="207623"/>
    <x v="0"/>
    <s v="10%"/>
    <n v="20762.300000000003"/>
    <n v="186860.7"/>
    <x v="8"/>
    <x v="2"/>
    <x v="1"/>
  </r>
  <r>
    <s v="EMP-HR-R18-2014"/>
    <s v="[{Name_Id :N11499,Gender_Id :M,RoleId :R18,CountryId :C2}]"/>
    <s v="N11499"/>
    <s v="Patricia Harding"/>
    <x v="0"/>
    <n v="43"/>
    <n v="40"/>
    <s v="R18"/>
    <s v="HR"/>
    <s v="C2"/>
    <d v="1977-07-13T00:00:00"/>
    <x v="1"/>
    <n v="47"/>
    <x v="426"/>
    <x v="2"/>
    <n v="552153"/>
    <x v="0"/>
    <s v="10%"/>
    <n v="55215.3"/>
    <n v="496937.7"/>
    <x v="13"/>
    <x v="5"/>
    <x v="4"/>
  </r>
  <r>
    <s v="EMP-OPR-R16-2017"/>
    <s v="[{Name_Id :N17868,Gender_Id :F,RoleId :R16,CountryId :C3}]"/>
    <s v="N17868"/>
    <s v="Eloise Mccoy"/>
    <x v="1"/>
    <n v="43"/>
    <n v="40"/>
    <s v="R16"/>
    <s v="OPR"/>
    <s v="C3"/>
    <d v="1983-05-08T00:00:00"/>
    <x v="0"/>
    <n v="41"/>
    <x v="89"/>
    <x v="6"/>
    <n v="107500"/>
    <x v="0"/>
    <s v="10%"/>
    <n v="10750"/>
    <n v="96750"/>
    <x v="4"/>
    <x v="3"/>
    <x v="1"/>
  </r>
  <r>
    <s v="EMP-ENG-R13-2017"/>
    <s v="[{Name_Id :N17937,Gender_Id :F,RoleId :R13,CountryId :C5}]"/>
    <s v="N17937"/>
    <s v="Georgia Mccarty"/>
    <x v="1"/>
    <n v="43"/>
    <n v="40"/>
    <s v="R13"/>
    <s v="ENG"/>
    <s v="C5"/>
    <d v="1992-04-15T00:00:00"/>
    <x v="0"/>
    <n v="32"/>
    <x v="160"/>
    <x v="6"/>
    <n v="88630"/>
    <x v="0"/>
    <s v="10%"/>
    <n v="8863"/>
    <n v="79767"/>
    <x v="2"/>
    <x v="1"/>
    <x v="0"/>
  </r>
  <r>
    <s v="EMP-PM-R6-2012"/>
    <s v="[{Name_Id :N7887,Gender_Id :M,RoleId :R6,CountryId :C5}]"/>
    <s v="N7887"/>
    <s v="Haywood Cohen"/>
    <x v="0"/>
    <n v="41"/>
    <n v="39"/>
    <s v="R6"/>
    <s v="PM"/>
    <s v="C5"/>
    <d v="1985-05-18T00:00:00"/>
    <x v="0"/>
    <n v="39"/>
    <x v="347"/>
    <x v="5"/>
    <n v="164386"/>
    <x v="1"/>
    <s v="15%"/>
    <n v="24657.899999999998"/>
    <n v="139728.1"/>
    <x v="0"/>
    <x v="0"/>
    <x v="0"/>
  </r>
  <r>
    <s v="EMP-OPR-R2-2016"/>
    <s v="[{Name_Id :N16544,Gender_Id :M,RoleId :R2,CountryId :C1}]"/>
    <s v="N16544"/>
    <s v="Odis Lee"/>
    <x v="0"/>
    <n v="42"/>
    <n v="40"/>
    <s v="R2"/>
    <s v="OPR"/>
    <s v="C1"/>
    <d v="1986-04-15T00:00:00"/>
    <x v="0"/>
    <n v="38"/>
    <x v="138"/>
    <x v="3"/>
    <n v="251829"/>
    <x v="0"/>
    <s v="10%"/>
    <n v="25182.9"/>
    <n v="226646.1"/>
    <x v="5"/>
    <x v="3"/>
    <x v="2"/>
  </r>
  <r>
    <s v="EMP-PM-R5-2013"/>
    <s v="[{Name_Id :N8135,Gender_Id :F,RoleId :R5,CountryId :C4}]"/>
    <s v="N8135"/>
    <s v="Nita Franklin"/>
    <x v="1"/>
    <n v="41"/>
    <n v="39"/>
    <s v="R5"/>
    <s v="PM"/>
    <s v="C4"/>
    <d v="1991-08-03T00:00:00"/>
    <x v="0"/>
    <n v="33"/>
    <x v="444"/>
    <x v="7"/>
    <n v="199090"/>
    <x v="1"/>
    <s v="15%"/>
    <n v="29863.5"/>
    <n v="169226.5"/>
    <x v="10"/>
    <x v="0"/>
    <x v="6"/>
  </r>
  <r>
    <s v="EMP-SM-R15-2019"/>
    <s v="[{Name_Id :N22309,Gender_Id :M,RoleId :R15,CountryId :C6}]"/>
    <s v="N22309"/>
    <s v="Micah Wise"/>
    <x v="0"/>
    <n v="43"/>
    <n v="40"/>
    <s v="R15"/>
    <s v="SM"/>
    <s v="C6"/>
    <d v="1987-08-01T00:00:00"/>
    <x v="0"/>
    <n v="37"/>
    <x v="511"/>
    <x v="0"/>
    <n v="194400"/>
    <x v="0"/>
    <s v="10%"/>
    <n v="19440"/>
    <n v="174960"/>
    <x v="3"/>
    <x v="2"/>
    <x v="5"/>
  </r>
  <r>
    <s v="EMP-PM-R5-2013"/>
    <s v="[{Name_Id :N8025,Gender_Id :M,RoleId :R5,CountryId :C1}]"/>
    <s v="N8025"/>
    <s v="Russel Boyd"/>
    <x v="0"/>
    <n v="41"/>
    <n v="39"/>
    <s v="R5"/>
    <s v="PM"/>
    <s v="C1"/>
    <d v="1985-08-05T00:00:00"/>
    <x v="0"/>
    <n v="39"/>
    <x v="133"/>
    <x v="5"/>
    <n v="279287"/>
    <x v="1"/>
    <s v="15%"/>
    <n v="41893.049999999996"/>
    <n v="237393.95"/>
    <x v="10"/>
    <x v="0"/>
    <x v="2"/>
  </r>
  <r>
    <s v="EMP-OPR-R11-2016"/>
    <s v="[{Name_Id :N16209,Gender_Id :M,RoleId :R11,CountryId :C4}]"/>
    <s v="N16209"/>
    <s v="Jesse Hooper"/>
    <x v="0"/>
    <n v="43"/>
    <n v="40"/>
    <s v="R11"/>
    <s v="OPR"/>
    <s v="C4"/>
    <d v="1985-06-19T00:00:00"/>
    <x v="0"/>
    <n v="39"/>
    <x v="359"/>
    <x v="3"/>
    <n v="213420"/>
    <x v="0"/>
    <s v="10%"/>
    <n v="21342"/>
    <n v="192078"/>
    <x v="15"/>
    <x v="3"/>
    <x v="6"/>
  </r>
  <r>
    <s v="EMP-ENG-R4-2015"/>
    <s v="[{Name_Id :N15003,Gender_Id :F,RoleId :R4,CountryId :C1}]"/>
    <s v="N15003"/>
    <s v="Letitia Dougherty"/>
    <x v="1"/>
    <n v="42"/>
    <n v="40"/>
    <s v="R4"/>
    <s v="ENG"/>
    <s v="C1"/>
    <d v="1983-10-27T00:00:00"/>
    <x v="0"/>
    <n v="41"/>
    <x v="348"/>
    <x v="4"/>
    <n v="354904"/>
    <x v="0"/>
    <s v="10%"/>
    <n v="35490.400000000001"/>
    <n v="319413.59999999998"/>
    <x v="6"/>
    <x v="1"/>
    <x v="2"/>
  </r>
  <r>
    <s v="EMP-OPR-R11-2016"/>
    <s v="[{Name_Id :N16214,Gender_Id :F,RoleId :R11,CountryId :C5}]"/>
    <s v="N16214"/>
    <s v="Jimmie Robertson"/>
    <x v="1"/>
    <n v="43"/>
    <n v="40"/>
    <s v="R11"/>
    <s v="OPR"/>
    <s v="C5"/>
    <d v="1990-05-22T00:00:00"/>
    <x v="0"/>
    <n v="34"/>
    <x v="359"/>
    <x v="3"/>
    <n v="96386"/>
    <x v="0"/>
    <s v="10%"/>
    <n v="9638.6"/>
    <n v="86747.4"/>
    <x v="15"/>
    <x v="3"/>
    <x v="0"/>
  </r>
  <r>
    <s v="EMP-ENG-R3-2012"/>
    <s v="[{Name_Id :N7101,Gender_Id :F,RoleId :R3,CountryId :C7}]"/>
    <s v="N7101"/>
    <s v="Marquita Becker"/>
    <x v="1"/>
    <n v="41"/>
    <n v="39"/>
    <s v="R3"/>
    <s v="ENG"/>
    <s v="C7"/>
    <d v="1986-04-01T00:00:00"/>
    <x v="0"/>
    <n v="38"/>
    <x v="512"/>
    <x v="5"/>
    <n v="242623"/>
    <x v="1"/>
    <s v="15%"/>
    <n v="36393.449999999997"/>
    <n v="206229.55"/>
    <x v="7"/>
    <x v="1"/>
    <x v="3"/>
  </r>
  <r>
    <s v="EMP-PM-R5-2014"/>
    <s v="[{Name_Id :N6860,Gender_Id :M,RoleId :R5,CountryId :C5}]"/>
    <s v="N6860"/>
    <s v="Myron Hammond"/>
    <x v="0"/>
    <n v="41"/>
    <n v="39"/>
    <s v="R5"/>
    <s v="PM"/>
    <s v="C5"/>
    <d v="1988-12-18T00:00:00"/>
    <x v="0"/>
    <n v="36"/>
    <x v="125"/>
    <x v="2"/>
    <n v="251712"/>
    <x v="0"/>
    <s v="10%"/>
    <n v="25171.200000000001"/>
    <n v="226540.79999999999"/>
    <x v="10"/>
    <x v="0"/>
    <x v="0"/>
  </r>
  <r>
    <s v="EMP-OPR-R11-2017"/>
    <s v="[{Name_Id :N19588,Gender_Id :M,RoleId :R11,CountryId :C6}]"/>
    <s v="N19588"/>
    <s v="Major Espinoza"/>
    <x v="0"/>
    <n v="43"/>
    <n v="40"/>
    <s v="R11"/>
    <s v="OPR"/>
    <s v="C6"/>
    <d v="1989-05-29T00:00:00"/>
    <x v="0"/>
    <n v="35"/>
    <x v="513"/>
    <x v="6"/>
    <n v="127201"/>
    <x v="0"/>
    <s v="10%"/>
    <n v="12720.1"/>
    <n v="114480.9"/>
    <x v="15"/>
    <x v="3"/>
    <x v="5"/>
  </r>
  <r>
    <s v="EMP-ENG-R1-2017"/>
    <s v="[{Name_Id :N18555,Gender_Id :M,RoleId :R1,CountryId :C3}]"/>
    <s v="N18555"/>
    <s v="Tristan Farmer"/>
    <x v="0"/>
    <n v="42"/>
    <n v="40"/>
    <s v="R1"/>
    <s v="ENG"/>
    <s v="C3"/>
    <d v="1990-04-03T00:00:00"/>
    <x v="0"/>
    <n v="34"/>
    <x v="423"/>
    <x v="6"/>
    <n v="178588"/>
    <x v="0"/>
    <s v="10%"/>
    <n v="17858.8"/>
    <n v="160729.20000000001"/>
    <x v="1"/>
    <x v="1"/>
    <x v="1"/>
  </r>
  <r>
    <s v="EMP-PM-R14-2017"/>
    <s v="[{Name_Id :N17304,Gender_Id :F,RoleId :R14,CountryId :C7}]"/>
    <s v="N17304"/>
    <s v="Rosario Pitts"/>
    <x v="1"/>
    <n v="43"/>
    <n v="40"/>
    <s v="R14"/>
    <s v="PM"/>
    <s v="C7"/>
    <d v="1989-02-06T00:00:00"/>
    <x v="0"/>
    <n v="36"/>
    <x v="514"/>
    <x v="3"/>
    <n v="147007"/>
    <x v="0"/>
    <s v="10%"/>
    <n v="14700.7"/>
    <n v="132306.29999999999"/>
    <x v="14"/>
    <x v="0"/>
    <x v="3"/>
  </r>
  <r>
    <s v="EMP-ENG-R7-2017"/>
    <s v="[{Name_Id :N18734,Gender_Id :F,RoleId :R7,CountryId :C6}]"/>
    <s v="N18734"/>
    <s v="Selma Mcgee"/>
    <x v="1"/>
    <n v="42"/>
    <n v="40"/>
    <s v="R7"/>
    <s v="ENG"/>
    <s v="C6"/>
    <d v="1991-01-07T00:00:00"/>
    <x v="0"/>
    <n v="34"/>
    <x v="143"/>
    <x v="6"/>
    <n v="129121"/>
    <x v="0"/>
    <s v="10%"/>
    <n v="12912.1"/>
    <n v="116208.9"/>
    <x v="16"/>
    <x v="1"/>
    <x v="5"/>
  </r>
  <r>
    <s v="EMP-OPR-R16-2014"/>
    <s v="[{Name_Id :N11626,Gender_Id :M,RoleId :R16,CountryId :C5}]"/>
    <s v="N11626"/>
    <s v="Malcolm Hickman"/>
    <x v="0"/>
    <n v="43"/>
    <n v="40"/>
    <s v="R16"/>
    <s v="OPR"/>
    <s v="C5"/>
    <d v="1986-12-06T00:00:00"/>
    <x v="0"/>
    <n v="38"/>
    <x v="439"/>
    <x v="2"/>
    <n v="285580"/>
    <x v="0"/>
    <s v="10%"/>
    <n v="28558"/>
    <n v="257022"/>
    <x v="4"/>
    <x v="3"/>
    <x v="0"/>
  </r>
  <r>
    <s v="EMP-PM-R5-2013"/>
    <s v="[{Name_Id :N8237,Gender_Id :M,RoleId :R5,CountryId :C7}]"/>
    <s v="N8237"/>
    <s v="Jordon Porter"/>
    <x v="0"/>
    <n v="41"/>
    <n v="39"/>
    <s v="R5"/>
    <s v="PM"/>
    <s v="C7"/>
    <d v="1978-01-09T00:00:00"/>
    <x v="1"/>
    <n v="47"/>
    <x v="488"/>
    <x v="7"/>
    <n v="247164"/>
    <x v="1"/>
    <s v="15%"/>
    <n v="37074.6"/>
    <n v="210089.4"/>
    <x v="10"/>
    <x v="0"/>
    <x v="3"/>
  </r>
  <r>
    <s v="EMP-OPR-R17-2016"/>
    <s v="[{Name_Id :N15817,Gender_Id :M,RoleId :R17,CountryId :C7}]"/>
    <s v="N15817"/>
    <s v="Garth Lewis"/>
    <x v="0"/>
    <n v="43"/>
    <n v="40"/>
    <s v="R17"/>
    <s v="OPR"/>
    <s v="C7"/>
    <d v="1986-10-14T00:00:00"/>
    <x v="0"/>
    <n v="38"/>
    <x v="180"/>
    <x v="3"/>
    <n v="148610"/>
    <x v="0"/>
    <s v="10%"/>
    <n v="14861"/>
    <n v="133749"/>
    <x v="9"/>
    <x v="3"/>
    <x v="3"/>
  </r>
  <r>
    <s v="EMP-SM-R15-2014"/>
    <s v="[{Name_Id :N11625,Gender_Id :F,RoleId :R15,CountryId :C5}]"/>
    <s v="N11625"/>
    <s v="Valarie Best"/>
    <x v="1"/>
    <n v="43"/>
    <n v="40"/>
    <s v="R15"/>
    <s v="SM"/>
    <s v="C5"/>
    <d v="1988-01-14T00:00:00"/>
    <x v="0"/>
    <n v="37"/>
    <x v="439"/>
    <x v="2"/>
    <n v="158163"/>
    <x v="0"/>
    <s v="10%"/>
    <n v="15816.300000000001"/>
    <n v="142346.70000000001"/>
    <x v="3"/>
    <x v="2"/>
    <x v="0"/>
  </r>
  <r>
    <s v="EMP-ENG-R3-2018"/>
    <s v="[{Name_Id :N20666,Gender_Id :M,RoleId :R3,CountryId :C3}]"/>
    <s v="N20666"/>
    <s v="Mario Wood"/>
    <x v="0"/>
    <n v="42"/>
    <n v="40"/>
    <s v="R3"/>
    <s v="ENG"/>
    <s v="C3"/>
    <d v="1977-09-30T00:00:00"/>
    <x v="1"/>
    <n v="47"/>
    <x v="486"/>
    <x v="1"/>
    <n v="289219"/>
    <x v="0"/>
    <s v="10%"/>
    <n v="28921.9"/>
    <n v="260297.1"/>
    <x v="7"/>
    <x v="1"/>
    <x v="1"/>
  </r>
  <r>
    <s v="EMP-OPR-R8-2012"/>
    <s v="[{Name_Id :N7503,Gender_Id :F,RoleId :R8,CountryId :C4}]"/>
    <s v="N7503"/>
    <s v="Therese Washington"/>
    <x v="1"/>
    <n v="41"/>
    <n v="39"/>
    <s v="R8"/>
    <s v="OPR"/>
    <s v="C4"/>
    <d v="1979-12-24T00:00:00"/>
    <x v="1"/>
    <n v="45"/>
    <x v="219"/>
    <x v="5"/>
    <n v="202219"/>
    <x v="1"/>
    <s v="15%"/>
    <n v="30332.85"/>
    <n v="171886.15"/>
    <x v="17"/>
    <x v="3"/>
    <x v="6"/>
  </r>
  <r>
    <s v="EMP-ENG-R12-2017"/>
    <s v="[{Name_Id :N19119,Gender_Id :M,RoleId :R12,CountryId :C5}]"/>
    <s v="N19119"/>
    <s v="Gerard Fischer"/>
    <x v="0"/>
    <n v="43"/>
    <n v="40"/>
    <s v="R12"/>
    <s v="ENG"/>
    <s v="C5"/>
    <d v="1977-10-22T00:00:00"/>
    <x v="1"/>
    <n v="47"/>
    <x v="515"/>
    <x v="6"/>
    <n v="210834"/>
    <x v="0"/>
    <s v="10%"/>
    <n v="21083.4"/>
    <n v="189750.6"/>
    <x v="18"/>
    <x v="1"/>
    <x v="0"/>
  </r>
  <r>
    <s v="EMP-OPR-R11-2012"/>
    <s v="[{Name_Id :N7416,Gender_Id :F,RoleId :R11,CountryId :C1}]"/>
    <s v="N7416"/>
    <s v="Merle Peterson"/>
    <x v="1"/>
    <n v="42"/>
    <n v="39"/>
    <s v="R11"/>
    <s v="OPR"/>
    <s v="C1"/>
    <d v="1981-03-01T00:00:00"/>
    <x v="0"/>
    <n v="43"/>
    <x v="293"/>
    <x v="5"/>
    <n v="316053"/>
    <x v="1"/>
    <s v="15%"/>
    <n v="47407.95"/>
    <n v="268645.05"/>
    <x v="15"/>
    <x v="3"/>
    <x v="2"/>
  </r>
  <r>
    <s v="EMP-OPR-R2-2015"/>
    <s v="[{Name_Id :N15057,Gender_Id :F,RoleId :R2,CountryId :C3}]"/>
    <s v="N15057"/>
    <s v="Katelyn Hubbard"/>
    <x v="1"/>
    <n v="42"/>
    <n v="40"/>
    <s v="R2"/>
    <s v="OPR"/>
    <s v="C3"/>
    <d v="1991-12-14T00:00:00"/>
    <x v="0"/>
    <n v="33"/>
    <x v="40"/>
    <x v="4"/>
    <n v="180898"/>
    <x v="0"/>
    <s v="10%"/>
    <n v="18089.8"/>
    <n v="162808.20000000001"/>
    <x v="5"/>
    <x v="3"/>
    <x v="1"/>
  </r>
  <r>
    <s v="EMP-FN-R19-2017"/>
    <s v="[{Name_Id :N19007,Gender_Id :M,RoleId :R19,CountryId :C3}]"/>
    <s v="N19007"/>
    <s v="Winford Carney"/>
    <x v="0"/>
    <n v="43"/>
    <n v="40"/>
    <s v="R19"/>
    <s v="FN"/>
    <s v="C3"/>
    <d v="1990-10-11T00:00:00"/>
    <x v="0"/>
    <n v="34"/>
    <x v="257"/>
    <x v="6"/>
    <n v="186782"/>
    <x v="0"/>
    <s v="10%"/>
    <n v="18678.2"/>
    <n v="168103.8"/>
    <x v="12"/>
    <x v="4"/>
    <x v="1"/>
  </r>
  <r>
    <s v="EMP-ENG-R1-2017"/>
    <s v="[{Name_Id :N18321,Gender_Id :M,RoleId :R1,CountryId :C6}]"/>
    <s v="N18321"/>
    <s v="Jere Lane"/>
    <x v="0"/>
    <n v="42"/>
    <n v="40"/>
    <s v="R1"/>
    <s v="ENG"/>
    <s v="C6"/>
    <d v="1989-05-10T00:00:00"/>
    <x v="0"/>
    <n v="35"/>
    <x v="516"/>
    <x v="6"/>
    <n v="112974"/>
    <x v="0"/>
    <s v="10%"/>
    <n v="11297.400000000001"/>
    <n v="101676.6"/>
    <x v="1"/>
    <x v="1"/>
    <x v="5"/>
  </r>
  <r>
    <s v="EMP-SM-R15-2014"/>
    <s v="[{Name_Id :N8848,Gender_Id :F,RoleId :R15,CountryId :C2}]"/>
    <s v="N8848"/>
    <s v="Graciela Randolph"/>
    <x v="1"/>
    <n v="42"/>
    <n v="39"/>
    <s v="R15"/>
    <s v="SM"/>
    <s v="C2"/>
    <d v="1989-09-11T00:00:00"/>
    <x v="0"/>
    <n v="35"/>
    <x v="391"/>
    <x v="2"/>
    <n v="110314"/>
    <x v="0"/>
    <s v="10%"/>
    <n v="11031.400000000001"/>
    <n v="99282.6"/>
    <x v="3"/>
    <x v="2"/>
    <x v="4"/>
  </r>
  <r>
    <s v="EMP-PM-R6-2018"/>
    <s v="[{Name_Id :N20734,Gender_Id :M,RoleId :R6,CountryId :C2}]"/>
    <s v="N20734"/>
    <s v="Alec Ingram"/>
    <x v="0"/>
    <n v="42"/>
    <n v="40"/>
    <s v="R6"/>
    <s v="PM"/>
    <s v="C2"/>
    <d v="1986-06-30T00:00:00"/>
    <x v="0"/>
    <n v="38"/>
    <x v="86"/>
    <x v="1"/>
    <n v="114075"/>
    <x v="0"/>
    <s v="10%"/>
    <n v="11407.5"/>
    <n v="102667.5"/>
    <x v="0"/>
    <x v="0"/>
    <x v="4"/>
  </r>
  <r>
    <s v="EMP-ENG-R4-2010"/>
    <s v="[{Name_Id :N5803,Gender_Id :M,RoleId :R4,CountryId :C7}]"/>
    <s v="N5803"/>
    <s v="Colin Calhoun"/>
    <x v="0"/>
    <n v="41"/>
    <n v="39"/>
    <s v="R4"/>
    <s v="ENG"/>
    <s v="C7"/>
    <d v="1982-02-25T00:00:00"/>
    <x v="0"/>
    <n v="42"/>
    <x v="517"/>
    <x v="13"/>
    <n v="363386"/>
    <x v="1"/>
    <s v="15%"/>
    <n v="54507.9"/>
    <n v="308878.09999999998"/>
    <x v="6"/>
    <x v="1"/>
    <x v="3"/>
  </r>
  <r>
    <s v="EMP-OPR-R2-2010"/>
    <s v="[{Name_Id :N5322,Gender_Id :M,RoleId :R2,CountryId :C5}]"/>
    <s v="N5322"/>
    <s v="Cleveland Brennan"/>
    <x v="0"/>
    <n v="41"/>
    <n v="39"/>
    <s v="R2"/>
    <s v="OPR"/>
    <s v="C5"/>
    <d v="1985-10-10T00:00:00"/>
    <x v="0"/>
    <n v="39"/>
    <x v="518"/>
    <x v="13"/>
    <n v="335839"/>
    <x v="1"/>
    <s v="15%"/>
    <n v="50375.85"/>
    <n v="285463.15000000002"/>
    <x v="5"/>
    <x v="3"/>
    <x v="0"/>
  </r>
  <r>
    <s v="EMP-ENG-R4-2010"/>
    <s v="[{Name_Id :N5728,Gender_Id :M,RoleId :R4,CountryId :C5}]"/>
    <s v="N5728"/>
    <s v="Wes Copeland"/>
    <x v="0"/>
    <n v="41"/>
    <n v="39"/>
    <s v="R4"/>
    <s v="ENG"/>
    <s v="C5"/>
    <d v="1976-12-22T00:00:00"/>
    <x v="1"/>
    <n v="48"/>
    <x v="519"/>
    <x v="13"/>
    <n v="313945"/>
    <x v="1"/>
    <s v="15%"/>
    <n v="47091.75"/>
    <n v="266853.25"/>
    <x v="6"/>
    <x v="1"/>
    <x v="0"/>
  </r>
  <r>
    <s v="EMP-PM-R5-2016"/>
    <s v="[{Name_Id :N16311,Gender_Id :M,RoleId :R5,CountryId :C7}]"/>
    <s v="N16311"/>
    <s v="Chet Padilla"/>
    <x v="0"/>
    <n v="42"/>
    <n v="40"/>
    <s v="R5"/>
    <s v="PM"/>
    <s v="C7"/>
    <d v="1985-10-18T00:00:00"/>
    <x v="0"/>
    <n v="39"/>
    <x v="91"/>
    <x v="3"/>
    <n v="218041"/>
    <x v="0"/>
    <s v="10%"/>
    <n v="21804.100000000002"/>
    <n v="196236.9"/>
    <x v="10"/>
    <x v="0"/>
    <x v="3"/>
  </r>
  <r>
    <s v="EMP-SM-R10-2011"/>
    <s v="[{Name_Id :N6276,Gender_Id :M,RoleId :R10,CountryId :C3}]"/>
    <s v="N6276"/>
    <s v="Trinidad Stanley"/>
    <x v="0"/>
    <n v="42"/>
    <n v="39"/>
    <s v="R10"/>
    <s v="SM"/>
    <s v="C3"/>
    <d v="1990-04-22T00:00:00"/>
    <x v="0"/>
    <n v="34"/>
    <x v="287"/>
    <x v="9"/>
    <n v="244157"/>
    <x v="1"/>
    <s v="15%"/>
    <n v="36623.549999999996"/>
    <n v="207533.45"/>
    <x v="11"/>
    <x v="2"/>
    <x v="1"/>
  </r>
  <r>
    <s v="EMP-ENG-R7-2017"/>
    <s v="[{Name_Id :N6965,Gender_Id :M,RoleId :R7,CountryId :C4}]"/>
    <s v="N6965"/>
    <s v="Rex Humphrey"/>
    <x v="0"/>
    <n v="41"/>
    <n v="39"/>
    <s v="R7"/>
    <s v="ENG"/>
    <s v="C4"/>
    <d v="1986-06-22T00:00:00"/>
    <x v="0"/>
    <n v="38"/>
    <x v="167"/>
    <x v="6"/>
    <n v="266268"/>
    <x v="0"/>
    <s v="10%"/>
    <n v="26626.800000000003"/>
    <n v="239641.2"/>
    <x v="16"/>
    <x v="1"/>
    <x v="6"/>
  </r>
  <r>
    <s v="EMP-FN-R19-2008"/>
    <s v="[{Name_Id :N4165,Gender_Id :M,RoleId :R19,CountryId :C3}]"/>
    <s v="N4165"/>
    <s v="Kurtis Faulkner"/>
    <x v="0"/>
    <n v="42"/>
    <n v="39"/>
    <s v="R19"/>
    <s v="FN"/>
    <s v="C3"/>
    <d v="1979-10-24T00:00:00"/>
    <x v="1"/>
    <n v="45"/>
    <x v="520"/>
    <x v="10"/>
    <n v="335481"/>
    <x v="2"/>
    <s v="20%"/>
    <n v="67096.2"/>
    <n v="268384.8"/>
    <x v="12"/>
    <x v="4"/>
    <x v="1"/>
  </r>
  <r>
    <s v="EMP-SM-R15-2011"/>
    <s v="[{Name_Id :N6549,Gender_Id :M,RoleId :R15,CountryId :C3}]"/>
    <s v="N6549"/>
    <s v="Quentin Stevenson"/>
    <x v="0"/>
    <n v="42"/>
    <n v="39"/>
    <s v="R15"/>
    <s v="SM"/>
    <s v="C3"/>
    <d v="1978-03-19T00:00:00"/>
    <x v="1"/>
    <n v="46"/>
    <x v="222"/>
    <x v="9"/>
    <n v="499907"/>
    <x v="1"/>
    <s v="15%"/>
    <n v="74986.05"/>
    <n v="424920.95"/>
    <x v="3"/>
    <x v="2"/>
    <x v="1"/>
  </r>
  <r>
    <s v="EMP-OPR-R17-2019"/>
    <s v="[{Name_Id :N21557,Gender_Id :F,RoleId :R17,CountryId :C1}]"/>
    <s v="N21557"/>
    <s v="Rosetta Fuller"/>
    <x v="1"/>
    <n v="43"/>
    <n v="40"/>
    <s v="R17"/>
    <s v="OPR"/>
    <s v="C1"/>
    <d v="1988-10-23T00:00:00"/>
    <x v="0"/>
    <n v="36"/>
    <x v="521"/>
    <x v="0"/>
    <n v="104133"/>
    <x v="0"/>
    <s v="10%"/>
    <n v="10413.300000000001"/>
    <n v="93719.7"/>
    <x v="9"/>
    <x v="3"/>
    <x v="2"/>
  </r>
  <r>
    <s v="EMP-ENG-R3-2009"/>
    <s v="[{Name_Id :N5005,Gender_Id :M,RoleId :R3,CountryId :C7}]"/>
    <s v="N5005"/>
    <s v="Kurt Cortez"/>
    <x v="0"/>
    <n v="41"/>
    <n v="39"/>
    <s v="R3"/>
    <s v="ENG"/>
    <s v="C7"/>
    <d v="1983-09-09T00:00:00"/>
    <x v="0"/>
    <n v="41"/>
    <x v="522"/>
    <x v="8"/>
    <n v="176006"/>
    <x v="1"/>
    <s v="15%"/>
    <n v="26400.899999999998"/>
    <n v="149605.1"/>
    <x v="7"/>
    <x v="1"/>
    <x v="3"/>
  </r>
  <r>
    <s v="EMP-ENG-R7-2011"/>
    <s v="[{Name_Id :N6288,Gender_Id :M,RoleId :R7,CountryId :C7}]"/>
    <s v="N6288"/>
    <s v="Paris Pollard"/>
    <x v="0"/>
    <n v="41"/>
    <n v="39"/>
    <s v="R7"/>
    <s v="ENG"/>
    <s v="C7"/>
    <d v="1989-12-05T00:00:00"/>
    <x v="0"/>
    <n v="35"/>
    <x v="287"/>
    <x v="9"/>
    <n v="259196"/>
    <x v="1"/>
    <s v="15%"/>
    <n v="38879.4"/>
    <n v="220316.6"/>
    <x v="16"/>
    <x v="1"/>
    <x v="3"/>
  </r>
  <r>
    <s v="EMP-FN-R19-2017"/>
    <s v="[{Name_Id :N19069,Gender_Id :M,RoleId :R19,CountryId :C1}]"/>
    <s v="N19069"/>
    <s v="Dallas Webb"/>
    <x v="0"/>
    <n v="43"/>
    <n v="40"/>
    <s v="R19"/>
    <s v="FN"/>
    <s v="C1"/>
    <d v="1991-09-15T00:00:00"/>
    <x v="0"/>
    <n v="33"/>
    <x v="147"/>
    <x v="6"/>
    <n v="131769"/>
    <x v="0"/>
    <s v="10%"/>
    <n v="13176.900000000001"/>
    <n v="118592.1"/>
    <x v="12"/>
    <x v="4"/>
    <x v="2"/>
  </r>
  <r>
    <s v="EMP-OPR-R2-2007"/>
    <s v="[{Name_Id :N3914,Gender_Id :F,RoleId :R2,CountryId :C2}]"/>
    <s v="N3914"/>
    <s v="Cassie Aguirre"/>
    <x v="1"/>
    <n v="41"/>
    <n v="39"/>
    <s v="R2"/>
    <s v="OPR"/>
    <s v="C2"/>
    <d v="1980-03-17T00:00:00"/>
    <x v="1"/>
    <n v="44"/>
    <x v="523"/>
    <x v="12"/>
    <n v="189634"/>
    <x v="2"/>
    <s v="20%"/>
    <n v="37926.800000000003"/>
    <n v="151707.20000000001"/>
    <x v="5"/>
    <x v="3"/>
    <x v="4"/>
  </r>
  <r>
    <s v="EMP-OPR-R17-2008"/>
    <s v="[{Name_Id :N4127,Gender_Id :M,RoleId :R17,CountryId :C1}]"/>
    <s v="N4127"/>
    <s v="Eric Cantu"/>
    <x v="0"/>
    <n v="42"/>
    <n v="39"/>
    <s v="R17"/>
    <s v="OPR"/>
    <s v="C1"/>
    <d v="1982-06-23T00:00:00"/>
    <x v="0"/>
    <n v="42"/>
    <x v="524"/>
    <x v="12"/>
    <n v="105189"/>
    <x v="2"/>
    <s v="20%"/>
    <n v="21037.800000000003"/>
    <n v="84151.2"/>
    <x v="9"/>
    <x v="3"/>
    <x v="2"/>
  </r>
  <r>
    <s v="EMP-OPR-R8-2011"/>
    <s v="[{Name_Id :N4998,Gender_Id :M,RoleId :R8,CountryId :C3}]"/>
    <s v="N4998"/>
    <s v="Chas Petersen"/>
    <x v="0"/>
    <n v="41"/>
    <n v="39"/>
    <s v="R8"/>
    <s v="OPR"/>
    <s v="C3"/>
    <d v="1986-08-26T00:00:00"/>
    <x v="0"/>
    <n v="38"/>
    <x v="525"/>
    <x v="9"/>
    <n v="110466"/>
    <x v="1"/>
    <s v="15%"/>
    <n v="16569.899999999998"/>
    <n v="93896.1"/>
    <x v="17"/>
    <x v="3"/>
    <x v="1"/>
  </r>
  <r>
    <s v="EMP-ENG-R7-2008"/>
    <s v="[{Name_Id :N4203,Gender_Id :M,RoleId :R7,CountryId :C7}]"/>
    <s v="N4203"/>
    <s v="Stephen Espinoza"/>
    <x v="0"/>
    <n v="41"/>
    <n v="39"/>
    <s v="R7"/>
    <s v="ENG"/>
    <s v="C7"/>
    <d v="1980-10-01T00:00:00"/>
    <x v="1"/>
    <n v="44"/>
    <x v="526"/>
    <x v="10"/>
    <n v="226729"/>
    <x v="2"/>
    <s v="20%"/>
    <n v="45345.8"/>
    <n v="181383.2"/>
    <x v="16"/>
    <x v="1"/>
    <x v="3"/>
  </r>
  <r>
    <s v="EMP-ENG-R1-2010"/>
    <s v="[{Name_Id :N5737,Gender_Id :M,RoleId :R1,CountryId :C6}]"/>
    <s v="N5737"/>
    <s v="Man Mullen"/>
    <x v="0"/>
    <n v="41"/>
    <n v="39"/>
    <s v="R1"/>
    <s v="ENG"/>
    <s v="C6"/>
    <d v="1985-12-12T00:00:00"/>
    <x v="0"/>
    <n v="39"/>
    <x v="527"/>
    <x v="13"/>
    <n v="223622"/>
    <x v="1"/>
    <s v="15%"/>
    <n v="33543.299999999996"/>
    <n v="190078.7"/>
    <x v="1"/>
    <x v="1"/>
    <x v="5"/>
  </r>
  <r>
    <s v="EMP-FN-R19-2019"/>
    <s v="[{Name_Id :N4979,Gender_Id :M,RoleId :R19,CountryId :C4}]"/>
    <s v="N4979"/>
    <s v="Charley Simmons"/>
    <x v="0"/>
    <n v="42"/>
    <n v="39"/>
    <s v="R19"/>
    <s v="FN"/>
    <s v="C4"/>
    <d v="1974-04-30T00:00:00"/>
    <x v="1"/>
    <n v="50"/>
    <x v="528"/>
    <x v="0"/>
    <n v="286600"/>
    <x v="0"/>
    <s v="10%"/>
    <n v="28660"/>
    <n v="257940"/>
    <x v="12"/>
    <x v="4"/>
    <x v="6"/>
  </r>
  <r>
    <s v="EMP-OPR-R16-2009"/>
    <s v="[{Name_Id :N4907,Gender_Id :F,RoleId :R16,CountryId :C2}]"/>
    <s v="N4907"/>
    <s v="Maggie Malone"/>
    <x v="1"/>
    <n v="42"/>
    <n v="39"/>
    <s v="R16"/>
    <s v="OPR"/>
    <s v="C2"/>
    <d v="1974-09-16T00:00:00"/>
    <x v="1"/>
    <n v="50"/>
    <x v="529"/>
    <x v="8"/>
    <n v="443054"/>
    <x v="1"/>
    <s v="15%"/>
    <n v="66458.099999999991"/>
    <n v="376595.9"/>
    <x v="4"/>
    <x v="3"/>
    <x v="4"/>
  </r>
  <r>
    <s v="EMP-OPR-R8-2007"/>
    <s v="[{Name_Id :N3976,Gender_Id :F,RoleId :R8,CountryId :C7}]"/>
    <s v="N3976"/>
    <s v="Celeste Moran"/>
    <x v="1"/>
    <n v="41"/>
    <n v="39"/>
    <s v="R8"/>
    <s v="OPR"/>
    <s v="C7"/>
    <d v="1983-05-17T00:00:00"/>
    <x v="0"/>
    <n v="41"/>
    <x v="530"/>
    <x v="12"/>
    <n v="279717"/>
    <x v="2"/>
    <s v="20%"/>
    <n v="55943.4"/>
    <n v="223773.6"/>
    <x v="17"/>
    <x v="3"/>
    <x v="3"/>
  </r>
  <r>
    <s v="EMP-OPR-R17-2019"/>
    <s v="[{Name_Id :N21630,Gender_Id :M,RoleId :R17,CountryId :C6}]"/>
    <s v="N21630"/>
    <s v="Cliff Holland"/>
    <x v="0"/>
    <n v="43"/>
    <n v="40"/>
    <s v="R17"/>
    <s v="OPR"/>
    <s v="C6"/>
    <d v="1988-09-30T00:00:00"/>
    <x v="0"/>
    <n v="36"/>
    <x v="531"/>
    <x v="0"/>
    <n v="176716"/>
    <x v="0"/>
    <s v="10%"/>
    <n v="17671.600000000002"/>
    <n v="159044.4"/>
    <x v="9"/>
    <x v="3"/>
    <x v="5"/>
  </r>
  <r>
    <s v="EMP-PM-R5-2017"/>
    <s v="[{Name_Id :N19179,Gender_Id :F,RoleId :R5,CountryId :C2}]"/>
    <s v="N19179"/>
    <s v="Alfreda Gill"/>
    <x v="1"/>
    <n v="42"/>
    <n v="40"/>
    <s v="R5"/>
    <s v="PM"/>
    <s v="C2"/>
    <d v="1991-05-06T00:00:00"/>
    <x v="0"/>
    <n v="33"/>
    <x v="234"/>
    <x v="6"/>
    <n v="128998"/>
    <x v="0"/>
    <s v="10%"/>
    <n v="12899.800000000001"/>
    <n v="116098.2"/>
    <x v="10"/>
    <x v="0"/>
    <x v="4"/>
  </r>
  <r>
    <s v="EMP-PM-R6-2008"/>
    <s v="[{Name_Id :N4202,Gender_Id :M,RoleId :R6,CountryId :C2}]"/>
    <s v="N4202"/>
    <s v="Hipolito Tyler"/>
    <x v="0"/>
    <n v="41"/>
    <n v="39"/>
    <s v="R6"/>
    <s v="PM"/>
    <s v="C2"/>
    <d v="1980-06-08T00:00:00"/>
    <x v="1"/>
    <n v="44"/>
    <x v="526"/>
    <x v="10"/>
    <n v="222111"/>
    <x v="2"/>
    <s v="20%"/>
    <n v="44422.200000000004"/>
    <n v="177688.8"/>
    <x v="0"/>
    <x v="0"/>
    <x v="4"/>
  </r>
  <r>
    <s v="EMP-SM-R15-2016"/>
    <s v="[{Name_Id :N16228,Gender_Id :F,RoleId :R15,CountryId :C7}]"/>
    <s v="N16228"/>
    <s v="Ruthie Roach"/>
    <x v="1"/>
    <n v="43"/>
    <n v="40"/>
    <s v="R15"/>
    <s v="SM"/>
    <s v="C7"/>
    <d v="1985-11-26T00:00:00"/>
    <x v="0"/>
    <n v="39"/>
    <x v="118"/>
    <x v="3"/>
    <n v="101777"/>
    <x v="0"/>
    <s v="10%"/>
    <n v="10177.700000000001"/>
    <n v="91599.3"/>
    <x v="3"/>
    <x v="2"/>
    <x v="3"/>
  </r>
  <r>
    <s v="EMP-PM-R14-2004"/>
    <s v="[{Name_Id :N2815,Gender_Id :F,RoleId :R14,CountryId :C7}]"/>
    <s v="N2815"/>
    <s v="Young Knapp"/>
    <x v="1"/>
    <n v="42"/>
    <n v="39"/>
    <s v="R14"/>
    <s v="PM"/>
    <s v="C7"/>
    <d v="1970-04-20T00:00:00"/>
    <x v="1"/>
    <n v="54"/>
    <x v="192"/>
    <x v="11"/>
    <n v="146276"/>
    <x v="2"/>
    <s v="20%"/>
    <n v="29255.200000000001"/>
    <n v="117020.8"/>
    <x v="14"/>
    <x v="0"/>
    <x v="3"/>
  </r>
  <r>
    <s v="EMP-OPR-R2-2018"/>
    <s v="[{Name_Id :N6919,Gender_Id :M,RoleId :R2,CountryId :C2}]"/>
    <s v="N6919"/>
    <s v="Merle Nolan"/>
    <x v="0"/>
    <n v="41"/>
    <n v="39"/>
    <s v="R2"/>
    <s v="OPR"/>
    <s v="C2"/>
    <d v="1987-08-10T00:00:00"/>
    <x v="0"/>
    <n v="37"/>
    <x v="352"/>
    <x v="6"/>
    <n v="226288"/>
    <x v="0"/>
    <s v="10%"/>
    <n v="22628.800000000003"/>
    <n v="203659.2"/>
    <x v="5"/>
    <x v="3"/>
    <x v="4"/>
  </r>
  <r>
    <s v="EMP-OPR-R17-2012"/>
    <s v="[{Name_Id :N6987,Gender_Id :M,RoleId :R17,CountryId :C6}]"/>
    <s v="N6987"/>
    <s v="Josiah Guerra"/>
    <x v="0"/>
    <n v="42"/>
    <n v="39"/>
    <s v="R17"/>
    <s v="OPR"/>
    <s v="C6"/>
    <d v="1985-12-15T00:00:00"/>
    <x v="0"/>
    <n v="39"/>
    <x v="532"/>
    <x v="5"/>
    <n v="258233"/>
    <x v="1"/>
    <s v="15%"/>
    <n v="38734.949999999997"/>
    <n v="219498.05"/>
    <x v="9"/>
    <x v="3"/>
    <x v="5"/>
  </r>
  <r>
    <s v="EMP-ENG-R1-2017"/>
    <s v="[{Name_Id :N18393,Gender_Id :F,RoleId :R1,CountryId :C7}]"/>
    <s v="N18393"/>
    <s v="Ashley Morales"/>
    <x v="1"/>
    <n v="42"/>
    <n v="40"/>
    <s v="R1"/>
    <s v="ENG"/>
    <s v="C7"/>
    <d v="1985-07-14T00:00:00"/>
    <x v="0"/>
    <n v="39"/>
    <x v="533"/>
    <x v="6"/>
    <n v="79423"/>
    <x v="0"/>
    <s v="10%"/>
    <n v="7942.3"/>
    <n v="71480.7"/>
    <x v="1"/>
    <x v="1"/>
    <x v="3"/>
  </r>
  <r>
    <s v="EMP-OPR-R17-2008"/>
    <s v="[{Name_Id :N4270,Gender_Id :M,RoleId :R17,CountryId :C3}]"/>
    <s v="N4270"/>
    <s v="Isaiah Wyatt"/>
    <x v="0"/>
    <n v="42"/>
    <n v="39"/>
    <s v="R17"/>
    <s v="OPR"/>
    <s v="C3"/>
    <d v="1983-01-17T00:00:00"/>
    <x v="0"/>
    <n v="42"/>
    <x v="534"/>
    <x v="10"/>
    <n v="412864"/>
    <x v="2"/>
    <s v="20%"/>
    <n v="82572.800000000003"/>
    <n v="330291.20000000001"/>
    <x v="9"/>
    <x v="3"/>
    <x v="1"/>
  </r>
  <r>
    <s v="EMP-SM-R9-2011"/>
    <s v="[{Name_Id :N6003,Gender_Id :M,RoleId :R9,CountryId :C4}]"/>
    <s v="N6003"/>
    <s v="Ferdinand Hernandez"/>
    <x v="0"/>
    <n v="41"/>
    <n v="39"/>
    <s v="R9"/>
    <s v="SM"/>
    <s v="C4"/>
    <d v="1989-11-26T00:00:00"/>
    <x v="0"/>
    <n v="35"/>
    <x v="535"/>
    <x v="9"/>
    <n v="265008"/>
    <x v="1"/>
    <s v="15%"/>
    <n v="39751.199999999997"/>
    <n v="225256.8"/>
    <x v="8"/>
    <x v="2"/>
    <x v="6"/>
  </r>
  <r>
    <s v="EMP-OPR-R11-2009"/>
    <s v="[{Name_Id :N5069,Gender_Id :M,RoleId :R11,CountryId :C7}]"/>
    <s v="N5069"/>
    <s v="Johnie Mcdowell"/>
    <x v="0"/>
    <n v="42"/>
    <n v="39"/>
    <s v="R11"/>
    <s v="OPR"/>
    <s v="C7"/>
    <d v="1966-11-09T00:00:00"/>
    <x v="1"/>
    <n v="58"/>
    <x v="536"/>
    <x v="8"/>
    <n v="747518"/>
    <x v="1"/>
    <s v="15%"/>
    <n v="112127.7"/>
    <n v="635390.30000000005"/>
    <x v="15"/>
    <x v="3"/>
    <x v="3"/>
  </r>
  <r>
    <s v="EMP-OPR-R8-2009"/>
    <s v="[{Name_Id :N4991,Gender_Id :F,RoleId :R8,CountryId :C7}]"/>
    <s v="N4991"/>
    <s v="Leann Bartlett"/>
    <x v="1"/>
    <n v="41"/>
    <n v="39"/>
    <s v="R8"/>
    <s v="OPR"/>
    <s v="C7"/>
    <d v="1981-03-07T00:00:00"/>
    <x v="0"/>
    <n v="43"/>
    <x v="537"/>
    <x v="8"/>
    <n v="261848"/>
    <x v="1"/>
    <s v="15%"/>
    <n v="39277.199999999997"/>
    <n v="222570.8"/>
    <x v="17"/>
    <x v="3"/>
    <x v="3"/>
  </r>
  <r>
    <s v="EMP-OPR-R16-2016"/>
    <s v="[{Name_Id :N16514,Gender_Id :F,RoleId :R16,CountryId :C6}]"/>
    <s v="N16514"/>
    <s v="Minerva Mcclain"/>
    <x v="1"/>
    <n v="43"/>
    <n v="40"/>
    <s v="R16"/>
    <s v="OPR"/>
    <s v="C6"/>
    <d v="1988-02-04T00:00:00"/>
    <x v="0"/>
    <n v="37"/>
    <x v="538"/>
    <x v="3"/>
    <n v="189750"/>
    <x v="0"/>
    <s v="10%"/>
    <n v="18975"/>
    <n v="170775"/>
    <x v="4"/>
    <x v="3"/>
    <x v="5"/>
  </r>
  <r>
    <s v="EMP-OPR-R17-2016"/>
    <s v="[{Name_Id :N15555,Gender_Id :F,RoleId :R17,CountryId :C5}]"/>
    <s v="N15555"/>
    <s v="Latisha Camacho"/>
    <x v="1"/>
    <n v="43"/>
    <n v="40"/>
    <s v="R17"/>
    <s v="OPR"/>
    <s v="C5"/>
    <d v="1991-06-10T00:00:00"/>
    <x v="0"/>
    <n v="33"/>
    <x v="392"/>
    <x v="4"/>
    <n v="141710"/>
    <x v="0"/>
    <s v="10%"/>
    <n v="14171"/>
    <n v="127539"/>
    <x v="9"/>
    <x v="3"/>
    <x v="0"/>
  </r>
  <r>
    <s v="EMP-HR-R18-2009"/>
    <s v="[{Name_Id :N4694,Gender_Id :M,RoleId :R18,CountryId :C5}]"/>
    <s v="N4694"/>
    <s v="Eusebio Reyes"/>
    <x v="0"/>
    <n v="42"/>
    <n v="39"/>
    <s v="R18"/>
    <s v="HR"/>
    <s v="C5"/>
    <d v="1983-07-14T00:00:00"/>
    <x v="0"/>
    <n v="41"/>
    <x v="539"/>
    <x v="8"/>
    <n v="196891"/>
    <x v="1"/>
    <s v="15%"/>
    <n v="29533.649999999998"/>
    <n v="167357.35"/>
    <x v="13"/>
    <x v="5"/>
    <x v="0"/>
  </r>
  <r>
    <s v="EMP-SM-R15-2011"/>
    <s v="[{Name_Id :N6055,Gender_Id :M,RoleId :R15,CountryId :C1}]"/>
    <s v="N6055"/>
    <s v="Cyril Hoffman"/>
    <x v="0"/>
    <n v="42"/>
    <n v="39"/>
    <s v="R15"/>
    <s v="SM"/>
    <s v="C1"/>
    <d v="1988-02-11T00:00:00"/>
    <x v="0"/>
    <n v="37"/>
    <x v="399"/>
    <x v="9"/>
    <n v="195345"/>
    <x v="1"/>
    <s v="15%"/>
    <n v="29301.75"/>
    <n v="166043.25"/>
    <x v="3"/>
    <x v="2"/>
    <x v="2"/>
  </r>
  <r>
    <s v="EMP-FN-R19-2011"/>
    <s v="[{Name_Id :N6216,Gender_Id :F,RoleId :R19,CountryId :C5}]"/>
    <s v="N6216"/>
    <s v="Laura Singleton"/>
    <x v="1"/>
    <n v="42"/>
    <n v="39"/>
    <s v="R19"/>
    <s v="FN"/>
    <s v="C5"/>
    <d v="1984-10-09T00:00:00"/>
    <x v="0"/>
    <n v="40"/>
    <x v="201"/>
    <x v="9"/>
    <n v="279962"/>
    <x v="1"/>
    <s v="15%"/>
    <n v="41994.299999999996"/>
    <n v="237967.7"/>
    <x v="12"/>
    <x v="4"/>
    <x v="0"/>
  </r>
  <r>
    <s v="EMP-OPR-R17-2011"/>
    <s v="[{Name_Id :N6426,Gender_Id :M,RoleId :R17,CountryId :C3}]"/>
    <s v="N6426"/>
    <s v="Lee Park"/>
    <x v="0"/>
    <n v="42"/>
    <n v="39"/>
    <s v="R17"/>
    <s v="OPR"/>
    <s v="C3"/>
    <d v="1986-08-21T00:00:00"/>
    <x v="0"/>
    <n v="38"/>
    <x v="540"/>
    <x v="9"/>
    <n v="173948"/>
    <x v="1"/>
    <s v="15%"/>
    <n v="26092.2"/>
    <n v="147855.79999999999"/>
    <x v="9"/>
    <x v="3"/>
    <x v="1"/>
  </r>
  <r>
    <s v="EMP-ENG-R7-2015"/>
    <s v="[{Name_Id :N15380,Gender_Id :F,RoleId :R7,CountryId :C3}]"/>
    <s v="N15380"/>
    <s v="Simone Parks"/>
    <x v="1"/>
    <n v="42"/>
    <n v="40"/>
    <s v="R7"/>
    <s v="ENG"/>
    <s v="C3"/>
    <d v="1991-12-15T00:00:00"/>
    <x v="0"/>
    <n v="33"/>
    <x v="282"/>
    <x v="4"/>
    <n v="150338"/>
    <x v="0"/>
    <s v="10%"/>
    <n v="15033.800000000001"/>
    <n v="135304.20000000001"/>
    <x v="16"/>
    <x v="1"/>
    <x v="1"/>
  </r>
  <r>
    <s v="EMP-OPR-R2-2015"/>
    <s v="[{Name_Id :N11865,Gender_Id :M,RoleId :R2,CountryId :C5}]"/>
    <s v="N11865"/>
    <s v="Bert Fleming"/>
    <x v="0"/>
    <n v="42"/>
    <n v="40"/>
    <s v="R2"/>
    <s v="OPR"/>
    <s v="C5"/>
    <d v="1972-07-11T00:00:00"/>
    <x v="1"/>
    <n v="52"/>
    <x v="541"/>
    <x v="2"/>
    <n v="767947"/>
    <x v="0"/>
    <s v="10%"/>
    <n v="76794.7"/>
    <n v="691152.3"/>
    <x v="5"/>
    <x v="3"/>
    <x v="0"/>
  </r>
  <r>
    <s v="EMP-HR-R18-2009"/>
    <s v="[{Name_Id :N5096,Gender_Id :F,RoleId :R18,CountryId :C5}]"/>
    <s v="N5096"/>
    <s v="Geneva Buckley"/>
    <x v="1"/>
    <n v="42"/>
    <n v="39"/>
    <s v="R18"/>
    <s v="HR"/>
    <s v="C5"/>
    <d v="1983-07-17T00:00:00"/>
    <x v="0"/>
    <n v="41"/>
    <x v="190"/>
    <x v="8"/>
    <n v="181202"/>
    <x v="1"/>
    <s v="15%"/>
    <n v="27180.3"/>
    <n v="154021.70000000001"/>
    <x v="13"/>
    <x v="5"/>
    <x v="0"/>
  </r>
  <r>
    <s v="EMP-PM-R14-2019"/>
    <s v="[{Name_Id :N21871,Gender_Id :F,RoleId :R14,CountryId :C6}]"/>
    <s v="N21871"/>
    <s v="Matilda Raymond"/>
    <x v="1"/>
    <n v="43"/>
    <n v="40"/>
    <s v="R14"/>
    <s v="PM"/>
    <s v="C6"/>
    <d v="1991-08-20T00:00:00"/>
    <x v="0"/>
    <n v="33"/>
    <x v="542"/>
    <x v="0"/>
    <n v="163650"/>
    <x v="0"/>
    <s v="10%"/>
    <n v="16365"/>
    <n v="147285"/>
    <x v="14"/>
    <x v="0"/>
    <x v="5"/>
  </r>
  <r>
    <s v="EMP-PM-R5-2006"/>
    <s v="[{Name_Id :N3395,Gender_Id :M,RoleId :R5,CountryId :C4}]"/>
    <s v="N3395"/>
    <s v="Ulysses Barajas"/>
    <x v="0"/>
    <n v="41"/>
    <n v="39"/>
    <s v="R5"/>
    <s v="PM"/>
    <s v="C4"/>
    <d v="1979-06-04T00:00:00"/>
    <x v="1"/>
    <n v="45"/>
    <x v="543"/>
    <x v="15"/>
    <n v="172376"/>
    <x v="2"/>
    <s v="20%"/>
    <n v="34475.200000000004"/>
    <n v="137900.79999999999"/>
    <x v="10"/>
    <x v="0"/>
    <x v="6"/>
  </r>
  <r>
    <s v="EMP-HR-R18-2010"/>
    <s v="[{Name_Id :N5349,Gender_Id :M,RoleId :R18,CountryId :C6}]"/>
    <s v="N5349"/>
    <s v="Dorian Villegas"/>
    <x v="0"/>
    <n v="42"/>
    <n v="39"/>
    <s v="R18"/>
    <s v="HR"/>
    <s v="C6"/>
    <d v="1980-03-30T00:00:00"/>
    <x v="1"/>
    <n v="44"/>
    <x v="407"/>
    <x v="13"/>
    <n v="227938"/>
    <x v="1"/>
    <s v="15%"/>
    <n v="34190.699999999997"/>
    <n v="193747.3"/>
    <x v="13"/>
    <x v="5"/>
    <x v="5"/>
  </r>
  <r>
    <s v="EMP-SM-R10-2015"/>
    <s v="[{Name_Id :N14752,Gender_Id :M,RoleId :R10,CountryId :C7}]"/>
    <s v="N14752"/>
    <s v="Desmond Hendrix"/>
    <x v="0"/>
    <n v="43"/>
    <n v="40"/>
    <s v="R10"/>
    <s v="SM"/>
    <s v="C7"/>
    <d v="1990-09-05T00:00:00"/>
    <x v="0"/>
    <n v="34"/>
    <x v="544"/>
    <x v="4"/>
    <n v="193755"/>
    <x v="0"/>
    <s v="10%"/>
    <n v="19375.5"/>
    <n v="174379.5"/>
    <x v="11"/>
    <x v="2"/>
    <x v="3"/>
  </r>
  <r>
    <s v="EMP-ENG-R13-2017"/>
    <s v="[{Name_Id :N17973,Gender_Id :M,RoleId :R13,CountryId :C5}]"/>
    <s v="N17973"/>
    <s v="Forrest Walton"/>
    <x v="0"/>
    <n v="43"/>
    <n v="40"/>
    <s v="R13"/>
    <s v="ENG"/>
    <s v="C5"/>
    <d v="1990-02-15T00:00:00"/>
    <x v="0"/>
    <n v="35"/>
    <x v="159"/>
    <x v="6"/>
    <n v="111329"/>
    <x v="0"/>
    <s v="10%"/>
    <n v="11132.900000000001"/>
    <n v="100196.1"/>
    <x v="2"/>
    <x v="1"/>
    <x v="0"/>
  </r>
  <r>
    <s v="EMP-ENG-R1-2010"/>
    <s v="[{Name_Id :N5545,Gender_Id :F,RoleId :R1,CountryId :C7}]"/>
    <s v="N5545"/>
    <s v="Adrienne Vasquez"/>
    <x v="1"/>
    <n v="41"/>
    <n v="39"/>
    <s v="R1"/>
    <s v="ENG"/>
    <s v="C7"/>
    <d v="1981-05-31T00:00:00"/>
    <x v="0"/>
    <n v="43"/>
    <x v="366"/>
    <x v="13"/>
    <n v="285235"/>
    <x v="1"/>
    <s v="15%"/>
    <n v="42785.25"/>
    <n v="242449.75"/>
    <x v="1"/>
    <x v="1"/>
    <x v="3"/>
  </r>
  <r>
    <s v="EMP-ENG-R1-2009"/>
    <s v="[{Name_Id :N4961,Gender_Id :M,RoleId :R1,CountryId :C2}]"/>
    <s v="N4961"/>
    <s v="Erick Oconnor"/>
    <x v="0"/>
    <n v="41"/>
    <n v="39"/>
    <s v="R1"/>
    <s v="ENG"/>
    <s v="C2"/>
    <d v="1982-06-25T00:00:00"/>
    <x v="0"/>
    <n v="42"/>
    <x v="545"/>
    <x v="8"/>
    <n v="480000"/>
    <x v="1"/>
    <s v="15%"/>
    <n v="72000"/>
    <n v="408000"/>
    <x v="1"/>
    <x v="1"/>
    <x v="4"/>
  </r>
  <r>
    <s v="EMP-PM-R14-2011"/>
    <s v="[{Name_Id :N6400,Gender_Id :M,RoleId :R14,CountryId :C2}]"/>
    <s v="N6400"/>
    <s v="Antoine Cordova"/>
    <x v="0"/>
    <n v="42"/>
    <n v="39"/>
    <s v="R14"/>
    <s v="PM"/>
    <s v="C2"/>
    <d v="1985-06-21T00:00:00"/>
    <x v="0"/>
    <n v="39"/>
    <x v="546"/>
    <x v="9"/>
    <n v="285798"/>
    <x v="1"/>
    <s v="15%"/>
    <n v="42869.7"/>
    <n v="242928.3"/>
    <x v="14"/>
    <x v="0"/>
    <x v="4"/>
  </r>
  <r>
    <s v="EMP-OPR-R16-2009"/>
    <s v="[{Name_Id :N4909,Gender_Id :M,RoleId :R16,CountryId :C3}]"/>
    <s v="N4909"/>
    <s v="Jacob Fields"/>
    <x v="0"/>
    <n v="42"/>
    <n v="39"/>
    <s v="R16"/>
    <s v="OPR"/>
    <s v="C3"/>
    <d v="1984-09-22T00:00:00"/>
    <x v="0"/>
    <n v="40"/>
    <x v="529"/>
    <x v="8"/>
    <n v="178881"/>
    <x v="1"/>
    <s v="15%"/>
    <n v="26832.149999999998"/>
    <n v="152048.85"/>
    <x v="4"/>
    <x v="3"/>
    <x v="1"/>
  </r>
  <r>
    <s v="EMP-ENG-R13-2017"/>
    <s v="[{Name_Id :N19052,Gender_Id :M,RoleId :R13,CountryId :C1}]"/>
    <s v="N19052"/>
    <s v="Modesto Murray"/>
    <x v="0"/>
    <n v="43"/>
    <n v="40"/>
    <s v="R13"/>
    <s v="ENG"/>
    <s v="C1"/>
    <d v="1986-06-12T00:00:00"/>
    <x v="0"/>
    <n v="38"/>
    <x v="79"/>
    <x v="6"/>
    <n v="117463"/>
    <x v="0"/>
    <s v="10%"/>
    <n v="11746.300000000001"/>
    <n v="105716.7"/>
    <x v="2"/>
    <x v="1"/>
    <x v="2"/>
  </r>
  <r>
    <s v="EMP-PM-R14-2009"/>
    <s v="[{Name_Id :N4677,Gender_Id :M,RoleId :R14,CountryId :C2}]"/>
    <s v="N4677"/>
    <s v="Donte Wade"/>
    <x v="0"/>
    <n v="42"/>
    <n v="39"/>
    <s v="R14"/>
    <s v="PM"/>
    <s v="C2"/>
    <d v="1982-01-02T00:00:00"/>
    <x v="0"/>
    <n v="43"/>
    <x v="210"/>
    <x v="10"/>
    <n v="512007"/>
    <x v="2"/>
    <s v="20%"/>
    <n v="102401.40000000001"/>
    <n v="409605.6"/>
    <x v="14"/>
    <x v="0"/>
    <x v="4"/>
  </r>
  <r>
    <s v="EMP-ENG-R4-2007"/>
    <s v="[{Name_Id :N3434,Gender_Id :M,RoleId :R4,CountryId :C5}]"/>
    <s v="N3434"/>
    <s v="Hans Brooks"/>
    <x v="0"/>
    <n v="41"/>
    <n v="39"/>
    <s v="R4"/>
    <s v="ENG"/>
    <s v="C5"/>
    <d v="1982-10-09T00:00:00"/>
    <x v="0"/>
    <n v="42"/>
    <x v="547"/>
    <x v="12"/>
    <n v="341201"/>
    <x v="2"/>
    <s v="20%"/>
    <n v="68240.2"/>
    <n v="272960.8"/>
    <x v="6"/>
    <x v="1"/>
    <x v="0"/>
  </r>
  <r>
    <s v="EMP-SM-R10-2010"/>
    <s v="[{Name_Id :N5699,Gender_Id :M,RoleId :R10,CountryId :C4}]"/>
    <s v="N5699"/>
    <s v="Jim Rich"/>
    <x v="0"/>
    <n v="42"/>
    <n v="39"/>
    <s v="R10"/>
    <s v="SM"/>
    <s v="C4"/>
    <d v="1977-09-18T00:00:00"/>
    <x v="1"/>
    <n v="47"/>
    <x v="548"/>
    <x v="13"/>
    <n v="219469"/>
    <x v="1"/>
    <s v="15%"/>
    <n v="32920.35"/>
    <n v="186548.65"/>
    <x v="11"/>
    <x v="2"/>
    <x v="6"/>
  </r>
  <r>
    <s v="EMP-OPR-R8-2008"/>
    <s v="[{Name_Id :N4086,Gender_Id :M,RoleId :R8,CountryId :C1}]"/>
    <s v="N4086"/>
    <s v="Erich Anthony"/>
    <x v="0"/>
    <n v="41"/>
    <n v="39"/>
    <s v="R8"/>
    <s v="OPR"/>
    <s v="C1"/>
    <d v="1983-11-14T00:00:00"/>
    <x v="0"/>
    <n v="41"/>
    <x v="549"/>
    <x v="12"/>
    <n v="261530"/>
    <x v="2"/>
    <s v="20%"/>
    <n v="52306"/>
    <n v="209224"/>
    <x v="17"/>
    <x v="3"/>
    <x v="2"/>
  </r>
  <r>
    <s v="EMP-OPR-R2-2008"/>
    <s v="[{Name_Id :N3989,Gender_Id :M,RoleId :R2,CountryId :C3}]"/>
    <s v="N3989"/>
    <s v="Tracy Curry"/>
    <x v="0"/>
    <n v="41"/>
    <n v="39"/>
    <s v="R2"/>
    <s v="OPR"/>
    <s v="C3"/>
    <d v="1984-11-03T00:00:00"/>
    <x v="0"/>
    <n v="40"/>
    <x v="526"/>
    <x v="10"/>
    <n v="361699"/>
    <x v="2"/>
    <s v="20%"/>
    <n v="72339.8"/>
    <n v="289359.2"/>
    <x v="5"/>
    <x v="3"/>
    <x v="1"/>
  </r>
  <r>
    <s v="EMP-PM-R14-2011"/>
    <s v="[{Name_Id :N6563,Gender_Id :M,RoleId :R14,CountryId :C6}]"/>
    <s v="N6563"/>
    <s v="Darren Randolph"/>
    <x v="0"/>
    <n v="42"/>
    <n v="39"/>
    <s v="R14"/>
    <s v="PM"/>
    <s v="C6"/>
    <d v="1986-08-01T00:00:00"/>
    <x v="0"/>
    <n v="38"/>
    <x v="550"/>
    <x v="9"/>
    <n v="240793"/>
    <x v="1"/>
    <s v="15%"/>
    <n v="36118.949999999997"/>
    <n v="204674.05"/>
    <x v="14"/>
    <x v="0"/>
    <x v="5"/>
  </r>
  <r>
    <s v="EMP-SM-R9-2016"/>
    <s v="[{Name_Id :N12161,Gender_Id :F,RoleId :R9,CountryId :C4}]"/>
    <s v="N12161"/>
    <s v="Estelle Clark"/>
    <x v="1"/>
    <n v="42"/>
    <n v="40"/>
    <s v="R9"/>
    <s v="SM"/>
    <s v="C4"/>
    <d v="1990-04-24T00:00:00"/>
    <x v="0"/>
    <n v="34"/>
    <x v="141"/>
    <x v="3"/>
    <n v="135338"/>
    <x v="0"/>
    <s v="10%"/>
    <n v="13533.800000000001"/>
    <n v="121804.2"/>
    <x v="8"/>
    <x v="2"/>
    <x v="6"/>
  </r>
  <r>
    <s v="EMP-OPR-R11-2015"/>
    <s v="[{Name_Id :N14236,Gender_Id :F,RoleId :R11,CountryId :C1}]"/>
    <s v="N14236"/>
    <s v="Leticia Howe"/>
    <x v="1"/>
    <n v="43"/>
    <n v="40"/>
    <s v="R11"/>
    <s v="OPR"/>
    <s v="C1"/>
    <d v="1989-07-01T00:00:00"/>
    <x v="0"/>
    <n v="35"/>
    <x v="92"/>
    <x v="4"/>
    <n v="112295"/>
    <x v="0"/>
    <s v="10%"/>
    <n v="11229.5"/>
    <n v="101065.5"/>
    <x v="15"/>
    <x v="3"/>
    <x v="2"/>
  </r>
  <r>
    <s v="EMP-SM-R15-2012"/>
    <s v="[{Name_Id :N5785,Gender_Id :F,RoleId :R15,CountryId :C6}]"/>
    <s v="N5785"/>
    <s v="Petra Silva"/>
    <x v="1"/>
    <n v="42"/>
    <n v="39"/>
    <s v="R15"/>
    <s v="SM"/>
    <s v="C6"/>
    <d v="1986-03-05T00:00:00"/>
    <x v="0"/>
    <n v="38"/>
    <x v="551"/>
    <x v="9"/>
    <n v="177575"/>
    <x v="1"/>
    <s v="15%"/>
    <n v="26636.25"/>
    <n v="150938.75"/>
    <x v="3"/>
    <x v="2"/>
    <x v="5"/>
  </r>
  <r>
    <s v="EMP-ENG-R4-2019"/>
    <s v="[{Name_Id :N21613,Gender_Id :M,RoleId :R4,CountryId :C5}]"/>
    <s v="N21613"/>
    <s v="Wilson Juarez"/>
    <x v="0"/>
    <n v="42"/>
    <n v="40"/>
    <s v="R4"/>
    <s v="ENG"/>
    <s v="C5"/>
    <d v="1991-07-10T00:00:00"/>
    <x v="0"/>
    <n v="33"/>
    <x v="552"/>
    <x v="0"/>
    <n v="88822"/>
    <x v="0"/>
    <s v="10%"/>
    <n v="8882.2000000000007"/>
    <n v="79939.8"/>
    <x v="6"/>
    <x v="1"/>
    <x v="0"/>
  </r>
  <r>
    <s v="EMP-ENG-R1-2005"/>
    <s v="[{Name_Id :N2930,Gender_Id :M,RoleId :R1,CountryId :C7}]"/>
    <s v="N2930"/>
    <s v="Nicky Pennington"/>
    <x v="0"/>
    <n v="41"/>
    <n v="39"/>
    <s v="R1"/>
    <s v="ENG"/>
    <s v="C7"/>
    <d v="1980-05-22T00:00:00"/>
    <x v="1"/>
    <n v="44"/>
    <x v="553"/>
    <x v="14"/>
    <n v="332122"/>
    <x v="2"/>
    <s v="20%"/>
    <n v="66424.400000000009"/>
    <n v="265697.59999999998"/>
    <x v="1"/>
    <x v="1"/>
    <x v="3"/>
  </r>
  <r>
    <s v="EMP-FN-R19-2015"/>
    <s v="[{Name_Id :N14596,Gender_Id :F,RoleId :R19,CountryId :C7}]"/>
    <s v="N14596"/>
    <s v="Beth Lyons"/>
    <x v="1"/>
    <n v="43"/>
    <n v="40"/>
    <s v="R19"/>
    <s v="FN"/>
    <s v="C7"/>
    <d v="1991-01-20T00:00:00"/>
    <x v="0"/>
    <n v="34"/>
    <x v="554"/>
    <x v="4"/>
    <n v="76377"/>
    <x v="0"/>
    <s v="10%"/>
    <n v="7637.7000000000007"/>
    <n v="68739.3"/>
    <x v="12"/>
    <x v="4"/>
    <x v="3"/>
  </r>
  <r>
    <s v="EMP-PM-R5-2016"/>
    <s v="[{Name_Id :N15790,Gender_Id :M,RoleId :R5,CountryId :C2}]"/>
    <s v="N15790"/>
    <s v="Dane Ruiz"/>
    <x v="0"/>
    <n v="42"/>
    <n v="40"/>
    <s v="R5"/>
    <s v="PM"/>
    <s v="C2"/>
    <d v="1977-12-20T00:00:00"/>
    <x v="1"/>
    <n v="47"/>
    <x v="323"/>
    <x v="3"/>
    <n v="335684"/>
    <x v="0"/>
    <s v="10%"/>
    <n v="33568.400000000001"/>
    <n v="302115.59999999998"/>
    <x v="10"/>
    <x v="0"/>
    <x v="4"/>
  </r>
  <r>
    <s v="EMP-ENG-R3-2018"/>
    <s v="[{Name_Id :N19731,Gender_Id :F,RoleId :R3,CountryId :C6}]"/>
    <s v="N19731"/>
    <s v="Reba Evans"/>
    <x v="1"/>
    <n v="42"/>
    <n v="40"/>
    <s v="R3"/>
    <s v="ENG"/>
    <s v="C6"/>
    <d v="1991-11-26T00:00:00"/>
    <x v="0"/>
    <n v="33"/>
    <x v="119"/>
    <x v="6"/>
    <n v="180086"/>
    <x v="0"/>
    <s v="10%"/>
    <n v="18008.600000000002"/>
    <n v="162077.4"/>
    <x v="7"/>
    <x v="1"/>
    <x v="5"/>
  </r>
  <r>
    <s v="EMP-OPR-R17-2017"/>
    <s v="[{Name_Id :N17136,Gender_Id :M,RoleId :R17,CountryId :C5}]"/>
    <s v="N17136"/>
    <s v="Houston Montes"/>
    <x v="0"/>
    <n v="43"/>
    <n v="40"/>
    <s v="R17"/>
    <s v="OPR"/>
    <s v="C5"/>
    <d v="1973-02-06T00:00:00"/>
    <x v="1"/>
    <n v="52"/>
    <x v="179"/>
    <x v="3"/>
    <n v="369758"/>
    <x v="0"/>
    <s v="10%"/>
    <n v="36975.800000000003"/>
    <n v="332782.2"/>
    <x v="9"/>
    <x v="3"/>
    <x v="0"/>
  </r>
  <r>
    <s v="EMP-PM-R5-2018"/>
    <s v="[{Name_Id :N19740,Gender_Id :F,RoleId :R5,CountryId :C3}]"/>
    <s v="N19740"/>
    <s v="Beatriz Kirby"/>
    <x v="1"/>
    <n v="42"/>
    <n v="40"/>
    <s v="R5"/>
    <s v="PM"/>
    <s v="C3"/>
    <d v="1985-10-16T00:00:00"/>
    <x v="0"/>
    <n v="39"/>
    <x v="119"/>
    <x v="6"/>
    <n v="79168"/>
    <x v="0"/>
    <s v="10%"/>
    <n v="7916.8"/>
    <n v="71251.199999999997"/>
    <x v="10"/>
    <x v="0"/>
    <x v="1"/>
  </r>
  <r>
    <s v="EMP-SM-R10-2015"/>
    <s v="[{Name_Id :N11945,Gender_Id :M,RoleId :R10,CountryId :C7}]"/>
    <s v="N11945"/>
    <s v="Carter Waller"/>
    <x v="0"/>
    <n v="43"/>
    <n v="40"/>
    <s v="R10"/>
    <s v="SM"/>
    <s v="C7"/>
    <d v="1977-07-24T00:00:00"/>
    <x v="1"/>
    <n v="47"/>
    <x v="114"/>
    <x v="2"/>
    <n v="480371"/>
    <x v="0"/>
    <s v="10%"/>
    <n v="48037.100000000006"/>
    <n v="432333.9"/>
    <x v="11"/>
    <x v="2"/>
    <x v="3"/>
  </r>
  <r>
    <s v="EMP-ENG-R4-2018"/>
    <s v="[{Name_Id :N20805,Gender_Id :F,RoleId :R4,CountryId :C2}]"/>
    <s v="N20805"/>
    <s v="Evangeline Hayes"/>
    <x v="1"/>
    <n v="42"/>
    <n v="40"/>
    <s v="R4"/>
    <s v="ENG"/>
    <s v="C2"/>
    <d v="1984-03-04T00:00:00"/>
    <x v="0"/>
    <n v="40"/>
    <x v="555"/>
    <x v="1"/>
    <n v="55446"/>
    <x v="0"/>
    <s v="10%"/>
    <n v="5544.6"/>
    <n v="49901.4"/>
    <x v="6"/>
    <x v="1"/>
    <x v="4"/>
  </r>
  <r>
    <s v="EMP-SM-R10-2019"/>
    <s v="[{Name_Id :N22222,Gender_Id :F,RoleId :R10,CountryId :C1}]"/>
    <s v="N22222"/>
    <s v="Ollie Herrera"/>
    <x v="1"/>
    <n v="43"/>
    <n v="40"/>
    <s v="R10"/>
    <s v="SM"/>
    <s v="C1"/>
    <d v="1988-03-12T00:00:00"/>
    <x v="0"/>
    <n v="36"/>
    <x v="412"/>
    <x v="0"/>
    <n v="143800"/>
    <x v="0"/>
    <s v="10%"/>
    <n v="14380"/>
    <n v="129420"/>
    <x v="11"/>
    <x v="2"/>
    <x v="2"/>
  </r>
  <r>
    <s v="EMP-SM-R9-2013"/>
    <s v="[{Name_Id :N8516,Gender_Id :F,RoleId :R9,CountryId :C6}]"/>
    <s v="N8516"/>
    <s v="Carissa Cummings"/>
    <x v="1"/>
    <n v="41"/>
    <n v="39"/>
    <s v="R9"/>
    <s v="SM"/>
    <s v="C6"/>
    <d v="1987-01-09T00:00:00"/>
    <x v="0"/>
    <n v="38"/>
    <x v="556"/>
    <x v="7"/>
    <n v="150889"/>
    <x v="1"/>
    <s v="15%"/>
    <n v="22633.35"/>
    <n v="128255.65"/>
    <x v="8"/>
    <x v="2"/>
    <x v="5"/>
  </r>
  <r>
    <s v="EMP-ENG-R4-2015"/>
    <s v="[{Name_Id :N14429,Gender_Id :M,RoleId :R4,CountryId :C1}]"/>
    <s v="N14429"/>
    <s v="Jordon Cardenas"/>
    <x v="0"/>
    <n v="42"/>
    <n v="40"/>
    <s v="R4"/>
    <s v="ENG"/>
    <s v="C1"/>
    <d v="1989-10-15T00:00:00"/>
    <x v="0"/>
    <n v="35"/>
    <x v="38"/>
    <x v="4"/>
    <n v="136607"/>
    <x v="0"/>
    <s v="10%"/>
    <n v="13660.7"/>
    <n v="122946.3"/>
    <x v="6"/>
    <x v="1"/>
    <x v="2"/>
  </r>
  <r>
    <s v="EMP-PM-R14-2017"/>
    <s v="[{Name_Id :N18800,Gender_Id :F,RoleId :R14,CountryId :C4}]"/>
    <s v="N18800"/>
    <s v="Paulette Irwin"/>
    <x v="1"/>
    <n v="43"/>
    <n v="40"/>
    <s v="R14"/>
    <s v="PM"/>
    <s v="C4"/>
    <d v="1991-06-23T00:00:00"/>
    <x v="0"/>
    <n v="33"/>
    <x v="158"/>
    <x v="6"/>
    <n v="220634"/>
    <x v="0"/>
    <s v="10%"/>
    <n v="22063.4"/>
    <n v="198570.6"/>
    <x v="14"/>
    <x v="0"/>
    <x v="6"/>
  </r>
  <r>
    <s v="EMP-SM-R10-2017"/>
    <s v="[{Name_Id :N17259,Gender_Id :M,RoleId :R10,CountryId :C1}]"/>
    <s v="N17259"/>
    <s v="Miquel Marshall"/>
    <x v="0"/>
    <n v="43"/>
    <n v="40"/>
    <s v="R10"/>
    <s v="SM"/>
    <s v="C1"/>
    <d v="1984-04-16T00:00:00"/>
    <x v="0"/>
    <n v="40"/>
    <x v="37"/>
    <x v="3"/>
    <n v="104813"/>
    <x v="0"/>
    <s v="10%"/>
    <n v="10481.300000000001"/>
    <n v="94331.7"/>
    <x v="11"/>
    <x v="2"/>
    <x v="2"/>
  </r>
  <r>
    <s v="EMP-PM-R14-2011"/>
    <s v="[{Name_Id :N5637,Gender_Id :F,RoleId :R14,CountryId :C3}]"/>
    <s v="N5637"/>
    <s v="Gilda Frazier"/>
    <x v="1"/>
    <n v="42"/>
    <n v="39"/>
    <s v="R14"/>
    <s v="PM"/>
    <s v="C3"/>
    <d v="1981-12-22T00:00:00"/>
    <x v="0"/>
    <n v="43"/>
    <x v="211"/>
    <x v="13"/>
    <n v="121945"/>
    <x v="1"/>
    <s v="15%"/>
    <n v="18291.75"/>
    <n v="103653.25"/>
    <x v="14"/>
    <x v="0"/>
    <x v="1"/>
  </r>
  <r>
    <s v="EMP-OPR-R11-2017"/>
    <s v="[{Name_Id :N19156,Gender_Id :M,RoleId :R11,CountryId :C1}]"/>
    <s v="N19156"/>
    <s v="Emmett Ho"/>
    <x v="0"/>
    <n v="43"/>
    <n v="40"/>
    <s v="R11"/>
    <s v="OPR"/>
    <s v="C1"/>
    <d v="1991-02-06T00:00:00"/>
    <x v="0"/>
    <n v="34"/>
    <x v="167"/>
    <x v="6"/>
    <n v="126072"/>
    <x v="0"/>
    <s v="10%"/>
    <n v="12607.2"/>
    <n v="113464.8"/>
    <x v="15"/>
    <x v="3"/>
    <x v="2"/>
  </r>
  <r>
    <s v="EMP-ENG-R1-2015"/>
    <s v="[{Name_Id :N14782,Gender_Id :F,RoleId :R1,CountryId :C2}]"/>
    <s v="N14782"/>
    <s v="Martha Edwards"/>
    <x v="1"/>
    <n v="42"/>
    <n v="40"/>
    <s v="R1"/>
    <s v="ENG"/>
    <s v="C2"/>
    <d v="1991-04-01T00:00:00"/>
    <x v="0"/>
    <n v="33"/>
    <x v="557"/>
    <x v="4"/>
    <n v="129672"/>
    <x v="0"/>
    <s v="10%"/>
    <n v="12967.2"/>
    <n v="116704.8"/>
    <x v="1"/>
    <x v="1"/>
    <x v="4"/>
  </r>
  <r>
    <s v="EMP-ENG-R7-2008"/>
    <s v="[{Name_Id :N4580,Gender_Id :M,RoleId :R7,CountryId :C4}]"/>
    <s v="N4580"/>
    <s v="Foster Durham"/>
    <x v="0"/>
    <n v="41"/>
    <n v="39"/>
    <s v="R7"/>
    <s v="ENG"/>
    <s v="C4"/>
    <d v="1983-08-13T00:00:00"/>
    <x v="0"/>
    <n v="41"/>
    <x v="468"/>
    <x v="10"/>
    <n v="370929"/>
    <x v="2"/>
    <s v="20%"/>
    <n v="74185.8"/>
    <n v="296743.2"/>
    <x v="16"/>
    <x v="1"/>
    <x v="6"/>
  </r>
  <r>
    <s v="EMP-PM-R6-2008"/>
    <s v="[{Name_Id :N4422,Gender_Id :F,RoleId :R6,CountryId :C6}]"/>
    <s v="N4422"/>
    <s v="Tiffany Booker"/>
    <x v="1"/>
    <n v="41"/>
    <n v="39"/>
    <s v="R6"/>
    <s v="PM"/>
    <s v="C6"/>
    <d v="1968-08-26T00:00:00"/>
    <x v="1"/>
    <n v="56"/>
    <x v="558"/>
    <x v="10"/>
    <n v="183373"/>
    <x v="2"/>
    <s v="20%"/>
    <n v="36674.6"/>
    <n v="146698.4"/>
    <x v="0"/>
    <x v="0"/>
    <x v="5"/>
  </r>
  <r>
    <s v="EMP-SM-R15-2011"/>
    <s v="[{Name_Id :N6480,Gender_Id :M,RoleId :R15,CountryId :C7}]"/>
    <s v="N6480"/>
    <s v="Forrest Francis"/>
    <x v="0"/>
    <n v="42"/>
    <n v="39"/>
    <s v="R15"/>
    <s v="SM"/>
    <s v="C7"/>
    <d v="1981-08-20T00:00:00"/>
    <x v="0"/>
    <n v="43"/>
    <x v="399"/>
    <x v="9"/>
    <n v="308426"/>
    <x v="1"/>
    <s v="15%"/>
    <n v="46263.9"/>
    <n v="262162.09999999998"/>
    <x v="3"/>
    <x v="2"/>
    <x v="3"/>
  </r>
  <r>
    <s v="EMP-ENG-R12-2009"/>
    <s v="[{Name_Id :N4760,Gender_Id :M,RoleId :R12,CountryId :C7}]"/>
    <s v="N4760"/>
    <s v="George Weeks"/>
    <x v="0"/>
    <n v="42"/>
    <n v="39"/>
    <s v="R12"/>
    <s v="ENG"/>
    <s v="C7"/>
    <d v="1984-06-20T00:00:00"/>
    <x v="0"/>
    <n v="40"/>
    <x v="559"/>
    <x v="8"/>
    <n v="186510"/>
    <x v="1"/>
    <s v="15%"/>
    <n v="27976.5"/>
    <n v="158533.5"/>
    <x v="18"/>
    <x v="1"/>
    <x v="3"/>
  </r>
  <r>
    <s v="EMP-SM-R9-2018"/>
    <s v="[{Name_Id :N19889,Gender_Id :M,RoleId :R9,CountryId :C1}]"/>
    <s v="N19889"/>
    <s v="Nathanael Ross"/>
    <x v="0"/>
    <n v="42"/>
    <n v="40"/>
    <s v="R9"/>
    <s v="SM"/>
    <s v="C1"/>
    <d v="1987-05-31T00:00:00"/>
    <x v="0"/>
    <n v="37"/>
    <x v="352"/>
    <x v="6"/>
    <n v="149575"/>
    <x v="0"/>
    <s v="10%"/>
    <n v="14957.5"/>
    <n v="134617.5"/>
    <x v="8"/>
    <x v="2"/>
    <x v="2"/>
  </r>
  <r>
    <s v="EMP-SM-R9-2016"/>
    <s v="[{Name_Id :N16440,Gender_Id :M,RoleId :R9,CountryId :C2}]"/>
    <s v="N16440"/>
    <s v="Ty Conway"/>
    <x v="0"/>
    <n v="42"/>
    <n v="40"/>
    <s v="R9"/>
    <s v="SM"/>
    <s v="C2"/>
    <d v="1982-08-24T00:00:00"/>
    <x v="0"/>
    <n v="42"/>
    <x v="32"/>
    <x v="3"/>
    <n v="112503"/>
    <x v="0"/>
    <s v="10%"/>
    <n v="11250.300000000001"/>
    <n v="101252.7"/>
    <x v="8"/>
    <x v="2"/>
    <x v="4"/>
  </r>
  <r>
    <s v="EMP-OPR-R8-2017"/>
    <s v="[{Name_Id :N17442,Gender_Id :M,RoleId :R8,CountryId :C4}]"/>
    <s v="N17442"/>
    <s v="Jacinto Arellano"/>
    <x v="0"/>
    <n v="42"/>
    <n v="40"/>
    <s v="R8"/>
    <s v="OPR"/>
    <s v="C4"/>
    <d v="1989-05-19T00:00:00"/>
    <x v="0"/>
    <n v="35"/>
    <x v="560"/>
    <x v="6"/>
    <n v="198668"/>
    <x v="0"/>
    <s v="10%"/>
    <n v="19866.800000000003"/>
    <n v="178801.2"/>
    <x v="17"/>
    <x v="3"/>
    <x v="6"/>
  </r>
  <r>
    <s v="EMP-OPR-R2-2014"/>
    <s v="[{Name_Id :N10505,Gender_Id :M,RoleId :R2,CountryId :C5}]"/>
    <s v="N10505"/>
    <s v="Marshall Odonnell"/>
    <x v="0"/>
    <n v="42"/>
    <n v="40"/>
    <s v="R2"/>
    <s v="OPR"/>
    <s v="C5"/>
    <d v="1984-03-05T00:00:00"/>
    <x v="0"/>
    <n v="40"/>
    <x v="561"/>
    <x v="2"/>
    <n v="235845"/>
    <x v="0"/>
    <s v="10%"/>
    <n v="23584.5"/>
    <n v="212260.5"/>
    <x v="5"/>
    <x v="3"/>
    <x v="0"/>
  </r>
  <r>
    <s v="EMP-SM-R10-2018"/>
    <s v="[{Name_Id :N8266,Gender_Id :F,RoleId :R10,CountryId :C2}]"/>
    <s v="N8266"/>
    <s v="Annmarie Garcia"/>
    <x v="1"/>
    <n v="42"/>
    <n v="39"/>
    <s v="R10"/>
    <s v="SM"/>
    <s v="C2"/>
    <d v="1978-08-25T00:00:00"/>
    <x v="1"/>
    <n v="46"/>
    <x v="562"/>
    <x v="1"/>
    <n v="195114"/>
    <x v="0"/>
    <s v="10%"/>
    <n v="19511.400000000001"/>
    <n v="175602.6"/>
    <x v="11"/>
    <x v="2"/>
    <x v="4"/>
  </r>
  <r>
    <s v="EMP-FN-R19-2013"/>
    <s v="[{Name_Id :N8433,Gender_Id :F,RoleId :R19,CountryId :C1}]"/>
    <s v="N8433"/>
    <s v="Genevieve Cooper"/>
    <x v="1"/>
    <n v="42"/>
    <n v="39"/>
    <s v="R19"/>
    <s v="FN"/>
    <s v="C1"/>
    <d v="1985-12-25T00:00:00"/>
    <x v="0"/>
    <n v="39"/>
    <x v="442"/>
    <x v="7"/>
    <n v="195954"/>
    <x v="1"/>
    <s v="15%"/>
    <n v="29393.1"/>
    <n v="166560.9"/>
    <x v="12"/>
    <x v="4"/>
    <x v="2"/>
  </r>
  <r>
    <s v="EMP-OPR-R16-2018"/>
    <s v="[{Name_Id :N19969,Gender_Id :M,RoleId :R16,CountryId :C7}]"/>
    <s v="N19969"/>
    <s v="Dale Doyle"/>
    <x v="0"/>
    <n v="43"/>
    <n v="40"/>
    <s v="R16"/>
    <s v="OPR"/>
    <s v="C7"/>
    <d v="1989-11-14T00:00:00"/>
    <x v="0"/>
    <n v="35"/>
    <x v="563"/>
    <x v="1"/>
    <n v="173015"/>
    <x v="0"/>
    <s v="10%"/>
    <n v="17301.5"/>
    <n v="155713.5"/>
    <x v="4"/>
    <x v="3"/>
    <x v="3"/>
  </r>
  <r>
    <s v="EMP-OPR-R11-2015"/>
    <s v="[{Name_Id :N14255,Gender_Id :M,RoleId :R11,CountryId :C2}]"/>
    <s v="N14255"/>
    <s v="Horace Wilkinson"/>
    <x v="0"/>
    <n v="43"/>
    <n v="40"/>
    <s v="R11"/>
    <s v="OPR"/>
    <s v="C2"/>
    <d v="1992-05-27T00:00:00"/>
    <x v="0"/>
    <n v="32"/>
    <x v="92"/>
    <x v="4"/>
    <n v="103009"/>
    <x v="0"/>
    <s v="10%"/>
    <n v="10300.900000000001"/>
    <n v="92708.1"/>
    <x v="15"/>
    <x v="3"/>
    <x v="4"/>
  </r>
  <r>
    <s v="EMP-PM-R5-2012"/>
    <s v="[{Name_Id :N7668,Gender_Id :M,RoleId :R5,CountryId :C6}]"/>
    <s v="N7668"/>
    <s v="Hosea Acosta"/>
    <x v="0"/>
    <n v="41"/>
    <n v="39"/>
    <s v="R5"/>
    <s v="PM"/>
    <s v="C6"/>
    <d v="1983-08-23T00:00:00"/>
    <x v="0"/>
    <n v="41"/>
    <x v="564"/>
    <x v="5"/>
    <n v="240056"/>
    <x v="1"/>
    <s v="15%"/>
    <n v="36008.400000000001"/>
    <n v="204047.6"/>
    <x v="10"/>
    <x v="0"/>
    <x v="5"/>
  </r>
  <r>
    <s v="EMP-OPR-R8-2016"/>
    <s v="[{Name_Id :N16360,Gender_Id :M,RoleId :R8,CountryId :C3}]"/>
    <s v="N16360"/>
    <s v="Tristan Briggs"/>
    <x v="0"/>
    <n v="42"/>
    <n v="40"/>
    <s v="R8"/>
    <s v="OPR"/>
    <s v="C3"/>
    <d v="1987-01-11T00:00:00"/>
    <x v="0"/>
    <n v="38"/>
    <x v="224"/>
    <x v="3"/>
    <n v="211092"/>
    <x v="0"/>
    <s v="10%"/>
    <n v="21109.200000000001"/>
    <n v="189982.8"/>
    <x v="17"/>
    <x v="3"/>
    <x v="1"/>
  </r>
  <r>
    <s v="EMP-ENG-R13-2013"/>
    <s v="[{Name_Id :N8768,Gender_Id :M,RoleId :R13,CountryId :C5}]"/>
    <s v="N8768"/>
    <s v="Dana Robbins"/>
    <x v="0"/>
    <n v="42"/>
    <n v="39"/>
    <s v="R13"/>
    <s v="ENG"/>
    <s v="C5"/>
    <d v="1988-05-15T00:00:00"/>
    <x v="0"/>
    <n v="36"/>
    <x v="350"/>
    <x v="7"/>
    <n v="144956"/>
    <x v="1"/>
    <s v="15%"/>
    <n v="21743.399999999998"/>
    <n v="123212.6"/>
    <x v="2"/>
    <x v="1"/>
    <x v="0"/>
  </r>
  <r>
    <s v="EMP-ENG-R1-2013"/>
    <s v="[{Name_Id :N8090,Gender_Id :M,RoleId :R1,CountryId :C5}]"/>
    <s v="N8090"/>
    <s v="Burt Vincent"/>
    <x v="0"/>
    <n v="41"/>
    <n v="39"/>
    <s v="R1"/>
    <s v="ENG"/>
    <s v="C5"/>
    <d v="1980-01-03T00:00:00"/>
    <x v="1"/>
    <n v="45"/>
    <x v="31"/>
    <x v="5"/>
    <n v="280565"/>
    <x v="1"/>
    <s v="15%"/>
    <n v="42084.75"/>
    <n v="238480.25"/>
    <x v="1"/>
    <x v="1"/>
    <x v="0"/>
  </r>
  <r>
    <s v="EMP-OPR-R17-2017"/>
    <s v="[{Name_Id :N19021,Gender_Id :M,RoleId :R17,CountryId :C6}]"/>
    <s v="N19021"/>
    <s v="Pierre Andersen"/>
    <x v="0"/>
    <n v="43"/>
    <n v="40"/>
    <s v="R17"/>
    <s v="OPR"/>
    <s v="C6"/>
    <d v="1974-08-01T00:00:00"/>
    <x v="1"/>
    <n v="50"/>
    <x v="386"/>
    <x v="6"/>
    <n v="318362"/>
    <x v="0"/>
    <s v="10%"/>
    <n v="31836.2"/>
    <n v="286525.8"/>
    <x v="9"/>
    <x v="3"/>
    <x v="5"/>
  </r>
  <r>
    <s v="EMP-ENG-R1-2017"/>
    <s v="[{Name_Id :N17164,Gender_Id :M,RoleId :R1,CountryId :C6}]"/>
    <s v="N17164"/>
    <s v="Lesley Ellison"/>
    <x v="0"/>
    <n v="42"/>
    <n v="40"/>
    <s v="R1"/>
    <s v="ENG"/>
    <s v="C6"/>
    <d v="1986-04-27T00:00:00"/>
    <x v="0"/>
    <n v="38"/>
    <x v="565"/>
    <x v="3"/>
    <n v="278879"/>
    <x v="0"/>
    <s v="10%"/>
    <n v="27887.9"/>
    <n v="250991.1"/>
    <x v="1"/>
    <x v="1"/>
    <x v="5"/>
  </r>
  <r>
    <s v="EMP-ENG-R13-2015"/>
    <s v="[{Name_Id :N15049,Gender_Id :M,RoleId :R13,CountryId :C6}]"/>
    <s v="N15049"/>
    <s v="Erasmo Bird"/>
    <x v="0"/>
    <n v="43"/>
    <n v="40"/>
    <s v="R13"/>
    <s v="ENG"/>
    <s v="C6"/>
    <d v="1982-05-19T00:00:00"/>
    <x v="0"/>
    <n v="42"/>
    <x v="40"/>
    <x v="4"/>
    <n v="176051"/>
    <x v="0"/>
    <s v="10%"/>
    <n v="17605.100000000002"/>
    <n v="158445.9"/>
    <x v="2"/>
    <x v="1"/>
    <x v="5"/>
  </r>
  <r>
    <s v="EMP-OPR-R17-2013"/>
    <s v="[{Name_Id :N3245,Gender_Id :M,RoleId :R17,CountryId :C2}]"/>
    <s v="N3245"/>
    <s v="Coleman Davies"/>
    <x v="0"/>
    <n v="42"/>
    <n v="39"/>
    <s v="R17"/>
    <s v="OPR"/>
    <s v="C2"/>
    <d v="1982-02-17T00:00:00"/>
    <x v="0"/>
    <n v="43"/>
    <x v="566"/>
    <x v="5"/>
    <n v="148170"/>
    <x v="1"/>
    <s v="15%"/>
    <n v="22225.5"/>
    <n v="125944.5"/>
    <x v="9"/>
    <x v="3"/>
    <x v="4"/>
  </r>
  <r>
    <s v="EMP-OPR-R11-2015"/>
    <s v="[{Name_Id :N14785,Gender_Id :M,RoleId :R11,CountryId :C2}]"/>
    <s v="N14785"/>
    <s v="Aldo Daniel"/>
    <x v="0"/>
    <n v="43"/>
    <n v="40"/>
    <s v="R11"/>
    <s v="OPR"/>
    <s v="C2"/>
    <d v="1990-08-21T00:00:00"/>
    <x v="0"/>
    <n v="34"/>
    <x v="557"/>
    <x v="4"/>
    <n v="106837"/>
    <x v="0"/>
    <s v="10%"/>
    <n v="10683.7"/>
    <n v="96153.3"/>
    <x v="15"/>
    <x v="3"/>
    <x v="4"/>
  </r>
  <r>
    <s v="EMP-PM-R6-2011"/>
    <s v="[{Name_Id :N5960,Gender_Id :M,RoleId :R6,CountryId :C2}]"/>
    <s v="N5960"/>
    <s v="Jamar Cummings"/>
    <x v="0"/>
    <n v="41"/>
    <n v="39"/>
    <s v="R6"/>
    <s v="PM"/>
    <s v="C2"/>
    <d v="1975-05-20T00:00:00"/>
    <x v="1"/>
    <n v="49"/>
    <x v="567"/>
    <x v="13"/>
    <n v="618037"/>
    <x v="1"/>
    <s v="15%"/>
    <n v="92705.55"/>
    <n v="525331.44999999995"/>
    <x v="0"/>
    <x v="0"/>
    <x v="4"/>
  </r>
  <r>
    <s v="EMP-SM-R10-2015"/>
    <s v="[{Name_Id :N11933,Gender_Id :M,RoleId :R10,CountryId :C4}]"/>
    <s v="N11933"/>
    <s v="Elias Dorsey"/>
    <x v="0"/>
    <n v="43"/>
    <n v="40"/>
    <s v="R10"/>
    <s v="SM"/>
    <s v="C4"/>
    <d v="1988-12-22T00:00:00"/>
    <x v="0"/>
    <n v="36"/>
    <x v="76"/>
    <x v="2"/>
    <n v="183928"/>
    <x v="0"/>
    <s v="10%"/>
    <n v="18392.8"/>
    <n v="165535.20000000001"/>
    <x v="11"/>
    <x v="2"/>
    <x v="6"/>
  </r>
  <r>
    <s v="EMP-OPR-R16-2017"/>
    <s v="[{Name_Id :N19117,Gender_Id :M,RoleId :R16,CountryId :C5}]"/>
    <s v="N19117"/>
    <s v="Felipe Novak"/>
    <x v="0"/>
    <n v="43"/>
    <n v="40"/>
    <s v="R16"/>
    <s v="OPR"/>
    <s v="C5"/>
    <d v="1981-01-14T00:00:00"/>
    <x v="0"/>
    <n v="44"/>
    <x v="515"/>
    <x v="6"/>
    <n v="264479"/>
    <x v="0"/>
    <s v="10%"/>
    <n v="26447.9"/>
    <n v="238031.1"/>
    <x v="4"/>
    <x v="3"/>
    <x v="0"/>
  </r>
  <r>
    <s v="EMP-PM-R5-2019"/>
    <s v="[{Name_Id :N21839,Gender_Id :M,RoleId :R5,CountryId :C6}]"/>
    <s v="N21839"/>
    <s v="Burton Glover"/>
    <x v="0"/>
    <n v="42"/>
    <n v="40"/>
    <s v="R5"/>
    <s v="PM"/>
    <s v="C6"/>
    <d v="1987-02-08T00:00:00"/>
    <x v="0"/>
    <n v="38"/>
    <x v="568"/>
    <x v="0"/>
    <n v="252993"/>
    <x v="0"/>
    <s v="10%"/>
    <n v="25299.300000000003"/>
    <n v="227693.7"/>
    <x v="10"/>
    <x v="0"/>
    <x v="5"/>
  </r>
  <r>
    <s v="EMP-OPR-R8-2013"/>
    <s v="[{Name_Id :N8814,Gender_Id :M,RoleId :R8,CountryId :C1}]"/>
    <s v="N8814"/>
    <s v="Blake Hall"/>
    <x v="0"/>
    <n v="41"/>
    <n v="39"/>
    <s v="R8"/>
    <s v="OPR"/>
    <s v="C1"/>
    <d v="1991-05-08T00:00:00"/>
    <x v="0"/>
    <n v="33"/>
    <x v="155"/>
    <x v="7"/>
    <n v="263678"/>
    <x v="1"/>
    <s v="15%"/>
    <n v="39551.699999999997"/>
    <n v="224126.3"/>
    <x v="17"/>
    <x v="3"/>
    <x v="2"/>
  </r>
  <r>
    <s v="EMP-FN-R19-2016"/>
    <s v="[{Name_Id :N16432,Gender_Id :M,RoleId :R19,CountryId :C7}]"/>
    <s v="N16432"/>
    <s v="Keith Deleon"/>
    <x v="0"/>
    <n v="43"/>
    <n v="40"/>
    <s v="R19"/>
    <s v="FN"/>
    <s v="C7"/>
    <d v="1989-08-22T00:00:00"/>
    <x v="0"/>
    <n v="35"/>
    <x v="569"/>
    <x v="3"/>
    <n v="224872"/>
    <x v="0"/>
    <s v="10%"/>
    <n v="22487.200000000001"/>
    <n v="202384.8"/>
    <x v="12"/>
    <x v="4"/>
    <x v="3"/>
  </r>
  <r>
    <s v="EMP-OPR-R8-2013"/>
    <s v="[{Name_Id :N8588,Gender_Id :M,RoleId :R8,CountryId :C7}]"/>
    <s v="N8588"/>
    <s v="Virgil Herrera"/>
    <x v="0"/>
    <n v="41"/>
    <n v="39"/>
    <s v="R8"/>
    <s v="OPR"/>
    <s v="C7"/>
    <d v="1988-06-09T00:00:00"/>
    <x v="0"/>
    <n v="36"/>
    <x v="570"/>
    <x v="7"/>
    <n v="197513"/>
    <x v="1"/>
    <s v="15%"/>
    <n v="29626.949999999997"/>
    <n v="167886.05"/>
    <x v="17"/>
    <x v="3"/>
    <x v="3"/>
  </r>
  <r>
    <s v="EMP-PM-R5-2015"/>
    <s v="[{Name_Id :N12060,Gender_Id :M,RoleId :R5,CountryId :C6}]"/>
    <s v="N12060"/>
    <s v="Cleveland Cisneros"/>
    <x v="0"/>
    <n v="42"/>
    <n v="40"/>
    <s v="R5"/>
    <s v="PM"/>
    <s v="C6"/>
    <d v="1988-03-24T00:00:00"/>
    <x v="0"/>
    <n v="36"/>
    <x v="339"/>
    <x v="4"/>
    <n v="175595"/>
    <x v="0"/>
    <s v="10%"/>
    <n v="17559.5"/>
    <n v="158035.5"/>
    <x v="10"/>
    <x v="0"/>
    <x v="5"/>
  </r>
  <r>
    <s v="EMP-OPR-R2-2018"/>
    <s v="[{Name_Id :N20543,Gender_Id :M,RoleId :R2,CountryId :C1}]"/>
    <s v="N20543"/>
    <s v="Ed Whitaker"/>
    <x v="0"/>
    <n v="42"/>
    <n v="40"/>
    <s v="R2"/>
    <s v="OPR"/>
    <s v="C1"/>
    <d v="1981-09-29T00:00:00"/>
    <x v="0"/>
    <n v="43"/>
    <x v="448"/>
    <x v="1"/>
    <n v="268375"/>
    <x v="0"/>
    <s v="10%"/>
    <n v="26837.5"/>
    <n v="241537.5"/>
    <x v="5"/>
    <x v="3"/>
    <x v="2"/>
  </r>
  <r>
    <s v="EMP-OPR-R17-2013"/>
    <s v="[{Name_Id :N8234,Gender_Id :M,RoleId :R17,CountryId :C6}]"/>
    <s v="N8234"/>
    <s v="Waldo Booker"/>
    <x v="0"/>
    <n v="42"/>
    <n v="39"/>
    <s v="R17"/>
    <s v="OPR"/>
    <s v="C6"/>
    <d v="1981-06-14T00:00:00"/>
    <x v="0"/>
    <n v="43"/>
    <x v="488"/>
    <x v="7"/>
    <n v="190606"/>
    <x v="1"/>
    <s v="15%"/>
    <n v="28590.899999999998"/>
    <n v="162015.1"/>
    <x v="9"/>
    <x v="3"/>
    <x v="5"/>
  </r>
  <r>
    <s v="EMP-OPR-R16-2013"/>
    <s v="[{Name_Id :N8690,Gender_Id :M,RoleId :R16,CountryId :C1}]"/>
    <s v="N8690"/>
    <s v="Millard Werner"/>
    <x v="0"/>
    <n v="42"/>
    <n v="39"/>
    <s v="R16"/>
    <s v="OPR"/>
    <s v="C1"/>
    <d v="1986-10-29T00:00:00"/>
    <x v="0"/>
    <n v="38"/>
    <x v="124"/>
    <x v="7"/>
    <n v="102074"/>
    <x v="1"/>
    <s v="15%"/>
    <n v="15311.099999999999"/>
    <n v="86762.9"/>
    <x v="4"/>
    <x v="3"/>
    <x v="2"/>
  </r>
  <r>
    <s v="EMP-SM-R10-2015"/>
    <s v="[{Name_Id :N14835,Gender_Id :M,RoleId :R10,CountryId :C3}]"/>
    <s v="N14835"/>
    <s v="Roberto Sparks"/>
    <x v="0"/>
    <n v="43"/>
    <n v="40"/>
    <s v="R10"/>
    <s v="SM"/>
    <s v="C3"/>
    <d v="1981-03-12T00:00:00"/>
    <x v="0"/>
    <n v="43"/>
    <x v="74"/>
    <x v="4"/>
    <n v="300930"/>
    <x v="0"/>
    <s v="10%"/>
    <n v="30093"/>
    <n v="270837"/>
    <x v="11"/>
    <x v="2"/>
    <x v="1"/>
  </r>
  <r>
    <s v="EMP-OPR-R17-2013"/>
    <s v="[{Name_Id :N8592,Gender_Id :M,RoleId :R17,CountryId :C6}]"/>
    <s v="N8592"/>
    <s v="Micah Dunlap"/>
    <x v="0"/>
    <n v="42"/>
    <n v="39"/>
    <s v="R17"/>
    <s v="OPR"/>
    <s v="C6"/>
    <d v="1983-11-02T00:00:00"/>
    <x v="0"/>
    <n v="41"/>
    <x v="571"/>
    <x v="7"/>
    <n v="516077"/>
    <x v="1"/>
    <s v="15%"/>
    <n v="77411.55"/>
    <n v="438665.45"/>
    <x v="9"/>
    <x v="3"/>
    <x v="5"/>
  </r>
  <r>
    <s v="EMP-PM-R5-2019"/>
    <s v="[{Name_Id :N22354,Gender_Id :M,RoleId :R5,CountryId :C7}]"/>
    <s v="N22354"/>
    <s v="Kelvin Gamble"/>
    <x v="0"/>
    <n v="42"/>
    <n v="40"/>
    <s v="R5"/>
    <s v="PM"/>
    <s v="C7"/>
    <d v="1988-10-25T00:00:00"/>
    <x v="0"/>
    <n v="36"/>
    <x v="97"/>
    <x v="0"/>
    <n v="249933"/>
    <x v="0"/>
    <s v="10%"/>
    <n v="24993.300000000003"/>
    <n v="224939.7"/>
    <x v="10"/>
    <x v="0"/>
    <x v="3"/>
  </r>
  <r>
    <s v="EMP-ENG-R13-2013"/>
    <s v="[{Name_Id :N9237,Gender_Id :M,RoleId :R13,CountryId :C1}]"/>
    <s v="N9237"/>
    <s v="Armando Nash"/>
    <x v="0"/>
    <n v="42"/>
    <n v="39"/>
    <s v="R13"/>
    <s v="ENG"/>
    <s v="C1"/>
    <d v="1990-02-05T00:00:00"/>
    <x v="0"/>
    <n v="35"/>
    <x v="490"/>
    <x v="7"/>
    <n v="125949"/>
    <x v="1"/>
    <s v="15%"/>
    <n v="18892.349999999999"/>
    <n v="107056.65"/>
    <x v="2"/>
    <x v="1"/>
    <x v="2"/>
  </r>
  <r>
    <s v="EMP-HR-R18-2017"/>
    <s v="[{Name_Id :N18619,Gender_Id :M,RoleId :R18,CountryId :C5}]"/>
    <s v="N18619"/>
    <s v="Eric Harrell"/>
    <x v="0"/>
    <n v="43"/>
    <n v="40"/>
    <s v="R18"/>
    <s v="HR"/>
    <s v="C5"/>
    <d v="1988-05-22T00:00:00"/>
    <x v="0"/>
    <n v="36"/>
    <x v="397"/>
    <x v="6"/>
    <n v="202309"/>
    <x v="0"/>
    <s v="10%"/>
    <n v="20230.900000000001"/>
    <n v="182078.1"/>
    <x v="13"/>
    <x v="5"/>
    <x v="0"/>
  </r>
  <r>
    <s v="EMP-OPR-R17-2015"/>
    <s v="[{Name_Id :N12277,Gender_Id :M,RoleId :R17,CountryId :C6}]"/>
    <s v="N12277"/>
    <s v="Jude Jones"/>
    <x v="0"/>
    <n v="43"/>
    <n v="40"/>
    <s v="R17"/>
    <s v="OPR"/>
    <s v="C6"/>
    <d v="1985-03-19T00:00:00"/>
    <x v="0"/>
    <n v="39"/>
    <x v="454"/>
    <x v="4"/>
    <n v="224150"/>
    <x v="0"/>
    <s v="10%"/>
    <n v="22415"/>
    <n v="201735"/>
    <x v="9"/>
    <x v="3"/>
    <x v="5"/>
  </r>
  <r>
    <s v="EMP-ENG-R7-2013"/>
    <s v="[{Name_Id :N9333,Gender_Id :M,RoleId :R7,CountryId :C1}]"/>
    <s v="N9333"/>
    <s v="Elroy Wu"/>
    <x v="0"/>
    <n v="41"/>
    <n v="39"/>
    <s v="R7"/>
    <s v="ENG"/>
    <s v="C1"/>
    <d v="1977-12-12T00:00:00"/>
    <x v="1"/>
    <n v="47"/>
    <x v="572"/>
    <x v="7"/>
    <n v="510961"/>
    <x v="1"/>
    <s v="15%"/>
    <n v="76644.149999999994"/>
    <n v="434316.85"/>
    <x v="16"/>
    <x v="1"/>
    <x v="2"/>
  </r>
  <r>
    <s v="EMP-FN-R19-2015"/>
    <s v="[{Name_Id :N8849,Gender_Id :M,RoleId :R19,CountryId :C7}]"/>
    <s v="N8849"/>
    <s v="Terry Chung"/>
    <x v="0"/>
    <n v="42"/>
    <n v="39"/>
    <s v="R19"/>
    <s v="FN"/>
    <s v="C7"/>
    <d v="1988-03-09T00:00:00"/>
    <x v="0"/>
    <n v="36"/>
    <x v="106"/>
    <x v="4"/>
    <n v="102283"/>
    <x v="0"/>
    <s v="10%"/>
    <n v="10228.300000000001"/>
    <n v="92054.7"/>
    <x v="12"/>
    <x v="4"/>
    <x v="3"/>
  </r>
  <r>
    <s v="EMP-PM-R14-2013"/>
    <s v="[{Name_Id :N8091,Gender_Id :M,RoleId :R14,CountryId :C4}]"/>
    <s v="N8091"/>
    <s v="Abel Moreno"/>
    <x v="0"/>
    <n v="42"/>
    <n v="39"/>
    <s v="R14"/>
    <s v="PM"/>
    <s v="C4"/>
    <d v="1989-02-10T00:00:00"/>
    <x v="0"/>
    <n v="36"/>
    <x v="31"/>
    <x v="5"/>
    <n v="253825"/>
    <x v="1"/>
    <s v="15%"/>
    <n v="38073.75"/>
    <n v="215751.25"/>
    <x v="14"/>
    <x v="0"/>
    <x v="6"/>
  </r>
  <r>
    <s v="EMP-ENG-R3-2019"/>
    <s v="[{Name_Id :N21772,Gender_Id :M,RoleId :R3,CountryId :C5}]"/>
    <s v="N21772"/>
    <s v="Stewart Ballard"/>
    <x v="0"/>
    <n v="42"/>
    <n v="40"/>
    <s v="R3"/>
    <s v="ENG"/>
    <s v="C5"/>
    <d v="1992-09-30T00:00:00"/>
    <x v="0"/>
    <n v="32"/>
    <x v="573"/>
    <x v="0"/>
    <n v="195114"/>
    <x v="0"/>
    <s v="10%"/>
    <n v="19511.400000000001"/>
    <n v="175602.6"/>
    <x v="7"/>
    <x v="1"/>
    <x v="0"/>
  </r>
  <r>
    <s v="EMP-HR-R18-2018"/>
    <s v="[{Name_Id :N8360,Gender_Id :M,RoleId :R18,CountryId :C1}]"/>
    <s v="N8360"/>
    <s v="Jere Middleton"/>
    <x v="0"/>
    <n v="42"/>
    <n v="39"/>
    <s v="R18"/>
    <s v="HR"/>
    <s v="C1"/>
    <d v="1989-11-12T00:00:00"/>
    <x v="0"/>
    <n v="35"/>
    <x v="574"/>
    <x v="1"/>
    <n v="209378"/>
    <x v="0"/>
    <s v="10%"/>
    <n v="20937.800000000003"/>
    <n v="188440.2"/>
    <x v="13"/>
    <x v="5"/>
    <x v="2"/>
  </r>
  <r>
    <s v="EMP-FN-R19-2017"/>
    <s v="[{Name_Id :N18267,Gender_Id :M,RoleId :R19,CountryId :C5}]"/>
    <s v="N18267"/>
    <s v="Dion Velez"/>
    <x v="0"/>
    <n v="43"/>
    <n v="40"/>
    <s v="R19"/>
    <s v="FN"/>
    <s v="C5"/>
    <d v="1986-12-08T00:00:00"/>
    <x v="0"/>
    <n v="38"/>
    <x v="357"/>
    <x v="6"/>
    <n v="176391"/>
    <x v="0"/>
    <s v="10%"/>
    <n v="17639.100000000002"/>
    <n v="158751.9"/>
    <x v="12"/>
    <x v="4"/>
    <x v="0"/>
  </r>
  <r>
    <s v="EMP-ENG-R13-2014"/>
    <s v="[{Name_Id :N10872,Gender_Id :M,RoleId :R13,CountryId :C5}]"/>
    <s v="N10872"/>
    <s v="Arnoldo Mack"/>
    <x v="0"/>
    <n v="43"/>
    <n v="40"/>
    <s v="R13"/>
    <s v="ENG"/>
    <s v="C5"/>
    <d v="1985-07-14T00:00:00"/>
    <x v="0"/>
    <n v="39"/>
    <x v="115"/>
    <x v="2"/>
    <n v="265928"/>
    <x v="0"/>
    <s v="10%"/>
    <n v="26592.800000000003"/>
    <n v="239335.2"/>
    <x v="2"/>
    <x v="1"/>
    <x v="0"/>
  </r>
  <r>
    <s v="EMP-PM-R14-2014"/>
    <s v="[{Name_Id :N10521,Gender_Id :M,RoleId :R14,CountryId :C5}]"/>
    <s v="N10521"/>
    <s v="Geraldo Proctor"/>
    <x v="0"/>
    <n v="43"/>
    <n v="40"/>
    <s v="R14"/>
    <s v="PM"/>
    <s v="C5"/>
    <d v="1984-03-30T00:00:00"/>
    <x v="0"/>
    <n v="40"/>
    <x v="432"/>
    <x v="2"/>
    <n v="238323"/>
    <x v="0"/>
    <s v="10%"/>
    <n v="23832.300000000003"/>
    <n v="214490.7"/>
    <x v="14"/>
    <x v="0"/>
    <x v="0"/>
  </r>
  <r>
    <s v="EMP-ENG-R1-2017"/>
    <s v="[{Name_Id :N18479,Gender_Id :M,RoleId :R1,CountryId :C6}]"/>
    <s v="N18479"/>
    <s v="Emile Palmer"/>
    <x v="0"/>
    <n v="42"/>
    <n v="40"/>
    <s v="R1"/>
    <s v="ENG"/>
    <s v="C6"/>
    <d v="1988-11-29T00:00:00"/>
    <x v="0"/>
    <n v="36"/>
    <x v="53"/>
    <x v="6"/>
    <n v="235638"/>
    <x v="0"/>
    <s v="10%"/>
    <n v="23563.800000000003"/>
    <n v="212074.2"/>
    <x v="1"/>
    <x v="1"/>
    <x v="5"/>
  </r>
  <r>
    <s v="EMP-PM-R6-2013"/>
    <s v="[{Name_Id :N8816,Gender_Id :M,RoleId :R6,CountryId :C3}]"/>
    <s v="N8816"/>
    <s v="Damien Roberts"/>
    <x v="0"/>
    <n v="41"/>
    <n v="39"/>
    <s v="R6"/>
    <s v="PM"/>
    <s v="C3"/>
    <d v="1991-11-04T00:00:00"/>
    <x v="0"/>
    <n v="33"/>
    <x v="155"/>
    <x v="7"/>
    <n v="255217"/>
    <x v="1"/>
    <s v="15%"/>
    <n v="38282.549999999996"/>
    <n v="216934.45"/>
    <x v="0"/>
    <x v="0"/>
    <x v="1"/>
  </r>
  <r>
    <s v="EMP-OPR-R8-2017"/>
    <s v="[{Name_Id :N19440,Gender_Id :M,RoleId :R8,CountryId :C7}]"/>
    <s v="N19440"/>
    <s v="Edward Bradley"/>
    <x v="0"/>
    <n v="42"/>
    <n v="40"/>
    <s v="R8"/>
    <s v="OPR"/>
    <s v="C7"/>
    <d v="1989-07-27T00:00:00"/>
    <x v="0"/>
    <n v="35"/>
    <x v="575"/>
    <x v="6"/>
    <n v="99079"/>
    <x v="0"/>
    <s v="10%"/>
    <n v="9907.9000000000015"/>
    <n v="89171.1"/>
    <x v="17"/>
    <x v="3"/>
    <x v="3"/>
  </r>
  <r>
    <s v="EMP-OPR-R2-2014"/>
    <s v="[{Name_Id :N11168,Gender_Id :F,RoleId :R2,CountryId :C3}]"/>
    <s v="N11168"/>
    <s v="Lolita Compton"/>
    <x v="1"/>
    <n v="42"/>
    <n v="40"/>
    <s v="R2"/>
    <s v="OPR"/>
    <s v="C3"/>
    <d v="1991-02-07T00:00:00"/>
    <x v="0"/>
    <n v="34"/>
    <x v="414"/>
    <x v="2"/>
    <n v="139902"/>
    <x v="0"/>
    <s v="10%"/>
    <n v="13990.2"/>
    <n v="125911.8"/>
    <x v="5"/>
    <x v="3"/>
    <x v="1"/>
  </r>
  <r>
    <s v="EMP-PM-R6-2010"/>
    <s v="[{Name_Id :N5224,Gender_Id :F,RoleId :R6,CountryId :C2}]"/>
    <s v="N5224"/>
    <s v="Annie Maynard"/>
    <x v="1"/>
    <n v="41"/>
    <n v="39"/>
    <s v="R6"/>
    <s v="PM"/>
    <s v="C2"/>
    <d v="1983-11-29T00:00:00"/>
    <x v="0"/>
    <n v="41"/>
    <x v="576"/>
    <x v="13"/>
    <n v="216763"/>
    <x v="1"/>
    <s v="15%"/>
    <n v="32514.449999999997"/>
    <n v="184248.55"/>
    <x v="0"/>
    <x v="0"/>
    <x v="4"/>
  </r>
  <r>
    <s v="EMP-ENG-R4-2008"/>
    <s v="[{Name_Id :N1934,Gender_Id :F,RoleId :R4,CountryId :C2}]"/>
    <s v="N1934"/>
    <s v="Kristin Cooley"/>
    <x v="1"/>
    <n v="41"/>
    <n v="39"/>
    <s v="R4"/>
    <s v="ENG"/>
    <s v="C2"/>
    <d v="1978-02-07T00:00:00"/>
    <x v="1"/>
    <n v="47"/>
    <x v="577"/>
    <x v="10"/>
    <n v="169588"/>
    <x v="2"/>
    <s v="20%"/>
    <n v="33917.599999999999"/>
    <n v="135670.39999999999"/>
    <x v="6"/>
    <x v="1"/>
    <x v="4"/>
  </r>
  <r>
    <s v="EMP-OPR-R16-2018"/>
    <s v="[{Name_Id :N21156,Gender_Id :M,RoleId :R16,CountryId :C2}]"/>
    <s v="N21156"/>
    <s v="Adalberto Zavala"/>
    <x v="0"/>
    <n v="43"/>
    <n v="40"/>
    <s v="R16"/>
    <s v="OPR"/>
    <s v="C2"/>
    <d v="1987-11-09T00:00:00"/>
    <x v="0"/>
    <n v="37"/>
    <x v="578"/>
    <x v="1"/>
    <n v="310220"/>
    <x v="0"/>
    <s v="10%"/>
    <n v="31022"/>
    <n v="279198"/>
    <x v="4"/>
    <x v="3"/>
    <x v="4"/>
  </r>
  <r>
    <s v="EMP-PM-R14-2017"/>
    <s v="[{Name_Id :N17486,Gender_Id :M,RoleId :R14,CountryId :C3}]"/>
    <s v="N17486"/>
    <s v="Isreal Barton"/>
    <x v="0"/>
    <n v="43"/>
    <n v="40"/>
    <s v="R14"/>
    <s v="PM"/>
    <s v="C3"/>
    <d v="1987-08-06T00:00:00"/>
    <x v="0"/>
    <n v="37"/>
    <x v="579"/>
    <x v="6"/>
    <n v="240627"/>
    <x v="0"/>
    <s v="10%"/>
    <n v="24062.7"/>
    <n v="216564.3"/>
    <x v="14"/>
    <x v="0"/>
    <x v="1"/>
  </r>
  <r>
    <s v="EMP-ENG-R12-2011"/>
    <s v="[{Name_Id :N5953,Gender_Id :M,RoleId :R12,CountryId :C7}]"/>
    <s v="N5953"/>
    <s v="Pat Malone"/>
    <x v="0"/>
    <n v="42"/>
    <n v="39"/>
    <s v="R12"/>
    <s v="ENG"/>
    <s v="C7"/>
    <d v="1981-03-05T00:00:00"/>
    <x v="0"/>
    <n v="43"/>
    <x v="580"/>
    <x v="13"/>
    <n v="205735"/>
    <x v="1"/>
    <s v="15%"/>
    <n v="30860.25"/>
    <n v="174874.75"/>
    <x v="18"/>
    <x v="1"/>
    <x v="3"/>
  </r>
  <r>
    <s v="EMP-SM-R9-2006"/>
    <s v="[{Name_Id :N3156,Gender_Id :M,RoleId :R9,CountryId :C4}]"/>
    <s v="N3156"/>
    <s v="Asa Evans"/>
    <x v="0"/>
    <n v="41"/>
    <n v="39"/>
    <s v="R9"/>
    <s v="SM"/>
    <s v="C4"/>
    <d v="1982-12-26T00:00:00"/>
    <x v="0"/>
    <n v="42"/>
    <x v="581"/>
    <x v="15"/>
    <n v="129398"/>
    <x v="2"/>
    <s v="20%"/>
    <n v="25879.600000000002"/>
    <n v="103518.39999999999"/>
    <x v="8"/>
    <x v="2"/>
    <x v="6"/>
  </r>
  <r>
    <s v="EMP-OPR-R16-2009"/>
    <s v="[{Name_Id :N4761,Gender_Id :M,RoleId :R16,CountryId :C6}]"/>
    <s v="N4761"/>
    <s v="Basil Edwards"/>
    <x v="0"/>
    <n v="42"/>
    <n v="39"/>
    <s v="R16"/>
    <s v="OPR"/>
    <s v="C6"/>
    <d v="1978-08-26T00:00:00"/>
    <x v="1"/>
    <n v="46"/>
    <x v="559"/>
    <x v="8"/>
    <n v="134208"/>
    <x v="1"/>
    <s v="15%"/>
    <n v="20131.2"/>
    <n v="114076.8"/>
    <x v="4"/>
    <x v="3"/>
    <x v="5"/>
  </r>
  <r>
    <s v="EMP-OPR-R11-2010"/>
    <s v="[{Name_Id :N5801,Gender_Id :M,RoleId :R11,CountryId :C4}]"/>
    <s v="N5801"/>
    <s v="Frances Oneal"/>
    <x v="0"/>
    <n v="42"/>
    <n v="39"/>
    <s v="R11"/>
    <s v="OPR"/>
    <s v="C4"/>
    <d v="1987-03-12T00:00:00"/>
    <x v="0"/>
    <n v="37"/>
    <x v="517"/>
    <x v="13"/>
    <n v="242083"/>
    <x v="1"/>
    <s v="15%"/>
    <n v="36312.449999999997"/>
    <n v="205770.55"/>
    <x v="15"/>
    <x v="3"/>
    <x v="6"/>
  </r>
  <r>
    <s v="EMP-SM-R9-2010"/>
    <s v="[{Name_Id :N5459,Gender_Id :M,RoleId :R9,CountryId :C6}]"/>
    <s v="N5459"/>
    <s v="Toby Newman"/>
    <x v="0"/>
    <n v="41"/>
    <n v="39"/>
    <s v="R9"/>
    <s v="SM"/>
    <s v="C6"/>
    <d v="1980-03-24T00:00:00"/>
    <x v="1"/>
    <n v="44"/>
    <x v="582"/>
    <x v="13"/>
    <n v="231778"/>
    <x v="1"/>
    <s v="15%"/>
    <n v="34766.699999999997"/>
    <n v="197011.3"/>
    <x v="8"/>
    <x v="2"/>
    <x v="5"/>
  </r>
  <r>
    <s v="EMP-FN-R19-2019"/>
    <s v="[{Name_Id :N21855,Gender_Id :M,RoleId :R19,CountryId :C1}]"/>
    <s v="N21855"/>
    <s v="Adolph Fitzpatrick"/>
    <x v="0"/>
    <n v="43"/>
    <n v="40"/>
    <s v="R19"/>
    <s v="FN"/>
    <s v="C1"/>
    <d v="1988-02-04T00:00:00"/>
    <x v="0"/>
    <n v="37"/>
    <x v="568"/>
    <x v="0"/>
    <n v="189889"/>
    <x v="0"/>
    <s v="10%"/>
    <n v="18988.900000000001"/>
    <n v="170900.1"/>
    <x v="12"/>
    <x v="4"/>
    <x v="2"/>
  </r>
  <r>
    <s v="EMP-ENG-R12-2005"/>
    <s v="[{Name_Id :N2924,Gender_Id :M,RoleId :R12,CountryId :C4}]"/>
    <s v="N2924"/>
    <s v="Quinn Marquez"/>
    <x v="0"/>
    <n v="42"/>
    <n v="39"/>
    <s v="R12"/>
    <s v="ENG"/>
    <s v="C4"/>
    <d v="1978-11-27T00:00:00"/>
    <x v="1"/>
    <n v="46"/>
    <x v="583"/>
    <x v="14"/>
    <n v="235767"/>
    <x v="2"/>
    <s v="20%"/>
    <n v="47153.4"/>
    <n v="188613.6"/>
    <x v="18"/>
    <x v="1"/>
    <x v="6"/>
  </r>
  <r>
    <s v="EMP-OPR-R16-2013"/>
    <s v="[{Name_Id :N3892,Gender_Id :M,RoleId :R16,CountryId :C3}]"/>
    <s v="N3892"/>
    <s v="Damian Brooks"/>
    <x v="0"/>
    <n v="42"/>
    <n v="39"/>
    <s v="R16"/>
    <s v="OPR"/>
    <s v="C3"/>
    <d v="1982-04-12T00:00:00"/>
    <x v="0"/>
    <n v="42"/>
    <x v="443"/>
    <x v="5"/>
    <n v="308280"/>
    <x v="1"/>
    <s v="15%"/>
    <n v="46242"/>
    <n v="262038"/>
    <x v="4"/>
    <x v="3"/>
    <x v="1"/>
  </r>
  <r>
    <s v="EMP-SM-R9-2017"/>
    <s v="[{Name_Id :N19426,Gender_Id :M,RoleId :R9,CountryId :C3}]"/>
    <s v="N19426"/>
    <s v="Kristofer Lambert"/>
    <x v="0"/>
    <n v="42"/>
    <n v="40"/>
    <s v="R9"/>
    <s v="SM"/>
    <s v="C3"/>
    <d v="1990-09-25T00:00:00"/>
    <x v="0"/>
    <n v="34"/>
    <x v="584"/>
    <x v="6"/>
    <n v="85441"/>
    <x v="0"/>
    <s v="10%"/>
    <n v="8544.1"/>
    <n v="76896.899999999994"/>
    <x v="8"/>
    <x v="2"/>
    <x v="1"/>
  </r>
  <r>
    <s v="EMP-ENG-R7-2015"/>
    <s v="[{Name_Id :N14628,Gender_Id :M,RoleId :R7,CountryId :C1}]"/>
    <s v="N14628"/>
    <s v="Jaime Munoz"/>
    <x v="0"/>
    <n v="42"/>
    <n v="40"/>
    <s v="R7"/>
    <s v="ENG"/>
    <s v="C1"/>
    <d v="1987-11-23T00:00:00"/>
    <x v="0"/>
    <n v="37"/>
    <x v="341"/>
    <x v="4"/>
    <n v="141451"/>
    <x v="0"/>
    <s v="10%"/>
    <n v="14145.1"/>
    <n v="127305.9"/>
    <x v="16"/>
    <x v="1"/>
    <x v="2"/>
  </r>
  <r>
    <s v="EMP-ENG-R3-2009"/>
    <s v="[{Name_Id :N4941,Gender_Id :M,RoleId :R3,CountryId :C1}]"/>
    <s v="N4941"/>
    <s v="Maurice Bradley"/>
    <x v="0"/>
    <n v="41"/>
    <n v="39"/>
    <s v="R3"/>
    <s v="ENG"/>
    <s v="C1"/>
    <d v="1982-09-24T00:00:00"/>
    <x v="0"/>
    <n v="42"/>
    <x v="585"/>
    <x v="8"/>
    <n v="226697"/>
    <x v="1"/>
    <s v="15%"/>
    <n v="34004.549999999996"/>
    <n v="192692.45"/>
    <x v="7"/>
    <x v="1"/>
    <x v="2"/>
  </r>
  <r>
    <s v="EMP-FN-R19-2012"/>
    <s v="[{Name_Id :N7024,Gender_Id :M,RoleId :R19,CountryId :C1}]"/>
    <s v="N7024"/>
    <s v="Truman Moore"/>
    <x v="0"/>
    <n v="42"/>
    <n v="39"/>
    <s v="R19"/>
    <s v="FN"/>
    <s v="C1"/>
    <d v="1982-02-18T00:00:00"/>
    <x v="0"/>
    <n v="43"/>
    <x v="586"/>
    <x v="5"/>
    <n v="319849"/>
    <x v="1"/>
    <s v="15%"/>
    <n v="47977.35"/>
    <n v="271871.65000000002"/>
    <x v="12"/>
    <x v="4"/>
    <x v="2"/>
  </r>
  <r>
    <s v="EMP-FN-R19-2018"/>
    <s v="[{Name_Id :N19397,Gender_Id :M,RoleId :R19,CountryId :C2}]"/>
    <s v="N19397"/>
    <s v="Dale Sullivan"/>
    <x v="0"/>
    <n v="43"/>
    <n v="40"/>
    <s v="R19"/>
    <s v="FN"/>
    <s v="C2"/>
    <d v="1991-07-06T00:00:00"/>
    <x v="0"/>
    <n v="33"/>
    <x v="587"/>
    <x v="1"/>
    <n v="134518"/>
    <x v="0"/>
    <s v="10%"/>
    <n v="13451.800000000001"/>
    <n v="121066.2"/>
    <x v="12"/>
    <x v="4"/>
    <x v="4"/>
  </r>
  <r>
    <s v="EMP-FN-R19-2013"/>
    <s v="[{Name_Id :N9358,Gender_Id :M,RoleId :R19,CountryId :C6}]"/>
    <s v="N9358"/>
    <s v="Rafael Weiss"/>
    <x v="0"/>
    <n v="42"/>
    <n v="39"/>
    <s v="R19"/>
    <s v="FN"/>
    <s v="C6"/>
    <d v="1983-08-07T00:00:00"/>
    <x v="0"/>
    <n v="41"/>
    <x v="447"/>
    <x v="7"/>
    <n v="168456"/>
    <x v="1"/>
    <s v="15%"/>
    <n v="25268.399999999998"/>
    <n v="143187.6"/>
    <x v="12"/>
    <x v="4"/>
    <x v="5"/>
  </r>
  <r>
    <s v="EMP-ENG-R13-2015"/>
    <s v="[{Name_Id :N15294,Gender_Id :M,RoleId :R13,CountryId :C1}]"/>
    <s v="N15294"/>
    <s v="Lemuel Noble"/>
    <x v="0"/>
    <n v="43"/>
    <n v="40"/>
    <s v="R13"/>
    <s v="ENG"/>
    <s v="C1"/>
    <d v="1985-08-20T00:00:00"/>
    <x v="0"/>
    <n v="39"/>
    <x v="71"/>
    <x v="4"/>
    <n v="210585"/>
    <x v="0"/>
    <s v="10%"/>
    <n v="21058.5"/>
    <n v="189526.5"/>
    <x v="2"/>
    <x v="1"/>
    <x v="2"/>
  </r>
  <r>
    <s v="EMP-OPR-R8-2019"/>
    <s v="[{Name_Id :N22219,Gender_Id :M,RoleId :R8,CountryId :C7}]"/>
    <s v="N22219"/>
    <s v="Jessie Chambers"/>
    <x v="0"/>
    <n v="42"/>
    <n v="40"/>
    <s v="R8"/>
    <s v="OPR"/>
    <s v="C7"/>
    <d v="1980-06-05T00:00:00"/>
    <x v="1"/>
    <n v="44"/>
    <x v="412"/>
    <x v="0"/>
    <n v="222167"/>
    <x v="0"/>
    <s v="10%"/>
    <n v="22216.7"/>
    <n v="199950.3"/>
    <x v="17"/>
    <x v="3"/>
    <x v="3"/>
  </r>
  <r>
    <s v="EMP-ENG-R7-2019"/>
    <s v="[{Name_Id :N17880,Gender_Id :M,RoleId :R7,CountryId :C6}]"/>
    <s v="N17880"/>
    <s v="Vincenzo Santos"/>
    <x v="0"/>
    <n v="42"/>
    <n v="40"/>
    <s v="R7"/>
    <s v="ENG"/>
    <s v="C6"/>
    <d v="1985-06-02T00:00:00"/>
    <x v="0"/>
    <n v="39"/>
    <x v="511"/>
    <x v="0"/>
    <n v="191400"/>
    <x v="0"/>
    <s v="10%"/>
    <n v="19140"/>
    <n v="172260"/>
    <x v="16"/>
    <x v="1"/>
    <x v="5"/>
  </r>
  <r>
    <s v="EMP-PM-R6-2015"/>
    <s v="[{Name_Id :N15096,Gender_Id :F,RoleId :R6,CountryId :C2}]"/>
    <s v="N15096"/>
    <s v="Caroline Allison"/>
    <x v="1"/>
    <n v="42"/>
    <n v="40"/>
    <s v="R6"/>
    <s v="PM"/>
    <s v="C2"/>
    <d v="1990-05-15T00:00:00"/>
    <x v="0"/>
    <n v="34"/>
    <x v="383"/>
    <x v="4"/>
    <n v="146755"/>
    <x v="0"/>
    <s v="10%"/>
    <n v="14675.5"/>
    <n v="132079.5"/>
    <x v="0"/>
    <x v="0"/>
    <x v="4"/>
  </r>
  <r>
    <s v="EMP-ENG-R13-2016"/>
    <s v="[{Name_Id :N15648,Gender_Id :M,RoleId :R13,CountryId :C5}]"/>
    <s v="N15648"/>
    <s v="Marion Mora"/>
    <x v="0"/>
    <n v="43"/>
    <n v="40"/>
    <s v="R13"/>
    <s v="ENG"/>
    <s v="C5"/>
    <d v="1989-07-26T00:00:00"/>
    <x v="0"/>
    <n v="35"/>
    <x v="291"/>
    <x v="3"/>
    <n v="124936"/>
    <x v="0"/>
    <s v="10%"/>
    <n v="12493.6"/>
    <n v="112442.4"/>
    <x v="2"/>
    <x v="1"/>
    <x v="0"/>
  </r>
  <r>
    <s v="EMP-PM-R14-2017"/>
    <s v="[{Name_Id :N18339,Gender_Id :F,RoleId :R14,CountryId :C3}]"/>
    <s v="N18339"/>
    <s v="Nora Malone"/>
    <x v="1"/>
    <n v="43"/>
    <n v="40"/>
    <s v="R14"/>
    <s v="PM"/>
    <s v="C3"/>
    <d v="1993-02-06T00:00:00"/>
    <x v="0"/>
    <n v="32"/>
    <x v="588"/>
    <x v="6"/>
    <n v="107930"/>
    <x v="0"/>
    <s v="10%"/>
    <n v="10793"/>
    <n v="97137"/>
    <x v="14"/>
    <x v="0"/>
    <x v="1"/>
  </r>
  <r>
    <s v="EMP-OPR-R11-2016"/>
    <s v="[{Name_Id :N16019,Gender_Id :M,RoleId :R11,CountryId :C7}]"/>
    <s v="N16019"/>
    <s v="Brian Nguyen"/>
    <x v="0"/>
    <n v="43"/>
    <n v="40"/>
    <s v="R11"/>
    <s v="OPR"/>
    <s v="C7"/>
    <d v="1989-12-22T00:00:00"/>
    <x v="0"/>
    <n v="35"/>
    <x v="589"/>
    <x v="3"/>
    <n v="94347"/>
    <x v="0"/>
    <s v="10%"/>
    <n v="9434.7000000000007"/>
    <n v="84912.3"/>
    <x v="15"/>
    <x v="3"/>
    <x v="3"/>
  </r>
  <r>
    <s v="EMP-ENG-R4-2018"/>
    <s v="[{Name_Id :N20582,Gender_Id :M,RoleId :R4,CountryId :C7}]"/>
    <s v="N20582"/>
    <s v="Alfredo Alexander"/>
    <x v="0"/>
    <n v="42"/>
    <n v="40"/>
    <s v="R4"/>
    <s v="ENG"/>
    <s v="C7"/>
    <d v="1990-10-18T00:00:00"/>
    <x v="0"/>
    <n v="34"/>
    <x v="420"/>
    <x v="1"/>
    <n v="166435"/>
    <x v="0"/>
    <s v="10%"/>
    <n v="16643.5"/>
    <n v="149791.5"/>
    <x v="6"/>
    <x v="1"/>
    <x v="3"/>
  </r>
  <r>
    <s v="EMP-HR-R18-2019"/>
    <s v="[{Name_Id :N21985,Gender_Id :M,RoleId :R18,CountryId :C6}]"/>
    <s v="N21985"/>
    <s v="Norris Garrett"/>
    <x v="0"/>
    <n v="43"/>
    <n v="40"/>
    <s v="R18"/>
    <s v="HR"/>
    <s v="C6"/>
    <d v="1987-05-05T00:00:00"/>
    <x v="0"/>
    <n v="37"/>
    <x v="422"/>
    <x v="0"/>
    <n v="161219"/>
    <x v="0"/>
    <s v="10%"/>
    <n v="16121.900000000001"/>
    <n v="145097.1"/>
    <x v="13"/>
    <x v="5"/>
    <x v="5"/>
  </r>
  <r>
    <s v="EMP-ENG-R12-2019"/>
    <s v="[{Name_Id :N16551,Gender_Id :M,RoleId :R12,CountryId :C4}]"/>
    <s v="N16551"/>
    <s v="Eldridge Mclaughlin"/>
    <x v="0"/>
    <n v="43"/>
    <n v="40"/>
    <s v="R12"/>
    <s v="ENG"/>
    <s v="C4"/>
    <d v="1989-07-04T00:00:00"/>
    <x v="0"/>
    <n v="35"/>
    <x v="381"/>
    <x v="0"/>
    <n v="154733"/>
    <x v="0"/>
    <s v="10%"/>
    <n v="15473.300000000001"/>
    <n v="139259.70000000001"/>
    <x v="18"/>
    <x v="1"/>
    <x v="6"/>
  </r>
  <r>
    <s v="EMP-ENG-R13-2019"/>
    <s v="[{Name_Id :N22679,Gender_Id :F,RoleId :R13,CountryId :C1}]"/>
    <s v="N22679"/>
    <s v="Lynnette Morgan"/>
    <x v="1"/>
    <n v="43"/>
    <n v="40"/>
    <s v="R13"/>
    <s v="ENG"/>
    <s v="C1"/>
    <d v="1992-10-09T00:00:00"/>
    <x v="0"/>
    <n v="32"/>
    <x v="459"/>
    <x v="0"/>
    <n v="174588"/>
    <x v="0"/>
    <s v="10%"/>
    <n v="17458.8"/>
    <n v="157129.20000000001"/>
    <x v="2"/>
    <x v="1"/>
    <x v="2"/>
  </r>
  <r>
    <s v="EMP-ENG-R1-2018"/>
    <s v="[{Name_Id :N19852,Gender_Id :F,RoleId :R1,CountryId :C7}]"/>
    <s v="N19852"/>
    <s v="Sallie Gomez"/>
    <x v="1"/>
    <n v="42"/>
    <n v="40"/>
    <s v="R1"/>
    <s v="ENG"/>
    <s v="C7"/>
    <d v="1990-03-25T00:00:00"/>
    <x v="0"/>
    <n v="34"/>
    <x v="590"/>
    <x v="6"/>
    <n v="89629"/>
    <x v="0"/>
    <s v="10%"/>
    <n v="8962.9"/>
    <n v="80666.100000000006"/>
    <x v="1"/>
    <x v="1"/>
    <x v="3"/>
  </r>
  <r>
    <s v="EMP-PM-R5-2015"/>
    <s v="[{Name_Id :N15346,Gender_Id :M,RoleId :R5,CountryId :C1}]"/>
    <s v="N15346"/>
    <s v="Dexter Rasmussen"/>
    <x v="0"/>
    <n v="42"/>
    <n v="40"/>
    <s v="R5"/>
    <s v="PM"/>
    <s v="C1"/>
    <d v="1990-09-16T00:00:00"/>
    <x v="0"/>
    <n v="34"/>
    <x v="591"/>
    <x v="4"/>
    <n v="102828"/>
    <x v="0"/>
    <s v="10%"/>
    <n v="10282.800000000001"/>
    <n v="92545.2"/>
    <x v="10"/>
    <x v="0"/>
    <x v="2"/>
  </r>
  <r>
    <s v="EMP-PM-R5-2015"/>
    <s v="[{Name_Id :N12372,Gender_Id :F,RoleId :R5,CountryId :C7}]"/>
    <s v="N12372"/>
    <s v="Elise Golden"/>
    <x v="1"/>
    <n v="42"/>
    <n v="40"/>
    <s v="R5"/>
    <s v="PM"/>
    <s v="C7"/>
    <d v="1981-09-16T00:00:00"/>
    <x v="0"/>
    <n v="43"/>
    <x v="329"/>
    <x v="4"/>
    <n v="340533"/>
    <x v="0"/>
    <s v="10%"/>
    <n v="34053.300000000003"/>
    <n v="306479.7"/>
    <x v="10"/>
    <x v="0"/>
    <x v="3"/>
  </r>
  <r>
    <s v="EMP-ENG-R1-2019"/>
    <s v="[{Name_Id :N21782,Gender_Id :F,RoleId :R1,CountryId :C1}]"/>
    <s v="N21782"/>
    <s v="Rosalyn Meyers"/>
    <x v="1"/>
    <n v="42"/>
    <n v="40"/>
    <s v="R1"/>
    <s v="ENG"/>
    <s v="C1"/>
    <d v="1991-11-09T00:00:00"/>
    <x v="0"/>
    <n v="33"/>
    <x v="491"/>
    <x v="0"/>
    <n v="156900"/>
    <x v="0"/>
    <s v="10%"/>
    <n v="15690"/>
    <n v="141210"/>
    <x v="1"/>
    <x v="1"/>
    <x v="2"/>
  </r>
  <r>
    <s v="EMP-ENG-R13-2017"/>
    <s v="[{Name_Id :N17693,Gender_Id :M,RoleId :R13,CountryId :C3}]"/>
    <s v="N17693"/>
    <s v="Leon Kramer"/>
    <x v="0"/>
    <n v="43"/>
    <n v="40"/>
    <s v="R13"/>
    <s v="ENG"/>
    <s v="C3"/>
    <d v="1991-07-25T00:00:00"/>
    <x v="0"/>
    <n v="33"/>
    <x v="592"/>
    <x v="6"/>
    <n v="95963"/>
    <x v="0"/>
    <s v="10%"/>
    <n v="9596.3000000000011"/>
    <n v="86366.7"/>
    <x v="2"/>
    <x v="1"/>
    <x v="1"/>
  </r>
  <r>
    <s v="EMP-OPR-R2-2017"/>
    <s v="[{Name_Id :N17400,Gender_Id :M,RoleId :R2,CountryId :C3}]"/>
    <s v="N17400"/>
    <s v="Lyman Sparks"/>
    <x v="0"/>
    <n v="42"/>
    <n v="40"/>
    <s v="R2"/>
    <s v="OPR"/>
    <s v="C3"/>
    <d v="1993-07-28T00:00:00"/>
    <x v="0"/>
    <n v="31"/>
    <x v="240"/>
    <x v="6"/>
    <n v="106343"/>
    <x v="0"/>
    <s v="10%"/>
    <n v="10634.300000000001"/>
    <n v="95708.7"/>
    <x v="5"/>
    <x v="3"/>
    <x v="1"/>
  </r>
  <r>
    <s v="EMP-PM-R5-2018"/>
    <s v="[{Name_Id :N20507,Gender_Id :M,RoleId :R5,CountryId :C2}]"/>
    <s v="N20507"/>
    <s v="Mauro Mcgee"/>
    <x v="0"/>
    <n v="42"/>
    <n v="40"/>
    <s v="R5"/>
    <s v="PM"/>
    <s v="C2"/>
    <d v="1984-11-30T00:00:00"/>
    <x v="0"/>
    <n v="40"/>
    <x v="593"/>
    <x v="1"/>
    <n v="264688"/>
    <x v="0"/>
    <s v="10%"/>
    <n v="26468.800000000003"/>
    <n v="238219.2"/>
    <x v="10"/>
    <x v="0"/>
    <x v="4"/>
  </r>
  <r>
    <s v="EMP-PM-R14-2017"/>
    <s v="[{Name_Id :N18917,Gender_Id :M,RoleId :R14,CountryId :C7}]"/>
    <s v="N18917"/>
    <s v="Chauncey Hughes"/>
    <x v="0"/>
    <n v="43"/>
    <n v="40"/>
    <s v="R14"/>
    <s v="PM"/>
    <s v="C7"/>
    <d v="1992-08-08T00:00:00"/>
    <x v="0"/>
    <n v="32"/>
    <x v="187"/>
    <x v="6"/>
    <n v="162381"/>
    <x v="0"/>
    <s v="10%"/>
    <n v="16238.1"/>
    <n v="146142.9"/>
    <x v="14"/>
    <x v="0"/>
    <x v="3"/>
  </r>
  <r>
    <s v="EMP-ENG-R7-2018"/>
    <s v="[{Name_Id :N21131,Gender_Id :M,RoleId :R7,CountryId :C3}]"/>
    <s v="N21131"/>
    <s v="Ervin Roach"/>
    <x v="0"/>
    <n v="42"/>
    <n v="40"/>
    <s v="R7"/>
    <s v="ENG"/>
    <s v="C3"/>
    <d v="1989-07-09T00:00:00"/>
    <x v="0"/>
    <n v="35"/>
    <x v="156"/>
    <x v="1"/>
    <n v="211742"/>
    <x v="0"/>
    <s v="10%"/>
    <n v="21174.2"/>
    <n v="190567.8"/>
    <x v="16"/>
    <x v="1"/>
    <x v="1"/>
  </r>
  <r>
    <s v="EMP-SM-R10-2017"/>
    <s v="[{Name_Id :N17318,Gender_Id :F,RoleId :R10,CountryId :C5}]"/>
    <s v="N17318"/>
    <s v="Judith Cherry"/>
    <x v="1"/>
    <n v="43"/>
    <n v="40"/>
    <s v="R10"/>
    <s v="SM"/>
    <s v="C5"/>
    <d v="1993-08-08T00:00:00"/>
    <x v="0"/>
    <n v="31"/>
    <x v="243"/>
    <x v="3"/>
    <n v="156330"/>
    <x v="0"/>
    <s v="10%"/>
    <n v="15633"/>
    <n v="140697"/>
    <x v="11"/>
    <x v="2"/>
    <x v="0"/>
  </r>
  <r>
    <s v="EMP-PM-R5-2017"/>
    <s v="[{Name_Id :N18998,Gender_Id :M,RoleId :R5,CountryId :C1}]"/>
    <s v="N18998"/>
    <s v="Vaughn Horton"/>
    <x v="0"/>
    <n v="42"/>
    <n v="40"/>
    <s v="R5"/>
    <s v="PM"/>
    <s v="C1"/>
    <d v="1992-06-12T00:00:00"/>
    <x v="0"/>
    <n v="32"/>
    <x v="257"/>
    <x v="6"/>
    <n v="110352"/>
    <x v="0"/>
    <s v="10%"/>
    <n v="11035.2"/>
    <n v="99316.800000000003"/>
    <x v="10"/>
    <x v="0"/>
    <x v="2"/>
  </r>
  <r>
    <s v="EMP-ENG-R4-2017"/>
    <s v="[{Name_Id :N17752,Gender_Id :M,RoleId :R4,CountryId :C4}]"/>
    <s v="N17752"/>
    <s v="Claud Jacobs"/>
    <x v="0"/>
    <n v="42"/>
    <n v="40"/>
    <s v="R4"/>
    <s v="ENG"/>
    <s v="C4"/>
    <d v="1992-07-27T00:00:00"/>
    <x v="0"/>
    <n v="32"/>
    <x v="315"/>
    <x v="6"/>
    <n v="128260"/>
    <x v="0"/>
    <s v="10%"/>
    <n v="12826"/>
    <n v="115434"/>
    <x v="6"/>
    <x v="1"/>
    <x v="6"/>
  </r>
  <r>
    <s v="EMP-ENG-R12-2017"/>
    <s v="[{Name_Id :N17641,Gender_Id :F,RoleId :R12,CountryId :C7}]"/>
    <s v="N17641"/>
    <s v="Vivian Ross"/>
    <x v="1"/>
    <n v="43"/>
    <n v="40"/>
    <s v="R12"/>
    <s v="ENG"/>
    <s v="C7"/>
    <d v="1993-11-26T00:00:00"/>
    <x v="0"/>
    <n v="31"/>
    <x v="373"/>
    <x v="6"/>
    <n v="185361"/>
    <x v="0"/>
    <s v="10%"/>
    <n v="18536.100000000002"/>
    <n v="166824.9"/>
    <x v="18"/>
    <x v="1"/>
    <x v="3"/>
  </r>
  <r>
    <s v="EMP-ENG-R12-2019"/>
    <s v="[{Name_Id :N21441,Gender_Id :F,RoleId :R12,CountryId :C5}]"/>
    <s v="N21441"/>
    <s v="Rachelle Flowers"/>
    <x v="1"/>
    <n v="43"/>
    <n v="40"/>
    <s v="R12"/>
    <s v="ENG"/>
    <s v="C5"/>
    <d v="1991-12-25T00:00:00"/>
    <x v="0"/>
    <n v="33"/>
    <x v="594"/>
    <x v="1"/>
    <n v="103008"/>
    <x v="0"/>
    <s v="10%"/>
    <n v="10300.800000000001"/>
    <n v="92707.199999999997"/>
    <x v="18"/>
    <x v="1"/>
    <x v="0"/>
  </r>
  <r>
    <s v="EMP-HR-R18-2016"/>
    <s v="[{Name_Id :N16328,Gender_Id :M,RoleId :R18,CountryId :C3}]"/>
    <s v="N16328"/>
    <s v="Garrett Doyle"/>
    <x v="0"/>
    <n v="43"/>
    <n v="40"/>
    <s v="R18"/>
    <s v="HR"/>
    <s v="C3"/>
    <d v="1992-12-31T00:00:00"/>
    <x v="0"/>
    <n v="32"/>
    <x v="224"/>
    <x v="3"/>
    <n v="99354"/>
    <x v="0"/>
    <s v="10%"/>
    <n v="9935.4000000000015"/>
    <n v="89418.6"/>
    <x v="13"/>
    <x v="5"/>
    <x v="1"/>
  </r>
  <r>
    <s v="EMP-SM-R10-2019"/>
    <s v="[{Name_Id :N22678,Gender_Id :M,RoleId :R10,CountryId :C2}]"/>
    <s v="N22678"/>
    <s v="Rick Costa"/>
    <x v="0"/>
    <n v="43"/>
    <n v="40"/>
    <s v="R10"/>
    <s v="SM"/>
    <s v="C2"/>
    <d v="1992-08-21T00:00:00"/>
    <x v="0"/>
    <n v="32"/>
    <x v="459"/>
    <x v="0"/>
    <n v="154337"/>
    <x v="0"/>
    <s v="10%"/>
    <n v="15433.7"/>
    <n v="138903.29999999999"/>
    <x v="11"/>
    <x v="2"/>
    <x v="4"/>
  </r>
  <r>
    <s v="EMP-PM-R6-2019"/>
    <s v="[{Name_Id :N21418,Gender_Id :M,RoleId :R6,CountryId :C3}]"/>
    <s v="N21418"/>
    <s v="Lazaro Vazquez"/>
    <x v="0"/>
    <n v="42"/>
    <n v="40"/>
    <s v="R6"/>
    <s v="PM"/>
    <s v="C3"/>
    <d v="1992-03-18T00:00:00"/>
    <x v="0"/>
    <n v="32"/>
    <x v="254"/>
    <x v="1"/>
    <n v="95669"/>
    <x v="0"/>
    <s v="10%"/>
    <n v="9566.9"/>
    <n v="86102.1"/>
    <x v="0"/>
    <x v="0"/>
    <x v="1"/>
  </r>
  <r>
    <s v="EMP-PM-R14-2018"/>
    <s v="[{Name_Id :N19967,Gender_Id :M,RoleId :R14,CountryId :C1}]"/>
    <s v="N19967"/>
    <s v="Nathanial Sosa"/>
    <x v="0"/>
    <n v="43"/>
    <n v="40"/>
    <s v="R14"/>
    <s v="PM"/>
    <s v="C1"/>
    <d v="1985-03-11T00:00:00"/>
    <x v="0"/>
    <n v="39"/>
    <x v="595"/>
    <x v="1"/>
    <n v="128783"/>
    <x v="0"/>
    <s v="10%"/>
    <n v="12878.300000000001"/>
    <n v="115904.7"/>
    <x v="14"/>
    <x v="0"/>
    <x v="2"/>
  </r>
  <r>
    <s v="EMP-SM-R10-2019"/>
    <s v="[{Name_Id :N21067,Gender_Id :M,RoleId :R10,CountryId :C4}]"/>
    <s v="N21067"/>
    <s v="Granville Armstrong"/>
    <x v="0"/>
    <n v="43"/>
    <n v="40"/>
    <s v="R10"/>
    <s v="SM"/>
    <s v="C4"/>
    <d v="1991-01-22T00:00:00"/>
    <x v="0"/>
    <n v="34"/>
    <x v="429"/>
    <x v="0"/>
    <n v="114685"/>
    <x v="0"/>
    <s v="10%"/>
    <n v="11468.5"/>
    <n v="103216.5"/>
    <x v="11"/>
    <x v="2"/>
    <x v="6"/>
  </r>
  <r>
    <s v="EMP-PM-R6-2018"/>
    <s v="[{Name_Id :N20402,Gender_Id :F,RoleId :R6,CountryId :C1}]"/>
    <s v="N20402"/>
    <s v="Robyn Marks"/>
    <x v="1"/>
    <n v="42"/>
    <n v="40"/>
    <s v="R6"/>
    <s v="PM"/>
    <s v="C1"/>
    <d v="1992-11-24T00:00:00"/>
    <x v="0"/>
    <n v="32"/>
    <x v="596"/>
    <x v="1"/>
    <n v="98565"/>
    <x v="0"/>
    <s v="10%"/>
    <n v="9856.5"/>
    <n v="88708.5"/>
    <x v="0"/>
    <x v="0"/>
    <x v="2"/>
  </r>
  <r>
    <s v="EMP-OPR-R16-2016"/>
    <s v="[{Name_Id :N16354,Gender_Id :M,RoleId :R16,CountryId :C4}]"/>
    <s v="N16354"/>
    <s v="Jerald Best"/>
    <x v="0"/>
    <n v="43"/>
    <n v="40"/>
    <s v="R16"/>
    <s v="OPR"/>
    <s v="C4"/>
    <d v="1983-02-19T00:00:00"/>
    <x v="0"/>
    <n v="42"/>
    <x v="597"/>
    <x v="3"/>
    <n v="157715"/>
    <x v="0"/>
    <s v="10%"/>
    <n v="15771.5"/>
    <n v="141943.5"/>
    <x v="4"/>
    <x v="3"/>
    <x v="6"/>
  </r>
  <r>
    <s v="EMP-SM-R9-2019"/>
    <s v="[{Name_Id :N22252,Gender_Id :M,RoleId :R9,CountryId :C1}]"/>
    <s v="N22252"/>
    <s v="Mauricio Donovan"/>
    <x v="0"/>
    <n v="42"/>
    <n v="40"/>
    <s v="R9"/>
    <s v="SM"/>
    <s v="C1"/>
    <d v="1992-03-13T00:00:00"/>
    <x v="0"/>
    <n v="32"/>
    <x v="381"/>
    <x v="0"/>
    <n v="170600"/>
    <x v="0"/>
    <s v="10%"/>
    <n v="17060"/>
    <n v="153540"/>
    <x v="8"/>
    <x v="2"/>
    <x v="2"/>
  </r>
  <r>
    <s v="EMP-ENG-R12-2016"/>
    <s v="[{Name_Id :N15763,Gender_Id :M,RoleId :R12,CountryId :C1}]"/>
    <s v="N15763"/>
    <s v="Patricia Perez"/>
    <x v="0"/>
    <n v="43"/>
    <n v="40"/>
    <s v="R12"/>
    <s v="ENG"/>
    <s v="C1"/>
    <d v="1990-11-02T00:00:00"/>
    <x v="0"/>
    <n v="34"/>
    <x v="598"/>
    <x v="3"/>
    <n v="136710"/>
    <x v="0"/>
    <s v="10%"/>
    <n v="13671"/>
    <n v="123039"/>
    <x v="18"/>
    <x v="1"/>
    <x v="2"/>
  </r>
  <r>
    <s v="EMP-SM-R15-2018"/>
    <s v="[{Name_Id :N19707,Gender_Id :F,RoleId :R15,CountryId :C2}]"/>
    <s v="N19707"/>
    <s v="Hollie Mcneil"/>
    <x v="1"/>
    <n v="43"/>
    <n v="40"/>
    <s v="R15"/>
    <s v="SM"/>
    <s v="C2"/>
    <d v="1991-05-07T00:00:00"/>
    <x v="0"/>
    <n v="33"/>
    <x v="262"/>
    <x v="1"/>
    <n v="107108"/>
    <x v="0"/>
    <s v="10%"/>
    <n v="10710.800000000001"/>
    <n v="96397.2"/>
    <x v="3"/>
    <x v="2"/>
    <x v="4"/>
  </r>
  <r>
    <s v="EMP-ENG-R12-2015"/>
    <s v="[{Name_Id :N14635,Gender_Id :M,RoleId :R12,CountryId :C6}]"/>
    <s v="N14635"/>
    <s v="Minh Blackwell"/>
    <x v="0"/>
    <n v="43"/>
    <n v="40"/>
    <s v="R12"/>
    <s v="ENG"/>
    <s v="C6"/>
    <d v="1989-01-05T00:00:00"/>
    <x v="0"/>
    <n v="36"/>
    <x v="341"/>
    <x v="4"/>
    <n v="186602"/>
    <x v="0"/>
    <s v="10%"/>
    <n v="18660.2"/>
    <n v="167941.8"/>
    <x v="18"/>
    <x v="1"/>
    <x v="5"/>
  </r>
  <r>
    <s v="EMP-SM-R9-2019"/>
    <s v="[{Name_Id :N21767,Gender_Id :M,RoleId :R9,CountryId :C5}]"/>
    <s v="N21767"/>
    <s v="Russ Green"/>
    <x v="0"/>
    <n v="42"/>
    <n v="40"/>
    <s v="R9"/>
    <s v="SM"/>
    <s v="C5"/>
    <d v="1988-05-17T00:00:00"/>
    <x v="0"/>
    <n v="36"/>
    <x v="599"/>
    <x v="0"/>
    <n v="159097"/>
    <x v="0"/>
    <s v="10%"/>
    <n v="15909.7"/>
    <n v="143187.29999999999"/>
    <x v="8"/>
    <x v="2"/>
    <x v="0"/>
  </r>
  <r>
    <s v="EMP-PM-R14-2019"/>
    <s v="[{Name_Id :N22170,Gender_Id :F,RoleId :R14,CountryId :C1}]"/>
    <s v="N22170"/>
    <s v="Leola Page"/>
    <x v="1"/>
    <n v="43"/>
    <n v="40"/>
    <s v="R14"/>
    <s v="PM"/>
    <s v="C1"/>
    <d v="1992-07-05T00:00:00"/>
    <x v="0"/>
    <n v="32"/>
    <x v="417"/>
    <x v="0"/>
    <n v="124546"/>
    <x v="0"/>
    <s v="10%"/>
    <n v="12454.6"/>
    <n v="112091.4"/>
    <x v="14"/>
    <x v="0"/>
    <x v="2"/>
  </r>
  <r>
    <s v="EMP-ENG-R4-2019"/>
    <s v="[{Name_Id :N22435,Gender_Id :M,RoleId :R4,CountryId :C2}]"/>
    <s v="N22435"/>
    <s v="Bret Li"/>
    <x v="0"/>
    <n v="42"/>
    <n v="40"/>
    <s v="R4"/>
    <s v="ENG"/>
    <s v="C2"/>
    <d v="1992-10-12T00:00:00"/>
    <x v="0"/>
    <n v="32"/>
    <x v="41"/>
    <x v="0"/>
    <n v="129450"/>
    <x v="0"/>
    <s v="10%"/>
    <n v="12945"/>
    <n v="116505"/>
    <x v="6"/>
    <x v="1"/>
    <x v="4"/>
  </r>
  <r>
    <s v="EMP-SM-R10-2015"/>
    <s v="[{Name_Id :N14844,Gender_Id :M,RoleId :R10,CountryId :C7}]"/>
    <s v="N14844"/>
    <s v="Damion Brown"/>
    <x v="0"/>
    <n v="43"/>
    <n v="40"/>
    <s v="R10"/>
    <s v="SM"/>
    <s v="C7"/>
    <d v="1989-08-05T00:00:00"/>
    <x v="0"/>
    <n v="35"/>
    <x v="600"/>
    <x v="4"/>
    <n v="166491"/>
    <x v="0"/>
    <s v="10%"/>
    <n v="16649.100000000002"/>
    <n v="149841.9"/>
    <x v="11"/>
    <x v="2"/>
    <x v="3"/>
  </r>
  <r>
    <s v="EMP-ENG-R13-2017"/>
    <s v="[{Name_Id :N18694,Gender_Id :F,RoleId :R13,CountryId :C7}]"/>
    <s v="N18694"/>
    <s v="Christi Bishop"/>
    <x v="1"/>
    <n v="43"/>
    <n v="40"/>
    <s v="R13"/>
    <s v="ENG"/>
    <s v="C7"/>
    <d v="1990-05-05T00:00:00"/>
    <x v="0"/>
    <n v="34"/>
    <x v="321"/>
    <x v="6"/>
    <n v="107751"/>
    <x v="0"/>
    <s v="10%"/>
    <n v="10775.1"/>
    <n v="96975.9"/>
    <x v="2"/>
    <x v="1"/>
    <x v="3"/>
  </r>
  <r>
    <s v="EMP-ENG-R13-2016"/>
    <s v="[{Name_Id :N16288,Gender_Id :M,RoleId :R13,CountryId :C3}]"/>
    <s v="N16288"/>
    <s v="Willis Church"/>
    <x v="0"/>
    <n v="43"/>
    <n v="40"/>
    <s v="R13"/>
    <s v="ENG"/>
    <s v="C3"/>
    <d v="1992-07-05T00:00:00"/>
    <x v="0"/>
    <n v="32"/>
    <x v="101"/>
    <x v="3"/>
    <n v="110643"/>
    <x v="0"/>
    <s v="10%"/>
    <n v="11064.300000000001"/>
    <n v="99578.7"/>
    <x v="2"/>
    <x v="1"/>
    <x v="1"/>
  </r>
  <r>
    <s v="EMP-ENG-R12-2018"/>
    <s v="[{Name_Id :N19816,Gender_Id :M,RoleId :R12,CountryId :C3}]"/>
    <s v="N19816"/>
    <s v="Ben Lopez"/>
    <x v="0"/>
    <n v="43"/>
    <n v="40"/>
    <s v="R12"/>
    <s v="ENG"/>
    <s v="C3"/>
    <d v="1991-04-01T00:00:00"/>
    <x v="0"/>
    <n v="33"/>
    <x v="601"/>
    <x v="6"/>
    <n v="97811"/>
    <x v="0"/>
    <s v="10%"/>
    <n v="9781.1"/>
    <n v="88029.9"/>
    <x v="18"/>
    <x v="1"/>
    <x v="1"/>
  </r>
  <r>
    <s v="EMP-ENG-R7-2019"/>
    <s v="[{Name_Id :N21475,Gender_Id :M,RoleId :R7,CountryId :C4}]"/>
    <s v="N21475"/>
    <s v="Coy Mack"/>
    <x v="0"/>
    <n v="42"/>
    <n v="40"/>
    <s v="R7"/>
    <s v="ENG"/>
    <s v="C4"/>
    <d v="1987-07-15T00:00:00"/>
    <x v="0"/>
    <n v="37"/>
    <x v="242"/>
    <x v="1"/>
    <n v="111725"/>
    <x v="0"/>
    <s v="10%"/>
    <n v="11172.5"/>
    <n v="100552.5"/>
    <x v="16"/>
    <x v="1"/>
    <x v="6"/>
  </r>
  <r>
    <s v="EMP-SM-R10-2017"/>
    <s v="[{Name_Id :N19017,Gender_Id :M,RoleId :R10,CountryId :C1}]"/>
    <s v="N19017"/>
    <s v="Aldo Barajas"/>
    <x v="0"/>
    <n v="43"/>
    <n v="40"/>
    <s v="R10"/>
    <s v="SM"/>
    <s v="C1"/>
    <d v="1991-01-26T00:00:00"/>
    <x v="0"/>
    <n v="34"/>
    <x v="386"/>
    <x v="6"/>
    <n v="104615"/>
    <x v="0"/>
    <s v="10%"/>
    <n v="10461.5"/>
    <n v="94153.5"/>
    <x v="11"/>
    <x v="2"/>
    <x v="2"/>
  </r>
  <r>
    <s v="EMP-FN-R19-2017"/>
    <s v="[{Name_Id :N17211,Gender_Id :F,RoleId :R19,CountryId :C5}]"/>
    <s v="N17211"/>
    <s v="Gloria Bennett"/>
    <x v="1"/>
    <n v="43"/>
    <n v="40"/>
    <s v="R19"/>
    <s v="FN"/>
    <s v="C5"/>
    <d v="1990-10-20T00:00:00"/>
    <x v="0"/>
    <n v="34"/>
    <x v="602"/>
    <x v="3"/>
    <n v="121682"/>
    <x v="0"/>
    <s v="10%"/>
    <n v="12168.2"/>
    <n v="109513.8"/>
    <x v="12"/>
    <x v="4"/>
    <x v="0"/>
  </r>
  <r>
    <s v="EMP-SM-R15-2018"/>
    <s v="[{Name_Id :N20359,Gender_Id :M,RoleId :R15,CountryId :C4}]"/>
    <s v="N20359"/>
    <s v="Wm Castaneda"/>
    <x v="0"/>
    <n v="43"/>
    <n v="40"/>
    <s v="R15"/>
    <s v="SM"/>
    <s v="C4"/>
    <d v="1990-08-10T00:00:00"/>
    <x v="0"/>
    <n v="34"/>
    <x v="44"/>
    <x v="1"/>
    <n v="196627"/>
    <x v="0"/>
    <s v="10%"/>
    <n v="19662.7"/>
    <n v="176964.3"/>
    <x v="3"/>
    <x v="2"/>
    <x v="6"/>
  </r>
  <r>
    <s v="EMP-OPR-R8-2017"/>
    <s v="[{Name_Id :N18799,Gender_Id :M,RoleId :R8,CountryId :C7}]"/>
    <s v="N18799"/>
    <s v="Maxwell Wilcox"/>
    <x v="0"/>
    <n v="42"/>
    <n v="40"/>
    <s v="R8"/>
    <s v="OPR"/>
    <s v="C7"/>
    <d v="1983-11-13T00:00:00"/>
    <x v="0"/>
    <n v="41"/>
    <x v="158"/>
    <x v="6"/>
    <n v="104088"/>
    <x v="0"/>
    <s v="10%"/>
    <n v="10408.800000000001"/>
    <n v="93679.2"/>
    <x v="17"/>
    <x v="3"/>
    <x v="3"/>
  </r>
  <r>
    <s v="EMP-PM-R5-2017"/>
    <s v="[{Name_Id :N19041,Gender_Id :M,RoleId :R5,CountryId :C2}]"/>
    <s v="N19041"/>
    <s v="Keneth Quinn"/>
    <x v="0"/>
    <n v="42"/>
    <n v="40"/>
    <s v="R5"/>
    <s v="PM"/>
    <s v="C2"/>
    <d v="1990-05-15T00:00:00"/>
    <x v="0"/>
    <n v="34"/>
    <x v="79"/>
    <x v="6"/>
    <n v="87043"/>
    <x v="0"/>
    <s v="10%"/>
    <n v="8704.3000000000011"/>
    <n v="78338.7"/>
    <x v="10"/>
    <x v="0"/>
    <x v="4"/>
  </r>
  <r>
    <s v="EMP-PM-R14-2019"/>
    <s v="[{Name_Id :N21494,Gender_Id :M,RoleId :R14,CountryId :C2}]"/>
    <s v="N21494"/>
    <s v="Broderick Bailey"/>
    <x v="0"/>
    <n v="43"/>
    <n v="40"/>
    <s v="R14"/>
    <s v="PM"/>
    <s v="C2"/>
    <d v="1989-01-01T00:00:00"/>
    <x v="0"/>
    <n v="36"/>
    <x v="183"/>
    <x v="1"/>
    <n v="99568"/>
    <x v="0"/>
    <s v="10%"/>
    <n v="9956.8000000000011"/>
    <n v="89611.199999999997"/>
    <x v="14"/>
    <x v="0"/>
    <x v="4"/>
  </r>
  <r>
    <s v="EMP-OPR-R11-2019"/>
    <s v="[{Name_Id :N21684,Gender_Id :M,RoleId :R11,CountryId :C2}]"/>
    <s v="N21684"/>
    <s v="Douglass Orozco"/>
    <x v="0"/>
    <n v="43"/>
    <n v="40"/>
    <s v="R11"/>
    <s v="OPR"/>
    <s v="C2"/>
    <d v="1991-01-08T00:00:00"/>
    <x v="0"/>
    <n v="34"/>
    <x v="358"/>
    <x v="0"/>
    <n v="79822"/>
    <x v="0"/>
    <s v="10%"/>
    <n v="7982.2000000000007"/>
    <n v="71839.8"/>
    <x v="15"/>
    <x v="3"/>
    <x v="4"/>
  </r>
  <r>
    <s v="EMP-FN-R19-2017"/>
    <s v="[{Name_Id :N18275,Gender_Id :M,RoleId :R19,CountryId :C2}]"/>
    <s v="N18275"/>
    <s v="Tyrell Jacobson"/>
    <x v="0"/>
    <n v="43"/>
    <n v="40"/>
    <s v="R19"/>
    <s v="FN"/>
    <s v="C2"/>
    <d v="1991-09-30T00:00:00"/>
    <x v="0"/>
    <n v="33"/>
    <x v="357"/>
    <x v="6"/>
    <n v="151311"/>
    <x v="0"/>
    <s v="10%"/>
    <n v="15131.1"/>
    <n v="136179.9"/>
    <x v="12"/>
    <x v="4"/>
    <x v="4"/>
  </r>
  <r>
    <s v="EMP-HR-R18-2018"/>
    <s v="[{Name_Id :N20701,Gender_Id :M,RoleId :R18,CountryId :C5}]"/>
    <s v="N20701"/>
    <s v="Timmy Figueroa"/>
    <x v="0"/>
    <n v="43"/>
    <n v="40"/>
    <s v="R18"/>
    <s v="HR"/>
    <s v="C5"/>
    <d v="1982-05-21T00:00:00"/>
    <x v="0"/>
    <n v="42"/>
    <x v="494"/>
    <x v="1"/>
    <n v="484858"/>
    <x v="0"/>
    <s v="10%"/>
    <n v="48485.8"/>
    <n v="436372.2"/>
    <x v="13"/>
    <x v="5"/>
    <x v="0"/>
  </r>
  <r>
    <s v="EMP-PM-R6-2017"/>
    <s v="[{Name_Id :N17929,Gender_Id :M,RoleId :R6,CountryId :C3}]"/>
    <s v="N17929"/>
    <s v="Brett Rose"/>
    <x v="0"/>
    <n v="42"/>
    <n v="40"/>
    <s v="R6"/>
    <s v="PM"/>
    <s v="C3"/>
    <d v="1991-01-15T00:00:00"/>
    <x v="0"/>
    <n v="34"/>
    <x v="160"/>
    <x v="6"/>
    <n v="150234"/>
    <x v="0"/>
    <s v="10%"/>
    <n v="15023.400000000001"/>
    <n v="135210.6"/>
    <x v="0"/>
    <x v="0"/>
    <x v="1"/>
  </r>
  <r>
    <s v="EMP-OPR-R16-2018"/>
    <s v="[{Name_Id :N20119,Gender_Id :M,RoleId :R16,CountryId :C4}]"/>
    <s v="N20119"/>
    <s v="Arden Farley"/>
    <x v="0"/>
    <n v="43"/>
    <n v="40"/>
    <s v="R16"/>
    <s v="OPR"/>
    <s v="C4"/>
    <d v="1991-04-20T00:00:00"/>
    <x v="0"/>
    <n v="33"/>
    <x v="603"/>
    <x v="1"/>
    <n v="182233"/>
    <x v="0"/>
    <s v="10%"/>
    <n v="18223.3"/>
    <n v="164009.70000000001"/>
    <x v="4"/>
    <x v="3"/>
    <x v="6"/>
  </r>
  <r>
    <s v="EMP-OPR-R8-2016"/>
    <s v="[{Name_Id :N17102,Gender_Id :M,RoleId :R8,CountryId :C7}]"/>
    <s v="N17102"/>
    <s v="John Dunn"/>
    <x v="0"/>
    <n v="42"/>
    <n v="40"/>
    <s v="R8"/>
    <s v="OPR"/>
    <s v="C7"/>
    <d v="1991-09-21T00:00:00"/>
    <x v="0"/>
    <n v="33"/>
    <x v="226"/>
    <x v="3"/>
    <n v="175634"/>
    <x v="0"/>
    <s v="10%"/>
    <n v="17563.400000000001"/>
    <n v="158070.6"/>
    <x v="17"/>
    <x v="3"/>
    <x v="3"/>
  </r>
  <r>
    <s v="EMP-PM-R14-2017"/>
    <s v="[{Name_Id :N19455,Gender_Id :M,RoleId :R14,CountryId :C2}]"/>
    <s v="N19455"/>
    <s v="Del Parks"/>
    <x v="0"/>
    <n v="43"/>
    <n v="40"/>
    <s v="R14"/>
    <s v="PM"/>
    <s v="C2"/>
    <d v="1989-06-30T00:00:00"/>
    <x v="0"/>
    <n v="35"/>
    <x v="427"/>
    <x v="6"/>
    <n v="237532"/>
    <x v="0"/>
    <s v="10%"/>
    <n v="23753.200000000001"/>
    <n v="213778.8"/>
    <x v="14"/>
    <x v="0"/>
    <x v="4"/>
  </r>
  <r>
    <s v="EMP-SM-R10-2019"/>
    <s v="[{Name_Id :N22456,Gender_Id :M,RoleId :R10,CountryId :C4}]"/>
    <s v="N22456"/>
    <s v="Reid Gordon"/>
    <x v="0"/>
    <n v="43"/>
    <n v="40"/>
    <s v="R10"/>
    <s v="SM"/>
    <s v="C4"/>
    <d v="1990-06-06T00:00:00"/>
    <x v="0"/>
    <n v="34"/>
    <x v="204"/>
    <x v="0"/>
    <n v="197364"/>
    <x v="0"/>
    <s v="10%"/>
    <n v="19736.400000000001"/>
    <n v="177627.6"/>
    <x v="11"/>
    <x v="2"/>
    <x v="6"/>
  </r>
  <r>
    <s v="EMP-HR-R18-2019"/>
    <s v="[{Name_Id :N21788,Gender_Id :M,RoleId :R18,CountryId :C6}]"/>
    <s v="N21788"/>
    <s v="Seymour Hull"/>
    <x v="0"/>
    <n v="43"/>
    <n v="40"/>
    <s v="R18"/>
    <s v="HR"/>
    <s v="C6"/>
    <d v="1990-08-29T00:00:00"/>
    <x v="0"/>
    <n v="34"/>
    <x v="491"/>
    <x v="0"/>
    <n v="250900"/>
    <x v="0"/>
    <s v="10%"/>
    <n v="25090"/>
    <n v="225810"/>
    <x v="13"/>
    <x v="5"/>
    <x v="5"/>
  </r>
  <r>
    <s v="EMP-PM-R14-2017"/>
    <s v="[{Name_Id :N17203,Gender_Id :M,RoleId :R14,CountryId :C1}]"/>
    <s v="N17203"/>
    <s v="Jack Mcgee"/>
    <x v="0"/>
    <n v="43"/>
    <n v="40"/>
    <s v="R14"/>
    <s v="PM"/>
    <s v="C1"/>
    <d v="1988-07-15T00:00:00"/>
    <x v="0"/>
    <n v="36"/>
    <x v="602"/>
    <x v="3"/>
    <n v="343230"/>
    <x v="0"/>
    <s v="10%"/>
    <n v="34323"/>
    <n v="308907"/>
    <x v="14"/>
    <x v="0"/>
    <x v="2"/>
  </r>
  <r>
    <s v="EMP-ENG-R1-2017"/>
    <s v="[{Name_Id :N18654,Gender_Id :F,RoleId :R1,CountryId :C7}]"/>
    <s v="N18654"/>
    <s v="Lindsay Anthony"/>
    <x v="1"/>
    <n v="42"/>
    <n v="40"/>
    <s v="R1"/>
    <s v="ENG"/>
    <s v="C7"/>
    <d v="1993-11-02T00:00:00"/>
    <x v="0"/>
    <n v="31"/>
    <x v="189"/>
    <x v="6"/>
    <n v="96376"/>
    <x v="0"/>
    <s v="10%"/>
    <n v="9637.6"/>
    <n v="86738.4"/>
    <x v="1"/>
    <x v="1"/>
    <x v="3"/>
  </r>
  <r>
    <s v="EMP-OPR-R2-2015"/>
    <s v="[{Name_Id :N14323,Gender_Id :M,RoleId :R2,CountryId :C1}]"/>
    <s v="N14323"/>
    <s v="Claude Moore"/>
    <x v="0"/>
    <n v="42"/>
    <n v="40"/>
    <s v="R2"/>
    <s v="OPR"/>
    <s v="C1"/>
    <d v="1986-07-28T00:00:00"/>
    <x v="0"/>
    <n v="38"/>
    <x v="58"/>
    <x v="4"/>
    <n v="185842"/>
    <x v="0"/>
    <s v="10%"/>
    <n v="18584.2"/>
    <n v="167257.79999999999"/>
    <x v="5"/>
    <x v="3"/>
    <x v="2"/>
  </r>
  <r>
    <s v="EMP-OPR-R17-2019"/>
    <s v="[{Name_Id :N22607,Gender_Id :F,RoleId :R17,CountryId :C6}]"/>
    <s v="N22607"/>
    <s v="Helga Burch"/>
    <x v="1"/>
    <n v="43"/>
    <n v="40"/>
    <s v="R17"/>
    <s v="OPR"/>
    <s v="C6"/>
    <d v="1990-06-02T00:00:00"/>
    <x v="0"/>
    <n v="34"/>
    <x v="6"/>
    <x v="0"/>
    <n v="97646"/>
    <x v="0"/>
    <s v="10%"/>
    <n v="9764.6"/>
    <n v="87881.4"/>
    <x v="9"/>
    <x v="3"/>
    <x v="5"/>
  </r>
  <r>
    <s v="EMP-SM-R9-2017"/>
    <s v="[{Name_Id :N18582,Gender_Id :F,RoleId :R9,CountryId :C7}]"/>
    <s v="N18582"/>
    <s v="Diann Savage"/>
    <x v="1"/>
    <n v="42"/>
    <n v="40"/>
    <s v="R9"/>
    <s v="SM"/>
    <s v="C7"/>
    <d v="1990-11-29T00:00:00"/>
    <x v="0"/>
    <n v="34"/>
    <x v="66"/>
    <x v="6"/>
    <n v="126334"/>
    <x v="0"/>
    <s v="10%"/>
    <n v="12633.400000000001"/>
    <n v="113700.6"/>
    <x v="8"/>
    <x v="2"/>
    <x v="3"/>
  </r>
  <r>
    <s v="EMP-OPR-R2-2019"/>
    <s v="[{Name_Id :N22288,Gender_Id :M,RoleId :R2,CountryId :C2}]"/>
    <s v="N22288"/>
    <s v="Forest Pruitt"/>
    <x v="0"/>
    <n v="42"/>
    <n v="40"/>
    <s v="R2"/>
    <s v="OPR"/>
    <s v="C2"/>
    <d v="1992-11-16T00:00:00"/>
    <x v="0"/>
    <n v="32"/>
    <x v="498"/>
    <x v="0"/>
    <n v="171988"/>
    <x v="0"/>
    <s v="10%"/>
    <n v="17198.8"/>
    <n v="154789.20000000001"/>
    <x v="5"/>
    <x v="3"/>
    <x v="4"/>
  </r>
  <r>
    <s v="EMP-OPR-R16-2016"/>
    <s v="[{Name_Id :N16450,Gender_Id :M,RoleId :R16,CountryId :C6}]"/>
    <s v="N16450"/>
    <s v="Kieth Burch"/>
    <x v="0"/>
    <n v="43"/>
    <n v="40"/>
    <s v="R16"/>
    <s v="OPR"/>
    <s v="C6"/>
    <d v="1992-07-21T00:00:00"/>
    <x v="0"/>
    <n v="32"/>
    <x v="32"/>
    <x v="3"/>
    <n v="165800"/>
    <x v="0"/>
    <s v="10%"/>
    <n v="16580"/>
    <n v="149220"/>
    <x v="4"/>
    <x v="3"/>
    <x v="5"/>
  </r>
  <r>
    <s v="EMP-OPR-R16-2018"/>
    <s v="[{Name_Id :N20087,Gender_Id :F,RoleId :R16,CountryId :C3}]"/>
    <s v="N20087"/>
    <s v="Arline Bryan"/>
    <x v="1"/>
    <n v="43"/>
    <n v="40"/>
    <s v="R16"/>
    <s v="OPR"/>
    <s v="C3"/>
    <d v="1989-08-16T00:00:00"/>
    <x v="0"/>
    <n v="35"/>
    <x v="604"/>
    <x v="1"/>
    <n v="225910"/>
    <x v="0"/>
    <s v="10%"/>
    <n v="22591"/>
    <n v="203319"/>
    <x v="4"/>
    <x v="3"/>
    <x v="1"/>
  </r>
  <r>
    <s v="EMP-FN-R19-2018"/>
    <s v="[{Name_Id :N20817,Gender_Id :M,RoleId :R19,CountryId :C3}]"/>
    <s v="N20817"/>
    <s v="Jules Humphrey"/>
    <x v="0"/>
    <n v="43"/>
    <n v="40"/>
    <s v="R19"/>
    <s v="FN"/>
    <s v="C3"/>
    <d v="1990-11-25T00:00:00"/>
    <x v="0"/>
    <n v="34"/>
    <x v="605"/>
    <x v="1"/>
    <n v="149697"/>
    <x v="0"/>
    <s v="10%"/>
    <n v="14969.7"/>
    <n v="134727.29999999999"/>
    <x v="12"/>
    <x v="4"/>
    <x v="1"/>
  </r>
  <r>
    <s v="EMP-OPR-R16-2018"/>
    <s v="[{Name_Id :N20577,Gender_Id :M,RoleId :R16,CountryId :C1}]"/>
    <s v="N20577"/>
    <s v="Emmitt Yu"/>
    <x v="0"/>
    <n v="43"/>
    <n v="40"/>
    <s v="R16"/>
    <s v="OPR"/>
    <s v="C1"/>
    <d v="1990-10-10T00:00:00"/>
    <x v="0"/>
    <n v="34"/>
    <x v="420"/>
    <x v="1"/>
    <n v="121984"/>
    <x v="0"/>
    <s v="10%"/>
    <n v="12198.400000000001"/>
    <n v="109785.60000000001"/>
    <x v="4"/>
    <x v="3"/>
    <x v="2"/>
  </r>
  <r>
    <s v="EMP-OPR-R11-2016"/>
    <s v="[{Name_Id :N16521,Gender_Id :M,RoleId :R11,CountryId :C4}]"/>
    <s v="N16521"/>
    <s v="Hung Bryant"/>
    <x v="0"/>
    <n v="43"/>
    <n v="40"/>
    <s v="R11"/>
    <s v="OPR"/>
    <s v="C4"/>
    <d v="1992-06-29T00:00:00"/>
    <x v="0"/>
    <n v="32"/>
    <x v="445"/>
    <x v="3"/>
    <n v="174171"/>
    <x v="0"/>
    <s v="10%"/>
    <n v="17417.100000000002"/>
    <n v="156753.9"/>
    <x v="15"/>
    <x v="3"/>
    <x v="6"/>
  </r>
  <r>
    <s v="EMP-OPR-R16-2016"/>
    <s v="[{Name_Id :N16438,Gender_Id :M,RoleId :R16,CountryId :C5}]"/>
    <s v="N16438"/>
    <s v="Chris Bell"/>
    <x v="0"/>
    <n v="43"/>
    <n v="40"/>
    <s v="R16"/>
    <s v="OPR"/>
    <s v="C5"/>
    <d v="1992-02-09T00:00:00"/>
    <x v="0"/>
    <n v="33"/>
    <x v="569"/>
    <x v="3"/>
    <n v="137514"/>
    <x v="0"/>
    <s v="10%"/>
    <n v="13751.400000000001"/>
    <n v="123762.6"/>
    <x v="4"/>
    <x v="3"/>
    <x v="0"/>
  </r>
  <r>
    <s v="EMP-OPR-R17-2017"/>
    <s v="[{Name_Id :N17490,Gender_Id :M,RoleId :R17,CountryId :C1}]"/>
    <s v="N17490"/>
    <s v="Domingo Swanson"/>
    <x v="0"/>
    <n v="43"/>
    <n v="40"/>
    <s v="R17"/>
    <s v="OPR"/>
    <s v="C1"/>
    <d v="1989-08-10T00:00:00"/>
    <x v="0"/>
    <n v="35"/>
    <x v="579"/>
    <x v="6"/>
    <n v="70549"/>
    <x v="0"/>
    <s v="10%"/>
    <n v="7054.9000000000005"/>
    <n v="63494.1"/>
    <x v="9"/>
    <x v="3"/>
    <x v="2"/>
  </r>
  <r>
    <s v="EMP-FN-R19-2017"/>
    <s v="[{Name_Id :N17208,Gender_Id :F,RoleId :R19,CountryId :C6}]"/>
    <s v="N17208"/>
    <s v="Esther Patton"/>
    <x v="1"/>
    <n v="43"/>
    <n v="40"/>
    <s v="R19"/>
    <s v="FN"/>
    <s v="C6"/>
    <d v="1991-05-08T00:00:00"/>
    <x v="0"/>
    <n v="33"/>
    <x v="602"/>
    <x v="3"/>
    <n v="102958"/>
    <x v="0"/>
    <s v="10%"/>
    <n v="10295.800000000001"/>
    <n v="92662.2"/>
    <x v="12"/>
    <x v="4"/>
    <x v="5"/>
  </r>
  <r>
    <s v="EMP-OPR-R16-2015"/>
    <s v="[{Name_Id :N15301,Gender_Id :M,RoleId :R16,CountryId :C1}]"/>
    <s v="N15301"/>
    <s v="Dana Gregory"/>
    <x v="0"/>
    <n v="43"/>
    <n v="40"/>
    <s v="R16"/>
    <s v="OPR"/>
    <s v="C1"/>
    <d v="1986-09-29T00:00:00"/>
    <x v="0"/>
    <n v="38"/>
    <x v="161"/>
    <x v="4"/>
    <n v="190281"/>
    <x v="0"/>
    <s v="10%"/>
    <n v="19028.100000000002"/>
    <n v="171252.9"/>
    <x v="4"/>
    <x v="3"/>
    <x v="2"/>
  </r>
  <r>
    <s v="EMP-OPR-R11-2017"/>
    <s v="[{Name_Id :N19193,Gender_Id :M,RoleId :R11,CountryId :C2}]"/>
    <s v="N19193"/>
    <s v="Stacey Robertson"/>
    <x v="0"/>
    <n v="43"/>
    <n v="40"/>
    <s v="R11"/>
    <s v="OPR"/>
    <s v="C2"/>
    <d v="1992-08-02T00:00:00"/>
    <x v="0"/>
    <n v="32"/>
    <x v="51"/>
    <x v="6"/>
    <n v="189113"/>
    <x v="0"/>
    <s v="10%"/>
    <n v="18911.3"/>
    <n v="170201.7"/>
    <x v="15"/>
    <x v="3"/>
    <x v="4"/>
  </r>
  <r>
    <s v="EMP-OPR-R16-2017"/>
    <s v="[{Name_Id :N19579,Gender_Id :M,RoleId :R16,CountryId :C3}]"/>
    <s v="N19579"/>
    <s v="Kim Schneider"/>
    <x v="0"/>
    <n v="43"/>
    <n v="40"/>
    <s v="R16"/>
    <s v="OPR"/>
    <s v="C3"/>
    <d v="1989-03-15T00:00:00"/>
    <x v="0"/>
    <n v="35"/>
    <x v="80"/>
    <x v="6"/>
    <n v="78565"/>
    <x v="0"/>
    <s v="10%"/>
    <n v="7856.5"/>
    <n v="70708.5"/>
    <x v="4"/>
    <x v="3"/>
    <x v="1"/>
  </r>
  <r>
    <s v="EMP-SM-R15-2019"/>
    <s v="[{Name_Id :N22365,Gender_Id :F,RoleId :R15,CountryId :C5}]"/>
    <s v="N22365"/>
    <s v="Claudia Curtis"/>
    <x v="1"/>
    <n v="43"/>
    <n v="40"/>
    <s v="R15"/>
    <s v="SM"/>
    <s v="C5"/>
    <d v="1992-10-12T00:00:00"/>
    <x v="0"/>
    <n v="32"/>
    <x v="97"/>
    <x v="0"/>
    <n v="93185"/>
    <x v="0"/>
    <s v="10%"/>
    <n v="9318.5"/>
    <n v="83866.5"/>
    <x v="3"/>
    <x v="2"/>
    <x v="0"/>
  </r>
  <r>
    <s v="EMP-ENG-R4-2019"/>
    <s v="[{Name_Id :N22448,Gender_Id :M,RoleId :R4,CountryId :C7}]"/>
    <s v="N22448"/>
    <s v="Jaime Tate"/>
    <x v="0"/>
    <n v="42"/>
    <n v="40"/>
    <s v="R4"/>
    <s v="ENG"/>
    <s v="C7"/>
    <d v="1993-08-22T00:00:00"/>
    <x v="0"/>
    <n v="31"/>
    <x v="606"/>
    <x v="0"/>
    <n v="135867"/>
    <x v="0"/>
    <s v="10%"/>
    <n v="13586.7"/>
    <n v="122280.3"/>
    <x v="6"/>
    <x v="1"/>
    <x v="3"/>
  </r>
  <r>
    <s v="EMP-OPR-R11-2018"/>
    <s v="[{Name_Id :N20918,Gender_Id :M,RoleId :R11,CountryId :C7}]"/>
    <s v="N20918"/>
    <s v="Jim Thompson"/>
    <x v="0"/>
    <n v="43"/>
    <n v="40"/>
    <s v="R11"/>
    <s v="OPR"/>
    <s v="C7"/>
    <d v="1992-09-29T00:00:00"/>
    <x v="0"/>
    <n v="32"/>
    <x v="607"/>
    <x v="1"/>
    <n v="79449"/>
    <x v="0"/>
    <s v="10%"/>
    <n v="7944.9000000000005"/>
    <n v="71504.100000000006"/>
    <x v="15"/>
    <x v="3"/>
    <x v="3"/>
  </r>
  <r>
    <s v="EMP-SM-R10-2017"/>
    <s v="[{Name_Id :N18960,Gender_Id :M,RoleId :R10,CountryId :C5}]"/>
    <s v="N18960"/>
    <s v="Dane Gaines"/>
    <x v="0"/>
    <n v="43"/>
    <n v="40"/>
    <s v="R10"/>
    <s v="SM"/>
    <s v="C5"/>
    <d v="1987-10-22T00:00:00"/>
    <x v="0"/>
    <n v="37"/>
    <x v="608"/>
    <x v="6"/>
    <n v="157816"/>
    <x v="0"/>
    <s v="10%"/>
    <n v="15781.6"/>
    <n v="142034.4"/>
    <x v="11"/>
    <x v="2"/>
    <x v="0"/>
  </r>
  <r>
    <s v="EMP-ENG-R3-2019"/>
    <s v="[{Name_Id :N21849,Gender_Id :M,RoleId :R3,CountryId :C2}]"/>
    <s v="N21849"/>
    <s v="Martin White"/>
    <x v="0"/>
    <n v="42"/>
    <n v="40"/>
    <s v="R3"/>
    <s v="ENG"/>
    <s v="C2"/>
    <d v="1991-02-20T00:00:00"/>
    <x v="0"/>
    <n v="33"/>
    <x v="568"/>
    <x v="0"/>
    <n v="260000"/>
    <x v="0"/>
    <s v="10%"/>
    <n v="26000"/>
    <n v="234000"/>
    <x v="7"/>
    <x v="1"/>
    <x v="4"/>
  </r>
  <r>
    <s v="EMP-OPR-R17-2016"/>
    <s v="[{Name_Id :N17060,Gender_Id :M,RoleId :R17,CountryId :C4}]"/>
    <s v="N17060"/>
    <s v="Freddy Stuart"/>
    <x v="0"/>
    <n v="43"/>
    <n v="40"/>
    <s v="R17"/>
    <s v="OPR"/>
    <s v="C4"/>
    <d v="1992-02-21T00:00:00"/>
    <x v="0"/>
    <n v="32"/>
    <x v="33"/>
    <x v="3"/>
    <n v="63789"/>
    <x v="0"/>
    <s v="10%"/>
    <n v="6378.9000000000005"/>
    <n v="57410.1"/>
    <x v="9"/>
    <x v="3"/>
    <x v="6"/>
  </r>
  <r>
    <s v="EMP-SM-R9-2017"/>
    <s v="[{Name_Id :N19485,Gender_Id :M,RoleId :R9,CountryId :C6}]"/>
    <s v="N19485"/>
    <s v="Theodore Burke"/>
    <x v="0"/>
    <n v="42"/>
    <n v="40"/>
    <s v="R9"/>
    <s v="SM"/>
    <s v="C6"/>
    <d v="1989-12-18T00:00:00"/>
    <x v="0"/>
    <n v="35"/>
    <x v="609"/>
    <x v="6"/>
    <n v="78797"/>
    <x v="0"/>
    <s v="10%"/>
    <n v="7879.7000000000007"/>
    <n v="70917.3"/>
    <x v="8"/>
    <x v="2"/>
    <x v="5"/>
  </r>
  <r>
    <s v="EMP-PM-R14-2019"/>
    <s v="[{Name_Id :N21578,Gender_Id :F,RoleId :R14,CountryId :C1}]"/>
    <s v="N21578"/>
    <s v="Elinor Price"/>
    <x v="1"/>
    <n v="43"/>
    <n v="40"/>
    <s v="R14"/>
    <s v="PM"/>
    <s v="C1"/>
    <d v="1992-03-30T00:00:00"/>
    <x v="0"/>
    <n v="32"/>
    <x v="610"/>
    <x v="0"/>
    <n v="80333"/>
    <x v="0"/>
    <s v="10%"/>
    <n v="8033.3"/>
    <n v="72299.7"/>
    <x v="14"/>
    <x v="0"/>
    <x v="2"/>
  </r>
  <r>
    <s v="EMP-ENG-R13-2017"/>
    <s v="[{Name_Id :N10802,Gender_Id :M,RoleId :R13,CountryId :C7}]"/>
    <s v="N10802"/>
    <s v="Weldon Hurley"/>
    <x v="0"/>
    <n v="43"/>
    <n v="40"/>
    <s v="R13"/>
    <s v="ENG"/>
    <s v="C7"/>
    <d v="1984-04-09T00:00:00"/>
    <x v="0"/>
    <n v="40"/>
    <x v="579"/>
    <x v="6"/>
    <n v="232906"/>
    <x v="0"/>
    <s v="10%"/>
    <n v="23290.600000000002"/>
    <n v="209615.4"/>
    <x v="2"/>
    <x v="1"/>
    <x v="3"/>
  </r>
  <r>
    <s v="EMP-SM-R10-2014"/>
    <s v="[{Name_Id :N11225,Gender_Id :M,RoleId :R10,CountryId :C1}]"/>
    <s v="N11225"/>
    <s v="Royce Strickland"/>
    <x v="0"/>
    <n v="43"/>
    <n v="40"/>
    <s v="R10"/>
    <s v="SM"/>
    <s v="C1"/>
    <d v="1988-06-01T00:00:00"/>
    <x v="0"/>
    <n v="36"/>
    <x v="497"/>
    <x v="2"/>
    <n v="233475"/>
    <x v="0"/>
    <s v="10%"/>
    <n v="23347.5"/>
    <n v="210127.5"/>
    <x v="11"/>
    <x v="2"/>
    <x v="2"/>
  </r>
  <r>
    <s v="EMP-OPR-R11-2018"/>
    <s v="[{Name_Id :N20169,Gender_Id :M,RoleId :R11,CountryId :C1}]"/>
    <s v="N20169"/>
    <s v="Jay Palmer"/>
    <x v="0"/>
    <n v="43"/>
    <n v="40"/>
    <s v="R11"/>
    <s v="OPR"/>
    <s v="C1"/>
    <d v="1993-08-12T00:00:00"/>
    <x v="0"/>
    <n v="31"/>
    <x v="611"/>
    <x v="1"/>
    <n v="133988"/>
    <x v="0"/>
    <s v="10%"/>
    <n v="13398.800000000001"/>
    <n v="120589.2"/>
    <x v="15"/>
    <x v="3"/>
    <x v="2"/>
  </r>
  <r>
    <s v="EMP-OPR-R2-2019"/>
    <s v="[{Name_Id :N22394,Gender_Id :F,RoleId :R2,CountryId :C2}]"/>
    <s v="N22394"/>
    <s v="Yvette Buchanan"/>
    <x v="1"/>
    <n v="42"/>
    <n v="40"/>
    <s v="R2"/>
    <s v="OPR"/>
    <s v="C2"/>
    <d v="1991-10-31T00:00:00"/>
    <x v="0"/>
    <n v="33"/>
    <x v="500"/>
    <x v="0"/>
    <n v="112646"/>
    <x v="0"/>
    <s v="10%"/>
    <n v="11264.6"/>
    <n v="101381.4"/>
    <x v="5"/>
    <x v="3"/>
    <x v="4"/>
  </r>
  <r>
    <s v="EMP-FN-R19-2018"/>
    <s v="[{Name_Id :N20031,Gender_Id :F,RoleId :R19,CountryId :C5}]"/>
    <s v="N20031"/>
    <s v="Callie Melendez"/>
    <x v="1"/>
    <n v="43"/>
    <n v="40"/>
    <s v="R19"/>
    <s v="FN"/>
    <s v="C5"/>
    <d v="1988-04-02T00:00:00"/>
    <x v="0"/>
    <n v="36"/>
    <x v="612"/>
    <x v="1"/>
    <n v="122712"/>
    <x v="0"/>
    <s v="10%"/>
    <n v="12271.2"/>
    <n v="110440.8"/>
    <x v="12"/>
    <x v="4"/>
    <x v="0"/>
  </r>
  <r>
    <s v="EMP-ENG-R7-2018"/>
    <s v="[{Name_Id :N20069,Gender_Id :F,RoleId :R7,CountryId :C1}]"/>
    <s v="N20069"/>
    <s v="Dina Zavala"/>
    <x v="1"/>
    <n v="42"/>
    <n v="40"/>
    <s v="R7"/>
    <s v="ENG"/>
    <s v="C1"/>
    <d v="1991-07-11T00:00:00"/>
    <x v="0"/>
    <n v="33"/>
    <x v="613"/>
    <x v="1"/>
    <n v="80457"/>
    <x v="0"/>
    <s v="10%"/>
    <n v="8045.7000000000007"/>
    <n v="72411.3"/>
    <x v="16"/>
    <x v="1"/>
    <x v="2"/>
  </r>
  <r>
    <s v="EMP-ENG-R7-2019"/>
    <s v="[{Name_Id :N21177,Gender_Id :M,RoleId :R7,CountryId :C6}]"/>
    <s v="N21177"/>
    <s v="Jesse Shaffer"/>
    <x v="0"/>
    <n v="42"/>
    <n v="40"/>
    <s v="R7"/>
    <s v="ENG"/>
    <s v="C6"/>
    <d v="1990-04-26T00:00:00"/>
    <x v="0"/>
    <n v="34"/>
    <x v="491"/>
    <x v="0"/>
    <n v="104185"/>
    <x v="0"/>
    <s v="10%"/>
    <n v="10418.5"/>
    <n v="93766.5"/>
    <x v="16"/>
    <x v="1"/>
    <x v="5"/>
  </r>
  <r>
    <s v="EMP-PM-R14-2015"/>
    <s v="[{Name_Id :N15483,Gender_Id :M,RoleId :R14,CountryId :C5}]"/>
    <s v="N15483"/>
    <s v="Dirk Reed"/>
    <x v="0"/>
    <n v="43"/>
    <n v="40"/>
    <s v="R14"/>
    <s v="PM"/>
    <s v="C5"/>
    <d v="1987-02-27T00:00:00"/>
    <x v="0"/>
    <n v="37"/>
    <x v="288"/>
    <x v="4"/>
    <n v="105715"/>
    <x v="0"/>
    <s v="10%"/>
    <n v="10571.5"/>
    <n v="95143.5"/>
    <x v="14"/>
    <x v="0"/>
    <x v="0"/>
  </r>
  <r>
    <s v="EMP-ENG-R1-2017"/>
    <s v="[{Name_Id :N17416,Gender_Id :M,RoleId :R1,CountryId :C7}]"/>
    <s v="N17416"/>
    <s v="Hyman Morales"/>
    <x v="0"/>
    <n v="42"/>
    <n v="40"/>
    <s v="R1"/>
    <s v="ENG"/>
    <s v="C7"/>
    <d v="1991-05-22T00:00:00"/>
    <x v="0"/>
    <n v="33"/>
    <x v="61"/>
    <x v="6"/>
    <n v="118232"/>
    <x v="0"/>
    <s v="10%"/>
    <n v="11823.2"/>
    <n v="106408.8"/>
    <x v="1"/>
    <x v="1"/>
    <x v="3"/>
  </r>
  <r>
    <s v="EMP-SM-R9-2019"/>
    <s v="[{Name_Id :N22245,Gender_Id :M,RoleId :R9,CountryId :C3}]"/>
    <s v="N22245"/>
    <s v="Zachery Friedman"/>
    <x v="0"/>
    <n v="42"/>
    <n v="40"/>
    <s v="R9"/>
    <s v="SM"/>
    <s v="C3"/>
    <d v="1993-10-23T00:00:00"/>
    <x v="0"/>
    <n v="31"/>
    <x v="381"/>
    <x v="0"/>
    <n v="118122"/>
    <x v="0"/>
    <s v="10%"/>
    <n v="11812.2"/>
    <n v="106309.8"/>
    <x v="8"/>
    <x v="2"/>
    <x v="1"/>
  </r>
  <r>
    <s v="EMP-SM-R10-2019"/>
    <s v="[{Name_Id :N20820,Gender_Id :F,RoleId :R10,CountryId :C4}]"/>
    <s v="N20820"/>
    <s v="Ladonna Berry"/>
    <x v="1"/>
    <n v="43"/>
    <n v="40"/>
    <s v="R10"/>
    <s v="SM"/>
    <s v="C4"/>
    <d v="1990-10-19T00:00:00"/>
    <x v="0"/>
    <n v="34"/>
    <x v="311"/>
    <x v="0"/>
    <n v="66683"/>
    <x v="0"/>
    <s v="10%"/>
    <n v="6668.3"/>
    <n v="60014.7"/>
    <x v="11"/>
    <x v="2"/>
    <x v="6"/>
  </r>
  <r>
    <s v="EMP-ENG-R4-2018"/>
    <s v="[{Name_Id :N20465,Gender_Id :F,RoleId :R4,CountryId :C3}]"/>
    <s v="N20465"/>
    <s v="Jenifer Montgomery"/>
    <x v="1"/>
    <n v="42"/>
    <n v="40"/>
    <s v="R4"/>
    <s v="ENG"/>
    <s v="C3"/>
    <d v="1993-08-27T00:00:00"/>
    <x v="0"/>
    <n v="31"/>
    <x v="614"/>
    <x v="1"/>
    <n v="122841"/>
    <x v="0"/>
    <s v="10%"/>
    <n v="12284.1"/>
    <n v="110556.9"/>
    <x v="6"/>
    <x v="1"/>
    <x v="1"/>
  </r>
  <r>
    <s v="EMP-OPR-R2-2018"/>
    <s v="[{Name_Id :N19711,Gender_Id :M,RoleId :R2,CountryId :C4}]"/>
    <s v="N19711"/>
    <s v="Robby Blevins"/>
    <x v="0"/>
    <n v="42"/>
    <n v="40"/>
    <s v="R2"/>
    <s v="OPR"/>
    <s v="C4"/>
    <d v="1993-02-10T00:00:00"/>
    <x v="0"/>
    <n v="32"/>
    <x v="615"/>
    <x v="6"/>
    <n v="117050"/>
    <x v="0"/>
    <s v="10%"/>
    <n v="11705"/>
    <n v="105345"/>
    <x v="5"/>
    <x v="3"/>
    <x v="6"/>
  </r>
  <r>
    <s v="EMP-ENG-R12-2016"/>
    <s v="[{Name_Id :N14653,Gender_Id :M,RoleId :R12,CountryId :C2}]"/>
    <s v="N14653"/>
    <s v="Oliver Vaughn"/>
    <x v="0"/>
    <n v="43"/>
    <n v="40"/>
    <s v="R12"/>
    <s v="ENG"/>
    <s v="C2"/>
    <d v="1987-08-02T00:00:00"/>
    <x v="0"/>
    <n v="37"/>
    <x v="616"/>
    <x v="3"/>
    <n v="93798"/>
    <x v="0"/>
    <s v="10%"/>
    <n v="9379.8000000000011"/>
    <n v="84418.2"/>
    <x v="18"/>
    <x v="1"/>
    <x v="4"/>
  </r>
  <r>
    <s v="EMP-OPR-R8-2016"/>
    <s v="[{Name_Id :N11584,Gender_Id :F,RoleId :R8,CountryId :C1}]"/>
    <s v="N11584"/>
    <s v="Marina Potter"/>
    <x v="1"/>
    <n v="42"/>
    <n v="40"/>
    <s v="R8"/>
    <s v="OPR"/>
    <s v="C1"/>
    <d v="1992-06-09T00:00:00"/>
    <x v="0"/>
    <n v="32"/>
    <x v="232"/>
    <x v="3"/>
    <n v="125306"/>
    <x v="0"/>
    <s v="10%"/>
    <n v="12530.6"/>
    <n v="112775.4"/>
    <x v="17"/>
    <x v="3"/>
    <x v="2"/>
  </r>
  <r>
    <s v="EMP-PM-R6-2018"/>
    <s v="[{Name_Id :N20308,Gender_Id :M,RoleId :R6,CountryId :C3}]"/>
    <s v="N20308"/>
    <s v="Robt Walters"/>
    <x v="0"/>
    <n v="42"/>
    <n v="40"/>
    <s v="R6"/>
    <s v="PM"/>
    <s v="C3"/>
    <d v="1988-10-01T00:00:00"/>
    <x v="0"/>
    <n v="36"/>
    <x v="617"/>
    <x v="1"/>
    <n v="79035"/>
    <x v="0"/>
    <s v="10%"/>
    <n v="7903.5"/>
    <n v="71131.5"/>
    <x v="0"/>
    <x v="0"/>
    <x v="1"/>
  </r>
  <r>
    <s v="EMP-PM-R6-2018"/>
    <s v="[{Name_Id :N19938,Gender_Id :M,RoleId :R6,CountryId :C3}]"/>
    <s v="N19938"/>
    <s v="Jarrod Cooley"/>
    <x v="0"/>
    <n v="42"/>
    <n v="40"/>
    <s v="R6"/>
    <s v="PM"/>
    <s v="C3"/>
    <d v="1992-01-07T00:00:00"/>
    <x v="0"/>
    <n v="33"/>
    <x v="481"/>
    <x v="1"/>
    <n v="55644"/>
    <x v="0"/>
    <s v="10%"/>
    <n v="5564.4000000000005"/>
    <n v="50079.6"/>
    <x v="0"/>
    <x v="0"/>
    <x v="1"/>
  </r>
  <r>
    <s v="EMP-ENG-R3-2016"/>
    <s v="[{Name_Id :N15857,Gender_Id :F,RoleId :R3,CountryId :C6}]"/>
    <s v="N15857"/>
    <s v="Marietta Odom"/>
    <x v="1"/>
    <n v="42"/>
    <n v="40"/>
    <s v="R3"/>
    <s v="ENG"/>
    <s v="C6"/>
    <d v="1990-04-16T00:00:00"/>
    <x v="0"/>
    <n v="34"/>
    <x v="50"/>
    <x v="3"/>
    <n v="101320"/>
    <x v="0"/>
    <s v="10%"/>
    <n v="10132"/>
    <n v="91188"/>
    <x v="7"/>
    <x v="1"/>
    <x v="5"/>
  </r>
  <r>
    <s v="EMP-SM-R15-2016"/>
    <s v="[{Name_Id :N16233,Gender_Id :F,RoleId :R15,CountryId :C7}]"/>
    <s v="N16233"/>
    <s v="Beatrice Patterson"/>
    <x v="1"/>
    <n v="43"/>
    <n v="40"/>
    <s v="R15"/>
    <s v="SM"/>
    <s v="C7"/>
    <d v="1987-01-02T00:00:00"/>
    <x v="0"/>
    <n v="38"/>
    <x v="118"/>
    <x v="3"/>
    <n v="113015"/>
    <x v="0"/>
    <s v="10%"/>
    <n v="11301.5"/>
    <n v="101713.5"/>
    <x v="3"/>
    <x v="2"/>
    <x v="3"/>
  </r>
  <r>
    <s v="EMP-PM-R14-2018"/>
    <s v="[{Name_Id :N21090,Gender_Id :M,RoleId :R14,CountryId :C7}]"/>
    <s v="N21090"/>
    <s v="Thad Bass"/>
    <x v="0"/>
    <n v="43"/>
    <n v="40"/>
    <s v="R14"/>
    <s v="PM"/>
    <s v="C7"/>
    <d v="1993-06-25T00:00:00"/>
    <x v="0"/>
    <n v="31"/>
    <x v="618"/>
    <x v="1"/>
    <n v="120620"/>
    <x v="0"/>
    <s v="10%"/>
    <n v="12062"/>
    <n v="108558"/>
    <x v="14"/>
    <x v="0"/>
    <x v="3"/>
  </r>
  <r>
    <s v="EMP-OPR-R2-2018"/>
    <s v="[{Name_Id :N20175,Gender_Id :M,RoleId :R2,CountryId :C3}]"/>
    <s v="N20175"/>
    <s v="Keenan Cherry"/>
    <x v="0"/>
    <n v="42"/>
    <n v="40"/>
    <s v="R2"/>
    <s v="OPR"/>
    <s v="C3"/>
    <d v="1994-04-08T00:00:00"/>
    <x v="0"/>
    <n v="30"/>
    <x v="611"/>
    <x v="1"/>
    <n v="90198"/>
    <x v="0"/>
    <s v="10%"/>
    <n v="9019.8000000000011"/>
    <n v="81178.2"/>
    <x v="5"/>
    <x v="3"/>
    <x v="1"/>
  </r>
  <r>
    <s v="EMP-SM-R10-2014"/>
    <s v="[{Name_Id :N11329,Gender_Id :M,RoleId :R10,CountryId :C5}]"/>
    <s v="N11329"/>
    <s v="Alden Tucker"/>
    <x v="0"/>
    <n v="43"/>
    <n v="40"/>
    <s v="R10"/>
    <s v="SM"/>
    <s v="C5"/>
    <d v="1987-01-30T00:00:00"/>
    <x v="0"/>
    <n v="38"/>
    <x v="391"/>
    <x v="2"/>
    <n v="233239"/>
    <x v="0"/>
    <s v="10%"/>
    <n v="23323.9"/>
    <n v="209915.1"/>
    <x v="11"/>
    <x v="2"/>
    <x v="0"/>
  </r>
  <r>
    <s v="EMP-ENG-R3-2018"/>
    <s v="[{Name_Id :N7324,Gender_Id :F,RoleId :R3,CountryId :C5}]"/>
    <s v="N7324"/>
    <s v="Francesca Cochran"/>
    <x v="1"/>
    <n v="41"/>
    <n v="39"/>
    <s v="R3"/>
    <s v="ENG"/>
    <s v="C5"/>
    <d v="1990-11-20T00:00:00"/>
    <x v="0"/>
    <n v="34"/>
    <x v="162"/>
    <x v="1"/>
    <n v="162103"/>
    <x v="0"/>
    <s v="10%"/>
    <n v="16210.300000000001"/>
    <n v="145892.70000000001"/>
    <x v="7"/>
    <x v="1"/>
    <x v="0"/>
  </r>
  <r>
    <s v="EMP-ENG-R4-2016"/>
    <s v="[{Name_Id :N16459,Gender_Id :F,RoleId :R4,CountryId :C2}]"/>
    <s v="N16459"/>
    <s v="Rosa Hubbard"/>
    <x v="1"/>
    <n v="42"/>
    <n v="40"/>
    <s v="R4"/>
    <s v="ENG"/>
    <s v="C2"/>
    <d v="1990-10-26T00:00:00"/>
    <x v="0"/>
    <n v="34"/>
    <x v="263"/>
    <x v="3"/>
    <n v="191881"/>
    <x v="0"/>
    <s v="10%"/>
    <n v="19188.100000000002"/>
    <n v="172692.9"/>
    <x v="6"/>
    <x v="1"/>
    <x v="4"/>
  </r>
  <r>
    <s v="EMP-PM-R5-2019"/>
    <s v="[{Name_Id :N22154,Gender_Id :F,RoleId :R5,CountryId :C7}]"/>
    <s v="N22154"/>
    <s v="Natalie Macias"/>
    <x v="1"/>
    <n v="42"/>
    <n v="40"/>
    <s v="R5"/>
    <s v="PM"/>
    <s v="C7"/>
    <d v="1993-01-16T00:00:00"/>
    <x v="0"/>
    <n v="32"/>
    <x v="619"/>
    <x v="0"/>
    <n v="88883"/>
    <x v="0"/>
    <s v="10%"/>
    <n v="8888.3000000000011"/>
    <n v="79994.7"/>
    <x v="10"/>
    <x v="0"/>
    <x v="3"/>
  </r>
  <r>
    <s v="EMP-ENG-R7-2018"/>
    <s v="[{Name_Id :N19949,Gender_Id :M,RoleId :R7,CountryId :C7}]"/>
    <s v="N19949"/>
    <s v="Fred Dougherty"/>
    <x v="0"/>
    <n v="42"/>
    <n v="40"/>
    <s v="R7"/>
    <s v="ENG"/>
    <s v="C7"/>
    <d v="1987-11-10T00:00:00"/>
    <x v="0"/>
    <n v="37"/>
    <x v="620"/>
    <x v="1"/>
    <n v="148796"/>
    <x v="0"/>
    <s v="10%"/>
    <n v="14879.6"/>
    <n v="133916.4"/>
    <x v="16"/>
    <x v="1"/>
    <x v="3"/>
  </r>
  <r>
    <s v="EMP-ENG-R7-2017"/>
    <s v="[{Name_Id :N17130,Gender_Id :M,RoleId :R7,CountryId :C5}]"/>
    <s v="N17130"/>
    <s v="Wes David"/>
    <x v="0"/>
    <n v="42"/>
    <n v="40"/>
    <s v="R7"/>
    <s v="ENG"/>
    <s v="C5"/>
    <d v="1977-07-14T00:00:00"/>
    <x v="1"/>
    <n v="47"/>
    <x v="437"/>
    <x v="3"/>
    <n v="255976"/>
    <x v="0"/>
    <s v="10%"/>
    <n v="25597.600000000002"/>
    <n v="230378.4"/>
    <x v="16"/>
    <x v="1"/>
    <x v="0"/>
  </r>
  <r>
    <s v="EMP-OPR-R2-2019"/>
    <s v="[{Name_Id :N22634,Gender_Id :M,RoleId :R2,CountryId :C5}]"/>
    <s v="N22634"/>
    <s v="Mohamed Rocha"/>
    <x v="0"/>
    <n v="42"/>
    <n v="40"/>
    <s v="R2"/>
    <s v="OPR"/>
    <s v="C5"/>
    <d v="1992-09-14T00:00:00"/>
    <x v="0"/>
    <n v="32"/>
    <x v="621"/>
    <x v="0"/>
    <n v="114591"/>
    <x v="0"/>
    <s v="10%"/>
    <n v="11459.1"/>
    <n v="103131.9"/>
    <x v="5"/>
    <x v="3"/>
    <x v="0"/>
  </r>
  <r>
    <s v="EMP-SM-R15-2019"/>
    <s v="[{Name_Id :N22217,Gender_Id :F,RoleId :R15,CountryId :C4}]"/>
    <s v="N22217"/>
    <s v="Michelle Daugherty"/>
    <x v="1"/>
    <n v="43"/>
    <n v="40"/>
    <s v="R15"/>
    <s v="SM"/>
    <s v="C4"/>
    <d v="1992-10-20T00:00:00"/>
    <x v="0"/>
    <n v="32"/>
    <x v="412"/>
    <x v="0"/>
    <n v="114591"/>
    <x v="0"/>
    <s v="10%"/>
    <n v="11459.1"/>
    <n v="103131.9"/>
    <x v="3"/>
    <x v="2"/>
    <x v="6"/>
  </r>
  <r>
    <s v="EMP-ENG-R7-2019"/>
    <s v="[{Name_Id :N21934,Gender_Id :M,RoleId :R7,CountryId :C3}]"/>
    <s v="N21934"/>
    <s v="Barney Hopkins"/>
    <x v="0"/>
    <n v="42"/>
    <n v="40"/>
    <s v="R7"/>
    <s v="ENG"/>
    <s v="C3"/>
    <d v="1986-03-21T00:00:00"/>
    <x v="0"/>
    <n v="38"/>
    <x v="622"/>
    <x v="0"/>
    <n v="230273"/>
    <x v="0"/>
    <s v="10%"/>
    <n v="23027.300000000003"/>
    <n v="207245.7"/>
    <x v="16"/>
    <x v="1"/>
    <x v="1"/>
  </r>
  <r>
    <s v="EMP-ENG-R12-2017"/>
    <s v="[{Name_Id :N19470,Gender_Id :M,RoleId :R12,CountryId :C1}]"/>
    <s v="N19470"/>
    <s v="Benito Owen"/>
    <x v="0"/>
    <n v="43"/>
    <n v="40"/>
    <s v="R12"/>
    <s v="ENG"/>
    <s v="C1"/>
    <d v="1989-01-27T00:00:00"/>
    <x v="0"/>
    <n v="36"/>
    <x v="427"/>
    <x v="6"/>
    <n v="114628"/>
    <x v="0"/>
    <s v="10%"/>
    <n v="11462.800000000001"/>
    <n v="103165.2"/>
    <x v="18"/>
    <x v="1"/>
    <x v="2"/>
  </r>
  <r>
    <s v="EMP-PM-R5-2017"/>
    <s v="[{Name_Id :N18868,Gender_Id :M,RoleId :R5,CountryId :C7}]"/>
    <s v="N18868"/>
    <s v="Maria Proctor"/>
    <x v="0"/>
    <n v="42"/>
    <n v="40"/>
    <s v="R5"/>
    <s v="PM"/>
    <s v="C7"/>
    <d v="1992-01-12T00:00:00"/>
    <x v="0"/>
    <n v="33"/>
    <x v="421"/>
    <x v="6"/>
    <n v="104772"/>
    <x v="0"/>
    <s v="10%"/>
    <n v="10477.200000000001"/>
    <n v="94294.8"/>
    <x v="10"/>
    <x v="0"/>
    <x v="3"/>
  </r>
  <r>
    <s v="EMP-FN-R19-2016"/>
    <s v="[{Name_Id :N16990,Gender_Id :F,RoleId :R19,CountryId :C5}]"/>
    <s v="N16990"/>
    <s v="Corina Copeland"/>
    <x v="1"/>
    <n v="43"/>
    <n v="40"/>
    <s v="R19"/>
    <s v="FN"/>
    <s v="C5"/>
    <d v="1988-04-14T00:00:00"/>
    <x v="0"/>
    <n v="36"/>
    <x v="623"/>
    <x v="3"/>
    <n v="159715"/>
    <x v="0"/>
    <s v="10%"/>
    <n v="15971.5"/>
    <n v="143743.5"/>
    <x v="12"/>
    <x v="4"/>
    <x v="0"/>
  </r>
  <r>
    <s v="EMP-ENG-R7-2017"/>
    <s v="[{Name_Id :N19020,Gender_Id :F,RoleId :R7,CountryId :C7}]"/>
    <s v="N19020"/>
    <s v="Elva Andrade"/>
    <x v="1"/>
    <n v="42"/>
    <n v="40"/>
    <s v="R7"/>
    <s v="ENG"/>
    <s v="C7"/>
    <d v="1993-09-02T00:00:00"/>
    <x v="0"/>
    <n v="31"/>
    <x v="386"/>
    <x v="6"/>
    <n v="82682"/>
    <x v="0"/>
    <s v="10%"/>
    <n v="8268.2000000000007"/>
    <n v="74413.8"/>
    <x v="16"/>
    <x v="1"/>
    <x v="3"/>
  </r>
  <r>
    <s v="EMP-ENG-R3-2017"/>
    <s v="[{Name_Id :N18809,Gender_Id :M,RoleId :R3,CountryId :C1}]"/>
    <s v="N18809"/>
    <s v="Raymond Henderson"/>
    <x v="0"/>
    <n v="42"/>
    <n v="40"/>
    <s v="R3"/>
    <s v="ENG"/>
    <s v="C1"/>
    <d v="1990-08-22T00:00:00"/>
    <x v="0"/>
    <n v="34"/>
    <x v="375"/>
    <x v="6"/>
    <n v="142846"/>
    <x v="0"/>
    <s v="10%"/>
    <n v="14284.6"/>
    <n v="128561.4"/>
    <x v="7"/>
    <x v="1"/>
    <x v="2"/>
  </r>
  <r>
    <s v="EMP-ENG-R4-2019"/>
    <s v="[{Name_Id :N22621,Gender_Id :M,RoleId :R4,CountryId :C3}]"/>
    <s v="N22621"/>
    <s v="Drew Rush"/>
    <x v="0"/>
    <n v="42"/>
    <n v="40"/>
    <s v="R4"/>
    <s v="ENG"/>
    <s v="C3"/>
    <d v="1991-11-20T00:00:00"/>
    <x v="0"/>
    <n v="33"/>
    <x v="624"/>
    <x v="0"/>
    <n v="100532"/>
    <x v="0"/>
    <s v="10%"/>
    <n v="10053.200000000001"/>
    <n v="90478.8"/>
    <x v="6"/>
    <x v="1"/>
    <x v="1"/>
  </r>
  <r>
    <s v="EMP-ENG-R13-2017"/>
    <s v="[{Name_Id :N17276,Gender_Id :M,RoleId :R13,CountryId :C5}]"/>
    <s v="N17276"/>
    <s v="Roosevelt Nguyen"/>
    <x v="0"/>
    <n v="43"/>
    <n v="40"/>
    <s v="R13"/>
    <s v="ENG"/>
    <s v="C5"/>
    <d v="1991-08-23T00:00:00"/>
    <x v="0"/>
    <n v="33"/>
    <x v="625"/>
    <x v="3"/>
    <n v="177634"/>
    <x v="0"/>
    <s v="10%"/>
    <n v="17763.400000000001"/>
    <n v="159870.6"/>
    <x v="2"/>
    <x v="1"/>
    <x v="0"/>
  </r>
  <r>
    <s v="EMP-OPR-R16-2019"/>
    <s v="[{Name_Id :N22380,Gender_Id :M,RoleId :R16,CountryId :C7}]"/>
    <s v="N22380"/>
    <s v="Marcus Shields"/>
    <x v="0"/>
    <n v="43"/>
    <n v="40"/>
    <s v="R16"/>
    <s v="OPR"/>
    <s v="C7"/>
    <d v="1993-04-17T00:00:00"/>
    <x v="0"/>
    <n v="31"/>
    <x v="471"/>
    <x v="0"/>
    <n v="89853"/>
    <x v="0"/>
    <s v="10%"/>
    <n v="8985.3000000000011"/>
    <n v="80867.7"/>
    <x v="4"/>
    <x v="3"/>
    <x v="3"/>
  </r>
  <r>
    <s v="EMP-PM-R6-2019"/>
    <s v="[{Name_Id :N22299,Gender_Id :M,RoleId :R6,CountryId :C2}]"/>
    <s v="N22299"/>
    <s v="Isreal Herrera"/>
    <x v="0"/>
    <n v="42"/>
    <n v="40"/>
    <s v="R6"/>
    <s v="PM"/>
    <s v="C2"/>
    <d v="1990-01-07T00:00:00"/>
    <x v="0"/>
    <n v="35"/>
    <x v="498"/>
    <x v="0"/>
    <n v="129917"/>
    <x v="0"/>
    <s v="10%"/>
    <n v="12991.7"/>
    <n v="116925.3"/>
    <x v="0"/>
    <x v="0"/>
    <x v="4"/>
  </r>
  <r>
    <s v="EMP-ENG-R3-2018"/>
    <s v="[{Name_Id :N20030,Gender_Id :F,RoleId :R3,CountryId :C7}]"/>
    <s v="N20030"/>
    <s v="Kate Kane"/>
    <x v="1"/>
    <n v="42"/>
    <n v="40"/>
    <s v="R3"/>
    <s v="ENG"/>
    <s v="C7"/>
    <d v="1992-08-31T00:00:00"/>
    <x v="0"/>
    <n v="32"/>
    <x v="612"/>
    <x v="1"/>
    <n v="107048"/>
    <x v="0"/>
    <s v="10%"/>
    <n v="10704.800000000001"/>
    <n v="96343.2"/>
    <x v="7"/>
    <x v="1"/>
    <x v="3"/>
  </r>
  <r>
    <s v="EMP-HR-R18-2018"/>
    <s v="[{Name_Id :N20790,Gender_Id :M,RoleId :R18,CountryId :C2}]"/>
    <s v="N20790"/>
    <s v="Lane Kennedy"/>
    <x v="0"/>
    <n v="43"/>
    <n v="40"/>
    <s v="R18"/>
    <s v="HR"/>
    <s v="C2"/>
    <d v="1990-10-05T00:00:00"/>
    <x v="0"/>
    <n v="34"/>
    <x v="626"/>
    <x v="1"/>
    <n v="119193"/>
    <x v="0"/>
    <s v="10%"/>
    <n v="11919.300000000001"/>
    <n v="107273.7"/>
    <x v="13"/>
    <x v="5"/>
    <x v="4"/>
  </r>
  <r>
    <s v="EMP-OPR-R11-2017"/>
    <s v="[{Name_Id :N19559,Gender_Id :M,RoleId :R11,CountryId :C6}]"/>
    <s v="N19559"/>
    <s v="Francesco Orr"/>
    <x v="0"/>
    <n v="43"/>
    <n v="40"/>
    <s v="R11"/>
    <s v="OPR"/>
    <s v="C6"/>
    <d v="1991-03-25T00:00:00"/>
    <x v="0"/>
    <n v="33"/>
    <x v="43"/>
    <x v="6"/>
    <n v="87312"/>
    <x v="0"/>
    <s v="10%"/>
    <n v="8731.2000000000007"/>
    <n v="78580.800000000003"/>
    <x v="15"/>
    <x v="3"/>
    <x v="5"/>
  </r>
  <r>
    <s v="EMP-FN-R19-2014"/>
    <s v="[{Name_Id :N9886,Gender_Id :F,RoleId :R19,CountryId :C3}]"/>
    <s v="N9886"/>
    <s v="Raquel Velasquez"/>
    <x v="1"/>
    <n v="42"/>
    <n v="39"/>
    <s v="R19"/>
    <s v="FN"/>
    <s v="C3"/>
    <d v="1982-01-21T00:00:00"/>
    <x v="0"/>
    <n v="43"/>
    <x v="252"/>
    <x v="2"/>
    <n v="214243"/>
    <x v="0"/>
    <s v="10%"/>
    <n v="21424.300000000003"/>
    <n v="192818.7"/>
    <x v="12"/>
    <x v="4"/>
    <x v="1"/>
  </r>
  <r>
    <s v="EMP-PM-R5-2017"/>
    <s v="[{Name_Id :N19568,Gender_Id :M,RoleId :R5,CountryId :C7}]"/>
    <s v="N19568"/>
    <s v="Winston Melton"/>
    <x v="0"/>
    <n v="42"/>
    <n v="40"/>
    <s v="R5"/>
    <s v="PM"/>
    <s v="C7"/>
    <d v="1993-04-27T00:00:00"/>
    <x v="0"/>
    <n v="31"/>
    <x v="80"/>
    <x v="6"/>
    <n v="112956"/>
    <x v="0"/>
    <s v="10%"/>
    <n v="11295.6"/>
    <n v="101660.4"/>
    <x v="10"/>
    <x v="0"/>
    <x v="3"/>
  </r>
  <r>
    <s v="EMP-PM-R5-2017"/>
    <s v="[{Name_Id :N18296,Gender_Id :M,RoleId :R5,CountryId :C6}]"/>
    <s v="N18296"/>
    <s v="Norman Martinez"/>
    <x v="0"/>
    <n v="42"/>
    <n v="40"/>
    <s v="R5"/>
    <s v="PM"/>
    <s v="C6"/>
    <d v="1990-04-24T00:00:00"/>
    <x v="0"/>
    <n v="34"/>
    <x v="508"/>
    <x v="6"/>
    <n v="131181"/>
    <x v="0"/>
    <s v="10%"/>
    <n v="13118.1"/>
    <n v="118062.9"/>
    <x v="10"/>
    <x v="0"/>
    <x v="5"/>
  </r>
  <r>
    <s v="EMP-SM-R9-2017"/>
    <s v="[{Name_Id :N19459,Gender_Id :M,RoleId :R9,CountryId :C6}]"/>
    <s v="N19459"/>
    <s v="Elwood Mercado"/>
    <x v="0"/>
    <n v="42"/>
    <n v="40"/>
    <s v="R9"/>
    <s v="SM"/>
    <s v="C6"/>
    <d v="1992-07-14T00:00:00"/>
    <x v="0"/>
    <n v="32"/>
    <x v="427"/>
    <x v="6"/>
    <n v="81085"/>
    <x v="0"/>
    <s v="10%"/>
    <n v="8108.5"/>
    <n v="72976.5"/>
    <x v="8"/>
    <x v="2"/>
    <x v="5"/>
  </r>
  <r>
    <s v="EMP-ENG-R12-2016"/>
    <s v="[{Name_Id :N15789,Gender_Id :F,RoleId :R12,CountryId :C5}]"/>
    <s v="N15789"/>
    <s v="Tracie Mora"/>
    <x v="1"/>
    <n v="43"/>
    <n v="40"/>
    <s v="R12"/>
    <s v="ENG"/>
    <s v="C5"/>
    <d v="1988-10-02T00:00:00"/>
    <x v="0"/>
    <n v="36"/>
    <x v="323"/>
    <x v="3"/>
    <n v="131726"/>
    <x v="0"/>
    <s v="10%"/>
    <n v="13172.6"/>
    <n v="118553.4"/>
    <x v="18"/>
    <x v="1"/>
    <x v="0"/>
  </r>
  <r>
    <s v="EMP-SM-R10-2018"/>
    <s v="[{Name_Id :N20117,Gender_Id :M,RoleId :R10,CountryId :C7}]"/>
    <s v="N20117"/>
    <s v="Marlon Russell"/>
    <x v="0"/>
    <n v="43"/>
    <n v="40"/>
    <s v="R10"/>
    <s v="SM"/>
    <s v="C7"/>
    <d v="1992-10-17T00:00:00"/>
    <x v="0"/>
    <n v="32"/>
    <x v="603"/>
    <x v="1"/>
    <n v="215214"/>
    <x v="0"/>
    <s v="10%"/>
    <n v="21521.4"/>
    <n v="193692.6"/>
    <x v="11"/>
    <x v="2"/>
    <x v="3"/>
  </r>
  <r>
    <s v="EMP-ENG-R13-2019"/>
    <s v="[{Name_Id :N21718,Gender_Id :M,RoleId :R13,CountryId :C5}]"/>
    <s v="N21718"/>
    <s v="Noah Orozco"/>
    <x v="0"/>
    <n v="43"/>
    <n v="40"/>
    <s v="R13"/>
    <s v="ENG"/>
    <s v="C5"/>
    <d v="1993-10-15T00:00:00"/>
    <x v="0"/>
    <n v="31"/>
    <x v="34"/>
    <x v="0"/>
    <n v="126767"/>
    <x v="0"/>
    <s v="10%"/>
    <n v="12676.7"/>
    <n v="114090.3"/>
    <x v="2"/>
    <x v="1"/>
    <x v="0"/>
  </r>
  <r>
    <s v="EMP-ENG-R1-2019"/>
    <s v="[{Name_Id :N22195,Gender_Id :M,RoleId :R1,CountryId :C3}]"/>
    <s v="N22195"/>
    <s v="Miles Huffman"/>
    <x v="0"/>
    <n v="42"/>
    <n v="40"/>
    <s v="R1"/>
    <s v="ENG"/>
    <s v="C3"/>
    <d v="1989-12-09T00:00:00"/>
    <x v="0"/>
    <n v="35"/>
    <x v="627"/>
    <x v="0"/>
    <n v="102545"/>
    <x v="0"/>
    <s v="10%"/>
    <n v="10254.5"/>
    <n v="92290.5"/>
    <x v="1"/>
    <x v="1"/>
    <x v="1"/>
  </r>
  <r>
    <s v="EMP-FN-R19-2019"/>
    <s v="[{Name_Id :N21038,Gender_Id :F,RoleId :R19,CountryId :C5}]"/>
    <s v="N21038"/>
    <s v="Harriett Turner"/>
    <x v="1"/>
    <n v="43"/>
    <n v="40"/>
    <s v="R19"/>
    <s v="FN"/>
    <s v="C5"/>
    <d v="1992-09-03T00:00:00"/>
    <x v="0"/>
    <n v="32"/>
    <x v="606"/>
    <x v="0"/>
    <n v="78242"/>
    <x v="0"/>
    <s v="10%"/>
    <n v="7824.2000000000007"/>
    <n v="70417.8"/>
    <x v="12"/>
    <x v="4"/>
    <x v="0"/>
  </r>
  <r>
    <s v="EMP-ENG-R12-2015"/>
    <s v="[{Name_Id :N14587,Gender_Id :F,RoleId :R12,CountryId :C3}]"/>
    <s v="N14587"/>
    <s v="Young Cervantes"/>
    <x v="1"/>
    <n v="43"/>
    <n v="40"/>
    <s v="R12"/>
    <s v="ENG"/>
    <s v="C3"/>
    <d v="1993-07-24T00:00:00"/>
    <x v="0"/>
    <n v="31"/>
    <x v="628"/>
    <x v="4"/>
    <n v="145308"/>
    <x v="0"/>
    <s v="10%"/>
    <n v="14530.800000000001"/>
    <n v="130777.2"/>
    <x v="18"/>
    <x v="1"/>
    <x v="1"/>
  </r>
  <r>
    <s v="EMP-OPR-R8-2015"/>
    <s v="[{Name_Id :N14571,Gender_Id :M,RoleId :R8,CountryId :C6}]"/>
    <s v="N14571"/>
    <s v="Reginald Page"/>
    <x v="0"/>
    <n v="42"/>
    <n v="40"/>
    <s v="R8"/>
    <s v="OPR"/>
    <s v="C6"/>
    <d v="1993-07-01T00:00:00"/>
    <x v="0"/>
    <n v="31"/>
    <x v="628"/>
    <x v="4"/>
    <n v="134118"/>
    <x v="0"/>
    <s v="10%"/>
    <n v="13411.800000000001"/>
    <n v="120706.2"/>
    <x v="17"/>
    <x v="3"/>
    <x v="5"/>
  </r>
  <r>
    <s v="EMP-FN-R19-2015"/>
    <s v="[{Name_Id :N14917,Gender_Id :M,RoleId :R19,CountryId :C7}]"/>
    <s v="N14917"/>
    <s v="Ted Blair"/>
    <x v="0"/>
    <n v="43"/>
    <n v="40"/>
    <s v="R19"/>
    <s v="FN"/>
    <s v="C7"/>
    <d v="1990-07-05T00:00:00"/>
    <x v="0"/>
    <n v="34"/>
    <x v="629"/>
    <x v="4"/>
    <n v="132039"/>
    <x v="0"/>
    <s v="10%"/>
    <n v="13203.900000000001"/>
    <n v="118835.1"/>
    <x v="12"/>
    <x v="4"/>
    <x v="3"/>
  </r>
  <r>
    <s v="EMP-OPR-R11-2014"/>
    <s v="[{Name_Id :N11671,Gender_Id :M,RoleId :R11,CountryId :C1}]"/>
    <s v="N11671"/>
    <s v="Ezra Stewart"/>
    <x v="0"/>
    <n v="43"/>
    <n v="40"/>
    <s v="R11"/>
    <s v="OPR"/>
    <s v="C1"/>
    <d v="1989-01-29T00:00:00"/>
    <x v="0"/>
    <n v="36"/>
    <x v="275"/>
    <x v="2"/>
    <n v="141592"/>
    <x v="0"/>
    <s v="10%"/>
    <n v="14159.2"/>
    <n v="127432.8"/>
    <x v="15"/>
    <x v="3"/>
    <x v="2"/>
  </r>
  <r>
    <s v="EMP-ENG-R3-2015"/>
    <s v="[{Name_Id :N14351,Gender_Id :M,RoleId :R3,CountryId :C1}]"/>
    <s v="N14351"/>
    <s v="Luis Hester"/>
    <x v="0"/>
    <n v="42"/>
    <n v="40"/>
    <s v="R3"/>
    <s v="ENG"/>
    <s v="C1"/>
    <d v="1989-10-20T00:00:00"/>
    <x v="0"/>
    <n v="35"/>
    <x v="82"/>
    <x v="4"/>
    <n v="100521"/>
    <x v="0"/>
    <s v="10%"/>
    <n v="10052.1"/>
    <n v="90468.9"/>
    <x v="7"/>
    <x v="1"/>
    <x v="2"/>
  </r>
  <r>
    <s v="EMP-OPR-R17-2015"/>
    <s v="[{Name_Id :N14353,Gender_Id :F,RoleId :R17,CountryId :C3}]"/>
    <s v="N14353"/>
    <s v="Patty Prince"/>
    <x v="1"/>
    <n v="43"/>
    <n v="40"/>
    <s v="R17"/>
    <s v="OPR"/>
    <s v="C3"/>
    <d v="1993-01-29T00:00:00"/>
    <x v="0"/>
    <n v="32"/>
    <x v="82"/>
    <x v="4"/>
    <n v="117429"/>
    <x v="0"/>
    <s v="10%"/>
    <n v="11742.900000000001"/>
    <n v="105686.1"/>
    <x v="9"/>
    <x v="3"/>
    <x v="1"/>
  </r>
  <r>
    <s v="EMP-PM-R6-2015"/>
    <s v="[{Name_Id :N11874,Gender_Id :F,RoleId :R6,CountryId :C7}]"/>
    <s v="N11874"/>
    <s v="Lourdes Valenzuela"/>
    <x v="1"/>
    <n v="42"/>
    <n v="40"/>
    <s v="R6"/>
    <s v="PM"/>
    <s v="C7"/>
    <d v="1994-06-03T00:00:00"/>
    <x v="0"/>
    <n v="30"/>
    <x v="38"/>
    <x v="4"/>
    <n v="103415"/>
    <x v="0"/>
    <s v="10%"/>
    <n v="10341.5"/>
    <n v="93073.5"/>
    <x v="0"/>
    <x v="0"/>
    <x v="3"/>
  </r>
  <r>
    <s v="EMP-ENG-R4-2015"/>
    <s v="[{Name_Id :N14638,Gender_Id :M,RoleId :R4,CountryId :C1}]"/>
    <s v="N14638"/>
    <s v="Tyrell Oneill"/>
    <x v="0"/>
    <n v="42"/>
    <n v="40"/>
    <s v="R4"/>
    <s v="ENG"/>
    <s v="C1"/>
    <d v="1988-06-15T00:00:00"/>
    <x v="0"/>
    <n v="36"/>
    <x v="341"/>
    <x v="4"/>
    <n v="98144"/>
    <x v="0"/>
    <s v="10%"/>
    <n v="9814.4"/>
    <n v="88329.600000000006"/>
    <x v="6"/>
    <x v="1"/>
    <x v="2"/>
  </r>
  <r>
    <s v="EMP-OPR-R16-2015"/>
    <s v="[{Name_Id :N14687,Gender_Id :M,RoleId :R16,CountryId :C1}]"/>
    <s v="N14687"/>
    <s v="Emmanuel Morgan"/>
    <x v="0"/>
    <n v="43"/>
    <n v="40"/>
    <s v="R16"/>
    <s v="OPR"/>
    <s v="C1"/>
    <d v="1991-09-03T00:00:00"/>
    <x v="0"/>
    <n v="33"/>
    <x v="274"/>
    <x v="4"/>
    <n v="231028"/>
    <x v="0"/>
    <s v="10%"/>
    <n v="23102.800000000003"/>
    <n v="207925.2"/>
    <x v="4"/>
    <x v="3"/>
    <x v="2"/>
  </r>
  <r>
    <s v="EMP-SM-R10-2015"/>
    <s v="[{Name_Id :N14586,Gender_Id :M,RoleId :R10,CountryId :C4}]"/>
    <s v="N14586"/>
    <s v="Hal Henderson"/>
    <x v="0"/>
    <n v="43"/>
    <n v="40"/>
    <s v="R10"/>
    <s v="SM"/>
    <s v="C4"/>
    <d v="1992-08-13T00:00:00"/>
    <x v="0"/>
    <n v="32"/>
    <x v="628"/>
    <x v="4"/>
    <n v="135816"/>
    <x v="0"/>
    <s v="10%"/>
    <n v="13581.6"/>
    <n v="122234.4"/>
    <x v="11"/>
    <x v="2"/>
    <x v="6"/>
  </r>
  <r>
    <s v="EMP-SM-R15-2015"/>
    <s v="[{Name_Id :N14585,Gender_Id :M,RoleId :R15,CountryId :C2}]"/>
    <s v="N14585"/>
    <s v="Aaron Reyes"/>
    <x v="0"/>
    <n v="43"/>
    <n v="40"/>
    <s v="R15"/>
    <s v="SM"/>
    <s v="C2"/>
    <d v="1993-12-16T00:00:00"/>
    <x v="0"/>
    <n v="31"/>
    <x v="628"/>
    <x v="4"/>
    <n v="175415"/>
    <x v="0"/>
    <s v="10%"/>
    <n v="17541.5"/>
    <n v="157873.5"/>
    <x v="3"/>
    <x v="2"/>
    <x v="4"/>
  </r>
  <r>
    <s v="EMP-SM-R9-2015"/>
    <s v="[{Name_Id :N14584,Gender_Id :M,RoleId :R9,CountryId :C1}]"/>
    <s v="N14584"/>
    <s v="Roderick Arias"/>
    <x v="0"/>
    <n v="42"/>
    <n v="40"/>
    <s v="R9"/>
    <s v="SM"/>
    <s v="C1"/>
    <d v="1993-08-12T00:00:00"/>
    <x v="0"/>
    <n v="31"/>
    <x v="628"/>
    <x v="4"/>
    <n v="145228"/>
    <x v="0"/>
    <s v="10%"/>
    <n v="14522.800000000001"/>
    <n v="130705.2"/>
    <x v="8"/>
    <x v="2"/>
    <x v="2"/>
  </r>
  <r>
    <s v="EMP-OPR-R2-2015"/>
    <s v="[{Name_Id :N14350,Gender_Id :F,RoleId :R2,CountryId :C2}]"/>
    <s v="N14350"/>
    <s v="Latisha Cook"/>
    <x v="1"/>
    <n v="42"/>
    <n v="40"/>
    <s v="R2"/>
    <s v="OPR"/>
    <s v="C2"/>
    <d v="1990-05-21T00:00:00"/>
    <x v="0"/>
    <n v="34"/>
    <x v="82"/>
    <x v="4"/>
    <n v="103053"/>
    <x v="0"/>
    <s v="10%"/>
    <n v="10305.300000000001"/>
    <n v="92747.7"/>
    <x v="5"/>
    <x v="3"/>
    <x v="4"/>
  </r>
  <r>
    <s v="EMP-OPR-R16-2015"/>
    <s v="[{Name_Id :N14731,Gender_Id :F,RoleId :R16,CountryId :C1}]"/>
    <s v="N14731"/>
    <s v="Shelly Carrillo"/>
    <x v="1"/>
    <n v="43"/>
    <n v="40"/>
    <s v="R16"/>
    <s v="OPR"/>
    <s v="C1"/>
    <d v="1992-07-30T00:00:00"/>
    <x v="0"/>
    <n v="32"/>
    <x v="248"/>
    <x v="4"/>
    <n v="139558"/>
    <x v="0"/>
    <s v="10%"/>
    <n v="13955.800000000001"/>
    <n v="125602.2"/>
    <x v="4"/>
    <x v="3"/>
    <x v="2"/>
  </r>
  <r>
    <s v="EMP-ENG-R4-2014"/>
    <s v="[{Name_Id :N10460,Gender_Id :M,RoleId :R4,CountryId :C5}]"/>
    <s v="N10460"/>
    <s v="Sal Briggs"/>
    <x v="0"/>
    <n v="42"/>
    <n v="40"/>
    <s v="R4"/>
    <s v="ENG"/>
    <s v="C5"/>
    <d v="1978-07-15T00:00:00"/>
    <x v="1"/>
    <n v="46"/>
    <x v="630"/>
    <x v="2"/>
    <n v="259764"/>
    <x v="0"/>
    <s v="10%"/>
    <n v="25976.400000000001"/>
    <n v="233787.6"/>
    <x v="6"/>
    <x v="1"/>
    <x v="0"/>
  </r>
  <r>
    <s v="EMP-OPR-R17-2014"/>
    <s v="[{Name_Id :N10654,Gender_Id :M,RoleId :R17,CountryId :C5}]"/>
    <s v="N10654"/>
    <s v="Spencer Archer"/>
    <x v="0"/>
    <n v="43"/>
    <n v="40"/>
    <s v="R17"/>
    <s v="OPR"/>
    <s v="C5"/>
    <d v="1992-05-06T00:00:00"/>
    <x v="0"/>
    <n v="32"/>
    <x v="631"/>
    <x v="2"/>
    <n v="146361"/>
    <x v="0"/>
    <s v="10%"/>
    <n v="14636.1"/>
    <n v="131724.9"/>
    <x v="9"/>
    <x v="3"/>
    <x v="0"/>
  </r>
  <r>
    <s v="EMP-OPR-R17-2014"/>
    <s v="[{Name_Id :N11143,Gender_Id :M,RoleId :R17,CountryId :C2}]"/>
    <s v="N11143"/>
    <s v="Elmo Hutchinson"/>
    <x v="0"/>
    <n v="43"/>
    <n v="40"/>
    <s v="R17"/>
    <s v="OPR"/>
    <s v="C2"/>
    <d v="1985-08-31T00:00:00"/>
    <x v="0"/>
    <n v="39"/>
    <x v="111"/>
    <x v="2"/>
    <n v="326066"/>
    <x v="0"/>
    <s v="10%"/>
    <n v="32606.600000000002"/>
    <n v="293459.40000000002"/>
    <x v="9"/>
    <x v="3"/>
    <x v="4"/>
  </r>
  <r>
    <s v="EMP-PM-R6-2015"/>
    <s v="[{Name_Id :N11347,Gender_Id :M,RoleId :R6,CountryId :C2}]"/>
    <s v="N11347"/>
    <s v="Armand Avery"/>
    <x v="0"/>
    <n v="42"/>
    <n v="40"/>
    <s v="R6"/>
    <s v="PM"/>
    <s v="C2"/>
    <d v="1979-08-30T00:00:00"/>
    <x v="1"/>
    <n v="45"/>
    <x v="145"/>
    <x v="4"/>
    <n v="177650"/>
    <x v="0"/>
    <s v="10%"/>
    <n v="17765"/>
    <n v="159885"/>
    <x v="0"/>
    <x v="0"/>
    <x v="4"/>
  </r>
  <r>
    <s v="EMP-OPR-R11-2017"/>
    <s v="[{Name_Id :N17301,Gender_Id :M,RoleId :R11,CountryId :C1}]"/>
    <s v="N17301"/>
    <s v="Gordon Zamora"/>
    <x v="0"/>
    <n v="43"/>
    <n v="40"/>
    <s v="R11"/>
    <s v="OPR"/>
    <s v="C1"/>
    <d v="1987-04-19T00:00:00"/>
    <x v="0"/>
    <n v="37"/>
    <x v="514"/>
    <x v="3"/>
    <n v="226006"/>
    <x v="0"/>
    <s v="10%"/>
    <n v="22600.600000000002"/>
    <n v="203405.4"/>
    <x v="15"/>
    <x v="3"/>
    <x v="2"/>
  </r>
  <r>
    <s v="EMP-PM-R6-2015"/>
    <s v="[{Name_Id :N12255,Gender_Id :M,RoleId :R6,CountryId :C7}]"/>
    <s v="N12255"/>
    <s v="Jeromy Calderon"/>
    <x v="0"/>
    <n v="42"/>
    <n v="40"/>
    <s v="R6"/>
    <s v="PM"/>
    <s v="C7"/>
    <d v="1988-01-26T00:00:00"/>
    <x v="0"/>
    <n v="37"/>
    <x v="145"/>
    <x v="4"/>
    <n v="109513"/>
    <x v="0"/>
    <s v="10%"/>
    <n v="10951.300000000001"/>
    <n v="98561.7"/>
    <x v="0"/>
    <x v="0"/>
    <x v="3"/>
  </r>
  <r>
    <s v="EMP-SM-R15-2015"/>
    <s v="[{Name_Id :N14058,Gender_Id :M,RoleId :R15,CountryId :C3}]"/>
    <s v="N14058"/>
    <s v="Chong Shelton"/>
    <x v="0"/>
    <n v="43"/>
    <n v="40"/>
    <s v="R15"/>
    <s v="SM"/>
    <s v="C3"/>
    <d v="1989-04-20T00:00:00"/>
    <x v="0"/>
    <n v="35"/>
    <x v="557"/>
    <x v="4"/>
    <n v="242018"/>
    <x v="0"/>
    <s v="10%"/>
    <n v="24201.800000000003"/>
    <n v="217816.2"/>
    <x v="3"/>
    <x v="2"/>
    <x v="1"/>
  </r>
  <r>
    <s v="EMP-ENG-R3-2017"/>
    <s v="[{Name_Id :N17404,Gender_Id :M,RoleId :R3,CountryId :C2}]"/>
    <s v="N17404"/>
    <s v="Hector Curtis"/>
    <x v="0"/>
    <n v="42"/>
    <n v="40"/>
    <s v="R3"/>
    <s v="ENG"/>
    <s v="C2"/>
    <d v="1989-04-07T00:00:00"/>
    <x v="0"/>
    <n v="35"/>
    <x v="240"/>
    <x v="6"/>
    <n v="188931"/>
    <x v="0"/>
    <s v="10%"/>
    <n v="18893.100000000002"/>
    <n v="170037.9"/>
    <x v="7"/>
    <x v="1"/>
    <x v="4"/>
  </r>
  <r>
    <s v="EMP-SM-R9-2014"/>
    <s v="[{Name_Id :N9871,Gender_Id :F,RoleId :R9,CountryId :C5}]"/>
    <s v="N9871"/>
    <s v="Deena Hughes"/>
    <x v="1"/>
    <n v="41"/>
    <n v="39"/>
    <s v="R9"/>
    <s v="SM"/>
    <s v="C5"/>
    <d v="1990-05-19T00:00:00"/>
    <x v="0"/>
    <n v="34"/>
    <x v="632"/>
    <x v="2"/>
    <n v="141286"/>
    <x v="0"/>
    <s v="10%"/>
    <n v="14128.6"/>
    <n v="127157.4"/>
    <x v="8"/>
    <x v="2"/>
    <x v="0"/>
  </r>
  <r>
    <s v="EMP-PM-R6-2019"/>
    <s v="[{Name_Id :N22436,Gender_Id :M,RoleId :R6,CountryId :C3}]"/>
    <s v="N22436"/>
    <s v="Donnie Blevins"/>
    <x v="0"/>
    <n v="42"/>
    <n v="40"/>
    <s v="R6"/>
    <s v="PM"/>
    <s v="C3"/>
    <d v="1994-01-02T00:00:00"/>
    <x v="0"/>
    <n v="31"/>
    <x v="41"/>
    <x v="0"/>
    <n v="119646"/>
    <x v="0"/>
    <s v="10%"/>
    <n v="11964.6"/>
    <n v="107681.4"/>
    <x v="0"/>
    <x v="0"/>
    <x v="1"/>
  </r>
  <r>
    <s v="EMP-ENG-R3-2015"/>
    <s v="[{Name_Id :N14610,Gender_Id :M,RoleId :R3,CountryId :C7}]"/>
    <s v="N14610"/>
    <s v="Darnell Oconnell"/>
    <x v="0"/>
    <n v="42"/>
    <n v="40"/>
    <s v="R3"/>
    <s v="ENG"/>
    <s v="C7"/>
    <d v="1990-10-05T00:00:00"/>
    <x v="0"/>
    <n v="34"/>
    <x v="633"/>
    <x v="4"/>
    <n v="157166"/>
    <x v="0"/>
    <s v="10%"/>
    <n v="15716.6"/>
    <n v="141449.4"/>
    <x v="7"/>
    <x v="1"/>
    <x v="3"/>
  </r>
  <r>
    <s v="EMP-PM-R5-2014"/>
    <s v="[{Name_Id :N10651,Gender_Id :M,RoleId :R5,CountryId :C2}]"/>
    <s v="N10651"/>
    <s v="Cecil Tran"/>
    <x v="0"/>
    <n v="42"/>
    <n v="40"/>
    <s v="R5"/>
    <s v="PM"/>
    <s v="C2"/>
    <d v="1992-09-20T00:00:00"/>
    <x v="0"/>
    <n v="32"/>
    <x v="631"/>
    <x v="2"/>
    <n v="141215"/>
    <x v="0"/>
    <s v="10%"/>
    <n v="14121.5"/>
    <n v="127093.5"/>
    <x v="10"/>
    <x v="0"/>
    <x v="4"/>
  </r>
  <r>
    <s v="EMP-PM-R14-2018"/>
    <s v="[{Name_Id :N20474,Gender_Id :F,RoleId :R14,CountryId :C1}]"/>
    <s v="N20474"/>
    <s v="Frances Christensen"/>
    <x v="1"/>
    <n v="43"/>
    <n v="40"/>
    <s v="R14"/>
    <s v="PM"/>
    <s v="C1"/>
    <d v="1992-10-26T00:00:00"/>
    <x v="0"/>
    <n v="32"/>
    <x v="634"/>
    <x v="1"/>
    <n v="166602"/>
    <x v="0"/>
    <s v="10%"/>
    <n v="16660.2"/>
    <n v="149941.79999999999"/>
    <x v="14"/>
    <x v="0"/>
    <x v="2"/>
  </r>
  <r>
    <s v="EMP-OPR-R8-2015"/>
    <s v="[{Name_Id :N10934,Gender_Id :F,RoleId :R8,CountryId :C3}]"/>
    <s v="N10934"/>
    <s v="Heidi Finley"/>
    <x v="1"/>
    <n v="42"/>
    <n v="40"/>
    <s v="R8"/>
    <s v="OPR"/>
    <s v="C3"/>
    <d v="1994-03-03T00:00:00"/>
    <x v="0"/>
    <n v="30"/>
    <x v="635"/>
    <x v="4"/>
    <n v="141061"/>
    <x v="0"/>
    <s v="10%"/>
    <n v="14106.1"/>
    <n v="126954.9"/>
    <x v="17"/>
    <x v="3"/>
    <x v="1"/>
  </r>
  <r>
    <s v="EMP-SM-R15-2015"/>
    <s v="[{Name_Id :N12398,Gender_Id :M,RoleId :R15,CountryId :C3}]"/>
    <s v="N12398"/>
    <s v="Bret Jennings"/>
    <x v="0"/>
    <n v="43"/>
    <n v="40"/>
    <s v="R15"/>
    <s v="SM"/>
    <s v="C3"/>
    <d v="1984-02-05T00:00:00"/>
    <x v="0"/>
    <n v="41"/>
    <x v="636"/>
    <x v="4"/>
    <n v="106684"/>
    <x v="0"/>
    <s v="10%"/>
    <n v="10668.400000000001"/>
    <n v="96015.6"/>
    <x v="3"/>
    <x v="2"/>
    <x v="1"/>
  </r>
  <r>
    <s v="EMP-OPR-R16-2017"/>
    <s v="[{Name_Id :N10516,Gender_Id :M,RoleId :R16,CountryId :C3}]"/>
    <s v="N10516"/>
    <s v="Fritz Andrade"/>
    <x v="0"/>
    <n v="43"/>
    <n v="40"/>
    <s v="R16"/>
    <s v="OPR"/>
    <s v="C3"/>
    <d v="1990-01-24T00:00:00"/>
    <x v="0"/>
    <n v="35"/>
    <x v="158"/>
    <x v="6"/>
    <n v="92187"/>
    <x v="0"/>
    <s v="10%"/>
    <n v="9218.7000000000007"/>
    <n v="82968.3"/>
    <x v="4"/>
    <x v="3"/>
    <x v="1"/>
  </r>
  <r>
    <s v="EMP-PM-R6-2018"/>
    <s v="[{Name_Id :N19836,Gender_Id :M,RoleId :R6,CountryId :C4}]"/>
    <s v="N19836"/>
    <s v="Jean Hammond"/>
    <x v="0"/>
    <n v="42"/>
    <n v="40"/>
    <s v="R6"/>
    <s v="PM"/>
    <s v="C4"/>
    <d v="1992-02-05T00:00:00"/>
    <x v="0"/>
    <n v="33"/>
    <x v="307"/>
    <x v="6"/>
    <n v="61959"/>
    <x v="0"/>
    <s v="10%"/>
    <n v="6195.9000000000005"/>
    <n v="55763.1"/>
    <x v="0"/>
    <x v="0"/>
    <x v="6"/>
  </r>
  <r>
    <s v="EMP-OPR-R2-2014"/>
    <s v="[{Name_Id :N10661,Gender_Id :F,RoleId :R2,CountryId :C6}]"/>
    <s v="N10661"/>
    <s v="Shirley Morales"/>
    <x v="1"/>
    <n v="42"/>
    <n v="40"/>
    <s v="R2"/>
    <s v="OPR"/>
    <s v="C6"/>
    <d v="1992-08-29T00:00:00"/>
    <x v="0"/>
    <n v="32"/>
    <x v="631"/>
    <x v="2"/>
    <n v="158238"/>
    <x v="0"/>
    <s v="10%"/>
    <n v="15823.800000000001"/>
    <n v="142414.20000000001"/>
    <x v="5"/>
    <x v="3"/>
    <x v="5"/>
  </r>
  <r>
    <s v="EMP-HR-R18-2016"/>
    <s v="[{Name_Id :N11232,Gender_Id :M,RoleId :R18,CountryId :C5}]"/>
    <s v="N11232"/>
    <s v="Herman Garza"/>
    <x v="0"/>
    <n v="43"/>
    <n v="40"/>
    <s v="R18"/>
    <s v="HR"/>
    <s v="C5"/>
    <d v="1989-09-14T00:00:00"/>
    <x v="0"/>
    <n v="35"/>
    <x v="50"/>
    <x v="3"/>
    <n v="134925"/>
    <x v="0"/>
    <s v="10%"/>
    <n v="13492.5"/>
    <n v="121432.5"/>
    <x v="13"/>
    <x v="5"/>
    <x v="0"/>
  </r>
  <r>
    <s v="EMP-OPR-R16-2014"/>
    <s v="[{Name_Id :N10665,Gender_Id :M,RoleId :R16,CountryId :C4}]"/>
    <s v="N10665"/>
    <s v="Robin Carey"/>
    <x v="0"/>
    <n v="43"/>
    <n v="40"/>
    <s v="R16"/>
    <s v="OPR"/>
    <s v="C4"/>
    <d v="1992-10-10T00:00:00"/>
    <x v="0"/>
    <n v="32"/>
    <x v="631"/>
    <x v="2"/>
    <n v="201525"/>
    <x v="0"/>
    <s v="10%"/>
    <n v="20152.5"/>
    <n v="181372.5"/>
    <x v="4"/>
    <x v="3"/>
    <x v="6"/>
  </r>
  <r>
    <s v="EMP-OPR-R16-2017"/>
    <s v="[{Name_Id :N18222,Gender_Id :M,RoleId :R16,CountryId :C2}]"/>
    <s v="N18222"/>
    <s v="Cameron Brennan"/>
    <x v="0"/>
    <n v="43"/>
    <n v="40"/>
    <s v="R16"/>
    <s v="OPR"/>
    <s v="C2"/>
    <d v="1985-08-09T00:00:00"/>
    <x v="0"/>
    <n v="39"/>
    <x v="169"/>
    <x v="6"/>
    <n v="261896"/>
    <x v="0"/>
    <s v="10%"/>
    <n v="26189.600000000002"/>
    <n v="235706.4"/>
    <x v="4"/>
    <x v="3"/>
    <x v="4"/>
  </r>
  <r>
    <s v="EMP-PM-R6-2014"/>
    <s v="[{Name_Id :N10662,Gender_Id :F,RoleId :R6,CountryId :C6}]"/>
    <s v="N10662"/>
    <s v="Rowena Oneal"/>
    <x v="1"/>
    <n v="42"/>
    <n v="40"/>
    <s v="R6"/>
    <s v="PM"/>
    <s v="C6"/>
    <d v="1992-09-29T00:00:00"/>
    <x v="0"/>
    <n v="32"/>
    <x v="631"/>
    <x v="2"/>
    <n v="128250"/>
    <x v="0"/>
    <s v="10%"/>
    <n v="12825"/>
    <n v="115425"/>
    <x v="0"/>
    <x v="0"/>
    <x v="5"/>
  </r>
  <r>
    <s v="EMP-OPR-R11-2014"/>
    <s v="[{Name_Id :N10660,Gender_Id :M,RoleId :R11,CountryId :C7}]"/>
    <s v="N10660"/>
    <s v="Freddie Whitaker"/>
    <x v="0"/>
    <n v="43"/>
    <n v="40"/>
    <s v="R11"/>
    <s v="OPR"/>
    <s v="C7"/>
    <d v="1992-06-03T00:00:00"/>
    <x v="0"/>
    <n v="32"/>
    <x v="631"/>
    <x v="2"/>
    <n v="157068"/>
    <x v="0"/>
    <s v="10%"/>
    <n v="15706.800000000001"/>
    <n v="141361.20000000001"/>
    <x v="15"/>
    <x v="3"/>
    <x v="3"/>
  </r>
  <r>
    <s v="EMP-HR-R18-2014"/>
    <s v="[{Name_Id :N10650,Gender_Id :F,RoleId :R18,CountryId :C1}]"/>
    <s v="N10650"/>
    <s v="Cecelia Lynn"/>
    <x v="1"/>
    <n v="43"/>
    <n v="40"/>
    <s v="R18"/>
    <s v="HR"/>
    <s v="C1"/>
    <d v="1993-06-01T00:00:00"/>
    <x v="0"/>
    <n v="31"/>
    <x v="631"/>
    <x v="2"/>
    <n v="135984"/>
    <x v="0"/>
    <s v="10%"/>
    <n v="13598.400000000001"/>
    <n v="122385.60000000001"/>
    <x v="13"/>
    <x v="5"/>
    <x v="2"/>
  </r>
  <r>
    <s v="EMP-ENG-R12-2017"/>
    <s v="[{Name_Id :N18207,Gender_Id :M,RoleId :R12,CountryId :C3}]"/>
    <s v="N18207"/>
    <s v="Man Woods"/>
    <x v="0"/>
    <n v="43"/>
    <n v="40"/>
    <s v="R12"/>
    <s v="ENG"/>
    <s v="C3"/>
    <d v="1988-09-05T00:00:00"/>
    <x v="0"/>
    <n v="36"/>
    <x v="637"/>
    <x v="6"/>
    <n v="167111"/>
    <x v="0"/>
    <s v="10%"/>
    <n v="16711.100000000002"/>
    <n v="150399.9"/>
    <x v="18"/>
    <x v="1"/>
    <x v="1"/>
  </r>
  <r>
    <s v="EMP-PM-R14-2015"/>
    <s v="[{Name_Id :N15218,Gender_Id :F,RoleId :R14,CountryId :C7}]"/>
    <s v="N15218"/>
    <s v="Nellie Shah"/>
    <x v="1"/>
    <n v="43"/>
    <n v="40"/>
    <s v="R14"/>
    <s v="PM"/>
    <s v="C7"/>
    <d v="1993-08-16T00:00:00"/>
    <x v="0"/>
    <n v="31"/>
    <x v="638"/>
    <x v="4"/>
    <n v="98928"/>
    <x v="0"/>
    <s v="10%"/>
    <n v="9892.8000000000011"/>
    <n v="89035.199999999997"/>
    <x v="14"/>
    <x v="0"/>
    <x v="3"/>
  </r>
  <r>
    <s v="EMP-ENG-R7-2015"/>
    <s v="[{Name_Id :N11881,Gender_Id :M,RoleId :R7,CountryId :C6}]"/>
    <s v="N11881"/>
    <s v="Arden Gaines"/>
    <x v="0"/>
    <n v="42"/>
    <n v="40"/>
    <s v="R7"/>
    <s v="ENG"/>
    <s v="C6"/>
    <d v="1990-07-27T00:00:00"/>
    <x v="0"/>
    <n v="34"/>
    <x v="276"/>
    <x v="4"/>
    <n v="122568"/>
    <x v="0"/>
    <s v="10%"/>
    <n v="12256.800000000001"/>
    <n v="110311.2"/>
    <x v="16"/>
    <x v="1"/>
    <x v="5"/>
  </r>
  <r>
    <s v="EMP-ENG-R4-2015"/>
    <s v="[{Name_Id :N15051,Gender_Id :M,RoleId :R4,CountryId :C7}]"/>
    <s v="N15051"/>
    <s v="Brice Downs"/>
    <x v="0"/>
    <n v="42"/>
    <n v="40"/>
    <s v="R4"/>
    <s v="ENG"/>
    <s v="C7"/>
    <d v="1994-03-21T00:00:00"/>
    <x v="0"/>
    <n v="30"/>
    <x v="40"/>
    <x v="4"/>
    <n v="125510"/>
    <x v="0"/>
    <s v="10%"/>
    <n v="12551"/>
    <n v="112959"/>
    <x v="6"/>
    <x v="1"/>
    <x v="3"/>
  </r>
  <r>
    <s v="EMP-ENG-R1-2016"/>
    <s v="[{Name_Id :N17085,Gender_Id :M,RoleId :R1,CountryId :C7}]"/>
    <s v="N17085"/>
    <s v="Roland Castillo"/>
    <x v="0"/>
    <n v="42"/>
    <n v="40"/>
    <s v="R1"/>
    <s v="ENG"/>
    <s v="C7"/>
    <d v="1991-02-20T00:00:00"/>
    <x v="0"/>
    <n v="33"/>
    <x v="639"/>
    <x v="3"/>
    <n v="142941"/>
    <x v="0"/>
    <s v="10%"/>
    <n v="14294.1"/>
    <n v="128646.9"/>
    <x v="1"/>
    <x v="1"/>
    <x v="3"/>
  </r>
  <r>
    <s v="EMP-ENG-R7-2014"/>
    <s v="[{Name_Id :N10515,Gender_Id :M,RoleId :R7,CountryId :C4}]"/>
    <s v="N10515"/>
    <s v="Howard Dorsey"/>
    <x v="0"/>
    <n v="42"/>
    <n v="40"/>
    <s v="R7"/>
    <s v="ENG"/>
    <s v="C4"/>
    <d v="1989-07-07T00:00:00"/>
    <x v="0"/>
    <n v="35"/>
    <x v="640"/>
    <x v="2"/>
    <n v="117331"/>
    <x v="0"/>
    <s v="10%"/>
    <n v="11733.1"/>
    <n v="105597.9"/>
    <x v="16"/>
    <x v="1"/>
    <x v="6"/>
  </r>
  <r>
    <s v="EMP-OPR-R2-2017"/>
    <s v="[{Name_Id :N11305,Gender_Id :F,RoleId :R2,CountryId :C6}]"/>
    <s v="N11305"/>
    <s v="Elisa Benson"/>
    <x v="1"/>
    <n v="42"/>
    <n v="40"/>
    <s v="R2"/>
    <s v="OPR"/>
    <s v="C6"/>
    <d v="1990-05-31T00:00:00"/>
    <x v="0"/>
    <n v="34"/>
    <x v="641"/>
    <x v="6"/>
    <n v="113674"/>
    <x v="0"/>
    <s v="10%"/>
    <n v="11367.400000000001"/>
    <n v="102306.6"/>
    <x v="5"/>
    <x v="3"/>
    <x v="5"/>
  </r>
  <r>
    <s v="EMP-ENG-R3-2017"/>
    <s v="[{Name_Id :N19024,Gender_Id :F,RoleId :R3,CountryId :C7}]"/>
    <s v="N19024"/>
    <s v="Bridget Sexton"/>
    <x v="1"/>
    <n v="42"/>
    <n v="40"/>
    <s v="R3"/>
    <s v="ENG"/>
    <s v="C7"/>
    <d v="1993-09-06T00:00:00"/>
    <x v="0"/>
    <n v="31"/>
    <x v="386"/>
    <x v="6"/>
    <n v="126366"/>
    <x v="0"/>
    <s v="10%"/>
    <n v="12636.6"/>
    <n v="113729.4"/>
    <x v="7"/>
    <x v="1"/>
    <x v="3"/>
  </r>
  <r>
    <s v="EMP-ENG-R12-2019"/>
    <s v="[{Name_Id :N21980,Gender_Id :M,RoleId :R12,CountryId :C5}]"/>
    <s v="N21980"/>
    <s v="Herb Greene"/>
    <x v="0"/>
    <n v="43"/>
    <n v="40"/>
    <s v="R12"/>
    <s v="ENG"/>
    <s v="C5"/>
    <d v="1994-08-17T00:00:00"/>
    <x v="0"/>
    <n v="30"/>
    <x v="422"/>
    <x v="0"/>
    <n v="79367"/>
    <x v="0"/>
    <s v="10%"/>
    <n v="7936.7000000000007"/>
    <n v="71430.3"/>
    <x v="18"/>
    <x v="1"/>
    <x v="0"/>
  </r>
  <r>
    <s v="EMP-SM-R10-2017"/>
    <s v="[{Name_Id :N17176,Gender_Id :F,RoleId :R10,CountryId :C4}]"/>
    <s v="N17176"/>
    <s v="Doris Ryan"/>
    <x v="1"/>
    <n v="43"/>
    <n v="40"/>
    <s v="R10"/>
    <s v="SM"/>
    <s v="C4"/>
    <d v="1991-06-25T00:00:00"/>
    <x v="0"/>
    <n v="33"/>
    <x v="142"/>
    <x v="3"/>
    <n v="156771"/>
    <x v="0"/>
    <s v="10%"/>
    <n v="15677.1"/>
    <n v="141093.9"/>
    <x v="11"/>
    <x v="2"/>
    <x v="6"/>
  </r>
  <r>
    <s v="EMP-OPR-R8-2019"/>
    <s v="[{Name_Id :N21880,Gender_Id :M,RoleId :R8,CountryId :C5}]"/>
    <s v="N21880"/>
    <s v="Roman Logan"/>
    <x v="0"/>
    <n v="42"/>
    <n v="40"/>
    <s v="R8"/>
    <s v="OPR"/>
    <s v="C5"/>
    <d v="1994-03-06T00:00:00"/>
    <x v="0"/>
    <n v="30"/>
    <x v="542"/>
    <x v="0"/>
    <n v="94867"/>
    <x v="0"/>
    <s v="10%"/>
    <n v="9486.7000000000007"/>
    <n v="85380.3"/>
    <x v="17"/>
    <x v="3"/>
    <x v="0"/>
  </r>
  <r>
    <s v="EMP-OPR-R2-2015"/>
    <s v="[{Name_Id :N14346,Gender_Id :F,RoleId :R2,CountryId :C6}]"/>
    <s v="N14346"/>
    <s v="Gretchen Harrell"/>
    <x v="1"/>
    <n v="42"/>
    <n v="40"/>
    <s v="R2"/>
    <s v="OPR"/>
    <s v="C6"/>
    <d v="1986-09-13T00:00:00"/>
    <x v="0"/>
    <n v="38"/>
    <x v="82"/>
    <x v="4"/>
    <n v="113845"/>
    <x v="0"/>
    <s v="10%"/>
    <n v="11384.5"/>
    <n v="102460.5"/>
    <x v="5"/>
    <x v="3"/>
    <x v="5"/>
  </r>
  <r>
    <s v="EMP-ENG-R1-2014"/>
    <s v="[{Name_Id :N10708,Gender_Id :M,RoleId :R1,CountryId :C2}]"/>
    <s v="N10708"/>
    <s v="Lincoln Rosales"/>
    <x v="0"/>
    <n v="42"/>
    <n v="40"/>
    <s v="R1"/>
    <s v="ENG"/>
    <s v="C2"/>
    <d v="1990-12-10T00:00:00"/>
    <x v="0"/>
    <n v="34"/>
    <x v="24"/>
    <x v="2"/>
    <n v="108067"/>
    <x v="0"/>
    <s v="10%"/>
    <n v="10806.7"/>
    <n v="97260.3"/>
    <x v="1"/>
    <x v="1"/>
    <x v="4"/>
  </r>
  <r>
    <s v="EMP-HR-R18-2014"/>
    <s v="[{Name_Id :N10659,Gender_Id :F,RoleId :R18,CountryId :C4}]"/>
    <s v="N10659"/>
    <s v="Tamika Clements"/>
    <x v="1"/>
    <n v="43"/>
    <n v="40"/>
    <s v="R18"/>
    <s v="HR"/>
    <s v="C4"/>
    <d v="1992-10-01T00:00:00"/>
    <x v="0"/>
    <n v="32"/>
    <x v="631"/>
    <x v="2"/>
    <n v="155272"/>
    <x v="0"/>
    <s v="10%"/>
    <n v="15527.2"/>
    <n v="139744.79999999999"/>
    <x v="13"/>
    <x v="5"/>
    <x v="6"/>
  </r>
  <r>
    <s v="EMP-SM-R10-2014"/>
    <s v="[{Name_Id :N10503,Gender_Id :M,RoleId :R10,CountryId :C7}]"/>
    <s v="N10503"/>
    <s v="Nathanael Campos"/>
    <x v="0"/>
    <n v="43"/>
    <n v="40"/>
    <s v="R10"/>
    <s v="SM"/>
    <s v="C7"/>
    <d v="1984-08-29T00:00:00"/>
    <x v="0"/>
    <n v="40"/>
    <x v="561"/>
    <x v="2"/>
    <n v="121795"/>
    <x v="0"/>
    <s v="10%"/>
    <n v="12179.5"/>
    <n v="109615.5"/>
    <x v="11"/>
    <x v="2"/>
    <x v="3"/>
  </r>
  <r>
    <s v="EMP-PM-R14-2014"/>
    <s v="[{Name_Id :N9857,Gender_Id :M,RoleId :R14,CountryId :C2}]"/>
    <s v="N9857"/>
    <s v="Teodoro Foster"/>
    <x v="0"/>
    <n v="42"/>
    <n v="39"/>
    <s v="R14"/>
    <s v="PM"/>
    <s v="C2"/>
    <d v="1989-12-10T00:00:00"/>
    <x v="0"/>
    <n v="35"/>
    <x v="632"/>
    <x v="2"/>
    <n v="190127"/>
    <x v="0"/>
    <s v="10%"/>
    <n v="19012.7"/>
    <n v="171114.3"/>
    <x v="14"/>
    <x v="0"/>
    <x v="4"/>
  </r>
  <r>
    <s v="EMP-ENG-R4-2014"/>
    <s v="[{Name_Id :N10734,Gender_Id :M,RoleId :R4,CountryId :C3}]"/>
    <s v="N10734"/>
    <s v="Cedric Mckinney"/>
    <x v="0"/>
    <n v="42"/>
    <n v="40"/>
    <s v="R4"/>
    <s v="ENG"/>
    <s v="C3"/>
    <d v="1988-05-13T00:00:00"/>
    <x v="0"/>
    <n v="36"/>
    <x v="173"/>
    <x v="2"/>
    <n v="154411"/>
    <x v="0"/>
    <s v="10%"/>
    <n v="15441.1"/>
    <n v="138969.9"/>
    <x v="6"/>
    <x v="1"/>
    <x v="1"/>
  </r>
  <r>
    <s v="EMP-ENG-R12-2014"/>
    <s v="[{Name_Id :N10646,Gender_Id :M,RoleId :R12,CountryId :C4}]"/>
    <s v="N10646"/>
    <s v="Christopher Huff"/>
    <x v="0"/>
    <n v="43"/>
    <n v="40"/>
    <s v="R12"/>
    <s v="ENG"/>
    <s v="C4"/>
    <d v="1993-01-05T00:00:00"/>
    <x v="0"/>
    <n v="32"/>
    <x v="631"/>
    <x v="2"/>
    <n v="155555"/>
    <x v="0"/>
    <s v="10%"/>
    <n v="15555.5"/>
    <n v="139999.5"/>
    <x v="18"/>
    <x v="1"/>
    <x v="6"/>
  </r>
  <r>
    <s v="EMP-SM-R9-2014"/>
    <s v="[{Name_Id :N9860,Gender_Id :M,RoleId :R9,CountryId :C3}]"/>
    <s v="N9860"/>
    <s v="Cristopher Church"/>
    <x v="0"/>
    <n v="41"/>
    <n v="39"/>
    <s v="R9"/>
    <s v="SM"/>
    <s v="C3"/>
    <d v="1990-03-29T00:00:00"/>
    <x v="0"/>
    <n v="34"/>
    <x v="632"/>
    <x v="2"/>
    <n v="156145"/>
    <x v="0"/>
    <s v="10%"/>
    <n v="15614.5"/>
    <n v="140530.5"/>
    <x v="8"/>
    <x v="2"/>
    <x v="1"/>
  </r>
  <r>
    <s v="EMP-PM-R5-2014"/>
    <s v="[{Name_Id :N10709,Gender_Id :M,RoleId :R5,CountryId :C6}]"/>
    <s v="N10709"/>
    <s v="Perry Collier"/>
    <x v="0"/>
    <n v="42"/>
    <n v="40"/>
    <s v="R5"/>
    <s v="PM"/>
    <s v="C6"/>
    <d v="1988-08-05T00:00:00"/>
    <x v="0"/>
    <n v="36"/>
    <x v="24"/>
    <x v="2"/>
    <n v="132947"/>
    <x v="0"/>
    <s v="10%"/>
    <n v="13294.7"/>
    <n v="119652.3"/>
    <x v="10"/>
    <x v="0"/>
    <x v="5"/>
  </r>
  <r>
    <s v="EMP-OPR-R16-2014"/>
    <s v="[{Name_Id :N10671,Gender_Id :M,RoleId :R16,CountryId :C6}]"/>
    <s v="N10671"/>
    <s v="Scott Brewer"/>
    <x v="0"/>
    <n v="43"/>
    <n v="40"/>
    <s v="R16"/>
    <s v="OPR"/>
    <s v="C6"/>
    <d v="1991-09-20T00:00:00"/>
    <x v="0"/>
    <n v="33"/>
    <x v="642"/>
    <x v="2"/>
    <n v="188421"/>
    <x v="0"/>
    <s v="10%"/>
    <n v="18842.100000000002"/>
    <n v="169578.9"/>
    <x v="4"/>
    <x v="3"/>
    <x v="5"/>
  </r>
  <r>
    <s v="EMP-SM-R10-2014"/>
    <s v="[{Name_Id :N10538,Gender_Id :F,RoleId :R10,CountryId :C6}]"/>
    <s v="N10538"/>
    <s v="Tonia Harrison"/>
    <x v="1"/>
    <n v="43"/>
    <n v="40"/>
    <s v="R10"/>
    <s v="SM"/>
    <s v="C6"/>
    <d v="1988-07-05T00:00:00"/>
    <x v="0"/>
    <n v="36"/>
    <x v="403"/>
    <x v="2"/>
    <n v="265483"/>
    <x v="0"/>
    <s v="10%"/>
    <n v="26548.300000000003"/>
    <n v="238934.7"/>
    <x v="11"/>
    <x v="2"/>
    <x v="5"/>
  </r>
  <r>
    <s v="EMP-FN-R19-2014"/>
    <s v="[{Name_Id :N10735,Gender_Id :M,RoleId :R19,CountryId :C2}]"/>
    <s v="N10735"/>
    <s v="Chris Oconnor"/>
    <x v="0"/>
    <n v="43"/>
    <n v="40"/>
    <s v="R19"/>
    <s v="FN"/>
    <s v="C2"/>
    <d v="1987-10-06T00:00:00"/>
    <x v="0"/>
    <n v="37"/>
    <x v="173"/>
    <x v="2"/>
    <n v="142274"/>
    <x v="0"/>
    <s v="10%"/>
    <n v="14227.400000000001"/>
    <n v="128046.6"/>
    <x v="12"/>
    <x v="4"/>
    <x v="4"/>
  </r>
  <r>
    <s v="EMP-OPR-R8-2014"/>
    <s v="[{Name_Id :N10663,Gender_Id :F,RoleId :R8,CountryId :C3}]"/>
    <s v="N10663"/>
    <s v="Carol Perez"/>
    <x v="1"/>
    <n v="42"/>
    <n v="40"/>
    <s v="R8"/>
    <s v="OPR"/>
    <s v="C3"/>
    <d v="1992-05-05T00:00:00"/>
    <x v="0"/>
    <n v="32"/>
    <x v="631"/>
    <x v="2"/>
    <n v="135504"/>
    <x v="0"/>
    <s v="10%"/>
    <n v="13550.400000000001"/>
    <n v="121953.60000000001"/>
    <x v="17"/>
    <x v="3"/>
    <x v="1"/>
  </r>
  <r>
    <s v="EMP-PM-R14-2014"/>
    <s v="[{Name_Id :N9859,Gender_Id :F,RoleId :R14,CountryId :C4}]"/>
    <s v="N9859"/>
    <s v="Florine Porter"/>
    <x v="1"/>
    <n v="42"/>
    <n v="39"/>
    <s v="R14"/>
    <s v="PM"/>
    <s v="C4"/>
    <d v="1992-05-25T00:00:00"/>
    <x v="0"/>
    <n v="32"/>
    <x v="631"/>
    <x v="2"/>
    <n v="150972"/>
    <x v="0"/>
    <s v="10%"/>
    <n v="15097.2"/>
    <n v="135874.79999999999"/>
    <x v="14"/>
    <x v="0"/>
    <x v="6"/>
  </r>
  <r>
    <s v="EMP-SM-R9-2015"/>
    <s v="[{Name_Id :N14290,Gender_Id :M,RoleId :R9,CountryId :C5}]"/>
    <s v="N14290"/>
    <s v="Sherwood Preston"/>
    <x v="0"/>
    <n v="42"/>
    <n v="40"/>
    <s v="R9"/>
    <s v="SM"/>
    <s v="C5"/>
    <d v="1985-06-20T00:00:00"/>
    <x v="0"/>
    <n v="39"/>
    <x v="458"/>
    <x v="4"/>
    <n v="263470"/>
    <x v="0"/>
    <s v="10%"/>
    <n v="26347"/>
    <n v="237123"/>
    <x v="8"/>
    <x v="2"/>
    <x v="0"/>
  </r>
  <r>
    <s v="EMP-ENG-R7-2015"/>
    <s v="[{Name_Id :N3727,Gender_Id :M,RoleId :R7,CountryId :C2}]"/>
    <s v="N3727"/>
    <s v="Lester Patton"/>
    <x v="0"/>
    <n v="41"/>
    <n v="39"/>
    <s v="R7"/>
    <s v="ENG"/>
    <s v="C2"/>
    <d v="1982-12-24T00:00:00"/>
    <x v="0"/>
    <n v="42"/>
    <x v="410"/>
    <x v="2"/>
    <n v="280110"/>
    <x v="0"/>
    <s v="10%"/>
    <n v="28011"/>
    <n v="252099"/>
    <x v="16"/>
    <x v="1"/>
    <x v="4"/>
  </r>
  <r>
    <s v="EMP-ENG-R3-2019"/>
    <s v="[{Name_Id :N21692,Gender_Id :F,RoleId :R3,CountryId :C4}]"/>
    <s v="N21692"/>
    <s v="Angeline Freeman"/>
    <x v="1"/>
    <n v="42"/>
    <n v="40"/>
    <s v="R3"/>
    <s v="ENG"/>
    <s v="C4"/>
    <d v="1991-10-05T00:00:00"/>
    <x v="0"/>
    <n v="33"/>
    <x v="528"/>
    <x v="0"/>
    <n v="172634"/>
    <x v="0"/>
    <s v="10%"/>
    <n v="17263.400000000001"/>
    <n v="155370.6"/>
    <x v="7"/>
    <x v="1"/>
    <x v="6"/>
  </r>
  <r>
    <s v="EMP-OPR-R16-2017"/>
    <s v="[{Name_Id :N19086,Gender_Id :M,RoleId :R16,CountryId :C4}]"/>
    <s v="N19086"/>
    <s v="Pablo Bowers"/>
    <x v="0"/>
    <n v="43"/>
    <n v="40"/>
    <s v="R16"/>
    <s v="OPR"/>
    <s v="C4"/>
    <d v="1994-02-18T00:00:00"/>
    <x v="0"/>
    <n v="31"/>
    <x v="77"/>
    <x v="6"/>
    <n v="81323"/>
    <x v="0"/>
    <s v="10%"/>
    <n v="8132.3"/>
    <n v="73190.7"/>
    <x v="4"/>
    <x v="3"/>
    <x v="6"/>
  </r>
  <r>
    <s v="EMP-OPR-R8-2016"/>
    <s v="[{Name_Id :N11997,Gender_Id :M,RoleId :R8,CountryId :C4}]"/>
    <s v="N11997"/>
    <s v="Ellsworth Barajas"/>
    <x v="0"/>
    <n v="42"/>
    <n v="40"/>
    <s v="R8"/>
    <s v="OPR"/>
    <s v="C4"/>
    <d v="1990-09-01T00:00:00"/>
    <x v="0"/>
    <n v="34"/>
    <x v="643"/>
    <x v="4"/>
    <n v="221828"/>
    <x v="0"/>
    <s v="10%"/>
    <n v="22182.800000000003"/>
    <n v="199645.2"/>
    <x v="17"/>
    <x v="3"/>
    <x v="6"/>
  </r>
  <r>
    <s v="EMP-ENG-R7-2016"/>
    <s v="[{Name_Id :N10703,Gender_Id :F,RoleId :R7,CountryId :C3}]"/>
    <s v="N10703"/>
    <s v="Jeannine Carr"/>
    <x v="1"/>
    <n v="42"/>
    <n v="40"/>
    <s v="R7"/>
    <s v="ENG"/>
    <s v="C3"/>
    <d v="1990-03-14T00:00:00"/>
    <x v="0"/>
    <n v="34"/>
    <x v="180"/>
    <x v="3"/>
    <n v="77612"/>
    <x v="0"/>
    <s v="10%"/>
    <n v="7761.2000000000007"/>
    <n v="69850.8"/>
    <x v="16"/>
    <x v="1"/>
    <x v="1"/>
  </r>
  <r>
    <s v="EMP-HR-R18-2017"/>
    <s v="[{Name_Id :N18586,Gender_Id :M,RoleId :R18,CountryId :C2}]"/>
    <s v="N18586"/>
    <s v="Galen Alvarado"/>
    <x v="0"/>
    <n v="43"/>
    <n v="40"/>
    <s v="R18"/>
    <s v="HR"/>
    <s v="C2"/>
    <d v="1992-06-25T00:00:00"/>
    <x v="0"/>
    <n v="32"/>
    <x v="66"/>
    <x v="6"/>
    <n v="117426"/>
    <x v="0"/>
    <s v="10%"/>
    <n v="11742.6"/>
    <n v="105683.4"/>
    <x v="13"/>
    <x v="5"/>
    <x v="4"/>
  </r>
  <r>
    <s v="EMP-SM-R9-2017"/>
    <s v="[{Name_Id :N18888,Gender_Id :M,RoleId :R9,CountryId :C2}]"/>
    <s v="N18888"/>
    <s v="Booker Hensley"/>
    <x v="0"/>
    <n v="42"/>
    <n v="40"/>
    <s v="R9"/>
    <s v="SM"/>
    <s v="C2"/>
    <d v="1989-11-23T00:00:00"/>
    <x v="0"/>
    <n v="35"/>
    <x v="60"/>
    <x v="6"/>
    <n v="171731"/>
    <x v="0"/>
    <s v="10%"/>
    <n v="17173.100000000002"/>
    <n v="154557.9"/>
    <x v="8"/>
    <x v="2"/>
    <x v="4"/>
  </r>
  <r>
    <s v="EMP-ENG-R1-2019"/>
    <s v="[{Name_Id :N22376,Gender_Id :M,RoleId :R1,CountryId :C1}]"/>
    <s v="N22376"/>
    <s v="Rex Rodgers"/>
    <x v="0"/>
    <n v="42"/>
    <n v="40"/>
    <s v="R1"/>
    <s v="ENG"/>
    <s v="C1"/>
    <d v="1991-09-08T00:00:00"/>
    <x v="0"/>
    <n v="33"/>
    <x v="471"/>
    <x v="0"/>
    <n v="162667"/>
    <x v="0"/>
    <s v="10%"/>
    <n v="16266.7"/>
    <n v="146400.29999999999"/>
    <x v="1"/>
    <x v="1"/>
    <x v="2"/>
  </r>
  <r>
    <s v="EMP-HR-R18-2015"/>
    <s v="[{Name_Id :N15420,Gender_Id :M,RoleId :R18,CountryId :C4}]"/>
    <s v="N15420"/>
    <s v="John Villarreal"/>
    <x v="0"/>
    <n v="43"/>
    <n v="40"/>
    <s v="R18"/>
    <s v="HR"/>
    <s v="C4"/>
    <d v="1990-02-22T00:00:00"/>
    <x v="0"/>
    <n v="34"/>
    <x v="644"/>
    <x v="4"/>
    <n v="139270"/>
    <x v="0"/>
    <s v="10%"/>
    <n v="13927"/>
    <n v="125343"/>
    <x v="13"/>
    <x v="5"/>
    <x v="6"/>
  </r>
  <r>
    <s v="EMP-OPR-R16-2015"/>
    <s v="[{Name_Id :N15354,Gender_Id :M,RoleId :R16,CountryId :C2}]"/>
    <s v="N15354"/>
    <s v="Jae Montoya"/>
    <x v="0"/>
    <n v="43"/>
    <n v="40"/>
    <s v="R16"/>
    <s v="OPR"/>
    <s v="C2"/>
    <d v="1983-04-08T00:00:00"/>
    <x v="0"/>
    <n v="41"/>
    <x v="591"/>
    <x v="4"/>
    <n v="186174"/>
    <x v="0"/>
    <s v="10%"/>
    <n v="18617.400000000001"/>
    <n v="167556.6"/>
    <x v="4"/>
    <x v="3"/>
    <x v="4"/>
  </r>
  <r>
    <s v="EMP-OPR-R17-2015"/>
    <s v="[{Name_Id :N15402,Gender_Id :M,RoleId :R17,CountryId :C6}]"/>
    <s v="N15402"/>
    <s v="Edward Ray"/>
    <x v="0"/>
    <n v="43"/>
    <n v="40"/>
    <s v="R17"/>
    <s v="OPR"/>
    <s v="C6"/>
    <d v="1982-07-17T00:00:00"/>
    <x v="0"/>
    <n v="42"/>
    <x v="645"/>
    <x v="4"/>
    <n v="180595"/>
    <x v="0"/>
    <s v="10%"/>
    <n v="18059.5"/>
    <n v="162535.5"/>
    <x v="9"/>
    <x v="3"/>
    <x v="5"/>
  </r>
  <r>
    <s v="EMP-ENG-R12-2019"/>
    <s v="[{Name_Id :N21583,Gender_Id :M,RoleId :R12,CountryId :C6}]"/>
    <s v="N21583"/>
    <s v="Cortez Blackburn"/>
    <x v="0"/>
    <n v="43"/>
    <n v="40"/>
    <s v="R12"/>
    <s v="ENG"/>
    <s v="C6"/>
    <d v="1993-05-06T00:00:00"/>
    <x v="0"/>
    <n v="31"/>
    <x v="446"/>
    <x v="0"/>
    <n v="105254"/>
    <x v="0"/>
    <s v="10%"/>
    <n v="10525.400000000001"/>
    <n v="94728.6"/>
    <x v="18"/>
    <x v="1"/>
    <x v="5"/>
  </r>
  <r>
    <s v="EMP-FN-R19-2017"/>
    <s v="[{Name_Id :N19022,Gender_Id :M,RoleId :R19,CountryId :C6}]"/>
    <s v="N19022"/>
    <s v="Elmer Marshall"/>
    <x v="0"/>
    <n v="43"/>
    <n v="40"/>
    <s v="R19"/>
    <s v="FN"/>
    <s v="C6"/>
    <d v="1988-10-17T00:00:00"/>
    <x v="0"/>
    <n v="36"/>
    <x v="386"/>
    <x v="6"/>
    <n v="176923"/>
    <x v="0"/>
    <s v="10%"/>
    <n v="17692.3"/>
    <n v="159230.70000000001"/>
    <x v="12"/>
    <x v="4"/>
    <x v="5"/>
  </r>
  <r>
    <s v="EMP-ENG-R3-2017"/>
    <s v="[{Name_Id :N19365,Gender_Id :F,RoleId :R3,CountryId :C5}]"/>
    <s v="N19365"/>
    <s v="Elaine Moyer"/>
    <x v="1"/>
    <n v="42"/>
    <n v="40"/>
    <s v="R3"/>
    <s v="ENG"/>
    <s v="C5"/>
    <d v="1992-01-18T00:00:00"/>
    <x v="0"/>
    <n v="33"/>
    <x v="30"/>
    <x v="6"/>
    <n v="102059"/>
    <x v="0"/>
    <s v="10%"/>
    <n v="10205.900000000001"/>
    <n v="91853.1"/>
    <x v="7"/>
    <x v="1"/>
    <x v="0"/>
  </r>
  <r>
    <s v="EMP-ENG-R3-2019"/>
    <s v="[{Name_Id :N11100,Gender_Id :M,RoleId :R3,CountryId :C7}]"/>
    <s v="N11100"/>
    <s v="Robby Armstrong"/>
    <x v="0"/>
    <n v="42"/>
    <n v="40"/>
    <s v="R3"/>
    <s v="ENG"/>
    <s v="C7"/>
    <d v="1989-07-14T00:00:00"/>
    <x v="0"/>
    <n v="35"/>
    <x v="97"/>
    <x v="0"/>
    <n v="163222"/>
    <x v="0"/>
    <s v="10%"/>
    <n v="16322.2"/>
    <n v="146899.79999999999"/>
    <x v="7"/>
    <x v="1"/>
    <x v="3"/>
  </r>
  <r>
    <s v="EMP-PM-R6-2014"/>
    <s v="[{Name_Id :N11469,Gender_Id :F,RoleId :R6,CountryId :C6}]"/>
    <s v="N11469"/>
    <s v="Ashlee Cochran"/>
    <x v="1"/>
    <n v="42"/>
    <n v="40"/>
    <s v="R6"/>
    <s v="PM"/>
    <s v="C6"/>
    <d v="1992-09-16T00:00:00"/>
    <x v="0"/>
    <n v="32"/>
    <x v="646"/>
    <x v="2"/>
    <n v="133350"/>
    <x v="0"/>
    <s v="10%"/>
    <n v="13335"/>
    <n v="120015"/>
    <x v="0"/>
    <x v="0"/>
    <x v="5"/>
  </r>
  <r>
    <s v="EMP-ENG-R3-2018"/>
    <s v="[{Name_Id :N19136,Gender_Id :F,RoleId :R3,CountryId :C2}]"/>
    <s v="N19136"/>
    <s v="Candy Goodwin"/>
    <x v="1"/>
    <n v="42"/>
    <n v="40"/>
    <s v="R3"/>
    <s v="ENG"/>
    <s v="C2"/>
    <d v="1993-10-18T00:00:00"/>
    <x v="0"/>
    <n v="31"/>
    <x v="3"/>
    <x v="1"/>
    <n v="89853"/>
    <x v="0"/>
    <s v="10%"/>
    <n v="8985.3000000000011"/>
    <n v="80867.7"/>
    <x v="7"/>
    <x v="1"/>
    <x v="4"/>
  </r>
  <r>
    <s v="EMP-PM-R5-2014"/>
    <s v="[{Name_Id :N11255,Gender_Id :M,RoleId :R5,CountryId :C5}]"/>
    <s v="N11255"/>
    <s v="Felton Hunt"/>
    <x v="0"/>
    <n v="42"/>
    <n v="40"/>
    <s v="R5"/>
    <s v="PM"/>
    <s v="C5"/>
    <d v="1965-04-28T00:00:00"/>
    <x v="1"/>
    <n v="59"/>
    <x v="139"/>
    <x v="2"/>
    <n v="513881"/>
    <x v="0"/>
    <s v="10%"/>
    <n v="51388.100000000006"/>
    <n v="462492.9"/>
    <x v="10"/>
    <x v="0"/>
    <x v="0"/>
  </r>
  <r>
    <s v="EMP-OPR-R17-2015"/>
    <s v="[{Name_Id :N11877,Gender_Id :M,RoleId :R17,CountryId :C3}]"/>
    <s v="N11877"/>
    <s v="Jesus Vance"/>
    <x v="0"/>
    <n v="43"/>
    <n v="40"/>
    <s v="R17"/>
    <s v="OPR"/>
    <s v="C3"/>
    <d v="1990-03-17T00:00:00"/>
    <x v="0"/>
    <n v="34"/>
    <x v="276"/>
    <x v="4"/>
    <n v="99538"/>
    <x v="0"/>
    <s v="10%"/>
    <n v="9953.8000000000011"/>
    <n v="89584.2"/>
    <x v="9"/>
    <x v="3"/>
    <x v="1"/>
  </r>
  <r>
    <s v="EMP-OPR-R2-2018"/>
    <s v="[{Name_Id :N20406,Gender_Id :M,RoleId :R2,CountryId :C4}]"/>
    <s v="N20406"/>
    <s v="Heath Jefferson"/>
    <x v="0"/>
    <n v="42"/>
    <n v="40"/>
    <s v="R2"/>
    <s v="OPR"/>
    <s v="C4"/>
    <d v="1991-03-18T00:00:00"/>
    <x v="0"/>
    <n v="33"/>
    <x v="596"/>
    <x v="1"/>
    <n v="118070"/>
    <x v="0"/>
    <s v="10%"/>
    <n v="11807"/>
    <n v="106263"/>
    <x v="5"/>
    <x v="3"/>
    <x v="6"/>
  </r>
  <r>
    <s v="EMP-FN-R19-2019"/>
    <s v="[{Name_Id :N21793,Gender_Id :F,RoleId :R19,CountryId :C7}]"/>
    <s v="N21793"/>
    <s v="Jody Knight"/>
    <x v="1"/>
    <n v="43"/>
    <n v="40"/>
    <s v="R19"/>
    <s v="FN"/>
    <s v="C7"/>
    <d v="1993-03-19T00:00:00"/>
    <x v="0"/>
    <n v="31"/>
    <x v="491"/>
    <x v="0"/>
    <n v="150097"/>
    <x v="0"/>
    <s v="10%"/>
    <n v="15009.7"/>
    <n v="135087.29999999999"/>
    <x v="12"/>
    <x v="4"/>
    <x v="3"/>
  </r>
  <r>
    <s v="EMP-PM-R14-2019"/>
    <s v="[{Name_Id :N22190,Gender_Id :F,RoleId :R14,CountryId :C3}]"/>
    <s v="N22190"/>
    <s v="Krystal Mckee"/>
    <x v="1"/>
    <n v="43"/>
    <n v="40"/>
    <s v="R14"/>
    <s v="PM"/>
    <s v="C3"/>
    <d v="1993-09-10T00:00:00"/>
    <x v="0"/>
    <n v="31"/>
    <x v="507"/>
    <x v="0"/>
    <n v="113081"/>
    <x v="0"/>
    <s v="10%"/>
    <n v="11308.1"/>
    <n v="101772.9"/>
    <x v="14"/>
    <x v="0"/>
    <x v="1"/>
  </r>
  <r>
    <s v="EMP-PM-R14-2015"/>
    <s v="[{Name_Id :N6447,Gender_Id :F,RoleId :R14,CountryId :C3}]"/>
    <s v="N6447"/>
    <s v="Mallory Stein"/>
    <x v="1"/>
    <n v="42"/>
    <n v="39"/>
    <s v="R14"/>
    <s v="PM"/>
    <s v="C3"/>
    <d v="1989-09-06T00:00:00"/>
    <x v="0"/>
    <n v="35"/>
    <x v="499"/>
    <x v="4"/>
    <n v="120245"/>
    <x v="0"/>
    <s v="10%"/>
    <n v="12024.5"/>
    <n v="108220.5"/>
    <x v="14"/>
    <x v="0"/>
    <x v="1"/>
  </r>
  <r>
    <s v="EMP-OPR-R8-2014"/>
    <s v="[{Name_Id :N11202,Gender_Id :M,RoleId :R8,CountryId :C1}]"/>
    <s v="N11202"/>
    <s v="Arnoldo Simon"/>
    <x v="0"/>
    <n v="42"/>
    <n v="40"/>
    <s v="R8"/>
    <s v="OPR"/>
    <s v="C1"/>
    <d v="1982-05-01T00:00:00"/>
    <x v="0"/>
    <n v="42"/>
    <x v="647"/>
    <x v="2"/>
    <n v="108139"/>
    <x v="0"/>
    <s v="10%"/>
    <n v="10813.900000000001"/>
    <n v="97325.1"/>
    <x v="17"/>
    <x v="3"/>
    <x v="2"/>
  </r>
  <r>
    <s v="EMP-OPR-R16-2016"/>
    <s v="[{Name_Id :N11464,Gender_Id :M,RoleId :R16,CountryId :C7}]"/>
    <s v="N11464"/>
    <s v="Alfonso Oneal"/>
    <x v="0"/>
    <n v="43"/>
    <n v="40"/>
    <s v="R16"/>
    <s v="OPR"/>
    <s v="C7"/>
    <d v="1985-08-02T00:00:00"/>
    <x v="0"/>
    <n v="39"/>
    <x v="489"/>
    <x v="4"/>
    <n v="108966"/>
    <x v="0"/>
    <s v="10%"/>
    <n v="10896.6"/>
    <n v="98069.4"/>
    <x v="4"/>
    <x v="3"/>
    <x v="3"/>
  </r>
  <r>
    <s v="EMP-ENG-R13-2015"/>
    <s v="[{Name_Id :N11876,Gender_Id :F,RoleId :R13,CountryId :C1}]"/>
    <s v="N11876"/>
    <s v="Sadie Lin"/>
    <x v="1"/>
    <n v="43"/>
    <n v="40"/>
    <s v="R13"/>
    <s v="ENG"/>
    <s v="C1"/>
    <d v="1990-07-09T00:00:00"/>
    <x v="0"/>
    <n v="34"/>
    <x v="276"/>
    <x v="4"/>
    <n v="96071"/>
    <x v="0"/>
    <s v="10%"/>
    <n v="9607.1"/>
    <n v="86463.9"/>
    <x v="2"/>
    <x v="1"/>
    <x v="2"/>
  </r>
  <r>
    <s v="EMP-HR-R18-2018"/>
    <s v="[{Name_Id :N20854,Gender_Id :M,RoleId :R18,CountryId :C3}]"/>
    <s v="N20854"/>
    <s v="Isaac Bautista"/>
    <x v="0"/>
    <n v="43"/>
    <n v="40"/>
    <s v="R18"/>
    <s v="HR"/>
    <s v="C3"/>
    <d v="1993-04-06T00:00:00"/>
    <x v="0"/>
    <n v="31"/>
    <x v="648"/>
    <x v="1"/>
    <n v="139008"/>
    <x v="0"/>
    <s v="10%"/>
    <n v="13900.800000000001"/>
    <n v="125107.2"/>
    <x v="13"/>
    <x v="5"/>
    <x v="1"/>
  </r>
  <r>
    <s v="EMP-OPR-R17-2016"/>
    <s v="[{Name_Id :N15588,Gender_Id :M,RoleId :R17,CountryId :C2}]"/>
    <s v="N15588"/>
    <s v="George Hobbs"/>
    <x v="0"/>
    <n v="43"/>
    <n v="40"/>
    <s v="R17"/>
    <s v="OPR"/>
    <s v="C2"/>
    <d v="1993-12-20T00:00:00"/>
    <x v="0"/>
    <n v="31"/>
    <x v="649"/>
    <x v="4"/>
    <n v="152402"/>
    <x v="0"/>
    <s v="10%"/>
    <n v="15240.2"/>
    <n v="137161.79999999999"/>
    <x v="9"/>
    <x v="3"/>
    <x v="4"/>
  </r>
  <r>
    <s v="EMP-ENG-R13-2015"/>
    <s v="[{Name_Id :N11994,Gender_Id :F,RoleId :R13,CountryId :C7}]"/>
    <s v="N11994"/>
    <s v="Ophelia Osborne"/>
    <x v="1"/>
    <n v="43"/>
    <n v="40"/>
    <s v="R13"/>
    <s v="ENG"/>
    <s v="C7"/>
    <d v="1989-10-05T00:00:00"/>
    <x v="0"/>
    <n v="35"/>
    <x v="408"/>
    <x v="2"/>
    <n v="175323"/>
    <x v="0"/>
    <s v="10%"/>
    <n v="17532.3"/>
    <n v="157790.70000000001"/>
    <x v="2"/>
    <x v="1"/>
    <x v="3"/>
  </r>
  <r>
    <s v="EMP-PM-R6-2015"/>
    <s v="[{Name_Id :N12418,Gender_Id :M,RoleId :R6,CountryId :C5}]"/>
    <s v="N12418"/>
    <s v="Otto Wiggins"/>
    <x v="0"/>
    <n v="42"/>
    <n v="40"/>
    <s v="R6"/>
    <s v="PM"/>
    <s v="C5"/>
    <d v="1988-03-08T00:00:00"/>
    <x v="0"/>
    <n v="36"/>
    <x v="635"/>
    <x v="4"/>
    <n v="127834"/>
    <x v="0"/>
    <s v="10%"/>
    <n v="12783.400000000001"/>
    <n v="115050.6"/>
    <x v="0"/>
    <x v="0"/>
    <x v="0"/>
  </r>
  <r>
    <s v="EMP-ENG-R7-2018"/>
    <s v="[{Name_Id :N20652,Gender_Id :M,RoleId :R7,CountryId :C7}]"/>
    <s v="N20652"/>
    <s v="Oren Frank"/>
    <x v="0"/>
    <n v="42"/>
    <n v="40"/>
    <s v="R7"/>
    <s v="ENG"/>
    <s v="C7"/>
    <d v="1990-07-25T00:00:00"/>
    <x v="0"/>
    <n v="34"/>
    <x v="100"/>
    <x v="1"/>
    <n v="89433"/>
    <x v="0"/>
    <s v="10%"/>
    <n v="8943.3000000000011"/>
    <n v="80489.7"/>
    <x v="16"/>
    <x v="1"/>
    <x v="3"/>
  </r>
  <r>
    <s v="EMP-PM-R14-2015"/>
    <s v="[{Name_Id :N14352,Gender_Id :M,RoleId :R14,CountryId :C2}]"/>
    <s v="N14352"/>
    <s v="Delmer Rollins"/>
    <x v="0"/>
    <n v="43"/>
    <n v="40"/>
    <s v="R14"/>
    <s v="PM"/>
    <s v="C2"/>
    <d v="1990-07-10T00:00:00"/>
    <x v="0"/>
    <n v="34"/>
    <x v="82"/>
    <x v="4"/>
    <n v="90368"/>
    <x v="0"/>
    <s v="10%"/>
    <n v="9036.8000000000011"/>
    <n v="81331.199999999997"/>
    <x v="14"/>
    <x v="0"/>
    <x v="4"/>
  </r>
  <r>
    <s v="EMP-ENG-R13-2019"/>
    <s v="[{Name_Id :N22396,Gender_Id :M,RoleId :R13,CountryId :C1}]"/>
    <s v="N22396"/>
    <s v="Elmo Harrison"/>
    <x v="0"/>
    <n v="43"/>
    <n v="40"/>
    <s v="R13"/>
    <s v="ENG"/>
    <s v="C1"/>
    <d v="1973-05-28T00:00:00"/>
    <x v="1"/>
    <n v="51"/>
    <x v="500"/>
    <x v="0"/>
    <n v="358000"/>
    <x v="0"/>
    <s v="10%"/>
    <n v="35800"/>
    <n v="322200"/>
    <x v="2"/>
    <x v="1"/>
    <x v="2"/>
  </r>
  <r>
    <s v="EMP-OPR-R11-2019"/>
    <s v="[{Name_Id :N21787,Gender_Id :F,RoleId :R11,CountryId :C5}]"/>
    <s v="N21787"/>
    <s v="Desiree Contreras"/>
    <x v="1"/>
    <n v="43"/>
    <n v="40"/>
    <s v="R11"/>
    <s v="OPR"/>
    <s v="C5"/>
    <d v="1992-08-27T00:00:00"/>
    <x v="0"/>
    <n v="32"/>
    <x v="491"/>
    <x v="0"/>
    <n v="114684"/>
    <x v="0"/>
    <s v="10%"/>
    <n v="11468.400000000001"/>
    <n v="103215.6"/>
    <x v="15"/>
    <x v="3"/>
    <x v="0"/>
  </r>
  <r>
    <s v="EMP-PM-R6-2018"/>
    <s v="[{Name_Id :N19832,Gender_Id :M,RoleId :R6,CountryId :C4}]"/>
    <s v="N19832"/>
    <s v="Mac Gutierrez"/>
    <x v="0"/>
    <n v="42"/>
    <n v="40"/>
    <s v="R6"/>
    <s v="PM"/>
    <s v="C4"/>
    <d v="1990-05-05T00:00:00"/>
    <x v="0"/>
    <n v="34"/>
    <x v="307"/>
    <x v="6"/>
    <n v="168783"/>
    <x v="0"/>
    <s v="10%"/>
    <n v="16878.3"/>
    <n v="151904.70000000001"/>
    <x v="0"/>
    <x v="0"/>
    <x v="6"/>
  </r>
  <r>
    <s v="EMP-PM-R6-2018"/>
    <s v="[{Name_Id :N20077,Gender_Id :M,RoleId :R6,CountryId :C1}]"/>
    <s v="N20077"/>
    <s v="Marvin Lambert"/>
    <x v="0"/>
    <n v="42"/>
    <n v="40"/>
    <s v="R6"/>
    <s v="PM"/>
    <s v="C1"/>
    <d v="1992-09-11T00:00:00"/>
    <x v="0"/>
    <n v="32"/>
    <x v="613"/>
    <x v="1"/>
    <n v="190219"/>
    <x v="0"/>
    <s v="10%"/>
    <n v="19021.900000000001"/>
    <n v="171197.1"/>
    <x v="0"/>
    <x v="0"/>
    <x v="2"/>
  </r>
  <r>
    <s v="EMP-OPR-R16-2017"/>
    <s v="[{Name_Id :N18543,Gender_Id :M,RoleId :R16,CountryId :C1}]"/>
    <s v="N18543"/>
    <s v="Rodolfo Holder"/>
    <x v="0"/>
    <n v="43"/>
    <n v="40"/>
    <s v="R16"/>
    <s v="OPR"/>
    <s v="C1"/>
    <d v="1987-11-06T00:00:00"/>
    <x v="0"/>
    <n v="37"/>
    <x v="411"/>
    <x v="6"/>
    <n v="200552"/>
    <x v="0"/>
    <s v="10%"/>
    <n v="20055.2"/>
    <n v="180496.8"/>
    <x v="4"/>
    <x v="3"/>
    <x v="2"/>
  </r>
  <r>
    <s v="EMP-SM-R15-2016"/>
    <s v="[{Name_Id :N15856,Gender_Id :M,RoleId :R15,CountryId :C5}]"/>
    <s v="N15856"/>
    <s v="Denver Stephenson"/>
    <x v="0"/>
    <n v="43"/>
    <n v="40"/>
    <s v="R15"/>
    <s v="SM"/>
    <s v="C5"/>
    <d v="1989-10-02T00:00:00"/>
    <x v="0"/>
    <n v="35"/>
    <x v="50"/>
    <x v="3"/>
    <n v="113309"/>
    <x v="0"/>
    <s v="10%"/>
    <n v="11330.900000000001"/>
    <n v="101978.1"/>
    <x v="3"/>
    <x v="2"/>
    <x v="0"/>
  </r>
  <r>
    <s v="EMP-OPR-R11-2017"/>
    <s v="[{Name_Id :N19122,Gender_Id :M,RoleId :R11,CountryId :C5}]"/>
    <s v="N19122"/>
    <s v="Garth Ali"/>
    <x v="0"/>
    <n v="43"/>
    <n v="40"/>
    <s v="R11"/>
    <s v="OPR"/>
    <s v="C5"/>
    <d v="1990-05-13T00:00:00"/>
    <x v="0"/>
    <n v="34"/>
    <x v="515"/>
    <x v="6"/>
    <n v="93973"/>
    <x v="0"/>
    <s v="10%"/>
    <n v="9397.3000000000011"/>
    <n v="84575.7"/>
    <x v="15"/>
    <x v="3"/>
    <x v="0"/>
  </r>
  <r>
    <s v="EMP-OPR-R17-2019"/>
    <s v="[{Name_Id :N22290,Gender_Id :F,RoleId :R17,CountryId :C5}]"/>
    <s v="N22290"/>
    <s v="Jolene Blackwell"/>
    <x v="1"/>
    <n v="43"/>
    <n v="40"/>
    <s v="R17"/>
    <s v="OPR"/>
    <s v="C5"/>
    <d v="1993-08-24T00:00:00"/>
    <x v="0"/>
    <n v="31"/>
    <x v="498"/>
    <x v="0"/>
    <n v="104133"/>
    <x v="0"/>
    <s v="10%"/>
    <n v="10413.300000000001"/>
    <n v="93719.7"/>
    <x v="9"/>
    <x v="3"/>
    <x v="0"/>
  </r>
  <r>
    <s v="EMP-ENG-R3-2019"/>
    <s v="[{Name_Id :N21647,Gender_Id :M,RoleId :R3,CountryId :C1}]"/>
    <s v="N21647"/>
    <s v="Judson Mckay"/>
    <x v="0"/>
    <n v="42"/>
    <n v="40"/>
    <s v="R3"/>
    <s v="ENG"/>
    <s v="C1"/>
    <d v="1990-05-25T00:00:00"/>
    <x v="0"/>
    <n v="34"/>
    <x v="650"/>
    <x v="0"/>
    <n v="94555"/>
    <x v="0"/>
    <s v="10%"/>
    <n v="9455.5"/>
    <n v="85099.5"/>
    <x v="7"/>
    <x v="1"/>
    <x v="2"/>
  </r>
  <r>
    <s v="EMP-PM-R6-2019"/>
    <s v="[{Name_Id :N21399,Gender_Id :M,RoleId :R6,CountryId :C1}]"/>
    <s v="N21399"/>
    <s v="Elliot Bowen"/>
    <x v="0"/>
    <n v="42"/>
    <n v="40"/>
    <s v="R6"/>
    <s v="PM"/>
    <s v="C1"/>
    <d v="1993-09-10T00:00:00"/>
    <x v="0"/>
    <n v="31"/>
    <x v="651"/>
    <x v="1"/>
    <n v="117271"/>
    <x v="0"/>
    <s v="10%"/>
    <n v="11727.1"/>
    <n v="105543.9"/>
    <x v="0"/>
    <x v="0"/>
    <x v="2"/>
  </r>
  <r>
    <s v="EMP-OPR-R17-2019"/>
    <s v="[{Name_Id :N21642,Gender_Id :M,RoleId :R17,CountryId :C3}]"/>
    <s v="N21642"/>
    <s v="Houston Olsen"/>
    <x v="0"/>
    <n v="43"/>
    <n v="40"/>
    <s v="R17"/>
    <s v="OPR"/>
    <s v="C3"/>
    <d v="1991-10-25T00:00:00"/>
    <x v="0"/>
    <n v="33"/>
    <x v="650"/>
    <x v="0"/>
    <n v="134162"/>
    <x v="0"/>
    <s v="10%"/>
    <n v="13416.2"/>
    <n v="120745.8"/>
    <x v="9"/>
    <x v="3"/>
    <x v="1"/>
  </r>
  <r>
    <s v="EMP-ENG-R3-2018"/>
    <s v="[{Name_Id :N20728,Gender_Id :M,RoleId :R3,CountryId :C4}]"/>
    <s v="N20728"/>
    <s v="Efrain Bruce"/>
    <x v="0"/>
    <n v="42"/>
    <n v="40"/>
    <s v="R3"/>
    <s v="ENG"/>
    <s v="C4"/>
    <d v="1991-09-06T00:00:00"/>
    <x v="0"/>
    <n v="33"/>
    <x v="86"/>
    <x v="1"/>
    <n v="128395"/>
    <x v="0"/>
    <s v="10%"/>
    <n v="12839.5"/>
    <n v="115555.5"/>
    <x v="7"/>
    <x v="1"/>
    <x v="6"/>
  </r>
  <r>
    <s v="EMP-ENG-R12-2019"/>
    <s v="[{Name_Id :N21611,Gender_Id :M,RoleId :R12,CountryId :C4}]"/>
    <s v="N21611"/>
    <s v="Dorsey Blankenship"/>
    <x v="0"/>
    <n v="43"/>
    <n v="40"/>
    <s v="R12"/>
    <s v="ENG"/>
    <s v="C4"/>
    <d v="1991-02-10T00:00:00"/>
    <x v="0"/>
    <n v="34"/>
    <x v="552"/>
    <x v="0"/>
    <n v="115861"/>
    <x v="0"/>
    <s v="10%"/>
    <n v="11586.1"/>
    <n v="104274.9"/>
    <x v="18"/>
    <x v="1"/>
    <x v="6"/>
  </r>
  <r>
    <s v="EMP-HR-R18-2019"/>
    <s v="[{Name_Id :N22204,Gender_Id :M,RoleId :R18,CountryId :C4}]"/>
    <s v="N22204"/>
    <s v="Odis Meadows"/>
    <x v="0"/>
    <n v="43"/>
    <n v="40"/>
    <s v="R18"/>
    <s v="HR"/>
    <s v="C4"/>
    <d v="1993-07-07T00:00:00"/>
    <x v="0"/>
    <n v="31"/>
    <x v="627"/>
    <x v="0"/>
    <n v="95681"/>
    <x v="0"/>
    <s v="10%"/>
    <n v="9568.1"/>
    <n v="86112.9"/>
    <x v="13"/>
    <x v="5"/>
    <x v="6"/>
  </r>
  <r>
    <s v="EMP-SM-R9-2019"/>
    <s v="[{Name_Id :N21716,Gender_Id :F,RoleId :R9,CountryId :C3}]"/>
    <s v="N21716"/>
    <s v="Earnestine Mckay"/>
    <x v="1"/>
    <n v="42"/>
    <n v="40"/>
    <s v="R9"/>
    <s v="SM"/>
    <s v="C3"/>
    <d v="1993-04-21T00:00:00"/>
    <x v="0"/>
    <n v="31"/>
    <x v="34"/>
    <x v="0"/>
    <n v="119984"/>
    <x v="0"/>
    <s v="10%"/>
    <n v="11998.400000000001"/>
    <n v="107985.60000000001"/>
    <x v="8"/>
    <x v="2"/>
    <x v="1"/>
  </r>
  <r>
    <s v="EMP-ENG-R12-2017"/>
    <s v="[{Name_Id :N18103,Gender_Id :F,RoleId :R12,CountryId :C1}]"/>
    <s v="N18103"/>
    <s v="Rosella Byrd"/>
    <x v="1"/>
    <n v="43"/>
    <n v="40"/>
    <s v="R12"/>
    <s v="ENG"/>
    <s v="C1"/>
    <d v="1993-05-31T00:00:00"/>
    <x v="0"/>
    <n v="31"/>
    <x v="36"/>
    <x v="6"/>
    <n v="73083"/>
    <x v="0"/>
    <s v="10%"/>
    <n v="7308.3"/>
    <n v="65774.7"/>
    <x v="18"/>
    <x v="1"/>
    <x v="2"/>
  </r>
  <r>
    <s v="EMP-ENG-R13-2019"/>
    <s v="[{Name_Id :N22455,Gender_Id :M,RoleId :R13,CountryId :C3}]"/>
    <s v="N22455"/>
    <s v="Elijah Austin"/>
    <x v="0"/>
    <n v="43"/>
    <n v="40"/>
    <s v="R13"/>
    <s v="ENG"/>
    <s v="C3"/>
    <d v="1994-05-18T00:00:00"/>
    <x v="0"/>
    <n v="30"/>
    <x v="204"/>
    <x v="0"/>
    <n v="114686"/>
    <x v="0"/>
    <s v="10%"/>
    <n v="11468.6"/>
    <n v="103217.4"/>
    <x v="2"/>
    <x v="1"/>
    <x v="1"/>
  </r>
  <r>
    <s v="EMP-PM-R6-2017"/>
    <s v="[{Name_Id :N18863,Gender_Id :M,RoleId :R6,CountryId :C4}]"/>
    <s v="N18863"/>
    <s v="Gavin Andrade"/>
    <x v="0"/>
    <n v="42"/>
    <n v="40"/>
    <s v="R6"/>
    <s v="PM"/>
    <s v="C4"/>
    <d v="1990-06-01T00:00:00"/>
    <x v="0"/>
    <n v="34"/>
    <x v="421"/>
    <x v="6"/>
    <n v="232542"/>
    <x v="0"/>
    <s v="10%"/>
    <n v="23254.2"/>
    <n v="209287.8"/>
    <x v="0"/>
    <x v="0"/>
    <x v="6"/>
  </r>
  <r>
    <s v="EMP-SM-R9-2018"/>
    <s v="[{Name_Id :N20646,Gender_Id :F,RoleId :R9,CountryId :C5}]"/>
    <s v="N20646"/>
    <s v="Natasha Ford"/>
    <x v="1"/>
    <n v="42"/>
    <n v="40"/>
    <s v="R9"/>
    <s v="SM"/>
    <s v="C5"/>
    <d v="1993-01-14T00:00:00"/>
    <x v="0"/>
    <n v="32"/>
    <x v="100"/>
    <x v="1"/>
    <n v="94375"/>
    <x v="0"/>
    <s v="10%"/>
    <n v="9437.5"/>
    <n v="84937.5"/>
    <x v="8"/>
    <x v="2"/>
    <x v="0"/>
  </r>
  <r>
    <s v="EMP-OPR-R2-2019"/>
    <s v="[{Name_Id :N22025,Gender_Id :M,RoleId :R2,CountryId :C5}]"/>
    <s v="N22025"/>
    <s v="Rashad Walton"/>
    <x v="0"/>
    <n v="42"/>
    <n v="40"/>
    <s v="R2"/>
    <s v="OPR"/>
    <s v="C5"/>
    <d v="1993-12-11T00:00:00"/>
    <x v="0"/>
    <n v="31"/>
    <x v="152"/>
    <x v="0"/>
    <n v="74457"/>
    <x v="0"/>
    <s v="10%"/>
    <n v="7445.7000000000007"/>
    <n v="67011.3"/>
    <x v="5"/>
    <x v="3"/>
    <x v="0"/>
  </r>
  <r>
    <s v="EMP-SM-R15-2017"/>
    <s v="[{Name_Id :N17638,Gender_Id :M,RoleId :R15,CountryId :C6}]"/>
    <s v="N17638"/>
    <s v="Son Mendoza"/>
    <x v="0"/>
    <n v="43"/>
    <n v="40"/>
    <s v="R15"/>
    <s v="SM"/>
    <s v="C6"/>
    <d v="1989-09-26T00:00:00"/>
    <x v="0"/>
    <n v="35"/>
    <x v="373"/>
    <x v="6"/>
    <n v="93015"/>
    <x v="0"/>
    <s v="10%"/>
    <n v="9301.5"/>
    <n v="83713.5"/>
    <x v="3"/>
    <x v="2"/>
    <x v="5"/>
  </r>
  <r>
    <s v="EMP-ENG-R13-2017"/>
    <s v="[{Name_Id :N17175,Gender_Id :M,RoleId :R13,CountryId :C1}]"/>
    <s v="N17175"/>
    <s v="Huey Hart"/>
    <x v="0"/>
    <n v="43"/>
    <n v="40"/>
    <s v="R13"/>
    <s v="ENG"/>
    <s v="C1"/>
    <d v="1992-11-28T00:00:00"/>
    <x v="0"/>
    <n v="32"/>
    <x v="142"/>
    <x v="3"/>
    <n v="150322"/>
    <x v="0"/>
    <s v="10%"/>
    <n v="15032.2"/>
    <n v="135289.79999999999"/>
    <x v="2"/>
    <x v="1"/>
    <x v="2"/>
  </r>
  <r>
    <s v="EMP-OPR-R16-2017"/>
    <s v="[{Name_Id :N19157,Gender_Id :F,RoleId :R16,CountryId :C4}]"/>
    <s v="N19157"/>
    <s v="Darla West"/>
    <x v="1"/>
    <n v="43"/>
    <n v="40"/>
    <s v="R16"/>
    <s v="OPR"/>
    <s v="C4"/>
    <d v="1993-11-22T00:00:00"/>
    <x v="0"/>
    <n v="31"/>
    <x v="167"/>
    <x v="6"/>
    <n v="84693"/>
    <x v="0"/>
    <s v="10%"/>
    <n v="8469.3000000000011"/>
    <n v="76223.7"/>
    <x v="4"/>
    <x v="3"/>
    <x v="6"/>
  </r>
  <r>
    <s v="EMP-SM-R10-2016"/>
    <s v="[{Name_Id :N10514,Gender_Id :F,RoleId :R10,CountryId :C3}]"/>
    <s v="N10514"/>
    <s v="Sylvia Moss"/>
    <x v="1"/>
    <n v="43"/>
    <n v="40"/>
    <s v="R10"/>
    <s v="SM"/>
    <s v="C3"/>
    <d v="1988-07-07T00:00:00"/>
    <x v="0"/>
    <n v="36"/>
    <x v="224"/>
    <x v="3"/>
    <n v="65681"/>
    <x v="0"/>
    <s v="10%"/>
    <n v="6568.1"/>
    <n v="59112.9"/>
    <x v="11"/>
    <x v="2"/>
    <x v="1"/>
  </r>
  <r>
    <s v="EMP-FN-R19-2016"/>
    <s v="[{Name_Id :N15953,Gender_Id :M,RoleId :R19,CountryId :C6}]"/>
    <s v="N15953"/>
    <s v="Tracey Holden"/>
    <x v="0"/>
    <n v="43"/>
    <n v="40"/>
    <s v="R19"/>
    <s v="FN"/>
    <s v="C6"/>
    <d v="1992-04-12T00:00:00"/>
    <x v="0"/>
    <n v="32"/>
    <x v="652"/>
    <x v="3"/>
    <n v="98566"/>
    <x v="0"/>
    <s v="10%"/>
    <n v="9856.6"/>
    <n v="88709.4"/>
    <x v="12"/>
    <x v="4"/>
    <x v="5"/>
  </r>
  <r>
    <s v="EMP-FN-R19-2016"/>
    <s v="[{Name_Id :N15742,Gender_Id :M,RoleId :R19,CountryId :C6}]"/>
    <s v="N15742"/>
    <s v="Graig Dodson"/>
    <x v="0"/>
    <n v="43"/>
    <n v="40"/>
    <s v="R19"/>
    <s v="FN"/>
    <s v="C6"/>
    <d v="1991-08-17T00:00:00"/>
    <x v="0"/>
    <n v="33"/>
    <x v="264"/>
    <x v="3"/>
    <n v="102047"/>
    <x v="0"/>
    <s v="10%"/>
    <n v="10204.700000000001"/>
    <n v="91842.3"/>
    <x v="12"/>
    <x v="4"/>
    <x v="5"/>
  </r>
  <r>
    <s v="EMP-ENG-R1-2016"/>
    <s v="[{Name_Id :N16024,Gender_Id :M,RoleId :R1,CountryId :C1}]"/>
    <s v="N16024"/>
    <s v="Dewitt Spence"/>
    <x v="0"/>
    <n v="42"/>
    <n v="40"/>
    <s v="R1"/>
    <s v="ENG"/>
    <s v="C1"/>
    <d v="1989-01-08T00:00:00"/>
    <x v="0"/>
    <n v="36"/>
    <x v="589"/>
    <x v="3"/>
    <n v="156759"/>
    <x v="0"/>
    <s v="10%"/>
    <n v="15675.900000000001"/>
    <n v="141083.1"/>
    <x v="1"/>
    <x v="1"/>
    <x v="2"/>
  </r>
  <r>
    <s v="EMP-ENG-R4-2016"/>
    <s v="[{Name_Id :N15764,Gender_Id :M,RoleId :R4,CountryId :C6}]"/>
    <s v="N15764"/>
    <s v="Lesley Dominguez"/>
    <x v="0"/>
    <n v="42"/>
    <n v="40"/>
    <s v="R4"/>
    <s v="ENG"/>
    <s v="C6"/>
    <d v="1986-06-07T00:00:00"/>
    <x v="0"/>
    <n v="38"/>
    <x v="598"/>
    <x v="3"/>
    <n v="127754"/>
    <x v="0"/>
    <s v="10%"/>
    <n v="12775.400000000001"/>
    <n v="114978.6"/>
    <x v="6"/>
    <x v="1"/>
    <x v="5"/>
  </r>
  <r>
    <s v="EMP-PM-R14-2018"/>
    <s v="[{Name_Id :N20762,Gender_Id :M,RoleId :R14,CountryId :C6}]"/>
    <s v="N20762"/>
    <s v="Ezra Pugh"/>
    <x v="0"/>
    <n v="43"/>
    <n v="40"/>
    <s v="R14"/>
    <s v="PM"/>
    <s v="C6"/>
    <d v="1992-06-02T00:00:00"/>
    <x v="0"/>
    <n v="32"/>
    <x v="653"/>
    <x v="1"/>
    <n v="71662"/>
    <x v="0"/>
    <s v="10%"/>
    <n v="7166.2000000000007"/>
    <n v="64495.8"/>
    <x v="14"/>
    <x v="0"/>
    <x v="5"/>
  </r>
  <r>
    <s v="EMP-PM-R5-2019"/>
    <s v="[{Name_Id :N21937,Gender_Id :M,RoleId :R5,CountryId :C4}]"/>
    <s v="N21937"/>
    <s v="Eusebio Mcguire"/>
    <x v="0"/>
    <n v="42"/>
    <n v="40"/>
    <s v="R5"/>
    <s v="PM"/>
    <s v="C4"/>
    <d v="1989-03-13T00:00:00"/>
    <x v="0"/>
    <n v="35"/>
    <x v="622"/>
    <x v="0"/>
    <n v="120275"/>
    <x v="0"/>
    <s v="10%"/>
    <n v="12027.5"/>
    <n v="108247.5"/>
    <x v="10"/>
    <x v="0"/>
    <x v="6"/>
  </r>
  <r>
    <s v="EMP-HR-R18-2017"/>
    <s v="[{Name_Id :N19091,Gender_Id :M,RoleId :R18,CountryId :C1}]"/>
    <s v="N19091"/>
    <s v="Leon Weeks"/>
    <x v="0"/>
    <n v="43"/>
    <n v="40"/>
    <s v="R18"/>
    <s v="HR"/>
    <s v="C1"/>
    <d v="1985-12-31T00:00:00"/>
    <x v="0"/>
    <n v="39"/>
    <x v="77"/>
    <x v="6"/>
    <n v="321483"/>
    <x v="0"/>
    <s v="10%"/>
    <n v="32148.300000000003"/>
    <n v="289334.7"/>
    <x v="13"/>
    <x v="5"/>
    <x v="2"/>
  </r>
  <r>
    <s v="EMP-SM-R10-2017"/>
    <s v="[{Name_Id :N19642,Gender_Id :M,RoleId :R10,CountryId :C3}]"/>
    <s v="N19642"/>
    <s v="Isiah Mckenzie"/>
    <x v="0"/>
    <n v="43"/>
    <n v="40"/>
    <s v="R10"/>
    <s v="SM"/>
    <s v="C3"/>
    <d v="1989-12-20T00:00:00"/>
    <x v="0"/>
    <n v="35"/>
    <x v="466"/>
    <x v="6"/>
    <n v="92883"/>
    <x v="0"/>
    <s v="10%"/>
    <n v="9288.3000000000011"/>
    <n v="83594.7"/>
    <x v="11"/>
    <x v="2"/>
    <x v="1"/>
  </r>
  <r>
    <s v="EMP-OPR-R17-2019"/>
    <s v="[{Name_Id :N22114,Gender_Id :M,RoleId :R17,CountryId :C3}]"/>
    <s v="N22114"/>
    <s v="Genaro Wells"/>
    <x v="0"/>
    <n v="43"/>
    <n v="40"/>
    <s v="R17"/>
    <s v="OPR"/>
    <s v="C3"/>
    <d v="1993-05-29T00:00:00"/>
    <x v="0"/>
    <n v="31"/>
    <x v="25"/>
    <x v="0"/>
    <n v="99200"/>
    <x v="0"/>
    <s v="10%"/>
    <n v="9920"/>
    <n v="89280"/>
    <x v="9"/>
    <x v="3"/>
    <x v="1"/>
  </r>
  <r>
    <s v="EMP-SM-R9-2019"/>
    <s v="[{Name_Id :N21581,Gender_Id :M,RoleId :R9,CountryId :C4}]"/>
    <s v="N21581"/>
    <s v="Milton Payne"/>
    <x v="0"/>
    <n v="42"/>
    <n v="40"/>
    <s v="R9"/>
    <s v="SM"/>
    <s v="C4"/>
    <d v="1986-10-11T00:00:00"/>
    <x v="0"/>
    <n v="38"/>
    <x v="446"/>
    <x v="0"/>
    <n v="299277"/>
    <x v="0"/>
    <s v="10%"/>
    <n v="29927.7"/>
    <n v="269349.3"/>
    <x v="8"/>
    <x v="2"/>
    <x v="6"/>
  </r>
  <r>
    <s v="EMP-ENG-R1-2016"/>
    <s v="[{Name_Id :N10637,Gender_Id :M,RoleId :R1,CountryId :C2}]"/>
    <s v="N10637"/>
    <s v="Owen Johnston"/>
    <x v="0"/>
    <n v="42"/>
    <n v="40"/>
    <s v="R1"/>
    <s v="ENG"/>
    <s v="C2"/>
    <d v="1992-07-01T00:00:00"/>
    <x v="0"/>
    <n v="32"/>
    <x v="59"/>
    <x v="3"/>
    <n v="131324"/>
    <x v="0"/>
    <s v="10%"/>
    <n v="13132.400000000001"/>
    <n v="118191.6"/>
    <x v="1"/>
    <x v="1"/>
    <x v="4"/>
  </r>
  <r>
    <s v="EMP-SM-R15-2016"/>
    <s v="[{Name_Id :N12355,Gender_Id :F,RoleId :R15,CountryId :C6}]"/>
    <s v="N12355"/>
    <s v="Priscilla Griffith"/>
    <x v="1"/>
    <n v="43"/>
    <n v="40"/>
    <s v="R15"/>
    <s v="SM"/>
    <s v="C6"/>
    <d v="1987-11-07T00:00:00"/>
    <x v="0"/>
    <n v="37"/>
    <x v="300"/>
    <x v="3"/>
    <n v="79799"/>
    <x v="0"/>
    <s v="10%"/>
    <n v="7979.9000000000005"/>
    <n v="71819.100000000006"/>
    <x v="3"/>
    <x v="2"/>
    <x v="5"/>
  </r>
  <r>
    <s v="EMP-ENG-R3-2016"/>
    <s v="[{Name_Id :N14516,Gender_Id :M,RoleId :R3,CountryId :C2}]"/>
    <s v="N14516"/>
    <s v="Eliseo Miles"/>
    <x v="0"/>
    <n v="42"/>
    <n v="40"/>
    <s v="R3"/>
    <s v="ENG"/>
    <s v="C2"/>
    <d v="1988-11-03T00:00:00"/>
    <x v="0"/>
    <n v="36"/>
    <x v="224"/>
    <x v="3"/>
    <n v="149739"/>
    <x v="0"/>
    <s v="10%"/>
    <n v="14973.900000000001"/>
    <n v="134765.1"/>
    <x v="7"/>
    <x v="1"/>
    <x v="4"/>
  </r>
  <r>
    <s v="EMP-OPR-R11-2017"/>
    <s v="[{Name_Id :N17425,Gender_Id :M,RoleId :R11,CountryId :C2}]"/>
    <s v="N17425"/>
    <s v="Arthur Conner"/>
    <x v="0"/>
    <n v="43"/>
    <n v="40"/>
    <s v="R11"/>
    <s v="OPR"/>
    <s v="C2"/>
    <d v="1992-12-06T00:00:00"/>
    <x v="0"/>
    <n v="32"/>
    <x v="346"/>
    <x v="6"/>
    <n v="86990"/>
    <x v="0"/>
    <s v="10%"/>
    <n v="8699"/>
    <n v="78291"/>
    <x v="15"/>
    <x v="3"/>
    <x v="4"/>
  </r>
  <r>
    <s v="EMP-ENG-R1-2017"/>
    <s v="[{Name_Id :N17358,Gender_Id :M,RoleId :R1,CountryId :C4}]"/>
    <s v="N17358"/>
    <s v="Ahmed Bates"/>
    <x v="0"/>
    <n v="42"/>
    <n v="40"/>
    <s v="R1"/>
    <s v="ENG"/>
    <s v="C4"/>
    <d v="1992-04-11T00:00:00"/>
    <x v="0"/>
    <n v="32"/>
    <x v="388"/>
    <x v="3"/>
    <n v="95798"/>
    <x v="0"/>
    <s v="10%"/>
    <n v="9579.8000000000011"/>
    <n v="86218.2"/>
    <x v="1"/>
    <x v="1"/>
    <x v="6"/>
  </r>
  <r>
    <s v="EMP-SM-R10-2017"/>
    <s v="[{Name_Id :N17438,Gender_Id :M,RoleId :R10,CountryId :C5}]"/>
    <s v="N17438"/>
    <s v="Sid Thomas"/>
    <x v="0"/>
    <n v="43"/>
    <n v="40"/>
    <s v="R10"/>
    <s v="SM"/>
    <s v="C5"/>
    <d v="1988-07-19T00:00:00"/>
    <x v="0"/>
    <n v="36"/>
    <x v="560"/>
    <x v="6"/>
    <n v="291163"/>
    <x v="0"/>
    <s v="10%"/>
    <n v="29116.300000000003"/>
    <n v="262046.7"/>
    <x v="11"/>
    <x v="2"/>
    <x v="0"/>
  </r>
  <r>
    <s v="EMP-OPR-R8-2018"/>
    <s v="[{Name_Id :N20333,Gender_Id :M,RoleId :R8,CountryId :C1}]"/>
    <s v="N20333"/>
    <s v="Carl Finley"/>
    <x v="0"/>
    <n v="42"/>
    <n v="40"/>
    <s v="R8"/>
    <s v="OPR"/>
    <s v="C1"/>
    <d v="1993-01-15T00:00:00"/>
    <x v="0"/>
    <n v="32"/>
    <x v="3"/>
    <x v="1"/>
    <n v="101450"/>
    <x v="0"/>
    <s v="10%"/>
    <n v="10145"/>
    <n v="91305"/>
    <x v="17"/>
    <x v="3"/>
    <x v="2"/>
  </r>
  <r>
    <s v="EMP-HR-R18-2019"/>
    <s v="[{Name_Id :N22173,Gender_Id :F,RoleId :R18,CountryId :C6}]"/>
    <s v="N22173"/>
    <s v="Corina Castro"/>
    <x v="1"/>
    <n v="43"/>
    <n v="40"/>
    <s v="R18"/>
    <s v="HR"/>
    <s v="C6"/>
    <d v="1985-09-19T00:00:00"/>
    <x v="0"/>
    <n v="39"/>
    <x v="417"/>
    <x v="0"/>
    <n v="111591"/>
    <x v="0"/>
    <s v="10%"/>
    <n v="11159.1"/>
    <n v="100431.9"/>
    <x v="13"/>
    <x v="5"/>
    <x v="5"/>
  </r>
  <r>
    <s v="EMP-PM-R5-2017"/>
    <s v="[{Name_Id :N18637,Gender_Id :M,RoleId :R5,CountryId :C2}]"/>
    <s v="N18637"/>
    <s v="Enrique Manning"/>
    <x v="0"/>
    <n v="42"/>
    <n v="40"/>
    <s v="R5"/>
    <s v="PM"/>
    <s v="C2"/>
    <d v="1989-09-06T00:00:00"/>
    <x v="0"/>
    <n v="35"/>
    <x v="93"/>
    <x v="6"/>
    <n v="152784"/>
    <x v="0"/>
    <s v="10%"/>
    <n v="15278.400000000001"/>
    <n v="137505.60000000001"/>
    <x v="10"/>
    <x v="0"/>
    <x v="4"/>
  </r>
  <r>
    <s v="EMP-PM-R6-2018"/>
    <s v="[{Name_Id :N19948,Gender_Id :M,RoleId :R6,CountryId :C7}]"/>
    <s v="N19948"/>
    <s v="Simon Griffith"/>
    <x v="0"/>
    <n v="42"/>
    <n v="40"/>
    <s v="R6"/>
    <s v="PM"/>
    <s v="C7"/>
    <d v="1984-06-25T00:00:00"/>
    <x v="0"/>
    <n v="40"/>
    <x v="620"/>
    <x v="1"/>
    <n v="291357"/>
    <x v="0"/>
    <s v="10%"/>
    <n v="29135.7"/>
    <n v="262221.3"/>
    <x v="0"/>
    <x v="0"/>
    <x v="3"/>
  </r>
  <r>
    <s v="EMP-ENG-R1-2017"/>
    <s v="[{Name_Id :N18640,Gender_Id :M,RoleId :R1,CountryId :C5}]"/>
    <s v="N18640"/>
    <s v="Valentin West"/>
    <x v="0"/>
    <n v="42"/>
    <n v="40"/>
    <s v="R1"/>
    <s v="ENG"/>
    <s v="C5"/>
    <d v="1993-12-02T00:00:00"/>
    <x v="0"/>
    <n v="31"/>
    <x v="189"/>
    <x v="6"/>
    <n v="87090"/>
    <x v="0"/>
    <s v="10%"/>
    <n v="8709"/>
    <n v="78381"/>
    <x v="1"/>
    <x v="1"/>
    <x v="0"/>
  </r>
  <r>
    <s v="EMP-OPR-R2-2019"/>
    <s v="[{Name_Id :N21715,Gender_Id :F,RoleId :R2,CountryId :C7}]"/>
    <s v="N21715"/>
    <s v="Mandy Becker"/>
    <x v="1"/>
    <n v="42"/>
    <n v="40"/>
    <s v="R2"/>
    <s v="OPR"/>
    <s v="C7"/>
    <d v="1993-10-08T00:00:00"/>
    <x v="0"/>
    <n v="31"/>
    <x v="34"/>
    <x v="0"/>
    <n v="121167"/>
    <x v="0"/>
    <s v="10%"/>
    <n v="12116.7"/>
    <n v="109050.3"/>
    <x v="5"/>
    <x v="3"/>
    <x v="3"/>
  </r>
  <r>
    <s v="EMP-SM-R9-2018"/>
    <s v="[{Name_Id :N21155,Gender_Id :M,RoleId :R9,CountryId :C6}]"/>
    <s v="N21155"/>
    <s v="Garry Mullins"/>
    <x v="0"/>
    <n v="42"/>
    <n v="40"/>
    <s v="R9"/>
    <s v="SM"/>
    <s v="C6"/>
    <d v="1992-05-21T00:00:00"/>
    <x v="0"/>
    <n v="32"/>
    <x v="578"/>
    <x v="1"/>
    <n v="118899"/>
    <x v="0"/>
    <s v="10%"/>
    <n v="11889.900000000001"/>
    <n v="107009.1"/>
    <x v="8"/>
    <x v="2"/>
    <x v="5"/>
  </r>
  <r>
    <s v="EMP-OPR-R16-2017"/>
    <s v="[{Name_Id :N18466,Gender_Id :M,RoleId :R16,CountryId :C6}]"/>
    <s v="N18466"/>
    <s v="Leopoldo Jordan"/>
    <x v="0"/>
    <n v="43"/>
    <n v="40"/>
    <s v="R16"/>
    <s v="OPR"/>
    <s v="C6"/>
    <d v="1991-01-11T00:00:00"/>
    <x v="0"/>
    <n v="34"/>
    <x v="53"/>
    <x v="6"/>
    <n v="61382"/>
    <x v="0"/>
    <s v="10%"/>
    <n v="6138.2000000000007"/>
    <n v="55243.8"/>
    <x v="4"/>
    <x v="3"/>
    <x v="5"/>
  </r>
  <r>
    <s v="EMP-OPR-R2-2018"/>
    <s v="[{Name_Id :N20075,Gender_Id :M,RoleId :R2,CountryId :C1}]"/>
    <s v="N20075"/>
    <s v="Bill Murillo"/>
    <x v="0"/>
    <n v="42"/>
    <n v="40"/>
    <s v="R2"/>
    <s v="OPR"/>
    <s v="C1"/>
    <d v="1994-06-01T00:00:00"/>
    <x v="0"/>
    <n v="30"/>
    <x v="613"/>
    <x v="1"/>
    <n v="108840"/>
    <x v="0"/>
    <s v="10%"/>
    <n v="10884"/>
    <n v="97956"/>
    <x v="5"/>
    <x v="3"/>
    <x v="2"/>
  </r>
  <r>
    <s v="EMP-SM-R9-2019"/>
    <s v="[{Name_Id :N22447,Gender_Id :M,RoleId :R9,CountryId :C3}]"/>
    <s v="N22447"/>
    <s v="Earnest Park"/>
    <x v="0"/>
    <n v="42"/>
    <n v="40"/>
    <s v="R9"/>
    <s v="SM"/>
    <s v="C3"/>
    <d v="1991-06-20T00:00:00"/>
    <x v="0"/>
    <n v="33"/>
    <x v="204"/>
    <x v="0"/>
    <n v="183248"/>
    <x v="0"/>
    <s v="10%"/>
    <n v="18324.8"/>
    <n v="164923.20000000001"/>
    <x v="8"/>
    <x v="2"/>
    <x v="1"/>
  </r>
  <r>
    <s v="EMP-OPR-R16-2017"/>
    <s v="[{Name_Id :N10888,Gender_Id :F,RoleId :R16,CountryId :C1}]"/>
    <s v="N10888"/>
    <s v="Kirsten Valencia"/>
    <x v="1"/>
    <n v="43"/>
    <n v="40"/>
    <s v="R16"/>
    <s v="OPR"/>
    <s v="C1"/>
    <d v="1989-04-24T00:00:00"/>
    <x v="0"/>
    <n v="35"/>
    <x v="516"/>
    <x v="6"/>
    <n v="105609"/>
    <x v="0"/>
    <s v="10%"/>
    <n v="10560.900000000001"/>
    <n v="95048.1"/>
    <x v="4"/>
    <x v="3"/>
    <x v="2"/>
  </r>
  <r>
    <s v="EMP-HR-R18-2017"/>
    <s v="[{Name_Id :N17635,Gender_Id :M,RoleId :R18,CountryId :C6}]"/>
    <s v="N17635"/>
    <s v="Renato Jarvis"/>
    <x v="0"/>
    <n v="43"/>
    <n v="40"/>
    <s v="R18"/>
    <s v="HR"/>
    <s v="C6"/>
    <d v="1993-04-20T00:00:00"/>
    <x v="0"/>
    <n v="31"/>
    <x v="373"/>
    <x v="6"/>
    <n v="158611"/>
    <x v="0"/>
    <s v="10%"/>
    <n v="15861.1"/>
    <n v="142749.9"/>
    <x v="13"/>
    <x v="5"/>
    <x v="5"/>
  </r>
  <r>
    <s v="EMP-HR-R18-2017"/>
    <s v="[{Name_Id :N14776,Gender_Id :M,RoleId :R18,CountryId :C4}]"/>
    <s v="N14776"/>
    <s v="Mike Hardy"/>
    <x v="0"/>
    <n v="43"/>
    <n v="40"/>
    <s v="R18"/>
    <s v="HR"/>
    <s v="C4"/>
    <d v="1993-03-03T00:00:00"/>
    <x v="0"/>
    <n v="31"/>
    <x v="35"/>
    <x v="3"/>
    <n v="92904"/>
    <x v="0"/>
    <s v="10%"/>
    <n v="9290.4"/>
    <n v="83613.600000000006"/>
    <x v="13"/>
    <x v="5"/>
    <x v="6"/>
  </r>
  <r>
    <s v="EMP-ENG-R4-2017"/>
    <s v="[{Name_Id :N12419,Gender_Id :F,RoleId :R4,CountryId :C3}]"/>
    <s v="N12419"/>
    <s v="Amy Mcconnell"/>
    <x v="1"/>
    <n v="42"/>
    <n v="40"/>
    <s v="R4"/>
    <s v="ENG"/>
    <s v="C3"/>
    <d v="1977-01-15T00:00:00"/>
    <x v="1"/>
    <n v="48"/>
    <x v="514"/>
    <x v="3"/>
    <n v="168148"/>
    <x v="0"/>
    <s v="10%"/>
    <n v="16814.8"/>
    <n v="151333.20000000001"/>
    <x v="6"/>
    <x v="1"/>
    <x v="1"/>
  </r>
  <r>
    <s v="EMP-ENG-R12-2017"/>
    <s v="[{Name_Id :N15117,Gender_Id :M,RoleId :R12,CountryId :C7}]"/>
    <s v="N15117"/>
    <s v="Erich Gaines"/>
    <x v="0"/>
    <n v="43"/>
    <n v="40"/>
    <s v="R12"/>
    <s v="ENG"/>
    <s v="C7"/>
    <d v="1989-04-25T00:00:00"/>
    <x v="0"/>
    <n v="35"/>
    <x v="77"/>
    <x v="6"/>
    <n v="85669"/>
    <x v="0"/>
    <s v="10%"/>
    <n v="8566.9"/>
    <n v="77102.100000000006"/>
    <x v="18"/>
    <x v="1"/>
    <x v="3"/>
  </r>
  <r>
    <s v="EMP-ENG-R13-2019"/>
    <s v="[{Name_Id :N22431,Gender_Id :M,RoleId :R13,CountryId :C2}]"/>
    <s v="N22431"/>
    <s v="Derick Garcia"/>
    <x v="0"/>
    <n v="43"/>
    <n v="40"/>
    <s v="R13"/>
    <s v="ENG"/>
    <s v="C2"/>
    <d v="1990-04-04T00:00:00"/>
    <x v="0"/>
    <n v="34"/>
    <x v="41"/>
    <x v="0"/>
    <n v="143800"/>
    <x v="0"/>
    <s v="10%"/>
    <n v="14380"/>
    <n v="129420"/>
    <x v="2"/>
    <x v="1"/>
    <x v="4"/>
  </r>
  <r>
    <s v="EMP-OPR-R11-2016"/>
    <s v="[{Name_Id :N16400,Gender_Id :M,RoleId :R11,CountryId :C5}]"/>
    <s v="N16400"/>
    <s v="Seth Morton"/>
    <x v="0"/>
    <n v="43"/>
    <n v="40"/>
    <s v="R11"/>
    <s v="OPR"/>
    <s v="C5"/>
    <d v="1994-01-25T00:00:00"/>
    <x v="0"/>
    <n v="31"/>
    <x v="224"/>
    <x v="3"/>
    <n v="93517"/>
    <x v="0"/>
    <s v="10%"/>
    <n v="9351.7000000000007"/>
    <n v="84165.3"/>
    <x v="15"/>
    <x v="3"/>
    <x v="0"/>
  </r>
  <r>
    <s v="EMP-ENG-R12-2016"/>
    <s v="[{Name_Id :N16230,Gender_Id :F,RoleId :R12,CountryId :C7}]"/>
    <s v="N16230"/>
    <s v="Alison Orozco"/>
    <x v="1"/>
    <n v="43"/>
    <n v="40"/>
    <s v="R12"/>
    <s v="ENG"/>
    <s v="C7"/>
    <d v="1994-06-24T00:00:00"/>
    <x v="0"/>
    <n v="30"/>
    <x v="118"/>
    <x v="3"/>
    <n v="122087"/>
    <x v="0"/>
    <s v="10%"/>
    <n v="12208.7"/>
    <n v="109878.3"/>
    <x v="18"/>
    <x v="1"/>
    <x v="3"/>
  </r>
  <r>
    <s v="EMP-ENG-R7-2016"/>
    <s v="[{Name_Id :N16401,Gender_Id :M,RoleId :R7,CountryId :C2}]"/>
    <s v="N16401"/>
    <s v="Duncan Dominguez"/>
    <x v="0"/>
    <n v="42"/>
    <n v="40"/>
    <s v="R7"/>
    <s v="ENG"/>
    <s v="C2"/>
    <d v="1991-09-27T00:00:00"/>
    <x v="0"/>
    <n v="33"/>
    <x v="224"/>
    <x v="3"/>
    <n v="104810"/>
    <x v="0"/>
    <s v="10%"/>
    <n v="10481"/>
    <n v="94329"/>
    <x v="16"/>
    <x v="1"/>
    <x v="4"/>
  </r>
  <r>
    <s v="EMP-ENG-R4-2016"/>
    <s v="[{Name_Id :N16305,Gender_Id :M,RoleId :R4,CountryId :C5}]"/>
    <s v="N16305"/>
    <s v="Archie Carey"/>
    <x v="0"/>
    <n v="42"/>
    <n v="40"/>
    <s v="R4"/>
    <s v="ENG"/>
    <s v="C5"/>
    <d v="1992-12-16T00:00:00"/>
    <x v="0"/>
    <n v="32"/>
    <x v="91"/>
    <x v="3"/>
    <n v="89962"/>
    <x v="0"/>
    <s v="10%"/>
    <n v="8996.2000000000007"/>
    <n v="80965.8"/>
    <x v="6"/>
    <x v="1"/>
    <x v="0"/>
  </r>
  <r>
    <s v="EMP-ENG-R12-2016"/>
    <s v="[{Name_Id :N16352,Gender_Id :F,RoleId :R12,CountryId :C5}]"/>
    <s v="N16352"/>
    <s v="Annmarie Ortega"/>
    <x v="1"/>
    <n v="43"/>
    <n v="40"/>
    <s v="R12"/>
    <s v="ENG"/>
    <s v="C5"/>
    <d v="1992-07-24T00:00:00"/>
    <x v="0"/>
    <n v="32"/>
    <x v="224"/>
    <x v="3"/>
    <n v="93071"/>
    <x v="0"/>
    <s v="10%"/>
    <n v="9307.1"/>
    <n v="83763.899999999994"/>
    <x v="18"/>
    <x v="1"/>
    <x v="0"/>
  </r>
  <r>
    <s v="EMP-ENG-R4-2016"/>
    <s v="[{Name_Id :N16241,Gender_Id :M,RoleId :R4,CountryId :C2}]"/>
    <s v="N16241"/>
    <s v="Leslie Ritter"/>
    <x v="0"/>
    <n v="42"/>
    <n v="40"/>
    <s v="R4"/>
    <s v="ENG"/>
    <s v="C2"/>
    <d v="1989-12-01T00:00:00"/>
    <x v="0"/>
    <n v="35"/>
    <x v="118"/>
    <x v="3"/>
    <n v="138604"/>
    <x v="0"/>
    <s v="10%"/>
    <n v="13860.400000000001"/>
    <n v="124743.6"/>
    <x v="6"/>
    <x v="1"/>
    <x v="4"/>
  </r>
  <r>
    <s v="EMP-PM-R14-2016"/>
    <s v="[{Name_Id :N16365,Gender_Id :M,RoleId :R14,CountryId :C5}]"/>
    <s v="N16365"/>
    <s v="Roman Roth"/>
    <x v="0"/>
    <n v="43"/>
    <n v="40"/>
    <s v="R14"/>
    <s v="PM"/>
    <s v="C5"/>
    <d v="1993-11-16T00:00:00"/>
    <x v="0"/>
    <n v="31"/>
    <x v="224"/>
    <x v="3"/>
    <n v="133467"/>
    <x v="0"/>
    <s v="10%"/>
    <n v="13346.7"/>
    <n v="120120.3"/>
    <x v="14"/>
    <x v="0"/>
    <x v="0"/>
  </r>
  <r>
    <s v="EMP-ENG-R13-2016"/>
    <s v="[{Name_Id :N16338,Gender_Id :M,RoleId :R13,CountryId :C6}]"/>
    <s v="N16338"/>
    <s v="Kelly Estes"/>
    <x v="0"/>
    <n v="43"/>
    <n v="40"/>
    <s v="R13"/>
    <s v="ENG"/>
    <s v="C6"/>
    <d v="1994-07-08T00:00:00"/>
    <x v="0"/>
    <n v="30"/>
    <x v="224"/>
    <x v="3"/>
    <n v="85045"/>
    <x v="0"/>
    <s v="10%"/>
    <n v="8504.5"/>
    <n v="76540.5"/>
    <x v="2"/>
    <x v="1"/>
    <x v="5"/>
  </r>
  <r>
    <s v="EMP-ENG-R12-2016"/>
    <s v="[{Name_Id :N16141,Gender_Id :M,RoleId :R12,CountryId :C3}]"/>
    <s v="N16141"/>
    <s v="Reynaldo Solomon"/>
    <x v="0"/>
    <n v="43"/>
    <n v="40"/>
    <s v="R12"/>
    <s v="ENG"/>
    <s v="C3"/>
    <d v="1985-11-05T00:00:00"/>
    <x v="0"/>
    <n v="39"/>
    <x v="141"/>
    <x v="3"/>
    <n v="207867"/>
    <x v="0"/>
    <s v="10%"/>
    <n v="20786.7"/>
    <n v="187080.3"/>
    <x v="18"/>
    <x v="1"/>
    <x v="1"/>
  </r>
  <r>
    <s v="EMP-SM-R9-2016"/>
    <s v="[{Name_Id :N16331,Gender_Id :M,RoleId :R9,CountryId :C2}]"/>
    <s v="N16331"/>
    <s v="Jed Gates"/>
    <x v="0"/>
    <n v="42"/>
    <n v="40"/>
    <s v="R9"/>
    <s v="SM"/>
    <s v="C2"/>
    <d v="1994-07-10T00:00:00"/>
    <x v="0"/>
    <n v="30"/>
    <x v="224"/>
    <x v="3"/>
    <n v="118115"/>
    <x v="0"/>
    <s v="10%"/>
    <n v="11811.5"/>
    <n v="106303.5"/>
    <x v="8"/>
    <x v="2"/>
    <x v="4"/>
  </r>
  <r>
    <s v="EMP-PM-R14-2017"/>
    <s v="[{Name_Id :N18201,Gender_Id :F,RoleId :R14,CountryId :C7}]"/>
    <s v="N18201"/>
    <s v="Tracey Stevenson"/>
    <x v="1"/>
    <n v="43"/>
    <n v="40"/>
    <s v="R14"/>
    <s v="PM"/>
    <s v="C7"/>
    <d v="1988-05-24T00:00:00"/>
    <x v="0"/>
    <n v="36"/>
    <x v="637"/>
    <x v="6"/>
    <n v="344731"/>
    <x v="0"/>
    <s v="10%"/>
    <n v="34473.1"/>
    <n v="310257.90000000002"/>
    <x v="14"/>
    <x v="0"/>
    <x v="3"/>
  </r>
  <r>
    <s v="EMP-ENG-R3-2017"/>
    <s v="[{Name_Id :N18203,Gender_Id :F,RoleId :R3,CountryId :C4}]"/>
    <s v="N18203"/>
    <s v="Kristy Mccall"/>
    <x v="1"/>
    <n v="42"/>
    <n v="40"/>
    <s v="R3"/>
    <s v="ENG"/>
    <s v="C4"/>
    <d v="1994-02-24T00:00:00"/>
    <x v="0"/>
    <n v="30"/>
    <x v="637"/>
    <x v="6"/>
    <n v="93608"/>
    <x v="0"/>
    <s v="10%"/>
    <n v="9360.8000000000011"/>
    <n v="84247.2"/>
    <x v="7"/>
    <x v="1"/>
    <x v="6"/>
  </r>
  <r>
    <s v="EMP-SM-R9-2016"/>
    <s v="[{Name_Id :N16355,Gender_Id :F,RoleId :R9,CountryId :C1}]"/>
    <s v="N16355"/>
    <s v="Rosalind Henry"/>
    <x v="1"/>
    <n v="42"/>
    <n v="40"/>
    <s v="R9"/>
    <s v="SM"/>
    <s v="C1"/>
    <d v="1994-09-04T00:00:00"/>
    <x v="0"/>
    <n v="30"/>
    <x v="224"/>
    <x v="3"/>
    <n v="105816"/>
    <x v="0"/>
    <s v="10%"/>
    <n v="10581.6"/>
    <n v="95234.4"/>
    <x v="8"/>
    <x v="2"/>
    <x v="2"/>
  </r>
  <r>
    <s v="EMP-OPR-R2-2016"/>
    <s v="[{Name_Id :N16248,Gender_Id :F,RoleId :R2,CountryId :C7}]"/>
    <s v="N16248"/>
    <s v="Pauline Clarke"/>
    <x v="1"/>
    <n v="42"/>
    <n v="40"/>
    <s v="R2"/>
    <s v="OPR"/>
    <s v="C7"/>
    <d v="1993-05-22T00:00:00"/>
    <x v="0"/>
    <n v="31"/>
    <x v="118"/>
    <x v="3"/>
    <n v="113169"/>
    <x v="0"/>
    <s v="10%"/>
    <n v="11316.900000000001"/>
    <n v="101852.1"/>
    <x v="5"/>
    <x v="3"/>
    <x v="3"/>
  </r>
  <r>
    <s v="EMP-ENG-R7-2016"/>
    <s v="[{Name_Id :N16341,Gender_Id :F,RoleId :R7,CountryId :C6}]"/>
    <s v="N16341"/>
    <s v="Agnes Holloway"/>
    <x v="1"/>
    <n v="42"/>
    <n v="40"/>
    <s v="R7"/>
    <s v="ENG"/>
    <s v="C6"/>
    <d v="1994-11-04T00:00:00"/>
    <x v="0"/>
    <n v="30"/>
    <x v="224"/>
    <x v="3"/>
    <n v="112008"/>
    <x v="0"/>
    <s v="10%"/>
    <n v="11200.800000000001"/>
    <n v="100807.2"/>
    <x v="16"/>
    <x v="1"/>
    <x v="5"/>
  </r>
  <r>
    <s v="EMP-HR-R18-2016"/>
    <s v="[{Name_Id :N15691,Gender_Id :M,RoleId :R18,CountryId :C4}]"/>
    <s v="N15691"/>
    <s v="Fausto Crawford"/>
    <x v="0"/>
    <n v="43"/>
    <n v="40"/>
    <s v="R18"/>
    <s v="HR"/>
    <s v="C4"/>
    <d v="1993-11-11T00:00:00"/>
    <x v="0"/>
    <n v="31"/>
    <x v="224"/>
    <x v="3"/>
    <n v="99552"/>
    <x v="0"/>
    <s v="10%"/>
    <n v="9955.2000000000007"/>
    <n v="89596.800000000003"/>
    <x v="13"/>
    <x v="5"/>
    <x v="6"/>
  </r>
  <r>
    <s v="EMP-HR-R18-2016"/>
    <s v="[{Name_Id :N16335,Gender_Id :F,RoleId :R18,CountryId :C3}]"/>
    <s v="N16335"/>
    <s v="Melba Roberts"/>
    <x v="1"/>
    <n v="43"/>
    <n v="40"/>
    <s v="R18"/>
    <s v="HR"/>
    <s v="C3"/>
    <d v="1993-09-19T00:00:00"/>
    <x v="0"/>
    <n v="31"/>
    <x v="224"/>
    <x v="3"/>
    <n v="93250"/>
    <x v="0"/>
    <s v="10%"/>
    <n v="9325"/>
    <n v="83925"/>
    <x v="13"/>
    <x v="5"/>
    <x v="1"/>
  </r>
  <r>
    <s v="EMP-SM-R10-2016"/>
    <s v="[{Name_Id :N16246,Gender_Id :M,RoleId :R10,CountryId :C3}]"/>
    <s v="N16246"/>
    <s v="Toney Galvan"/>
    <x v="0"/>
    <n v="43"/>
    <n v="40"/>
    <s v="R10"/>
    <s v="SM"/>
    <s v="C3"/>
    <d v="1992-11-19T00:00:00"/>
    <x v="0"/>
    <n v="32"/>
    <x v="91"/>
    <x v="3"/>
    <n v="103253"/>
    <x v="0"/>
    <s v="10%"/>
    <n v="10325.300000000001"/>
    <n v="92927.7"/>
    <x v="11"/>
    <x v="2"/>
    <x v="1"/>
  </r>
  <r>
    <s v="EMP-ENG-R13-2016"/>
    <s v="[{Name_Id :N16353,Gender_Id :F,RoleId :R13,CountryId :C5}]"/>
    <s v="N16353"/>
    <s v="Marguerite Pitts"/>
    <x v="1"/>
    <n v="43"/>
    <n v="40"/>
    <s v="R13"/>
    <s v="ENG"/>
    <s v="C5"/>
    <d v="1994-04-10T00:00:00"/>
    <x v="0"/>
    <n v="30"/>
    <x v="224"/>
    <x v="3"/>
    <n v="85372"/>
    <x v="0"/>
    <s v="10%"/>
    <n v="8537.2000000000007"/>
    <n v="76834.8"/>
    <x v="2"/>
    <x v="1"/>
    <x v="0"/>
  </r>
  <r>
    <s v="EMP-ENG-R1-2016"/>
    <s v="[{Name_Id :N16332,Gender_Id :M,RoleId :R1,CountryId :C5}]"/>
    <s v="N16332"/>
    <s v="Steve Swanson"/>
    <x v="0"/>
    <n v="42"/>
    <n v="40"/>
    <s v="R1"/>
    <s v="ENG"/>
    <s v="C5"/>
    <d v="1992-03-23T00:00:00"/>
    <x v="0"/>
    <n v="32"/>
    <x v="224"/>
    <x v="3"/>
    <n v="184068"/>
    <x v="0"/>
    <s v="10%"/>
    <n v="18406.8"/>
    <n v="165661.20000000001"/>
    <x v="1"/>
    <x v="1"/>
    <x v="0"/>
  </r>
  <r>
    <s v="EMP-OPR-R17-2016"/>
    <s v="[{Name_Id :N16337,Gender_Id :F,RoleId :R17,CountryId :C2}]"/>
    <s v="N16337"/>
    <s v="Lindsey Mcgee"/>
    <x v="1"/>
    <n v="43"/>
    <n v="40"/>
    <s v="R17"/>
    <s v="OPR"/>
    <s v="C2"/>
    <d v="1991-02-21T00:00:00"/>
    <x v="0"/>
    <n v="33"/>
    <x v="224"/>
    <x v="3"/>
    <n v="75149"/>
    <x v="0"/>
    <s v="10%"/>
    <n v="7514.9000000000005"/>
    <n v="67634.100000000006"/>
    <x v="9"/>
    <x v="3"/>
    <x v="4"/>
  </r>
  <r>
    <s v="EMP-PM-R5-2016"/>
    <s v="[{Name_Id :N16227,Gender_Id :F,RoleId :R5,CountryId :C3}]"/>
    <s v="N16227"/>
    <s v="Clarissa Macdonald"/>
    <x v="1"/>
    <n v="42"/>
    <n v="40"/>
    <s v="R5"/>
    <s v="PM"/>
    <s v="C3"/>
    <d v="1994-04-26T00:00:00"/>
    <x v="0"/>
    <n v="30"/>
    <x v="118"/>
    <x v="3"/>
    <n v="117409"/>
    <x v="0"/>
    <s v="10%"/>
    <n v="11740.900000000001"/>
    <n v="105668.1"/>
    <x v="10"/>
    <x v="0"/>
    <x v="1"/>
  </r>
  <r>
    <s v="EMP-ENG-R4-2016"/>
    <s v="[{Name_Id :N16229,Gender_Id :M,RoleId :R4,CountryId :C6}]"/>
    <s v="N16229"/>
    <s v="Tobias Christian"/>
    <x v="0"/>
    <n v="42"/>
    <n v="40"/>
    <s v="R4"/>
    <s v="ENG"/>
    <s v="C6"/>
    <d v="1992-02-19T00:00:00"/>
    <x v="0"/>
    <n v="33"/>
    <x v="118"/>
    <x v="3"/>
    <n v="149867"/>
    <x v="0"/>
    <s v="10%"/>
    <n v="14986.7"/>
    <n v="134880.29999999999"/>
    <x v="6"/>
    <x v="1"/>
    <x v="5"/>
  </r>
  <r>
    <s v="EMP-PM-R14-2016"/>
    <s v="[{Name_Id :N16369,Gender_Id :F,RoleId :R14,CountryId :C2}]"/>
    <s v="N16369"/>
    <s v="Julianne Dennis"/>
    <x v="1"/>
    <n v="43"/>
    <n v="40"/>
    <s v="R14"/>
    <s v="PM"/>
    <s v="C2"/>
    <d v="1995-01-26T00:00:00"/>
    <x v="0"/>
    <n v="30"/>
    <x v="224"/>
    <x v="3"/>
    <n v="128196"/>
    <x v="0"/>
    <s v="10%"/>
    <n v="12819.6"/>
    <n v="115376.4"/>
    <x v="14"/>
    <x v="0"/>
    <x v="4"/>
  </r>
  <r>
    <s v="EMP-SM-R15-2016"/>
    <s v="[{Name_Id :N16330,Gender_Id :M,RoleId :R15,CountryId :C7}]"/>
    <s v="N16330"/>
    <s v="Timmy Mcdonald"/>
    <x v="0"/>
    <n v="43"/>
    <n v="40"/>
    <s v="R15"/>
    <s v="SM"/>
    <s v="C7"/>
    <d v="1992-03-25T00:00:00"/>
    <x v="0"/>
    <n v="32"/>
    <x v="224"/>
    <x v="3"/>
    <n v="96200"/>
    <x v="0"/>
    <s v="10%"/>
    <n v="9620"/>
    <n v="86580"/>
    <x v="3"/>
    <x v="2"/>
    <x v="3"/>
  </r>
  <r>
    <s v="EMP-ENG-R1-2016"/>
    <s v="[{Name_Id :N16336,Gender_Id :M,RoleId :R1,CountryId :C2}]"/>
    <s v="N16336"/>
    <s v="Johnson Torres"/>
    <x v="0"/>
    <n v="42"/>
    <n v="40"/>
    <s v="R1"/>
    <s v="ENG"/>
    <s v="C2"/>
    <d v="1994-08-30T00:00:00"/>
    <x v="0"/>
    <n v="30"/>
    <x v="224"/>
    <x v="3"/>
    <n v="103297"/>
    <x v="0"/>
    <s v="10%"/>
    <n v="10329.700000000001"/>
    <n v="92967.3"/>
    <x v="1"/>
    <x v="1"/>
    <x v="4"/>
  </r>
  <r>
    <s v="EMP-FN-R19-2016"/>
    <s v="[{Name_Id :N16340,Gender_Id :F,RoleId :R19,CountryId :C4}]"/>
    <s v="N16340"/>
    <s v="Emilia Dennis"/>
    <x v="1"/>
    <n v="43"/>
    <n v="40"/>
    <s v="R19"/>
    <s v="FN"/>
    <s v="C4"/>
    <d v="1994-10-28T00:00:00"/>
    <x v="0"/>
    <n v="30"/>
    <x v="224"/>
    <x v="3"/>
    <n v="85115"/>
    <x v="0"/>
    <s v="10%"/>
    <n v="8511.5"/>
    <n v="76603.5"/>
    <x v="12"/>
    <x v="4"/>
    <x v="6"/>
  </r>
  <r>
    <s v="EMP-SM-R15-2016"/>
    <s v="[{Name_Id :N16250,Gender_Id :M,RoleId :R15,CountryId :C1}]"/>
    <s v="N16250"/>
    <s v="Jerold Foley"/>
    <x v="0"/>
    <n v="43"/>
    <n v="40"/>
    <s v="R15"/>
    <s v="SM"/>
    <s v="C1"/>
    <d v="1992-01-27T00:00:00"/>
    <x v="0"/>
    <n v="33"/>
    <x v="118"/>
    <x v="3"/>
    <n v="105764"/>
    <x v="0"/>
    <s v="10%"/>
    <n v="10576.400000000001"/>
    <n v="95187.6"/>
    <x v="3"/>
    <x v="2"/>
    <x v="2"/>
  </r>
  <r>
    <s v="EMP-SM-R15-2016"/>
    <s v="[{Name_Id :N16245,Gender_Id :M,RoleId :R15,CountryId :C6}]"/>
    <s v="N16245"/>
    <s v="Everett Wade"/>
    <x v="0"/>
    <n v="43"/>
    <n v="40"/>
    <s v="R15"/>
    <s v="SM"/>
    <s v="C6"/>
    <d v="1993-05-06T00:00:00"/>
    <x v="0"/>
    <n v="31"/>
    <x v="118"/>
    <x v="3"/>
    <n v="121771"/>
    <x v="0"/>
    <s v="10%"/>
    <n v="12177.1"/>
    <n v="109593.9"/>
    <x v="3"/>
    <x v="2"/>
    <x v="5"/>
  </r>
  <r>
    <s v="EMP-SM-R15-2016"/>
    <s v="[{Name_Id :N16243,Gender_Id :F,RoleId :R15,CountryId :C7}]"/>
    <s v="N16243"/>
    <s v="Cecile Morgan"/>
    <x v="1"/>
    <n v="43"/>
    <n v="40"/>
    <s v="R15"/>
    <s v="SM"/>
    <s v="C7"/>
    <d v="1992-07-28T00:00:00"/>
    <x v="0"/>
    <n v="32"/>
    <x v="118"/>
    <x v="3"/>
    <n v="119582"/>
    <x v="0"/>
    <s v="10%"/>
    <n v="11958.2"/>
    <n v="107623.8"/>
    <x v="3"/>
    <x v="2"/>
    <x v="3"/>
  </r>
  <r>
    <s v="EMP-PM-R14-2016"/>
    <s v="[{Name_Id :N16238,Gender_Id :F,RoleId :R14,CountryId :C6}]"/>
    <s v="N16238"/>
    <s v="Therese Melendez"/>
    <x v="1"/>
    <n v="43"/>
    <n v="40"/>
    <s v="R14"/>
    <s v="PM"/>
    <s v="C6"/>
    <d v="1994-08-13T00:00:00"/>
    <x v="0"/>
    <n v="30"/>
    <x v="118"/>
    <x v="3"/>
    <n v="113985"/>
    <x v="0"/>
    <s v="10%"/>
    <n v="11398.5"/>
    <n v="102586.5"/>
    <x v="14"/>
    <x v="0"/>
    <x v="5"/>
  </r>
  <r>
    <s v="EMP-ENG-R4-2016"/>
    <s v="[{Name_Id :N15688,Gender_Id :F,RoleId :R4,CountryId :C7}]"/>
    <s v="N15688"/>
    <s v="Ginger Rogers"/>
    <x v="1"/>
    <n v="42"/>
    <n v="40"/>
    <s v="R4"/>
    <s v="ENG"/>
    <s v="C7"/>
    <d v="1994-10-07T00:00:00"/>
    <x v="0"/>
    <n v="30"/>
    <x v="224"/>
    <x v="3"/>
    <n v="132749"/>
    <x v="0"/>
    <s v="10%"/>
    <n v="13274.900000000001"/>
    <n v="119474.1"/>
    <x v="6"/>
    <x v="1"/>
    <x v="3"/>
  </r>
  <r>
    <s v="EMP-SM-R15-2019"/>
    <s v="[{Name_Id :N16361,Gender_Id :F,RoleId :R15,CountryId :C4}]"/>
    <s v="N16361"/>
    <s v="Marissa Foley"/>
    <x v="1"/>
    <n v="43"/>
    <n v="40"/>
    <s v="R15"/>
    <s v="SM"/>
    <s v="C4"/>
    <d v="1994-08-03T00:00:00"/>
    <x v="0"/>
    <n v="30"/>
    <x v="446"/>
    <x v="0"/>
    <n v="111100"/>
    <x v="0"/>
    <s v="10%"/>
    <n v="11110"/>
    <n v="99990"/>
    <x v="3"/>
    <x v="2"/>
    <x v="6"/>
  </r>
  <r>
    <s v="EMP-OPR-R11-2016"/>
    <s v="[{Name_Id :N16357,Gender_Id :F,RoleId :R11,CountryId :C4}]"/>
    <s v="N16357"/>
    <s v="Bridgette Todd"/>
    <x v="1"/>
    <n v="43"/>
    <n v="40"/>
    <s v="R11"/>
    <s v="OPR"/>
    <s v="C4"/>
    <d v="1994-12-19T00:00:00"/>
    <x v="0"/>
    <n v="30"/>
    <x v="224"/>
    <x v="3"/>
    <n v="122099"/>
    <x v="0"/>
    <s v="10%"/>
    <n v="12209.900000000001"/>
    <n v="109889.1"/>
    <x v="15"/>
    <x v="3"/>
    <x v="6"/>
  </r>
  <r>
    <s v="EMP-ENG-R12-2016"/>
    <s v="[{Name_Id :N16242,Gender_Id :M,RoleId :R12,CountryId :C3}]"/>
    <s v="N16242"/>
    <s v="Elton Ho"/>
    <x v="0"/>
    <n v="43"/>
    <n v="40"/>
    <s v="R12"/>
    <s v="ENG"/>
    <s v="C3"/>
    <d v="1989-04-11T00:00:00"/>
    <x v="0"/>
    <n v="35"/>
    <x v="118"/>
    <x v="3"/>
    <n v="111754"/>
    <x v="0"/>
    <s v="10%"/>
    <n v="11175.400000000001"/>
    <n v="100578.6"/>
    <x v="18"/>
    <x v="1"/>
    <x v="1"/>
  </r>
  <r>
    <s v="EMP-ENG-R1-2016"/>
    <s v="[{Name_Id :N16313,Gender_Id :F,RoleId :R1,CountryId :C5}]"/>
    <s v="N16313"/>
    <s v="Fannie Coleman"/>
    <x v="1"/>
    <n v="42"/>
    <n v="40"/>
    <s v="R1"/>
    <s v="ENG"/>
    <s v="C5"/>
    <d v="1992-06-12T00:00:00"/>
    <x v="0"/>
    <n v="32"/>
    <x v="91"/>
    <x v="3"/>
    <n v="116556"/>
    <x v="0"/>
    <s v="10%"/>
    <n v="11655.6"/>
    <n v="104900.4"/>
    <x v="1"/>
    <x v="1"/>
    <x v="0"/>
  </r>
  <r>
    <s v="EMP-ENG-R13-2016"/>
    <s v="[{Name_Id :N16249,Gender_Id :M,RoleId :R13,CountryId :C3}]"/>
    <s v="N16249"/>
    <s v="Scot Lee"/>
    <x v="0"/>
    <n v="43"/>
    <n v="40"/>
    <s v="R13"/>
    <s v="ENG"/>
    <s v="C3"/>
    <d v="1991-10-27T00:00:00"/>
    <x v="0"/>
    <n v="33"/>
    <x v="118"/>
    <x v="3"/>
    <n v="121822"/>
    <x v="0"/>
    <s v="10%"/>
    <n v="12182.2"/>
    <n v="109639.8"/>
    <x v="2"/>
    <x v="1"/>
    <x v="1"/>
  </r>
  <r>
    <s v="EMP-SM-R9-2016"/>
    <s v="[{Name_Id :N15693,Gender_Id :M,RoleId :R9,CountryId :C4}]"/>
    <s v="N15693"/>
    <s v="Deon Santana"/>
    <x v="0"/>
    <n v="42"/>
    <n v="40"/>
    <s v="R9"/>
    <s v="SM"/>
    <s v="C4"/>
    <d v="1994-05-31T00:00:00"/>
    <x v="0"/>
    <n v="30"/>
    <x v="224"/>
    <x v="3"/>
    <n v="110911"/>
    <x v="0"/>
    <s v="10%"/>
    <n v="11091.1"/>
    <n v="99819.9"/>
    <x v="8"/>
    <x v="2"/>
    <x v="6"/>
  </r>
  <r>
    <s v="EMP-SM-R9-2016"/>
    <s v="[{Name_Id :N15692,Gender_Id :M,RoleId :R9,CountryId :C3}]"/>
    <s v="N15692"/>
    <s v="Erick Hanson"/>
    <x v="0"/>
    <n v="42"/>
    <n v="40"/>
    <s v="R9"/>
    <s v="SM"/>
    <s v="C3"/>
    <d v="1994-03-27T00:00:00"/>
    <x v="0"/>
    <n v="30"/>
    <x v="224"/>
    <x v="3"/>
    <n v="118660"/>
    <x v="0"/>
    <s v="10%"/>
    <n v="11866"/>
    <n v="106794"/>
    <x v="8"/>
    <x v="2"/>
    <x v="1"/>
  </r>
  <r>
    <s v="EMP-OPR-R11-2018"/>
    <s v="[{Name_Id :N20383,Gender_Id :M,RoleId :R11,CountryId :C7}]"/>
    <s v="N20383"/>
    <s v="Tim Lambert"/>
    <x v="0"/>
    <n v="43"/>
    <n v="40"/>
    <s v="R11"/>
    <s v="OPR"/>
    <s v="C7"/>
    <d v="1994-11-17T00:00:00"/>
    <x v="0"/>
    <n v="30"/>
    <x v="228"/>
    <x v="1"/>
    <n v="102843"/>
    <x v="0"/>
    <s v="10%"/>
    <n v="10284.300000000001"/>
    <n v="92558.7"/>
    <x v="15"/>
    <x v="3"/>
    <x v="3"/>
  </r>
  <r>
    <s v="EMP-SM-R15-2017"/>
    <s v="[{Name_Id :N12124,Gender_Id :M,RoleId :R15,CountryId :C5}]"/>
    <s v="N12124"/>
    <s v="Toby Hanna"/>
    <x v="0"/>
    <n v="43"/>
    <n v="40"/>
    <s v="R15"/>
    <s v="SM"/>
    <s v="C5"/>
    <d v="1982-12-23T00:00:00"/>
    <x v="0"/>
    <n v="42"/>
    <x v="143"/>
    <x v="6"/>
    <n v="161672"/>
    <x v="0"/>
    <s v="10%"/>
    <n v="16167.2"/>
    <n v="145504.79999999999"/>
    <x v="3"/>
    <x v="2"/>
    <x v="0"/>
  </r>
  <r>
    <s v="EMP-FN-R19-2017"/>
    <s v="[{Name_Id :N17733,Gender_Id :M,RoleId :R19,CountryId :C1}]"/>
    <s v="N17733"/>
    <s v="Lon Price"/>
    <x v="0"/>
    <n v="43"/>
    <n v="40"/>
    <s v="R19"/>
    <s v="FN"/>
    <s v="C1"/>
    <d v="1987-10-30T00:00:00"/>
    <x v="0"/>
    <n v="37"/>
    <x v="355"/>
    <x v="6"/>
    <n v="86862"/>
    <x v="0"/>
    <s v="10%"/>
    <n v="8686.2000000000007"/>
    <n v="78175.8"/>
    <x v="12"/>
    <x v="4"/>
    <x v="2"/>
  </r>
  <r>
    <s v="EMP-ENG-R7-2017"/>
    <s v="[{Name_Id :N19359,Gender_Id :F,RoleId :R7,CountryId :C3}]"/>
    <s v="N19359"/>
    <s v="Natasha Faulkner"/>
    <x v="1"/>
    <n v="42"/>
    <n v="40"/>
    <s v="R7"/>
    <s v="ENG"/>
    <s v="C3"/>
    <d v="1990-12-27T00:00:00"/>
    <x v="0"/>
    <n v="34"/>
    <x v="30"/>
    <x v="6"/>
    <n v="79301"/>
    <x v="0"/>
    <s v="10%"/>
    <n v="7930.1"/>
    <n v="71370.899999999994"/>
    <x v="16"/>
    <x v="1"/>
    <x v="1"/>
  </r>
  <r>
    <s v="EMP-FN-R19-2019"/>
    <s v="[{Name_Id :N22176,Gender_Id :M,RoleId :R19,CountryId :C7}]"/>
    <s v="N22176"/>
    <s v="Cameron Cross"/>
    <x v="0"/>
    <n v="43"/>
    <n v="40"/>
    <s v="R19"/>
    <s v="FN"/>
    <s v="C7"/>
    <d v="1994-10-29T00:00:00"/>
    <x v="0"/>
    <n v="30"/>
    <x v="417"/>
    <x v="0"/>
    <n v="100167"/>
    <x v="0"/>
    <s v="10%"/>
    <n v="10016.700000000001"/>
    <n v="90150.3"/>
    <x v="12"/>
    <x v="4"/>
    <x v="3"/>
  </r>
  <r>
    <s v="EMP-PM-R5-2018"/>
    <s v="[{Name_Id :N16943,Gender_Id :M,RoleId :R5,CountryId :C5}]"/>
    <s v="N16943"/>
    <s v="Augustus Gardner"/>
    <x v="0"/>
    <n v="42"/>
    <n v="40"/>
    <s v="R5"/>
    <s v="PM"/>
    <s v="C5"/>
    <d v="1985-08-01T00:00:00"/>
    <x v="0"/>
    <n v="39"/>
    <x v="603"/>
    <x v="1"/>
    <n v="197254"/>
    <x v="0"/>
    <s v="10%"/>
    <n v="19725.400000000001"/>
    <n v="177528.6"/>
    <x v="10"/>
    <x v="0"/>
    <x v="0"/>
  </r>
  <r>
    <s v="EMP-ENG-R1-2017"/>
    <s v="[{Name_Id :N17672,Gender_Id :F,RoleId :R1,CountryId :C6}]"/>
    <s v="N17672"/>
    <s v="Mable Coffey"/>
    <x v="1"/>
    <n v="42"/>
    <n v="40"/>
    <s v="R1"/>
    <s v="ENG"/>
    <s v="C6"/>
    <d v="1995-01-04T00:00:00"/>
    <x v="0"/>
    <n v="30"/>
    <x v="345"/>
    <x v="6"/>
    <n v="87196"/>
    <x v="0"/>
    <s v="10%"/>
    <n v="8719.6"/>
    <n v="78476.399999999994"/>
    <x v="1"/>
    <x v="1"/>
    <x v="5"/>
  </r>
  <r>
    <s v="EMP-SM-R10-2018"/>
    <s v="[{Name_Id :N20814,Gender_Id :M,RoleId :R10,CountryId :C3}]"/>
    <s v="N20814"/>
    <s v="Ricardo Zimmerman"/>
    <x v="0"/>
    <n v="43"/>
    <n v="40"/>
    <s v="R10"/>
    <s v="SM"/>
    <s v="C3"/>
    <d v="1991-10-21T00:00:00"/>
    <x v="0"/>
    <n v="33"/>
    <x v="605"/>
    <x v="1"/>
    <n v="99846"/>
    <x v="0"/>
    <s v="10%"/>
    <n v="9984.6"/>
    <n v="89861.4"/>
    <x v="11"/>
    <x v="2"/>
    <x v="1"/>
  </r>
  <r>
    <s v="EMP-SM-R10-2019"/>
    <s v="[{Name_Id :N22178,Gender_Id :M,RoleId :R10,CountryId :C2}]"/>
    <s v="N22178"/>
    <s v="Glen Sutton"/>
    <x v="0"/>
    <n v="43"/>
    <n v="40"/>
    <s v="R10"/>
    <s v="SM"/>
    <s v="C2"/>
    <d v="1994-11-14T00:00:00"/>
    <x v="0"/>
    <n v="30"/>
    <x v="417"/>
    <x v="0"/>
    <n v="109466"/>
    <x v="0"/>
    <s v="10%"/>
    <n v="10946.6"/>
    <n v="98519.4"/>
    <x v="11"/>
    <x v="2"/>
    <x v="4"/>
  </r>
  <r>
    <s v="EMP-ENG-R7-2016"/>
    <s v="[{Name_Id :N15388,Gender_Id :M,RoleId :R7,CountryId :C3}]"/>
    <s v="N15388"/>
    <s v="Mel Hughes"/>
    <x v="0"/>
    <n v="42"/>
    <n v="40"/>
    <s v="R7"/>
    <s v="ENG"/>
    <s v="C3"/>
    <d v="1992-03-24T00:00:00"/>
    <x v="0"/>
    <n v="32"/>
    <x v="90"/>
    <x v="3"/>
    <n v="140477"/>
    <x v="0"/>
    <s v="10%"/>
    <n v="14047.7"/>
    <n v="126429.3"/>
    <x v="16"/>
    <x v="1"/>
    <x v="1"/>
  </r>
  <r>
    <s v="EMP-PM-R5-2017"/>
    <s v="[{Name_Id :N15386,Gender_Id :F,RoleId :R5,CountryId :C1}]"/>
    <s v="N15386"/>
    <s v="Monica Moreno"/>
    <x v="1"/>
    <n v="42"/>
    <n v="40"/>
    <s v="R5"/>
    <s v="PM"/>
    <s v="C1"/>
    <d v="1993-05-23T00:00:00"/>
    <x v="0"/>
    <n v="31"/>
    <x v="113"/>
    <x v="6"/>
    <n v="194091"/>
    <x v="0"/>
    <s v="10%"/>
    <n v="19409.100000000002"/>
    <n v="174681.9"/>
    <x v="10"/>
    <x v="0"/>
    <x v="2"/>
  </r>
  <r>
    <s v="EMP-OPR-R8-2016"/>
    <s v="[{Name_Id :N16524,Gender_Id :M,RoleId :R8,CountryId :C7}]"/>
    <s v="N16524"/>
    <s v="Leonel Roman"/>
    <x v="0"/>
    <n v="42"/>
    <n v="40"/>
    <s v="R8"/>
    <s v="OPR"/>
    <s v="C7"/>
    <d v="1995-03-29T00:00:00"/>
    <x v="0"/>
    <n v="29"/>
    <x v="538"/>
    <x v="3"/>
    <n v="146846"/>
    <x v="0"/>
    <s v="10%"/>
    <n v="14684.6"/>
    <n v="132161.4"/>
    <x v="17"/>
    <x v="3"/>
    <x v="3"/>
  </r>
  <r>
    <s v="EMP-ENG-R3-2018"/>
    <s v="[{Name_Id :N20816,Gender_Id :F,RoleId :R3,CountryId :C5}]"/>
    <s v="N20816"/>
    <s v="Nannie Wu"/>
    <x v="1"/>
    <n v="42"/>
    <n v="40"/>
    <s v="R3"/>
    <s v="ENG"/>
    <s v="C5"/>
    <d v="1991-07-03T00:00:00"/>
    <x v="0"/>
    <n v="33"/>
    <x v="605"/>
    <x v="1"/>
    <n v="97981"/>
    <x v="0"/>
    <s v="10%"/>
    <n v="9798.1"/>
    <n v="88182.9"/>
    <x v="7"/>
    <x v="1"/>
    <x v="0"/>
  </r>
  <r>
    <s v="EMP-SM-R9-2016"/>
    <s v="[{Name_Id :N16487,Gender_Id :F,RoleId :R9,CountryId :C7}]"/>
    <s v="N16487"/>
    <s v="Selena Shaw"/>
    <x v="1"/>
    <n v="42"/>
    <n v="40"/>
    <s v="R9"/>
    <s v="SM"/>
    <s v="C7"/>
    <d v="1992-06-05T00:00:00"/>
    <x v="0"/>
    <n v="32"/>
    <x v="239"/>
    <x v="3"/>
    <n v="92093"/>
    <x v="0"/>
    <s v="10%"/>
    <n v="9209.3000000000011"/>
    <n v="82883.7"/>
    <x v="8"/>
    <x v="2"/>
    <x v="3"/>
  </r>
  <r>
    <s v="EMP-ENG-R13-2017"/>
    <s v="[{Name_Id :N17734,Gender_Id :M,RoleId :R13,CountryId :C6}]"/>
    <s v="N17734"/>
    <s v="Leif Pitts"/>
    <x v="0"/>
    <n v="43"/>
    <n v="40"/>
    <s v="R13"/>
    <s v="ENG"/>
    <s v="C6"/>
    <d v="1990-09-07T00:00:00"/>
    <x v="0"/>
    <n v="34"/>
    <x v="355"/>
    <x v="6"/>
    <n v="85323"/>
    <x v="0"/>
    <s v="10%"/>
    <n v="8532.3000000000011"/>
    <n v="76790.7"/>
    <x v="2"/>
    <x v="1"/>
    <x v="5"/>
  </r>
  <r>
    <s v="EMP-OPR-R11-2017"/>
    <s v="[{Name_Id :N18776,Gender_Id :M,RoleId :R11,CountryId :C3}]"/>
    <s v="N18776"/>
    <s v="Devon Haley"/>
    <x v="0"/>
    <n v="43"/>
    <n v="40"/>
    <s v="R11"/>
    <s v="OPR"/>
    <s v="C3"/>
    <d v="1984-12-04T00:00:00"/>
    <x v="0"/>
    <n v="40"/>
    <x v="113"/>
    <x v="6"/>
    <n v="100368"/>
    <x v="0"/>
    <s v="10%"/>
    <n v="10036.800000000001"/>
    <n v="90331.199999999997"/>
    <x v="15"/>
    <x v="3"/>
    <x v="1"/>
  </r>
  <r>
    <s v="EMP-PM-R14-2019"/>
    <s v="[{Name_Id :N21714,Gender_Id :M,RoleId :R14,CountryId :C7}]"/>
    <s v="N21714"/>
    <s v="Jame Haas"/>
    <x v="0"/>
    <n v="43"/>
    <n v="40"/>
    <s v="R14"/>
    <s v="PM"/>
    <s v="C7"/>
    <d v="1989-05-10T00:00:00"/>
    <x v="0"/>
    <n v="35"/>
    <x v="34"/>
    <x v="0"/>
    <n v="64154"/>
    <x v="0"/>
    <s v="10%"/>
    <n v="6415.4000000000005"/>
    <n v="57738.6"/>
    <x v="14"/>
    <x v="0"/>
    <x v="3"/>
  </r>
  <r>
    <s v="EMP-ENG-R1-2016"/>
    <s v="[{Name_Id :N16535,Gender_Id :M,RoleId :R1,CountryId :C2}]"/>
    <s v="N16535"/>
    <s v="Wilburn Salinas"/>
    <x v="0"/>
    <n v="42"/>
    <n v="40"/>
    <s v="R1"/>
    <s v="ENG"/>
    <s v="C2"/>
    <d v="1989-10-25T00:00:00"/>
    <x v="0"/>
    <n v="35"/>
    <x v="654"/>
    <x v="3"/>
    <n v="185404"/>
    <x v="0"/>
    <s v="10%"/>
    <n v="18540.400000000001"/>
    <n v="166863.6"/>
    <x v="1"/>
    <x v="1"/>
    <x v="4"/>
  </r>
  <r>
    <s v="EMP-ENG-R12-2017"/>
    <s v="[{Name_Id :N18779,Gender_Id :M,RoleId :R12,CountryId :C6}]"/>
    <s v="N18779"/>
    <s v="Forest Clements"/>
    <x v="0"/>
    <n v="43"/>
    <n v="40"/>
    <s v="R12"/>
    <s v="ENG"/>
    <s v="C6"/>
    <d v="1994-01-15T00:00:00"/>
    <x v="0"/>
    <n v="31"/>
    <x v="113"/>
    <x v="6"/>
    <n v="152143"/>
    <x v="0"/>
    <s v="10%"/>
    <n v="15214.300000000001"/>
    <n v="136928.70000000001"/>
    <x v="18"/>
    <x v="1"/>
    <x v="5"/>
  </r>
  <r>
    <s v="EMP-PM-R14-2017"/>
    <s v="[{Name_Id :N18773,Gender_Id :M,RoleId :R14,CountryId :C5}]"/>
    <s v="N18773"/>
    <s v="Arnulfo Snow"/>
    <x v="0"/>
    <n v="43"/>
    <n v="40"/>
    <s v="R14"/>
    <s v="PM"/>
    <s v="C5"/>
    <d v="1988-12-31T00:00:00"/>
    <x v="0"/>
    <n v="36"/>
    <x v="113"/>
    <x v="6"/>
    <n v="110619"/>
    <x v="0"/>
    <s v="10%"/>
    <n v="11061.900000000001"/>
    <n v="99557.1"/>
    <x v="14"/>
    <x v="0"/>
    <x v="0"/>
  </r>
  <r>
    <s v="EMP-SM-R9-2017"/>
    <s v="[{Name_Id :N17273,Gender_Id :F,RoleId :R9,CountryId :C3}]"/>
    <s v="N17273"/>
    <s v="Christi Mccoy"/>
    <x v="1"/>
    <n v="42"/>
    <n v="40"/>
    <s v="R9"/>
    <s v="SM"/>
    <s v="C3"/>
    <d v="1991-07-03T00:00:00"/>
    <x v="0"/>
    <n v="33"/>
    <x v="625"/>
    <x v="3"/>
    <n v="109312"/>
    <x v="0"/>
    <s v="10%"/>
    <n v="10931.2"/>
    <n v="98380.800000000003"/>
    <x v="8"/>
    <x v="2"/>
    <x v="1"/>
  </r>
  <r>
    <s v="EMP-SM-R10-2018"/>
    <s v="[{Name_Id :N20636,Gender_Id :F,RoleId :R10,CountryId :C2}]"/>
    <s v="N20636"/>
    <s v="Rosalind Browning"/>
    <x v="1"/>
    <n v="43"/>
    <n v="40"/>
    <s v="R10"/>
    <s v="SM"/>
    <s v="C2"/>
    <d v="1993-03-20T00:00:00"/>
    <x v="0"/>
    <n v="31"/>
    <x v="127"/>
    <x v="1"/>
    <n v="110000"/>
    <x v="0"/>
    <s v="10%"/>
    <n v="11000"/>
    <n v="99000"/>
    <x v="11"/>
    <x v="2"/>
    <x v="4"/>
  </r>
  <r>
    <s v="EMP-ENG-R13-2019"/>
    <s v="[{Name_Id :N21501,Gender_Id :M,RoleId :R13,CountryId :C7}]"/>
    <s v="N21501"/>
    <s v="Colton Hensley"/>
    <x v="0"/>
    <n v="43"/>
    <n v="40"/>
    <s v="R13"/>
    <s v="ENG"/>
    <s v="C7"/>
    <d v="1989-05-27T00:00:00"/>
    <x v="0"/>
    <n v="35"/>
    <x v="655"/>
    <x v="1"/>
    <n v="159375"/>
    <x v="0"/>
    <s v="10%"/>
    <n v="15937.5"/>
    <n v="143437.5"/>
    <x v="2"/>
    <x v="1"/>
    <x v="3"/>
  </r>
  <r>
    <s v="EMP-OPR-R2-2017"/>
    <s v="[{Name_Id :N19644,Gender_Id :M,RoleId :R2,CountryId :C6}]"/>
    <s v="N19644"/>
    <s v="Eli Pittman"/>
    <x v="0"/>
    <n v="42"/>
    <n v="40"/>
    <s v="R2"/>
    <s v="OPR"/>
    <s v="C6"/>
    <d v="1991-07-29T00:00:00"/>
    <x v="0"/>
    <n v="33"/>
    <x v="466"/>
    <x v="6"/>
    <n v="152607"/>
    <x v="0"/>
    <s v="10%"/>
    <n v="15260.7"/>
    <n v="137346.29999999999"/>
    <x v="5"/>
    <x v="3"/>
    <x v="5"/>
  </r>
  <r>
    <s v="EMP-FN-R19-2018"/>
    <s v="[{Name_Id :N19970,Gender_Id :F,RoleId :R19,CountryId :C4}]"/>
    <s v="N19970"/>
    <s v="Barbra Sosa"/>
    <x v="1"/>
    <n v="43"/>
    <n v="40"/>
    <s v="R19"/>
    <s v="FN"/>
    <s v="C4"/>
    <d v="1994-01-05T00:00:00"/>
    <x v="0"/>
    <n v="31"/>
    <x v="595"/>
    <x v="1"/>
    <n v="131345"/>
    <x v="0"/>
    <s v="10%"/>
    <n v="13134.5"/>
    <n v="118210.5"/>
    <x v="12"/>
    <x v="4"/>
    <x v="6"/>
  </r>
  <r>
    <s v="EMP-OPR-R2-2017"/>
    <s v="[{Name_Id :N17869,Gender_Id :M,RoleId :R2,CountryId :C1}]"/>
    <s v="N17869"/>
    <s v="Lionel Campos"/>
    <x v="0"/>
    <n v="42"/>
    <n v="40"/>
    <s v="R2"/>
    <s v="OPR"/>
    <s v="C1"/>
    <d v="1994-02-27T00:00:00"/>
    <x v="0"/>
    <n v="30"/>
    <x v="89"/>
    <x v="6"/>
    <n v="116817"/>
    <x v="0"/>
    <s v="10%"/>
    <n v="11681.7"/>
    <n v="105135.3"/>
    <x v="5"/>
    <x v="3"/>
    <x v="2"/>
  </r>
  <r>
    <s v="EMP-OPR-R17-2019"/>
    <s v="[{Name_Id :N21968,Gender_Id :M,RoleId :R17,CountryId :C4}]"/>
    <s v="N21968"/>
    <s v="Wyatt Chaney"/>
    <x v="0"/>
    <n v="43"/>
    <n v="40"/>
    <s v="R17"/>
    <s v="OPR"/>
    <s v="C4"/>
    <d v="1993-10-26T00:00:00"/>
    <x v="0"/>
    <n v="31"/>
    <x v="422"/>
    <x v="0"/>
    <n v="122301"/>
    <x v="0"/>
    <s v="10%"/>
    <n v="12230.1"/>
    <n v="110070.9"/>
    <x v="9"/>
    <x v="3"/>
    <x v="6"/>
  </r>
  <r>
    <s v="EMP-OPR-R16-2019"/>
    <s v="[{Name_Id :N22308,Gender_Id :F,RoleId :R16,CountryId :C3}]"/>
    <s v="N22308"/>
    <s v="Kayla Rowland"/>
    <x v="1"/>
    <n v="43"/>
    <n v="40"/>
    <s v="R16"/>
    <s v="OPR"/>
    <s v="C3"/>
    <d v="1994-04-26T00:00:00"/>
    <x v="0"/>
    <n v="30"/>
    <x v="511"/>
    <x v="0"/>
    <n v="93250"/>
    <x v="0"/>
    <s v="10%"/>
    <n v="9325"/>
    <n v="83925"/>
    <x v="4"/>
    <x v="3"/>
    <x v="1"/>
  </r>
  <r>
    <s v="EMP-ENG-R12-2019"/>
    <s v="[{Name_Id :N22031,Gender_Id :M,RoleId :R12,CountryId :C3}]"/>
    <s v="N22031"/>
    <s v="Juan Ballard"/>
    <x v="0"/>
    <n v="43"/>
    <n v="40"/>
    <s v="R12"/>
    <s v="ENG"/>
    <s v="C3"/>
    <d v="1993-12-11T00:00:00"/>
    <x v="0"/>
    <n v="31"/>
    <x v="152"/>
    <x v="0"/>
    <n v="119033"/>
    <x v="0"/>
    <s v="10%"/>
    <n v="11903.300000000001"/>
    <n v="107129.7"/>
    <x v="18"/>
    <x v="1"/>
    <x v="1"/>
  </r>
  <r>
    <s v="EMP-OPR-R16-2017"/>
    <s v="[{Name_Id :N19514,Gender_Id :M,RoleId :R16,CountryId :C4}]"/>
    <s v="N19514"/>
    <s v="Michal Wilcox"/>
    <x v="0"/>
    <n v="43"/>
    <n v="40"/>
    <s v="R16"/>
    <s v="OPR"/>
    <s v="C4"/>
    <d v="1993-11-28T00:00:00"/>
    <x v="0"/>
    <n v="31"/>
    <x v="656"/>
    <x v="6"/>
    <n v="105898"/>
    <x v="0"/>
    <s v="10%"/>
    <n v="10589.800000000001"/>
    <n v="95308.2"/>
    <x v="4"/>
    <x v="3"/>
    <x v="6"/>
  </r>
  <r>
    <s v="EMP-OPR-R8-2019"/>
    <s v="[{Name_Id :N22560,Gender_Id :M,RoleId :R8,CountryId :C5}]"/>
    <s v="N22560"/>
    <s v="Calvin Jacobs"/>
    <x v="0"/>
    <n v="42"/>
    <n v="40"/>
    <s v="R8"/>
    <s v="OPR"/>
    <s v="C5"/>
    <d v="1990-12-11T00:00:00"/>
    <x v="0"/>
    <n v="34"/>
    <x v="657"/>
    <x v="0"/>
    <n v="111591"/>
    <x v="0"/>
    <s v="10%"/>
    <n v="11159.1"/>
    <n v="100431.9"/>
    <x v="17"/>
    <x v="3"/>
    <x v="0"/>
  </r>
  <r>
    <s v="EMP-FN-R19-2019"/>
    <s v="[{Name_Id :N21921,Gender_Id :M,RoleId :R19,CountryId :C2}]"/>
    <s v="N21921"/>
    <s v="Delbert Krause"/>
    <x v="0"/>
    <n v="43"/>
    <n v="40"/>
    <s v="R19"/>
    <s v="FN"/>
    <s v="C2"/>
    <d v="1993-06-24T00:00:00"/>
    <x v="0"/>
    <n v="31"/>
    <x v="658"/>
    <x v="0"/>
    <n v="60500"/>
    <x v="0"/>
    <s v="10%"/>
    <n v="6050"/>
    <n v="54450"/>
    <x v="12"/>
    <x v="4"/>
    <x v="4"/>
  </r>
  <r>
    <s v="EMP-ENG-R7-2019"/>
    <s v="[{Name_Id :N22275,Gender_Id :M,RoleId :R7,CountryId :C5}]"/>
    <s v="N22275"/>
    <s v="Tuan Pennington"/>
    <x v="0"/>
    <n v="42"/>
    <n v="40"/>
    <s v="R7"/>
    <s v="ENG"/>
    <s v="C5"/>
    <d v="1994-02-25T00:00:00"/>
    <x v="0"/>
    <n v="30"/>
    <x v="42"/>
    <x v="0"/>
    <n v="126967"/>
    <x v="0"/>
    <s v="10%"/>
    <n v="12696.7"/>
    <n v="114270.3"/>
    <x v="16"/>
    <x v="1"/>
    <x v="0"/>
  </r>
  <r>
    <s v="EMP-OPR-R2-2017"/>
    <s v="[{Name_Id :N5194,Gender_Id :M,RoleId :R2,CountryId :C2}]"/>
    <s v="N5194"/>
    <s v="Mckinley Lambert"/>
    <x v="0"/>
    <n v="41"/>
    <n v="39"/>
    <s v="R2"/>
    <s v="OPR"/>
    <s v="C2"/>
    <d v="1986-12-05T00:00:00"/>
    <x v="0"/>
    <n v="38"/>
    <x v="113"/>
    <x v="6"/>
    <n v="346144"/>
    <x v="0"/>
    <s v="10%"/>
    <n v="34614.400000000001"/>
    <n v="311529.59999999998"/>
    <x v="5"/>
    <x v="3"/>
    <x v="4"/>
  </r>
  <r>
    <s v="EMP-SM-R10-2018"/>
    <s v="[{Name_Id :N20614,Gender_Id :M,RoleId :R10,CountryId :C3}]"/>
    <s v="N20614"/>
    <s v="Mose Duran"/>
    <x v="0"/>
    <n v="43"/>
    <n v="40"/>
    <s v="R10"/>
    <s v="SM"/>
    <s v="C3"/>
    <d v="1987-11-15T00:00:00"/>
    <x v="0"/>
    <n v="37"/>
    <x v="562"/>
    <x v="1"/>
    <n v="252196"/>
    <x v="0"/>
    <s v="10%"/>
    <n v="25219.600000000002"/>
    <n v="226976.4"/>
    <x v="11"/>
    <x v="2"/>
    <x v="1"/>
  </r>
  <r>
    <s v="EMP-OPR-R17-2018"/>
    <s v="[{Name_Id :N19791,Gender_Id :M,RoleId :R17,CountryId :C3}]"/>
    <s v="N19791"/>
    <s v="Jordan Hopkins"/>
    <x v="0"/>
    <n v="43"/>
    <n v="40"/>
    <s v="R17"/>
    <s v="OPR"/>
    <s v="C3"/>
    <d v="1979-05-15T00:00:00"/>
    <x v="1"/>
    <n v="45"/>
    <x v="659"/>
    <x v="6"/>
    <n v="289615"/>
    <x v="0"/>
    <s v="10%"/>
    <n v="28961.5"/>
    <n v="260653.5"/>
    <x v="9"/>
    <x v="3"/>
    <x v="1"/>
  </r>
  <r>
    <s v="EMP-ENG-R12-2015"/>
    <s v="[{Name_Id :N11947,Gender_Id :M,RoleId :R12,CountryId :C5}]"/>
    <s v="N11947"/>
    <s v="Antonio Flynn"/>
    <x v="0"/>
    <n v="43"/>
    <n v="40"/>
    <s v="R12"/>
    <s v="ENG"/>
    <s v="C5"/>
    <d v="1989-09-19T00:00:00"/>
    <x v="0"/>
    <n v="35"/>
    <x v="114"/>
    <x v="2"/>
    <n v="212997"/>
    <x v="0"/>
    <s v="10%"/>
    <n v="21299.7"/>
    <n v="191697.3"/>
    <x v="18"/>
    <x v="1"/>
    <x v="0"/>
  </r>
  <r>
    <s v="EMP-ENG-R1-2014"/>
    <s v="[{Name_Id :N11672,Gender_Id :M,RoleId :R1,CountryId :C5}]"/>
    <s v="N11672"/>
    <s v="Raul Roberson"/>
    <x v="0"/>
    <n v="42"/>
    <n v="40"/>
    <s v="R1"/>
    <s v="ENG"/>
    <s v="C5"/>
    <d v="1983-01-01T00:00:00"/>
    <x v="0"/>
    <n v="42"/>
    <x v="165"/>
    <x v="2"/>
    <n v="225454"/>
    <x v="0"/>
    <s v="10%"/>
    <n v="22545.4"/>
    <n v="202908.6"/>
    <x v="1"/>
    <x v="1"/>
    <x v="0"/>
  </r>
  <r>
    <s v="EMP-ENG-R7-2018"/>
    <s v="[{Name_Id :N21133,Gender_Id :F,RoleId :R7,CountryId :C2}]"/>
    <s v="N21133"/>
    <s v="Terrie Curry"/>
    <x v="1"/>
    <n v="42"/>
    <n v="40"/>
    <s v="R7"/>
    <s v="ENG"/>
    <s v="C2"/>
    <d v="1988-12-29T00:00:00"/>
    <x v="0"/>
    <n v="36"/>
    <x v="156"/>
    <x v="1"/>
    <n v="175612"/>
    <x v="0"/>
    <s v="10%"/>
    <n v="17561.2"/>
    <n v="158050.79999999999"/>
    <x v="16"/>
    <x v="1"/>
    <x v="4"/>
  </r>
  <r>
    <s v="EMP-PM-R6-2014"/>
    <s v="[{Name_Id :N6473,Gender_Id :M,RoleId :R6,CountryId :C6}]"/>
    <s v="N6473"/>
    <s v="Gabriel Foley"/>
    <x v="0"/>
    <n v="41"/>
    <n v="39"/>
    <s v="R6"/>
    <s v="PM"/>
    <s v="C6"/>
    <d v="1987-06-04T00:00:00"/>
    <x v="0"/>
    <n v="37"/>
    <x v="660"/>
    <x v="2"/>
    <n v="99509"/>
    <x v="0"/>
    <s v="10%"/>
    <n v="9950.9000000000015"/>
    <n v="89558.1"/>
    <x v="0"/>
    <x v="0"/>
    <x v="5"/>
  </r>
  <r>
    <s v="EMP-OPR-R8-2014"/>
    <s v="[{Name_Id :N11248,Gender_Id :M,RoleId :R8,CountryId :C4}]"/>
    <s v="N11248"/>
    <s v="Damon Villanueva"/>
    <x v="0"/>
    <n v="42"/>
    <n v="40"/>
    <s v="R8"/>
    <s v="OPR"/>
    <s v="C4"/>
    <d v="1982-12-08T00:00:00"/>
    <x v="0"/>
    <n v="42"/>
    <x v="139"/>
    <x v="2"/>
    <n v="119386"/>
    <x v="0"/>
    <s v="10%"/>
    <n v="11938.6"/>
    <n v="107447.4"/>
    <x v="17"/>
    <x v="3"/>
    <x v="6"/>
  </r>
  <r>
    <s v="EMP-ENG-R13-2014"/>
    <s v="[{Name_Id :N10974,Gender_Id :M,RoleId :R13,CountryId :C6}]"/>
    <s v="N10974"/>
    <s v="Jamison Lam"/>
    <x v="0"/>
    <n v="43"/>
    <n v="40"/>
    <s v="R13"/>
    <s v="ENG"/>
    <s v="C6"/>
    <d v="1986-09-02T00:00:00"/>
    <x v="0"/>
    <n v="38"/>
    <x v="297"/>
    <x v="2"/>
    <n v="115710"/>
    <x v="0"/>
    <s v="10%"/>
    <n v="11571"/>
    <n v="104139"/>
    <x v="2"/>
    <x v="1"/>
    <x v="5"/>
  </r>
  <r>
    <s v="EMP-SM-R10-2017"/>
    <s v="[{Name_Id :N18269,Gender_Id :F,RoleId :R10,CountryId :C5}]"/>
    <s v="N18269"/>
    <s v="Marisol Greer"/>
    <x v="1"/>
    <n v="43"/>
    <n v="40"/>
    <s v="R10"/>
    <s v="SM"/>
    <s v="C5"/>
    <d v="1987-02-13T00:00:00"/>
    <x v="0"/>
    <n v="38"/>
    <x v="357"/>
    <x v="6"/>
    <n v="169716"/>
    <x v="0"/>
    <s v="10%"/>
    <n v="16971.600000000002"/>
    <n v="152744.4"/>
    <x v="11"/>
    <x v="2"/>
    <x v="0"/>
  </r>
  <r>
    <s v="EMP-PM-R14-2017"/>
    <s v="[{Name_Id :N19068,Gender_Id :M,RoleId :R14,CountryId :C3}]"/>
    <s v="N19068"/>
    <s v="Darron Moore"/>
    <x v="0"/>
    <n v="43"/>
    <n v="40"/>
    <s v="R14"/>
    <s v="PM"/>
    <s v="C3"/>
    <d v="1993-08-09T00:00:00"/>
    <x v="0"/>
    <n v="31"/>
    <x v="147"/>
    <x v="6"/>
    <n v="208169"/>
    <x v="0"/>
    <s v="10%"/>
    <n v="20816.900000000001"/>
    <n v="187352.1"/>
    <x v="14"/>
    <x v="0"/>
    <x v="1"/>
  </r>
  <r>
    <s v="EMP-SM-R9-2014"/>
    <s v="[{Name_Id :N11298,Gender_Id :M,RoleId :R9,CountryId :C2}]"/>
    <s v="N11298"/>
    <s v="Erich Carroll"/>
    <x v="0"/>
    <n v="42"/>
    <n v="40"/>
    <s v="R9"/>
    <s v="SM"/>
    <s v="C2"/>
    <d v="1989-01-18T00:00:00"/>
    <x v="0"/>
    <n v="36"/>
    <x v="120"/>
    <x v="2"/>
    <n v="369749"/>
    <x v="0"/>
    <s v="10%"/>
    <n v="36974.9"/>
    <n v="332774.09999999998"/>
    <x v="8"/>
    <x v="2"/>
    <x v="4"/>
  </r>
  <r>
    <s v="EMP-PM-R6-2018"/>
    <s v="[{Name_Id :N20645,Gender_Id :F,RoleId :R6,CountryId :C3}]"/>
    <s v="N20645"/>
    <s v="Evangeline Mata"/>
    <x v="1"/>
    <n v="42"/>
    <n v="40"/>
    <s v="R6"/>
    <s v="PM"/>
    <s v="C3"/>
    <d v="1992-11-29T00:00:00"/>
    <x v="0"/>
    <n v="32"/>
    <x v="100"/>
    <x v="1"/>
    <n v="122829"/>
    <x v="0"/>
    <s v="10%"/>
    <n v="12282.900000000001"/>
    <n v="110546.1"/>
    <x v="0"/>
    <x v="0"/>
    <x v="1"/>
  </r>
  <r>
    <s v="EMP-ENG-R13-2019"/>
    <s v="[{Name_Id :N22171,Gender_Id :M,RoleId :R13,CountryId :C4}]"/>
    <s v="N22171"/>
    <s v="Karl Cherry"/>
    <x v="0"/>
    <n v="43"/>
    <n v="40"/>
    <s v="R13"/>
    <s v="ENG"/>
    <s v="C4"/>
    <d v="1989-10-13T00:00:00"/>
    <x v="0"/>
    <n v="35"/>
    <x v="417"/>
    <x v="0"/>
    <n v="128950"/>
    <x v="0"/>
    <s v="10%"/>
    <n v="12895"/>
    <n v="116055"/>
    <x v="2"/>
    <x v="1"/>
    <x v="6"/>
  </r>
  <r>
    <s v="EMP-ENG-R12-2017"/>
    <s v="[{Name_Id :N19435,Gender_Id :M,RoleId :R12,CountryId :C5}]"/>
    <s v="N19435"/>
    <s v="Eduardo Dixon"/>
    <x v="0"/>
    <n v="43"/>
    <n v="40"/>
    <s v="R12"/>
    <s v="ENG"/>
    <s v="C5"/>
    <d v="1985-08-25T00:00:00"/>
    <x v="0"/>
    <n v="39"/>
    <x v="575"/>
    <x v="6"/>
    <n v="136342"/>
    <x v="0"/>
    <s v="10%"/>
    <n v="13634.2"/>
    <n v="122707.8"/>
    <x v="18"/>
    <x v="1"/>
    <x v="0"/>
  </r>
  <r>
    <s v="EMP-OPR-R16-2019"/>
    <s v="[{Name_Id :N21822,Gender_Id :M,RoleId :R16,CountryId :C3}]"/>
    <s v="N21822"/>
    <s v="Anibal Velazquez"/>
    <x v="0"/>
    <n v="43"/>
    <n v="40"/>
    <s v="R16"/>
    <s v="OPR"/>
    <s v="C3"/>
    <d v="1990-05-15T00:00:00"/>
    <x v="0"/>
    <n v="34"/>
    <x v="661"/>
    <x v="0"/>
    <n v="195366"/>
    <x v="0"/>
    <s v="10%"/>
    <n v="19536.600000000002"/>
    <n v="175829.4"/>
    <x v="4"/>
    <x v="3"/>
    <x v="1"/>
  </r>
  <r>
    <s v="EMP-ENG-R3-2018"/>
    <s v="[{Name_Id :N20697,Gender_Id :M,RoleId :R3,CountryId :C7}]"/>
    <s v="N20697"/>
    <s v="Bo Vance"/>
    <x v="0"/>
    <n v="42"/>
    <n v="40"/>
    <s v="R3"/>
    <s v="ENG"/>
    <s v="C7"/>
    <d v="1990-12-24T00:00:00"/>
    <x v="0"/>
    <n v="34"/>
    <x v="494"/>
    <x v="1"/>
    <n v="143617"/>
    <x v="0"/>
    <s v="10%"/>
    <n v="14361.7"/>
    <n v="129255.3"/>
    <x v="7"/>
    <x v="1"/>
    <x v="3"/>
  </r>
  <r>
    <s v="EMP-SM-R10-2018"/>
    <s v="[{Name_Id :N20625,Gender_Id :M,RoleId :R10,CountryId :C6}]"/>
    <s v="N20625"/>
    <s v="Wendell Valencia"/>
    <x v="0"/>
    <n v="43"/>
    <n v="40"/>
    <s v="R10"/>
    <s v="SM"/>
    <s v="C6"/>
    <d v="1991-05-19T00:00:00"/>
    <x v="0"/>
    <n v="33"/>
    <x v="562"/>
    <x v="1"/>
    <n v="153702"/>
    <x v="0"/>
    <s v="10%"/>
    <n v="15370.2"/>
    <n v="138331.79999999999"/>
    <x v="11"/>
    <x v="2"/>
    <x v="5"/>
  </r>
  <r>
    <s v="EMP-SM-R10-2017"/>
    <s v="[{Name_Id :N18221,Gender_Id :M,RoleId :R10,CountryId :C5}]"/>
    <s v="N18221"/>
    <s v="Hans King"/>
    <x v="0"/>
    <n v="43"/>
    <n v="40"/>
    <s v="R10"/>
    <s v="SM"/>
    <s v="C5"/>
    <d v="1975-07-17T00:00:00"/>
    <x v="1"/>
    <n v="49"/>
    <x v="169"/>
    <x v="6"/>
    <n v="444751"/>
    <x v="0"/>
    <s v="10%"/>
    <n v="44475.100000000006"/>
    <n v="400275.9"/>
    <x v="11"/>
    <x v="2"/>
    <x v="0"/>
  </r>
  <r>
    <s v="EMP-OPR-R16-2017"/>
    <s v="[{Name_Id :N19488,Gender_Id :M,RoleId :R16,CountryId :C3}]"/>
    <s v="N19488"/>
    <s v="Aaron Hanna"/>
    <x v="0"/>
    <n v="43"/>
    <n v="40"/>
    <s v="R16"/>
    <s v="OPR"/>
    <s v="C3"/>
    <d v="1991-09-11T00:00:00"/>
    <x v="0"/>
    <n v="33"/>
    <x v="609"/>
    <x v="6"/>
    <n v="80805"/>
    <x v="0"/>
    <s v="10%"/>
    <n v="8080.5"/>
    <n v="72724.5"/>
    <x v="4"/>
    <x v="3"/>
    <x v="1"/>
  </r>
  <r>
    <s v="EMP-HR-R18-2019"/>
    <s v="[{Name_Id :N21564,Gender_Id :M,RoleId :R18,CountryId :C7}]"/>
    <s v="N21564"/>
    <s v="Landon Gregory"/>
    <x v="0"/>
    <n v="43"/>
    <n v="40"/>
    <s v="R18"/>
    <s v="HR"/>
    <s v="C7"/>
    <d v="1991-11-10T00:00:00"/>
    <x v="0"/>
    <n v="33"/>
    <x v="327"/>
    <x v="0"/>
    <n v="127467"/>
    <x v="0"/>
    <s v="10%"/>
    <n v="12746.7"/>
    <n v="114720.3"/>
    <x v="13"/>
    <x v="5"/>
    <x v="3"/>
  </r>
  <r>
    <s v="EMP-ENG-R3-2015"/>
    <s v="[{Name_Id :N14774,Gender_Id :M,RoleId :R3,CountryId :C4}]"/>
    <s v="N14774"/>
    <s v="Jerry Duncan"/>
    <x v="0"/>
    <n v="42"/>
    <n v="40"/>
    <s v="R3"/>
    <s v="ENG"/>
    <s v="C4"/>
    <d v="1993-10-02T00:00:00"/>
    <x v="0"/>
    <n v="31"/>
    <x v="662"/>
    <x v="4"/>
    <n v="198587"/>
    <x v="0"/>
    <s v="10%"/>
    <n v="19858.7"/>
    <n v="178728.3"/>
    <x v="7"/>
    <x v="1"/>
    <x v="6"/>
  </r>
  <r>
    <s v="EMP-ENG-R3-2015"/>
    <s v="[{Name_Id :N14024,Gender_Id :F,RoleId :R3,CountryId :C7}]"/>
    <s v="N14024"/>
    <s v="Aileen Gardner"/>
    <x v="1"/>
    <n v="42"/>
    <n v="40"/>
    <s v="R3"/>
    <s v="ENG"/>
    <s v="C7"/>
    <d v="1986-03-11T00:00:00"/>
    <x v="0"/>
    <n v="38"/>
    <x v="106"/>
    <x v="4"/>
    <n v="117441"/>
    <x v="0"/>
    <s v="10%"/>
    <n v="11744.1"/>
    <n v="105696.9"/>
    <x v="7"/>
    <x v="1"/>
    <x v="3"/>
  </r>
  <r>
    <s v="EMP-SM-R9-2015"/>
    <s v="[{Name_Id :N8285,Gender_Id :M,RoleId :R9,CountryId :C5}]"/>
    <s v="N8285"/>
    <s v="Rolf Robbins"/>
    <x v="0"/>
    <n v="41"/>
    <n v="39"/>
    <s v="R9"/>
    <s v="SM"/>
    <s v="C5"/>
    <d v="1988-10-09T00:00:00"/>
    <x v="0"/>
    <n v="36"/>
    <x v="663"/>
    <x v="4"/>
    <n v="133034"/>
    <x v="0"/>
    <s v="10%"/>
    <n v="13303.400000000001"/>
    <n v="119730.6"/>
    <x v="8"/>
    <x v="2"/>
    <x v="0"/>
  </r>
  <r>
    <s v="EMP-OPR-R17-2015"/>
    <s v="[{Name_Id :N14411,Gender_Id :M,RoleId :R17,CountryId :C5}]"/>
    <s v="N14411"/>
    <s v="Jesus Blankenship"/>
    <x v="0"/>
    <n v="43"/>
    <n v="40"/>
    <s v="R17"/>
    <s v="OPR"/>
    <s v="C5"/>
    <d v="1988-01-11T00:00:00"/>
    <x v="0"/>
    <n v="37"/>
    <x v="664"/>
    <x v="4"/>
    <n v="153224"/>
    <x v="0"/>
    <s v="10%"/>
    <n v="15322.400000000001"/>
    <n v="137901.6"/>
    <x v="9"/>
    <x v="3"/>
    <x v="0"/>
  </r>
  <r>
    <s v="EMP-PM-R5-2015"/>
    <s v="[{Name_Id :N14254,Gender_Id :F,RoleId :R5,CountryId :C2}]"/>
    <s v="N14254"/>
    <s v="Justine Whitney"/>
    <x v="1"/>
    <n v="42"/>
    <n v="40"/>
    <s v="R5"/>
    <s v="PM"/>
    <s v="C2"/>
    <d v="1988-07-20T00:00:00"/>
    <x v="0"/>
    <n v="36"/>
    <x v="92"/>
    <x v="4"/>
    <n v="87351"/>
    <x v="0"/>
    <s v="10%"/>
    <n v="8735.1"/>
    <n v="78615.899999999994"/>
    <x v="10"/>
    <x v="0"/>
    <x v="4"/>
  </r>
  <r>
    <s v="EMP-ENG-R13-2017"/>
    <s v="[{Name_Id :N18708,Gender_Id :M,RoleId :R13,CountryId :C2}]"/>
    <s v="N18708"/>
    <s v="Jorge Odom"/>
    <x v="0"/>
    <n v="43"/>
    <n v="40"/>
    <s v="R13"/>
    <s v="ENG"/>
    <s v="C2"/>
    <d v="1991-09-05T00:00:00"/>
    <x v="0"/>
    <n v="33"/>
    <x v="665"/>
    <x v="6"/>
    <n v="227907"/>
    <x v="0"/>
    <s v="10%"/>
    <n v="22790.7"/>
    <n v="205116.3"/>
    <x v="2"/>
    <x v="1"/>
    <x v="4"/>
  </r>
  <r>
    <s v="EMP-ENG-R7-2019"/>
    <s v="[{Name_Id :N22179,Gender_Id :M,RoleId :R7,CountryId :C3}]"/>
    <s v="N22179"/>
    <s v="Alonzo Morse"/>
    <x v="0"/>
    <n v="42"/>
    <n v="40"/>
    <s v="R7"/>
    <s v="ENG"/>
    <s v="C3"/>
    <d v="1984-11-09T00:00:00"/>
    <x v="0"/>
    <n v="40"/>
    <x v="417"/>
    <x v="0"/>
    <n v="164239"/>
    <x v="0"/>
    <s v="10%"/>
    <n v="16423.900000000001"/>
    <n v="147815.1"/>
    <x v="16"/>
    <x v="1"/>
    <x v="1"/>
  </r>
  <r>
    <s v="EMP-ENG-R3-2017"/>
    <s v="[{Name_Id :N18588,Gender_Id :F,RoleId :R3,CountryId :C3}]"/>
    <s v="N18588"/>
    <s v="Ellen Carey"/>
    <x v="1"/>
    <n v="42"/>
    <n v="40"/>
    <s v="R3"/>
    <s v="ENG"/>
    <s v="C3"/>
    <d v="1990-06-04T00:00:00"/>
    <x v="0"/>
    <n v="34"/>
    <x v="66"/>
    <x v="6"/>
    <n v="111835"/>
    <x v="0"/>
    <s v="10%"/>
    <n v="11183.5"/>
    <n v="100651.5"/>
    <x v="7"/>
    <x v="1"/>
    <x v="1"/>
  </r>
  <r>
    <s v="EMP-PM-R5-2019"/>
    <s v="[{Name_Id :N22294,Gender_Id :F,RoleId :R5,CountryId :C2}]"/>
    <s v="N22294"/>
    <s v="Sybil Cordova"/>
    <x v="1"/>
    <n v="42"/>
    <n v="40"/>
    <s v="R5"/>
    <s v="PM"/>
    <s v="C2"/>
    <d v="1992-01-02T00:00:00"/>
    <x v="0"/>
    <n v="33"/>
    <x v="498"/>
    <x v="0"/>
    <n v="81400"/>
    <x v="0"/>
    <s v="10%"/>
    <n v="8140"/>
    <n v="73260"/>
    <x v="10"/>
    <x v="0"/>
    <x v="4"/>
  </r>
  <r>
    <s v="EMP-ENG-R3-2015"/>
    <s v="[{Name_Id :N4076,Gender_Id :M,RoleId :R3,CountryId :C1}]"/>
    <s v="N4076"/>
    <s v="Jessie Montes"/>
    <x v="0"/>
    <n v="41"/>
    <n v="39"/>
    <s v="R3"/>
    <s v="ENG"/>
    <s v="C1"/>
    <d v="1982-08-15T00:00:00"/>
    <x v="0"/>
    <n v="42"/>
    <x v="413"/>
    <x v="4"/>
    <n v="149638"/>
    <x v="0"/>
    <s v="10%"/>
    <n v="14963.800000000001"/>
    <n v="134674.20000000001"/>
    <x v="7"/>
    <x v="1"/>
    <x v="2"/>
  </r>
  <r>
    <s v="EMP-OPR-R2-2017"/>
    <s v="[{Name_Id :N17835,Gender_Id :M,RoleId :R2,CountryId :C3}]"/>
    <s v="N17835"/>
    <s v="Marcellus Trujillo"/>
    <x v="0"/>
    <n v="42"/>
    <n v="40"/>
    <s v="R2"/>
    <s v="OPR"/>
    <s v="C3"/>
    <d v="1974-02-25T00:00:00"/>
    <x v="1"/>
    <n v="50"/>
    <x v="451"/>
    <x v="6"/>
    <n v="186658"/>
    <x v="0"/>
    <s v="10%"/>
    <n v="18665.8"/>
    <n v="167992.2"/>
    <x v="5"/>
    <x v="3"/>
    <x v="1"/>
  </r>
  <r>
    <s v="EMP-OPR-R2-2018"/>
    <s v="[{Name_Id :N20635,Gender_Id :M,RoleId :R2,CountryId :C6}]"/>
    <s v="N20635"/>
    <s v="Norbert Schneider"/>
    <x v="0"/>
    <n v="42"/>
    <n v="40"/>
    <s v="R2"/>
    <s v="OPR"/>
    <s v="C6"/>
    <d v="1978-02-06T00:00:00"/>
    <x v="1"/>
    <n v="47"/>
    <x v="127"/>
    <x v="1"/>
    <n v="449442"/>
    <x v="0"/>
    <s v="10%"/>
    <n v="44944.200000000004"/>
    <n v="404497.8"/>
    <x v="5"/>
    <x v="3"/>
    <x v="5"/>
  </r>
  <r>
    <s v="EMP-OPR-R11-2019"/>
    <s v="[{Name_Id :N22218,Gender_Id :M,RoleId :R11,CountryId :C6}]"/>
    <s v="N22218"/>
    <s v="Refugio Thompson"/>
    <x v="0"/>
    <n v="43"/>
    <n v="40"/>
    <s v="R11"/>
    <s v="OPR"/>
    <s v="C6"/>
    <d v="1992-06-23T00:00:00"/>
    <x v="0"/>
    <n v="32"/>
    <x v="412"/>
    <x v="0"/>
    <n v="90250"/>
    <x v="0"/>
    <s v="10%"/>
    <n v="9025"/>
    <n v="81225"/>
    <x v="15"/>
    <x v="3"/>
    <x v="5"/>
  </r>
  <r>
    <s v="EMP-OPR-R16-2018"/>
    <s v="[{Name_Id :N20963,Gender_Id :M,RoleId :R16,CountryId :C5}]"/>
    <s v="N20963"/>
    <s v="Raymon Mcintyre"/>
    <x v="0"/>
    <n v="43"/>
    <n v="40"/>
    <s v="R16"/>
    <s v="OPR"/>
    <s v="C5"/>
    <d v="1988-08-22T00:00:00"/>
    <x v="0"/>
    <n v="36"/>
    <x v="425"/>
    <x v="1"/>
    <n v="158500"/>
    <x v="0"/>
    <s v="10%"/>
    <n v="15850"/>
    <n v="142650"/>
    <x v="4"/>
    <x v="3"/>
    <x v="0"/>
  </r>
  <r>
    <s v="EMP-OPR-R17-2018"/>
    <s v="[{Name_Id :N21091,Gender_Id :M,RoleId :R17,CountryId :C6}]"/>
    <s v="N21091"/>
    <s v="Quincy Santos"/>
    <x v="0"/>
    <n v="43"/>
    <n v="40"/>
    <s v="R17"/>
    <s v="OPR"/>
    <s v="C6"/>
    <d v="1987-08-30T00:00:00"/>
    <x v="0"/>
    <n v="37"/>
    <x v="618"/>
    <x v="1"/>
    <n v="184904"/>
    <x v="0"/>
    <s v="10%"/>
    <n v="18490.400000000001"/>
    <n v="166413.6"/>
    <x v="9"/>
    <x v="3"/>
    <x v="5"/>
  </r>
  <r>
    <s v="EMP-OPR-R17-2016"/>
    <s v="[{Name_Id :N15665,Gender_Id :M,RoleId :R17,CountryId :C6}]"/>
    <s v="N15665"/>
    <s v="Judson Mann"/>
    <x v="0"/>
    <n v="43"/>
    <n v="40"/>
    <s v="R17"/>
    <s v="OPR"/>
    <s v="C6"/>
    <d v="1990-02-21T00:00:00"/>
    <x v="0"/>
    <n v="34"/>
    <x v="666"/>
    <x v="3"/>
    <n v="104313"/>
    <x v="0"/>
    <s v="10%"/>
    <n v="10431.300000000001"/>
    <n v="93881.7"/>
    <x v="9"/>
    <x v="3"/>
    <x v="5"/>
  </r>
  <r>
    <s v="EMP-ENG-R1-2018"/>
    <s v="[{Name_Id :N20082,Gender_Id :M,RoleId :R1,CountryId :C2}]"/>
    <s v="N20082"/>
    <s v="Coy Shepherd"/>
    <x v="0"/>
    <n v="42"/>
    <n v="40"/>
    <s v="R1"/>
    <s v="ENG"/>
    <s v="C2"/>
    <d v="1991-12-08T00:00:00"/>
    <x v="0"/>
    <n v="33"/>
    <x v="604"/>
    <x v="1"/>
    <n v="176947"/>
    <x v="0"/>
    <s v="10%"/>
    <n v="17694.7"/>
    <n v="159252.29999999999"/>
    <x v="1"/>
    <x v="1"/>
    <x v="4"/>
  </r>
  <r>
    <s v="EMP-ENG-R13-2018"/>
    <s v="[{Name_Id :N20491,Gender_Id :M,RoleId :R13,CountryId :C5}]"/>
    <s v="N20491"/>
    <s v="Robert Reynolds"/>
    <x v="0"/>
    <n v="43"/>
    <n v="40"/>
    <s v="R13"/>
    <s v="ENG"/>
    <s v="C5"/>
    <d v="1990-04-21T00:00:00"/>
    <x v="0"/>
    <n v="34"/>
    <x v="667"/>
    <x v="1"/>
    <n v="86903"/>
    <x v="0"/>
    <s v="10%"/>
    <n v="8690.3000000000011"/>
    <n v="78212.7"/>
    <x v="2"/>
    <x v="1"/>
    <x v="0"/>
  </r>
  <r>
    <s v="EMP-SM-R15-2018"/>
    <s v="[{Name_Id :N19859,Gender_Id :M,RoleId :R15,CountryId :C2}]"/>
    <s v="N19859"/>
    <s v="Cliff Barrett"/>
    <x v="0"/>
    <n v="43"/>
    <n v="40"/>
    <s v="R15"/>
    <s v="SM"/>
    <s v="C2"/>
    <d v="1984-07-01T00:00:00"/>
    <x v="0"/>
    <n v="40"/>
    <x v="166"/>
    <x v="6"/>
    <n v="183236"/>
    <x v="0"/>
    <s v="10%"/>
    <n v="18323.600000000002"/>
    <n v="164912.4"/>
    <x v="3"/>
    <x v="2"/>
    <x v="4"/>
  </r>
  <r>
    <s v="EMP-OPR-R17-2017"/>
    <s v="[{Name_Id :N17939,Gender_Id :M,RoleId :R17,CountryId :C4}]"/>
    <s v="N17939"/>
    <s v="Ervin Maddox"/>
    <x v="0"/>
    <n v="43"/>
    <n v="40"/>
    <s v="R17"/>
    <s v="OPR"/>
    <s v="C4"/>
    <d v="1993-06-19T00:00:00"/>
    <x v="0"/>
    <n v="31"/>
    <x v="160"/>
    <x v="6"/>
    <n v="100524"/>
    <x v="0"/>
    <s v="10%"/>
    <n v="10052.400000000001"/>
    <n v="90471.6"/>
    <x v="9"/>
    <x v="3"/>
    <x v="6"/>
  </r>
  <r>
    <s v="EMP-SM-R15-2016"/>
    <s v="[{Name_Id :N15612,Gender_Id :F,RoleId :R15,CountryId :C2}]"/>
    <s v="N15612"/>
    <s v="Jenna Doyle"/>
    <x v="1"/>
    <n v="43"/>
    <n v="40"/>
    <s v="R15"/>
    <s v="SM"/>
    <s v="C2"/>
    <d v="1984-07-14T00:00:00"/>
    <x v="0"/>
    <n v="40"/>
    <x v="122"/>
    <x v="3"/>
    <n v="169141"/>
    <x v="0"/>
    <s v="10%"/>
    <n v="16914.100000000002"/>
    <n v="152226.9"/>
    <x v="3"/>
    <x v="2"/>
    <x v="4"/>
  </r>
  <r>
    <s v="EMP-OPR-R8-2015"/>
    <s v="[{Name_Id :N15393,Gender_Id :M,RoleId :R8,CountryId :C2}]"/>
    <s v="N15393"/>
    <s v="Alexander Galvan"/>
    <x v="0"/>
    <n v="42"/>
    <n v="40"/>
    <s v="R8"/>
    <s v="OPR"/>
    <s v="C2"/>
    <d v="1988-06-17T00:00:00"/>
    <x v="0"/>
    <n v="36"/>
    <x v="668"/>
    <x v="4"/>
    <n v="213898"/>
    <x v="0"/>
    <s v="10%"/>
    <n v="21389.800000000003"/>
    <n v="192508.2"/>
    <x v="17"/>
    <x v="3"/>
    <x v="4"/>
  </r>
  <r>
    <s v="EMP-ENG-R7-2019"/>
    <s v="[{Name_Id :N22216,Gender_Id :F,RoleId :R7,CountryId :C5}]"/>
    <s v="N22216"/>
    <s v="Sonia Moran"/>
    <x v="1"/>
    <n v="42"/>
    <n v="40"/>
    <s v="R7"/>
    <s v="ENG"/>
    <s v="C5"/>
    <d v="1991-09-26T00:00:00"/>
    <x v="0"/>
    <n v="33"/>
    <x v="412"/>
    <x v="0"/>
    <n v="123887"/>
    <x v="0"/>
    <s v="10%"/>
    <n v="12388.7"/>
    <n v="111498.3"/>
    <x v="16"/>
    <x v="1"/>
    <x v="0"/>
  </r>
  <r>
    <s v="EMP-HR-R18-2015"/>
    <s v="[{Name_Id :N15348,Gender_Id :M,RoleId :R18,CountryId :C3}]"/>
    <s v="N15348"/>
    <s v="Jimmie Lozano"/>
    <x v="0"/>
    <n v="43"/>
    <n v="40"/>
    <s v="R18"/>
    <s v="HR"/>
    <s v="C3"/>
    <d v="1989-07-23T00:00:00"/>
    <x v="0"/>
    <n v="35"/>
    <x v="645"/>
    <x v="4"/>
    <n v="350351"/>
    <x v="0"/>
    <s v="10%"/>
    <n v="35035.1"/>
    <n v="315315.90000000002"/>
    <x v="13"/>
    <x v="5"/>
    <x v="1"/>
  </r>
  <r>
    <s v="EMP-ENG-R7-2016"/>
    <s v="[{Name_Id :N15611,Gender_Id :M,RoleId :R7,CountryId :C1}]"/>
    <s v="N15611"/>
    <s v="Otis Farley"/>
    <x v="0"/>
    <n v="42"/>
    <n v="40"/>
    <s v="R7"/>
    <s v="ENG"/>
    <s v="C1"/>
    <d v="1983-12-26T00:00:00"/>
    <x v="0"/>
    <n v="41"/>
    <x v="122"/>
    <x v="3"/>
    <n v="161237"/>
    <x v="0"/>
    <s v="10%"/>
    <n v="16123.7"/>
    <n v="145113.29999999999"/>
    <x v="16"/>
    <x v="1"/>
    <x v="2"/>
  </r>
  <r>
    <s v="EMP-OPR-R16-2017"/>
    <s v="[{Name_Id :N18715,Gender_Id :F,RoleId :R16,CountryId :C2}]"/>
    <s v="N18715"/>
    <s v="Susan Burke"/>
    <x v="1"/>
    <n v="43"/>
    <n v="40"/>
    <s v="R16"/>
    <s v="OPR"/>
    <s v="C2"/>
    <d v="1992-04-24T00:00:00"/>
    <x v="0"/>
    <n v="32"/>
    <x v="665"/>
    <x v="6"/>
    <n v="160354"/>
    <x v="0"/>
    <s v="10%"/>
    <n v="16035.400000000001"/>
    <n v="144318.6"/>
    <x v="4"/>
    <x v="3"/>
    <x v="4"/>
  </r>
  <r>
    <s v="EMP-OPR-R11-2017"/>
    <s v="[{Name_Id :N18521,Gender_Id :M,RoleId :R11,CountryId :C2}]"/>
    <s v="N18521"/>
    <s v="Jack Walsh"/>
    <x v="0"/>
    <n v="43"/>
    <n v="40"/>
    <s v="R11"/>
    <s v="OPR"/>
    <s v="C2"/>
    <d v="1990-01-09T00:00:00"/>
    <x v="0"/>
    <n v="35"/>
    <x v="669"/>
    <x v="6"/>
    <n v="167346"/>
    <x v="0"/>
    <s v="10%"/>
    <n v="16734.600000000002"/>
    <n v="150611.4"/>
    <x v="15"/>
    <x v="3"/>
    <x v="4"/>
  </r>
  <r>
    <s v="EMP-OPR-R11-2015"/>
    <s v="[{Name_Id :N15479,Gender_Id :M,RoleId :R11,CountryId :C5}]"/>
    <s v="N15479"/>
    <s v="Herbert Randall"/>
    <x v="0"/>
    <n v="43"/>
    <n v="40"/>
    <s v="R11"/>
    <s v="OPR"/>
    <s v="C5"/>
    <d v="1985-05-05T00:00:00"/>
    <x v="0"/>
    <n v="39"/>
    <x v="288"/>
    <x v="4"/>
    <n v="266894"/>
    <x v="0"/>
    <s v="10%"/>
    <n v="26689.4"/>
    <n v="240204.6"/>
    <x v="15"/>
    <x v="3"/>
    <x v="0"/>
  </r>
  <r>
    <s v="EMP-PM-R14-2019"/>
    <s v="[{Name_Id :N21617,Gender_Id :M,RoleId :R14,CountryId :C7}]"/>
    <s v="N21617"/>
    <s v="Hunter Downs"/>
    <x v="0"/>
    <n v="43"/>
    <n v="40"/>
    <s v="R14"/>
    <s v="PM"/>
    <s v="C7"/>
    <d v="1991-08-16T00:00:00"/>
    <x v="0"/>
    <n v="33"/>
    <x v="552"/>
    <x v="0"/>
    <n v="147867"/>
    <x v="0"/>
    <s v="10%"/>
    <n v="14786.7"/>
    <n v="133080.29999999999"/>
    <x v="14"/>
    <x v="0"/>
    <x v="3"/>
  </r>
  <r>
    <s v="EMP-PM-R5-2018"/>
    <s v="[{Name_Id :N20562,Gender_Id :M,RoleId :R5,CountryId :C1}]"/>
    <s v="N20562"/>
    <s v="Bruce Bradshaw"/>
    <x v="0"/>
    <n v="42"/>
    <n v="40"/>
    <s v="R5"/>
    <s v="PM"/>
    <s v="C1"/>
    <d v="1991-10-26T00:00:00"/>
    <x v="0"/>
    <n v="33"/>
    <x v="670"/>
    <x v="1"/>
    <n v="136725"/>
    <x v="0"/>
    <s v="10%"/>
    <n v="13672.5"/>
    <n v="123052.5"/>
    <x v="10"/>
    <x v="0"/>
    <x v="2"/>
  </r>
  <r>
    <s v="EMP-SM-R10-2018"/>
    <s v="[{Name_Id :N20738,Gender_Id :M,RoleId :R10,CountryId :C3}]"/>
    <s v="N20738"/>
    <s v="Frank Osborn"/>
    <x v="0"/>
    <n v="43"/>
    <n v="40"/>
    <s v="R10"/>
    <s v="SM"/>
    <s v="C3"/>
    <d v="1990-05-13T00:00:00"/>
    <x v="0"/>
    <n v="34"/>
    <x v="86"/>
    <x v="1"/>
    <n v="158994"/>
    <x v="0"/>
    <s v="10%"/>
    <n v="15899.400000000001"/>
    <n v="143094.6"/>
    <x v="11"/>
    <x v="2"/>
    <x v="1"/>
  </r>
  <r>
    <s v="EMP-ENG-R12-2019"/>
    <s v="[{Name_Id :N16002,Gender_Id :M,RoleId :R12,CountryId :C1}]"/>
    <s v="N16002"/>
    <s v="Forrest Salazar"/>
    <x v="0"/>
    <n v="43"/>
    <n v="40"/>
    <s v="R12"/>
    <s v="ENG"/>
    <s v="C1"/>
    <d v="1988-06-03T00:00:00"/>
    <x v="0"/>
    <n v="36"/>
    <x v="6"/>
    <x v="0"/>
    <n v="146800"/>
    <x v="0"/>
    <s v="10%"/>
    <n v="14680"/>
    <n v="132120"/>
    <x v="18"/>
    <x v="1"/>
    <x v="2"/>
  </r>
  <r>
    <s v="EMP-ENG-R13-2018"/>
    <s v="[{Name_Id :N20759,Gender_Id :F,RoleId :R13,CountryId :C4}]"/>
    <s v="N20759"/>
    <s v="Roseann Nguyen"/>
    <x v="1"/>
    <n v="43"/>
    <n v="40"/>
    <s v="R13"/>
    <s v="ENG"/>
    <s v="C4"/>
    <d v="1990-11-11T00:00:00"/>
    <x v="0"/>
    <n v="34"/>
    <x v="653"/>
    <x v="1"/>
    <n v="212106"/>
    <x v="0"/>
    <s v="10%"/>
    <n v="21210.600000000002"/>
    <n v="190895.4"/>
    <x v="2"/>
    <x v="1"/>
    <x v="6"/>
  </r>
  <r>
    <s v="EMP-OPR-R17-2016"/>
    <s v="[{Name_Id :N16441,Gender_Id :M,RoleId :R17,CountryId :C3}]"/>
    <s v="N16441"/>
    <s v="Alfonzo Kennedy"/>
    <x v="0"/>
    <n v="43"/>
    <n v="40"/>
    <s v="R17"/>
    <s v="OPR"/>
    <s v="C3"/>
    <d v="1987-06-13T00:00:00"/>
    <x v="0"/>
    <n v="37"/>
    <x v="569"/>
    <x v="3"/>
    <n v="237803"/>
    <x v="0"/>
    <s v="10%"/>
    <n v="23780.300000000003"/>
    <n v="214022.7"/>
    <x v="9"/>
    <x v="3"/>
    <x v="1"/>
  </r>
  <r>
    <s v="EMP-ENG-R4-2016"/>
    <s v="[{Name_Id :N16188,Gender_Id :M,RoleId :R4,CountryId :C5}]"/>
    <s v="N16188"/>
    <s v="Mohammad Glass"/>
    <x v="0"/>
    <n v="42"/>
    <n v="40"/>
    <s v="R4"/>
    <s v="ENG"/>
    <s v="C5"/>
    <d v="1987-07-25T00:00:00"/>
    <x v="0"/>
    <n v="37"/>
    <x v="495"/>
    <x v="3"/>
    <n v="111723"/>
    <x v="0"/>
    <s v="10%"/>
    <n v="11172.300000000001"/>
    <n v="100550.7"/>
    <x v="6"/>
    <x v="1"/>
    <x v="0"/>
  </r>
  <r>
    <s v="EMP-OPR-R17-2016"/>
    <s v="[{Name_Id :N16437,Gender_Id :M,RoleId :R17,CountryId :C1}]"/>
    <s v="N16437"/>
    <s v="Elvin Owens"/>
    <x v="0"/>
    <n v="43"/>
    <n v="40"/>
    <s v="R17"/>
    <s v="OPR"/>
    <s v="C1"/>
    <d v="1986-07-17T00:00:00"/>
    <x v="0"/>
    <n v="38"/>
    <x v="569"/>
    <x v="3"/>
    <n v="155091"/>
    <x v="0"/>
    <s v="10%"/>
    <n v="15509.1"/>
    <n v="139581.9"/>
    <x v="9"/>
    <x v="3"/>
    <x v="2"/>
  </r>
  <r>
    <s v="EMP-SM-R15-2018"/>
    <s v="[{Name_Id :N20672,Gender_Id :M,RoleId :R15,CountryId :C2}]"/>
    <s v="N20672"/>
    <s v="Rickie Logan"/>
    <x v="0"/>
    <n v="43"/>
    <n v="40"/>
    <s v="R15"/>
    <s v="SM"/>
    <s v="C2"/>
    <d v="1988-08-21T00:00:00"/>
    <x v="0"/>
    <n v="36"/>
    <x v="162"/>
    <x v="1"/>
    <n v="168070"/>
    <x v="0"/>
    <s v="10%"/>
    <n v="16807"/>
    <n v="151263"/>
    <x v="3"/>
    <x v="2"/>
    <x v="4"/>
  </r>
  <r>
    <s v="EMP-PM-R14-2018"/>
    <s v="[{Name_Id :N21069,Gender_Id :M,RoleId :R14,CountryId :C7}]"/>
    <s v="N21069"/>
    <s v="Buford Guerra"/>
    <x v="0"/>
    <n v="43"/>
    <n v="40"/>
    <s v="R14"/>
    <s v="PM"/>
    <s v="C7"/>
    <d v="1990-09-12T00:00:00"/>
    <x v="0"/>
    <n v="34"/>
    <x v="671"/>
    <x v="1"/>
    <n v="183400"/>
    <x v="0"/>
    <s v="10%"/>
    <n v="18340"/>
    <n v="165060"/>
    <x v="14"/>
    <x v="0"/>
    <x v="3"/>
  </r>
  <r>
    <s v="EMP-SM-R10-2018"/>
    <s v="[{Name_Id :N20573,Gender_Id :M,RoleId :R10,CountryId :C3}]"/>
    <s v="N20573"/>
    <s v="Danilo Burton"/>
    <x v="0"/>
    <n v="43"/>
    <n v="40"/>
    <s v="R10"/>
    <s v="SM"/>
    <s v="C3"/>
    <d v="1992-10-16T00:00:00"/>
    <x v="0"/>
    <n v="32"/>
    <x v="420"/>
    <x v="1"/>
    <n v="100399"/>
    <x v="0"/>
    <s v="10%"/>
    <n v="10039.900000000001"/>
    <n v="90359.1"/>
    <x v="11"/>
    <x v="2"/>
    <x v="1"/>
  </r>
  <r>
    <s v="EMP-PM-R6-2016"/>
    <s v="[{Name_Id :N11681,Gender_Id :F,RoleId :R6,CountryId :C5}]"/>
    <s v="N11681"/>
    <s v="Glenna Moyer"/>
    <x v="1"/>
    <n v="42"/>
    <n v="40"/>
    <s v="R6"/>
    <s v="PM"/>
    <s v="C5"/>
    <d v="1990-01-11T00:00:00"/>
    <x v="0"/>
    <n v="35"/>
    <x v="263"/>
    <x v="3"/>
    <n v="128369"/>
    <x v="0"/>
    <s v="10%"/>
    <n v="12836.900000000001"/>
    <n v="115532.1"/>
    <x v="0"/>
    <x v="0"/>
    <x v="0"/>
  </r>
  <r>
    <s v="EMP-SM-R9-2017"/>
    <s v="[{Name_Id :N18542,Gender_Id :M,RoleId :R9,CountryId :C4}]"/>
    <s v="N18542"/>
    <s v="Harrison Mcintyre"/>
    <x v="0"/>
    <n v="42"/>
    <n v="40"/>
    <s v="R9"/>
    <s v="SM"/>
    <s v="C4"/>
    <d v="1991-04-30T00:00:00"/>
    <x v="0"/>
    <n v="33"/>
    <x v="411"/>
    <x v="6"/>
    <n v="148211"/>
    <x v="0"/>
    <s v="10%"/>
    <n v="14821.1"/>
    <n v="133389.9"/>
    <x v="8"/>
    <x v="2"/>
    <x v="6"/>
  </r>
  <r>
    <s v="EMP-HR-R18-2016"/>
    <s v="[{Name_Id :N16239,Gender_Id :M,RoleId :R18,CountryId :C3}]"/>
    <s v="N16239"/>
    <s v="Nelson Townsend"/>
    <x v="0"/>
    <n v="43"/>
    <n v="40"/>
    <s v="R18"/>
    <s v="HR"/>
    <s v="C3"/>
    <d v="1989-02-12T00:00:00"/>
    <x v="0"/>
    <n v="36"/>
    <x v="118"/>
    <x v="3"/>
    <n v="224636"/>
    <x v="0"/>
    <s v="10%"/>
    <n v="22463.600000000002"/>
    <n v="202172.4"/>
    <x v="13"/>
    <x v="5"/>
    <x v="1"/>
  </r>
  <r>
    <s v="EMP-ENG-R1-2017"/>
    <s v="[{Name_Id :N18584,Gender_Id :M,RoleId :R1,CountryId :C3}]"/>
    <s v="N18584"/>
    <s v="Malcolm Petty"/>
    <x v="0"/>
    <n v="42"/>
    <n v="40"/>
    <s v="R1"/>
    <s v="ENG"/>
    <s v="C3"/>
    <d v="1984-02-23T00:00:00"/>
    <x v="0"/>
    <n v="40"/>
    <x v="66"/>
    <x v="6"/>
    <n v="244715"/>
    <x v="0"/>
    <s v="10%"/>
    <n v="24471.5"/>
    <n v="220243.5"/>
    <x v="1"/>
    <x v="1"/>
    <x v="1"/>
  </r>
  <r>
    <s v="EMP-OPR-R17-2017"/>
    <s v="[{Name_Id :N19675,Gender_Id :M,RoleId :R17,CountryId :C1}]"/>
    <s v="N19675"/>
    <s v="Clement Cunningham"/>
    <x v="0"/>
    <n v="43"/>
    <n v="40"/>
    <s v="R17"/>
    <s v="OPR"/>
    <s v="C1"/>
    <d v="1989-05-22T00:00:00"/>
    <x v="0"/>
    <n v="35"/>
    <x v="672"/>
    <x v="6"/>
    <n v="188605"/>
    <x v="0"/>
    <s v="10%"/>
    <n v="18860.5"/>
    <n v="169744.5"/>
    <x v="9"/>
    <x v="3"/>
    <x v="2"/>
  </r>
  <r>
    <s v="EMP-ENG-R7-2018"/>
    <s v="[{Name_Id :N20473,Gender_Id :M,RoleId :R7,CountryId :C1}]"/>
    <s v="N20473"/>
    <s v="Dana Hartman"/>
    <x v="0"/>
    <n v="42"/>
    <n v="40"/>
    <s v="R7"/>
    <s v="ENG"/>
    <s v="C1"/>
    <d v="1990-11-15T00:00:00"/>
    <x v="0"/>
    <n v="34"/>
    <x v="634"/>
    <x v="1"/>
    <n v="167996"/>
    <x v="0"/>
    <s v="10%"/>
    <n v="16799.600000000002"/>
    <n v="151196.4"/>
    <x v="16"/>
    <x v="1"/>
    <x v="2"/>
  </r>
  <r>
    <s v="EMP-ENG-R13-2019"/>
    <s v="[{Name_Id :N21881,Gender_Id :M,RoleId :R13,CountryId :C5}]"/>
    <s v="N21881"/>
    <s v="Phil Hopkins"/>
    <x v="0"/>
    <n v="43"/>
    <n v="40"/>
    <s v="R13"/>
    <s v="ENG"/>
    <s v="C5"/>
    <d v="1989-10-10T00:00:00"/>
    <x v="0"/>
    <n v="35"/>
    <x v="542"/>
    <x v="0"/>
    <n v="158270"/>
    <x v="0"/>
    <s v="10%"/>
    <n v="15827"/>
    <n v="142443"/>
    <x v="2"/>
    <x v="1"/>
    <x v="0"/>
  </r>
  <r>
    <s v="EMP-PM-R5-2016"/>
    <s v="[{Name_Id :N16140,Gender_Id :M,RoleId :R5,CountryId :C1}]"/>
    <s v="N16140"/>
    <s v="Hipolito Dickerson"/>
    <x v="0"/>
    <n v="42"/>
    <n v="40"/>
    <s v="R5"/>
    <s v="PM"/>
    <s v="C1"/>
    <d v="1985-12-19T00:00:00"/>
    <x v="0"/>
    <n v="39"/>
    <x v="141"/>
    <x v="3"/>
    <n v="109711"/>
    <x v="0"/>
    <s v="10%"/>
    <n v="10971.1"/>
    <n v="98739.9"/>
    <x v="10"/>
    <x v="0"/>
    <x v="2"/>
  </r>
  <r>
    <s v="EMP-ENG-R1-2012"/>
    <s v="[{Name_Id :N6841,Gender_Id :F,RoleId :R1,CountryId :C1}]"/>
    <s v="N6841"/>
    <s v="Joyce Camacho"/>
    <x v="1"/>
    <n v="41"/>
    <n v="39"/>
    <s v="R1"/>
    <s v="ENG"/>
    <s v="C1"/>
    <d v="1979-12-16T00:00:00"/>
    <x v="1"/>
    <n v="45"/>
    <x v="673"/>
    <x v="9"/>
    <n v="296365"/>
    <x v="1"/>
    <s v="15%"/>
    <n v="44454.75"/>
    <n v="251910.25"/>
    <x v="1"/>
    <x v="1"/>
    <x v="2"/>
  </r>
  <r>
    <s v="EMP-OPR-R17-2016"/>
    <s v="[{Name_Id :N16421,Gender_Id :M,RoleId :R17,CountryId :C6}]"/>
    <s v="N16421"/>
    <s v="Josue Ramos"/>
    <x v="0"/>
    <n v="43"/>
    <n v="40"/>
    <s v="R17"/>
    <s v="OPR"/>
    <s v="C6"/>
    <d v="1989-12-27T00:00:00"/>
    <x v="0"/>
    <n v="35"/>
    <x v="674"/>
    <x v="3"/>
    <n v="186003"/>
    <x v="0"/>
    <s v="10%"/>
    <n v="18600.3"/>
    <n v="167402.70000000001"/>
    <x v="9"/>
    <x v="3"/>
    <x v="5"/>
  </r>
  <r>
    <s v="EMP-SM-R15-2016"/>
    <s v="[{Name_Id :N16409,Gender_Id :M,RoleId :R15,CountryId :C7}]"/>
    <s v="N16409"/>
    <s v="Jefferson Romero"/>
    <x v="0"/>
    <n v="43"/>
    <n v="40"/>
    <s v="R15"/>
    <s v="SM"/>
    <s v="C7"/>
    <d v="1990-05-01T00:00:00"/>
    <x v="0"/>
    <n v="34"/>
    <x v="146"/>
    <x v="3"/>
    <n v="216165"/>
    <x v="0"/>
    <s v="10%"/>
    <n v="21616.5"/>
    <n v="194548.5"/>
    <x v="3"/>
    <x v="2"/>
    <x v="3"/>
  </r>
  <r>
    <s v="EMP-SM-R10-2018"/>
    <s v="[{Name_Id :N20050,Gender_Id :M,RoleId :R10,CountryId :C3}]"/>
    <s v="N20050"/>
    <s v="Refugio Campbell"/>
    <x v="0"/>
    <n v="43"/>
    <n v="40"/>
    <s v="R10"/>
    <s v="SM"/>
    <s v="C3"/>
    <d v="1993-10-29T00:00:00"/>
    <x v="0"/>
    <n v="31"/>
    <x v="675"/>
    <x v="1"/>
    <n v="80413"/>
    <x v="0"/>
    <s v="10%"/>
    <n v="8041.3"/>
    <n v="72371.7"/>
    <x v="11"/>
    <x v="2"/>
    <x v="1"/>
  </r>
  <r>
    <s v="EMP-FN-R19-2019"/>
    <s v="[{Name_Id :N20741,Gender_Id :F,RoleId :R19,CountryId :C1}]"/>
    <s v="N20741"/>
    <s v="Tonya Woodard"/>
    <x v="1"/>
    <n v="43"/>
    <n v="40"/>
    <s v="R19"/>
    <s v="FN"/>
    <s v="C1"/>
    <d v="1988-03-28T00:00:00"/>
    <x v="0"/>
    <n v="36"/>
    <x v="661"/>
    <x v="0"/>
    <n v="164761"/>
    <x v="0"/>
    <s v="10%"/>
    <n v="16476.100000000002"/>
    <n v="148284.9"/>
    <x v="12"/>
    <x v="4"/>
    <x v="2"/>
  </r>
  <r>
    <s v="EMP-OPR-R16-2016"/>
    <s v="[{Name_Id :N16142,Gender_Id :M,RoleId :R16,CountryId :C4}]"/>
    <s v="N16142"/>
    <s v="Joesph Mcguire"/>
    <x v="0"/>
    <n v="43"/>
    <n v="40"/>
    <s v="R16"/>
    <s v="OPR"/>
    <s v="C4"/>
    <d v="1989-05-24T00:00:00"/>
    <x v="0"/>
    <n v="35"/>
    <x v="141"/>
    <x v="3"/>
    <n v="212460"/>
    <x v="0"/>
    <s v="10%"/>
    <n v="21246"/>
    <n v="191214"/>
    <x v="4"/>
    <x v="3"/>
    <x v="6"/>
  </r>
  <r>
    <s v="EMP-PM-R6-2019"/>
    <s v="[{Name_Id :N16520,Gender_Id :M,RoleId :R6,CountryId :C3}]"/>
    <s v="N16520"/>
    <s v="Paris Mahoney"/>
    <x v="0"/>
    <n v="42"/>
    <n v="40"/>
    <s v="R6"/>
    <s v="PM"/>
    <s v="C3"/>
    <d v="1989-09-16T00:00:00"/>
    <x v="0"/>
    <n v="35"/>
    <x v="459"/>
    <x v="0"/>
    <n v="196532"/>
    <x v="0"/>
    <s v="10%"/>
    <n v="19653.2"/>
    <n v="176878.8"/>
    <x v="0"/>
    <x v="0"/>
    <x v="1"/>
  </r>
  <r>
    <s v="EMP-ENG-R13-2018"/>
    <s v="[{Name_Id :N16094,Gender_Id :M,RoleId :R13,CountryId :C4}]"/>
    <s v="N16094"/>
    <s v="Benjamin Hess"/>
    <x v="0"/>
    <n v="43"/>
    <n v="40"/>
    <s v="R13"/>
    <s v="ENG"/>
    <s v="C4"/>
    <d v="1989-11-10T00:00:00"/>
    <x v="0"/>
    <n v="35"/>
    <x v="278"/>
    <x v="1"/>
    <n v="215725"/>
    <x v="0"/>
    <s v="10%"/>
    <n v="21572.5"/>
    <n v="194152.5"/>
    <x v="2"/>
    <x v="1"/>
    <x v="6"/>
  </r>
  <r>
    <s v="EMP-OPR-R11-2019"/>
    <s v="[{Name_Id :N20450,Gender_Id :F,RoleId :R11,CountryId :C4}]"/>
    <s v="N20450"/>
    <s v="Sophia Cabrera"/>
    <x v="1"/>
    <n v="43"/>
    <n v="40"/>
    <s v="R11"/>
    <s v="OPR"/>
    <s v="C4"/>
    <d v="1994-07-28T00:00:00"/>
    <x v="0"/>
    <n v="30"/>
    <x v="676"/>
    <x v="0"/>
    <n v="85059"/>
    <x v="0"/>
    <s v="10%"/>
    <n v="8505.9"/>
    <n v="76553.100000000006"/>
    <x v="15"/>
    <x v="3"/>
    <x v="6"/>
  </r>
  <r>
    <s v="EMP-ENG-R1-2017"/>
    <s v="[{Name_Id :N18589,Gender_Id :M,RoleId :R1,CountryId :C6}]"/>
    <s v="N18589"/>
    <s v="Francisco Raymond"/>
    <x v="0"/>
    <n v="42"/>
    <n v="40"/>
    <s v="R1"/>
    <s v="ENG"/>
    <s v="C6"/>
    <d v="1984-04-01T00:00:00"/>
    <x v="0"/>
    <n v="40"/>
    <x v="66"/>
    <x v="6"/>
    <n v="230869"/>
    <x v="0"/>
    <s v="10%"/>
    <n v="23086.9"/>
    <n v="207782.1"/>
    <x v="1"/>
    <x v="1"/>
    <x v="5"/>
  </r>
  <r>
    <s v="EMP-OPR-R8-2017"/>
    <s v="[{Name_Id :N18811,Gender_Id :M,RoleId :R8,CountryId :C2}]"/>
    <s v="N18811"/>
    <s v="Stuart Vang"/>
    <x v="0"/>
    <n v="42"/>
    <n v="40"/>
    <s v="R8"/>
    <s v="OPR"/>
    <s v="C2"/>
    <d v="1989-12-13T00:00:00"/>
    <x v="0"/>
    <n v="35"/>
    <x v="375"/>
    <x v="6"/>
    <n v="80551"/>
    <x v="0"/>
    <s v="10%"/>
    <n v="8055.1"/>
    <n v="72495.899999999994"/>
    <x v="17"/>
    <x v="3"/>
    <x v="4"/>
  </r>
  <r>
    <s v="EMP-OPR-R11-2017"/>
    <s v="[{Name_Id :N9965,Gender_Id :M,RoleId :R11,CountryId :C5}]"/>
    <s v="N9965"/>
    <s v="Anibal Douglas"/>
    <x v="0"/>
    <n v="42"/>
    <n v="39"/>
    <s v="R11"/>
    <s v="OPR"/>
    <s v="C5"/>
    <d v="1987-08-30T00:00:00"/>
    <x v="0"/>
    <n v="37"/>
    <x v="376"/>
    <x v="6"/>
    <n v="182545"/>
    <x v="0"/>
    <s v="10%"/>
    <n v="18254.5"/>
    <n v="164290.5"/>
    <x v="15"/>
    <x v="3"/>
    <x v="0"/>
  </r>
  <r>
    <s v="EMP-PM-R5-2018"/>
    <s v="[{Name_Id :N20259,Gender_Id :M,RoleId :R5,CountryId :C3}]"/>
    <s v="N20259"/>
    <s v="Waylon Hester"/>
    <x v="0"/>
    <n v="42"/>
    <n v="40"/>
    <s v="R5"/>
    <s v="PM"/>
    <s v="C3"/>
    <d v="1994-03-18T00:00:00"/>
    <x v="0"/>
    <n v="30"/>
    <x v="502"/>
    <x v="1"/>
    <n v="93235"/>
    <x v="0"/>
    <s v="10%"/>
    <n v="9323.5"/>
    <n v="83911.5"/>
    <x v="10"/>
    <x v="0"/>
    <x v="1"/>
  </r>
  <r>
    <s v="EMP-OPR-R16-2017"/>
    <s v="[{Name_Id :N18961,Gender_Id :M,RoleId :R16,CountryId :C2}]"/>
    <s v="N18961"/>
    <s v="Davis Herrera"/>
    <x v="0"/>
    <n v="43"/>
    <n v="40"/>
    <s v="R16"/>
    <s v="OPR"/>
    <s v="C2"/>
    <d v="1990-08-26T00:00:00"/>
    <x v="0"/>
    <n v="34"/>
    <x v="608"/>
    <x v="6"/>
    <n v="170959"/>
    <x v="0"/>
    <s v="10%"/>
    <n v="17095.900000000001"/>
    <n v="153863.1"/>
    <x v="4"/>
    <x v="3"/>
    <x v="4"/>
  </r>
  <r>
    <s v="EMP-ENG-R12-2016"/>
    <s v="[{Name_Id :N16587,Gender_Id :M,RoleId :R12,CountryId :C7}]"/>
    <s v="N16587"/>
    <s v="Joseph Brooks"/>
    <x v="0"/>
    <n v="43"/>
    <n v="40"/>
    <s v="R12"/>
    <s v="ENG"/>
    <s v="C7"/>
    <d v="1988-05-10T00:00:00"/>
    <x v="0"/>
    <n v="36"/>
    <x v="677"/>
    <x v="3"/>
    <n v="286920"/>
    <x v="0"/>
    <s v="10%"/>
    <n v="28692"/>
    <n v="258228"/>
    <x v="18"/>
    <x v="1"/>
    <x v="3"/>
  </r>
  <r>
    <s v="EMP-ENG-R7-2016"/>
    <s v="[{Name_Id :N16718,Gender_Id :M,RoleId :R7,CountryId :C7}]"/>
    <s v="N16718"/>
    <s v="Kyle Castillo"/>
    <x v="0"/>
    <n v="42"/>
    <n v="40"/>
    <s v="R7"/>
    <s v="ENG"/>
    <s v="C7"/>
    <d v="1986-08-25T00:00:00"/>
    <x v="0"/>
    <n v="38"/>
    <x v="678"/>
    <x v="3"/>
    <n v="199892"/>
    <x v="0"/>
    <s v="10%"/>
    <n v="19989.2"/>
    <n v="179902.8"/>
    <x v="16"/>
    <x v="1"/>
    <x v="3"/>
  </r>
  <r>
    <s v="EMP-ENG-R1-2016"/>
    <s v="[{Name_Id :N16604,Gender_Id :M,RoleId :R1,CountryId :C7}]"/>
    <s v="N16604"/>
    <s v="Zachariah Montoya"/>
    <x v="0"/>
    <n v="42"/>
    <n v="40"/>
    <s v="R1"/>
    <s v="ENG"/>
    <s v="C7"/>
    <d v="1988-03-29T00:00:00"/>
    <x v="0"/>
    <n v="36"/>
    <x v="679"/>
    <x v="3"/>
    <n v="168105"/>
    <x v="0"/>
    <s v="10%"/>
    <n v="16810.5"/>
    <n v="151294.5"/>
    <x v="1"/>
    <x v="1"/>
    <x v="3"/>
  </r>
  <r>
    <s v="EMP-ENG-R3-2016"/>
    <s v="[{Name_Id :N16773,Gender_Id :F,RoleId :R3,CountryId :C6}]"/>
    <s v="N16773"/>
    <s v="Bettie Barber"/>
    <x v="1"/>
    <n v="42"/>
    <n v="40"/>
    <s v="R3"/>
    <s v="ENG"/>
    <s v="C6"/>
    <d v="1990-07-22T00:00:00"/>
    <x v="0"/>
    <n v="34"/>
    <x v="678"/>
    <x v="3"/>
    <n v="141769"/>
    <x v="0"/>
    <s v="10%"/>
    <n v="14176.900000000001"/>
    <n v="127592.1"/>
    <x v="7"/>
    <x v="1"/>
    <x v="5"/>
  </r>
  <r>
    <s v="EMP-SM-R15-2016"/>
    <s v="[{Name_Id :N16557,Gender_Id :M,RoleId :R15,CountryId :C7}]"/>
    <s v="N16557"/>
    <s v="Sherwood Clarke"/>
    <x v="0"/>
    <n v="43"/>
    <n v="40"/>
    <s v="R15"/>
    <s v="SM"/>
    <s v="C7"/>
    <d v="1990-06-16T00:00:00"/>
    <x v="0"/>
    <n v="34"/>
    <x v="680"/>
    <x v="3"/>
    <n v="93871"/>
    <x v="0"/>
    <s v="10%"/>
    <n v="9387.1"/>
    <n v="84483.9"/>
    <x v="3"/>
    <x v="2"/>
    <x v="3"/>
  </r>
  <r>
    <s v="EMP-SM-R9-2018"/>
    <s v="[{Name_Id :N21058,Gender_Id :M,RoleId :R9,CountryId :C5}]"/>
    <s v="N21058"/>
    <s v="Cedrick Sampson"/>
    <x v="0"/>
    <n v="42"/>
    <n v="40"/>
    <s v="R9"/>
    <s v="SM"/>
    <s v="C5"/>
    <d v="1989-08-28T00:00:00"/>
    <x v="0"/>
    <n v="35"/>
    <x v="681"/>
    <x v="1"/>
    <n v="210752"/>
    <x v="0"/>
    <s v="10%"/>
    <n v="21075.200000000001"/>
    <n v="189676.79999999999"/>
    <x v="8"/>
    <x v="2"/>
    <x v="0"/>
  </r>
  <r>
    <s v="EMP-SM-R10-2016"/>
    <s v="[{Name_Id :N16558,Gender_Id :M,RoleId :R10,CountryId :C4}]"/>
    <s v="N16558"/>
    <s v="Dorsey Shepherd"/>
    <x v="0"/>
    <n v="43"/>
    <n v="40"/>
    <s v="R10"/>
    <s v="SM"/>
    <s v="C4"/>
    <d v="1991-02-21T00:00:00"/>
    <x v="0"/>
    <n v="33"/>
    <x v="680"/>
    <x v="3"/>
    <n v="156379"/>
    <x v="0"/>
    <s v="10%"/>
    <n v="15637.900000000001"/>
    <n v="140741.1"/>
    <x v="11"/>
    <x v="2"/>
    <x v="6"/>
  </r>
  <r>
    <s v="EMP-HR-R18-2018"/>
    <s v="[{Name_Id :N20524,Gender_Id :F,RoleId :R18,CountryId :C6}]"/>
    <s v="N20524"/>
    <s v="Nikki Trevino"/>
    <x v="1"/>
    <n v="43"/>
    <n v="40"/>
    <s v="R18"/>
    <s v="HR"/>
    <s v="C6"/>
    <d v="1989-07-21T00:00:00"/>
    <x v="0"/>
    <n v="35"/>
    <x v="328"/>
    <x v="1"/>
    <n v="142695"/>
    <x v="0"/>
    <s v="10%"/>
    <n v="14269.5"/>
    <n v="128425.5"/>
    <x v="13"/>
    <x v="5"/>
    <x v="5"/>
  </r>
  <r>
    <s v="EMP-SM-R15-2019"/>
    <s v="[{Name_Id :N22553,Gender_Id :M,RoleId :R15,CountryId :C4}]"/>
    <s v="N22553"/>
    <s v="Odell Lawson"/>
    <x v="0"/>
    <n v="43"/>
    <n v="40"/>
    <s v="R15"/>
    <s v="SM"/>
    <s v="C4"/>
    <d v="1993-10-30T00:00:00"/>
    <x v="0"/>
    <n v="31"/>
    <x v="75"/>
    <x v="0"/>
    <n v="123560"/>
    <x v="0"/>
    <s v="10%"/>
    <n v="12356"/>
    <n v="111204"/>
    <x v="3"/>
    <x v="2"/>
    <x v="6"/>
  </r>
  <r>
    <s v="EMP-OPR-R8-2016"/>
    <s v="[{Name_Id :N16709,Gender_Id :M,RoleId :R8,CountryId :C7}]"/>
    <s v="N16709"/>
    <s v="Cyrus Figueroa"/>
    <x v="0"/>
    <n v="42"/>
    <n v="40"/>
    <s v="R8"/>
    <s v="OPR"/>
    <s v="C7"/>
    <d v="1982-11-18T00:00:00"/>
    <x v="0"/>
    <n v="42"/>
    <x v="678"/>
    <x v="3"/>
    <n v="345941"/>
    <x v="0"/>
    <s v="10%"/>
    <n v="34594.1"/>
    <n v="311346.90000000002"/>
    <x v="17"/>
    <x v="3"/>
    <x v="3"/>
  </r>
  <r>
    <s v="EMP-ENG-R13-2018"/>
    <s v="[{Name_Id :N20458,Gender_Id :F,RoleId :R13,CountryId :C6}]"/>
    <s v="N20458"/>
    <s v="Tina Suarez"/>
    <x v="1"/>
    <n v="43"/>
    <n v="40"/>
    <s v="R13"/>
    <s v="ENG"/>
    <s v="C6"/>
    <d v="1994-03-15T00:00:00"/>
    <x v="0"/>
    <n v="30"/>
    <x v="614"/>
    <x v="1"/>
    <n v="75174"/>
    <x v="0"/>
    <s v="10%"/>
    <n v="7517.4000000000005"/>
    <n v="67656.600000000006"/>
    <x v="2"/>
    <x v="1"/>
    <x v="5"/>
  </r>
  <r>
    <s v="EMP-ENG-R7-2017"/>
    <s v="[{Name_Id :N4693,Gender_Id :M,RoleId :R7,CountryId :C3}]"/>
    <s v="N4693"/>
    <s v="Gerald Carrillo"/>
    <x v="0"/>
    <n v="41"/>
    <n v="39"/>
    <s v="R7"/>
    <s v="ENG"/>
    <s v="C3"/>
    <d v="1982-03-02T00:00:00"/>
    <x v="0"/>
    <n v="42"/>
    <x v="466"/>
    <x v="6"/>
    <n v="224094"/>
    <x v="0"/>
    <s v="10%"/>
    <n v="22409.4"/>
    <n v="201684.6"/>
    <x v="16"/>
    <x v="1"/>
    <x v="1"/>
  </r>
  <r>
    <s v="EMP-OPR-R17-2016"/>
    <s v="[{Name_Id :N16769,Gender_Id :M,RoleId :R17,CountryId :C4}]"/>
    <s v="N16769"/>
    <s v="Octavio Bentley"/>
    <x v="0"/>
    <n v="43"/>
    <n v="40"/>
    <s v="R17"/>
    <s v="OPR"/>
    <s v="C4"/>
    <d v="1988-06-25T00:00:00"/>
    <x v="0"/>
    <n v="36"/>
    <x v="678"/>
    <x v="3"/>
    <n v="114830"/>
    <x v="0"/>
    <s v="10%"/>
    <n v="11483"/>
    <n v="103347"/>
    <x v="9"/>
    <x v="3"/>
    <x v="6"/>
  </r>
  <r>
    <s v="EMP-OPR-R11-2016"/>
    <s v="[{Name_Id :N16591,Gender_Id :M,RoleId :R11,CountryId :C4}]"/>
    <s v="N16591"/>
    <s v="Edgardo Landry"/>
    <x v="0"/>
    <n v="43"/>
    <n v="40"/>
    <s v="R11"/>
    <s v="OPR"/>
    <s v="C4"/>
    <d v="1984-09-24T00:00:00"/>
    <x v="0"/>
    <n v="40"/>
    <x v="677"/>
    <x v="3"/>
    <n v="184360"/>
    <x v="0"/>
    <s v="10%"/>
    <n v="18436"/>
    <n v="165924"/>
    <x v="15"/>
    <x v="3"/>
    <x v="6"/>
  </r>
  <r>
    <s v="EMP-SM-R9-2018"/>
    <s v="[{Name_Id :N20832,Gender_Id :M,RoleId :R9,CountryId :C4}]"/>
    <s v="N20832"/>
    <s v="Coy Gates"/>
    <x v="0"/>
    <n v="42"/>
    <n v="40"/>
    <s v="R9"/>
    <s v="SM"/>
    <s v="C4"/>
    <d v="1992-11-24T00:00:00"/>
    <x v="0"/>
    <n v="32"/>
    <x v="419"/>
    <x v="1"/>
    <n v="78613"/>
    <x v="0"/>
    <s v="10%"/>
    <n v="7861.3"/>
    <n v="70751.7"/>
    <x v="8"/>
    <x v="2"/>
    <x v="6"/>
  </r>
  <r>
    <s v="EMP-OPR-R16-2017"/>
    <s v="[{Name_Id :N18265,Gender_Id :M,RoleId :R16,CountryId :C2}]"/>
    <s v="N18265"/>
    <s v="Frankie Stafford"/>
    <x v="0"/>
    <n v="43"/>
    <n v="40"/>
    <s v="R16"/>
    <s v="OPR"/>
    <s v="C2"/>
    <d v="1987-09-20T00:00:00"/>
    <x v="0"/>
    <n v="37"/>
    <x v="357"/>
    <x v="6"/>
    <n v="236908"/>
    <x v="0"/>
    <s v="10%"/>
    <n v="23690.800000000003"/>
    <n v="213217.2"/>
    <x v="4"/>
    <x v="3"/>
    <x v="4"/>
  </r>
  <r>
    <s v="EMP-HR-R18-2016"/>
    <s v="[{Name_Id :N16628,Gender_Id :M,RoleId :R18,CountryId :C5}]"/>
    <s v="N16628"/>
    <s v="Norberto Mercer"/>
    <x v="0"/>
    <n v="43"/>
    <n v="40"/>
    <s v="R18"/>
    <s v="HR"/>
    <s v="C5"/>
    <d v="1983-11-22T00:00:00"/>
    <x v="0"/>
    <n v="41"/>
    <x v="682"/>
    <x v="3"/>
    <n v="400970"/>
    <x v="0"/>
    <s v="10%"/>
    <n v="40097"/>
    <n v="360873"/>
    <x v="13"/>
    <x v="5"/>
    <x v="0"/>
  </r>
  <r>
    <s v="EMP-PM-R14-2017"/>
    <s v="[{Name_Id :N18629,Gender_Id :M,RoleId :R14,CountryId :C6}]"/>
    <s v="N18629"/>
    <s v="Gabriel Morgan"/>
    <x v="0"/>
    <n v="43"/>
    <n v="40"/>
    <s v="R14"/>
    <s v="PM"/>
    <s v="C6"/>
    <d v="1990-12-14T00:00:00"/>
    <x v="0"/>
    <n v="34"/>
    <x v="93"/>
    <x v="6"/>
    <n v="114398"/>
    <x v="0"/>
    <s v="10%"/>
    <n v="11439.800000000001"/>
    <n v="102958.2"/>
    <x v="14"/>
    <x v="0"/>
    <x v="5"/>
  </r>
  <r>
    <s v="EMP-ENG-R3-2017"/>
    <s v="[{Name_Id :N18759,Gender_Id :F,RoleId :R3,CountryId :C7}]"/>
    <s v="N18759"/>
    <s v="Trina Ho"/>
    <x v="1"/>
    <n v="42"/>
    <n v="40"/>
    <s v="R3"/>
    <s v="ENG"/>
    <s v="C7"/>
    <d v="1994-01-18T00:00:00"/>
    <x v="0"/>
    <n v="31"/>
    <x v="113"/>
    <x v="6"/>
    <n v="110977"/>
    <x v="0"/>
    <s v="10%"/>
    <n v="11097.7"/>
    <n v="99879.3"/>
    <x v="7"/>
    <x v="1"/>
    <x v="3"/>
  </r>
  <r>
    <s v="EMP-HR-R18-2018"/>
    <s v="[{Name_Id :N20604,Gender_Id :F,RoleId :R18,CountryId :C2}]"/>
    <s v="N20604"/>
    <s v="Rose Serrano"/>
    <x v="1"/>
    <n v="43"/>
    <n v="40"/>
    <s v="R18"/>
    <s v="HR"/>
    <s v="C2"/>
    <d v="1991-06-08T00:00:00"/>
    <x v="0"/>
    <n v="33"/>
    <x v="367"/>
    <x v="1"/>
    <n v="88602"/>
    <x v="0"/>
    <s v="10%"/>
    <n v="8860.2000000000007"/>
    <n v="79741.8"/>
    <x v="13"/>
    <x v="5"/>
    <x v="4"/>
  </r>
  <r>
    <s v="EMP-HR-R18-2017"/>
    <s v="[{Name_Id :N18768,Gender_Id :M,RoleId :R18,CountryId :C2}]"/>
    <s v="N18768"/>
    <s v="Manual Fleming"/>
    <x v="0"/>
    <n v="43"/>
    <n v="40"/>
    <s v="R18"/>
    <s v="HR"/>
    <s v="C2"/>
    <d v="1992-10-12T00:00:00"/>
    <x v="0"/>
    <n v="32"/>
    <x v="113"/>
    <x v="6"/>
    <n v="96634"/>
    <x v="0"/>
    <s v="10%"/>
    <n v="9663.4"/>
    <n v="86970.6"/>
    <x v="13"/>
    <x v="5"/>
    <x v="4"/>
  </r>
  <r>
    <s v="EMP-ENG-R13-2016"/>
    <s v="[{Name_Id :N16627,Gender_Id :F,RoleId :R13,CountryId :C5}]"/>
    <s v="N16627"/>
    <s v="Katharine Ellison"/>
    <x v="1"/>
    <n v="43"/>
    <n v="40"/>
    <s v="R13"/>
    <s v="ENG"/>
    <s v="C5"/>
    <d v="1989-05-29T00:00:00"/>
    <x v="0"/>
    <n v="35"/>
    <x v="682"/>
    <x v="3"/>
    <n v="116975"/>
    <x v="0"/>
    <s v="10%"/>
    <n v="11697.5"/>
    <n v="105277.5"/>
    <x v="2"/>
    <x v="1"/>
    <x v="0"/>
  </r>
  <r>
    <s v="EMP-OPR-R16-2016"/>
    <s v="[{Name_Id :N16710,Gender_Id :M,RoleId :R16,CountryId :C2}]"/>
    <s v="N16710"/>
    <s v="Darwin Armstrong"/>
    <x v="0"/>
    <n v="43"/>
    <n v="40"/>
    <s v="R16"/>
    <s v="OPR"/>
    <s v="C2"/>
    <d v="1987-06-28T00:00:00"/>
    <x v="0"/>
    <n v="37"/>
    <x v="678"/>
    <x v="3"/>
    <n v="358422"/>
    <x v="0"/>
    <s v="10%"/>
    <n v="35842.200000000004"/>
    <n v="322579.8"/>
    <x v="4"/>
    <x v="3"/>
    <x v="4"/>
  </r>
  <r>
    <s v="EMP-ENG-R12-2016"/>
    <s v="[{Name_Id :N16581,Gender_Id :M,RoleId :R12,CountryId :C1}]"/>
    <s v="N16581"/>
    <s v="Troy Bass"/>
    <x v="0"/>
    <n v="43"/>
    <n v="40"/>
    <s v="R12"/>
    <s v="ENG"/>
    <s v="C1"/>
    <d v="1991-08-21T00:00:00"/>
    <x v="0"/>
    <n v="33"/>
    <x v="683"/>
    <x v="3"/>
    <n v="84996"/>
    <x v="0"/>
    <s v="10%"/>
    <n v="8499.6"/>
    <n v="76496.399999999994"/>
    <x v="18"/>
    <x v="1"/>
    <x v="2"/>
  </r>
  <r>
    <s v="EMP-ENG-R13-2017"/>
    <s v="[{Name_Id :N17479,Gender_Id :M,RoleId :R13,CountryId :C6}]"/>
    <s v="N17479"/>
    <s v="Cecil Alexander"/>
    <x v="0"/>
    <n v="43"/>
    <n v="40"/>
    <s v="R13"/>
    <s v="ENG"/>
    <s v="C6"/>
    <d v="1985-10-28T00:00:00"/>
    <x v="0"/>
    <n v="39"/>
    <x v="579"/>
    <x v="6"/>
    <n v="244970"/>
    <x v="0"/>
    <s v="10%"/>
    <n v="24497"/>
    <n v="220473"/>
    <x v="2"/>
    <x v="1"/>
    <x v="5"/>
  </r>
  <r>
    <s v="EMP-PM-R14-2016"/>
    <s v="[{Name_Id :N12162,Gender_Id :F,RoleId :R14,CountryId :C2}]"/>
    <s v="N12162"/>
    <s v="Christina Hahn"/>
    <x v="1"/>
    <n v="43"/>
    <n v="40"/>
    <s v="R14"/>
    <s v="PM"/>
    <s v="C2"/>
    <d v="1987-12-23T00:00:00"/>
    <x v="0"/>
    <n v="37"/>
    <x v="678"/>
    <x v="3"/>
    <n v="84724"/>
    <x v="0"/>
    <s v="10%"/>
    <n v="8472.4"/>
    <n v="76251.600000000006"/>
    <x v="14"/>
    <x v="0"/>
    <x v="4"/>
  </r>
  <r>
    <s v="EMP-SM-R10-2016"/>
    <s v="[{Name_Id :N16706,Gender_Id :M,RoleId :R10,CountryId :C5}]"/>
    <s v="N16706"/>
    <s v="Nestor Parsons"/>
    <x v="0"/>
    <n v="43"/>
    <n v="40"/>
    <s v="R10"/>
    <s v="SM"/>
    <s v="C5"/>
    <d v="1969-12-11T00:00:00"/>
    <x v="1"/>
    <n v="55"/>
    <x v="678"/>
    <x v="3"/>
    <n v="968178"/>
    <x v="0"/>
    <s v="10%"/>
    <n v="96817.8"/>
    <n v="871360.2"/>
    <x v="11"/>
    <x v="2"/>
    <x v="0"/>
  </r>
  <r>
    <s v="EMP-ENG-R7-2016"/>
    <s v="[{Name_Id :N16711,Gender_Id :M,RoleId :R7,CountryId :C3}]"/>
    <s v="N16711"/>
    <s v="Ian Bolton"/>
    <x v="0"/>
    <n v="42"/>
    <n v="40"/>
    <s v="R7"/>
    <s v="ENG"/>
    <s v="C3"/>
    <d v="1981-04-01T00:00:00"/>
    <x v="0"/>
    <n v="43"/>
    <x v="678"/>
    <x v="3"/>
    <n v="453088"/>
    <x v="0"/>
    <s v="10%"/>
    <n v="45308.800000000003"/>
    <n v="407779.2"/>
    <x v="16"/>
    <x v="1"/>
    <x v="1"/>
  </r>
  <r>
    <s v="EMP-HR-R18-2019"/>
    <s v="[{Name_Id :N21936,Gender_Id :M,RoleId :R18,CountryId :C4}]"/>
    <s v="N21936"/>
    <s v="Ira Lester"/>
    <x v="0"/>
    <n v="43"/>
    <n v="40"/>
    <s v="R18"/>
    <s v="HR"/>
    <s v="C4"/>
    <d v="1987-07-23T00:00:00"/>
    <x v="0"/>
    <n v="37"/>
    <x v="622"/>
    <x v="0"/>
    <n v="223133"/>
    <x v="0"/>
    <s v="10%"/>
    <n v="22313.300000000003"/>
    <n v="200819.7"/>
    <x v="13"/>
    <x v="5"/>
    <x v="6"/>
  </r>
  <r>
    <s v="EMP-ENG-R4-2017"/>
    <s v="[{Name_Id :N17927,Gender_Id :F,RoleId :R4,CountryId :C6}]"/>
    <s v="N17927"/>
    <s v="Clara Carrillo"/>
    <x v="1"/>
    <n v="42"/>
    <n v="40"/>
    <s v="R4"/>
    <s v="ENG"/>
    <s v="C6"/>
    <d v="1992-05-09T00:00:00"/>
    <x v="0"/>
    <n v="32"/>
    <x v="160"/>
    <x v="6"/>
    <n v="164465"/>
    <x v="0"/>
    <s v="10%"/>
    <n v="16446.5"/>
    <n v="148018.5"/>
    <x v="6"/>
    <x v="1"/>
    <x v="5"/>
  </r>
  <r>
    <s v="EMP-FN-R19-2017"/>
    <s v="[{Name_Id :N18886,Gender_Id :F,RoleId :R19,CountryId :C2}]"/>
    <s v="N18886"/>
    <s v="Tessa Stone"/>
    <x v="1"/>
    <n v="43"/>
    <n v="40"/>
    <s v="R19"/>
    <s v="FN"/>
    <s v="C2"/>
    <d v="1991-07-08T00:00:00"/>
    <x v="0"/>
    <n v="33"/>
    <x v="60"/>
    <x v="6"/>
    <n v="98433"/>
    <x v="0"/>
    <s v="10%"/>
    <n v="9843.3000000000011"/>
    <n v="88589.7"/>
    <x v="12"/>
    <x v="4"/>
    <x v="4"/>
  </r>
  <r>
    <s v="EMP-PM-R5-2016"/>
    <s v="[{Name_Id :N15730,Gender_Id :F,RoleId :R5,CountryId :C7}]"/>
    <s v="N15730"/>
    <s v="Willa Combs"/>
    <x v="1"/>
    <n v="42"/>
    <n v="40"/>
    <s v="R5"/>
    <s v="PM"/>
    <s v="C7"/>
    <d v="1994-05-25T00:00:00"/>
    <x v="0"/>
    <n v="30"/>
    <x v="680"/>
    <x v="3"/>
    <n v="98683"/>
    <x v="0"/>
    <s v="10%"/>
    <n v="9868.3000000000011"/>
    <n v="88814.7"/>
    <x v="10"/>
    <x v="0"/>
    <x v="3"/>
  </r>
  <r>
    <s v="EMP-ENG-R12-2019"/>
    <s v="[{Name_Id :N22213,Gender_Id :F,RoleId :R12,CountryId :C7}]"/>
    <s v="N22213"/>
    <s v="Augusta Zimmerman"/>
    <x v="1"/>
    <n v="43"/>
    <n v="40"/>
    <s v="R12"/>
    <s v="ENG"/>
    <s v="C7"/>
    <d v="1990-10-07T00:00:00"/>
    <x v="0"/>
    <n v="34"/>
    <x v="412"/>
    <x v="0"/>
    <n v="159667"/>
    <x v="0"/>
    <s v="10%"/>
    <n v="15966.7"/>
    <n v="143700.29999999999"/>
    <x v="18"/>
    <x v="1"/>
    <x v="3"/>
  </r>
  <r>
    <s v="EMP-SM-R10-2016"/>
    <s v="[{Name_Id :N16768,Gender_Id :F,RoleId :R10,CountryId :C7}]"/>
    <s v="N16768"/>
    <s v="Celia Lambert"/>
    <x v="1"/>
    <n v="43"/>
    <n v="40"/>
    <s v="R10"/>
    <s v="SM"/>
    <s v="C7"/>
    <d v="1993-11-03T00:00:00"/>
    <x v="0"/>
    <n v="31"/>
    <x v="678"/>
    <x v="3"/>
    <n v="73671"/>
    <x v="0"/>
    <s v="10%"/>
    <n v="7367.1"/>
    <n v="66303.899999999994"/>
    <x v="11"/>
    <x v="2"/>
    <x v="3"/>
  </r>
  <r>
    <s v="EMP-OPR-R8-2016"/>
    <s v="[{Name_Id :N16771,Gender_Id :M,RoleId :R8,CountryId :C5}]"/>
    <s v="N16771"/>
    <s v="Donnell Summers"/>
    <x v="0"/>
    <n v="42"/>
    <n v="40"/>
    <s v="R8"/>
    <s v="OPR"/>
    <s v="C5"/>
    <d v="1981-12-13T00:00:00"/>
    <x v="0"/>
    <n v="43"/>
    <x v="678"/>
    <x v="3"/>
    <n v="76504"/>
    <x v="0"/>
    <s v="10%"/>
    <n v="7650.4000000000005"/>
    <n v="68853.600000000006"/>
    <x v="17"/>
    <x v="3"/>
    <x v="0"/>
  </r>
  <r>
    <s v="EMP-ENG-R7-2016"/>
    <s v="[{Name_Id :N16629,Gender_Id :M,RoleId :R7,CountryId :C1}]"/>
    <s v="N16629"/>
    <s v="Dominic Ferrell"/>
    <x v="0"/>
    <n v="42"/>
    <n v="40"/>
    <s v="R7"/>
    <s v="ENG"/>
    <s v="C1"/>
    <d v="1991-09-02T00:00:00"/>
    <x v="0"/>
    <n v="33"/>
    <x v="682"/>
    <x v="3"/>
    <n v="150103"/>
    <x v="0"/>
    <s v="10%"/>
    <n v="15010.300000000001"/>
    <n v="135092.70000000001"/>
    <x v="16"/>
    <x v="1"/>
    <x v="2"/>
  </r>
  <r>
    <s v="EMP-SM-R9-2016"/>
    <s v="[{Name_Id :N16712,Gender_Id :M,RoleId :R9,CountryId :C5}]"/>
    <s v="N16712"/>
    <s v="Drew Cooley"/>
    <x v="0"/>
    <n v="42"/>
    <n v="40"/>
    <s v="R9"/>
    <s v="SM"/>
    <s v="C5"/>
    <d v="1990-02-07T00:00:00"/>
    <x v="0"/>
    <n v="35"/>
    <x v="678"/>
    <x v="3"/>
    <n v="262968"/>
    <x v="0"/>
    <s v="10%"/>
    <n v="26296.800000000003"/>
    <n v="236671.2"/>
    <x v="8"/>
    <x v="2"/>
    <x v="0"/>
  </r>
  <r>
    <s v="EMP-OPR-R17-2018"/>
    <s v="[{Name_Id :N20088,Gender_Id :M,RoleId :R17,CountryId :C2}]"/>
    <s v="N20088"/>
    <s v="Emile Key"/>
    <x v="0"/>
    <n v="43"/>
    <n v="40"/>
    <s v="R17"/>
    <s v="OPR"/>
    <s v="C2"/>
    <d v="1991-08-25T00:00:00"/>
    <x v="0"/>
    <n v="33"/>
    <x v="604"/>
    <x v="1"/>
    <n v="181865"/>
    <x v="0"/>
    <s v="10%"/>
    <n v="18186.5"/>
    <n v="163678.5"/>
    <x v="9"/>
    <x v="3"/>
    <x v="4"/>
  </r>
  <r>
    <s v="EMP-SM-R15-2019"/>
    <s v="[{Name_Id :N22293,Gender_Id :M,RoleId :R15,CountryId :C2}]"/>
    <s v="N22293"/>
    <s v="Scot Chandler"/>
    <x v="0"/>
    <n v="43"/>
    <n v="40"/>
    <s v="R15"/>
    <s v="SM"/>
    <s v="C2"/>
    <d v="1988-04-11T00:00:00"/>
    <x v="0"/>
    <n v="36"/>
    <x v="498"/>
    <x v="0"/>
    <n v="162667"/>
    <x v="0"/>
    <s v="10%"/>
    <n v="16266.7"/>
    <n v="146400.29999999999"/>
    <x v="3"/>
    <x v="2"/>
    <x v="4"/>
  </r>
  <r>
    <s v="EMP-ENG-R3-2016"/>
    <s v="[{Name_Id :N16708,Gender_Id :M,RoleId :R3,CountryId :C5}]"/>
    <s v="N16708"/>
    <s v="Mark Mckay"/>
    <x v="0"/>
    <n v="42"/>
    <n v="40"/>
    <s v="R3"/>
    <s v="ENG"/>
    <s v="C5"/>
    <d v="1983-04-24T00:00:00"/>
    <x v="0"/>
    <n v="41"/>
    <x v="678"/>
    <x v="3"/>
    <n v="334279"/>
    <x v="0"/>
    <s v="10%"/>
    <n v="33427.9"/>
    <n v="300851.09999999998"/>
    <x v="7"/>
    <x v="1"/>
    <x v="0"/>
  </r>
  <r>
    <s v="EMP-ENG-R1-2019"/>
    <s v="[{Name_Id :N22433,Gender_Id :F,RoleId :R1,CountryId :C4}]"/>
    <s v="N22433"/>
    <s v="Janis Kelley"/>
    <x v="1"/>
    <n v="42"/>
    <n v="40"/>
    <s v="R1"/>
    <s v="ENG"/>
    <s v="C4"/>
    <d v="1994-08-22T00:00:00"/>
    <x v="0"/>
    <n v="30"/>
    <x v="41"/>
    <x v="0"/>
    <n v="120000"/>
    <x v="0"/>
    <s v="10%"/>
    <n v="12000"/>
    <n v="108000"/>
    <x v="1"/>
    <x v="1"/>
    <x v="6"/>
  </r>
  <r>
    <s v="EMP-ENG-R3-2018"/>
    <s v="[{Name_Id :N20574,Gender_Id :M,RoleId :R3,CountryId :C2}]"/>
    <s v="N20574"/>
    <s v="Leonard Coffey"/>
    <x v="0"/>
    <n v="42"/>
    <n v="40"/>
    <s v="R3"/>
    <s v="ENG"/>
    <s v="C2"/>
    <d v="1994-03-18T00:00:00"/>
    <x v="0"/>
    <n v="30"/>
    <x v="420"/>
    <x v="1"/>
    <n v="129391"/>
    <x v="0"/>
    <s v="10%"/>
    <n v="12939.1"/>
    <n v="116451.9"/>
    <x v="7"/>
    <x v="1"/>
    <x v="4"/>
  </r>
  <r>
    <s v="EMP-ENG-R13-2016"/>
    <s v="[{Name_Id :N16733,Gender_Id :M,RoleId :R13,CountryId :C5}]"/>
    <s v="N16733"/>
    <s v="Stacey Munoz"/>
    <x v="0"/>
    <n v="43"/>
    <n v="40"/>
    <s v="R13"/>
    <s v="ENG"/>
    <s v="C5"/>
    <d v="1986-09-27T00:00:00"/>
    <x v="0"/>
    <n v="38"/>
    <x v="684"/>
    <x v="3"/>
    <n v="164949"/>
    <x v="0"/>
    <s v="10%"/>
    <n v="16494.900000000001"/>
    <n v="148454.1"/>
    <x v="2"/>
    <x v="1"/>
    <x v="0"/>
  </r>
  <r>
    <s v="EMP-OPR-R8-2016"/>
    <s v="[{Name_Id :N16751,Gender_Id :F,RoleId :R8,CountryId :C3}]"/>
    <s v="N16751"/>
    <s v="Maryanne Haney"/>
    <x v="1"/>
    <n v="42"/>
    <n v="40"/>
    <s v="R8"/>
    <s v="OPR"/>
    <s v="C3"/>
    <d v="1987-08-22T00:00:00"/>
    <x v="0"/>
    <n v="37"/>
    <x v="685"/>
    <x v="3"/>
    <n v="162399"/>
    <x v="0"/>
    <s v="10%"/>
    <n v="16239.900000000001"/>
    <n v="146159.1"/>
    <x v="17"/>
    <x v="3"/>
    <x v="1"/>
  </r>
  <r>
    <s v="EMP-SM-R10-2019"/>
    <s v="[{Name_Id :N22285,Gender_Id :M,RoleId :R10,CountryId :C7}]"/>
    <s v="N22285"/>
    <s v="Mike Potter"/>
    <x v="0"/>
    <n v="43"/>
    <n v="40"/>
    <s v="R10"/>
    <s v="SM"/>
    <s v="C7"/>
    <d v="1991-01-15T00:00:00"/>
    <x v="0"/>
    <n v="34"/>
    <x v="498"/>
    <x v="0"/>
    <n v="196184"/>
    <x v="0"/>
    <s v="10%"/>
    <n v="19618.400000000001"/>
    <n v="176565.6"/>
    <x v="11"/>
    <x v="2"/>
    <x v="3"/>
  </r>
  <r>
    <s v="EMP-OPR-R11-2018"/>
    <s v="[{Name_Id :N20192,Gender_Id :M,RoleId :R11,CountryId :C2}]"/>
    <s v="N20192"/>
    <s v="Rudolph Daniel"/>
    <x v="0"/>
    <n v="43"/>
    <n v="40"/>
    <s v="R11"/>
    <s v="OPR"/>
    <s v="C2"/>
    <d v="1988-07-15T00:00:00"/>
    <x v="0"/>
    <n v="36"/>
    <x v="102"/>
    <x v="1"/>
    <n v="241207"/>
    <x v="0"/>
    <s v="10%"/>
    <n v="24120.7"/>
    <n v="217086.3"/>
    <x v="15"/>
    <x v="3"/>
    <x v="4"/>
  </r>
  <r>
    <s v="EMP-FN-R19-2016"/>
    <s v="[{Name_Id :N16721,Gender_Id :M,RoleId :R19,CountryId :C7}]"/>
    <s v="N16721"/>
    <s v="Margarito Navarro"/>
    <x v="0"/>
    <n v="43"/>
    <n v="40"/>
    <s v="R19"/>
    <s v="FN"/>
    <s v="C7"/>
    <d v="1994-11-03T00:00:00"/>
    <x v="0"/>
    <n v="30"/>
    <x v="686"/>
    <x v="3"/>
    <n v="105859"/>
    <x v="0"/>
    <s v="10%"/>
    <n v="10585.900000000001"/>
    <n v="95273.1"/>
    <x v="12"/>
    <x v="4"/>
    <x v="3"/>
  </r>
  <r>
    <s v="EMP-HR-R18-2016"/>
    <s v="[{Name_Id :N16724,Gender_Id :M,RoleId :R18,CountryId :C1}]"/>
    <s v="N16724"/>
    <s v="Jacques Sparks"/>
    <x v="0"/>
    <n v="43"/>
    <n v="40"/>
    <s v="R18"/>
    <s v="HR"/>
    <s v="C1"/>
    <d v="1989-06-21T00:00:00"/>
    <x v="0"/>
    <n v="35"/>
    <x v="686"/>
    <x v="3"/>
    <n v="175771"/>
    <x v="0"/>
    <s v="10%"/>
    <n v="17577.100000000002"/>
    <n v="158193.9"/>
    <x v="13"/>
    <x v="5"/>
    <x v="2"/>
  </r>
  <r>
    <s v="EMP-PM-R5-2019"/>
    <s v="[{Name_Id :N21903,Gender_Id :F,RoleId :R5,CountryId :C3}]"/>
    <s v="N21903"/>
    <s v="Frieda Delgado"/>
    <x v="1"/>
    <n v="42"/>
    <n v="40"/>
    <s v="R5"/>
    <s v="PM"/>
    <s v="C3"/>
    <d v="1995-06-24T00:00:00"/>
    <x v="0"/>
    <n v="29"/>
    <x v="687"/>
    <x v="0"/>
    <n v="100167"/>
    <x v="0"/>
    <s v="10%"/>
    <n v="10016.700000000001"/>
    <n v="90150.3"/>
    <x v="10"/>
    <x v="0"/>
    <x v="1"/>
  </r>
  <r>
    <s v="EMP-ENG-R12-2019"/>
    <s v="[{Name_Id :N16787,Gender_Id :M,RoleId :R12,CountryId :C6}]"/>
    <s v="N16787"/>
    <s v="Rolf Wilson"/>
    <x v="0"/>
    <n v="43"/>
    <n v="40"/>
    <s v="R12"/>
    <s v="ENG"/>
    <s v="C6"/>
    <d v="1987-05-28T00:00:00"/>
    <x v="0"/>
    <n v="37"/>
    <x v="459"/>
    <x v="0"/>
    <n v="93980"/>
    <x v="0"/>
    <s v="10%"/>
    <n v="9398"/>
    <n v="84582"/>
    <x v="18"/>
    <x v="1"/>
    <x v="5"/>
  </r>
  <r>
    <s v="EMP-ENG-R1-2019"/>
    <s v="[{Name_Id :N21665,Gender_Id :M,RoleId :R1,CountryId :C5}]"/>
    <s v="N21665"/>
    <s v="Gerardo Rodriguez"/>
    <x v="0"/>
    <n v="42"/>
    <n v="40"/>
    <s v="R1"/>
    <s v="ENG"/>
    <s v="C5"/>
    <d v="1996-05-19T00:00:00"/>
    <x v="0"/>
    <n v="28"/>
    <x v="676"/>
    <x v="0"/>
    <n v="91968"/>
    <x v="0"/>
    <s v="10%"/>
    <n v="9196.8000000000011"/>
    <n v="82771.199999999997"/>
    <x v="1"/>
    <x v="1"/>
    <x v="0"/>
  </r>
  <r>
    <s v="EMP-ENG-R3-2018"/>
    <s v="[{Name_Id :N16779,Gender_Id :M,RoleId :R3,CountryId :C1}]"/>
    <s v="N16779"/>
    <s v="Shirley Acevedo"/>
    <x v="0"/>
    <n v="42"/>
    <n v="40"/>
    <s v="R3"/>
    <s v="ENG"/>
    <s v="C1"/>
    <d v="1994-06-10T00:00:00"/>
    <x v="0"/>
    <n v="30"/>
    <x v="278"/>
    <x v="1"/>
    <n v="129886"/>
    <x v="0"/>
    <s v="10%"/>
    <n v="12988.6"/>
    <n v="116897.4"/>
    <x v="7"/>
    <x v="1"/>
    <x v="2"/>
  </r>
  <r>
    <s v="EMP-OPR-R2-2019"/>
    <s v="[{Name_Id :N22115,Gender_Id :F,RoleId :R2,CountryId :C3}]"/>
    <s v="N22115"/>
    <s v="Colette Mahoney"/>
    <x v="1"/>
    <n v="42"/>
    <n v="40"/>
    <s v="R2"/>
    <s v="OPR"/>
    <s v="C3"/>
    <d v="1993-11-04T00:00:00"/>
    <x v="0"/>
    <n v="31"/>
    <x v="25"/>
    <x v="0"/>
    <n v="97613"/>
    <x v="0"/>
    <s v="10%"/>
    <n v="9761.3000000000011"/>
    <n v="87851.7"/>
    <x v="5"/>
    <x v="3"/>
    <x v="1"/>
  </r>
  <r>
    <s v="EMP-ENG-R4-2019"/>
    <s v="[{Name_Id :N22432,Gender_Id :F,RoleId :R4,CountryId :C6}]"/>
    <s v="N22432"/>
    <s v="Verna Richmond"/>
    <x v="1"/>
    <n v="42"/>
    <n v="40"/>
    <s v="R4"/>
    <s v="ENG"/>
    <s v="C6"/>
    <d v="1994-11-27T00:00:00"/>
    <x v="0"/>
    <n v="30"/>
    <x v="41"/>
    <x v="0"/>
    <n v="64863"/>
    <x v="0"/>
    <s v="10%"/>
    <n v="6486.3"/>
    <n v="58376.7"/>
    <x v="6"/>
    <x v="1"/>
    <x v="5"/>
  </r>
  <r>
    <s v="EMP-SM-R10-2019"/>
    <s v="[{Name_Id :N21809,Gender_Id :M,RoleId :R10,CountryId :C4}]"/>
    <s v="N21809"/>
    <s v="Abe George"/>
    <x v="0"/>
    <n v="43"/>
    <n v="40"/>
    <s v="R10"/>
    <s v="SM"/>
    <s v="C4"/>
    <d v="1994-12-29T00:00:00"/>
    <x v="0"/>
    <n v="30"/>
    <x v="661"/>
    <x v="0"/>
    <n v="99472"/>
    <x v="0"/>
    <s v="10%"/>
    <n v="9947.2000000000007"/>
    <n v="89524.800000000003"/>
    <x v="11"/>
    <x v="2"/>
    <x v="6"/>
  </r>
  <r>
    <s v="EMP-PM-R14-2019"/>
    <s v="[{Name_Id :N22362,Gender_Id :M,RoleId :R14,CountryId :C3}]"/>
    <s v="N22362"/>
    <s v="Cortez Pennington"/>
    <x v="0"/>
    <n v="43"/>
    <n v="40"/>
    <s v="R14"/>
    <s v="PM"/>
    <s v="C3"/>
    <d v="1993-04-24T00:00:00"/>
    <x v="0"/>
    <n v="31"/>
    <x v="97"/>
    <x v="0"/>
    <n v="97613"/>
    <x v="0"/>
    <s v="10%"/>
    <n v="9761.3000000000011"/>
    <n v="87851.7"/>
    <x v="14"/>
    <x v="0"/>
    <x v="1"/>
  </r>
  <r>
    <s v="EMP-SM-R15-2019"/>
    <s v="[{Name_Id :N20953,Gender_Id :M,RoleId :R15,CountryId :C2}]"/>
    <s v="N20953"/>
    <s v="Elvin Black"/>
    <x v="0"/>
    <n v="43"/>
    <n v="40"/>
    <s v="R15"/>
    <s v="SM"/>
    <s v="C2"/>
    <d v="1995-12-17T00:00:00"/>
    <x v="0"/>
    <n v="29"/>
    <x v="511"/>
    <x v="0"/>
    <n v="80050"/>
    <x v="0"/>
    <s v="10%"/>
    <n v="8005"/>
    <n v="72045"/>
    <x v="3"/>
    <x v="2"/>
    <x v="4"/>
  </r>
  <r>
    <s v="EMP-SM-R10-2019"/>
    <s v="[{Name_Id :N21691,Gender_Id :M,RoleId :R10,CountryId :C7}]"/>
    <s v="N21691"/>
    <s v="Jared Hoffman"/>
    <x v="0"/>
    <n v="43"/>
    <n v="40"/>
    <s v="R10"/>
    <s v="SM"/>
    <s v="C7"/>
    <d v="1994-08-11T00:00:00"/>
    <x v="0"/>
    <n v="30"/>
    <x v="358"/>
    <x v="0"/>
    <n v="122261"/>
    <x v="0"/>
    <s v="10%"/>
    <n v="12226.1"/>
    <n v="110034.9"/>
    <x v="11"/>
    <x v="2"/>
    <x v="3"/>
  </r>
  <r>
    <s v="EMP-ENG-R12-2019"/>
    <s v="[{Name_Id :N21779,Gender_Id :F,RoleId :R12,CountryId :C6}]"/>
    <s v="N21779"/>
    <s v="Vanessa Andersen"/>
    <x v="1"/>
    <n v="43"/>
    <n v="40"/>
    <s v="R12"/>
    <s v="ENG"/>
    <s v="C6"/>
    <d v="1994-08-10T00:00:00"/>
    <x v="0"/>
    <n v="30"/>
    <x v="573"/>
    <x v="0"/>
    <n v="93990"/>
    <x v="0"/>
    <s v="10%"/>
    <n v="9399"/>
    <n v="84591"/>
    <x v="18"/>
    <x v="1"/>
    <x v="5"/>
  </r>
  <r>
    <s v="EMP-OPR-R11-2019"/>
    <s v="[{Name_Id :N22051,Gender_Id :M,RoleId :R11,CountryId :C6}]"/>
    <s v="N22051"/>
    <s v="Elwood Glass"/>
    <x v="0"/>
    <n v="43"/>
    <n v="40"/>
    <s v="R11"/>
    <s v="OPR"/>
    <s v="C6"/>
    <d v="1994-12-10T00:00:00"/>
    <x v="0"/>
    <n v="30"/>
    <x v="688"/>
    <x v="0"/>
    <n v="133487"/>
    <x v="0"/>
    <s v="10%"/>
    <n v="13348.7"/>
    <n v="120138.3"/>
    <x v="15"/>
    <x v="3"/>
    <x v="5"/>
  </r>
  <r>
    <s v="EMP-PM-R6-2019"/>
    <s v="[{Name_Id :N22118,Gender_Id :F,RoleId :R6,CountryId :C6}]"/>
    <s v="N22118"/>
    <s v="Cora Terrell"/>
    <x v="1"/>
    <n v="42"/>
    <n v="40"/>
    <s v="R6"/>
    <s v="PM"/>
    <s v="C6"/>
    <d v="1995-07-25T00:00:00"/>
    <x v="0"/>
    <n v="29"/>
    <x v="25"/>
    <x v="0"/>
    <n v="133725"/>
    <x v="0"/>
    <s v="10%"/>
    <n v="13372.5"/>
    <n v="120352.5"/>
    <x v="0"/>
    <x v="0"/>
    <x v="5"/>
  </r>
  <r>
    <s v="EMP-ENG-R3-2017"/>
    <s v="[{Name_Id :N17980,Gender_Id :M,RoleId :R3,CountryId :C7}]"/>
    <s v="N17980"/>
    <s v="Fernando Leonard"/>
    <x v="0"/>
    <n v="42"/>
    <n v="40"/>
    <s v="R3"/>
    <s v="ENG"/>
    <s v="C7"/>
    <d v="1988-08-11T00:00:00"/>
    <x v="0"/>
    <n v="36"/>
    <x v="456"/>
    <x v="6"/>
    <n v="171056"/>
    <x v="0"/>
    <s v="10%"/>
    <n v="17105.600000000002"/>
    <n v="153950.39999999999"/>
    <x v="7"/>
    <x v="1"/>
    <x v="3"/>
  </r>
  <r>
    <s v="EMP-ENG-R12-2017"/>
    <s v="[{Name_Id :N18808,Gender_Id :M,RoleId :R12,CountryId :C4}]"/>
    <s v="N18808"/>
    <s v="Jeffrey Dickerson"/>
    <x v="0"/>
    <n v="43"/>
    <n v="40"/>
    <s v="R12"/>
    <s v="ENG"/>
    <s v="C4"/>
    <d v="1987-05-28T00:00:00"/>
    <x v="0"/>
    <n v="37"/>
    <x v="375"/>
    <x v="6"/>
    <n v="264179"/>
    <x v="0"/>
    <s v="10%"/>
    <n v="26417.9"/>
    <n v="237761.1"/>
    <x v="18"/>
    <x v="1"/>
    <x v="6"/>
  </r>
  <r>
    <s v="EMP-OPR-R11-2017"/>
    <s v="[{Name_Id :N18547,Gender_Id :M,RoleId :R11,CountryId :C2}]"/>
    <s v="N18547"/>
    <s v="Tanner Holder"/>
    <x v="0"/>
    <n v="43"/>
    <n v="40"/>
    <s v="R11"/>
    <s v="OPR"/>
    <s v="C2"/>
    <d v="1994-09-12T00:00:00"/>
    <x v="0"/>
    <n v="30"/>
    <x v="411"/>
    <x v="6"/>
    <n v="93592"/>
    <x v="0"/>
    <s v="10%"/>
    <n v="9359.2000000000007"/>
    <n v="84232.8"/>
    <x v="15"/>
    <x v="3"/>
    <x v="4"/>
  </r>
  <r>
    <s v="EMP-OPR-R2-2017"/>
    <s v="[{Name_Id :N19019,Gender_Id :M,RoleId :R2,CountryId :C7}]"/>
    <s v="N19019"/>
    <s v="Jim Greer"/>
    <x v="0"/>
    <n v="42"/>
    <n v="40"/>
    <s v="R2"/>
    <s v="OPR"/>
    <s v="C7"/>
    <d v="1989-04-14T00:00:00"/>
    <x v="0"/>
    <n v="35"/>
    <x v="386"/>
    <x v="6"/>
    <n v="188562"/>
    <x v="0"/>
    <s v="10%"/>
    <n v="18856.2"/>
    <n v="169705.8"/>
    <x v="5"/>
    <x v="3"/>
    <x v="3"/>
  </r>
  <r>
    <s v="EMP-PM-R6-2018"/>
    <s v="[{Name_Id :N20887,Gender_Id :M,RoleId :R6,CountryId :C3}]"/>
    <s v="N20887"/>
    <s v="Gavin Chen"/>
    <x v="0"/>
    <n v="42"/>
    <n v="40"/>
    <s v="R6"/>
    <s v="PM"/>
    <s v="C3"/>
    <d v="1993-10-03T00:00:00"/>
    <x v="0"/>
    <n v="31"/>
    <x v="278"/>
    <x v="1"/>
    <n v="114993"/>
    <x v="0"/>
    <s v="10%"/>
    <n v="11499.300000000001"/>
    <n v="103493.7"/>
    <x v="0"/>
    <x v="0"/>
    <x v="1"/>
  </r>
  <r>
    <s v="EMP-OPR-R11-2017"/>
    <s v="[{Name_Id :N17903,Gender_Id :M,RoleId :R11,CountryId :C3}]"/>
    <s v="N17903"/>
    <s v="Cedrick Booth"/>
    <x v="0"/>
    <n v="43"/>
    <n v="40"/>
    <s v="R11"/>
    <s v="OPR"/>
    <s v="C3"/>
    <d v="1989-05-25T00:00:00"/>
    <x v="0"/>
    <n v="35"/>
    <x v="176"/>
    <x v="6"/>
    <n v="135772"/>
    <x v="0"/>
    <s v="10%"/>
    <n v="13577.2"/>
    <n v="122194.8"/>
    <x v="15"/>
    <x v="3"/>
    <x v="1"/>
  </r>
  <r>
    <s v="EMP-FN-R19-2017"/>
    <s v="[{Name_Id :N18959,Gender_Id :F,RoleId :R19,CountryId :C6}]"/>
    <s v="N18959"/>
    <s v="Lea Norris"/>
    <x v="1"/>
    <n v="43"/>
    <n v="40"/>
    <s v="R19"/>
    <s v="FN"/>
    <s v="C6"/>
    <d v="1993-04-13T00:00:00"/>
    <x v="0"/>
    <n v="31"/>
    <x v="608"/>
    <x v="6"/>
    <n v="114281"/>
    <x v="0"/>
    <s v="10%"/>
    <n v="11428.1"/>
    <n v="102852.9"/>
    <x v="12"/>
    <x v="4"/>
    <x v="5"/>
  </r>
  <r>
    <s v="EMP-ENG-R1-2019"/>
    <s v="[{Name_Id :N21854,Gender_Id :F,RoleId :R1,CountryId :C2}]"/>
    <s v="N21854"/>
    <s v="Marci Villegas"/>
    <x v="1"/>
    <n v="42"/>
    <n v="40"/>
    <s v="R1"/>
    <s v="ENG"/>
    <s v="C2"/>
    <d v="1993-05-14T00:00:00"/>
    <x v="0"/>
    <n v="31"/>
    <x v="568"/>
    <x v="0"/>
    <n v="77795"/>
    <x v="0"/>
    <s v="10%"/>
    <n v="7779.5"/>
    <n v="70015.5"/>
    <x v="1"/>
    <x v="1"/>
    <x v="4"/>
  </r>
  <r>
    <s v="EMP-PM-R6-2019"/>
    <s v="[{Name_Id :N22013,Gender_Id :M,RoleId :R6,CountryId :C7}]"/>
    <s v="N22013"/>
    <s v="Efrain Terrell"/>
    <x v="0"/>
    <n v="42"/>
    <n v="40"/>
    <s v="R6"/>
    <s v="PM"/>
    <s v="C7"/>
    <d v="1987-07-16T00:00:00"/>
    <x v="0"/>
    <n v="37"/>
    <x v="311"/>
    <x v="0"/>
    <n v="230273"/>
    <x v="0"/>
    <s v="10%"/>
    <n v="23027.300000000003"/>
    <n v="207245.7"/>
    <x v="0"/>
    <x v="0"/>
    <x v="3"/>
  </r>
  <r>
    <s v="EMP-ENG-R7-2016"/>
    <s v="[{Name_Id :N16840,Gender_Id :M,RoleId :R7,CountryId :C1}]"/>
    <s v="N16840"/>
    <s v="Rob Bauer"/>
    <x v="0"/>
    <n v="42"/>
    <n v="40"/>
    <s v="R7"/>
    <s v="ENG"/>
    <s v="C1"/>
    <d v="1991-09-28T00:00:00"/>
    <x v="0"/>
    <n v="33"/>
    <x v="689"/>
    <x v="3"/>
    <n v="140240"/>
    <x v="0"/>
    <s v="10%"/>
    <n v="14024"/>
    <n v="126216"/>
    <x v="16"/>
    <x v="1"/>
    <x v="2"/>
  </r>
  <r>
    <s v="EMP-OPR-R17-2016"/>
    <s v="[{Name_Id :N16866,Gender_Id :M,RoleId :R17,CountryId :C7}]"/>
    <s v="N16866"/>
    <s v="Roosevelt Neal"/>
    <x v="0"/>
    <n v="43"/>
    <n v="40"/>
    <s v="R17"/>
    <s v="OPR"/>
    <s v="C7"/>
    <d v="1994-12-06T00:00:00"/>
    <x v="0"/>
    <n v="30"/>
    <x v="690"/>
    <x v="3"/>
    <n v="93852"/>
    <x v="0"/>
    <s v="10%"/>
    <n v="9385.2000000000007"/>
    <n v="84466.8"/>
    <x v="9"/>
    <x v="3"/>
    <x v="3"/>
  </r>
  <r>
    <s v="EMP-SM-R15-2016"/>
    <s v="[{Name_Id :N16917,Gender_Id :M,RoleId :R15,CountryId :C6}]"/>
    <s v="N16917"/>
    <s v="Mauro Whitney"/>
    <x v="0"/>
    <n v="43"/>
    <n v="40"/>
    <s v="R15"/>
    <s v="SM"/>
    <s v="C6"/>
    <d v="1984-12-20T00:00:00"/>
    <x v="0"/>
    <n v="40"/>
    <x v="691"/>
    <x v="3"/>
    <n v="351616"/>
    <x v="0"/>
    <s v="10%"/>
    <n v="35161.599999999999"/>
    <n v="316454.40000000002"/>
    <x v="3"/>
    <x v="2"/>
    <x v="5"/>
  </r>
  <r>
    <s v="EMP-SM-R9-2016"/>
    <s v="[{Name_Id :N16923,Gender_Id :F,RoleId :R9,CountryId :C7}]"/>
    <s v="N16923"/>
    <s v="Dana Ferrell"/>
    <x v="1"/>
    <n v="42"/>
    <n v="40"/>
    <s v="R9"/>
    <s v="SM"/>
    <s v="C7"/>
    <d v="1988-04-01T00:00:00"/>
    <x v="0"/>
    <n v="36"/>
    <x v="692"/>
    <x v="3"/>
    <n v="224625"/>
    <x v="0"/>
    <s v="10%"/>
    <n v="22462.5"/>
    <n v="202162.5"/>
    <x v="8"/>
    <x v="2"/>
    <x v="3"/>
  </r>
  <r>
    <s v="EMP-FN-R19-2018"/>
    <s v="[{Name_Id :N20051,Gender_Id :M,RoleId :R19,CountryId :C4}]"/>
    <s v="N20051"/>
    <s v="Shelton Blackburn"/>
    <x v="0"/>
    <n v="43"/>
    <n v="40"/>
    <s v="R19"/>
    <s v="FN"/>
    <s v="C4"/>
    <d v="1991-08-27T00:00:00"/>
    <x v="0"/>
    <n v="33"/>
    <x v="675"/>
    <x v="1"/>
    <n v="90447"/>
    <x v="0"/>
    <s v="10%"/>
    <n v="9044.7000000000007"/>
    <n v="81402.3"/>
    <x v="12"/>
    <x v="4"/>
    <x v="6"/>
  </r>
  <r>
    <s v="EMP-ENG-R7-2016"/>
    <s v="[{Name_Id :N16841,Gender_Id :F,RoleId :R7,CountryId :C3}]"/>
    <s v="N16841"/>
    <s v="Thelma Beard"/>
    <x v="1"/>
    <n v="42"/>
    <n v="40"/>
    <s v="R7"/>
    <s v="ENG"/>
    <s v="C3"/>
    <d v="1984-06-18T00:00:00"/>
    <x v="0"/>
    <n v="40"/>
    <x v="689"/>
    <x v="3"/>
    <n v="99948"/>
    <x v="0"/>
    <s v="10%"/>
    <n v="9994.8000000000011"/>
    <n v="89953.2"/>
    <x v="16"/>
    <x v="1"/>
    <x v="1"/>
  </r>
  <r>
    <s v="EMP-OPR-R8-2016"/>
    <s v="[{Name_Id :N16914,Gender_Id :M,RoleId :R8,CountryId :C5}]"/>
    <s v="N16914"/>
    <s v="Cristobal Parks"/>
    <x v="0"/>
    <n v="42"/>
    <n v="40"/>
    <s v="R8"/>
    <s v="OPR"/>
    <s v="C5"/>
    <d v="1987-05-10T00:00:00"/>
    <x v="0"/>
    <n v="37"/>
    <x v="691"/>
    <x v="3"/>
    <n v="109721"/>
    <x v="0"/>
    <s v="10%"/>
    <n v="10972.1"/>
    <n v="98748.9"/>
    <x v="17"/>
    <x v="3"/>
    <x v="0"/>
  </r>
  <r>
    <s v="EMP-HR-R18-2018"/>
    <s v="[{Name_Id :N20254,Gender_Id :M,RoleId :R18,CountryId :C2}]"/>
    <s v="N20254"/>
    <s v="Erich Santos"/>
    <x v="0"/>
    <n v="43"/>
    <n v="40"/>
    <s v="R18"/>
    <s v="HR"/>
    <s v="C2"/>
    <d v="1994-05-09T00:00:00"/>
    <x v="0"/>
    <n v="30"/>
    <x v="502"/>
    <x v="1"/>
    <n v="135942"/>
    <x v="0"/>
    <s v="10%"/>
    <n v="13594.2"/>
    <n v="122347.8"/>
    <x v="13"/>
    <x v="5"/>
    <x v="4"/>
  </r>
  <r>
    <s v="EMP-ENG-R4-2018"/>
    <s v="[{Name_Id :N19940,Gender_Id :M,RoleId :R4,CountryId :C2}]"/>
    <s v="N19940"/>
    <s v="Monty Dixon"/>
    <x v="0"/>
    <n v="42"/>
    <n v="40"/>
    <s v="R4"/>
    <s v="ENG"/>
    <s v="C2"/>
    <d v="1992-08-13T00:00:00"/>
    <x v="0"/>
    <n v="32"/>
    <x v="481"/>
    <x v="1"/>
    <n v="79689"/>
    <x v="0"/>
    <s v="10%"/>
    <n v="7968.9000000000005"/>
    <n v="71720.100000000006"/>
    <x v="6"/>
    <x v="1"/>
    <x v="4"/>
  </r>
  <r>
    <s v="EMP-ENG-R13-2019"/>
    <s v="[{Name_Id :N21851,Gender_Id :M,RoleId :R13,CountryId :C3}]"/>
    <s v="N21851"/>
    <s v="Antione Vaughan"/>
    <x v="0"/>
    <n v="43"/>
    <n v="40"/>
    <s v="R13"/>
    <s v="ENG"/>
    <s v="C3"/>
    <d v="1994-11-05T00:00:00"/>
    <x v="0"/>
    <n v="30"/>
    <x v="568"/>
    <x v="0"/>
    <n v="76367"/>
    <x v="0"/>
    <s v="10%"/>
    <n v="7636.7000000000007"/>
    <n v="68730.3"/>
    <x v="2"/>
    <x v="1"/>
    <x v="1"/>
  </r>
  <r>
    <s v="EMP-OPR-R11-2019"/>
    <s v="[{Name_Id :N21971,Gender_Id :F,RoleId :R11,CountryId :C2}]"/>
    <s v="N21971"/>
    <s v="Tamera Boyd"/>
    <x v="1"/>
    <n v="43"/>
    <n v="40"/>
    <s v="R11"/>
    <s v="OPR"/>
    <s v="C2"/>
    <d v="1991-06-03T00:00:00"/>
    <x v="0"/>
    <n v="33"/>
    <x v="422"/>
    <x v="0"/>
    <n v="173667"/>
    <x v="0"/>
    <s v="10%"/>
    <n v="17366.7"/>
    <n v="156300.29999999999"/>
    <x v="15"/>
    <x v="3"/>
    <x v="4"/>
  </r>
  <r>
    <s v="EMP-PM-R14-2019"/>
    <s v="[{Name_Id :N22434,Gender_Id :F,RoleId :R14,CountryId :C2}]"/>
    <s v="N22434"/>
    <s v="Gabrielle Moore"/>
    <x v="1"/>
    <n v="43"/>
    <n v="40"/>
    <s v="R14"/>
    <s v="PM"/>
    <s v="C2"/>
    <d v="1995-01-23T00:00:00"/>
    <x v="0"/>
    <n v="30"/>
    <x v="41"/>
    <x v="0"/>
    <n v="86283"/>
    <x v="0"/>
    <s v="10%"/>
    <n v="8628.3000000000011"/>
    <n v="77654.7"/>
    <x v="14"/>
    <x v="0"/>
    <x v="4"/>
  </r>
  <r>
    <s v="EMP-ENG-R13-2018"/>
    <s v="[{Name_Id :N20638,Gender_Id :F,RoleId :R13,CountryId :C1}]"/>
    <s v="N20638"/>
    <s v="Eddie Morrow"/>
    <x v="1"/>
    <n v="43"/>
    <n v="40"/>
    <s v="R13"/>
    <s v="ENG"/>
    <s v="C1"/>
    <d v="1992-11-27T00:00:00"/>
    <x v="0"/>
    <n v="32"/>
    <x v="127"/>
    <x v="1"/>
    <n v="115117"/>
    <x v="0"/>
    <s v="10%"/>
    <n v="11511.7"/>
    <n v="103605.3"/>
    <x v="2"/>
    <x v="1"/>
    <x v="2"/>
  </r>
  <r>
    <s v="EMP-ENG-R13-2018"/>
    <s v="[{Name_Id :N16861,Gender_Id :M,RoleId :R13,CountryId :C4}]"/>
    <s v="N16861"/>
    <s v="Ernest Mahoney"/>
    <x v="0"/>
    <n v="43"/>
    <n v="40"/>
    <s v="R13"/>
    <s v="ENG"/>
    <s v="C4"/>
    <d v="1989-04-10T00:00:00"/>
    <x v="0"/>
    <n v="35"/>
    <x v="675"/>
    <x v="1"/>
    <n v="112235"/>
    <x v="0"/>
    <s v="10%"/>
    <n v="11223.5"/>
    <n v="101011.5"/>
    <x v="2"/>
    <x v="1"/>
    <x v="6"/>
  </r>
  <r>
    <s v="EMP-ENG-R12-2019"/>
    <s v="[{Name_Id :N21495,Gender_Id :F,RoleId :R12,CountryId :C5}]"/>
    <s v="N21495"/>
    <s v="Aurelia Phillips"/>
    <x v="1"/>
    <n v="43"/>
    <n v="40"/>
    <s v="R12"/>
    <s v="ENG"/>
    <s v="C5"/>
    <d v="1991-06-29T00:00:00"/>
    <x v="0"/>
    <n v="33"/>
    <x v="183"/>
    <x v="1"/>
    <n v="94576"/>
    <x v="0"/>
    <s v="10%"/>
    <n v="9457.6"/>
    <n v="85118.399999999994"/>
    <x v="18"/>
    <x v="1"/>
    <x v="0"/>
  </r>
  <r>
    <s v="EMP-OPR-R16-2017"/>
    <s v="[{Name_Id :N17667,Gender_Id :F,RoleId :R16,CountryId :C5}]"/>
    <s v="N17667"/>
    <s v="Belinda Moran"/>
    <x v="1"/>
    <n v="43"/>
    <n v="40"/>
    <s v="R16"/>
    <s v="OPR"/>
    <s v="C5"/>
    <d v="1995-05-22T00:00:00"/>
    <x v="0"/>
    <n v="29"/>
    <x v="345"/>
    <x v="6"/>
    <n v="97572"/>
    <x v="0"/>
    <s v="10%"/>
    <n v="9757.2000000000007"/>
    <n v="87814.8"/>
    <x v="4"/>
    <x v="3"/>
    <x v="0"/>
  </r>
  <r>
    <s v="EMP-ENG-R12-2019"/>
    <s v="[{Name_Id :N21814,Gender_Id :M,RoleId :R12,CountryId :C4}]"/>
    <s v="N21814"/>
    <s v="Mel Miles"/>
    <x v="0"/>
    <n v="43"/>
    <n v="40"/>
    <s v="R12"/>
    <s v="ENG"/>
    <s v="C4"/>
    <d v="1994-12-08T00:00:00"/>
    <x v="0"/>
    <n v="30"/>
    <x v="661"/>
    <x v="0"/>
    <n v="106272"/>
    <x v="0"/>
    <s v="10%"/>
    <n v="10627.2"/>
    <n v="95644.800000000003"/>
    <x v="18"/>
    <x v="1"/>
    <x v="6"/>
  </r>
  <r>
    <s v="EMP-OPR-R11-2019"/>
    <s v="[{Name_Id :N21773,Gender_Id :F,RoleId :R11,CountryId :C7}]"/>
    <s v="N21773"/>
    <s v="Aline Kirk"/>
    <x v="1"/>
    <n v="43"/>
    <n v="40"/>
    <s v="R11"/>
    <s v="OPR"/>
    <s v="C7"/>
    <d v="1994-01-13T00:00:00"/>
    <x v="0"/>
    <n v="31"/>
    <x v="573"/>
    <x v="0"/>
    <n v="93100"/>
    <x v="0"/>
    <s v="10%"/>
    <n v="9310"/>
    <n v="83790"/>
    <x v="15"/>
    <x v="3"/>
    <x v="3"/>
  </r>
  <r>
    <s v="EMP-SM-R9-2019"/>
    <s v="[{Name_Id :N20054,Gender_Id :F,RoleId :R9,CountryId :C4}]"/>
    <s v="N20054"/>
    <s v="Aida Rocha"/>
    <x v="1"/>
    <n v="42"/>
    <n v="40"/>
    <s v="R9"/>
    <s v="SM"/>
    <s v="C4"/>
    <d v="1995-03-27T00:00:00"/>
    <x v="0"/>
    <n v="29"/>
    <x v="358"/>
    <x v="0"/>
    <n v="86148"/>
    <x v="0"/>
    <s v="10%"/>
    <n v="8614.8000000000011"/>
    <n v="77533.2"/>
    <x v="8"/>
    <x v="2"/>
    <x v="6"/>
  </r>
  <r>
    <s v="EMP-ENG-R12-2016"/>
    <s v="[{Name_Id :N16933,Gender_Id :M,RoleId :R12,CountryId :C6}]"/>
    <s v="N16933"/>
    <s v="Osvaldo Welch"/>
    <x v="0"/>
    <n v="43"/>
    <n v="40"/>
    <s v="R12"/>
    <s v="ENG"/>
    <s v="C6"/>
    <d v="1990-08-16T00:00:00"/>
    <x v="0"/>
    <n v="34"/>
    <x v="693"/>
    <x v="3"/>
    <n v="157389"/>
    <x v="0"/>
    <s v="10%"/>
    <n v="15738.900000000001"/>
    <n v="141650.1"/>
    <x v="18"/>
    <x v="1"/>
    <x v="5"/>
  </r>
  <r>
    <s v="EMP-OPR-R2-2016"/>
    <s v="[{Name_Id :N17061,Gender_Id :F,RoleId :R2,CountryId :C4}]"/>
    <s v="N17061"/>
    <s v="Rosanna Glenn"/>
    <x v="1"/>
    <n v="42"/>
    <n v="40"/>
    <s v="R2"/>
    <s v="OPR"/>
    <s v="C4"/>
    <d v="1994-05-27T00:00:00"/>
    <x v="0"/>
    <n v="30"/>
    <x v="33"/>
    <x v="3"/>
    <n v="62908"/>
    <x v="0"/>
    <s v="10%"/>
    <n v="6290.8"/>
    <n v="56617.2"/>
    <x v="5"/>
    <x v="3"/>
    <x v="6"/>
  </r>
  <r>
    <s v="EMP-ENG-R3-2016"/>
    <s v="[{Name_Id :N17040,Gender_Id :M,RoleId :R3,CountryId :C3}]"/>
    <s v="N17040"/>
    <s v="Lauren Ponce"/>
    <x v="0"/>
    <n v="42"/>
    <n v="40"/>
    <s v="R3"/>
    <s v="ENG"/>
    <s v="C3"/>
    <d v="1993-10-10T00:00:00"/>
    <x v="0"/>
    <n v="31"/>
    <x v="694"/>
    <x v="3"/>
    <n v="99926"/>
    <x v="0"/>
    <s v="10%"/>
    <n v="9992.6"/>
    <n v="89933.4"/>
    <x v="7"/>
    <x v="1"/>
    <x v="1"/>
  </r>
  <r>
    <s v="EMP-HR-R18-2016"/>
    <s v="[{Name_Id :N15387,Gender_Id :F,RoleId :R18,CountryId :C4}]"/>
    <s v="N15387"/>
    <s v="Casandra Cochran"/>
    <x v="1"/>
    <n v="43"/>
    <n v="40"/>
    <s v="R18"/>
    <s v="HR"/>
    <s v="C4"/>
    <d v="1992-01-21T00:00:00"/>
    <x v="0"/>
    <n v="33"/>
    <x v="623"/>
    <x v="3"/>
    <n v="92211"/>
    <x v="0"/>
    <s v="10%"/>
    <n v="9221.1"/>
    <n v="82989.899999999994"/>
    <x v="13"/>
    <x v="5"/>
    <x v="6"/>
  </r>
  <r>
    <s v="EMP-ENG-R7-2016"/>
    <s v="[{Name_Id :N17027,Gender_Id :M,RoleId :R7,CountryId :C6}]"/>
    <s v="N17027"/>
    <s v="Colby Alexander"/>
    <x v="0"/>
    <n v="42"/>
    <n v="40"/>
    <s v="R7"/>
    <s v="ENG"/>
    <s v="C6"/>
    <d v="1984-04-16T00:00:00"/>
    <x v="0"/>
    <n v="40"/>
    <x v="695"/>
    <x v="3"/>
    <n v="126604"/>
    <x v="0"/>
    <s v="10%"/>
    <n v="12660.400000000001"/>
    <n v="113943.6"/>
    <x v="16"/>
    <x v="1"/>
    <x v="5"/>
  </r>
  <r>
    <s v="EMP-SM-R15-2017"/>
    <s v="[{Name_Id :N17488,Gender_Id :M,RoleId :R15,CountryId :C1}]"/>
    <s v="N17488"/>
    <s v="Michale Vincent"/>
    <x v="0"/>
    <n v="43"/>
    <n v="40"/>
    <s v="R15"/>
    <s v="SM"/>
    <s v="C1"/>
    <d v="1987-05-05T00:00:00"/>
    <x v="0"/>
    <n v="37"/>
    <x v="579"/>
    <x v="6"/>
    <n v="169257"/>
    <x v="0"/>
    <s v="10%"/>
    <n v="16925.7"/>
    <n v="152331.29999999999"/>
    <x v="3"/>
    <x v="2"/>
    <x v="2"/>
  </r>
  <r>
    <s v="EMP-SM-R10-2019"/>
    <s v="[{Name_Id :N22157,Gender_Id :M,RoleId :R10,CountryId :C7}]"/>
    <s v="N22157"/>
    <s v="Clay Mccarthy"/>
    <x v="0"/>
    <n v="43"/>
    <n v="40"/>
    <s v="R10"/>
    <s v="SM"/>
    <s v="C7"/>
    <d v="1990-05-31T00:00:00"/>
    <x v="0"/>
    <n v="34"/>
    <x v="619"/>
    <x v="0"/>
    <n v="119485"/>
    <x v="0"/>
    <s v="10%"/>
    <n v="11948.5"/>
    <n v="107536.5"/>
    <x v="11"/>
    <x v="2"/>
    <x v="3"/>
  </r>
  <r>
    <s v="EMP-ENG-R12-2016"/>
    <s v="[{Name_Id :N17112,Gender_Id :M,RoleId :R12,CountryId :C2}]"/>
    <s v="N17112"/>
    <s v="Paul Doyle"/>
    <x v="0"/>
    <n v="43"/>
    <n v="40"/>
    <s v="R12"/>
    <s v="ENG"/>
    <s v="C2"/>
    <d v="1983-12-02T00:00:00"/>
    <x v="0"/>
    <n v="41"/>
    <x v="696"/>
    <x v="3"/>
    <n v="154986"/>
    <x v="0"/>
    <s v="10%"/>
    <n v="15498.6"/>
    <n v="139487.4"/>
    <x v="18"/>
    <x v="1"/>
    <x v="4"/>
  </r>
  <r>
    <s v="EMP-FN-R19-2016"/>
    <s v="[{Name_Id :N17107,Gender_Id :M,RoleId :R19,CountryId :C4}]"/>
    <s v="N17107"/>
    <s v="Merrill Simpson"/>
    <x v="0"/>
    <n v="43"/>
    <n v="40"/>
    <s v="R19"/>
    <s v="FN"/>
    <s v="C4"/>
    <d v="1988-10-13T00:00:00"/>
    <x v="0"/>
    <n v="36"/>
    <x v="226"/>
    <x v="3"/>
    <n v="292561"/>
    <x v="0"/>
    <s v="10%"/>
    <n v="29256.100000000002"/>
    <n v="263304.90000000002"/>
    <x v="12"/>
    <x v="4"/>
    <x v="6"/>
  </r>
  <r>
    <s v="EMP-OPR-R2-2017"/>
    <s v="[{Name_Id :N17187,Gender_Id :M,RoleId :R2,CountryId :C3}]"/>
    <s v="N17187"/>
    <s v="Stefan Banks"/>
    <x v="0"/>
    <n v="42"/>
    <n v="40"/>
    <s v="R2"/>
    <s v="OPR"/>
    <s v="C3"/>
    <d v="1981-04-07T00:00:00"/>
    <x v="0"/>
    <n v="43"/>
    <x v="316"/>
    <x v="3"/>
    <n v="169465"/>
    <x v="0"/>
    <s v="10%"/>
    <n v="16946.5"/>
    <n v="152518.5"/>
    <x v="5"/>
    <x v="3"/>
    <x v="1"/>
  </r>
  <r>
    <s v="EMP-ENG-R4-2018"/>
    <s v="[{Name_Id :N20815,Gender_Id :F,RoleId :R4,CountryId :C1}]"/>
    <s v="N20815"/>
    <s v="Jane Turner"/>
    <x v="1"/>
    <n v="42"/>
    <n v="40"/>
    <s v="R4"/>
    <s v="ENG"/>
    <s v="C1"/>
    <d v="1995-04-01T00:00:00"/>
    <x v="0"/>
    <n v="29"/>
    <x v="605"/>
    <x v="1"/>
    <n v="73679"/>
    <x v="0"/>
    <s v="10%"/>
    <n v="7367.9000000000005"/>
    <n v="66311.100000000006"/>
    <x v="6"/>
    <x v="1"/>
    <x v="2"/>
  </r>
  <r>
    <s v="EMP-PM-R6-2018"/>
    <s v="[{Name_Id :N20632,Gender_Id :M,RoleId :R6,CountryId :C5}]"/>
    <s v="N20632"/>
    <s v="Aurelio Powell"/>
    <x v="0"/>
    <n v="42"/>
    <n v="40"/>
    <s v="R6"/>
    <s v="PM"/>
    <s v="C5"/>
    <d v="1989-11-22T00:00:00"/>
    <x v="0"/>
    <n v="35"/>
    <x v="127"/>
    <x v="1"/>
    <n v="122794"/>
    <x v="0"/>
    <s v="10%"/>
    <n v="12279.400000000001"/>
    <n v="110514.6"/>
    <x v="0"/>
    <x v="0"/>
    <x v="0"/>
  </r>
  <r>
    <s v="EMP-SM-R10-2017"/>
    <s v="[{Name_Id :N17338,Gender_Id :F,RoleId :R10,CountryId :C6}]"/>
    <s v="N17338"/>
    <s v="Tania Yoder"/>
    <x v="1"/>
    <n v="43"/>
    <n v="40"/>
    <s v="R10"/>
    <s v="SM"/>
    <s v="C6"/>
    <d v="1992-08-22T00:00:00"/>
    <x v="0"/>
    <n v="32"/>
    <x v="35"/>
    <x v="3"/>
    <n v="126230"/>
    <x v="0"/>
    <s v="10%"/>
    <n v="12623"/>
    <n v="113607"/>
    <x v="11"/>
    <x v="2"/>
    <x v="5"/>
  </r>
  <r>
    <s v="EMP-PM-R14-2017"/>
    <s v="[{Name_Id :N17205,Gender_Id :M,RoleId :R14,CountryId :C2}]"/>
    <s v="N17205"/>
    <s v="Long Krause"/>
    <x v="0"/>
    <n v="43"/>
    <n v="40"/>
    <s v="R14"/>
    <s v="PM"/>
    <s v="C2"/>
    <d v="1993-12-10T00:00:00"/>
    <x v="0"/>
    <n v="31"/>
    <x v="602"/>
    <x v="3"/>
    <n v="72307"/>
    <x v="0"/>
    <s v="10%"/>
    <n v="7230.7000000000007"/>
    <n v="65076.3"/>
    <x v="14"/>
    <x v="0"/>
    <x v="4"/>
  </r>
  <r>
    <s v="EMP-PM-R14-2019"/>
    <s v="[{Name_Id :N22012,Gender_Id :M,RoleId :R14,CountryId :C6}]"/>
    <s v="N22012"/>
    <s v="Nathanael Sampson"/>
    <x v="0"/>
    <n v="43"/>
    <n v="40"/>
    <s v="R14"/>
    <s v="PM"/>
    <s v="C6"/>
    <d v="1992-12-01T00:00:00"/>
    <x v="0"/>
    <n v="32"/>
    <x v="311"/>
    <x v="0"/>
    <n v="115484"/>
    <x v="0"/>
    <s v="10%"/>
    <n v="11548.400000000001"/>
    <n v="103935.6"/>
    <x v="14"/>
    <x v="0"/>
    <x v="5"/>
  </r>
  <r>
    <s v="EMP-OPR-R17-2019"/>
    <s v="[{Name_Id :N22307,Gender_Id :F,RoleId :R17,CountryId :C4}]"/>
    <s v="N22307"/>
    <s v="Freda Chapman"/>
    <x v="1"/>
    <n v="43"/>
    <n v="40"/>
    <s v="R17"/>
    <s v="OPR"/>
    <s v="C4"/>
    <d v="1994-09-03T00:00:00"/>
    <x v="0"/>
    <n v="30"/>
    <x v="511"/>
    <x v="0"/>
    <n v="65967"/>
    <x v="0"/>
    <s v="10%"/>
    <n v="6596.7000000000007"/>
    <n v="59370.3"/>
    <x v="9"/>
    <x v="3"/>
    <x v="6"/>
  </r>
  <r>
    <s v="EMP-PM-R14-2019"/>
    <s v="[{Name_Id :N21876,Gender_Id :F,RoleId :R14,CountryId :C2}]"/>
    <s v="N21876"/>
    <s v="Leticia Kim"/>
    <x v="1"/>
    <n v="43"/>
    <n v="40"/>
    <s v="R14"/>
    <s v="PM"/>
    <s v="C2"/>
    <d v="1990-07-05T00:00:00"/>
    <x v="0"/>
    <n v="34"/>
    <x v="542"/>
    <x v="0"/>
    <n v="88267"/>
    <x v="0"/>
    <s v="10%"/>
    <n v="8826.7000000000007"/>
    <n v="79440.3"/>
    <x v="14"/>
    <x v="0"/>
    <x v="4"/>
  </r>
  <r>
    <s v="EMP-ENG-R3-2019"/>
    <s v="[{Name_Id :N22139,Gender_Id :F,RoleId :R3,CountryId :C1}]"/>
    <s v="N22139"/>
    <s v="Margret Brewer"/>
    <x v="1"/>
    <n v="42"/>
    <n v="40"/>
    <s v="R3"/>
    <s v="ENG"/>
    <s v="C1"/>
    <d v="1993-10-05T00:00:00"/>
    <x v="0"/>
    <n v="31"/>
    <x v="148"/>
    <x v="0"/>
    <n v="86283"/>
    <x v="0"/>
    <s v="10%"/>
    <n v="8628.3000000000011"/>
    <n v="77654.7"/>
    <x v="7"/>
    <x v="1"/>
    <x v="2"/>
  </r>
  <r>
    <s v="EMP-ENG-R12-2017"/>
    <s v="[{Name_Id :N17310,Gender_Id :M,RoleId :R12,CountryId :C3}]"/>
    <s v="N17310"/>
    <s v="Jospeh Arellano"/>
    <x v="0"/>
    <n v="43"/>
    <n v="40"/>
    <s v="R12"/>
    <s v="ENG"/>
    <s v="C3"/>
    <d v="1984-11-14T00:00:00"/>
    <x v="0"/>
    <n v="40"/>
    <x v="375"/>
    <x v="6"/>
    <n v="211048"/>
    <x v="0"/>
    <s v="10%"/>
    <n v="21104.800000000003"/>
    <n v="189943.2"/>
    <x v="18"/>
    <x v="1"/>
    <x v="1"/>
  </r>
  <r>
    <s v="EMP-PM-R14-2017"/>
    <s v="[{Name_Id :N17241,Gender_Id :M,RoleId :R14,CountryId :C4}]"/>
    <s v="N17241"/>
    <s v="Kenton Richards"/>
    <x v="0"/>
    <n v="43"/>
    <n v="40"/>
    <s v="R14"/>
    <s v="PM"/>
    <s v="C4"/>
    <d v="1992-12-01T00:00:00"/>
    <x v="0"/>
    <n v="32"/>
    <x v="515"/>
    <x v="6"/>
    <n v="99771"/>
    <x v="0"/>
    <s v="10%"/>
    <n v="9977.1"/>
    <n v="89793.9"/>
    <x v="14"/>
    <x v="0"/>
    <x v="6"/>
  </r>
  <r>
    <s v="EMP-OPR-R16-2018"/>
    <s v="[{Name_Id :N20607,Gender_Id :M,RoleId :R16,CountryId :C5}]"/>
    <s v="N20607"/>
    <s v="Denver Aguirre"/>
    <x v="0"/>
    <n v="43"/>
    <n v="40"/>
    <s v="R16"/>
    <s v="OPR"/>
    <s v="C5"/>
    <d v="1993-06-06T00:00:00"/>
    <x v="0"/>
    <n v="31"/>
    <x v="367"/>
    <x v="1"/>
    <n v="155396"/>
    <x v="0"/>
    <s v="10%"/>
    <n v="15539.6"/>
    <n v="139856.4"/>
    <x v="4"/>
    <x v="3"/>
    <x v="0"/>
  </r>
  <r>
    <s v="EMP-SM-R9-2017"/>
    <s v="[{Name_Id :N17402,Gender_Id :M,RoleId :R9,CountryId :C7}]"/>
    <s v="N17402"/>
    <s v="Zachariah Blanchard"/>
    <x v="0"/>
    <n v="42"/>
    <n v="40"/>
    <s v="R9"/>
    <s v="SM"/>
    <s v="C7"/>
    <d v="1988-01-28T00:00:00"/>
    <x v="0"/>
    <n v="37"/>
    <x v="240"/>
    <x v="6"/>
    <n v="251589"/>
    <x v="0"/>
    <s v="10%"/>
    <n v="25158.9"/>
    <n v="226430.1"/>
    <x v="8"/>
    <x v="2"/>
    <x v="3"/>
  </r>
  <r>
    <s v="EMP-PM-R5-2019"/>
    <s v="[{Name_Id :N21819,Gender_Id :M,RoleId :R5,CountryId :C3}]"/>
    <s v="N21819"/>
    <s v="Ismael Jacobs"/>
    <x v="0"/>
    <n v="42"/>
    <n v="40"/>
    <s v="R5"/>
    <s v="PM"/>
    <s v="C3"/>
    <d v="1992-06-29T00:00:00"/>
    <x v="0"/>
    <n v="32"/>
    <x v="661"/>
    <x v="0"/>
    <n v="77383"/>
    <x v="0"/>
    <s v="10%"/>
    <n v="7738.3"/>
    <n v="69644.7"/>
    <x v="10"/>
    <x v="0"/>
    <x v="1"/>
  </r>
  <r>
    <s v="EMP-ENG-R3-2017"/>
    <s v="[{Name_Id :N17665,Gender_Id :F,RoleId :R3,CountryId :C3}]"/>
    <s v="N17665"/>
    <s v="Misty Warner"/>
    <x v="1"/>
    <n v="42"/>
    <n v="40"/>
    <s v="R3"/>
    <s v="ENG"/>
    <s v="C3"/>
    <d v="1994-12-17T00:00:00"/>
    <x v="0"/>
    <n v="30"/>
    <x v="345"/>
    <x v="6"/>
    <n v="108536"/>
    <x v="0"/>
    <s v="10%"/>
    <n v="10853.6"/>
    <n v="97682.4"/>
    <x v="7"/>
    <x v="1"/>
    <x v="1"/>
  </r>
  <r>
    <s v="EMP-OPR-R8-2017"/>
    <s v="[{Name_Id :N17670,Gender_Id :M,RoleId :R8,CountryId :C7}]"/>
    <s v="N17670"/>
    <s v="Stewart Schroeder"/>
    <x v="0"/>
    <n v="42"/>
    <n v="40"/>
    <s v="R8"/>
    <s v="OPR"/>
    <s v="C7"/>
    <d v="1990-06-11T00:00:00"/>
    <x v="0"/>
    <n v="34"/>
    <x v="345"/>
    <x v="6"/>
    <n v="92161"/>
    <x v="0"/>
    <s v="10%"/>
    <n v="9216.1"/>
    <n v="82944.899999999994"/>
    <x v="17"/>
    <x v="3"/>
    <x v="3"/>
  </r>
  <r>
    <s v="EMP-ENG-R3-2017"/>
    <s v="[{Name_Id :N17686,Gender_Id :M,RoleId :R3,CountryId :C4}]"/>
    <s v="N17686"/>
    <s v="Reed Mathews"/>
    <x v="0"/>
    <n v="42"/>
    <n v="40"/>
    <s v="R3"/>
    <s v="ENG"/>
    <s v="C4"/>
    <d v="1981-05-17T00:00:00"/>
    <x v="0"/>
    <n v="43"/>
    <x v="592"/>
    <x v="6"/>
    <n v="168432"/>
    <x v="0"/>
    <s v="10%"/>
    <n v="16843.2"/>
    <n v="151588.79999999999"/>
    <x v="7"/>
    <x v="1"/>
    <x v="6"/>
  </r>
  <r>
    <s v="EMP-ENG-R3-2017"/>
    <s v="[{Name_Id :N17703,Gender_Id :F,RoleId :R3,CountryId :C6}]"/>
    <s v="N17703"/>
    <s v="Lessie Irwin"/>
    <x v="1"/>
    <n v="42"/>
    <n v="40"/>
    <s v="R3"/>
    <s v="ENG"/>
    <s v="C6"/>
    <d v="1991-02-17T00:00:00"/>
    <x v="0"/>
    <n v="34"/>
    <x v="592"/>
    <x v="6"/>
    <n v="114942"/>
    <x v="0"/>
    <s v="10%"/>
    <n v="11494.2"/>
    <n v="103447.8"/>
    <x v="7"/>
    <x v="1"/>
    <x v="5"/>
  </r>
  <r>
    <s v="EMP-ENG-R4-2017"/>
    <s v="[{Name_Id :N17661,Gender_Id :M,RoleId :R4,CountryId :C5}]"/>
    <s v="N17661"/>
    <s v="Stan Nash"/>
    <x v="0"/>
    <n v="42"/>
    <n v="40"/>
    <s v="R4"/>
    <s v="ENG"/>
    <s v="C5"/>
    <d v="1994-03-10T00:00:00"/>
    <x v="0"/>
    <n v="30"/>
    <x v="345"/>
    <x v="6"/>
    <n v="112522"/>
    <x v="0"/>
    <s v="10%"/>
    <n v="11252.2"/>
    <n v="101269.8"/>
    <x v="6"/>
    <x v="1"/>
    <x v="0"/>
  </r>
  <r>
    <s v="EMP-OPR-R2-2018"/>
    <s v="[{Name_Id :N20686,Gender_Id :M,RoleId :R2,CountryId :C2}]"/>
    <s v="N20686"/>
    <s v="Stanley Newton"/>
    <x v="0"/>
    <n v="42"/>
    <n v="40"/>
    <s v="R2"/>
    <s v="OPR"/>
    <s v="C2"/>
    <d v="1995-03-14T00:00:00"/>
    <x v="0"/>
    <n v="29"/>
    <x v="697"/>
    <x v="1"/>
    <n v="98679"/>
    <x v="0"/>
    <s v="10%"/>
    <n v="9867.9000000000015"/>
    <n v="88811.1"/>
    <x v="5"/>
    <x v="3"/>
    <x v="4"/>
  </r>
  <r>
    <s v="EMP-SM-R15-2019"/>
    <s v="[{Name_Id :N22620,Gender_Id :F,RoleId :R15,CountryId :C5}]"/>
    <s v="N22620"/>
    <s v="Cora Davila"/>
    <x v="1"/>
    <n v="43"/>
    <n v="40"/>
    <s v="R15"/>
    <s v="SM"/>
    <s v="C5"/>
    <d v="1994-02-22T00:00:00"/>
    <x v="0"/>
    <n v="30"/>
    <x v="624"/>
    <x v="0"/>
    <n v="72400"/>
    <x v="0"/>
    <s v="10%"/>
    <n v="7240"/>
    <n v="65160"/>
    <x v="3"/>
    <x v="2"/>
    <x v="0"/>
  </r>
  <r>
    <s v="EMP-SM-R15-2019"/>
    <s v="[{Name_Id :N17837,Gender_Id :M,RoleId :R15,CountryId :C3}]"/>
    <s v="N17837"/>
    <s v="Edmund Rich"/>
    <x v="0"/>
    <n v="43"/>
    <n v="40"/>
    <s v="R15"/>
    <s v="SM"/>
    <s v="C3"/>
    <d v="1991-10-15T00:00:00"/>
    <x v="0"/>
    <n v="33"/>
    <x v="254"/>
    <x v="1"/>
    <n v="124210"/>
    <x v="0"/>
    <s v="10%"/>
    <n v="12421"/>
    <n v="111789"/>
    <x v="3"/>
    <x v="2"/>
    <x v="1"/>
  </r>
  <r>
    <s v="EMP-OPR-R16-2019"/>
    <s v="[{Name_Id :N17781,Gender_Id :F,RoleId :R16,CountryId :C4}]"/>
    <s v="N17781"/>
    <s v="Cathleen Rosales"/>
    <x v="1"/>
    <n v="43"/>
    <n v="40"/>
    <s v="R16"/>
    <s v="OPR"/>
    <s v="C4"/>
    <d v="1988-06-03T00:00:00"/>
    <x v="0"/>
    <n v="36"/>
    <x v="41"/>
    <x v="0"/>
    <n v="104133"/>
    <x v="0"/>
    <s v="10%"/>
    <n v="10413.300000000001"/>
    <n v="93719.7"/>
    <x v="4"/>
    <x v="3"/>
    <x v="6"/>
  </r>
  <r>
    <s v="EMP-PM-R6-2019"/>
    <s v="[{Name_Id :N17788,Gender_Id :M,RoleId :R6,CountryId :C3}]"/>
    <s v="N17788"/>
    <s v="Hal Burton"/>
    <x v="0"/>
    <n v="42"/>
    <n v="40"/>
    <s v="R6"/>
    <s v="PM"/>
    <s v="C3"/>
    <d v="1988-08-14T00:00:00"/>
    <x v="0"/>
    <n v="36"/>
    <x v="254"/>
    <x v="1"/>
    <n v="128628"/>
    <x v="0"/>
    <s v="10%"/>
    <n v="12862.800000000001"/>
    <n v="115765.2"/>
    <x v="0"/>
    <x v="0"/>
    <x v="1"/>
  </r>
  <r>
    <s v="EMP-OPR-R8-2019"/>
    <s v="[{Name_Id :N17736,Gender_Id :F,RoleId :R8,CountryId :C2}]"/>
    <s v="N17736"/>
    <s v="Hilda English"/>
    <x v="1"/>
    <n v="42"/>
    <n v="40"/>
    <s v="R8"/>
    <s v="OPR"/>
    <s v="C2"/>
    <d v="1993-09-10T00:00:00"/>
    <x v="0"/>
    <n v="31"/>
    <x v="661"/>
    <x v="0"/>
    <n v="88970"/>
    <x v="0"/>
    <s v="10%"/>
    <n v="8897"/>
    <n v="80073"/>
    <x v="17"/>
    <x v="3"/>
    <x v="4"/>
  </r>
  <r>
    <s v="EMP-OPR-R17-2017"/>
    <s v="[{Name_Id :N19471,Gender_Id :F,RoleId :R17,CountryId :C4}]"/>
    <s v="N19471"/>
    <s v="Fern Middleton"/>
    <x v="1"/>
    <n v="43"/>
    <n v="40"/>
    <s v="R17"/>
    <s v="OPR"/>
    <s v="C4"/>
    <d v="1986-03-03T00:00:00"/>
    <x v="0"/>
    <n v="38"/>
    <x v="427"/>
    <x v="6"/>
    <n v="101739"/>
    <x v="0"/>
    <s v="10%"/>
    <n v="10173.900000000001"/>
    <n v="91565.1"/>
    <x v="9"/>
    <x v="3"/>
    <x v="6"/>
  </r>
  <r>
    <s v="EMP-OPR-R2-2017"/>
    <s v="[{Name_Id :N18999,Gender_Id :F,RoleId :R2,CountryId :C4}]"/>
    <s v="N18999"/>
    <s v="Juliet Soto"/>
    <x v="1"/>
    <n v="42"/>
    <n v="40"/>
    <s v="R2"/>
    <s v="OPR"/>
    <s v="C4"/>
    <d v="1989-02-01T00:00:00"/>
    <x v="0"/>
    <n v="36"/>
    <x v="257"/>
    <x v="6"/>
    <n v="121428"/>
    <x v="0"/>
    <s v="10%"/>
    <n v="12142.800000000001"/>
    <n v="109285.2"/>
    <x v="5"/>
    <x v="3"/>
    <x v="6"/>
  </r>
  <r>
    <s v="EMP-OPR-R16-2018"/>
    <s v="[{Name_Id :N20761,Gender_Id :M,RoleId :R16,CountryId :C4}]"/>
    <s v="N20761"/>
    <s v="Bruce Ruiz"/>
    <x v="0"/>
    <n v="43"/>
    <n v="40"/>
    <s v="R16"/>
    <s v="OPR"/>
    <s v="C4"/>
    <d v="1986-04-13T00:00:00"/>
    <x v="0"/>
    <n v="38"/>
    <x v="653"/>
    <x v="1"/>
    <n v="227016"/>
    <x v="0"/>
    <s v="10%"/>
    <n v="22701.600000000002"/>
    <n v="204314.4"/>
    <x v="4"/>
    <x v="3"/>
    <x v="6"/>
  </r>
  <r>
    <s v="EMP-PM-R6-2019"/>
    <s v="[{Name_Id :N21713,Gender_Id :M,RoleId :R6,CountryId :C6}]"/>
    <s v="N21713"/>
    <s v="Roosevelt Bennett"/>
    <x v="0"/>
    <n v="42"/>
    <n v="40"/>
    <s v="R6"/>
    <s v="PM"/>
    <s v="C6"/>
    <d v="1993-02-19T00:00:00"/>
    <x v="0"/>
    <n v="32"/>
    <x v="34"/>
    <x v="0"/>
    <n v="75400"/>
    <x v="0"/>
    <s v="10%"/>
    <n v="7540"/>
    <n v="67860"/>
    <x v="0"/>
    <x v="0"/>
    <x v="5"/>
  </r>
  <r>
    <s v="EMP-ENG-R12-2018"/>
    <s v="[{Name_Id :N19918,Gender_Id :M,RoleId :R12,CountryId :C6}]"/>
    <s v="N19918"/>
    <s v="Emory Houston"/>
    <x v="0"/>
    <n v="43"/>
    <n v="40"/>
    <s v="R12"/>
    <s v="ENG"/>
    <s v="C6"/>
    <d v="1994-02-24T00:00:00"/>
    <x v="0"/>
    <n v="30"/>
    <x v="296"/>
    <x v="1"/>
    <n v="94002"/>
    <x v="0"/>
    <s v="10%"/>
    <n v="9400.2000000000007"/>
    <n v="84601.8"/>
    <x v="18"/>
    <x v="1"/>
    <x v="5"/>
  </r>
  <r>
    <s v="EMP-SM-R15-2017"/>
    <s v="[{Name_Id :N17904,Gender_Id :M,RoleId :R15,CountryId :C1}]"/>
    <s v="N17904"/>
    <s v="Horace Russell"/>
    <x v="0"/>
    <n v="43"/>
    <n v="40"/>
    <s v="R15"/>
    <s v="SM"/>
    <s v="C1"/>
    <d v="1993-12-13T00:00:00"/>
    <x v="0"/>
    <n v="31"/>
    <x v="176"/>
    <x v="6"/>
    <n v="109795"/>
    <x v="0"/>
    <s v="10%"/>
    <n v="10979.5"/>
    <n v="98815.5"/>
    <x v="3"/>
    <x v="2"/>
    <x v="2"/>
  </r>
  <r>
    <s v="EMP-ENG-R1-2017"/>
    <s v="[{Name_Id :N17875,Gender_Id :M,RoleId :R1,CountryId :C4}]"/>
    <s v="N17875"/>
    <s v="Darell Church"/>
    <x v="0"/>
    <n v="42"/>
    <n v="40"/>
    <s v="R1"/>
    <s v="ENG"/>
    <s v="C4"/>
    <d v="1990-08-09T00:00:00"/>
    <x v="0"/>
    <n v="34"/>
    <x v="89"/>
    <x v="6"/>
    <n v="160844"/>
    <x v="0"/>
    <s v="10%"/>
    <n v="16084.400000000001"/>
    <n v="144759.6"/>
    <x v="1"/>
    <x v="1"/>
    <x v="6"/>
  </r>
  <r>
    <s v="EMP-PM-R6-2019"/>
    <s v="[{Name_Id :N22614,Gender_Id :M,RoleId :R6,CountryId :C5}]"/>
    <s v="N22614"/>
    <s v="Olen Yoder"/>
    <x v="0"/>
    <n v="42"/>
    <n v="40"/>
    <s v="R6"/>
    <s v="PM"/>
    <s v="C5"/>
    <d v="1995-06-03T00:00:00"/>
    <x v="0"/>
    <n v="29"/>
    <x v="6"/>
    <x v="0"/>
    <n v="114349"/>
    <x v="0"/>
    <s v="10%"/>
    <n v="11434.900000000001"/>
    <n v="102914.1"/>
    <x v="0"/>
    <x v="0"/>
    <x v="0"/>
  </r>
  <r>
    <s v="EMP-FN-R19-2019"/>
    <s v="[{Name_Id :N22016,Gender_Id :F,RoleId :R19,CountryId :C2}]"/>
    <s v="N22016"/>
    <s v="Victoria Werner"/>
    <x v="1"/>
    <n v="43"/>
    <n v="40"/>
    <s v="R19"/>
    <s v="FN"/>
    <s v="C2"/>
    <d v="1993-05-23T00:00:00"/>
    <x v="0"/>
    <n v="31"/>
    <x v="311"/>
    <x v="0"/>
    <n v="95301"/>
    <x v="0"/>
    <s v="10%"/>
    <n v="9530.1"/>
    <n v="85770.9"/>
    <x v="12"/>
    <x v="4"/>
    <x v="4"/>
  </r>
  <r>
    <s v="EMP-FN-R19-2019"/>
    <s v="[{Name_Id :N21808,Gender_Id :M,RoleId :R19,CountryId :C3}]"/>
    <s v="N21808"/>
    <s v="Jeromy Pacheco"/>
    <x v="0"/>
    <n v="43"/>
    <n v="40"/>
    <s v="R19"/>
    <s v="FN"/>
    <s v="C3"/>
    <d v="1991-03-05T00:00:00"/>
    <x v="0"/>
    <n v="33"/>
    <x v="698"/>
    <x v="0"/>
    <n v="107990"/>
    <x v="0"/>
    <s v="10%"/>
    <n v="10799"/>
    <n v="97191"/>
    <x v="12"/>
    <x v="4"/>
    <x v="1"/>
  </r>
  <r>
    <s v="EMP-ENG-R7-2018"/>
    <s v="[{Name_Id :N17882,Gender_Id :F,RoleId :R7,CountryId :C6}]"/>
    <s v="N17882"/>
    <s v="Essie Reese"/>
    <x v="1"/>
    <n v="42"/>
    <n v="40"/>
    <s v="R7"/>
    <s v="ENG"/>
    <s v="C6"/>
    <d v="1994-08-13T00:00:00"/>
    <x v="0"/>
    <n v="30"/>
    <x v="494"/>
    <x v="1"/>
    <n v="87102"/>
    <x v="0"/>
    <s v="10%"/>
    <n v="8710.2000000000007"/>
    <n v="78391.8"/>
    <x v="16"/>
    <x v="1"/>
    <x v="5"/>
  </r>
  <r>
    <s v="EMP-OPR-R16-2017"/>
    <s v="[{Name_Id :N19177,Gender_Id :M,RoleId :R16,CountryId :C4}]"/>
    <s v="N19177"/>
    <s v="Marlon Orozco"/>
    <x v="0"/>
    <n v="43"/>
    <n v="40"/>
    <s v="R16"/>
    <s v="OPR"/>
    <s v="C4"/>
    <d v="1980-03-30T00:00:00"/>
    <x v="1"/>
    <n v="44"/>
    <x v="234"/>
    <x v="6"/>
    <n v="234177"/>
    <x v="0"/>
    <s v="10%"/>
    <n v="23417.7"/>
    <n v="210759.3"/>
    <x v="4"/>
    <x v="3"/>
    <x v="6"/>
  </r>
  <r>
    <s v="EMP-OPR-R17-2019"/>
    <s v="[{Name_Id :N17928,Gender_Id :M,RoleId :R17,CountryId :C6}]"/>
    <s v="N17928"/>
    <s v="Elroy Ware"/>
    <x v="0"/>
    <n v="43"/>
    <n v="40"/>
    <s v="R17"/>
    <s v="OPR"/>
    <s v="C6"/>
    <d v="1994-08-01T00:00:00"/>
    <x v="0"/>
    <n v="30"/>
    <x v="498"/>
    <x v="0"/>
    <n v="101248"/>
    <x v="0"/>
    <s v="10%"/>
    <n v="10124.800000000001"/>
    <n v="91123.199999999997"/>
    <x v="9"/>
    <x v="3"/>
    <x v="5"/>
  </r>
  <r>
    <s v="EMP-SM-R9-2017"/>
    <s v="[{Name_Id :N18206,Gender_Id :M,RoleId :R9,CountryId :C7}]"/>
    <s v="N18206"/>
    <s v="Roscoe Moore"/>
    <x v="0"/>
    <n v="42"/>
    <n v="40"/>
    <s v="R9"/>
    <s v="SM"/>
    <s v="C7"/>
    <d v="1994-02-15T00:00:00"/>
    <x v="0"/>
    <n v="31"/>
    <x v="637"/>
    <x v="6"/>
    <n v="94772"/>
    <x v="0"/>
    <s v="10%"/>
    <n v="9477.2000000000007"/>
    <n v="85294.8"/>
    <x v="8"/>
    <x v="2"/>
    <x v="3"/>
  </r>
  <r>
    <s v="EMP-ENG-R13-2017"/>
    <s v="[{Name_Id :N18247,Gender_Id :M,RoleId :R13,CountryId :C3}]"/>
    <s v="N18247"/>
    <s v="Keenan Estes"/>
    <x v="0"/>
    <n v="43"/>
    <n v="40"/>
    <s v="R13"/>
    <s v="ENG"/>
    <s v="C3"/>
    <d v="1995-04-01T00:00:00"/>
    <x v="0"/>
    <n v="29"/>
    <x v="52"/>
    <x v="6"/>
    <n v="89630"/>
    <x v="0"/>
    <s v="10%"/>
    <n v="8963"/>
    <n v="80667"/>
    <x v="2"/>
    <x v="1"/>
    <x v="1"/>
  </r>
  <r>
    <s v="EMP-OPR-R17-2019"/>
    <s v="[{Name_Id :N22030,Gender_Id :M,RoleId :R17,CountryId :C1}]"/>
    <s v="N22030"/>
    <s v="Warren Camacho"/>
    <x v="0"/>
    <n v="43"/>
    <n v="40"/>
    <s v="R17"/>
    <s v="OPR"/>
    <s v="C1"/>
    <d v="1995-03-10T00:00:00"/>
    <x v="0"/>
    <n v="29"/>
    <x v="152"/>
    <x v="0"/>
    <n v="85642"/>
    <x v="0"/>
    <s v="10%"/>
    <n v="8564.2000000000007"/>
    <n v="77077.8"/>
    <x v="9"/>
    <x v="3"/>
    <x v="2"/>
  </r>
  <r>
    <s v="EMP-PM-R14-2017"/>
    <s v="[{Name_Id :N18149,Gender_Id :F,RoleId :R14,CountryId :C3}]"/>
    <s v="N18149"/>
    <s v="Joan Owen"/>
    <x v="1"/>
    <n v="43"/>
    <n v="40"/>
    <s v="R14"/>
    <s v="PM"/>
    <s v="C3"/>
    <d v="1993-03-06T00:00:00"/>
    <x v="0"/>
    <n v="31"/>
    <x v="153"/>
    <x v="6"/>
    <n v="89792"/>
    <x v="0"/>
    <s v="10%"/>
    <n v="8979.2000000000007"/>
    <n v="80812.800000000003"/>
    <x v="14"/>
    <x v="0"/>
    <x v="1"/>
  </r>
  <r>
    <s v="EMP-OPR-R8-2017"/>
    <s v="[{Name_Id :N18243,Gender_Id :M,RoleId :R8,CountryId :C5}]"/>
    <s v="N18243"/>
    <s v="Jarred Mata"/>
    <x v="0"/>
    <n v="42"/>
    <n v="40"/>
    <s v="R8"/>
    <s v="OPR"/>
    <s v="C5"/>
    <d v="1983-11-03T00:00:00"/>
    <x v="0"/>
    <n v="41"/>
    <x v="52"/>
    <x v="6"/>
    <n v="223968"/>
    <x v="0"/>
    <s v="10%"/>
    <n v="22396.800000000003"/>
    <n v="201571.20000000001"/>
    <x v="17"/>
    <x v="3"/>
    <x v="0"/>
  </r>
  <r>
    <s v="EMP-SM-R9-2019"/>
    <s v="[{Name_Id :N18280,Gender_Id :M,RoleId :R9,CountryId :C6}]"/>
    <s v="N18280"/>
    <s v="Elton Odom"/>
    <x v="0"/>
    <n v="42"/>
    <n v="40"/>
    <s v="R9"/>
    <s v="SM"/>
    <s v="C6"/>
    <d v="1994-03-03T00:00:00"/>
    <x v="0"/>
    <n v="30"/>
    <x v="521"/>
    <x v="0"/>
    <n v="103601"/>
    <x v="0"/>
    <s v="10%"/>
    <n v="10360.1"/>
    <n v="93240.9"/>
    <x v="8"/>
    <x v="2"/>
    <x v="5"/>
  </r>
  <r>
    <s v="EMP-OPR-R8-2019"/>
    <s v="[{Name_Id :N18378,Gender_Id :M,RoleId :R8,CountryId :C4}]"/>
    <s v="N18378"/>
    <s v="Filiberto Becker"/>
    <x v="0"/>
    <n v="42"/>
    <n v="40"/>
    <s v="R8"/>
    <s v="OPR"/>
    <s v="C4"/>
    <d v="1994-03-19T00:00:00"/>
    <x v="0"/>
    <n v="30"/>
    <x v="42"/>
    <x v="0"/>
    <n v="84566"/>
    <x v="0"/>
    <s v="10%"/>
    <n v="8456.6"/>
    <n v="76109.399999999994"/>
    <x v="17"/>
    <x v="3"/>
    <x v="6"/>
  </r>
  <r>
    <s v="EMP-HR-R18-2018"/>
    <s v="[{Name_Id :N20691,Gender_Id :F,RoleId :R18,CountryId :C2}]"/>
    <s v="N20691"/>
    <s v="Kristina Montoya"/>
    <x v="1"/>
    <n v="43"/>
    <n v="40"/>
    <s v="R18"/>
    <s v="HR"/>
    <s v="C2"/>
    <d v="1993-03-29T00:00:00"/>
    <x v="0"/>
    <n v="31"/>
    <x v="697"/>
    <x v="1"/>
    <n v="50355"/>
    <x v="0"/>
    <s v="10%"/>
    <n v="5035.5"/>
    <n v="45319.5"/>
    <x v="13"/>
    <x v="5"/>
    <x v="4"/>
  </r>
  <r>
    <s v="EMP-FN-R19-2019"/>
    <s v="[{Name_Id :N22009,Gender_Id :F,RoleId :R19,CountryId :C2}]"/>
    <s v="N22009"/>
    <s v="Sherrie Leonard"/>
    <x v="1"/>
    <n v="43"/>
    <n v="40"/>
    <s v="R19"/>
    <s v="FN"/>
    <s v="C2"/>
    <d v="1996-03-03T00:00:00"/>
    <x v="0"/>
    <n v="28"/>
    <x v="311"/>
    <x v="0"/>
    <n v="73121"/>
    <x v="0"/>
    <s v="10%"/>
    <n v="7312.1"/>
    <n v="65808.899999999994"/>
    <x v="12"/>
    <x v="4"/>
    <x v="4"/>
  </r>
  <r>
    <s v="EMP-HR-R18-2019"/>
    <s v="[{Name_Id :N21818,Gender_Id :F,RoleId :R18,CountryId :C5}]"/>
    <s v="N21818"/>
    <s v="Jill Oneill"/>
    <x v="1"/>
    <n v="43"/>
    <n v="40"/>
    <s v="R18"/>
    <s v="HR"/>
    <s v="C5"/>
    <d v="1994-10-31T00:00:00"/>
    <x v="0"/>
    <n v="30"/>
    <x v="661"/>
    <x v="0"/>
    <n v="85661"/>
    <x v="0"/>
    <s v="10%"/>
    <n v="8566.1"/>
    <n v="77094.899999999994"/>
    <x v="13"/>
    <x v="5"/>
    <x v="0"/>
  </r>
  <r>
    <s v="EMP-HR-R18-2017"/>
    <s v="[{Name_Id :N18483,Gender_Id :F,RoleId :R18,CountryId :C6}]"/>
    <s v="N18483"/>
    <s v="Elsa Salinas"/>
    <x v="1"/>
    <n v="43"/>
    <n v="40"/>
    <s v="R18"/>
    <s v="HR"/>
    <s v="C6"/>
    <d v="1995-05-03T00:00:00"/>
    <x v="0"/>
    <n v="29"/>
    <x v="669"/>
    <x v="6"/>
    <n v="82178"/>
    <x v="0"/>
    <s v="10%"/>
    <n v="8217.8000000000011"/>
    <n v="73960.2"/>
    <x v="13"/>
    <x v="5"/>
    <x v="5"/>
  </r>
  <r>
    <s v="EMP-ENG-R13-2017"/>
    <s v="[{Name_Id :N17214,Gender_Id :M,RoleId :R13,CountryId :C1}]"/>
    <s v="N17214"/>
    <s v="Adan Baxter"/>
    <x v="0"/>
    <n v="43"/>
    <n v="40"/>
    <s v="R13"/>
    <s v="ENG"/>
    <s v="C1"/>
    <d v="1994-04-04T00:00:00"/>
    <x v="0"/>
    <n v="30"/>
    <x v="669"/>
    <x v="6"/>
    <n v="121507"/>
    <x v="0"/>
    <s v="10%"/>
    <n v="12150.7"/>
    <n v="109356.3"/>
    <x v="2"/>
    <x v="1"/>
    <x v="2"/>
  </r>
  <r>
    <s v="EMP-ENG-R4-2017"/>
    <s v="[{Name_Id :N17218,Gender_Id :M,RoleId :R4,CountryId :C2}]"/>
    <s v="N17218"/>
    <s v="Mauricio Cervantes"/>
    <x v="0"/>
    <n v="42"/>
    <n v="40"/>
    <s v="R4"/>
    <s v="ENG"/>
    <s v="C2"/>
    <d v="1996-01-29T00:00:00"/>
    <x v="0"/>
    <n v="29"/>
    <x v="669"/>
    <x v="6"/>
    <n v="112204"/>
    <x v="0"/>
    <s v="10%"/>
    <n v="11220.400000000001"/>
    <n v="100983.6"/>
    <x v="6"/>
    <x v="1"/>
    <x v="4"/>
  </r>
  <r>
    <s v="EMP-OPR-R17-2017"/>
    <s v="[{Name_Id :N18616,Gender_Id :F,RoleId :R17,CountryId :C1}]"/>
    <s v="N18616"/>
    <s v="Melody Munoz"/>
    <x v="1"/>
    <n v="43"/>
    <n v="40"/>
    <s v="R17"/>
    <s v="OPR"/>
    <s v="C1"/>
    <d v="1994-10-14T00:00:00"/>
    <x v="0"/>
    <n v="30"/>
    <x v="397"/>
    <x v="6"/>
    <n v="67250"/>
    <x v="0"/>
    <s v="10%"/>
    <n v="6725"/>
    <n v="60525"/>
    <x v="9"/>
    <x v="3"/>
    <x v="2"/>
  </r>
  <r>
    <s v="EMP-PM-R14-2017"/>
    <s v="[{Name_Id :N17220,Gender_Id :M,RoleId :R14,CountryId :C5}]"/>
    <s v="N17220"/>
    <s v="Albert Velazquez"/>
    <x v="0"/>
    <n v="43"/>
    <n v="40"/>
    <s v="R14"/>
    <s v="PM"/>
    <s v="C5"/>
    <d v="1996-01-01T00:00:00"/>
    <x v="0"/>
    <n v="29"/>
    <x v="669"/>
    <x v="6"/>
    <n v="84132"/>
    <x v="0"/>
    <s v="10%"/>
    <n v="8413.2000000000007"/>
    <n v="75718.8"/>
    <x v="14"/>
    <x v="0"/>
    <x v="0"/>
  </r>
  <r>
    <s v="EMP-ENG-R4-2017"/>
    <s v="[{Name_Id :N17221,Gender_Id :M,RoleId :R4,CountryId :C5}]"/>
    <s v="N17221"/>
    <s v="Harry Cook"/>
    <x v="0"/>
    <n v="42"/>
    <n v="40"/>
    <s v="R4"/>
    <s v="ENG"/>
    <s v="C5"/>
    <d v="1994-10-15T00:00:00"/>
    <x v="0"/>
    <n v="30"/>
    <x v="669"/>
    <x v="6"/>
    <n v="108612"/>
    <x v="0"/>
    <s v="10%"/>
    <n v="10861.2"/>
    <n v="97750.8"/>
    <x v="6"/>
    <x v="1"/>
    <x v="0"/>
  </r>
  <r>
    <s v="EMP-OPR-R11-2017"/>
    <s v="[{Name_Id :N17224,Gender_Id :M,RoleId :R11,CountryId :C1}]"/>
    <s v="N17224"/>
    <s v="Kerry Hunter"/>
    <x v="0"/>
    <n v="43"/>
    <n v="40"/>
    <s v="R11"/>
    <s v="OPR"/>
    <s v="C1"/>
    <d v="1995-02-02T00:00:00"/>
    <x v="0"/>
    <n v="30"/>
    <x v="669"/>
    <x v="6"/>
    <n v="101114"/>
    <x v="0"/>
    <s v="10%"/>
    <n v="10111.400000000001"/>
    <n v="91002.6"/>
    <x v="15"/>
    <x v="3"/>
    <x v="2"/>
  </r>
  <r>
    <s v="EMP-ENG-R1-2017"/>
    <s v="[{Name_Id :N17225,Gender_Id :M,RoleId :R1,CountryId :C6}]"/>
    <s v="N17225"/>
    <s v="Johnathon Day"/>
    <x v="0"/>
    <n v="42"/>
    <n v="40"/>
    <s v="R1"/>
    <s v="ENG"/>
    <s v="C6"/>
    <d v="1994-12-02T00:00:00"/>
    <x v="0"/>
    <n v="30"/>
    <x v="669"/>
    <x v="6"/>
    <n v="87949"/>
    <x v="0"/>
    <s v="10%"/>
    <n v="8794.9"/>
    <n v="79154.100000000006"/>
    <x v="1"/>
    <x v="1"/>
    <x v="5"/>
  </r>
  <r>
    <s v="EMP-ENG-R3-2017"/>
    <s v="[{Name_Id :N17227,Gender_Id :M,RoleId :R3,CountryId :C5}]"/>
    <s v="N17227"/>
    <s v="Wilson Ingram"/>
    <x v="0"/>
    <n v="42"/>
    <n v="40"/>
    <s v="R3"/>
    <s v="ENG"/>
    <s v="C5"/>
    <d v="1995-07-17T00:00:00"/>
    <x v="0"/>
    <n v="29"/>
    <x v="669"/>
    <x v="6"/>
    <n v="133603"/>
    <x v="0"/>
    <s v="10%"/>
    <n v="13360.300000000001"/>
    <n v="120242.7"/>
    <x v="7"/>
    <x v="1"/>
    <x v="0"/>
  </r>
  <r>
    <s v="EMP-OPR-R17-2017"/>
    <s v="[{Name_Id :N17247,Gender_Id :F,RoleId :R17,CountryId :C1}]"/>
    <s v="N17247"/>
    <s v="Kristy Orozco"/>
    <x v="1"/>
    <n v="43"/>
    <n v="40"/>
    <s v="R17"/>
    <s v="OPR"/>
    <s v="C1"/>
    <d v="1995-04-11T00:00:00"/>
    <x v="0"/>
    <n v="29"/>
    <x v="669"/>
    <x v="6"/>
    <n v="108895"/>
    <x v="0"/>
    <s v="10%"/>
    <n v="10889.5"/>
    <n v="98005.5"/>
    <x v="9"/>
    <x v="3"/>
    <x v="2"/>
  </r>
  <r>
    <s v="EMP-PM-R6-2017"/>
    <s v="[{Name_Id :N17255,Gender_Id :M,RoleId :R6,CountryId :C3}]"/>
    <s v="N17255"/>
    <s v="Allan Wilkins"/>
    <x v="0"/>
    <n v="42"/>
    <n v="40"/>
    <s v="R6"/>
    <s v="PM"/>
    <s v="C3"/>
    <d v="1994-08-07T00:00:00"/>
    <x v="0"/>
    <n v="30"/>
    <x v="669"/>
    <x v="6"/>
    <n v="82001"/>
    <x v="0"/>
    <s v="10%"/>
    <n v="8200.1"/>
    <n v="73800.899999999994"/>
    <x v="0"/>
    <x v="0"/>
    <x v="1"/>
  </r>
  <r>
    <s v="EMP-FN-R19-2017"/>
    <s v="[{Name_Id :N17267,Gender_Id :F,RoleId :R19,CountryId :C2}]"/>
    <s v="N17267"/>
    <s v="Lucia Spencer"/>
    <x v="1"/>
    <n v="43"/>
    <n v="40"/>
    <s v="R19"/>
    <s v="FN"/>
    <s v="C2"/>
    <d v="1994-02-23T00:00:00"/>
    <x v="0"/>
    <n v="30"/>
    <x v="669"/>
    <x v="6"/>
    <n v="76234"/>
    <x v="0"/>
    <s v="10%"/>
    <n v="7623.4000000000005"/>
    <n v="68610.600000000006"/>
    <x v="12"/>
    <x v="4"/>
    <x v="4"/>
  </r>
  <r>
    <s v="EMP-ENG-R7-2017"/>
    <s v="[{Name_Id :N18461,Gender_Id :M,RoleId :R7,CountryId :C7}]"/>
    <s v="N18461"/>
    <s v="Leon Pugh"/>
    <x v="0"/>
    <n v="42"/>
    <n v="40"/>
    <s v="R7"/>
    <s v="ENG"/>
    <s v="C7"/>
    <d v="1995-11-25T00:00:00"/>
    <x v="0"/>
    <n v="29"/>
    <x v="669"/>
    <x v="6"/>
    <n v="111498"/>
    <x v="0"/>
    <s v="10%"/>
    <n v="11149.800000000001"/>
    <n v="100348.2"/>
    <x v="16"/>
    <x v="1"/>
    <x v="3"/>
  </r>
  <r>
    <s v="EMP-SM-R15-2017"/>
    <s v="[{Name_Id :N18470,Gender_Id :F,RoleId :R15,CountryId :C6}]"/>
    <s v="N18470"/>
    <s v="Bessie Brennan"/>
    <x v="1"/>
    <n v="43"/>
    <n v="40"/>
    <s v="R15"/>
    <s v="SM"/>
    <s v="C6"/>
    <d v="1995-07-20T00:00:00"/>
    <x v="0"/>
    <n v="29"/>
    <x v="669"/>
    <x v="6"/>
    <n v="104496"/>
    <x v="0"/>
    <s v="10%"/>
    <n v="10449.6"/>
    <n v="94046.399999999994"/>
    <x v="3"/>
    <x v="2"/>
    <x v="5"/>
  </r>
  <r>
    <s v="EMP-FN-R19-2017"/>
    <s v="[{Name_Id :N18477,Gender_Id :F,RoleId :R19,CountryId :C5}]"/>
    <s v="N18477"/>
    <s v="Faith Krause"/>
    <x v="1"/>
    <n v="43"/>
    <n v="40"/>
    <s v="R19"/>
    <s v="FN"/>
    <s v="C5"/>
    <d v="1995-06-30T00:00:00"/>
    <x v="0"/>
    <n v="29"/>
    <x v="669"/>
    <x v="6"/>
    <n v="97853"/>
    <x v="0"/>
    <s v="10%"/>
    <n v="9785.3000000000011"/>
    <n v="88067.7"/>
    <x v="12"/>
    <x v="4"/>
    <x v="0"/>
  </r>
  <r>
    <s v="EMP-SM-R10-2017"/>
    <s v="[{Name_Id :N18478,Gender_Id :F,RoleId :R10,CountryId :C7}]"/>
    <s v="N18478"/>
    <s v="Clare Bradley"/>
    <x v="1"/>
    <n v="43"/>
    <n v="40"/>
    <s v="R10"/>
    <s v="SM"/>
    <s v="C7"/>
    <d v="1994-12-30T00:00:00"/>
    <x v="0"/>
    <n v="30"/>
    <x v="669"/>
    <x v="6"/>
    <n v="114002"/>
    <x v="0"/>
    <s v="10%"/>
    <n v="11400.2"/>
    <n v="102601.8"/>
    <x v="11"/>
    <x v="2"/>
    <x v="3"/>
  </r>
  <r>
    <s v="EMP-OPR-R2-2019"/>
    <s v="[{Name_Id :N22549,Gender_Id :F,RoleId :R2,CountryId :C7}]"/>
    <s v="N22549"/>
    <s v="Marion Oconnor"/>
    <x v="1"/>
    <n v="42"/>
    <n v="40"/>
    <s v="R2"/>
    <s v="OPR"/>
    <s v="C7"/>
    <d v="1993-08-22T00:00:00"/>
    <x v="0"/>
    <n v="31"/>
    <x v="75"/>
    <x v="0"/>
    <n v="107952"/>
    <x v="0"/>
    <s v="10%"/>
    <n v="10795.2"/>
    <n v="97156.800000000003"/>
    <x v="5"/>
    <x v="3"/>
    <x v="3"/>
  </r>
  <r>
    <s v="EMP-ENG-R4-2019"/>
    <s v="[{Name_Id :N22637,Gender_Id :F,RoleId :R4,CountryId :C4}]"/>
    <s v="N22637"/>
    <s v="Angel Powell"/>
    <x v="1"/>
    <n v="42"/>
    <n v="40"/>
    <s v="R4"/>
    <s v="ENG"/>
    <s v="C4"/>
    <d v="1993-11-22T00:00:00"/>
    <x v="0"/>
    <n v="31"/>
    <x v="429"/>
    <x v="0"/>
    <n v="85988"/>
    <x v="0"/>
    <s v="10%"/>
    <n v="8598.8000000000011"/>
    <n v="77389.2"/>
    <x v="6"/>
    <x v="1"/>
    <x v="6"/>
  </r>
  <r>
    <s v="EMP-FN-R19-2017"/>
    <s v="[{Name_Id :N17213,Gender_Id :M,RoleId :R19,CountryId :C7}]"/>
    <s v="N17213"/>
    <s v="Josh Pace"/>
    <x v="0"/>
    <n v="43"/>
    <n v="40"/>
    <s v="R19"/>
    <s v="FN"/>
    <s v="C7"/>
    <d v="1995-04-21T00:00:00"/>
    <x v="0"/>
    <n v="29"/>
    <x v="669"/>
    <x v="6"/>
    <n v="113708"/>
    <x v="0"/>
    <s v="10%"/>
    <n v="11370.800000000001"/>
    <n v="102337.2"/>
    <x v="12"/>
    <x v="4"/>
    <x v="3"/>
  </r>
  <r>
    <s v="EMP-SM-R10-2017"/>
    <s v="[{Name_Id :N18481,Gender_Id :M,RoleId :R10,CountryId :C1}]"/>
    <s v="N18481"/>
    <s v="Nickolas Gill"/>
    <x v="0"/>
    <n v="43"/>
    <n v="40"/>
    <s v="R10"/>
    <s v="SM"/>
    <s v="C1"/>
    <d v="1991-04-17T00:00:00"/>
    <x v="0"/>
    <n v="33"/>
    <x v="53"/>
    <x v="6"/>
    <n v="128471"/>
    <x v="0"/>
    <s v="10%"/>
    <n v="12847.1"/>
    <n v="115623.9"/>
    <x v="11"/>
    <x v="2"/>
    <x v="2"/>
  </r>
  <r>
    <s v="EMP-OPR-R2-2017"/>
    <s v="[{Name_Id :N18465,Gender_Id :F,RoleId :R2,CountryId :C3}]"/>
    <s v="N18465"/>
    <s v="Kelsey Parsons"/>
    <x v="1"/>
    <n v="42"/>
    <n v="40"/>
    <s v="R2"/>
    <s v="OPR"/>
    <s v="C3"/>
    <d v="1995-11-27T00:00:00"/>
    <x v="0"/>
    <n v="29"/>
    <x v="669"/>
    <x v="6"/>
    <n v="80779"/>
    <x v="0"/>
    <s v="10%"/>
    <n v="8077.9000000000005"/>
    <n v="72701.100000000006"/>
    <x v="5"/>
    <x v="3"/>
    <x v="1"/>
  </r>
  <r>
    <s v="EMP-ENG-R12-2017"/>
    <s v="[{Name_Id :N18480,Gender_Id :M,RoleId :R12,CountryId :C3}]"/>
    <s v="N18480"/>
    <s v="Freddie Friedman"/>
    <x v="0"/>
    <n v="43"/>
    <n v="40"/>
    <s v="R12"/>
    <s v="ENG"/>
    <s v="C3"/>
    <d v="1996-01-01T00:00:00"/>
    <x v="0"/>
    <n v="29"/>
    <x v="669"/>
    <x v="6"/>
    <n v="89526"/>
    <x v="0"/>
    <s v="10%"/>
    <n v="8952.6"/>
    <n v="80573.399999999994"/>
    <x v="18"/>
    <x v="1"/>
    <x v="1"/>
  </r>
  <r>
    <s v="EMP-HR-R18-2017"/>
    <s v="[{Name_Id :N18618,Gender_Id :M,RoleId :R18,CountryId :C4}]"/>
    <s v="N18618"/>
    <s v="Otto Hogan"/>
    <x v="0"/>
    <n v="43"/>
    <n v="40"/>
    <s v="R18"/>
    <s v="HR"/>
    <s v="C4"/>
    <d v="1989-08-25T00:00:00"/>
    <x v="0"/>
    <n v="35"/>
    <x v="397"/>
    <x v="6"/>
    <n v="194241"/>
    <x v="0"/>
    <s v="10%"/>
    <n v="19424.100000000002"/>
    <n v="174816.9"/>
    <x v="13"/>
    <x v="5"/>
    <x v="6"/>
  </r>
  <r>
    <s v="EMP-HR-R18-2017"/>
    <s v="[{Name_Id :N17223,Gender_Id :M,RoleId :R18,CountryId :C2}]"/>
    <s v="N17223"/>
    <s v="Ulysses Haas"/>
    <x v="0"/>
    <n v="43"/>
    <n v="40"/>
    <s v="R18"/>
    <s v="HR"/>
    <s v="C2"/>
    <d v="1995-12-19T00:00:00"/>
    <x v="0"/>
    <n v="29"/>
    <x v="669"/>
    <x v="6"/>
    <n v="100350"/>
    <x v="0"/>
    <s v="10%"/>
    <n v="10035"/>
    <n v="90315"/>
    <x v="13"/>
    <x v="5"/>
    <x v="4"/>
  </r>
  <r>
    <s v="EMP-ENG-R13-2017"/>
    <s v="[{Name_Id :N18473,Gender_Id :F,RoleId :R13,CountryId :C7}]"/>
    <s v="N18473"/>
    <s v="Laurie Morales"/>
    <x v="1"/>
    <n v="43"/>
    <n v="40"/>
    <s v="R13"/>
    <s v="ENG"/>
    <s v="C7"/>
    <d v="1996-05-03T00:00:00"/>
    <x v="0"/>
    <n v="28"/>
    <x v="669"/>
    <x v="6"/>
    <n v="87014"/>
    <x v="0"/>
    <s v="10%"/>
    <n v="8701.4"/>
    <n v="78312.600000000006"/>
    <x v="2"/>
    <x v="1"/>
    <x v="3"/>
  </r>
  <r>
    <s v="EMP-OPR-R17-2019"/>
    <s v="[{Name_Id :N22278,Gender_Id :M,RoleId :R17,CountryId :C5}]"/>
    <s v="N22278"/>
    <s v="Cody Dorsey"/>
    <x v="0"/>
    <n v="43"/>
    <n v="40"/>
    <s v="R17"/>
    <s v="OPR"/>
    <s v="C5"/>
    <d v="1993-03-04T00:00:00"/>
    <x v="0"/>
    <n v="31"/>
    <x v="42"/>
    <x v="0"/>
    <n v="114971"/>
    <x v="0"/>
    <s v="10%"/>
    <n v="11497.1"/>
    <n v="103473.9"/>
    <x v="9"/>
    <x v="3"/>
    <x v="0"/>
  </r>
  <r>
    <s v="EMP-ENG-R3-2019"/>
    <s v="[{Name_Id :N22430,Gender_Id :M,RoleId :R3,CountryId :C3}]"/>
    <s v="N22430"/>
    <s v="Man Sheppard"/>
    <x v="0"/>
    <n v="42"/>
    <n v="40"/>
    <s v="R3"/>
    <s v="ENG"/>
    <s v="C3"/>
    <d v="1996-06-02T00:00:00"/>
    <x v="0"/>
    <n v="28"/>
    <x v="41"/>
    <x v="0"/>
    <n v="93990"/>
    <x v="0"/>
    <s v="10%"/>
    <n v="9399"/>
    <n v="84591"/>
    <x v="7"/>
    <x v="1"/>
    <x v="1"/>
  </r>
  <r>
    <s v="EMP-SM-R15-2019"/>
    <s v="[{Name_Id :N18578,Gender_Id :M,RoleId :R15,CountryId :C4}]"/>
    <s v="N18578"/>
    <s v="Glen Silva"/>
    <x v="0"/>
    <n v="43"/>
    <n v="40"/>
    <s v="R15"/>
    <s v="SM"/>
    <s v="C4"/>
    <d v="1992-10-06T00:00:00"/>
    <x v="0"/>
    <n v="32"/>
    <x v="417"/>
    <x v="0"/>
    <n v="105842"/>
    <x v="0"/>
    <s v="10%"/>
    <n v="10584.2"/>
    <n v="95257.8"/>
    <x v="3"/>
    <x v="2"/>
    <x v="6"/>
  </r>
  <r>
    <s v="EMP-SM-R9-2017"/>
    <s v="[{Name_Id :N18627,Gender_Id :M,RoleId :R9,CountryId :C1}]"/>
    <s v="N18627"/>
    <s v="Shon Lambert"/>
    <x v="0"/>
    <n v="42"/>
    <n v="40"/>
    <s v="R9"/>
    <s v="SM"/>
    <s v="C1"/>
    <d v="1993-07-11T00:00:00"/>
    <x v="0"/>
    <n v="31"/>
    <x v="93"/>
    <x v="6"/>
    <n v="71235"/>
    <x v="0"/>
    <s v="10%"/>
    <n v="7123.5"/>
    <n v="64111.5"/>
    <x v="8"/>
    <x v="2"/>
    <x v="2"/>
  </r>
  <r>
    <s v="EMP-ENG-R3-2017"/>
    <s v="[{Name_Id :N18634,Gender_Id :M,RoleId :R3,CountryId :C3}]"/>
    <s v="N18634"/>
    <s v="Damon Marsh"/>
    <x v="0"/>
    <n v="42"/>
    <n v="40"/>
    <s v="R3"/>
    <s v="ENG"/>
    <s v="C3"/>
    <d v="1990-07-11T00:00:00"/>
    <x v="0"/>
    <n v="34"/>
    <x v="93"/>
    <x v="6"/>
    <n v="250110"/>
    <x v="0"/>
    <s v="10%"/>
    <n v="25011"/>
    <n v="225099"/>
    <x v="7"/>
    <x v="1"/>
    <x v="1"/>
  </r>
  <r>
    <s v="EMP-FN-R19-2017"/>
    <s v="[{Name_Id :N18653,Gender_Id :F,RoleId :R19,CountryId :C4}]"/>
    <s v="N18653"/>
    <s v="Lindsay Trevino"/>
    <x v="1"/>
    <n v="43"/>
    <n v="40"/>
    <s v="R19"/>
    <s v="FN"/>
    <s v="C4"/>
    <d v="1994-02-25T00:00:00"/>
    <x v="0"/>
    <n v="30"/>
    <x v="189"/>
    <x v="6"/>
    <n v="66079"/>
    <x v="0"/>
    <s v="10%"/>
    <n v="6607.9000000000005"/>
    <n v="59471.1"/>
    <x v="12"/>
    <x v="4"/>
    <x v="6"/>
  </r>
  <r>
    <s v="EMP-HR-R18-2017"/>
    <s v="[{Name_Id :N18656,Gender_Id :F,RoleId :R18,CountryId :C1}]"/>
    <s v="N18656"/>
    <s v="Danielle Estrada"/>
    <x v="1"/>
    <n v="43"/>
    <n v="40"/>
    <s v="R18"/>
    <s v="HR"/>
    <s v="C1"/>
    <d v="1992-08-30T00:00:00"/>
    <x v="0"/>
    <n v="32"/>
    <x v="189"/>
    <x v="6"/>
    <n v="62947"/>
    <x v="0"/>
    <s v="10%"/>
    <n v="6294.7000000000007"/>
    <n v="56652.3"/>
    <x v="13"/>
    <x v="5"/>
    <x v="2"/>
  </r>
  <r>
    <s v="EMP-SM-R15-2017"/>
    <s v="[{Name_Id :N18661,Gender_Id :M,RoleId :R15,CountryId :C1}]"/>
    <s v="N18661"/>
    <s v="Benjamin James"/>
    <x v="0"/>
    <n v="43"/>
    <n v="40"/>
    <s v="R15"/>
    <s v="SM"/>
    <s v="C1"/>
    <d v="1991-02-17T00:00:00"/>
    <x v="0"/>
    <n v="34"/>
    <x v="189"/>
    <x v="6"/>
    <n v="66707"/>
    <x v="0"/>
    <s v="10%"/>
    <n v="6670.7000000000007"/>
    <n v="60036.3"/>
    <x v="3"/>
    <x v="2"/>
    <x v="2"/>
  </r>
  <r>
    <s v="EMP-ENG-R12-2017"/>
    <s v="[{Name_Id :N18668,Gender_Id :M,RoleId :R12,CountryId :C3}]"/>
    <s v="N18668"/>
    <s v="Tyler Collins"/>
    <x v="0"/>
    <n v="43"/>
    <n v="40"/>
    <s v="R12"/>
    <s v="ENG"/>
    <s v="C3"/>
    <d v="1975-09-19T00:00:00"/>
    <x v="1"/>
    <n v="49"/>
    <x v="189"/>
    <x v="6"/>
    <n v="408674"/>
    <x v="0"/>
    <s v="10%"/>
    <n v="40867.4"/>
    <n v="367806.6"/>
    <x v="18"/>
    <x v="1"/>
    <x v="1"/>
  </r>
  <r>
    <s v="EMP-FN-R19-2017"/>
    <s v="[{Name_Id :N18714,Gender_Id :F,RoleId :R19,CountryId :C2}]"/>
    <s v="N18714"/>
    <s v="Pauline Herman"/>
    <x v="1"/>
    <n v="43"/>
    <n v="40"/>
    <s v="R19"/>
    <s v="FN"/>
    <s v="C2"/>
    <d v="1991-10-10T00:00:00"/>
    <x v="0"/>
    <n v="33"/>
    <x v="665"/>
    <x v="6"/>
    <n v="112067"/>
    <x v="0"/>
    <s v="10%"/>
    <n v="11206.7"/>
    <n v="100860.3"/>
    <x v="12"/>
    <x v="4"/>
    <x v="4"/>
  </r>
  <r>
    <s v="EMP-FN-R19-2017"/>
    <s v="[{Name_Id :N18833,Gender_Id :M,RoleId :R19,CountryId :C2}]"/>
    <s v="N18833"/>
    <s v="Art Serrano"/>
    <x v="0"/>
    <n v="43"/>
    <n v="40"/>
    <s v="R19"/>
    <s v="FN"/>
    <s v="C2"/>
    <d v="1993-04-17T00:00:00"/>
    <x v="0"/>
    <n v="31"/>
    <x v="699"/>
    <x v="6"/>
    <n v="66379"/>
    <x v="0"/>
    <s v="10%"/>
    <n v="6637.9000000000005"/>
    <n v="59741.1"/>
    <x v="12"/>
    <x v="4"/>
    <x v="4"/>
  </r>
  <r>
    <s v="EMP-PM-R14-2019"/>
    <s v="[{Name_Id :N22289,Gender_Id :F,RoleId :R14,CountryId :C1}]"/>
    <s v="N22289"/>
    <s v="Rhea Bennett"/>
    <x v="1"/>
    <n v="43"/>
    <n v="40"/>
    <s v="R14"/>
    <s v="PM"/>
    <s v="C1"/>
    <d v="1992-10-03T00:00:00"/>
    <x v="0"/>
    <n v="32"/>
    <x v="498"/>
    <x v="0"/>
    <n v="93185"/>
    <x v="0"/>
    <s v="10%"/>
    <n v="9318.5"/>
    <n v="83866.5"/>
    <x v="14"/>
    <x v="0"/>
    <x v="2"/>
  </r>
  <r>
    <s v="EMP-ENG-R12-2019"/>
    <s v="[{Name_Id :N21969,Gender_Id :M,RoleId :R12,CountryId :C6}]"/>
    <s v="N21969"/>
    <s v="Jessie Dean"/>
    <x v="0"/>
    <n v="43"/>
    <n v="40"/>
    <s v="R12"/>
    <s v="ENG"/>
    <s v="C6"/>
    <d v="1991-12-12T00:00:00"/>
    <x v="0"/>
    <n v="33"/>
    <x v="422"/>
    <x v="0"/>
    <n v="73977"/>
    <x v="0"/>
    <s v="10%"/>
    <n v="7397.7000000000007"/>
    <n v="66579.3"/>
    <x v="18"/>
    <x v="1"/>
    <x v="5"/>
  </r>
  <r>
    <s v="EMP-OPR-R2-2019"/>
    <s v="[{Name_Id :N22269,Gender_Id :F,RoleId :R2,CountryId :C4}]"/>
    <s v="N22269"/>
    <s v="Brooke Joyce"/>
    <x v="1"/>
    <n v="42"/>
    <n v="40"/>
    <s v="R2"/>
    <s v="OPR"/>
    <s v="C4"/>
    <d v="1995-10-13T00:00:00"/>
    <x v="0"/>
    <n v="29"/>
    <x v="42"/>
    <x v="0"/>
    <n v="93185"/>
    <x v="0"/>
    <s v="10%"/>
    <n v="9318.5"/>
    <n v="83866.5"/>
    <x v="5"/>
    <x v="3"/>
    <x v="6"/>
  </r>
  <r>
    <s v="EMP-ENG-R13-2019"/>
    <s v="[{Name_Id :N21972,Gender_Id :F,RoleId :R13,CountryId :C5}]"/>
    <s v="N21972"/>
    <s v="Betty Tanner"/>
    <x v="1"/>
    <n v="43"/>
    <n v="40"/>
    <s v="R13"/>
    <s v="ENG"/>
    <s v="C5"/>
    <d v="1995-04-24T00:00:00"/>
    <x v="0"/>
    <n v="29"/>
    <x v="422"/>
    <x v="0"/>
    <n v="81178"/>
    <x v="0"/>
    <s v="10%"/>
    <n v="8117.8"/>
    <n v="73060.2"/>
    <x v="2"/>
    <x v="1"/>
    <x v="0"/>
  </r>
  <r>
    <s v="EMP-ENG-R4-2018"/>
    <s v="[{Name_Id :N20476,Gender_Id :F,RoleId :R4,CountryId :C4}]"/>
    <s v="N20476"/>
    <s v="Karla Hopkins"/>
    <x v="1"/>
    <n v="42"/>
    <n v="40"/>
    <s v="R4"/>
    <s v="ENG"/>
    <s v="C4"/>
    <d v="1993-06-12T00:00:00"/>
    <x v="0"/>
    <n v="31"/>
    <x v="634"/>
    <x v="1"/>
    <n v="91439"/>
    <x v="0"/>
    <s v="10%"/>
    <n v="9143.9"/>
    <n v="82295.100000000006"/>
    <x v="6"/>
    <x v="1"/>
    <x v="6"/>
  </r>
  <r>
    <s v="EMP-SM-R10-2018"/>
    <s v="[{Name_Id :N18727,Gender_Id :M,RoleId :R10,CountryId :C1}]"/>
    <s v="N18727"/>
    <s v="Fredric Oneal"/>
    <x v="0"/>
    <n v="43"/>
    <n v="40"/>
    <s v="R10"/>
    <s v="SM"/>
    <s v="C1"/>
    <d v="1989-11-11T00:00:00"/>
    <x v="0"/>
    <n v="35"/>
    <x v="352"/>
    <x v="6"/>
    <n v="177688"/>
    <x v="0"/>
    <s v="10%"/>
    <n v="17768.8"/>
    <n v="159919.20000000001"/>
    <x v="11"/>
    <x v="2"/>
    <x v="2"/>
  </r>
  <r>
    <s v="EMP-HR-R18-2017"/>
    <s v="[{Name_Id :N18918,Gender_Id :F,RoleId :R18,CountryId :C5}]"/>
    <s v="N18918"/>
    <s v="Etta Maldonado"/>
    <x v="1"/>
    <n v="43"/>
    <n v="40"/>
    <s v="R18"/>
    <s v="HR"/>
    <s v="C5"/>
    <d v="1992-08-11T00:00:00"/>
    <x v="0"/>
    <n v="32"/>
    <x v="187"/>
    <x v="6"/>
    <n v="62100"/>
    <x v="0"/>
    <s v="10%"/>
    <n v="6210"/>
    <n v="55890"/>
    <x v="13"/>
    <x v="5"/>
    <x v="0"/>
  </r>
  <r>
    <s v="EMP-HR-R18-2017"/>
    <s v="[{Name_Id :N18921,Gender_Id :M,RoleId :R18,CountryId :C7}]"/>
    <s v="N18921"/>
    <s v="Owen Barajas"/>
    <x v="0"/>
    <n v="43"/>
    <n v="40"/>
    <s v="R18"/>
    <s v="HR"/>
    <s v="C7"/>
    <d v="1989-11-28T00:00:00"/>
    <x v="0"/>
    <n v="35"/>
    <x v="187"/>
    <x v="6"/>
    <n v="170548"/>
    <x v="0"/>
    <s v="10%"/>
    <n v="17054.8"/>
    <n v="153493.20000000001"/>
    <x v="13"/>
    <x v="5"/>
    <x v="3"/>
  </r>
  <r>
    <s v="EMP-FN-R19-2017"/>
    <s v="[{Name_Id :N18978,Gender_Id :M,RoleId :R19,CountryId :C2}]"/>
    <s v="N18978"/>
    <s v="Abe Esparza"/>
    <x v="0"/>
    <n v="43"/>
    <n v="40"/>
    <s v="R19"/>
    <s v="FN"/>
    <s v="C2"/>
    <d v="1991-11-08T00:00:00"/>
    <x v="0"/>
    <n v="33"/>
    <x v="505"/>
    <x v="6"/>
    <n v="59496"/>
    <x v="0"/>
    <s v="10%"/>
    <n v="5949.6"/>
    <n v="53546.400000000001"/>
    <x v="12"/>
    <x v="4"/>
    <x v="4"/>
  </r>
  <r>
    <s v="EMP-OPR-R2-2017"/>
    <s v="[{Name_Id :N19008,Gender_Id :M,RoleId :R2,CountryId :C6}]"/>
    <s v="N19008"/>
    <s v="Lucius Underwood"/>
    <x v="0"/>
    <n v="42"/>
    <n v="40"/>
    <s v="R2"/>
    <s v="OPR"/>
    <s v="C6"/>
    <d v="1991-01-31T00:00:00"/>
    <x v="0"/>
    <n v="34"/>
    <x v="257"/>
    <x v="6"/>
    <n v="85755"/>
    <x v="0"/>
    <s v="10%"/>
    <n v="8575.5"/>
    <n v="77179.5"/>
    <x v="5"/>
    <x v="3"/>
    <x v="5"/>
  </r>
  <r>
    <s v="EMP-ENG-R7-2017"/>
    <s v="[{Name_Id :N18975,Gender_Id :M,RoleId :R7,CountryId :C1}]"/>
    <s v="N18975"/>
    <s v="Coy Charles"/>
    <x v="0"/>
    <n v="42"/>
    <n v="40"/>
    <s v="R7"/>
    <s v="ENG"/>
    <s v="C1"/>
    <d v="1976-04-08T00:00:00"/>
    <x v="1"/>
    <n v="48"/>
    <x v="505"/>
    <x v="6"/>
    <n v="333490"/>
    <x v="0"/>
    <s v="10%"/>
    <n v="33349"/>
    <n v="300141"/>
    <x v="16"/>
    <x v="1"/>
    <x v="2"/>
  </r>
  <r>
    <s v="EMP-PM-R6-2019"/>
    <s v="[{Name_Id :N22452,Gender_Id :M,RoleId :R6,CountryId :C3}]"/>
    <s v="N22452"/>
    <s v="Osvaldo Tyler"/>
    <x v="0"/>
    <n v="42"/>
    <n v="40"/>
    <s v="R6"/>
    <s v="PM"/>
    <s v="C3"/>
    <d v="1993-03-24T00:00:00"/>
    <x v="0"/>
    <n v="31"/>
    <x v="204"/>
    <x v="0"/>
    <n v="119033"/>
    <x v="0"/>
    <s v="10%"/>
    <n v="11903.300000000001"/>
    <n v="107129.7"/>
    <x v="0"/>
    <x v="0"/>
    <x v="1"/>
  </r>
  <r>
    <s v="EMP-ENG-R3-2019"/>
    <s v="[{Name_Id :N22606,Gender_Id :M,RoleId :R3,CountryId :C1}]"/>
    <s v="N22606"/>
    <s v="Marlin Kramer"/>
    <x v="0"/>
    <n v="42"/>
    <n v="40"/>
    <s v="R3"/>
    <s v="ENG"/>
    <s v="C1"/>
    <d v="1994-08-12T00:00:00"/>
    <x v="0"/>
    <n v="30"/>
    <x v="6"/>
    <x v="0"/>
    <n v="70417"/>
    <x v="0"/>
    <s v="10%"/>
    <n v="7041.7000000000007"/>
    <n v="63375.3"/>
    <x v="7"/>
    <x v="1"/>
    <x v="2"/>
  </r>
  <r>
    <s v="EMP-HR-R18-2017"/>
    <s v="[{Name_Id :N19203,Gender_Id :F,RoleId :R18,CountryId :C1}]"/>
    <s v="N19203"/>
    <s v="Martha Smith"/>
    <x v="1"/>
    <n v="43"/>
    <n v="40"/>
    <s v="R18"/>
    <s v="HR"/>
    <s v="C1"/>
    <d v="1993-12-05T00:00:00"/>
    <x v="0"/>
    <n v="31"/>
    <x v="178"/>
    <x v="6"/>
    <n v="62087"/>
    <x v="0"/>
    <s v="10%"/>
    <n v="6208.7000000000007"/>
    <n v="55878.3"/>
    <x v="13"/>
    <x v="5"/>
    <x v="2"/>
  </r>
  <r>
    <s v="EMP-PM-R14-2019"/>
    <s v="[{Name_Id :N21848,Gender_Id :M,RoleId :R14,CountryId :C5}]"/>
    <s v="N21848"/>
    <s v="Ivory Mitchell"/>
    <x v="0"/>
    <n v="43"/>
    <n v="40"/>
    <s v="R14"/>
    <s v="PM"/>
    <s v="C5"/>
    <d v="1993-11-24T00:00:00"/>
    <x v="0"/>
    <n v="31"/>
    <x v="568"/>
    <x v="0"/>
    <n v="88872"/>
    <x v="0"/>
    <s v="10%"/>
    <n v="8887.2000000000007"/>
    <n v="79984.800000000003"/>
    <x v="14"/>
    <x v="0"/>
    <x v="0"/>
  </r>
  <r>
    <s v="EMP-SM-R9-2019"/>
    <s v="[{Name_Id :N22032,Gender_Id :M,RoleId :R9,CountryId :C5}]"/>
    <s v="N22032"/>
    <s v="Dion Holmes"/>
    <x v="0"/>
    <n v="42"/>
    <n v="40"/>
    <s v="R9"/>
    <s v="SM"/>
    <s v="C5"/>
    <d v="1993-04-02T00:00:00"/>
    <x v="0"/>
    <n v="31"/>
    <x v="152"/>
    <x v="0"/>
    <n v="76367"/>
    <x v="0"/>
    <s v="10%"/>
    <n v="7636.7000000000007"/>
    <n v="68730.3"/>
    <x v="8"/>
    <x v="2"/>
    <x v="0"/>
  </r>
  <r>
    <s v="EMP-PM-R14-2017"/>
    <s v="[{Name_Id :N19364,Gender_Id :M,RoleId :R14,CountryId :C6}]"/>
    <s v="N19364"/>
    <s v="Edward Newman"/>
    <x v="0"/>
    <n v="43"/>
    <n v="40"/>
    <s v="R14"/>
    <s v="PM"/>
    <s v="C6"/>
    <d v="1994-10-17T00:00:00"/>
    <x v="0"/>
    <n v="30"/>
    <x v="30"/>
    <x v="6"/>
    <n v="73027"/>
    <x v="0"/>
    <s v="10%"/>
    <n v="7302.7000000000007"/>
    <n v="65724.3"/>
    <x v="14"/>
    <x v="0"/>
    <x v="5"/>
  </r>
  <r>
    <s v="EMP-OPR-R2-2017"/>
    <s v="[{Name_Id :N19472,Gender_Id :M,RoleId :R2,CountryId :C1}]"/>
    <s v="N19472"/>
    <s v="Danial Mooney"/>
    <x v="0"/>
    <n v="42"/>
    <n v="40"/>
    <s v="R2"/>
    <s v="OPR"/>
    <s v="C1"/>
    <d v="1995-04-15T00:00:00"/>
    <x v="0"/>
    <n v="29"/>
    <x v="427"/>
    <x v="6"/>
    <n v="78291"/>
    <x v="0"/>
    <s v="10%"/>
    <n v="7829.1"/>
    <n v="70461.899999999994"/>
    <x v="5"/>
    <x v="3"/>
    <x v="2"/>
  </r>
  <r>
    <s v="EMP-SM-R15-2019"/>
    <s v="[{Name_Id :N19173,Gender_Id :F,RoleId :R15,CountryId :C6}]"/>
    <s v="N19173"/>
    <s v="Noelle Blair"/>
    <x v="1"/>
    <n v="43"/>
    <n v="40"/>
    <s v="R15"/>
    <s v="SM"/>
    <s v="C6"/>
    <d v="1992-06-29T00:00:00"/>
    <x v="0"/>
    <n v="32"/>
    <x v="417"/>
    <x v="0"/>
    <n v="94032"/>
    <x v="0"/>
    <s v="10%"/>
    <n v="9403.2000000000007"/>
    <n v="84628.800000000003"/>
    <x v="3"/>
    <x v="2"/>
    <x v="5"/>
  </r>
  <r>
    <s v="EMP-PM-R5-2019"/>
    <s v="[{Name_Id :N22445,Gender_Id :F,RoleId :R5,CountryId :C2}]"/>
    <s v="N22445"/>
    <s v="Holly Perry"/>
    <x v="1"/>
    <n v="42"/>
    <n v="40"/>
    <s v="R5"/>
    <s v="PM"/>
    <s v="C2"/>
    <d v="1995-09-16T00:00:00"/>
    <x v="0"/>
    <n v="29"/>
    <x v="204"/>
    <x v="0"/>
    <n v="96185"/>
    <x v="0"/>
    <s v="10%"/>
    <n v="9618.5"/>
    <n v="86566.5"/>
    <x v="10"/>
    <x v="0"/>
    <x v="4"/>
  </r>
  <r>
    <s v="EMP-FN-R19-2019"/>
    <s v="[{Name_Id :N22247,Gender_Id :F,RoleId :R19,CountryId :C4}]"/>
    <s v="N22247"/>
    <s v="Isabel Daugherty"/>
    <x v="1"/>
    <n v="43"/>
    <n v="40"/>
    <s v="R19"/>
    <s v="FN"/>
    <s v="C4"/>
    <d v="1992-03-02T00:00:00"/>
    <x v="0"/>
    <n v="32"/>
    <x v="381"/>
    <x v="0"/>
    <n v="112454"/>
    <x v="0"/>
    <s v="10%"/>
    <n v="11245.400000000001"/>
    <n v="101208.6"/>
    <x v="12"/>
    <x v="4"/>
    <x v="6"/>
  </r>
  <r>
    <s v="EMP-ENG-R13-2019"/>
    <s v="[{Name_Id :N22310,Gender_Id :M,RoleId :R13,CountryId :C2}]"/>
    <s v="N22310"/>
    <s v="Lionel Noble"/>
    <x v="0"/>
    <n v="43"/>
    <n v="40"/>
    <s v="R13"/>
    <s v="ENG"/>
    <s v="C2"/>
    <d v="1995-06-08T00:00:00"/>
    <x v="0"/>
    <n v="29"/>
    <x v="511"/>
    <x v="0"/>
    <n v="102560"/>
    <x v="0"/>
    <s v="10%"/>
    <n v="10256"/>
    <n v="92304"/>
    <x v="2"/>
    <x v="1"/>
    <x v="4"/>
  </r>
  <r>
    <s v="EMP-FN-R19-2018"/>
    <s v="[{Name_Id :N20690,Gender_Id :M,RoleId :R19,CountryId :C2}]"/>
    <s v="N20690"/>
    <s v="Edwardo Benjamin"/>
    <x v="0"/>
    <n v="43"/>
    <n v="40"/>
    <s v="R19"/>
    <s v="FN"/>
    <s v="C2"/>
    <d v="1994-12-13T00:00:00"/>
    <x v="0"/>
    <n v="30"/>
    <x v="697"/>
    <x v="1"/>
    <n v="91317"/>
    <x v="0"/>
    <s v="10%"/>
    <n v="9131.7000000000007"/>
    <n v="82185.3"/>
    <x v="12"/>
    <x v="4"/>
    <x v="4"/>
  </r>
  <r>
    <s v="EMP-ENG-R3-2018"/>
    <s v="[{Name_Id :N20655,Gender_Id :F,RoleId :R3,CountryId :C7}]"/>
    <s v="N20655"/>
    <s v="Kathrine Frost"/>
    <x v="1"/>
    <n v="42"/>
    <n v="40"/>
    <s v="R3"/>
    <s v="ENG"/>
    <s v="C7"/>
    <d v="1994-08-31T00:00:00"/>
    <x v="0"/>
    <n v="30"/>
    <x v="100"/>
    <x v="1"/>
    <n v="78816"/>
    <x v="0"/>
    <s v="10%"/>
    <n v="7881.6"/>
    <n v="70934.399999999994"/>
    <x v="7"/>
    <x v="1"/>
    <x v="3"/>
  </r>
  <r>
    <s v="EMP-PM-R14-2017"/>
    <s v="[{Name_Id :N19663,Gender_Id :F,RoleId :R14,CountryId :C7}]"/>
    <s v="N19663"/>
    <s v="Rosemary Turner"/>
    <x v="1"/>
    <n v="43"/>
    <n v="40"/>
    <s v="R14"/>
    <s v="PM"/>
    <s v="C7"/>
    <d v="1996-03-23T00:00:00"/>
    <x v="0"/>
    <n v="28"/>
    <x v="332"/>
    <x v="6"/>
    <n v="89696"/>
    <x v="0"/>
    <s v="10%"/>
    <n v="8969.6"/>
    <n v="80726.399999999994"/>
    <x v="14"/>
    <x v="0"/>
    <x v="3"/>
  </r>
  <r>
    <s v="EMP-PM-R6-2019"/>
    <s v="[{Name_Id :N22450,Gender_Id :F,RoleId :R6,CountryId :C5}]"/>
    <s v="N22450"/>
    <s v="Lilian Garrison"/>
    <x v="1"/>
    <n v="42"/>
    <n v="40"/>
    <s v="R6"/>
    <s v="PM"/>
    <s v="C5"/>
    <d v="1978-11-30T00:00:00"/>
    <x v="1"/>
    <n v="46"/>
    <x v="204"/>
    <x v="0"/>
    <n v="136725"/>
    <x v="0"/>
    <s v="10%"/>
    <n v="13672.5"/>
    <n v="123052.5"/>
    <x v="0"/>
    <x v="0"/>
    <x v="0"/>
  </r>
  <r>
    <s v="EMP-OPR-R11-2019"/>
    <s v="[{Name_Id :N21768,Gender_Id :F,RoleId :R11,CountryId :C3}]"/>
    <s v="N21768"/>
    <s v="Leta Burnett"/>
    <x v="1"/>
    <n v="43"/>
    <n v="40"/>
    <s v="R11"/>
    <s v="OPR"/>
    <s v="C3"/>
    <d v="1995-05-04T00:00:00"/>
    <x v="0"/>
    <n v="29"/>
    <x v="599"/>
    <x v="0"/>
    <n v="84566"/>
    <x v="0"/>
    <s v="10%"/>
    <n v="8456.6"/>
    <n v="76109.399999999994"/>
    <x v="15"/>
    <x v="3"/>
    <x v="1"/>
  </r>
  <r>
    <s v="EMP-PM-R6-2019"/>
    <s v="[{Name_Id :N21719,Gender_Id :M,RoleId :R6,CountryId :C1}]"/>
    <s v="N21719"/>
    <s v="Damon Harper"/>
    <x v="0"/>
    <n v="42"/>
    <n v="40"/>
    <s v="R6"/>
    <s v="PM"/>
    <s v="C1"/>
    <d v="1993-01-02T00:00:00"/>
    <x v="0"/>
    <n v="32"/>
    <x v="34"/>
    <x v="0"/>
    <n v="131914"/>
    <x v="0"/>
    <s v="10%"/>
    <n v="13191.400000000001"/>
    <n v="118722.6"/>
    <x v="0"/>
    <x v="0"/>
    <x v="2"/>
  </r>
  <r>
    <s v="EMP-ENG-R13-2018"/>
    <s v="[{Name_Id :N19888,Gender_Id :M,RoleId :R13,CountryId :C2}]"/>
    <s v="N19888"/>
    <s v="Ellis Cook"/>
    <x v="0"/>
    <n v="43"/>
    <n v="40"/>
    <s v="R13"/>
    <s v="ENG"/>
    <s v="C2"/>
    <d v="1994-10-10T00:00:00"/>
    <x v="0"/>
    <n v="30"/>
    <x v="352"/>
    <x v="6"/>
    <n v="90468"/>
    <x v="0"/>
    <s v="10%"/>
    <n v="9046.8000000000011"/>
    <n v="81421.2"/>
    <x v="2"/>
    <x v="1"/>
    <x v="4"/>
  </r>
  <r>
    <s v="EMP-OPR-R11-2019"/>
    <s v="[{Name_Id :N20024,Gender_Id :M,RoleId :R11,CountryId :C4}]"/>
    <s v="N20024"/>
    <s v="Sean Snyder"/>
    <x v="0"/>
    <n v="43"/>
    <n v="40"/>
    <s v="R11"/>
    <s v="OPR"/>
    <s v="C4"/>
    <d v="1994-03-31T00:00:00"/>
    <x v="0"/>
    <n v="30"/>
    <x v="25"/>
    <x v="0"/>
    <n v="112259"/>
    <x v="0"/>
    <s v="10%"/>
    <n v="11225.900000000001"/>
    <n v="101033.1"/>
    <x v="15"/>
    <x v="3"/>
    <x v="6"/>
  </r>
  <r>
    <s v="EMP-OPR-R16-2019"/>
    <s v="[{Name_Id :N18087,Gender_Id :M,RoleId :R16,CountryId :C5}]"/>
    <s v="N18087"/>
    <s v="Keneth Frost"/>
    <x v="0"/>
    <n v="43"/>
    <n v="40"/>
    <s v="R16"/>
    <s v="OPR"/>
    <s v="C5"/>
    <d v="1997-06-21T00:00:00"/>
    <x v="2"/>
    <n v="27"/>
    <x v="700"/>
    <x v="0"/>
    <n v="104655"/>
    <x v="0"/>
    <s v="10%"/>
    <n v="10465.5"/>
    <n v="94189.5"/>
    <x v="4"/>
    <x v="3"/>
    <x v="0"/>
  </r>
  <r>
    <s v="EMP-ENG-R12-2019"/>
    <s v="[{Name_Id :N18094,Gender_Id :M,RoleId :R12,CountryId :C5}]"/>
    <s v="N18094"/>
    <s v="Avery Chan"/>
    <x v="0"/>
    <n v="43"/>
    <n v="40"/>
    <s v="R12"/>
    <s v="ENG"/>
    <s v="C5"/>
    <d v="1997-07-30T00:00:00"/>
    <x v="2"/>
    <n v="27"/>
    <x v="573"/>
    <x v="0"/>
    <n v="76367"/>
    <x v="0"/>
    <s v="10%"/>
    <n v="7636.7000000000007"/>
    <n v="68730.3"/>
    <x v="18"/>
    <x v="1"/>
    <x v="0"/>
  </r>
  <r>
    <s v="EMP-OPR-R8-2018"/>
    <s v="[{Name_Id :N20149,Gender_Id :M,RoleId :R8,CountryId :C5}]"/>
    <s v="N20149"/>
    <s v="Josue Buchanan"/>
    <x v="0"/>
    <n v="42"/>
    <n v="40"/>
    <s v="R8"/>
    <s v="OPR"/>
    <s v="C5"/>
    <d v="1994-01-22T00:00:00"/>
    <x v="0"/>
    <n v="31"/>
    <x v="322"/>
    <x v="1"/>
    <n v="76165"/>
    <x v="0"/>
    <s v="10%"/>
    <n v="7616.5"/>
    <n v="68548.5"/>
    <x v="17"/>
    <x v="3"/>
    <x v="0"/>
  </r>
  <r>
    <s v="EMP-OPR-R11-2019"/>
    <s v="[{Name_Id :N22095,Gender_Id :M,RoleId :R11,CountryId :C5}]"/>
    <s v="N22095"/>
    <s v="Olen Ortiz"/>
    <x v="0"/>
    <n v="43"/>
    <n v="40"/>
    <s v="R11"/>
    <s v="OPR"/>
    <s v="C5"/>
    <d v="1993-03-21T00:00:00"/>
    <x v="0"/>
    <n v="31"/>
    <x v="105"/>
    <x v="0"/>
    <n v="106778"/>
    <x v="0"/>
    <s v="10%"/>
    <n v="10677.800000000001"/>
    <n v="96100.2"/>
    <x v="15"/>
    <x v="3"/>
    <x v="0"/>
  </r>
  <r>
    <s v="EMP-OPR-R11-2019"/>
    <s v="[{Name_Id :N20379,Gender_Id :F,RoleId :R11,CountryId :C1}]"/>
    <s v="N20379"/>
    <s v="Vickie Sweeney"/>
    <x v="1"/>
    <n v="43"/>
    <n v="40"/>
    <s v="R11"/>
    <s v="OPR"/>
    <s v="C1"/>
    <d v="1995-05-26T00:00:00"/>
    <x v="0"/>
    <n v="29"/>
    <x v="242"/>
    <x v="1"/>
    <n v="57287"/>
    <x v="0"/>
    <s v="10%"/>
    <n v="5728.7000000000007"/>
    <n v="51558.3"/>
    <x v="15"/>
    <x v="3"/>
    <x v="2"/>
  </r>
  <r>
    <s v="EMP-SM-R9-2018"/>
    <s v="[{Name_Id :N20320,Gender_Id :M,RoleId :R9,CountryId :C2}]"/>
    <s v="N20320"/>
    <s v="Armand Meadows"/>
    <x v="0"/>
    <n v="42"/>
    <n v="40"/>
    <s v="R9"/>
    <s v="SM"/>
    <s v="C2"/>
    <d v="1991-01-18T00:00:00"/>
    <x v="0"/>
    <n v="34"/>
    <x v="701"/>
    <x v="1"/>
    <n v="69862"/>
    <x v="0"/>
    <s v="10%"/>
    <n v="6986.2000000000007"/>
    <n v="62875.8"/>
    <x v="8"/>
    <x v="2"/>
    <x v="4"/>
  </r>
  <r>
    <s v="EMP-ENG-R3-2018"/>
    <s v="[{Name_Id :N11668,Gender_Id :F,RoleId :R3,CountryId :C5}]"/>
    <s v="N11668"/>
    <s v="Myra Hill"/>
    <x v="1"/>
    <n v="42"/>
    <n v="40"/>
    <s v="R3"/>
    <s v="ENG"/>
    <s v="C5"/>
    <d v="1983-07-15T00:00:00"/>
    <x v="0"/>
    <n v="41"/>
    <x v="44"/>
    <x v="1"/>
    <n v="260309"/>
    <x v="0"/>
    <s v="10%"/>
    <n v="26030.9"/>
    <n v="234278.1"/>
    <x v="7"/>
    <x v="1"/>
    <x v="0"/>
  </r>
  <r>
    <s v="EMP-ENG-R13-2019"/>
    <s v="[{Name_Id :N22548,Gender_Id :F,RoleId :R13,CountryId :C4}]"/>
    <s v="N22548"/>
    <s v="Leigh Chang"/>
    <x v="1"/>
    <n v="43"/>
    <n v="40"/>
    <s v="R13"/>
    <s v="ENG"/>
    <s v="C4"/>
    <d v="1994-07-22T00:00:00"/>
    <x v="0"/>
    <n v="30"/>
    <x v="75"/>
    <x v="0"/>
    <n v="85048"/>
    <x v="0"/>
    <s v="10%"/>
    <n v="8504.8000000000011"/>
    <n v="76543.199999999997"/>
    <x v="2"/>
    <x v="1"/>
    <x v="6"/>
  </r>
  <r>
    <s v="EMP-ENG-R1-2018"/>
    <s v="[{Name_Id :N21168,Gender_Id :F,RoleId :R1,CountryId :C4}]"/>
    <s v="N21168"/>
    <s v="Blanche Villanueva"/>
    <x v="1"/>
    <n v="42"/>
    <n v="40"/>
    <s v="R1"/>
    <s v="ENG"/>
    <s v="C4"/>
    <d v="1988-12-27T00:00:00"/>
    <x v="0"/>
    <n v="36"/>
    <x v="450"/>
    <x v="1"/>
    <n v="218690"/>
    <x v="0"/>
    <s v="10%"/>
    <n v="21869"/>
    <n v="196821"/>
    <x v="1"/>
    <x v="1"/>
    <x v="6"/>
  </r>
  <r>
    <s v="EMP-FN-R19-2019"/>
    <s v="[{Name_Id :N21666,Gender_Id :M,RoleId :R19,CountryId :C3}]"/>
    <s v="N21666"/>
    <s v="Dorian Crane"/>
    <x v="0"/>
    <n v="43"/>
    <n v="40"/>
    <s v="R19"/>
    <s v="FN"/>
    <s v="C3"/>
    <d v="1993-09-13T00:00:00"/>
    <x v="0"/>
    <n v="31"/>
    <x v="676"/>
    <x v="0"/>
    <n v="73236"/>
    <x v="0"/>
    <s v="10%"/>
    <n v="7323.6"/>
    <n v="65912.399999999994"/>
    <x v="12"/>
    <x v="4"/>
    <x v="1"/>
  </r>
  <r>
    <s v="EMP-PM-R14-2018"/>
    <s v="[{Name_Id :N19757,Gender_Id :F,RoleId :R14,CountryId :C1}]"/>
    <s v="N19757"/>
    <s v="Maureen Beard"/>
    <x v="1"/>
    <n v="43"/>
    <n v="40"/>
    <s v="R14"/>
    <s v="PM"/>
    <s v="C1"/>
    <d v="1995-08-16T00:00:00"/>
    <x v="0"/>
    <n v="29"/>
    <x v="634"/>
    <x v="1"/>
    <n v="101574"/>
    <x v="0"/>
    <s v="10%"/>
    <n v="10157.400000000001"/>
    <n v="91416.6"/>
    <x v="14"/>
    <x v="0"/>
    <x v="2"/>
  </r>
  <r>
    <s v="EMP-PM-R5-2018"/>
    <s v="[{Name_Id :N19758,Gender_Id :F,RoleId :R5,CountryId :C7}]"/>
    <s v="N19758"/>
    <s v="Denise Simmons"/>
    <x v="1"/>
    <n v="42"/>
    <n v="40"/>
    <s v="R5"/>
    <s v="PM"/>
    <s v="C7"/>
    <d v="1995-12-15T00:00:00"/>
    <x v="0"/>
    <n v="29"/>
    <x v="634"/>
    <x v="1"/>
    <n v="80754"/>
    <x v="0"/>
    <s v="10%"/>
    <n v="8075.4000000000005"/>
    <n v="72678.600000000006"/>
    <x v="10"/>
    <x v="0"/>
    <x v="3"/>
  </r>
  <r>
    <s v="EMP-OPR-R8-2018"/>
    <s v="[{Name_Id :N19762,Gender_Id :M,RoleId :R8,CountryId :C1}]"/>
    <s v="N19762"/>
    <s v="Jefferey Aguirre"/>
    <x v="0"/>
    <n v="42"/>
    <n v="40"/>
    <s v="R8"/>
    <s v="OPR"/>
    <s v="C1"/>
    <d v="1996-03-05T00:00:00"/>
    <x v="0"/>
    <n v="28"/>
    <x v="634"/>
    <x v="1"/>
    <n v="78908"/>
    <x v="0"/>
    <s v="10%"/>
    <n v="7890.8"/>
    <n v="71017.2"/>
    <x v="17"/>
    <x v="3"/>
    <x v="2"/>
  </r>
  <r>
    <s v="EMP-PM-R5-2018"/>
    <s v="[{Name_Id :N19764,Gender_Id :M,RoleId :R5,CountryId :C7}]"/>
    <s v="N19764"/>
    <s v="Kristofer Allen"/>
    <x v="0"/>
    <n v="42"/>
    <n v="40"/>
    <s v="R5"/>
    <s v="PM"/>
    <s v="C7"/>
    <d v="1996-08-18T00:00:00"/>
    <x v="0"/>
    <n v="28"/>
    <x v="634"/>
    <x v="1"/>
    <n v="95385"/>
    <x v="0"/>
    <s v="10%"/>
    <n v="9538.5"/>
    <n v="85846.5"/>
    <x v="10"/>
    <x v="0"/>
    <x v="3"/>
  </r>
  <r>
    <s v="EMP-ENG-R7-2018"/>
    <s v="[{Name_Id :N19765,Gender_Id :M,RoleId :R7,CountryId :C4}]"/>
    <s v="N19765"/>
    <s v="Reuben Lane"/>
    <x v="0"/>
    <n v="42"/>
    <n v="40"/>
    <s v="R7"/>
    <s v="ENG"/>
    <s v="C4"/>
    <d v="1997-01-08T00:00:00"/>
    <x v="2"/>
    <n v="28"/>
    <x v="634"/>
    <x v="1"/>
    <n v="66850"/>
    <x v="0"/>
    <s v="10%"/>
    <n v="6685"/>
    <n v="60165"/>
    <x v="16"/>
    <x v="1"/>
    <x v="6"/>
  </r>
  <r>
    <s v="EMP-SM-R10-2018"/>
    <s v="[{Name_Id :N19766,Gender_Id :M,RoleId :R10,CountryId :C7}]"/>
    <s v="N19766"/>
    <s v="Houston Krause"/>
    <x v="0"/>
    <n v="43"/>
    <n v="40"/>
    <s v="R10"/>
    <s v="SM"/>
    <s v="C7"/>
    <d v="1995-12-22T00:00:00"/>
    <x v="0"/>
    <n v="29"/>
    <x v="634"/>
    <x v="1"/>
    <n v="63009"/>
    <x v="0"/>
    <s v="10%"/>
    <n v="6300.9000000000005"/>
    <n v="56708.1"/>
    <x v="11"/>
    <x v="2"/>
    <x v="3"/>
  </r>
  <r>
    <s v="EMP-ENG-R1-2018"/>
    <s v="[{Name_Id :N19767,Gender_Id :M,RoleId :R1,CountryId :C1}]"/>
    <s v="N19767"/>
    <s v="Luis Baxter"/>
    <x v="0"/>
    <n v="42"/>
    <n v="40"/>
    <s v="R1"/>
    <s v="ENG"/>
    <s v="C1"/>
    <d v="1996-05-11T00:00:00"/>
    <x v="0"/>
    <n v="28"/>
    <x v="634"/>
    <x v="1"/>
    <n v="86402"/>
    <x v="0"/>
    <s v="10%"/>
    <n v="8640.2000000000007"/>
    <n v="77761.8"/>
    <x v="1"/>
    <x v="1"/>
    <x v="2"/>
  </r>
  <r>
    <s v="EMP-PM-R5-2018"/>
    <s v="[{Name_Id :N19770,Gender_Id :M,RoleId :R5,CountryId :C4}]"/>
    <s v="N19770"/>
    <s v="Brant Salinas"/>
    <x v="0"/>
    <n v="42"/>
    <n v="40"/>
    <s v="R5"/>
    <s v="PM"/>
    <s v="C4"/>
    <d v="1996-12-30T00:00:00"/>
    <x v="0"/>
    <n v="28"/>
    <x v="634"/>
    <x v="1"/>
    <n v="78219"/>
    <x v="0"/>
    <s v="10%"/>
    <n v="7821.9000000000005"/>
    <n v="70397.100000000006"/>
    <x v="10"/>
    <x v="0"/>
    <x v="6"/>
  </r>
  <r>
    <s v="EMP-ENG-R1-2018"/>
    <s v="[{Name_Id :N19771,Gender_Id :M,RoleId :R1,CountryId :C6}]"/>
    <s v="N19771"/>
    <s v="Oswaldo Landry"/>
    <x v="0"/>
    <n v="42"/>
    <n v="40"/>
    <s v="R1"/>
    <s v="ENG"/>
    <s v="C6"/>
    <d v="1995-12-30T00:00:00"/>
    <x v="0"/>
    <n v="29"/>
    <x v="634"/>
    <x v="1"/>
    <n v="66832"/>
    <x v="0"/>
    <s v="10%"/>
    <n v="6683.2000000000007"/>
    <n v="60148.800000000003"/>
    <x v="1"/>
    <x v="1"/>
    <x v="5"/>
  </r>
  <r>
    <s v="EMP-OPR-R16-2018"/>
    <s v="[{Name_Id :N19798,Gender_Id :M,RoleId :R16,CountryId :C1}]"/>
    <s v="N19798"/>
    <s v="Lacy Lara"/>
    <x v="0"/>
    <n v="43"/>
    <n v="40"/>
    <s v="R16"/>
    <s v="OPR"/>
    <s v="C1"/>
    <d v="1997-03-24T00:00:00"/>
    <x v="2"/>
    <n v="27"/>
    <x v="634"/>
    <x v="1"/>
    <n v="94630"/>
    <x v="0"/>
    <s v="10%"/>
    <n v="9463"/>
    <n v="85167"/>
    <x v="4"/>
    <x v="3"/>
    <x v="2"/>
  </r>
  <r>
    <s v="EMP-OPR-R2-2018"/>
    <s v="[{Name_Id :N19964,Gender_Id :M,RoleId :R2,CountryId :C7}]"/>
    <s v="N19964"/>
    <s v="Claudio Rowland"/>
    <x v="0"/>
    <n v="42"/>
    <n v="40"/>
    <s v="R2"/>
    <s v="OPR"/>
    <s v="C7"/>
    <d v="1995-04-17T00:00:00"/>
    <x v="0"/>
    <n v="29"/>
    <x v="634"/>
    <x v="1"/>
    <n v="66832"/>
    <x v="0"/>
    <s v="10%"/>
    <n v="6683.2000000000007"/>
    <n v="60148.800000000003"/>
    <x v="5"/>
    <x v="3"/>
    <x v="3"/>
  </r>
  <r>
    <s v="EMP-ENG-R12-2018"/>
    <s v="[{Name_Id :N20434,Gender_Id :F,RoleId :R12,CountryId :C5}]"/>
    <s v="N20434"/>
    <s v="Kelley Dorsey"/>
    <x v="1"/>
    <n v="43"/>
    <n v="40"/>
    <s v="R12"/>
    <s v="ENG"/>
    <s v="C5"/>
    <d v="1996-02-03T00:00:00"/>
    <x v="0"/>
    <n v="29"/>
    <x v="634"/>
    <x v="1"/>
    <n v="74615"/>
    <x v="0"/>
    <s v="10%"/>
    <n v="7461.5"/>
    <n v="67153.5"/>
    <x v="18"/>
    <x v="1"/>
    <x v="0"/>
  </r>
  <r>
    <s v="EMP-ENG-R4-2018"/>
    <s v="[{Name_Id :N20438,Gender_Id :F,RoleId :R4,CountryId :C7}]"/>
    <s v="N20438"/>
    <s v="Deana Lucero"/>
    <x v="1"/>
    <n v="42"/>
    <n v="40"/>
    <s v="R4"/>
    <s v="ENG"/>
    <s v="C7"/>
    <d v="1996-11-02T00:00:00"/>
    <x v="0"/>
    <n v="28"/>
    <x v="634"/>
    <x v="1"/>
    <n v="60341"/>
    <x v="0"/>
    <s v="10%"/>
    <n v="6034.1"/>
    <n v="54306.9"/>
    <x v="6"/>
    <x v="1"/>
    <x v="3"/>
  </r>
  <r>
    <s v="EMP-PM-R6-2018"/>
    <s v="[{Name_Id :N20442,Gender_Id :M,RoleId :R6,CountryId :C7}]"/>
    <s v="N20442"/>
    <s v="Russel Weeks"/>
    <x v="0"/>
    <n v="42"/>
    <n v="40"/>
    <s v="R6"/>
    <s v="PM"/>
    <s v="C7"/>
    <d v="1996-07-10T00:00:00"/>
    <x v="0"/>
    <n v="28"/>
    <x v="634"/>
    <x v="1"/>
    <n v="89204"/>
    <x v="0"/>
    <s v="10%"/>
    <n v="8920.4"/>
    <n v="80283.600000000006"/>
    <x v="0"/>
    <x v="0"/>
    <x v="3"/>
  </r>
  <r>
    <s v="EMP-HR-R18-2018"/>
    <s v="[{Name_Id :N20443,Gender_Id :F,RoleId :R18,CountryId :C6}]"/>
    <s v="N20443"/>
    <s v="Sasha Pitts"/>
    <x v="1"/>
    <n v="43"/>
    <n v="40"/>
    <s v="R18"/>
    <s v="HR"/>
    <s v="C6"/>
    <d v="1996-08-10T00:00:00"/>
    <x v="0"/>
    <n v="28"/>
    <x v="634"/>
    <x v="1"/>
    <n v="80502"/>
    <x v="0"/>
    <s v="10%"/>
    <n v="8050.2000000000007"/>
    <n v="72451.8"/>
    <x v="13"/>
    <x v="5"/>
    <x v="5"/>
  </r>
  <r>
    <s v="EMP-OPR-R8-2018"/>
    <s v="[{Name_Id :N20444,Gender_Id :F,RoleId :R8,CountryId :C5}]"/>
    <s v="N20444"/>
    <s v="Colette Fowler"/>
    <x v="1"/>
    <n v="42"/>
    <n v="40"/>
    <s v="R8"/>
    <s v="OPR"/>
    <s v="C5"/>
    <d v="1997-03-16T00:00:00"/>
    <x v="2"/>
    <n v="27"/>
    <x v="634"/>
    <x v="1"/>
    <n v="83667"/>
    <x v="0"/>
    <s v="10%"/>
    <n v="8366.7000000000007"/>
    <n v="75300.3"/>
    <x v="17"/>
    <x v="3"/>
    <x v="0"/>
  </r>
  <r>
    <s v="EMP-ENG-R3-2018"/>
    <s v="[{Name_Id :N20446,Gender_Id :M,RoleId :R3,CountryId :C1}]"/>
    <s v="N20446"/>
    <s v="Stan Pratt"/>
    <x v="0"/>
    <n v="42"/>
    <n v="40"/>
    <s v="R3"/>
    <s v="ENG"/>
    <s v="C1"/>
    <d v="1995-06-01T00:00:00"/>
    <x v="0"/>
    <n v="29"/>
    <x v="634"/>
    <x v="1"/>
    <n v="97103"/>
    <x v="0"/>
    <s v="10%"/>
    <n v="9710.3000000000011"/>
    <n v="87392.7"/>
    <x v="7"/>
    <x v="1"/>
    <x v="2"/>
  </r>
  <r>
    <s v="EMP-SM-R15-2018"/>
    <s v="[{Name_Id :N20447,Gender_Id :M,RoleId :R15,CountryId :C2}]"/>
    <s v="N20447"/>
    <s v="Buford Mcguire"/>
    <x v="0"/>
    <n v="43"/>
    <n v="40"/>
    <s v="R15"/>
    <s v="SM"/>
    <s v="C2"/>
    <d v="1996-09-22T00:00:00"/>
    <x v="0"/>
    <n v="28"/>
    <x v="634"/>
    <x v="1"/>
    <n v="71851"/>
    <x v="0"/>
    <s v="10%"/>
    <n v="7185.1"/>
    <n v="64665.9"/>
    <x v="3"/>
    <x v="2"/>
    <x v="4"/>
  </r>
  <r>
    <s v="EMP-SM-R15-2018"/>
    <s v="[{Name_Id :N20448,Gender_Id :F,RoleId :R15,CountryId :C7}]"/>
    <s v="N20448"/>
    <s v="Mara Chaney"/>
    <x v="1"/>
    <n v="43"/>
    <n v="40"/>
    <s v="R15"/>
    <s v="SM"/>
    <s v="C7"/>
    <d v="1996-07-21T00:00:00"/>
    <x v="0"/>
    <n v="28"/>
    <x v="634"/>
    <x v="1"/>
    <n v="89352"/>
    <x v="0"/>
    <s v="10%"/>
    <n v="8935.2000000000007"/>
    <n v="80416.800000000003"/>
    <x v="3"/>
    <x v="2"/>
    <x v="3"/>
  </r>
  <r>
    <s v="EMP-SM-R9-2018"/>
    <s v="[{Name_Id :N20451,Gender_Id :F,RoleId :R9,CountryId :C1}]"/>
    <s v="N20451"/>
    <s v="Elise Buchanan"/>
    <x v="1"/>
    <n v="42"/>
    <n v="40"/>
    <s v="R9"/>
    <s v="SM"/>
    <s v="C1"/>
    <d v="1997-02-06T00:00:00"/>
    <x v="2"/>
    <n v="28"/>
    <x v="634"/>
    <x v="1"/>
    <n v="72529"/>
    <x v="0"/>
    <s v="10%"/>
    <n v="7252.9000000000005"/>
    <n v="65276.1"/>
    <x v="8"/>
    <x v="2"/>
    <x v="2"/>
  </r>
  <r>
    <s v="EMP-ENG-R4-2018"/>
    <s v="[{Name_Id :N20452,Gender_Id :M,RoleId :R4,CountryId :C2}]"/>
    <s v="N20452"/>
    <s v="Zachery Zavala"/>
    <x v="0"/>
    <n v="42"/>
    <n v="40"/>
    <s v="R4"/>
    <s v="ENG"/>
    <s v="C2"/>
    <d v="1996-05-13T00:00:00"/>
    <x v="0"/>
    <n v="28"/>
    <x v="634"/>
    <x v="1"/>
    <n v="67875"/>
    <x v="0"/>
    <s v="10%"/>
    <n v="6787.5"/>
    <n v="61087.5"/>
    <x v="6"/>
    <x v="1"/>
    <x v="4"/>
  </r>
  <r>
    <s v="EMP-ENG-R1-2018"/>
    <s v="[{Name_Id :N20453,Gender_Id :F,RoleId :R1,CountryId :C7}]"/>
    <s v="N20453"/>
    <s v="Augusta Crane"/>
    <x v="1"/>
    <n v="42"/>
    <n v="40"/>
    <s v="R1"/>
    <s v="ENG"/>
    <s v="C7"/>
    <d v="1996-12-25T00:00:00"/>
    <x v="0"/>
    <n v="28"/>
    <x v="634"/>
    <x v="1"/>
    <n v="87010"/>
    <x v="0"/>
    <s v="10%"/>
    <n v="8701"/>
    <n v="78309"/>
    <x v="1"/>
    <x v="1"/>
    <x v="3"/>
  </r>
  <r>
    <s v="EMP-ENG-R12-2018"/>
    <s v="[{Name_Id :N19751,Gender_Id :M,RoleId :R12,CountryId :C3}]"/>
    <s v="N19751"/>
    <s v="Jesus Delgado"/>
    <x v="0"/>
    <n v="43"/>
    <n v="40"/>
    <s v="R12"/>
    <s v="ENG"/>
    <s v="C3"/>
    <d v="1995-09-29T00:00:00"/>
    <x v="0"/>
    <n v="29"/>
    <x v="634"/>
    <x v="1"/>
    <n v="74502"/>
    <x v="0"/>
    <s v="10%"/>
    <n v="7450.2000000000007"/>
    <n v="67051.8"/>
    <x v="18"/>
    <x v="1"/>
    <x v="1"/>
  </r>
  <r>
    <s v="EMP-ENG-R12-2018"/>
    <s v="[{Name_Id :N19752,Gender_Id :M,RoleId :R12,CountryId :C4}]"/>
    <s v="N19752"/>
    <s v="Trenton Petty"/>
    <x v="0"/>
    <n v="43"/>
    <n v="40"/>
    <s v="R12"/>
    <s v="ENG"/>
    <s v="C4"/>
    <d v="1996-11-28T00:00:00"/>
    <x v="0"/>
    <n v="28"/>
    <x v="634"/>
    <x v="1"/>
    <n v="84087"/>
    <x v="0"/>
    <s v="10%"/>
    <n v="8408.7000000000007"/>
    <n v="75678.3"/>
    <x v="18"/>
    <x v="1"/>
    <x v="6"/>
  </r>
  <r>
    <s v="EMP-OPR-R2-2018"/>
    <s v="[{Name_Id :N19755,Gender_Id :M,RoleId :R2,CountryId :C4}]"/>
    <s v="N19755"/>
    <s v="Harlan Atkinson"/>
    <x v="0"/>
    <n v="42"/>
    <n v="40"/>
    <s v="R2"/>
    <s v="OPR"/>
    <s v="C4"/>
    <d v="1996-07-01T00:00:00"/>
    <x v="0"/>
    <n v="28"/>
    <x v="634"/>
    <x v="1"/>
    <n v="80883"/>
    <x v="0"/>
    <s v="10%"/>
    <n v="8088.3"/>
    <n v="72794.7"/>
    <x v="5"/>
    <x v="3"/>
    <x v="6"/>
  </r>
  <r>
    <s v="EMP-PM-R14-2018"/>
    <s v="[{Name_Id :N19756,Gender_Id :M,RoleId :R14,CountryId :C3}]"/>
    <s v="N19756"/>
    <s v="Tanner Bailey"/>
    <x v="0"/>
    <n v="43"/>
    <n v="40"/>
    <s v="R14"/>
    <s v="PM"/>
    <s v="C3"/>
    <d v="1997-01-12T00:00:00"/>
    <x v="2"/>
    <n v="28"/>
    <x v="634"/>
    <x v="1"/>
    <n v="77502"/>
    <x v="0"/>
    <s v="10%"/>
    <n v="7750.2000000000007"/>
    <n v="69751.8"/>
    <x v="14"/>
    <x v="0"/>
    <x v="1"/>
  </r>
  <r>
    <s v="EMP-OPR-R8-2018"/>
    <s v="[{Name_Id :N19759,Gender_Id :M,RoleId :R8,CountryId :C5}]"/>
    <s v="N19759"/>
    <s v="Gerald Gross"/>
    <x v="0"/>
    <n v="42"/>
    <n v="40"/>
    <s v="R8"/>
    <s v="OPR"/>
    <s v="C5"/>
    <d v="1996-04-18T00:00:00"/>
    <x v="0"/>
    <n v="28"/>
    <x v="634"/>
    <x v="1"/>
    <n v="67608"/>
    <x v="0"/>
    <s v="10%"/>
    <n v="6760.8"/>
    <n v="60847.199999999997"/>
    <x v="17"/>
    <x v="3"/>
    <x v="0"/>
  </r>
  <r>
    <s v="EMP-OPR-R8-2018"/>
    <s v="[{Name_Id :N19760,Gender_Id :M,RoleId :R8,CountryId :C2}]"/>
    <s v="N19760"/>
    <s v="Wilmer Salas"/>
    <x v="0"/>
    <n v="42"/>
    <n v="40"/>
    <s v="R8"/>
    <s v="OPR"/>
    <s v="C2"/>
    <d v="1996-07-04T00:00:00"/>
    <x v="0"/>
    <n v="28"/>
    <x v="634"/>
    <x v="1"/>
    <n v="84662"/>
    <x v="0"/>
    <s v="10%"/>
    <n v="8466.2000000000007"/>
    <n v="76195.8"/>
    <x v="17"/>
    <x v="3"/>
    <x v="4"/>
  </r>
  <r>
    <s v="EMP-FN-R19-2018"/>
    <s v="[{Name_Id :N19763,Gender_Id :M,RoleId :R19,CountryId :C2}]"/>
    <s v="N19763"/>
    <s v="Zack Moses"/>
    <x v="0"/>
    <n v="43"/>
    <n v="40"/>
    <s v="R19"/>
    <s v="FN"/>
    <s v="C2"/>
    <d v="1996-10-07T00:00:00"/>
    <x v="0"/>
    <n v="28"/>
    <x v="634"/>
    <x v="1"/>
    <n v="100843"/>
    <x v="0"/>
    <s v="10%"/>
    <n v="10084.300000000001"/>
    <n v="90758.7"/>
    <x v="12"/>
    <x v="4"/>
    <x v="4"/>
  </r>
  <r>
    <s v="EMP-ENG-R1-2018"/>
    <s v="[{Name_Id :N19768,Gender_Id :M,RoleId :R1,CountryId :C3}]"/>
    <s v="N19768"/>
    <s v="Deangelo Chen"/>
    <x v="0"/>
    <n v="42"/>
    <n v="40"/>
    <s v="R1"/>
    <s v="ENG"/>
    <s v="C3"/>
    <d v="1996-02-27T00:00:00"/>
    <x v="0"/>
    <n v="28"/>
    <x v="634"/>
    <x v="1"/>
    <n v="102652"/>
    <x v="0"/>
    <s v="10%"/>
    <n v="10265.200000000001"/>
    <n v="92386.8"/>
    <x v="1"/>
    <x v="1"/>
    <x v="1"/>
  </r>
  <r>
    <s v="EMP-ENG-R3-2018"/>
    <s v="[{Name_Id :N19769,Gender_Id :M,RoleId :R3,CountryId :C3}]"/>
    <s v="N19769"/>
    <s v="Dillon Woodard"/>
    <x v="0"/>
    <n v="42"/>
    <n v="40"/>
    <s v="R3"/>
    <s v="ENG"/>
    <s v="C3"/>
    <d v="1996-04-17T00:00:00"/>
    <x v="0"/>
    <n v="28"/>
    <x v="634"/>
    <x v="1"/>
    <n v="76752"/>
    <x v="0"/>
    <s v="10%"/>
    <n v="7675.2000000000007"/>
    <n v="69076.800000000003"/>
    <x v="7"/>
    <x v="1"/>
    <x v="1"/>
  </r>
  <r>
    <s v="EMP-OPR-R17-2018"/>
    <s v="[{Name_Id :N20435,Gender_Id :M,RoleId :R17,CountryId :C7}]"/>
    <s v="N20435"/>
    <s v="Raymond Shah"/>
    <x v="0"/>
    <n v="43"/>
    <n v="40"/>
    <s v="R17"/>
    <s v="OPR"/>
    <s v="C7"/>
    <d v="1997-01-10T00:00:00"/>
    <x v="2"/>
    <n v="28"/>
    <x v="634"/>
    <x v="1"/>
    <n v="74127"/>
    <x v="0"/>
    <s v="10%"/>
    <n v="7412.7000000000007"/>
    <n v="66714.3"/>
    <x v="9"/>
    <x v="3"/>
    <x v="3"/>
  </r>
  <r>
    <s v="EMP-ENG-R13-2018"/>
    <s v="[{Name_Id :N20449,Gender_Id :M,RoleId :R13,CountryId :C2}]"/>
    <s v="N20449"/>
    <s v="Carter Irwin"/>
    <x v="0"/>
    <n v="43"/>
    <n v="40"/>
    <s v="R13"/>
    <s v="ENG"/>
    <s v="C2"/>
    <d v="1994-11-24T00:00:00"/>
    <x v="0"/>
    <n v="30"/>
    <x v="634"/>
    <x v="1"/>
    <n v="59872"/>
    <x v="0"/>
    <s v="10%"/>
    <n v="5987.2000000000007"/>
    <n v="53884.800000000003"/>
    <x v="2"/>
    <x v="1"/>
    <x v="4"/>
  </r>
  <r>
    <s v="EMP-PM-R5-2018"/>
    <s v="[{Name_Id :N20455,Gender_Id :F,RoleId :R5,CountryId :C1}]"/>
    <s v="N20455"/>
    <s v="Deann Cabrera"/>
    <x v="1"/>
    <n v="42"/>
    <n v="40"/>
    <s v="R5"/>
    <s v="PM"/>
    <s v="C1"/>
    <d v="1996-04-09T00:00:00"/>
    <x v="0"/>
    <n v="28"/>
    <x v="634"/>
    <x v="1"/>
    <n v="70236"/>
    <x v="0"/>
    <s v="10%"/>
    <n v="7023.6"/>
    <n v="63212.4"/>
    <x v="10"/>
    <x v="0"/>
    <x v="2"/>
  </r>
  <r>
    <s v="EMP-OPR-R8-2019"/>
    <s v="[{Name_Id :N21664,Gender_Id :M,RoleId :R8,CountryId :C3}]"/>
    <s v="N21664"/>
    <s v="Tyrell Hall"/>
    <x v="0"/>
    <n v="42"/>
    <n v="40"/>
    <s v="R8"/>
    <s v="OPR"/>
    <s v="C3"/>
    <d v="1988-07-14T00:00:00"/>
    <x v="0"/>
    <n v="36"/>
    <x v="676"/>
    <x v="0"/>
    <n v="172676"/>
    <x v="0"/>
    <s v="10%"/>
    <n v="17267.600000000002"/>
    <n v="155408.4"/>
    <x v="17"/>
    <x v="3"/>
    <x v="1"/>
  </r>
  <r>
    <s v="EMP-SM-R15-2019"/>
    <s v="[{Name_Id :N22284,Gender_Id :M,RoleId :R15,CountryId :C6}]"/>
    <s v="N22284"/>
    <s v="Elijah Grimes"/>
    <x v="0"/>
    <n v="43"/>
    <n v="40"/>
    <s v="R15"/>
    <s v="SM"/>
    <s v="C6"/>
    <d v="1995-05-25T00:00:00"/>
    <x v="0"/>
    <n v="29"/>
    <x v="498"/>
    <x v="0"/>
    <n v="93990"/>
    <x v="0"/>
    <s v="10%"/>
    <n v="9399"/>
    <n v="84591"/>
    <x v="3"/>
    <x v="2"/>
    <x v="5"/>
  </r>
  <r>
    <s v="EMP-PM-R5-2019"/>
    <s v="[{Name_Id :N22117,Gender_Id :F,RoleId :R5,CountryId :C1}]"/>
    <s v="N22117"/>
    <s v="Kimberley Padilla"/>
    <x v="1"/>
    <n v="42"/>
    <n v="40"/>
    <s v="R5"/>
    <s v="PM"/>
    <s v="C1"/>
    <d v="1996-11-08T00:00:00"/>
    <x v="0"/>
    <n v="28"/>
    <x v="25"/>
    <x v="0"/>
    <n v="99528"/>
    <x v="0"/>
    <s v="10%"/>
    <n v="9952.8000000000011"/>
    <n v="89575.2"/>
    <x v="10"/>
    <x v="0"/>
    <x v="2"/>
  </r>
  <r>
    <s v="EMP-ENG-R1-2018"/>
    <s v="[{Name_Id :N20693,Gender_Id :F,RoleId :R1,CountryId :C3}]"/>
    <s v="N20693"/>
    <s v="Ophelia Humphrey"/>
    <x v="1"/>
    <n v="42"/>
    <n v="40"/>
    <s v="R1"/>
    <s v="ENG"/>
    <s v="C3"/>
    <d v="1996-01-10T00:00:00"/>
    <x v="0"/>
    <n v="29"/>
    <x v="697"/>
    <x v="1"/>
    <n v="102213"/>
    <x v="0"/>
    <s v="10%"/>
    <n v="10221.300000000001"/>
    <n v="91991.7"/>
    <x v="1"/>
    <x v="1"/>
    <x v="1"/>
  </r>
  <r>
    <s v="EMP-OPR-R16-2018"/>
    <s v="[{Name_Id :N20650,Gender_Id :F,RoleId :R16,CountryId :C3}]"/>
    <s v="N20650"/>
    <s v="Ofelia Foley"/>
    <x v="1"/>
    <n v="43"/>
    <n v="40"/>
    <s v="R16"/>
    <s v="OPR"/>
    <s v="C3"/>
    <d v="1995-07-07T00:00:00"/>
    <x v="0"/>
    <n v="29"/>
    <x v="100"/>
    <x v="1"/>
    <n v="107528"/>
    <x v="0"/>
    <s v="10%"/>
    <n v="10752.800000000001"/>
    <n v="96775.2"/>
    <x v="4"/>
    <x v="3"/>
    <x v="1"/>
  </r>
  <r>
    <s v="EMP-ENG-R1-2018"/>
    <s v="[{Name_Id :N20689,Gender_Id :F,RoleId :R1,CountryId :C5}]"/>
    <s v="N20689"/>
    <s v="Patty Neal"/>
    <x v="1"/>
    <n v="42"/>
    <n v="40"/>
    <s v="R1"/>
    <s v="ENG"/>
    <s v="C5"/>
    <d v="1995-07-24T00:00:00"/>
    <x v="0"/>
    <n v="29"/>
    <x v="697"/>
    <x v="1"/>
    <n v="50355"/>
    <x v="0"/>
    <s v="10%"/>
    <n v="5035.5"/>
    <n v="45319.5"/>
    <x v="1"/>
    <x v="1"/>
    <x v="0"/>
  </r>
  <r>
    <s v="EMP-ENG-R3-2018"/>
    <s v="[{Name_Id :N20791,Gender_Id :F,RoleId :R3,CountryId :C3}]"/>
    <s v="N20791"/>
    <s v="Stella Henry"/>
    <x v="1"/>
    <n v="42"/>
    <n v="40"/>
    <s v="R3"/>
    <s v="ENG"/>
    <s v="C3"/>
    <d v="1992-05-31T00:00:00"/>
    <x v="0"/>
    <n v="32"/>
    <x v="626"/>
    <x v="1"/>
    <n v="50355"/>
    <x v="0"/>
    <s v="10%"/>
    <n v="5035.5"/>
    <n v="45319.5"/>
    <x v="7"/>
    <x v="1"/>
    <x v="1"/>
  </r>
  <r>
    <s v="EMP-ENG-R3-2019"/>
    <s v="[{Name_Id :N22564,Gender_Id :F,RoleId :R3,CountryId :C2}]"/>
    <s v="N22564"/>
    <s v="Serena Dawson"/>
    <x v="1"/>
    <n v="42"/>
    <n v="40"/>
    <s v="R3"/>
    <s v="ENG"/>
    <s v="C2"/>
    <d v="1995-03-20T00:00:00"/>
    <x v="0"/>
    <n v="29"/>
    <x v="657"/>
    <x v="0"/>
    <n v="101585"/>
    <x v="0"/>
    <s v="10%"/>
    <n v="10158.5"/>
    <n v="91426.5"/>
    <x v="7"/>
    <x v="1"/>
    <x v="4"/>
  </r>
  <r>
    <s v="EMP-PM-R6-2019"/>
    <s v="[{Name_Id :N22453,Gender_Id :M,RoleId :R6,CountryId :C6}]"/>
    <s v="N22453"/>
    <s v="Neville Wright"/>
    <x v="0"/>
    <n v="42"/>
    <n v="40"/>
    <s v="R6"/>
    <s v="PM"/>
    <s v="C6"/>
    <d v="1995-10-04T00:00:00"/>
    <x v="0"/>
    <n v="29"/>
    <x v="204"/>
    <x v="0"/>
    <n v="88267"/>
    <x v="0"/>
    <s v="10%"/>
    <n v="8826.7000000000007"/>
    <n v="79440.3"/>
    <x v="0"/>
    <x v="0"/>
    <x v="5"/>
  </r>
  <r>
    <s v="EMP-ENG-R1-2019"/>
    <s v="[{Name_Id :N20874,Gender_Id :F,RoleId :R1,CountryId :C3}]"/>
    <s v="N20874"/>
    <s v="Katherine Ellison"/>
    <x v="1"/>
    <n v="42"/>
    <n v="40"/>
    <s v="R1"/>
    <s v="ENG"/>
    <s v="C3"/>
    <d v="1997-04-05T00:00:00"/>
    <x v="2"/>
    <n v="27"/>
    <x v="511"/>
    <x v="0"/>
    <n v="54100"/>
    <x v="0"/>
    <s v="10%"/>
    <n v="5410"/>
    <n v="48690"/>
    <x v="1"/>
    <x v="1"/>
    <x v="1"/>
  </r>
  <r>
    <s v="EMP-OPR-R16-2019"/>
    <s v="[{Name_Id :N20916,Gender_Id :M,RoleId :R16,CountryId :C3}]"/>
    <s v="N20916"/>
    <s v="Sherman Pugh"/>
    <x v="0"/>
    <n v="43"/>
    <n v="40"/>
    <s v="R16"/>
    <s v="OPR"/>
    <s v="C3"/>
    <d v="1989-10-14T00:00:00"/>
    <x v="0"/>
    <n v="35"/>
    <x v="41"/>
    <x v="0"/>
    <n v="163222"/>
    <x v="0"/>
    <s v="10%"/>
    <n v="16322.2"/>
    <n v="146899.79999999999"/>
    <x v="4"/>
    <x v="3"/>
    <x v="1"/>
  </r>
  <r>
    <s v="EMP-FN-R19-2019"/>
    <s v="[{Name_Id :N20955,Gender_Id :M,RoleId :R19,CountryId :C5}]"/>
    <s v="N20955"/>
    <s v="Milton Adkins"/>
    <x v="0"/>
    <n v="43"/>
    <n v="40"/>
    <s v="R19"/>
    <s v="FN"/>
    <s v="C5"/>
    <d v="1993-12-17T00:00:00"/>
    <x v="0"/>
    <n v="31"/>
    <x v="621"/>
    <x v="0"/>
    <n v="106855"/>
    <x v="0"/>
    <s v="10%"/>
    <n v="10685.5"/>
    <n v="96169.5"/>
    <x v="12"/>
    <x v="4"/>
    <x v="0"/>
  </r>
  <r>
    <s v="EMP-OPR-R17-2019"/>
    <s v="[{Name_Id :N20956,Gender_Id :F,RoleId :R17,CountryId :C7}]"/>
    <s v="N20956"/>
    <s v="Madeline Navarro"/>
    <x v="1"/>
    <n v="43"/>
    <n v="40"/>
    <s v="R17"/>
    <s v="OPR"/>
    <s v="C7"/>
    <d v="1996-10-18T00:00:00"/>
    <x v="0"/>
    <n v="28"/>
    <x v="511"/>
    <x v="0"/>
    <n v="46150"/>
    <x v="0"/>
    <s v="10%"/>
    <n v="4615"/>
    <n v="41535"/>
    <x v="9"/>
    <x v="3"/>
    <x v="3"/>
  </r>
  <r>
    <s v="EMP-HR-R18-2019"/>
    <s v="[{Name_Id :N22272,Gender_Id :M,RoleId :R18,CountryId :C4}]"/>
    <s v="N22272"/>
    <s v="Anthony Simon"/>
    <x v="0"/>
    <n v="43"/>
    <n v="40"/>
    <s v="R18"/>
    <s v="HR"/>
    <s v="C4"/>
    <d v="1993-09-22T00:00:00"/>
    <x v="0"/>
    <n v="31"/>
    <x v="42"/>
    <x v="0"/>
    <n v="96185"/>
    <x v="0"/>
    <s v="10%"/>
    <n v="9618.5"/>
    <n v="86566.5"/>
    <x v="13"/>
    <x v="5"/>
    <x v="6"/>
  </r>
  <r>
    <s v="EMP-SM-R9-2018"/>
    <s v="[{Name_Id :N5630,Gender_Id :M,RoleId :R9,CountryId :C4}]"/>
    <s v="N5630"/>
    <s v="Shelby Wu"/>
    <x v="0"/>
    <n v="41"/>
    <n v="39"/>
    <s v="R9"/>
    <s v="SM"/>
    <s v="C4"/>
    <d v="1984-05-25T00:00:00"/>
    <x v="0"/>
    <n v="40"/>
    <x v="702"/>
    <x v="1"/>
    <n v="262432"/>
    <x v="0"/>
    <s v="10%"/>
    <n v="26243.200000000001"/>
    <n v="236188.79999999999"/>
    <x v="8"/>
    <x v="2"/>
    <x v="6"/>
  </r>
  <r>
    <s v="EMP-PM-R14-2018"/>
    <s v="[{Name_Id :N21184,Gender_Id :F,RoleId :R14,CountryId :C1}]"/>
    <s v="N21184"/>
    <s v="Amelia Duran"/>
    <x v="1"/>
    <n v="43"/>
    <n v="40"/>
    <s v="R14"/>
    <s v="PM"/>
    <s v="C1"/>
    <d v="1983-05-21T00:00:00"/>
    <x v="0"/>
    <n v="41"/>
    <x v="703"/>
    <x v="1"/>
    <n v="329901"/>
    <x v="0"/>
    <s v="10%"/>
    <n v="32990.1"/>
    <n v="296910.90000000002"/>
    <x v="14"/>
    <x v="0"/>
    <x v="2"/>
  </r>
  <r>
    <s v="EMP-PM-R14-2019"/>
    <s v="[{Name_Id :N22531,Gender_Id :M,RoleId :R14,CountryId :C7}]"/>
    <s v="N22531"/>
    <s v="Gabriel Winters"/>
    <x v="0"/>
    <n v="43"/>
    <n v="40"/>
    <s v="R14"/>
    <s v="PM"/>
    <s v="C7"/>
    <d v="1997-10-29T00:00:00"/>
    <x v="2"/>
    <n v="27"/>
    <x v="606"/>
    <x v="0"/>
    <n v="62087"/>
    <x v="0"/>
    <s v="10%"/>
    <n v="6208.7000000000007"/>
    <n v="55878.3"/>
    <x v="14"/>
    <x v="0"/>
    <x v="3"/>
  </r>
  <r>
    <s v="EMP-OPR-R11-2019"/>
    <s v="[{Name_Id :N22017,Gender_Id :M,RoleId :R11,CountryId :C3}]"/>
    <s v="N22017"/>
    <s v="Ernie Dalton"/>
    <x v="0"/>
    <n v="43"/>
    <n v="40"/>
    <s v="R11"/>
    <s v="OPR"/>
    <s v="C3"/>
    <d v="1989-12-08T00:00:00"/>
    <x v="0"/>
    <n v="35"/>
    <x v="311"/>
    <x v="0"/>
    <n v="192114"/>
    <x v="0"/>
    <s v="10%"/>
    <n v="19211.400000000001"/>
    <n v="172902.6"/>
    <x v="15"/>
    <x v="3"/>
    <x v="1"/>
  </r>
  <r>
    <s v="EMP-OPR-R17-2019"/>
    <s v="[{Name_Id :N22163,Gender_Id :M,RoleId :R17,CountryId :C1}]"/>
    <s v="N22163"/>
    <s v="Leroy Gaines"/>
    <x v="0"/>
    <n v="43"/>
    <n v="40"/>
    <s v="R17"/>
    <s v="OPR"/>
    <s v="C1"/>
    <d v="1997-12-21T00:00:00"/>
    <x v="2"/>
    <n v="27"/>
    <x v="41"/>
    <x v="0"/>
    <n v="103039"/>
    <x v="0"/>
    <s v="10%"/>
    <n v="10303.900000000001"/>
    <n v="92735.1"/>
    <x v="9"/>
    <x v="3"/>
    <x v="2"/>
  </r>
  <r>
    <s v="EMP-PM-R5-2019"/>
    <s v="[{Name_Id :N21347,Gender_Id :M,RoleId :R5,CountryId :C2}]"/>
    <s v="N21347"/>
    <s v="Chase Hobbs"/>
    <x v="0"/>
    <n v="42"/>
    <n v="40"/>
    <s v="R5"/>
    <s v="PM"/>
    <s v="C2"/>
    <d v="1997-08-05T00:00:00"/>
    <x v="2"/>
    <n v="27"/>
    <x v="619"/>
    <x v="0"/>
    <n v="73813"/>
    <x v="0"/>
    <s v="10%"/>
    <n v="7381.3"/>
    <n v="66431.7"/>
    <x v="10"/>
    <x v="0"/>
    <x v="4"/>
  </r>
  <r>
    <s v="EMP-ENG-R1-2019"/>
    <s v="[{Name_Id :N21348,Gender_Id :F,RoleId :R1,CountryId :C7}]"/>
    <s v="N21348"/>
    <s v="Mari Boone"/>
    <x v="1"/>
    <n v="42"/>
    <n v="40"/>
    <s v="R1"/>
    <s v="ENG"/>
    <s v="C7"/>
    <d v="1998-02-18T00:00:00"/>
    <x v="2"/>
    <n v="27"/>
    <x v="619"/>
    <x v="0"/>
    <n v="65087"/>
    <x v="0"/>
    <s v="10%"/>
    <n v="6508.7000000000007"/>
    <n v="58578.3"/>
    <x v="1"/>
    <x v="1"/>
    <x v="3"/>
  </r>
  <r>
    <s v="EMP-PM-R14-2019"/>
    <s v="[{Name_Id :N21350,Gender_Id :F,RoleId :R14,CountryId :C4}]"/>
    <s v="N21350"/>
    <s v="Elba Branch"/>
    <x v="1"/>
    <n v="43"/>
    <n v="40"/>
    <s v="R14"/>
    <s v="PM"/>
    <s v="C4"/>
    <d v="1996-07-07T00:00:00"/>
    <x v="0"/>
    <n v="28"/>
    <x v="619"/>
    <x v="0"/>
    <n v="65087"/>
    <x v="0"/>
    <s v="10%"/>
    <n v="6508.7000000000007"/>
    <n v="58578.3"/>
    <x v="14"/>
    <x v="0"/>
    <x v="6"/>
  </r>
  <r>
    <s v="EMP-SM-R10-2019"/>
    <s v="[{Name_Id :N21352,Gender_Id :F,RoleId :R10,CountryId :C5}]"/>
    <s v="N21352"/>
    <s v="Evelyn Barrera"/>
    <x v="1"/>
    <n v="43"/>
    <n v="40"/>
    <s v="R10"/>
    <s v="SM"/>
    <s v="C5"/>
    <d v="1997-06-12T00:00:00"/>
    <x v="2"/>
    <n v="27"/>
    <x v="619"/>
    <x v="0"/>
    <n v="73469"/>
    <x v="0"/>
    <s v="10%"/>
    <n v="7346.9000000000005"/>
    <n v="66122.100000000006"/>
    <x v="11"/>
    <x v="2"/>
    <x v="0"/>
  </r>
  <r>
    <s v="EMP-HR-R18-2019"/>
    <s v="[{Name_Id :N21354,Gender_Id :M,RoleId :R18,CountryId :C5}]"/>
    <s v="N21354"/>
    <s v="Wilber Haney"/>
    <x v="0"/>
    <n v="43"/>
    <n v="40"/>
    <s v="R18"/>
    <s v="HR"/>
    <s v="C5"/>
    <d v="1997-06-06T00:00:00"/>
    <x v="2"/>
    <n v="27"/>
    <x v="619"/>
    <x v="0"/>
    <n v="73813"/>
    <x v="0"/>
    <s v="10%"/>
    <n v="7381.3"/>
    <n v="66431.7"/>
    <x v="13"/>
    <x v="5"/>
    <x v="0"/>
  </r>
  <r>
    <s v="EMP-ENG-R13-2019"/>
    <s v="[{Name_Id :N21355,Gender_Id :M,RoleId :R13,CountryId :C1}]"/>
    <s v="N21355"/>
    <s v="Jon Jordan"/>
    <x v="0"/>
    <n v="43"/>
    <n v="40"/>
    <s v="R13"/>
    <s v="ENG"/>
    <s v="C1"/>
    <d v="1997-07-06T00:00:00"/>
    <x v="2"/>
    <n v="27"/>
    <x v="619"/>
    <x v="0"/>
    <n v="73813"/>
    <x v="0"/>
    <s v="10%"/>
    <n v="7381.3"/>
    <n v="66431.7"/>
    <x v="2"/>
    <x v="1"/>
    <x v="2"/>
  </r>
  <r>
    <s v="EMP-OPR-R2-2019"/>
    <s v="[{Name_Id :N21357,Gender_Id :M,RoleId :R2,CountryId :C3}]"/>
    <s v="N21357"/>
    <s v="Mack Chase"/>
    <x v="0"/>
    <n v="42"/>
    <n v="40"/>
    <s v="R2"/>
    <s v="OPR"/>
    <s v="C3"/>
    <d v="1996-07-01T00:00:00"/>
    <x v="0"/>
    <n v="28"/>
    <x v="619"/>
    <x v="0"/>
    <n v="73813"/>
    <x v="0"/>
    <s v="10%"/>
    <n v="7381.3"/>
    <n v="66431.7"/>
    <x v="5"/>
    <x v="3"/>
    <x v="1"/>
  </r>
  <r>
    <s v="EMP-ENG-R4-2019"/>
    <s v="[{Name_Id :N21375,Gender_Id :M,RoleId :R4,CountryId :C3}]"/>
    <s v="N21375"/>
    <s v="Giuseppe Dougherty"/>
    <x v="0"/>
    <n v="42"/>
    <n v="40"/>
    <s v="R4"/>
    <s v="ENG"/>
    <s v="C3"/>
    <d v="1998-01-05T00:00:00"/>
    <x v="2"/>
    <n v="27"/>
    <x v="619"/>
    <x v="0"/>
    <n v="62087"/>
    <x v="0"/>
    <s v="10%"/>
    <n v="6208.7000000000007"/>
    <n v="55878.3"/>
    <x v="6"/>
    <x v="1"/>
    <x v="1"/>
  </r>
  <r>
    <s v="EMP-ENG-R13-2019"/>
    <s v="[{Name_Id :N21359,Gender_Id :M,RoleId :R13,CountryId :C1}]"/>
    <s v="N21359"/>
    <s v="Arturo Saunders"/>
    <x v="0"/>
    <n v="43"/>
    <n v="40"/>
    <s v="R13"/>
    <s v="ENG"/>
    <s v="C1"/>
    <d v="1997-07-23T00:00:00"/>
    <x v="2"/>
    <n v="27"/>
    <x v="619"/>
    <x v="0"/>
    <n v="84300"/>
    <x v="0"/>
    <s v="10%"/>
    <n v="8430"/>
    <n v="75870"/>
    <x v="2"/>
    <x v="1"/>
    <x v="2"/>
  </r>
  <r>
    <s v="EMP-ENG-R4-2019"/>
    <s v="[{Name_Id :N21366,Gender_Id :M,RoleId :R4,CountryId :C4}]"/>
    <s v="N21366"/>
    <s v="Sebastian Briggs"/>
    <x v="0"/>
    <n v="42"/>
    <n v="40"/>
    <s v="R4"/>
    <s v="ENG"/>
    <s v="C4"/>
    <d v="1997-04-04T00:00:00"/>
    <x v="2"/>
    <n v="27"/>
    <x v="619"/>
    <x v="0"/>
    <n v="75668"/>
    <x v="0"/>
    <s v="10%"/>
    <n v="7566.8"/>
    <n v="68101.2"/>
    <x v="6"/>
    <x v="1"/>
    <x v="6"/>
  </r>
  <r>
    <s v="EMP-ENG-R13-2019"/>
    <s v="[{Name_Id :N21369,Gender_Id :M,RoleId :R13,CountryId :C5}]"/>
    <s v="N21369"/>
    <s v="Tanner Norman"/>
    <x v="0"/>
    <n v="43"/>
    <n v="40"/>
    <s v="R13"/>
    <s v="ENG"/>
    <s v="C5"/>
    <d v="1997-02-17T00:00:00"/>
    <x v="2"/>
    <n v="28"/>
    <x v="619"/>
    <x v="0"/>
    <n v="70813"/>
    <x v="0"/>
    <s v="10%"/>
    <n v="7081.3"/>
    <n v="63731.7"/>
    <x v="2"/>
    <x v="1"/>
    <x v="0"/>
  </r>
  <r>
    <s v="EMP-SM-R15-2019"/>
    <s v="[{Name_Id :N21371,Gender_Id :M,RoleId :R15,CountryId :C1}]"/>
    <s v="N21371"/>
    <s v="Cristopher Hall"/>
    <x v="0"/>
    <n v="43"/>
    <n v="40"/>
    <s v="R15"/>
    <s v="SM"/>
    <s v="C1"/>
    <d v="1997-04-02T00:00:00"/>
    <x v="2"/>
    <n v="27"/>
    <x v="619"/>
    <x v="0"/>
    <n v="73813"/>
    <x v="0"/>
    <s v="10%"/>
    <n v="7381.3"/>
    <n v="66431.7"/>
    <x v="3"/>
    <x v="2"/>
    <x v="2"/>
  </r>
  <r>
    <s v="EMP-SM-R10-2019"/>
    <s v="[{Name_Id :N21372,Gender_Id :M,RoleId :R10,CountryId :C6}]"/>
    <s v="N21372"/>
    <s v="Domenic Ross"/>
    <x v="0"/>
    <n v="43"/>
    <n v="40"/>
    <s v="R10"/>
    <s v="SM"/>
    <s v="C6"/>
    <d v="1996-12-01T00:00:00"/>
    <x v="0"/>
    <n v="28"/>
    <x v="619"/>
    <x v="0"/>
    <n v="100468"/>
    <x v="0"/>
    <s v="10%"/>
    <n v="10046.800000000001"/>
    <n v="90421.2"/>
    <x v="11"/>
    <x v="2"/>
    <x v="5"/>
  </r>
  <r>
    <s v="EMP-OPR-R11-2019"/>
    <s v="[{Name_Id :N21373,Gender_Id :M,RoleId :R11,CountryId :C7}]"/>
    <s v="N21373"/>
    <s v="Erwin Carson"/>
    <x v="0"/>
    <n v="43"/>
    <n v="40"/>
    <s v="R11"/>
    <s v="OPR"/>
    <s v="C7"/>
    <d v="1997-06-22T00:00:00"/>
    <x v="2"/>
    <n v="27"/>
    <x v="619"/>
    <x v="0"/>
    <n v="73447"/>
    <x v="0"/>
    <s v="10%"/>
    <n v="7344.7000000000007"/>
    <n v="66102.3"/>
    <x v="15"/>
    <x v="3"/>
    <x v="3"/>
  </r>
  <r>
    <s v="EMP-OPR-R2-2019"/>
    <s v="[{Name_Id :N21374,Gender_Id :M,RoleId :R2,CountryId :C7}]"/>
    <s v="N21374"/>
    <s v="Mark Walters"/>
    <x v="0"/>
    <n v="42"/>
    <n v="40"/>
    <s v="R2"/>
    <s v="OPR"/>
    <s v="C7"/>
    <d v="1997-07-14T00:00:00"/>
    <x v="2"/>
    <n v="27"/>
    <x v="619"/>
    <x v="0"/>
    <n v="73813"/>
    <x v="0"/>
    <s v="10%"/>
    <n v="7381.3"/>
    <n v="66431.7"/>
    <x v="5"/>
    <x v="3"/>
    <x v="3"/>
  </r>
  <r>
    <s v="EMP-OPR-R11-2019"/>
    <s v="[{Name_Id :N21463,Gender_Id :F,RoleId :R11,CountryId :C5}]"/>
    <s v="N21463"/>
    <s v="Juliet Morrison"/>
    <x v="1"/>
    <n v="43"/>
    <n v="40"/>
    <s v="R11"/>
    <s v="OPR"/>
    <s v="C5"/>
    <d v="1996-12-18T00:00:00"/>
    <x v="0"/>
    <n v="28"/>
    <x v="619"/>
    <x v="0"/>
    <n v="62087"/>
    <x v="0"/>
    <s v="10%"/>
    <n v="6208.7000000000007"/>
    <n v="55878.3"/>
    <x v="15"/>
    <x v="3"/>
    <x v="0"/>
  </r>
  <r>
    <s v="EMP-ENG-R3-2019"/>
    <s v="[{Name_Id :N21465,Gender_Id :M,RoleId :R3,CountryId :C1}]"/>
    <s v="N21465"/>
    <s v="Lonnie Wheeler"/>
    <x v="0"/>
    <n v="42"/>
    <n v="40"/>
    <s v="R3"/>
    <s v="ENG"/>
    <s v="C1"/>
    <d v="1995-11-03T00:00:00"/>
    <x v="0"/>
    <n v="29"/>
    <x v="619"/>
    <x v="0"/>
    <n v="62087"/>
    <x v="0"/>
    <s v="10%"/>
    <n v="6208.7000000000007"/>
    <n v="55878.3"/>
    <x v="7"/>
    <x v="1"/>
    <x v="2"/>
  </r>
  <r>
    <s v="EMP-HR-R18-2019"/>
    <s v="[{Name_Id :N21468,Gender_Id :M,RoleId :R18,CountryId :C5}]"/>
    <s v="N21468"/>
    <s v="Thaddeus Reed"/>
    <x v="0"/>
    <n v="43"/>
    <n v="40"/>
    <s v="R18"/>
    <s v="HR"/>
    <s v="C5"/>
    <d v="1997-02-20T00:00:00"/>
    <x v="2"/>
    <n v="27"/>
    <x v="619"/>
    <x v="0"/>
    <n v="65087"/>
    <x v="0"/>
    <s v="10%"/>
    <n v="6508.7000000000007"/>
    <n v="58578.3"/>
    <x v="13"/>
    <x v="5"/>
    <x v="0"/>
  </r>
  <r>
    <s v="EMP-OPR-R11-2019"/>
    <s v="[{Name_Id :N22140,Gender_Id :M,RoleId :R11,CountryId :C6}]"/>
    <s v="N22140"/>
    <s v="Edmond Bowman"/>
    <x v="0"/>
    <n v="43"/>
    <n v="40"/>
    <s v="R11"/>
    <s v="OPR"/>
    <s v="C6"/>
    <d v="1997-11-29T00:00:00"/>
    <x v="2"/>
    <n v="27"/>
    <x v="619"/>
    <x v="0"/>
    <n v="65087"/>
    <x v="0"/>
    <s v="10%"/>
    <n v="6508.7000000000007"/>
    <n v="58578.3"/>
    <x v="15"/>
    <x v="3"/>
    <x v="5"/>
  </r>
  <r>
    <s v="EMP-HR-R18-2019"/>
    <s v="[{Name_Id :N22141,Gender_Id :M,RoleId :R18,CountryId :C1}]"/>
    <s v="N22141"/>
    <s v="Jerald Hardin"/>
    <x v="0"/>
    <n v="43"/>
    <n v="40"/>
    <s v="R18"/>
    <s v="HR"/>
    <s v="C1"/>
    <d v="1997-08-16T00:00:00"/>
    <x v="2"/>
    <n v="27"/>
    <x v="619"/>
    <x v="0"/>
    <n v="73622"/>
    <x v="0"/>
    <s v="10%"/>
    <n v="7362.2000000000007"/>
    <n v="66259.8"/>
    <x v="13"/>
    <x v="5"/>
    <x v="2"/>
  </r>
  <r>
    <s v="EMP-PM-R6-2019"/>
    <s v="[{Name_Id :N22146,Gender_Id :F,RoleId :R6,CountryId :C7}]"/>
    <s v="N22146"/>
    <s v="Margo Dixon"/>
    <x v="1"/>
    <n v="42"/>
    <n v="40"/>
    <s v="R6"/>
    <s v="PM"/>
    <s v="C7"/>
    <d v="1998-03-14T00:00:00"/>
    <x v="2"/>
    <n v="26"/>
    <x v="619"/>
    <x v="0"/>
    <n v="73813"/>
    <x v="0"/>
    <s v="10%"/>
    <n v="7381.3"/>
    <n v="66431.7"/>
    <x v="0"/>
    <x v="0"/>
    <x v="3"/>
  </r>
  <r>
    <s v="EMP-ENG-R4-2019"/>
    <s v="[{Name_Id :N22149,Gender_Id :M,RoleId :R4,CountryId :C5}]"/>
    <s v="N22149"/>
    <s v="Stanford Bean"/>
    <x v="0"/>
    <n v="42"/>
    <n v="40"/>
    <s v="R4"/>
    <s v="ENG"/>
    <s v="C5"/>
    <d v="1998-02-05T00:00:00"/>
    <x v="2"/>
    <n v="27"/>
    <x v="619"/>
    <x v="0"/>
    <n v="73813"/>
    <x v="0"/>
    <s v="10%"/>
    <n v="7381.3"/>
    <n v="66431.7"/>
    <x v="6"/>
    <x v="1"/>
    <x v="0"/>
  </r>
  <r>
    <s v="EMP-OPR-R16-2019"/>
    <s v="[{Name_Id :N22187,Gender_Id :M,RoleId :R16,CountryId :C7}]"/>
    <s v="N22187"/>
    <s v="Freddie Curry"/>
    <x v="0"/>
    <n v="43"/>
    <n v="40"/>
    <s v="R16"/>
    <s v="OPR"/>
    <s v="C7"/>
    <d v="1993-06-16T00:00:00"/>
    <x v="0"/>
    <n v="31"/>
    <x v="507"/>
    <x v="0"/>
    <n v="97067"/>
    <x v="0"/>
    <s v="10%"/>
    <n v="9706.7000000000007"/>
    <n v="87360.3"/>
    <x v="4"/>
    <x v="3"/>
    <x v="3"/>
  </r>
  <r>
    <s v="EMP-SM-R9-2019"/>
    <s v="[{Name_Id :N22150,Gender_Id :F,RoleId :R9,CountryId :C4}]"/>
    <s v="N22150"/>
    <s v="Doris Clarke"/>
    <x v="1"/>
    <n v="42"/>
    <n v="40"/>
    <s v="R9"/>
    <s v="SM"/>
    <s v="C4"/>
    <d v="1997-06-19T00:00:00"/>
    <x v="2"/>
    <n v="27"/>
    <x v="619"/>
    <x v="0"/>
    <n v="68317"/>
    <x v="0"/>
    <s v="10%"/>
    <n v="6831.7000000000007"/>
    <n v="61485.3"/>
    <x v="8"/>
    <x v="2"/>
    <x v="6"/>
  </r>
  <r>
    <s v="EMP-ENG-R1-2019"/>
    <s v="[{Name_Id :N22151,Gender_Id :M,RoleId :R1,CountryId :C1}]"/>
    <s v="N22151"/>
    <s v="Wilburn Barton"/>
    <x v="0"/>
    <n v="42"/>
    <n v="40"/>
    <s v="R1"/>
    <s v="ENG"/>
    <s v="C1"/>
    <d v="1997-11-25T00:00:00"/>
    <x v="2"/>
    <n v="27"/>
    <x v="619"/>
    <x v="0"/>
    <n v="70813"/>
    <x v="0"/>
    <s v="10%"/>
    <n v="7081.3"/>
    <n v="63731.7"/>
    <x v="1"/>
    <x v="1"/>
    <x v="2"/>
  </r>
  <r>
    <s v="EMP-ENG-R7-2019"/>
    <s v="[{Name_Id :N21370,Gender_Id :M,RoleId :R7,CountryId :C5}]"/>
    <s v="N21370"/>
    <s v="Dewey Stephens"/>
    <x v="0"/>
    <n v="42"/>
    <n v="40"/>
    <s v="R7"/>
    <s v="ENG"/>
    <s v="C5"/>
    <d v="1998-09-23T00:00:00"/>
    <x v="2"/>
    <n v="26"/>
    <x v="619"/>
    <x v="0"/>
    <n v="73813"/>
    <x v="0"/>
    <s v="10%"/>
    <n v="7381.3"/>
    <n v="66431.7"/>
    <x v="16"/>
    <x v="1"/>
    <x v="0"/>
  </r>
  <r>
    <s v="EMP-SM-R10-2019"/>
    <s v="[{Name_Id :N21376,Gender_Id :F,RoleId :R10,CountryId :C1}]"/>
    <s v="N21376"/>
    <s v="Jodi Dean"/>
    <x v="1"/>
    <n v="43"/>
    <n v="40"/>
    <s v="R10"/>
    <s v="SM"/>
    <s v="C1"/>
    <d v="1997-03-25T00:00:00"/>
    <x v="2"/>
    <n v="27"/>
    <x v="619"/>
    <x v="0"/>
    <n v="58517"/>
    <x v="0"/>
    <s v="10%"/>
    <n v="5851.7000000000007"/>
    <n v="52665.3"/>
    <x v="11"/>
    <x v="2"/>
    <x v="2"/>
  </r>
  <r>
    <s v="EMP-PM-R5-2019"/>
    <s v="[{Name_Id :N21377,Gender_Id :F,RoleId :R5,CountryId :C5}]"/>
    <s v="N21377"/>
    <s v="Cherry Gentry"/>
    <x v="1"/>
    <n v="42"/>
    <n v="40"/>
    <s v="R5"/>
    <s v="PM"/>
    <s v="C5"/>
    <d v="1996-10-16T00:00:00"/>
    <x v="0"/>
    <n v="28"/>
    <x v="619"/>
    <x v="0"/>
    <n v="70813"/>
    <x v="0"/>
    <s v="10%"/>
    <n v="7081.3"/>
    <n v="63731.7"/>
    <x v="10"/>
    <x v="0"/>
    <x v="0"/>
  </r>
  <r>
    <s v="EMP-ENG-R13-2019"/>
    <s v="[{Name_Id :N22138,Gender_Id :M,RoleId :R13,CountryId :C5}]"/>
    <s v="N22138"/>
    <s v="Kirk Orr"/>
    <x v="0"/>
    <n v="43"/>
    <n v="40"/>
    <s v="R13"/>
    <s v="ENG"/>
    <s v="C5"/>
    <d v="1991-10-13T00:00:00"/>
    <x v="0"/>
    <n v="33"/>
    <x v="148"/>
    <x v="0"/>
    <n v="71542"/>
    <x v="0"/>
    <s v="10%"/>
    <n v="7154.2000000000007"/>
    <n v="64387.8"/>
    <x v="2"/>
    <x v="1"/>
    <x v="0"/>
  </r>
  <r>
    <s v="EMP-OPR-R17-2019"/>
    <s v="[{Name_Id :N21351,Gender_Id :M,RoleId :R17,CountryId :C1}]"/>
    <s v="N21351"/>
    <s v="Errol Villa"/>
    <x v="0"/>
    <n v="43"/>
    <n v="40"/>
    <s v="R17"/>
    <s v="OPR"/>
    <s v="C1"/>
    <d v="1997-08-21T00:00:00"/>
    <x v="2"/>
    <n v="27"/>
    <x v="619"/>
    <x v="0"/>
    <n v="73813"/>
    <x v="0"/>
    <s v="10%"/>
    <n v="7381.3"/>
    <n v="66431.7"/>
    <x v="9"/>
    <x v="3"/>
    <x v="2"/>
  </r>
  <r>
    <s v="EMP-FN-R19-2019"/>
    <s v="[{Name_Id :N21356,Gender_Id :F,RoleId :R19,CountryId :C6}]"/>
    <s v="N21356"/>
    <s v="Melba Novak"/>
    <x v="1"/>
    <n v="43"/>
    <n v="40"/>
    <s v="R19"/>
    <s v="FN"/>
    <s v="C6"/>
    <d v="1997-12-13T00:00:00"/>
    <x v="2"/>
    <n v="27"/>
    <x v="619"/>
    <x v="0"/>
    <n v="73813"/>
    <x v="0"/>
    <s v="10%"/>
    <n v="7381.3"/>
    <n v="66431.7"/>
    <x v="12"/>
    <x v="4"/>
    <x v="5"/>
  </r>
  <r>
    <s v="EMP-FN-R19-2019"/>
    <s v="[{Name_Id :N21358,Gender_Id :M,RoleId :R19,CountryId :C3}]"/>
    <s v="N21358"/>
    <s v="Logan Yu"/>
    <x v="0"/>
    <n v="43"/>
    <n v="40"/>
    <s v="R19"/>
    <s v="FN"/>
    <s v="C3"/>
    <d v="1997-08-20T00:00:00"/>
    <x v="2"/>
    <n v="27"/>
    <x v="619"/>
    <x v="0"/>
    <n v="73813"/>
    <x v="0"/>
    <s v="10%"/>
    <n v="7381.3"/>
    <n v="66431.7"/>
    <x v="12"/>
    <x v="4"/>
    <x v="1"/>
  </r>
  <r>
    <s v="EMP-ENG-R12-2019"/>
    <s v="[{Name_Id :N21361,Gender_Id :M,RoleId :R12,CountryId :C4}]"/>
    <s v="N21361"/>
    <s v="Art Trujillo"/>
    <x v="0"/>
    <n v="43"/>
    <n v="40"/>
    <s v="R12"/>
    <s v="ENG"/>
    <s v="C4"/>
    <d v="1998-01-16T00:00:00"/>
    <x v="2"/>
    <n v="27"/>
    <x v="619"/>
    <x v="0"/>
    <n v="73813"/>
    <x v="0"/>
    <s v="10%"/>
    <n v="7381.3"/>
    <n v="66431.7"/>
    <x v="18"/>
    <x v="1"/>
    <x v="6"/>
  </r>
  <r>
    <s v="EMP-HR-R18-2019"/>
    <s v="[{Name_Id :N21362,Gender_Id :F,RoleId :R18,CountryId :C2}]"/>
    <s v="N21362"/>
    <s v="Debra Calhoun"/>
    <x v="1"/>
    <n v="43"/>
    <n v="40"/>
    <s v="R18"/>
    <s v="HR"/>
    <s v="C2"/>
    <d v="1997-07-19T00:00:00"/>
    <x v="2"/>
    <n v="27"/>
    <x v="619"/>
    <x v="0"/>
    <n v="65087"/>
    <x v="0"/>
    <s v="10%"/>
    <n v="6508.7000000000007"/>
    <n v="58578.3"/>
    <x v="13"/>
    <x v="5"/>
    <x v="4"/>
  </r>
  <r>
    <s v="EMP-OPR-R17-2019"/>
    <s v="[{Name_Id :N21367,Gender_Id :F,RoleId :R17,CountryId :C3}]"/>
    <s v="N21367"/>
    <s v="Traci Middleton"/>
    <x v="1"/>
    <n v="43"/>
    <n v="40"/>
    <s v="R17"/>
    <s v="OPR"/>
    <s v="C3"/>
    <d v="1996-01-24T00:00:00"/>
    <x v="0"/>
    <n v="29"/>
    <x v="619"/>
    <x v="0"/>
    <n v="70813"/>
    <x v="0"/>
    <s v="10%"/>
    <n v="7081.3"/>
    <n v="63731.7"/>
    <x v="9"/>
    <x v="3"/>
    <x v="1"/>
  </r>
  <r>
    <s v="EMP-SM-R9-2019"/>
    <s v="[{Name_Id :N21383,Gender_Id :M,RoleId :R9,CountryId :C7}]"/>
    <s v="N21383"/>
    <s v="Tobias Hurley"/>
    <x v="0"/>
    <n v="42"/>
    <n v="40"/>
    <s v="R9"/>
    <s v="SM"/>
    <s v="C7"/>
    <d v="1998-07-16T00:00:00"/>
    <x v="2"/>
    <n v="26"/>
    <x v="619"/>
    <x v="0"/>
    <n v="70813"/>
    <x v="0"/>
    <s v="10%"/>
    <n v="7081.3"/>
    <n v="63731.7"/>
    <x v="8"/>
    <x v="2"/>
    <x v="3"/>
  </r>
  <r>
    <s v="EMP-OPR-R8-2019"/>
    <s v="[{Name_Id :N21472,Gender_Id :M,RoleId :R8,CountryId :C6}]"/>
    <s v="N21472"/>
    <s v="Bryant Bolton"/>
    <x v="0"/>
    <n v="42"/>
    <n v="40"/>
    <s v="R8"/>
    <s v="OPR"/>
    <s v="C6"/>
    <d v="1997-06-09T00:00:00"/>
    <x v="2"/>
    <n v="27"/>
    <x v="619"/>
    <x v="0"/>
    <n v="73813"/>
    <x v="0"/>
    <s v="10%"/>
    <n v="7381.3"/>
    <n v="66431.7"/>
    <x v="17"/>
    <x v="3"/>
    <x v="5"/>
  </r>
  <r>
    <s v="EMP-OPR-R2-2019"/>
    <s v="[{Name_Id :N21473,Gender_Id :M,RoleId :R2,CountryId :C3}]"/>
    <s v="N21473"/>
    <s v="Willis Beasley"/>
    <x v="0"/>
    <n v="42"/>
    <n v="40"/>
    <s v="R2"/>
    <s v="OPR"/>
    <s v="C3"/>
    <d v="1997-04-23T00:00:00"/>
    <x v="2"/>
    <n v="27"/>
    <x v="619"/>
    <x v="0"/>
    <n v="73813"/>
    <x v="0"/>
    <s v="10%"/>
    <n v="7381.3"/>
    <n v="66431.7"/>
    <x v="5"/>
    <x v="3"/>
    <x v="1"/>
  </r>
  <r>
    <s v="EMP-OPR-R2-2019"/>
    <s v="[{Name_Id :N22144,Gender_Id :M,RoleId :R2,CountryId :C5}]"/>
    <s v="N22144"/>
    <s v="Donn Gibbs"/>
    <x v="0"/>
    <n v="42"/>
    <n v="40"/>
    <s v="R2"/>
    <s v="OPR"/>
    <s v="C5"/>
    <d v="1997-07-26T00:00:00"/>
    <x v="2"/>
    <n v="27"/>
    <x v="619"/>
    <x v="0"/>
    <n v="56628"/>
    <x v="0"/>
    <s v="10%"/>
    <n v="5662.8"/>
    <n v="50965.2"/>
    <x v="5"/>
    <x v="3"/>
    <x v="0"/>
  </r>
  <r>
    <s v="EMP-OPR-R11-2019"/>
    <s v="[{Name_Id :N22145,Gender_Id :F,RoleId :R11,CountryId :C2}]"/>
    <s v="N22145"/>
    <s v="Irma Barry"/>
    <x v="1"/>
    <n v="43"/>
    <n v="40"/>
    <s v="R11"/>
    <s v="OPR"/>
    <s v="C2"/>
    <d v="1996-11-29T00:00:00"/>
    <x v="0"/>
    <n v="28"/>
    <x v="619"/>
    <x v="0"/>
    <n v="83615"/>
    <x v="0"/>
    <s v="10%"/>
    <n v="8361.5"/>
    <n v="75253.5"/>
    <x v="15"/>
    <x v="3"/>
    <x v="4"/>
  </r>
  <r>
    <s v="EMP-HR-R18-2019"/>
    <s v="[{Name_Id :N22148,Gender_Id :M,RoleId :R18,CountryId :C7}]"/>
    <s v="N22148"/>
    <s v="Malcom Reynolds"/>
    <x v="0"/>
    <n v="43"/>
    <n v="40"/>
    <s v="R18"/>
    <s v="HR"/>
    <s v="C7"/>
    <d v="1998-01-11T00:00:00"/>
    <x v="2"/>
    <n v="27"/>
    <x v="619"/>
    <x v="0"/>
    <n v="70813"/>
    <x v="0"/>
    <s v="10%"/>
    <n v="7081.3"/>
    <n v="63731.7"/>
    <x v="13"/>
    <x v="5"/>
    <x v="3"/>
  </r>
  <r>
    <s v="EMP-ENG-R12-2019"/>
    <s v="[{Name_Id :N5606,Gender_Id :F,RoleId :R12,CountryId :C2}]"/>
    <s v="N5606"/>
    <s v="Johanna Bray"/>
    <x v="1"/>
    <n v="42"/>
    <n v="39"/>
    <s v="R12"/>
    <s v="ENG"/>
    <s v="C2"/>
    <d v="1983-09-10T00:00:00"/>
    <x v="0"/>
    <n v="41"/>
    <x v="25"/>
    <x v="0"/>
    <n v="401881"/>
    <x v="0"/>
    <s v="10%"/>
    <n v="40188.100000000006"/>
    <n v="361692.9"/>
    <x v="18"/>
    <x v="1"/>
    <x v="4"/>
  </r>
  <r>
    <s v="EMP-ENG-R4-2019"/>
    <s v="[{Name_Id :N21349,Gender_Id :M,RoleId :R4,CountryId :C5}]"/>
    <s v="N21349"/>
    <s v="Simon Parker"/>
    <x v="0"/>
    <n v="42"/>
    <n v="40"/>
    <s v="R4"/>
    <s v="ENG"/>
    <s v="C5"/>
    <d v="1997-07-17T00:00:00"/>
    <x v="2"/>
    <n v="27"/>
    <x v="619"/>
    <x v="0"/>
    <n v="73813"/>
    <x v="0"/>
    <s v="10%"/>
    <n v="7381.3"/>
    <n v="66431.7"/>
    <x v="6"/>
    <x v="1"/>
    <x v="0"/>
  </r>
  <r>
    <s v="EMP-ENG-R4-2019"/>
    <s v="[{Name_Id :N22292,Gender_Id :M,RoleId :R4,CountryId :C3}]"/>
    <s v="N22292"/>
    <s v="Clyde Strong"/>
    <x v="0"/>
    <n v="42"/>
    <n v="40"/>
    <s v="R4"/>
    <s v="ENG"/>
    <s v="C3"/>
    <d v="1994-03-01T00:00:00"/>
    <x v="0"/>
    <n v="30"/>
    <x v="498"/>
    <x v="0"/>
    <n v="66312"/>
    <x v="0"/>
    <s v="10%"/>
    <n v="6631.2000000000007"/>
    <n v="59680.800000000003"/>
    <x v="6"/>
    <x v="1"/>
    <x v="1"/>
  </r>
  <r>
    <s v="EMP-HR-R18-2019"/>
    <s v="[{Name_Id :N22298,Gender_Id :M,RoleId :R18,CountryId :C4}]"/>
    <s v="N22298"/>
    <s v="Asa Mcdowell"/>
    <x v="0"/>
    <n v="43"/>
    <n v="40"/>
    <s v="R18"/>
    <s v="HR"/>
    <s v="C4"/>
    <d v="1995-03-02T00:00:00"/>
    <x v="0"/>
    <n v="29"/>
    <x v="498"/>
    <x v="0"/>
    <n v="66912"/>
    <x v="0"/>
    <s v="10%"/>
    <n v="6691.2000000000007"/>
    <n v="60220.800000000003"/>
    <x v="13"/>
    <x v="5"/>
    <x v="6"/>
  </r>
  <r>
    <s v="EMP-HR-R18-2019"/>
    <s v="[{Name_Id :N22359,Gender_Id :M,RoleId :R18,CountryId :C2}]"/>
    <s v="N22359"/>
    <s v="Colby Hines"/>
    <x v="0"/>
    <n v="43"/>
    <n v="40"/>
    <s v="R18"/>
    <s v="HR"/>
    <s v="C2"/>
    <d v="1994-08-25T00:00:00"/>
    <x v="0"/>
    <n v="30"/>
    <x v="97"/>
    <x v="0"/>
    <n v="138867"/>
    <x v="0"/>
    <s v="10%"/>
    <n v="13886.7"/>
    <n v="124980.3"/>
    <x v="13"/>
    <x v="5"/>
    <x v="4"/>
  </r>
  <r>
    <s v="EMP-ENG-R12-2019"/>
    <s v="[{Name_Id :N22361,Gender_Id :F,RoleId :R12,CountryId :C2}]"/>
    <s v="N22361"/>
    <s v="Trina Solis"/>
    <x v="1"/>
    <n v="43"/>
    <n v="40"/>
    <s v="R12"/>
    <s v="ENG"/>
    <s v="C2"/>
    <d v="1989-08-28T00:00:00"/>
    <x v="0"/>
    <n v="35"/>
    <x v="97"/>
    <x v="0"/>
    <n v="63902"/>
    <x v="0"/>
    <s v="10%"/>
    <n v="6390.2000000000007"/>
    <n v="57511.8"/>
    <x v="18"/>
    <x v="1"/>
    <x v="4"/>
  </r>
  <r>
    <s v="EMP-PM-R5-2019"/>
    <s v="[{Name_Id :N22437,Gender_Id :F,RoleId :R5,CountryId :C7}]"/>
    <s v="N22437"/>
    <s v="Eliza Valenzuela"/>
    <x v="1"/>
    <n v="42"/>
    <n v="40"/>
    <s v="R5"/>
    <s v="PM"/>
    <s v="C7"/>
    <d v="1997-12-12T00:00:00"/>
    <x v="2"/>
    <n v="27"/>
    <x v="41"/>
    <x v="0"/>
    <n v="62087"/>
    <x v="0"/>
    <s v="10%"/>
    <n v="6208.7000000000007"/>
    <n v="55878.3"/>
    <x v="10"/>
    <x v="0"/>
    <x v="3"/>
  </r>
  <r>
    <s v="EMP-ENG-R7-2019"/>
    <s v="[{Name_Id :N22571,Gender_Id :M,RoleId :R7,CountryId :C2}]"/>
    <s v="N22571"/>
    <s v="Milan Powers"/>
    <x v="0"/>
    <n v="42"/>
    <n v="40"/>
    <s v="R7"/>
    <s v="ENG"/>
    <s v="C2"/>
    <d v="1986-04-14T00:00:00"/>
    <x v="0"/>
    <n v="38"/>
    <x v="435"/>
    <x v="0"/>
    <n v="133725"/>
    <x v="0"/>
    <s v="10%"/>
    <n v="13372.5"/>
    <n v="120352.5"/>
    <x v="16"/>
    <x v="1"/>
    <x v="4"/>
  </r>
  <r>
    <s v="EMP-OPR-R16-2019"/>
    <s v="[{Name_Id :N22681,Gender_Id :M,RoleId :R16,CountryId :C4}]"/>
    <s v="N22681"/>
    <s v="Elisha Fuller"/>
    <x v="0"/>
    <n v="43"/>
    <n v="40"/>
    <s v="R16"/>
    <s v="OPR"/>
    <s v="C4"/>
    <d v="1998-01-03T00:00:00"/>
    <x v="2"/>
    <n v="27"/>
    <x v="459"/>
    <x v="0"/>
    <n v="77332"/>
    <x v="0"/>
    <s v="10%"/>
    <n v="7733.2000000000007"/>
    <n v="69598.8"/>
    <x v="4"/>
    <x v="3"/>
    <x v="6"/>
  </r>
  <r>
    <s v="EMP-SM-R15-2019"/>
    <s v="[{Name_Id :N22619,Gender_Id :F,RoleId :R15,CountryId :C4}]"/>
    <s v="N22619"/>
    <s v="Liza Poole"/>
    <x v="1"/>
    <n v="43"/>
    <n v="40"/>
    <s v="R15"/>
    <s v="SM"/>
    <s v="C4"/>
    <d v="1998-03-13T00:00:00"/>
    <x v="2"/>
    <n v="26"/>
    <x v="624"/>
    <x v="0"/>
    <n v="88686"/>
    <x v="0"/>
    <s v="10%"/>
    <n v="8868.6"/>
    <n v="79817.399999999994"/>
    <x v="3"/>
    <x v="2"/>
    <x v="6"/>
  </r>
  <r>
    <s v="EMP-ENG-R4-2018"/>
    <s v="[{Name_Id :N20335,Gender_Id :F,RoleId :R4,CountryId :C7}]"/>
    <s v="N20335"/>
    <s v="Bettye Carlson"/>
    <x v="1"/>
    <n v="42"/>
    <n v="40"/>
    <s v="R4"/>
    <s v="ENG"/>
    <s v="C7"/>
    <d v="1981-03-14T00:00:00"/>
    <x v="0"/>
    <n v="43"/>
    <x v="3"/>
    <x v="1"/>
    <n v="272"/>
    <x v="0"/>
    <s v="10%"/>
    <n v="27.200000000000003"/>
    <n v="244.8"/>
    <x v="6"/>
    <x v="1"/>
    <x v="3"/>
  </r>
  <r>
    <s v="EMP-PM-R5-2017"/>
    <s v="[{Name_Id :N18337,Gender_Id :M,RoleId :R5,CountryId :C3}]"/>
    <s v="N18337"/>
    <s v="Marcus Schmitt"/>
    <x v="0"/>
    <n v="42"/>
    <n v="40"/>
    <s v="R5"/>
    <s v="PM"/>
    <s v="C3"/>
    <d v="1986-11-15T00:00:00"/>
    <x v="0"/>
    <n v="38"/>
    <x v="588"/>
    <x v="6"/>
    <n v="2511"/>
    <x v="0"/>
    <s v="10%"/>
    <n v="251.10000000000002"/>
    <n v="2259.9"/>
    <x v="10"/>
    <x v="0"/>
    <x v="1"/>
  </r>
  <r>
    <s v="EMP-ENG-R12-2017"/>
    <s v="[{Name_Id :N7317,Gender_Id :M,RoleId :R12,CountryId :C2}]"/>
    <s v="N7317"/>
    <s v="Royal Henry"/>
    <x v="0"/>
    <n v="42"/>
    <n v="39"/>
    <s v="R12"/>
    <s v="ENG"/>
    <s v="C2"/>
    <d v="1990-10-17T00:00:00"/>
    <x v="0"/>
    <n v="34"/>
    <x v="78"/>
    <x v="6"/>
    <n v="736"/>
    <x v="0"/>
    <s v="10%"/>
    <n v="73.600000000000009"/>
    <n v="662.4"/>
    <x v="18"/>
    <x v="1"/>
    <x v="4"/>
  </r>
  <r>
    <s v="EMP-HR-R18-2019"/>
    <s v="[{Name_Id :N22353,Gender_Id :F,RoleId :R18,CountryId :C2}]"/>
    <s v="N22353"/>
    <s v="Lynda Benitez"/>
    <x v="1"/>
    <n v="43"/>
    <n v="40"/>
    <s v="R18"/>
    <s v="HR"/>
    <s v="C2"/>
    <d v="1992-11-11T00:00:00"/>
    <x v="0"/>
    <n v="32"/>
    <x v="97"/>
    <x v="0"/>
    <n v="148312"/>
    <x v="0"/>
    <s v="10%"/>
    <n v="14831.2"/>
    <n v="133480.79999999999"/>
    <x v="13"/>
    <x v="5"/>
    <x v="4"/>
  </r>
  <r>
    <s v="EMP-FN-R19-2015"/>
    <s v="[{Name_Id :N15349,Gender_Id :M,RoleId :R19,CountryId :C7}]"/>
    <s v="N15349"/>
    <s v="Trevor Tanner"/>
    <x v="0"/>
    <n v="43"/>
    <n v="40"/>
    <s v="R19"/>
    <s v="FN"/>
    <s v="C7"/>
    <d v="1984-05-20T00:00:00"/>
    <x v="0"/>
    <n v="40"/>
    <x v="591"/>
    <x v="4"/>
    <n v="26796"/>
    <x v="0"/>
    <s v="10%"/>
    <n v="2679.6000000000004"/>
    <n v="24116.400000000001"/>
    <x v="12"/>
    <x v="4"/>
    <x v="3"/>
  </r>
  <r>
    <s v="EMP-ENG-R3-2017"/>
    <s v="[{Name_Id :N17453,Gender_Id :M,RoleId :R3,CountryId :C3}]"/>
    <s v="N17453"/>
    <s v="Javier Cordova"/>
    <x v="0"/>
    <n v="42"/>
    <n v="40"/>
    <s v="R3"/>
    <s v="ENG"/>
    <s v="C3"/>
    <d v="1986-05-30T00:00:00"/>
    <x v="0"/>
    <n v="38"/>
    <x v="560"/>
    <x v="6"/>
    <n v="267263"/>
    <x v="0"/>
    <s v="10%"/>
    <n v="26726.300000000003"/>
    <n v="240536.7"/>
    <x v="7"/>
    <x v="1"/>
    <x v="1"/>
  </r>
  <r>
    <s v="EMP-ENG-R3-2017"/>
    <s v="[{Name_Id :N18545,Gender_Id :M,RoleId :R3,CountryId :C1}]"/>
    <s v="N18545"/>
    <s v="Dylan Velasquez"/>
    <x v="0"/>
    <n v="42"/>
    <n v="40"/>
    <s v="R3"/>
    <s v="ENG"/>
    <s v="C1"/>
    <d v="1993-05-05T00:00:00"/>
    <x v="0"/>
    <n v="31"/>
    <x v="411"/>
    <x v="6"/>
    <n v="80111"/>
    <x v="0"/>
    <s v="10%"/>
    <n v="8011.1"/>
    <n v="72099.899999999994"/>
    <x v="7"/>
    <x v="1"/>
    <x v="2"/>
  </r>
  <r>
    <s v="EMP-ENG-R12-2013"/>
    <s v="[{Name_Id :N4039,Gender_Id :M,RoleId :R12,CountryId :C4}]"/>
    <s v="N4039"/>
    <s v="Brady Calhoun"/>
    <x v="0"/>
    <n v="42"/>
    <n v="39"/>
    <s v="R12"/>
    <s v="ENG"/>
    <s v="C4"/>
    <d v="1984-04-16T00:00:00"/>
    <x v="0"/>
    <n v="40"/>
    <x v="704"/>
    <x v="7"/>
    <n v="895496"/>
    <x v="1"/>
    <s v="15%"/>
    <n v="134324.4"/>
    <n v="761171.6"/>
    <x v="18"/>
    <x v="1"/>
    <x v="6"/>
  </r>
  <r>
    <s v="EMP-SM-R10-2013"/>
    <s v="[{Name_Id :N8394,Gender_Id :M,RoleId :R10,CountryId :C2}]"/>
    <s v="N8394"/>
    <s v="Ethan Obrien"/>
    <x v="0"/>
    <n v="42"/>
    <n v="39"/>
    <s v="R10"/>
    <s v="SM"/>
    <s v="C2"/>
    <d v="1989-02-24T00:00:00"/>
    <x v="0"/>
    <n v="35"/>
    <x v="136"/>
    <x v="7"/>
    <n v="40890"/>
    <x v="1"/>
    <s v="15%"/>
    <n v="6133.5"/>
    <n v="34756.5"/>
    <x v="11"/>
    <x v="2"/>
    <x v="4"/>
  </r>
  <r>
    <s v="EMP-ENG-R4-2015"/>
    <s v="[{Name_Id :N15299,Gender_Id :M,RoleId :R4,CountryId :C5}]"/>
    <s v="N15299"/>
    <s v="Brian Trevino"/>
    <x v="0"/>
    <n v="42"/>
    <n v="40"/>
    <s v="R4"/>
    <s v="ENG"/>
    <s v="C5"/>
    <d v="1994-02-02T00:00:00"/>
    <x v="0"/>
    <n v="31"/>
    <x v="161"/>
    <x v="4"/>
    <n v="110088"/>
    <x v="0"/>
    <s v="10%"/>
    <n v="11008.800000000001"/>
    <n v="99079.2"/>
    <x v="6"/>
    <x v="1"/>
    <x v="0"/>
  </r>
  <r>
    <s v="EMP-ENG-R1-2018"/>
    <s v="[{Name_Id :N19702,Gender_Id :M,RoleId :R1,CountryId :C4}]"/>
    <s v="N19702"/>
    <s v="Rickey Oliver"/>
    <x v="0"/>
    <n v="42"/>
    <n v="40"/>
    <s v="R1"/>
    <s v="ENG"/>
    <s v="C4"/>
    <d v="1987-05-26T00:00:00"/>
    <x v="0"/>
    <n v="37"/>
    <x v="362"/>
    <x v="6"/>
    <n v="52045"/>
    <x v="0"/>
    <s v="10%"/>
    <n v="5204.5"/>
    <n v="46840.5"/>
    <x v="1"/>
    <x v="1"/>
    <x v="6"/>
  </r>
  <r>
    <s v="EMP-HR-R18-2017"/>
    <s v="[{Name_Id :N18835,Gender_Id :M,RoleId :R18,CountryId :C4}]"/>
    <s v="N18835"/>
    <s v="Darius Wilkerson"/>
    <x v="0"/>
    <n v="43"/>
    <n v="40"/>
    <s v="R18"/>
    <s v="HR"/>
    <s v="C4"/>
    <d v="1991-01-14T00:00:00"/>
    <x v="0"/>
    <n v="34"/>
    <x v="699"/>
    <x v="6"/>
    <n v="88934"/>
    <x v="0"/>
    <s v="10%"/>
    <n v="8893.4"/>
    <n v="80040.600000000006"/>
    <x v="13"/>
    <x v="5"/>
    <x v="6"/>
  </r>
  <r>
    <s v="EMP-ENG-R4-2017"/>
    <s v="[{Name_Id :N19066,Gender_Id :M,RoleId :R4,CountryId :C5}]"/>
    <s v="N19066"/>
    <s v="Erick Ballard"/>
    <x v="0"/>
    <n v="42"/>
    <n v="40"/>
    <s v="R4"/>
    <s v="ENG"/>
    <s v="C5"/>
    <d v="1992-08-29T00:00:00"/>
    <x v="0"/>
    <n v="32"/>
    <x v="147"/>
    <x v="6"/>
    <n v="133224"/>
    <x v="0"/>
    <s v="10%"/>
    <n v="13322.400000000001"/>
    <n v="119901.6"/>
    <x v="6"/>
    <x v="1"/>
    <x v="0"/>
  </r>
  <r>
    <s v="EMP-SM-R15-2019"/>
    <s v="[{Name_Id :N21644,Gender_Id :M,RoleId :R15,CountryId :C4}]"/>
    <s v="N21644"/>
    <s v="Lawerence Downs"/>
    <x v="0"/>
    <n v="43"/>
    <n v="40"/>
    <s v="R15"/>
    <s v="SM"/>
    <s v="C4"/>
    <d v="1991-07-05T00:00:00"/>
    <x v="0"/>
    <n v="33"/>
    <x v="650"/>
    <x v="0"/>
    <n v="72547"/>
    <x v="0"/>
    <s v="10%"/>
    <n v="7254.7000000000007"/>
    <n v="65292.3"/>
    <x v="3"/>
    <x v="2"/>
    <x v="6"/>
  </r>
  <r>
    <s v="EMP-FN-R19-2017"/>
    <s v="[{Name_Id :N19673,Gender_Id :M,RoleId :R19,CountryId :C3}]"/>
    <s v="N19673"/>
    <s v="Abdul Watkins"/>
    <x v="0"/>
    <n v="43"/>
    <n v="40"/>
    <s v="R19"/>
    <s v="FN"/>
    <s v="C3"/>
    <d v="1972-08-19T00:00:00"/>
    <x v="1"/>
    <n v="52"/>
    <x v="672"/>
    <x v="6"/>
    <n v="227176"/>
    <x v="0"/>
    <s v="10%"/>
    <n v="22717.600000000002"/>
    <n v="204458.4"/>
    <x v="12"/>
    <x v="4"/>
    <x v="1"/>
  </r>
  <r>
    <s v="EMP-PM-R6-2018"/>
    <s v="[{Name_Id :N19790,Gender_Id :M,RoleId :R6,CountryId :C4}]"/>
    <s v="N19790"/>
    <s v="Chase Fernandez"/>
    <x v="0"/>
    <n v="42"/>
    <n v="40"/>
    <s v="R6"/>
    <s v="PM"/>
    <s v="C4"/>
    <d v="1993-03-20T00:00:00"/>
    <x v="0"/>
    <n v="31"/>
    <x v="659"/>
    <x v="6"/>
    <n v="114641"/>
    <x v="0"/>
    <s v="10%"/>
    <n v="11464.1"/>
    <n v="103176.9"/>
    <x v="0"/>
    <x v="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9B68A1-9311-42CB-9B2A-29FA3223F640}" name="PivotTable7"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F3:F4" firstHeaderRow="1" firstDataRow="1" firstDataCol="0"/>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showAll="0"/>
    <pivotField showAll="0"/>
    <pivotField dataField="1" numFmtId="165" showAll="0"/>
    <pivotField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Items count="1">
    <i/>
  </rowItems>
  <colItems count="1">
    <i/>
  </colItems>
  <dataFields count="1">
    <dataField name="Average of Total Deduction per month" fld="18" subtotal="average"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D7DE8B-9E6D-4DB3-B4ED-D26F0B06D0DD}" name="Average, Minimum, and maximum salary of empoye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5:B55" firstHeaderRow="1" firstDataRow="1" firstDataCol="1"/>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dataField="1" numFmtId="165" showAll="0"/>
    <pivotField showAll="0"/>
    <pivotField showAll="0"/>
    <pivotField numFmtId="165" showAll="0"/>
    <pivotField numFmtId="165" showAll="0"/>
    <pivotField axis="axisRow" showAll="0" sortType="ascending">
      <items count="20">
        <item x="12"/>
        <item x="16"/>
        <item x="1"/>
        <item x="18"/>
        <item x="2"/>
        <item x="9"/>
        <item x="17"/>
        <item x="6"/>
        <item x="13"/>
        <item x="4"/>
        <item x="11"/>
        <item x="5"/>
        <item x="8"/>
        <item x="10"/>
        <item x="3"/>
        <item x="14"/>
        <item x="7"/>
        <item x="15"/>
        <item x="0"/>
        <item t="default"/>
      </items>
      <autoSortScope>
        <pivotArea dataOnly="0" outline="0" fieldPosition="0">
          <references count="1">
            <reference field="4294967294" count="1" selected="0">
              <x v="0"/>
            </reference>
          </references>
        </pivotArea>
      </autoSortScope>
    </pivotField>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0"/>
  </rowFields>
  <rowItems count="20">
    <i>
      <x v="4"/>
    </i>
    <i>
      <x/>
    </i>
    <i>
      <x v="11"/>
    </i>
    <i>
      <x v="7"/>
    </i>
    <i>
      <x v="5"/>
    </i>
    <i>
      <x v="16"/>
    </i>
    <i>
      <x v="17"/>
    </i>
    <i>
      <x v="18"/>
    </i>
    <i>
      <x v="8"/>
    </i>
    <i>
      <x v="13"/>
    </i>
    <i>
      <x v="3"/>
    </i>
    <i>
      <x v="15"/>
    </i>
    <i>
      <x v="14"/>
    </i>
    <i>
      <x v="9"/>
    </i>
    <i>
      <x v="12"/>
    </i>
    <i>
      <x v="2"/>
    </i>
    <i>
      <x v="1"/>
    </i>
    <i>
      <x v="6"/>
    </i>
    <i>
      <x v="10"/>
    </i>
    <i t="grand">
      <x/>
    </i>
  </rowItems>
  <colItems count="1">
    <i/>
  </colItems>
  <dataFields count="1">
    <dataField name="Average of Gross Salary (US Dollar) per month" fld="15" subtotal="average" baseField="19" baseItem="0" numFmtId="167"/>
  </dataFields>
  <formats count="1">
    <format dxfId="4">
      <pivotArea outline="0" collapsedLevelsAreSubtotals="1" fieldPosition="0"/>
    </format>
  </formats>
  <chartFormats count="1">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A98FEB-B1DA-4FF2-9730-B157A281B2C3}" name="Share of employe by count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9:C66" firstHeaderRow="0" firstDataRow="1" firstDataCol="1"/>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dataField="1" numFmtId="165" showAll="0"/>
    <pivotField showAll="0"/>
    <pivotField showAll="0"/>
    <pivotField numFmtId="165" showAll="0"/>
    <pivotField numFmtId="165" showAll="0"/>
    <pivotField showAll="0"/>
    <pivotField showAll="0">
      <items count="7">
        <item x="1"/>
        <item x="4"/>
        <item x="5"/>
        <item x="3"/>
        <item x="0"/>
        <item x="2"/>
        <item t="default"/>
      </items>
    </pivotField>
    <pivotField axis="axisRow" dataField="1" showAll="0">
      <items count="9">
        <item x="3"/>
        <item x="6"/>
        <item x="4"/>
        <item m="1" x="7"/>
        <item x="5"/>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2"/>
  </rowFields>
  <rowItems count="7">
    <i>
      <x/>
    </i>
    <i>
      <x v="1"/>
    </i>
    <i>
      <x v="2"/>
    </i>
    <i>
      <x v="4"/>
    </i>
    <i>
      <x v="5"/>
    </i>
    <i>
      <x v="6"/>
    </i>
    <i>
      <x v="7"/>
    </i>
  </rowItems>
  <colFields count="1">
    <field x="-2"/>
  </colFields>
  <colItems count="2">
    <i>
      <x/>
    </i>
    <i i="1">
      <x v="1"/>
    </i>
  </colItems>
  <dataFields count="2">
    <dataField name="Count of Country" fld="22" subtotal="count" baseField="0" baseItem="0"/>
    <dataField name="Average of Gross Salary (US Dollar) per month" fld="15" subtotal="average" baseField="0" baseItem="0" numFmtId="166"/>
  </dataFields>
  <formats count="3">
    <format dxfId="7">
      <pivotArea outline="0" collapsedLevelsAreSubtotals="1" fieldPosition="0"/>
    </format>
    <format dxfId="6">
      <pivotArea outline="0" fieldPosition="0">
        <references count="1">
          <reference field="4294967294" count="1">
            <x v="0"/>
          </reference>
        </references>
      </pivotArea>
    </format>
    <format dxfId="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D94939-98A3-4F0C-A9C5-E2C44BFBFAF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89:B93" firstHeaderRow="1" firstDataRow="1" firstDataCol="1"/>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dataField="1" numFmtId="165"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numFmtId="165" showAll="0"/>
    <pivotField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6"/>
  </rowFields>
  <rowItems count="4">
    <i>
      <x v="2"/>
    </i>
    <i>
      <x/>
    </i>
    <i>
      <x v="1"/>
    </i>
    <i t="grand">
      <x/>
    </i>
  </rowItems>
  <colItems count="1">
    <i/>
  </colItems>
  <dataFields count="1">
    <dataField name="Average of Gross Salary (US Dollar) per month" fld="15" subtotal="average" baseField="0" baseItem="0" numFmtId="167"/>
  </dataFields>
  <formats count="1">
    <format dxfId="8">
      <pivotArea outline="0" collapsedLevelsAreSubtotals="1" fieldPosition="0"/>
    </format>
  </formats>
  <chartFormats count="1">
    <chartFormat chart="2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52CD15-235F-4D59-83AE-757F7F7D08B3}" name="PivotTable5"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8:C9" firstHeaderRow="1" firstDataRow="1" firstDataCol="0"/>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showAll="0"/>
    <pivotField showAll="0"/>
    <pivotField numFmtId="165" showAll="0"/>
    <pivotField dataField="1"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Items count="1">
    <i/>
  </rowItems>
  <colItems count="1">
    <i/>
  </colItems>
  <dataFields count="1">
    <dataField name="Average of Net Salary (US Dollar) per month" fld="19" subtotal="average" baseField="0" baseItem="0" numFmtId="167"/>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98AE57-8900-40BF-BC19-888728FAC3FF}" name="PivotTable6"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8:E9" firstHeaderRow="1" firstDataRow="1" firstDataCol="0"/>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dataField="1" numFmtId="165" showAll="0"/>
    <pivotField showAll="0"/>
    <pivotField showAll="0"/>
    <pivotField numFmtId="165" showAll="0"/>
    <pivotField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Items count="1">
    <i/>
  </rowItems>
  <colItems count="1">
    <i/>
  </colItems>
  <dataFields count="1">
    <dataField name="Average of Gross Salary (US Dollar) per month" fld="15" subtotal="average"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79C4BA-8B91-4FB2-BB3B-854EC7BED92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B6" firstHeaderRow="1" firstDataRow="1" firstDataCol="1"/>
  <pivotFields count="26">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showAll="0"/>
    <pivotField showAll="0"/>
    <pivotField numFmtId="165" showAll="0"/>
    <pivotField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4"/>
  </rowFields>
  <rowItems count="3">
    <i>
      <x/>
    </i>
    <i>
      <x v="1"/>
    </i>
    <i t="grand">
      <x/>
    </i>
  </rowItems>
  <colItems count="1">
    <i/>
  </colItems>
  <dataFields count="1">
    <dataField name="Count of Employee ID" fld="0" subtotal="count" showDataAs="percentOfTotal" baseField="0" baseItem="0" numFmtId="9"/>
  </dataFields>
  <formats count="1">
    <format dxfId="11">
      <pivotArea outline="0" collapsedLevelsAreSubtotals="1" fieldPosition="0"/>
    </format>
  </formats>
  <chartFormats count="3">
    <chartFormat chart="29" format="3" series="1">
      <pivotArea type="data" outline="0" fieldPosition="0">
        <references count="1">
          <reference field="4294967294" count="1" selected="0">
            <x v="0"/>
          </reference>
        </references>
      </pivotArea>
    </chartFormat>
    <chartFormat chart="29" format="4">
      <pivotArea type="data" outline="0" fieldPosition="0">
        <references count="2">
          <reference field="4294967294" count="1" selected="0">
            <x v="0"/>
          </reference>
          <reference field="4" count="1" selected="0">
            <x v="0"/>
          </reference>
        </references>
      </pivotArea>
    </chartFormat>
    <chartFormat chart="29" format="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A96F00-6F69-4B85-AFF8-2003CFF0AAA6}" name="Share of employee by departeme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1:B77" firstHeaderRow="1" firstDataRow="1" firstDataCol="1"/>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showAll="0"/>
    <pivotField showAll="0"/>
    <pivotField numFmtId="165" showAll="0"/>
    <pivotField numFmtId="165" showAll="0"/>
    <pivotField showAll="0"/>
    <pivotField axis="axisRow" dataField="1"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1"/>
  </rowFields>
  <rowItems count="6">
    <i>
      <x/>
    </i>
    <i>
      <x v="1"/>
    </i>
    <i>
      <x v="2"/>
    </i>
    <i>
      <x v="3"/>
    </i>
    <i>
      <x v="4"/>
    </i>
    <i>
      <x v="5"/>
    </i>
  </rowItems>
  <colItems count="1">
    <i/>
  </colItems>
  <dataFields count="1">
    <dataField name="Count of Department" fld="21" subtotal="count" showDataAs="percentOfTotal" baseField="0" baseItem="0" numFmtId="9"/>
  </dataFields>
  <formats count="2">
    <format dxfId="13">
      <pivotArea outline="0" fieldPosition="0">
        <references count="1">
          <reference field="4294967294" count="1">
            <x v="0"/>
          </reference>
        </references>
      </pivotArea>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019CFF-E8AE-4EAF-9BB7-B26E3999480D}" name="PivotTable3"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9:A10" firstHeaderRow="1" firstDataRow="1" firstDataCol="0"/>
  <pivotFields count="26">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showAll="0"/>
    <pivotField showAll="0"/>
    <pivotField numFmtId="165" showAll="0"/>
    <pivotField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Items count="1">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6B2349-9001-4F09-AC49-481C057E6AF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81:B85" firstHeaderRow="1" firstDataRow="1" firstDataCol="1"/>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axis="axisRow" showAll="0" sortType="descending">
      <items count="4">
        <item x="0"/>
        <item x="2"/>
        <item x="1"/>
        <item t="default"/>
      </items>
    </pivotField>
    <pivotField showAll="0"/>
    <pivotField numFmtId="165" showAll="0"/>
    <pivotField numFmtId="165" showAll="0"/>
    <pivotField showAll="0"/>
    <pivotField dataField="1"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6"/>
  </rowFields>
  <rowItems count="4">
    <i>
      <x/>
    </i>
    <i>
      <x v="1"/>
    </i>
    <i>
      <x v="2"/>
    </i>
    <i t="grand">
      <x/>
    </i>
  </rowItems>
  <colItems count="1">
    <i/>
  </colItems>
  <dataFields count="1">
    <dataField name="Count of Department" fld="21" subtotal="count" showDataAs="percentOfCol" baseField="0" baseItem="0" numFmtId="9"/>
  </dataFields>
  <formats count="2">
    <format dxfId="15">
      <pivotArea outline="0" fieldPosition="0">
        <references count="1">
          <reference field="4294967294" count="1">
            <x v="0"/>
          </reference>
        </references>
      </pivotArea>
    </format>
    <format dxfId="14">
      <pivotArea outline="0" collapsedLevelsAreSubtotals="1" fieldPosition="0"/>
    </format>
  </formats>
  <chartFormats count="4">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6" count="1" selected="0">
            <x v="0"/>
          </reference>
        </references>
      </pivotArea>
    </chartFormat>
    <chartFormat chart="9" format="6">
      <pivotArea type="data" outline="0" fieldPosition="0">
        <references count="2">
          <reference field="4294967294" count="1" selected="0">
            <x v="0"/>
          </reference>
          <reference field="16" count="1" selected="0">
            <x v="1"/>
          </reference>
        </references>
      </pivotArea>
    </chartFormat>
    <chartFormat chart="9" format="7">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EEEFBC-C037-4F5D-BD62-1A9242F1EF4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3:B31" firstHeaderRow="1" firstDataRow="1" firstDataCol="1"/>
  <pivotFields count="26">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showAll="0"/>
    <pivotField showAll="0"/>
    <pivotField numFmtId="165" showAll="0"/>
    <pivotField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20">
        <item sd="0" x="0"/>
        <item sd="0" x="1"/>
        <item sd="0" x="2"/>
        <item sd="0" x="3"/>
        <item sd="0" x="4"/>
        <item sd="0" x="5"/>
        <item sd="0" x="6"/>
        <item sd="0" x="7"/>
        <item sd="0" x="8"/>
        <item sd="0" x="9"/>
        <item sd="0" x="10"/>
        <item sd="0" x="11"/>
        <item sd="0" x="12"/>
        <item sd="0" x="13"/>
        <item sd="0" x="14"/>
        <item sd="0" x="15"/>
        <item sd="0" x="16"/>
        <item sd="0" x="17"/>
        <item sd="0" x="18"/>
        <item t="default"/>
      </items>
    </pivotField>
  </pivotFields>
  <rowFields count="1">
    <field x="25"/>
  </rowFields>
  <rowItems count="18">
    <i>
      <x v="1"/>
    </i>
    <i>
      <x v="2"/>
    </i>
    <i>
      <x v="3"/>
    </i>
    <i>
      <x v="4"/>
    </i>
    <i>
      <x v="5"/>
    </i>
    <i>
      <x v="6"/>
    </i>
    <i>
      <x v="7"/>
    </i>
    <i>
      <x v="8"/>
    </i>
    <i>
      <x v="9"/>
    </i>
    <i>
      <x v="10"/>
    </i>
    <i>
      <x v="11"/>
    </i>
    <i>
      <x v="12"/>
    </i>
    <i>
      <x v="13"/>
    </i>
    <i>
      <x v="14"/>
    </i>
    <i>
      <x v="15"/>
    </i>
    <i>
      <x v="16"/>
    </i>
    <i>
      <x v="17"/>
    </i>
    <i t="grand">
      <x/>
    </i>
  </rowItems>
  <colItems count="1">
    <i/>
  </colItems>
  <dataFields count="1">
    <dataField name="Count of Employee ID" fld="0" subtotal="count" baseField="25" baseItem="1"/>
  </dataFields>
  <formats count="2">
    <format dxfId="17">
      <pivotArea outline="0" collapsedLevelsAreSubtotals="1" fieldPosition="0"/>
    </format>
    <format dxfId="16">
      <pivotArea collapsedLevelsAreSubtotals="1" fieldPosition="0">
        <references count="1">
          <reference field="25" count="17">
            <x v="1"/>
            <x v="2"/>
            <x v="3"/>
            <x v="4"/>
            <x v="5"/>
            <x v="6"/>
            <x v="7"/>
            <x v="8"/>
            <x v="9"/>
            <x v="10"/>
            <x v="11"/>
            <x v="12"/>
            <x v="13"/>
            <x v="14"/>
            <x v="15"/>
            <x v="16"/>
            <x v="17"/>
          </reference>
        </references>
      </pivotArea>
    </format>
  </formats>
  <chartFormats count="2">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3CC5CC-4904-4356-BB9E-89474D67EAD7}" name="PivotTable2"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D3:D4" firstHeaderRow="1" firstDataRow="1" firstDataCol="0"/>
  <pivotFields count="26">
    <pivotField showAll="0"/>
    <pivotField showAll="0"/>
    <pivotField showAll="0"/>
    <pivotField showAll="0"/>
    <pivotField showAll="0">
      <items count="3">
        <item x="1"/>
        <item x="0"/>
        <item t="default"/>
      </items>
    </pivotField>
    <pivotField showAll="0"/>
    <pivotField showAll="0"/>
    <pivotField showAll="0"/>
    <pivotField showAll="0"/>
    <pivotField showAll="0"/>
    <pivotField numFmtId="14" showAll="0"/>
    <pivotField showAll="0">
      <items count="8">
        <item x="3"/>
        <item m="1" x="5"/>
        <item x="1"/>
        <item m="1" x="4"/>
        <item x="2"/>
        <item x="0"/>
        <item m="1" x="6"/>
        <item t="default"/>
      </items>
    </pivotField>
    <pivotField dataField="1" showAll="0"/>
    <pivotField numFmtId="14" showAll="0">
      <items count="706">
        <item x="192"/>
        <item x="583"/>
        <item x="553"/>
        <item x="200"/>
        <item x="273"/>
        <item x="400"/>
        <item x="581"/>
        <item x="294"/>
        <item x="333"/>
        <item x="372"/>
        <item x="543"/>
        <item x="398"/>
        <item x="547"/>
        <item x="343"/>
        <item x="523"/>
        <item x="436"/>
        <item x="198"/>
        <item x="530"/>
        <item x="271"/>
        <item x="193"/>
        <item x="430"/>
        <item x="314"/>
        <item x="374"/>
        <item x="549"/>
        <item x="524"/>
        <item x="203"/>
        <item x="520"/>
        <item x="526"/>
        <item x="433"/>
        <item x="209"/>
        <item x="534"/>
        <item x="474"/>
        <item x="369"/>
        <item x="213"/>
        <item x="225"/>
        <item x="304"/>
        <item x="577"/>
        <item x="558"/>
        <item x="368"/>
        <item x="468"/>
        <item x="199"/>
        <item x="191"/>
        <item x="251"/>
        <item x="431"/>
        <item x="210"/>
        <item x="539"/>
        <item x="428"/>
        <item x="559"/>
        <item x="364"/>
        <item x="306"/>
        <item x="424"/>
        <item x="465"/>
        <item x="182"/>
        <item x="462"/>
        <item x="371"/>
        <item x="529"/>
        <item x="285"/>
        <item x="585"/>
        <item x="401"/>
        <item x="545"/>
        <item x="537"/>
        <item x="393"/>
        <item x="522"/>
        <item x="212"/>
        <item x="402"/>
        <item x="536"/>
        <item x="190"/>
        <item x="309"/>
        <item x="236"/>
        <item x="394"/>
        <item x="310"/>
        <item x="576"/>
        <item x="238"/>
        <item x="202"/>
        <item x="518"/>
        <item x="407"/>
        <item x="335"/>
        <item x="582"/>
        <item x="365"/>
        <item x="253"/>
        <item x="366"/>
        <item x="235"/>
        <item x="195"/>
        <item x="469"/>
        <item x="464"/>
        <item x="308"/>
        <item x="548"/>
        <item x="223"/>
        <item x="519"/>
        <item x="527"/>
        <item x="395"/>
        <item x="396"/>
        <item x="517"/>
        <item x="478"/>
        <item x="463"/>
        <item x="214"/>
        <item x="580"/>
        <item x="567"/>
        <item x="404"/>
        <item x="211"/>
        <item x="363"/>
        <item x="340"/>
        <item x="406"/>
        <item x="305"/>
        <item x="201"/>
        <item x="205"/>
        <item x="259"/>
        <item x="287"/>
        <item x="535"/>
        <item x="270"/>
        <item x="260"/>
        <item x="207"/>
        <item x="467"/>
        <item x="546"/>
        <item x="303"/>
        <item x="540"/>
        <item x="186"/>
        <item x="399"/>
        <item x="525"/>
        <item x="188"/>
        <item x="222"/>
        <item x="477"/>
        <item x="550"/>
        <item x="470"/>
        <item x="194"/>
        <item x="272"/>
        <item x="208"/>
        <item x="551"/>
        <item x="255"/>
        <item x="221"/>
        <item x="673"/>
        <item x="29"/>
        <item x="472"/>
        <item x="532"/>
        <item x="338"/>
        <item x="313"/>
        <item x="586"/>
        <item x="258"/>
        <item x="506"/>
        <item x="449"/>
        <item x="512"/>
        <item x="378"/>
        <item x="171"/>
        <item x="268"/>
        <item x="298"/>
        <item x="227"/>
        <item x="319"/>
        <item x="292"/>
        <item x="293"/>
        <item x="302"/>
        <item x="219"/>
        <item x="438"/>
        <item x="387"/>
        <item x="452"/>
        <item x="175"/>
        <item x="564"/>
        <item x="220"/>
        <item x="385"/>
        <item x="128"/>
        <item x="126"/>
        <item x="418"/>
        <item x="380"/>
        <item x="344"/>
        <item x="347"/>
        <item x="453"/>
        <item x="163"/>
        <item x="250"/>
        <item x="443"/>
        <item x="566"/>
        <item x="133"/>
        <item x="170"/>
        <item x="31"/>
        <item x="325"/>
        <item x="172"/>
        <item x="353"/>
        <item x="484"/>
        <item x="488"/>
        <item x="280"/>
        <item x="389"/>
        <item x="218"/>
        <item x="217"/>
        <item x="409"/>
        <item x="460"/>
        <item x="136"/>
        <item x="442"/>
        <item x="140"/>
        <item x="174"/>
        <item x="556"/>
        <item x="704"/>
        <item x="571"/>
        <item x="281"/>
        <item x="331"/>
        <item x="283"/>
        <item x="124"/>
        <item x="377"/>
        <item x="154"/>
        <item x="350"/>
        <item x="510"/>
        <item x="155"/>
        <item x="266"/>
        <item x="487"/>
        <item x="441"/>
        <item x="504"/>
        <item x="349"/>
        <item x="354"/>
        <item x="216"/>
        <item x="444"/>
        <item x="479"/>
        <item x="480"/>
        <item x="416"/>
        <item x="157"/>
        <item x="144"/>
        <item x="361"/>
        <item x="151"/>
        <item x="490"/>
        <item x="247"/>
        <item x="330"/>
        <item x="215"/>
        <item x="572"/>
        <item x="570"/>
        <item x="447"/>
        <item x="229"/>
        <item x="57"/>
        <item x="95"/>
        <item x="107"/>
        <item x="109"/>
        <item x="54"/>
        <item x="67"/>
        <item x="72"/>
        <item x="231"/>
        <item x="39"/>
        <item x="103"/>
        <item x="96"/>
        <item x="98"/>
        <item x="70"/>
        <item x="132"/>
        <item x="63"/>
        <item x="83"/>
        <item x="48"/>
        <item x="88"/>
        <item x="55"/>
        <item x="69"/>
        <item x="49"/>
        <item x="351"/>
        <item x="233"/>
        <item x="73"/>
        <item x="87"/>
        <item x="65"/>
        <item x="116"/>
        <item x="68"/>
        <item x="630"/>
        <item x="561"/>
        <item x="432"/>
        <item x="403"/>
        <item x="642"/>
        <item x="631"/>
        <item x="24"/>
        <item x="173"/>
        <item x="299"/>
        <item x="632"/>
        <item x="112"/>
        <item x="115"/>
        <item x="434"/>
        <item x="123"/>
        <item x="318"/>
        <item x="297"/>
        <item x="125"/>
        <item x="45"/>
        <item x="230"/>
        <item x="277"/>
        <item x="111"/>
        <item x="496"/>
        <item x="414"/>
        <item x="647"/>
        <item x="497"/>
        <item x="660"/>
        <item x="139"/>
        <item x="120"/>
        <item x="391"/>
        <item x="492"/>
        <item x="252"/>
        <item x="646"/>
        <item x="426"/>
        <item x="137"/>
        <item x="493"/>
        <item x="640"/>
        <item x="439"/>
        <item x="121"/>
        <item x="165"/>
        <item x="275"/>
        <item x="130"/>
        <item x="461"/>
        <item x="246"/>
        <item x="541"/>
        <item x="168"/>
        <item x="410"/>
        <item x="76"/>
        <item x="114"/>
        <item x="408"/>
        <item x="509"/>
        <item x="99"/>
        <item x="339"/>
        <item x="457"/>
        <item x="196"/>
        <item x="261"/>
        <item x="184"/>
        <item x="663"/>
        <item x="145"/>
        <item x="454"/>
        <item x="177"/>
        <item x="413"/>
        <item x="329"/>
        <item x="636"/>
        <item x="106"/>
        <item x="206"/>
        <item x="92"/>
        <item x="458"/>
        <item x="295"/>
        <item x="58"/>
        <item x="82"/>
        <item x="483"/>
        <item x="499"/>
        <item x="664"/>
        <item x="38"/>
        <item x="379"/>
        <item x="81"/>
        <item x="628"/>
        <item x="554"/>
        <item x="633"/>
        <item x="341"/>
        <item x="635"/>
        <item x="274"/>
        <item x="248"/>
        <item x="544"/>
        <item x="320"/>
        <item x="557"/>
        <item x="276"/>
        <item x="74"/>
        <item x="600"/>
        <item x="356"/>
        <item x="85"/>
        <item x="64"/>
        <item x="629"/>
        <item x="342"/>
        <item x="455"/>
        <item x="348"/>
        <item x="40"/>
        <item x="383"/>
        <item x="662"/>
        <item x="384"/>
        <item x="638"/>
        <item x="197"/>
        <item x="405"/>
        <item x="71"/>
        <item x="161"/>
        <item x="134"/>
        <item x="27"/>
        <item x="591"/>
        <item x="108"/>
        <item x="282"/>
        <item x="668"/>
        <item x="645"/>
        <item x="644"/>
        <item x="415"/>
        <item x="288"/>
        <item x="334"/>
        <item x="286"/>
        <item x="181"/>
        <item x="643"/>
        <item x="392"/>
        <item x="489"/>
        <item x="265"/>
        <item x="269"/>
        <item x="649"/>
        <item x="122"/>
        <item x="149"/>
        <item x="291"/>
        <item x="482"/>
        <item x="666"/>
        <item x="382"/>
        <item x="289"/>
        <item x="616"/>
        <item x="264"/>
        <item x="598"/>
        <item x="323"/>
        <item x="180"/>
        <item x="50"/>
        <item x="652"/>
        <item x="390"/>
        <item x="589"/>
        <item x="256"/>
        <item x="59"/>
        <item x="46"/>
        <item x="56"/>
        <item x="141"/>
        <item x="94"/>
        <item x="495"/>
        <item x="359"/>
        <item x="118"/>
        <item x="101"/>
        <item x="91"/>
        <item x="597"/>
        <item x="224"/>
        <item x="146"/>
        <item x="674"/>
        <item x="569"/>
        <item x="32"/>
        <item x="263"/>
        <item x="239"/>
        <item x="232"/>
        <item x="300"/>
        <item x="445"/>
        <item x="538"/>
        <item x="654"/>
        <item x="138"/>
        <item x="680"/>
        <item x="683"/>
        <item x="677"/>
        <item x="679"/>
        <item x="682"/>
        <item x="686"/>
        <item x="684"/>
        <item x="685"/>
        <item x="678"/>
        <item x="26"/>
        <item x="689"/>
        <item x="690"/>
        <item x="691"/>
        <item x="692"/>
        <item x="693"/>
        <item x="473"/>
        <item x="623"/>
        <item x="90"/>
        <item x="284"/>
        <item x="695"/>
        <item x="694"/>
        <item x="33"/>
        <item x="639"/>
        <item x="226"/>
        <item x="696"/>
        <item x="437"/>
        <item x="179"/>
        <item x="241"/>
        <item x="565"/>
        <item x="142"/>
        <item x="316"/>
        <item x="602"/>
        <item x="37"/>
        <item x="625"/>
        <item x="514"/>
        <item x="243"/>
        <item x="35"/>
        <item x="388"/>
        <item x="78"/>
        <item x="240"/>
        <item x="61"/>
        <item x="346"/>
        <item x="560"/>
        <item x="579"/>
        <item x="373"/>
        <item x="345"/>
        <item x="592"/>
        <item x="312"/>
        <item x="355"/>
        <item x="315"/>
        <item x="326"/>
        <item x="641"/>
        <item x="451"/>
        <item x="89"/>
        <item x="176"/>
        <item x="160"/>
        <item x="159"/>
        <item x="456"/>
        <item x="36"/>
        <item x="153"/>
        <item x="637"/>
        <item x="169"/>
        <item x="52"/>
        <item x="357"/>
        <item x="508"/>
        <item x="516"/>
        <item x="588"/>
        <item x="370"/>
        <item x="533"/>
        <item x="53"/>
        <item x="669"/>
        <item x="411"/>
        <item x="423"/>
        <item x="66"/>
        <item x="397"/>
        <item x="93"/>
        <item x="189"/>
        <item x="321"/>
        <item x="665"/>
        <item x="143"/>
        <item x="113"/>
        <item x="158"/>
        <item x="375"/>
        <item x="699"/>
        <item x="421"/>
        <item x="60"/>
        <item x="62"/>
        <item x="187"/>
        <item x="608"/>
        <item x="505"/>
        <item x="257"/>
        <item x="386"/>
        <item x="79"/>
        <item x="147"/>
        <item x="77"/>
        <item x="336"/>
        <item x="515"/>
        <item x="167"/>
        <item x="234"/>
        <item x="51"/>
        <item x="178"/>
        <item x="30"/>
        <item x="440"/>
        <item x="584"/>
        <item x="575"/>
        <item x="427"/>
        <item x="609"/>
        <item x="244"/>
        <item x="656"/>
        <item x="376"/>
        <item x="164"/>
        <item x="43"/>
        <item x="80"/>
        <item x="513"/>
        <item x="267"/>
        <item x="503"/>
        <item x="84"/>
        <item x="466"/>
        <item x="332"/>
        <item x="672"/>
        <item x="362"/>
        <item x="615"/>
        <item x="119"/>
        <item x="104"/>
        <item x="659"/>
        <item x="601"/>
        <item x="307"/>
        <item x="317"/>
        <item x="590"/>
        <item x="166"/>
        <item x="352"/>
        <item x="324"/>
        <item x="296"/>
        <item x="481"/>
        <item x="620"/>
        <item x="150"/>
        <item x="563"/>
        <item x="595"/>
        <item x="587"/>
        <item x="574"/>
        <item x="612"/>
        <item x="237"/>
        <item x="675"/>
        <item x="613"/>
        <item x="604"/>
        <item x="135"/>
        <item x="603"/>
        <item x="129"/>
        <item x="322"/>
        <item x="245"/>
        <item x="611"/>
        <item x="102"/>
        <item x="501"/>
        <item x="502"/>
        <item x="617"/>
        <item x="701"/>
        <item x="3"/>
        <item x="110"/>
        <item x="44"/>
        <item x="228"/>
        <item x="596"/>
        <item x="47"/>
        <item x="614"/>
        <item x="634"/>
        <item x="667"/>
        <item x="593"/>
        <item x="328"/>
        <item x="448"/>
        <item x="670"/>
        <item x="420"/>
        <item x="367"/>
        <item x="185"/>
        <item x="562"/>
        <item x="127"/>
        <item x="100"/>
        <item x="486"/>
        <item x="162"/>
        <item x="697"/>
        <item x="494"/>
        <item x="86"/>
        <item x="653"/>
        <item x="360"/>
        <item x="626"/>
        <item x="555"/>
        <item x="605"/>
        <item x="419"/>
        <item x="648"/>
        <item x="278"/>
        <item x="262"/>
        <item x="607"/>
        <item x="117"/>
        <item x="425"/>
        <item x="301"/>
        <item x="131"/>
        <item x="681"/>
        <item x="671"/>
        <item x="618"/>
        <item x="28"/>
        <item x="156"/>
        <item x="578"/>
        <item x="450"/>
        <item x="703"/>
        <item x="702"/>
        <item x="475"/>
        <item x="290"/>
        <item x="651"/>
        <item x="254"/>
        <item x="594"/>
        <item x="476"/>
        <item x="242"/>
        <item x="183"/>
        <item x="655"/>
        <item x="337"/>
        <item x="521"/>
        <item x="327"/>
        <item x="610"/>
        <item x="446"/>
        <item x="552"/>
        <item x="531"/>
        <item x="650"/>
        <item x="700"/>
        <item x="676"/>
        <item x="358"/>
        <item x="528"/>
        <item x="34"/>
        <item x="599"/>
        <item x="573"/>
        <item x="491"/>
        <item x="698"/>
        <item x="661"/>
        <item x="568"/>
        <item x="542"/>
        <item x="687"/>
        <item x="658"/>
        <item x="622"/>
        <item x="422"/>
        <item x="311"/>
        <item x="152"/>
        <item x="688"/>
        <item x="485"/>
        <item x="105"/>
        <item x="25"/>
        <item x="249"/>
        <item x="148"/>
        <item x="619"/>
        <item x="417"/>
        <item x="507"/>
        <item x="627"/>
        <item x="412"/>
        <item x="381"/>
        <item x="42"/>
        <item x="498"/>
        <item x="511"/>
        <item x="97"/>
        <item x="471"/>
        <item x="500"/>
        <item x="279"/>
        <item x="41"/>
        <item x="204"/>
        <item x="606"/>
        <item x="75"/>
        <item x="657"/>
        <item x="435"/>
        <item x="6"/>
        <item x="624"/>
        <item x="621"/>
        <item x="429"/>
        <item x="459"/>
        <item x="7"/>
        <item x="8"/>
        <item x="9"/>
        <item x="10"/>
        <item x="11"/>
        <item x="12"/>
        <item x="4"/>
        <item x="5"/>
        <item x="2"/>
        <item x="13"/>
        <item x="14"/>
        <item x="15"/>
        <item x="0"/>
        <item x="16"/>
        <item x="17"/>
        <item x="19"/>
        <item x="18"/>
        <item x="20"/>
        <item x="21"/>
        <item x="22"/>
        <item x="23"/>
        <item x="1"/>
        <item t="default"/>
      </items>
    </pivotField>
    <pivotField showAll="0"/>
    <pivotField numFmtId="165" showAll="0"/>
    <pivotField showAll="0"/>
    <pivotField showAll="0"/>
    <pivotField numFmtId="165" showAll="0"/>
    <pivotField numFmtId="165" showAll="0"/>
    <pivotField showAll="0"/>
    <pivotField showAll="0">
      <items count="7">
        <item x="1"/>
        <item x="4"/>
        <item x="5"/>
        <item x="3"/>
        <item x="0"/>
        <item x="2"/>
        <item t="default"/>
      </items>
    </pivotField>
    <pivotField showAll="0">
      <items count="9">
        <item x="3"/>
        <item x="6"/>
        <item x="4"/>
        <item m="1" x="7"/>
        <item x="5"/>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Items count="1">
    <i/>
  </rowItems>
  <colItems count="1">
    <i/>
  </colItems>
  <dataFields count="1">
    <dataField name="Average of Age" fld="12" subtotal="average" baseField="0" baseItem="0" numFmtId="1"/>
  </dataFields>
  <formats count="1">
    <format dxfId="18">
      <pivotArea outline="0" collapsedLevelsAreSubtotals="1" fieldPosition="0">
        <references count="1">
          <reference field="4294967294" count="1" selected="0">
            <x v="0"/>
          </reference>
        </references>
      </pivotArea>
    </format>
  </formats>
  <chartFormats count="4">
    <chartFormat chart="5" format="6"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8D4FDB0-97E2-4BA2-8EE8-D281B0B8C4DC}" sourceName="Country">
  <pivotTables>
    <pivotTable tabId="9" name="Average, Minimum, and maximum salary of empoye by country"/>
    <pivotTable tabId="9" name="Share of employe by country"/>
    <pivotTable tabId="9" name="PivotTable1"/>
    <pivotTable tabId="9" name="Share of employee by departemen"/>
    <pivotTable tabId="9" name="PivotTable4"/>
    <pivotTable tabId="9" name="PivotTable2"/>
    <pivotTable tabId="9" name="PivotTable3"/>
    <pivotTable tabId="9" name="PivotTable5"/>
    <pivotTable tabId="9" name="PivotTable6"/>
    <pivotTable tabId="9" name="PivotTable7"/>
    <pivotTable tabId="9" name="PivotTable8"/>
    <pivotTable tabId="9" name="PivotTable9"/>
  </pivotTables>
  <data>
    <tabular pivotCacheId="1392664246">
      <items count="8">
        <i x="3" s="1"/>
        <i x="6" s="1"/>
        <i x="4" s="1"/>
        <i x="5" s="1"/>
        <i x="0" s="1"/>
        <i x="1" s="1"/>
        <i x="2" s="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EAFC354-E2F4-4576-8F84-2A61052B7D06}" sourceName="Department">
  <pivotTables>
    <pivotTable tabId="9" name="Average, Minimum, and maximum salary of empoye by country"/>
    <pivotTable tabId="9" name="Share of employe by country"/>
    <pivotTable tabId="9" name="PivotTable1"/>
    <pivotTable tabId="9" name="PivotTable4"/>
    <pivotTable tabId="9" name="PivotTable2"/>
    <pivotTable tabId="9" name="PivotTable3"/>
    <pivotTable tabId="9" name="PivotTable5"/>
    <pivotTable tabId="9" name="PivotTable6"/>
    <pivotTable tabId="9" name="PivotTable7"/>
    <pivotTable tabId="9" name="PivotTable8"/>
    <pivotTable tabId="9" name="PivotTable9"/>
  </pivotTables>
  <data>
    <tabular pivotCacheId="1392664246">
      <items count="6">
        <i x="1" s="1"/>
        <i x="4" s="1"/>
        <i x="5"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eration1" xr10:uid="{A4906FA8-C719-4FA1-A1B6-E88DD0222BC6}" sourceName="Generation">
  <pivotTables>
    <pivotTable tabId="9" name="Average, Minimum, and maximum salary of empoye by country"/>
    <pivotTable tabId="9" name="PivotTable1"/>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 tabId="9" name="Share of employe by country"/>
    <pivotTable tabId="9" name="Share of employee by departemen"/>
  </pivotTables>
  <data>
    <tabular pivotCacheId="1392664246">
      <items count="7">
        <i x="3" s="1"/>
        <i x="1" s="1"/>
        <i x="2" s="1"/>
        <i x="0" s="1"/>
        <i x="5" s="1" nd="1"/>
        <i x="4" s="1" nd="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DFFBC414-3629-41CB-A763-BEC8C34DFF00}" cache="Slicer_Country" caption="Country" style="Slicer Style 4" rowHeight="274320"/>
  <slicer name="Department 2" xr10:uid="{1B7E0C0A-AC55-493B-9D70-BAD31D4FB73C}" cache="Slicer_Department" caption="Department" style="Slicer Style 4" rowHeight="274320"/>
  <slicer name="Generation 1" xr10:uid="{E13BD760-DDFA-48DD-A84C-1A10E9D99D78}" cache="Slicer_Generation1" caption="Generation" style="Slicer Style 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D31EF-E138-4310-B8FA-B63AB2183198}">
  <dimension ref="A1:F46"/>
  <sheetViews>
    <sheetView topLeftCell="A13" zoomScale="67" workbookViewId="0">
      <selection activeCell="F27" sqref="F27"/>
    </sheetView>
  </sheetViews>
  <sheetFormatPr defaultRowHeight="14.5" x14ac:dyDescent="0.35"/>
  <cols>
    <col min="2" max="2" width="29.26953125" bestFit="1" customWidth="1"/>
    <col min="3" max="3" width="29.81640625" bestFit="1" customWidth="1"/>
    <col min="6" max="6" width="18" customWidth="1"/>
    <col min="7" max="7" width="16.1796875" customWidth="1"/>
  </cols>
  <sheetData>
    <row r="1" spans="1:3" x14ac:dyDescent="0.35">
      <c r="A1" s="4" t="s">
        <v>0</v>
      </c>
    </row>
    <row r="2" spans="1:3" s="16" customFormat="1" x14ac:dyDescent="0.35">
      <c r="A2" s="15" t="s">
        <v>1</v>
      </c>
    </row>
    <row r="3" spans="1:3" x14ac:dyDescent="0.35">
      <c r="A3" s="5"/>
      <c r="B3" t="s">
        <v>2</v>
      </c>
    </row>
    <row r="4" spans="1:3" s="16" customFormat="1" x14ac:dyDescent="0.35">
      <c r="A4" s="17" t="s">
        <v>3</v>
      </c>
    </row>
    <row r="5" spans="1:3" s="16" customFormat="1" x14ac:dyDescent="0.35">
      <c r="A5" s="17" t="s">
        <v>4</v>
      </c>
    </row>
    <row r="6" spans="1:3" x14ac:dyDescent="0.35">
      <c r="A6" s="5" t="s">
        <v>5</v>
      </c>
    </row>
    <row r="7" spans="1:3" x14ac:dyDescent="0.35">
      <c r="A7" s="5" t="s">
        <v>6</v>
      </c>
    </row>
    <row r="8" spans="1:3" x14ac:dyDescent="0.35">
      <c r="A8" s="5" t="s">
        <v>7</v>
      </c>
    </row>
    <row r="9" spans="1:3" x14ac:dyDescent="0.35">
      <c r="A9" s="5" t="s">
        <v>8</v>
      </c>
    </row>
    <row r="10" spans="1:3" x14ac:dyDescent="0.35">
      <c r="A10" s="5"/>
    </row>
    <row r="11" spans="1:3" x14ac:dyDescent="0.35">
      <c r="A11" s="6" t="s">
        <v>9</v>
      </c>
    </row>
    <row r="12" spans="1:3" x14ac:dyDescent="0.35">
      <c r="B12" s="11" t="s">
        <v>10</v>
      </c>
      <c r="C12" s="11" t="s">
        <v>11</v>
      </c>
    </row>
    <row r="13" spans="1:3" x14ac:dyDescent="0.35">
      <c r="B13" s="7" t="s">
        <v>12</v>
      </c>
      <c r="C13" s="2" t="s">
        <v>13</v>
      </c>
    </row>
    <row r="14" spans="1:3" x14ac:dyDescent="0.35">
      <c r="B14" s="7" t="s">
        <v>14</v>
      </c>
      <c r="C14" s="2" t="s">
        <v>15</v>
      </c>
    </row>
    <row r="15" spans="1:3" x14ac:dyDescent="0.35">
      <c r="B15" s="2" t="s">
        <v>16</v>
      </c>
      <c r="C15" s="2" t="s">
        <v>17</v>
      </c>
    </row>
    <row r="16" spans="1:3" x14ac:dyDescent="0.35">
      <c r="B16" s="2" t="s">
        <v>18</v>
      </c>
      <c r="C16" s="2" t="s">
        <v>19</v>
      </c>
    </row>
    <row r="17" spans="1:6" x14ac:dyDescent="0.35">
      <c r="B17" s="2" t="s">
        <v>20</v>
      </c>
      <c r="C17" s="2" t="s">
        <v>20</v>
      </c>
    </row>
    <row r="18" spans="1:6" x14ac:dyDescent="0.35">
      <c r="B18" s="2" t="s">
        <v>21</v>
      </c>
      <c r="C18" s="2" t="s">
        <v>22</v>
      </c>
    </row>
    <row r="20" spans="1:6" x14ac:dyDescent="0.35">
      <c r="A20" s="4" t="s">
        <v>23</v>
      </c>
    </row>
    <row r="21" spans="1:6" x14ac:dyDescent="0.35">
      <c r="B21" s="2" t="s">
        <v>24</v>
      </c>
      <c r="C21" s="2" t="s">
        <v>25</v>
      </c>
      <c r="F21" s="28"/>
    </row>
    <row r="22" spans="1:6" x14ac:dyDescent="0.35">
      <c r="B22" s="8" t="s">
        <v>26</v>
      </c>
      <c r="C22" s="9" t="s">
        <v>27</v>
      </c>
      <c r="F22" s="28"/>
    </row>
    <row r="23" spans="1:6" x14ac:dyDescent="0.35">
      <c r="B23" s="10" t="s">
        <v>28</v>
      </c>
      <c r="C23" s="9" t="s">
        <v>29</v>
      </c>
      <c r="F23" s="28"/>
    </row>
    <row r="24" spans="1:6" x14ac:dyDescent="0.35">
      <c r="B24" s="10" t="s">
        <v>30</v>
      </c>
      <c r="C24" s="9" t="s">
        <v>31</v>
      </c>
      <c r="F24" s="28"/>
    </row>
    <row r="27" spans="1:6" x14ac:dyDescent="0.35">
      <c r="A27" s="4" t="s">
        <v>32</v>
      </c>
    </row>
    <row r="28" spans="1:6" x14ac:dyDescent="0.35">
      <c r="A28" s="4"/>
      <c r="B28" s="11" t="s">
        <v>33</v>
      </c>
      <c r="C28" s="11" t="s">
        <v>34</v>
      </c>
    </row>
    <row r="29" spans="1:6" x14ac:dyDescent="0.35">
      <c r="B29" s="2" t="s">
        <v>35</v>
      </c>
      <c r="C29" s="2" t="s">
        <v>36</v>
      </c>
    </row>
    <row r="30" spans="1:6" x14ac:dyDescent="0.35">
      <c r="B30" s="2" t="s">
        <v>37</v>
      </c>
      <c r="C30" s="2" t="s">
        <v>38</v>
      </c>
    </row>
    <row r="31" spans="1:6" x14ac:dyDescent="0.35">
      <c r="B31" s="2" t="s">
        <v>39</v>
      </c>
      <c r="C31" s="2" t="s">
        <v>40</v>
      </c>
    </row>
    <row r="32" spans="1:6" x14ac:dyDescent="0.35">
      <c r="B32" s="2" t="s">
        <v>41</v>
      </c>
      <c r="C32" s="2" t="s">
        <v>42</v>
      </c>
    </row>
    <row r="33" spans="2:3" x14ac:dyDescent="0.35">
      <c r="B33" s="2" t="s">
        <v>43</v>
      </c>
      <c r="C33" s="2" t="s">
        <v>44</v>
      </c>
    </row>
    <row r="34" spans="2:3" x14ac:dyDescent="0.35">
      <c r="B34" s="2" t="s">
        <v>45</v>
      </c>
      <c r="C34" s="2" t="s">
        <v>46</v>
      </c>
    </row>
    <row r="35" spans="2:3" x14ac:dyDescent="0.35">
      <c r="B35" s="2" t="s">
        <v>47</v>
      </c>
      <c r="C35" s="2" t="s">
        <v>48</v>
      </c>
    </row>
    <row r="36" spans="2:3" x14ac:dyDescent="0.35">
      <c r="B36" s="2" t="s">
        <v>49</v>
      </c>
      <c r="C36" s="2" t="s">
        <v>50</v>
      </c>
    </row>
    <row r="37" spans="2:3" x14ac:dyDescent="0.35">
      <c r="B37" s="2" t="s">
        <v>51</v>
      </c>
      <c r="C37" s="2" t="s">
        <v>52</v>
      </c>
    </row>
    <row r="38" spans="2:3" x14ac:dyDescent="0.35">
      <c r="B38" s="2" t="s">
        <v>53</v>
      </c>
      <c r="C38" s="2" t="s">
        <v>54</v>
      </c>
    </row>
    <row r="39" spans="2:3" x14ac:dyDescent="0.35">
      <c r="B39" s="2" t="s">
        <v>24</v>
      </c>
      <c r="C39" s="2" t="s">
        <v>55</v>
      </c>
    </row>
    <row r="40" spans="2:3" x14ac:dyDescent="0.35">
      <c r="B40" s="2" t="s">
        <v>56</v>
      </c>
      <c r="C40" s="2" t="s">
        <v>57</v>
      </c>
    </row>
    <row r="41" spans="2:3" x14ac:dyDescent="0.35">
      <c r="B41" s="2" t="s">
        <v>25</v>
      </c>
      <c r="C41" s="2" t="s">
        <v>58</v>
      </c>
    </row>
    <row r="42" spans="2:3" x14ac:dyDescent="0.35">
      <c r="B42" s="2" t="s">
        <v>59</v>
      </c>
      <c r="C42" s="2" t="s">
        <v>60</v>
      </c>
    </row>
    <row r="43" spans="2:3" x14ac:dyDescent="0.35">
      <c r="B43" s="2" t="s">
        <v>61</v>
      </c>
      <c r="C43" s="2" t="s">
        <v>62</v>
      </c>
    </row>
    <row r="44" spans="2:3" x14ac:dyDescent="0.35">
      <c r="B44" s="2" t="s">
        <v>63</v>
      </c>
      <c r="C44" s="2" t="s">
        <v>63</v>
      </c>
    </row>
    <row r="45" spans="2:3" x14ac:dyDescent="0.35">
      <c r="B45" s="2" t="s">
        <v>10</v>
      </c>
      <c r="C45" s="2" t="s">
        <v>10</v>
      </c>
    </row>
    <row r="46" spans="2:3" x14ac:dyDescent="0.35">
      <c r="B46" s="2" t="s">
        <v>64</v>
      </c>
      <c r="C46" s="2" t="s">
        <v>65</v>
      </c>
    </row>
  </sheetData>
  <pageMargins left="0.7" right="0.7" top="0.75" bottom="0.75" header="0.3" footer="0.3"/>
  <headerFooter>
    <oddHeader>&amp;C&amp;"Calibri"&amp;12&amp;K000000 CONFIDENTIAL&amp;1#_x000D_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6FB56-4BF6-4D70-A85A-3001D53E7A58}">
  <dimension ref="A1:W1803"/>
  <sheetViews>
    <sheetView topLeftCell="B1" zoomScale="42" workbookViewId="0">
      <selection activeCell="U17" sqref="U17"/>
    </sheetView>
  </sheetViews>
  <sheetFormatPr defaultRowHeight="14.5" x14ac:dyDescent="0.35"/>
  <cols>
    <col min="1" max="1" width="18.1796875" bestFit="1" customWidth="1"/>
    <col min="2" max="2" width="55.54296875" customWidth="1"/>
    <col min="3" max="3" width="12.1796875" customWidth="1"/>
    <col min="4" max="4" width="18.7265625" customWidth="1"/>
    <col min="5" max="5" width="11.7265625" bestFit="1" customWidth="1"/>
    <col min="6" max="6" width="4.54296875" hidden="1" customWidth="1"/>
    <col min="7" max="7" width="3.453125" hidden="1" customWidth="1"/>
    <col min="8" max="8" width="7.7265625" bestFit="1" customWidth="1"/>
    <col min="9" max="9" width="3.54296875" hidden="1" customWidth="1"/>
    <col min="10" max="10" width="11.7265625" customWidth="1"/>
    <col min="11" max="11" width="14.7265625" style="12" bestFit="1" customWidth="1"/>
    <col min="12" max="12" width="14.7265625" style="12" customWidth="1"/>
    <col min="14" max="14" width="13.453125" style="12" customWidth="1"/>
    <col min="15" max="15" width="22.26953125" style="14" bestFit="1" customWidth="1"/>
    <col min="16" max="16" width="31.54296875" style="13" bestFit="1" customWidth="1"/>
    <col min="17" max="17" width="31.54296875" style="13" customWidth="1"/>
    <col min="18" max="18" width="30.453125" style="3" bestFit="1" customWidth="1"/>
    <col min="19" max="19" width="25.453125" bestFit="1" customWidth="1"/>
    <col min="20" max="20" width="30" bestFit="1" customWidth="1"/>
    <col min="21" max="21" width="25.81640625" bestFit="1" customWidth="1"/>
    <col min="22" max="22" width="20.26953125" bestFit="1" customWidth="1"/>
    <col min="23" max="23" width="23.54296875" bestFit="1" customWidth="1"/>
  </cols>
  <sheetData>
    <row r="1" spans="1:23" x14ac:dyDescent="0.35">
      <c r="A1" t="s">
        <v>35</v>
      </c>
      <c r="B1" t="s">
        <v>37</v>
      </c>
      <c r="C1" t="s">
        <v>39</v>
      </c>
      <c r="D1" t="s">
        <v>41</v>
      </c>
      <c r="E1" t="s">
        <v>43</v>
      </c>
      <c r="F1" t="s">
        <v>5533</v>
      </c>
      <c r="G1" t="s">
        <v>5532</v>
      </c>
      <c r="H1" t="s">
        <v>45</v>
      </c>
      <c r="I1" t="s">
        <v>5534</v>
      </c>
      <c r="J1" t="s">
        <v>47</v>
      </c>
      <c r="K1" s="12" t="s">
        <v>49</v>
      </c>
      <c r="L1" s="12" t="s">
        <v>5539</v>
      </c>
      <c r="M1" t="s">
        <v>51</v>
      </c>
      <c r="N1" s="12" t="s">
        <v>53</v>
      </c>
      <c r="O1" s="14" t="s">
        <v>24</v>
      </c>
      <c r="P1" s="13" t="s">
        <v>56</v>
      </c>
      <c r="Q1" s="13" t="s">
        <v>5546</v>
      </c>
      <c r="R1" t="s">
        <v>25</v>
      </c>
      <c r="S1" t="s">
        <v>59</v>
      </c>
      <c r="T1" t="s">
        <v>61</v>
      </c>
      <c r="U1" t="s">
        <v>63</v>
      </c>
      <c r="V1" t="s">
        <v>10</v>
      </c>
      <c r="W1" t="s">
        <v>64</v>
      </c>
    </row>
    <row r="2" spans="1:23" x14ac:dyDescent="0.35">
      <c r="A2" t="str">
        <f t="shared" ref="A2:A65" si="0">CONCATENATE("EMP","-",I2,"-",MID(B2,G2,F2-G2),"-",YEAR(N2))</f>
        <v>EMP-PM-R6-2019</v>
      </c>
      <c r="B2" t="s">
        <v>66</v>
      </c>
      <c r="C2" t="str">
        <f>MID(B2,FIND(":",B2)+1,FIND(",",B2)-(FIND(":",B2)+1))</f>
        <v>N19575</v>
      </c>
      <c r="D2" t="str">
        <f>VLOOKUP(C2,Employee!$A$1:$B$1803,2,0)</f>
        <v>Keven Norman</v>
      </c>
      <c r="E2" t="str">
        <f>VLOOKUP(MID(B2,FIND(":",B2,FIND(":",B2)+1)+1,1),Employee!$C$1:$D$1803,2)</f>
        <v>Male</v>
      </c>
      <c r="F2">
        <f t="shared" ref="F2:F65" si="1">FIND(",",B2,G2+1)</f>
        <v>42</v>
      </c>
      <c r="G2">
        <f t="shared" ref="G2:G65" si="2">FIND(":",B2,FIND(":",B2,FIND(":",B2)+1)+1)+1</f>
        <v>40</v>
      </c>
      <c r="H2" t="str">
        <f>MID(B2,G2,F2-G2)</f>
        <v>R6</v>
      </c>
      <c r="I2" t="str">
        <f>VLOOKUP(V2,Guide!$B$12:$C$18,2,0)</f>
        <v>PM</v>
      </c>
      <c r="J2" s="12" t="str">
        <f>MID(B2,FIND(":",B2,F2+1)+1,2)</f>
        <v>C5</v>
      </c>
      <c r="K2" s="12">
        <v>34580</v>
      </c>
      <c r="L2" s="12" t="str">
        <f>IF(YEAR(K2)&gt;=2013, "Gen Alpha", IF(YEAR(K2)&gt;=1997, "Gen Z", IF(YEAR(K2)&gt;=1981, "Millennial", IF(YEAR(K2)&gt;=1965, "Gen X", IF(YEAR(K2)&gt;=1946, "Baby Boomer", "Sebelum Baby Boomer")))))</f>
        <v>Millennial</v>
      </c>
      <c r="M2">
        <f ca="1">ROUNDDOWN(YEARFRAC(K2,TODAY()),0)</f>
        <v>30</v>
      </c>
      <c r="N2" s="12">
        <v>43801</v>
      </c>
      <c r="O2" s="14">
        <f ca="1">ROUNDDOWN(YEARFRAC(N2,TODAY()),0)</f>
        <v>5</v>
      </c>
      <c r="P2" s="13">
        <v>74922</v>
      </c>
      <c r="Q2" s="13" t="str">
        <f ca="1">_xlfn.IFS(R2="10%","5 - 10 Year",R2="15%","11 - 15 Year",R2="20%","16 - 20 Year")</f>
        <v>5 - 10 Year</v>
      </c>
      <c r="R2" s="3" t="str">
        <f ca="1">_xlfn.IFS(AND(O2&gt;=5,O2&lt;=10),"10%",AND(O2&gt;=11,O2&lt;=15),"15%",AND(O2&gt;=16,O2&lt;=20),"20%")</f>
        <v>10%</v>
      </c>
      <c r="S2" s="13">
        <f ca="1">P2*R2</f>
        <v>7492.2000000000007</v>
      </c>
      <c r="T2" s="13">
        <f ca="1">P2-S2</f>
        <v>67429.8</v>
      </c>
      <c r="U2" t="str">
        <f>VLOOKUP(MID(B2,G2,F2-G2),Department!$A$1:$C$20,2,0)</f>
        <v>UI/UX</v>
      </c>
      <c r="V2" t="str">
        <f>VLOOKUP(U2,Department!$B$1:$C$20,2,0)</f>
        <v>Product Management</v>
      </c>
      <c r="W2" t="str">
        <f>VLOOKUP(MID(B2,FIND(":",B2,F2+1)+1,2),Employee!$G$1:$H$8,2,0)</f>
        <v>Germany</v>
      </c>
    </row>
    <row r="3" spans="1:23" x14ac:dyDescent="0.35">
      <c r="A3" t="str">
        <f t="shared" si="0"/>
        <v>EMP-ENG-R1-2020</v>
      </c>
      <c r="B3" t="s">
        <v>67</v>
      </c>
      <c r="C3" t="str">
        <f t="shared" ref="C3:C66" si="3">MID(B3,FIND(":",B3)+1,FIND(",",B3)-(FIND(":",B3)+1))</f>
        <v>N19944</v>
      </c>
      <c r="D3" t="str">
        <f>VLOOKUP(C3,Employee!$A$1:$B$1803,2,0)</f>
        <v>Kristin Werner</v>
      </c>
      <c r="E3" t="str">
        <f>VLOOKUP(MID(B3,FIND(":",B3,FIND(":",B3)+1)+1,1),Employee!$C$1:$D$1803,2)</f>
        <v>Female</v>
      </c>
      <c r="F3">
        <f t="shared" si="1"/>
        <v>42</v>
      </c>
      <c r="G3">
        <f t="shared" si="2"/>
        <v>40</v>
      </c>
      <c r="H3" t="str">
        <f t="shared" ref="H3:H66" si="4">MID(B3,G3,F3-G3)</f>
        <v>R1</v>
      </c>
      <c r="I3" t="str">
        <f>VLOOKUP(V3,Guide!$B$12:$C$18,2,0)</f>
        <v>ENG</v>
      </c>
      <c r="J3" s="12" t="str">
        <f t="shared" ref="J3:J66" si="5">MID(B3,FIND(":",B3,F3+1)+1,2)</f>
        <v>C3</v>
      </c>
      <c r="K3" s="12">
        <v>34508</v>
      </c>
      <c r="L3" s="12" t="str">
        <f t="shared" ref="L3:L66" si="6">IF(YEAR(K3)&gt;=2013, "Gen Alpha", IF(YEAR(K3)&gt;=1997, "Gen Z", IF(YEAR(K3)&gt;=1981, "Millennial", IF(YEAR(K3)&gt;=1965, "Gen X", IF(YEAR(K3)&gt;=1946, "Baby Boomer", "Sebelum Baby Boomer")))))</f>
        <v>Millennial</v>
      </c>
      <c r="M3">
        <f t="shared" ref="M3:M66" ca="1" si="7">ROUNDDOWN(YEARFRAC(K3,TODAY()),0)</f>
        <v>30</v>
      </c>
      <c r="N3" s="12">
        <v>43843</v>
      </c>
      <c r="O3" s="14">
        <f t="shared" ref="O3:O66" ca="1" si="8">ROUNDDOWN(YEARFRAC(N3,TODAY()),0)</f>
        <v>5</v>
      </c>
      <c r="P3" s="13">
        <v>44375</v>
      </c>
      <c r="Q3" s="13" t="str">
        <f t="shared" ref="Q3:Q66" ca="1" si="9">_xlfn.IFS(R3="10%","5 - 10 Year",R3="15%","11 - 15 Year",R3="20%","16 - 20 Year")</f>
        <v>5 - 10 Year</v>
      </c>
      <c r="R3" s="3" t="str">
        <f ca="1">_xlfn.IFS(AND(O3&gt;=5,O3&lt;=10),"10%",AND(O3&gt;=11,O3&lt;=15),"15%",AND(O3&gt;=16,O3&lt;=20),"20%")</f>
        <v>10%</v>
      </c>
      <c r="S3" s="13">
        <f t="shared" ref="S3:S66" ca="1" si="10">P3*R3</f>
        <v>4437.5</v>
      </c>
      <c r="T3" s="13">
        <f t="shared" ref="T3:T66" ca="1" si="11">P3-S3</f>
        <v>39937.5</v>
      </c>
      <c r="U3" t="str">
        <f>VLOOKUP(MID(B3,G3,F3-G3),Department!$A$1:$C$20,2,0)</f>
        <v>BackEnd Developer</v>
      </c>
      <c r="V3" t="str">
        <f>VLOOKUP(U3,Department!$B$1:$C$20,2,0)</f>
        <v>Engineering and Data</v>
      </c>
      <c r="W3" t="str">
        <f>VLOOKUP(MID(B3,FIND(":",B3,F3+1)+1,2),Employee!$G$1:$H$8,2,0)</f>
        <v>United Kingdom</v>
      </c>
    </row>
    <row r="4" spans="1:23" x14ac:dyDescent="0.35">
      <c r="A4" t="str">
        <f t="shared" si="0"/>
        <v>EMP-ENG-R13-2019</v>
      </c>
      <c r="B4" t="s">
        <v>68</v>
      </c>
      <c r="C4" t="str">
        <f t="shared" si="3"/>
        <v>N20055</v>
      </c>
      <c r="D4" t="str">
        <f>VLOOKUP(C4,Employee!$A$1:$B$1803,2,0)</f>
        <v>Avery Barber</v>
      </c>
      <c r="E4" t="str">
        <f>VLOOKUP(MID(B4,FIND(":",B4,FIND(":",B4)+1)+1,1),Employee!$C$1:$D$1803,2)</f>
        <v>Male</v>
      </c>
      <c r="F4">
        <f t="shared" si="1"/>
        <v>43</v>
      </c>
      <c r="G4">
        <f t="shared" si="2"/>
        <v>40</v>
      </c>
      <c r="H4" t="str">
        <f t="shared" si="4"/>
        <v>R13</v>
      </c>
      <c r="I4" t="str">
        <f>VLOOKUP(V4,Guide!$B$12:$C$18,2,0)</f>
        <v>ENG</v>
      </c>
      <c r="J4" s="12" t="str">
        <f t="shared" si="5"/>
        <v>C1</v>
      </c>
      <c r="K4" s="12">
        <v>35122</v>
      </c>
      <c r="L4" s="12" t="str">
        <f t="shared" si="6"/>
        <v>Millennial</v>
      </c>
      <c r="M4">
        <f t="shared" ca="1" si="7"/>
        <v>28</v>
      </c>
      <c r="N4" s="12">
        <v>43783</v>
      </c>
      <c r="O4" s="14">
        <f t="shared" ca="1" si="8"/>
        <v>5</v>
      </c>
      <c r="P4" s="13">
        <v>82263</v>
      </c>
      <c r="Q4" s="13" t="str">
        <f t="shared" ca="1" si="9"/>
        <v>5 - 10 Year</v>
      </c>
      <c r="R4" s="3" t="str">
        <f t="shared" ref="R4:R67" ca="1" si="12">_xlfn.IFS(AND(O4&gt;=5,O4&lt;=10),"10%",AND(O4&gt;=11,O4&lt;=15),"15%",AND(O4&gt;=16,O4&lt;=20),"20%")</f>
        <v>10%</v>
      </c>
      <c r="S4" s="13">
        <f t="shared" ca="1" si="10"/>
        <v>8226.3000000000011</v>
      </c>
      <c r="T4" s="13">
        <f t="shared" ca="1" si="11"/>
        <v>74036.7</v>
      </c>
      <c r="U4" t="str">
        <f>VLOOKUP(MID(B4,G4,F4-G4),Department!$A$1:$C$20,2,0)</f>
        <v>Data Engineer</v>
      </c>
      <c r="V4" t="str">
        <f>VLOOKUP(U4,Department!$B$1:$C$20,2,0)</f>
        <v>Engineering and Data</v>
      </c>
      <c r="W4" t="str">
        <f>VLOOKUP(MID(B4,FIND(":",B4,F4+1)+1,2),Employee!$G$1:$H$8,2,0)</f>
        <v>United States Of America</v>
      </c>
    </row>
    <row r="5" spans="1:23" x14ac:dyDescent="0.35">
      <c r="A5" t="str">
        <f t="shared" si="0"/>
        <v>EMP-SM-R15-2020</v>
      </c>
      <c r="B5" t="s">
        <v>69</v>
      </c>
      <c r="C5" t="str">
        <f t="shared" si="3"/>
        <v>N20058</v>
      </c>
      <c r="D5" t="str">
        <f>VLOOKUP(C5,Employee!$A$1:$B$1803,2,0)</f>
        <v>Boris Gibson</v>
      </c>
      <c r="E5" t="str">
        <f>VLOOKUP(MID(B5,FIND(":",B5,FIND(":",B5)+1)+1,1),Employee!$C$1:$D$1803,2)</f>
        <v>Male</v>
      </c>
      <c r="F5">
        <f t="shared" si="1"/>
        <v>43</v>
      </c>
      <c r="G5">
        <f t="shared" si="2"/>
        <v>40</v>
      </c>
      <c r="H5" t="str">
        <f t="shared" si="4"/>
        <v>R15</v>
      </c>
      <c r="I5" t="str">
        <f>VLOOKUP(V5,Guide!$B$12:$C$18,2,0)</f>
        <v>SM</v>
      </c>
      <c r="J5" s="12" t="str">
        <f t="shared" si="5"/>
        <v>C7</v>
      </c>
      <c r="K5" s="12">
        <v>34241</v>
      </c>
      <c r="L5" s="12" t="str">
        <f t="shared" si="6"/>
        <v>Millennial</v>
      </c>
      <c r="M5">
        <f t="shared" ca="1" si="7"/>
        <v>31</v>
      </c>
      <c r="N5" s="12">
        <v>43843</v>
      </c>
      <c r="O5" s="14">
        <f t="shared" ca="1" si="8"/>
        <v>5</v>
      </c>
      <c r="P5" s="13">
        <v>44375</v>
      </c>
      <c r="Q5" s="13" t="str">
        <f t="shared" ca="1" si="9"/>
        <v>5 - 10 Year</v>
      </c>
      <c r="R5" s="3" t="str">
        <f t="shared" ca="1" si="12"/>
        <v>10%</v>
      </c>
      <c r="S5" s="13">
        <f t="shared" ca="1" si="10"/>
        <v>4437.5</v>
      </c>
      <c r="T5" s="13">
        <f t="shared" ca="1" si="11"/>
        <v>39937.5</v>
      </c>
      <c r="U5" t="str">
        <f>VLOOKUP(MID(B5,G5,F5-G5),Department!$A$1:$C$20,2,0)</f>
        <v>Sales</v>
      </c>
      <c r="V5" t="str">
        <f>VLOOKUP(U5,Department!$B$1:$C$20,2,0)</f>
        <v>Sales and Marketing</v>
      </c>
      <c r="W5" t="str">
        <f>VLOOKUP(MID(B5,FIND(":",B5,F5+1)+1,2),Employee!$G$1:$H$8,2,0)</f>
        <v>Argentina</v>
      </c>
    </row>
    <row r="6" spans="1:23" x14ac:dyDescent="0.35">
      <c r="A6" t="str">
        <f t="shared" si="0"/>
        <v>EMP-PM-R6-2018</v>
      </c>
      <c r="B6" t="s">
        <v>70</v>
      </c>
      <c r="C6" t="str">
        <f t="shared" si="3"/>
        <v>N20332</v>
      </c>
      <c r="D6" t="str">
        <f>VLOOKUP(C6,Employee!$A$1:$B$1803,2,0)</f>
        <v>Leif Mack</v>
      </c>
      <c r="E6" t="str">
        <f>VLOOKUP(MID(B6,FIND(":",B6,FIND(":",B6)+1)+1,1),Employee!$C$1:$D$1803,2)</f>
        <v>Male</v>
      </c>
      <c r="F6">
        <f t="shared" si="1"/>
        <v>42</v>
      </c>
      <c r="G6">
        <f t="shared" si="2"/>
        <v>40</v>
      </c>
      <c r="H6" t="str">
        <f t="shared" si="4"/>
        <v>R6</v>
      </c>
      <c r="I6" t="str">
        <f>VLOOKUP(V6,Guide!$B$12:$C$18,2,0)</f>
        <v>PM</v>
      </c>
      <c r="J6" s="12" t="str">
        <f t="shared" si="5"/>
        <v>C2</v>
      </c>
      <c r="K6" s="12">
        <v>33359</v>
      </c>
      <c r="L6" s="12" t="str">
        <f t="shared" si="6"/>
        <v>Millennial</v>
      </c>
      <c r="M6">
        <f t="shared" ca="1" si="7"/>
        <v>33</v>
      </c>
      <c r="N6" s="12">
        <v>43255</v>
      </c>
      <c r="O6" s="14">
        <f t="shared" ca="1" si="8"/>
        <v>6</v>
      </c>
      <c r="P6" s="13">
        <v>235405</v>
      </c>
      <c r="Q6" s="13" t="str">
        <f t="shared" ca="1" si="9"/>
        <v>5 - 10 Year</v>
      </c>
      <c r="R6" s="3" t="str">
        <f t="shared" ca="1" si="12"/>
        <v>10%</v>
      </c>
      <c r="S6" s="13">
        <f t="shared" ca="1" si="10"/>
        <v>23540.5</v>
      </c>
      <c r="T6" s="13">
        <f t="shared" ca="1" si="11"/>
        <v>211864.5</v>
      </c>
      <c r="U6" t="str">
        <f>VLOOKUP(MID(B6,G6,F6-G6),Department!$A$1:$C$20,2,0)</f>
        <v>UI/UX</v>
      </c>
      <c r="V6" t="str">
        <f>VLOOKUP(U6,Department!$B$1:$C$20,2,0)</f>
        <v>Product Management</v>
      </c>
      <c r="W6" t="str">
        <f>VLOOKUP(MID(B6,FIND(":",B6,F6+1)+1,2),Employee!$G$1:$H$8,2,0)</f>
        <v>Canada</v>
      </c>
    </row>
    <row r="7" spans="1:23" x14ac:dyDescent="0.35">
      <c r="A7" t="str">
        <f t="shared" si="0"/>
        <v>EMP-OPR-R16-2019</v>
      </c>
      <c r="B7" t="s">
        <v>71</v>
      </c>
      <c r="C7" t="str">
        <f t="shared" si="3"/>
        <v>N20849</v>
      </c>
      <c r="D7" t="str">
        <f>VLOOKUP(C7,Employee!$A$1:$B$1803,2,0)</f>
        <v>Fredric Peters</v>
      </c>
      <c r="E7" t="str">
        <f>VLOOKUP(MID(B7,FIND(":",B7,FIND(":",B7)+1)+1,1),Employee!$C$1:$D$1803,2)</f>
        <v>Male</v>
      </c>
      <c r="F7">
        <f t="shared" si="1"/>
        <v>43</v>
      </c>
      <c r="G7">
        <f t="shared" si="2"/>
        <v>40</v>
      </c>
      <c r="H7" t="str">
        <f t="shared" si="4"/>
        <v>R16</v>
      </c>
      <c r="I7" t="str">
        <f>VLOOKUP(V7,Guide!$B$12:$C$18,2,0)</f>
        <v>OPR</v>
      </c>
      <c r="J7" s="12" t="str">
        <f t="shared" si="5"/>
        <v>C7</v>
      </c>
      <c r="K7" s="12">
        <v>32262</v>
      </c>
      <c r="L7" s="12" t="str">
        <f t="shared" si="6"/>
        <v>Millennial</v>
      </c>
      <c r="M7">
        <f t="shared" ca="1" si="7"/>
        <v>36</v>
      </c>
      <c r="N7" s="12">
        <v>43776</v>
      </c>
      <c r="O7" s="14">
        <f t="shared" ca="1" si="8"/>
        <v>5</v>
      </c>
      <c r="P7" s="13">
        <v>87300</v>
      </c>
      <c r="Q7" s="13" t="str">
        <f t="shared" ca="1" si="9"/>
        <v>5 - 10 Year</v>
      </c>
      <c r="R7" s="3" t="str">
        <f t="shared" ca="1" si="12"/>
        <v>10%</v>
      </c>
      <c r="S7" s="13">
        <f t="shared" ca="1" si="10"/>
        <v>8730</v>
      </c>
      <c r="T7" s="13">
        <f t="shared" ca="1" si="11"/>
        <v>78570</v>
      </c>
      <c r="U7" t="str">
        <f>VLOOKUP(MID(B7,G7,F7-G7),Department!$A$1:$C$20,2,0)</f>
        <v>IT Support</v>
      </c>
      <c r="V7" t="str">
        <f>VLOOKUP(U7,Department!$B$1:$C$20,2,0)</f>
        <v>Operation</v>
      </c>
      <c r="W7" t="str">
        <f>VLOOKUP(MID(B7,FIND(":",B7,F7+1)+1,2),Employee!$G$1:$H$8,2,0)</f>
        <v>Argentina</v>
      </c>
    </row>
    <row r="8" spans="1:23" x14ac:dyDescent="0.35">
      <c r="A8" t="str">
        <f t="shared" si="0"/>
        <v>EMP-OPR-R16-2020</v>
      </c>
      <c r="B8" t="s">
        <v>72</v>
      </c>
      <c r="C8" t="str">
        <f t="shared" si="3"/>
        <v>N20852</v>
      </c>
      <c r="D8" t="str">
        <f>VLOOKUP(C8,Employee!$A$1:$B$1803,2,0)</f>
        <v>Sherry Bowman</v>
      </c>
      <c r="E8" t="str">
        <f>VLOOKUP(MID(B8,FIND(":",B8,FIND(":",B8)+1)+1,1),Employee!$C$1:$D$1803,2)</f>
        <v>Female</v>
      </c>
      <c r="F8">
        <f t="shared" si="1"/>
        <v>43</v>
      </c>
      <c r="G8">
        <f t="shared" si="2"/>
        <v>40</v>
      </c>
      <c r="H8" t="str">
        <f t="shared" si="4"/>
        <v>R16</v>
      </c>
      <c r="I8" t="str">
        <f>VLOOKUP(V8,Guide!$B$12:$C$18,2,0)</f>
        <v>OPR</v>
      </c>
      <c r="J8" s="12" t="str">
        <f t="shared" si="5"/>
        <v>C3</v>
      </c>
      <c r="K8" s="12">
        <v>33925</v>
      </c>
      <c r="L8" s="12" t="str">
        <f t="shared" si="6"/>
        <v>Millennial</v>
      </c>
      <c r="M8">
        <f t="shared" ca="1" si="7"/>
        <v>32</v>
      </c>
      <c r="N8" s="12">
        <v>43843</v>
      </c>
      <c r="O8" s="14">
        <f t="shared" ca="1" si="8"/>
        <v>5</v>
      </c>
      <c r="P8" s="13">
        <v>44375</v>
      </c>
      <c r="Q8" s="13" t="str">
        <f t="shared" ca="1" si="9"/>
        <v>5 - 10 Year</v>
      </c>
      <c r="R8" s="3" t="str">
        <f t="shared" ca="1" si="12"/>
        <v>10%</v>
      </c>
      <c r="S8" s="13">
        <f t="shared" ca="1" si="10"/>
        <v>4437.5</v>
      </c>
      <c r="T8" s="13">
        <f t="shared" ca="1" si="11"/>
        <v>39937.5</v>
      </c>
      <c r="U8" t="str">
        <f>VLOOKUP(MID(B8,G8,F8-G8),Department!$A$1:$C$20,2,0)</f>
        <v>IT Support</v>
      </c>
      <c r="V8" t="str">
        <f>VLOOKUP(U8,Department!$B$1:$C$20,2,0)</f>
        <v>Operation</v>
      </c>
      <c r="W8" t="str">
        <f>VLOOKUP(MID(B8,FIND(":",B8,F8+1)+1,2),Employee!$G$1:$H$8,2,0)</f>
        <v>United Kingdom</v>
      </c>
    </row>
    <row r="9" spans="1:23" x14ac:dyDescent="0.35">
      <c r="A9" t="str">
        <f t="shared" si="0"/>
        <v>EMP-OPR-R2-2020</v>
      </c>
      <c r="B9" t="s">
        <v>73</v>
      </c>
      <c r="C9" t="str">
        <f t="shared" si="3"/>
        <v>N21115</v>
      </c>
      <c r="D9" t="str">
        <f>VLOOKUP(C9,Employee!$A$1:$B$1803,2,0)</f>
        <v>Donte Richard</v>
      </c>
      <c r="E9" t="str">
        <f>VLOOKUP(MID(B9,FIND(":",B9,FIND(":",B9)+1)+1,1),Employee!$C$1:$D$1803,2)</f>
        <v>Male</v>
      </c>
      <c r="F9">
        <f t="shared" si="1"/>
        <v>42</v>
      </c>
      <c r="G9">
        <f t="shared" si="2"/>
        <v>40</v>
      </c>
      <c r="H9" t="str">
        <f t="shared" si="4"/>
        <v>R2</v>
      </c>
      <c r="I9" t="str">
        <f>VLOOKUP(V9,Guide!$B$12:$C$18,2,0)</f>
        <v>OPR</v>
      </c>
      <c r="J9" s="12" t="str">
        <f t="shared" si="5"/>
        <v>C2</v>
      </c>
      <c r="K9" s="12">
        <v>35123</v>
      </c>
      <c r="L9" s="12" t="str">
        <f t="shared" si="6"/>
        <v>Millennial</v>
      </c>
      <c r="M9">
        <f t="shared" ca="1" si="7"/>
        <v>28</v>
      </c>
      <c r="N9" s="12">
        <v>43843</v>
      </c>
      <c r="O9" s="14">
        <f t="shared" ca="1" si="8"/>
        <v>5</v>
      </c>
      <c r="P9" s="13">
        <v>44375</v>
      </c>
      <c r="Q9" s="13" t="str">
        <f t="shared" ca="1" si="9"/>
        <v>5 - 10 Year</v>
      </c>
      <c r="R9" s="3" t="str">
        <f t="shared" ca="1" si="12"/>
        <v>10%</v>
      </c>
      <c r="S9" s="13">
        <f t="shared" ca="1" si="10"/>
        <v>4437.5</v>
      </c>
      <c r="T9" s="13">
        <f t="shared" ca="1" si="11"/>
        <v>39937.5</v>
      </c>
      <c r="U9" t="str">
        <f>VLOOKUP(MID(B9,G9,F9-G9),Department!$A$1:$C$20,2,0)</f>
        <v>Network Engineer</v>
      </c>
      <c r="V9" t="str">
        <f>VLOOKUP(U9,Department!$B$1:$C$20,2,0)</f>
        <v>Operation</v>
      </c>
      <c r="W9" t="str">
        <f>VLOOKUP(MID(B9,FIND(":",B9,F9+1)+1,2),Employee!$G$1:$H$8,2,0)</f>
        <v>Canada</v>
      </c>
    </row>
    <row r="10" spans="1:23" x14ac:dyDescent="0.35">
      <c r="A10" t="str">
        <f t="shared" si="0"/>
        <v>EMP-ENG-R4-2019</v>
      </c>
      <c r="B10" t="s">
        <v>74</v>
      </c>
      <c r="C10" t="str">
        <f t="shared" si="3"/>
        <v>N21437</v>
      </c>
      <c r="D10" t="str">
        <f>VLOOKUP(C10,Employee!$A$1:$B$1803,2,0)</f>
        <v>Bobby Horton</v>
      </c>
      <c r="E10" t="str">
        <f>VLOOKUP(MID(B10,FIND(":",B10,FIND(":",B10)+1)+1,1),Employee!$C$1:$D$1803,2)</f>
        <v>Male</v>
      </c>
      <c r="F10">
        <f t="shared" si="1"/>
        <v>42</v>
      </c>
      <c r="G10">
        <f t="shared" si="2"/>
        <v>40</v>
      </c>
      <c r="H10" t="str">
        <f t="shared" si="4"/>
        <v>R4</v>
      </c>
      <c r="I10" t="str">
        <f>VLOOKUP(V10,Guide!$B$12:$C$18,2,0)</f>
        <v>ENG</v>
      </c>
      <c r="J10" s="12" t="str">
        <f t="shared" si="5"/>
        <v>C7</v>
      </c>
      <c r="K10" s="12">
        <v>35016</v>
      </c>
      <c r="L10" s="12" t="str">
        <f t="shared" si="6"/>
        <v>Millennial</v>
      </c>
      <c r="M10">
        <f t="shared" ca="1" si="7"/>
        <v>29</v>
      </c>
      <c r="N10" s="12">
        <v>43780</v>
      </c>
      <c r="O10" s="14">
        <f t="shared" ca="1" si="8"/>
        <v>5</v>
      </c>
      <c r="P10" s="13">
        <v>96995</v>
      </c>
      <c r="Q10" s="13" t="str">
        <f t="shared" ca="1" si="9"/>
        <v>5 - 10 Year</v>
      </c>
      <c r="R10" s="3" t="str">
        <f t="shared" ca="1" si="12"/>
        <v>10%</v>
      </c>
      <c r="S10" s="13">
        <f t="shared" ca="1" si="10"/>
        <v>9699.5</v>
      </c>
      <c r="T10" s="13">
        <f t="shared" ca="1" si="11"/>
        <v>87295.5</v>
      </c>
      <c r="U10" t="str">
        <f>VLOOKUP(MID(B10,G10,F10-G10),Department!$A$1:$C$20,2,0)</f>
        <v>FrontEnd Developer</v>
      </c>
      <c r="V10" t="str">
        <f>VLOOKUP(U10,Department!$B$1:$C$20,2,0)</f>
        <v>Engineering and Data</v>
      </c>
      <c r="W10" t="str">
        <f>VLOOKUP(MID(B10,FIND(":",B10,F10+1)+1,2),Employee!$G$1:$H$8,2,0)</f>
        <v>Argentina</v>
      </c>
    </row>
    <row r="11" spans="1:23" x14ac:dyDescent="0.35">
      <c r="A11" t="str">
        <f t="shared" si="0"/>
        <v>EMP-ENG-R13-2020</v>
      </c>
      <c r="B11" t="s">
        <v>75</v>
      </c>
      <c r="C11" t="str">
        <f t="shared" si="3"/>
        <v>N22043</v>
      </c>
      <c r="D11" t="str">
        <f>VLOOKUP(C11,Employee!$A$1:$B$1803,2,0)</f>
        <v>Kenya Montoya</v>
      </c>
      <c r="E11" t="str">
        <f>VLOOKUP(MID(B11,FIND(":",B11,FIND(":",B11)+1)+1,1),Employee!$C$1:$D$1803,2)</f>
        <v>Female</v>
      </c>
      <c r="F11">
        <f t="shared" si="1"/>
        <v>43</v>
      </c>
      <c r="G11">
        <f t="shared" si="2"/>
        <v>40</v>
      </c>
      <c r="H11" t="str">
        <f t="shared" si="4"/>
        <v>R13</v>
      </c>
      <c r="I11" t="str">
        <f>VLOOKUP(V11,Guide!$B$12:$C$18,2,0)</f>
        <v>ENG</v>
      </c>
      <c r="J11" s="12" t="str">
        <f t="shared" si="5"/>
        <v>C6</v>
      </c>
      <c r="K11" s="12">
        <v>34966</v>
      </c>
      <c r="L11" s="12" t="str">
        <f t="shared" si="6"/>
        <v>Millennial</v>
      </c>
      <c r="M11">
        <f t="shared" ca="1" si="7"/>
        <v>29</v>
      </c>
      <c r="N11" s="12">
        <v>43843</v>
      </c>
      <c r="O11" s="14">
        <f t="shared" ca="1" si="8"/>
        <v>5</v>
      </c>
      <c r="P11" s="13">
        <v>44375</v>
      </c>
      <c r="Q11" s="13" t="str">
        <f t="shared" ca="1" si="9"/>
        <v>5 - 10 Year</v>
      </c>
      <c r="R11" s="3" t="str">
        <f t="shared" ca="1" si="12"/>
        <v>10%</v>
      </c>
      <c r="S11" s="13">
        <f t="shared" ca="1" si="10"/>
        <v>4437.5</v>
      </c>
      <c r="T11" s="13">
        <f t="shared" ca="1" si="11"/>
        <v>39937.5</v>
      </c>
      <c r="U11" t="str">
        <f>VLOOKUP(MID(B11,G11,F11-G11),Department!$A$1:$C$20,2,0)</f>
        <v>Data Engineer</v>
      </c>
      <c r="V11" t="str">
        <f>VLOOKUP(U11,Department!$B$1:$C$20,2,0)</f>
        <v>Engineering and Data</v>
      </c>
      <c r="W11" t="str">
        <f>VLOOKUP(MID(B11,FIND(":",B11,F11+1)+1,2),Employee!$G$1:$H$8,2,0)</f>
        <v>France</v>
      </c>
    </row>
    <row r="12" spans="1:23" x14ac:dyDescent="0.35">
      <c r="A12" t="str">
        <f t="shared" si="0"/>
        <v>EMP-OPR-R2-2019</v>
      </c>
      <c r="B12" t="s">
        <v>76</v>
      </c>
      <c r="C12" t="str">
        <f t="shared" si="3"/>
        <v>N22612</v>
      </c>
      <c r="D12" t="str">
        <f>VLOOKUP(C12,Employee!$A$1:$B$1803,2,0)</f>
        <v>Ola Lara</v>
      </c>
      <c r="E12" t="str">
        <f>VLOOKUP(MID(B12,FIND(":",B12,FIND(":",B12)+1)+1,1),Employee!$C$1:$D$1803,2)</f>
        <v>Female</v>
      </c>
      <c r="F12">
        <f t="shared" si="1"/>
        <v>42</v>
      </c>
      <c r="G12">
        <f t="shared" si="2"/>
        <v>40</v>
      </c>
      <c r="H12" t="str">
        <f t="shared" si="4"/>
        <v>R2</v>
      </c>
      <c r="I12" t="str">
        <f>VLOOKUP(V12,Guide!$B$12:$C$18,2,0)</f>
        <v>OPR</v>
      </c>
      <c r="J12" s="12" t="str">
        <f t="shared" si="5"/>
        <v>C5</v>
      </c>
      <c r="K12" s="12">
        <v>33909</v>
      </c>
      <c r="L12" s="12" t="str">
        <f t="shared" si="6"/>
        <v>Millennial</v>
      </c>
      <c r="M12">
        <f t="shared" ca="1" si="7"/>
        <v>32</v>
      </c>
      <c r="N12" s="12">
        <v>43734</v>
      </c>
      <c r="O12" s="14">
        <f t="shared" ca="1" si="8"/>
        <v>5</v>
      </c>
      <c r="P12" s="13">
        <v>99552</v>
      </c>
      <c r="Q12" s="13" t="str">
        <f t="shared" ca="1" si="9"/>
        <v>5 - 10 Year</v>
      </c>
      <c r="R12" s="3" t="str">
        <f t="shared" ca="1" si="12"/>
        <v>10%</v>
      </c>
      <c r="S12" s="13">
        <f t="shared" ca="1" si="10"/>
        <v>9955.2000000000007</v>
      </c>
      <c r="T12" s="13">
        <f t="shared" ca="1" si="11"/>
        <v>89596.800000000003</v>
      </c>
      <c r="U12" t="str">
        <f>VLOOKUP(MID(B12,G12,F12-G12),Department!$A$1:$C$20,2,0)</f>
        <v>Network Engineer</v>
      </c>
      <c r="V12" t="str">
        <f>VLOOKUP(U12,Department!$B$1:$C$20,2,0)</f>
        <v>Operation</v>
      </c>
      <c r="W12" t="str">
        <f>VLOOKUP(MID(B12,FIND(":",B12,F12+1)+1,2),Employee!$G$1:$H$8,2,0)</f>
        <v>Germany</v>
      </c>
    </row>
    <row r="13" spans="1:23" x14ac:dyDescent="0.35">
      <c r="A13" t="str">
        <f t="shared" si="0"/>
        <v>EMP-ENG-R4-2020</v>
      </c>
      <c r="B13" t="s">
        <v>77</v>
      </c>
      <c r="C13" t="str">
        <f t="shared" si="3"/>
        <v>N22651</v>
      </c>
      <c r="D13" t="str">
        <f>VLOOKUP(C13,Employee!$A$1:$B$1803,2,0)</f>
        <v>Graham Carey</v>
      </c>
      <c r="E13" t="str">
        <f>VLOOKUP(MID(B13,FIND(":",B13,FIND(":",B13)+1)+1,1),Employee!$C$1:$D$1803,2)</f>
        <v>Male</v>
      </c>
      <c r="F13">
        <f t="shared" si="1"/>
        <v>42</v>
      </c>
      <c r="G13">
        <f t="shared" si="2"/>
        <v>40</v>
      </c>
      <c r="H13" t="str">
        <f t="shared" si="4"/>
        <v>R4</v>
      </c>
      <c r="I13" t="str">
        <f>VLOOKUP(V13,Guide!$B$12:$C$18,2,0)</f>
        <v>ENG</v>
      </c>
      <c r="J13" s="12" t="str">
        <f t="shared" si="5"/>
        <v>C5</v>
      </c>
      <c r="K13" s="12">
        <v>34851</v>
      </c>
      <c r="L13" s="12" t="str">
        <f t="shared" si="6"/>
        <v>Millennial</v>
      </c>
      <c r="M13">
        <f t="shared" ca="1" si="7"/>
        <v>29</v>
      </c>
      <c r="N13" s="12">
        <v>43843</v>
      </c>
      <c r="O13" s="14">
        <f t="shared" ca="1" si="8"/>
        <v>5</v>
      </c>
      <c r="P13" s="13">
        <v>44375</v>
      </c>
      <c r="Q13" s="13" t="str">
        <f t="shared" ca="1" si="9"/>
        <v>5 - 10 Year</v>
      </c>
      <c r="R13" s="3" t="str">
        <f t="shared" ca="1" si="12"/>
        <v>10%</v>
      </c>
      <c r="S13" s="13">
        <f t="shared" ca="1" si="10"/>
        <v>4437.5</v>
      </c>
      <c r="T13" s="13">
        <f t="shared" ca="1" si="11"/>
        <v>39937.5</v>
      </c>
      <c r="U13" t="str">
        <f>VLOOKUP(MID(B13,G13,F13-G13),Department!$A$1:$C$20,2,0)</f>
        <v>FrontEnd Developer</v>
      </c>
      <c r="V13" t="str">
        <f>VLOOKUP(U13,Department!$B$1:$C$20,2,0)</f>
        <v>Engineering and Data</v>
      </c>
      <c r="W13" t="str">
        <f>VLOOKUP(MID(B13,FIND(":",B13,F13+1)+1,2),Employee!$G$1:$H$8,2,0)</f>
        <v>Germany</v>
      </c>
    </row>
    <row r="14" spans="1:23" x14ac:dyDescent="0.35">
      <c r="A14" t="str">
        <f t="shared" si="0"/>
        <v>EMP-ENG-R3-2019</v>
      </c>
      <c r="B14" t="s">
        <v>78</v>
      </c>
      <c r="C14" t="str">
        <f t="shared" si="3"/>
        <v>N22686</v>
      </c>
      <c r="D14" t="str">
        <f>VLOOKUP(C14,Employee!$A$1:$B$1803,2,0)</f>
        <v>Morgan Owens</v>
      </c>
      <c r="E14" t="str">
        <f>VLOOKUP(MID(B14,FIND(":",B14,FIND(":",B14)+1)+1,1),Employee!$C$1:$D$1803,2)</f>
        <v>Male</v>
      </c>
      <c r="F14">
        <f t="shared" si="1"/>
        <v>42</v>
      </c>
      <c r="G14">
        <f t="shared" si="2"/>
        <v>40</v>
      </c>
      <c r="H14" t="str">
        <f t="shared" si="4"/>
        <v>R3</v>
      </c>
      <c r="I14" t="str">
        <f>VLOOKUP(V14,Guide!$B$12:$C$18,2,0)</f>
        <v>ENG</v>
      </c>
      <c r="J14" s="12" t="str">
        <f t="shared" si="5"/>
        <v>C5</v>
      </c>
      <c r="K14" s="12">
        <v>34468</v>
      </c>
      <c r="L14" s="12" t="str">
        <f t="shared" si="6"/>
        <v>Millennial</v>
      </c>
      <c r="M14">
        <f t="shared" ca="1" si="7"/>
        <v>30</v>
      </c>
      <c r="N14" s="12">
        <v>43755</v>
      </c>
      <c r="O14" s="14">
        <f t="shared" ca="1" si="8"/>
        <v>5</v>
      </c>
      <c r="P14" s="13">
        <v>68880</v>
      </c>
      <c r="Q14" s="13" t="str">
        <f t="shared" ca="1" si="9"/>
        <v>5 - 10 Year</v>
      </c>
      <c r="R14" s="3" t="str">
        <f t="shared" ca="1" si="12"/>
        <v>10%</v>
      </c>
      <c r="S14" s="13">
        <f t="shared" ca="1" si="10"/>
        <v>6888</v>
      </c>
      <c r="T14" s="13">
        <f t="shared" ca="1" si="11"/>
        <v>61992</v>
      </c>
      <c r="U14" t="str">
        <f>VLOOKUP(MID(B14,G14,F14-G14),Department!$A$1:$C$20,2,0)</f>
        <v>Software Quality Assurance</v>
      </c>
      <c r="V14" t="str">
        <f>VLOOKUP(U14,Department!$B$1:$C$20,2,0)</f>
        <v>Engineering and Data</v>
      </c>
      <c r="W14" t="str">
        <f>VLOOKUP(MID(B14,FIND(":",B14,F14+1)+1,2),Employee!$G$1:$H$8,2,0)</f>
        <v>Germany</v>
      </c>
    </row>
    <row r="15" spans="1:23" x14ac:dyDescent="0.35">
      <c r="A15" t="str">
        <f t="shared" si="0"/>
        <v>EMP-SM-R9-2019</v>
      </c>
      <c r="B15" t="s">
        <v>79</v>
      </c>
      <c r="C15" t="str">
        <f t="shared" si="3"/>
        <v>N22689</v>
      </c>
      <c r="D15" t="str">
        <f>VLOOKUP(C15,Employee!$A$1:$B$1803,2,0)</f>
        <v>Angie Norton</v>
      </c>
      <c r="E15" t="str">
        <f>VLOOKUP(MID(B15,FIND(":",B15,FIND(":",B15)+1)+1,1),Employee!$C$1:$D$1803,2)</f>
        <v>Female</v>
      </c>
      <c r="F15">
        <f t="shared" si="1"/>
        <v>42</v>
      </c>
      <c r="G15">
        <f t="shared" si="2"/>
        <v>40</v>
      </c>
      <c r="H15" t="str">
        <f t="shared" si="4"/>
        <v>R9</v>
      </c>
      <c r="I15" t="str">
        <f>VLOOKUP(V15,Guide!$B$12:$C$18,2,0)</f>
        <v>SM</v>
      </c>
      <c r="J15" s="12" t="str">
        <f t="shared" si="5"/>
        <v>C3</v>
      </c>
      <c r="K15" s="12">
        <v>33094</v>
      </c>
      <c r="L15" s="12" t="str">
        <f t="shared" si="6"/>
        <v>Millennial</v>
      </c>
      <c r="M15">
        <f t="shared" ca="1" si="7"/>
        <v>34</v>
      </c>
      <c r="N15" s="12">
        <v>43755</v>
      </c>
      <c r="O15" s="14">
        <f t="shared" ca="1" si="8"/>
        <v>5</v>
      </c>
      <c r="P15" s="13">
        <v>212250</v>
      </c>
      <c r="Q15" s="13" t="str">
        <f t="shared" ca="1" si="9"/>
        <v>5 - 10 Year</v>
      </c>
      <c r="R15" s="3" t="str">
        <f t="shared" ca="1" si="12"/>
        <v>10%</v>
      </c>
      <c r="S15" s="13">
        <f t="shared" ca="1" si="10"/>
        <v>21225</v>
      </c>
      <c r="T15" s="13">
        <f t="shared" ca="1" si="11"/>
        <v>191025</v>
      </c>
      <c r="U15" t="str">
        <f>VLOOKUP(MID(B15,G15,F15-G15),Department!$A$1:$C$20,2,0)</f>
        <v xml:space="preserve">Presales </v>
      </c>
      <c r="V15" t="str">
        <f>VLOOKUP(U15,Department!$B$1:$C$20,2,0)</f>
        <v>Sales and Marketing</v>
      </c>
      <c r="W15" t="str">
        <f>VLOOKUP(MID(B15,FIND(":",B15,F15+1)+1,2),Employee!$G$1:$H$8,2,0)</f>
        <v>United Kingdom</v>
      </c>
    </row>
    <row r="16" spans="1:23" x14ac:dyDescent="0.35">
      <c r="A16" t="str">
        <f t="shared" si="0"/>
        <v>EMP-OPR-R17-2019</v>
      </c>
      <c r="B16" t="s">
        <v>80</v>
      </c>
      <c r="C16" t="str">
        <f t="shared" si="3"/>
        <v>N22708</v>
      </c>
      <c r="D16" t="str">
        <f>VLOOKUP(C16,Employee!$A$1:$B$1803,2,0)</f>
        <v>Jarvis Gamble</v>
      </c>
      <c r="E16" t="str">
        <f>VLOOKUP(MID(B16,FIND(":",B16,FIND(":",B16)+1)+1,1),Employee!$C$1:$D$1803,2)</f>
        <v>Male</v>
      </c>
      <c r="F16">
        <f t="shared" si="1"/>
        <v>43</v>
      </c>
      <c r="G16">
        <f t="shared" si="2"/>
        <v>40</v>
      </c>
      <c r="H16" t="str">
        <f t="shared" si="4"/>
        <v>R17</v>
      </c>
      <c r="I16" t="str">
        <f>VLOOKUP(V16,Guide!$B$12:$C$18,2,0)</f>
        <v>OPR</v>
      </c>
      <c r="J16" s="12" t="str">
        <f t="shared" si="5"/>
        <v>C2</v>
      </c>
      <c r="K16" s="12">
        <v>33895</v>
      </c>
      <c r="L16" s="12" t="str">
        <f t="shared" si="6"/>
        <v>Millennial</v>
      </c>
      <c r="M16">
        <f t="shared" ca="1" si="7"/>
        <v>32</v>
      </c>
      <c r="N16" s="12">
        <v>43759</v>
      </c>
      <c r="O16" s="14">
        <f t="shared" ca="1" si="8"/>
        <v>5</v>
      </c>
      <c r="P16" s="13">
        <v>77795</v>
      </c>
      <c r="Q16" s="13" t="str">
        <f t="shared" ca="1" si="9"/>
        <v>5 - 10 Year</v>
      </c>
      <c r="R16" s="3" t="str">
        <f t="shared" ca="1" si="12"/>
        <v>10%</v>
      </c>
      <c r="S16" s="13">
        <f t="shared" ca="1" si="10"/>
        <v>7779.5</v>
      </c>
      <c r="T16" s="13">
        <f t="shared" ca="1" si="11"/>
        <v>70015.5</v>
      </c>
      <c r="U16" t="str">
        <f>VLOOKUP(MID(B16,G16,F16-G16),Department!$A$1:$C$20,2,0)</f>
        <v>Database Administrator</v>
      </c>
      <c r="V16" t="str">
        <f>VLOOKUP(U16,Department!$B$1:$C$20,2,0)</f>
        <v>Operation</v>
      </c>
      <c r="W16" t="str">
        <f>VLOOKUP(MID(B16,FIND(":",B16,F16+1)+1,2),Employee!$G$1:$H$8,2,0)</f>
        <v>Canada</v>
      </c>
    </row>
    <row r="17" spans="1:23" x14ac:dyDescent="0.35">
      <c r="A17" t="str">
        <f t="shared" si="0"/>
        <v>EMP-SM-R15-2019</v>
      </c>
      <c r="B17" t="s">
        <v>81</v>
      </c>
      <c r="C17" t="str">
        <f t="shared" si="3"/>
        <v>N22709</v>
      </c>
      <c r="D17" t="str">
        <f>VLOOKUP(C17,Employee!$A$1:$B$1803,2,0)</f>
        <v>Otto Sweeney</v>
      </c>
      <c r="E17" t="str">
        <f>VLOOKUP(MID(B17,FIND(":",B17,FIND(":",B17)+1)+1,1),Employee!$C$1:$D$1803,2)</f>
        <v>Male</v>
      </c>
      <c r="F17">
        <f t="shared" si="1"/>
        <v>43</v>
      </c>
      <c r="G17">
        <f t="shared" si="2"/>
        <v>40</v>
      </c>
      <c r="H17" t="str">
        <f t="shared" si="4"/>
        <v>R15</v>
      </c>
      <c r="I17" t="str">
        <f>VLOOKUP(V17,Guide!$B$12:$C$18,2,0)</f>
        <v>SM</v>
      </c>
      <c r="J17" s="12" t="str">
        <f t="shared" si="5"/>
        <v>C3</v>
      </c>
      <c r="K17" s="12">
        <v>31682</v>
      </c>
      <c r="L17" s="12" t="str">
        <f t="shared" si="6"/>
        <v>Millennial</v>
      </c>
      <c r="M17">
        <f t="shared" ca="1" si="7"/>
        <v>38</v>
      </c>
      <c r="N17" s="12">
        <v>43759</v>
      </c>
      <c r="O17" s="14">
        <f t="shared" ca="1" si="8"/>
        <v>5</v>
      </c>
      <c r="P17" s="13">
        <v>175533</v>
      </c>
      <c r="Q17" s="13" t="str">
        <f t="shared" ca="1" si="9"/>
        <v>5 - 10 Year</v>
      </c>
      <c r="R17" s="3" t="str">
        <f t="shared" ca="1" si="12"/>
        <v>10%</v>
      </c>
      <c r="S17" s="13">
        <f t="shared" ca="1" si="10"/>
        <v>17553.3</v>
      </c>
      <c r="T17" s="13">
        <f t="shared" ca="1" si="11"/>
        <v>157979.70000000001</v>
      </c>
      <c r="U17" t="str">
        <f>VLOOKUP(MID(B17,G17,F17-G17),Department!$A$1:$C$20,2,0)</f>
        <v>Sales</v>
      </c>
      <c r="V17" t="str">
        <f>VLOOKUP(U17,Department!$B$1:$C$20,2,0)</f>
        <v>Sales and Marketing</v>
      </c>
      <c r="W17" t="str">
        <f>VLOOKUP(MID(B17,FIND(":",B17,F17+1)+1,2),Employee!$G$1:$H$8,2,0)</f>
        <v>United Kingdom</v>
      </c>
    </row>
    <row r="18" spans="1:23" x14ac:dyDescent="0.35">
      <c r="A18" t="str">
        <f t="shared" si="0"/>
        <v>EMP-PM-R5-2019</v>
      </c>
      <c r="B18" t="s">
        <v>82</v>
      </c>
      <c r="C18" t="str">
        <f t="shared" si="3"/>
        <v>N22720</v>
      </c>
      <c r="D18" t="str">
        <f>VLOOKUP(C18,Employee!$A$1:$B$1803,2,0)</f>
        <v>Lea Mccormick</v>
      </c>
      <c r="E18" t="str">
        <f>VLOOKUP(MID(B18,FIND(":",B18,FIND(":",B18)+1)+1,1),Employee!$C$1:$D$1803,2)</f>
        <v>Female</v>
      </c>
      <c r="F18">
        <f t="shared" si="1"/>
        <v>42</v>
      </c>
      <c r="G18">
        <f t="shared" si="2"/>
        <v>40</v>
      </c>
      <c r="H18" t="str">
        <f t="shared" si="4"/>
        <v>R5</v>
      </c>
      <c r="I18" t="str">
        <f>VLOOKUP(V18,Guide!$B$12:$C$18,2,0)</f>
        <v>PM</v>
      </c>
      <c r="J18" s="12" t="str">
        <f t="shared" si="5"/>
        <v>C5</v>
      </c>
      <c r="K18" s="12">
        <v>32382</v>
      </c>
      <c r="L18" s="12" t="str">
        <f t="shared" si="6"/>
        <v>Millennial</v>
      </c>
      <c r="M18">
        <f t="shared" ca="1" si="7"/>
        <v>36</v>
      </c>
      <c r="N18" s="12">
        <v>43762</v>
      </c>
      <c r="O18" s="14">
        <f t="shared" ca="1" si="8"/>
        <v>5</v>
      </c>
      <c r="P18" s="13">
        <v>96367</v>
      </c>
      <c r="Q18" s="13" t="str">
        <f t="shared" ca="1" si="9"/>
        <v>5 - 10 Year</v>
      </c>
      <c r="R18" s="3" t="str">
        <f t="shared" ca="1" si="12"/>
        <v>10%</v>
      </c>
      <c r="S18" s="13">
        <f t="shared" ca="1" si="10"/>
        <v>9636.7000000000007</v>
      </c>
      <c r="T18" s="13">
        <f t="shared" ca="1" si="11"/>
        <v>86730.3</v>
      </c>
      <c r="U18" t="str">
        <f>VLOOKUP(MID(B18,G18,F18-G18),Department!$A$1:$C$20,2,0)</f>
        <v>Product Manager</v>
      </c>
      <c r="V18" t="str">
        <f>VLOOKUP(U18,Department!$B$1:$C$20,2,0)</f>
        <v>Product Management</v>
      </c>
      <c r="W18" t="str">
        <f>VLOOKUP(MID(B18,FIND(":",B18,F18+1)+1,2),Employee!$G$1:$H$8,2,0)</f>
        <v>Germany</v>
      </c>
    </row>
    <row r="19" spans="1:23" x14ac:dyDescent="0.35">
      <c r="A19" t="str">
        <f t="shared" si="0"/>
        <v>EMP-SM-R10-2019</v>
      </c>
      <c r="B19" t="s">
        <v>83</v>
      </c>
      <c r="C19" t="str">
        <f t="shared" si="3"/>
        <v>N22726</v>
      </c>
      <c r="D19" t="str">
        <f>VLOOKUP(C19,Employee!$A$1:$B$1803,2,0)</f>
        <v>Marvin Mcguire</v>
      </c>
      <c r="E19" t="str">
        <f>VLOOKUP(MID(B19,FIND(":",B19,FIND(":",B19)+1)+1,1),Employee!$C$1:$D$1803,2)</f>
        <v>Male</v>
      </c>
      <c r="F19">
        <f t="shared" si="1"/>
        <v>43</v>
      </c>
      <c r="G19">
        <f t="shared" si="2"/>
        <v>40</v>
      </c>
      <c r="H19" t="str">
        <f t="shared" si="4"/>
        <v>R10</v>
      </c>
      <c r="I19" t="str">
        <f>VLOOKUP(V19,Guide!$B$12:$C$18,2,0)</f>
        <v>SM</v>
      </c>
      <c r="J19" s="12" t="str">
        <f t="shared" si="5"/>
        <v>C2</v>
      </c>
      <c r="K19" s="12">
        <v>32526</v>
      </c>
      <c r="L19" s="12" t="str">
        <f t="shared" si="6"/>
        <v>Millennial</v>
      </c>
      <c r="M19">
        <f t="shared" ca="1" si="7"/>
        <v>36</v>
      </c>
      <c r="N19" s="12">
        <v>43759</v>
      </c>
      <c r="O19" s="14">
        <f t="shared" ca="1" si="8"/>
        <v>5</v>
      </c>
      <c r="P19" s="13">
        <v>162667</v>
      </c>
      <c r="Q19" s="13" t="str">
        <f t="shared" ca="1" si="9"/>
        <v>5 - 10 Year</v>
      </c>
      <c r="R19" s="3" t="str">
        <f t="shared" ca="1" si="12"/>
        <v>10%</v>
      </c>
      <c r="S19" s="13">
        <f t="shared" ca="1" si="10"/>
        <v>16266.7</v>
      </c>
      <c r="T19" s="13">
        <f t="shared" ca="1" si="11"/>
        <v>146400.29999999999</v>
      </c>
      <c r="U19" t="str">
        <f>VLOOKUP(MID(B19,G19,F19-G19),Department!$A$1:$C$20,2,0)</f>
        <v>Marketing</v>
      </c>
      <c r="V19" t="str">
        <f>VLOOKUP(U19,Department!$B$1:$C$20,2,0)</f>
        <v>Sales and Marketing</v>
      </c>
      <c r="W19" t="str">
        <f>VLOOKUP(MID(B19,FIND(":",B19,F19+1)+1,2),Employee!$G$1:$H$8,2,0)</f>
        <v>Canada</v>
      </c>
    </row>
    <row r="20" spans="1:23" x14ac:dyDescent="0.35">
      <c r="A20" t="str">
        <f t="shared" si="0"/>
        <v>EMP-OPR-R16-2019</v>
      </c>
      <c r="B20" t="s">
        <v>84</v>
      </c>
      <c r="C20" t="str">
        <f t="shared" si="3"/>
        <v>N22727</v>
      </c>
      <c r="D20" t="str">
        <f>VLOOKUP(C20,Employee!$A$1:$B$1803,2,0)</f>
        <v>Booker Hodge</v>
      </c>
      <c r="E20" t="str">
        <f>VLOOKUP(MID(B20,FIND(":",B20,FIND(":",B20)+1)+1,1),Employee!$C$1:$D$1803,2)</f>
        <v>Male</v>
      </c>
      <c r="F20">
        <f t="shared" si="1"/>
        <v>43</v>
      </c>
      <c r="G20">
        <f t="shared" si="2"/>
        <v>40</v>
      </c>
      <c r="H20" t="str">
        <f t="shared" si="4"/>
        <v>R16</v>
      </c>
      <c r="I20" t="str">
        <f>VLOOKUP(V20,Guide!$B$12:$C$18,2,0)</f>
        <v>OPR</v>
      </c>
      <c r="J20" s="12" t="str">
        <f t="shared" si="5"/>
        <v>C1</v>
      </c>
      <c r="K20" s="12">
        <v>34556</v>
      </c>
      <c r="L20" s="12" t="str">
        <f t="shared" si="6"/>
        <v>Millennial</v>
      </c>
      <c r="M20">
        <f t="shared" ca="1" si="7"/>
        <v>30</v>
      </c>
      <c r="N20" s="12">
        <v>43762</v>
      </c>
      <c r="O20" s="14">
        <f t="shared" ca="1" si="8"/>
        <v>5</v>
      </c>
      <c r="P20" s="13">
        <v>106933</v>
      </c>
      <c r="Q20" s="13" t="str">
        <f t="shared" ca="1" si="9"/>
        <v>5 - 10 Year</v>
      </c>
      <c r="R20" s="3" t="str">
        <f t="shared" ca="1" si="12"/>
        <v>10%</v>
      </c>
      <c r="S20" s="13">
        <f t="shared" ca="1" si="10"/>
        <v>10693.300000000001</v>
      </c>
      <c r="T20" s="13">
        <f t="shared" ca="1" si="11"/>
        <v>96239.7</v>
      </c>
      <c r="U20" t="str">
        <f>VLOOKUP(MID(B20,G20,F20-G20),Department!$A$1:$C$20,2,0)</f>
        <v>IT Support</v>
      </c>
      <c r="V20" t="str">
        <f>VLOOKUP(U20,Department!$B$1:$C$20,2,0)</f>
        <v>Operation</v>
      </c>
      <c r="W20" t="str">
        <f>VLOOKUP(MID(B20,FIND(":",B20,F20+1)+1,2),Employee!$G$1:$H$8,2,0)</f>
        <v>United States Of America</v>
      </c>
    </row>
    <row r="21" spans="1:23" x14ac:dyDescent="0.35">
      <c r="A21" t="str">
        <f t="shared" si="0"/>
        <v>EMP-OPR-R2-2019</v>
      </c>
      <c r="B21" t="s">
        <v>85</v>
      </c>
      <c r="C21" t="str">
        <f t="shared" si="3"/>
        <v>N22730</v>
      </c>
      <c r="D21" t="str">
        <f>VLOOKUP(C21,Employee!$A$1:$B$1803,2,0)</f>
        <v>Fanny Reed</v>
      </c>
      <c r="E21" t="str">
        <f>VLOOKUP(MID(B21,FIND(":",B21,FIND(":",B21)+1)+1,1),Employee!$C$1:$D$1803,2)</f>
        <v>Female</v>
      </c>
      <c r="F21">
        <f t="shared" si="1"/>
        <v>42</v>
      </c>
      <c r="G21">
        <f t="shared" si="2"/>
        <v>40</v>
      </c>
      <c r="H21" t="str">
        <f t="shared" si="4"/>
        <v>R2</v>
      </c>
      <c r="I21" t="str">
        <f>VLOOKUP(V21,Guide!$B$12:$C$18,2,0)</f>
        <v>OPR</v>
      </c>
      <c r="J21" s="12" t="str">
        <f t="shared" si="5"/>
        <v>C5</v>
      </c>
      <c r="K21" s="12">
        <v>35110</v>
      </c>
      <c r="L21" s="12" t="str">
        <f t="shared" si="6"/>
        <v>Millennial</v>
      </c>
      <c r="M21">
        <f t="shared" ca="1" si="7"/>
        <v>29</v>
      </c>
      <c r="N21" s="12">
        <v>43762</v>
      </c>
      <c r="O21" s="14">
        <f t="shared" ca="1" si="8"/>
        <v>5</v>
      </c>
      <c r="P21" s="13">
        <v>70417</v>
      </c>
      <c r="Q21" s="13" t="str">
        <f t="shared" ca="1" si="9"/>
        <v>5 - 10 Year</v>
      </c>
      <c r="R21" s="3" t="str">
        <f t="shared" ca="1" si="12"/>
        <v>10%</v>
      </c>
      <c r="S21" s="13">
        <f t="shared" ca="1" si="10"/>
        <v>7041.7000000000007</v>
      </c>
      <c r="T21" s="13">
        <f t="shared" ca="1" si="11"/>
        <v>63375.3</v>
      </c>
      <c r="U21" t="str">
        <f>VLOOKUP(MID(B21,G21,F21-G21),Department!$A$1:$C$20,2,0)</f>
        <v>Network Engineer</v>
      </c>
      <c r="V21" t="str">
        <f>VLOOKUP(U21,Department!$B$1:$C$20,2,0)</f>
        <v>Operation</v>
      </c>
      <c r="W21" t="str">
        <f>VLOOKUP(MID(B21,FIND(":",B21,F21+1)+1,2),Employee!$G$1:$H$8,2,0)</f>
        <v>Germany</v>
      </c>
    </row>
    <row r="22" spans="1:23" x14ac:dyDescent="0.35">
      <c r="A22" t="str">
        <f t="shared" si="0"/>
        <v>EMP-SM-R15-2019</v>
      </c>
      <c r="B22" t="s">
        <v>86</v>
      </c>
      <c r="C22" t="str">
        <f t="shared" si="3"/>
        <v>N22750</v>
      </c>
      <c r="D22" t="str">
        <f>VLOOKUP(C22,Employee!$A$1:$B$1803,2,0)</f>
        <v>Long Forbes</v>
      </c>
      <c r="E22" t="str">
        <f>VLOOKUP(MID(B22,FIND(":",B22,FIND(":",B22)+1)+1,1),Employee!$C$1:$D$1803,2)</f>
        <v>Male</v>
      </c>
      <c r="F22">
        <f t="shared" si="1"/>
        <v>43</v>
      </c>
      <c r="G22">
        <f t="shared" si="2"/>
        <v>40</v>
      </c>
      <c r="H22" t="str">
        <f t="shared" si="4"/>
        <v>R15</v>
      </c>
      <c r="I22" t="str">
        <f>VLOOKUP(V22,Guide!$B$12:$C$18,2,0)</f>
        <v>SM</v>
      </c>
      <c r="J22" s="12" t="str">
        <f t="shared" si="5"/>
        <v>C7</v>
      </c>
      <c r="K22" s="12">
        <v>33971</v>
      </c>
      <c r="L22" s="12" t="str">
        <f t="shared" si="6"/>
        <v>Millennial</v>
      </c>
      <c r="M22">
        <f t="shared" ca="1" si="7"/>
        <v>32</v>
      </c>
      <c r="N22" s="12">
        <v>43766</v>
      </c>
      <c r="O22" s="14">
        <f t="shared" ca="1" si="8"/>
        <v>5</v>
      </c>
      <c r="P22" s="13">
        <v>199333</v>
      </c>
      <c r="Q22" s="13" t="str">
        <f t="shared" ca="1" si="9"/>
        <v>5 - 10 Year</v>
      </c>
      <c r="R22" s="3" t="str">
        <f t="shared" ca="1" si="12"/>
        <v>10%</v>
      </c>
      <c r="S22" s="13">
        <f t="shared" ca="1" si="10"/>
        <v>19933.300000000003</v>
      </c>
      <c r="T22" s="13">
        <f t="shared" ca="1" si="11"/>
        <v>179399.7</v>
      </c>
      <c r="U22" t="str">
        <f>VLOOKUP(MID(B22,G22,F22-G22),Department!$A$1:$C$20,2,0)</f>
        <v>Sales</v>
      </c>
      <c r="V22" t="str">
        <f>VLOOKUP(U22,Department!$B$1:$C$20,2,0)</f>
        <v>Sales and Marketing</v>
      </c>
      <c r="W22" t="str">
        <f>VLOOKUP(MID(B22,FIND(":",B22,F22+1)+1,2),Employee!$G$1:$H$8,2,0)</f>
        <v>Argentina</v>
      </c>
    </row>
    <row r="23" spans="1:23" x14ac:dyDescent="0.35">
      <c r="A23" t="str">
        <f t="shared" si="0"/>
        <v>EMP-FN-R19-2019</v>
      </c>
      <c r="B23" t="s">
        <v>87</v>
      </c>
      <c r="C23" t="str">
        <f t="shared" si="3"/>
        <v>N22769</v>
      </c>
      <c r="D23" t="str">
        <f>VLOOKUP(C23,Employee!$A$1:$B$1803,2,0)</f>
        <v>Megan Mcneil</v>
      </c>
      <c r="E23" t="str">
        <f>VLOOKUP(MID(B23,FIND(":",B23,FIND(":",B23)+1)+1,1),Employee!$C$1:$D$1803,2)</f>
        <v>Female</v>
      </c>
      <c r="F23">
        <f t="shared" si="1"/>
        <v>43</v>
      </c>
      <c r="G23">
        <f t="shared" si="2"/>
        <v>40</v>
      </c>
      <c r="H23" t="str">
        <f t="shared" si="4"/>
        <v>R19</v>
      </c>
      <c r="I23" t="str">
        <f>VLOOKUP(V23,Guide!$B$12:$C$18,2,0)</f>
        <v>FN</v>
      </c>
      <c r="J23" s="12" t="str">
        <f t="shared" si="5"/>
        <v>C1</v>
      </c>
      <c r="K23" s="12">
        <v>33459</v>
      </c>
      <c r="L23" s="12" t="str">
        <f t="shared" si="6"/>
        <v>Millennial</v>
      </c>
      <c r="M23">
        <f t="shared" ca="1" si="7"/>
        <v>33</v>
      </c>
      <c r="N23" s="12">
        <v>43769</v>
      </c>
      <c r="O23" s="14">
        <f t="shared" ca="1" si="8"/>
        <v>5</v>
      </c>
      <c r="P23" s="13">
        <v>167600</v>
      </c>
      <c r="Q23" s="13" t="str">
        <f t="shared" ca="1" si="9"/>
        <v>5 - 10 Year</v>
      </c>
      <c r="R23" s="3" t="str">
        <f t="shared" ca="1" si="12"/>
        <v>10%</v>
      </c>
      <c r="S23" s="13">
        <f t="shared" ca="1" si="10"/>
        <v>16760</v>
      </c>
      <c r="T23" s="13">
        <f t="shared" ca="1" si="11"/>
        <v>150840</v>
      </c>
      <c r="U23" t="str">
        <f>VLOOKUP(MID(B23,G23,F23-G23),Department!$A$1:$C$20,2,0)</f>
        <v>Accounting</v>
      </c>
      <c r="V23" t="str">
        <f>VLOOKUP(U23,Department!$B$1:$C$20,2,0)</f>
        <v>Finance</v>
      </c>
      <c r="W23" t="str">
        <f>VLOOKUP(MID(B23,FIND(":",B23,F23+1)+1,2),Employee!$G$1:$H$8,2,0)</f>
        <v>United States Of America</v>
      </c>
    </row>
    <row r="24" spans="1:23" x14ac:dyDescent="0.35">
      <c r="A24" t="str">
        <f t="shared" si="0"/>
        <v>EMP-PM-R5-2019</v>
      </c>
      <c r="B24" t="s">
        <v>88</v>
      </c>
      <c r="C24" t="str">
        <f t="shared" si="3"/>
        <v>N22770</v>
      </c>
      <c r="D24" t="str">
        <f>VLOOKUP(C24,Employee!$A$1:$B$1803,2,0)</f>
        <v>Chadwick Mcclure</v>
      </c>
      <c r="E24" t="str">
        <f>VLOOKUP(MID(B24,FIND(":",B24,FIND(":",B24)+1)+1,1),Employee!$C$1:$D$1803,2)</f>
        <v>Male</v>
      </c>
      <c r="F24">
        <f t="shared" si="1"/>
        <v>42</v>
      </c>
      <c r="G24">
        <f t="shared" si="2"/>
        <v>40</v>
      </c>
      <c r="H24" t="str">
        <f t="shared" si="4"/>
        <v>R5</v>
      </c>
      <c r="I24" t="str">
        <f>VLOOKUP(V24,Guide!$B$12:$C$18,2,0)</f>
        <v>PM</v>
      </c>
      <c r="J24" s="12" t="str">
        <f t="shared" si="5"/>
        <v>C1</v>
      </c>
      <c r="K24" s="12">
        <v>31511</v>
      </c>
      <c r="L24" s="12" t="str">
        <f t="shared" si="6"/>
        <v>Millennial</v>
      </c>
      <c r="M24">
        <f t="shared" ca="1" si="7"/>
        <v>38</v>
      </c>
      <c r="N24" s="12">
        <v>43769</v>
      </c>
      <c r="O24" s="14">
        <f t="shared" ca="1" si="8"/>
        <v>5</v>
      </c>
      <c r="P24" s="13">
        <v>249933</v>
      </c>
      <c r="Q24" s="13" t="str">
        <f t="shared" ca="1" si="9"/>
        <v>5 - 10 Year</v>
      </c>
      <c r="R24" s="3" t="str">
        <f t="shared" ca="1" si="12"/>
        <v>10%</v>
      </c>
      <c r="S24" s="13">
        <f t="shared" ca="1" si="10"/>
        <v>24993.300000000003</v>
      </c>
      <c r="T24" s="13">
        <f t="shared" ca="1" si="11"/>
        <v>224939.7</v>
      </c>
      <c r="U24" t="str">
        <f>VLOOKUP(MID(B24,G24,F24-G24),Department!$A$1:$C$20,2,0)</f>
        <v>Product Manager</v>
      </c>
      <c r="V24" t="str">
        <f>VLOOKUP(U24,Department!$B$1:$C$20,2,0)</f>
        <v>Product Management</v>
      </c>
      <c r="W24" t="str">
        <f>VLOOKUP(MID(B24,FIND(":",B24,F24+1)+1,2),Employee!$G$1:$H$8,2,0)</f>
        <v>United States Of America</v>
      </c>
    </row>
    <row r="25" spans="1:23" x14ac:dyDescent="0.35">
      <c r="A25" t="str">
        <f t="shared" si="0"/>
        <v>EMP-ENG-R4-2019</v>
      </c>
      <c r="B25" t="s">
        <v>89</v>
      </c>
      <c r="C25" t="str">
        <f t="shared" si="3"/>
        <v>N22771</v>
      </c>
      <c r="D25" t="str">
        <f>VLOOKUP(C25,Employee!$A$1:$B$1803,2,0)</f>
        <v>Eldon Reeves</v>
      </c>
      <c r="E25" t="str">
        <f>VLOOKUP(MID(B25,FIND(":",B25,FIND(":",B25)+1)+1,1),Employee!$C$1:$D$1803,2)</f>
        <v>Male</v>
      </c>
      <c r="F25">
        <f t="shared" si="1"/>
        <v>42</v>
      </c>
      <c r="G25">
        <f t="shared" si="2"/>
        <v>40</v>
      </c>
      <c r="H25" t="str">
        <f t="shared" si="4"/>
        <v>R4</v>
      </c>
      <c r="I25" t="str">
        <f>VLOOKUP(V25,Guide!$B$12:$C$18,2,0)</f>
        <v>ENG</v>
      </c>
      <c r="J25" s="12" t="str">
        <f t="shared" si="5"/>
        <v>C1</v>
      </c>
      <c r="K25" s="12">
        <v>30727</v>
      </c>
      <c r="L25" s="12" t="str">
        <f t="shared" si="6"/>
        <v>Millennial</v>
      </c>
      <c r="M25">
        <f t="shared" ca="1" si="7"/>
        <v>41</v>
      </c>
      <c r="N25" s="12">
        <v>43769</v>
      </c>
      <c r="O25" s="14">
        <f t="shared" ca="1" si="8"/>
        <v>5</v>
      </c>
      <c r="P25" s="13">
        <v>162667</v>
      </c>
      <c r="Q25" s="13" t="str">
        <f t="shared" ca="1" si="9"/>
        <v>5 - 10 Year</v>
      </c>
      <c r="R25" s="3" t="str">
        <f t="shared" ca="1" si="12"/>
        <v>10%</v>
      </c>
      <c r="S25" s="13">
        <f t="shared" ca="1" si="10"/>
        <v>16266.7</v>
      </c>
      <c r="T25" s="13">
        <f t="shared" ca="1" si="11"/>
        <v>146400.29999999999</v>
      </c>
      <c r="U25" t="str">
        <f>VLOOKUP(MID(B25,G25,F25-G25),Department!$A$1:$C$20,2,0)</f>
        <v>FrontEnd Developer</v>
      </c>
      <c r="V25" t="str">
        <f>VLOOKUP(U25,Department!$B$1:$C$20,2,0)</f>
        <v>Engineering and Data</v>
      </c>
      <c r="W25" t="str">
        <f>VLOOKUP(MID(B25,FIND(":",B25,F25+1)+1,2),Employee!$G$1:$H$8,2,0)</f>
        <v>United States Of America</v>
      </c>
    </row>
    <row r="26" spans="1:23" x14ac:dyDescent="0.35">
      <c r="A26" t="str">
        <f t="shared" si="0"/>
        <v>EMP-HR-R18-2019</v>
      </c>
      <c r="B26" t="s">
        <v>90</v>
      </c>
      <c r="C26" t="str">
        <f t="shared" si="3"/>
        <v>N22772</v>
      </c>
      <c r="D26" t="str">
        <f>VLOOKUP(C26,Employee!$A$1:$B$1803,2,0)</f>
        <v>Jackie Fernandez</v>
      </c>
      <c r="E26" t="str">
        <f>VLOOKUP(MID(B26,FIND(":",B26,FIND(":",B26)+1)+1,1),Employee!$C$1:$D$1803,2)</f>
        <v>Male</v>
      </c>
      <c r="F26">
        <f t="shared" si="1"/>
        <v>43</v>
      </c>
      <c r="G26">
        <f t="shared" si="2"/>
        <v>40</v>
      </c>
      <c r="H26" t="str">
        <f t="shared" si="4"/>
        <v>R18</v>
      </c>
      <c r="I26" t="str">
        <f>VLOOKUP(V26,Guide!$B$12:$C$18,2,0)</f>
        <v>HR</v>
      </c>
      <c r="J26" s="12" t="str">
        <f t="shared" si="5"/>
        <v>C7</v>
      </c>
      <c r="K26" s="12">
        <v>34548</v>
      </c>
      <c r="L26" s="12" t="str">
        <f t="shared" si="6"/>
        <v>Millennial</v>
      </c>
      <c r="M26">
        <f t="shared" ca="1" si="7"/>
        <v>30</v>
      </c>
      <c r="N26" s="12">
        <v>43769</v>
      </c>
      <c r="O26" s="14">
        <f t="shared" ca="1" si="8"/>
        <v>5</v>
      </c>
      <c r="P26" s="13">
        <v>123967</v>
      </c>
      <c r="Q26" s="13" t="str">
        <f t="shared" ca="1" si="9"/>
        <v>5 - 10 Year</v>
      </c>
      <c r="R26" s="3" t="str">
        <f t="shared" ca="1" si="12"/>
        <v>10%</v>
      </c>
      <c r="S26" s="13">
        <f t="shared" ca="1" si="10"/>
        <v>12396.7</v>
      </c>
      <c r="T26" s="13">
        <f t="shared" ca="1" si="11"/>
        <v>111570.3</v>
      </c>
      <c r="U26" t="str">
        <f>VLOOKUP(MID(B26,G26,F26-G26),Department!$A$1:$C$20,2,0)</f>
        <v>HR</v>
      </c>
      <c r="V26" t="str">
        <f>VLOOKUP(U26,Department!$B$1:$C$20,2,0)</f>
        <v>HR</v>
      </c>
      <c r="W26" t="str">
        <f>VLOOKUP(MID(B26,FIND(":",B26,F26+1)+1,2),Employee!$G$1:$H$8,2,0)</f>
        <v>Argentina</v>
      </c>
    </row>
    <row r="27" spans="1:23" x14ac:dyDescent="0.35">
      <c r="A27" t="str">
        <f t="shared" si="0"/>
        <v>EMP-PM-R14-2019</v>
      </c>
      <c r="B27" t="s">
        <v>91</v>
      </c>
      <c r="C27" t="str">
        <f t="shared" si="3"/>
        <v>N22782</v>
      </c>
      <c r="D27" t="str">
        <f>VLOOKUP(C27,Employee!$A$1:$B$1803,2,0)</f>
        <v>Deandre Francis</v>
      </c>
      <c r="E27" t="str">
        <f>VLOOKUP(MID(B27,FIND(":",B27,FIND(":",B27)+1)+1,1),Employee!$C$1:$D$1803,2)</f>
        <v>Male</v>
      </c>
      <c r="F27">
        <f t="shared" si="1"/>
        <v>43</v>
      </c>
      <c r="G27">
        <f t="shared" si="2"/>
        <v>40</v>
      </c>
      <c r="H27" t="str">
        <f t="shared" si="4"/>
        <v>R14</v>
      </c>
      <c r="I27" t="str">
        <f>VLOOKUP(V27,Guide!$B$12:$C$18,2,0)</f>
        <v>PM</v>
      </c>
      <c r="J27" s="12" t="str">
        <f t="shared" si="5"/>
        <v>C2</v>
      </c>
      <c r="K27" s="12">
        <v>32113</v>
      </c>
      <c r="L27" s="12" t="str">
        <f t="shared" si="6"/>
        <v>Millennial</v>
      </c>
      <c r="M27">
        <f t="shared" ca="1" si="7"/>
        <v>37</v>
      </c>
      <c r="N27" s="12">
        <v>43773</v>
      </c>
      <c r="O27" s="14">
        <f t="shared" ca="1" si="8"/>
        <v>5</v>
      </c>
      <c r="P27" s="13">
        <v>195114</v>
      </c>
      <c r="Q27" s="13" t="str">
        <f t="shared" ca="1" si="9"/>
        <v>5 - 10 Year</v>
      </c>
      <c r="R27" s="3" t="str">
        <f t="shared" ca="1" si="12"/>
        <v>10%</v>
      </c>
      <c r="S27" s="13">
        <f t="shared" ca="1" si="10"/>
        <v>19511.400000000001</v>
      </c>
      <c r="T27" s="13">
        <f t="shared" ca="1" si="11"/>
        <v>175602.6</v>
      </c>
      <c r="U27" t="str">
        <f>VLOOKUP(MID(B27,G27,F27-G27),Department!$A$1:$C$20,2,0)</f>
        <v>SEO Specialist</v>
      </c>
      <c r="V27" t="str">
        <f>VLOOKUP(U27,Department!$B$1:$C$20,2,0)</f>
        <v>Product Management</v>
      </c>
      <c r="W27" t="str">
        <f>VLOOKUP(MID(B27,FIND(":",B27,F27+1)+1,2),Employee!$G$1:$H$8,2,0)</f>
        <v>Canada</v>
      </c>
    </row>
    <row r="28" spans="1:23" x14ac:dyDescent="0.35">
      <c r="A28" t="str">
        <f t="shared" si="0"/>
        <v>EMP-OPR-R2-2019</v>
      </c>
      <c r="B28" t="s">
        <v>92</v>
      </c>
      <c r="C28" t="str">
        <f t="shared" si="3"/>
        <v>N22783</v>
      </c>
      <c r="D28" t="str">
        <f>VLOOKUP(C28,Employee!$A$1:$B$1803,2,0)</f>
        <v>Brent Cannon</v>
      </c>
      <c r="E28" t="str">
        <f>VLOOKUP(MID(B28,FIND(":",B28,FIND(":",B28)+1)+1,1),Employee!$C$1:$D$1803,2)</f>
        <v>Male</v>
      </c>
      <c r="F28">
        <f t="shared" si="1"/>
        <v>42</v>
      </c>
      <c r="G28">
        <f t="shared" si="2"/>
        <v>40</v>
      </c>
      <c r="H28" t="str">
        <f t="shared" si="4"/>
        <v>R2</v>
      </c>
      <c r="I28" t="str">
        <f>VLOOKUP(V28,Guide!$B$12:$C$18,2,0)</f>
        <v>OPR</v>
      </c>
      <c r="J28" s="12" t="str">
        <f t="shared" si="5"/>
        <v>C3</v>
      </c>
      <c r="K28" s="12">
        <v>30145</v>
      </c>
      <c r="L28" s="12" t="str">
        <f t="shared" si="6"/>
        <v>Millennial</v>
      </c>
      <c r="M28">
        <f t="shared" ca="1" si="7"/>
        <v>42</v>
      </c>
      <c r="N28" s="12">
        <v>43773</v>
      </c>
      <c r="O28" s="14">
        <f t="shared" ca="1" si="8"/>
        <v>5</v>
      </c>
      <c r="P28" s="13">
        <v>264109</v>
      </c>
      <c r="Q28" s="13" t="str">
        <f t="shared" ca="1" si="9"/>
        <v>5 - 10 Year</v>
      </c>
      <c r="R28" s="3" t="str">
        <f t="shared" ca="1" si="12"/>
        <v>10%</v>
      </c>
      <c r="S28" s="13">
        <f t="shared" ca="1" si="10"/>
        <v>26410.9</v>
      </c>
      <c r="T28" s="13">
        <f t="shared" ca="1" si="11"/>
        <v>237698.1</v>
      </c>
      <c r="U28" t="str">
        <f>VLOOKUP(MID(B28,G28,F28-G28),Department!$A$1:$C$20,2,0)</f>
        <v>Network Engineer</v>
      </c>
      <c r="V28" t="str">
        <f>VLOOKUP(U28,Department!$B$1:$C$20,2,0)</f>
        <v>Operation</v>
      </c>
      <c r="W28" t="str">
        <f>VLOOKUP(MID(B28,FIND(":",B28,F28+1)+1,2),Employee!$G$1:$H$8,2,0)</f>
        <v>United Kingdom</v>
      </c>
    </row>
    <row r="29" spans="1:23" x14ac:dyDescent="0.35">
      <c r="A29" t="str">
        <f t="shared" si="0"/>
        <v>EMP-OPR-R11-2019</v>
      </c>
      <c r="B29" t="s">
        <v>93</v>
      </c>
      <c r="C29" t="str">
        <f t="shared" si="3"/>
        <v>N22784</v>
      </c>
      <c r="D29" t="str">
        <f>VLOOKUP(C29,Employee!$A$1:$B$1803,2,0)</f>
        <v>Bradley Jarvis</v>
      </c>
      <c r="E29" t="str">
        <f>VLOOKUP(MID(B29,FIND(":",B29,FIND(":",B29)+1)+1,1),Employee!$C$1:$D$1803,2)</f>
        <v>Male</v>
      </c>
      <c r="F29">
        <f t="shared" si="1"/>
        <v>43</v>
      </c>
      <c r="G29">
        <f t="shared" si="2"/>
        <v>40</v>
      </c>
      <c r="H29" t="str">
        <f t="shared" si="4"/>
        <v>R11</v>
      </c>
      <c r="I29" t="str">
        <f>VLOOKUP(V29,Guide!$B$12:$C$18,2,0)</f>
        <v>OPR</v>
      </c>
      <c r="J29" s="12" t="str">
        <f t="shared" si="5"/>
        <v>C5</v>
      </c>
      <c r="K29" s="12">
        <v>32679</v>
      </c>
      <c r="L29" s="12" t="str">
        <f t="shared" si="6"/>
        <v>Millennial</v>
      </c>
      <c r="M29">
        <f t="shared" ca="1" si="7"/>
        <v>35</v>
      </c>
      <c r="N29" s="12">
        <v>43773</v>
      </c>
      <c r="O29" s="14">
        <f t="shared" ca="1" si="8"/>
        <v>5</v>
      </c>
      <c r="P29" s="13">
        <v>111591</v>
      </c>
      <c r="Q29" s="13" t="str">
        <f t="shared" ca="1" si="9"/>
        <v>5 - 10 Year</v>
      </c>
      <c r="R29" s="3" t="str">
        <f t="shared" ca="1" si="12"/>
        <v>10%</v>
      </c>
      <c r="S29" s="13">
        <f t="shared" ca="1" si="10"/>
        <v>11159.1</v>
      </c>
      <c r="T29" s="13">
        <f t="shared" ca="1" si="11"/>
        <v>100431.9</v>
      </c>
      <c r="U29" t="str">
        <f>VLOOKUP(MID(B29,G29,F29-G29),Department!$A$1:$C$20,2,0)</f>
        <v>Technical Support</v>
      </c>
      <c r="V29" t="str">
        <f>VLOOKUP(U29,Department!$B$1:$C$20,2,0)</f>
        <v>Operation</v>
      </c>
      <c r="W29" t="str">
        <f>VLOOKUP(MID(B29,FIND(":",B29,F29+1)+1,2),Employee!$G$1:$H$8,2,0)</f>
        <v>Germany</v>
      </c>
    </row>
    <row r="30" spans="1:23" x14ac:dyDescent="0.35">
      <c r="A30" t="str">
        <f t="shared" si="0"/>
        <v>EMP-OPR-R11-2019</v>
      </c>
      <c r="B30" t="s">
        <v>94</v>
      </c>
      <c r="C30" t="str">
        <f t="shared" si="3"/>
        <v>N22785</v>
      </c>
      <c r="D30" t="str">
        <f>VLOOKUP(C30,Employee!$A$1:$B$1803,2,0)</f>
        <v>Raphael Oconnor</v>
      </c>
      <c r="E30" t="str">
        <f>VLOOKUP(MID(B30,FIND(":",B30,FIND(":",B30)+1)+1,1),Employee!$C$1:$D$1803,2)</f>
        <v>Male</v>
      </c>
      <c r="F30">
        <f t="shared" si="1"/>
        <v>43</v>
      </c>
      <c r="G30">
        <f t="shared" si="2"/>
        <v>40</v>
      </c>
      <c r="H30" t="str">
        <f t="shared" si="4"/>
        <v>R11</v>
      </c>
      <c r="I30" t="str">
        <f>VLOOKUP(V30,Guide!$B$12:$C$18,2,0)</f>
        <v>OPR</v>
      </c>
      <c r="J30" s="12" t="str">
        <f t="shared" si="5"/>
        <v>C2</v>
      </c>
      <c r="K30" s="12">
        <v>29563</v>
      </c>
      <c r="L30" s="12" t="str">
        <f t="shared" si="6"/>
        <v>Gen X</v>
      </c>
      <c r="M30">
        <f t="shared" ca="1" si="7"/>
        <v>44</v>
      </c>
      <c r="N30" s="12">
        <v>43773</v>
      </c>
      <c r="O30" s="14">
        <f t="shared" ca="1" si="8"/>
        <v>5</v>
      </c>
      <c r="P30" s="13">
        <v>252348</v>
      </c>
      <c r="Q30" s="13" t="str">
        <f t="shared" ca="1" si="9"/>
        <v>5 - 10 Year</v>
      </c>
      <c r="R30" s="3" t="str">
        <f t="shared" ca="1" si="12"/>
        <v>10%</v>
      </c>
      <c r="S30" s="13">
        <f t="shared" ca="1" si="10"/>
        <v>25234.800000000003</v>
      </c>
      <c r="T30" s="13">
        <f t="shared" ca="1" si="11"/>
        <v>227113.2</v>
      </c>
      <c r="U30" t="str">
        <f>VLOOKUP(MID(B30,G30,F30-G30),Department!$A$1:$C$20,2,0)</f>
        <v>Technical Support</v>
      </c>
      <c r="V30" t="str">
        <f>VLOOKUP(U30,Department!$B$1:$C$20,2,0)</f>
        <v>Operation</v>
      </c>
      <c r="W30" t="str">
        <f>VLOOKUP(MID(B30,FIND(":",B30,F30+1)+1,2),Employee!$G$1:$H$8,2,0)</f>
        <v>Canada</v>
      </c>
    </row>
    <row r="31" spans="1:23" x14ac:dyDescent="0.35">
      <c r="A31" t="str">
        <f t="shared" si="0"/>
        <v>EMP-ENG-R7-2019</v>
      </c>
      <c r="B31" t="s">
        <v>95</v>
      </c>
      <c r="C31" t="str">
        <f t="shared" si="3"/>
        <v>N22787</v>
      </c>
      <c r="D31" t="str">
        <f>VLOOKUP(C31,Employee!$A$1:$B$1803,2,0)</f>
        <v>Nikki Schroeder</v>
      </c>
      <c r="E31" t="str">
        <f>VLOOKUP(MID(B31,FIND(":",B31,FIND(":",B31)+1)+1,1),Employee!$C$1:$D$1803,2)</f>
        <v>Female</v>
      </c>
      <c r="F31">
        <f t="shared" si="1"/>
        <v>42</v>
      </c>
      <c r="G31">
        <f t="shared" si="2"/>
        <v>40</v>
      </c>
      <c r="H31" t="str">
        <f t="shared" si="4"/>
        <v>R7</v>
      </c>
      <c r="I31" t="str">
        <f>VLOOKUP(V31,Guide!$B$12:$C$18,2,0)</f>
        <v>ENG</v>
      </c>
      <c r="J31" s="12" t="str">
        <f t="shared" si="5"/>
        <v>C5</v>
      </c>
      <c r="K31" s="12">
        <v>34472</v>
      </c>
      <c r="L31" s="12" t="str">
        <f t="shared" si="6"/>
        <v>Millennial</v>
      </c>
      <c r="M31">
        <f t="shared" ca="1" si="7"/>
        <v>30</v>
      </c>
      <c r="N31" s="12">
        <v>43773</v>
      </c>
      <c r="O31" s="14">
        <f t="shared" ca="1" si="8"/>
        <v>5</v>
      </c>
      <c r="P31" s="13">
        <v>105552</v>
      </c>
      <c r="Q31" s="13" t="str">
        <f t="shared" ca="1" si="9"/>
        <v>5 - 10 Year</v>
      </c>
      <c r="R31" s="3" t="str">
        <f t="shared" ca="1" si="12"/>
        <v>10%</v>
      </c>
      <c r="S31" s="13">
        <f t="shared" ca="1" si="10"/>
        <v>10555.2</v>
      </c>
      <c r="T31" s="13">
        <f t="shared" ca="1" si="11"/>
        <v>94996.800000000003</v>
      </c>
      <c r="U31" t="str">
        <f>VLOOKUP(MID(B31,G31,F31-G31),Department!$A$1:$C$20,2,0)</f>
        <v>AI Engineer</v>
      </c>
      <c r="V31" t="str">
        <f>VLOOKUP(U31,Department!$B$1:$C$20,2,0)</f>
        <v>Engineering and Data</v>
      </c>
      <c r="W31" t="str">
        <f>VLOOKUP(MID(B31,FIND(":",B31,F31+1)+1,2),Employee!$G$1:$H$8,2,0)</f>
        <v>Germany</v>
      </c>
    </row>
    <row r="32" spans="1:23" x14ac:dyDescent="0.35">
      <c r="A32" t="str">
        <f t="shared" si="0"/>
        <v>EMP-ENG-R1-2019</v>
      </c>
      <c r="B32" t="s">
        <v>96</v>
      </c>
      <c r="C32" t="str">
        <f t="shared" si="3"/>
        <v>N22788</v>
      </c>
      <c r="D32" t="str">
        <f>VLOOKUP(C32,Employee!$A$1:$B$1803,2,0)</f>
        <v>Herman Hester</v>
      </c>
      <c r="E32" t="str">
        <f>VLOOKUP(MID(B32,FIND(":",B32,FIND(":",B32)+1)+1,1),Employee!$C$1:$D$1803,2)</f>
        <v>Male</v>
      </c>
      <c r="F32">
        <f t="shared" si="1"/>
        <v>42</v>
      </c>
      <c r="G32">
        <f t="shared" si="2"/>
        <v>40</v>
      </c>
      <c r="H32" t="str">
        <f t="shared" si="4"/>
        <v>R1</v>
      </c>
      <c r="I32" t="str">
        <f>VLOOKUP(V32,Guide!$B$12:$C$18,2,0)</f>
        <v>ENG</v>
      </c>
      <c r="J32" s="12" t="str">
        <f t="shared" si="5"/>
        <v>C3</v>
      </c>
      <c r="K32" s="12">
        <v>30203</v>
      </c>
      <c r="L32" s="12" t="str">
        <f t="shared" si="6"/>
        <v>Millennial</v>
      </c>
      <c r="M32">
        <f t="shared" ca="1" si="7"/>
        <v>42</v>
      </c>
      <c r="N32" s="12">
        <v>43773</v>
      </c>
      <c r="O32" s="14">
        <f t="shared" ca="1" si="8"/>
        <v>5</v>
      </c>
      <c r="P32" s="13">
        <v>175533</v>
      </c>
      <c r="Q32" s="13" t="str">
        <f t="shared" ca="1" si="9"/>
        <v>5 - 10 Year</v>
      </c>
      <c r="R32" s="3" t="str">
        <f t="shared" ca="1" si="12"/>
        <v>10%</v>
      </c>
      <c r="S32" s="13">
        <f t="shared" ca="1" si="10"/>
        <v>17553.3</v>
      </c>
      <c r="T32" s="13">
        <f t="shared" ca="1" si="11"/>
        <v>157979.70000000001</v>
      </c>
      <c r="U32" t="str">
        <f>VLOOKUP(MID(B32,G32,F32-G32),Department!$A$1:$C$20,2,0)</f>
        <v>BackEnd Developer</v>
      </c>
      <c r="V32" t="str">
        <f>VLOOKUP(U32,Department!$B$1:$C$20,2,0)</f>
        <v>Engineering and Data</v>
      </c>
      <c r="W32" t="str">
        <f>VLOOKUP(MID(B32,FIND(":",B32,F32+1)+1,2),Employee!$G$1:$H$8,2,0)</f>
        <v>United Kingdom</v>
      </c>
    </row>
    <row r="33" spans="1:23" x14ac:dyDescent="0.35">
      <c r="A33" t="str">
        <f t="shared" si="0"/>
        <v>EMP-OPR-R16-2019</v>
      </c>
      <c r="B33" t="s">
        <v>97</v>
      </c>
      <c r="C33" t="str">
        <f t="shared" si="3"/>
        <v>N22789</v>
      </c>
      <c r="D33" t="str">
        <f>VLOOKUP(C33,Employee!$A$1:$B$1803,2,0)</f>
        <v>Allan Shah</v>
      </c>
      <c r="E33" t="str">
        <f>VLOOKUP(MID(B33,FIND(":",B33,FIND(":",B33)+1)+1,1),Employee!$C$1:$D$1803,2)</f>
        <v>Male</v>
      </c>
      <c r="F33">
        <f t="shared" si="1"/>
        <v>43</v>
      </c>
      <c r="G33">
        <f t="shared" si="2"/>
        <v>40</v>
      </c>
      <c r="H33" t="str">
        <f t="shared" si="4"/>
        <v>R16</v>
      </c>
      <c r="I33" t="str">
        <f>VLOOKUP(V33,Guide!$B$12:$C$18,2,0)</f>
        <v>OPR</v>
      </c>
      <c r="J33" s="12" t="str">
        <f t="shared" si="5"/>
        <v>C6</v>
      </c>
      <c r="K33" s="12">
        <v>34314</v>
      </c>
      <c r="L33" s="12" t="str">
        <f t="shared" si="6"/>
        <v>Millennial</v>
      </c>
      <c r="M33">
        <f t="shared" ca="1" si="7"/>
        <v>31</v>
      </c>
      <c r="N33" s="12">
        <v>43773</v>
      </c>
      <c r="O33" s="14">
        <f t="shared" ca="1" si="8"/>
        <v>5</v>
      </c>
      <c r="P33" s="13">
        <v>80132</v>
      </c>
      <c r="Q33" s="13" t="str">
        <f t="shared" ca="1" si="9"/>
        <v>5 - 10 Year</v>
      </c>
      <c r="R33" s="3" t="str">
        <f t="shared" ca="1" si="12"/>
        <v>10%</v>
      </c>
      <c r="S33" s="13">
        <f t="shared" ca="1" si="10"/>
        <v>8013.2000000000007</v>
      </c>
      <c r="T33" s="13">
        <f t="shared" ca="1" si="11"/>
        <v>72118.8</v>
      </c>
      <c r="U33" t="str">
        <f>VLOOKUP(MID(B33,G33,F33-G33),Department!$A$1:$C$20,2,0)</f>
        <v>IT Support</v>
      </c>
      <c r="V33" t="str">
        <f>VLOOKUP(U33,Department!$B$1:$C$20,2,0)</f>
        <v>Operation</v>
      </c>
      <c r="W33" t="str">
        <f>VLOOKUP(MID(B33,FIND(":",B33,F33+1)+1,2),Employee!$G$1:$H$8,2,0)</f>
        <v>France</v>
      </c>
    </row>
    <row r="34" spans="1:23" x14ac:dyDescent="0.35">
      <c r="A34" t="str">
        <f t="shared" si="0"/>
        <v>EMP-ENG-R4-2019</v>
      </c>
      <c r="B34" t="s">
        <v>98</v>
      </c>
      <c r="C34" t="str">
        <f t="shared" si="3"/>
        <v>N22790</v>
      </c>
      <c r="D34" t="str">
        <f>VLOOKUP(C34,Employee!$A$1:$B$1803,2,0)</f>
        <v>Sasha Hammond</v>
      </c>
      <c r="E34" t="str">
        <f>VLOOKUP(MID(B34,FIND(":",B34,FIND(":",B34)+1)+1,1),Employee!$C$1:$D$1803,2)</f>
        <v>Female</v>
      </c>
      <c r="F34">
        <f t="shared" si="1"/>
        <v>42</v>
      </c>
      <c r="G34">
        <f t="shared" si="2"/>
        <v>40</v>
      </c>
      <c r="H34" t="str">
        <f t="shared" si="4"/>
        <v>R4</v>
      </c>
      <c r="I34" t="str">
        <f>VLOOKUP(V34,Guide!$B$12:$C$18,2,0)</f>
        <v>ENG</v>
      </c>
      <c r="J34" s="12" t="str">
        <f t="shared" si="5"/>
        <v>C3</v>
      </c>
      <c r="K34" s="12">
        <v>34791</v>
      </c>
      <c r="L34" s="12" t="str">
        <f t="shared" si="6"/>
        <v>Millennial</v>
      </c>
      <c r="M34">
        <f t="shared" ca="1" si="7"/>
        <v>29</v>
      </c>
      <c r="N34" s="12">
        <v>43773</v>
      </c>
      <c r="O34" s="14">
        <f t="shared" ca="1" si="8"/>
        <v>5</v>
      </c>
      <c r="P34" s="13">
        <v>65856</v>
      </c>
      <c r="Q34" s="13" t="str">
        <f t="shared" ca="1" si="9"/>
        <v>5 - 10 Year</v>
      </c>
      <c r="R34" s="3" t="str">
        <f t="shared" ca="1" si="12"/>
        <v>10%</v>
      </c>
      <c r="S34" s="13">
        <f t="shared" ca="1" si="10"/>
        <v>6585.6</v>
      </c>
      <c r="T34" s="13">
        <f t="shared" ca="1" si="11"/>
        <v>59270.400000000001</v>
      </c>
      <c r="U34" t="str">
        <f>VLOOKUP(MID(B34,G34,F34-G34),Department!$A$1:$C$20,2,0)</f>
        <v>FrontEnd Developer</v>
      </c>
      <c r="V34" t="str">
        <f>VLOOKUP(U34,Department!$B$1:$C$20,2,0)</f>
        <v>Engineering and Data</v>
      </c>
      <c r="W34" t="str">
        <f>VLOOKUP(MID(B34,FIND(":",B34,F34+1)+1,2),Employee!$G$1:$H$8,2,0)</f>
        <v>United Kingdom</v>
      </c>
    </row>
    <row r="35" spans="1:23" x14ac:dyDescent="0.35">
      <c r="A35" t="str">
        <f t="shared" si="0"/>
        <v>EMP-PM-R14-2019</v>
      </c>
      <c r="B35" t="s">
        <v>99</v>
      </c>
      <c r="C35" t="str">
        <f t="shared" si="3"/>
        <v>N22792</v>
      </c>
      <c r="D35" t="str">
        <f>VLOOKUP(C35,Employee!$A$1:$B$1803,2,0)</f>
        <v>Richie Branch</v>
      </c>
      <c r="E35" t="str">
        <f>VLOOKUP(MID(B35,FIND(":",B35,FIND(":",B35)+1)+1,1),Employee!$C$1:$D$1803,2)</f>
        <v>Male</v>
      </c>
      <c r="F35">
        <f t="shared" si="1"/>
        <v>43</v>
      </c>
      <c r="G35">
        <f t="shared" si="2"/>
        <v>40</v>
      </c>
      <c r="H35" t="str">
        <f t="shared" si="4"/>
        <v>R14</v>
      </c>
      <c r="I35" t="str">
        <f>VLOOKUP(V35,Guide!$B$12:$C$18,2,0)</f>
        <v>PM</v>
      </c>
      <c r="J35" s="12" t="str">
        <f t="shared" si="5"/>
        <v>C3</v>
      </c>
      <c r="K35" s="12">
        <v>33134</v>
      </c>
      <c r="L35" s="12" t="str">
        <f t="shared" si="6"/>
        <v>Millennial</v>
      </c>
      <c r="M35">
        <f t="shared" ca="1" si="7"/>
        <v>34</v>
      </c>
      <c r="N35" s="12">
        <v>43773</v>
      </c>
      <c r="O35" s="14">
        <f t="shared" ca="1" si="8"/>
        <v>5</v>
      </c>
      <c r="P35" s="13">
        <v>101334</v>
      </c>
      <c r="Q35" s="13" t="str">
        <f t="shared" ca="1" si="9"/>
        <v>5 - 10 Year</v>
      </c>
      <c r="R35" s="3" t="str">
        <f t="shared" ca="1" si="12"/>
        <v>10%</v>
      </c>
      <c r="S35" s="13">
        <f t="shared" ca="1" si="10"/>
        <v>10133.400000000001</v>
      </c>
      <c r="T35" s="13">
        <f t="shared" ca="1" si="11"/>
        <v>91200.6</v>
      </c>
      <c r="U35" t="str">
        <f>VLOOKUP(MID(B35,G35,F35-G35),Department!$A$1:$C$20,2,0)</f>
        <v>SEO Specialist</v>
      </c>
      <c r="V35" t="str">
        <f>VLOOKUP(U35,Department!$B$1:$C$20,2,0)</f>
        <v>Product Management</v>
      </c>
      <c r="W35" t="str">
        <f>VLOOKUP(MID(B35,FIND(":",B35,F35+1)+1,2),Employee!$G$1:$H$8,2,0)</f>
        <v>United Kingdom</v>
      </c>
    </row>
    <row r="36" spans="1:23" x14ac:dyDescent="0.35">
      <c r="A36" t="str">
        <f t="shared" si="0"/>
        <v>EMP-OPR-R8-2019</v>
      </c>
      <c r="B36" t="s">
        <v>100</v>
      </c>
      <c r="C36" t="str">
        <f t="shared" si="3"/>
        <v>N22793</v>
      </c>
      <c r="D36" t="str">
        <f>VLOOKUP(C36,Employee!$A$1:$B$1803,2,0)</f>
        <v>Lon Howe</v>
      </c>
      <c r="E36" t="str">
        <f>VLOOKUP(MID(B36,FIND(":",B36,FIND(":",B36)+1)+1,1),Employee!$C$1:$D$1803,2)</f>
        <v>Male</v>
      </c>
      <c r="F36">
        <f t="shared" si="1"/>
        <v>42</v>
      </c>
      <c r="G36">
        <f t="shared" si="2"/>
        <v>40</v>
      </c>
      <c r="H36" t="str">
        <f t="shared" si="4"/>
        <v>R8</v>
      </c>
      <c r="I36" t="str">
        <f>VLOOKUP(V36,Guide!$B$12:$C$18,2,0)</f>
        <v>OPR</v>
      </c>
      <c r="J36" s="12" t="str">
        <f t="shared" si="5"/>
        <v>C1</v>
      </c>
      <c r="K36" s="12">
        <v>33472</v>
      </c>
      <c r="L36" s="12" t="str">
        <f t="shared" si="6"/>
        <v>Millennial</v>
      </c>
      <c r="M36">
        <f t="shared" ca="1" si="7"/>
        <v>33</v>
      </c>
      <c r="N36" s="12">
        <v>43773</v>
      </c>
      <c r="O36" s="14">
        <f t="shared" ca="1" si="8"/>
        <v>5</v>
      </c>
      <c r="P36" s="13">
        <v>95094</v>
      </c>
      <c r="Q36" s="13" t="str">
        <f t="shared" ca="1" si="9"/>
        <v>5 - 10 Year</v>
      </c>
      <c r="R36" s="3" t="str">
        <f t="shared" ca="1" si="12"/>
        <v>10%</v>
      </c>
      <c r="S36" s="13">
        <f t="shared" ca="1" si="10"/>
        <v>9509.4</v>
      </c>
      <c r="T36" s="13">
        <f t="shared" ca="1" si="11"/>
        <v>85584.6</v>
      </c>
      <c r="U36" t="str">
        <f>VLOOKUP(MID(B36,G36,F36-G36),Department!$A$1:$C$20,2,0)</f>
        <v>DevOps Engineer</v>
      </c>
      <c r="V36" t="str">
        <f>VLOOKUP(U36,Department!$B$1:$C$20,2,0)</f>
        <v>Operation</v>
      </c>
      <c r="W36" t="str">
        <f>VLOOKUP(MID(B36,FIND(":",B36,F36+1)+1,2),Employee!$G$1:$H$8,2,0)</f>
        <v>United States Of America</v>
      </c>
    </row>
    <row r="37" spans="1:23" x14ac:dyDescent="0.35">
      <c r="A37" t="str">
        <f t="shared" si="0"/>
        <v>EMP-ENG-R13-2019</v>
      </c>
      <c r="B37" t="s">
        <v>101</v>
      </c>
      <c r="C37" t="str">
        <f t="shared" si="3"/>
        <v>N22799</v>
      </c>
      <c r="D37" t="str">
        <f>VLOOKUP(C37,Employee!$A$1:$B$1803,2,0)</f>
        <v>Susanne Zhang</v>
      </c>
      <c r="E37" t="str">
        <f>VLOOKUP(MID(B37,FIND(":",B37,FIND(":",B37)+1)+1,1),Employee!$C$1:$D$1803,2)</f>
        <v>Female</v>
      </c>
      <c r="F37">
        <f t="shared" si="1"/>
        <v>43</v>
      </c>
      <c r="G37">
        <f t="shared" si="2"/>
        <v>40</v>
      </c>
      <c r="H37" t="str">
        <f t="shared" si="4"/>
        <v>R13</v>
      </c>
      <c r="I37" t="str">
        <f>VLOOKUP(V37,Guide!$B$12:$C$18,2,0)</f>
        <v>ENG</v>
      </c>
      <c r="J37" s="12" t="str">
        <f t="shared" si="5"/>
        <v>C7</v>
      </c>
      <c r="K37" s="12">
        <v>34955</v>
      </c>
      <c r="L37" s="12" t="str">
        <f t="shared" si="6"/>
        <v>Millennial</v>
      </c>
      <c r="M37">
        <f t="shared" ca="1" si="7"/>
        <v>29</v>
      </c>
      <c r="N37" s="12">
        <v>43776</v>
      </c>
      <c r="O37" s="14">
        <f t="shared" ca="1" si="8"/>
        <v>5</v>
      </c>
      <c r="P37" s="13">
        <v>112067</v>
      </c>
      <c r="Q37" s="13" t="str">
        <f t="shared" ca="1" si="9"/>
        <v>5 - 10 Year</v>
      </c>
      <c r="R37" s="3" t="str">
        <f t="shared" ca="1" si="12"/>
        <v>10%</v>
      </c>
      <c r="S37" s="13">
        <f t="shared" ca="1" si="10"/>
        <v>11206.7</v>
      </c>
      <c r="T37" s="13">
        <f t="shared" ca="1" si="11"/>
        <v>100860.3</v>
      </c>
      <c r="U37" t="str">
        <f>VLOOKUP(MID(B37,G37,F37-G37),Department!$A$1:$C$20,2,0)</f>
        <v>Data Engineer</v>
      </c>
      <c r="V37" t="str">
        <f>VLOOKUP(U37,Department!$B$1:$C$20,2,0)</f>
        <v>Engineering and Data</v>
      </c>
      <c r="W37" t="str">
        <f>VLOOKUP(MID(B37,FIND(":",B37,F37+1)+1,2),Employee!$G$1:$H$8,2,0)</f>
        <v>Argentina</v>
      </c>
    </row>
    <row r="38" spans="1:23" x14ac:dyDescent="0.35">
      <c r="A38" t="str">
        <f t="shared" si="0"/>
        <v>EMP-OPR-R8-2019</v>
      </c>
      <c r="B38" t="s">
        <v>102</v>
      </c>
      <c r="C38" t="str">
        <f t="shared" si="3"/>
        <v>N22804</v>
      </c>
      <c r="D38" t="str">
        <f>VLOOKUP(C38,Employee!$A$1:$B$1803,2,0)</f>
        <v>Harland Murray</v>
      </c>
      <c r="E38" t="str">
        <f>VLOOKUP(MID(B38,FIND(":",B38,FIND(":",B38)+1)+1,1),Employee!$C$1:$D$1803,2)</f>
        <v>Male</v>
      </c>
      <c r="F38">
        <f t="shared" si="1"/>
        <v>42</v>
      </c>
      <c r="G38">
        <f t="shared" si="2"/>
        <v>40</v>
      </c>
      <c r="H38" t="str">
        <f t="shared" si="4"/>
        <v>R8</v>
      </c>
      <c r="I38" t="str">
        <f>VLOOKUP(V38,Guide!$B$12:$C$18,2,0)</f>
        <v>OPR</v>
      </c>
      <c r="J38" s="12" t="str">
        <f t="shared" si="5"/>
        <v>C2</v>
      </c>
      <c r="K38" s="12">
        <v>30104</v>
      </c>
      <c r="L38" s="12" t="str">
        <f t="shared" si="6"/>
        <v>Millennial</v>
      </c>
      <c r="M38">
        <f t="shared" ca="1" si="7"/>
        <v>42</v>
      </c>
      <c r="N38" s="12">
        <v>43776</v>
      </c>
      <c r="O38" s="14">
        <f t="shared" ca="1" si="8"/>
        <v>5</v>
      </c>
      <c r="P38" s="13">
        <v>445267</v>
      </c>
      <c r="Q38" s="13" t="str">
        <f t="shared" ca="1" si="9"/>
        <v>5 - 10 Year</v>
      </c>
      <c r="R38" s="3" t="str">
        <f t="shared" ca="1" si="12"/>
        <v>10%</v>
      </c>
      <c r="S38" s="13">
        <f t="shared" ca="1" si="10"/>
        <v>44526.700000000004</v>
      </c>
      <c r="T38" s="13">
        <f t="shared" ca="1" si="11"/>
        <v>400740.3</v>
      </c>
      <c r="U38" t="str">
        <f>VLOOKUP(MID(B38,G38,F38-G38),Department!$A$1:$C$20,2,0)</f>
        <v>DevOps Engineer</v>
      </c>
      <c r="V38" t="str">
        <f>VLOOKUP(U38,Department!$B$1:$C$20,2,0)</f>
        <v>Operation</v>
      </c>
      <c r="W38" t="str">
        <f>VLOOKUP(MID(B38,FIND(":",B38,F38+1)+1,2),Employee!$G$1:$H$8,2,0)</f>
        <v>Canada</v>
      </c>
    </row>
    <row r="39" spans="1:23" x14ac:dyDescent="0.35">
      <c r="A39" t="str">
        <f t="shared" si="0"/>
        <v>EMP-ENG-R4-2019</v>
      </c>
      <c r="B39" t="s">
        <v>103</v>
      </c>
      <c r="C39" t="str">
        <f t="shared" si="3"/>
        <v>N22808</v>
      </c>
      <c r="D39" t="str">
        <f>VLOOKUP(C39,Employee!$A$1:$B$1803,2,0)</f>
        <v>Reid Gonzales</v>
      </c>
      <c r="E39" t="str">
        <f>VLOOKUP(MID(B39,FIND(":",B39,FIND(":",B39)+1)+1,1),Employee!$C$1:$D$1803,2)</f>
        <v>Male</v>
      </c>
      <c r="F39">
        <f t="shared" si="1"/>
        <v>42</v>
      </c>
      <c r="G39">
        <f t="shared" si="2"/>
        <v>40</v>
      </c>
      <c r="H39" t="str">
        <f t="shared" si="4"/>
        <v>R4</v>
      </c>
      <c r="I39" t="str">
        <f>VLOOKUP(V39,Guide!$B$12:$C$18,2,0)</f>
        <v>ENG</v>
      </c>
      <c r="J39" s="12" t="str">
        <f t="shared" si="5"/>
        <v>C5</v>
      </c>
      <c r="K39" s="12">
        <v>33442</v>
      </c>
      <c r="L39" s="12" t="str">
        <f t="shared" si="6"/>
        <v>Millennial</v>
      </c>
      <c r="M39">
        <f t="shared" ca="1" si="7"/>
        <v>33</v>
      </c>
      <c r="N39" s="12">
        <v>43776</v>
      </c>
      <c r="O39" s="14">
        <f t="shared" ca="1" si="8"/>
        <v>5</v>
      </c>
      <c r="P39" s="13">
        <v>97094</v>
      </c>
      <c r="Q39" s="13" t="str">
        <f t="shared" ca="1" si="9"/>
        <v>5 - 10 Year</v>
      </c>
      <c r="R39" s="3" t="str">
        <f t="shared" ca="1" si="12"/>
        <v>10%</v>
      </c>
      <c r="S39" s="13">
        <f t="shared" ca="1" si="10"/>
        <v>9709.4</v>
      </c>
      <c r="T39" s="13">
        <f t="shared" ca="1" si="11"/>
        <v>87384.6</v>
      </c>
      <c r="U39" t="str">
        <f>VLOOKUP(MID(B39,G39,F39-G39),Department!$A$1:$C$20,2,0)</f>
        <v>FrontEnd Developer</v>
      </c>
      <c r="V39" t="str">
        <f>VLOOKUP(U39,Department!$B$1:$C$20,2,0)</f>
        <v>Engineering and Data</v>
      </c>
      <c r="W39" t="str">
        <f>VLOOKUP(MID(B39,FIND(":",B39,F39+1)+1,2),Employee!$G$1:$H$8,2,0)</f>
        <v>Germany</v>
      </c>
    </row>
    <row r="40" spans="1:23" x14ac:dyDescent="0.35">
      <c r="A40" t="str">
        <f t="shared" si="0"/>
        <v>EMP-FN-R19-2019</v>
      </c>
      <c r="B40" t="s">
        <v>104</v>
      </c>
      <c r="C40" t="str">
        <f t="shared" si="3"/>
        <v>N22814</v>
      </c>
      <c r="D40" t="str">
        <f>VLOOKUP(C40,Employee!$A$1:$B$1803,2,0)</f>
        <v>Leslie Ponce</v>
      </c>
      <c r="E40" t="str">
        <f>VLOOKUP(MID(B40,FIND(":",B40,FIND(":",B40)+1)+1,1),Employee!$C$1:$D$1803,2)</f>
        <v>Male</v>
      </c>
      <c r="F40">
        <f t="shared" si="1"/>
        <v>43</v>
      </c>
      <c r="G40">
        <f t="shared" si="2"/>
        <v>40</v>
      </c>
      <c r="H40" t="str">
        <f t="shared" si="4"/>
        <v>R19</v>
      </c>
      <c r="I40" t="str">
        <f>VLOOKUP(V40,Guide!$B$12:$C$18,2,0)</f>
        <v>FN</v>
      </c>
      <c r="J40" s="12" t="str">
        <f t="shared" si="5"/>
        <v>C2</v>
      </c>
      <c r="K40" s="12">
        <v>32218</v>
      </c>
      <c r="L40" s="12" t="str">
        <f t="shared" si="6"/>
        <v>Millennial</v>
      </c>
      <c r="M40">
        <f t="shared" ca="1" si="7"/>
        <v>36</v>
      </c>
      <c r="N40" s="12">
        <v>43780</v>
      </c>
      <c r="O40" s="14">
        <f t="shared" ca="1" si="8"/>
        <v>5</v>
      </c>
      <c r="P40" s="13">
        <v>145680</v>
      </c>
      <c r="Q40" s="13" t="str">
        <f t="shared" ca="1" si="9"/>
        <v>5 - 10 Year</v>
      </c>
      <c r="R40" s="3" t="str">
        <f t="shared" ca="1" si="12"/>
        <v>10%</v>
      </c>
      <c r="S40" s="13">
        <f t="shared" ca="1" si="10"/>
        <v>14568</v>
      </c>
      <c r="T40" s="13">
        <f t="shared" ca="1" si="11"/>
        <v>131112</v>
      </c>
      <c r="U40" t="str">
        <f>VLOOKUP(MID(B40,G40,F40-G40),Department!$A$1:$C$20,2,0)</f>
        <v>Accounting</v>
      </c>
      <c r="V40" t="str">
        <f>VLOOKUP(U40,Department!$B$1:$C$20,2,0)</f>
        <v>Finance</v>
      </c>
      <c r="W40" t="str">
        <f>VLOOKUP(MID(B40,FIND(":",B40,F40+1)+1,2),Employee!$G$1:$H$8,2,0)</f>
        <v>Canada</v>
      </c>
    </row>
    <row r="41" spans="1:23" x14ac:dyDescent="0.35">
      <c r="A41" t="str">
        <f t="shared" si="0"/>
        <v>EMP-OPR-R11-2019</v>
      </c>
      <c r="B41" t="s">
        <v>105</v>
      </c>
      <c r="C41" t="str">
        <f t="shared" si="3"/>
        <v>N22815</v>
      </c>
      <c r="D41" t="str">
        <f>VLOOKUP(C41,Employee!$A$1:$B$1803,2,0)</f>
        <v>Jaime Maldonado</v>
      </c>
      <c r="E41" t="str">
        <f>VLOOKUP(MID(B41,FIND(":",B41,FIND(":",B41)+1)+1,1),Employee!$C$1:$D$1803,2)</f>
        <v>Female</v>
      </c>
      <c r="F41">
        <f t="shared" si="1"/>
        <v>43</v>
      </c>
      <c r="G41">
        <f t="shared" si="2"/>
        <v>40</v>
      </c>
      <c r="H41" t="str">
        <f t="shared" si="4"/>
        <v>R11</v>
      </c>
      <c r="I41" t="str">
        <f>VLOOKUP(V41,Guide!$B$12:$C$18,2,0)</f>
        <v>OPR</v>
      </c>
      <c r="J41" s="12" t="str">
        <f t="shared" si="5"/>
        <v>C3</v>
      </c>
      <c r="K41" s="12">
        <v>35315</v>
      </c>
      <c r="L41" s="12" t="str">
        <f t="shared" si="6"/>
        <v>Millennial</v>
      </c>
      <c r="M41">
        <f t="shared" ca="1" si="7"/>
        <v>28</v>
      </c>
      <c r="N41" s="12">
        <v>43780</v>
      </c>
      <c r="O41" s="14">
        <f t="shared" ca="1" si="8"/>
        <v>5</v>
      </c>
      <c r="P41" s="13">
        <v>122200</v>
      </c>
      <c r="Q41" s="13" t="str">
        <f t="shared" ca="1" si="9"/>
        <v>5 - 10 Year</v>
      </c>
      <c r="R41" s="3" t="str">
        <f t="shared" ca="1" si="12"/>
        <v>10%</v>
      </c>
      <c r="S41" s="13">
        <f t="shared" ca="1" si="10"/>
        <v>12220</v>
      </c>
      <c r="T41" s="13">
        <f t="shared" ca="1" si="11"/>
        <v>109980</v>
      </c>
      <c r="U41" t="str">
        <f>VLOOKUP(MID(B41,G41,F41-G41),Department!$A$1:$C$20,2,0)</f>
        <v>Technical Support</v>
      </c>
      <c r="V41" t="str">
        <f>VLOOKUP(U41,Department!$B$1:$C$20,2,0)</f>
        <v>Operation</v>
      </c>
      <c r="W41" t="str">
        <f>VLOOKUP(MID(B41,FIND(":",B41,F41+1)+1,2),Employee!$G$1:$H$8,2,0)</f>
        <v>United Kingdom</v>
      </c>
    </row>
    <row r="42" spans="1:23" x14ac:dyDescent="0.35">
      <c r="A42" t="str">
        <f t="shared" si="0"/>
        <v>EMP-OPR-R17-2019</v>
      </c>
      <c r="B42" t="s">
        <v>106</v>
      </c>
      <c r="C42" t="str">
        <f t="shared" si="3"/>
        <v>N22816</v>
      </c>
      <c r="D42" t="str">
        <f>VLOOKUP(C42,Employee!$A$1:$B$1803,2,0)</f>
        <v>Damian Molina</v>
      </c>
      <c r="E42" t="str">
        <f>VLOOKUP(MID(B42,FIND(":",B42,FIND(":",B42)+1)+1,1),Employee!$C$1:$D$1803,2)</f>
        <v>Male</v>
      </c>
      <c r="F42">
        <f t="shared" si="1"/>
        <v>43</v>
      </c>
      <c r="G42">
        <f t="shared" si="2"/>
        <v>40</v>
      </c>
      <c r="H42" t="str">
        <f t="shared" si="4"/>
        <v>R17</v>
      </c>
      <c r="I42" t="str">
        <f>VLOOKUP(V42,Guide!$B$12:$C$18,2,0)</f>
        <v>OPR</v>
      </c>
      <c r="J42" s="12" t="str">
        <f t="shared" si="5"/>
        <v>C1</v>
      </c>
      <c r="K42" s="12">
        <v>33108</v>
      </c>
      <c r="L42" s="12" t="str">
        <f t="shared" si="6"/>
        <v>Millennial</v>
      </c>
      <c r="M42">
        <f t="shared" ca="1" si="7"/>
        <v>34</v>
      </c>
      <c r="N42" s="12">
        <v>43780</v>
      </c>
      <c r="O42" s="14">
        <f t="shared" ca="1" si="8"/>
        <v>5</v>
      </c>
      <c r="P42" s="13">
        <v>215200</v>
      </c>
      <c r="Q42" s="13" t="str">
        <f t="shared" ca="1" si="9"/>
        <v>5 - 10 Year</v>
      </c>
      <c r="R42" s="3" t="str">
        <f t="shared" ca="1" si="12"/>
        <v>10%</v>
      </c>
      <c r="S42" s="13">
        <f t="shared" ca="1" si="10"/>
        <v>21520</v>
      </c>
      <c r="T42" s="13">
        <f t="shared" ca="1" si="11"/>
        <v>193680</v>
      </c>
      <c r="U42" t="str">
        <f>VLOOKUP(MID(B42,G42,F42-G42),Department!$A$1:$C$20,2,0)</f>
        <v>Database Administrator</v>
      </c>
      <c r="V42" t="str">
        <f>VLOOKUP(U42,Department!$B$1:$C$20,2,0)</f>
        <v>Operation</v>
      </c>
      <c r="W42" t="str">
        <f>VLOOKUP(MID(B42,FIND(":",B42,F42+1)+1,2),Employee!$G$1:$H$8,2,0)</f>
        <v>United States Of America</v>
      </c>
    </row>
    <row r="43" spans="1:23" x14ac:dyDescent="0.35">
      <c r="A43" t="str">
        <f t="shared" si="0"/>
        <v>EMP-ENG-R4-2019</v>
      </c>
      <c r="B43" t="s">
        <v>107</v>
      </c>
      <c r="C43" t="str">
        <f t="shared" si="3"/>
        <v>N22820</v>
      </c>
      <c r="D43" t="str">
        <f>VLOOKUP(C43,Employee!$A$1:$B$1803,2,0)</f>
        <v>Carrol Serrano</v>
      </c>
      <c r="E43" t="str">
        <f>VLOOKUP(MID(B43,FIND(":",B43,FIND(":",B43)+1)+1,1),Employee!$C$1:$D$1803,2)</f>
        <v>Male</v>
      </c>
      <c r="F43">
        <f t="shared" si="1"/>
        <v>42</v>
      </c>
      <c r="G43">
        <f t="shared" si="2"/>
        <v>40</v>
      </c>
      <c r="H43" t="str">
        <f t="shared" si="4"/>
        <v>R4</v>
      </c>
      <c r="I43" t="str">
        <f>VLOOKUP(V43,Guide!$B$12:$C$18,2,0)</f>
        <v>ENG</v>
      </c>
      <c r="J43" s="12" t="str">
        <f t="shared" si="5"/>
        <v>C7</v>
      </c>
      <c r="K43" s="12">
        <v>34235</v>
      </c>
      <c r="L43" s="12" t="str">
        <f t="shared" si="6"/>
        <v>Millennial</v>
      </c>
      <c r="M43">
        <f t="shared" ca="1" si="7"/>
        <v>31</v>
      </c>
      <c r="N43" s="12">
        <v>43780</v>
      </c>
      <c r="O43" s="14">
        <f t="shared" ca="1" si="8"/>
        <v>5</v>
      </c>
      <c r="P43" s="13">
        <v>170600</v>
      </c>
      <c r="Q43" s="13" t="str">
        <f t="shared" ca="1" si="9"/>
        <v>5 - 10 Year</v>
      </c>
      <c r="R43" s="3" t="str">
        <f t="shared" ca="1" si="12"/>
        <v>10%</v>
      </c>
      <c r="S43" s="13">
        <f t="shared" ca="1" si="10"/>
        <v>17060</v>
      </c>
      <c r="T43" s="13">
        <f t="shared" ca="1" si="11"/>
        <v>153540</v>
      </c>
      <c r="U43" t="str">
        <f>VLOOKUP(MID(B43,G43,F43-G43),Department!$A$1:$C$20,2,0)</f>
        <v>FrontEnd Developer</v>
      </c>
      <c r="V43" t="str">
        <f>VLOOKUP(U43,Department!$B$1:$C$20,2,0)</f>
        <v>Engineering and Data</v>
      </c>
      <c r="W43" t="str">
        <f>VLOOKUP(MID(B43,FIND(":",B43,F43+1)+1,2),Employee!$G$1:$H$8,2,0)</f>
        <v>Argentina</v>
      </c>
    </row>
    <row r="44" spans="1:23" x14ac:dyDescent="0.35">
      <c r="A44" t="str">
        <f t="shared" si="0"/>
        <v>EMP-SM-R10-2019</v>
      </c>
      <c r="B44" t="s">
        <v>108</v>
      </c>
      <c r="C44" t="str">
        <f t="shared" si="3"/>
        <v>N22821</v>
      </c>
      <c r="D44" t="str">
        <f>VLOOKUP(C44,Employee!$A$1:$B$1803,2,0)</f>
        <v>Gilberto Obrien</v>
      </c>
      <c r="E44" t="str">
        <f>VLOOKUP(MID(B44,FIND(":",B44,FIND(":",B44)+1)+1,1),Employee!$C$1:$D$1803,2)</f>
        <v>Male</v>
      </c>
      <c r="F44">
        <f t="shared" si="1"/>
        <v>43</v>
      </c>
      <c r="G44">
        <f t="shared" si="2"/>
        <v>40</v>
      </c>
      <c r="H44" t="str">
        <f t="shared" si="4"/>
        <v>R10</v>
      </c>
      <c r="I44" t="str">
        <f>VLOOKUP(V44,Guide!$B$12:$C$18,2,0)</f>
        <v>SM</v>
      </c>
      <c r="J44" s="12" t="str">
        <f t="shared" si="5"/>
        <v>C5</v>
      </c>
      <c r="K44" s="12">
        <v>33322</v>
      </c>
      <c r="L44" s="12" t="str">
        <f t="shared" si="6"/>
        <v>Millennial</v>
      </c>
      <c r="M44">
        <f t="shared" ca="1" si="7"/>
        <v>33</v>
      </c>
      <c r="N44" s="12">
        <v>43780</v>
      </c>
      <c r="O44" s="14">
        <f t="shared" ca="1" si="8"/>
        <v>5</v>
      </c>
      <c r="P44" s="13">
        <v>195114</v>
      </c>
      <c r="Q44" s="13" t="str">
        <f t="shared" ca="1" si="9"/>
        <v>5 - 10 Year</v>
      </c>
      <c r="R44" s="3" t="str">
        <f t="shared" ca="1" si="12"/>
        <v>10%</v>
      </c>
      <c r="S44" s="13">
        <f t="shared" ca="1" si="10"/>
        <v>19511.400000000001</v>
      </c>
      <c r="T44" s="13">
        <f t="shared" ca="1" si="11"/>
        <v>175602.6</v>
      </c>
      <c r="U44" t="str">
        <f>VLOOKUP(MID(B44,G44,F44-G44),Department!$A$1:$C$20,2,0)</f>
        <v>Marketing</v>
      </c>
      <c r="V44" t="str">
        <f>VLOOKUP(U44,Department!$B$1:$C$20,2,0)</f>
        <v>Sales and Marketing</v>
      </c>
      <c r="W44" t="str">
        <f>VLOOKUP(MID(B44,FIND(":",B44,F44+1)+1,2),Employee!$G$1:$H$8,2,0)</f>
        <v>Germany</v>
      </c>
    </row>
    <row r="45" spans="1:23" x14ac:dyDescent="0.35">
      <c r="A45" t="str">
        <f t="shared" si="0"/>
        <v>EMP-ENG-R4-2019</v>
      </c>
      <c r="B45" t="s">
        <v>109</v>
      </c>
      <c r="C45" t="str">
        <f t="shared" si="3"/>
        <v>N22836</v>
      </c>
      <c r="D45" t="str">
        <f>VLOOKUP(C45,Employee!$A$1:$B$1803,2,0)</f>
        <v>Tristan Padilla</v>
      </c>
      <c r="E45" t="str">
        <f>VLOOKUP(MID(B45,FIND(":",B45,FIND(":",B45)+1)+1,1),Employee!$C$1:$D$1803,2)</f>
        <v>Male</v>
      </c>
      <c r="F45">
        <f t="shared" si="1"/>
        <v>42</v>
      </c>
      <c r="G45">
        <f t="shared" si="2"/>
        <v>40</v>
      </c>
      <c r="H45" t="str">
        <f t="shared" si="4"/>
        <v>R4</v>
      </c>
      <c r="I45" t="str">
        <f>VLOOKUP(V45,Guide!$B$12:$C$18,2,0)</f>
        <v>ENG</v>
      </c>
      <c r="J45" s="12" t="str">
        <f t="shared" si="5"/>
        <v>C5</v>
      </c>
      <c r="K45" s="12">
        <v>33307</v>
      </c>
      <c r="L45" s="12" t="str">
        <f t="shared" si="6"/>
        <v>Millennial</v>
      </c>
      <c r="M45">
        <f t="shared" ca="1" si="7"/>
        <v>33</v>
      </c>
      <c r="N45" s="12">
        <v>43787</v>
      </c>
      <c r="O45" s="14">
        <f t="shared" ca="1" si="8"/>
        <v>5</v>
      </c>
      <c r="P45" s="13">
        <v>119552</v>
      </c>
      <c r="Q45" s="13" t="str">
        <f t="shared" ca="1" si="9"/>
        <v>5 - 10 Year</v>
      </c>
      <c r="R45" s="3" t="str">
        <f t="shared" ca="1" si="12"/>
        <v>10%</v>
      </c>
      <c r="S45" s="13">
        <f t="shared" ca="1" si="10"/>
        <v>11955.2</v>
      </c>
      <c r="T45" s="13">
        <f t="shared" ca="1" si="11"/>
        <v>107596.8</v>
      </c>
      <c r="U45" t="str">
        <f>VLOOKUP(MID(B45,G45,F45-G45),Department!$A$1:$C$20,2,0)</f>
        <v>FrontEnd Developer</v>
      </c>
      <c r="V45" t="str">
        <f>VLOOKUP(U45,Department!$B$1:$C$20,2,0)</f>
        <v>Engineering and Data</v>
      </c>
      <c r="W45" t="str">
        <f>VLOOKUP(MID(B45,FIND(":",B45,F45+1)+1,2),Employee!$G$1:$H$8,2,0)</f>
        <v>Germany</v>
      </c>
    </row>
    <row r="46" spans="1:23" x14ac:dyDescent="0.35">
      <c r="A46" t="str">
        <f t="shared" si="0"/>
        <v>EMP-ENG-R7-2019</v>
      </c>
      <c r="B46" t="s">
        <v>110</v>
      </c>
      <c r="C46" t="str">
        <f t="shared" si="3"/>
        <v>N22838</v>
      </c>
      <c r="D46" t="str">
        <f>VLOOKUP(C46,Employee!$A$1:$B$1803,2,0)</f>
        <v>Carlos Reilly</v>
      </c>
      <c r="E46" t="str">
        <f>VLOOKUP(MID(B46,FIND(":",B46,FIND(":",B46)+1)+1,1),Employee!$C$1:$D$1803,2)</f>
        <v>Male</v>
      </c>
      <c r="F46">
        <f t="shared" si="1"/>
        <v>42</v>
      </c>
      <c r="G46">
        <f t="shared" si="2"/>
        <v>40</v>
      </c>
      <c r="H46" t="str">
        <f t="shared" si="4"/>
        <v>R7</v>
      </c>
      <c r="I46" t="str">
        <f>VLOOKUP(V46,Guide!$B$12:$C$18,2,0)</f>
        <v>ENG</v>
      </c>
      <c r="J46" s="12" t="str">
        <f t="shared" si="5"/>
        <v>C4</v>
      </c>
      <c r="K46" s="12">
        <v>33401</v>
      </c>
      <c r="L46" s="12" t="str">
        <f t="shared" si="6"/>
        <v>Millennial</v>
      </c>
      <c r="M46">
        <f t="shared" ca="1" si="7"/>
        <v>33</v>
      </c>
      <c r="N46" s="12">
        <v>43787</v>
      </c>
      <c r="O46" s="14">
        <f t="shared" ca="1" si="8"/>
        <v>5</v>
      </c>
      <c r="P46" s="13">
        <v>216267</v>
      </c>
      <c r="Q46" s="13" t="str">
        <f t="shared" ca="1" si="9"/>
        <v>5 - 10 Year</v>
      </c>
      <c r="R46" s="3" t="str">
        <f t="shared" ca="1" si="12"/>
        <v>10%</v>
      </c>
      <c r="S46" s="13">
        <f t="shared" ca="1" si="10"/>
        <v>21626.7</v>
      </c>
      <c r="T46" s="13">
        <f t="shared" ca="1" si="11"/>
        <v>194640.3</v>
      </c>
      <c r="U46" t="str">
        <f>VLOOKUP(MID(B46,G46,F46-G46),Department!$A$1:$C$20,2,0)</f>
        <v>AI Engineer</v>
      </c>
      <c r="V46" t="str">
        <f>VLOOKUP(U46,Department!$B$1:$C$20,2,0)</f>
        <v>Engineering and Data</v>
      </c>
      <c r="W46" t="str">
        <f>VLOOKUP(MID(B46,FIND(":",B46,F46+1)+1,2),Employee!$G$1:$H$8,2,0)</f>
        <v>Australia</v>
      </c>
    </row>
    <row r="47" spans="1:23" x14ac:dyDescent="0.35">
      <c r="A47" t="str">
        <f t="shared" si="0"/>
        <v>EMP-ENG-R12-2019</v>
      </c>
      <c r="B47" t="s">
        <v>111</v>
      </c>
      <c r="C47" t="str">
        <f t="shared" si="3"/>
        <v>N22842</v>
      </c>
      <c r="D47" t="str">
        <f>VLOOKUP(C47,Employee!$A$1:$B$1803,2,0)</f>
        <v>Chang Small</v>
      </c>
      <c r="E47" t="str">
        <f>VLOOKUP(MID(B47,FIND(":",B47,FIND(":",B47)+1)+1,1),Employee!$C$1:$D$1803,2)</f>
        <v>Male</v>
      </c>
      <c r="F47">
        <f t="shared" si="1"/>
        <v>43</v>
      </c>
      <c r="G47">
        <f t="shared" si="2"/>
        <v>40</v>
      </c>
      <c r="H47" t="str">
        <f t="shared" si="4"/>
        <v>R12</v>
      </c>
      <c r="I47" t="str">
        <f>VLOOKUP(V47,Guide!$B$12:$C$18,2,0)</f>
        <v>ENG</v>
      </c>
      <c r="J47" s="12" t="str">
        <f t="shared" si="5"/>
        <v>C4</v>
      </c>
      <c r="K47" s="12">
        <v>34370</v>
      </c>
      <c r="L47" s="12" t="str">
        <f t="shared" si="6"/>
        <v>Millennial</v>
      </c>
      <c r="M47">
        <f t="shared" ca="1" si="7"/>
        <v>31</v>
      </c>
      <c r="N47" s="12">
        <v>43787</v>
      </c>
      <c r="O47" s="14">
        <f t="shared" ca="1" si="8"/>
        <v>5</v>
      </c>
      <c r="P47" s="13">
        <v>123000</v>
      </c>
      <c r="Q47" s="13" t="str">
        <f t="shared" ca="1" si="9"/>
        <v>5 - 10 Year</v>
      </c>
      <c r="R47" s="3" t="str">
        <f t="shared" ca="1" si="12"/>
        <v>10%</v>
      </c>
      <c r="S47" s="13">
        <f t="shared" ca="1" si="10"/>
        <v>12300</v>
      </c>
      <c r="T47" s="13">
        <f t="shared" ca="1" si="11"/>
        <v>110700</v>
      </c>
      <c r="U47" t="str">
        <f>VLOOKUP(MID(B47,G47,F47-G47),Department!$A$1:$C$20,2,0)</f>
        <v>Data Analyst</v>
      </c>
      <c r="V47" t="str">
        <f>VLOOKUP(U47,Department!$B$1:$C$20,2,0)</f>
        <v>Engineering and Data</v>
      </c>
      <c r="W47" t="str">
        <f>VLOOKUP(MID(B47,FIND(":",B47,F47+1)+1,2),Employee!$G$1:$H$8,2,0)</f>
        <v>Australia</v>
      </c>
    </row>
    <row r="48" spans="1:23" x14ac:dyDescent="0.35">
      <c r="A48" t="str">
        <f t="shared" si="0"/>
        <v>EMP-OPR-R17-2019</v>
      </c>
      <c r="B48" t="s">
        <v>112</v>
      </c>
      <c r="C48" t="str">
        <f t="shared" si="3"/>
        <v>N22843</v>
      </c>
      <c r="D48" t="str">
        <f>VLOOKUP(C48,Employee!$A$1:$B$1803,2,0)</f>
        <v>Bruce Stout</v>
      </c>
      <c r="E48" t="str">
        <f>VLOOKUP(MID(B48,FIND(":",B48,FIND(":",B48)+1)+1,1),Employee!$C$1:$D$1803,2)</f>
        <v>Male</v>
      </c>
      <c r="F48">
        <f t="shared" si="1"/>
        <v>43</v>
      </c>
      <c r="G48">
        <f t="shared" si="2"/>
        <v>40</v>
      </c>
      <c r="H48" t="str">
        <f t="shared" si="4"/>
        <v>R17</v>
      </c>
      <c r="I48" t="str">
        <f>VLOOKUP(V48,Guide!$B$12:$C$18,2,0)</f>
        <v>OPR</v>
      </c>
      <c r="J48" s="12" t="str">
        <f t="shared" si="5"/>
        <v>C6</v>
      </c>
      <c r="K48" s="12">
        <v>33274</v>
      </c>
      <c r="L48" s="12" t="str">
        <f t="shared" si="6"/>
        <v>Millennial</v>
      </c>
      <c r="M48">
        <f t="shared" ca="1" si="7"/>
        <v>34</v>
      </c>
      <c r="N48" s="12">
        <v>43787</v>
      </c>
      <c r="O48" s="14">
        <f t="shared" ca="1" si="8"/>
        <v>5</v>
      </c>
      <c r="P48" s="13">
        <v>202333</v>
      </c>
      <c r="Q48" s="13" t="str">
        <f t="shared" ca="1" si="9"/>
        <v>5 - 10 Year</v>
      </c>
      <c r="R48" s="3" t="str">
        <f t="shared" ca="1" si="12"/>
        <v>10%</v>
      </c>
      <c r="S48" s="13">
        <f t="shared" ca="1" si="10"/>
        <v>20233.300000000003</v>
      </c>
      <c r="T48" s="13">
        <f t="shared" ca="1" si="11"/>
        <v>182099.7</v>
      </c>
      <c r="U48" t="str">
        <f>VLOOKUP(MID(B48,G48,F48-G48),Department!$A$1:$C$20,2,0)</f>
        <v>Database Administrator</v>
      </c>
      <c r="V48" t="str">
        <f>VLOOKUP(U48,Department!$B$1:$C$20,2,0)</f>
        <v>Operation</v>
      </c>
      <c r="W48" t="str">
        <f>VLOOKUP(MID(B48,FIND(":",B48,F48+1)+1,2),Employee!$G$1:$H$8,2,0)</f>
        <v>France</v>
      </c>
    </row>
    <row r="49" spans="1:23" x14ac:dyDescent="0.35">
      <c r="A49" t="str">
        <f t="shared" si="0"/>
        <v>EMP-ENG-R12-2019</v>
      </c>
      <c r="B49" t="s">
        <v>113</v>
      </c>
      <c r="C49" t="str">
        <f t="shared" si="3"/>
        <v>N22844</v>
      </c>
      <c r="D49" t="str">
        <f>VLOOKUP(C49,Employee!$A$1:$B$1803,2,0)</f>
        <v>Eli Gibbs</v>
      </c>
      <c r="E49" t="str">
        <f>VLOOKUP(MID(B49,FIND(":",B49,FIND(":",B49)+1)+1,1),Employee!$C$1:$D$1803,2)</f>
        <v>Male</v>
      </c>
      <c r="F49">
        <f t="shared" si="1"/>
        <v>43</v>
      </c>
      <c r="G49">
        <f t="shared" si="2"/>
        <v>40</v>
      </c>
      <c r="H49" t="str">
        <f t="shared" si="4"/>
        <v>R12</v>
      </c>
      <c r="I49" t="str">
        <f>VLOOKUP(V49,Guide!$B$12:$C$18,2,0)</f>
        <v>ENG</v>
      </c>
      <c r="J49" s="12" t="str">
        <f t="shared" si="5"/>
        <v>C2</v>
      </c>
      <c r="K49" s="12">
        <v>33712</v>
      </c>
      <c r="L49" s="12" t="str">
        <f t="shared" si="6"/>
        <v>Millennial</v>
      </c>
      <c r="M49">
        <f t="shared" ca="1" si="7"/>
        <v>32</v>
      </c>
      <c r="N49" s="12">
        <v>43787</v>
      </c>
      <c r="O49" s="14">
        <f t="shared" ca="1" si="8"/>
        <v>5</v>
      </c>
      <c r="P49" s="13">
        <v>183467</v>
      </c>
      <c r="Q49" s="13" t="str">
        <f t="shared" ca="1" si="9"/>
        <v>5 - 10 Year</v>
      </c>
      <c r="R49" s="3" t="str">
        <f t="shared" ca="1" si="12"/>
        <v>10%</v>
      </c>
      <c r="S49" s="13">
        <f t="shared" ca="1" si="10"/>
        <v>18346.7</v>
      </c>
      <c r="T49" s="13">
        <f t="shared" ca="1" si="11"/>
        <v>165120.29999999999</v>
      </c>
      <c r="U49" t="str">
        <f>VLOOKUP(MID(B49,G49,F49-G49),Department!$A$1:$C$20,2,0)</f>
        <v>Data Analyst</v>
      </c>
      <c r="V49" t="str">
        <f>VLOOKUP(U49,Department!$B$1:$C$20,2,0)</f>
        <v>Engineering and Data</v>
      </c>
      <c r="W49" t="str">
        <f>VLOOKUP(MID(B49,FIND(":",B49,F49+1)+1,2),Employee!$G$1:$H$8,2,0)</f>
        <v>Canada</v>
      </c>
    </row>
    <row r="50" spans="1:23" x14ac:dyDescent="0.35">
      <c r="A50" t="str">
        <f t="shared" si="0"/>
        <v>EMP-ENG-R1-2019</v>
      </c>
      <c r="B50" t="s">
        <v>114</v>
      </c>
      <c r="C50" t="str">
        <f t="shared" si="3"/>
        <v>N22845</v>
      </c>
      <c r="D50" t="str">
        <f>VLOOKUP(C50,Employee!$A$1:$B$1803,2,0)</f>
        <v>Beau Bryant</v>
      </c>
      <c r="E50" t="str">
        <f>VLOOKUP(MID(B50,FIND(":",B50,FIND(":",B50)+1)+1,1),Employee!$C$1:$D$1803,2)</f>
        <v>Male</v>
      </c>
      <c r="F50">
        <f t="shared" si="1"/>
        <v>42</v>
      </c>
      <c r="G50">
        <f t="shared" si="2"/>
        <v>40</v>
      </c>
      <c r="H50" t="str">
        <f t="shared" si="4"/>
        <v>R1</v>
      </c>
      <c r="I50" t="str">
        <f>VLOOKUP(V50,Guide!$B$12:$C$18,2,0)</f>
        <v>ENG</v>
      </c>
      <c r="J50" s="12" t="str">
        <f t="shared" si="5"/>
        <v>C7</v>
      </c>
      <c r="K50" s="12">
        <v>31982</v>
      </c>
      <c r="L50" s="12" t="str">
        <f t="shared" si="6"/>
        <v>Millennial</v>
      </c>
      <c r="M50">
        <f t="shared" ca="1" si="7"/>
        <v>37</v>
      </c>
      <c r="N50" s="12">
        <v>43787</v>
      </c>
      <c r="O50" s="14">
        <f t="shared" ca="1" si="8"/>
        <v>5</v>
      </c>
      <c r="P50" s="13">
        <v>181202</v>
      </c>
      <c r="Q50" s="13" t="str">
        <f t="shared" ca="1" si="9"/>
        <v>5 - 10 Year</v>
      </c>
      <c r="R50" s="3" t="str">
        <f t="shared" ca="1" si="12"/>
        <v>10%</v>
      </c>
      <c r="S50" s="13">
        <f t="shared" ca="1" si="10"/>
        <v>18120.2</v>
      </c>
      <c r="T50" s="13">
        <f t="shared" ca="1" si="11"/>
        <v>163081.79999999999</v>
      </c>
      <c r="U50" t="str">
        <f>VLOOKUP(MID(B50,G50,F50-G50),Department!$A$1:$C$20,2,0)</f>
        <v>BackEnd Developer</v>
      </c>
      <c r="V50" t="str">
        <f>VLOOKUP(U50,Department!$B$1:$C$20,2,0)</f>
        <v>Engineering and Data</v>
      </c>
      <c r="W50" t="str">
        <f>VLOOKUP(MID(B50,FIND(":",B50,F50+1)+1,2),Employee!$G$1:$H$8,2,0)</f>
        <v>Argentina</v>
      </c>
    </row>
    <row r="51" spans="1:23" x14ac:dyDescent="0.35">
      <c r="A51" t="str">
        <f t="shared" si="0"/>
        <v>EMP-ENG-R1-2019</v>
      </c>
      <c r="B51" t="s">
        <v>115</v>
      </c>
      <c r="C51" t="str">
        <f t="shared" si="3"/>
        <v>N22846</v>
      </c>
      <c r="D51" t="str">
        <f>VLOOKUP(C51,Employee!$A$1:$B$1803,2,0)</f>
        <v>Trinidad Montoya</v>
      </c>
      <c r="E51" t="str">
        <f>VLOOKUP(MID(B51,FIND(":",B51,FIND(":",B51)+1)+1,1),Employee!$C$1:$D$1803,2)</f>
        <v>Male</v>
      </c>
      <c r="F51">
        <f t="shared" si="1"/>
        <v>42</v>
      </c>
      <c r="G51">
        <f t="shared" si="2"/>
        <v>40</v>
      </c>
      <c r="H51" t="str">
        <f t="shared" si="4"/>
        <v>R1</v>
      </c>
      <c r="I51" t="str">
        <f>VLOOKUP(V51,Guide!$B$12:$C$18,2,0)</f>
        <v>ENG</v>
      </c>
      <c r="J51" s="12" t="str">
        <f t="shared" si="5"/>
        <v>C7</v>
      </c>
      <c r="K51" s="12">
        <v>32874</v>
      </c>
      <c r="L51" s="12" t="str">
        <f t="shared" si="6"/>
        <v>Millennial</v>
      </c>
      <c r="M51">
        <f t="shared" ca="1" si="7"/>
        <v>35</v>
      </c>
      <c r="N51" s="12">
        <v>43787</v>
      </c>
      <c r="O51" s="14">
        <f t="shared" ca="1" si="8"/>
        <v>5</v>
      </c>
      <c r="P51" s="13">
        <v>202333</v>
      </c>
      <c r="Q51" s="13" t="str">
        <f t="shared" ca="1" si="9"/>
        <v>5 - 10 Year</v>
      </c>
      <c r="R51" s="3" t="str">
        <f t="shared" ca="1" si="12"/>
        <v>10%</v>
      </c>
      <c r="S51" s="13">
        <f t="shared" ca="1" si="10"/>
        <v>20233.300000000003</v>
      </c>
      <c r="T51" s="13">
        <f t="shared" ca="1" si="11"/>
        <v>182099.7</v>
      </c>
      <c r="U51" t="str">
        <f>VLOOKUP(MID(B51,G51,F51-G51),Department!$A$1:$C$20,2,0)</f>
        <v>BackEnd Developer</v>
      </c>
      <c r="V51" t="str">
        <f>VLOOKUP(U51,Department!$B$1:$C$20,2,0)</f>
        <v>Engineering and Data</v>
      </c>
      <c r="W51" t="str">
        <f>VLOOKUP(MID(B51,FIND(":",B51,F51+1)+1,2),Employee!$G$1:$H$8,2,0)</f>
        <v>Argentina</v>
      </c>
    </row>
    <row r="52" spans="1:23" x14ac:dyDescent="0.35">
      <c r="A52" t="str">
        <f t="shared" si="0"/>
        <v>EMP-ENG-R12-2019</v>
      </c>
      <c r="B52" t="s">
        <v>116</v>
      </c>
      <c r="C52" t="str">
        <f t="shared" si="3"/>
        <v>N22849</v>
      </c>
      <c r="D52" t="str">
        <f>VLOOKUP(C52,Employee!$A$1:$B$1803,2,0)</f>
        <v>Carmela Hatfield</v>
      </c>
      <c r="E52" t="str">
        <f>VLOOKUP(MID(B52,FIND(":",B52,FIND(":",B52)+1)+1,1),Employee!$C$1:$D$1803,2)</f>
        <v>Female</v>
      </c>
      <c r="F52">
        <f t="shared" si="1"/>
        <v>43</v>
      </c>
      <c r="G52">
        <f t="shared" si="2"/>
        <v>40</v>
      </c>
      <c r="H52" t="str">
        <f t="shared" si="4"/>
        <v>R12</v>
      </c>
      <c r="I52" t="str">
        <f>VLOOKUP(V52,Guide!$B$12:$C$18,2,0)</f>
        <v>ENG</v>
      </c>
      <c r="J52" s="12" t="str">
        <f t="shared" si="5"/>
        <v>C4</v>
      </c>
      <c r="K52" s="12">
        <v>34299</v>
      </c>
      <c r="L52" s="12" t="str">
        <f t="shared" si="6"/>
        <v>Millennial</v>
      </c>
      <c r="M52">
        <f t="shared" ca="1" si="7"/>
        <v>31</v>
      </c>
      <c r="N52" s="12">
        <v>43790</v>
      </c>
      <c r="O52" s="14">
        <f t="shared" ca="1" si="8"/>
        <v>5</v>
      </c>
      <c r="P52" s="13">
        <v>93185</v>
      </c>
      <c r="Q52" s="13" t="str">
        <f t="shared" ca="1" si="9"/>
        <v>5 - 10 Year</v>
      </c>
      <c r="R52" s="3" t="str">
        <f t="shared" ca="1" si="12"/>
        <v>10%</v>
      </c>
      <c r="S52" s="13">
        <f t="shared" ca="1" si="10"/>
        <v>9318.5</v>
      </c>
      <c r="T52" s="13">
        <f t="shared" ca="1" si="11"/>
        <v>83866.5</v>
      </c>
      <c r="U52" t="str">
        <f>VLOOKUP(MID(B52,G52,F52-G52),Department!$A$1:$C$20,2,0)</f>
        <v>Data Analyst</v>
      </c>
      <c r="V52" t="str">
        <f>VLOOKUP(U52,Department!$B$1:$C$20,2,0)</f>
        <v>Engineering and Data</v>
      </c>
      <c r="W52" t="str">
        <f>VLOOKUP(MID(B52,FIND(":",B52,F52+1)+1,2),Employee!$G$1:$H$8,2,0)</f>
        <v>Australia</v>
      </c>
    </row>
    <row r="53" spans="1:23" x14ac:dyDescent="0.35">
      <c r="A53" t="str">
        <f t="shared" si="0"/>
        <v>EMP-FN-R19-2019</v>
      </c>
      <c r="B53" t="s">
        <v>117</v>
      </c>
      <c r="C53" t="str">
        <f t="shared" si="3"/>
        <v>N22859</v>
      </c>
      <c r="D53" t="str">
        <f>VLOOKUP(C53,Employee!$A$1:$B$1803,2,0)</f>
        <v>Carlton Ochoa</v>
      </c>
      <c r="E53" t="str">
        <f>VLOOKUP(MID(B53,FIND(":",B53,FIND(":",B53)+1)+1,1),Employee!$C$1:$D$1803,2)</f>
        <v>Male</v>
      </c>
      <c r="F53">
        <f t="shared" si="1"/>
        <v>43</v>
      </c>
      <c r="G53">
        <f t="shared" si="2"/>
        <v>40</v>
      </c>
      <c r="H53" t="str">
        <f t="shared" si="4"/>
        <v>R19</v>
      </c>
      <c r="I53" t="str">
        <f>VLOOKUP(V53,Guide!$B$12:$C$18,2,0)</f>
        <v>FN</v>
      </c>
      <c r="J53" s="12" t="str">
        <f t="shared" si="5"/>
        <v>C1</v>
      </c>
      <c r="K53" s="12">
        <v>32656</v>
      </c>
      <c r="L53" s="12" t="str">
        <f t="shared" si="6"/>
        <v>Millennial</v>
      </c>
      <c r="M53">
        <f t="shared" ca="1" si="7"/>
        <v>35</v>
      </c>
      <c r="N53" s="12">
        <v>43790</v>
      </c>
      <c r="O53" s="14">
        <f t="shared" ca="1" si="8"/>
        <v>5</v>
      </c>
      <c r="P53" s="13">
        <v>194400</v>
      </c>
      <c r="Q53" s="13" t="str">
        <f t="shared" ca="1" si="9"/>
        <v>5 - 10 Year</v>
      </c>
      <c r="R53" s="3" t="str">
        <f t="shared" ca="1" si="12"/>
        <v>10%</v>
      </c>
      <c r="S53" s="13">
        <f t="shared" ca="1" si="10"/>
        <v>19440</v>
      </c>
      <c r="T53" s="13">
        <f t="shared" ca="1" si="11"/>
        <v>174960</v>
      </c>
      <c r="U53" t="str">
        <f>VLOOKUP(MID(B53,G53,F53-G53),Department!$A$1:$C$20,2,0)</f>
        <v>Accounting</v>
      </c>
      <c r="V53" t="str">
        <f>VLOOKUP(U53,Department!$B$1:$C$20,2,0)</f>
        <v>Finance</v>
      </c>
      <c r="W53" t="str">
        <f>VLOOKUP(MID(B53,FIND(":",B53,F53+1)+1,2),Employee!$G$1:$H$8,2,0)</f>
        <v>United States Of America</v>
      </c>
    </row>
    <row r="54" spans="1:23" x14ac:dyDescent="0.35">
      <c r="A54" t="str">
        <f t="shared" si="0"/>
        <v>EMP-OPR-R11-2019</v>
      </c>
      <c r="B54" t="s">
        <v>118</v>
      </c>
      <c r="C54" t="str">
        <f t="shared" si="3"/>
        <v>N22864</v>
      </c>
      <c r="D54" t="str">
        <f>VLOOKUP(C54,Employee!$A$1:$B$1803,2,0)</f>
        <v>Willard Morrison</v>
      </c>
      <c r="E54" t="str">
        <f>VLOOKUP(MID(B54,FIND(":",B54,FIND(":",B54)+1)+1,1),Employee!$C$1:$D$1803,2)</f>
        <v>Male</v>
      </c>
      <c r="F54">
        <f t="shared" si="1"/>
        <v>43</v>
      </c>
      <c r="G54">
        <f t="shared" si="2"/>
        <v>40</v>
      </c>
      <c r="H54" t="str">
        <f t="shared" si="4"/>
        <v>R11</v>
      </c>
      <c r="I54" t="str">
        <f>VLOOKUP(V54,Guide!$B$12:$C$18,2,0)</f>
        <v>OPR</v>
      </c>
      <c r="J54" s="12" t="str">
        <f t="shared" si="5"/>
        <v>C3</v>
      </c>
      <c r="K54" s="12">
        <v>33034</v>
      </c>
      <c r="L54" s="12" t="str">
        <f t="shared" si="6"/>
        <v>Millennial</v>
      </c>
      <c r="M54">
        <f t="shared" ca="1" si="7"/>
        <v>34</v>
      </c>
      <c r="N54" s="12">
        <v>43794</v>
      </c>
      <c r="O54" s="14">
        <f t="shared" ca="1" si="8"/>
        <v>5</v>
      </c>
      <c r="P54" s="13">
        <v>115286</v>
      </c>
      <c r="Q54" s="13" t="str">
        <f t="shared" ca="1" si="9"/>
        <v>5 - 10 Year</v>
      </c>
      <c r="R54" s="3" t="str">
        <f t="shared" ca="1" si="12"/>
        <v>10%</v>
      </c>
      <c r="S54" s="13">
        <f t="shared" ca="1" si="10"/>
        <v>11528.6</v>
      </c>
      <c r="T54" s="13">
        <f t="shared" ca="1" si="11"/>
        <v>103757.4</v>
      </c>
      <c r="U54" t="str">
        <f>VLOOKUP(MID(B54,G54,F54-G54),Department!$A$1:$C$20,2,0)</f>
        <v>Technical Support</v>
      </c>
      <c r="V54" t="str">
        <f>VLOOKUP(U54,Department!$B$1:$C$20,2,0)</f>
        <v>Operation</v>
      </c>
      <c r="W54" t="str">
        <f>VLOOKUP(MID(B54,FIND(":",B54,F54+1)+1,2),Employee!$G$1:$H$8,2,0)</f>
        <v>United Kingdom</v>
      </c>
    </row>
    <row r="55" spans="1:23" x14ac:dyDescent="0.35">
      <c r="A55" t="str">
        <f t="shared" si="0"/>
        <v>EMP-ENG-R13-2019</v>
      </c>
      <c r="B55" t="s">
        <v>119</v>
      </c>
      <c r="C55" t="str">
        <f t="shared" si="3"/>
        <v>N22865</v>
      </c>
      <c r="D55" t="str">
        <f>VLOOKUP(C55,Employee!$A$1:$B$1803,2,0)</f>
        <v>Lilly Hoffman</v>
      </c>
      <c r="E55" t="str">
        <f>VLOOKUP(MID(B55,FIND(":",B55,FIND(":",B55)+1)+1,1),Employee!$C$1:$D$1803,2)</f>
        <v>Female</v>
      </c>
      <c r="F55">
        <f t="shared" si="1"/>
        <v>43</v>
      </c>
      <c r="G55">
        <f t="shared" si="2"/>
        <v>40</v>
      </c>
      <c r="H55" t="str">
        <f t="shared" si="4"/>
        <v>R13</v>
      </c>
      <c r="I55" t="str">
        <f>VLOOKUP(V55,Guide!$B$12:$C$18,2,0)</f>
        <v>ENG</v>
      </c>
      <c r="J55" s="12" t="str">
        <f t="shared" si="5"/>
        <v>C5</v>
      </c>
      <c r="K55" s="12">
        <v>34274</v>
      </c>
      <c r="L55" s="12" t="str">
        <f t="shared" si="6"/>
        <v>Millennial</v>
      </c>
      <c r="M55">
        <f t="shared" ca="1" si="7"/>
        <v>31</v>
      </c>
      <c r="N55" s="12">
        <v>43794</v>
      </c>
      <c r="O55" s="14">
        <f t="shared" ca="1" si="8"/>
        <v>5</v>
      </c>
      <c r="P55" s="13">
        <v>111591</v>
      </c>
      <c r="Q55" s="13" t="str">
        <f t="shared" ca="1" si="9"/>
        <v>5 - 10 Year</v>
      </c>
      <c r="R55" s="3" t="str">
        <f t="shared" ca="1" si="12"/>
        <v>10%</v>
      </c>
      <c r="S55" s="13">
        <f t="shared" ca="1" si="10"/>
        <v>11159.1</v>
      </c>
      <c r="T55" s="13">
        <f t="shared" ca="1" si="11"/>
        <v>100431.9</v>
      </c>
      <c r="U55" t="str">
        <f>VLOOKUP(MID(B55,G55,F55-G55),Department!$A$1:$C$20,2,0)</f>
        <v>Data Engineer</v>
      </c>
      <c r="V55" t="str">
        <f>VLOOKUP(U55,Department!$B$1:$C$20,2,0)</f>
        <v>Engineering and Data</v>
      </c>
      <c r="W55" t="str">
        <f>VLOOKUP(MID(B55,FIND(":",B55,F55+1)+1,2),Employee!$G$1:$H$8,2,0)</f>
        <v>Germany</v>
      </c>
    </row>
    <row r="56" spans="1:23" x14ac:dyDescent="0.35">
      <c r="A56" t="str">
        <f t="shared" si="0"/>
        <v>EMP-ENG-R13-2019</v>
      </c>
      <c r="B56" t="s">
        <v>120</v>
      </c>
      <c r="C56" t="str">
        <f t="shared" si="3"/>
        <v>N22866</v>
      </c>
      <c r="D56" t="str">
        <f>VLOOKUP(C56,Employee!$A$1:$B$1803,2,0)</f>
        <v>Rachael Rosario</v>
      </c>
      <c r="E56" t="str">
        <f>VLOOKUP(MID(B56,FIND(":",B56,FIND(":",B56)+1)+1,1),Employee!$C$1:$D$1803,2)</f>
        <v>Female</v>
      </c>
      <c r="F56">
        <f t="shared" si="1"/>
        <v>43</v>
      </c>
      <c r="G56">
        <f t="shared" si="2"/>
        <v>40</v>
      </c>
      <c r="H56" t="str">
        <f t="shared" si="4"/>
        <v>R13</v>
      </c>
      <c r="I56" t="str">
        <f>VLOOKUP(V56,Guide!$B$12:$C$18,2,0)</f>
        <v>ENG</v>
      </c>
      <c r="J56" s="12" t="str">
        <f t="shared" si="5"/>
        <v>C4</v>
      </c>
      <c r="K56" s="12">
        <v>34071</v>
      </c>
      <c r="L56" s="12" t="str">
        <f t="shared" si="6"/>
        <v>Millennial</v>
      </c>
      <c r="M56">
        <f t="shared" ca="1" si="7"/>
        <v>31</v>
      </c>
      <c r="N56" s="12">
        <v>43794</v>
      </c>
      <c r="O56" s="14">
        <f t="shared" ca="1" si="8"/>
        <v>5</v>
      </c>
      <c r="P56" s="13">
        <v>151337</v>
      </c>
      <c r="Q56" s="13" t="str">
        <f t="shared" ca="1" si="9"/>
        <v>5 - 10 Year</v>
      </c>
      <c r="R56" s="3" t="str">
        <f t="shared" ca="1" si="12"/>
        <v>10%</v>
      </c>
      <c r="S56" s="13">
        <f t="shared" ca="1" si="10"/>
        <v>15133.7</v>
      </c>
      <c r="T56" s="13">
        <f t="shared" ca="1" si="11"/>
        <v>136203.29999999999</v>
      </c>
      <c r="U56" t="str">
        <f>VLOOKUP(MID(B56,G56,F56-G56),Department!$A$1:$C$20,2,0)</f>
        <v>Data Engineer</v>
      </c>
      <c r="V56" t="str">
        <f>VLOOKUP(U56,Department!$B$1:$C$20,2,0)</f>
        <v>Engineering and Data</v>
      </c>
      <c r="W56" t="str">
        <f>VLOOKUP(MID(B56,FIND(":",B56,F56+1)+1,2),Employee!$G$1:$H$8,2,0)</f>
        <v>Australia</v>
      </c>
    </row>
    <row r="57" spans="1:23" x14ac:dyDescent="0.35">
      <c r="A57" t="str">
        <f t="shared" si="0"/>
        <v>EMP-HR-R18-2019</v>
      </c>
      <c r="B57" t="s">
        <v>121</v>
      </c>
      <c r="C57" t="str">
        <f t="shared" si="3"/>
        <v>N22867</v>
      </c>
      <c r="D57" t="str">
        <f>VLOOKUP(C57,Employee!$A$1:$B$1803,2,0)</f>
        <v>Victor Ayala</v>
      </c>
      <c r="E57" t="str">
        <f>VLOOKUP(MID(B57,FIND(":",B57,FIND(":",B57)+1)+1,1),Employee!$C$1:$D$1803,2)</f>
        <v>Male</v>
      </c>
      <c r="F57">
        <f t="shared" si="1"/>
        <v>43</v>
      </c>
      <c r="G57">
        <f t="shared" si="2"/>
        <v>40</v>
      </c>
      <c r="H57" t="str">
        <f t="shared" si="4"/>
        <v>R18</v>
      </c>
      <c r="I57" t="str">
        <f>VLOOKUP(V57,Guide!$B$12:$C$18,2,0)</f>
        <v>HR</v>
      </c>
      <c r="J57" s="12" t="str">
        <f t="shared" si="5"/>
        <v>C3</v>
      </c>
      <c r="K57" s="12">
        <v>34596</v>
      </c>
      <c r="L57" s="12" t="str">
        <f t="shared" si="6"/>
        <v>Millennial</v>
      </c>
      <c r="M57">
        <f t="shared" ca="1" si="7"/>
        <v>30</v>
      </c>
      <c r="N57" s="12">
        <v>43794</v>
      </c>
      <c r="O57" s="14">
        <f t="shared" ca="1" si="8"/>
        <v>5</v>
      </c>
      <c r="P57" s="13">
        <v>136725</v>
      </c>
      <c r="Q57" s="13" t="str">
        <f t="shared" ca="1" si="9"/>
        <v>5 - 10 Year</v>
      </c>
      <c r="R57" s="3" t="str">
        <f t="shared" ca="1" si="12"/>
        <v>10%</v>
      </c>
      <c r="S57" s="13">
        <f t="shared" ca="1" si="10"/>
        <v>13672.5</v>
      </c>
      <c r="T57" s="13">
        <f t="shared" ca="1" si="11"/>
        <v>123052.5</v>
      </c>
      <c r="U57" t="str">
        <f>VLOOKUP(MID(B57,G57,F57-G57),Department!$A$1:$C$20,2,0)</f>
        <v>HR</v>
      </c>
      <c r="V57" t="str">
        <f>VLOOKUP(U57,Department!$B$1:$C$20,2,0)</f>
        <v>HR</v>
      </c>
      <c r="W57" t="str">
        <f>VLOOKUP(MID(B57,FIND(":",B57,F57+1)+1,2),Employee!$G$1:$H$8,2,0)</f>
        <v>United Kingdom</v>
      </c>
    </row>
    <row r="58" spans="1:23" x14ac:dyDescent="0.35">
      <c r="A58" t="str">
        <f t="shared" si="0"/>
        <v>EMP-ENG-R13-2019</v>
      </c>
      <c r="B58" t="s">
        <v>122</v>
      </c>
      <c r="C58" t="str">
        <f t="shared" si="3"/>
        <v>N22901</v>
      </c>
      <c r="D58" t="str">
        <f>VLOOKUP(C58,Employee!$A$1:$B$1803,2,0)</f>
        <v>Francisco Leon</v>
      </c>
      <c r="E58" t="str">
        <f>VLOOKUP(MID(B58,FIND(":",B58,FIND(":",B58)+1)+1,1),Employee!$C$1:$D$1803,2)</f>
        <v>Male</v>
      </c>
      <c r="F58">
        <f t="shared" si="1"/>
        <v>43</v>
      </c>
      <c r="G58">
        <f t="shared" si="2"/>
        <v>40</v>
      </c>
      <c r="H58" t="str">
        <f t="shared" si="4"/>
        <v>R13</v>
      </c>
      <c r="I58" t="str">
        <f>VLOOKUP(V58,Guide!$B$12:$C$18,2,0)</f>
        <v>ENG</v>
      </c>
      <c r="J58" s="12" t="str">
        <f t="shared" si="5"/>
        <v>C6</v>
      </c>
      <c r="K58" s="12">
        <v>32525</v>
      </c>
      <c r="L58" s="12" t="str">
        <f t="shared" si="6"/>
        <v>Millennial</v>
      </c>
      <c r="M58">
        <f t="shared" ca="1" si="7"/>
        <v>36</v>
      </c>
      <c r="N58" s="12">
        <v>43801</v>
      </c>
      <c r="O58" s="14">
        <f t="shared" ca="1" si="8"/>
        <v>5</v>
      </c>
      <c r="P58" s="13">
        <v>258917</v>
      </c>
      <c r="Q58" s="13" t="str">
        <f t="shared" ca="1" si="9"/>
        <v>5 - 10 Year</v>
      </c>
      <c r="R58" s="3" t="str">
        <f t="shared" ca="1" si="12"/>
        <v>10%</v>
      </c>
      <c r="S58" s="13">
        <f t="shared" ca="1" si="10"/>
        <v>25891.7</v>
      </c>
      <c r="T58" s="13">
        <f t="shared" ca="1" si="11"/>
        <v>233025.3</v>
      </c>
      <c r="U58" t="str">
        <f>VLOOKUP(MID(B58,G58,F58-G58),Department!$A$1:$C$20,2,0)</f>
        <v>Data Engineer</v>
      </c>
      <c r="V58" t="str">
        <f>VLOOKUP(U58,Department!$B$1:$C$20,2,0)</f>
        <v>Engineering and Data</v>
      </c>
      <c r="W58" t="str">
        <f>VLOOKUP(MID(B58,FIND(":",B58,F58+1)+1,2),Employee!$G$1:$H$8,2,0)</f>
        <v>France</v>
      </c>
    </row>
    <row r="59" spans="1:23" x14ac:dyDescent="0.35">
      <c r="A59" t="str">
        <f t="shared" si="0"/>
        <v>EMP-ENG-R1-2019</v>
      </c>
      <c r="B59" t="s">
        <v>123</v>
      </c>
      <c r="C59" t="str">
        <f t="shared" si="3"/>
        <v>N22902</v>
      </c>
      <c r="D59" t="str">
        <f>VLOOKUP(C59,Employee!$A$1:$B$1803,2,0)</f>
        <v>Javier Lowery</v>
      </c>
      <c r="E59" t="str">
        <f>VLOOKUP(MID(B59,FIND(":",B59,FIND(":",B59)+1)+1,1),Employee!$C$1:$D$1803,2)</f>
        <v>Male</v>
      </c>
      <c r="F59">
        <f t="shared" si="1"/>
        <v>42</v>
      </c>
      <c r="G59">
        <f t="shared" si="2"/>
        <v>40</v>
      </c>
      <c r="H59" t="str">
        <f t="shared" si="4"/>
        <v>R1</v>
      </c>
      <c r="I59" t="str">
        <f>VLOOKUP(V59,Guide!$B$12:$C$18,2,0)</f>
        <v>ENG</v>
      </c>
      <c r="J59" s="12" t="str">
        <f t="shared" si="5"/>
        <v>C5</v>
      </c>
      <c r="K59" s="12">
        <v>31228</v>
      </c>
      <c r="L59" s="12" t="str">
        <f t="shared" si="6"/>
        <v>Millennial</v>
      </c>
      <c r="M59">
        <f t="shared" ca="1" si="7"/>
        <v>39</v>
      </c>
      <c r="N59" s="12">
        <v>43801</v>
      </c>
      <c r="O59" s="14">
        <f t="shared" ca="1" si="8"/>
        <v>5</v>
      </c>
      <c r="P59" s="13">
        <v>286487</v>
      </c>
      <c r="Q59" s="13" t="str">
        <f t="shared" ca="1" si="9"/>
        <v>5 - 10 Year</v>
      </c>
      <c r="R59" s="3" t="str">
        <f t="shared" ca="1" si="12"/>
        <v>10%</v>
      </c>
      <c r="S59" s="13">
        <f t="shared" ca="1" si="10"/>
        <v>28648.7</v>
      </c>
      <c r="T59" s="13">
        <f t="shared" ca="1" si="11"/>
        <v>257838.3</v>
      </c>
      <c r="U59" t="str">
        <f>VLOOKUP(MID(B59,G59,F59-G59),Department!$A$1:$C$20,2,0)</f>
        <v>BackEnd Developer</v>
      </c>
      <c r="V59" t="str">
        <f>VLOOKUP(U59,Department!$B$1:$C$20,2,0)</f>
        <v>Engineering and Data</v>
      </c>
      <c r="W59" t="str">
        <f>VLOOKUP(MID(B59,FIND(":",B59,F59+1)+1,2),Employee!$G$1:$H$8,2,0)</f>
        <v>Germany</v>
      </c>
    </row>
    <row r="60" spans="1:23" x14ac:dyDescent="0.35">
      <c r="A60" t="str">
        <f t="shared" si="0"/>
        <v>EMP-PM-R6-2019</v>
      </c>
      <c r="B60" t="s">
        <v>124</v>
      </c>
      <c r="C60" t="str">
        <f t="shared" si="3"/>
        <v>N22903</v>
      </c>
      <c r="D60" t="str">
        <f>VLOOKUP(C60,Employee!$A$1:$B$1803,2,0)</f>
        <v>Wanda Mckenzie</v>
      </c>
      <c r="E60" t="str">
        <f>VLOOKUP(MID(B60,FIND(":",B60,FIND(":",B60)+1)+1,1),Employee!$C$1:$D$1803,2)</f>
        <v>Female</v>
      </c>
      <c r="F60">
        <f t="shared" si="1"/>
        <v>42</v>
      </c>
      <c r="G60">
        <f t="shared" si="2"/>
        <v>40</v>
      </c>
      <c r="H60" t="str">
        <f t="shared" si="4"/>
        <v>R6</v>
      </c>
      <c r="I60" t="str">
        <f>VLOOKUP(V60,Guide!$B$12:$C$18,2,0)</f>
        <v>PM</v>
      </c>
      <c r="J60" s="12" t="str">
        <f t="shared" si="5"/>
        <v>C6</v>
      </c>
      <c r="K60" s="12">
        <v>34086</v>
      </c>
      <c r="L60" s="12" t="str">
        <f t="shared" si="6"/>
        <v>Millennial</v>
      </c>
      <c r="M60">
        <f t="shared" ca="1" si="7"/>
        <v>31</v>
      </c>
      <c r="N60" s="12">
        <v>43801</v>
      </c>
      <c r="O60" s="14">
        <f t="shared" ca="1" si="8"/>
        <v>5</v>
      </c>
      <c r="P60" s="13">
        <v>112067</v>
      </c>
      <c r="Q60" s="13" t="str">
        <f t="shared" ca="1" si="9"/>
        <v>5 - 10 Year</v>
      </c>
      <c r="R60" s="3" t="str">
        <f t="shared" ca="1" si="12"/>
        <v>10%</v>
      </c>
      <c r="S60" s="13">
        <f t="shared" ca="1" si="10"/>
        <v>11206.7</v>
      </c>
      <c r="T60" s="13">
        <f t="shared" ca="1" si="11"/>
        <v>100860.3</v>
      </c>
      <c r="U60" t="str">
        <f>VLOOKUP(MID(B60,G60,F60-G60),Department!$A$1:$C$20,2,0)</f>
        <v>UI/UX</v>
      </c>
      <c r="V60" t="str">
        <f>VLOOKUP(U60,Department!$B$1:$C$20,2,0)</f>
        <v>Product Management</v>
      </c>
      <c r="W60" t="str">
        <f>VLOOKUP(MID(B60,FIND(":",B60,F60+1)+1,2),Employee!$G$1:$H$8,2,0)</f>
        <v>France</v>
      </c>
    </row>
    <row r="61" spans="1:23" x14ac:dyDescent="0.35">
      <c r="A61" t="str">
        <f t="shared" si="0"/>
        <v>EMP-ENG-R3-2019</v>
      </c>
      <c r="B61" t="s">
        <v>125</v>
      </c>
      <c r="C61" t="str">
        <f t="shared" si="3"/>
        <v>N22905</v>
      </c>
      <c r="D61" t="str">
        <f>VLOOKUP(C61,Employee!$A$1:$B$1803,2,0)</f>
        <v>Justin Drake</v>
      </c>
      <c r="E61" t="str">
        <f>VLOOKUP(MID(B61,FIND(":",B61,FIND(":",B61)+1)+1,1),Employee!$C$1:$D$1803,2)</f>
        <v>Male</v>
      </c>
      <c r="F61">
        <f t="shared" si="1"/>
        <v>42</v>
      </c>
      <c r="G61">
        <f t="shared" si="2"/>
        <v>40</v>
      </c>
      <c r="H61" t="str">
        <f t="shared" si="4"/>
        <v>R3</v>
      </c>
      <c r="I61" t="str">
        <f>VLOOKUP(V61,Guide!$B$12:$C$18,2,0)</f>
        <v>ENG</v>
      </c>
      <c r="J61" s="12" t="str">
        <f t="shared" si="5"/>
        <v>C2</v>
      </c>
      <c r="K61" s="12">
        <v>33745</v>
      </c>
      <c r="L61" s="12" t="str">
        <f t="shared" si="6"/>
        <v>Millennial</v>
      </c>
      <c r="M61">
        <f t="shared" ca="1" si="7"/>
        <v>32</v>
      </c>
      <c r="N61" s="12">
        <v>43801</v>
      </c>
      <c r="O61" s="14">
        <f t="shared" ca="1" si="8"/>
        <v>5</v>
      </c>
      <c r="P61" s="13">
        <v>125795</v>
      </c>
      <c r="Q61" s="13" t="str">
        <f t="shared" ca="1" si="9"/>
        <v>5 - 10 Year</v>
      </c>
      <c r="R61" s="3" t="str">
        <f t="shared" ca="1" si="12"/>
        <v>10%</v>
      </c>
      <c r="S61" s="13">
        <f t="shared" ca="1" si="10"/>
        <v>12579.5</v>
      </c>
      <c r="T61" s="13">
        <f t="shared" ca="1" si="11"/>
        <v>113215.5</v>
      </c>
      <c r="U61" t="str">
        <f>VLOOKUP(MID(B61,G61,F61-G61),Department!$A$1:$C$20,2,0)</f>
        <v>Software Quality Assurance</v>
      </c>
      <c r="V61" t="str">
        <f>VLOOKUP(U61,Department!$B$1:$C$20,2,0)</f>
        <v>Engineering and Data</v>
      </c>
      <c r="W61" t="str">
        <f>VLOOKUP(MID(B61,FIND(":",B61,F61+1)+1,2),Employee!$G$1:$H$8,2,0)</f>
        <v>Canada</v>
      </c>
    </row>
    <row r="62" spans="1:23" x14ac:dyDescent="0.35">
      <c r="A62" t="str">
        <f t="shared" si="0"/>
        <v>EMP-ENG-R4-2019</v>
      </c>
      <c r="B62" t="s">
        <v>126</v>
      </c>
      <c r="C62" t="str">
        <f t="shared" si="3"/>
        <v>N22907</v>
      </c>
      <c r="D62" t="str">
        <f>VLOOKUP(C62,Employee!$A$1:$B$1803,2,0)</f>
        <v>Dianne Williams</v>
      </c>
      <c r="E62" t="str">
        <f>VLOOKUP(MID(B62,FIND(":",B62,FIND(":",B62)+1)+1,1),Employee!$C$1:$D$1803,2)</f>
        <v>Female</v>
      </c>
      <c r="F62">
        <f t="shared" si="1"/>
        <v>42</v>
      </c>
      <c r="G62">
        <f t="shared" si="2"/>
        <v>40</v>
      </c>
      <c r="H62" t="str">
        <f t="shared" si="4"/>
        <v>R4</v>
      </c>
      <c r="I62" t="str">
        <f>VLOOKUP(V62,Guide!$B$12:$C$18,2,0)</f>
        <v>ENG</v>
      </c>
      <c r="J62" s="12" t="str">
        <f t="shared" si="5"/>
        <v>C2</v>
      </c>
      <c r="K62" s="12">
        <v>34121</v>
      </c>
      <c r="L62" s="12" t="str">
        <f t="shared" si="6"/>
        <v>Millennial</v>
      </c>
      <c r="M62">
        <f t="shared" ca="1" si="7"/>
        <v>31</v>
      </c>
      <c r="N62" s="12">
        <v>43801</v>
      </c>
      <c r="O62" s="14">
        <f t="shared" ca="1" si="8"/>
        <v>5</v>
      </c>
      <c r="P62" s="13">
        <v>88267</v>
      </c>
      <c r="Q62" s="13" t="str">
        <f t="shared" ca="1" si="9"/>
        <v>5 - 10 Year</v>
      </c>
      <c r="R62" s="3" t="str">
        <f t="shared" ca="1" si="12"/>
        <v>10%</v>
      </c>
      <c r="S62" s="13">
        <f t="shared" ca="1" si="10"/>
        <v>8826.7000000000007</v>
      </c>
      <c r="T62" s="13">
        <f t="shared" ca="1" si="11"/>
        <v>79440.3</v>
      </c>
      <c r="U62" t="str">
        <f>VLOOKUP(MID(B62,G62,F62-G62),Department!$A$1:$C$20,2,0)</f>
        <v>FrontEnd Developer</v>
      </c>
      <c r="V62" t="str">
        <f>VLOOKUP(U62,Department!$B$1:$C$20,2,0)</f>
        <v>Engineering and Data</v>
      </c>
      <c r="W62" t="str">
        <f>VLOOKUP(MID(B62,FIND(":",B62,F62+1)+1,2),Employee!$G$1:$H$8,2,0)</f>
        <v>Canada</v>
      </c>
    </row>
    <row r="63" spans="1:23" x14ac:dyDescent="0.35">
      <c r="A63" t="str">
        <f t="shared" si="0"/>
        <v>EMP-ENG-R4-2019</v>
      </c>
      <c r="B63" t="s">
        <v>127</v>
      </c>
      <c r="C63" t="str">
        <f t="shared" si="3"/>
        <v>N22910</v>
      </c>
      <c r="D63" t="str">
        <f>VLOOKUP(C63,Employee!$A$1:$B$1803,2,0)</f>
        <v>Regina Holloway</v>
      </c>
      <c r="E63" t="str">
        <f>VLOOKUP(MID(B63,FIND(":",B63,FIND(":",B63)+1)+1,1),Employee!$C$1:$D$1803,2)</f>
        <v>Female</v>
      </c>
      <c r="F63">
        <f t="shared" si="1"/>
        <v>42</v>
      </c>
      <c r="G63">
        <f t="shared" si="2"/>
        <v>40</v>
      </c>
      <c r="H63" t="str">
        <f t="shared" si="4"/>
        <v>R4</v>
      </c>
      <c r="I63" t="str">
        <f>VLOOKUP(V63,Guide!$B$12:$C$18,2,0)</f>
        <v>ENG</v>
      </c>
      <c r="J63" s="12" t="str">
        <f t="shared" si="5"/>
        <v>C2</v>
      </c>
      <c r="K63" s="12">
        <v>33520</v>
      </c>
      <c r="L63" s="12" t="str">
        <f t="shared" si="6"/>
        <v>Millennial</v>
      </c>
      <c r="M63">
        <f t="shared" ca="1" si="7"/>
        <v>33</v>
      </c>
      <c r="N63" s="12">
        <v>43804</v>
      </c>
      <c r="O63" s="14">
        <f t="shared" ca="1" si="8"/>
        <v>5</v>
      </c>
      <c r="P63" s="13">
        <v>249200</v>
      </c>
      <c r="Q63" s="13" t="str">
        <f t="shared" ca="1" si="9"/>
        <v>5 - 10 Year</v>
      </c>
      <c r="R63" s="3" t="str">
        <f t="shared" ca="1" si="12"/>
        <v>10%</v>
      </c>
      <c r="S63" s="13">
        <f t="shared" ca="1" si="10"/>
        <v>24920</v>
      </c>
      <c r="T63" s="13">
        <f t="shared" ca="1" si="11"/>
        <v>224280</v>
      </c>
      <c r="U63" t="str">
        <f>VLOOKUP(MID(B63,G63,F63-G63),Department!$A$1:$C$20,2,0)</f>
        <v>FrontEnd Developer</v>
      </c>
      <c r="V63" t="str">
        <f>VLOOKUP(U63,Department!$B$1:$C$20,2,0)</f>
        <v>Engineering and Data</v>
      </c>
      <c r="W63" t="str">
        <f>VLOOKUP(MID(B63,FIND(":",B63,F63+1)+1,2),Employee!$G$1:$H$8,2,0)</f>
        <v>Canada</v>
      </c>
    </row>
    <row r="64" spans="1:23" x14ac:dyDescent="0.35">
      <c r="A64" t="str">
        <f t="shared" si="0"/>
        <v>EMP-SM-R10-2019</v>
      </c>
      <c r="B64" t="s">
        <v>128</v>
      </c>
      <c r="C64" t="str">
        <f t="shared" si="3"/>
        <v>N22922</v>
      </c>
      <c r="D64" t="str">
        <f>VLOOKUP(C64,Employee!$A$1:$B$1803,2,0)</f>
        <v>Liza Raymond</v>
      </c>
      <c r="E64" t="str">
        <f>VLOOKUP(MID(B64,FIND(":",B64,FIND(":",B64)+1)+1,1),Employee!$C$1:$D$1803,2)</f>
        <v>Female</v>
      </c>
      <c r="F64">
        <f t="shared" si="1"/>
        <v>43</v>
      </c>
      <c r="G64">
        <f t="shared" si="2"/>
        <v>40</v>
      </c>
      <c r="H64" t="str">
        <f t="shared" si="4"/>
        <v>R10</v>
      </c>
      <c r="I64" t="str">
        <f>VLOOKUP(V64,Guide!$B$12:$C$18,2,0)</f>
        <v>SM</v>
      </c>
      <c r="J64" s="12" t="str">
        <f t="shared" si="5"/>
        <v>C7</v>
      </c>
      <c r="K64" s="12">
        <v>34208</v>
      </c>
      <c r="L64" s="12" t="str">
        <f t="shared" si="6"/>
        <v>Millennial</v>
      </c>
      <c r="M64">
        <f t="shared" ca="1" si="7"/>
        <v>31</v>
      </c>
      <c r="N64" s="12">
        <v>43808</v>
      </c>
      <c r="O64" s="14">
        <f t="shared" ca="1" si="8"/>
        <v>5</v>
      </c>
      <c r="P64" s="13">
        <v>363633</v>
      </c>
      <c r="Q64" s="13" t="str">
        <f t="shared" ca="1" si="9"/>
        <v>5 - 10 Year</v>
      </c>
      <c r="R64" s="3" t="str">
        <f t="shared" ca="1" si="12"/>
        <v>10%</v>
      </c>
      <c r="S64" s="13">
        <f t="shared" ca="1" si="10"/>
        <v>36363.300000000003</v>
      </c>
      <c r="T64" s="13">
        <f t="shared" ca="1" si="11"/>
        <v>327269.7</v>
      </c>
      <c r="U64" t="str">
        <f>VLOOKUP(MID(B64,G64,F64-G64),Department!$A$1:$C$20,2,0)</f>
        <v>Marketing</v>
      </c>
      <c r="V64" t="str">
        <f>VLOOKUP(U64,Department!$B$1:$C$20,2,0)</f>
        <v>Sales and Marketing</v>
      </c>
      <c r="W64" t="str">
        <f>VLOOKUP(MID(B64,FIND(":",B64,F64+1)+1,2),Employee!$G$1:$H$8,2,0)</f>
        <v>Argentina</v>
      </c>
    </row>
    <row r="65" spans="1:23" x14ac:dyDescent="0.35">
      <c r="A65" t="str">
        <f t="shared" si="0"/>
        <v>EMP-OPR-R16-2019</v>
      </c>
      <c r="B65" t="s">
        <v>129</v>
      </c>
      <c r="C65" t="str">
        <f t="shared" si="3"/>
        <v>N22950</v>
      </c>
      <c r="D65" t="str">
        <f>VLOOKUP(C65,Employee!$A$1:$B$1803,2,0)</f>
        <v>Clyde Franklin</v>
      </c>
      <c r="E65" t="str">
        <f>VLOOKUP(MID(B65,FIND(":",B65,FIND(":",B65)+1)+1,1),Employee!$C$1:$D$1803,2)</f>
        <v>Male</v>
      </c>
      <c r="F65">
        <f t="shared" si="1"/>
        <v>43</v>
      </c>
      <c r="G65">
        <f t="shared" si="2"/>
        <v>40</v>
      </c>
      <c r="H65" t="str">
        <f t="shared" si="4"/>
        <v>R16</v>
      </c>
      <c r="I65" t="str">
        <f>VLOOKUP(V65,Guide!$B$12:$C$18,2,0)</f>
        <v>OPR</v>
      </c>
      <c r="J65" s="12" t="str">
        <f t="shared" si="5"/>
        <v>C4</v>
      </c>
      <c r="K65" s="12">
        <v>33250</v>
      </c>
      <c r="L65" s="12" t="str">
        <f t="shared" si="6"/>
        <v>Millennial</v>
      </c>
      <c r="M65">
        <f t="shared" ca="1" si="7"/>
        <v>34</v>
      </c>
      <c r="N65" s="12">
        <v>43815</v>
      </c>
      <c r="O65" s="14">
        <f t="shared" ca="1" si="8"/>
        <v>5</v>
      </c>
      <c r="P65" s="13">
        <v>445075</v>
      </c>
      <c r="Q65" s="13" t="str">
        <f t="shared" ca="1" si="9"/>
        <v>5 - 10 Year</v>
      </c>
      <c r="R65" s="3" t="str">
        <f t="shared" ca="1" si="12"/>
        <v>10%</v>
      </c>
      <c r="S65" s="13">
        <f t="shared" ca="1" si="10"/>
        <v>44507.5</v>
      </c>
      <c r="T65" s="13">
        <f t="shared" ca="1" si="11"/>
        <v>400567.5</v>
      </c>
      <c r="U65" t="str">
        <f>VLOOKUP(MID(B65,G65,F65-G65),Department!$A$1:$C$20,2,0)</f>
        <v>IT Support</v>
      </c>
      <c r="V65" t="str">
        <f>VLOOKUP(U65,Department!$B$1:$C$20,2,0)</f>
        <v>Operation</v>
      </c>
      <c r="W65" t="str">
        <f>VLOOKUP(MID(B65,FIND(":",B65,F65+1)+1,2),Employee!$G$1:$H$8,2,0)</f>
        <v>Australia</v>
      </c>
    </row>
    <row r="66" spans="1:23" x14ac:dyDescent="0.35">
      <c r="A66" t="str">
        <f t="shared" ref="A66:A129" si="13">CONCATENATE("EMP","-",I66,"-",MID(B66,G66,F66-G66),"-",YEAR(N66))</f>
        <v>EMP-OPR-R2-2019</v>
      </c>
      <c r="B66" t="s">
        <v>130</v>
      </c>
      <c r="C66" t="str">
        <f t="shared" si="3"/>
        <v>N22951</v>
      </c>
      <c r="D66" t="str">
        <f>VLOOKUP(C66,Employee!$A$1:$B$1803,2,0)</f>
        <v>Brett Mayo</v>
      </c>
      <c r="E66" t="str">
        <f>VLOOKUP(MID(B66,FIND(":",B66,FIND(":",B66)+1)+1,1),Employee!$C$1:$D$1803,2)</f>
        <v>Male</v>
      </c>
      <c r="F66">
        <f t="shared" ref="F66:F129" si="14">FIND(",",B66,G66+1)</f>
        <v>42</v>
      </c>
      <c r="G66">
        <f t="shared" ref="G66:G129" si="15">FIND(":",B66,FIND(":",B66,FIND(":",B66)+1)+1)+1</f>
        <v>40</v>
      </c>
      <c r="H66" t="str">
        <f t="shared" si="4"/>
        <v>R2</v>
      </c>
      <c r="I66" t="str">
        <f>VLOOKUP(V66,Guide!$B$12:$C$18,2,0)</f>
        <v>OPR</v>
      </c>
      <c r="J66" s="12" t="str">
        <f t="shared" si="5"/>
        <v>C2</v>
      </c>
      <c r="K66" s="12">
        <v>32480</v>
      </c>
      <c r="L66" s="12" t="str">
        <f t="shared" si="6"/>
        <v>Millennial</v>
      </c>
      <c r="M66">
        <f t="shared" ca="1" si="7"/>
        <v>36</v>
      </c>
      <c r="N66" s="12">
        <v>43811</v>
      </c>
      <c r="O66" s="14">
        <f t="shared" ca="1" si="8"/>
        <v>5</v>
      </c>
      <c r="P66" s="13">
        <v>105705</v>
      </c>
      <c r="Q66" s="13" t="str">
        <f t="shared" ca="1" si="9"/>
        <v>5 - 10 Year</v>
      </c>
      <c r="R66" s="3" t="str">
        <f t="shared" ca="1" si="12"/>
        <v>10%</v>
      </c>
      <c r="S66" s="13">
        <f t="shared" ca="1" si="10"/>
        <v>10570.5</v>
      </c>
      <c r="T66" s="13">
        <f t="shared" ca="1" si="11"/>
        <v>95134.5</v>
      </c>
      <c r="U66" t="str">
        <f>VLOOKUP(MID(B66,G66,F66-G66),Department!$A$1:$C$20,2,0)</f>
        <v>Network Engineer</v>
      </c>
      <c r="V66" t="str">
        <f>VLOOKUP(U66,Department!$B$1:$C$20,2,0)</f>
        <v>Operation</v>
      </c>
      <c r="W66" t="str">
        <f>VLOOKUP(MID(B66,FIND(":",B66,F66+1)+1,2),Employee!$G$1:$H$8,2,0)</f>
        <v>Canada</v>
      </c>
    </row>
    <row r="67" spans="1:23" x14ac:dyDescent="0.35">
      <c r="A67" t="str">
        <f t="shared" si="13"/>
        <v>EMP-FN-R19-2019</v>
      </c>
      <c r="B67" t="s">
        <v>131</v>
      </c>
      <c r="C67" t="str">
        <f t="shared" ref="C67:C130" si="16">MID(B67,FIND(":",B67)+1,FIND(",",B67)-(FIND(":",B67)+1))</f>
        <v>N22956</v>
      </c>
      <c r="D67" t="str">
        <f>VLOOKUP(C67,Employee!$A$1:$B$1803,2,0)</f>
        <v>Darrin Guzman</v>
      </c>
      <c r="E67" t="str">
        <f>VLOOKUP(MID(B67,FIND(":",B67,FIND(":",B67)+1)+1,1),Employee!$C$1:$D$1803,2)</f>
        <v>Male</v>
      </c>
      <c r="F67">
        <f t="shared" si="14"/>
        <v>43</v>
      </c>
      <c r="G67">
        <f t="shared" si="15"/>
        <v>40</v>
      </c>
      <c r="H67" t="str">
        <f t="shared" ref="H67:H130" si="17">MID(B67,G67,F67-G67)</f>
        <v>R19</v>
      </c>
      <c r="I67" t="str">
        <f>VLOOKUP(V67,Guide!$B$12:$C$18,2,0)</f>
        <v>FN</v>
      </c>
      <c r="J67" s="12" t="str">
        <f t="shared" ref="J67:J130" si="18">MID(B67,FIND(":",B67,F67+1)+1,2)</f>
        <v>C6</v>
      </c>
      <c r="K67" s="12">
        <v>33497</v>
      </c>
      <c r="L67" s="12" t="str">
        <f t="shared" ref="L67:L130" si="19">IF(YEAR(K67)&gt;=2013, "Gen Alpha", IF(YEAR(K67)&gt;=1997, "Gen Z", IF(YEAR(K67)&gt;=1981, "Millennial", IF(YEAR(K67)&gt;=1965, "Gen X", IF(YEAR(K67)&gt;=1946, "Baby Boomer", "Sebelum Baby Boomer")))))</f>
        <v>Millennial</v>
      </c>
      <c r="M67">
        <f t="shared" ref="M67:M130" ca="1" si="20">ROUNDDOWN(YEARFRAC(K67,TODAY()),0)</f>
        <v>33</v>
      </c>
      <c r="N67" s="12">
        <v>43815</v>
      </c>
      <c r="O67" s="14">
        <f t="shared" ref="O67:O130" ca="1" si="21">ROUNDDOWN(YEARFRAC(N67,TODAY()),0)</f>
        <v>5</v>
      </c>
      <c r="P67" s="13">
        <v>242948</v>
      </c>
      <c r="Q67" s="13" t="str">
        <f t="shared" ref="Q67:Q130" ca="1" si="22">_xlfn.IFS(R67="10%","5 - 10 Year",R67="15%","11 - 15 Year",R67="20%","16 - 20 Year")</f>
        <v>5 - 10 Year</v>
      </c>
      <c r="R67" s="3" t="str">
        <f t="shared" ca="1" si="12"/>
        <v>10%</v>
      </c>
      <c r="S67" s="13">
        <f t="shared" ref="S67:S130" ca="1" si="23">P67*R67</f>
        <v>24294.800000000003</v>
      </c>
      <c r="T67" s="13">
        <f t="shared" ref="T67:T130" ca="1" si="24">P67-S67</f>
        <v>218653.2</v>
      </c>
      <c r="U67" t="str">
        <f>VLOOKUP(MID(B67,G67,F67-G67),Department!$A$1:$C$20,2,0)</f>
        <v>Accounting</v>
      </c>
      <c r="V67" t="str">
        <f>VLOOKUP(U67,Department!$B$1:$C$20,2,0)</f>
        <v>Finance</v>
      </c>
      <c r="W67" t="str">
        <f>VLOOKUP(MID(B67,FIND(":",B67,F67+1)+1,2),Employee!$G$1:$H$8,2,0)</f>
        <v>France</v>
      </c>
    </row>
    <row r="68" spans="1:23" x14ac:dyDescent="0.35">
      <c r="A68" t="str">
        <f t="shared" si="13"/>
        <v>EMP-PM-R5-2019</v>
      </c>
      <c r="B68" t="s">
        <v>132</v>
      </c>
      <c r="C68" t="str">
        <f t="shared" si="16"/>
        <v>N22957</v>
      </c>
      <c r="D68" t="str">
        <f>VLOOKUP(C68,Employee!$A$1:$B$1803,2,0)</f>
        <v>Ruben Ayers</v>
      </c>
      <c r="E68" t="str">
        <f>VLOOKUP(MID(B68,FIND(":",B68,FIND(":",B68)+1)+1,1),Employee!$C$1:$D$1803,2)</f>
        <v>Male</v>
      </c>
      <c r="F68">
        <f t="shared" si="14"/>
        <v>42</v>
      </c>
      <c r="G68">
        <f t="shared" si="15"/>
        <v>40</v>
      </c>
      <c r="H68" t="str">
        <f t="shared" si="17"/>
        <v>R5</v>
      </c>
      <c r="I68" t="str">
        <f>VLOOKUP(V68,Guide!$B$12:$C$18,2,0)</f>
        <v>PM</v>
      </c>
      <c r="J68" s="12" t="str">
        <f t="shared" si="18"/>
        <v>C6</v>
      </c>
      <c r="K68" s="12">
        <v>31075</v>
      </c>
      <c r="L68" s="12" t="str">
        <f t="shared" si="19"/>
        <v>Millennial</v>
      </c>
      <c r="M68">
        <f t="shared" ca="1" si="20"/>
        <v>40</v>
      </c>
      <c r="N68" s="12">
        <v>43811</v>
      </c>
      <c r="O68" s="14">
        <f t="shared" ca="1" si="21"/>
        <v>5</v>
      </c>
      <c r="P68" s="13">
        <v>263636</v>
      </c>
      <c r="Q68" s="13" t="str">
        <f t="shared" ca="1" si="22"/>
        <v>5 - 10 Year</v>
      </c>
      <c r="R68" s="3" t="str">
        <f t="shared" ref="R68:R131" ca="1" si="25">_xlfn.IFS(AND(O68&gt;=5,O68&lt;=10),"10%",AND(O68&gt;=11,O68&lt;=15),"15%",AND(O68&gt;=16,O68&lt;=20),"20%")</f>
        <v>10%</v>
      </c>
      <c r="S68" s="13">
        <f t="shared" ca="1" si="23"/>
        <v>26363.600000000002</v>
      </c>
      <c r="T68" s="13">
        <f t="shared" ca="1" si="24"/>
        <v>237272.4</v>
      </c>
      <c r="U68" t="str">
        <f>VLOOKUP(MID(B68,G68,F68-G68),Department!$A$1:$C$20,2,0)</f>
        <v>Product Manager</v>
      </c>
      <c r="V68" t="str">
        <f>VLOOKUP(U68,Department!$B$1:$C$20,2,0)</f>
        <v>Product Management</v>
      </c>
      <c r="W68" t="str">
        <f>VLOOKUP(MID(B68,FIND(":",B68,F68+1)+1,2),Employee!$G$1:$H$8,2,0)</f>
        <v>France</v>
      </c>
    </row>
    <row r="69" spans="1:23" x14ac:dyDescent="0.35">
      <c r="A69" t="str">
        <f t="shared" si="13"/>
        <v>EMP-SM-R9-2019</v>
      </c>
      <c r="B69" t="s">
        <v>133</v>
      </c>
      <c r="C69" t="str">
        <f t="shared" si="16"/>
        <v>N22971</v>
      </c>
      <c r="D69" t="str">
        <f>VLOOKUP(C69,Employee!$A$1:$B$1803,2,0)</f>
        <v>Celeste Stanton</v>
      </c>
      <c r="E69" t="str">
        <f>VLOOKUP(MID(B69,FIND(":",B69,FIND(":",B69)+1)+1,1),Employee!$C$1:$D$1803,2)</f>
        <v>Female</v>
      </c>
      <c r="F69">
        <f t="shared" si="14"/>
        <v>42</v>
      </c>
      <c r="G69">
        <f t="shared" si="15"/>
        <v>40</v>
      </c>
      <c r="H69" t="str">
        <f t="shared" si="17"/>
        <v>R9</v>
      </c>
      <c r="I69" t="str">
        <f>VLOOKUP(V69,Guide!$B$12:$C$18,2,0)</f>
        <v>SM</v>
      </c>
      <c r="J69" s="12" t="str">
        <f t="shared" si="18"/>
        <v>C3</v>
      </c>
      <c r="K69" s="12">
        <v>31432</v>
      </c>
      <c r="L69" s="12" t="str">
        <f t="shared" si="19"/>
        <v>Millennial</v>
      </c>
      <c r="M69">
        <f t="shared" ca="1" si="20"/>
        <v>39</v>
      </c>
      <c r="N69" s="12">
        <v>43818</v>
      </c>
      <c r="O69" s="14">
        <f t="shared" ca="1" si="21"/>
        <v>5</v>
      </c>
      <c r="P69" s="13">
        <v>187213</v>
      </c>
      <c r="Q69" s="13" t="str">
        <f t="shared" ca="1" si="22"/>
        <v>5 - 10 Year</v>
      </c>
      <c r="R69" s="3" t="str">
        <f t="shared" ca="1" si="25"/>
        <v>10%</v>
      </c>
      <c r="S69" s="13">
        <f t="shared" ca="1" si="23"/>
        <v>18721.3</v>
      </c>
      <c r="T69" s="13">
        <f t="shared" ca="1" si="24"/>
        <v>168491.7</v>
      </c>
      <c r="U69" t="str">
        <f>VLOOKUP(MID(B69,G69,F69-G69),Department!$A$1:$C$20,2,0)</f>
        <v xml:space="preserve">Presales </v>
      </c>
      <c r="V69" t="str">
        <f>VLOOKUP(U69,Department!$B$1:$C$20,2,0)</f>
        <v>Sales and Marketing</v>
      </c>
      <c r="W69" t="str">
        <f>VLOOKUP(MID(B69,FIND(":",B69,F69+1)+1,2),Employee!$G$1:$H$8,2,0)</f>
        <v>United Kingdom</v>
      </c>
    </row>
    <row r="70" spans="1:23" x14ac:dyDescent="0.35">
      <c r="A70" t="str">
        <f t="shared" si="13"/>
        <v>EMP-HR-R18-2019</v>
      </c>
      <c r="B70" t="s">
        <v>134</v>
      </c>
      <c r="C70" t="str">
        <f t="shared" si="16"/>
        <v>N22973</v>
      </c>
      <c r="D70" t="str">
        <f>VLOOKUP(C70,Employee!$A$1:$B$1803,2,0)</f>
        <v>Clifton Alvarado</v>
      </c>
      <c r="E70" t="str">
        <f>VLOOKUP(MID(B70,FIND(":",B70,FIND(":",B70)+1)+1,1),Employee!$C$1:$D$1803,2)</f>
        <v>Male</v>
      </c>
      <c r="F70">
        <f t="shared" si="14"/>
        <v>43</v>
      </c>
      <c r="G70">
        <f t="shared" si="15"/>
        <v>40</v>
      </c>
      <c r="H70" t="str">
        <f t="shared" si="17"/>
        <v>R18</v>
      </c>
      <c r="I70" t="str">
        <f>VLOOKUP(V70,Guide!$B$12:$C$18,2,0)</f>
        <v>HR</v>
      </c>
      <c r="J70" s="12" t="str">
        <f t="shared" si="18"/>
        <v>C5</v>
      </c>
      <c r="K70" s="12">
        <v>33905</v>
      </c>
      <c r="L70" s="12" t="str">
        <f t="shared" si="19"/>
        <v>Millennial</v>
      </c>
      <c r="M70">
        <f t="shared" ca="1" si="20"/>
        <v>32</v>
      </c>
      <c r="N70" s="12">
        <v>43818</v>
      </c>
      <c r="O70" s="14">
        <f t="shared" ca="1" si="21"/>
        <v>5</v>
      </c>
      <c r="P70" s="13">
        <v>215363</v>
      </c>
      <c r="Q70" s="13" t="str">
        <f t="shared" ca="1" si="22"/>
        <v>5 - 10 Year</v>
      </c>
      <c r="R70" s="3" t="str">
        <f t="shared" ca="1" si="25"/>
        <v>10%</v>
      </c>
      <c r="S70" s="13">
        <f t="shared" ca="1" si="23"/>
        <v>21536.300000000003</v>
      </c>
      <c r="T70" s="13">
        <f t="shared" ca="1" si="24"/>
        <v>193826.7</v>
      </c>
      <c r="U70" t="str">
        <f>VLOOKUP(MID(B70,G70,F70-G70),Department!$A$1:$C$20,2,0)</f>
        <v>HR</v>
      </c>
      <c r="V70" t="str">
        <f>VLOOKUP(U70,Department!$B$1:$C$20,2,0)</f>
        <v>HR</v>
      </c>
      <c r="W70" t="str">
        <f>VLOOKUP(MID(B70,FIND(":",B70,F70+1)+1,2),Employee!$G$1:$H$8,2,0)</f>
        <v>Germany</v>
      </c>
    </row>
    <row r="71" spans="1:23" x14ac:dyDescent="0.35">
      <c r="A71" t="str">
        <f t="shared" si="13"/>
        <v>EMP-SM-R9-2019</v>
      </c>
      <c r="B71" t="s">
        <v>135</v>
      </c>
      <c r="C71" t="str">
        <f t="shared" si="16"/>
        <v>N22974</v>
      </c>
      <c r="D71" t="str">
        <f>VLOOKUP(C71,Employee!$A$1:$B$1803,2,0)</f>
        <v>Gustavo Casey</v>
      </c>
      <c r="E71" t="str">
        <f>VLOOKUP(MID(B71,FIND(":",B71,FIND(":",B71)+1)+1,1),Employee!$C$1:$D$1803,2)</f>
        <v>Male</v>
      </c>
      <c r="F71">
        <f t="shared" si="14"/>
        <v>42</v>
      </c>
      <c r="G71">
        <f t="shared" si="15"/>
        <v>40</v>
      </c>
      <c r="H71" t="str">
        <f t="shared" si="17"/>
        <v>R9</v>
      </c>
      <c r="I71" t="str">
        <f>VLOOKUP(V71,Guide!$B$12:$C$18,2,0)</f>
        <v>SM</v>
      </c>
      <c r="J71" s="12" t="str">
        <f t="shared" si="18"/>
        <v>C1</v>
      </c>
      <c r="K71" s="12">
        <v>34118</v>
      </c>
      <c r="L71" s="12" t="str">
        <f t="shared" si="19"/>
        <v>Millennial</v>
      </c>
      <c r="M71">
        <f t="shared" ca="1" si="20"/>
        <v>31</v>
      </c>
      <c r="N71" s="12">
        <v>43818</v>
      </c>
      <c r="O71" s="14">
        <f t="shared" ca="1" si="21"/>
        <v>5</v>
      </c>
      <c r="P71" s="13">
        <v>76330</v>
      </c>
      <c r="Q71" s="13" t="str">
        <f t="shared" ca="1" si="22"/>
        <v>5 - 10 Year</v>
      </c>
      <c r="R71" s="3" t="str">
        <f t="shared" ca="1" si="25"/>
        <v>10%</v>
      </c>
      <c r="S71" s="13">
        <f t="shared" ca="1" si="23"/>
        <v>7633</v>
      </c>
      <c r="T71" s="13">
        <f t="shared" ca="1" si="24"/>
        <v>68697</v>
      </c>
      <c r="U71" t="str">
        <f>VLOOKUP(MID(B71,G71,F71-G71),Department!$A$1:$C$20,2,0)</f>
        <v xml:space="preserve">Presales </v>
      </c>
      <c r="V71" t="str">
        <f>VLOOKUP(U71,Department!$B$1:$C$20,2,0)</f>
        <v>Sales and Marketing</v>
      </c>
      <c r="W71" t="str">
        <f>VLOOKUP(MID(B71,FIND(":",B71,F71+1)+1,2),Employee!$G$1:$H$8,2,0)</f>
        <v>United States Of America</v>
      </c>
    </row>
    <row r="72" spans="1:23" x14ac:dyDescent="0.35">
      <c r="A72" t="str">
        <f t="shared" si="13"/>
        <v>EMP-SM-R15-2019</v>
      </c>
      <c r="B72" t="s">
        <v>136</v>
      </c>
      <c r="C72" t="str">
        <f t="shared" si="16"/>
        <v>N22984</v>
      </c>
      <c r="D72" t="str">
        <f>VLOOKUP(C72,Employee!$A$1:$B$1803,2,0)</f>
        <v>Vonda Wood</v>
      </c>
      <c r="E72" t="str">
        <f>VLOOKUP(MID(B72,FIND(":",B72,FIND(":",B72)+1)+1,1),Employee!$C$1:$D$1803,2)</f>
        <v>Female</v>
      </c>
      <c r="F72">
        <f t="shared" si="14"/>
        <v>43</v>
      </c>
      <c r="G72">
        <f t="shared" si="15"/>
        <v>40</v>
      </c>
      <c r="H72" t="str">
        <f t="shared" si="17"/>
        <v>R15</v>
      </c>
      <c r="I72" t="str">
        <f>VLOOKUP(V72,Guide!$B$12:$C$18,2,0)</f>
        <v>SM</v>
      </c>
      <c r="J72" s="12" t="str">
        <f t="shared" si="18"/>
        <v>C6</v>
      </c>
      <c r="K72" s="12">
        <v>29998</v>
      </c>
      <c r="L72" s="12" t="str">
        <f t="shared" si="19"/>
        <v>Millennial</v>
      </c>
      <c r="M72">
        <f t="shared" ca="1" si="20"/>
        <v>43</v>
      </c>
      <c r="N72" s="12">
        <v>43822</v>
      </c>
      <c r="O72" s="14">
        <f t="shared" ca="1" si="21"/>
        <v>5</v>
      </c>
      <c r="P72" s="13">
        <v>249344</v>
      </c>
      <c r="Q72" s="13" t="str">
        <f t="shared" ca="1" si="22"/>
        <v>5 - 10 Year</v>
      </c>
      <c r="R72" s="3" t="str">
        <f t="shared" ca="1" si="25"/>
        <v>10%</v>
      </c>
      <c r="S72" s="13">
        <f t="shared" ca="1" si="23"/>
        <v>24934.400000000001</v>
      </c>
      <c r="T72" s="13">
        <f t="shared" ca="1" si="24"/>
        <v>224409.60000000001</v>
      </c>
      <c r="U72" t="str">
        <f>VLOOKUP(MID(B72,G72,F72-G72),Department!$A$1:$C$20,2,0)</f>
        <v>Sales</v>
      </c>
      <c r="V72" t="str">
        <f>VLOOKUP(U72,Department!$B$1:$C$20,2,0)</f>
        <v>Sales and Marketing</v>
      </c>
      <c r="W72" t="str">
        <f>VLOOKUP(MID(B72,FIND(":",B72,F72+1)+1,2),Employee!$G$1:$H$8,2,0)</f>
        <v>France</v>
      </c>
    </row>
    <row r="73" spans="1:23" x14ac:dyDescent="0.35">
      <c r="A73" t="str">
        <f t="shared" si="13"/>
        <v>EMP-ENG-R7-2019</v>
      </c>
      <c r="B73" t="s">
        <v>137</v>
      </c>
      <c r="C73" t="str">
        <f t="shared" si="16"/>
        <v>N22986</v>
      </c>
      <c r="D73" t="str">
        <f>VLOOKUP(C73,Employee!$A$1:$B$1803,2,0)</f>
        <v>Luther Glenn</v>
      </c>
      <c r="E73" t="str">
        <f>VLOOKUP(MID(B73,FIND(":",B73,FIND(":",B73)+1)+1,1),Employee!$C$1:$D$1803,2)</f>
        <v>Male</v>
      </c>
      <c r="F73">
        <f t="shared" si="14"/>
        <v>42</v>
      </c>
      <c r="G73">
        <f t="shared" si="15"/>
        <v>40</v>
      </c>
      <c r="H73" t="str">
        <f t="shared" si="17"/>
        <v>R7</v>
      </c>
      <c r="I73" t="str">
        <f>VLOOKUP(V73,Guide!$B$12:$C$18,2,0)</f>
        <v>ENG</v>
      </c>
      <c r="J73" s="12" t="str">
        <f t="shared" si="18"/>
        <v>C3</v>
      </c>
      <c r="K73" s="12">
        <v>33167</v>
      </c>
      <c r="L73" s="12" t="str">
        <f t="shared" si="19"/>
        <v>Millennial</v>
      </c>
      <c r="M73">
        <f t="shared" ca="1" si="20"/>
        <v>34</v>
      </c>
      <c r="N73" s="12">
        <v>43822</v>
      </c>
      <c r="O73" s="14">
        <f t="shared" ca="1" si="21"/>
        <v>5</v>
      </c>
      <c r="P73" s="13">
        <v>418587</v>
      </c>
      <c r="Q73" s="13" t="str">
        <f t="shared" ca="1" si="22"/>
        <v>5 - 10 Year</v>
      </c>
      <c r="R73" s="3" t="str">
        <f t="shared" ca="1" si="25"/>
        <v>10%</v>
      </c>
      <c r="S73" s="13">
        <f t="shared" ca="1" si="23"/>
        <v>41858.700000000004</v>
      </c>
      <c r="T73" s="13">
        <f t="shared" ca="1" si="24"/>
        <v>376728.3</v>
      </c>
      <c r="U73" t="str">
        <f>VLOOKUP(MID(B73,G73,F73-G73),Department!$A$1:$C$20,2,0)</f>
        <v>AI Engineer</v>
      </c>
      <c r="V73" t="str">
        <f>VLOOKUP(U73,Department!$B$1:$C$20,2,0)</f>
        <v>Engineering and Data</v>
      </c>
      <c r="W73" t="str">
        <f>VLOOKUP(MID(B73,FIND(":",B73,F73+1)+1,2),Employee!$G$1:$H$8,2,0)</f>
        <v>United Kingdom</v>
      </c>
    </row>
    <row r="74" spans="1:23" x14ac:dyDescent="0.35">
      <c r="A74" t="str">
        <f t="shared" si="13"/>
        <v>EMP-SM-R15-2019</v>
      </c>
      <c r="B74" t="s">
        <v>138</v>
      </c>
      <c r="C74" t="str">
        <f t="shared" si="16"/>
        <v>N22987</v>
      </c>
      <c r="D74" t="str">
        <f>VLOOKUP(C74,Employee!$A$1:$B$1803,2,0)</f>
        <v>Deshawn Roberts</v>
      </c>
      <c r="E74" t="str">
        <f>VLOOKUP(MID(B74,FIND(":",B74,FIND(":",B74)+1)+1,1),Employee!$C$1:$D$1803,2)</f>
        <v>Male</v>
      </c>
      <c r="F74">
        <f t="shared" si="14"/>
        <v>43</v>
      </c>
      <c r="G74">
        <f t="shared" si="15"/>
        <v>40</v>
      </c>
      <c r="H74" t="str">
        <f t="shared" si="17"/>
        <v>R15</v>
      </c>
      <c r="I74" t="str">
        <f>VLOOKUP(V74,Guide!$B$12:$C$18,2,0)</f>
        <v>SM</v>
      </c>
      <c r="J74" s="12" t="str">
        <f t="shared" si="18"/>
        <v>C5</v>
      </c>
      <c r="K74" s="12">
        <v>32798</v>
      </c>
      <c r="L74" s="12" t="str">
        <f t="shared" si="19"/>
        <v>Millennial</v>
      </c>
      <c r="M74">
        <f t="shared" ca="1" si="20"/>
        <v>35</v>
      </c>
      <c r="N74" s="12">
        <v>43822</v>
      </c>
      <c r="O74" s="14">
        <f t="shared" ca="1" si="21"/>
        <v>5</v>
      </c>
      <c r="P74" s="13">
        <v>143988</v>
      </c>
      <c r="Q74" s="13" t="str">
        <f t="shared" ca="1" si="22"/>
        <v>5 - 10 Year</v>
      </c>
      <c r="R74" s="3" t="str">
        <f t="shared" ca="1" si="25"/>
        <v>10%</v>
      </c>
      <c r="S74" s="13">
        <f t="shared" ca="1" si="23"/>
        <v>14398.800000000001</v>
      </c>
      <c r="T74" s="13">
        <f t="shared" ca="1" si="24"/>
        <v>129589.2</v>
      </c>
      <c r="U74" t="str">
        <f>VLOOKUP(MID(B74,G74,F74-G74),Department!$A$1:$C$20,2,0)</f>
        <v>Sales</v>
      </c>
      <c r="V74" t="str">
        <f>VLOOKUP(U74,Department!$B$1:$C$20,2,0)</f>
        <v>Sales and Marketing</v>
      </c>
      <c r="W74" t="str">
        <f>VLOOKUP(MID(B74,FIND(":",B74,F74+1)+1,2),Employee!$G$1:$H$8,2,0)</f>
        <v>Germany</v>
      </c>
    </row>
    <row r="75" spans="1:23" x14ac:dyDescent="0.35">
      <c r="A75" t="str">
        <f t="shared" si="13"/>
        <v>EMP-ENG-R3-2019</v>
      </c>
      <c r="B75" t="s">
        <v>139</v>
      </c>
      <c r="C75" t="str">
        <f t="shared" si="16"/>
        <v>N22988</v>
      </c>
      <c r="D75" t="str">
        <f>VLOOKUP(C75,Employee!$A$1:$B$1803,2,0)</f>
        <v>Hong Underwood</v>
      </c>
      <c r="E75" t="str">
        <f>VLOOKUP(MID(B75,FIND(":",B75,FIND(":",B75)+1)+1,1),Employee!$C$1:$D$1803,2)</f>
        <v>Male</v>
      </c>
      <c r="F75">
        <f t="shared" si="14"/>
        <v>42</v>
      </c>
      <c r="G75">
        <f t="shared" si="15"/>
        <v>40</v>
      </c>
      <c r="H75" t="str">
        <f t="shared" si="17"/>
        <v>R3</v>
      </c>
      <c r="I75" t="str">
        <f>VLOOKUP(V75,Guide!$B$12:$C$18,2,0)</f>
        <v>ENG</v>
      </c>
      <c r="J75" s="12" t="str">
        <f t="shared" si="18"/>
        <v>C7</v>
      </c>
      <c r="K75" s="12">
        <v>31663</v>
      </c>
      <c r="L75" s="12" t="str">
        <f t="shared" si="19"/>
        <v>Millennial</v>
      </c>
      <c r="M75">
        <f t="shared" ca="1" si="20"/>
        <v>38</v>
      </c>
      <c r="N75" s="12">
        <v>43822</v>
      </c>
      <c r="O75" s="14">
        <f t="shared" ca="1" si="21"/>
        <v>5</v>
      </c>
      <c r="P75" s="13">
        <v>297127</v>
      </c>
      <c r="Q75" s="13" t="str">
        <f t="shared" ca="1" si="22"/>
        <v>5 - 10 Year</v>
      </c>
      <c r="R75" s="3" t="str">
        <f t="shared" ca="1" si="25"/>
        <v>10%</v>
      </c>
      <c r="S75" s="13">
        <f t="shared" ca="1" si="23"/>
        <v>29712.7</v>
      </c>
      <c r="T75" s="13">
        <f t="shared" ca="1" si="24"/>
        <v>267414.3</v>
      </c>
      <c r="U75" t="str">
        <f>VLOOKUP(MID(B75,G75,F75-G75),Department!$A$1:$C$20,2,0)</f>
        <v>Software Quality Assurance</v>
      </c>
      <c r="V75" t="str">
        <f>VLOOKUP(U75,Department!$B$1:$C$20,2,0)</f>
        <v>Engineering and Data</v>
      </c>
      <c r="W75" t="str">
        <f>VLOOKUP(MID(B75,FIND(":",B75,F75+1)+1,2),Employee!$G$1:$H$8,2,0)</f>
        <v>Argentina</v>
      </c>
    </row>
    <row r="76" spans="1:23" x14ac:dyDescent="0.35">
      <c r="A76" t="str">
        <f t="shared" si="13"/>
        <v>EMP-PM-R5-2019</v>
      </c>
      <c r="B76" t="s">
        <v>140</v>
      </c>
      <c r="C76" t="str">
        <f t="shared" si="16"/>
        <v>N22996</v>
      </c>
      <c r="D76" t="str">
        <f>VLOOKUP(C76,Employee!$A$1:$B$1803,2,0)</f>
        <v>Alonso Abbott</v>
      </c>
      <c r="E76" t="str">
        <f>VLOOKUP(MID(B76,FIND(":",B76,FIND(":",B76)+1)+1,1),Employee!$C$1:$D$1803,2)</f>
        <v>Male</v>
      </c>
      <c r="F76">
        <f t="shared" si="14"/>
        <v>42</v>
      </c>
      <c r="G76">
        <f t="shared" si="15"/>
        <v>40</v>
      </c>
      <c r="H76" t="str">
        <f t="shared" si="17"/>
        <v>R5</v>
      </c>
      <c r="I76" t="str">
        <f>VLOOKUP(V76,Guide!$B$12:$C$18,2,0)</f>
        <v>PM</v>
      </c>
      <c r="J76" s="12" t="str">
        <f t="shared" si="18"/>
        <v>C5</v>
      </c>
      <c r="K76" s="12">
        <v>34868</v>
      </c>
      <c r="L76" s="12" t="str">
        <f t="shared" si="19"/>
        <v>Millennial</v>
      </c>
      <c r="M76">
        <f t="shared" ca="1" si="20"/>
        <v>29</v>
      </c>
      <c r="N76" s="12">
        <v>43822</v>
      </c>
      <c r="O76" s="14">
        <f t="shared" ca="1" si="21"/>
        <v>5</v>
      </c>
      <c r="P76" s="13">
        <v>120239</v>
      </c>
      <c r="Q76" s="13" t="str">
        <f t="shared" ca="1" si="22"/>
        <v>5 - 10 Year</v>
      </c>
      <c r="R76" s="3" t="str">
        <f t="shared" ca="1" si="25"/>
        <v>10%</v>
      </c>
      <c r="S76" s="13">
        <f t="shared" ca="1" si="23"/>
        <v>12023.900000000001</v>
      </c>
      <c r="T76" s="13">
        <f t="shared" ca="1" si="24"/>
        <v>108215.1</v>
      </c>
      <c r="U76" t="str">
        <f>VLOOKUP(MID(B76,G76,F76-G76),Department!$A$1:$C$20,2,0)</f>
        <v>Product Manager</v>
      </c>
      <c r="V76" t="str">
        <f>VLOOKUP(U76,Department!$B$1:$C$20,2,0)</f>
        <v>Product Management</v>
      </c>
      <c r="W76" t="str">
        <f>VLOOKUP(MID(B76,FIND(":",B76,F76+1)+1,2),Employee!$G$1:$H$8,2,0)</f>
        <v>Germany</v>
      </c>
    </row>
    <row r="77" spans="1:23" x14ac:dyDescent="0.35">
      <c r="A77" t="str">
        <f t="shared" si="13"/>
        <v>EMP-OPR-R8-2019</v>
      </c>
      <c r="B77" t="s">
        <v>141</v>
      </c>
      <c r="C77" t="str">
        <f t="shared" si="16"/>
        <v>N22998</v>
      </c>
      <c r="D77" t="str">
        <f>VLOOKUP(C77,Employee!$A$1:$B$1803,2,0)</f>
        <v>Scottie Avery</v>
      </c>
      <c r="E77" t="str">
        <f>VLOOKUP(MID(B77,FIND(":",B77,FIND(":",B77)+1)+1,1),Employee!$C$1:$D$1803,2)</f>
        <v>Male</v>
      </c>
      <c r="F77">
        <f t="shared" si="14"/>
        <v>42</v>
      </c>
      <c r="G77">
        <f t="shared" si="15"/>
        <v>40</v>
      </c>
      <c r="H77" t="str">
        <f t="shared" si="17"/>
        <v>R8</v>
      </c>
      <c r="I77" t="str">
        <f>VLOOKUP(V77,Guide!$B$12:$C$18,2,0)</f>
        <v>OPR</v>
      </c>
      <c r="J77" s="12" t="str">
        <f t="shared" si="18"/>
        <v>C5</v>
      </c>
      <c r="K77" s="12">
        <v>32327</v>
      </c>
      <c r="L77" s="12" t="str">
        <f t="shared" si="19"/>
        <v>Millennial</v>
      </c>
      <c r="M77">
        <f t="shared" ca="1" si="20"/>
        <v>36</v>
      </c>
      <c r="N77" s="12">
        <v>43822</v>
      </c>
      <c r="O77" s="14">
        <f t="shared" ca="1" si="21"/>
        <v>5</v>
      </c>
      <c r="P77" s="13">
        <v>299358</v>
      </c>
      <c r="Q77" s="13" t="str">
        <f t="shared" ca="1" si="22"/>
        <v>5 - 10 Year</v>
      </c>
      <c r="R77" s="3" t="str">
        <f t="shared" ca="1" si="25"/>
        <v>10%</v>
      </c>
      <c r="S77" s="13">
        <f t="shared" ca="1" si="23"/>
        <v>29935.800000000003</v>
      </c>
      <c r="T77" s="13">
        <f t="shared" ca="1" si="24"/>
        <v>269422.2</v>
      </c>
      <c r="U77" t="str">
        <f>VLOOKUP(MID(B77,G77,F77-G77),Department!$A$1:$C$20,2,0)</f>
        <v>DevOps Engineer</v>
      </c>
      <c r="V77" t="str">
        <f>VLOOKUP(U77,Department!$B$1:$C$20,2,0)</f>
        <v>Operation</v>
      </c>
      <c r="W77" t="str">
        <f>VLOOKUP(MID(B77,FIND(":",B77,F77+1)+1,2),Employee!$G$1:$H$8,2,0)</f>
        <v>Germany</v>
      </c>
    </row>
    <row r="78" spans="1:23" x14ac:dyDescent="0.35">
      <c r="A78" t="str">
        <f t="shared" si="13"/>
        <v>EMP-ENG-R13-2019</v>
      </c>
      <c r="B78" t="s">
        <v>142</v>
      </c>
      <c r="C78" t="str">
        <f t="shared" si="16"/>
        <v>N22999</v>
      </c>
      <c r="D78" t="str">
        <f>VLOOKUP(C78,Employee!$A$1:$B$1803,2,0)</f>
        <v>Juanita Gross</v>
      </c>
      <c r="E78" t="str">
        <f>VLOOKUP(MID(B78,FIND(":",B78,FIND(":",B78)+1)+1,1),Employee!$C$1:$D$1803,2)</f>
        <v>Female</v>
      </c>
      <c r="F78">
        <f t="shared" si="14"/>
        <v>43</v>
      </c>
      <c r="G78">
        <f t="shared" si="15"/>
        <v>40</v>
      </c>
      <c r="H78" t="str">
        <f t="shared" si="17"/>
        <v>R13</v>
      </c>
      <c r="I78" t="str">
        <f>VLOOKUP(V78,Guide!$B$12:$C$18,2,0)</f>
        <v>ENG</v>
      </c>
      <c r="J78" s="12" t="str">
        <f t="shared" si="18"/>
        <v>C1</v>
      </c>
      <c r="K78" s="12">
        <v>33641</v>
      </c>
      <c r="L78" s="12" t="str">
        <f t="shared" si="19"/>
        <v>Millennial</v>
      </c>
      <c r="M78">
        <f t="shared" ca="1" si="20"/>
        <v>33</v>
      </c>
      <c r="N78" s="12">
        <v>43822</v>
      </c>
      <c r="O78" s="14">
        <f t="shared" ca="1" si="21"/>
        <v>5</v>
      </c>
      <c r="P78" s="13">
        <v>150035</v>
      </c>
      <c r="Q78" s="13" t="str">
        <f t="shared" ca="1" si="22"/>
        <v>5 - 10 Year</v>
      </c>
      <c r="R78" s="3" t="str">
        <f t="shared" ca="1" si="25"/>
        <v>10%</v>
      </c>
      <c r="S78" s="13">
        <f t="shared" ca="1" si="23"/>
        <v>15003.5</v>
      </c>
      <c r="T78" s="13">
        <f t="shared" ca="1" si="24"/>
        <v>135031.5</v>
      </c>
      <c r="U78" t="str">
        <f>VLOOKUP(MID(B78,G78,F78-G78),Department!$A$1:$C$20,2,0)</f>
        <v>Data Engineer</v>
      </c>
      <c r="V78" t="str">
        <f>VLOOKUP(U78,Department!$B$1:$C$20,2,0)</f>
        <v>Engineering and Data</v>
      </c>
      <c r="W78" t="str">
        <f>VLOOKUP(MID(B78,FIND(":",B78,F78+1)+1,2),Employee!$G$1:$H$8,2,0)</f>
        <v>United States Of America</v>
      </c>
    </row>
    <row r="79" spans="1:23" x14ac:dyDescent="0.35">
      <c r="A79" t="str">
        <f t="shared" si="13"/>
        <v>EMP-SM-R10-2019</v>
      </c>
      <c r="B79" t="s">
        <v>143</v>
      </c>
      <c r="C79" t="str">
        <f t="shared" si="16"/>
        <v>N23000</v>
      </c>
      <c r="D79" t="str">
        <f>VLOOKUP(C79,Employee!$A$1:$B$1803,2,0)</f>
        <v>Katina Duran</v>
      </c>
      <c r="E79" t="str">
        <f>VLOOKUP(MID(B79,FIND(":",B79,FIND(":",B79)+1)+1,1),Employee!$C$1:$D$1803,2)</f>
        <v>Female</v>
      </c>
      <c r="F79">
        <f t="shared" si="14"/>
        <v>43</v>
      </c>
      <c r="G79">
        <f t="shared" si="15"/>
        <v>40</v>
      </c>
      <c r="H79" t="str">
        <f t="shared" si="17"/>
        <v>R10</v>
      </c>
      <c r="I79" t="str">
        <f>VLOOKUP(V79,Guide!$B$12:$C$18,2,0)</f>
        <v>SM</v>
      </c>
      <c r="J79" s="12" t="str">
        <f t="shared" si="18"/>
        <v>C6</v>
      </c>
      <c r="K79" s="12">
        <v>33461</v>
      </c>
      <c r="L79" s="12" t="str">
        <f t="shared" si="19"/>
        <v>Millennial</v>
      </c>
      <c r="M79">
        <f t="shared" ca="1" si="20"/>
        <v>33</v>
      </c>
      <c r="N79" s="12">
        <v>43822</v>
      </c>
      <c r="O79" s="14">
        <f t="shared" ca="1" si="21"/>
        <v>5</v>
      </c>
      <c r="P79" s="13">
        <v>195785</v>
      </c>
      <c r="Q79" s="13" t="str">
        <f t="shared" ca="1" si="22"/>
        <v>5 - 10 Year</v>
      </c>
      <c r="R79" s="3" t="str">
        <f t="shared" ca="1" si="25"/>
        <v>10%</v>
      </c>
      <c r="S79" s="13">
        <f t="shared" ca="1" si="23"/>
        <v>19578.5</v>
      </c>
      <c r="T79" s="13">
        <f t="shared" ca="1" si="24"/>
        <v>176206.5</v>
      </c>
      <c r="U79" t="str">
        <f>VLOOKUP(MID(B79,G79,F79-G79),Department!$A$1:$C$20,2,0)</f>
        <v>Marketing</v>
      </c>
      <c r="V79" t="str">
        <f>VLOOKUP(U79,Department!$B$1:$C$20,2,0)</f>
        <v>Sales and Marketing</v>
      </c>
      <c r="W79" t="str">
        <f>VLOOKUP(MID(B79,FIND(":",B79,F79+1)+1,2),Employee!$G$1:$H$8,2,0)</f>
        <v>France</v>
      </c>
    </row>
    <row r="80" spans="1:23" x14ac:dyDescent="0.35">
      <c r="A80" t="str">
        <f t="shared" si="13"/>
        <v>EMP-ENG-R12-2019</v>
      </c>
      <c r="B80" t="s">
        <v>144</v>
      </c>
      <c r="C80" t="str">
        <f t="shared" si="16"/>
        <v>N23001</v>
      </c>
      <c r="D80" t="str">
        <f>VLOOKUP(C80,Employee!$A$1:$B$1803,2,0)</f>
        <v>Marisol Hood</v>
      </c>
      <c r="E80" t="str">
        <f>VLOOKUP(MID(B80,FIND(":",B80,FIND(":",B80)+1)+1,1),Employee!$C$1:$D$1803,2)</f>
        <v>Female</v>
      </c>
      <c r="F80">
        <f t="shared" si="14"/>
        <v>43</v>
      </c>
      <c r="G80">
        <f t="shared" si="15"/>
        <v>40</v>
      </c>
      <c r="H80" t="str">
        <f t="shared" si="17"/>
        <v>R12</v>
      </c>
      <c r="I80" t="str">
        <f>VLOOKUP(V80,Guide!$B$12:$C$18,2,0)</f>
        <v>ENG</v>
      </c>
      <c r="J80" s="12" t="str">
        <f t="shared" si="18"/>
        <v>C1</v>
      </c>
      <c r="K80" s="12">
        <v>35354</v>
      </c>
      <c r="L80" s="12" t="str">
        <f t="shared" si="19"/>
        <v>Millennial</v>
      </c>
      <c r="M80">
        <f t="shared" ca="1" si="20"/>
        <v>28</v>
      </c>
      <c r="N80" s="12">
        <v>43822</v>
      </c>
      <c r="O80" s="14">
        <f t="shared" ca="1" si="21"/>
        <v>5</v>
      </c>
      <c r="P80" s="13">
        <v>92714</v>
      </c>
      <c r="Q80" s="13" t="str">
        <f t="shared" ca="1" si="22"/>
        <v>5 - 10 Year</v>
      </c>
      <c r="R80" s="3" t="str">
        <f t="shared" ca="1" si="25"/>
        <v>10%</v>
      </c>
      <c r="S80" s="13">
        <f t="shared" ca="1" si="23"/>
        <v>9271.4</v>
      </c>
      <c r="T80" s="13">
        <f t="shared" ca="1" si="24"/>
        <v>83442.600000000006</v>
      </c>
      <c r="U80" t="str">
        <f>VLOOKUP(MID(B80,G80,F80-G80),Department!$A$1:$C$20,2,0)</f>
        <v>Data Analyst</v>
      </c>
      <c r="V80" t="str">
        <f>VLOOKUP(U80,Department!$B$1:$C$20,2,0)</f>
        <v>Engineering and Data</v>
      </c>
      <c r="W80" t="str">
        <f>VLOOKUP(MID(B80,FIND(":",B80,F80+1)+1,2),Employee!$G$1:$H$8,2,0)</f>
        <v>United States Of America</v>
      </c>
    </row>
    <row r="81" spans="1:23" x14ac:dyDescent="0.35">
      <c r="A81" t="str">
        <f t="shared" si="13"/>
        <v>EMP-ENG-R13-2020</v>
      </c>
      <c r="B81" t="s">
        <v>145</v>
      </c>
      <c r="C81" t="str">
        <f t="shared" si="16"/>
        <v>N23022</v>
      </c>
      <c r="D81" t="str">
        <f>VLOOKUP(C81,Employee!$A$1:$B$1803,2,0)</f>
        <v>Gracie Shelton</v>
      </c>
      <c r="E81" t="str">
        <f>VLOOKUP(MID(B81,FIND(":",B81,FIND(":",B81)+1)+1,1),Employee!$C$1:$D$1803,2)</f>
        <v>Female</v>
      </c>
      <c r="F81">
        <f t="shared" si="14"/>
        <v>43</v>
      </c>
      <c r="G81">
        <f t="shared" si="15"/>
        <v>40</v>
      </c>
      <c r="H81" t="str">
        <f t="shared" si="17"/>
        <v>R13</v>
      </c>
      <c r="I81" t="str">
        <f>VLOOKUP(V81,Guide!$B$12:$C$18,2,0)</f>
        <v>ENG</v>
      </c>
      <c r="J81" s="12" t="str">
        <f t="shared" si="18"/>
        <v>C2</v>
      </c>
      <c r="K81" s="12">
        <v>33341</v>
      </c>
      <c r="L81" s="12" t="str">
        <f t="shared" si="19"/>
        <v>Millennial</v>
      </c>
      <c r="M81">
        <f t="shared" ca="1" si="20"/>
        <v>33</v>
      </c>
      <c r="N81" s="12">
        <v>43836</v>
      </c>
      <c r="O81" s="14">
        <f t="shared" ca="1" si="21"/>
        <v>5</v>
      </c>
      <c r="P81" s="13">
        <v>113126</v>
      </c>
      <c r="Q81" s="13" t="str">
        <f t="shared" ca="1" si="22"/>
        <v>5 - 10 Year</v>
      </c>
      <c r="R81" s="3" t="str">
        <f t="shared" ca="1" si="25"/>
        <v>10%</v>
      </c>
      <c r="S81" s="13">
        <f t="shared" ca="1" si="23"/>
        <v>11312.6</v>
      </c>
      <c r="T81" s="13">
        <f t="shared" ca="1" si="24"/>
        <v>101813.4</v>
      </c>
      <c r="U81" t="str">
        <f>VLOOKUP(MID(B81,G81,F81-G81),Department!$A$1:$C$20,2,0)</f>
        <v>Data Engineer</v>
      </c>
      <c r="V81" t="str">
        <f>VLOOKUP(U81,Department!$B$1:$C$20,2,0)</f>
        <v>Engineering and Data</v>
      </c>
      <c r="W81" t="str">
        <f>VLOOKUP(MID(B81,FIND(":",B81,F81+1)+1,2),Employee!$G$1:$H$8,2,0)</f>
        <v>Canada</v>
      </c>
    </row>
    <row r="82" spans="1:23" x14ac:dyDescent="0.35">
      <c r="A82" t="str">
        <f t="shared" si="13"/>
        <v>EMP-ENG-R12-2020</v>
      </c>
      <c r="B82" t="s">
        <v>146</v>
      </c>
      <c r="C82" t="str">
        <f t="shared" si="16"/>
        <v>N23023</v>
      </c>
      <c r="D82" t="str">
        <f>VLOOKUP(C82,Employee!$A$1:$B$1803,2,0)</f>
        <v>Anderson Larson</v>
      </c>
      <c r="E82" t="str">
        <f>VLOOKUP(MID(B82,FIND(":",B82,FIND(":",B82)+1)+1,1),Employee!$C$1:$D$1803,2)</f>
        <v>Male</v>
      </c>
      <c r="F82">
        <f t="shared" si="14"/>
        <v>43</v>
      </c>
      <c r="G82">
        <f t="shared" si="15"/>
        <v>40</v>
      </c>
      <c r="H82" t="str">
        <f t="shared" si="17"/>
        <v>R12</v>
      </c>
      <c r="I82" t="str">
        <f>VLOOKUP(V82,Guide!$B$12:$C$18,2,0)</f>
        <v>ENG</v>
      </c>
      <c r="J82" s="12" t="str">
        <f t="shared" si="18"/>
        <v>C6</v>
      </c>
      <c r="K82" s="12">
        <v>32185</v>
      </c>
      <c r="L82" s="12" t="str">
        <f t="shared" si="19"/>
        <v>Millennial</v>
      </c>
      <c r="M82">
        <f t="shared" ca="1" si="20"/>
        <v>37</v>
      </c>
      <c r="N82" s="12">
        <v>43836</v>
      </c>
      <c r="O82" s="14">
        <f t="shared" ca="1" si="21"/>
        <v>5</v>
      </c>
      <c r="P82" s="13">
        <v>232628</v>
      </c>
      <c r="Q82" s="13" t="str">
        <f t="shared" ca="1" si="22"/>
        <v>5 - 10 Year</v>
      </c>
      <c r="R82" s="3" t="str">
        <f t="shared" ca="1" si="25"/>
        <v>10%</v>
      </c>
      <c r="S82" s="13">
        <f t="shared" ca="1" si="23"/>
        <v>23262.800000000003</v>
      </c>
      <c r="T82" s="13">
        <f t="shared" ca="1" si="24"/>
        <v>209365.2</v>
      </c>
      <c r="U82" t="str">
        <f>VLOOKUP(MID(B82,G82,F82-G82),Department!$A$1:$C$20,2,0)</f>
        <v>Data Analyst</v>
      </c>
      <c r="V82" t="str">
        <f>VLOOKUP(U82,Department!$B$1:$C$20,2,0)</f>
        <v>Engineering and Data</v>
      </c>
      <c r="W82" t="str">
        <f>VLOOKUP(MID(B82,FIND(":",B82,F82+1)+1,2),Employee!$G$1:$H$8,2,0)</f>
        <v>France</v>
      </c>
    </row>
    <row r="83" spans="1:23" x14ac:dyDescent="0.35">
      <c r="A83" t="str">
        <f t="shared" si="13"/>
        <v>EMP-PM-R5-2020</v>
      </c>
      <c r="B83" t="s">
        <v>147</v>
      </c>
      <c r="C83" t="str">
        <f t="shared" si="16"/>
        <v>N23025</v>
      </c>
      <c r="D83" t="str">
        <f>VLOOKUP(C83,Employee!$A$1:$B$1803,2,0)</f>
        <v>Xavier Petty</v>
      </c>
      <c r="E83" t="str">
        <f>VLOOKUP(MID(B83,FIND(":",B83,FIND(":",B83)+1)+1,1),Employee!$C$1:$D$1803,2)</f>
        <v>Male</v>
      </c>
      <c r="F83">
        <f t="shared" si="14"/>
        <v>42</v>
      </c>
      <c r="G83">
        <f t="shared" si="15"/>
        <v>40</v>
      </c>
      <c r="H83" t="str">
        <f t="shared" si="17"/>
        <v>R5</v>
      </c>
      <c r="I83" t="str">
        <f>VLOOKUP(V83,Guide!$B$12:$C$18,2,0)</f>
        <v>PM</v>
      </c>
      <c r="J83" s="12" t="str">
        <f t="shared" si="18"/>
        <v>C5</v>
      </c>
      <c r="K83" s="12">
        <v>34121</v>
      </c>
      <c r="L83" s="12" t="str">
        <f t="shared" si="19"/>
        <v>Millennial</v>
      </c>
      <c r="M83">
        <f t="shared" ca="1" si="20"/>
        <v>31</v>
      </c>
      <c r="N83" s="12">
        <v>43836</v>
      </c>
      <c r="O83" s="14">
        <f t="shared" ca="1" si="21"/>
        <v>5</v>
      </c>
      <c r="P83" s="13">
        <v>123287</v>
      </c>
      <c r="Q83" s="13" t="str">
        <f t="shared" ca="1" si="22"/>
        <v>5 - 10 Year</v>
      </c>
      <c r="R83" s="3" t="str">
        <f t="shared" ca="1" si="25"/>
        <v>10%</v>
      </c>
      <c r="S83" s="13">
        <f t="shared" ca="1" si="23"/>
        <v>12328.7</v>
      </c>
      <c r="T83" s="13">
        <f t="shared" ca="1" si="24"/>
        <v>110958.3</v>
      </c>
      <c r="U83" t="str">
        <f>VLOOKUP(MID(B83,G83,F83-G83),Department!$A$1:$C$20,2,0)</f>
        <v>Product Manager</v>
      </c>
      <c r="V83" t="str">
        <f>VLOOKUP(U83,Department!$B$1:$C$20,2,0)</f>
        <v>Product Management</v>
      </c>
      <c r="W83" t="str">
        <f>VLOOKUP(MID(B83,FIND(":",B83,F83+1)+1,2),Employee!$G$1:$H$8,2,0)</f>
        <v>Germany</v>
      </c>
    </row>
    <row r="84" spans="1:23" x14ac:dyDescent="0.35">
      <c r="A84" t="str">
        <f t="shared" si="13"/>
        <v>EMP-PM-R5-2020</v>
      </c>
      <c r="B84" t="s">
        <v>148</v>
      </c>
      <c r="C84" t="str">
        <f t="shared" si="16"/>
        <v>N23026</v>
      </c>
      <c r="D84" t="str">
        <f>VLOOKUP(C84,Employee!$A$1:$B$1803,2,0)</f>
        <v>Dominique Lozano</v>
      </c>
      <c r="E84" t="str">
        <f>VLOOKUP(MID(B84,FIND(":",B84,FIND(":",B84)+1)+1,1),Employee!$C$1:$D$1803,2)</f>
        <v>Female</v>
      </c>
      <c r="F84">
        <f t="shared" si="14"/>
        <v>42</v>
      </c>
      <c r="G84">
        <f t="shared" si="15"/>
        <v>40</v>
      </c>
      <c r="H84" t="str">
        <f t="shared" si="17"/>
        <v>R5</v>
      </c>
      <c r="I84" t="str">
        <f>VLOOKUP(V84,Guide!$B$12:$C$18,2,0)</f>
        <v>PM</v>
      </c>
      <c r="J84" s="12" t="str">
        <f t="shared" si="18"/>
        <v>C6</v>
      </c>
      <c r="K84" s="12">
        <v>33386</v>
      </c>
      <c r="L84" s="12" t="str">
        <f t="shared" si="19"/>
        <v>Millennial</v>
      </c>
      <c r="M84">
        <f t="shared" ca="1" si="20"/>
        <v>33</v>
      </c>
      <c r="N84" s="12">
        <v>43836</v>
      </c>
      <c r="O84" s="14">
        <f t="shared" ca="1" si="21"/>
        <v>5</v>
      </c>
      <c r="P84" s="13">
        <v>161500</v>
      </c>
      <c r="Q84" s="13" t="str">
        <f t="shared" ca="1" si="22"/>
        <v>5 - 10 Year</v>
      </c>
      <c r="R84" s="3" t="str">
        <f t="shared" ca="1" si="25"/>
        <v>10%</v>
      </c>
      <c r="S84" s="13">
        <f t="shared" ca="1" si="23"/>
        <v>16150</v>
      </c>
      <c r="T84" s="13">
        <f t="shared" ca="1" si="24"/>
        <v>145350</v>
      </c>
      <c r="U84" t="str">
        <f>VLOOKUP(MID(B84,G84,F84-G84),Department!$A$1:$C$20,2,0)</f>
        <v>Product Manager</v>
      </c>
      <c r="V84" t="str">
        <f>VLOOKUP(U84,Department!$B$1:$C$20,2,0)</f>
        <v>Product Management</v>
      </c>
      <c r="W84" t="str">
        <f>VLOOKUP(MID(B84,FIND(":",B84,F84+1)+1,2),Employee!$G$1:$H$8,2,0)</f>
        <v>France</v>
      </c>
    </row>
    <row r="85" spans="1:23" x14ac:dyDescent="0.35">
      <c r="A85" t="str">
        <f t="shared" si="13"/>
        <v>EMP-OPR-R8-2020</v>
      </c>
      <c r="B85" t="s">
        <v>149</v>
      </c>
      <c r="C85" t="str">
        <f t="shared" si="16"/>
        <v>N23029</v>
      </c>
      <c r="D85" t="str">
        <f>VLOOKUP(C85,Employee!$A$1:$B$1803,2,0)</f>
        <v>Trevor Castaneda</v>
      </c>
      <c r="E85" t="str">
        <f>VLOOKUP(MID(B85,FIND(":",B85,FIND(":",B85)+1)+1,1),Employee!$C$1:$D$1803,2)</f>
        <v>Male</v>
      </c>
      <c r="F85">
        <f t="shared" si="14"/>
        <v>42</v>
      </c>
      <c r="G85">
        <f t="shared" si="15"/>
        <v>40</v>
      </c>
      <c r="H85" t="str">
        <f t="shared" si="17"/>
        <v>R8</v>
      </c>
      <c r="I85" t="str">
        <f>VLOOKUP(V85,Guide!$B$12:$C$18,2,0)</f>
        <v>OPR</v>
      </c>
      <c r="J85" s="12" t="str">
        <f t="shared" si="18"/>
        <v>C3</v>
      </c>
      <c r="K85" s="12">
        <v>34985</v>
      </c>
      <c r="L85" s="12" t="str">
        <f t="shared" si="19"/>
        <v>Millennial</v>
      </c>
      <c r="M85">
        <f t="shared" ca="1" si="20"/>
        <v>29</v>
      </c>
      <c r="N85" s="12">
        <v>43836</v>
      </c>
      <c r="O85" s="14">
        <f t="shared" ca="1" si="21"/>
        <v>5</v>
      </c>
      <c r="P85" s="13">
        <v>122269</v>
      </c>
      <c r="Q85" s="13" t="str">
        <f t="shared" ca="1" si="22"/>
        <v>5 - 10 Year</v>
      </c>
      <c r="R85" s="3" t="str">
        <f t="shared" ca="1" si="25"/>
        <v>10%</v>
      </c>
      <c r="S85" s="13">
        <f t="shared" ca="1" si="23"/>
        <v>12226.900000000001</v>
      </c>
      <c r="T85" s="13">
        <f t="shared" ca="1" si="24"/>
        <v>110042.1</v>
      </c>
      <c r="U85" t="str">
        <f>VLOOKUP(MID(B85,G85,F85-G85),Department!$A$1:$C$20,2,0)</f>
        <v>DevOps Engineer</v>
      </c>
      <c r="V85" t="str">
        <f>VLOOKUP(U85,Department!$B$1:$C$20,2,0)</f>
        <v>Operation</v>
      </c>
      <c r="W85" t="str">
        <f>VLOOKUP(MID(B85,FIND(":",B85,F85+1)+1,2),Employee!$G$1:$H$8,2,0)</f>
        <v>United Kingdom</v>
      </c>
    </row>
    <row r="86" spans="1:23" x14ac:dyDescent="0.35">
      <c r="A86" t="str">
        <f t="shared" si="13"/>
        <v>EMP-ENG-R1-2020</v>
      </c>
      <c r="B86" t="s">
        <v>150</v>
      </c>
      <c r="C86" t="str">
        <f t="shared" si="16"/>
        <v>N23030</v>
      </c>
      <c r="D86" t="str">
        <f>VLOOKUP(C86,Employee!$A$1:$B$1803,2,0)</f>
        <v>Tracy Diaz</v>
      </c>
      <c r="E86" t="str">
        <f>VLOOKUP(MID(B86,FIND(":",B86,FIND(":",B86)+1)+1,1),Employee!$C$1:$D$1803,2)</f>
        <v>Male</v>
      </c>
      <c r="F86">
        <f t="shared" si="14"/>
        <v>42</v>
      </c>
      <c r="G86">
        <f t="shared" si="15"/>
        <v>40</v>
      </c>
      <c r="H86" t="str">
        <f t="shared" si="17"/>
        <v>R1</v>
      </c>
      <c r="I86" t="str">
        <f>VLOOKUP(V86,Guide!$B$12:$C$18,2,0)</f>
        <v>ENG</v>
      </c>
      <c r="J86" s="12" t="str">
        <f t="shared" si="18"/>
        <v>C1</v>
      </c>
      <c r="K86" s="12">
        <v>33802</v>
      </c>
      <c r="L86" s="12" t="str">
        <f t="shared" si="19"/>
        <v>Millennial</v>
      </c>
      <c r="M86">
        <f t="shared" ca="1" si="20"/>
        <v>32</v>
      </c>
      <c r="N86" s="12">
        <v>43836</v>
      </c>
      <c r="O86" s="14">
        <f t="shared" ca="1" si="21"/>
        <v>5</v>
      </c>
      <c r="P86" s="13">
        <v>106605</v>
      </c>
      <c r="Q86" s="13" t="str">
        <f t="shared" ca="1" si="22"/>
        <v>5 - 10 Year</v>
      </c>
      <c r="R86" s="3" t="str">
        <f t="shared" ca="1" si="25"/>
        <v>10%</v>
      </c>
      <c r="S86" s="13">
        <f t="shared" ca="1" si="23"/>
        <v>10660.5</v>
      </c>
      <c r="T86" s="13">
        <f t="shared" ca="1" si="24"/>
        <v>95944.5</v>
      </c>
      <c r="U86" t="str">
        <f>VLOOKUP(MID(B86,G86,F86-G86),Department!$A$1:$C$20,2,0)</f>
        <v>BackEnd Developer</v>
      </c>
      <c r="V86" t="str">
        <f>VLOOKUP(U86,Department!$B$1:$C$20,2,0)</f>
        <v>Engineering and Data</v>
      </c>
      <c r="W86" t="str">
        <f>VLOOKUP(MID(B86,FIND(":",B86,F86+1)+1,2),Employee!$G$1:$H$8,2,0)</f>
        <v>United States Of America</v>
      </c>
    </row>
    <row r="87" spans="1:23" x14ac:dyDescent="0.35">
      <c r="A87" t="str">
        <f t="shared" si="13"/>
        <v>EMP-ENG-R1-2020</v>
      </c>
      <c r="B87" t="s">
        <v>151</v>
      </c>
      <c r="C87" t="str">
        <f t="shared" si="16"/>
        <v>N23031</v>
      </c>
      <c r="D87" t="str">
        <f>VLOOKUP(C87,Employee!$A$1:$B$1803,2,0)</f>
        <v>Jillian Hampton</v>
      </c>
      <c r="E87" t="str">
        <f>VLOOKUP(MID(B87,FIND(":",B87,FIND(":",B87)+1)+1,1),Employee!$C$1:$D$1803,2)</f>
        <v>Female</v>
      </c>
      <c r="F87">
        <f t="shared" si="14"/>
        <v>42</v>
      </c>
      <c r="G87">
        <f t="shared" si="15"/>
        <v>40</v>
      </c>
      <c r="H87" t="str">
        <f t="shared" si="17"/>
        <v>R1</v>
      </c>
      <c r="I87" t="str">
        <f>VLOOKUP(V87,Guide!$B$12:$C$18,2,0)</f>
        <v>ENG</v>
      </c>
      <c r="J87" s="12" t="str">
        <f t="shared" si="18"/>
        <v>C5</v>
      </c>
      <c r="K87" s="12">
        <v>34397</v>
      </c>
      <c r="L87" s="12" t="str">
        <f t="shared" si="19"/>
        <v>Millennial</v>
      </c>
      <c r="M87">
        <f t="shared" ca="1" si="20"/>
        <v>30</v>
      </c>
      <c r="N87" s="12">
        <v>43836</v>
      </c>
      <c r="O87" s="14">
        <f t="shared" ca="1" si="21"/>
        <v>5</v>
      </c>
      <c r="P87" s="13">
        <v>84317</v>
      </c>
      <c r="Q87" s="13" t="str">
        <f t="shared" ca="1" si="22"/>
        <v>5 - 10 Year</v>
      </c>
      <c r="R87" s="3" t="str">
        <f t="shared" ca="1" si="25"/>
        <v>10%</v>
      </c>
      <c r="S87" s="13">
        <f t="shared" ca="1" si="23"/>
        <v>8431.7000000000007</v>
      </c>
      <c r="T87" s="13">
        <f t="shared" ca="1" si="24"/>
        <v>75885.3</v>
      </c>
      <c r="U87" t="str">
        <f>VLOOKUP(MID(B87,G87,F87-G87),Department!$A$1:$C$20,2,0)</f>
        <v>BackEnd Developer</v>
      </c>
      <c r="V87" t="str">
        <f>VLOOKUP(U87,Department!$B$1:$C$20,2,0)</f>
        <v>Engineering and Data</v>
      </c>
      <c r="W87" t="str">
        <f>VLOOKUP(MID(B87,FIND(":",B87,F87+1)+1,2),Employee!$G$1:$H$8,2,0)</f>
        <v>Germany</v>
      </c>
    </row>
    <row r="88" spans="1:23" x14ac:dyDescent="0.35">
      <c r="A88" t="str">
        <f t="shared" si="13"/>
        <v>EMP-FN-R19-2020</v>
      </c>
      <c r="B88" t="s">
        <v>152</v>
      </c>
      <c r="C88" t="str">
        <f t="shared" si="16"/>
        <v>N23032</v>
      </c>
      <c r="D88" t="str">
        <f>VLOOKUP(C88,Employee!$A$1:$B$1803,2,0)</f>
        <v>Howard Pittman</v>
      </c>
      <c r="E88" t="str">
        <f>VLOOKUP(MID(B88,FIND(":",B88,FIND(":",B88)+1)+1,1),Employee!$C$1:$D$1803,2)</f>
        <v>Male</v>
      </c>
      <c r="F88">
        <f t="shared" si="14"/>
        <v>43</v>
      </c>
      <c r="G88">
        <f t="shared" si="15"/>
        <v>40</v>
      </c>
      <c r="H88" t="str">
        <f t="shared" si="17"/>
        <v>R19</v>
      </c>
      <c r="I88" t="str">
        <f>VLOOKUP(V88,Guide!$B$12:$C$18,2,0)</f>
        <v>FN</v>
      </c>
      <c r="J88" s="12" t="str">
        <f t="shared" si="18"/>
        <v>C1</v>
      </c>
      <c r="K88" s="12">
        <v>35472</v>
      </c>
      <c r="L88" s="12" t="str">
        <f t="shared" si="19"/>
        <v>Gen Z</v>
      </c>
      <c r="M88">
        <f t="shared" ca="1" si="20"/>
        <v>28</v>
      </c>
      <c r="N88" s="12">
        <v>43836</v>
      </c>
      <c r="O88" s="14">
        <f t="shared" ca="1" si="21"/>
        <v>5</v>
      </c>
      <c r="P88" s="13">
        <v>60723</v>
      </c>
      <c r="Q88" s="13" t="str">
        <f t="shared" ca="1" si="22"/>
        <v>5 - 10 Year</v>
      </c>
      <c r="R88" s="3" t="str">
        <f t="shared" ca="1" si="25"/>
        <v>10%</v>
      </c>
      <c r="S88" s="13">
        <f t="shared" ca="1" si="23"/>
        <v>6072.3</v>
      </c>
      <c r="T88" s="13">
        <f t="shared" ca="1" si="24"/>
        <v>54650.7</v>
      </c>
      <c r="U88" t="str">
        <f>VLOOKUP(MID(B88,G88,F88-G88),Department!$A$1:$C$20,2,0)</f>
        <v>Accounting</v>
      </c>
      <c r="V88" t="str">
        <f>VLOOKUP(U88,Department!$B$1:$C$20,2,0)</f>
        <v>Finance</v>
      </c>
      <c r="W88" t="str">
        <f>VLOOKUP(MID(B88,FIND(":",B88,F88+1)+1,2),Employee!$G$1:$H$8,2,0)</f>
        <v>United States Of America</v>
      </c>
    </row>
    <row r="89" spans="1:23" x14ac:dyDescent="0.35">
      <c r="A89" t="str">
        <f t="shared" si="13"/>
        <v>EMP-OPR-R16-2020</v>
      </c>
      <c r="B89" t="s">
        <v>153</v>
      </c>
      <c r="C89" t="str">
        <f t="shared" si="16"/>
        <v>N23033</v>
      </c>
      <c r="D89" t="str">
        <f>VLOOKUP(C89,Employee!$A$1:$B$1803,2,0)</f>
        <v>Stacie Ellis</v>
      </c>
      <c r="E89" t="str">
        <f>VLOOKUP(MID(B89,FIND(":",B89,FIND(":",B89)+1)+1,1),Employee!$C$1:$D$1803,2)</f>
        <v>Female</v>
      </c>
      <c r="F89">
        <f t="shared" si="14"/>
        <v>43</v>
      </c>
      <c r="G89">
        <f t="shared" si="15"/>
        <v>40</v>
      </c>
      <c r="H89" t="str">
        <f t="shared" si="17"/>
        <v>R16</v>
      </c>
      <c r="I89" t="str">
        <f>VLOOKUP(V89,Guide!$B$12:$C$18,2,0)</f>
        <v>OPR</v>
      </c>
      <c r="J89" s="12" t="str">
        <f t="shared" si="18"/>
        <v>C7</v>
      </c>
      <c r="K89" s="12">
        <v>34918</v>
      </c>
      <c r="L89" s="12" t="str">
        <f t="shared" si="19"/>
        <v>Millennial</v>
      </c>
      <c r="M89">
        <f t="shared" ca="1" si="20"/>
        <v>29</v>
      </c>
      <c r="N89" s="12">
        <v>43836</v>
      </c>
      <c r="O89" s="14">
        <f t="shared" ca="1" si="21"/>
        <v>5</v>
      </c>
      <c r="P89" s="13">
        <v>60723</v>
      </c>
      <c r="Q89" s="13" t="str">
        <f t="shared" ca="1" si="22"/>
        <v>5 - 10 Year</v>
      </c>
      <c r="R89" s="3" t="str">
        <f t="shared" ca="1" si="25"/>
        <v>10%</v>
      </c>
      <c r="S89" s="13">
        <f t="shared" ca="1" si="23"/>
        <v>6072.3</v>
      </c>
      <c r="T89" s="13">
        <f t="shared" ca="1" si="24"/>
        <v>54650.7</v>
      </c>
      <c r="U89" t="str">
        <f>VLOOKUP(MID(B89,G89,F89-G89),Department!$A$1:$C$20,2,0)</f>
        <v>IT Support</v>
      </c>
      <c r="V89" t="str">
        <f>VLOOKUP(U89,Department!$B$1:$C$20,2,0)</f>
        <v>Operation</v>
      </c>
      <c r="W89" t="str">
        <f>VLOOKUP(MID(B89,FIND(":",B89,F89+1)+1,2),Employee!$G$1:$H$8,2,0)</f>
        <v>Argentina</v>
      </c>
    </row>
    <row r="90" spans="1:23" x14ac:dyDescent="0.35">
      <c r="A90" t="str">
        <f t="shared" si="13"/>
        <v>EMP-HR-R18-2020</v>
      </c>
      <c r="B90" t="s">
        <v>154</v>
      </c>
      <c r="C90" t="str">
        <f t="shared" si="16"/>
        <v>N23035</v>
      </c>
      <c r="D90" t="str">
        <f>VLOOKUP(C90,Employee!$A$1:$B$1803,2,0)</f>
        <v>Lenore Blake</v>
      </c>
      <c r="E90" t="str">
        <f>VLOOKUP(MID(B90,FIND(":",B90,FIND(":",B90)+1)+1,1),Employee!$C$1:$D$1803,2)</f>
        <v>Female</v>
      </c>
      <c r="F90">
        <f t="shared" si="14"/>
        <v>43</v>
      </c>
      <c r="G90">
        <f t="shared" si="15"/>
        <v>40</v>
      </c>
      <c r="H90" t="str">
        <f t="shared" si="17"/>
        <v>R18</v>
      </c>
      <c r="I90" t="str">
        <f>VLOOKUP(V90,Guide!$B$12:$C$18,2,0)</f>
        <v>HR</v>
      </c>
      <c r="J90" s="12" t="str">
        <f t="shared" si="18"/>
        <v>C5</v>
      </c>
      <c r="K90" s="12">
        <v>34224</v>
      </c>
      <c r="L90" s="12" t="str">
        <f t="shared" si="19"/>
        <v>Millennial</v>
      </c>
      <c r="M90">
        <f t="shared" ca="1" si="20"/>
        <v>31</v>
      </c>
      <c r="N90" s="12">
        <v>43836</v>
      </c>
      <c r="O90" s="14">
        <f t="shared" ca="1" si="21"/>
        <v>5</v>
      </c>
      <c r="P90" s="13">
        <v>154048</v>
      </c>
      <c r="Q90" s="13" t="str">
        <f t="shared" ca="1" si="22"/>
        <v>5 - 10 Year</v>
      </c>
      <c r="R90" s="3" t="str">
        <f t="shared" ca="1" si="25"/>
        <v>10%</v>
      </c>
      <c r="S90" s="13">
        <f t="shared" ca="1" si="23"/>
        <v>15404.800000000001</v>
      </c>
      <c r="T90" s="13">
        <f t="shared" ca="1" si="24"/>
        <v>138643.20000000001</v>
      </c>
      <c r="U90" t="str">
        <f>VLOOKUP(MID(B90,G90,F90-G90),Department!$A$1:$C$20,2,0)</f>
        <v>HR</v>
      </c>
      <c r="V90" t="str">
        <f>VLOOKUP(U90,Department!$B$1:$C$20,2,0)</f>
        <v>HR</v>
      </c>
      <c r="W90" t="str">
        <f>VLOOKUP(MID(B90,FIND(":",B90,F90+1)+1,2),Employee!$G$1:$H$8,2,0)</f>
        <v>Germany</v>
      </c>
    </row>
    <row r="91" spans="1:23" x14ac:dyDescent="0.35">
      <c r="A91" t="str">
        <f t="shared" si="13"/>
        <v>EMP-ENG-R7-2020</v>
      </c>
      <c r="B91" t="s">
        <v>155</v>
      </c>
      <c r="C91" t="str">
        <f t="shared" si="16"/>
        <v>N23036</v>
      </c>
      <c r="D91" t="str">
        <f>VLOOKUP(C91,Employee!$A$1:$B$1803,2,0)</f>
        <v>Rueben Zuniga</v>
      </c>
      <c r="E91" t="str">
        <f>VLOOKUP(MID(B91,FIND(":",B91,FIND(":",B91)+1)+1,1),Employee!$C$1:$D$1803,2)</f>
        <v>Male</v>
      </c>
      <c r="F91">
        <f t="shared" si="14"/>
        <v>42</v>
      </c>
      <c r="G91">
        <f t="shared" si="15"/>
        <v>40</v>
      </c>
      <c r="H91" t="str">
        <f t="shared" si="17"/>
        <v>R7</v>
      </c>
      <c r="I91" t="str">
        <f>VLOOKUP(V91,Guide!$B$12:$C$18,2,0)</f>
        <v>ENG</v>
      </c>
      <c r="J91" s="12" t="str">
        <f t="shared" si="18"/>
        <v>C3</v>
      </c>
      <c r="K91" s="12">
        <v>34460</v>
      </c>
      <c r="L91" s="12" t="str">
        <f t="shared" si="19"/>
        <v>Millennial</v>
      </c>
      <c r="M91">
        <f t="shared" ca="1" si="20"/>
        <v>30</v>
      </c>
      <c r="N91" s="12">
        <v>43836</v>
      </c>
      <c r="O91" s="14">
        <f t="shared" ca="1" si="21"/>
        <v>5</v>
      </c>
      <c r="P91" s="13">
        <v>60723</v>
      </c>
      <c r="Q91" s="13" t="str">
        <f t="shared" ca="1" si="22"/>
        <v>5 - 10 Year</v>
      </c>
      <c r="R91" s="3" t="str">
        <f t="shared" ca="1" si="25"/>
        <v>10%</v>
      </c>
      <c r="S91" s="13">
        <f t="shared" ca="1" si="23"/>
        <v>6072.3</v>
      </c>
      <c r="T91" s="13">
        <f t="shared" ca="1" si="24"/>
        <v>54650.7</v>
      </c>
      <c r="U91" t="str">
        <f>VLOOKUP(MID(B91,G91,F91-G91),Department!$A$1:$C$20,2,0)</f>
        <v>AI Engineer</v>
      </c>
      <c r="V91" t="str">
        <f>VLOOKUP(U91,Department!$B$1:$C$20,2,0)</f>
        <v>Engineering and Data</v>
      </c>
      <c r="W91" t="str">
        <f>VLOOKUP(MID(B91,FIND(":",B91,F91+1)+1,2),Employee!$G$1:$H$8,2,0)</f>
        <v>United Kingdom</v>
      </c>
    </row>
    <row r="92" spans="1:23" x14ac:dyDescent="0.35">
      <c r="A92" t="str">
        <f t="shared" si="13"/>
        <v>EMP-HR-R18-2020</v>
      </c>
      <c r="B92" t="s">
        <v>156</v>
      </c>
      <c r="C92" t="str">
        <f t="shared" si="16"/>
        <v>N23037</v>
      </c>
      <c r="D92" t="str">
        <f>VLOOKUP(C92,Employee!$A$1:$B$1803,2,0)</f>
        <v>Clement Ochoa</v>
      </c>
      <c r="E92" t="str">
        <f>VLOOKUP(MID(B92,FIND(":",B92,FIND(":",B92)+1)+1,1),Employee!$C$1:$D$1803,2)</f>
        <v>Male</v>
      </c>
      <c r="F92">
        <f t="shared" si="14"/>
        <v>43</v>
      </c>
      <c r="G92">
        <f t="shared" si="15"/>
        <v>40</v>
      </c>
      <c r="H92" t="str">
        <f t="shared" si="17"/>
        <v>R18</v>
      </c>
      <c r="I92" t="str">
        <f>VLOOKUP(V92,Guide!$B$12:$C$18,2,0)</f>
        <v>HR</v>
      </c>
      <c r="J92" s="12" t="str">
        <f t="shared" si="18"/>
        <v>C5</v>
      </c>
      <c r="K92" s="12">
        <v>30798</v>
      </c>
      <c r="L92" s="12" t="str">
        <f t="shared" si="19"/>
        <v>Millennial</v>
      </c>
      <c r="M92">
        <f t="shared" ca="1" si="20"/>
        <v>40</v>
      </c>
      <c r="N92" s="12">
        <v>43836</v>
      </c>
      <c r="O92" s="14">
        <f t="shared" ca="1" si="21"/>
        <v>5</v>
      </c>
      <c r="P92" s="13">
        <v>333194</v>
      </c>
      <c r="Q92" s="13" t="str">
        <f t="shared" ca="1" si="22"/>
        <v>5 - 10 Year</v>
      </c>
      <c r="R92" s="3" t="str">
        <f t="shared" ca="1" si="25"/>
        <v>10%</v>
      </c>
      <c r="S92" s="13">
        <f t="shared" ca="1" si="23"/>
        <v>33319.4</v>
      </c>
      <c r="T92" s="13">
        <f t="shared" ca="1" si="24"/>
        <v>299874.59999999998</v>
      </c>
      <c r="U92" t="str">
        <f>VLOOKUP(MID(B92,G92,F92-G92),Department!$A$1:$C$20,2,0)</f>
        <v>HR</v>
      </c>
      <c r="V92" t="str">
        <f>VLOOKUP(U92,Department!$B$1:$C$20,2,0)</f>
        <v>HR</v>
      </c>
      <c r="W92" t="str">
        <f>VLOOKUP(MID(B92,FIND(":",B92,F92+1)+1,2),Employee!$G$1:$H$8,2,0)</f>
        <v>Germany</v>
      </c>
    </row>
    <row r="93" spans="1:23" x14ac:dyDescent="0.35">
      <c r="A93" t="str">
        <f t="shared" si="13"/>
        <v>EMP-OPR-R2-2020</v>
      </c>
      <c r="B93" t="s">
        <v>157</v>
      </c>
      <c r="C93" t="str">
        <f t="shared" si="16"/>
        <v>N23039</v>
      </c>
      <c r="D93" t="str">
        <f>VLOOKUP(C93,Employee!$A$1:$B$1803,2,0)</f>
        <v>Byron Brady</v>
      </c>
      <c r="E93" t="str">
        <f>VLOOKUP(MID(B93,FIND(":",B93,FIND(":",B93)+1)+1,1),Employee!$C$1:$D$1803,2)</f>
        <v>Male</v>
      </c>
      <c r="F93">
        <f t="shared" si="14"/>
        <v>42</v>
      </c>
      <c r="G93">
        <f t="shared" si="15"/>
        <v>40</v>
      </c>
      <c r="H93" t="str">
        <f t="shared" si="17"/>
        <v>R2</v>
      </c>
      <c r="I93" t="str">
        <f>VLOOKUP(V93,Guide!$B$12:$C$18,2,0)</f>
        <v>OPR</v>
      </c>
      <c r="J93" s="12" t="str">
        <f t="shared" si="18"/>
        <v>C1</v>
      </c>
      <c r="K93" s="12">
        <v>34304</v>
      </c>
      <c r="L93" s="12" t="str">
        <f t="shared" si="19"/>
        <v>Millennial</v>
      </c>
      <c r="M93">
        <f t="shared" ca="1" si="20"/>
        <v>31</v>
      </c>
      <c r="N93" s="12">
        <v>43839</v>
      </c>
      <c r="O93" s="14">
        <f t="shared" ca="1" si="21"/>
        <v>5</v>
      </c>
      <c r="P93" s="13">
        <v>69138</v>
      </c>
      <c r="Q93" s="13" t="str">
        <f t="shared" ca="1" si="22"/>
        <v>5 - 10 Year</v>
      </c>
      <c r="R93" s="3" t="str">
        <f t="shared" ca="1" si="25"/>
        <v>10%</v>
      </c>
      <c r="S93" s="13">
        <f t="shared" ca="1" si="23"/>
        <v>6913.8</v>
      </c>
      <c r="T93" s="13">
        <f t="shared" ca="1" si="24"/>
        <v>62224.2</v>
      </c>
      <c r="U93" t="str">
        <f>VLOOKUP(MID(B93,G93,F93-G93),Department!$A$1:$C$20,2,0)</f>
        <v>Network Engineer</v>
      </c>
      <c r="V93" t="str">
        <f>VLOOKUP(U93,Department!$B$1:$C$20,2,0)</f>
        <v>Operation</v>
      </c>
      <c r="W93" t="str">
        <f>VLOOKUP(MID(B93,FIND(":",B93,F93+1)+1,2),Employee!$G$1:$H$8,2,0)</f>
        <v>United States Of America</v>
      </c>
    </row>
    <row r="94" spans="1:23" x14ac:dyDescent="0.35">
      <c r="A94" t="str">
        <f t="shared" si="13"/>
        <v>EMP-ENG-R13-2020</v>
      </c>
      <c r="B94" t="s">
        <v>158</v>
      </c>
      <c r="C94" t="str">
        <f t="shared" si="16"/>
        <v>N23047</v>
      </c>
      <c r="D94" t="str">
        <f>VLOOKUP(C94,Employee!$A$1:$B$1803,2,0)</f>
        <v>Chung Morgan</v>
      </c>
      <c r="E94" t="str">
        <f>VLOOKUP(MID(B94,FIND(":",B94,FIND(":",B94)+1)+1,1),Employee!$C$1:$D$1803,2)</f>
        <v>Male</v>
      </c>
      <c r="F94">
        <f t="shared" si="14"/>
        <v>43</v>
      </c>
      <c r="G94">
        <f t="shared" si="15"/>
        <v>40</v>
      </c>
      <c r="H94" t="str">
        <f t="shared" si="17"/>
        <v>R13</v>
      </c>
      <c r="I94" t="str">
        <f>VLOOKUP(V94,Guide!$B$12:$C$18,2,0)</f>
        <v>ENG</v>
      </c>
      <c r="J94" s="12" t="str">
        <f t="shared" si="18"/>
        <v>C6</v>
      </c>
      <c r="K94" s="12">
        <v>33328</v>
      </c>
      <c r="L94" s="12" t="str">
        <f t="shared" si="19"/>
        <v>Millennial</v>
      </c>
      <c r="M94">
        <f t="shared" ca="1" si="20"/>
        <v>33</v>
      </c>
      <c r="N94" s="12">
        <v>43843</v>
      </c>
      <c r="O94" s="14">
        <f t="shared" ca="1" si="21"/>
        <v>5</v>
      </c>
      <c r="P94" s="13">
        <v>112738</v>
      </c>
      <c r="Q94" s="13" t="str">
        <f t="shared" ca="1" si="22"/>
        <v>5 - 10 Year</v>
      </c>
      <c r="R94" s="3" t="str">
        <f t="shared" ca="1" si="25"/>
        <v>10%</v>
      </c>
      <c r="S94" s="13">
        <f t="shared" ca="1" si="23"/>
        <v>11273.800000000001</v>
      </c>
      <c r="T94" s="13">
        <f t="shared" ca="1" si="24"/>
        <v>101464.2</v>
      </c>
      <c r="U94" t="str">
        <f>VLOOKUP(MID(B94,G94,F94-G94),Department!$A$1:$C$20,2,0)</f>
        <v>Data Engineer</v>
      </c>
      <c r="V94" t="str">
        <f>VLOOKUP(U94,Department!$B$1:$C$20,2,0)</f>
        <v>Engineering and Data</v>
      </c>
      <c r="W94" t="str">
        <f>VLOOKUP(MID(B94,FIND(":",B94,F94+1)+1,2),Employee!$G$1:$H$8,2,0)</f>
        <v>France</v>
      </c>
    </row>
    <row r="95" spans="1:23" x14ac:dyDescent="0.35">
      <c r="A95" t="str">
        <f t="shared" si="13"/>
        <v>EMP-PM-R6-2020</v>
      </c>
      <c r="B95" t="s">
        <v>159</v>
      </c>
      <c r="C95" t="str">
        <f t="shared" si="16"/>
        <v>N23048</v>
      </c>
      <c r="D95" t="str">
        <f>VLOOKUP(C95,Employee!$A$1:$B$1803,2,0)</f>
        <v>Bruno Stuart</v>
      </c>
      <c r="E95" t="str">
        <f>VLOOKUP(MID(B95,FIND(":",B95,FIND(":",B95)+1)+1,1),Employee!$C$1:$D$1803,2)</f>
        <v>Male</v>
      </c>
      <c r="F95">
        <f t="shared" si="14"/>
        <v>42</v>
      </c>
      <c r="G95">
        <f t="shared" si="15"/>
        <v>40</v>
      </c>
      <c r="H95" t="str">
        <f t="shared" si="17"/>
        <v>R6</v>
      </c>
      <c r="I95" t="str">
        <f>VLOOKUP(V95,Guide!$B$12:$C$18,2,0)</f>
        <v>PM</v>
      </c>
      <c r="J95" s="12" t="str">
        <f t="shared" si="18"/>
        <v>C5</v>
      </c>
      <c r="K95" s="12">
        <v>30944</v>
      </c>
      <c r="L95" s="12" t="str">
        <f t="shared" si="19"/>
        <v>Millennial</v>
      </c>
      <c r="M95">
        <f t="shared" ca="1" si="20"/>
        <v>40</v>
      </c>
      <c r="N95" s="12">
        <v>43843</v>
      </c>
      <c r="O95" s="14">
        <f t="shared" ca="1" si="21"/>
        <v>5</v>
      </c>
      <c r="P95" s="13">
        <v>156501</v>
      </c>
      <c r="Q95" s="13" t="str">
        <f t="shared" ca="1" si="22"/>
        <v>5 - 10 Year</v>
      </c>
      <c r="R95" s="3" t="str">
        <f t="shared" ca="1" si="25"/>
        <v>10%</v>
      </c>
      <c r="S95" s="13">
        <f t="shared" ca="1" si="23"/>
        <v>15650.1</v>
      </c>
      <c r="T95" s="13">
        <f t="shared" ca="1" si="24"/>
        <v>140850.9</v>
      </c>
      <c r="U95" t="str">
        <f>VLOOKUP(MID(B95,G95,F95-G95),Department!$A$1:$C$20,2,0)</f>
        <v>UI/UX</v>
      </c>
      <c r="V95" t="str">
        <f>VLOOKUP(U95,Department!$B$1:$C$20,2,0)</f>
        <v>Product Management</v>
      </c>
      <c r="W95" t="str">
        <f>VLOOKUP(MID(B95,FIND(":",B95,F95+1)+1,2),Employee!$G$1:$H$8,2,0)</f>
        <v>Germany</v>
      </c>
    </row>
    <row r="96" spans="1:23" x14ac:dyDescent="0.35">
      <c r="A96" t="str">
        <f t="shared" si="13"/>
        <v>EMP-PM-R5-2020</v>
      </c>
      <c r="B96" t="s">
        <v>160</v>
      </c>
      <c r="C96" t="str">
        <f t="shared" si="16"/>
        <v>N23049</v>
      </c>
      <c r="D96" t="str">
        <f>VLOOKUP(C96,Employee!$A$1:$B$1803,2,0)</f>
        <v>Dylan Faulkner</v>
      </c>
      <c r="E96" t="str">
        <f>VLOOKUP(MID(B96,FIND(":",B96,FIND(":",B96)+1)+1,1),Employee!$C$1:$D$1803,2)</f>
        <v>Male</v>
      </c>
      <c r="F96">
        <f t="shared" si="14"/>
        <v>42</v>
      </c>
      <c r="G96">
        <f t="shared" si="15"/>
        <v>40</v>
      </c>
      <c r="H96" t="str">
        <f t="shared" si="17"/>
        <v>R5</v>
      </c>
      <c r="I96" t="str">
        <f>VLOOKUP(V96,Guide!$B$12:$C$18,2,0)</f>
        <v>PM</v>
      </c>
      <c r="J96" s="12" t="str">
        <f t="shared" si="18"/>
        <v>C2</v>
      </c>
      <c r="K96" s="12">
        <v>34885</v>
      </c>
      <c r="L96" s="12" t="str">
        <f t="shared" si="19"/>
        <v>Millennial</v>
      </c>
      <c r="M96">
        <f t="shared" ca="1" si="20"/>
        <v>29</v>
      </c>
      <c r="N96" s="12">
        <v>43843</v>
      </c>
      <c r="O96" s="14">
        <f t="shared" ca="1" si="21"/>
        <v>5</v>
      </c>
      <c r="P96" s="13">
        <v>44375</v>
      </c>
      <c r="Q96" s="13" t="str">
        <f t="shared" ca="1" si="22"/>
        <v>5 - 10 Year</v>
      </c>
      <c r="R96" s="3" t="str">
        <f t="shared" ca="1" si="25"/>
        <v>10%</v>
      </c>
      <c r="S96" s="13">
        <f t="shared" ca="1" si="23"/>
        <v>4437.5</v>
      </c>
      <c r="T96" s="13">
        <f t="shared" ca="1" si="24"/>
        <v>39937.5</v>
      </c>
      <c r="U96" t="str">
        <f>VLOOKUP(MID(B96,G96,F96-G96),Department!$A$1:$C$20,2,0)</f>
        <v>Product Manager</v>
      </c>
      <c r="V96" t="str">
        <f>VLOOKUP(U96,Department!$B$1:$C$20,2,0)</f>
        <v>Product Management</v>
      </c>
      <c r="W96" t="str">
        <f>VLOOKUP(MID(B96,FIND(":",B96,F96+1)+1,2),Employee!$G$1:$H$8,2,0)</f>
        <v>Canada</v>
      </c>
    </row>
    <row r="97" spans="1:23" x14ac:dyDescent="0.35">
      <c r="A97" t="str">
        <f t="shared" si="13"/>
        <v>EMP-SM-R10-2020</v>
      </c>
      <c r="B97" t="s">
        <v>161</v>
      </c>
      <c r="C97" t="str">
        <f t="shared" si="16"/>
        <v>N23053</v>
      </c>
      <c r="D97" t="str">
        <f>VLOOKUP(C97,Employee!$A$1:$B$1803,2,0)</f>
        <v>Cindy Franklin</v>
      </c>
      <c r="E97" t="str">
        <f>VLOOKUP(MID(B97,FIND(":",B97,FIND(":",B97)+1)+1,1),Employee!$C$1:$D$1803,2)</f>
        <v>Female</v>
      </c>
      <c r="F97">
        <f t="shared" si="14"/>
        <v>43</v>
      </c>
      <c r="G97">
        <f t="shared" si="15"/>
        <v>40</v>
      </c>
      <c r="H97" t="str">
        <f t="shared" si="17"/>
        <v>R10</v>
      </c>
      <c r="I97" t="str">
        <f>VLOOKUP(V97,Guide!$B$12:$C$18,2,0)</f>
        <v>SM</v>
      </c>
      <c r="J97" s="12" t="str">
        <f t="shared" si="18"/>
        <v>C3</v>
      </c>
      <c r="K97" s="12">
        <v>34309</v>
      </c>
      <c r="L97" s="12" t="str">
        <f t="shared" si="19"/>
        <v>Millennial</v>
      </c>
      <c r="M97">
        <f t="shared" ca="1" si="20"/>
        <v>31</v>
      </c>
      <c r="N97" s="12">
        <v>43843</v>
      </c>
      <c r="O97" s="14">
        <f t="shared" ca="1" si="21"/>
        <v>5</v>
      </c>
      <c r="P97" s="13">
        <v>44375</v>
      </c>
      <c r="Q97" s="13" t="str">
        <f t="shared" ca="1" si="22"/>
        <v>5 - 10 Year</v>
      </c>
      <c r="R97" s="3" t="str">
        <f t="shared" ca="1" si="25"/>
        <v>10%</v>
      </c>
      <c r="S97" s="13">
        <f t="shared" ca="1" si="23"/>
        <v>4437.5</v>
      </c>
      <c r="T97" s="13">
        <f t="shared" ca="1" si="24"/>
        <v>39937.5</v>
      </c>
      <c r="U97" t="str">
        <f>VLOOKUP(MID(B97,G97,F97-G97),Department!$A$1:$C$20,2,0)</f>
        <v>Marketing</v>
      </c>
      <c r="V97" t="str">
        <f>VLOOKUP(U97,Department!$B$1:$C$20,2,0)</f>
        <v>Sales and Marketing</v>
      </c>
      <c r="W97" t="str">
        <f>VLOOKUP(MID(B97,FIND(":",B97,F97+1)+1,2),Employee!$G$1:$H$8,2,0)</f>
        <v>United Kingdom</v>
      </c>
    </row>
    <row r="98" spans="1:23" x14ac:dyDescent="0.35">
      <c r="A98" t="str">
        <f t="shared" si="13"/>
        <v>EMP-ENG-R7-2020</v>
      </c>
      <c r="B98" t="s">
        <v>162</v>
      </c>
      <c r="C98" t="str">
        <f t="shared" si="16"/>
        <v>N23062</v>
      </c>
      <c r="D98" t="str">
        <f>VLOOKUP(C98,Employee!$A$1:$B$1803,2,0)</f>
        <v>Geoffrey Benton</v>
      </c>
      <c r="E98" t="str">
        <f>VLOOKUP(MID(B98,FIND(":",B98,FIND(":",B98)+1)+1,1),Employee!$C$1:$D$1803,2)</f>
        <v>Male</v>
      </c>
      <c r="F98">
        <f t="shared" si="14"/>
        <v>42</v>
      </c>
      <c r="G98">
        <f t="shared" si="15"/>
        <v>40</v>
      </c>
      <c r="H98" t="str">
        <f t="shared" si="17"/>
        <v>R7</v>
      </c>
      <c r="I98" t="str">
        <f>VLOOKUP(V98,Guide!$B$12:$C$18,2,0)</f>
        <v>ENG</v>
      </c>
      <c r="J98" s="12" t="str">
        <f t="shared" si="18"/>
        <v>C7</v>
      </c>
      <c r="K98" s="12">
        <v>32841</v>
      </c>
      <c r="L98" s="12" t="str">
        <f t="shared" si="19"/>
        <v>Millennial</v>
      </c>
      <c r="M98">
        <f t="shared" ca="1" si="20"/>
        <v>35</v>
      </c>
      <c r="N98" s="12">
        <v>43843</v>
      </c>
      <c r="O98" s="14">
        <f t="shared" ca="1" si="21"/>
        <v>5</v>
      </c>
      <c r="P98" s="13">
        <v>71395</v>
      </c>
      <c r="Q98" s="13" t="str">
        <f t="shared" ca="1" si="22"/>
        <v>5 - 10 Year</v>
      </c>
      <c r="R98" s="3" t="str">
        <f t="shared" ca="1" si="25"/>
        <v>10%</v>
      </c>
      <c r="S98" s="13">
        <f t="shared" ca="1" si="23"/>
        <v>7139.5</v>
      </c>
      <c r="T98" s="13">
        <f t="shared" ca="1" si="24"/>
        <v>64255.5</v>
      </c>
      <c r="U98" t="str">
        <f>VLOOKUP(MID(B98,G98,F98-G98),Department!$A$1:$C$20,2,0)</f>
        <v>AI Engineer</v>
      </c>
      <c r="V98" t="str">
        <f>VLOOKUP(U98,Department!$B$1:$C$20,2,0)</f>
        <v>Engineering and Data</v>
      </c>
      <c r="W98" t="str">
        <f>VLOOKUP(MID(B98,FIND(":",B98,F98+1)+1,2),Employee!$G$1:$H$8,2,0)</f>
        <v>Argentina</v>
      </c>
    </row>
    <row r="99" spans="1:23" x14ac:dyDescent="0.35">
      <c r="A99" t="str">
        <f t="shared" si="13"/>
        <v>EMP-HR-R18-2019</v>
      </c>
      <c r="B99" t="s">
        <v>163</v>
      </c>
      <c r="C99" t="str">
        <f t="shared" si="16"/>
        <v>N4074</v>
      </c>
      <c r="D99" t="str">
        <f>VLOOKUP(C99,Employee!$A$1:$B$1803,2,0)</f>
        <v>Demarcus Carney</v>
      </c>
      <c r="E99" t="str">
        <f>VLOOKUP(MID(B99,FIND(":",B99,FIND(":",B99)+1)+1,1),Employee!$C$1:$D$1803,2)</f>
        <v>Male</v>
      </c>
      <c r="F99">
        <f t="shared" si="14"/>
        <v>42</v>
      </c>
      <c r="G99">
        <f t="shared" si="15"/>
        <v>39</v>
      </c>
      <c r="H99" t="str">
        <f t="shared" si="17"/>
        <v>R18</v>
      </c>
      <c r="I99" t="str">
        <f>VLOOKUP(V99,Guide!$B$12:$C$18,2,0)</f>
        <v>HR</v>
      </c>
      <c r="J99" s="12" t="str">
        <f t="shared" si="18"/>
        <v>C1</v>
      </c>
      <c r="K99" s="12">
        <v>29936</v>
      </c>
      <c r="L99" s="12" t="str">
        <f t="shared" si="19"/>
        <v>Millennial</v>
      </c>
      <c r="M99">
        <f t="shared" ca="1" si="20"/>
        <v>43</v>
      </c>
      <c r="N99" s="12">
        <v>43762</v>
      </c>
      <c r="O99" s="14">
        <f t="shared" ca="1" si="21"/>
        <v>5</v>
      </c>
      <c r="P99" s="13">
        <v>253273</v>
      </c>
      <c r="Q99" s="13" t="str">
        <f t="shared" ca="1" si="22"/>
        <v>5 - 10 Year</v>
      </c>
      <c r="R99" s="3" t="str">
        <f t="shared" ca="1" si="25"/>
        <v>10%</v>
      </c>
      <c r="S99" s="13">
        <f t="shared" ca="1" si="23"/>
        <v>25327.300000000003</v>
      </c>
      <c r="T99" s="13">
        <f t="shared" ca="1" si="24"/>
        <v>227945.7</v>
      </c>
      <c r="U99" t="str">
        <f>VLOOKUP(MID(B99,G99,F99-G99),Department!$A$1:$C$20,2,0)</f>
        <v>HR</v>
      </c>
      <c r="V99" t="str">
        <f>VLOOKUP(U99,Department!$B$1:$C$20,2,0)</f>
        <v>HR</v>
      </c>
      <c r="W99" t="str">
        <f>VLOOKUP(MID(B99,FIND(":",B99,F99+1)+1,2),Employee!$G$1:$H$8,2,0)</f>
        <v>United States Of America</v>
      </c>
    </row>
    <row r="100" spans="1:23" x14ac:dyDescent="0.35">
      <c r="A100" t="str">
        <f t="shared" si="13"/>
        <v>EMP-ENG-R3-2014</v>
      </c>
      <c r="B100" t="s">
        <v>164</v>
      </c>
      <c r="C100" t="str">
        <f t="shared" si="16"/>
        <v>N10705</v>
      </c>
      <c r="D100" t="str">
        <f>VLOOKUP(C100,Employee!$A$1:$B$1803,2,0)</f>
        <v>Edgardo Sanford</v>
      </c>
      <c r="E100" t="str">
        <f>VLOOKUP(MID(B100,FIND(":",B100,FIND(":",B100)+1)+1,1),Employee!$C$1:$D$1803,2)</f>
        <v>Male</v>
      </c>
      <c r="F100">
        <f t="shared" si="14"/>
        <v>42</v>
      </c>
      <c r="G100">
        <f t="shared" si="15"/>
        <v>40</v>
      </c>
      <c r="H100" t="str">
        <f t="shared" si="17"/>
        <v>R3</v>
      </c>
      <c r="I100" t="str">
        <f>VLOOKUP(V100,Guide!$B$12:$C$18,2,0)</f>
        <v>ENG</v>
      </c>
      <c r="J100" s="12" t="str">
        <f t="shared" si="18"/>
        <v>C5</v>
      </c>
      <c r="K100" s="12">
        <v>32294</v>
      </c>
      <c r="L100" s="12" t="str">
        <f t="shared" si="19"/>
        <v>Millennial</v>
      </c>
      <c r="M100">
        <f t="shared" ca="1" si="20"/>
        <v>36</v>
      </c>
      <c r="N100" s="12">
        <v>41823</v>
      </c>
      <c r="O100" s="14">
        <f t="shared" ca="1" si="21"/>
        <v>10</v>
      </c>
      <c r="P100" s="13">
        <v>111947</v>
      </c>
      <c r="Q100" s="13" t="str">
        <f t="shared" ca="1" si="22"/>
        <v>5 - 10 Year</v>
      </c>
      <c r="R100" s="3" t="str">
        <f t="shared" ca="1" si="25"/>
        <v>10%</v>
      </c>
      <c r="S100" s="13">
        <f t="shared" ca="1" si="23"/>
        <v>11194.7</v>
      </c>
      <c r="T100" s="13">
        <f t="shared" ca="1" si="24"/>
        <v>100752.3</v>
      </c>
      <c r="U100" t="str">
        <f>VLOOKUP(MID(B100,G100,F100-G100),Department!$A$1:$C$20,2,0)</f>
        <v>Software Quality Assurance</v>
      </c>
      <c r="V100" t="str">
        <f>VLOOKUP(U100,Department!$B$1:$C$20,2,0)</f>
        <v>Engineering and Data</v>
      </c>
      <c r="W100" t="str">
        <f>VLOOKUP(MID(B100,FIND(":",B100,F100+1)+1,2),Employee!$G$1:$H$8,2,0)</f>
        <v>Germany</v>
      </c>
    </row>
    <row r="101" spans="1:23" x14ac:dyDescent="0.35">
      <c r="A101" t="str">
        <f t="shared" si="13"/>
        <v>EMP-FN-R19-2019</v>
      </c>
      <c r="B101" t="s">
        <v>165</v>
      </c>
      <c r="C101" t="str">
        <f t="shared" si="16"/>
        <v>N20196</v>
      </c>
      <c r="D101" t="str">
        <f>VLOOKUP(C101,Employee!$A$1:$B$1803,2,0)</f>
        <v>Abram Huynh</v>
      </c>
      <c r="E101" t="str">
        <f>VLOOKUP(MID(B101,FIND(":",B101,FIND(":",B101)+1)+1,1),Employee!$C$1:$D$1803,2)</f>
        <v>Male</v>
      </c>
      <c r="F101">
        <f t="shared" si="14"/>
        <v>43</v>
      </c>
      <c r="G101">
        <f t="shared" si="15"/>
        <v>40</v>
      </c>
      <c r="H101" t="str">
        <f t="shared" si="17"/>
        <v>R19</v>
      </c>
      <c r="I101" t="str">
        <f>VLOOKUP(V101,Guide!$B$12:$C$18,2,0)</f>
        <v>FN</v>
      </c>
      <c r="J101" s="12" t="str">
        <f t="shared" si="18"/>
        <v>C6</v>
      </c>
      <c r="K101" s="12">
        <v>34702</v>
      </c>
      <c r="L101" s="12" t="str">
        <f t="shared" si="19"/>
        <v>Millennial</v>
      </c>
      <c r="M101">
        <f t="shared" ca="1" si="20"/>
        <v>30</v>
      </c>
      <c r="N101" s="12">
        <v>43647</v>
      </c>
      <c r="O101" s="14">
        <f t="shared" ca="1" si="21"/>
        <v>5</v>
      </c>
      <c r="P101" s="13">
        <v>256</v>
      </c>
      <c r="Q101" s="13" t="str">
        <f t="shared" ca="1" si="22"/>
        <v>5 - 10 Year</v>
      </c>
      <c r="R101" s="3" t="str">
        <f t="shared" ca="1" si="25"/>
        <v>10%</v>
      </c>
      <c r="S101" s="13">
        <f t="shared" ca="1" si="23"/>
        <v>25.6</v>
      </c>
      <c r="T101" s="13">
        <f t="shared" ca="1" si="24"/>
        <v>230.4</v>
      </c>
      <c r="U101" t="str">
        <f>VLOOKUP(MID(B101,G101,F101-G101),Department!$A$1:$C$20,2,0)</f>
        <v>Accounting</v>
      </c>
      <c r="V101" t="str">
        <f>VLOOKUP(U101,Department!$B$1:$C$20,2,0)</f>
        <v>Finance</v>
      </c>
      <c r="W101" t="str">
        <f>VLOOKUP(MID(B101,FIND(":",B101,F101+1)+1,2),Employee!$G$1:$H$8,2,0)</f>
        <v>France</v>
      </c>
    </row>
    <row r="102" spans="1:23" x14ac:dyDescent="0.35">
      <c r="A102" t="str">
        <f t="shared" si="13"/>
        <v>EMP-ENG-R4-2016</v>
      </c>
      <c r="B102" t="s">
        <v>166</v>
      </c>
      <c r="C102" t="str">
        <f t="shared" si="16"/>
        <v>N16812</v>
      </c>
      <c r="D102" t="str">
        <f>VLOOKUP(C102,Employee!$A$1:$B$1803,2,0)</f>
        <v>Micheal Washington</v>
      </c>
      <c r="E102" t="str">
        <f>VLOOKUP(MID(B102,FIND(":",B102,FIND(":",B102)+1)+1,1),Employee!$C$1:$D$1803,2)</f>
        <v>Male</v>
      </c>
      <c r="F102">
        <f t="shared" si="14"/>
        <v>42</v>
      </c>
      <c r="G102">
        <f t="shared" si="15"/>
        <v>40</v>
      </c>
      <c r="H102" t="str">
        <f t="shared" si="17"/>
        <v>R4</v>
      </c>
      <c r="I102" t="str">
        <f>VLOOKUP(V102,Guide!$B$12:$C$18,2,0)</f>
        <v>ENG</v>
      </c>
      <c r="J102" s="12" t="str">
        <f t="shared" si="18"/>
        <v>C4</v>
      </c>
      <c r="K102" s="12">
        <v>32416</v>
      </c>
      <c r="L102" s="12" t="str">
        <f t="shared" si="19"/>
        <v>Millennial</v>
      </c>
      <c r="M102">
        <f t="shared" ca="1" si="20"/>
        <v>36</v>
      </c>
      <c r="N102" s="12">
        <v>42660</v>
      </c>
      <c r="O102" s="14">
        <f t="shared" ca="1" si="21"/>
        <v>8</v>
      </c>
      <c r="P102" s="13">
        <v>3898</v>
      </c>
      <c r="Q102" s="13" t="str">
        <f t="shared" ca="1" si="22"/>
        <v>5 - 10 Year</v>
      </c>
      <c r="R102" s="3" t="str">
        <f t="shared" ca="1" si="25"/>
        <v>10%</v>
      </c>
      <c r="S102" s="13">
        <f t="shared" ca="1" si="23"/>
        <v>389.8</v>
      </c>
      <c r="T102" s="13">
        <f t="shared" ca="1" si="24"/>
        <v>3508.2</v>
      </c>
      <c r="U102" t="str">
        <f>VLOOKUP(MID(B102,G102,F102-G102),Department!$A$1:$C$20,2,0)</f>
        <v>FrontEnd Developer</v>
      </c>
      <c r="V102" t="str">
        <f>VLOOKUP(U102,Department!$B$1:$C$20,2,0)</f>
        <v>Engineering and Data</v>
      </c>
      <c r="W102" t="str">
        <f>VLOOKUP(MID(B102,FIND(":",B102,F102+1)+1,2),Employee!$G$1:$H$8,2,0)</f>
        <v>Australia</v>
      </c>
    </row>
    <row r="103" spans="1:23" x14ac:dyDescent="0.35">
      <c r="A103" t="str">
        <f t="shared" si="13"/>
        <v>EMP-ENG-R12-2015</v>
      </c>
      <c r="B103" t="s">
        <v>167</v>
      </c>
      <c r="C103" t="str">
        <f t="shared" si="16"/>
        <v>N15342</v>
      </c>
      <c r="D103" t="str">
        <f>VLOOKUP(C103,Employee!$A$1:$B$1803,2,0)</f>
        <v>Quentin Holmes</v>
      </c>
      <c r="E103" t="str">
        <f>VLOOKUP(MID(B103,FIND(":",B103,FIND(":",B103)+1)+1,1),Employee!$C$1:$D$1803,2)</f>
        <v>Male</v>
      </c>
      <c r="F103">
        <f t="shared" si="14"/>
        <v>43</v>
      </c>
      <c r="G103">
        <f t="shared" si="15"/>
        <v>40</v>
      </c>
      <c r="H103" t="str">
        <f t="shared" si="17"/>
        <v>R12</v>
      </c>
      <c r="I103" t="str">
        <f>VLOOKUP(V103,Guide!$B$12:$C$18,2,0)</f>
        <v>ENG</v>
      </c>
      <c r="J103" s="12" t="str">
        <f t="shared" si="18"/>
        <v>C1</v>
      </c>
      <c r="K103" s="12">
        <v>32693</v>
      </c>
      <c r="L103" s="12" t="str">
        <f t="shared" si="19"/>
        <v>Millennial</v>
      </c>
      <c r="M103">
        <f t="shared" ca="1" si="20"/>
        <v>35</v>
      </c>
      <c r="N103" s="12">
        <v>42327</v>
      </c>
      <c r="O103" s="14">
        <f t="shared" ca="1" si="21"/>
        <v>9</v>
      </c>
      <c r="P103" s="13">
        <v>364137</v>
      </c>
      <c r="Q103" s="13" t="str">
        <f t="shared" ca="1" si="22"/>
        <v>5 - 10 Year</v>
      </c>
      <c r="R103" s="3" t="str">
        <f t="shared" ca="1" si="25"/>
        <v>10%</v>
      </c>
      <c r="S103" s="13">
        <f t="shared" ca="1" si="23"/>
        <v>36413.700000000004</v>
      </c>
      <c r="T103" s="13">
        <f t="shared" ca="1" si="24"/>
        <v>327723.3</v>
      </c>
      <c r="U103" t="str">
        <f>VLOOKUP(MID(B103,G103,F103-G103),Department!$A$1:$C$20,2,0)</f>
        <v>Data Analyst</v>
      </c>
      <c r="V103" t="str">
        <f>VLOOKUP(U103,Department!$B$1:$C$20,2,0)</f>
        <v>Engineering and Data</v>
      </c>
      <c r="W103" t="str">
        <f>VLOOKUP(MID(B103,FIND(":",B103,F103+1)+1,2),Employee!$G$1:$H$8,2,0)</f>
        <v>United States Of America</v>
      </c>
    </row>
    <row r="104" spans="1:23" x14ac:dyDescent="0.35">
      <c r="A104" t="str">
        <f t="shared" si="13"/>
        <v>EMP-ENG-R7-2018</v>
      </c>
      <c r="B104" t="s">
        <v>168</v>
      </c>
      <c r="C104" t="str">
        <f t="shared" si="16"/>
        <v>N21116</v>
      </c>
      <c r="D104" t="str">
        <f>VLOOKUP(C104,Employee!$A$1:$B$1803,2,0)</f>
        <v>Clair Reeves</v>
      </c>
      <c r="E104" t="str">
        <f>VLOOKUP(MID(B104,FIND(":",B104,FIND(":",B104)+1)+1,1),Employee!$C$1:$D$1803,2)</f>
        <v>Male</v>
      </c>
      <c r="F104">
        <f t="shared" si="14"/>
        <v>42</v>
      </c>
      <c r="G104">
        <f t="shared" si="15"/>
        <v>40</v>
      </c>
      <c r="H104" t="str">
        <f t="shared" si="17"/>
        <v>R7</v>
      </c>
      <c r="I104" t="str">
        <f>VLOOKUP(V104,Guide!$B$12:$C$18,2,0)</f>
        <v>ENG</v>
      </c>
      <c r="J104" s="12" t="str">
        <f t="shared" si="18"/>
        <v>C1</v>
      </c>
      <c r="K104" s="12">
        <v>32204</v>
      </c>
      <c r="L104" s="12" t="str">
        <f t="shared" si="19"/>
        <v>Millennial</v>
      </c>
      <c r="M104">
        <f t="shared" ca="1" si="20"/>
        <v>36</v>
      </c>
      <c r="N104" s="12">
        <v>43419</v>
      </c>
      <c r="O104" s="14">
        <f t="shared" ca="1" si="21"/>
        <v>6</v>
      </c>
      <c r="P104" s="13">
        <v>239957</v>
      </c>
      <c r="Q104" s="13" t="str">
        <f t="shared" ca="1" si="22"/>
        <v>5 - 10 Year</v>
      </c>
      <c r="R104" s="3" t="str">
        <f t="shared" ca="1" si="25"/>
        <v>10%</v>
      </c>
      <c r="S104" s="13">
        <f t="shared" ca="1" si="23"/>
        <v>23995.7</v>
      </c>
      <c r="T104" s="13">
        <f t="shared" ca="1" si="24"/>
        <v>215961.3</v>
      </c>
      <c r="U104" t="str">
        <f>VLOOKUP(MID(B104,G104,F104-G104),Department!$A$1:$C$20,2,0)</f>
        <v>AI Engineer</v>
      </c>
      <c r="V104" t="str">
        <f>VLOOKUP(U104,Department!$B$1:$C$20,2,0)</f>
        <v>Engineering and Data</v>
      </c>
      <c r="W104" t="str">
        <f>VLOOKUP(MID(B104,FIND(":",B104,F104+1)+1,2),Employee!$G$1:$H$8,2,0)</f>
        <v>United States Of America</v>
      </c>
    </row>
    <row r="105" spans="1:23" x14ac:dyDescent="0.35">
      <c r="A105" t="str">
        <f t="shared" si="13"/>
        <v>EMP-OPR-R11-2012</v>
      </c>
      <c r="B105" t="s">
        <v>169</v>
      </c>
      <c r="C105" t="str">
        <f t="shared" si="16"/>
        <v>N6869</v>
      </c>
      <c r="D105" t="str">
        <f>VLOOKUP(C105,Employee!$A$1:$B$1803,2,0)</f>
        <v>Karyn Miles</v>
      </c>
      <c r="E105" t="str">
        <f>VLOOKUP(MID(B105,FIND(":",B105,FIND(":",B105)+1)+1,1),Employee!$C$1:$D$1803,2)</f>
        <v>Female</v>
      </c>
      <c r="F105">
        <f t="shared" si="14"/>
        <v>42</v>
      </c>
      <c r="G105">
        <f t="shared" si="15"/>
        <v>39</v>
      </c>
      <c r="H105" t="str">
        <f t="shared" si="17"/>
        <v>R11</v>
      </c>
      <c r="I105" t="str">
        <f>VLOOKUP(V105,Guide!$B$12:$C$18,2,0)</f>
        <v>OPR</v>
      </c>
      <c r="J105" s="12" t="str">
        <f t="shared" si="18"/>
        <v>C5</v>
      </c>
      <c r="K105" s="12">
        <v>32304</v>
      </c>
      <c r="L105" s="12" t="str">
        <f t="shared" si="19"/>
        <v>Millennial</v>
      </c>
      <c r="M105">
        <f t="shared" ca="1" si="20"/>
        <v>36</v>
      </c>
      <c r="N105" s="12">
        <v>40969</v>
      </c>
      <c r="O105" s="14">
        <f t="shared" ca="1" si="21"/>
        <v>12</v>
      </c>
      <c r="P105" s="13">
        <v>115843</v>
      </c>
      <c r="Q105" s="13" t="str">
        <f t="shared" ca="1" si="22"/>
        <v>11 - 15 Year</v>
      </c>
      <c r="R105" s="3" t="str">
        <f t="shared" ca="1" si="25"/>
        <v>15%</v>
      </c>
      <c r="S105" s="13">
        <f t="shared" ca="1" si="23"/>
        <v>17376.45</v>
      </c>
      <c r="T105" s="13">
        <f t="shared" ca="1" si="24"/>
        <v>98466.55</v>
      </c>
      <c r="U105" t="str">
        <f>VLOOKUP(MID(B105,G105,F105-G105),Department!$A$1:$C$20,2,0)</f>
        <v>Technical Support</v>
      </c>
      <c r="V105" t="str">
        <f>VLOOKUP(U105,Department!$B$1:$C$20,2,0)</f>
        <v>Operation</v>
      </c>
      <c r="W105" t="str">
        <f>VLOOKUP(MID(B105,FIND(":",B105,F105+1)+1,2),Employee!$G$1:$H$8,2,0)</f>
        <v>Germany</v>
      </c>
    </row>
    <row r="106" spans="1:23" x14ac:dyDescent="0.35">
      <c r="A106" t="str">
        <f t="shared" si="13"/>
        <v>EMP-OPR-R16-2017</v>
      </c>
      <c r="B106" t="s">
        <v>170</v>
      </c>
      <c r="C106" t="str">
        <f t="shared" si="16"/>
        <v>N19360</v>
      </c>
      <c r="D106" t="str">
        <f>VLOOKUP(C106,Employee!$A$1:$B$1803,2,0)</f>
        <v>Cathy Stevens</v>
      </c>
      <c r="E106" t="str">
        <f>VLOOKUP(MID(B106,FIND(":",B106,FIND(":",B106)+1)+1,1),Employee!$C$1:$D$1803,2)</f>
        <v>Female</v>
      </c>
      <c r="F106">
        <f t="shared" si="14"/>
        <v>43</v>
      </c>
      <c r="G106">
        <f t="shared" si="15"/>
        <v>40</v>
      </c>
      <c r="H106" t="str">
        <f t="shared" si="17"/>
        <v>R16</v>
      </c>
      <c r="I106" t="str">
        <f>VLOOKUP(V106,Guide!$B$12:$C$18,2,0)</f>
        <v>OPR</v>
      </c>
      <c r="J106" s="12" t="str">
        <f t="shared" si="18"/>
        <v>C5</v>
      </c>
      <c r="K106" s="12">
        <v>29180</v>
      </c>
      <c r="L106" s="12" t="str">
        <f t="shared" si="19"/>
        <v>Gen X</v>
      </c>
      <c r="M106">
        <f t="shared" ca="1" si="20"/>
        <v>45</v>
      </c>
      <c r="N106" s="12">
        <v>43031</v>
      </c>
      <c r="O106" s="14">
        <f t="shared" ca="1" si="21"/>
        <v>7</v>
      </c>
      <c r="P106" s="13">
        <v>31906</v>
      </c>
      <c r="Q106" s="13" t="str">
        <f t="shared" ca="1" si="22"/>
        <v>5 - 10 Year</v>
      </c>
      <c r="R106" s="3" t="str">
        <f t="shared" ca="1" si="25"/>
        <v>10%</v>
      </c>
      <c r="S106" s="13">
        <f t="shared" ca="1" si="23"/>
        <v>3190.6000000000004</v>
      </c>
      <c r="T106" s="13">
        <f t="shared" ca="1" si="24"/>
        <v>28715.4</v>
      </c>
      <c r="U106" t="str">
        <f>VLOOKUP(MID(B106,G106,F106-G106),Department!$A$1:$C$20,2,0)</f>
        <v>IT Support</v>
      </c>
      <c r="V106" t="str">
        <f>VLOOKUP(U106,Department!$B$1:$C$20,2,0)</f>
        <v>Operation</v>
      </c>
      <c r="W106" t="str">
        <f>VLOOKUP(MID(B106,FIND(":",B106,F106+1)+1,2),Employee!$G$1:$H$8,2,0)</f>
        <v>Germany</v>
      </c>
    </row>
    <row r="107" spans="1:23" x14ac:dyDescent="0.35">
      <c r="A107" t="str">
        <f t="shared" si="13"/>
        <v>EMP-ENG-R1-2013</v>
      </c>
      <c r="B107" t="s">
        <v>171</v>
      </c>
      <c r="C107" t="str">
        <f t="shared" si="16"/>
        <v>N8092</v>
      </c>
      <c r="D107" t="str">
        <f>VLOOKUP(C107,Employee!$A$1:$B$1803,2,0)</f>
        <v>Susie Berger</v>
      </c>
      <c r="E107" t="str">
        <f>VLOOKUP(MID(B107,FIND(":",B107,FIND(":",B107)+1)+1,1),Employee!$C$1:$D$1803,2)</f>
        <v>Female</v>
      </c>
      <c r="F107">
        <f t="shared" si="14"/>
        <v>41</v>
      </c>
      <c r="G107">
        <f t="shared" si="15"/>
        <v>39</v>
      </c>
      <c r="H107" t="str">
        <f t="shared" si="17"/>
        <v>R1</v>
      </c>
      <c r="I107" t="str">
        <f>VLOOKUP(V107,Guide!$B$12:$C$18,2,0)</f>
        <v>ENG</v>
      </c>
      <c r="J107" s="12" t="str">
        <f t="shared" si="18"/>
        <v>C5</v>
      </c>
      <c r="K107" s="12">
        <v>30308</v>
      </c>
      <c r="L107" s="12" t="str">
        <f t="shared" si="19"/>
        <v>Millennial</v>
      </c>
      <c r="M107">
        <f t="shared" ca="1" si="20"/>
        <v>42</v>
      </c>
      <c r="N107" s="12">
        <v>41309</v>
      </c>
      <c r="O107" s="14">
        <f t="shared" ca="1" si="21"/>
        <v>12</v>
      </c>
      <c r="P107" s="13">
        <v>298183</v>
      </c>
      <c r="Q107" s="13" t="str">
        <f t="shared" ca="1" si="22"/>
        <v>11 - 15 Year</v>
      </c>
      <c r="R107" s="3" t="str">
        <f t="shared" ca="1" si="25"/>
        <v>15%</v>
      </c>
      <c r="S107" s="13">
        <f t="shared" ca="1" si="23"/>
        <v>44727.45</v>
      </c>
      <c r="T107" s="13">
        <f t="shared" ca="1" si="24"/>
        <v>253455.55</v>
      </c>
      <c r="U107" t="str">
        <f>VLOOKUP(MID(B107,G107,F107-G107),Department!$A$1:$C$20,2,0)</f>
        <v>BackEnd Developer</v>
      </c>
      <c r="V107" t="str">
        <f>VLOOKUP(U107,Department!$B$1:$C$20,2,0)</f>
        <v>Engineering and Data</v>
      </c>
      <c r="W107" t="str">
        <f>VLOOKUP(MID(B107,FIND(":",B107,F107+1)+1,2),Employee!$G$1:$H$8,2,0)</f>
        <v>Germany</v>
      </c>
    </row>
    <row r="108" spans="1:23" x14ac:dyDescent="0.35">
      <c r="A108" t="str">
        <f t="shared" si="13"/>
        <v>EMP-ENG-R4-2016</v>
      </c>
      <c r="B108" t="s">
        <v>172</v>
      </c>
      <c r="C108" t="str">
        <f t="shared" si="16"/>
        <v>N16457</v>
      </c>
      <c r="D108" t="str">
        <f>VLOOKUP(C108,Employee!$A$1:$B$1803,2,0)</f>
        <v>Iris Middleton</v>
      </c>
      <c r="E108" t="str">
        <f>VLOOKUP(MID(B108,FIND(":",B108,FIND(":",B108)+1)+1,1),Employee!$C$1:$D$1803,2)</f>
        <v>Female</v>
      </c>
      <c r="F108">
        <f t="shared" si="14"/>
        <v>42</v>
      </c>
      <c r="G108">
        <f t="shared" si="15"/>
        <v>40</v>
      </c>
      <c r="H108" t="str">
        <f t="shared" si="17"/>
        <v>R4</v>
      </c>
      <c r="I108" t="str">
        <f>VLOOKUP(V108,Guide!$B$12:$C$18,2,0)</f>
        <v>ENG</v>
      </c>
      <c r="J108" s="12" t="str">
        <f t="shared" si="18"/>
        <v>C2</v>
      </c>
      <c r="K108" s="12">
        <v>32933</v>
      </c>
      <c r="L108" s="12" t="str">
        <f t="shared" si="19"/>
        <v>Millennial</v>
      </c>
      <c r="M108">
        <f t="shared" ca="1" si="20"/>
        <v>34</v>
      </c>
      <c r="N108" s="12">
        <v>42569</v>
      </c>
      <c r="O108" s="14">
        <f t="shared" ca="1" si="21"/>
        <v>8</v>
      </c>
      <c r="P108" s="13">
        <v>167190</v>
      </c>
      <c r="Q108" s="13" t="str">
        <f t="shared" ca="1" si="22"/>
        <v>5 - 10 Year</v>
      </c>
      <c r="R108" s="3" t="str">
        <f t="shared" ca="1" si="25"/>
        <v>10%</v>
      </c>
      <c r="S108" s="13">
        <f t="shared" ca="1" si="23"/>
        <v>16719</v>
      </c>
      <c r="T108" s="13">
        <f t="shared" ca="1" si="24"/>
        <v>150471</v>
      </c>
      <c r="U108" t="str">
        <f>VLOOKUP(MID(B108,G108,F108-G108),Department!$A$1:$C$20,2,0)</f>
        <v>FrontEnd Developer</v>
      </c>
      <c r="V108" t="str">
        <f>VLOOKUP(U108,Department!$B$1:$C$20,2,0)</f>
        <v>Engineering and Data</v>
      </c>
      <c r="W108" t="str">
        <f>VLOOKUP(MID(B108,FIND(":",B108,F108+1)+1,2),Employee!$G$1:$H$8,2,0)</f>
        <v>Canada</v>
      </c>
    </row>
    <row r="109" spans="1:23" x14ac:dyDescent="0.35">
      <c r="A109" t="str">
        <f t="shared" si="13"/>
        <v>EMP-PM-R5-2016</v>
      </c>
      <c r="B109" t="s">
        <v>173</v>
      </c>
      <c r="C109" t="str">
        <f t="shared" si="16"/>
        <v>N17057</v>
      </c>
      <c r="D109" t="str">
        <f>VLOOKUP(C109,Employee!$A$1:$B$1803,2,0)</f>
        <v>Isreal Maddox</v>
      </c>
      <c r="E109" t="str">
        <f>VLOOKUP(MID(B109,FIND(":",B109,FIND(":",B109)+1)+1,1),Employee!$C$1:$D$1803,2)</f>
        <v>Male</v>
      </c>
      <c r="F109">
        <f t="shared" si="14"/>
        <v>42</v>
      </c>
      <c r="G109">
        <f t="shared" si="15"/>
        <v>40</v>
      </c>
      <c r="H109" t="str">
        <f t="shared" si="17"/>
        <v>R5</v>
      </c>
      <c r="I109" t="str">
        <f>VLOOKUP(V109,Guide!$B$12:$C$18,2,0)</f>
        <v>PM</v>
      </c>
      <c r="J109" s="12" t="str">
        <f t="shared" si="18"/>
        <v>C3</v>
      </c>
      <c r="K109" s="12">
        <v>33547</v>
      </c>
      <c r="L109" s="12" t="str">
        <f t="shared" si="19"/>
        <v>Millennial</v>
      </c>
      <c r="M109">
        <f t="shared" ca="1" si="20"/>
        <v>33</v>
      </c>
      <c r="N109" s="12">
        <v>42723</v>
      </c>
      <c r="O109" s="14">
        <f t="shared" ca="1" si="21"/>
        <v>8</v>
      </c>
      <c r="P109" s="13">
        <v>59556</v>
      </c>
      <c r="Q109" s="13" t="str">
        <f t="shared" ca="1" si="22"/>
        <v>5 - 10 Year</v>
      </c>
      <c r="R109" s="3" t="str">
        <f t="shared" ca="1" si="25"/>
        <v>10%</v>
      </c>
      <c r="S109" s="13">
        <f t="shared" ca="1" si="23"/>
        <v>5955.6</v>
      </c>
      <c r="T109" s="13">
        <f t="shared" ca="1" si="24"/>
        <v>53600.4</v>
      </c>
      <c r="U109" t="str">
        <f>VLOOKUP(MID(B109,G109,F109-G109),Department!$A$1:$C$20,2,0)</f>
        <v>Product Manager</v>
      </c>
      <c r="V109" t="str">
        <f>VLOOKUP(U109,Department!$B$1:$C$20,2,0)</f>
        <v>Product Management</v>
      </c>
      <c r="W109" t="str">
        <f>VLOOKUP(MID(B109,FIND(":",B109,F109+1)+1,2),Employee!$G$1:$H$8,2,0)</f>
        <v>United Kingdom</v>
      </c>
    </row>
    <row r="110" spans="1:23" x14ac:dyDescent="0.35">
      <c r="A110" t="str">
        <f t="shared" si="13"/>
        <v>EMP-HR-R18-2019</v>
      </c>
      <c r="B110" t="s">
        <v>174</v>
      </c>
      <c r="C110" t="str">
        <f t="shared" si="16"/>
        <v>N21711</v>
      </c>
      <c r="D110" t="str">
        <f>VLOOKUP(C110,Employee!$A$1:$B$1803,2,0)</f>
        <v>Summer Henderson</v>
      </c>
      <c r="E110" t="str">
        <f>VLOOKUP(MID(B110,FIND(":",B110,FIND(":",B110)+1)+1,1),Employee!$C$1:$D$1803,2)</f>
        <v>Female</v>
      </c>
      <c r="F110">
        <f t="shared" si="14"/>
        <v>43</v>
      </c>
      <c r="G110">
        <f t="shared" si="15"/>
        <v>40</v>
      </c>
      <c r="H110" t="str">
        <f t="shared" si="17"/>
        <v>R18</v>
      </c>
      <c r="I110" t="str">
        <f>VLOOKUP(V110,Guide!$B$12:$C$18,2,0)</f>
        <v>HR</v>
      </c>
      <c r="J110" s="12" t="str">
        <f t="shared" si="18"/>
        <v>C6</v>
      </c>
      <c r="K110" s="12">
        <v>32156</v>
      </c>
      <c r="L110" s="12" t="str">
        <f t="shared" si="19"/>
        <v>Millennial</v>
      </c>
      <c r="M110">
        <f t="shared" ca="1" si="20"/>
        <v>37</v>
      </c>
      <c r="N110" s="12">
        <v>43577</v>
      </c>
      <c r="O110" s="14">
        <f t="shared" ca="1" si="21"/>
        <v>5</v>
      </c>
      <c r="P110" s="13">
        <v>118734</v>
      </c>
      <c r="Q110" s="13" t="str">
        <f t="shared" ca="1" si="22"/>
        <v>5 - 10 Year</v>
      </c>
      <c r="R110" s="3" t="str">
        <f t="shared" ca="1" si="25"/>
        <v>10%</v>
      </c>
      <c r="S110" s="13">
        <f t="shared" ca="1" si="23"/>
        <v>11873.400000000001</v>
      </c>
      <c r="T110" s="13">
        <f t="shared" ca="1" si="24"/>
        <v>106860.6</v>
      </c>
      <c r="U110" t="str">
        <f>VLOOKUP(MID(B110,G110,F110-G110),Department!$A$1:$C$20,2,0)</f>
        <v>HR</v>
      </c>
      <c r="V110" t="str">
        <f>VLOOKUP(U110,Department!$B$1:$C$20,2,0)</f>
        <v>HR</v>
      </c>
      <c r="W110" t="str">
        <f>VLOOKUP(MID(B110,FIND(":",B110,F110+1)+1,2),Employee!$G$1:$H$8,2,0)</f>
        <v>France</v>
      </c>
    </row>
    <row r="111" spans="1:23" x14ac:dyDescent="0.35">
      <c r="A111" t="str">
        <f t="shared" si="13"/>
        <v>EMP-OPR-R17-2017</v>
      </c>
      <c r="B111" t="s">
        <v>175</v>
      </c>
      <c r="C111" t="str">
        <f t="shared" si="16"/>
        <v>N4231</v>
      </c>
      <c r="D111" t="str">
        <f>VLOOKUP(C111,Employee!$A$1:$B$1803,2,0)</f>
        <v>Joe Moses</v>
      </c>
      <c r="E111" t="str">
        <f>VLOOKUP(MID(B111,FIND(":",B111,FIND(":",B111)+1)+1,1),Employee!$C$1:$D$1803,2)</f>
        <v>Male</v>
      </c>
      <c r="F111">
        <f t="shared" si="14"/>
        <v>42</v>
      </c>
      <c r="G111">
        <f t="shared" si="15"/>
        <v>39</v>
      </c>
      <c r="H111" t="str">
        <f t="shared" si="17"/>
        <v>R17</v>
      </c>
      <c r="I111" t="str">
        <f>VLOOKUP(V111,Guide!$B$12:$C$18,2,0)</f>
        <v>OPR</v>
      </c>
      <c r="J111" s="12" t="str">
        <f t="shared" si="18"/>
        <v>C1</v>
      </c>
      <c r="K111" s="12">
        <v>31534</v>
      </c>
      <c r="L111" s="12" t="str">
        <f t="shared" si="19"/>
        <v>Millennial</v>
      </c>
      <c r="M111">
        <f t="shared" ca="1" si="20"/>
        <v>38</v>
      </c>
      <c r="N111" s="12">
        <v>42779</v>
      </c>
      <c r="O111" s="14">
        <f t="shared" ca="1" si="21"/>
        <v>8</v>
      </c>
      <c r="P111" s="13">
        <v>274262</v>
      </c>
      <c r="Q111" s="13" t="str">
        <f t="shared" ca="1" si="22"/>
        <v>5 - 10 Year</v>
      </c>
      <c r="R111" s="3" t="str">
        <f t="shared" ca="1" si="25"/>
        <v>10%</v>
      </c>
      <c r="S111" s="13">
        <f t="shared" ca="1" si="23"/>
        <v>27426.2</v>
      </c>
      <c r="T111" s="13">
        <f t="shared" ca="1" si="24"/>
        <v>246835.8</v>
      </c>
      <c r="U111" t="str">
        <f>VLOOKUP(MID(B111,G111,F111-G111),Department!$A$1:$C$20,2,0)</f>
        <v>Database Administrator</v>
      </c>
      <c r="V111" t="str">
        <f>VLOOKUP(U111,Department!$B$1:$C$20,2,0)</f>
        <v>Operation</v>
      </c>
      <c r="W111" t="str">
        <f>VLOOKUP(MID(B111,FIND(":",B111,F111+1)+1,2),Employee!$G$1:$H$8,2,0)</f>
        <v>United States Of America</v>
      </c>
    </row>
    <row r="112" spans="1:23" x14ac:dyDescent="0.35">
      <c r="A112" t="str">
        <f t="shared" si="13"/>
        <v>EMP-SM-R15-2017</v>
      </c>
      <c r="B112" t="s">
        <v>176</v>
      </c>
      <c r="C112" t="str">
        <f t="shared" si="16"/>
        <v>N18100</v>
      </c>
      <c r="D112" t="str">
        <f>VLOOKUP(C112,Employee!$A$1:$B$1803,2,0)</f>
        <v>Teri Shaw</v>
      </c>
      <c r="E112" t="str">
        <f>VLOOKUP(MID(B112,FIND(":",B112,FIND(":",B112)+1)+1,1),Employee!$C$1:$D$1803,2)</f>
        <v>Female</v>
      </c>
      <c r="F112">
        <f t="shared" si="14"/>
        <v>43</v>
      </c>
      <c r="G112">
        <f t="shared" si="15"/>
        <v>40</v>
      </c>
      <c r="H112" t="str">
        <f t="shared" si="17"/>
        <v>R15</v>
      </c>
      <c r="I112" t="str">
        <f>VLOOKUP(V112,Guide!$B$12:$C$18,2,0)</f>
        <v>SM</v>
      </c>
      <c r="J112" s="12" t="str">
        <f t="shared" si="18"/>
        <v>C4</v>
      </c>
      <c r="K112" s="12">
        <v>34871</v>
      </c>
      <c r="L112" s="12" t="str">
        <f t="shared" si="19"/>
        <v>Millennial</v>
      </c>
      <c r="M112">
        <f t="shared" ca="1" si="20"/>
        <v>29</v>
      </c>
      <c r="N112" s="12">
        <v>42873</v>
      </c>
      <c r="O112" s="14">
        <f t="shared" ca="1" si="21"/>
        <v>7</v>
      </c>
      <c r="P112" s="13">
        <v>699</v>
      </c>
      <c r="Q112" s="13" t="str">
        <f t="shared" ca="1" si="22"/>
        <v>5 - 10 Year</v>
      </c>
      <c r="R112" s="3" t="str">
        <f t="shared" ca="1" si="25"/>
        <v>10%</v>
      </c>
      <c r="S112" s="13">
        <f t="shared" ca="1" si="23"/>
        <v>69.900000000000006</v>
      </c>
      <c r="T112" s="13">
        <f t="shared" ca="1" si="24"/>
        <v>629.1</v>
      </c>
      <c r="U112" t="str">
        <f>VLOOKUP(MID(B112,G112,F112-G112),Department!$A$1:$C$20,2,0)</f>
        <v>Sales</v>
      </c>
      <c r="V112" t="str">
        <f>VLOOKUP(U112,Department!$B$1:$C$20,2,0)</f>
        <v>Sales and Marketing</v>
      </c>
      <c r="W112" t="str">
        <f>VLOOKUP(MID(B112,FIND(":",B112,F112+1)+1,2),Employee!$G$1:$H$8,2,0)</f>
        <v>Australia</v>
      </c>
    </row>
    <row r="113" spans="1:23" x14ac:dyDescent="0.35">
      <c r="A113" t="str">
        <f t="shared" si="13"/>
        <v>EMP-PM-R5-2017</v>
      </c>
      <c r="B113" t="s">
        <v>177</v>
      </c>
      <c r="C113" t="str">
        <f t="shared" si="16"/>
        <v>N17264</v>
      </c>
      <c r="D113" t="str">
        <f>VLOOKUP(C113,Employee!$A$1:$B$1803,2,0)</f>
        <v>Mckinley Sullivan</v>
      </c>
      <c r="E113" t="str">
        <f>VLOOKUP(MID(B113,FIND(":",B113,FIND(":",B113)+1)+1,1),Employee!$C$1:$D$1803,2)</f>
        <v>Male</v>
      </c>
      <c r="F113">
        <f t="shared" si="14"/>
        <v>42</v>
      </c>
      <c r="G113">
        <f t="shared" si="15"/>
        <v>40</v>
      </c>
      <c r="H113" t="str">
        <f t="shared" si="17"/>
        <v>R5</v>
      </c>
      <c r="I113" t="str">
        <f>VLOOKUP(V113,Guide!$B$12:$C$18,2,0)</f>
        <v>PM</v>
      </c>
      <c r="J113" s="12" t="str">
        <f t="shared" si="18"/>
        <v>C2</v>
      </c>
      <c r="K113" s="12">
        <v>31658</v>
      </c>
      <c r="L113" s="12" t="str">
        <f t="shared" si="19"/>
        <v>Millennial</v>
      </c>
      <c r="M113">
        <f t="shared" ca="1" si="20"/>
        <v>38</v>
      </c>
      <c r="N113" s="12">
        <v>42765</v>
      </c>
      <c r="O113" s="14">
        <f t="shared" ca="1" si="21"/>
        <v>8</v>
      </c>
      <c r="P113" s="13">
        <v>227364</v>
      </c>
      <c r="Q113" s="13" t="str">
        <f t="shared" ca="1" si="22"/>
        <v>5 - 10 Year</v>
      </c>
      <c r="R113" s="3" t="str">
        <f t="shared" ca="1" si="25"/>
        <v>10%</v>
      </c>
      <c r="S113" s="13">
        <f t="shared" ca="1" si="23"/>
        <v>22736.400000000001</v>
      </c>
      <c r="T113" s="13">
        <f t="shared" ca="1" si="24"/>
        <v>204627.6</v>
      </c>
      <c r="U113" t="str">
        <f>VLOOKUP(MID(B113,G113,F113-G113),Department!$A$1:$C$20,2,0)</f>
        <v>Product Manager</v>
      </c>
      <c r="V113" t="str">
        <f>VLOOKUP(U113,Department!$B$1:$C$20,2,0)</f>
        <v>Product Management</v>
      </c>
      <c r="W113" t="str">
        <f>VLOOKUP(MID(B113,FIND(":",B113,F113+1)+1,2),Employee!$G$1:$H$8,2,0)</f>
        <v>Canada</v>
      </c>
    </row>
    <row r="114" spans="1:23" x14ac:dyDescent="0.35">
      <c r="A114" t="str">
        <f t="shared" si="13"/>
        <v>EMP-OPR-R2-2015</v>
      </c>
      <c r="B114" t="s">
        <v>178</v>
      </c>
      <c r="C114" t="str">
        <f t="shared" si="16"/>
        <v>N14435</v>
      </c>
      <c r="D114" t="str">
        <f>VLOOKUP(C114,Employee!$A$1:$B$1803,2,0)</f>
        <v>Lavern Santos</v>
      </c>
      <c r="E114" t="str">
        <f>VLOOKUP(MID(B114,FIND(":",B114,FIND(":",B114)+1)+1,1),Employee!$C$1:$D$1803,2)</f>
        <v>Male</v>
      </c>
      <c r="F114">
        <f t="shared" si="14"/>
        <v>42</v>
      </c>
      <c r="G114">
        <f t="shared" si="15"/>
        <v>40</v>
      </c>
      <c r="H114" t="str">
        <f t="shared" si="17"/>
        <v>R2</v>
      </c>
      <c r="I114" t="str">
        <f>VLOOKUP(V114,Guide!$B$12:$C$18,2,0)</f>
        <v>OPR</v>
      </c>
      <c r="J114" s="12" t="str">
        <f t="shared" si="18"/>
        <v>C1</v>
      </c>
      <c r="K114" s="12">
        <v>32990</v>
      </c>
      <c r="L114" s="12" t="str">
        <f t="shared" si="19"/>
        <v>Millennial</v>
      </c>
      <c r="M114">
        <f t="shared" ca="1" si="20"/>
        <v>34</v>
      </c>
      <c r="N114" s="12">
        <v>42170</v>
      </c>
      <c r="O114" s="14">
        <f t="shared" ca="1" si="21"/>
        <v>9</v>
      </c>
      <c r="P114" s="13">
        <v>107465</v>
      </c>
      <c r="Q114" s="13" t="str">
        <f t="shared" ca="1" si="22"/>
        <v>5 - 10 Year</v>
      </c>
      <c r="R114" s="3" t="str">
        <f t="shared" ca="1" si="25"/>
        <v>10%</v>
      </c>
      <c r="S114" s="13">
        <f t="shared" ca="1" si="23"/>
        <v>10746.5</v>
      </c>
      <c r="T114" s="13">
        <f t="shared" ca="1" si="24"/>
        <v>96718.5</v>
      </c>
      <c r="U114" t="str">
        <f>VLOOKUP(MID(B114,G114,F114-G114),Department!$A$1:$C$20,2,0)</f>
        <v>Network Engineer</v>
      </c>
      <c r="V114" t="str">
        <f>VLOOKUP(U114,Department!$B$1:$C$20,2,0)</f>
        <v>Operation</v>
      </c>
      <c r="W114" t="str">
        <f>VLOOKUP(MID(B114,FIND(":",B114,F114+1)+1,2),Employee!$G$1:$H$8,2,0)</f>
        <v>United States Of America</v>
      </c>
    </row>
    <row r="115" spans="1:23" x14ac:dyDescent="0.35">
      <c r="A115" t="str">
        <f t="shared" si="13"/>
        <v>EMP-ENG-R4-2014</v>
      </c>
      <c r="B115" t="s">
        <v>179</v>
      </c>
      <c r="C115" t="str">
        <f t="shared" si="16"/>
        <v>N9846</v>
      </c>
      <c r="D115" t="str">
        <f>VLOOKUP(C115,Employee!$A$1:$B$1803,2,0)</f>
        <v>Patrica Walton</v>
      </c>
      <c r="E115" t="str">
        <f>VLOOKUP(MID(B115,FIND(":",B115,FIND(":",B115)+1)+1,1),Employee!$C$1:$D$1803,2)</f>
        <v>Female</v>
      </c>
      <c r="F115">
        <f t="shared" si="14"/>
        <v>41</v>
      </c>
      <c r="G115">
        <f t="shared" si="15"/>
        <v>39</v>
      </c>
      <c r="H115" t="str">
        <f t="shared" si="17"/>
        <v>R4</v>
      </c>
      <c r="I115" t="str">
        <f>VLOOKUP(V115,Guide!$B$12:$C$18,2,0)</f>
        <v>ENG</v>
      </c>
      <c r="J115" s="12" t="str">
        <f t="shared" si="18"/>
        <v>C3</v>
      </c>
      <c r="K115" s="12">
        <v>30947</v>
      </c>
      <c r="L115" s="12" t="str">
        <f t="shared" si="19"/>
        <v>Millennial</v>
      </c>
      <c r="M115">
        <f t="shared" ca="1" si="20"/>
        <v>40</v>
      </c>
      <c r="N115" s="12">
        <v>41673</v>
      </c>
      <c r="O115" s="14">
        <f t="shared" ca="1" si="21"/>
        <v>11</v>
      </c>
      <c r="P115" s="13">
        <v>247721</v>
      </c>
      <c r="Q115" s="13" t="str">
        <f t="shared" ca="1" si="22"/>
        <v>11 - 15 Year</v>
      </c>
      <c r="R115" s="3" t="str">
        <f t="shared" ca="1" si="25"/>
        <v>15%</v>
      </c>
      <c r="S115" s="13">
        <f t="shared" ca="1" si="23"/>
        <v>37158.15</v>
      </c>
      <c r="T115" s="13">
        <f t="shared" ca="1" si="24"/>
        <v>210562.85</v>
      </c>
      <c r="U115" t="str">
        <f>VLOOKUP(MID(B115,G115,F115-G115),Department!$A$1:$C$20,2,0)</f>
        <v>FrontEnd Developer</v>
      </c>
      <c r="V115" t="str">
        <f>VLOOKUP(U115,Department!$B$1:$C$20,2,0)</f>
        <v>Engineering and Data</v>
      </c>
      <c r="W115" t="str">
        <f>VLOOKUP(MID(B115,FIND(":",B115,F115+1)+1,2),Employee!$G$1:$H$8,2,0)</f>
        <v>United Kingdom</v>
      </c>
    </row>
    <row r="116" spans="1:23" x14ac:dyDescent="0.35">
      <c r="A116" t="str">
        <f t="shared" si="13"/>
        <v>EMP-SM-R10-2015</v>
      </c>
      <c r="B116" t="s">
        <v>180</v>
      </c>
      <c r="C116" t="str">
        <f t="shared" si="16"/>
        <v>N15056</v>
      </c>
      <c r="D116" t="str">
        <f>VLOOKUP(C116,Employee!$A$1:$B$1803,2,0)</f>
        <v>Milan Barnett</v>
      </c>
      <c r="E116" t="str">
        <f>VLOOKUP(MID(B116,FIND(":",B116,FIND(":",B116)+1)+1,1),Employee!$C$1:$D$1803,2)</f>
        <v>Male</v>
      </c>
      <c r="F116">
        <f t="shared" si="14"/>
        <v>43</v>
      </c>
      <c r="G116">
        <f t="shared" si="15"/>
        <v>40</v>
      </c>
      <c r="H116" t="str">
        <f t="shared" si="17"/>
        <v>R10</v>
      </c>
      <c r="I116" t="str">
        <f>VLOOKUP(V116,Guide!$B$12:$C$18,2,0)</f>
        <v>SM</v>
      </c>
      <c r="J116" s="12" t="str">
        <f t="shared" si="18"/>
        <v>C1</v>
      </c>
      <c r="K116" s="12">
        <v>31678</v>
      </c>
      <c r="L116" s="12" t="str">
        <f t="shared" si="19"/>
        <v>Millennial</v>
      </c>
      <c r="M116">
        <f t="shared" ca="1" si="20"/>
        <v>38</v>
      </c>
      <c r="N116" s="12">
        <v>42275</v>
      </c>
      <c r="O116" s="14">
        <f t="shared" ca="1" si="21"/>
        <v>9</v>
      </c>
      <c r="P116" s="13">
        <v>288597</v>
      </c>
      <c r="Q116" s="13" t="str">
        <f t="shared" ca="1" si="22"/>
        <v>5 - 10 Year</v>
      </c>
      <c r="R116" s="3" t="str">
        <f t="shared" ca="1" si="25"/>
        <v>10%</v>
      </c>
      <c r="S116" s="13">
        <f t="shared" ca="1" si="23"/>
        <v>28859.7</v>
      </c>
      <c r="T116" s="13">
        <f t="shared" ca="1" si="24"/>
        <v>259737.3</v>
      </c>
      <c r="U116" t="str">
        <f>VLOOKUP(MID(B116,G116,F116-G116),Department!$A$1:$C$20,2,0)</f>
        <v>Marketing</v>
      </c>
      <c r="V116" t="str">
        <f>VLOOKUP(U116,Department!$B$1:$C$20,2,0)</f>
        <v>Sales and Marketing</v>
      </c>
      <c r="W116" t="str">
        <f>VLOOKUP(MID(B116,FIND(":",B116,F116+1)+1,2),Employee!$G$1:$H$8,2,0)</f>
        <v>United States Of America</v>
      </c>
    </row>
    <row r="117" spans="1:23" x14ac:dyDescent="0.35">
      <c r="A117" t="str">
        <f t="shared" si="13"/>
        <v>EMP-OPR-R2-2019</v>
      </c>
      <c r="B117" t="s">
        <v>181</v>
      </c>
      <c r="C117" t="str">
        <f>MID(B117,FIND(":",B117)+1,FIND(",",B117)-(FIND(":",B117)+1))</f>
        <v>N22428</v>
      </c>
      <c r="D117" t="str">
        <f>VLOOKUP(C117,Employee!$A$1:$B$1803,2,0)</f>
        <v>Roman Gonzales</v>
      </c>
      <c r="E117" t="str">
        <f>VLOOKUP(MID(B117,FIND(":",B117,FIND(":",B117)+1)+1,1),Employee!$C$1:$D$1803,2)</f>
        <v>Male</v>
      </c>
      <c r="F117">
        <f t="shared" si="14"/>
        <v>42</v>
      </c>
      <c r="G117">
        <f t="shared" si="15"/>
        <v>40</v>
      </c>
      <c r="H117" t="str">
        <f t="shared" si="17"/>
        <v>R2</v>
      </c>
      <c r="I117" t="str">
        <f>VLOOKUP(V117,Guide!$B$12:$C$18,2,0)</f>
        <v>OPR</v>
      </c>
      <c r="J117" s="12" t="str">
        <f t="shared" si="18"/>
        <v>C1</v>
      </c>
      <c r="K117" s="12">
        <v>32152</v>
      </c>
      <c r="L117" s="12" t="str">
        <f t="shared" si="19"/>
        <v>Millennial</v>
      </c>
      <c r="M117">
        <f t="shared" ca="1" si="20"/>
        <v>37</v>
      </c>
      <c r="N117" s="12">
        <v>43713</v>
      </c>
      <c r="O117" s="14">
        <f t="shared" ca="1" si="21"/>
        <v>5</v>
      </c>
      <c r="P117" s="13">
        <v>225117</v>
      </c>
      <c r="Q117" s="13" t="str">
        <f t="shared" ca="1" si="22"/>
        <v>5 - 10 Year</v>
      </c>
      <c r="R117" s="3" t="str">
        <f t="shared" ca="1" si="25"/>
        <v>10%</v>
      </c>
      <c r="S117" s="13">
        <f t="shared" ca="1" si="23"/>
        <v>22511.7</v>
      </c>
      <c r="T117" s="13">
        <f t="shared" ca="1" si="24"/>
        <v>202605.3</v>
      </c>
      <c r="U117" t="str">
        <f>VLOOKUP(MID(B117,G117,F117-G117),Department!$A$1:$C$20,2,0)</f>
        <v>Network Engineer</v>
      </c>
      <c r="V117" t="str">
        <f>VLOOKUP(U117,Department!$B$1:$C$20,2,0)</f>
        <v>Operation</v>
      </c>
      <c r="W117" t="str">
        <f>VLOOKUP(MID(B117,FIND(":",B117,F117+1)+1,2),Employee!$G$1:$H$8,2,0)</f>
        <v>United States Of America</v>
      </c>
    </row>
    <row r="118" spans="1:23" x14ac:dyDescent="0.35">
      <c r="A118" t="str">
        <f t="shared" si="13"/>
        <v>EMP-HR-R18-2019</v>
      </c>
      <c r="B118" t="s">
        <v>182</v>
      </c>
      <c r="C118" t="str">
        <f t="shared" si="16"/>
        <v>N9848</v>
      </c>
      <c r="D118" t="str">
        <f>VLOOKUP(C118,Employee!$A$1:$B$1803,2,0)</f>
        <v>June Nolan</v>
      </c>
      <c r="E118" t="str">
        <f>VLOOKUP(MID(B118,FIND(":",B118,FIND(":",B118)+1)+1,1),Employee!$C$1:$D$1803,2)</f>
        <v>Female</v>
      </c>
      <c r="F118">
        <f t="shared" si="14"/>
        <v>42</v>
      </c>
      <c r="G118">
        <f t="shared" si="15"/>
        <v>39</v>
      </c>
      <c r="H118" t="str">
        <f t="shared" si="17"/>
        <v>R18</v>
      </c>
      <c r="I118" t="str">
        <f>VLOOKUP(V118,Guide!$B$12:$C$18,2,0)</f>
        <v>HR</v>
      </c>
      <c r="J118" s="12" t="str">
        <f t="shared" si="18"/>
        <v>C7</v>
      </c>
      <c r="K118" s="12">
        <v>31806</v>
      </c>
      <c r="L118" s="12" t="str">
        <f t="shared" si="19"/>
        <v>Millennial</v>
      </c>
      <c r="M118">
        <f t="shared" ca="1" si="20"/>
        <v>38</v>
      </c>
      <c r="N118" s="12">
        <v>43678</v>
      </c>
      <c r="O118" s="14">
        <f t="shared" ca="1" si="21"/>
        <v>5</v>
      </c>
      <c r="P118" s="13">
        <v>198049</v>
      </c>
      <c r="Q118" s="13" t="str">
        <f t="shared" ca="1" si="22"/>
        <v>5 - 10 Year</v>
      </c>
      <c r="R118" s="3" t="str">
        <f t="shared" ca="1" si="25"/>
        <v>10%</v>
      </c>
      <c r="S118" s="13">
        <f t="shared" ca="1" si="23"/>
        <v>19804.900000000001</v>
      </c>
      <c r="T118" s="13">
        <f t="shared" ca="1" si="24"/>
        <v>178244.1</v>
      </c>
      <c r="U118" t="str">
        <f>VLOOKUP(MID(B118,G118,F118-G118),Department!$A$1:$C$20,2,0)</f>
        <v>HR</v>
      </c>
      <c r="V118" t="str">
        <f>VLOOKUP(U118,Department!$B$1:$C$20,2,0)</f>
        <v>HR</v>
      </c>
      <c r="W118" t="str">
        <f>VLOOKUP(MID(B118,FIND(":",B118,F118+1)+1,2),Employee!$G$1:$H$8,2,0)</f>
        <v>Argentina</v>
      </c>
    </row>
    <row r="119" spans="1:23" x14ac:dyDescent="0.35">
      <c r="A119" t="str">
        <f t="shared" si="13"/>
        <v>EMP-ENG-R7-2017</v>
      </c>
      <c r="B119" t="s">
        <v>183</v>
      </c>
      <c r="C119" t="str">
        <f t="shared" si="16"/>
        <v>N19560</v>
      </c>
      <c r="D119" t="str">
        <f>VLOOKUP(C119,Employee!$A$1:$B$1803,2,0)</f>
        <v>Ashlee Rose</v>
      </c>
      <c r="E119" t="str">
        <f>VLOOKUP(MID(B119,FIND(":",B119,FIND(":",B119)+1)+1,1),Employee!$C$1:$D$1803,2)</f>
        <v>Female</v>
      </c>
      <c r="F119">
        <f t="shared" si="14"/>
        <v>42</v>
      </c>
      <c r="G119">
        <f t="shared" si="15"/>
        <v>40</v>
      </c>
      <c r="H119" t="str">
        <f t="shared" si="17"/>
        <v>R7</v>
      </c>
      <c r="I119" t="str">
        <f>VLOOKUP(V119,Guide!$B$12:$C$18,2,0)</f>
        <v>ENG</v>
      </c>
      <c r="J119" s="12" t="str">
        <f t="shared" si="18"/>
        <v>C6</v>
      </c>
      <c r="K119" s="12">
        <v>33634</v>
      </c>
      <c r="L119" s="12" t="str">
        <f t="shared" si="19"/>
        <v>Millennial</v>
      </c>
      <c r="M119">
        <f t="shared" ca="1" si="20"/>
        <v>33</v>
      </c>
      <c r="N119" s="12">
        <v>43066</v>
      </c>
      <c r="O119" s="14">
        <f t="shared" ca="1" si="21"/>
        <v>7</v>
      </c>
      <c r="P119" s="13">
        <v>86609</v>
      </c>
      <c r="Q119" s="13" t="str">
        <f t="shared" ca="1" si="22"/>
        <v>5 - 10 Year</v>
      </c>
      <c r="R119" s="3" t="str">
        <f t="shared" ca="1" si="25"/>
        <v>10%</v>
      </c>
      <c r="S119" s="13">
        <f t="shared" ca="1" si="23"/>
        <v>8660.9</v>
      </c>
      <c r="T119" s="13">
        <f t="shared" ca="1" si="24"/>
        <v>77948.100000000006</v>
      </c>
      <c r="U119" t="str">
        <f>VLOOKUP(MID(B119,G119,F119-G119),Department!$A$1:$C$20,2,0)</f>
        <v>AI Engineer</v>
      </c>
      <c r="V119" t="str">
        <f>VLOOKUP(U119,Department!$B$1:$C$20,2,0)</f>
        <v>Engineering and Data</v>
      </c>
      <c r="W119" t="str">
        <f>VLOOKUP(MID(B119,FIND(":",B119,F119+1)+1,2),Employee!$G$1:$H$8,2,0)</f>
        <v>France</v>
      </c>
    </row>
    <row r="120" spans="1:23" x14ac:dyDescent="0.35">
      <c r="A120" t="str">
        <f t="shared" si="13"/>
        <v>EMP-SM-R10-2018</v>
      </c>
      <c r="B120" t="s">
        <v>184</v>
      </c>
      <c r="C120" t="str">
        <f t="shared" si="16"/>
        <v>N20362</v>
      </c>
      <c r="D120" t="str">
        <f>VLOOKUP(C120,Employee!$A$1:$B$1803,2,0)</f>
        <v>Paris Ewing</v>
      </c>
      <c r="E120" t="str">
        <f>VLOOKUP(MID(B120,FIND(":",B120,FIND(":",B120)+1)+1,1),Employee!$C$1:$D$1803,2)</f>
        <v>Male</v>
      </c>
      <c r="F120">
        <f t="shared" si="14"/>
        <v>43</v>
      </c>
      <c r="G120">
        <f t="shared" si="15"/>
        <v>40</v>
      </c>
      <c r="H120" t="str">
        <f t="shared" si="17"/>
        <v>R10</v>
      </c>
      <c r="I120" t="str">
        <f>VLOOKUP(V120,Guide!$B$12:$C$18,2,0)</f>
        <v>SM</v>
      </c>
      <c r="J120" s="12" t="str">
        <f t="shared" si="18"/>
        <v>C2</v>
      </c>
      <c r="K120" s="12">
        <v>31513</v>
      </c>
      <c r="L120" s="12" t="str">
        <f t="shared" si="19"/>
        <v>Millennial</v>
      </c>
      <c r="M120">
        <f t="shared" ca="1" si="20"/>
        <v>38</v>
      </c>
      <c r="N120" s="12">
        <v>43262</v>
      </c>
      <c r="O120" s="14">
        <f t="shared" ca="1" si="21"/>
        <v>6</v>
      </c>
      <c r="P120" s="13">
        <v>133673</v>
      </c>
      <c r="Q120" s="13" t="str">
        <f t="shared" ca="1" si="22"/>
        <v>5 - 10 Year</v>
      </c>
      <c r="R120" s="3" t="str">
        <f t="shared" ca="1" si="25"/>
        <v>10%</v>
      </c>
      <c r="S120" s="13">
        <f t="shared" ca="1" si="23"/>
        <v>13367.300000000001</v>
      </c>
      <c r="T120" s="13">
        <f t="shared" ca="1" si="24"/>
        <v>120305.7</v>
      </c>
      <c r="U120" t="str">
        <f>VLOOKUP(MID(B120,G120,F120-G120),Department!$A$1:$C$20,2,0)</f>
        <v>Marketing</v>
      </c>
      <c r="V120" t="str">
        <f>VLOOKUP(U120,Department!$B$1:$C$20,2,0)</f>
        <v>Sales and Marketing</v>
      </c>
      <c r="W120" t="str">
        <f>VLOOKUP(MID(B120,FIND(":",B120,F120+1)+1,2),Employee!$G$1:$H$8,2,0)</f>
        <v>Canada</v>
      </c>
    </row>
    <row r="121" spans="1:23" x14ac:dyDescent="0.35">
      <c r="A121" t="str">
        <f t="shared" si="13"/>
        <v>EMP-ENG-R3-2014</v>
      </c>
      <c r="B121" t="s">
        <v>185</v>
      </c>
      <c r="C121" t="str">
        <f t="shared" si="16"/>
        <v>N9470</v>
      </c>
      <c r="D121" t="str">
        <f>VLOOKUP(C121,Employee!$A$1:$B$1803,2,0)</f>
        <v>Vicente Garrison</v>
      </c>
      <c r="E121" t="str">
        <f>VLOOKUP(MID(B121,FIND(":",B121,FIND(":",B121)+1)+1,1),Employee!$C$1:$D$1803,2)</f>
        <v>Male</v>
      </c>
      <c r="F121">
        <f t="shared" si="14"/>
        <v>41</v>
      </c>
      <c r="G121">
        <f t="shared" si="15"/>
        <v>39</v>
      </c>
      <c r="H121" t="str">
        <f t="shared" si="17"/>
        <v>R3</v>
      </c>
      <c r="I121" t="str">
        <f>VLOOKUP(V121,Guide!$B$12:$C$18,2,0)</f>
        <v>ENG</v>
      </c>
      <c r="J121" s="12" t="str">
        <f t="shared" si="18"/>
        <v>C4</v>
      </c>
      <c r="K121" s="12">
        <v>33439</v>
      </c>
      <c r="L121" s="12" t="str">
        <f t="shared" si="19"/>
        <v>Millennial</v>
      </c>
      <c r="M121">
        <f t="shared" ca="1" si="20"/>
        <v>33</v>
      </c>
      <c r="N121" s="12">
        <v>41883</v>
      </c>
      <c r="O121" s="14">
        <f t="shared" ca="1" si="21"/>
        <v>10</v>
      </c>
      <c r="P121" s="13">
        <v>105661</v>
      </c>
      <c r="Q121" s="13" t="str">
        <f t="shared" ca="1" si="22"/>
        <v>5 - 10 Year</v>
      </c>
      <c r="R121" s="3" t="str">
        <f t="shared" ca="1" si="25"/>
        <v>10%</v>
      </c>
      <c r="S121" s="13">
        <f t="shared" ca="1" si="23"/>
        <v>10566.1</v>
      </c>
      <c r="T121" s="13">
        <f t="shared" ca="1" si="24"/>
        <v>95094.9</v>
      </c>
      <c r="U121" t="str">
        <f>VLOOKUP(MID(B121,G121,F121-G121),Department!$A$1:$C$20,2,0)</f>
        <v>Software Quality Assurance</v>
      </c>
      <c r="V121" t="str">
        <f>VLOOKUP(U121,Department!$B$1:$C$20,2,0)</f>
        <v>Engineering and Data</v>
      </c>
      <c r="W121" t="str">
        <f>VLOOKUP(MID(B121,FIND(":",B121,F121+1)+1,2),Employee!$G$1:$H$8,2,0)</f>
        <v>Australia</v>
      </c>
    </row>
    <row r="122" spans="1:23" x14ac:dyDescent="0.35">
      <c r="A122" t="str">
        <f t="shared" si="13"/>
        <v>EMP-SM-R15-2016</v>
      </c>
      <c r="B122" t="s">
        <v>186</v>
      </c>
      <c r="C122" t="str">
        <f t="shared" si="16"/>
        <v>N16093</v>
      </c>
      <c r="D122" t="str">
        <f>VLOOKUP(C122,Employee!$A$1:$B$1803,2,0)</f>
        <v>Randell Rosales</v>
      </c>
      <c r="E122" t="str">
        <f>VLOOKUP(MID(B122,FIND(":",B122,FIND(":",B122)+1)+1,1),Employee!$C$1:$D$1803,2)</f>
        <v>Male</v>
      </c>
      <c r="F122">
        <f t="shared" si="14"/>
        <v>43</v>
      </c>
      <c r="G122">
        <f t="shared" si="15"/>
        <v>40</v>
      </c>
      <c r="H122" t="str">
        <f t="shared" si="17"/>
        <v>R15</v>
      </c>
      <c r="I122" t="str">
        <f>VLOOKUP(V122,Guide!$B$12:$C$18,2,0)</f>
        <v>SM</v>
      </c>
      <c r="J122" s="12" t="str">
        <f t="shared" si="18"/>
        <v>C3</v>
      </c>
      <c r="K122" s="12">
        <v>32916</v>
      </c>
      <c r="L122" s="12" t="str">
        <f t="shared" si="19"/>
        <v>Millennial</v>
      </c>
      <c r="M122">
        <f t="shared" ca="1" si="20"/>
        <v>35</v>
      </c>
      <c r="N122" s="12">
        <v>42516</v>
      </c>
      <c r="O122" s="14">
        <f t="shared" ca="1" si="21"/>
        <v>8</v>
      </c>
      <c r="P122" s="13">
        <v>148974</v>
      </c>
      <c r="Q122" s="13" t="str">
        <f t="shared" ca="1" si="22"/>
        <v>5 - 10 Year</v>
      </c>
      <c r="R122" s="3" t="str">
        <f t="shared" ca="1" si="25"/>
        <v>10%</v>
      </c>
      <c r="S122" s="13">
        <f t="shared" ca="1" si="23"/>
        <v>14897.400000000001</v>
      </c>
      <c r="T122" s="13">
        <f t="shared" ca="1" si="24"/>
        <v>134076.6</v>
      </c>
      <c r="U122" t="str">
        <f>VLOOKUP(MID(B122,G122,F122-G122),Department!$A$1:$C$20,2,0)</f>
        <v>Sales</v>
      </c>
      <c r="V122" t="str">
        <f>VLOOKUP(U122,Department!$B$1:$C$20,2,0)</f>
        <v>Sales and Marketing</v>
      </c>
      <c r="W122" t="str">
        <f>VLOOKUP(MID(B122,FIND(":",B122,F122+1)+1,2),Employee!$G$1:$H$8,2,0)</f>
        <v>United Kingdom</v>
      </c>
    </row>
    <row r="123" spans="1:23" x14ac:dyDescent="0.35">
      <c r="A123" t="str">
        <f t="shared" si="13"/>
        <v>EMP-PM-R6-2018</v>
      </c>
      <c r="B123" t="s">
        <v>187</v>
      </c>
      <c r="C123" t="str">
        <f t="shared" si="16"/>
        <v>N20429</v>
      </c>
      <c r="D123" t="str">
        <f>VLOOKUP(C123,Employee!$A$1:$B$1803,2,0)</f>
        <v>Ronnie Davis</v>
      </c>
      <c r="E123" t="str">
        <f>VLOOKUP(MID(B123,FIND(":",B123,FIND(":",B123)+1)+1,1),Employee!$C$1:$D$1803,2)</f>
        <v>Male</v>
      </c>
      <c r="F123">
        <f t="shared" si="14"/>
        <v>42</v>
      </c>
      <c r="G123">
        <f t="shared" si="15"/>
        <v>40</v>
      </c>
      <c r="H123" t="str">
        <f t="shared" si="17"/>
        <v>R6</v>
      </c>
      <c r="I123" t="str">
        <f>VLOOKUP(V123,Guide!$B$12:$C$18,2,0)</f>
        <v>PM</v>
      </c>
      <c r="J123" s="12" t="str">
        <f t="shared" si="18"/>
        <v>C7</v>
      </c>
      <c r="K123" s="12">
        <v>29297</v>
      </c>
      <c r="L123" s="12" t="str">
        <f t="shared" si="19"/>
        <v>Gen X</v>
      </c>
      <c r="M123">
        <f t="shared" ca="1" si="20"/>
        <v>44</v>
      </c>
      <c r="N123" s="12">
        <v>43276</v>
      </c>
      <c r="O123" s="14">
        <f t="shared" ca="1" si="21"/>
        <v>6</v>
      </c>
      <c r="P123" s="13">
        <v>303880</v>
      </c>
      <c r="Q123" s="13" t="str">
        <f t="shared" ca="1" si="22"/>
        <v>5 - 10 Year</v>
      </c>
      <c r="R123" s="3" t="str">
        <f t="shared" ca="1" si="25"/>
        <v>10%</v>
      </c>
      <c r="S123" s="13">
        <f t="shared" ca="1" si="23"/>
        <v>30388</v>
      </c>
      <c r="T123" s="13">
        <f t="shared" ca="1" si="24"/>
        <v>273492</v>
      </c>
      <c r="U123" t="str">
        <f>VLOOKUP(MID(B123,G123,F123-G123),Department!$A$1:$C$20,2,0)</f>
        <v>UI/UX</v>
      </c>
      <c r="V123" t="str">
        <f>VLOOKUP(U123,Department!$B$1:$C$20,2,0)</f>
        <v>Product Management</v>
      </c>
      <c r="W123" t="str">
        <f>VLOOKUP(MID(B123,FIND(":",B123,F123+1)+1,2),Employee!$G$1:$H$8,2,0)</f>
        <v>Argentina</v>
      </c>
    </row>
    <row r="124" spans="1:23" x14ac:dyDescent="0.35">
      <c r="A124" t="str">
        <f t="shared" si="13"/>
        <v>EMP-OPR-R17-2014</v>
      </c>
      <c r="B124" t="s">
        <v>188</v>
      </c>
      <c r="C124" t="str">
        <f>MID(B124,FIND(":",B124)+1,FIND(",",B124)-(FIND(":",B124)+1))</f>
        <v>N10045</v>
      </c>
      <c r="D124" t="str">
        <f>VLOOKUP(C124,Employee!$A$1:$B$1803,2,0)</f>
        <v>Catalina Tran</v>
      </c>
      <c r="E124" t="str">
        <f>VLOOKUP(MID(B124,FIND(":",B124,FIND(":",B124)+1)+1,1),Employee!$C$1:$D$1803,2)</f>
        <v>Female</v>
      </c>
      <c r="F124">
        <f t="shared" si="14"/>
        <v>43</v>
      </c>
      <c r="G124">
        <f t="shared" si="15"/>
        <v>40</v>
      </c>
      <c r="H124" t="str">
        <f t="shared" si="17"/>
        <v>R17</v>
      </c>
      <c r="I124" t="str">
        <f>VLOOKUP(V124,Guide!$B$12:$C$18,2,0)</f>
        <v>OPR</v>
      </c>
      <c r="J124" s="12" t="str">
        <f t="shared" si="18"/>
        <v>C6</v>
      </c>
      <c r="K124" s="12">
        <v>29944</v>
      </c>
      <c r="L124" s="12" t="str">
        <f t="shared" si="19"/>
        <v>Millennial</v>
      </c>
      <c r="M124">
        <f t="shared" ca="1" si="20"/>
        <v>43</v>
      </c>
      <c r="N124" s="12">
        <v>41718</v>
      </c>
      <c r="O124" s="14">
        <f t="shared" ca="1" si="21"/>
        <v>10</v>
      </c>
      <c r="P124" s="13">
        <v>124469</v>
      </c>
      <c r="Q124" s="13" t="str">
        <f t="shared" ca="1" si="22"/>
        <v>5 - 10 Year</v>
      </c>
      <c r="R124" s="3" t="str">
        <f t="shared" ca="1" si="25"/>
        <v>10%</v>
      </c>
      <c r="S124" s="13">
        <f t="shared" ca="1" si="23"/>
        <v>12446.900000000001</v>
      </c>
      <c r="T124" s="13">
        <f t="shared" ca="1" si="24"/>
        <v>112022.1</v>
      </c>
      <c r="U124" t="str">
        <f>VLOOKUP(MID(B124,G124,F124-G124),Department!$A$1:$C$20,2,0)</f>
        <v>Database Administrator</v>
      </c>
      <c r="V124" t="str">
        <f>VLOOKUP(U124,Department!$B$1:$C$20,2,0)</f>
        <v>Operation</v>
      </c>
      <c r="W124" t="str">
        <f>VLOOKUP(MID(B124,FIND(":",B124,F124+1)+1,2),Employee!$G$1:$H$8,2,0)</f>
        <v>France</v>
      </c>
    </row>
    <row r="125" spans="1:23" x14ac:dyDescent="0.35">
      <c r="A125" t="str">
        <f t="shared" si="13"/>
        <v>EMP-PM-R14-2014</v>
      </c>
      <c r="B125" t="s">
        <v>189</v>
      </c>
      <c r="C125" t="str">
        <f t="shared" si="16"/>
        <v>N10167</v>
      </c>
      <c r="D125" t="str">
        <f>VLOOKUP(C125,Employee!$A$1:$B$1803,2,0)</f>
        <v>Orlando Salas</v>
      </c>
      <c r="E125" t="str">
        <f>VLOOKUP(MID(B125,FIND(":",B125,FIND(":",B125)+1)+1,1),Employee!$C$1:$D$1803,2)</f>
        <v>Male</v>
      </c>
      <c r="F125">
        <f t="shared" si="14"/>
        <v>43</v>
      </c>
      <c r="G125">
        <f t="shared" si="15"/>
        <v>40</v>
      </c>
      <c r="H125" t="str">
        <f t="shared" si="17"/>
        <v>R14</v>
      </c>
      <c r="I125" t="str">
        <f>VLOOKUP(V125,Guide!$B$12:$C$18,2,0)</f>
        <v>PM</v>
      </c>
      <c r="J125" s="12" t="str">
        <f t="shared" si="18"/>
        <v>C3</v>
      </c>
      <c r="K125" s="12">
        <v>31035</v>
      </c>
      <c r="L125" s="12" t="str">
        <f t="shared" si="19"/>
        <v>Millennial</v>
      </c>
      <c r="M125">
        <f t="shared" ca="1" si="20"/>
        <v>40</v>
      </c>
      <c r="N125" s="12">
        <v>41750</v>
      </c>
      <c r="O125" s="14">
        <f t="shared" ca="1" si="21"/>
        <v>10</v>
      </c>
      <c r="P125" s="13">
        <v>301605</v>
      </c>
      <c r="Q125" s="13" t="str">
        <f t="shared" ca="1" si="22"/>
        <v>5 - 10 Year</v>
      </c>
      <c r="R125" s="3" t="str">
        <f t="shared" ca="1" si="25"/>
        <v>10%</v>
      </c>
      <c r="S125" s="13">
        <f t="shared" ca="1" si="23"/>
        <v>30160.5</v>
      </c>
      <c r="T125" s="13">
        <f t="shared" ca="1" si="24"/>
        <v>271444.5</v>
      </c>
      <c r="U125" t="str">
        <f>VLOOKUP(MID(B125,G125,F125-G125),Department!$A$1:$C$20,2,0)</f>
        <v>SEO Specialist</v>
      </c>
      <c r="V125" t="str">
        <f>VLOOKUP(U125,Department!$B$1:$C$20,2,0)</f>
        <v>Product Management</v>
      </c>
      <c r="W125" t="str">
        <f>VLOOKUP(MID(B125,FIND(":",B125,F125+1)+1,2),Employee!$G$1:$H$8,2,0)</f>
        <v>United Kingdom</v>
      </c>
    </row>
    <row r="126" spans="1:23" x14ac:dyDescent="0.35">
      <c r="A126" t="str">
        <f t="shared" si="13"/>
        <v>EMP-OPR-R11-2016</v>
      </c>
      <c r="B126" t="s">
        <v>190</v>
      </c>
      <c r="C126" t="str">
        <f t="shared" si="16"/>
        <v>N15859</v>
      </c>
      <c r="D126" t="str">
        <f>VLOOKUP(C126,Employee!$A$1:$B$1803,2,0)</f>
        <v>Rick Morse</v>
      </c>
      <c r="E126" t="str">
        <f>VLOOKUP(MID(B126,FIND(":",B126,FIND(":",B126)+1)+1,1),Employee!$C$1:$D$1803,2)</f>
        <v>Male</v>
      </c>
      <c r="F126">
        <f t="shared" si="14"/>
        <v>43</v>
      </c>
      <c r="G126">
        <f t="shared" si="15"/>
        <v>40</v>
      </c>
      <c r="H126" t="str">
        <f t="shared" si="17"/>
        <v>R11</v>
      </c>
      <c r="I126" t="str">
        <f>VLOOKUP(V126,Guide!$B$12:$C$18,2,0)</f>
        <v>OPR</v>
      </c>
      <c r="J126" s="12" t="str">
        <f t="shared" si="18"/>
        <v>C1</v>
      </c>
      <c r="K126" s="12">
        <v>30925</v>
      </c>
      <c r="L126" s="12" t="str">
        <f t="shared" si="19"/>
        <v>Millennial</v>
      </c>
      <c r="M126">
        <f t="shared" ca="1" si="20"/>
        <v>40</v>
      </c>
      <c r="N126" s="12">
        <v>42492</v>
      </c>
      <c r="O126" s="14">
        <f t="shared" ca="1" si="21"/>
        <v>8</v>
      </c>
      <c r="P126" s="13">
        <v>335149</v>
      </c>
      <c r="Q126" s="13" t="str">
        <f t="shared" ca="1" si="22"/>
        <v>5 - 10 Year</v>
      </c>
      <c r="R126" s="3" t="str">
        <f t="shared" ca="1" si="25"/>
        <v>10%</v>
      </c>
      <c r="S126" s="13">
        <f t="shared" ca="1" si="23"/>
        <v>33514.9</v>
      </c>
      <c r="T126" s="13">
        <f t="shared" ca="1" si="24"/>
        <v>301634.09999999998</v>
      </c>
      <c r="U126" t="str">
        <f>VLOOKUP(MID(B126,G126,F126-G126),Department!$A$1:$C$20,2,0)</f>
        <v>Technical Support</v>
      </c>
      <c r="V126" t="str">
        <f>VLOOKUP(U126,Department!$B$1:$C$20,2,0)</f>
        <v>Operation</v>
      </c>
      <c r="W126" t="str">
        <f>VLOOKUP(MID(B126,FIND(":",B126,F126+1)+1,2),Employee!$G$1:$H$8,2,0)</f>
        <v>United States Of America</v>
      </c>
    </row>
    <row r="127" spans="1:23" x14ac:dyDescent="0.35">
      <c r="A127" t="str">
        <f t="shared" si="13"/>
        <v>EMP-PM-R6-2017</v>
      </c>
      <c r="B127" t="s">
        <v>191</v>
      </c>
      <c r="C127" t="str">
        <f t="shared" si="16"/>
        <v>N19197</v>
      </c>
      <c r="D127" t="str">
        <f>VLOOKUP(C127,Employee!$A$1:$B$1803,2,0)</f>
        <v>Keith Lopez</v>
      </c>
      <c r="E127" t="str">
        <f>VLOOKUP(MID(B127,FIND(":",B127,FIND(":",B127)+1)+1,1),Employee!$C$1:$D$1803,2)</f>
        <v>Male</v>
      </c>
      <c r="F127">
        <f t="shared" si="14"/>
        <v>42</v>
      </c>
      <c r="G127">
        <f t="shared" si="15"/>
        <v>40</v>
      </c>
      <c r="H127" t="str">
        <f t="shared" si="17"/>
        <v>R6</v>
      </c>
      <c r="I127" t="str">
        <f>VLOOKUP(V127,Guide!$B$12:$C$18,2,0)</f>
        <v>PM</v>
      </c>
      <c r="J127" s="12" t="str">
        <f t="shared" si="18"/>
        <v>C2</v>
      </c>
      <c r="K127" s="12">
        <v>32303</v>
      </c>
      <c r="L127" s="12" t="str">
        <f t="shared" si="19"/>
        <v>Millennial</v>
      </c>
      <c r="M127">
        <f t="shared" ca="1" si="20"/>
        <v>36</v>
      </c>
      <c r="N127" s="12">
        <v>43024</v>
      </c>
      <c r="O127" s="14">
        <f t="shared" ca="1" si="21"/>
        <v>7</v>
      </c>
      <c r="P127" s="13">
        <v>108623</v>
      </c>
      <c r="Q127" s="13" t="str">
        <f t="shared" ca="1" si="22"/>
        <v>5 - 10 Year</v>
      </c>
      <c r="R127" s="3" t="str">
        <f t="shared" ca="1" si="25"/>
        <v>10%</v>
      </c>
      <c r="S127" s="13">
        <f t="shared" ca="1" si="23"/>
        <v>10862.300000000001</v>
      </c>
      <c r="T127" s="13">
        <f t="shared" ca="1" si="24"/>
        <v>97760.7</v>
      </c>
      <c r="U127" t="str">
        <f>VLOOKUP(MID(B127,G127,F127-G127),Department!$A$1:$C$20,2,0)</f>
        <v>UI/UX</v>
      </c>
      <c r="V127" t="str">
        <f>VLOOKUP(U127,Department!$B$1:$C$20,2,0)</f>
        <v>Product Management</v>
      </c>
      <c r="W127" t="str">
        <f>VLOOKUP(MID(B127,FIND(":",B127,F127+1)+1,2),Employee!$G$1:$H$8,2,0)</f>
        <v>Canada</v>
      </c>
    </row>
    <row r="128" spans="1:23" x14ac:dyDescent="0.35">
      <c r="A128" t="str">
        <f t="shared" si="13"/>
        <v>EMP-ENG-R1-2017</v>
      </c>
      <c r="B128" t="s">
        <v>192</v>
      </c>
      <c r="C128" t="str">
        <f t="shared" si="16"/>
        <v>N18246</v>
      </c>
      <c r="D128" t="str">
        <f>VLOOKUP(C128,Employee!$A$1:$B$1803,2,0)</f>
        <v>Eduardo Brewer</v>
      </c>
      <c r="E128" t="str">
        <f>VLOOKUP(MID(B128,FIND(":",B128,FIND(":",B128)+1)+1,1),Employee!$C$1:$D$1803,2)</f>
        <v>Male</v>
      </c>
      <c r="F128">
        <f t="shared" si="14"/>
        <v>42</v>
      </c>
      <c r="G128">
        <f t="shared" si="15"/>
        <v>40</v>
      </c>
      <c r="H128" t="str">
        <f t="shared" si="17"/>
        <v>R1</v>
      </c>
      <c r="I128" t="str">
        <f>VLOOKUP(V128,Guide!$B$12:$C$18,2,0)</f>
        <v>ENG</v>
      </c>
      <c r="J128" s="12" t="str">
        <f t="shared" si="18"/>
        <v>C4</v>
      </c>
      <c r="K128" s="12">
        <v>31959</v>
      </c>
      <c r="L128" s="12" t="str">
        <f t="shared" si="19"/>
        <v>Millennial</v>
      </c>
      <c r="M128">
        <f t="shared" ca="1" si="20"/>
        <v>37</v>
      </c>
      <c r="N128" s="12">
        <v>42887</v>
      </c>
      <c r="O128" s="14">
        <f t="shared" ca="1" si="21"/>
        <v>7</v>
      </c>
      <c r="P128" s="13">
        <v>219167</v>
      </c>
      <c r="Q128" s="13" t="str">
        <f t="shared" ca="1" si="22"/>
        <v>5 - 10 Year</v>
      </c>
      <c r="R128" s="3" t="str">
        <f t="shared" ca="1" si="25"/>
        <v>10%</v>
      </c>
      <c r="S128" s="13">
        <f t="shared" ca="1" si="23"/>
        <v>21916.7</v>
      </c>
      <c r="T128" s="13">
        <f t="shared" ca="1" si="24"/>
        <v>197250.3</v>
      </c>
      <c r="U128" t="str">
        <f>VLOOKUP(MID(B128,G128,F128-G128),Department!$A$1:$C$20,2,0)</f>
        <v>BackEnd Developer</v>
      </c>
      <c r="V128" t="str">
        <f>VLOOKUP(U128,Department!$B$1:$C$20,2,0)</f>
        <v>Engineering and Data</v>
      </c>
      <c r="W128" t="str">
        <f>VLOOKUP(MID(B128,FIND(":",B128,F128+1)+1,2),Employee!$G$1:$H$8,2,0)</f>
        <v>Australia</v>
      </c>
    </row>
    <row r="129" spans="1:23" x14ac:dyDescent="0.35">
      <c r="A129" t="str">
        <f t="shared" si="13"/>
        <v>EMP-OPR-R2-2017</v>
      </c>
      <c r="B129" t="s">
        <v>193</v>
      </c>
      <c r="C129" t="str">
        <f t="shared" si="16"/>
        <v>N18464</v>
      </c>
      <c r="D129" t="str">
        <f>VLOOKUP(C129,Employee!$A$1:$B$1803,2,0)</f>
        <v>Barton Estrada</v>
      </c>
      <c r="E129" t="str">
        <f>VLOOKUP(MID(B129,FIND(":",B129,FIND(":",B129)+1)+1,1),Employee!$C$1:$D$1803,2)</f>
        <v>Male</v>
      </c>
      <c r="F129">
        <f t="shared" si="14"/>
        <v>42</v>
      </c>
      <c r="G129">
        <f t="shared" si="15"/>
        <v>40</v>
      </c>
      <c r="H129" t="str">
        <f t="shared" si="17"/>
        <v>R2</v>
      </c>
      <c r="I129" t="str">
        <f>VLOOKUP(V129,Guide!$B$12:$C$18,2,0)</f>
        <v>OPR</v>
      </c>
      <c r="J129" s="12" t="str">
        <f t="shared" si="18"/>
        <v>C1</v>
      </c>
      <c r="K129" s="12">
        <v>33049</v>
      </c>
      <c r="L129" s="12" t="str">
        <f t="shared" si="19"/>
        <v>Millennial</v>
      </c>
      <c r="M129">
        <f t="shared" ca="1" si="20"/>
        <v>34</v>
      </c>
      <c r="N129" s="12">
        <v>42915</v>
      </c>
      <c r="O129" s="14">
        <f t="shared" ca="1" si="21"/>
        <v>7</v>
      </c>
      <c r="P129" s="13">
        <v>100874</v>
      </c>
      <c r="Q129" s="13" t="str">
        <f t="shared" ca="1" si="22"/>
        <v>5 - 10 Year</v>
      </c>
      <c r="R129" s="3" t="str">
        <f t="shared" ca="1" si="25"/>
        <v>10%</v>
      </c>
      <c r="S129" s="13">
        <f t="shared" ca="1" si="23"/>
        <v>10087.400000000001</v>
      </c>
      <c r="T129" s="13">
        <f t="shared" ca="1" si="24"/>
        <v>90786.6</v>
      </c>
      <c r="U129" t="str">
        <f>VLOOKUP(MID(B129,G129,F129-G129),Department!$A$1:$C$20,2,0)</f>
        <v>Network Engineer</v>
      </c>
      <c r="V129" t="str">
        <f>VLOOKUP(U129,Department!$B$1:$C$20,2,0)</f>
        <v>Operation</v>
      </c>
      <c r="W129" t="str">
        <f>VLOOKUP(MID(B129,FIND(":",B129,F129+1)+1,2),Employee!$G$1:$H$8,2,0)</f>
        <v>United States Of America</v>
      </c>
    </row>
    <row r="130" spans="1:23" x14ac:dyDescent="0.35">
      <c r="A130" t="str">
        <f t="shared" ref="A130:A193" si="26">CONCATENATE("EMP","-",I130,"-",MID(B130,G130,F130-G130),"-",YEAR(N130))</f>
        <v>EMP-PM-R6-2014</v>
      </c>
      <c r="B130" t="s">
        <v>194</v>
      </c>
      <c r="C130" t="str">
        <f t="shared" si="16"/>
        <v>N9712</v>
      </c>
      <c r="D130" t="str">
        <f>VLOOKUP(C130,Employee!$A$1:$B$1803,2,0)</f>
        <v>Casey Poole</v>
      </c>
      <c r="E130" t="str">
        <f>VLOOKUP(MID(B130,FIND(":",B130,FIND(":",B130)+1)+1,1),Employee!$C$1:$D$1803,2)</f>
        <v>Female</v>
      </c>
      <c r="F130">
        <f t="shared" ref="F130:F193" si="27">FIND(",",B130,G130+1)</f>
        <v>41</v>
      </c>
      <c r="G130">
        <f t="shared" ref="G130:G193" si="28">FIND(":",B130,FIND(":",B130,FIND(":",B130)+1)+1)+1</f>
        <v>39</v>
      </c>
      <c r="H130" t="str">
        <f t="shared" si="17"/>
        <v>R6</v>
      </c>
      <c r="I130" t="str">
        <f>VLOOKUP(V130,Guide!$B$12:$C$18,2,0)</f>
        <v>PM</v>
      </c>
      <c r="J130" s="12" t="str">
        <f t="shared" si="18"/>
        <v>C5</v>
      </c>
      <c r="K130" s="12">
        <v>30436</v>
      </c>
      <c r="L130" s="12" t="str">
        <f t="shared" si="19"/>
        <v>Millennial</v>
      </c>
      <c r="M130">
        <f t="shared" ca="1" si="20"/>
        <v>41</v>
      </c>
      <c r="N130" s="12">
        <v>41641</v>
      </c>
      <c r="O130" s="14">
        <f t="shared" ca="1" si="21"/>
        <v>11</v>
      </c>
      <c r="P130" s="13">
        <v>143647</v>
      </c>
      <c r="Q130" s="13" t="str">
        <f t="shared" ca="1" si="22"/>
        <v>11 - 15 Year</v>
      </c>
      <c r="R130" s="3" t="str">
        <f t="shared" ca="1" si="25"/>
        <v>15%</v>
      </c>
      <c r="S130" s="13">
        <f t="shared" ca="1" si="23"/>
        <v>21547.05</v>
      </c>
      <c r="T130" s="13">
        <f t="shared" ca="1" si="24"/>
        <v>122099.95</v>
      </c>
      <c r="U130" t="str">
        <f>VLOOKUP(MID(B130,G130,F130-G130),Department!$A$1:$C$20,2,0)</f>
        <v>UI/UX</v>
      </c>
      <c r="V130" t="str">
        <f>VLOOKUP(U130,Department!$B$1:$C$20,2,0)</f>
        <v>Product Management</v>
      </c>
      <c r="W130" t="str">
        <f>VLOOKUP(MID(B130,FIND(":",B130,F130+1)+1,2),Employee!$G$1:$H$8,2,0)</f>
        <v>Germany</v>
      </c>
    </row>
    <row r="131" spans="1:23" x14ac:dyDescent="0.35">
      <c r="A131" t="str">
        <f t="shared" si="26"/>
        <v>EMP-ENG-R13-2014</v>
      </c>
      <c r="B131" t="s">
        <v>195</v>
      </c>
      <c r="C131" t="str">
        <f t="shared" ref="C131:C194" si="29">MID(B131,FIND(":",B131)+1,FIND(",",B131)-(FIND(":",B131)+1))</f>
        <v>N10120</v>
      </c>
      <c r="D131" t="str">
        <f>VLOOKUP(C131,Employee!$A$1:$B$1803,2,0)</f>
        <v>Terrance Colon</v>
      </c>
      <c r="E131" t="str">
        <f>VLOOKUP(MID(B131,FIND(":",B131,FIND(":",B131)+1)+1,1),Employee!$C$1:$D$1803,2)</f>
        <v>Male</v>
      </c>
      <c r="F131">
        <f t="shared" si="27"/>
        <v>43</v>
      </c>
      <c r="G131">
        <f t="shared" si="28"/>
        <v>40</v>
      </c>
      <c r="H131" t="str">
        <f t="shared" ref="H131:H194" si="30">MID(B131,G131,F131-G131)</f>
        <v>R13</v>
      </c>
      <c r="I131" t="str">
        <f>VLOOKUP(V131,Guide!$B$12:$C$18,2,0)</f>
        <v>ENG</v>
      </c>
      <c r="J131" s="12" t="str">
        <f t="shared" ref="J131:J194" si="31">MID(B131,FIND(":",B131,F131+1)+1,2)</f>
        <v>C6</v>
      </c>
      <c r="K131" s="12">
        <v>31781</v>
      </c>
      <c r="L131" s="12" t="str">
        <f t="shared" ref="L131:L194" si="32">IF(YEAR(K131)&gt;=2013, "Gen Alpha", IF(YEAR(K131)&gt;=1997, "Gen Z", IF(YEAR(K131)&gt;=1981, "Millennial", IF(YEAR(K131)&gt;=1965, "Gen X", IF(YEAR(K131)&gt;=1946, "Baby Boomer", "Sebelum Baby Boomer")))))</f>
        <v>Millennial</v>
      </c>
      <c r="M131">
        <f t="shared" ref="M131:M194" ca="1" si="33">ROUNDDOWN(YEARFRAC(K131,TODAY()),0)</f>
        <v>38</v>
      </c>
      <c r="N131" s="12">
        <v>41736</v>
      </c>
      <c r="O131" s="14">
        <f t="shared" ref="O131:O194" ca="1" si="34">ROUNDDOWN(YEARFRAC(N131,TODAY()),0)</f>
        <v>10</v>
      </c>
      <c r="P131" s="13">
        <v>167374</v>
      </c>
      <c r="Q131" s="13" t="str">
        <f t="shared" ref="Q131:Q194" ca="1" si="35">_xlfn.IFS(R131="10%","5 - 10 Year",R131="15%","11 - 15 Year",R131="20%","16 - 20 Year")</f>
        <v>5 - 10 Year</v>
      </c>
      <c r="R131" s="3" t="str">
        <f t="shared" ca="1" si="25"/>
        <v>10%</v>
      </c>
      <c r="S131" s="13">
        <f t="shared" ref="S131:S194" ca="1" si="36">P131*R131</f>
        <v>16737.400000000001</v>
      </c>
      <c r="T131" s="13">
        <f t="shared" ref="T131:T194" ca="1" si="37">P131-S131</f>
        <v>150636.6</v>
      </c>
      <c r="U131" t="str">
        <f>VLOOKUP(MID(B131,G131,F131-G131),Department!$A$1:$C$20,2,0)</f>
        <v>Data Engineer</v>
      </c>
      <c r="V131" t="str">
        <f>VLOOKUP(U131,Department!$B$1:$C$20,2,0)</f>
        <v>Engineering and Data</v>
      </c>
      <c r="W131" t="str">
        <f>VLOOKUP(MID(B131,FIND(":",B131,F131+1)+1,2),Employee!$G$1:$H$8,2,0)</f>
        <v>France</v>
      </c>
    </row>
    <row r="132" spans="1:23" x14ac:dyDescent="0.35">
      <c r="A132" t="str">
        <f t="shared" si="26"/>
        <v>EMP-PM-R5-2016</v>
      </c>
      <c r="B132" t="s">
        <v>196</v>
      </c>
      <c r="C132" t="str">
        <f t="shared" si="29"/>
        <v>N16119</v>
      </c>
      <c r="D132" t="str">
        <f>VLOOKUP(C132,Employee!$A$1:$B$1803,2,0)</f>
        <v>Anibal Pham</v>
      </c>
      <c r="E132" t="str">
        <f>VLOOKUP(MID(B132,FIND(":",B132,FIND(":",B132)+1)+1,1),Employee!$C$1:$D$1803,2)</f>
        <v>Male</v>
      </c>
      <c r="F132">
        <f t="shared" si="27"/>
        <v>42</v>
      </c>
      <c r="G132">
        <f t="shared" si="28"/>
        <v>40</v>
      </c>
      <c r="H132" t="str">
        <f t="shared" si="30"/>
        <v>R5</v>
      </c>
      <c r="I132" t="str">
        <f>VLOOKUP(V132,Guide!$B$12:$C$18,2,0)</f>
        <v>PM</v>
      </c>
      <c r="J132" s="12" t="str">
        <f t="shared" si="31"/>
        <v>C1</v>
      </c>
      <c r="K132" s="12">
        <v>33470</v>
      </c>
      <c r="L132" s="12" t="str">
        <f t="shared" si="32"/>
        <v>Millennial</v>
      </c>
      <c r="M132">
        <f t="shared" ca="1" si="33"/>
        <v>33</v>
      </c>
      <c r="N132" s="12">
        <v>42520</v>
      </c>
      <c r="O132" s="14">
        <f t="shared" ca="1" si="34"/>
        <v>8</v>
      </c>
      <c r="P132" s="13">
        <v>98453</v>
      </c>
      <c r="Q132" s="13" t="str">
        <f t="shared" ca="1" si="35"/>
        <v>5 - 10 Year</v>
      </c>
      <c r="R132" s="3" t="str">
        <f t="shared" ref="R132:R195" ca="1" si="38">_xlfn.IFS(AND(O132&gt;=5,O132&lt;=10),"10%",AND(O132&gt;=11,O132&lt;=15),"15%",AND(O132&gt;=16,O132&lt;=20),"20%")</f>
        <v>10%</v>
      </c>
      <c r="S132" s="13">
        <f t="shared" ca="1" si="36"/>
        <v>9845.3000000000011</v>
      </c>
      <c r="T132" s="13">
        <f t="shared" ca="1" si="37"/>
        <v>88607.7</v>
      </c>
      <c r="U132" t="str">
        <f>VLOOKUP(MID(B132,G132,F132-G132),Department!$A$1:$C$20,2,0)</f>
        <v>Product Manager</v>
      </c>
      <c r="V132" t="str">
        <f>VLOOKUP(U132,Department!$B$1:$C$20,2,0)</f>
        <v>Product Management</v>
      </c>
      <c r="W132" t="str">
        <f>VLOOKUP(MID(B132,FIND(":",B132,F132+1)+1,2),Employee!$G$1:$H$8,2,0)</f>
        <v>United States Of America</v>
      </c>
    </row>
    <row r="133" spans="1:23" x14ac:dyDescent="0.35">
      <c r="A133" t="str">
        <f t="shared" si="26"/>
        <v>EMP-PM-R6-2013</v>
      </c>
      <c r="B133" t="s">
        <v>197</v>
      </c>
      <c r="C133" t="str">
        <f t="shared" si="29"/>
        <v>N7860</v>
      </c>
      <c r="D133" t="str">
        <f>VLOOKUP(C133,Employee!$A$1:$B$1803,2,0)</f>
        <v>Kermit Reilly</v>
      </c>
      <c r="E133" t="str">
        <f>VLOOKUP(MID(B133,FIND(":",B133,FIND(":",B133)+1)+1,1),Employee!$C$1:$D$1803,2)</f>
        <v>Male</v>
      </c>
      <c r="F133">
        <f t="shared" si="27"/>
        <v>41</v>
      </c>
      <c r="G133">
        <f t="shared" si="28"/>
        <v>39</v>
      </c>
      <c r="H133" t="str">
        <f t="shared" si="30"/>
        <v>R6</v>
      </c>
      <c r="I133" t="str">
        <f>VLOOKUP(V133,Guide!$B$12:$C$18,2,0)</f>
        <v>PM</v>
      </c>
      <c r="J133" s="12" t="str">
        <f t="shared" si="31"/>
        <v>C7</v>
      </c>
      <c r="K133" s="12">
        <v>32422</v>
      </c>
      <c r="L133" s="12" t="str">
        <f t="shared" si="32"/>
        <v>Millennial</v>
      </c>
      <c r="M133">
        <f t="shared" ca="1" si="33"/>
        <v>36</v>
      </c>
      <c r="N133" s="12">
        <v>41610</v>
      </c>
      <c r="O133" s="14">
        <f t="shared" ca="1" si="34"/>
        <v>11</v>
      </c>
      <c r="P133" s="13">
        <v>203252</v>
      </c>
      <c r="Q133" s="13" t="str">
        <f t="shared" ca="1" si="35"/>
        <v>11 - 15 Year</v>
      </c>
      <c r="R133" s="3" t="str">
        <f t="shared" ca="1" si="38"/>
        <v>15%</v>
      </c>
      <c r="S133" s="13">
        <f t="shared" ca="1" si="36"/>
        <v>30487.8</v>
      </c>
      <c r="T133" s="13">
        <f t="shared" ca="1" si="37"/>
        <v>172764.2</v>
      </c>
      <c r="U133" t="str">
        <f>VLOOKUP(MID(B133,G133,F133-G133),Department!$A$1:$C$20,2,0)</f>
        <v>UI/UX</v>
      </c>
      <c r="V133" t="str">
        <f>VLOOKUP(U133,Department!$B$1:$C$20,2,0)</f>
        <v>Product Management</v>
      </c>
      <c r="W133" t="str">
        <f>VLOOKUP(MID(B133,FIND(":",B133,F133+1)+1,2),Employee!$G$1:$H$8,2,0)</f>
        <v>Argentina</v>
      </c>
    </row>
    <row r="134" spans="1:23" x14ac:dyDescent="0.35">
      <c r="A134" t="str">
        <f t="shared" si="26"/>
        <v>EMP-OPR-R11-2015</v>
      </c>
      <c r="B134" t="s">
        <v>198</v>
      </c>
      <c r="C134" t="str">
        <f t="shared" si="29"/>
        <v>N14328</v>
      </c>
      <c r="D134" t="str">
        <f>VLOOKUP(C134,Employee!$A$1:$B$1803,2,0)</f>
        <v>Billy Galloway</v>
      </c>
      <c r="E134" t="str">
        <f>VLOOKUP(MID(B134,FIND(":",B134,FIND(":",B134)+1)+1,1),Employee!$C$1:$D$1803,2)</f>
        <v>Male</v>
      </c>
      <c r="F134">
        <f t="shared" si="27"/>
        <v>43</v>
      </c>
      <c r="G134">
        <f t="shared" si="28"/>
        <v>40</v>
      </c>
      <c r="H134" t="str">
        <f t="shared" si="30"/>
        <v>R11</v>
      </c>
      <c r="I134" t="str">
        <f>VLOOKUP(V134,Guide!$B$12:$C$18,2,0)</f>
        <v>OPR</v>
      </c>
      <c r="J134" s="12" t="str">
        <f t="shared" si="31"/>
        <v>C7</v>
      </c>
      <c r="K134" s="12">
        <v>31829</v>
      </c>
      <c r="L134" s="12" t="str">
        <f t="shared" si="32"/>
        <v>Millennial</v>
      </c>
      <c r="M134">
        <f t="shared" ca="1" si="33"/>
        <v>38</v>
      </c>
      <c r="N134" s="12">
        <v>42152</v>
      </c>
      <c r="O134" s="14">
        <f t="shared" ca="1" si="34"/>
        <v>9</v>
      </c>
      <c r="P134" s="13">
        <v>239817</v>
      </c>
      <c r="Q134" s="13" t="str">
        <f t="shared" ca="1" si="35"/>
        <v>5 - 10 Year</v>
      </c>
      <c r="R134" s="3" t="str">
        <f t="shared" ca="1" si="38"/>
        <v>10%</v>
      </c>
      <c r="S134" s="13">
        <f t="shared" ca="1" si="36"/>
        <v>23981.7</v>
      </c>
      <c r="T134" s="13">
        <f t="shared" ca="1" si="37"/>
        <v>215835.3</v>
      </c>
      <c r="U134" t="str">
        <f>VLOOKUP(MID(B134,G134,F134-G134),Department!$A$1:$C$20,2,0)</f>
        <v>Technical Support</v>
      </c>
      <c r="V134" t="str">
        <f>VLOOKUP(U134,Department!$B$1:$C$20,2,0)</f>
        <v>Operation</v>
      </c>
      <c r="W134" t="str">
        <f>VLOOKUP(MID(B134,FIND(":",B134,F134+1)+1,2),Employee!$G$1:$H$8,2,0)</f>
        <v>Argentina</v>
      </c>
    </row>
    <row r="135" spans="1:23" x14ac:dyDescent="0.35">
      <c r="A135" t="str">
        <f t="shared" si="26"/>
        <v>EMP-ENG-R3-2016</v>
      </c>
      <c r="B135" t="s">
        <v>199</v>
      </c>
      <c r="C135" t="str">
        <f t="shared" si="29"/>
        <v>N16071</v>
      </c>
      <c r="D135" t="str">
        <f>VLOOKUP(C135,Employee!$A$1:$B$1803,2,0)</f>
        <v>Timmy Poole</v>
      </c>
      <c r="E135" t="str">
        <f>VLOOKUP(MID(B135,FIND(":",B135,FIND(":",B135)+1)+1,1),Employee!$C$1:$D$1803,2)</f>
        <v>Male</v>
      </c>
      <c r="F135">
        <f t="shared" si="27"/>
        <v>42</v>
      </c>
      <c r="G135">
        <f t="shared" si="28"/>
        <v>40</v>
      </c>
      <c r="H135" t="str">
        <f t="shared" si="30"/>
        <v>R3</v>
      </c>
      <c r="I135" t="str">
        <f>VLOOKUP(V135,Guide!$B$12:$C$18,2,0)</f>
        <v>ENG</v>
      </c>
      <c r="J135" s="12" t="str">
        <f t="shared" si="31"/>
        <v>C1</v>
      </c>
      <c r="K135" s="12">
        <v>33842</v>
      </c>
      <c r="L135" s="12" t="str">
        <f t="shared" si="32"/>
        <v>Millennial</v>
      </c>
      <c r="M135">
        <f t="shared" ca="1" si="33"/>
        <v>32</v>
      </c>
      <c r="N135" s="12">
        <v>42513</v>
      </c>
      <c r="O135" s="14">
        <f t="shared" ca="1" si="34"/>
        <v>8</v>
      </c>
      <c r="P135" s="13">
        <v>146181</v>
      </c>
      <c r="Q135" s="13" t="str">
        <f t="shared" ca="1" si="35"/>
        <v>5 - 10 Year</v>
      </c>
      <c r="R135" s="3" t="str">
        <f t="shared" ca="1" si="38"/>
        <v>10%</v>
      </c>
      <c r="S135" s="13">
        <f t="shared" ca="1" si="36"/>
        <v>14618.1</v>
      </c>
      <c r="T135" s="13">
        <f t="shared" ca="1" si="37"/>
        <v>131562.9</v>
      </c>
      <c r="U135" t="str">
        <f>VLOOKUP(MID(B135,G135,F135-G135),Department!$A$1:$C$20,2,0)</f>
        <v>Software Quality Assurance</v>
      </c>
      <c r="V135" t="str">
        <f>VLOOKUP(U135,Department!$B$1:$C$20,2,0)</f>
        <v>Engineering and Data</v>
      </c>
      <c r="W135" t="str">
        <f>VLOOKUP(MID(B135,FIND(":",B135,F135+1)+1,2),Employee!$G$1:$H$8,2,0)</f>
        <v>United States Of America</v>
      </c>
    </row>
    <row r="136" spans="1:23" x14ac:dyDescent="0.35">
      <c r="A136" t="str">
        <f t="shared" si="26"/>
        <v>EMP-SM-R9-2017</v>
      </c>
      <c r="B136" t="s">
        <v>200</v>
      </c>
      <c r="C136" t="str">
        <f t="shared" si="29"/>
        <v>N18884</v>
      </c>
      <c r="D136" t="str">
        <f>VLOOKUP(C136,Employee!$A$1:$B$1803,2,0)</f>
        <v>Allan Carr</v>
      </c>
      <c r="E136" t="str">
        <f>VLOOKUP(MID(B136,FIND(":",B136,FIND(":",B136)+1)+1,1),Employee!$C$1:$D$1803,2)</f>
        <v>Male</v>
      </c>
      <c r="F136">
        <f t="shared" si="27"/>
        <v>42</v>
      </c>
      <c r="G136">
        <f t="shared" si="28"/>
        <v>40</v>
      </c>
      <c r="H136" t="str">
        <f t="shared" si="30"/>
        <v>R9</v>
      </c>
      <c r="I136" t="str">
        <f>VLOOKUP(V136,Guide!$B$12:$C$18,2,0)</f>
        <v>SM</v>
      </c>
      <c r="J136" s="12" t="str">
        <f t="shared" si="31"/>
        <v>C6</v>
      </c>
      <c r="K136" s="12">
        <v>32499</v>
      </c>
      <c r="L136" s="12" t="str">
        <f t="shared" si="32"/>
        <v>Millennial</v>
      </c>
      <c r="M136">
        <f t="shared" ca="1" si="33"/>
        <v>36</v>
      </c>
      <c r="N136" s="12">
        <v>42975</v>
      </c>
      <c r="O136" s="14">
        <f t="shared" ca="1" si="34"/>
        <v>7</v>
      </c>
      <c r="P136" s="13">
        <v>132569</v>
      </c>
      <c r="Q136" s="13" t="str">
        <f t="shared" ca="1" si="35"/>
        <v>5 - 10 Year</v>
      </c>
      <c r="R136" s="3" t="str">
        <f t="shared" ca="1" si="38"/>
        <v>10%</v>
      </c>
      <c r="S136" s="13">
        <f t="shared" ca="1" si="36"/>
        <v>13256.900000000001</v>
      </c>
      <c r="T136" s="13">
        <f t="shared" ca="1" si="37"/>
        <v>119312.1</v>
      </c>
      <c r="U136" t="str">
        <f>VLOOKUP(MID(B136,G136,F136-G136),Department!$A$1:$C$20,2,0)</f>
        <v xml:space="preserve">Presales </v>
      </c>
      <c r="V136" t="str">
        <f>VLOOKUP(U136,Department!$B$1:$C$20,2,0)</f>
        <v>Sales and Marketing</v>
      </c>
      <c r="W136" t="str">
        <f>VLOOKUP(MID(B136,FIND(":",B136,F136+1)+1,2),Employee!$G$1:$H$8,2,0)</f>
        <v>France</v>
      </c>
    </row>
    <row r="137" spans="1:23" x14ac:dyDescent="0.35">
      <c r="A137" t="str">
        <f t="shared" si="26"/>
        <v>EMP-ENG-R1-2017</v>
      </c>
      <c r="B137" t="s">
        <v>201</v>
      </c>
      <c r="C137" t="str">
        <f t="shared" si="29"/>
        <v>N15827</v>
      </c>
      <c r="D137" t="str">
        <f>VLOOKUP(C137,Employee!$A$1:$B$1803,2,0)</f>
        <v>Cristobal Howe</v>
      </c>
      <c r="E137" t="str">
        <f>VLOOKUP(MID(B137,FIND(":",B137,FIND(":",B137)+1)+1,1),Employee!$C$1:$D$1803,2)</f>
        <v>Male</v>
      </c>
      <c r="F137">
        <f t="shared" si="27"/>
        <v>42</v>
      </c>
      <c r="G137">
        <f t="shared" si="28"/>
        <v>40</v>
      </c>
      <c r="H137" t="str">
        <f t="shared" si="30"/>
        <v>R1</v>
      </c>
      <c r="I137" t="str">
        <f>VLOOKUP(V137,Guide!$B$12:$C$18,2,0)</f>
        <v>ENG</v>
      </c>
      <c r="J137" s="12" t="str">
        <f t="shared" si="31"/>
        <v>C6</v>
      </c>
      <c r="K137" s="12">
        <v>30825</v>
      </c>
      <c r="L137" s="12" t="str">
        <f t="shared" si="32"/>
        <v>Millennial</v>
      </c>
      <c r="M137">
        <f t="shared" ca="1" si="33"/>
        <v>40</v>
      </c>
      <c r="N137" s="12">
        <v>42796</v>
      </c>
      <c r="O137" s="14">
        <f t="shared" ca="1" si="34"/>
        <v>7</v>
      </c>
      <c r="P137" s="13">
        <v>203731</v>
      </c>
      <c r="Q137" s="13" t="str">
        <f t="shared" ca="1" si="35"/>
        <v>5 - 10 Year</v>
      </c>
      <c r="R137" s="3" t="str">
        <f t="shared" ca="1" si="38"/>
        <v>10%</v>
      </c>
      <c r="S137" s="13">
        <f t="shared" ca="1" si="36"/>
        <v>20373.100000000002</v>
      </c>
      <c r="T137" s="13">
        <f t="shared" ca="1" si="37"/>
        <v>183357.9</v>
      </c>
      <c r="U137" t="str">
        <f>VLOOKUP(MID(B137,G137,F137-G137),Department!$A$1:$C$20,2,0)</f>
        <v>BackEnd Developer</v>
      </c>
      <c r="V137" t="str">
        <f>VLOOKUP(U137,Department!$B$1:$C$20,2,0)</f>
        <v>Engineering and Data</v>
      </c>
      <c r="W137" t="str">
        <f>VLOOKUP(MID(B137,FIND(":",B137,F137+1)+1,2),Employee!$G$1:$H$8,2,0)</f>
        <v>France</v>
      </c>
    </row>
    <row r="138" spans="1:23" x14ac:dyDescent="0.35">
      <c r="A138" t="str">
        <f t="shared" si="26"/>
        <v>EMP-OPR-R8-2017</v>
      </c>
      <c r="B138" t="s">
        <v>202</v>
      </c>
      <c r="C138" t="str">
        <f t="shared" si="29"/>
        <v>N18896</v>
      </c>
      <c r="D138" t="str">
        <f>VLOOKUP(C138,Employee!$A$1:$B$1803,2,0)</f>
        <v>Anton Wang</v>
      </c>
      <c r="E138" t="str">
        <f>VLOOKUP(MID(B138,FIND(":",B138,FIND(":",B138)+1)+1,1),Employee!$C$1:$D$1803,2)</f>
        <v>Male</v>
      </c>
      <c r="F138">
        <f t="shared" si="27"/>
        <v>42</v>
      </c>
      <c r="G138">
        <f t="shared" si="28"/>
        <v>40</v>
      </c>
      <c r="H138" t="str">
        <f t="shared" si="30"/>
        <v>R8</v>
      </c>
      <c r="I138" t="str">
        <f>VLOOKUP(V138,Guide!$B$12:$C$18,2,0)</f>
        <v>OPR</v>
      </c>
      <c r="J138" s="12" t="str">
        <f t="shared" si="31"/>
        <v>C6</v>
      </c>
      <c r="K138" s="12">
        <v>33800</v>
      </c>
      <c r="L138" s="12" t="str">
        <f t="shared" si="32"/>
        <v>Millennial</v>
      </c>
      <c r="M138">
        <f t="shared" ca="1" si="33"/>
        <v>32</v>
      </c>
      <c r="N138" s="12">
        <v>42978</v>
      </c>
      <c r="O138" s="14">
        <f t="shared" ca="1" si="34"/>
        <v>7</v>
      </c>
      <c r="P138" s="13">
        <v>138934</v>
      </c>
      <c r="Q138" s="13" t="str">
        <f t="shared" ca="1" si="35"/>
        <v>5 - 10 Year</v>
      </c>
      <c r="R138" s="3" t="str">
        <f t="shared" ca="1" si="38"/>
        <v>10%</v>
      </c>
      <c r="S138" s="13">
        <f t="shared" ca="1" si="36"/>
        <v>13893.400000000001</v>
      </c>
      <c r="T138" s="13">
        <f t="shared" ca="1" si="37"/>
        <v>125040.6</v>
      </c>
      <c r="U138" t="str">
        <f>VLOOKUP(MID(B138,G138,F138-G138),Department!$A$1:$C$20,2,0)</f>
        <v>DevOps Engineer</v>
      </c>
      <c r="V138" t="str">
        <f>VLOOKUP(U138,Department!$B$1:$C$20,2,0)</f>
        <v>Operation</v>
      </c>
      <c r="W138" t="str">
        <f>VLOOKUP(MID(B138,FIND(":",B138,F138+1)+1,2),Employee!$G$1:$H$8,2,0)</f>
        <v>France</v>
      </c>
    </row>
    <row r="139" spans="1:23" x14ac:dyDescent="0.35">
      <c r="A139" t="str">
        <f t="shared" si="26"/>
        <v>EMP-OPR-R2-2014</v>
      </c>
      <c r="B139" t="s">
        <v>203</v>
      </c>
      <c r="C139" t="str">
        <f t="shared" si="29"/>
        <v>N10009</v>
      </c>
      <c r="D139" t="str">
        <f>VLOOKUP(C139,Employee!$A$1:$B$1803,2,0)</f>
        <v>Robbie Anthony</v>
      </c>
      <c r="E139" t="str">
        <f>VLOOKUP(MID(B139,FIND(":",B139,FIND(":",B139)+1)+1,1),Employee!$C$1:$D$1803,2)</f>
        <v>Male</v>
      </c>
      <c r="F139">
        <f t="shared" si="27"/>
        <v>42</v>
      </c>
      <c r="G139">
        <f t="shared" si="28"/>
        <v>40</v>
      </c>
      <c r="H139" t="str">
        <f t="shared" si="30"/>
        <v>R2</v>
      </c>
      <c r="I139" t="str">
        <f>VLOOKUP(V139,Guide!$B$12:$C$18,2,0)</f>
        <v>OPR</v>
      </c>
      <c r="J139" s="12" t="str">
        <f t="shared" si="31"/>
        <v>C3</v>
      </c>
      <c r="K139" s="12">
        <v>29568</v>
      </c>
      <c r="L139" s="12" t="str">
        <f t="shared" si="32"/>
        <v>Gen X</v>
      </c>
      <c r="M139">
        <f t="shared" ca="1" si="33"/>
        <v>44</v>
      </c>
      <c r="N139" s="12">
        <v>41711</v>
      </c>
      <c r="O139" s="14">
        <f t="shared" ca="1" si="34"/>
        <v>10</v>
      </c>
      <c r="P139" s="13">
        <v>124896</v>
      </c>
      <c r="Q139" s="13" t="str">
        <f t="shared" ca="1" si="35"/>
        <v>5 - 10 Year</v>
      </c>
      <c r="R139" s="3" t="str">
        <f t="shared" ca="1" si="38"/>
        <v>10%</v>
      </c>
      <c r="S139" s="13">
        <f t="shared" ca="1" si="36"/>
        <v>12489.6</v>
      </c>
      <c r="T139" s="13">
        <f t="shared" ca="1" si="37"/>
        <v>112406.39999999999</v>
      </c>
      <c r="U139" t="str">
        <f>VLOOKUP(MID(B139,G139,F139-G139),Department!$A$1:$C$20,2,0)</f>
        <v>Network Engineer</v>
      </c>
      <c r="V139" t="str">
        <f>VLOOKUP(U139,Department!$B$1:$C$20,2,0)</f>
        <v>Operation</v>
      </c>
      <c r="W139" t="str">
        <f>VLOOKUP(MID(B139,FIND(":",B139,F139+1)+1,2),Employee!$G$1:$H$8,2,0)</f>
        <v>United Kingdom</v>
      </c>
    </row>
    <row r="140" spans="1:23" x14ac:dyDescent="0.35">
      <c r="A140" t="str">
        <f t="shared" si="26"/>
        <v>EMP-SM-R9-2015</v>
      </c>
      <c r="B140" t="s">
        <v>204</v>
      </c>
      <c r="C140" t="str">
        <f t="shared" si="29"/>
        <v>N14900</v>
      </c>
      <c r="D140" t="str">
        <f>VLOOKUP(C140,Employee!$A$1:$B$1803,2,0)</f>
        <v>Bret Rubio</v>
      </c>
      <c r="E140" t="str">
        <f>VLOOKUP(MID(B140,FIND(":",B140,FIND(":",B140)+1)+1,1),Employee!$C$1:$D$1803,2)</f>
        <v>Male</v>
      </c>
      <c r="F140">
        <f t="shared" si="27"/>
        <v>42</v>
      </c>
      <c r="G140">
        <f t="shared" si="28"/>
        <v>40</v>
      </c>
      <c r="H140" t="str">
        <f t="shared" si="30"/>
        <v>R9</v>
      </c>
      <c r="I140" t="str">
        <f>VLOOKUP(V140,Guide!$B$12:$C$18,2,0)</f>
        <v>SM</v>
      </c>
      <c r="J140" s="12" t="str">
        <f t="shared" si="31"/>
        <v>C3</v>
      </c>
      <c r="K140" s="12">
        <v>30431</v>
      </c>
      <c r="L140" s="12" t="str">
        <f t="shared" si="32"/>
        <v>Millennial</v>
      </c>
      <c r="M140">
        <f t="shared" ca="1" si="33"/>
        <v>41</v>
      </c>
      <c r="N140" s="12">
        <v>42250</v>
      </c>
      <c r="O140" s="14">
        <f t="shared" ca="1" si="34"/>
        <v>9</v>
      </c>
      <c r="P140" s="13">
        <v>215116</v>
      </c>
      <c r="Q140" s="13" t="str">
        <f t="shared" ca="1" si="35"/>
        <v>5 - 10 Year</v>
      </c>
      <c r="R140" s="3" t="str">
        <f t="shared" ca="1" si="38"/>
        <v>10%</v>
      </c>
      <c r="S140" s="13">
        <f t="shared" ca="1" si="36"/>
        <v>21511.600000000002</v>
      </c>
      <c r="T140" s="13">
        <f t="shared" ca="1" si="37"/>
        <v>193604.4</v>
      </c>
      <c r="U140" t="str">
        <f>VLOOKUP(MID(B140,G140,F140-G140),Department!$A$1:$C$20,2,0)</f>
        <v xml:space="preserve">Presales </v>
      </c>
      <c r="V140" t="str">
        <f>VLOOKUP(U140,Department!$B$1:$C$20,2,0)</f>
        <v>Sales and Marketing</v>
      </c>
      <c r="W140" t="str">
        <f>VLOOKUP(MID(B140,FIND(":",B140,F140+1)+1,2),Employee!$G$1:$H$8,2,0)</f>
        <v>United Kingdom</v>
      </c>
    </row>
    <row r="141" spans="1:23" x14ac:dyDescent="0.35">
      <c r="A141" t="str">
        <f t="shared" si="26"/>
        <v>EMP-ENG-R4-2015</v>
      </c>
      <c r="B141" t="s">
        <v>205</v>
      </c>
      <c r="C141" t="str">
        <f t="shared" si="29"/>
        <v>N15340</v>
      </c>
      <c r="D141" t="str">
        <f>VLOOKUP(C141,Employee!$A$1:$B$1803,2,0)</f>
        <v>Jamie Good</v>
      </c>
      <c r="E141" t="str">
        <f>VLOOKUP(MID(B141,FIND(":",B141,FIND(":",B141)+1)+1,1),Employee!$C$1:$D$1803,2)</f>
        <v>Male</v>
      </c>
      <c r="F141">
        <f t="shared" si="27"/>
        <v>42</v>
      </c>
      <c r="G141">
        <f t="shared" si="28"/>
        <v>40</v>
      </c>
      <c r="H141" t="str">
        <f t="shared" si="30"/>
        <v>R4</v>
      </c>
      <c r="I141" t="str">
        <f>VLOOKUP(V141,Guide!$B$12:$C$18,2,0)</f>
        <v>ENG</v>
      </c>
      <c r="J141" s="12" t="str">
        <f t="shared" si="31"/>
        <v>C5</v>
      </c>
      <c r="K141" s="12">
        <v>31796</v>
      </c>
      <c r="L141" s="12" t="str">
        <f t="shared" si="32"/>
        <v>Millennial</v>
      </c>
      <c r="M141">
        <f t="shared" ca="1" si="33"/>
        <v>38</v>
      </c>
      <c r="N141" s="12">
        <v>42327</v>
      </c>
      <c r="O141" s="14">
        <f t="shared" ca="1" si="34"/>
        <v>9</v>
      </c>
      <c r="P141" s="13">
        <v>265121</v>
      </c>
      <c r="Q141" s="13" t="str">
        <f t="shared" ca="1" si="35"/>
        <v>5 - 10 Year</v>
      </c>
      <c r="R141" s="3" t="str">
        <f t="shared" ca="1" si="38"/>
        <v>10%</v>
      </c>
      <c r="S141" s="13">
        <f t="shared" ca="1" si="36"/>
        <v>26512.100000000002</v>
      </c>
      <c r="T141" s="13">
        <f t="shared" ca="1" si="37"/>
        <v>238608.9</v>
      </c>
      <c r="U141" t="str">
        <f>VLOOKUP(MID(B141,G141,F141-G141),Department!$A$1:$C$20,2,0)</f>
        <v>FrontEnd Developer</v>
      </c>
      <c r="V141" t="str">
        <f>VLOOKUP(U141,Department!$B$1:$C$20,2,0)</f>
        <v>Engineering and Data</v>
      </c>
      <c r="W141" t="str">
        <f>VLOOKUP(MID(B141,FIND(":",B141,F141+1)+1,2),Employee!$G$1:$H$8,2,0)</f>
        <v>Germany</v>
      </c>
    </row>
    <row r="142" spans="1:23" x14ac:dyDescent="0.35">
      <c r="A142" t="str">
        <f t="shared" si="26"/>
        <v>EMP-PM-R6-2014</v>
      </c>
      <c r="B142" t="s">
        <v>206</v>
      </c>
      <c r="C142" t="str">
        <f t="shared" si="29"/>
        <v>N10343</v>
      </c>
      <c r="D142" t="str">
        <f>VLOOKUP(C142,Employee!$A$1:$B$1803,2,0)</f>
        <v>Elwood Cantu</v>
      </c>
      <c r="E142" t="str">
        <f>VLOOKUP(MID(B142,FIND(":",B142,FIND(":",B142)+1)+1,1),Employee!$C$1:$D$1803,2)</f>
        <v>Male</v>
      </c>
      <c r="F142">
        <f t="shared" si="27"/>
        <v>42</v>
      </c>
      <c r="G142">
        <f t="shared" si="28"/>
        <v>40</v>
      </c>
      <c r="H142" t="str">
        <f t="shared" si="30"/>
        <v>R6</v>
      </c>
      <c r="I142" t="str">
        <f>VLOOKUP(V142,Guide!$B$12:$C$18,2,0)</f>
        <v>PM</v>
      </c>
      <c r="J142" s="12" t="str">
        <f t="shared" si="31"/>
        <v>C5</v>
      </c>
      <c r="K142" s="12">
        <v>31848</v>
      </c>
      <c r="L142" s="12" t="str">
        <f t="shared" si="32"/>
        <v>Millennial</v>
      </c>
      <c r="M142">
        <f t="shared" ca="1" si="33"/>
        <v>37</v>
      </c>
      <c r="N142" s="12">
        <v>41771</v>
      </c>
      <c r="O142" s="14">
        <f t="shared" ca="1" si="34"/>
        <v>10</v>
      </c>
      <c r="P142" s="13">
        <v>174189</v>
      </c>
      <c r="Q142" s="13" t="str">
        <f t="shared" ca="1" si="35"/>
        <v>5 - 10 Year</v>
      </c>
      <c r="R142" s="3" t="str">
        <f t="shared" ca="1" si="38"/>
        <v>10%</v>
      </c>
      <c r="S142" s="13">
        <f t="shared" ca="1" si="36"/>
        <v>17418.900000000001</v>
      </c>
      <c r="T142" s="13">
        <f t="shared" ca="1" si="37"/>
        <v>156770.1</v>
      </c>
      <c r="U142" t="str">
        <f>VLOOKUP(MID(B142,G142,F142-G142),Department!$A$1:$C$20,2,0)</f>
        <v>UI/UX</v>
      </c>
      <c r="V142" t="str">
        <f>VLOOKUP(U142,Department!$B$1:$C$20,2,0)</f>
        <v>Product Management</v>
      </c>
      <c r="W142" t="str">
        <f>VLOOKUP(MID(B142,FIND(":",B142,F142+1)+1,2),Employee!$G$1:$H$8,2,0)</f>
        <v>Germany</v>
      </c>
    </row>
    <row r="143" spans="1:23" x14ac:dyDescent="0.35">
      <c r="A143" t="str">
        <f t="shared" si="26"/>
        <v>EMP-SM-R15-2017</v>
      </c>
      <c r="B143" t="s">
        <v>207</v>
      </c>
      <c r="C143" t="str">
        <f t="shared" si="29"/>
        <v>N18590</v>
      </c>
      <c r="D143" t="str">
        <f>VLOOKUP(C143,Employee!$A$1:$B$1803,2,0)</f>
        <v>Fernando Baldwin</v>
      </c>
      <c r="E143" t="str">
        <f>VLOOKUP(MID(B143,FIND(":",B143,FIND(":",B143)+1)+1,1),Employee!$C$1:$D$1803,2)</f>
        <v>Male</v>
      </c>
      <c r="F143">
        <f t="shared" si="27"/>
        <v>43</v>
      </c>
      <c r="G143">
        <f t="shared" si="28"/>
        <v>40</v>
      </c>
      <c r="H143" t="str">
        <f t="shared" si="30"/>
        <v>R15</v>
      </c>
      <c r="I143" t="str">
        <f>VLOOKUP(V143,Guide!$B$12:$C$18,2,0)</f>
        <v>SM</v>
      </c>
      <c r="J143" s="12" t="str">
        <f t="shared" si="31"/>
        <v>C2</v>
      </c>
      <c r="K143" s="12">
        <v>31223</v>
      </c>
      <c r="L143" s="12" t="str">
        <f t="shared" si="32"/>
        <v>Millennial</v>
      </c>
      <c r="M143">
        <f t="shared" ca="1" si="33"/>
        <v>39</v>
      </c>
      <c r="N143" s="12">
        <v>42929</v>
      </c>
      <c r="O143" s="14">
        <f t="shared" ca="1" si="34"/>
        <v>7</v>
      </c>
      <c r="P143" s="13">
        <v>171928</v>
      </c>
      <c r="Q143" s="13" t="str">
        <f t="shared" ca="1" si="35"/>
        <v>5 - 10 Year</v>
      </c>
      <c r="R143" s="3" t="str">
        <f t="shared" ca="1" si="38"/>
        <v>10%</v>
      </c>
      <c r="S143" s="13">
        <f t="shared" ca="1" si="36"/>
        <v>17192.8</v>
      </c>
      <c r="T143" s="13">
        <f t="shared" ca="1" si="37"/>
        <v>154735.20000000001</v>
      </c>
      <c r="U143" t="str">
        <f>VLOOKUP(MID(B143,G143,F143-G143),Department!$A$1:$C$20,2,0)</f>
        <v>Sales</v>
      </c>
      <c r="V143" t="str">
        <f>VLOOKUP(U143,Department!$B$1:$C$20,2,0)</f>
        <v>Sales and Marketing</v>
      </c>
      <c r="W143" t="str">
        <f>VLOOKUP(MID(B143,FIND(":",B143,F143+1)+1,2),Employee!$G$1:$H$8,2,0)</f>
        <v>Canada</v>
      </c>
    </row>
    <row r="144" spans="1:23" x14ac:dyDescent="0.35">
      <c r="A144" t="str">
        <f t="shared" si="26"/>
        <v>EMP-HR-R18-2014</v>
      </c>
      <c r="B144" t="s">
        <v>208</v>
      </c>
      <c r="C144" t="str">
        <f t="shared" si="29"/>
        <v>N9727</v>
      </c>
      <c r="D144" t="str">
        <f>VLOOKUP(C144,Employee!$A$1:$B$1803,2,0)</f>
        <v>Hershel Simon</v>
      </c>
      <c r="E144" t="str">
        <f>VLOOKUP(MID(B144,FIND(":",B144,FIND(":",B144)+1)+1,1),Employee!$C$1:$D$1803,2)</f>
        <v>Male</v>
      </c>
      <c r="F144">
        <f t="shared" si="27"/>
        <v>42</v>
      </c>
      <c r="G144">
        <f t="shared" si="28"/>
        <v>39</v>
      </c>
      <c r="H144" t="str">
        <f t="shared" si="30"/>
        <v>R18</v>
      </c>
      <c r="I144" t="str">
        <f>VLOOKUP(V144,Guide!$B$12:$C$18,2,0)</f>
        <v>HR</v>
      </c>
      <c r="J144" s="12" t="str">
        <f t="shared" si="31"/>
        <v>C6</v>
      </c>
      <c r="K144" s="12">
        <v>30144</v>
      </c>
      <c r="L144" s="12" t="str">
        <f t="shared" si="32"/>
        <v>Millennial</v>
      </c>
      <c r="M144">
        <f t="shared" ca="1" si="33"/>
        <v>42</v>
      </c>
      <c r="N144" s="12">
        <v>41648</v>
      </c>
      <c r="O144" s="14">
        <f t="shared" ca="1" si="34"/>
        <v>11</v>
      </c>
      <c r="P144" s="13">
        <v>312440</v>
      </c>
      <c r="Q144" s="13" t="str">
        <f t="shared" ca="1" si="35"/>
        <v>11 - 15 Year</v>
      </c>
      <c r="R144" s="3" t="str">
        <f t="shared" ca="1" si="38"/>
        <v>15%</v>
      </c>
      <c r="S144" s="13">
        <f t="shared" ca="1" si="36"/>
        <v>46866</v>
      </c>
      <c r="T144" s="13">
        <f t="shared" ca="1" si="37"/>
        <v>265574</v>
      </c>
      <c r="U144" t="str">
        <f>VLOOKUP(MID(B144,G144,F144-G144),Department!$A$1:$C$20,2,0)</f>
        <v>HR</v>
      </c>
      <c r="V144" t="str">
        <f>VLOOKUP(U144,Department!$B$1:$C$20,2,0)</f>
        <v>HR</v>
      </c>
      <c r="W144" t="str">
        <f>VLOOKUP(MID(B144,FIND(":",B144,F144+1)+1,2),Employee!$G$1:$H$8,2,0)</f>
        <v>France</v>
      </c>
    </row>
    <row r="145" spans="1:23" x14ac:dyDescent="0.35">
      <c r="A145" t="str">
        <f t="shared" si="26"/>
        <v>EMP-HR-R18-2014</v>
      </c>
      <c r="B145" t="s">
        <v>209</v>
      </c>
      <c r="C145" t="str">
        <f t="shared" si="29"/>
        <v>N10411</v>
      </c>
      <c r="D145" t="str">
        <f>VLOOKUP(C145,Employee!$A$1:$B$1803,2,0)</f>
        <v>Jackie Castaneda</v>
      </c>
      <c r="E145" t="str">
        <f>VLOOKUP(MID(B145,FIND(":",B145,FIND(":",B145)+1)+1,1),Employee!$C$1:$D$1803,2)</f>
        <v>Male</v>
      </c>
      <c r="F145">
        <f t="shared" si="27"/>
        <v>43</v>
      </c>
      <c r="G145">
        <f t="shared" si="28"/>
        <v>40</v>
      </c>
      <c r="H145" t="str">
        <f t="shared" si="30"/>
        <v>R18</v>
      </c>
      <c r="I145" t="str">
        <f>VLOOKUP(V145,Guide!$B$12:$C$18,2,0)</f>
        <v>HR</v>
      </c>
      <c r="J145" s="12" t="str">
        <f t="shared" si="31"/>
        <v>C4</v>
      </c>
      <c r="K145" s="12">
        <v>31060</v>
      </c>
      <c r="L145" s="12" t="str">
        <f t="shared" si="32"/>
        <v>Millennial</v>
      </c>
      <c r="M145">
        <f t="shared" ca="1" si="33"/>
        <v>40</v>
      </c>
      <c r="N145" s="12">
        <v>41778</v>
      </c>
      <c r="O145" s="14">
        <f t="shared" ca="1" si="34"/>
        <v>10</v>
      </c>
      <c r="P145" s="13">
        <v>278219</v>
      </c>
      <c r="Q145" s="13" t="str">
        <f t="shared" ca="1" si="35"/>
        <v>5 - 10 Year</v>
      </c>
      <c r="R145" s="3" t="str">
        <f t="shared" ca="1" si="38"/>
        <v>10%</v>
      </c>
      <c r="S145" s="13">
        <f t="shared" ca="1" si="36"/>
        <v>27821.9</v>
      </c>
      <c r="T145" s="13">
        <f t="shared" ca="1" si="37"/>
        <v>250397.1</v>
      </c>
      <c r="U145" t="str">
        <f>VLOOKUP(MID(B145,G145,F145-G145),Department!$A$1:$C$20,2,0)</f>
        <v>HR</v>
      </c>
      <c r="V145" t="str">
        <f>VLOOKUP(U145,Department!$B$1:$C$20,2,0)</f>
        <v>HR</v>
      </c>
      <c r="W145" t="str">
        <f>VLOOKUP(MID(B145,FIND(":",B145,F145+1)+1,2),Employee!$G$1:$H$8,2,0)</f>
        <v>Australia</v>
      </c>
    </row>
    <row r="146" spans="1:23" x14ac:dyDescent="0.35">
      <c r="A146" t="str">
        <f t="shared" si="26"/>
        <v>EMP-OPR-R16-2014</v>
      </c>
      <c r="B146" t="s">
        <v>210</v>
      </c>
      <c r="C146" t="str">
        <f t="shared" si="29"/>
        <v>N10137</v>
      </c>
      <c r="D146" t="str">
        <f>VLOOKUP(C146,Employee!$A$1:$B$1803,2,0)</f>
        <v>Pat Crosby</v>
      </c>
      <c r="E146" t="str">
        <f>VLOOKUP(MID(B146,FIND(":",B146,FIND(":",B146)+1)+1,1),Employee!$C$1:$D$1803,2)</f>
        <v>Female</v>
      </c>
      <c r="F146">
        <f t="shared" si="27"/>
        <v>43</v>
      </c>
      <c r="G146">
        <f t="shared" si="28"/>
        <v>40</v>
      </c>
      <c r="H146" t="str">
        <f t="shared" si="30"/>
        <v>R16</v>
      </c>
      <c r="I146" t="str">
        <f>VLOOKUP(V146,Guide!$B$12:$C$18,2,0)</f>
        <v>OPR</v>
      </c>
      <c r="J146" s="12" t="str">
        <f t="shared" si="31"/>
        <v>C7</v>
      </c>
      <c r="K146" s="12">
        <v>30328</v>
      </c>
      <c r="L146" s="12" t="str">
        <f t="shared" si="32"/>
        <v>Millennial</v>
      </c>
      <c r="M146">
        <f t="shared" ca="1" si="33"/>
        <v>42</v>
      </c>
      <c r="N146" s="12">
        <v>41739</v>
      </c>
      <c r="O146" s="14">
        <f t="shared" ca="1" si="34"/>
        <v>10</v>
      </c>
      <c r="P146" s="13">
        <v>118803</v>
      </c>
      <c r="Q146" s="13" t="str">
        <f t="shared" ca="1" si="35"/>
        <v>5 - 10 Year</v>
      </c>
      <c r="R146" s="3" t="str">
        <f t="shared" ca="1" si="38"/>
        <v>10%</v>
      </c>
      <c r="S146" s="13">
        <f t="shared" ca="1" si="36"/>
        <v>11880.300000000001</v>
      </c>
      <c r="T146" s="13">
        <f t="shared" ca="1" si="37"/>
        <v>106922.7</v>
      </c>
      <c r="U146" t="str">
        <f>VLOOKUP(MID(B146,G146,F146-G146),Department!$A$1:$C$20,2,0)</f>
        <v>IT Support</v>
      </c>
      <c r="V146" t="str">
        <f>VLOOKUP(U146,Department!$B$1:$C$20,2,0)</f>
        <v>Operation</v>
      </c>
      <c r="W146" t="str">
        <f>VLOOKUP(MID(B146,FIND(":",B146,F146+1)+1,2),Employee!$G$1:$H$8,2,0)</f>
        <v>Argentina</v>
      </c>
    </row>
    <row r="147" spans="1:23" x14ac:dyDescent="0.35">
      <c r="A147" t="str">
        <f t="shared" si="26"/>
        <v>EMP-SM-R15-2014</v>
      </c>
      <c r="B147" t="s">
        <v>211</v>
      </c>
      <c r="C147" t="str">
        <f t="shared" si="29"/>
        <v>N9904</v>
      </c>
      <c r="D147" t="str">
        <f>VLOOKUP(C147,Employee!$A$1:$B$1803,2,0)</f>
        <v>Van Cabrera</v>
      </c>
      <c r="E147" t="str">
        <f>VLOOKUP(MID(B147,FIND(":",B147,FIND(":",B147)+1)+1,1),Employee!$C$1:$D$1803,2)</f>
        <v>Male</v>
      </c>
      <c r="F147">
        <f t="shared" si="27"/>
        <v>42</v>
      </c>
      <c r="G147">
        <f t="shared" si="28"/>
        <v>39</v>
      </c>
      <c r="H147" t="str">
        <f t="shared" si="30"/>
        <v>R15</v>
      </c>
      <c r="I147" t="str">
        <f>VLOOKUP(V147,Guide!$B$12:$C$18,2,0)</f>
        <v>SM</v>
      </c>
      <c r="J147" s="12" t="str">
        <f t="shared" si="31"/>
        <v>C4</v>
      </c>
      <c r="K147" s="12">
        <v>29417</v>
      </c>
      <c r="L147" s="12" t="str">
        <f t="shared" si="32"/>
        <v>Gen X</v>
      </c>
      <c r="M147">
        <f t="shared" ca="1" si="33"/>
        <v>44</v>
      </c>
      <c r="N147" s="12">
        <v>41687</v>
      </c>
      <c r="O147" s="14">
        <f t="shared" ca="1" si="34"/>
        <v>11</v>
      </c>
      <c r="P147" s="13">
        <v>268334</v>
      </c>
      <c r="Q147" s="13" t="str">
        <f t="shared" ca="1" si="35"/>
        <v>11 - 15 Year</v>
      </c>
      <c r="R147" s="3" t="str">
        <f t="shared" ca="1" si="38"/>
        <v>15%</v>
      </c>
      <c r="S147" s="13">
        <f t="shared" ca="1" si="36"/>
        <v>40250.1</v>
      </c>
      <c r="T147" s="13">
        <f t="shared" ca="1" si="37"/>
        <v>228083.9</v>
      </c>
      <c r="U147" t="str">
        <f>VLOOKUP(MID(B147,G147,F147-G147),Department!$A$1:$C$20,2,0)</f>
        <v>Sales</v>
      </c>
      <c r="V147" t="str">
        <f>VLOOKUP(U147,Department!$B$1:$C$20,2,0)</f>
        <v>Sales and Marketing</v>
      </c>
      <c r="W147" t="str">
        <f>VLOOKUP(MID(B147,FIND(":",B147,F147+1)+1,2),Employee!$G$1:$H$8,2,0)</f>
        <v>Australia</v>
      </c>
    </row>
    <row r="148" spans="1:23" x14ac:dyDescent="0.35">
      <c r="A148" t="str">
        <f t="shared" si="26"/>
        <v>EMP-OPR-R2-2015</v>
      </c>
      <c r="B148" t="s">
        <v>212</v>
      </c>
      <c r="C148" t="str">
        <f t="shared" si="29"/>
        <v>N15293</v>
      </c>
      <c r="D148" t="str">
        <f>VLOOKUP(C148,Employee!$A$1:$B$1803,2,0)</f>
        <v>Gus Stanley</v>
      </c>
      <c r="E148" t="str">
        <f>VLOOKUP(MID(B148,FIND(":",B148,FIND(":",B148)+1)+1,1),Employee!$C$1:$D$1803,2)</f>
        <v>Male</v>
      </c>
      <c r="F148">
        <f t="shared" si="27"/>
        <v>42</v>
      </c>
      <c r="G148">
        <f t="shared" si="28"/>
        <v>40</v>
      </c>
      <c r="H148" t="str">
        <f t="shared" si="30"/>
        <v>R2</v>
      </c>
      <c r="I148" t="str">
        <f>VLOOKUP(V148,Guide!$B$12:$C$18,2,0)</f>
        <v>OPR</v>
      </c>
      <c r="J148" s="12" t="str">
        <f t="shared" si="31"/>
        <v>C5</v>
      </c>
      <c r="K148" s="12">
        <v>33120</v>
      </c>
      <c r="L148" s="12" t="str">
        <f t="shared" si="32"/>
        <v>Millennial</v>
      </c>
      <c r="M148">
        <f t="shared" ca="1" si="33"/>
        <v>34</v>
      </c>
      <c r="N148" s="12">
        <v>42313</v>
      </c>
      <c r="O148" s="14">
        <f t="shared" ca="1" si="34"/>
        <v>9</v>
      </c>
      <c r="P148" s="13">
        <v>155594</v>
      </c>
      <c r="Q148" s="13" t="str">
        <f t="shared" ca="1" si="35"/>
        <v>5 - 10 Year</v>
      </c>
      <c r="R148" s="3" t="str">
        <f t="shared" ca="1" si="38"/>
        <v>10%</v>
      </c>
      <c r="S148" s="13">
        <f t="shared" ca="1" si="36"/>
        <v>15559.400000000001</v>
      </c>
      <c r="T148" s="13">
        <f t="shared" ca="1" si="37"/>
        <v>140034.6</v>
      </c>
      <c r="U148" t="str">
        <f>VLOOKUP(MID(B148,G148,F148-G148),Department!$A$1:$C$20,2,0)</f>
        <v>Network Engineer</v>
      </c>
      <c r="V148" t="str">
        <f>VLOOKUP(U148,Department!$B$1:$C$20,2,0)</f>
        <v>Operation</v>
      </c>
      <c r="W148" t="str">
        <f>VLOOKUP(MID(B148,FIND(":",B148,F148+1)+1,2),Employee!$G$1:$H$8,2,0)</f>
        <v>Germany</v>
      </c>
    </row>
    <row r="149" spans="1:23" x14ac:dyDescent="0.35">
      <c r="A149" t="str">
        <f t="shared" si="26"/>
        <v>EMP-OPR-R11-2019</v>
      </c>
      <c r="B149" t="s">
        <v>213</v>
      </c>
      <c r="C149" t="str">
        <f t="shared" si="29"/>
        <v>N15091</v>
      </c>
      <c r="D149" t="str">
        <f>VLOOKUP(C149,Employee!$A$1:$B$1803,2,0)</f>
        <v>Sebastian Oneill</v>
      </c>
      <c r="E149" t="str">
        <f>VLOOKUP(MID(B149,FIND(":",B149,FIND(":",B149)+1)+1,1),Employee!$C$1:$D$1803,2)</f>
        <v>Male</v>
      </c>
      <c r="F149">
        <f t="shared" si="27"/>
        <v>43</v>
      </c>
      <c r="G149">
        <f t="shared" si="28"/>
        <v>40</v>
      </c>
      <c r="H149" t="str">
        <f t="shared" si="30"/>
        <v>R11</v>
      </c>
      <c r="I149" t="str">
        <f>VLOOKUP(V149,Guide!$B$12:$C$18,2,0)</f>
        <v>OPR</v>
      </c>
      <c r="J149" s="12" t="str">
        <f t="shared" si="31"/>
        <v>C4</v>
      </c>
      <c r="K149" s="12">
        <v>33485</v>
      </c>
      <c r="L149" s="12" t="str">
        <f t="shared" si="32"/>
        <v>Millennial</v>
      </c>
      <c r="M149">
        <f t="shared" ca="1" si="33"/>
        <v>33</v>
      </c>
      <c r="N149" s="12">
        <v>43773</v>
      </c>
      <c r="O149" s="14">
        <f t="shared" ca="1" si="34"/>
        <v>5</v>
      </c>
      <c r="P149" s="13">
        <v>163222</v>
      </c>
      <c r="Q149" s="13" t="str">
        <f t="shared" ca="1" si="35"/>
        <v>5 - 10 Year</v>
      </c>
      <c r="R149" s="3" t="str">
        <f t="shared" ca="1" si="38"/>
        <v>10%</v>
      </c>
      <c r="S149" s="13">
        <f t="shared" ca="1" si="36"/>
        <v>16322.2</v>
      </c>
      <c r="T149" s="13">
        <f t="shared" ca="1" si="37"/>
        <v>146899.79999999999</v>
      </c>
      <c r="U149" t="str">
        <f>VLOOKUP(MID(B149,G149,F149-G149),Department!$A$1:$C$20,2,0)</f>
        <v>Technical Support</v>
      </c>
      <c r="V149" t="str">
        <f>VLOOKUP(U149,Department!$B$1:$C$20,2,0)</f>
        <v>Operation</v>
      </c>
      <c r="W149" t="str">
        <f>VLOOKUP(MID(B149,FIND(":",B149,F149+1)+1,2),Employee!$G$1:$H$8,2,0)</f>
        <v>Australia</v>
      </c>
    </row>
    <row r="150" spans="1:23" x14ac:dyDescent="0.35">
      <c r="A150" t="str">
        <f t="shared" si="26"/>
        <v>EMP-ENG-R1-2014</v>
      </c>
      <c r="B150" t="s">
        <v>214</v>
      </c>
      <c r="C150" t="str">
        <f t="shared" si="29"/>
        <v>N9793</v>
      </c>
      <c r="D150" t="str">
        <f>VLOOKUP(C150,Employee!$A$1:$B$1803,2,0)</f>
        <v>Kermit Mata</v>
      </c>
      <c r="E150" t="str">
        <f>VLOOKUP(MID(B150,FIND(":",B150,FIND(":",B150)+1)+1,1),Employee!$C$1:$D$1803,2)</f>
        <v>Male</v>
      </c>
      <c r="F150">
        <f t="shared" si="27"/>
        <v>41</v>
      </c>
      <c r="G150">
        <f t="shared" si="28"/>
        <v>39</v>
      </c>
      <c r="H150" t="str">
        <f t="shared" si="30"/>
        <v>R1</v>
      </c>
      <c r="I150" t="str">
        <f>VLOOKUP(V150,Guide!$B$12:$C$18,2,0)</f>
        <v>ENG</v>
      </c>
      <c r="J150" s="12" t="str">
        <f t="shared" si="31"/>
        <v>C1</v>
      </c>
      <c r="K150" s="12">
        <v>30040</v>
      </c>
      <c r="L150" s="12" t="str">
        <f t="shared" si="32"/>
        <v>Millennial</v>
      </c>
      <c r="M150">
        <f t="shared" ca="1" si="33"/>
        <v>42</v>
      </c>
      <c r="N150" s="12">
        <v>41655</v>
      </c>
      <c r="O150" s="14">
        <f t="shared" ca="1" si="34"/>
        <v>11</v>
      </c>
      <c r="P150" s="13">
        <v>320957</v>
      </c>
      <c r="Q150" s="13" t="str">
        <f t="shared" ca="1" si="35"/>
        <v>11 - 15 Year</v>
      </c>
      <c r="R150" s="3" t="str">
        <f t="shared" ca="1" si="38"/>
        <v>15%</v>
      </c>
      <c r="S150" s="13">
        <f t="shared" ca="1" si="36"/>
        <v>48143.549999999996</v>
      </c>
      <c r="T150" s="13">
        <f t="shared" ca="1" si="37"/>
        <v>272813.45</v>
      </c>
      <c r="U150" t="str">
        <f>VLOOKUP(MID(B150,G150,F150-G150),Department!$A$1:$C$20,2,0)</f>
        <v>BackEnd Developer</v>
      </c>
      <c r="V150" t="str">
        <f>VLOOKUP(U150,Department!$B$1:$C$20,2,0)</f>
        <v>Engineering and Data</v>
      </c>
      <c r="W150" t="str">
        <f>VLOOKUP(MID(B150,FIND(":",B150,F150+1)+1,2),Employee!$G$1:$H$8,2,0)</f>
        <v>United States Of America</v>
      </c>
    </row>
    <row r="151" spans="1:23" x14ac:dyDescent="0.35">
      <c r="A151" t="str">
        <f t="shared" si="26"/>
        <v>EMP-SM-R10-2014</v>
      </c>
      <c r="B151" t="s">
        <v>215</v>
      </c>
      <c r="C151" t="str">
        <f t="shared" si="29"/>
        <v>N10290</v>
      </c>
      <c r="D151" t="str">
        <f>VLOOKUP(C151,Employee!$A$1:$B$1803,2,0)</f>
        <v>Emmitt Blankenship</v>
      </c>
      <c r="E151" t="str">
        <f>VLOOKUP(MID(B151,FIND(":",B151,FIND(":",B151)+1)+1,1),Employee!$C$1:$D$1803,2)</f>
        <v>Male</v>
      </c>
      <c r="F151">
        <f t="shared" si="27"/>
        <v>43</v>
      </c>
      <c r="G151">
        <f t="shared" si="28"/>
        <v>40</v>
      </c>
      <c r="H151" t="str">
        <f t="shared" si="30"/>
        <v>R10</v>
      </c>
      <c r="I151" t="str">
        <f>VLOOKUP(V151,Guide!$B$12:$C$18,2,0)</f>
        <v>SM</v>
      </c>
      <c r="J151" s="12" t="str">
        <f t="shared" si="31"/>
        <v>C2</v>
      </c>
      <c r="K151" s="12">
        <v>29500</v>
      </c>
      <c r="L151" s="12" t="str">
        <f t="shared" si="32"/>
        <v>Gen X</v>
      </c>
      <c r="M151">
        <f t="shared" ca="1" si="33"/>
        <v>44</v>
      </c>
      <c r="N151" s="12">
        <v>41764</v>
      </c>
      <c r="O151" s="14">
        <f t="shared" ca="1" si="34"/>
        <v>10</v>
      </c>
      <c r="P151" s="13">
        <v>379039</v>
      </c>
      <c r="Q151" s="13" t="str">
        <f t="shared" ca="1" si="35"/>
        <v>5 - 10 Year</v>
      </c>
      <c r="R151" s="3" t="str">
        <f t="shared" ca="1" si="38"/>
        <v>10%</v>
      </c>
      <c r="S151" s="13">
        <f t="shared" ca="1" si="36"/>
        <v>37903.9</v>
      </c>
      <c r="T151" s="13">
        <f t="shared" ca="1" si="37"/>
        <v>341135.1</v>
      </c>
      <c r="U151" t="str">
        <f>VLOOKUP(MID(B151,G151,F151-G151),Department!$A$1:$C$20,2,0)</f>
        <v>Marketing</v>
      </c>
      <c r="V151" t="str">
        <f>VLOOKUP(U151,Department!$B$1:$C$20,2,0)</f>
        <v>Sales and Marketing</v>
      </c>
      <c r="W151" t="str">
        <f>VLOOKUP(MID(B151,FIND(":",B151,F151+1)+1,2),Employee!$G$1:$H$8,2,0)</f>
        <v>Canada</v>
      </c>
    </row>
    <row r="152" spans="1:23" x14ac:dyDescent="0.35">
      <c r="A152" t="str">
        <f t="shared" si="26"/>
        <v>EMP-OPR-R16-2015</v>
      </c>
      <c r="B152" t="s">
        <v>216</v>
      </c>
      <c r="C152" t="str">
        <f t="shared" si="29"/>
        <v>N14829</v>
      </c>
      <c r="D152" t="str">
        <f>VLOOKUP(C152,Employee!$A$1:$B$1803,2,0)</f>
        <v>Lon Peters</v>
      </c>
      <c r="E152" t="str">
        <f>VLOOKUP(MID(B152,FIND(":",B152,FIND(":",B152)+1)+1,1),Employee!$C$1:$D$1803,2)</f>
        <v>Male</v>
      </c>
      <c r="F152">
        <f t="shared" si="27"/>
        <v>43</v>
      </c>
      <c r="G152">
        <f t="shared" si="28"/>
        <v>40</v>
      </c>
      <c r="H152" t="str">
        <f t="shared" si="30"/>
        <v>R16</v>
      </c>
      <c r="I152" t="str">
        <f>VLOOKUP(V152,Guide!$B$12:$C$18,2,0)</f>
        <v>OPR</v>
      </c>
      <c r="J152" s="12" t="str">
        <f t="shared" si="31"/>
        <v>C1</v>
      </c>
      <c r="K152" s="12">
        <v>28964</v>
      </c>
      <c r="L152" s="12" t="str">
        <f t="shared" si="32"/>
        <v>Gen X</v>
      </c>
      <c r="M152">
        <f t="shared" ca="1" si="33"/>
        <v>45</v>
      </c>
      <c r="N152" s="12">
        <v>42233</v>
      </c>
      <c r="O152" s="14">
        <f t="shared" ca="1" si="34"/>
        <v>9</v>
      </c>
      <c r="P152" s="13">
        <v>237806</v>
      </c>
      <c r="Q152" s="13" t="str">
        <f t="shared" ca="1" si="35"/>
        <v>5 - 10 Year</v>
      </c>
      <c r="R152" s="3" t="str">
        <f t="shared" ca="1" si="38"/>
        <v>10%</v>
      </c>
      <c r="S152" s="13">
        <f t="shared" ca="1" si="36"/>
        <v>23780.600000000002</v>
      </c>
      <c r="T152" s="13">
        <f t="shared" ca="1" si="37"/>
        <v>214025.4</v>
      </c>
      <c r="U152" t="str">
        <f>VLOOKUP(MID(B152,G152,F152-G152),Department!$A$1:$C$20,2,0)</f>
        <v>IT Support</v>
      </c>
      <c r="V152" t="str">
        <f>VLOOKUP(U152,Department!$B$1:$C$20,2,0)</f>
        <v>Operation</v>
      </c>
      <c r="W152" t="str">
        <f>VLOOKUP(MID(B152,FIND(":",B152,F152+1)+1,2),Employee!$G$1:$H$8,2,0)</f>
        <v>United States Of America</v>
      </c>
    </row>
    <row r="153" spans="1:23" x14ac:dyDescent="0.35">
      <c r="A153" t="str">
        <f t="shared" si="26"/>
        <v>EMP-OPR-R8-2017</v>
      </c>
      <c r="B153" t="s">
        <v>217</v>
      </c>
      <c r="C153" t="str">
        <f t="shared" si="29"/>
        <v>N18102</v>
      </c>
      <c r="D153" t="str">
        <f>VLOOKUP(C153,Employee!$A$1:$B$1803,2,0)</f>
        <v>Bart Huerta</v>
      </c>
      <c r="E153" t="str">
        <f>VLOOKUP(MID(B153,FIND(":",B153,FIND(":",B153)+1)+1,1),Employee!$C$1:$D$1803,2)</f>
        <v>Male</v>
      </c>
      <c r="F153">
        <f t="shared" si="27"/>
        <v>42</v>
      </c>
      <c r="G153">
        <f t="shared" si="28"/>
        <v>40</v>
      </c>
      <c r="H153" t="str">
        <f t="shared" si="30"/>
        <v>R8</v>
      </c>
      <c r="I153" t="str">
        <f>VLOOKUP(V153,Guide!$B$12:$C$18,2,0)</f>
        <v>OPR</v>
      </c>
      <c r="J153" s="12" t="str">
        <f t="shared" si="31"/>
        <v>C1</v>
      </c>
      <c r="K153" s="12">
        <v>31903</v>
      </c>
      <c r="L153" s="12" t="str">
        <f t="shared" si="32"/>
        <v>Millennial</v>
      </c>
      <c r="M153">
        <f t="shared" ca="1" si="33"/>
        <v>37</v>
      </c>
      <c r="N153" s="12">
        <v>42873</v>
      </c>
      <c r="O153" s="14">
        <f t="shared" ca="1" si="34"/>
        <v>7</v>
      </c>
      <c r="P153" s="13">
        <v>251152</v>
      </c>
      <c r="Q153" s="13" t="str">
        <f t="shared" ca="1" si="35"/>
        <v>5 - 10 Year</v>
      </c>
      <c r="R153" s="3" t="str">
        <f t="shared" ca="1" si="38"/>
        <v>10%</v>
      </c>
      <c r="S153" s="13">
        <f t="shared" ca="1" si="36"/>
        <v>25115.200000000001</v>
      </c>
      <c r="T153" s="13">
        <f t="shared" ca="1" si="37"/>
        <v>226036.8</v>
      </c>
      <c r="U153" t="str">
        <f>VLOOKUP(MID(B153,G153,F153-G153),Department!$A$1:$C$20,2,0)</f>
        <v>DevOps Engineer</v>
      </c>
      <c r="V153" t="str">
        <f>VLOOKUP(U153,Department!$B$1:$C$20,2,0)</f>
        <v>Operation</v>
      </c>
      <c r="W153" t="str">
        <f>VLOOKUP(MID(B153,FIND(":",B153,F153+1)+1,2),Employee!$G$1:$H$8,2,0)</f>
        <v>United States Of America</v>
      </c>
    </row>
    <row r="154" spans="1:23" x14ac:dyDescent="0.35">
      <c r="A154" t="str">
        <f t="shared" si="26"/>
        <v>EMP-OPR-R2-2019</v>
      </c>
      <c r="B154" t="s">
        <v>218</v>
      </c>
      <c r="C154" t="str">
        <f t="shared" si="29"/>
        <v>N22552</v>
      </c>
      <c r="D154" t="str">
        <f>VLOOKUP(C154,Employee!$A$1:$B$1803,2,0)</f>
        <v>Eric Mckee</v>
      </c>
      <c r="E154" t="str">
        <f>VLOOKUP(MID(B154,FIND(":",B154,FIND(":",B154)+1)+1,1),Employee!$C$1:$D$1803,2)</f>
        <v>Male</v>
      </c>
      <c r="F154">
        <f t="shared" si="27"/>
        <v>42</v>
      </c>
      <c r="G154">
        <f t="shared" si="28"/>
        <v>40</v>
      </c>
      <c r="H154" t="str">
        <f t="shared" si="30"/>
        <v>R2</v>
      </c>
      <c r="I154" t="str">
        <f>VLOOKUP(V154,Guide!$B$12:$C$18,2,0)</f>
        <v>OPR</v>
      </c>
      <c r="J154" s="12" t="str">
        <f t="shared" si="31"/>
        <v>C4</v>
      </c>
      <c r="K154" s="12">
        <v>33032</v>
      </c>
      <c r="L154" s="12" t="str">
        <f t="shared" si="32"/>
        <v>Millennial</v>
      </c>
      <c r="M154">
        <f t="shared" ca="1" si="33"/>
        <v>34</v>
      </c>
      <c r="N154" s="12">
        <v>43724</v>
      </c>
      <c r="O154" s="14">
        <f t="shared" ca="1" si="34"/>
        <v>5</v>
      </c>
      <c r="P154" s="13">
        <v>114591</v>
      </c>
      <c r="Q154" s="13" t="str">
        <f t="shared" ca="1" si="35"/>
        <v>5 - 10 Year</v>
      </c>
      <c r="R154" s="3" t="str">
        <f t="shared" ca="1" si="38"/>
        <v>10%</v>
      </c>
      <c r="S154" s="13">
        <f t="shared" ca="1" si="36"/>
        <v>11459.1</v>
      </c>
      <c r="T154" s="13">
        <f t="shared" ca="1" si="37"/>
        <v>103131.9</v>
      </c>
      <c r="U154" t="str">
        <f>VLOOKUP(MID(B154,G154,F154-G154),Department!$A$1:$C$20,2,0)</f>
        <v>Network Engineer</v>
      </c>
      <c r="V154" t="str">
        <f>VLOOKUP(U154,Department!$B$1:$C$20,2,0)</f>
        <v>Operation</v>
      </c>
      <c r="W154" t="str">
        <f>VLOOKUP(MID(B154,FIND(":",B154,F154+1)+1,2),Employee!$G$1:$H$8,2,0)</f>
        <v>Australia</v>
      </c>
    </row>
    <row r="155" spans="1:23" x14ac:dyDescent="0.35">
      <c r="A155" t="str">
        <f t="shared" si="26"/>
        <v>EMP-OPR-R17-2015</v>
      </c>
      <c r="B155" t="s">
        <v>219</v>
      </c>
      <c r="C155" t="str">
        <f t="shared" si="29"/>
        <v>N11930</v>
      </c>
      <c r="D155" t="str">
        <f>VLOOKUP(C155,Employee!$A$1:$B$1803,2,0)</f>
        <v>Rory Bautista</v>
      </c>
      <c r="E155" t="str">
        <f>VLOOKUP(MID(B155,FIND(":",B155,FIND(":",B155)+1)+1,1),Employee!$C$1:$D$1803,2)</f>
        <v>Male</v>
      </c>
      <c r="F155">
        <f t="shared" si="27"/>
        <v>43</v>
      </c>
      <c r="G155">
        <f t="shared" si="28"/>
        <v>40</v>
      </c>
      <c r="H155" t="str">
        <f t="shared" si="30"/>
        <v>R17</v>
      </c>
      <c r="I155" t="str">
        <f>VLOOKUP(V155,Guide!$B$12:$C$18,2,0)</f>
        <v>OPR</v>
      </c>
      <c r="J155" s="12" t="str">
        <f t="shared" si="31"/>
        <v>C6</v>
      </c>
      <c r="K155" s="12">
        <v>31751</v>
      </c>
      <c r="L155" s="12" t="str">
        <f t="shared" si="32"/>
        <v>Millennial</v>
      </c>
      <c r="M155">
        <f t="shared" ca="1" si="33"/>
        <v>38</v>
      </c>
      <c r="N155" s="12">
        <v>42033</v>
      </c>
      <c r="O155" s="14">
        <f t="shared" ca="1" si="34"/>
        <v>10</v>
      </c>
      <c r="P155" s="13">
        <v>107049</v>
      </c>
      <c r="Q155" s="13" t="str">
        <f t="shared" ca="1" si="35"/>
        <v>5 - 10 Year</v>
      </c>
      <c r="R155" s="3" t="str">
        <f t="shared" ca="1" si="38"/>
        <v>10%</v>
      </c>
      <c r="S155" s="13">
        <f t="shared" ca="1" si="36"/>
        <v>10704.900000000001</v>
      </c>
      <c r="T155" s="13">
        <f t="shared" ca="1" si="37"/>
        <v>96344.1</v>
      </c>
      <c r="U155" t="str">
        <f>VLOOKUP(MID(B155,G155,F155-G155),Department!$A$1:$C$20,2,0)</f>
        <v>Database Administrator</v>
      </c>
      <c r="V155" t="str">
        <f>VLOOKUP(U155,Department!$B$1:$C$20,2,0)</f>
        <v>Operation</v>
      </c>
      <c r="W155" t="str">
        <f>VLOOKUP(MID(B155,FIND(":",B155,F155+1)+1,2),Employee!$G$1:$H$8,2,0)</f>
        <v>France</v>
      </c>
    </row>
    <row r="156" spans="1:23" x14ac:dyDescent="0.35">
      <c r="A156" t="str">
        <f t="shared" si="26"/>
        <v>EMP-OPR-R11-2017</v>
      </c>
      <c r="B156" t="s">
        <v>220</v>
      </c>
      <c r="C156" t="str">
        <f t="shared" si="29"/>
        <v>N19090</v>
      </c>
      <c r="D156" t="str">
        <f>VLOOKUP(C156,Employee!$A$1:$B$1803,2,0)</f>
        <v>Jeff Anthony</v>
      </c>
      <c r="E156" t="str">
        <f>VLOOKUP(MID(B156,FIND(":",B156,FIND(":",B156)+1)+1,1),Employee!$C$1:$D$1803,2)</f>
        <v>Male</v>
      </c>
      <c r="F156">
        <f t="shared" si="27"/>
        <v>43</v>
      </c>
      <c r="G156">
        <f t="shared" si="28"/>
        <v>40</v>
      </c>
      <c r="H156" t="str">
        <f t="shared" si="30"/>
        <v>R11</v>
      </c>
      <c r="I156" t="str">
        <f>VLOOKUP(V156,Guide!$B$12:$C$18,2,0)</f>
        <v>OPR</v>
      </c>
      <c r="J156" s="12" t="str">
        <f t="shared" si="31"/>
        <v>C5</v>
      </c>
      <c r="K156" s="12">
        <v>32549</v>
      </c>
      <c r="L156" s="12" t="str">
        <f t="shared" si="32"/>
        <v>Millennial</v>
      </c>
      <c r="M156">
        <f t="shared" ca="1" si="33"/>
        <v>36</v>
      </c>
      <c r="N156" s="12">
        <v>43006</v>
      </c>
      <c r="O156" s="14">
        <f t="shared" ca="1" si="34"/>
        <v>7</v>
      </c>
      <c r="P156" s="13">
        <v>182404</v>
      </c>
      <c r="Q156" s="13" t="str">
        <f t="shared" ca="1" si="35"/>
        <v>5 - 10 Year</v>
      </c>
      <c r="R156" s="3" t="str">
        <f t="shared" ca="1" si="38"/>
        <v>10%</v>
      </c>
      <c r="S156" s="13">
        <f t="shared" ca="1" si="36"/>
        <v>18240.400000000001</v>
      </c>
      <c r="T156" s="13">
        <f t="shared" ca="1" si="37"/>
        <v>164163.6</v>
      </c>
      <c r="U156" t="str">
        <f>VLOOKUP(MID(B156,G156,F156-G156),Department!$A$1:$C$20,2,0)</f>
        <v>Technical Support</v>
      </c>
      <c r="V156" t="str">
        <f>VLOOKUP(U156,Department!$B$1:$C$20,2,0)</f>
        <v>Operation</v>
      </c>
      <c r="W156" t="str">
        <f>VLOOKUP(MID(B156,FIND(":",B156,F156+1)+1,2),Employee!$G$1:$H$8,2,0)</f>
        <v>Germany</v>
      </c>
    </row>
    <row r="157" spans="1:23" x14ac:dyDescent="0.35">
      <c r="A157" t="str">
        <f t="shared" si="26"/>
        <v>EMP-OPR-R11-2017</v>
      </c>
      <c r="B157" t="s">
        <v>221</v>
      </c>
      <c r="C157" t="str">
        <f t="shared" si="29"/>
        <v>N17381</v>
      </c>
      <c r="D157" t="str">
        <f>VLOOKUP(C157,Employee!$A$1:$B$1803,2,0)</f>
        <v>Forrest Petersen</v>
      </c>
      <c r="E157" t="str">
        <f>VLOOKUP(MID(B157,FIND(":",B157,FIND(":",B157)+1)+1,1),Employee!$C$1:$D$1803,2)</f>
        <v>Male</v>
      </c>
      <c r="F157">
        <f t="shared" si="27"/>
        <v>43</v>
      </c>
      <c r="G157">
        <f t="shared" si="28"/>
        <v>40</v>
      </c>
      <c r="H157" t="str">
        <f t="shared" si="30"/>
        <v>R11</v>
      </c>
      <c r="I157" t="str">
        <f>VLOOKUP(V157,Guide!$B$12:$C$18,2,0)</f>
        <v>OPR</v>
      </c>
      <c r="J157" s="12" t="str">
        <f t="shared" si="31"/>
        <v>C7</v>
      </c>
      <c r="K157" s="12">
        <v>33396</v>
      </c>
      <c r="L157" s="12" t="str">
        <f t="shared" si="32"/>
        <v>Millennial</v>
      </c>
      <c r="M157">
        <f t="shared" ca="1" si="33"/>
        <v>33</v>
      </c>
      <c r="N157" s="12">
        <v>42789</v>
      </c>
      <c r="O157" s="14">
        <f t="shared" ca="1" si="34"/>
        <v>8</v>
      </c>
      <c r="P157" s="13">
        <v>152140</v>
      </c>
      <c r="Q157" s="13" t="str">
        <f t="shared" ca="1" si="35"/>
        <v>5 - 10 Year</v>
      </c>
      <c r="R157" s="3" t="str">
        <f t="shared" ca="1" si="38"/>
        <v>10%</v>
      </c>
      <c r="S157" s="13">
        <f t="shared" ca="1" si="36"/>
        <v>15214</v>
      </c>
      <c r="T157" s="13">
        <f t="shared" ca="1" si="37"/>
        <v>136926</v>
      </c>
      <c r="U157" t="str">
        <f>VLOOKUP(MID(B157,G157,F157-G157),Department!$A$1:$C$20,2,0)</f>
        <v>Technical Support</v>
      </c>
      <c r="V157" t="str">
        <f>VLOOKUP(U157,Department!$B$1:$C$20,2,0)</f>
        <v>Operation</v>
      </c>
      <c r="W157" t="str">
        <f>VLOOKUP(MID(B157,FIND(":",B157,F157+1)+1,2),Employee!$G$1:$H$8,2,0)</f>
        <v>Argentina</v>
      </c>
    </row>
    <row r="158" spans="1:23" x14ac:dyDescent="0.35">
      <c r="A158" t="str">
        <f t="shared" si="26"/>
        <v>EMP-OPR-R2-2019</v>
      </c>
      <c r="B158" t="s">
        <v>222</v>
      </c>
      <c r="C158" t="str">
        <f t="shared" si="29"/>
        <v>N22276</v>
      </c>
      <c r="D158" t="str">
        <f>VLOOKUP(C158,Employee!$A$1:$B$1803,2,0)</f>
        <v>Delores Joseph</v>
      </c>
      <c r="E158" t="str">
        <f>VLOOKUP(MID(B158,FIND(":",B158,FIND(":",B158)+1)+1,1),Employee!$C$1:$D$1803,2)</f>
        <v>Female</v>
      </c>
      <c r="F158">
        <f t="shared" si="27"/>
        <v>42</v>
      </c>
      <c r="G158">
        <f t="shared" si="28"/>
        <v>40</v>
      </c>
      <c r="H158" t="str">
        <f t="shared" si="30"/>
        <v>R2</v>
      </c>
      <c r="I158" t="str">
        <f>VLOOKUP(V158,Guide!$B$12:$C$18,2,0)</f>
        <v>OPR</v>
      </c>
      <c r="J158" s="12" t="str">
        <f t="shared" si="31"/>
        <v>C3</v>
      </c>
      <c r="K158" s="12">
        <v>33509</v>
      </c>
      <c r="L158" s="12" t="str">
        <f t="shared" si="32"/>
        <v>Millennial</v>
      </c>
      <c r="M158">
        <f t="shared" ca="1" si="33"/>
        <v>33</v>
      </c>
      <c r="N158" s="12">
        <v>43678</v>
      </c>
      <c r="O158" s="14">
        <f t="shared" ca="1" si="34"/>
        <v>5</v>
      </c>
      <c r="P158" s="13">
        <v>116033</v>
      </c>
      <c r="Q158" s="13" t="str">
        <f t="shared" ca="1" si="35"/>
        <v>5 - 10 Year</v>
      </c>
      <c r="R158" s="3" t="str">
        <f t="shared" ca="1" si="38"/>
        <v>10%</v>
      </c>
      <c r="S158" s="13">
        <f t="shared" ca="1" si="36"/>
        <v>11603.300000000001</v>
      </c>
      <c r="T158" s="13">
        <f t="shared" ca="1" si="37"/>
        <v>104429.7</v>
      </c>
      <c r="U158" t="str">
        <f>VLOOKUP(MID(B158,G158,F158-G158),Department!$A$1:$C$20,2,0)</f>
        <v>Network Engineer</v>
      </c>
      <c r="V158" t="str">
        <f>VLOOKUP(U158,Department!$B$1:$C$20,2,0)</f>
        <v>Operation</v>
      </c>
      <c r="W158" t="str">
        <f>VLOOKUP(MID(B158,FIND(":",B158,F158+1)+1,2),Employee!$G$1:$H$8,2,0)</f>
        <v>United Kingdom</v>
      </c>
    </row>
    <row r="159" spans="1:23" x14ac:dyDescent="0.35">
      <c r="A159" t="str">
        <f t="shared" si="26"/>
        <v>EMP-OPR-R16-2014</v>
      </c>
      <c r="B159" t="s">
        <v>223</v>
      </c>
      <c r="C159" t="str">
        <f t="shared" si="29"/>
        <v>N5132</v>
      </c>
      <c r="D159" t="str">
        <f>VLOOKUP(C159,Employee!$A$1:$B$1803,2,0)</f>
        <v>Cristopher Morrison</v>
      </c>
      <c r="E159" t="str">
        <f>VLOOKUP(MID(B159,FIND(":",B159,FIND(":",B159)+1)+1,1),Employee!$C$1:$D$1803,2)</f>
        <v>Male</v>
      </c>
      <c r="F159">
        <f t="shared" si="27"/>
        <v>42</v>
      </c>
      <c r="G159">
        <f t="shared" si="28"/>
        <v>39</v>
      </c>
      <c r="H159" t="str">
        <f t="shared" si="30"/>
        <v>R16</v>
      </c>
      <c r="I159" t="str">
        <f>VLOOKUP(V159,Guide!$B$12:$C$18,2,0)</f>
        <v>OPR</v>
      </c>
      <c r="J159" s="12" t="str">
        <f t="shared" si="31"/>
        <v>C5</v>
      </c>
      <c r="K159" s="12">
        <v>29644</v>
      </c>
      <c r="L159" s="12" t="str">
        <f t="shared" si="32"/>
        <v>Millennial</v>
      </c>
      <c r="M159">
        <f t="shared" ca="1" si="33"/>
        <v>43</v>
      </c>
      <c r="N159" s="12">
        <v>41648</v>
      </c>
      <c r="O159" s="14">
        <f t="shared" ca="1" si="34"/>
        <v>11</v>
      </c>
      <c r="P159" s="13">
        <v>268718</v>
      </c>
      <c r="Q159" s="13" t="str">
        <f t="shared" ca="1" si="35"/>
        <v>11 - 15 Year</v>
      </c>
      <c r="R159" s="3" t="str">
        <f t="shared" ca="1" si="38"/>
        <v>15%</v>
      </c>
      <c r="S159" s="13">
        <f t="shared" ca="1" si="36"/>
        <v>40307.699999999997</v>
      </c>
      <c r="T159" s="13">
        <f t="shared" ca="1" si="37"/>
        <v>228410.3</v>
      </c>
      <c r="U159" t="str">
        <f>VLOOKUP(MID(B159,G159,F159-G159),Department!$A$1:$C$20,2,0)</f>
        <v>IT Support</v>
      </c>
      <c r="V159" t="str">
        <f>VLOOKUP(U159,Department!$B$1:$C$20,2,0)</f>
        <v>Operation</v>
      </c>
      <c r="W159" t="str">
        <f>VLOOKUP(MID(B159,FIND(":",B159,F159+1)+1,2),Employee!$G$1:$H$8,2,0)</f>
        <v>Germany</v>
      </c>
    </row>
    <row r="160" spans="1:23" x14ac:dyDescent="0.35">
      <c r="A160" t="str">
        <f t="shared" si="26"/>
        <v>EMP-FN-R19-2017</v>
      </c>
      <c r="B160" t="s">
        <v>224</v>
      </c>
      <c r="C160" t="str">
        <f t="shared" si="29"/>
        <v>N19044</v>
      </c>
      <c r="D160" t="str">
        <f>VLOOKUP(C160,Employee!$A$1:$B$1803,2,0)</f>
        <v>Mara Hanna</v>
      </c>
      <c r="E160" t="str">
        <f>VLOOKUP(MID(B160,FIND(":",B160,FIND(":",B160)+1)+1,1),Employee!$C$1:$D$1803,2)</f>
        <v>Female</v>
      </c>
      <c r="F160">
        <f t="shared" si="27"/>
        <v>43</v>
      </c>
      <c r="G160">
        <f t="shared" si="28"/>
        <v>40</v>
      </c>
      <c r="H160" t="str">
        <f t="shared" si="30"/>
        <v>R19</v>
      </c>
      <c r="I160" t="str">
        <f>VLOOKUP(V160,Guide!$B$12:$C$18,2,0)</f>
        <v>FN</v>
      </c>
      <c r="J160" s="12" t="str">
        <f t="shared" si="31"/>
        <v>C5</v>
      </c>
      <c r="K160" s="12">
        <v>33455</v>
      </c>
      <c r="L160" s="12" t="str">
        <f t="shared" si="32"/>
        <v>Millennial</v>
      </c>
      <c r="M160">
        <f t="shared" ca="1" si="33"/>
        <v>33</v>
      </c>
      <c r="N160" s="12">
        <v>42999</v>
      </c>
      <c r="O160" s="14">
        <f t="shared" ca="1" si="34"/>
        <v>7</v>
      </c>
      <c r="P160" s="13">
        <v>71371</v>
      </c>
      <c r="Q160" s="13" t="str">
        <f t="shared" ca="1" si="35"/>
        <v>5 - 10 Year</v>
      </c>
      <c r="R160" s="3" t="str">
        <f t="shared" ca="1" si="38"/>
        <v>10%</v>
      </c>
      <c r="S160" s="13">
        <f t="shared" ca="1" si="36"/>
        <v>7137.1</v>
      </c>
      <c r="T160" s="13">
        <f t="shared" ca="1" si="37"/>
        <v>64233.9</v>
      </c>
      <c r="U160" t="str">
        <f>VLOOKUP(MID(B160,G160,F160-G160),Department!$A$1:$C$20,2,0)</f>
        <v>Accounting</v>
      </c>
      <c r="V160" t="str">
        <f>VLOOKUP(U160,Department!$B$1:$C$20,2,0)</f>
        <v>Finance</v>
      </c>
      <c r="W160" t="str">
        <f>VLOOKUP(MID(B160,FIND(":",B160,F160+1)+1,2),Employee!$G$1:$H$8,2,0)</f>
        <v>Germany</v>
      </c>
    </row>
    <row r="161" spans="1:23" x14ac:dyDescent="0.35">
      <c r="A161" t="str">
        <f t="shared" si="26"/>
        <v>EMP-PM-R6-2017</v>
      </c>
      <c r="B161" t="s">
        <v>225</v>
      </c>
      <c r="C161" t="str">
        <f t="shared" si="29"/>
        <v>N19574</v>
      </c>
      <c r="D161" t="str">
        <f>VLOOKUP(C161,Employee!$A$1:$B$1803,2,0)</f>
        <v>Jeffry Salazar</v>
      </c>
      <c r="E161" t="str">
        <f>VLOOKUP(MID(B161,FIND(":",B161,FIND(":",B161)+1)+1,1),Employee!$C$1:$D$1803,2)</f>
        <v>Male</v>
      </c>
      <c r="F161">
        <f t="shared" si="27"/>
        <v>42</v>
      </c>
      <c r="G161">
        <f t="shared" si="28"/>
        <v>40</v>
      </c>
      <c r="H161" t="str">
        <f t="shared" si="30"/>
        <v>R6</v>
      </c>
      <c r="I161" t="str">
        <f>VLOOKUP(V161,Guide!$B$12:$C$18,2,0)</f>
        <v>PM</v>
      </c>
      <c r="J161" s="12" t="str">
        <f t="shared" si="31"/>
        <v>C4</v>
      </c>
      <c r="K161" s="12">
        <v>32715</v>
      </c>
      <c r="L161" s="12" t="str">
        <f t="shared" si="32"/>
        <v>Millennial</v>
      </c>
      <c r="M161">
        <f t="shared" ca="1" si="33"/>
        <v>35</v>
      </c>
      <c r="N161" s="12">
        <v>43069</v>
      </c>
      <c r="O161" s="14">
        <f t="shared" ca="1" si="34"/>
        <v>7</v>
      </c>
      <c r="P161" s="13">
        <v>117700</v>
      </c>
      <c r="Q161" s="13" t="str">
        <f t="shared" ca="1" si="35"/>
        <v>5 - 10 Year</v>
      </c>
      <c r="R161" s="3" t="str">
        <f t="shared" ca="1" si="38"/>
        <v>10%</v>
      </c>
      <c r="S161" s="13">
        <f t="shared" ca="1" si="36"/>
        <v>11770</v>
      </c>
      <c r="T161" s="13">
        <f t="shared" ca="1" si="37"/>
        <v>105930</v>
      </c>
      <c r="U161" t="str">
        <f>VLOOKUP(MID(B161,G161,F161-G161),Department!$A$1:$C$20,2,0)</f>
        <v>UI/UX</v>
      </c>
      <c r="V161" t="str">
        <f>VLOOKUP(U161,Department!$B$1:$C$20,2,0)</f>
        <v>Product Management</v>
      </c>
      <c r="W161" t="str">
        <f>VLOOKUP(MID(B161,FIND(":",B161,F161+1)+1,2),Employee!$G$1:$H$8,2,0)</f>
        <v>Australia</v>
      </c>
    </row>
    <row r="162" spans="1:23" x14ac:dyDescent="0.35">
      <c r="A162" t="str">
        <f t="shared" si="26"/>
        <v>EMP-ENG-R7-2015</v>
      </c>
      <c r="B162" t="s">
        <v>226</v>
      </c>
      <c r="C162" t="str">
        <f t="shared" si="29"/>
        <v>N14530</v>
      </c>
      <c r="D162" t="str">
        <f>VLOOKUP(C162,Employee!$A$1:$B$1803,2,0)</f>
        <v>Calvin Gonzales</v>
      </c>
      <c r="E162" t="str">
        <f>VLOOKUP(MID(B162,FIND(":",B162,FIND(":",B162)+1)+1,1),Employee!$C$1:$D$1803,2)</f>
        <v>Male</v>
      </c>
      <c r="F162">
        <f t="shared" si="27"/>
        <v>42</v>
      </c>
      <c r="G162">
        <f t="shared" si="28"/>
        <v>40</v>
      </c>
      <c r="H162" t="str">
        <f t="shared" si="30"/>
        <v>R7</v>
      </c>
      <c r="I162" t="str">
        <f>VLOOKUP(V162,Guide!$B$12:$C$18,2,0)</f>
        <v>ENG</v>
      </c>
      <c r="J162" s="12" t="str">
        <f t="shared" si="31"/>
        <v>C4</v>
      </c>
      <c r="K162" s="12">
        <v>32561</v>
      </c>
      <c r="L162" s="12" t="str">
        <f t="shared" si="32"/>
        <v>Millennial</v>
      </c>
      <c r="M162">
        <f t="shared" ca="1" si="33"/>
        <v>36</v>
      </c>
      <c r="N162" s="12">
        <v>42180</v>
      </c>
      <c r="O162" s="14">
        <f t="shared" ca="1" si="34"/>
        <v>9</v>
      </c>
      <c r="P162" s="13">
        <v>110257</v>
      </c>
      <c r="Q162" s="13" t="str">
        <f t="shared" ca="1" si="35"/>
        <v>5 - 10 Year</v>
      </c>
      <c r="R162" s="3" t="str">
        <f t="shared" ca="1" si="38"/>
        <v>10%</v>
      </c>
      <c r="S162" s="13">
        <f t="shared" ca="1" si="36"/>
        <v>11025.7</v>
      </c>
      <c r="T162" s="13">
        <f t="shared" ca="1" si="37"/>
        <v>99231.3</v>
      </c>
      <c r="U162" t="str">
        <f>VLOOKUP(MID(B162,G162,F162-G162),Department!$A$1:$C$20,2,0)</f>
        <v>AI Engineer</v>
      </c>
      <c r="V162" t="str">
        <f>VLOOKUP(U162,Department!$B$1:$C$20,2,0)</f>
        <v>Engineering and Data</v>
      </c>
      <c r="W162" t="str">
        <f>VLOOKUP(MID(B162,FIND(":",B162,F162+1)+1,2),Employee!$G$1:$H$8,2,0)</f>
        <v>Australia</v>
      </c>
    </row>
    <row r="163" spans="1:23" x14ac:dyDescent="0.35">
      <c r="A163" t="str">
        <f t="shared" si="26"/>
        <v>EMP-ENG-R3-2014</v>
      </c>
      <c r="B163" t="s">
        <v>227</v>
      </c>
      <c r="C163" t="str">
        <f t="shared" si="29"/>
        <v>N10418</v>
      </c>
      <c r="D163" t="str">
        <f>VLOOKUP(C163,Employee!$A$1:$B$1803,2,0)</f>
        <v>Brad Klein</v>
      </c>
      <c r="E163" t="str">
        <f>VLOOKUP(MID(B163,FIND(":",B163,FIND(":",B163)+1)+1,1),Employee!$C$1:$D$1803,2)</f>
        <v>Male</v>
      </c>
      <c r="F163">
        <f t="shared" si="27"/>
        <v>42</v>
      </c>
      <c r="G163">
        <f t="shared" si="28"/>
        <v>40</v>
      </c>
      <c r="H163" t="str">
        <f t="shared" si="30"/>
        <v>R3</v>
      </c>
      <c r="I163" t="str">
        <f>VLOOKUP(V163,Guide!$B$12:$C$18,2,0)</f>
        <v>ENG</v>
      </c>
      <c r="J163" s="12" t="str">
        <f t="shared" si="31"/>
        <v>C6</v>
      </c>
      <c r="K163" s="12">
        <v>29377</v>
      </c>
      <c r="L163" s="12" t="str">
        <f t="shared" si="32"/>
        <v>Gen X</v>
      </c>
      <c r="M163">
        <f t="shared" ca="1" si="33"/>
        <v>44</v>
      </c>
      <c r="N163" s="12">
        <v>41778</v>
      </c>
      <c r="O163" s="14">
        <f t="shared" ca="1" si="34"/>
        <v>10</v>
      </c>
      <c r="P163" s="13">
        <v>175864</v>
      </c>
      <c r="Q163" s="13" t="str">
        <f t="shared" ca="1" si="35"/>
        <v>5 - 10 Year</v>
      </c>
      <c r="R163" s="3" t="str">
        <f t="shared" ca="1" si="38"/>
        <v>10%</v>
      </c>
      <c r="S163" s="13">
        <f t="shared" ca="1" si="36"/>
        <v>17586.400000000001</v>
      </c>
      <c r="T163" s="13">
        <f t="shared" ca="1" si="37"/>
        <v>158277.6</v>
      </c>
      <c r="U163" t="str">
        <f>VLOOKUP(MID(B163,G163,F163-G163),Department!$A$1:$C$20,2,0)</f>
        <v>Software Quality Assurance</v>
      </c>
      <c r="V163" t="str">
        <f>VLOOKUP(U163,Department!$B$1:$C$20,2,0)</f>
        <v>Engineering and Data</v>
      </c>
      <c r="W163" t="str">
        <f>VLOOKUP(MID(B163,FIND(":",B163,F163+1)+1,2),Employee!$G$1:$H$8,2,0)</f>
        <v>France</v>
      </c>
    </row>
    <row r="164" spans="1:23" x14ac:dyDescent="0.35">
      <c r="A164" t="str">
        <f t="shared" si="26"/>
        <v>EMP-ENG-R7-2014</v>
      </c>
      <c r="B164" t="s">
        <v>228</v>
      </c>
      <c r="C164" t="str">
        <f t="shared" si="29"/>
        <v>N10345</v>
      </c>
      <c r="D164" t="str">
        <f>VLOOKUP(C164,Employee!$A$1:$B$1803,2,0)</f>
        <v>Grover Greene</v>
      </c>
      <c r="E164" t="str">
        <f>VLOOKUP(MID(B164,FIND(":",B164,FIND(":",B164)+1)+1,1),Employee!$C$1:$D$1803,2)</f>
        <v>Male</v>
      </c>
      <c r="F164">
        <f t="shared" si="27"/>
        <v>42</v>
      </c>
      <c r="G164">
        <f t="shared" si="28"/>
        <v>40</v>
      </c>
      <c r="H164" t="str">
        <f t="shared" si="30"/>
        <v>R7</v>
      </c>
      <c r="I164" t="str">
        <f>VLOOKUP(V164,Guide!$B$12:$C$18,2,0)</f>
        <v>ENG</v>
      </c>
      <c r="J164" s="12" t="str">
        <f t="shared" si="31"/>
        <v>C4</v>
      </c>
      <c r="K164" s="12">
        <v>29560</v>
      </c>
      <c r="L164" s="12" t="str">
        <f t="shared" si="32"/>
        <v>Gen X</v>
      </c>
      <c r="M164">
        <f t="shared" ca="1" si="33"/>
        <v>44</v>
      </c>
      <c r="N164" s="12">
        <v>41771</v>
      </c>
      <c r="O164" s="14">
        <f t="shared" ca="1" si="34"/>
        <v>10</v>
      </c>
      <c r="P164" s="13">
        <v>144182</v>
      </c>
      <c r="Q164" s="13" t="str">
        <f t="shared" ca="1" si="35"/>
        <v>5 - 10 Year</v>
      </c>
      <c r="R164" s="3" t="str">
        <f t="shared" ca="1" si="38"/>
        <v>10%</v>
      </c>
      <c r="S164" s="13">
        <f t="shared" ca="1" si="36"/>
        <v>14418.2</v>
      </c>
      <c r="T164" s="13">
        <f t="shared" ca="1" si="37"/>
        <v>129763.8</v>
      </c>
      <c r="U164" t="str">
        <f>VLOOKUP(MID(B164,G164,F164-G164),Department!$A$1:$C$20,2,0)</f>
        <v>AI Engineer</v>
      </c>
      <c r="V164" t="str">
        <f>VLOOKUP(U164,Department!$B$1:$C$20,2,0)</f>
        <v>Engineering and Data</v>
      </c>
      <c r="W164" t="str">
        <f>VLOOKUP(MID(B164,FIND(":",B164,F164+1)+1,2),Employee!$G$1:$H$8,2,0)</f>
        <v>Australia</v>
      </c>
    </row>
    <row r="165" spans="1:23" x14ac:dyDescent="0.35">
      <c r="A165" t="str">
        <f t="shared" si="26"/>
        <v>EMP-ENG-R13-2015</v>
      </c>
      <c r="B165" t="s">
        <v>229</v>
      </c>
      <c r="C165" t="str">
        <f t="shared" si="29"/>
        <v>N14344</v>
      </c>
      <c r="D165" t="str">
        <f>VLOOKUP(C165,Employee!$A$1:$B$1803,2,0)</f>
        <v>Cristobal Page</v>
      </c>
      <c r="E165" t="str">
        <f>VLOOKUP(MID(B165,FIND(":",B165,FIND(":",B165)+1)+1,1),Employee!$C$1:$D$1803,2)</f>
        <v>Male</v>
      </c>
      <c r="F165">
        <f t="shared" si="27"/>
        <v>43</v>
      </c>
      <c r="G165">
        <f t="shared" si="28"/>
        <v>40</v>
      </c>
      <c r="H165" t="str">
        <f t="shared" si="30"/>
        <v>R13</v>
      </c>
      <c r="I165" t="str">
        <f>VLOOKUP(V165,Guide!$B$12:$C$18,2,0)</f>
        <v>ENG</v>
      </c>
      <c r="J165" s="12" t="str">
        <f t="shared" si="31"/>
        <v>C3</v>
      </c>
      <c r="K165" s="12">
        <v>30782</v>
      </c>
      <c r="L165" s="12" t="str">
        <f t="shared" si="32"/>
        <v>Millennial</v>
      </c>
      <c r="M165">
        <f t="shared" ca="1" si="33"/>
        <v>40</v>
      </c>
      <c r="N165" s="12">
        <v>42156</v>
      </c>
      <c r="O165" s="14">
        <f t="shared" ca="1" si="34"/>
        <v>9</v>
      </c>
      <c r="P165" s="13">
        <v>139103</v>
      </c>
      <c r="Q165" s="13" t="str">
        <f t="shared" ca="1" si="35"/>
        <v>5 - 10 Year</v>
      </c>
      <c r="R165" s="3" t="str">
        <f t="shared" ca="1" si="38"/>
        <v>10%</v>
      </c>
      <c r="S165" s="13">
        <f t="shared" ca="1" si="36"/>
        <v>13910.300000000001</v>
      </c>
      <c r="T165" s="13">
        <f t="shared" ca="1" si="37"/>
        <v>125192.7</v>
      </c>
      <c r="U165" t="str">
        <f>VLOOKUP(MID(B165,G165,F165-G165),Department!$A$1:$C$20,2,0)</f>
        <v>Data Engineer</v>
      </c>
      <c r="V165" t="str">
        <f>VLOOKUP(U165,Department!$B$1:$C$20,2,0)</f>
        <v>Engineering and Data</v>
      </c>
      <c r="W165" t="str">
        <f>VLOOKUP(MID(B165,FIND(":",B165,F165+1)+1,2),Employee!$G$1:$H$8,2,0)</f>
        <v>United Kingdom</v>
      </c>
    </row>
    <row r="166" spans="1:23" x14ac:dyDescent="0.35">
      <c r="A166" t="str">
        <f t="shared" si="26"/>
        <v>EMP-ENG-R7-2014</v>
      </c>
      <c r="B166" t="s">
        <v>230</v>
      </c>
      <c r="C166" t="str">
        <f t="shared" si="29"/>
        <v>N10031</v>
      </c>
      <c r="D166" t="str">
        <f>VLOOKUP(C166,Employee!$A$1:$B$1803,2,0)</f>
        <v>Cliff Friedman</v>
      </c>
      <c r="E166" t="str">
        <f>VLOOKUP(MID(B166,FIND(":",B166,FIND(":",B166)+1)+1,1),Employee!$C$1:$D$1803,2)</f>
        <v>Male</v>
      </c>
      <c r="F166">
        <f t="shared" si="27"/>
        <v>42</v>
      </c>
      <c r="G166">
        <f t="shared" si="28"/>
        <v>40</v>
      </c>
      <c r="H166" t="str">
        <f t="shared" si="30"/>
        <v>R7</v>
      </c>
      <c r="I166" t="str">
        <f>VLOOKUP(V166,Guide!$B$12:$C$18,2,0)</f>
        <v>ENG</v>
      </c>
      <c r="J166" s="12" t="str">
        <f t="shared" si="31"/>
        <v>C2</v>
      </c>
      <c r="K166" s="12">
        <v>32618</v>
      </c>
      <c r="L166" s="12" t="str">
        <f t="shared" si="32"/>
        <v>Millennial</v>
      </c>
      <c r="M166">
        <f t="shared" ca="1" si="33"/>
        <v>35</v>
      </c>
      <c r="N166" s="12">
        <v>41715</v>
      </c>
      <c r="O166" s="14">
        <f t="shared" ca="1" si="34"/>
        <v>10</v>
      </c>
      <c r="P166" s="13">
        <v>318763</v>
      </c>
      <c r="Q166" s="13" t="str">
        <f t="shared" ca="1" si="35"/>
        <v>5 - 10 Year</v>
      </c>
      <c r="R166" s="3" t="str">
        <f t="shared" ca="1" si="38"/>
        <v>10%</v>
      </c>
      <c r="S166" s="13">
        <f t="shared" ca="1" si="36"/>
        <v>31876.300000000003</v>
      </c>
      <c r="T166" s="13">
        <f t="shared" ca="1" si="37"/>
        <v>286886.7</v>
      </c>
      <c r="U166" t="str">
        <f>VLOOKUP(MID(B166,G166,F166-G166),Department!$A$1:$C$20,2,0)</f>
        <v>AI Engineer</v>
      </c>
      <c r="V166" t="str">
        <f>VLOOKUP(U166,Department!$B$1:$C$20,2,0)</f>
        <v>Engineering and Data</v>
      </c>
      <c r="W166" t="str">
        <f>VLOOKUP(MID(B166,FIND(":",B166,F166+1)+1,2),Employee!$G$1:$H$8,2,0)</f>
        <v>Canada</v>
      </c>
    </row>
    <row r="167" spans="1:23" x14ac:dyDescent="0.35">
      <c r="A167" t="str">
        <f t="shared" si="26"/>
        <v>EMP-ENG-R4-2017</v>
      </c>
      <c r="B167" t="s">
        <v>231</v>
      </c>
      <c r="C167" t="str">
        <f t="shared" si="29"/>
        <v>N19627</v>
      </c>
      <c r="D167" t="str">
        <f>VLOOKUP(C167,Employee!$A$1:$B$1803,2,0)</f>
        <v>Abigail Frederick</v>
      </c>
      <c r="E167" t="str">
        <f>VLOOKUP(MID(B167,FIND(":",B167,FIND(":",B167)+1)+1,1),Employee!$C$1:$D$1803,2)</f>
        <v>Female</v>
      </c>
      <c r="F167">
        <f t="shared" si="27"/>
        <v>42</v>
      </c>
      <c r="G167">
        <f t="shared" si="28"/>
        <v>40</v>
      </c>
      <c r="H167" t="str">
        <f t="shared" si="30"/>
        <v>R4</v>
      </c>
      <c r="I167" t="str">
        <f>VLOOKUP(V167,Guide!$B$12:$C$18,2,0)</f>
        <v>ENG</v>
      </c>
      <c r="J167" s="12" t="str">
        <f t="shared" si="31"/>
        <v>C5</v>
      </c>
      <c r="K167" s="12">
        <v>33262</v>
      </c>
      <c r="L167" s="12" t="str">
        <f t="shared" si="32"/>
        <v>Millennial</v>
      </c>
      <c r="M167">
        <f t="shared" ca="1" si="33"/>
        <v>34</v>
      </c>
      <c r="N167" s="12">
        <v>43083</v>
      </c>
      <c r="O167" s="14">
        <f t="shared" ca="1" si="34"/>
        <v>7</v>
      </c>
      <c r="P167" s="13">
        <v>96309</v>
      </c>
      <c r="Q167" s="13" t="str">
        <f t="shared" ca="1" si="35"/>
        <v>5 - 10 Year</v>
      </c>
      <c r="R167" s="3" t="str">
        <f t="shared" ca="1" si="38"/>
        <v>10%</v>
      </c>
      <c r="S167" s="13">
        <f t="shared" ca="1" si="36"/>
        <v>9630.9</v>
      </c>
      <c r="T167" s="13">
        <f t="shared" ca="1" si="37"/>
        <v>86678.1</v>
      </c>
      <c r="U167" t="str">
        <f>VLOOKUP(MID(B167,G167,F167-G167),Department!$A$1:$C$20,2,0)</f>
        <v>FrontEnd Developer</v>
      </c>
      <c r="V167" t="str">
        <f>VLOOKUP(U167,Department!$B$1:$C$20,2,0)</f>
        <v>Engineering and Data</v>
      </c>
      <c r="W167" t="str">
        <f>VLOOKUP(MID(B167,FIND(":",B167,F167+1)+1,2),Employee!$G$1:$H$8,2,0)</f>
        <v>Germany</v>
      </c>
    </row>
    <row r="168" spans="1:23" x14ac:dyDescent="0.35">
      <c r="A168" t="str">
        <f t="shared" si="26"/>
        <v>EMP-ENG-R4-2015</v>
      </c>
      <c r="B168" t="s">
        <v>232</v>
      </c>
      <c r="C168" t="str">
        <f t="shared" si="29"/>
        <v>N14895</v>
      </c>
      <c r="D168" t="str">
        <f>VLOOKUP(C168,Employee!$A$1:$B$1803,2,0)</f>
        <v>Aurelio Gregory</v>
      </c>
      <c r="E168" t="str">
        <f>VLOOKUP(MID(B168,FIND(":",B168,FIND(":",B168)+1)+1,1),Employee!$C$1:$D$1803,2)</f>
        <v>Male</v>
      </c>
      <c r="F168">
        <f t="shared" si="27"/>
        <v>42</v>
      </c>
      <c r="G168">
        <f t="shared" si="28"/>
        <v>40</v>
      </c>
      <c r="H168" t="str">
        <f t="shared" si="30"/>
        <v>R4</v>
      </c>
      <c r="I168" t="str">
        <f>VLOOKUP(V168,Guide!$B$12:$C$18,2,0)</f>
        <v>ENG</v>
      </c>
      <c r="J168" s="12" t="str">
        <f t="shared" si="31"/>
        <v>C2</v>
      </c>
      <c r="K168" s="12">
        <v>31948</v>
      </c>
      <c r="L168" s="12" t="str">
        <f t="shared" si="32"/>
        <v>Millennial</v>
      </c>
      <c r="M168">
        <f t="shared" ca="1" si="33"/>
        <v>37</v>
      </c>
      <c r="N168" s="12">
        <v>42248</v>
      </c>
      <c r="O168" s="14">
        <f t="shared" ca="1" si="34"/>
        <v>9</v>
      </c>
      <c r="P168" s="13">
        <v>237892</v>
      </c>
      <c r="Q168" s="13" t="str">
        <f t="shared" ca="1" si="35"/>
        <v>5 - 10 Year</v>
      </c>
      <c r="R168" s="3" t="str">
        <f t="shared" ca="1" si="38"/>
        <v>10%</v>
      </c>
      <c r="S168" s="13">
        <f t="shared" ca="1" si="36"/>
        <v>23789.200000000001</v>
      </c>
      <c r="T168" s="13">
        <f t="shared" ca="1" si="37"/>
        <v>214102.8</v>
      </c>
      <c r="U168" t="str">
        <f>VLOOKUP(MID(B168,G168,F168-G168),Department!$A$1:$C$20,2,0)</f>
        <v>FrontEnd Developer</v>
      </c>
      <c r="V168" t="str">
        <f>VLOOKUP(U168,Department!$B$1:$C$20,2,0)</f>
        <v>Engineering and Data</v>
      </c>
      <c r="W168" t="str">
        <f>VLOOKUP(MID(B168,FIND(":",B168,F168+1)+1,2),Employee!$G$1:$H$8,2,0)</f>
        <v>Canada</v>
      </c>
    </row>
    <row r="169" spans="1:23" x14ac:dyDescent="0.35">
      <c r="A169" t="str">
        <f t="shared" si="26"/>
        <v>EMP-PM-R5-2014</v>
      </c>
      <c r="B169" t="s">
        <v>233</v>
      </c>
      <c r="C169" t="str">
        <f t="shared" si="29"/>
        <v>N10008</v>
      </c>
      <c r="D169" t="str">
        <f>VLOOKUP(C169,Employee!$A$1:$B$1803,2,0)</f>
        <v>Roberta Lowery</v>
      </c>
      <c r="E169" t="str">
        <f>VLOOKUP(MID(B169,FIND(":",B169,FIND(":",B169)+1)+1,1),Employee!$C$1:$D$1803,2)</f>
        <v>Female</v>
      </c>
      <c r="F169">
        <f t="shared" si="27"/>
        <v>42</v>
      </c>
      <c r="G169">
        <f t="shared" si="28"/>
        <v>40</v>
      </c>
      <c r="H169" t="str">
        <f t="shared" si="30"/>
        <v>R5</v>
      </c>
      <c r="I169" t="str">
        <f>VLOOKUP(V169,Guide!$B$12:$C$18,2,0)</f>
        <v>PM</v>
      </c>
      <c r="J169" s="12" t="str">
        <f t="shared" si="31"/>
        <v>C2</v>
      </c>
      <c r="K169" s="12">
        <v>31133</v>
      </c>
      <c r="L169" s="12" t="str">
        <f t="shared" si="32"/>
        <v>Millennial</v>
      </c>
      <c r="M169">
        <f t="shared" ca="1" si="33"/>
        <v>39</v>
      </c>
      <c r="N169" s="12">
        <v>41711</v>
      </c>
      <c r="O169" s="14">
        <f t="shared" ca="1" si="34"/>
        <v>10</v>
      </c>
      <c r="P169" s="13">
        <v>254223</v>
      </c>
      <c r="Q169" s="13" t="str">
        <f t="shared" ca="1" si="35"/>
        <v>5 - 10 Year</v>
      </c>
      <c r="R169" s="3" t="str">
        <f t="shared" ca="1" si="38"/>
        <v>10%</v>
      </c>
      <c r="S169" s="13">
        <f t="shared" ca="1" si="36"/>
        <v>25422.300000000003</v>
      </c>
      <c r="T169" s="13">
        <f t="shared" ca="1" si="37"/>
        <v>228800.7</v>
      </c>
      <c r="U169" t="str">
        <f>VLOOKUP(MID(B169,G169,F169-G169),Department!$A$1:$C$20,2,0)</f>
        <v>Product Manager</v>
      </c>
      <c r="V169" t="str">
        <f>VLOOKUP(U169,Department!$B$1:$C$20,2,0)</f>
        <v>Product Management</v>
      </c>
      <c r="W169" t="str">
        <f>VLOOKUP(MID(B169,FIND(":",B169,F169+1)+1,2),Employee!$G$1:$H$8,2,0)</f>
        <v>Canada</v>
      </c>
    </row>
    <row r="170" spans="1:23" x14ac:dyDescent="0.35">
      <c r="A170" t="str">
        <f t="shared" si="26"/>
        <v>EMP-ENG-R12-2018</v>
      </c>
      <c r="B170" t="s">
        <v>234</v>
      </c>
      <c r="C170" t="str">
        <f t="shared" si="29"/>
        <v>N20726</v>
      </c>
      <c r="D170" t="str">
        <f>VLOOKUP(C170,Employee!$A$1:$B$1803,2,0)</f>
        <v>Manual Barron</v>
      </c>
      <c r="E170" t="str">
        <f>VLOOKUP(MID(B170,FIND(":",B170,FIND(":",B170)+1)+1,1),Employee!$C$1:$D$1803,2)</f>
        <v>Male</v>
      </c>
      <c r="F170">
        <f t="shared" si="27"/>
        <v>43</v>
      </c>
      <c r="G170">
        <f t="shared" si="28"/>
        <v>40</v>
      </c>
      <c r="H170" t="str">
        <f t="shared" si="30"/>
        <v>R12</v>
      </c>
      <c r="I170" t="str">
        <f>VLOOKUP(V170,Guide!$B$12:$C$18,2,0)</f>
        <v>ENG</v>
      </c>
      <c r="J170" s="12" t="str">
        <f t="shared" si="31"/>
        <v>C7</v>
      </c>
      <c r="K170" s="12">
        <v>33321</v>
      </c>
      <c r="L170" s="12" t="str">
        <f t="shared" si="32"/>
        <v>Millennial</v>
      </c>
      <c r="M170">
        <f t="shared" ca="1" si="33"/>
        <v>33</v>
      </c>
      <c r="N170" s="12">
        <v>43335</v>
      </c>
      <c r="O170" s="14">
        <f t="shared" ca="1" si="34"/>
        <v>6</v>
      </c>
      <c r="P170" s="13">
        <v>88729</v>
      </c>
      <c r="Q170" s="13" t="str">
        <f t="shared" ca="1" si="35"/>
        <v>5 - 10 Year</v>
      </c>
      <c r="R170" s="3" t="str">
        <f t="shared" ca="1" si="38"/>
        <v>10%</v>
      </c>
      <c r="S170" s="13">
        <f t="shared" ca="1" si="36"/>
        <v>8872.9</v>
      </c>
      <c r="T170" s="13">
        <f t="shared" ca="1" si="37"/>
        <v>79856.100000000006</v>
      </c>
      <c r="U170" t="str">
        <f>VLOOKUP(MID(B170,G170,F170-G170),Department!$A$1:$C$20,2,0)</f>
        <v>Data Analyst</v>
      </c>
      <c r="V170" t="str">
        <f>VLOOKUP(U170,Department!$B$1:$C$20,2,0)</f>
        <v>Engineering and Data</v>
      </c>
      <c r="W170" t="str">
        <f>VLOOKUP(MID(B170,FIND(":",B170,F170+1)+1,2),Employee!$G$1:$H$8,2,0)</f>
        <v>Argentina</v>
      </c>
    </row>
    <row r="171" spans="1:23" x14ac:dyDescent="0.35">
      <c r="A171" t="str">
        <f t="shared" si="26"/>
        <v>EMP-HR-R18-2014</v>
      </c>
      <c r="B171" t="s">
        <v>235</v>
      </c>
      <c r="C171" t="str">
        <f t="shared" si="29"/>
        <v>N10324</v>
      </c>
      <c r="D171" t="str">
        <f>VLOOKUP(C171,Employee!$A$1:$B$1803,2,0)</f>
        <v>Anderson Rollins</v>
      </c>
      <c r="E171" t="str">
        <f>VLOOKUP(MID(B171,FIND(":",B171,FIND(":",B171)+1)+1,1),Employee!$C$1:$D$1803,2)</f>
        <v>Male</v>
      </c>
      <c r="F171">
        <f t="shared" si="27"/>
        <v>43</v>
      </c>
      <c r="G171">
        <f t="shared" si="28"/>
        <v>40</v>
      </c>
      <c r="H171" t="str">
        <f t="shared" si="30"/>
        <v>R18</v>
      </c>
      <c r="I171" t="str">
        <f>VLOOKUP(V171,Guide!$B$12:$C$18,2,0)</f>
        <v>HR</v>
      </c>
      <c r="J171" s="12" t="str">
        <f t="shared" si="31"/>
        <v>C1</v>
      </c>
      <c r="K171" s="12">
        <v>31936</v>
      </c>
      <c r="L171" s="12" t="str">
        <f t="shared" si="32"/>
        <v>Millennial</v>
      </c>
      <c r="M171">
        <f t="shared" ca="1" si="33"/>
        <v>37</v>
      </c>
      <c r="N171" s="12">
        <v>41767</v>
      </c>
      <c r="O171" s="14">
        <f t="shared" ca="1" si="34"/>
        <v>10</v>
      </c>
      <c r="P171" s="13">
        <v>142057</v>
      </c>
      <c r="Q171" s="13" t="str">
        <f t="shared" ca="1" si="35"/>
        <v>5 - 10 Year</v>
      </c>
      <c r="R171" s="3" t="str">
        <f t="shared" ca="1" si="38"/>
        <v>10%</v>
      </c>
      <c r="S171" s="13">
        <f t="shared" ca="1" si="36"/>
        <v>14205.7</v>
      </c>
      <c r="T171" s="13">
        <f t="shared" ca="1" si="37"/>
        <v>127851.3</v>
      </c>
      <c r="U171" t="str">
        <f>VLOOKUP(MID(B171,G171,F171-G171),Department!$A$1:$C$20,2,0)</f>
        <v>HR</v>
      </c>
      <c r="V171" t="str">
        <f>VLOOKUP(U171,Department!$B$1:$C$20,2,0)</f>
        <v>HR</v>
      </c>
      <c r="W171" t="str">
        <f>VLOOKUP(MID(B171,FIND(":",B171,F171+1)+1,2),Employee!$G$1:$H$8,2,0)</f>
        <v>United States Of America</v>
      </c>
    </row>
    <row r="172" spans="1:23" x14ac:dyDescent="0.35">
      <c r="A172" t="str">
        <f t="shared" si="26"/>
        <v>EMP-ENG-R3-2014</v>
      </c>
      <c r="B172" t="s">
        <v>236</v>
      </c>
      <c r="C172" t="str">
        <f t="shared" si="29"/>
        <v>N10107</v>
      </c>
      <c r="D172" t="str">
        <f>VLOOKUP(C172,Employee!$A$1:$B$1803,2,0)</f>
        <v>Eli Glenn</v>
      </c>
      <c r="E172" t="str">
        <f>VLOOKUP(MID(B172,FIND(":",B172,FIND(":",B172)+1)+1,1),Employee!$C$1:$D$1803,2)</f>
        <v>Male</v>
      </c>
      <c r="F172">
        <f t="shared" si="27"/>
        <v>42</v>
      </c>
      <c r="G172">
        <f t="shared" si="28"/>
        <v>40</v>
      </c>
      <c r="H172" t="str">
        <f t="shared" si="30"/>
        <v>R3</v>
      </c>
      <c r="I172" t="str">
        <f>VLOOKUP(V172,Guide!$B$12:$C$18,2,0)</f>
        <v>ENG</v>
      </c>
      <c r="J172" s="12" t="str">
        <f t="shared" si="31"/>
        <v>C2</v>
      </c>
      <c r="K172" s="12">
        <v>30368</v>
      </c>
      <c r="L172" s="12" t="str">
        <f t="shared" si="32"/>
        <v>Millennial</v>
      </c>
      <c r="M172">
        <f t="shared" ca="1" si="33"/>
        <v>42</v>
      </c>
      <c r="N172" s="12">
        <v>41732</v>
      </c>
      <c r="O172" s="14">
        <f t="shared" ca="1" si="34"/>
        <v>10</v>
      </c>
      <c r="P172" s="13">
        <v>171423</v>
      </c>
      <c r="Q172" s="13" t="str">
        <f t="shared" ca="1" si="35"/>
        <v>5 - 10 Year</v>
      </c>
      <c r="R172" s="3" t="str">
        <f t="shared" ca="1" si="38"/>
        <v>10%</v>
      </c>
      <c r="S172" s="13">
        <f t="shared" ca="1" si="36"/>
        <v>17142.3</v>
      </c>
      <c r="T172" s="13">
        <f t="shared" ca="1" si="37"/>
        <v>154280.70000000001</v>
      </c>
      <c r="U172" t="str">
        <f>VLOOKUP(MID(B172,G172,F172-G172),Department!$A$1:$C$20,2,0)</f>
        <v>Software Quality Assurance</v>
      </c>
      <c r="V172" t="str">
        <f>VLOOKUP(U172,Department!$B$1:$C$20,2,0)</f>
        <v>Engineering and Data</v>
      </c>
      <c r="W172" t="str">
        <f>VLOOKUP(MID(B172,FIND(":",B172,F172+1)+1,2),Employee!$G$1:$H$8,2,0)</f>
        <v>Canada</v>
      </c>
    </row>
    <row r="173" spans="1:23" x14ac:dyDescent="0.35">
      <c r="A173" t="str">
        <f t="shared" si="26"/>
        <v>EMP-ENG-R4-2017</v>
      </c>
      <c r="B173" t="s">
        <v>237</v>
      </c>
      <c r="C173" t="str">
        <f t="shared" si="29"/>
        <v>N17861</v>
      </c>
      <c r="D173" t="str">
        <f>VLOOKUP(C173,Employee!$A$1:$B$1803,2,0)</f>
        <v>Denver Hebert</v>
      </c>
      <c r="E173" t="str">
        <f>VLOOKUP(MID(B173,FIND(":",B173,FIND(":",B173)+1)+1,1),Employee!$C$1:$D$1803,2)</f>
        <v>Male</v>
      </c>
      <c r="F173">
        <f t="shared" si="27"/>
        <v>42</v>
      </c>
      <c r="G173">
        <f t="shared" si="28"/>
        <v>40</v>
      </c>
      <c r="H173" t="str">
        <f t="shared" si="30"/>
        <v>R4</v>
      </c>
      <c r="I173" t="str">
        <f>VLOOKUP(V173,Guide!$B$12:$C$18,2,0)</f>
        <v>ENG</v>
      </c>
      <c r="J173" s="12" t="str">
        <f t="shared" si="31"/>
        <v>C2</v>
      </c>
      <c r="K173" s="12">
        <v>33578</v>
      </c>
      <c r="L173" s="12" t="str">
        <f t="shared" si="32"/>
        <v>Millennial</v>
      </c>
      <c r="M173">
        <f t="shared" ca="1" si="33"/>
        <v>33</v>
      </c>
      <c r="N173" s="12">
        <v>42849</v>
      </c>
      <c r="O173" s="14">
        <f t="shared" ca="1" si="34"/>
        <v>7</v>
      </c>
      <c r="P173" s="13">
        <v>106812</v>
      </c>
      <c r="Q173" s="13" t="str">
        <f t="shared" ca="1" si="35"/>
        <v>5 - 10 Year</v>
      </c>
      <c r="R173" s="3" t="str">
        <f t="shared" ca="1" si="38"/>
        <v>10%</v>
      </c>
      <c r="S173" s="13">
        <f t="shared" ca="1" si="36"/>
        <v>10681.2</v>
      </c>
      <c r="T173" s="13">
        <f t="shared" ca="1" si="37"/>
        <v>96130.8</v>
      </c>
      <c r="U173" t="str">
        <f>VLOOKUP(MID(B173,G173,F173-G173),Department!$A$1:$C$20,2,0)</f>
        <v>FrontEnd Developer</v>
      </c>
      <c r="V173" t="str">
        <f>VLOOKUP(U173,Department!$B$1:$C$20,2,0)</f>
        <v>Engineering and Data</v>
      </c>
      <c r="W173" t="str">
        <f>VLOOKUP(MID(B173,FIND(":",B173,F173+1)+1,2),Employee!$G$1:$H$8,2,0)</f>
        <v>Canada</v>
      </c>
    </row>
    <row r="174" spans="1:23" x14ac:dyDescent="0.35">
      <c r="A174" t="str">
        <f t="shared" si="26"/>
        <v>EMP-SM-R15-2016</v>
      </c>
      <c r="B174" t="s">
        <v>238</v>
      </c>
      <c r="C174" t="str">
        <f t="shared" si="29"/>
        <v>N17000</v>
      </c>
      <c r="D174" t="str">
        <f>VLOOKUP(C174,Employee!$A$1:$B$1803,2,0)</f>
        <v>Jeromy Dean</v>
      </c>
      <c r="E174" t="str">
        <f>VLOOKUP(MID(B174,FIND(":",B174,FIND(":",B174)+1)+1,1),Employee!$C$1:$D$1803,2)</f>
        <v>Male</v>
      </c>
      <c r="F174">
        <f t="shared" si="27"/>
        <v>43</v>
      </c>
      <c r="G174">
        <f t="shared" si="28"/>
        <v>40</v>
      </c>
      <c r="H174" t="str">
        <f t="shared" si="30"/>
        <v>R15</v>
      </c>
      <c r="I174" t="str">
        <f>VLOOKUP(V174,Guide!$B$12:$C$18,2,0)</f>
        <v>SM</v>
      </c>
      <c r="J174" s="12" t="str">
        <f t="shared" si="31"/>
        <v>C3</v>
      </c>
      <c r="K174" s="12">
        <v>31145</v>
      </c>
      <c r="L174" s="12" t="str">
        <f t="shared" si="32"/>
        <v>Millennial</v>
      </c>
      <c r="M174">
        <f t="shared" ca="1" si="33"/>
        <v>39</v>
      </c>
      <c r="N174" s="12">
        <v>42709</v>
      </c>
      <c r="O174" s="14">
        <f t="shared" ca="1" si="34"/>
        <v>8</v>
      </c>
      <c r="P174" s="13">
        <v>233796</v>
      </c>
      <c r="Q174" s="13" t="str">
        <f t="shared" ca="1" si="35"/>
        <v>5 - 10 Year</v>
      </c>
      <c r="R174" s="3" t="str">
        <f t="shared" ca="1" si="38"/>
        <v>10%</v>
      </c>
      <c r="S174" s="13">
        <f t="shared" ca="1" si="36"/>
        <v>23379.600000000002</v>
      </c>
      <c r="T174" s="13">
        <f t="shared" ca="1" si="37"/>
        <v>210416.4</v>
      </c>
      <c r="U174" t="str">
        <f>VLOOKUP(MID(B174,G174,F174-G174),Department!$A$1:$C$20,2,0)</f>
        <v>Sales</v>
      </c>
      <c r="V174" t="str">
        <f>VLOOKUP(U174,Department!$B$1:$C$20,2,0)</f>
        <v>Sales and Marketing</v>
      </c>
      <c r="W174" t="str">
        <f>VLOOKUP(MID(B174,FIND(":",B174,F174+1)+1,2),Employee!$G$1:$H$8,2,0)</f>
        <v>United Kingdom</v>
      </c>
    </row>
    <row r="175" spans="1:23" x14ac:dyDescent="0.35">
      <c r="A175" t="str">
        <f t="shared" si="26"/>
        <v>EMP-ENG-R7-2016</v>
      </c>
      <c r="B175" t="s">
        <v>239</v>
      </c>
      <c r="C175" t="str">
        <f t="shared" si="29"/>
        <v>N16318</v>
      </c>
      <c r="D175" t="str">
        <f>VLOOKUP(C175,Employee!$A$1:$B$1803,2,0)</f>
        <v>Benita Bolton</v>
      </c>
      <c r="E175" t="str">
        <f>VLOOKUP(MID(B175,FIND(":",B175,FIND(":",B175)+1)+1,1),Employee!$C$1:$D$1803,2)</f>
        <v>Female</v>
      </c>
      <c r="F175">
        <f t="shared" si="27"/>
        <v>42</v>
      </c>
      <c r="G175">
        <f t="shared" si="28"/>
        <v>40</v>
      </c>
      <c r="H175" t="str">
        <f t="shared" si="30"/>
        <v>R7</v>
      </c>
      <c r="I175" t="str">
        <f>VLOOKUP(V175,Guide!$B$12:$C$18,2,0)</f>
        <v>ENG</v>
      </c>
      <c r="J175" s="12" t="str">
        <f t="shared" si="31"/>
        <v>C1</v>
      </c>
      <c r="K175" s="12">
        <v>33008</v>
      </c>
      <c r="L175" s="12" t="str">
        <f t="shared" si="32"/>
        <v>Millennial</v>
      </c>
      <c r="M175">
        <f t="shared" ca="1" si="33"/>
        <v>34</v>
      </c>
      <c r="N175" s="12">
        <v>42548</v>
      </c>
      <c r="O175" s="14">
        <f t="shared" ca="1" si="34"/>
        <v>8</v>
      </c>
      <c r="P175" s="13">
        <v>122200</v>
      </c>
      <c r="Q175" s="13" t="str">
        <f t="shared" ca="1" si="35"/>
        <v>5 - 10 Year</v>
      </c>
      <c r="R175" s="3" t="str">
        <f t="shared" ca="1" si="38"/>
        <v>10%</v>
      </c>
      <c r="S175" s="13">
        <f t="shared" ca="1" si="36"/>
        <v>12220</v>
      </c>
      <c r="T175" s="13">
        <f t="shared" ca="1" si="37"/>
        <v>109980</v>
      </c>
      <c r="U175" t="str">
        <f>VLOOKUP(MID(B175,G175,F175-G175),Department!$A$1:$C$20,2,0)</f>
        <v>AI Engineer</v>
      </c>
      <c r="V175" t="str">
        <f>VLOOKUP(U175,Department!$B$1:$C$20,2,0)</f>
        <v>Engineering and Data</v>
      </c>
      <c r="W175" t="str">
        <f>VLOOKUP(MID(B175,FIND(":",B175,F175+1)+1,2),Employee!$G$1:$H$8,2,0)</f>
        <v>United States Of America</v>
      </c>
    </row>
    <row r="176" spans="1:23" x14ac:dyDescent="0.35">
      <c r="A176" t="str">
        <f t="shared" si="26"/>
        <v>EMP-ENG-R13-2015</v>
      </c>
      <c r="B176" t="s">
        <v>240</v>
      </c>
      <c r="C176" t="str">
        <f t="shared" si="29"/>
        <v>N14257</v>
      </c>
      <c r="D176" t="str">
        <f>VLOOKUP(C176,Employee!$A$1:$B$1803,2,0)</f>
        <v>Jewel Meza</v>
      </c>
      <c r="E176" t="str">
        <f>VLOOKUP(MID(B176,FIND(":",B176,FIND(":",B176)+1)+1,1),Employee!$C$1:$D$1803,2)</f>
        <v>Female</v>
      </c>
      <c r="F176">
        <f t="shared" si="27"/>
        <v>43</v>
      </c>
      <c r="G176">
        <f t="shared" si="28"/>
        <v>40</v>
      </c>
      <c r="H176" t="str">
        <f t="shared" si="30"/>
        <v>R13</v>
      </c>
      <c r="I176" t="str">
        <f>VLOOKUP(V176,Guide!$B$12:$C$18,2,0)</f>
        <v>ENG</v>
      </c>
      <c r="J176" s="12" t="str">
        <f t="shared" si="31"/>
        <v>C1</v>
      </c>
      <c r="K176" s="12">
        <v>32116</v>
      </c>
      <c r="L176" s="12" t="str">
        <f t="shared" si="32"/>
        <v>Millennial</v>
      </c>
      <c r="M176">
        <f t="shared" ca="1" si="33"/>
        <v>37</v>
      </c>
      <c r="N176" s="12">
        <v>42142</v>
      </c>
      <c r="O176" s="14">
        <f t="shared" ca="1" si="34"/>
        <v>9</v>
      </c>
      <c r="P176" s="13">
        <v>142850</v>
      </c>
      <c r="Q176" s="13" t="str">
        <f t="shared" ca="1" si="35"/>
        <v>5 - 10 Year</v>
      </c>
      <c r="R176" s="3" t="str">
        <f t="shared" ca="1" si="38"/>
        <v>10%</v>
      </c>
      <c r="S176" s="13">
        <f t="shared" ca="1" si="36"/>
        <v>14285</v>
      </c>
      <c r="T176" s="13">
        <f t="shared" ca="1" si="37"/>
        <v>128565</v>
      </c>
      <c r="U176" t="str">
        <f>VLOOKUP(MID(B176,G176,F176-G176),Department!$A$1:$C$20,2,0)</f>
        <v>Data Engineer</v>
      </c>
      <c r="V176" t="str">
        <f>VLOOKUP(U176,Department!$B$1:$C$20,2,0)</f>
        <v>Engineering and Data</v>
      </c>
      <c r="W176" t="str">
        <f>VLOOKUP(MID(B176,FIND(":",B176,F176+1)+1,2),Employee!$G$1:$H$8,2,0)</f>
        <v>United States Of America</v>
      </c>
    </row>
    <row r="177" spans="1:23" x14ac:dyDescent="0.35">
      <c r="A177" t="str">
        <f t="shared" si="26"/>
        <v>EMP-PM-R5-2017</v>
      </c>
      <c r="B177" t="s">
        <v>241</v>
      </c>
      <c r="C177" t="str">
        <f t="shared" si="29"/>
        <v>N18631</v>
      </c>
      <c r="D177" t="str">
        <f>VLOOKUP(C177,Employee!$A$1:$B$1803,2,0)</f>
        <v>Erik Ramirez</v>
      </c>
      <c r="E177" t="str">
        <f>VLOOKUP(MID(B177,FIND(":",B177,FIND(":",B177)+1)+1,1),Employee!$C$1:$D$1803,2)</f>
        <v>Male</v>
      </c>
      <c r="F177">
        <f t="shared" si="27"/>
        <v>42</v>
      </c>
      <c r="G177">
        <f t="shared" si="28"/>
        <v>40</v>
      </c>
      <c r="H177" t="str">
        <f t="shared" si="30"/>
        <v>R5</v>
      </c>
      <c r="I177" t="str">
        <f>VLOOKUP(V177,Guide!$B$12:$C$18,2,0)</f>
        <v>PM</v>
      </c>
      <c r="J177" s="12" t="str">
        <f t="shared" si="31"/>
        <v>C5</v>
      </c>
      <c r="K177" s="12">
        <v>32468</v>
      </c>
      <c r="L177" s="12" t="str">
        <f t="shared" si="32"/>
        <v>Millennial</v>
      </c>
      <c r="M177">
        <f t="shared" ca="1" si="33"/>
        <v>36</v>
      </c>
      <c r="N177" s="12">
        <v>42936</v>
      </c>
      <c r="O177" s="14">
        <f t="shared" ca="1" si="34"/>
        <v>7</v>
      </c>
      <c r="P177" s="13">
        <v>102611</v>
      </c>
      <c r="Q177" s="13" t="str">
        <f t="shared" ca="1" si="35"/>
        <v>5 - 10 Year</v>
      </c>
      <c r="R177" s="3" t="str">
        <f t="shared" ca="1" si="38"/>
        <v>10%</v>
      </c>
      <c r="S177" s="13">
        <f t="shared" ca="1" si="36"/>
        <v>10261.1</v>
      </c>
      <c r="T177" s="13">
        <f t="shared" ca="1" si="37"/>
        <v>92349.9</v>
      </c>
      <c r="U177" t="str">
        <f>VLOOKUP(MID(B177,G177,F177-G177),Department!$A$1:$C$20,2,0)</f>
        <v>Product Manager</v>
      </c>
      <c r="V177" t="str">
        <f>VLOOKUP(U177,Department!$B$1:$C$20,2,0)</f>
        <v>Product Management</v>
      </c>
      <c r="W177" t="str">
        <f>VLOOKUP(MID(B177,FIND(":",B177,F177+1)+1,2),Employee!$G$1:$H$8,2,0)</f>
        <v>Germany</v>
      </c>
    </row>
    <row r="178" spans="1:23" x14ac:dyDescent="0.35">
      <c r="A178" t="str">
        <f t="shared" si="26"/>
        <v>EMP-PM-R6-2016</v>
      </c>
      <c r="B178" t="s">
        <v>242</v>
      </c>
      <c r="C178" t="str">
        <f t="shared" si="29"/>
        <v>N16164</v>
      </c>
      <c r="D178" t="str">
        <f>VLOOKUP(C178,Employee!$A$1:$B$1803,2,0)</f>
        <v>Lorenzo Callahan</v>
      </c>
      <c r="E178" t="str">
        <f>VLOOKUP(MID(B178,FIND(":",B178,FIND(":",B178)+1)+1,1),Employee!$C$1:$D$1803,2)</f>
        <v>Male</v>
      </c>
      <c r="F178">
        <f t="shared" si="27"/>
        <v>42</v>
      </c>
      <c r="G178">
        <f t="shared" si="28"/>
        <v>40</v>
      </c>
      <c r="H178" t="str">
        <f t="shared" si="30"/>
        <v>R6</v>
      </c>
      <c r="I178" t="str">
        <f>VLOOKUP(V178,Guide!$B$12:$C$18,2,0)</f>
        <v>PM</v>
      </c>
      <c r="J178" s="12" t="str">
        <f t="shared" si="31"/>
        <v>C2</v>
      </c>
      <c r="K178" s="12">
        <v>33560</v>
      </c>
      <c r="L178" s="12" t="str">
        <f t="shared" si="32"/>
        <v>Millennial</v>
      </c>
      <c r="M178">
        <f t="shared" ca="1" si="33"/>
        <v>33</v>
      </c>
      <c r="N178" s="12">
        <v>42530</v>
      </c>
      <c r="O178" s="14">
        <f t="shared" ca="1" si="34"/>
        <v>8</v>
      </c>
      <c r="P178" s="13">
        <v>97847</v>
      </c>
      <c r="Q178" s="13" t="str">
        <f t="shared" ca="1" si="35"/>
        <v>5 - 10 Year</v>
      </c>
      <c r="R178" s="3" t="str">
        <f t="shared" ca="1" si="38"/>
        <v>10%</v>
      </c>
      <c r="S178" s="13">
        <f t="shared" ca="1" si="36"/>
        <v>9784.7000000000007</v>
      </c>
      <c r="T178" s="13">
        <f t="shared" ca="1" si="37"/>
        <v>88062.3</v>
      </c>
      <c r="U178" t="str">
        <f>VLOOKUP(MID(B178,G178,F178-G178),Department!$A$1:$C$20,2,0)</f>
        <v>UI/UX</v>
      </c>
      <c r="V178" t="str">
        <f>VLOOKUP(U178,Department!$B$1:$C$20,2,0)</f>
        <v>Product Management</v>
      </c>
      <c r="W178" t="str">
        <f>VLOOKUP(MID(B178,FIND(":",B178,F178+1)+1,2),Employee!$G$1:$H$8,2,0)</f>
        <v>Canada</v>
      </c>
    </row>
    <row r="179" spans="1:23" x14ac:dyDescent="0.35">
      <c r="A179" t="str">
        <f t="shared" si="26"/>
        <v>EMP-OPR-R8-2017</v>
      </c>
      <c r="B179" t="s">
        <v>243</v>
      </c>
      <c r="C179" t="str">
        <f t="shared" si="29"/>
        <v>N17380</v>
      </c>
      <c r="D179" t="str">
        <f>VLOOKUP(C179,Employee!$A$1:$B$1803,2,0)</f>
        <v>Von Ritter</v>
      </c>
      <c r="E179" t="str">
        <f>VLOOKUP(MID(B179,FIND(":",B179,FIND(":",B179)+1)+1,1),Employee!$C$1:$D$1803,2)</f>
        <v>Male</v>
      </c>
      <c r="F179">
        <f t="shared" si="27"/>
        <v>42</v>
      </c>
      <c r="G179">
        <f t="shared" si="28"/>
        <v>40</v>
      </c>
      <c r="H179" t="str">
        <f t="shared" si="30"/>
        <v>R8</v>
      </c>
      <c r="I179" t="str">
        <f>VLOOKUP(V179,Guide!$B$12:$C$18,2,0)</f>
        <v>OPR</v>
      </c>
      <c r="J179" s="12" t="str">
        <f t="shared" si="31"/>
        <v>C4</v>
      </c>
      <c r="K179" s="12">
        <v>31150</v>
      </c>
      <c r="L179" s="12" t="str">
        <f t="shared" si="32"/>
        <v>Millennial</v>
      </c>
      <c r="M179">
        <f t="shared" ca="1" si="33"/>
        <v>39</v>
      </c>
      <c r="N179" s="12">
        <v>42789</v>
      </c>
      <c r="O179" s="14">
        <f t="shared" ca="1" si="34"/>
        <v>8</v>
      </c>
      <c r="P179" s="13">
        <v>233541</v>
      </c>
      <c r="Q179" s="13" t="str">
        <f t="shared" ca="1" si="35"/>
        <v>5 - 10 Year</v>
      </c>
      <c r="R179" s="3" t="str">
        <f t="shared" ca="1" si="38"/>
        <v>10%</v>
      </c>
      <c r="S179" s="13">
        <f t="shared" ca="1" si="36"/>
        <v>23354.100000000002</v>
      </c>
      <c r="T179" s="13">
        <f t="shared" ca="1" si="37"/>
        <v>210186.9</v>
      </c>
      <c r="U179" t="str">
        <f>VLOOKUP(MID(B179,G179,F179-G179),Department!$A$1:$C$20,2,0)</f>
        <v>DevOps Engineer</v>
      </c>
      <c r="V179" t="str">
        <f>VLOOKUP(U179,Department!$B$1:$C$20,2,0)</f>
        <v>Operation</v>
      </c>
      <c r="W179" t="str">
        <f>VLOOKUP(MID(B179,FIND(":",B179,F179+1)+1,2),Employee!$G$1:$H$8,2,0)</f>
        <v>Australia</v>
      </c>
    </row>
    <row r="180" spans="1:23" x14ac:dyDescent="0.35">
      <c r="A180" t="str">
        <f t="shared" si="26"/>
        <v>EMP-OPR-R17-2013</v>
      </c>
      <c r="B180" t="s">
        <v>244</v>
      </c>
      <c r="C180" t="str">
        <f t="shared" si="29"/>
        <v>N9417</v>
      </c>
      <c r="D180" t="str">
        <f>VLOOKUP(C180,Employee!$A$1:$B$1803,2,0)</f>
        <v>Taylor Buckley</v>
      </c>
      <c r="E180" t="str">
        <f>VLOOKUP(MID(B180,FIND(":",B180,FIND(":",B180)+1)+1,1),Employee!$C$1:$D$1803,2)</f>
        <v>Male</v>
      </c>
      <c r="F180">
        <f t="shared" si="27"/>
        <v>42</v>
      </c>
      <c r="G180">
        <f t="shared" si="28"/>
        <v>39</v>
      </c>
      <c r="H180" t="str">
        <f t="shared" si="30"/>
        <v>R17</v>
      </c>
      <c r="I180" t="str">
        <f>VLOOKUP(V180,Guide!$B$12:$C$18,2,0)</f>
        <v>OPR</v>
      </c>
      <c r="J180" s="12" t="str">
        <f t="shared" si="31"/>
        <v>C7</v>
      </c>
      <c r="K180" s="12">
        <v>32656</v>
      </c>
      <c r="L180" s="12" t="str">
        <f t="shared" si="32"/>
        <v>Millennial</v>
      </c>
      <c r="M180">
        <f t="shared" ca="1" si="33"/>
        <v>35</v>
      </c>
      <c r="N180" s="12">
        <v>41613</v>
      </c>
      <c r="O180" s="14">
        <f t="shared" ca="1" si="34"/>
        <v>11</v>
      </c>
      <c r="P180" s="13">
        <v>243548</v>
      </c>
      <c r="Q180" s="13" t="str">
        <f t="shared" ca="1" si="35"/>
        <v>11 - 15 Year</v>
      </c>
      <c r="R180" s="3" t="str">
        <f t="shared" ca="1" si="38"/>
        <v>15%</v>
      </c>
      <c r="S180" s="13">
        <f t="shared" ca="1" si="36"/>
        <v>36532.199999999997</v>
      </c>
      <c r="T180" s="13">
        <f t="shared" ca="1" si="37"/>
        <v>207015.8</v>
      </c>
      <c r="U180" t="str">
        <f>VLOOKUP(MID(B180,G180,F180-G180),Department!$A$1:$C$20,2,0)</f>
        <v>Database Administrator</v>
      </c>
      <c r="V180" t="str">
        <f>VLOOKUP(U180,Department!$B$1:$C$20,2,0)</f>
        <v>Operation</v>
      </c>
      <c r="W180" t="str">
        <f>VLOOKUP(MID(B180,FIND(":",B180,F180+1)+1,2),Employee!$G$1:$H$8,2,0)</f>
        <v>Argentina</v>
      </c>
    </row>
    <row r="181" spans="1:23" x14ac:dyDescent="0.35">
      <c r="A181" t="str">
        <f t="shared" si="26"/>
        <v>EMP-OPR-R8-2014</v>
      </c>
      <c r="B181" t="s">
        <v>245</v>
      </c>
      <c r="C181" t="str">
        <f t="shared" si="29"/>
        <v>N9877</v>
      </c>
      <c r="D181" t="str">
        <f>VLOOKUP(C181,Employee!$A$1:$B$1803,2,0)</f>
        <v>Josue Jimenez</v>
      </c>
      <c r="E181" t="str">
        <f>VLOOKUP(MID(B181,FIND(":",B181,FIND(":",B181)+1)+1,1),Employee!$C$1:$D$1803,2)</f>
        <v>Male</v>
      </c>
      <c r="F181">
        <f t="shared" si="27"/>
        <v>41</v>
      </c>
      <c r="G181">
        <f t="shared" si="28"/>
        <v>39</v>
      </c>
      <c r="H181" t="str">
        <f t="shared" si="30"/>
        <v>R8</v>
      </c>
      <c r="I181" t="str">
        <f>VLOOKUP(V181,Guide!$B$12:$C$18,2,0)</f>
        <v>OPR</v>
      </c>
      <c r="J181" s="12" t="str">
        <f t="shared" si="31"/>
        <v>C2</v>
      </c>
      <c r="K181" s="12">
        <v>28835</v>
      </c>
      <c r="L181" s="12" t="str">
        <f t="shared" si="32"/>
        <v>Gen X</v>
      </c>
      <c r="M181">
        <f t="shared" ca="1" si="33"/>
        <v>46</v>
      </c>
      <c r="N181" s="12">
        <v>41680</v>
      </c>
      <c r="O181" s="14">
        <f t="shared" ca="1" si="34"/>
        <v>11</v>
      </c>
      <c r="P181" s="13">
        <v>170118</v>
      </c>
      <c r="Q181" s="13" t="str">
        <f t="shared" ca="1" si="35"/>
        <v>11 - 15 Year</v>
      </c>
      <c r="R181" s="3" t="str">
        <f t="shared" ca="1" si="38"/>
        <v>15%</v>
      </c>
      <c r="S181" s="13">
        <f t="shared" ca="1" si="36"/>
        <v>25517.7</v>
      </c>
      <c r="T181" s="13">
        <f t="shared" ca="1" si="37"/>
        <v>144600.29999999999</v>
      </c>
      <c r="U181" t="str">
        <f>VLOOKUP(MID(B181,G181,F181-G181),Department!$A$1:$C$20,2,0)</f>
        <v>DevOps Engineer</v>
      </c>
      <c r="V181" t="str">
        <f>VLOOKUP(U181,Department!$B$1:$C$20,2,0)</f>
        <v>Operation</v>
      </c>
      <c r="W181" t="str">
        <f>VLOOKUP(MID(B181,FIND(":",B181,F181+1)+1,2),Employee!$G$1:$H$8,2,0)</f>
        <v>Canada</v>
      </c>
    </row>
    <row r="182" spans="1:23" x14ac:dyDescent="0.35">
      <c r="A182" t="str">
        <f t="shared" si="26"/>
        <v>EMP-SM-R15-2019</v>
      </c>
      <c r="B182" t="s">
        <v>246</v>
      </c>
      <c r="C182" t="str">
        <f t="shared" si="29"/>
        <v>N22363</v>
      </c>
      <c r="D182" t="str">
        <f>VLOOKUP(C182,Employee!$A$1:$B$1803,2,0)</f>
        <v>Rae Diaz</v>
      </c>
      <c r="E182" t="str">
        <f>VLOOKUP(MID(B182,FIND(":",B182,FIND(":",B182)+1)+1,1),Employee!$C$1:$D$1803,2)</f>
        <v>Female</v>
      </c>
      <c r="F182">
        <f t="shared" si="27"/>
        <v>43</v>
      </c>
      <c r="G182">
        <f t="shared" si="28"/>
        <v>40</v>
      </c>
      <c r="H182" t="str">
        <f t="shared" si="30"/>
        <v>R15</v>
      </c>
      <c r="I182" t="str">
        <f>VLOOKUP(V182,Guide!$B$12:$C$18,2,0)</f>
        <v>SM</v>
      </c>
      <c r="J182" s="12" t="str">
        <f t="shared" si="31"/>
        <v>C1</v>
      </c>
      <c r="K182" s="12">
        <v>32497</v>
      </c>
      <c r="L182" s="12" t="str">
        <f t="shared" si="32"/>
        <v>Millennial</v>
      </c>
      <c r="M182">
        <f t="shared" ca="1" si="33"/>
        <v>36</v>
      </c>
      <c r="N182" s="12">
        <v>43696</v>
      </c>
      <c r="O182" s="14">
        <f t="shared" ca="1" si="34"/>
        <v>5</v>
      </c>
      <c r="P182" s="13">
        <v>111598</v>
      </c>
      <c r="Q182" s="13" t="str">
        <f t="shared" ca="1" si="35"/>
        <v>5 - 10 Year</v>
      </c>
      <c r="R182" s="3" t="str">
        <f t="shared" ca="1" si="38"/>
        <v>10%</v>
      </c>
      <c r="S182" s="13">
        <f t="shared" ca="1" si="36"/>
        <v>11159.800000000001</v>
      </c>
      <c r="T182" s="13">
        <f t="shared" ca="1" si="37"/>
        <v>100438.2</v>
      </c>
      <c r="U182" t="str">
        <f>VLOOKUP(MID(B182,G182,F182-G182),Department!$A$1:$C$20,2,0)</f>
        <v>Sales</v>
      </c>
      <c r="V182" t="str">
        <f>VLOOKUP(U182,Department!$B$1:$C$20,2,0)</f>
        <v>Sales and Marketing</v>
      </c>
      <c r="W182" t="str">
        <f>VLOOKUP(MID(B182,FIND(":",B182,F182+1)+1,2),Employee!$G$1:$H$8,2,0)</f>
        <v>United States Of America</v>
      </c>
    </row>
    <row r="183" spans="1:23" x14ac:dyDescent="0.35">
      <c r="A183" t="str">
        <f t="shared" si="26"/>
        <v>EMP-HR-R18-2014</v>
      </c>
      <c r="B183" t="s">
        <v>247</v>
      </c>
      <c r="C183" t="str">
        <f t="shared" si="29"/>
        <v>N10007</v>
      </c>
      <c r="D183" t="str">
        <f>VLOOKUP(C183,Employee!$A$1:$B$1803,2,0)</f>
        <v>Whitney Pham</v>
      </c>
      <c r="E183" t="str">
        <f>VLOOKUP(MID(B183,FIND(":",B183,FIND(":",B183)+1)+1,1),Employee!$C$1:$D$1803,2)</f>
        <v>Male</v>
      </c>
      <c r="F183">
        <f t="shared" si="27"/>
        <v>43</v>
      </c>
      <c r="G183">
        <f t="shared" si="28"/>
        <v>40</v>
      </c>
      <c r="H183" t="str">
        <f t="shared" si="30"/>
        <v>R18</v>
      </c>
      <c r="I183" t="str">
        <f>VLOOKUP(V183,Guide!$B$12:$C$18,2,0)</f>
        <v>HR</v>
      </c>
      <c r="J183" s="12" t="str">
        <f t="shared" si="31"/>
        <v>C7</v>
      </c>
      <c r="K183" s="12">
        <v>29793</v>
      </c>
      <c r="L183" s="12" t="str">
        <f t="shared" si="32"/>
        <v>Millennial</v>
      </c>
      <c r="M183">
        <f t="shared" ca="1" si="33"/>
        <v>43</v>
      </c>
      <c r="N183" s="12">
        <v>41711</v>
      </c>
      <c r="O183" s="14">
        <f t="shared" ca="1" si="34"/>
        <v>10</v>
      </c>
      <c r="P183" s="13">
        <v>370368</v>
      </c>
      <c r="Q183" s="13" t="str">
        <f t="shared" ca="1" si="35"/>
        <v>5 - 10 Year</v>
      </c>
      <c r="R183" s="3" t="str">
        <f t="shared" ca="1" si="38"/>
        <v>10%</v>
      </c>
      <c r="S183" s="13">
        <f t="shared" ca="1" si="36"/>
        <v>37036.800000000003</v>
      </c>
      <c r="T183" s="13">
        <f t="shared" ca="1" si="37"/>
        <v>333331.20000000001</v>
      </c>
      <c r="U183" t="str">
        <f>VLOOKUP(MID(B183,G183,F183-G183),Department!$A$1:$C$20,2,0)</f>
        <v>HR</v>
      </c>
      <c r="V183" t="str">
        <f>VLOOKUP(U183,Department!$B$1:$C$20,2,0)</f>
        <v>HR</v>
      </c>
      <c r="W183" t="str">
        <f>VLOOKUP(MID(B183,FIND(":",B183,F183+1)+1,2),Employee!$G$1:$H$8,2,0)</f>
        <v>Argentina</v>
      </c>
    </row>
    <row r="184" spans="1:23" x14ac:dyDescent="0.35">
      <c r="A184" t="str">
        <f t="shared" si="26"/>
        <v>EMP-ENG-R12-2014</v>
      </c>
      <c r="B184" t="s">
        <v>248</v>
      </c>
      <c r="C184" t="str">
        <f t="shared" si="29"/>
        <v>N9897</v>
      </c>
      <c r="D184" t="str">
        <f>VLOOKUP(C184,Employee!$A$1:$B$1803,2,0)</f>
        <v>Sean Arnold</v>
      </c>
      <c r="E184" t="str">
        <f>VLOOKUP(MID(B184,FIND(":",B184,FIND(":",B184)+1)+1,1),Employee!$C$1:$D$1803,2)</f>
        <v>Male</v>
      </c>
      <c r="F184">
        <f t="shared" si="27"/>
        <v>42</v>
      </c>
      <c r="G184">
        <f t="shared" si="28"/>
        <v>39</v>
      </c>
      <c r="H184" t="str">
        <f t="shared" si="30"/>
        <v>R12</v>
      </c>
      <c r="I184" t="str">
        <f>VLOOKUP(V184,Guide!$B$12:$C$18,2,0)</f>
        <v>ENG</v>
      </c>
      <c r="J184" s="12" t="str">
        <f t="shared" si="31"/>
        <v>C3</v>
      </c>
      <c r="K184" s="12">
        <v>31203</v>
      </c>
      <c r="L184" s="12" t="str">
        <f t="shared" si="32"/>
        <v>Millennial</v>
      </c>
      <c r="M184">
        <f t="shared" ca="1" si="33"/>
        <v>39</v>
      </c>
      <c r="N184" s="12">
        <v>41683</v>
      </c>
      <c r="O184" s="14">
        <f t="shared" ca="1" si="34"/>
        <v>11</v>
      </c>
      <c r="P184" s="13">
        <v>143729</v>
      </c>
      <c r="Q184" s="13" t="str">
        <f t="shared" ca="1" si="35"/>
        <v>11 - 15 Year</v>
      </c>
      <c r="R184" s="3" t="str">
        <f t="shared" ca="1" si="38"/>
        <v>15%</v>
      </c>
      <c r="S184" s="13">
        <f t="shared" ca="1" si="36"/>
        <v>21559.35</v>
      </c>
      <c r="T184" s="13">
        <f t="shared" ca="1" si="37"/>
        <v>122169.65</v>
      </c>
      <c r="U184" t="str">
        <f>VLOOKUP(MID(B184,G184,F184-G184),Department!$A$1:$C$20,2,0)</f>
        <v>Data Analyst</v>
      </c>
      <c r="V184" t="str">
        <f>VLOOKUP(U184,Department!$B$1:$C$20,2,0)</f>
        <v>Engineering and Data</v>
      </c>
      <c r="W184" t="str">
        <f>VLOOKUP(MID(B184,FIND(":",B184,F184+1)+1,2),Employee!$G$1:$H$8,2,0)</f>
        <v>United Kingdom</v>
      </c>
    </row>
    <row r="185" spans="1:23" x14ac:dyDescent="0.35">
      <c r="A185" t="str">
        <f t="shared" si="26"/>
        <v>EMP-ENG-R12-2016</v>
      </c>
      <c r="B185" t="s">
        <v>249</v>
      </c>
      <c r="C185" t="str">
        <f t="shared" si="29"/>
        <v>N12386</v>
      </c>
      <c r="D185" t="str">
        <f>VLOOKUP(C185,Employee!$A$1:$B$1803,2,0)</f>
        <v>Paris Allen</v>
      </c>
      <c r="E185" t="str">
        <f>VLOOKUP(MID(B185,FIND(":",B185,FIND(":",B185)+1)+1,1),Employee!$C$1:$D$1803,2)</f>
        <v>Male</v>
      </c>
      <c r="F185">
        <f t="shared" si="27"/>
        <v>43</v>
      </c>
      <c r="G185">
        <f t="shared" si="28"/>
        <v>40</v>
      </c>
      <c r="H185" t="str">
        <f t="shared" si="30"/>
        <v>R12</v>
      </c>
      <c r="I185" t="str">
        <f>VLOOKUP(V185,Guide!$B$12:$C$18,2,0)</f>
        <v>ENG</v>
      </c>
      <c r="J185" s="12" t="str">
        <f t="shared" si="31"/>
        <v>C3</v>
      </c>
      <c r="K185" s="12">
        <v>33203</v>
      </c>
      <c r="L185" s="12" t="str">
        <f t="shared" si="32"/>
        <v>Millennial</v>
      </c>
      <c r="M185">
        <f t="shared" ca="1" si="33"/>
        <v>34</v>
      </c>
      <c r="N185" s="12">
        <v>42492</v>
      </c>
      <c r="O185" s="14">
        <f t="shared" ca="1" si="34"/>
        <v>8</v>
      </c>
      <c r="P185" s="13">
        <v>138272</v>
      </c>
      <c r="Q185" s="13" t="str">
        <f t="shared" ca="1" si="35"/>
        <v>5 - 10 Year</v>
      </c>
      <c r="R185" s="3" t="str">
        <f t="shared" ca="1" si="38"/>
        <v>10%</v>
      </c>
      <c r="S185" s="13">
        <f t="shared" ca="1" si="36"/>
        <v>13827.2</v>
      </c>
      <c r="T185" s="13">
        <f t="shared" ca="1" si="37"/>
        <v>124444.8</v>
      </c>
      <c r="U185" t="str">
        <f>VLOOKUP(MID(B185,G185,F185-G185),Department!$A$1:$C$20,2,0)</f>
        <v>Data Analyst</v>
      </c>
      <c r="V185" t="str">
        <f>VLOOKUP(U185,Department!$B$1:$C$20,2,0)</f>
        <v>Engineering and Data</v>
      </c>
      <c r="W185" t="str">
        <f>VLOOKUP(MID(B185,FIND(":",B185,F185+1)+1,2),Employee!$G$1:$H$8,2,0)</f>
        <v>United Kingdom</v>
      </c>
    </row>
    <row r="186" spans="1:23" x14ac:dyDescent="0.35">
      <c r="A186" t="str">
        <f t="shared" si="26"/>
        <v>EMP-PM-R5-2014</v>
      </c>
      <c r="B186" t="s">
        <v>250</v>
      </c>
      <c r="C186" t="str">
        <f t="shared" si="29"/>
        <v>N10138</v>
      </c>
      <c r="D186" t="str">
        <f>VLOOKUP(C186,Employee!$A$1:$B$1803,2,0)</f>
        <v>Mac Kelley</v>
      </c>
      <c r="E186" t="str">
        <f>VLOOKUP(MID(B186,FIND(":",B186,FIND(":",B186)+1)+1,1),Employee!$C$1:$D$1803,2)</f>
        <v>Male</v>
      </c>
      <c r="F186">
        <f t="shared" si="27"/>
        <v>42</v>
      </c>
      <c r="G186">
        <f t="shared" si="28"/>
        <v>40</v>
      </c>
      <c r="H186" t="str">
        <f t="shared" si="30"/>
        <v>R5</v>
      </c>
      <c r="I186" t="str">
        <f>VLOOKUP(V186,Guide!$B$12:$C$18,2,0)</f>
        <v>PM</v>
      </c>
      <c r="J186" s="12" t="str">
        <f t="shared" si="31"/>
        <v>C5</v>
      </c>
      <c r="K186" s="12">
        <v>32623</v>
      </c>
      <c r="L186" s="12" t="str">
        <f t="shared" si="32"/>
        <v>Millennial</v>
      </c>
      <c r="M186">
        <f t="shared" ca="1" si="33"/>
        <v>35</v>
      </c>
      <c r="N186" s="12">
        <v>41739</v>
      </c>
      <c r="O186" s="14">
        <f t="shared" ca="1" si="34"/>
        <v>10</v>
      </c>
      <c r="P186" s="13">
        <v>202840</v>
      </c>
      <c r="Q186" s="13" t="str">
        <f t="shared" ca="1" si="35"/>
        <v>5 - 10 Year</v>
      </c>
      <c r="R186" s="3" t="str">
        <f t="shared" ca="1" si="38"/>
        <v>10%</v>
      </c>
      <c r="S186" s="13">
        <f t="shared" ca="1" si="36"/>
        <v>20284</v>
      </c>
      <c r="T186" s="13">
        <f t="shared" ca="1" si="37"/>
        <v>182556</v>
      </c>
      <c r="U186" t="str">
        <f>VLOOKUP(MID(B186,G186,F186-G186),Department!$A$1:$C$20,2,0)</f>
        <v>Product Manager</v>
      </c>
      <c r="V186" t="str">
        <f>VLOOKUP(U186,Department!$B$1:$C$20,2,0)</f>
        <v>Product Management</v>
      </c>
      <c r="W186" t="str">
        <f>VLOOKUP(MID(B186,FIND(":",B186,F186+1)+1,2),Employee!$G$1:$H$8,2,0)</f>
        <v>Germany</v>
      </c>
    </row>
    <row r="187" spans="1:23" x14ac:dyDescent="0.35">
      <c r="A187" t="str">
        <f t="shared" si="26"/>
        <v>EMP-ENG-R13-2015</v>
      </c>
      <c r="B187" t="s">
        <v>251</v>
      </c>
      <c r="C187" t="str">
        <f t="shared" si="29"/>
        <v>N10438</v>
      </c>
      <c r="D187" t="str">
        <f>VLOOKUP(C187,Employee!$A$1:$B$1803,2,0)</f>
        <v>Leon Hayden</v>
      </c>
      <c r="E187" t="str">
        <f>VLOOKUP(MID(B187,FIND(":",B187,FIND(":",B187)+1)+1,1),Employee!$C$1:$D$1803,2)</f>
        <v>Male</v>
      </c>
      <c r="F187">
        <f t="shared" si="27"/>
        <v>43</v>
      </c>
      <c r="G187">
        <f t="shared" si="28"/>
        <v>40</v>
      </c>
      <c r="H187" t="str">
        <f t="shared" si="30"/>
        <v>R13</v>
      </c>
      <c r="I187" t="str">
        <f>VLOOKUP(V187,Guide!$B$12:$C$18,2,0)</f>
        <v>ENG</v>
      </c>
      <c r="J187" s="12" t="str">
        <f t="shared" si="31"/>
        <v>C5</v>
      </c>
      <c r="K187" s="12">
        <v>30649</v>
      </c>
      <c r="L187" s="12" t="str">
        <f t="shared" si="32"/>
        <v>Millennial</v>
      </c>
      <c r="M187">
        <f t="shared" ca="1" si="33"/>
        <v>41</v>
      </c>
      <c r="N187" s="12">
        <v>42058</v>
      </c>
      <c r="O187" s="14">
        <f t="shared" ca="1" si="34"/>
        <v>10</v>
      </c>
      <c r="P187" s="13">
        <v>116839</v>
      </c>
      <c r="Q187" s="13" t="str">
        <f t="shared" ca="1" si="35"/>
        <v>5 - 10 Year</v>
      </c>
      <c r="R187" s="3" t="str">
        <f t="shared" ca="1" si="38"/>
        <v>10%</v>
      </c>
      <c r="S187" s="13">
        <f t="shared" ca="1" si="36"/>
        <v>11683.900000000001</v>
      </c>
      <c r="T187" s="13">
        <f t="shared" ca="1" si="37"/>
        <v>105155.1</v>
      </c>
      <c r="U187" t="str">
        <f>VLOOKUP(MID(B187,G187,F187-G187),Department!$A$1:$C$20,2,0)</f>
        <v>Data Engineer</v>
      </c>
      <c r="V187" t="str">
        <f>VLOOKUP(U187,Department!$B$1:$C$20,2,0)</f>
        <v>Engineering and Data</v>
      </c>
      <c r="W187" t="str">
        <f>VLOOKUP(MID(B187,FIND(":",B187,F187+1)+1,2),Employee!$G$1:$H$8,2,0)</f>
        <v>Germany</v>
      </c>
    </row>
    <row r="188" spans="1:23" x14ac:dyDescent="0.35">
      <c r="A188" t="str">
        <f t="shared" si="26"/>
        <v>EMP-PM-R14-2017</v>
      </c>
      <c r="B188" t="s">
        <v>252</v>
      </c>
      <c r="C188" t="str">
        <f t="shared" si="29"/>
        <v>N19354</v>
      </c>
      <c r="D188" t="str">
        <f>VLOOKUP(C188,Employee!$A$1:$B$1803,2,0)</f>
        <v>Richard Atkinson</v>
      </c>
      <c r="E188" t="str">
        <f>VLOOKUP(MID(B188,FIND(":",B188,FIND(":",B188)+1)+1,1),Employee!$C$1:$D$1803,2)</f>
        <v>Male</v>
      </c>
      <c r="F188">
        <f t="shared" si="27"/>
        <v>43</v>
      </c>
      <c r="G188">
        <f t="shared" si="28"/>
        <v>40</v>
      </c>
      <c r="H188" t="str">
        <f t="shared" si="30"/>
        <v>R14</v>
      </c>
      <c r="I188" t="str">
        <f>VLOOKUP(V188,Guide!$B$12:$C$18,2,0)</f>
        <v>PM</v>
      </c>
      <c r="J188" s="12" t="str">
        <f t="shared" si="31"/>
        <v>C4</v>
      </c>
      <c r="K188" s="12">
        <v>33579</v>
      </c>
      <c r="L188" s="12" t="str">
        <f t="shared" si="32"/>
        <v>Millennial</v>
      </c>
      <c r="M188">
        <f t="shared" ca="1" si="33"/>
        <v>33</v>
      </c>
      <c r="N188" s="12">
        <v>43031</v>
      </c>
      <c r="O188" s="14">
        <f t="shared" ca="1" si="34"/>
        <v>7</v>
      </c>
      <c r="P188" s="13">
        <v>115128</v>
      </c>
      <c r="Q188" s="13" t="str">
        <f t="shared" ca="1" si="35"/>
        <v>5 - 10 Year</v>
      </c>
      <c r="R188" s="3" t="str">
        <f t="shared" ca="1" si="38"/>
        <v>10%</v>
      </c>
      <c r="S188" s="13">
        <f t="shared" ca="1" si="36"/>
        <v>11512.800000000001</v>
      </c>
      <c r="T188" s="13">
        <f t="shared" ca="1" si="37"/>
        <v>103615.2</v>
      </c>
      <c r="U188" t="str">
        <f>VLOOKUP(MID(B188,G188,F188-G188),Department!$A$1:$C$20,2,0)</f>
        <v>SEO Specialist</v>
      </c>
      <c r="V188" t="str">
        <f>VLOOKUP(U188,Department!$B$1:$C$20,2,0)</f>
        <v>Product Management</v>
      </c>
      <c r="W188" t="str">
        <f>VLOOKUP(MID(B188,FIND(":",B188,F188+1)+1,2),Employee!$G$1:$H$8,2,0)</f>
        <v>Australia</v>
      </c>
    </row>
    <row r="189" spans="1:23" x14ac:dyDescent="0.35">
      <c r="A189" t="str">
        <f t="shared" si="26"/>
        <v>EMP-PM-R6-2018</v>
      </c>
      <c r="B189" t="s">
        <v>253</v>
      </c>
      <c r="C189" t="str">
        <f t="shared" si="29"/>
        <v>N20647</v>
      </c>
      <c r="D189" t="str">
        <f>VLOOKUP(C189,Employee!$A$1:$B$1803,2,0)</f>
        <v>Guillermo Barr</v>
      </c>
      <c r="E189" t="str">
        <f>VLOOKUP(MID(B189,FIND(":",B189,FIND(":",B189)+1)+1,1),Employee!$C$1:$D$1803,2)</f>
        <v>Male</v>
      </c>
      <c r="F189">
        <f t="shared" si="27"/>
        <v>42</v>
      </c>
      <c r="G189">
        <f t="shared" si="28"/>
        <v>40</v>
      </c>
      <c r="H189" t="str">
        <f t="shared" si="30"/>
        <v>R6</v>
      </c>
      <c r="I189" t="str">
        <f>VLOOKUP(V189,Guide!$B$12:$C$18,2,0)</f>
        <v>PM</v>
      </c>
      <c r="J189" s="12" t="str">
        <f t="shared" si="31"/>
        <v>C4</v>
      </c>
      <c r="K189" s="12">
        <v>32749</v>
      </c>
      <c r="L189" s="12" t="str">
        <f t="shared" si="32"/>
        <v>Millennial</v>
      </c>
      <c r="M189">
        <f t="shared" ca="1" si="33"/>
        <v>35</v>
      </c>
      <c r="N189" s="12">
        <v>43318</v>
      </c>
      <c r="O189" s="14">
        <f t="shared" ca="1" si="34"/>
        <v>6</v>
      </c>
      <c r="P189" s="13">
        <v>200556</v>
      </c>
      <c r="Q189" s="13" t="str">
        <f t="shared" ca="1" si="35"/>
        <v>5 - 10 Year</v>
      </c>
      <c r="R189" s="3" t="str">
        <f t="shared" ca="1" si="38"/>
        <v>10%</v>
      </c>
      <c r="S189" s="13">
        <f t="shared" ca="1" si="36"/>
        <v>20055.600000000002</v>
      </c>
      <c r="T189" s="13">
        <f t="shared" ca="1" si="37"/>
        <v>180500.4</v>
      </c>
      <c r="U189" t="str">
        <f>VLOOKUP(MID(B189,G189,F189-G189),Department!$A$1:$C$20,2,0)</f>
        <v>UI/UX</v>
      </c>
      <c r="V189" t="str">
        <f>VLOOKUP(U189,Department!$B$1:$C$20,2,0)</f>
        <v>Product Management</v>
      </c>
      <c r="W189" t="str">
        <f>VLOOKUP(MID(B189,FIND(":",B189,F189+1)+1,2),Employee!$G$1:$H$8,2,0)</f>
        <v>Australia</v>
      </c>
    </row>
    <row r="190" spans="1:23" x14ac:dyDescent="0.35">
      <c r="A190" t="str">
        <f t="shared" si="26"/>
        <v>EMP-PM-R14-2014</v>
      </c>
      <c r="B190" t="s">
        <v>254</v>
      </c>
      <c r="C190" t="str">
        <f t="shared" si="29"/>
        <v>N9847</v>
      </c>
      <c r="D190" t="str">
        <f>VLOOKUP(C190,Employee!$A$1:$B$1803,2,0)</f>
        <v>Melody Green</v>
      </c>
      <c r="E190" t="str">
        <f>VLOOKUP(MID(B190,FIND(":",B190,FIND(":",B190)+1)+1,1),Employee!$C$1:$D$1803,2)</f>
        <v>Female</v>
      </c>
      <c r="F190">
        <f t="shared" si="27"/>
        <v>42</v>
      </c>
      <c r="G190">
        <f t="shared" si="28"/>
        <v>39</v>
      </c>
      <c r="H190" t="str">
        <f t="shared" si="30"/>
        <v>R14</v>
      </c>
      <c r="I190" t="str">
        <f>VLOOKUP(V190,Guide!$B$12:$C$18,2,0)</f>
        <v>PM</v>
      </c>
      <c r="J190" s="12" t="str">
        <f t="shared" si="31"/>
        <v>C1</v>
      </c>
      <c r="K190" s="12">
        <v>32174</v>
      </c>
      <c r="L190" s="12" t="str">
        <f t="shared" si="32"/>
        <v>Millennial</v>
      </c>
      <c r="M190">
        <f t="shared" ca="1" si="33"/>
        <v>37</v>
      </c>
      <c r="N190" s="12">
        <v>41673</v>
      </c>
      <c r="O190" s="14">
        <f t="shared" ca="1" si="34"/>
        <v>11</v>
      </c>
      <c r="P190" s="13">
        <v>132061</v>
      </c>
      <c r="Q190" s="13" t="str">
        <f t="shared" ca="1" si="35"/>
        <v>11 - 15 Year</v>
      </c>
      <c r="R190" s="3" t="str">
        <f t="shared" ca="1" si="38"/>
        <v>15%</v>
      </c>
      <c r="S190" s="13">
        <f t="shared" ca="1" si="36"/>
        <v>19809.149999999998</v>
      </c>
      <c r="T190" s="13">
        <f t="shared" ca="1" si="37"/>
        <v>112251.85</v>
      </c>
      <c r="U190" t="str">
        <f>VLOOKUP(MID(B190,G190,F190-G190),Department!$A$1:$C$20,2,0)</f>
        <v>SEO Specialist</v>
      </c>
      <c r="V190" t="str">
        <f>VLOOKUP(U190,Department!$B$1:$C$20,2,0)</f>
        <v>Product Management</v>
      </c>
      <c r="W190" t="str">
        <f>VLOOKUP(MID(B190,FIND(":",B190,F190+1)+1,2),Employee!$G$1:$H$8,2,0)</f>
        <v>United States Of America</v>
      </c>
    </row>
    <row r="191" spans="1:23" x14ac:dyDescent="0.35">
      <c r="A191" t="str">
        <f t="shared" si="26"/>
        <v>EMP-SM-R10-2016</v>
      </c>
      <c r="B191" t="s">
        <v>255</v>
      </c>
      <c r="C191" t="str">
        <f t="shared" si="29"/>
        <v>N16292</v>
      </c>
      <c r="D191" t="str">
        <f>VLOOKUP(C191,Employee!$A$1:$B$1803,2,0)</f>
        <v>Jere Roy</v>
      </c>
      <c r="E191" t="str">
        <f>VLOOKUP(MID(B191,FIND(":",B191,FIND(":",B191)+1)+1,1),Employee!$C$1:$D$1803,2)</f>
        <v>Male</v>
      </c>
      <c r="F191">
        <f t="shared" si="27"/>
        <v>43</v>
      </c>
      <c r="G191">
        <f t="shared" si="28"/>
        <v>40</v>
      </c>
      <c r="H191" t="str">
        <f t="shared" si="30"/>
        <v>R10</v>
      </c>
      <c r="I191" t="str">
        <f>VLOOKUP(V191,Guide!$B$12:$C$18,2,0)</f>
        <v>SM</v>
      </c>
      <c r="J191" s="12" t="str">
        <f t="shared" si="31"/>
        <v>C2</v>
      </c>
      <c r="K191" s="12">
        <v>32429</v>
      </c>
      <c r="L191" s="12" t="str">
        <f t="shared" si="32"/>
        <v>Millennial</v>
      </c>
      <c r="M191">
        <f t="shared" ca="1" si="33"/>
        <v>36</v>
      </c>
      <c r="N191" s="12">
        <v>42544</v>
      </c>
      <c r="O191" s="14">
        <f t="shared" ca="1" si="34"/>
        <v>8</v>
      </c>
      <c r="P191" s="13">
        <v>221544</v>
      </c>
      <c r="Q191" s="13" t="str">
        <f t="shared" ca="1" si="35"/>
        <v>5 - 10 Year</v>
      </c>
      <c r="R191" s="3" t="str">
        <f t="shared" ca="1" si="38"/>
        <v>10%</v>
      </c>
      <c r="S191" s="13">
        <f t="shared" ca="1" si="36"/>
        <v>22154.400000000001</v>
      </c>
      <c r="T191" s="13">
        <f t="shared" ca="1" si="37"/>
        <v>199389.6</v>
      </c>
      <c r="U191" t="str">
        <f>VLOOKUP(MID(B191,G191,F191-G191),Department!$A$1:$C$20,2,0)</f>
        <v>Marketing</v>
      </c>
      <c r="V191" t="str">
        <f>VLOOKUP(U191,Department!$B$1:$C$20,2,0)</f>
        <v>Sales and Marketing</v>
      </c>
      <c r="W191" t="str">
        <f>VLOOKUP(MID(B191,FIND(":",B191,F191+1)+1,2),Employee!$G$1:$H$8,2,0)</f>
        <v>Canada</v>
      </c>
    </row>
    <row r="192" spans="1:23" x14ac:dyDescent="0.35">
      <c r="A192" t="str">
        <f t="shared" si="26"/>
        <v>EMP-OPR-R16-2017</v>
      </c>
      <c r="B192" t="s">
        <v>256</v>
      </c>
      <c r="C192" t="str">
        <f t="shared" si="29"/>
        <v>N19051</v>
      </c>
      <c r="D192" t="str">
        <f>VLOOKUP(C192,Employee!$A$1:$B$1803,2,0)</f>
        <v>Hayden Mcknight</v>
      </c>
      <c r="E192" t="str">
        <f>VLOOKUP(MID(B192,FIND(":",B192,FIND(":",B192)+1)+1,1),Employee!$C$1:$D$1803,2)</f>
        <v>Male</v>
      </c>
      <c r="F192">
        <f t="shared" si="27"/>
        <v>43</v>
      </c>
      <c r="G192">
        <f t="shared" si="28"/>
        <v>40</v>
      </c>
      <c r="H192" t="str">
        <f t="shared" si="30"/>
        <v>R16</v>
      </c>
      <c r="I192" t="str">
        <f>VLOOKUP(V192,Guide!$B$12:$C$18,2,0)</f>
        <v>OPR</v>
      </c>
      <c r="J192" s="12" t="str">
        <f t="shared" si="31"/>
        <v>C6</v>
      </c>
      <c r="K192" s="12">
        <v>32657</v>
      </c>
      <c r="L192" s="12" t="str">
        <f t="shared" si="32"/>
        <v>Millennial</v>
      </c>
      <c r="M192">
        <f t="shared" ca="1" si="33"/>
        <v>35</v>
      </c>
      <c r="N192" s="12">
        <v>42999</v>
      </c>
      <c r="O192" s="14">
        <f t="shared" ca="1" si="34"/>
        <v>7</v>
      </c>
      <c r="P192" s="13">
        <v>133636</v>
      </c>
      <c r="Q192" s="13" t="str">
        <f t="shared" ca="1" si="35"/>
        <v>5 - 10 Year</v>
      </c>
      <c r="R192" s="3" t="str">
        <f t="shared" ca="1" si="38"/>
        <v>10%</v>
      </c>
      <c r="S192" s="13">
        <f t="shared" ca="1" si="36"/>
        <v>13363.6</v>
      </c>
      <c r="T192" s="13">
        <f t="shared" ca="1" si="37"/>
        <v>120272.4</v>
      </c>
      <c r="U192" t="str">
        <f>VLOOKUP(MID(B192,G192,F192-G192),Department!$A$1:$C$20,2,0)</f>
        <v>IT Support</v>
      </c>
      <c r="V192" t="str">
        <f>VLOOKUP(U192,Department!$B$1:$C$20,2,0)</f>
        <v>Operation</v>
      </c>
      <c r="W192" t="str">
        <f>VLOOKUP(MID(B192,FIND(":",B192,F192+1)+1,2),Employee!$G$1:$H$8,2,0)</f>
        <v>France</v>
      </c>
    </row>
    <row r="193" spans="1:23" x14ac:dyDescent="0.35">
      <c r="A193" t="str">
        <f t="shared" si="26"/>
        <v>EMP-OPR-R11-2018</v>
      </c>
      <c r="B193" t="s">
        <v>257</v>
      </c>
      <c r="C193" t="str">
        <f t="shared" si="29"/>
        <v>N20193</v>
      </c>
      <c r="D193" t="str">
        <f>VLOOKUP(C193,Employee!$A$1:$B$1803,2,0)</f>
        <v>Malik Bennett</v>
      </c>
      <c r="E193" t="str">
        <f>VLOOKUP(MID(B193,FIND(":",B193,FIND(":",B193)+1)+1,1),Employee!$C$1:$D$1803,2)</f>
        <v>Male</v>
      </c>
      <c r="F193">
        <f t="shared" si="27"/>
        <v>43</v>
      </c>
      <c r="G193">
        <f t="shared" si="28"/>
        <v>40</v>
      </c>
      <c r="H193" t="str">
        <f t="shared" si="30"/>
        <v>R11</v>
      </c>
      <c r="I193" t="str">
        <f>VLOOKUP(V193,Guide!$B$12:$C$18,2,0)</f>
        <v>OPR</v>
      </c>
      <c r="J193" s="12" t="str">
        <f t="shared" si="31"/>
        <v>C3</v>
      </c>
      <c r="K193" s="12">
        <v>33028</v>
      </c>
      <c r="L193" s="12" t="str">
        <f t="shared" si="32"/>
        <v>Millennial</v>
      </c>
      <c r="M193">
        <f t="shared" ca="1" si="33"/>
        <v>34</v>
      </c>
      <c r="N193" s="12">
        <v>43234</v>
      </c>
      <c r="O193" s="14">
        <f t="shared" ca="1" si="34"/>
        <v>6</v>
      </c>
      <c r="P193" s="13">
        <v>141230</v>
      </c>
      <c r="Q193" s="13" t="str">
        <f t="shared" ca="1" si="35"/>
        <v>5 - 10 Year</v>
      </c>
      <c r="R193" s="3" t="str">
        <f t="shared" ca="1" si="38"/>
        <v>10%</v>
      </c>
      <c r="S193" s="13">
        <f t="shared" ca="1" si="36"/>
        <v>14123</v>
      </c>
      <c r="T193" s="13">
        <f t="shared" ca="1" si="37"/>
        <v>127107</v>
      </c>
      <c r="U193" t="str">
        <f>VLOOKUP(MID(B193,G193,F193-G193),Department!$A$1:$C$20,2,0)</f>
        <v>Technical Support</v>
      </c>
      <c r="V193" t="str">
        <f>VLOOKUP(U193,Department!$B$1:$C$20,2,0)</f>
        <v>Operation</v>
      </c>
      <c r="W193" t="str">
        <f>VLOOKUP(MID(B193,FIND(":",B193,F193+1)+1,2),Employee!$G$1:$H$8,2,0)</f>
        <v>United Kingdom</v>
      </c>
    </row>
    <row r="194" spans="1:23" x14ac:dyDescent="0.35">
      <c r="A194" t="str">
        <f t="shared" ref="A194:A257" si="39">CONCATENATE("EMP","-",I194,"-",MID(B194,G194,F194-G194),"-",YEAR(N194))</f>
        <v>EMP-ENG-R12-2014</v>
      </c>
      <c r="B194" t="s">
        <v>258</v>
      </c>
      <c r="C194" t="str">
        <f t="shared" si="29"/>
        <v>N9870</v>
      </c>
      <c r="D194" t="str">
        <f>VLOOKUP(C194,Employee!$A$1:$B$1803,2,0)</f>
        <v>Carolyn Zuniga</v>
      </c>
      <c r="E194" t="str">
        <f>VLOOKUP(MID(B194,FIND(":",B194,FIND(":",B194)+1)+1,1),Employee!$C$1:$D$1803,2)</f>
        <v>Female</v>
      </c>
      <c r="F194">
        <f t="shared" ref="F194:F257" si="40">FIND(",",B194,G194+1)</f>
        <v>42</v>
      </c>
      <c r="G194">
        <f t="shared" ref="G194:G257" si="41">FIND(":",B194,FIND(":",B194,FIND(":",B194)+1)+1)+1</f>
        <v>39</v>
      </c>
      <c r="H194" t="str">
        <f t="shared" si="30"/>
        <v>R12</v>
      </c>
      <c r="I194" t="str">
        <f>VLOOKUP(V194,Guide!$B$12:$C$18,2,0)</f>
        <v>ENG</v>
      </c>
      <c r="J194" s="12" t="str">
        <f t="shared" si="31"/>
        <v>C3</v>
      </c>
      <c r="K194" s="12">
        <v>31901</v>
      </c>
      <c r="L194" s="12" t="str">
        <f t="shared" si="32"/>
        <v>Millennial</v>
      </c>
      <c r="M194">
        <f t="shared" ca="1" si="33"/>
        <v>37</v>
      </c>
      <c r="N194" s="12">
        <v>41676</v>
      </c>
      <c r="O194" s="14">
        <f t="shared" ca="1" si="34"/>
        <v>11</v>
      </c>
      <c r="P194" s="13">
        <v>187720</v>
      </c>
      <c r="Q194" s="13" t="str">
        <f t="shared" ca="1" si="35"/>
        <v>11 - 15 Year</v>
      </c>
      <c r="R194" s="3" t="str">
        <f t="shared" ca="1" si="38"/>
        <v>15%</v>
      </c>
      <c r="S194" s="13">
        <f t="shared" ca="1" si="36"/>
        <v>28158</v>
      </c>
      <c r="T194" s="13">
        <f t="shared" ca="1" si="37"/>
        <v>159562</v>
      </c>
      <c r="U194" t="str">
        <f>VLOOKUP(MID(B194,G194,F194-G194),Department!$A$1:$C$20,2,0)</f>
        <v>Data Analyst</v>
      </c>
      <c r="V194" t="str">
        <f>VLOOKUP(U194,Department!$B$1:$C$20,2,0)</f>
        <v>Engineering and Data</v>
      </c>
      <c r="W194" t="str">
        <f>VLOOKUP(MID(B194,FIND(":",B194,F194+1)+1,2),Employee!$G$1:$H$8,2,0)</f>
        <v>United Kingdom</v>
      </c>
    </row>
    <row r="195" spans="1:23" x14ac:dyDescent="0.35">
      <c r="A195" t="str">
        <f t="shared" si="39"/>
        <v>EMP-ENG-R13-2014</v>
      </c>
      <c r="B195" t="s">
        <v>259</v>
      </c>
      <c r="C195" t="str">
        <f t="shared" ref="C195:C258" si="42">MID(B195,FIND(":",B195)+1,FIND(",",B195)-(FIND(":",B195)+1))</f>
        <v>N10106</v>
      </c>
      <c r="D195" t="str">
        <f>VLOOKUP(C195,Employee!$A$1:$B$1803,2,0)</f>
        <v>Edwina Romero</v>
      </c>
      <c r="E195" t="str">
        <f>VLOOKUP(MID(B195,FIND(":",B195,FIND(":",B195)+1)+1,1),Employee!$C$1:$D$1803,2)</f>
        <v>Female</v>
      </c>
      <c r="F195">
        <f t="shared" si="40"/>
        <v>43</v>
      </c>
      <c r="G195">
        <f t="shared" si="41"/>
        <v>40</v>
      </c>
      <c r="H195" t="str">
        <f t="shared" ref="H195:H258" si="43">MID(B195,G195,F195-G195)</f>
        <v>R13</v>
      </c>
      <c r="I195" t="str">
        <f>VLOOKUP(V195,Guide!$B$12:$C$18,2,0)</f>
        <v>ENG</v>
      </c>
      <c r="J195" s="12" t="str">
        <f t="shared" ref="J195:J258" si="44">MID(B195,FIND(":",B195,F195+1)+1,2)</f>
        <v>C3</v>
      </c>
      <c r="K195" s="12">
        <v>32773</v>
      </c>
      <c r="L195" s="12" t="str">
        <f t="shared" ref="L195:L258" si="45">IF(YEAR(K195)&gt;=2013, "Gen Alpha", IF(YEAR(K195)&gt;=1997, "Gen Z", IF(YEAR(K195)&gt;=1981, "Millennial", IF(YEAR(K195)&gt;=1965, "Gen X", IF(YEAR(K195)&gt;=1946, "Baby Boomer", "Sebelum Baby Boomer")))))</f>
        <v>Millennial</v>
      </c>
      <c r="M195">
        <f t="shared" ref="M195:M258" ca="1" si="46">ROUNDDOWN(YEARFRAC(K195,TODAY()),0)</f>
        <v>35</v>
      </c>
      <c r="N195" s="12">
        <v>41732</v>
      </c>
      <c r="O195" s="14">
        <f t="shared" ref="O195:O258" ca="1" si="47">ROUNDDOWN(YEARFRAC(N195,TODAY()),0)</f>
        <v>10</v>
      </c>
      <c r="P195" s="13">
        <v>119557</v>
      </c>
      <c r="Q195" s="13" t="str">
        <f t="shared" ref="Q195:Q258" ca="1" si="48">_xlfn.IFS(R195="10%","5 - 10 Year",R195="15%","11 - 15 Year",R195="20%","16 - 20 Year")</f>
        <v>5 - 10 Year</v>
      </c>
      <c r="R195" s="3" t="str">
        <f t="shared" ca="1" si="38"/>
        <v>10%</v>
      </c>
      <c r="S195" s="13">
        <f t="shared" ref="S195:S258" ca="1" si="49">P195*R195</f>
        <v>11955.7</v>
      </c>
      <c r="T195" s="13">
        <f t="shared" ref="T195:T258" ca="1" si="50">P195-S195</f>
        <v>107601.3</v>
      </c>
      <c r="U195" t="str">
        <f>VLOOKUP(MID(B195,G195,F195-G195),Department!$A$1:$C$20,2,0)</f>
        <v>Data Engineer</v>
      </c>
      <c r="V195" t="str">
        <f>VLOOKUP(U195,Department!$B$1:$C$20,2,0)</f>
        <v>Engineering and Data</v>
      </c>
      <c r="W195" t="str">
        <f>VLOOKUP(MID(B195,FIND(":",B195,F195+1)+1,2),Employee!$G$1:$H$8,2,0)</f>
        <v>United Kingdom</v>
      </c>
    </row>
    <row r="196" spans="1:23" x14ac:dyDescent="0.35">
      <c r="A196" t="str">
        <f t="shared" si="39"/>
        <v>EMP-ENG-R13-2018</v>
      </c>
      <c r="B196" t="s">
        <v>260</v>
      </c>
      <c r="C196" t="str">
        <f t="shared" si="42"/>
        <v>N19778</v>
      </c>
      <c r="D196" t="str">
        <f>VLOOKUP(C196,Employee!$A$1:$B$1803,2,0)</f>
        <v>Jonathan Spencer</v>
      </c>
      <c r="E196" t="str">
        <f>VLOOKUP(MID(B196,FIND(":",B196,FIND(":",B196)+1)+1,1),Employee!$C$1:$D$1803,2)</f>
        <v>Male</v>
      </c>
      <c r="F196">
        <f t="shared" si="40"/>
        <v>43</v>
      </c>
      <c r="G196">
        <f t="shared" si="41"/>
        <v>40</v>
      </c>
      <c r="H196" t="str">
        <f t="shared" si="43"/>
        <v>R13</v>
      </c>
      <c r="I196" t="str">
        <f>VLOOKUP(V196,Guide!$B$12:$C$18,2,0)</f>
        <v>ENG</v>
      </c>
      <c r="J196" s="12" t="str">
        <f t="shared" si="44"/>
        <v>C7</v>
      </c>
      <c r="K196" s="12">
        <v>31167</v>
      </c>
      <c r="L196" s="12" t="str">
        <f t="shared" si="45"/>
        <v>Millennial</v>
      </c>
      <c r="M196">
        <f t="shared" ca="1" si="46"/>
        <v>39</v>
      </c>
      <c r="N196" s="12">
        <v>43118</v>
      </c>
      <c r="O196" s="14">
        <f t="shared" ca="1" si="47"/>
        <v>7</v>
      </c>
      <c r="P196" s="13">
        <v>212250</v>
      </c>
      <c r="Q196" s="13" t="str">
        <f t="shared" ca="1" si="48"/>
        <v>5 - 10 Year</v>
      </c>
      <c r="R196" s="3" t="str">
        <f t="shared" ref="R196:R259" ca="1" si="51">_xlfn.IFS(AND(O196&gt;=5,O196&lt;=10),"10%",AND(O196&gt;=11,O196&lt;=15),"15%",AND(O196&gt;=16,O196&lt;=20),"20%")</f>
        <v>10%</v>
      </c>
      <c r="S196" s="13">
        <f t="shared" ca="1" si="49"/>
        <v>21225</v>
      </c>
      <c r="T196" s="13">
        <f t="shared" ca="1" si="50"/>
        <v>191025</v>
      </c>
      <c r="U196" t="str">
        <f>VLOOKUP(MID(B196,G196,F196-G196),Department!$A$1:$C$20,2,0)</f>
        <v>Data Engineer</v>
      </c>
      <c r="V196" t="str">
        <f>VLOOKUP(U196,Department!$B$1:$C$20,2,0)</f>
        <v>Engineering and Data</v>
      </c>
      <c r="W196" t="str">
        <f>VLOOKUP(MID(B196,FIND(":",B196,F196+1)+1,2),Employee!$G$1:$H$8,2,0)</f>
        <v>Argentina</v>
      </c>
    </row>
    <row r="197" spans="1:23" x14ac:dyDescent="0.35">
      <c r="A197" t="str">
        <f t="shared" si="39"/>
        <v>EMP-ENG-R4-2019</v>
      </c>
      <c r="B197" t="s">
        <v>261</v>
      </c>
      <c r="C197" t="str">
        <f t="shared" si="42"/>
        <v>N16312</v>
      </c>
      <c r="D197" t="str">
        <f>VLOOKUP(C197,Employee!$A$1:$B$1803,2,0)</f>
        <v>Jackson Chapman</v>
      </c>
      <c r="E197" t="str">
        <f>VLOOKUP(MID(B197,FIND(":",B197,FIND(":",B197)+1)+1,1),Employee!$C$1:$D$1803,2)</f>
        <v>Male</v>
      </c>
      <c r="F197">
        <f t="shared" si="40"/>
        <v>42</v>
      </c>
      <c r="G197">
        <f t="shared" si="41"/>
        <v>40</v>
      </c>
      <c r="H197" t="str">
        <f t="shared" si="43"/>
        <v>R4</v>
      </c>
      <c r="I197" t="str">
        <f>VLOOKUP(V197,Guide!$B$12:$C$18,2,0)</f>
        <v>ENG</v>
      </c>
      <c r="J197" s="12" t="str">
        <f t="shared" si="44"/>
        <v>C3</v>
      </c>
      <c r="K197" s="12">
        <v>31467</v>
      </c>
      <c r="L197" s="12" t="str">
        <f t="shared" si="45"/>
        <v>Millennial</v>
      </c>
      <c r="M197">
        <f t="shared" ca="1" si="46"/>
        <v>39</v>
      </c>
      <c r="N197" s="12">
        <v>43643</v>
      </c>
      <c r="O197" s="14">
        <f t="shared" ca="1" si="47"/>
        <v>5</v>
      </c>
      <c r="P197" s="13">
        <v>99871</v>
      </c>
      <c r="Q197" s="13" t="str">
        <f t="shared" ca="1" si="48"/>
        <v>5 - 10 Year</v>
      </c>
      <c r="R197" s="3" t="str">
        <f t="shared" ca="1" si="51"/>
        <v>10%</v>
      </c>
      <c r="S197" s="13">
        <f t="shared" ca="1" si="49"/>
        <v>9987.1</v>
      </c>
      <c r="T197" s="13">
        <f t="shared" ca="1" si="50"/>
        <v>89883.9</v>
      </c>
      <c r="U197" t="str">
        <f>VLOOKUP(MID(B197,G197,F197-G197),Department!$A$1:$C$20,2,0)</f>
        <v>FrontEnd Developer</v>
      </c>
      <c r="V197" t="str">
        <f>VLOOKUP(U197,Department!$B$1:$C$20,2,0)</f>
        <v>Engineering and Data</v>
      </c>
      <c r="W197" t="str">
        <f>VLOOKUP(MID(B197,FIND(":",B197,F197+1)+1,2),Employee!$G$1:$H$8,2,0)</f>
        <v>United Kingdom</v>
      </c>
    </row>
    <row r="198" spans="1:23" x14ac:dyDescent="0.35">
      <c r="A198" t="str">
        <f t="shared" si="39"/>
        <v>EMP-HR-R18-2015</v>
      </c>
      <c r="B198" t="s">
        <v>262</v>
      </c>
      <c r="C198" t="str">
        <f t="shared" si="42"/>
        <v>N14169</v>
      </c>
      <c r="D198" t="str">
        <f>VLOOKUP(C198,Employee!$A$1:$B$1803,2,0)</f>
        <v>Erma Cervantes</v>
      </c>
      <c r="E198" t="str">
        <f>VLOOKUP(MID(B198,FIND(":",B198,FIND(":",B198)+1)+1,1),Employee!$C$1:$D$1803,2)</f>
        <v>Female</v>
      </c>
      <c r="F198">
        <f t="shared" si="40"/>
        <v>43</v>
      </c>
      <c r="G198">
        <f t="shared" si="41"/>
        <v>40</v>
      </c>
      <c r="H198" t="str">
        <f t="shared" si="43"/>
        <v>R18</v>
      </c>
      <c r="I198" t="str">
        <f>VLOOKUP(V198,Guide!$B$12:$C$18,2,0)</f>
        <v>HR</v>
      </c>
      <c r="J198" s="12" t="str">
        <f t="shared" si="44"/>
        <v>C6</v>
      </c>
      <c r="K198" s="12">
        <v>30214</v>
      </c>
      <c r="L198" s="12" t="str">
        <f t="shared" si="45"/>
        <v>Millennial</v>
      </c>
      <c r="M198">
        <f t="shared" ca="1" si="46"/>
        <v>42</v>
      </c>
      <c r="N198" s="12">
        <v>42128</v>
      </c>
      <c r="O198" s="14">
        <f t="shared" ca="1" si="47"/>
        <v>9</v>
      </c>
      <c r="P198" s="13">
        <v>224091</v>
      </c>
      <c r="Q198" s="13" t="str">
        <f t="shared" ca="1" si="48"/>
        <v>5 - 10 Year</v>
      </c>
      <c r="R198" s="3" t="str">
        <f t="shared" ca="1" si="51"/>
        <v>10%</v>
      </c>
      <c r="S198" s="13">
        <f t="shared" ca="1" si="49"/>
        <v>22409.100000000002</v>
      </c>
      <c r="T198" s="13">
        <f t="shared" ca="1" si="50"/>
        <v>201681.9</v>
      </c>
      <c r="U198" t="str">
        <f>VLOOKUP(MID(B198,G198,F198-G198),Department!$A$1:$C$20,2,0)</f>
        <v>HR</v>
      </c>
      <c r="V198" t="str">
        <f>VLOOKUP(U198,Department!$B$1:$C$20,2,0)</f>
        <v>HR</v>
      </c>
      <c r="W198" t="str">
        <f>VLOOKUP(MID(B198,FIND(":",B198,F198+1)+1,2),Employee!$G$1:$H$8,2,0)</f>
        <v>France</v>
      </c>
    </row>
    <row r="199" spans="1:23" x14ac:dyDescent="0.35">
      <c r="A199" t="str">
        <f t="shared" si="39"/>
        <v>EMP-SM-R10-2013</v>
      </c>
      <c r="B199" t="s">
        <v>263</v>
      </c>
      <c r="C199" t="str">
        <f t="shared" si="42"/>
        <v>N9446</v>
      </c>
      <c r="D199" t="str">
        <f>VLOOKUP(C199,Employee!$A$1:$B$1803,2,0)</f>
        <v>Katharine Noble</v>
      </c>
      <c r="E199" t="str">
        <f>VLOOKUP(MID(B199,FIND(":",B199,FIND(":",B199)+1)+1,1),Employee!$C$1:$D$1803,2)</f>
        <v>Female</v>
      </c>
      <c r="F199">
        <f t="shared" si="40"/>
        <v>42</v>
      </c>
      <c r="G199">
        <f t="shared" si="41"/>
        <v>39</v>
      </c>
      <c r="H199" t="str">
        <f t="shared" si="43"/>
        <v>R10</v>
      </c>
      <c r="I199" t="str">
        <f>VLOOKUP(V199,Guide!$B$12:$C$18,2,0)</f>
        <v>SM</v>
      </c>
      <c r="J199" s="12" t="str">
        <f t="shared" si="44"/>
        <v>C2</v>
      </c>
      <c r="K199" s="12">
        <v>33142</v>
      </c>
      <c r="L199" s="12" t="str">
        <f t="shared" si="45"/>
        <v>Millennial</v>
      </c>
      <c r="M199">
        <f t="shared" ca="1" si="46"/>
        <v>34</v>
      </c>
      <c r="N199" s="12">
        <v>41620</v>
      </c>
      <c r="O199" s="14">
        <f t="shared" ca="1" si="47"/>
        <v>11</v>
      </c>
      <c r="P199" s="13">
        <v>127917</v>
      </c>
      <c r="Q199" s="13" t="str">
        <f t="shared" ca="1" si="48"/>
        <v>11 - 15 Year</v>
      </c>
      <c r="R199" s="3" t="str">
        <f t="shared" ca="1" si="51"/>
        <v>15%</v>
      </c>
      <c r="S199" s="13">
        <f t="shared" ca="1" si="49"/>
        <v>19187.55</v>
      </c>
      <c r="T199" s="13">
        <f t="shared" ca="1" si="50"/>
        <v>108729.45</v>
      </c>
      <c r="U199" t="str">
        <f>VLOOKUP(MID(B199,G199,F199-G199),Department!$A$1:$C$20,2,0)</f>
        <v>Marketing</v>
      </c>
      <c r="V199" t="str">
        <f>VLOOKUP(U199,Department!$B$1:$C$20,2,0)</f>
        <v>Sales and Marketing</v>
      </c>
      <c r="W199" t="str">
        <f>VLOOKUP(MID(B199,FIND(":",B199,F199+1)+1,2),Employee!$G$1:$H$8,2,0)</f>
        <v>Canada</v>
      </c>
    </row>
    <row r="200" spans="1:23" x14ac:dyDescent="0.35">
      <c r="A200" t="str">
        <f t="shared" si="39"/>
        <v>EMP-SM-R15-2015</v>
      </c>
      <c r="B200" t="s">
        <v>264</v>
      </c>
      <c r="C200" t="str">
        <f t="shared" si="42"/>
        <v>N15369</v>
      </c>
      <c r="D200" t="str">
        <f>VLOOKUP(C200,Employee!$A$1:$B$1803,2,0)</f>
        <v>Terra Smith</v>
      </c>
      <c r="E200" t="str">
        <f>VLOOKUP(MID(B200,FIND(":",B200,FIND(":",B200)+1)+1,1),Employee!$C$1:$D$1803,2)</f>
        <v>Female</v>
      </c>
      <c r="F200">
        <f t="shared" si="40"/>
        <v>43</v>
      </c>
      <c r="G200">
        <f t="shared" si="41"/>
        <v>40</v>
      </c>
      <c r="H200" t="str">
        <f t="shared" si="43"/>
        <v>R15</v>
      </c>
      <c r="I200" t="str">
        <f>VLOOKUP(V200,Guide!$B$12:$C$18,2,0)</f>
        <v>SM</v>
      </c>
      <c r="J200" s="12" t="str">
        <f t="shared" si="44"/>
        <v>C1</v>
      </c>
      <c r="K200" s="12">
        <v>33175</v>
      </c>
      <c r="L200" s="12" t="str">
        <f t="shared" si="45"/>
        <v>Millennial</v>
      </c>
      <c r="M200">
        <f t="shared" ca="1" si="46"/>
        <v>34</v>
      </c>
      <c r="N200" s="12">
        <v>42334</v>
      </c>
      <c r="O200" s="14">
        <f t="shared" ca="1" si="47"/>
        <v>9</v>
      </c>
      <c r="P200" s="13">
        <v>133337</v>
      </c>
      <c r="Q200" s="13" t="str">
        <f t="shared" ca="1" si="48"/>
        <v>5 - 10 Year</v>
      </c>
      <c r="R200" s="3" t="str">
        <f t="shared" ca="1" si="51"/>
        <v>10%</v>
      </c>
      <c r="S200" s="13">
        <f t="shared" ca="1" si="49"/>
        <v>13333.7</v>
      </c>
      <c r="T200" s="13">
        <f t="shared" ca="1" si="50"/>
        <v>120003.3</v>
      </c>
      <c r="U200" t="str">
        <f>VLOOKUP(MID(B200,G200,F200-G200),Department!$A$1:$C$20,2,0)</f>
        <v>Sales</v>
      </c>
      <c r="V200" t="str">
        <f>VLOOKUP(U200,Department!$B$1:$C$20,2,0)</f>
        <v>Sales and Marketing</v>
      </c>
      <c r="W200" t="str">
        <f>VLOOKUP(MID(B200,FIND(":",B200,F200+1)+1,2),Employee!$G$1:$H$8,2,0)</f>
        <v>United States Of America</v>
      </c>
    </row>
    <row r="201" spans="1:23" x14ac:dyDescent="0.35">
      <c r="A201" t="str">
        <f t="shared" si="39"/>
        <v>EMP-OPR-R8-2013</v>
      </c>
      <c r="B201" t="s">
        <v>265</v>
      </c>
      <c r="C201" t="str">
        <f t="shared" si="42"/>
        <v>N5102</v>
      </c>
      <c r="D201" t="str">
        <f>VLOOKUP(C201,Employee!$A$1:$B$1803,2,0)</f>
        <v>Joesph Valencia</v>
      </c>
      <c r="E201" t="str">
        <f>VLOOKUP(MID(B201,FIND(":",B201,FIND(":",B201)+1)+1,1),Employee!$C$1:$D$1803,2)</f>
        <v>Male</v>
      </c>
      <c r="F201">
        <f t="shared" si="40"/>
        <v>41</v>
      </c>
      <c r="G201">
        <f t="shared" si="41"/>
        <v>39</v>
      </c>
      <c r="H201" t="str">
        <f t="shared" si="43"/>
        <v>R8</v>
      </c>
      <c r="I201" t="str">
        <f>VLOOKUP(V201,Guide!$B$12:$C$18,2,0)</f>
        <v>OPR</v>
      </c>
      <c r="J201" s="12" t="str">
        <f t="shared" si="44"/>
        <v>C5</v>
      </c>
      <c r="K201" s="12">
        <v>31718</v>
      </c>
      <c r="L201" s="12" t="str">
        <f t="shared" si="45"/>
        <v>Millennial</v>
      </c>
      <c r="M201">
        <f t="shared" ca="1" si="46"/>
        <v>38</v>
      </c>
      <c r="N201" s="12">
        <v>41627</v>
      </c>
      <c r="O201" s="14">
        <f t="shared" ca="1" si="47"/>
        <v>11</v>
      </c>
      <c r="P201" s="13">
        <v>374912</v>
      </c>
      <c r="Q201" s="13" t="str">
        <f t="shared" ca="1" si="48"/>
        <v>11 - 15 Year</v>
      </c>
      <c r="R201" s="3" t="str">
        <f t="shared" ca="1" si="51"/>
        <v>15%</v>
      </c>
      <c r="S201" s="13">
        <f t="shared" ca="1" si="49"/>
        <v>56236.799999999996</v>
      </c>
      <c r="T201" s="13">
        <f t="shared" ca="1" si="50"/>
        <v>318675.20000000001</v>
      </c>
      <c r="U201" t="str">
        <f>VLOOKUP(MID(B201,G201,F201-G201),Department!$A$1:$C$20,2,0)</f>
        <v>DevOps Engineer</v>
      </c>
      <c r="V201" t="str">
        <f>VLOOKUP(U201,Department!$B$1:$C$20,2,0)</f>
        <v>Operation</v>
      </c>
      <c r="W201" t="str">
        <f>VLOOKUP(MID(B201,FIND(":",B201,F201+1)+1,2),Employee!$G$1:$H$8,2,0)</f>
        <v>Germany</v>
      </c>
    </row>
    <row r="202" spans="1:23" x14ac:dyDescent="0.35">
      <c r="A202" t="str">
        <f t="shared" si="39"/>
        <v>EMP-SM-R9-2018</v>
      </c>
      <c r="B202" t="s">
        <v>266</v>
      </c>
      <c r="C202" t="str">
        <f t="shared" si="42"/>
        <v>N20351</v>
      </c>
      <c r="D202" t="str">
        <f>VLOOKUP(C202,Employee!$A$1:$B$1803,2,0)</f>
        <v>Antoinette Mcguire</v>
      </c>
      <c r="E202" t="str">
        <f>VLOOKUP(MID(B202,FIND(":",B202,FIND(":",B202)+1)+1,1),Employee!$C$1:$D$1803,2)</f>
        <v>Female</v>
      </c>
      <c r="F202">
        <f t="shared" si="40"/>
        <v>42</v>
      </c>
      <c r="G202">
        <f t="shared" si="41"/>
        <v>40</v>
      </c>
      <c r="H202" t="str">
        <f t="shared" si="43"/>
        <v>R9</v>
      </c>
      <c r="I202" t="str">
        <f>VLOOKUP(V202,Guide!$B$12:$C$18,2,0)</f>
        <v>SM</v>
      </c>
      <c r="J202" s="12" t="str">
        <f t="shared" si="44"/>
        <v>C3</v>
      </c>
      <c r="K202" s="12">
        <v>33094</v>
      </c>
      <c r="L202" s="12" t="str">
        <f t="shared" si="45"/>
        <v>Millennial</v>
      </c>
      <c r="M202">
        <f t="shared" ca="1" si="46"/>
        <v>34</v>
      </c>
      <c r="N202" s="12">
        <v>43258</v>
      </c>
      <c r="O202" s="14">
        <f t="shared" ca="1" si="47"/>
        <v>6</v>
      </c>
      <c r="P202" s="13">
        <v>99325</v>
      </c>
      <c r="Q202" s="13" t="str">
        <f t="shared" ca="1" si="48"/>
        <v>5 - 10 Year</v>
      </c>
      <c r="R202" s="3" t="str">
        <f t="shared" ca="1" si="51"/>
        <v>10%</v>
      </c>
      <c r="S202" s="13">
        <f t="shared" ca="1" si="49"/>
        <v>9932.5</v>
      </c>
      <c r="T202" s="13">
        <f t="shared" ca="1" si="50"/>
        <v>89392.5</v>
      </c>
      <c r="U202" t="str">
        <f>VLOOKUP(MID(B202,G202,F202-G202),Department!$A$1:$C$20,2,0)</f>
        <v xml:space="preserve">Presales </v>
      </c>
      <c r="V202" t="str">
        <f>VLOOKUP(U202,Department!$B$1:$C$20,2,0)</f>
        <v>Sales and Marketing</v>
      </c>
      <c r="W202" t="str">
        <f>VLOOKUP(MID(B202,FIND(":",B202,F202+1)+1,2),Employee!$G$1:$H$8,2,0)</f>
        <v>United Kingdom</v>
      </c>
    </row>
    <row r="203" spans="1:23" x14ac:dyDescent="0.35">
      <c r="A203" t="str">
        <f t="shared" si="39"/>
        <v>EMP-OPR-R2-2014</v>
      </c>
      <c r="B203" t="s">
        <v>267</v>
      </c>
      <c r="C203" t="str">
        <f t="shared" si="42"/>
        <v>N9999</v>
      </c>
      <c r="D203" t="str">
        <f>VLOOKUP(C203,Employee!$A$1:$B$1803,2,0)</f>
        <v>Mari Holder</v>
      </c>
      <c r="E203" t="str">
        <f>VLOOKUP(MID(B203,FIND(":",B203,FIND(":",B203)+1)+1,1),Employee!$C$1:$D$1803,2)</f>
        <v>Female</v>
      </c>
      <c r="F203">
        <f t="shared" si="40"/>
        <v>41</v>
      </c>
      <c r="G203">
        <f t="shared" si="41"/>
        <v>39</v>
      </c>
      <c r="H203" t="str">
        <f t="shared" si="43"/>
        <v>R2</v>
      </c>
      <c r="I203" t="str">
        <f>VLOOKUP(V203,Guide!$B$12:$C$18,2,0)</f>
        <v>OPR</v>
      </c>
      <c r="J203" s="12" t="str">
        <f t="shared" si="44"/>
        <v>C5</v>
      </c>
      <c r="K203" s="12">
        <v>32274</v>
      </c>
      <c r="L203" s="12" t="str">
        <f t="shared" si="45"/>
        <v>Millennial</v>
      </c>
      <c r="M203">
        <f t="shared" ca="1" si="46"/>
        <v>36</v>
      </c>
      <c r="N203" s="12">
        <v>41897</v>
      </c>
      <c r="O203" s="14">
        <f t="shared" ca="1" si="47"/>
        <v>10</v>
      </c>
      <c r="P203" s="13">
        <v>104000</v>
      </c>
      <c r="Q203" s="13" t="str">
        <f t="shared" ca="1" si="48"/>
        <v>5 - 10 Year</v>
      </c>
      <c r="R203" s="3" t="str">
        <f t="shared" ca="1" si="51"/>
        <v>10%</v>
      </c>
      <c r="S203" s="13">
        <f t="shared" ca="1" si="49"/>
        <v>10400</v>
      </c>
      <c r="T203" s="13">
        <f t="shared" ca="1" si="50"/>
        <v>93600</v>
      </c>
      <c r="U203" t="str">
        <f>VLOOKUP(MID(B203,G203,F203-G203),Department!$A$1:$C$20,2,0)</f>
        <v>Network Engineer</v>
      </c>
      <c r="V203" t="str">
        <f>VLOOKUP(U203,Department!$B$1:$C$20,2,0)</f>
        <v>Operation</v>
      </c>
      <c r="W203" t="str">
        <f>VLOOKUP(MID(B203,FIND(":",B203,F203+1)+1,2),Employee!$G$1:$H$8,2,0)</f>
        <v>Germany</v>
      </c>
    </row>
    <row r="204" spans="1:23" x14ac:dyDescent="0.35">
      <c r="A204" t="str">
        <f t="shared" si="39"/>
        <v>EMP-ENG-R3-2014</v>
      </c>
      <c r="B204" t="s">
        <v>268</v>
      </c>
      <c r="C204" t="str">
        <f t="shared" si="42"/>
        <v>N10837</v>
      </c>
      <c r="D204" t="str">
        <f>VLOOKUP(C204,Employee!$A$1:$B$1803,2,0)</f>
        <v>Roberto Mosley</v>
      </c>
      <c r="E204" t="str">
        <f>VLOOKUP(MID(B204,FIND(":",B204,FIND(":",B204)+1)+1,1),Employee!$C$1:$D$1803,2)</f>
        <v>Male</v>
      </c>
      <c r="F204">
        <f t="shared" si="40"/>
        <v>42</v>
      </c>
      <c r="G204">
        <f t="shared" si="41"/>
        <v>40</v>
      </c>
      <c r="H204" t="str">
        <f t="shared" si="43"/>
        <v>R3</v>
      </c>
      <c r="I204" t="str">
        <f>VLOOKUP(V204,Guide!$B$12:$C$18,2,0)</f>
        <v>ENG</v>
      </c>
      <c r="J204" s="12" t="str">
        <f t="shared" si="44"/>
        <v>C6</v>
      </c>
      <c r="K204" s="12">
        <v>30167</v>
      </c>
      <c r="L204" s="12" t="str">
        <f t="shared" si="45"/>
        <v>Millennial</v>
      </c>
      <c r="M204">
        <f t="shared" ca="1" si="46"/>
        <v>42</v>
      </c>
      <c r="N204" s="12">
        <v>41848</v>
      </c>
      <c r="O204" s="14">
        <f t="shared" ca="1" si="47"/>
        <v>10</v>
      </c>
      <c r="P204" s="13">
        <v>367155</v>
      </c>
      <c r="Q204" s="13" t="str">
        <f t="shared" ca="1" si="48"/>
        <v>5 - 10 Year</v>
      </c>
      <c r="R204" s="3" t="str">
        <f t="shared" ca="1" si="51"/>
        <v>10%</v>
      </c>
      <c r="S204" s="13">
        <f t="shared" ca="1" si="49"/>
        <v>36715.5</v>
      </c>
      <c r="T204" s="13">
        <f t="shared" ca="1" si="50"/>
        <v>330439.5</v>
      </c>
      <c r="U204" t="str">
        <f>VLOOKUP(MID(B204,G204,F204-G204),Department!$A$1:$C$20,2,0)</f>
        <v>Software Quality Assurance</v>
      </c>
      <c r="V204" t="str">
        <f>VLOOKUP(U204,Department!$B$1:$C$20,2,0)</f>
        <v>Engineering and Data</v>
      </c>
      <c r="W204" t="str">
        <f>VLOOKUP(MID(B204,FIND(":",B204,F204+1)+1,2),Employee!$G$1:$H$8,2,0)</f>
        <v>France</v>
      </c>
    </row>
    <row r="205" spans="1:23" x14ac:dyDescent="0.35">
      <c r="A205" t="str">
        <f t="shared" si="39"/>
        <v>EMP-ENG-R7-2017</v>
      </c>
      <c r="B205" t="s">
        <v>269</v>
      </c>
      <c r="C205" t="str">
        <f t="shared" si="42"/>
        <v>N18764</v>
      </c>
      <c r="D205" t="str">
        <f>VLOOKUP(C205,Employee!$A$1:$B$1803,2,0)</f>
        <v>Audrey Newton</v>
      </c>
      <c r="E205" t="str">
        <f>VLOOKUP(MID(B205,FIND(":",B205,FIND(":",B205)+1)+1,1),Employee!$C$1:$D$1803,2)</f>
        <v>Female</v>
      </c>
      <c r="F205">
        <f t="shared" si="40"/>
        <v>42</v>
      </c>
      <c r="G205">
        <f t="shared" si="41"/>
        <v>40</v>
      </c>
      <c r="H205" t="str">
        <f t="shared" si="43"/>
        <v>R7</v>
      </c>
      <c r="I205" t="str">
        <f>VLOOKUP(V205,Guide!$B$12:$C$18,2,0)</f>
        <v>ENG</v>
      </c>
      <c r="J205" s="12" t="str">
        <f t="shared" si="44"/>
        <v>C6</v>
      </c>
      <c r="K205" s="12">
        <v>32289</v>
      </c>
      <c r="L205" s="12" t="str">
        <f t="shared" si="45"/>
        <v>Millennial</v>
      </c>
      <c r="M205">
        <f t="shared" ca="1" si="46"/>
        <v>36</v>
      </c>
      <c r="N205" s="12">
        <v>42957</v>
      </c>
      <c r="O205" s="14">
        <f t="shared" ca="1" si="47"/>
        <v>7</v>
      </c>
      <c r="P205" s="13">
        <v>192799</v>
      </c>
      <c r="Q205" s="13" t="str">
        <f t="shared" ca="1" si="48"/>
        <v>5 - 10 Year</v>
      </c>
      <c r="R205" s="3" t="str">
        <f t="shared" ca="1" si="51"/>
        <v>10%</v>
      </c>
      <c r="S205" s="13">
        <f t="shared" ca="1" si="49"/>
        <v>19279.900000000001</v>
      </c>
      <c r="T205" s="13">
        <f t="shared" ca="1" si="50"/>
        <v>173519.1</v>
      </c>
      <c r="U205" t="str">
        <f>VLOOKUP(MID(B205,G205,F205-G205),Department!$A$1:$C$20,2,0)</f>
        <v>AI Engineer</v>
      </c>
      <c r="V205" t="str">
        <f>VLOOKUP(U205,Department!$B$1:$C$20,2,0)</f>
        <v>Engineering and Data</v>
      </c>
      <c r="W205" t="str">
        <f>VLOOKUP(MID(B205,FIND(":",B205,F205+1)+1,2),Employee!$G$1:$H$8,2,0)</f>
        <v>France</v>
      </c>
    </row>
    <row r="206" spans="1:23" x14ac:dyDescent="0.35">
      <c r="A206" t="str">
        <f t="shared" si="39"/>
        <v>EMP-SM-R15-2015</v>
      </c>
      <c r="B206" t="s">
        <v>270</v>
      </c>
      <c r="C206" t="str">
        <f t="shared" si="42"/>
        <v>N11946</v>
      </c>
      <c r="D206" t="str">
        <f>VLOOKUP(C206,Employee!$A$1:$B$1803,2,0)</f>
        <v>Alan Morris</v>
      </c>
      <c r="E206" t="str">
        <f>VLOOKUP(MID(B206,FIND(":",B206,FIND(":",B206)+1)+1,1),Employee!$C$1:$D$1803,2)</f>
        <v>Male</v>
      </c>
      <c r="F206">
        <f t="shared" si="40"/>
        <v>43</v>
      </c>
      <c r="G206">
        <f t="shared" si="41"/>
        <v>40</v>
      </c>
      <c r="H206" t="str">
        <f t="shared" si="43"/>
        <v>R15</v>
      </c>
      <c r="I206" t="str">
        <f>VLOOKUP(V206,Guide!$B$12:$C$18,2,0)</f>
        <v>SM</v>
      </c>
      <c r="J206" s="12" t="str">
        <f t="shared" si="44"/>
        <v>C6</v>
      </c>
      <c r="K206" s="12">
        <v>30925</v>
      </c>
      <c r="L206" s="12" t="str">
        <f t="shared" si="45"/>
        <v>Millennial</v>
      </c>
      <c r="M206">
        <f t="shared" ca="1" si="46"/>
        <v>40</v>
      </c>
      <c r="N206" s="12">
        <v>42037</v>
      </c>
      <c r="O206" s="14">
        <f t="shared" ca="1" si="47"/>
        <v>10</v>
      </c>
      <c r="P206" s="13">
        <v>332960</v>
      </c>
      <c r="Q206" s="13" t="str">
        <f t="shared" ca="1" si="48"/>
        <v>5 - 10 Year</v>
      </c>
      <c r="R206" s="3" t="str">
        <f t="shared" ca="1" si="51"/>
        <v>10%</v>
      </c>
      <c r="S206" s="13">
        <f t="shared" ca="1" si="49"/>
        <v>33296</v>
      </c>
      <c r="T206" s="13">
        <f t="shared" ca="1" si="50"/>
        <v>299664</v>
      </c>
      <c r="U206" t="str">
        <f>VLOOKUP(MID(B206,G206,F206-G206),Department!$A$1:$C$20,2,0)</f>
        <v>Sales</v>
      </c>
      <c r="V206" t="str">
        <f>VLOOKUP(U206,Department!$B$1:$C$20,2,0)</f>
        <v>Sales and Marketing</v>
      </c>
      <c r="W206" t="str">
        <f>VLOOKUP(MID(B206,FIND(":",B206,F206+1)+1,2),Employee!$G$1:$H$8,2,0)</f>
        <v>France</v>
      </c>
    </row>
    <row r="207" spans="1:23" x14ac:dyDescent="0.35">
      <c r="A207" t="str">
        <f t="shared" si="39"/>
        <v>EMP-OPR-R2-2014</v>
      </c>
      <c r="B207" t="s">
        <v>271</v>
      </c>
      <c r="C207" t="str">
        <f t="shared" si="42"/>
        <v>N10870</v>
      </c>
      <c r="D207" t="str">
        <f>VLOOKUP(C207,Employee!$A$1:$B$1803,2,0)</f>
        <v>Shon Clay</v>
      </c>
      <c r="E207" t="str">
        <f>VLOOKUP(MID(B207,FIND(":",B207,FIND(":",B207)+1)+1,1),Employee!$C$1:$D$1803,2)</f>
        <v>Male</v>
      </c>
      <c r="F207">
        <f t="shared" si="40"/>
        <v>42</v>
      </c>
      <c r="G207">
        <f t="shared" si="41"/>
        <v>40</v>
      </c>
      <c r="H207" t="str">
        <f t="shared" si="43"/>
        <v>R2</v>
      </c>
      <c r="I207" t="str">
        <f>VLOOKUP(V207,Guide!$B$12:$C$18,2,0)</f>
        <v>OPR</v>
      </c>
      <c r="J207" s="12" t="str">
        <f t="shared" si="44"/>
        <v>C2</v>
      </c>
      <c r="K207" s="12">
        <v>30844</v>
      </c>
      <c r="L207" s="12" t="str">
        <f t="shared" si="45"/>
        <v>Millennial</v>
      </c>
      <c r="M207">
        <f t="shared" ca="1" si="46"/>
        <v>40</v>
      </c>
      <c r="N207" s="12">
        <v>41852</v>
      </c>
      <c r="O207" s="14">
        <f t="shared" ca="1" si="47"/>
        <v>10</v>
      </c>
      <c r="P207" s="13">
        <v>271871</v>
      </c>
      <c r="Q207" s="13" t="str">
        <f t="shared" ca="1" si="48"/>
        <v>5 - 10 Year</v>
      </c>
      <c r="R207" s="3" t="str">
        <f t="shared" ca="1" si="51"/>
        <v>10%</v>
      </c>
      <c r="S207" s="13">
        <f t="shared" ca="1" si="49"/>
        <v>27187.100000000002</v>
      </c>
      <c r="T207" s="13">
        <f t="shared" ca="1" si="50"/>
        <v>244683.9</v>
      </c>
      <c r="U207" t="str">
        <f>VLOOKUP(MID(B207,G207,F207-G207),Department!$A$1:$C$20,2,0)</f>
        <v>Network Engineer</v>
      </c>
      <c r="V207" t="str">
        <f>VLOOKUP(U207,Department!$B$1:$C$20,2,0)</f>
        <v>Operation</v>
      </c>
      <c r="W207" t="str">
        <f>VLOOKUP(MID(B207,FIND(":",B207,F207+1)+1,2),Employee!$G$1:$H$8,2,0)</f>
        <v>Canada</v>
      </c>
    </row>
    <row r="208" spans="1:23" x14ac:dyDescent="0.35">
      <c r="A208" t="str">
        <f t="shared" si="39"/>
        <v>EMP-OPR-R11-2014</v>
      </c>
      <c r="B208" t="s">
        <v>272</v>
      </c>
      <c r="C208" t="str">
        <f t="shared" si="42"/>
        <v>N8381</v>
      </c>
      <c r="D208" t="str">
        <f>VLOOKUP(C208,Employee!$A$1:$B$1803,2,0)</f>
        <v>Antonia Mclean</v>
      </c>
      <c r="E208" t="str">
        <f>VLOOKUP(MID(B208,FIND(":",B208,FIND(":",B208)+1)+1,1),Employee!$C$1:$D$1803,2)</f>
        <v>Male</v>
      </c>
      <c r="F208">
        <f t="shared" si="40"/>
        <v>42</v>
      </c>
      <c r="G208">
        <f t="shared" si="41"/>
        <v>39</v>
      </c>
      <c r="H208" t="str">
        <f t="shared" si="43"/>
        <v>R11</v>
      </c>
      <c r="I208" t="str">
        <f>VLOOKUP(V208,Guide!$B$12:$C$18,2,0)</f>
        <v>OPR</v>
      </c>
      <c r="J208" s="12" t="str">
        <f t="shared" si="44"/>
        <v>C4</v>
      </c>
      <c r="K208" s="12">
        <v>33083</v>
      </c>
      <c r="L208" s="12" t="str">
        <f t="shared" si="45"/>
        <v>Millennial</v>
      </c>
      <c r="M208">
        <f t="shared" ca="1" si="46"/>
        <v>34</v>
      </c>
      <c r="N208" s="12">
        <v>41774</v>
      </c>
      <c r="O208" s="14">
        <f t="shared" ca="1" si="47"/>
        <v>10</v>
      </c>
      <c r="P208" s="13">
        <v>172798</v>
      </c>
      <c r="Q208" s="13" t="str">
        <f t="shared" ca="1" si="48"/>
        <v>5 - 10 Year</v>
      </c>
      <c r="R208" s="3" t="str">
        <f t="shared" ca="1" si="51"/>
        <v>10%</v>
      </c>
      <c r="S208" s="13">
        <f t="shared" ca="1" si="49"/>
        <v>17279.8</v>
      </c>
      <c r="T208" s="13">
        <f t="shared" ca="1" si="50"/>
        <v>155518.20000000001</v>
      </c>
      <c r="U208" t="str">
        <f>VLOOKUP(MID(B208,G208,F208-G208),Department!$A$1:$C$20,2,0)</f>
        <v>Technical Support</v>
      </c>
      <c r="V208" t="str">
        <f>VLOOKUP(U208,Department!$B$1:$C$20,2,0)</f>
        <v>Operation</v>
      </c>
      <c r="W208" t="str">
        <f>VLOOKUP(MID(B208,FIND(":",B208,F208+1)+1,2),Employee!$G$1:$H$8,2,0)</f>
        <v>Australia</v>
      </c>
    </row>
    <row r="209" spans="1:23" x14ac:dyDescent="0.35">
      <c r="A209" t="str">
        <f t="shared" si="39"/>
        <v>EMP-OPR-R17-2018</v>
      </c>
      <c r="B209" t="s">
        <v>273</v>
      </c>
      <c r="C209" t="str">
        <f t="shared" si="42"/>
        <v>N20943</v>
      </c>
      <c r="D209" t="str">
        <f>VLOOKUP(C209,Employee!$A$1:$B$1803,2,0)</f>
        <v>Kirby Sherman</v>
      </c>
      <c r="E209" t="str">
        <f>VLOOKUP(MID(B209,FIND(":",B209,FIND(":",B209)+1)+1,1),Employee!$C$1:$D$1803,2)</f>
        <v>Male</v>
      </c>
      <c r="F209">
        <f t="shared" si="40"/>
        <v>43</v>
      </c>
      <c r="G209">
        <f t="shared" si="41"/>
        <v>40</v>
      </c>
      <c r="H209" t="str">
        <f t="shared" si="43"/>
        <v>R17</v>
      </c>
      <c r="I209" t="str">
        <f>VLOOKUP(V209,Guide!$B$12:$C$18,2,0)</f>
        <v>OPR</v>
      </c>
      <c r="J209" s="12" t="str">
        <f t="shared" si="44"/>
        <v>C1</v>
      </c>
      <c r="K209" s="12">
        <v>33269</v>
      </c>
      <c r="L209" s="12" t="str">
        <f t="shared" si="45"/>
        <v>Millennial</v>
      </c>
      <c r="M209">
        <f t="shared" ca="1" si="46"/>
        <v>34</v>
      </c>
      <c r="N209" s="12">
        <v>43381</v>
      </c>
      <c r="O209" s="14">
        <f t="shared" ca="1" si="47"/>
        <v>6</v>
      </c>
      <c r="P209" s="13">
        <v>149353</v>
      </c>
      <c r="Q209" s="13" t="str">
        <f t="shared" ca="1" si="48"/>
        <v>5 - 10 Year</v>
      </c>
      <c r="R209" s="3" t="str">
        <f t="shared" ca="1" si="51"/>
        <v>10%</v>
      </c>
      <c r="S209" s="13">
        <f t="shared" ca="1" si="49"/>
        <v>14935.300000000001</v>
      </c>
      <c r="T209" s="13">
        <f t="shared" ca="1" si="50"/>
        <v>134417.70000000001</v>
      </c>
      <c r="U209" t="str">
        <f>VLOOKUP(MID(B209,G209,F209-G209),Department!$A$1:$C$20,2,0)</f>
        <v>Database Administrator</v>
      </c>
      <c r="V209" t="str">
        <f>VLOOKUP(U209,Department!$B$1:$C$20,2,0)</f>
        <v>Operation</v>
      </c>
      <c r="W209" t="str">
        <f>VLOOKUP(MID(B209,FIND(":",B209,F209+1)+1,2),Employee!$G$1:$H$8,2,0)</f>
        <v>United States Of America</v>
      </c>
    </row>
    <row r="210" spans="1:23" x14ac:dyDescent="0.35">
      <c r="A210" t="str">
        <f t="shared" si="39"/>
        <v>EMP-OPR-R17-2014</v>
      </c>
      <c r="B210" t="s">
        <v>274</v>
      </c>
      <c r="C210" t="str">
        <f t="shared" si="42"/>
        <v>N10119</v>
      </c>
      <c r="D210" t="str">
        <f>VLOOKUP(C210,Employee!$A$1:$B$1803,2,0)</f>
        <v>Joanne Lucas</v>
      </c>
      <c r="E210" t="str">
        <f>VLOOKUP(MID(B210,FIND(":",B210,FIND(":",B210)+1)+1,1),Employee!$C$1:$D$1803,2)</f>
        <v>Female</v>
      </c>
      <c r="F210">
        <f t="shared" si="40"/>
        <v>43</v>
      </c>
      <c r="G210">
        <f t="shared" si="41"/>
        <v>40</v>
      </c>
      <c r="H210" t="str">
        <f t="shared" si="43"/>
        <v>R17</v>
      </c>
      <c r="I210" t="str">
        <f>VLOOKUP(V210,Guide!$B$12:$C$18,2,0)</f>
        <v>OPR</v>
      </c>
      <c r="J210" s="12" t="str">
        <f t="shared" si="44"/>
        <v>C4</v>
      </c>
      <c r="K210" s="12">
        <v>33014</v>
      </c>
      <c r="L210" s="12" t="str">
        <f t="shared" si="45"/>
        <v>Millennial</v>
      </c>
      <c r="M210">
        <f t="shared" ca="1" si="46"/>
        <v>34</v>
      </c>
      <c r="N210" s="12">
        <v>41736</v>
      </c>
      <c r="O210" s="14">
        <f t="shared" ca="1" si="47"/>
        <v>10</v>
      </c>
      <c r="P210" s="13">
        <v>162016</v>
      </c>
      <c r="Q210" s="13" t="str">
        <f t="shared" ca="1" si="48"/>
        <v>5 - 10 Year</v>
      </c>
      <c r="R210" s="3" t="str">
        <f t="shared" ca="1" si="51"/>
        <v>10%</v>
      </c>
      <c r="S210" s="13">
        <f t="shared" ca="1" si="49"/>
        <v>16201.6</v>
      </c>
      <c r="T210" s="13">
        <f t="shared" ca="1" si="50"/>
        <v>145814.39999999999</v>
      </c>
      <c r="U210" t="str">
        <f>VLOOKUP(MID(B210,G210,F210-G210),Department!$A$1:$C$20,2,0)</f>
        <v>Database Administrator</v>
      </c>
      <c r="V210" t="str">
        <f>VLOOKUP(U210,Department!$B$1:$C$20,2,0)</f>
        <v>Operation</v>
      </c>
      <c r="W210" t="str">
        <f>VLOOKUP(MID(B210,FIND(":",B210,F210+1)+1,2),Employee!$G$1:$H$8,2,0)</f>
        <v>Australia</v>
      </c>
    </row>
    <row r="211" spans="1:23" x14ac:dyDescent="0.35">
      <c r="A211" t="str">
        <f t="shared" si="39"/>
        <v>EMP-ENG-R3-2014</v>
      </c>
      <c r="B211" t="s">
        <v>275</v>
      </c>
      <c r="C211" t="str">
        <f t="shared" si="42"/>
        <v>N9869</v>
      </c>
      <c r="D211" t="str">
        <f>VLOOKUP(C211,Employee!$A$1:$B$1803,2,0)</f>
        <v>Nathaniel Bush</v>
      </c>
      <c r="E211" t="str">
        <f>VLOOKUP(MID(B211,FIND(":",B211,FIND(":",B211)+1)+1,1),Employee!$C$1:$D$1803,2)</f>
        <v>Male</v>
      </c>
      <c r="F211">
        <f t="shared" si="40"/>
        <v>41</v>
      </c>
      <c r="G211">
        <f t="shared" si="41"/>
        <v>39</v>
      </c>
      <c r="H211" t="str">
        <f t="shared" si="43"/>
        <v>R3</v>
      </c>
      <c r="I211" t="str">
        <f>VLOOKUP(V211,Guide!$B$12:$C$18,2,0)</f>
        <v>ENG</v>
      </c>
      <c r="J211" s="12" t="str">
        <f t="shared" si="44"/>
        <v>C1</v>
      </c>
      <c r="K211" s="12">
        <v>32472</v>
      </c>
      <c r="L211" s="12" t="str">
        <f t="shared" si="45"/>
        <v>Millennial</v>
      </c>
      <c r="M211">
        <f t="shared" ca="1" si="46"/>
        <v>36</v>
      </c>
      <c r="N211" s="12">
        <v>41676</v>
      </c>
      <c r="O211" s="14">
        <f t="shared" ca="1" si="47"/>
        <v>11</v>
      </c>
      <c r="P211" s="13">
        <v>236285</v>
      </c>
      <c r="Q211" s="13" t="str">
        <f t="shared" ca="1" si="48"/>
        <v>11 - 15 Year</v>
      </c>
      <c r="R211" s="3" t="str">
        <f t="shared" ca="1" si="51"/>
        <v>15%</v>
      </c>
      <c r="S211" s="13">
        <f t="shared" ca="1" si="49"/>
        <v>35442.75</v>
      </c>
      <c r="T211" s="13">
        <f t="shared" ca="1" si="50"/>
        <v>200842.25</v>
      </c>
      <c r="U211" t="str">
        <f>VLOOKUP(MID(B211,G211,F211-G211),Department!$A$1:$C$20,2,0)</f>
        <v>Software Quality Assurance</v>
      </c>
      <c r="V211" t="str">
        <f>VLOOKUP(U211,Department!$B$1:$C$20,2,0)</f>
        <v>Engineering and Data</v>
      </c>
      <c r="W211" t="str">
        <f>VLOOKUP(MID(B211,FIND(":",B211,F211+1)+1,2),Employee!$G$1:$H$8,2,0)</f>
        <v>United States Of America</v>
      </c>
    </row>
    <row r="212" spans="1:23" x14ac:dyDescent="0.35">
      <c r="A212" t="str">
        <f t="shared" si="39"/>
        <v>EMP-ENG-R4-2016</v>
      </c>
      <c r="B212" t="s">
        <v>276</v>
      </c>
      <c r="C212" t="str">
        <f t="shared" si="42"/>
        <v>N16223</v>
      </c>
      <c r="D212" t="str">
        <f>VLOOKUP(C212,Employee!$A$1:$B$1803,2,0)</f>
        <v>Shawn Watts</v>
      </c>
      <c r="E212" t="str">
        <f>VLOOKUP(MID(B212,FIND(":",B212,FIND(":",B212)+1)+1,1),Employee!$C$1:$D$1803,2)</f>
        <v>Male</v>
      </c>
      <c r="F212">
        <f t="shared" si="40"/>
        <v>42</v>
      </c>
      <c r="G212">
        <f t="shared" si="41"/>
        <v>40</v>
      </c>
      <c r="H212" t="str">
        <f t="shared" si="43"/>
        <v>R4</v>
      </c>
      <c r="I212" t="str">
        <f>VLOOKUP(V212,Guide!$B$12:$C$18,2,0)</f>
        <v>ENG</v>
      </c>
      <c r="J212" s="12" t="str">
        <f t="shared" si="44"/>
        <v>C5</v>
      </c>
      <c r="K212" s="12">
        <v>31552</v>
      </c>
      <c r="L212" s="12" t="str">
        <f t="shared" si="45"/>
        <v>Millennial</v>
      </c>
      <c r="M212">
        <f t="shared" ca="1" si="46"/>
        <v>38</v>
      </c>
      <c r="N212" s="12">
        <v>42541</v>
      </c>
      <c r="O212" s="14">
        <f t="shared" ca="1" si="47"/>
        <v>8</v>
      </c>
      <c r="P212" s="13">
        <v>240900</v>
      </c>
      <c r="Q212" s="13" t="str">
        <f t="shared" ca="1" si="48"/>
        <v>5 - 10 Year</v>
      </c>
      <c r="R212" s="3" t="str">
        <f t="shared" ca="1" si="51"/>
        <v>10%</v>
      </c>
      <c r="S212" s="13">
        <f t="shared" ca="1" si="49"/>
        <v>24090</v>
      </c>
      <c r="T212" s="13">
        <f t="shared" ca="1" si="50"/>
        <v>216810</v>
      </c>
      <c r="U212" t="str">
        <f>VLOOKUP(MID(B212,G212,F212-G212),Department!$A$1:$C$20,2,0)</f>
        <v>FrontEnd Developer</v>
      </c>
      <c r="V212" t="str">
        <f>VLOOKUP(U212,Department!$B$1:$C$20,2,0)</f>
        <v>Engineering and Data</v>
      </c>
      <c r="W212" t="str">
        <f>VLOOKUP(MID(B212,FIND(":",B212,F212+1)+1,2),Employee!$G$1:$H$8,2,0)</f>
        <v>Germany</v>
      </c>
    </row>
    <row r="213" spans="1:23" x14ac:dyDescent="0.35">
      <c r="A213" t="str">
        <f t="shared" si="39"/>
        <v>EMP-PM-R6-2018</v>
      </c>
      <c r="B213" t="s">
        <v>277</v>
      </c>
      <c r="C213" t="str">
        <f t="shared" si="42"/>
        <v>N19732</v>
      </c>
      <c r="D213" t="str">
        <f>VLOOKUP(C213,Employee!$A$1:$B$1803,2,0)</f>
        <v>Nestor Brock</v>
      </c>
      <c r="E213" t="str">
        <f>VLOOKUP(MID(B213,FIND(":",B213,FIND(":",B213)+1)+1,1),Employee!$C$1:$D$1803,2)</f>
        <v>Male</v>
      </c>
      <c r="F213">
        <f t="shared" si="40"/>
        <v>42</v>
      </c>
      <c r="G213">
        <f t="shared" si="41"/>
        <v>40</v>
      </c>
      <c r="H213" t="str">
        <f t="shared" si="43"/>
        <v>R6</v>
      </c>
      <c r="I213" t="str">
        <f>VLOOKUP(V213,Guide!$B$12:$C$18,2,0)</f>
        <v>PM</v>
      </c>
      <c r="J213" s="12" t="str">
        <f t="shared" si="44"/>
        <v>C4</v>
      </c>
      <c r="K213" s="12">
        <v>31081</v>
      </c>
      <c r="L213" s="12" t="str">
        <f t="shared" si="45"/>
        <v>Millennial</v>
      </c>
      <c r="M213">
        <f t="shared" ca="1" si="46"/>
        <v>40</v>
      </c>
      <c r="N213" s="12">
        <v>43111</v>
      </c>
      <c r="O213" s="14">
        <f t="shared" ca="1" si="47"/>
        <v>7</v>
      </c>
      <c r="P213" s="13">
        <v>149228</v>
      </c>
      <c r="Q213" s="13" t="str">
        <f t="shared" ca="1" si="48"/>
        <v>5 - 10 Year</v>
      </c>
      <c r="R213" s="3" t="str">
        <f t="shared" ca="1" si="51"/>
        <v>10%</v>
      </c>
      <c r="S213" s="13">
        <f t="shared" ca="1" si="49"/>
        <v>14922.800000000001</v>
      </c>
      <c r="T213" s="13">
        <f t="shared" ca="1" si="50"/>
        <v>134305.20000000001</v>
      </c>
      <c r="U213" t="str">
        <f>VLOOKUP(MID(B213,G213,F213-G213),Department!$A$1:$C$20,2,0)</f>
        <v>UI/UX</v>
      </c>
      <c r="V213" t="str">
        <f>VLOOKUP(U213,Department!$B$1:$C$20,2,0)</f>
        <v>Product Management</v>
      </c>
      <c r="W213" t="str">
        <f>VLOOKUP(MID(B213,FIND(":",B213,F213+1)+1,2),Employee!$G$1:$H$8,2,0)</f>
        <v>Australia</v>
      </c>
    </row>
    <row r="214" spans="1:23" x14ac:dyDescent="0.35">
      <c r="A214" t="str">
        <f t="shared" si="39"/>
        <v>EMP-OPR-R11-2014</v>
      </c>
      <c r="B214" t="s">
        <v>278</v>
      </c>
      <c r="C214" t="str">
        <f t="shared" si="42"/>
        <v>N10118</v>
      </c>
      <c r="D214" t="str">
        <f>VLOOKUP(C214,Employee!$A$1:$B$1803,2,0)</f>
        <v>Helena Ayers</v>
      </c>
      <c r="E214" t="str">
        <f>VLOOKUP(MID(B214,FIND(":",B214,FIND(":",B214)+1)+1,1),Employee!$C$1:$D$1803,2)</f>
        <v>Female</v>
      </c>
      <c r="F214">
        <f t="shared" si="40"/>
        <v>43</v>
      </c>
      <c r="G214">
        <f t="shared" si="41"/>
        <v>40</v>
      </c>
      <c r="H214" t="str">
        <f t="shared" si="43"/>
        <v>R11</v>
      </c>
      <c r="I214" t="str">
        <f>VLOOKUP(V214,Guide!$B$12:$C$18,2,0)</f>
        <v>OPR</v>
      </c>
      <c r="J214" s="12" t="str">
        <f t="shared" si="44"/>
        <v>C2</v>
      </c>
      <c r="K214" s="12">
        <v>33318</v>
      </c>
      <c r="L214" s="12" t="str">
        <f t="shared" si="45"/>
        <v>Millennial</v>
      </c>
      <c r="M214">
        <f t="shared" ca="1" si="46"/>
        <v>33</v>
      </c>
      <c r="N214" s="12">
        <v>41736</v>
      </c>
      <c r="O214" s="14">
        <f t="shared" ca="1" si="47"/>
        <v>10</v>
      </c>
      <c r="P214" s="13">
        <v>209297</v>
      </c>
      <c r="Q214" s="13" t="str">
        <f t="shared" ca="1" si="48"/>
        <v>5 - 10 Year</v>
      </c>
      <c r="R214" s="3" t="str">
        <f t="shared" ca="1" si="51"/>
        <v>10%</v>
      </c>
      <c r="S214" s="13">
        <f t="shared" ca="1" si="49"/>
        <v>20929.7</v>
      </c>
      <c r="T214" s="13">
        <f t="shared" ca="1" si="50"/>
        <v>188367.3</v>
      </c>
      <c r="U214" t="str">
        <f>VLOOKUP(MID(B214,G214,F214-G214),Department!$A$1:$C$20,2,0)</f>
        <v>Technical Support</v>
      </c>
      <c r="V214" t="str">
        <f>VLOOKUP(U214,Department!$B$1:$C$20,2,0)</f>
        <v>Operation</v>
      </c>
      <c r="W214" t="str">
        <f>VLOOKUP(MID(B214,FIND(":",B214,F214+1)+1,2),Employee!$G$1:$H$8,2,0)</f>
        <v>Canada</v>
      </c>
    </row>
    <row r="215" spans="1:23" x14ac:dyDescent="0.35">
      <c r="A215" t="str">
        <f t="shared" si="39"/>
        <v>EMP-FN-R19-2014</v>
      </c>
      <c r="B215" t="s">
        <v>279</v>
      </c>
      <c r="C215" t="str">
        <f t="shared" si="42"/>
        <v>N11295</v>
      </c>
      <c r="D215" t="str">
        <f>VLOOKUP(C215,Employee!$A$1:$B$1803,2,0)</f>
        <v>Christine Blake</v>
      </c>
      <c r="E215" t="str">
        <f>VLOOKUP(MID(B215,FIND(":",B215,FIND(":",B215)+1)+1,1),Employee!$C$1:$D$1803,2)</f>
        <v>Female</v>
      </c>
      <c r="F215">
        <f t="shared" si="40"/>
        <v>43</v>
      </c>
      <c r="G215">
        <f t="shared" si="41"/>
        <v>40</v>
      </c>
      <c r="H215" t="str">
        <f t="shared" si="43"/>
        <v>R19</v>
      </c>
      <c r="I215" t="str">
        <f>VLOOKUP(V215,Guide!$B$12:$C$18,2,0)</f>
        <v>FN</v>
      </c>
      <c r="J215" s="12" t="str">
        <f t="shared" si="44"/>
        <v>C7</v>
      </c>
      <c r="K215" s="12">
        <v>32690</v>
      </c>
      <c r="L215" s="12" t="str">
        <f t="shared" si="45"/>
        <v>Millennial</v>
      </c>
      <c r="M215">
        <f t="shared" ca="1" si="46"/>
        <v>35</v>
      </c>
      <c r="N215" s="12">
        <v>41925</v>
      </c>
      <c r="O215" s="14">
        <f t="shared" ca="1" si="47"/>
        <v>10</v>
      </c>
      <c r="P215" s="13">
        <v>135063</v>
      </c>
      <c r="Q215" s="13" t="str">
        <f t="shared" ca="1" si="48"/>
        <v>5 - 10 Year</v>
      </c>
      <c r="R215" s="3" t="str">
        <f t="shared" ca="1" si="51"/>
        <v>10%</v>
      </c>
      <c r="S215" s="13">
        <f t="shared" ca="1" si="49"/>
        <v>13506.300000000001</v>
      </c>
      <c r="T215" s="13">
        <f t="shared" ca="1" si="50"/>
        <v>121556.7</v>
      </c>
      <c r="U215" t="str">
        <f>VLOOKUP(MID(B215,G215,F215-G215),Department!$A$1:$C$20,2,0)</f>
        <v>Accounting</v>
      </c>
      <c r="V215" t="str">
        <f>VLOOKUP(U215,Department!$B$1:$C$20,2,0)</f>
        <v>Finance</v>
      </c>
      <c r="W215" t="str">
        <f>VLOOKUP(MID(B215,FIND(":",B215,F215+1)+1,2),Employee!$G$1:$H$8,2,0)</f>
        <v>Argentina</v>
      </c>
    </row>
    <row r="216" spans="1:23" x14ac:dyDescent="0.35">
      <c r="A216" t="str">
        <f t="shared" si="39"/>
        <v>EMP-SM-R9-2014</v>
      </c>
      <c r="B216" t="s">
        <v>280</v>
      </c>
      <c r="C216" t="str">
        <f t="shared" si="42"/>
        <v>N11649</v>
      </c>
      <c r="D216" t="str">
        <f>VLOOKUP(C216,Employee!$A$1:$B$1803,2,0)</f>
        <v>Maritza Blevins</v>
      </c>
      <c r="E216" t="str">
        <f>VLOOKUP(MID(B216,FIND(":",B216,FIND(":",B216)+1)+1,1),Employee!$C$1:$D$1803,2)</f>
        <v>Female</v>
      </c>
      <c r="F216">
        <f t="shared" si="40"/>
        <v>42</v>
      </c>
      <c r="G216">
        <f t="shared" si="41"/>
        <v>40</v>
      </c>
      <c r="H216" t="str">
        <f t="shared" si="43"/>
        <v>R9</v>
      </c>
      <c r="I216" t="str">
        <f>VLOOKUP(V216,Guide!$B$12:$C$18,2,0)</f>
        <v>SM</v>
      </c>
      <c r="J216" s="12" t="str">
        <f t="shared" si="44"/>
        <v>C4</v>
      </c>
      <c r="K216" s="12">
        <v>31782</v>
      </c>
      <c r="L216" s="12" t="str">
        <f t="shared" si="45"/>
        <v>Millennial</v>
      </c>
      <c r="M216">
        <f t="shared" ca="1" si="46"/>
        <v>38</v>
      </c>
      <c r="N216" s="12">
        <v>41984</v>
      </c>
      <c r="O216" s="14">
        <f t="shared" ca="1" si="47"/>
        <v>10</v>
      </c>
      <c r="P216" s="13">
        <v>218694</v>
      </c>
      <c r="Q216" s="13" t="str">
        <f t="shared" ca="1" si="48"/>
        <v>5 - 10 Year</v>
      </c>
      <c r="R216" s="3" t="str">
        <f t="shared" ca="1" si="51"/>
        <v>10%</v>
      </c>
      <c r="S216" s="13">
        <f t="shared" ca="1" si="49"/>
        <v>21869.4</v>
      </c>
      <c r="T216" s="13">
        <f t="shared" ca="1" si="50"/>
        <v>196824.6</v>
      </c>
      <c r="U216" t="str">
        <f>VLOOKUP(MID(B216,G216,F216-G216),Department!$A$1:$C$20,2,0)</f>
        <v xml:space="preserve">Presales </v>
      </c>
      <c r="V216" t="str">
        <f>VLOOKUP(U216,Department!$B$1:$C$20,2,0)</f>
        <v>Sales and Marketing</v>
      </c>
      <c r="W216" t="str">
        <f>VLOOKUP(MID(B216,FIND(":",B216,F216+1)+1,2),Employee!$G$1:$H$8,2,0)</f>
        <v>Australia</v>
      </c>
    </row>
    <row r="217" spans="1:23" x14ac:dyDescent="0.35">
      <c r="A217" t="str">
        <f t="shared" si="39"/>
        <v>EMP-OPR-R8-2016</v>
      </c>
      <c r="B217" t="s">
        <v>281</v>
      </c>
      <c r="C217" t="str">
        <f t="shared" si="42"/>
        <v>N15610</v>
      </c>
      <c r="D217" t="str">
        <f>VLOOKUP(C217,Employee!$A$1:$B$1803,2,0)</f>
        <v>Dion Wiggins</v>
      </c>
      <c r="E217" t="str">
        <f>VLOOKUP(MID(B217,FIND(":",B217,FIND(":",B217)+1)+1,1),Employee!$C$1:$D$1803,2)</f>
        <v>Male</v>
      </c>
      <c r="F217">
        <f t="shared" si="40"/>
        <v>42</v>
      </c>
      <c r="G217">
        <f t="shared" si="41"/>
        <v>40</v>
      </c>
      <c r="H217" t="str">
        <f t="shared" si="43"/>
        <v>R8</v>
      </c>
      <c r="I217" t="str">
        <f>VLOOKUP(V217,Guide!$B$12:$C$18,2,0)</f>
        <v>OPR</v>
      </c>
      <c r="J217" s="12" t="str">
        <f t="shared" si="44"/>
        <v>C6</v>
      </c>
      <c r="K217" s="12">
        <v>32495</v>
      </c>
      <c r="L217" s="12" t="str">
        <f t="shared" si="45"/>
        <v>Millennial</v>
      </c>
      <c r="M217">
        <f t="shared" ca="1" si="46"/>
        <v>36</v>
      </c>
      <c r="N217" s="12">
        <v>42422</v>
      </c>
      <c r="O217" s="14">
        <f t="shared" ca="1" si="47"/>
        <v>9</v>
      </c>
      <c r="P217" s="13">
        <v>114375</v>
      </c>
      <c r="Q217" s="13" t="str">
        <f t="shared" ca="1" si="48"/>
        <v>5 - 10 Year</v>
      </c>
      <c r="R217" s="3" t="str">
        <f t="shared" ca="1" si="51"/>
        <v>10%</v>
      </c>
      <c r="S217" s="13">
        <f t="shared" ca="1" si="49"/>
        <v>11437.5</v>
      </c>
      <c r="T217" s="13">
        <f t="shared" ca="1" si="50"/>
        <v>102937.5</v>
      </c>
      <c r="U217" t="str">
        <f>VLOOKUP(MID(B217,G217,F217-G217),Department!$A$1:$C$20,2,0)</f>
        <v>DevOps Engineer</v>
      </c>
      <c r="V217" t="str">
        <f>VLOOKUP(U217,Department!$B$1:$C$20,2,0)</f>
        <v>Operation</v>
      </c>
      <c r="W217" t="str">
        <f>VLOOKUP(MID(B217,FIND(":",B217,F217+1)+1,2),Employee!$G$1:$H$8,2,0)</f>
        <v>France</v>
      </c>
    </row>
    <row r="218" spans="1:23" x14ac:dyDescent="0.35">
      <c r="A218" t="str">
        <f t="shared" si="39"/>
        <v>EMP-SM-R10-2014</v>
      </c>
      <c r="B218" t="s">
        <v>282</v>
      </c>
      <c r="C218" t="str">
        <f t="shared" si="42"/>
        <v>N10899</v>
      </c>
      <c r="D218" t="str">
        <f>VLOOKUP(C218,Employee!$A$1:$B$1803,2,0)</f>
        <v>Major Mason</v>
      </c>
      <c r="E218" t="str">
        <f>VLOOKUP(MID(B218,FIND(":",B218,FIND(":",B218)+1)+1,1),Employee!$C$1:$D$1803,2)</f>
        <v>Male</v>
      </c>
      <c r="F218">
        <f t="shared" si="40"/>
        <v>43</v>
      </c>
      <c r="G218">
        <f t="shared" si="41"/>
        <v>40</v>
      </c>
      <c r="H218" t="str">
        <f t="shared" si="43"/>
        <v>R10</v>
      </c>
      <c r="I218" t="str">
        <f>VLOOKUP(V218,Guide!$B$12:$C$18,2,0)</f>
        <v>SM</v>
      </c>
      <c r="J218" s="12" t="str">
        <f t="shared" si="44"/>
        <v>C7</v>
      </c>
      <c r="K218" s="12">
        <v>31822</v>
      </c>
      <c r="L218" s="12" t="str">
        <f t="shared" si="45"/>
        <v>Millennial</v>
      </c>
      <c r="M218">
        <f t="shared" ca="1" si="46"/>
        <v>38</v>
      </c>
      <c r="N218" s="12">
        <v>41858</v>
      </c>
      <c r="O218" s="14">
        <f t="shared" ca="1" si="47"/>
        <v>10</v>
      </c>
      <c r="P218" s="13">
        <v>277920</v>
      </c>
      <c r="Q218" s="13" t="str">
        <f t="shared" ca="1" si="48"/>
        <v>5 - 10 Year</v>
      </c>
      <c r="R218" s="3" t="str">
        <f t="shared" ca="1" si="51"/>
        <v>10%</v>
      </c>
      <c r="S218" s="13">
        <f t="shared" ca="1" si="49"/>
        <v>27792</v>
      </c>
      <c r="T218" s="13">
        <f t="shared" ca="1" si="50"/>
        <v>250128</v>
      </c>
      <c r="U218" t="str">
        <f>VLOOKUP(MID(B218,G218,F218-G218),Department!$A$1:$C$20,2,0)</f>
        <v>Marketing</v>
      </c>
      <c r="V218" t="str">
        <f>VLOOKUP(U218,Department!$B$1:$C$20,2,0)</f>
        <v>Sales and Marketing</v>
      </c>
      <c r="W218" t="str">
        <f>VLOOKUP(MID(B218,FIND(":",B218,F218+1)+1,2),Employee!$G$1:$H$8,2,0)</f>
        <v>Argentina</v>
      </c>
    </row>
    <row r="219" spans="1:23" x14ac:dyDescent="0.35">
      <c r="A219" t="str">
        <f t="shared" si="39"/>
        <v>EMP-SM-R9-2013</v>
      </c>
      <c r="B219" t="s">
        <v>283</v>
      </c>
      <c r="C219" t="str">
        <f t="shared" si="42"/>
        <v>N8691</v>
      </c>
      <c r="D219" t="str">
        <f>VLOOKUP(C219,Employee!$A$1:$B$1803,2,0)</f>
        <v>Owen Little</v>
      </c>
      <c r="E219" t="str">
        <f>VLOOKUP(MID(B219,FIND(":",B219,FIND(":",B219)+1)+1,1),Employee!$C$1:$D$1803,2)</f>
        <v>Male</v>
      </c>
      <c r="F219">
        <f t="shared" si="40"/>
        <v>41</v>
      </c>
      <c r="G219">
        <f t="shared" si="41"/>
        <v>39</v>
      </c>
      <c r="H219" t="str">
        <f t="shared" si="43"/>
        <v>R9</v>
      </c>
      <c r="I219" t="str">
        <f>VLOOKUP(V219,Guide!$B$12:$C$18,2,0)</f>
        <v>SM</v>
      </c>
      <c r="J219" s="12" t="str">
        <f t="shared" si="44"/>
        <v>C6</v>
      </c>
      <c r="K219" s="12">
        <v>30192</v>
      </c>
      <c r="L219" s="12" t="str">
        <f t="shared" si="45"/>
        <v>Millennial</v>
      </c>
      <c r="M219">
        <f t="shared" ca="1" si="46"/>
        <v>42</v>
      </c>
      <c r="N219" s="12">
        <v>41435</v>
      </c>
      <c r="O219" s="14">
        <f t="shared" ca="1" si="47"/>
        <v>11</v>
      </c>
      <c r="P219" s="13">
        <v>120781</v>
      </c>
      <c r="Q219" s="13" t="str">
        <f t="shared" ca="1" si="48"/>
        <v>11 - 15 Year</v>
      </c>
      <c r="R219" s="3" t="str">
        <f t="shared" ca="1" si="51"/>
        <v>15%</v>
      </c>
      <c r="S219" s="13">
        <f t="shared" ca="1" si="49"/>
        <v>18117.149999999998</v>
      </c>
      <c r="T219" s="13">
        <f t="shared" ca="1" si="50"/>
        <v>102663.85</v>
      </c>
      <c r="U219" t="str">
        <f>VLOOKUP(MID(B219,G219,F219-G219),Department!$A$1:$C$20,2,0)</f>
        <v xml:space="preserve">Presales </v>
      </c>
      <c r="V219" t="str">
        <f>VLOOKUP(U219,Department!$B$1:$C$20,2,0)</f>
        <v>Sales and Marketing</v>
      </c>
      <c r="W219" t="str">
        <f>VLOOKUP(MID(B219,FIND(":",B219,F219+1)+1,2),Employee!$G$1:$H$8,2,0)</f>
        <v>France</v>
      </c>
    </row>
    <row r="220" spans="1:23" x14ac:dyDescent="0.35">
      <c r="A220" t="str">
        <f t="shared" si="39"/>
        <v>EMP-OPR-R17-2014</v>
      </c>
      <c r="B220" t="s">
        <v>284</v>
      </c>
      <c r="C220" t="str">
        <f t="shared" si="42"/>
        <v>N11024</v>
      </c>
      <c r="D220" t="str">
        <f>VLOOKUP(C220,Employee!$A$1:$B$1803,2,0)</f>
        <v>Elvis Gaines</v>
      </c>
      <c r="E220" t="str">
        <f>VLOOKUP(MID(B220,FIND(":",B220,FIND(":",B220)+1)+1,1),Employee!$C$1:$D$1803,2)</f>
        <v>Male</v>
      </c>
      <c r="F220">
        <f t="shared" si="40"/>
        <v>43</v>
      </c>
      <c r="G220">
        <f t="shared" si="41"/>
        <v>40</v>
      </c>
      <c r="H220" t="str">
        <f t="shared" si="43"/>
        <v>R17</v>
      </c>
      <c r="I220" t="str">
        <f>VLOOKUP(V220,Guide!$B$12:$C$18,2,0)</f>
        <v>OPR</v>
      </c>
      <c r="J220" s="12" t="str">
        <f t="shared" si="44"/>
        <v>C7</v>
      </c>
      <c r="K220" s="12">
        <v>32566</v>
      </c>
      <c r="L220" s="12" t="str">
        <f t="shared" si="45"/>
        <v>Millennial</v>
      </c>
      <c r="M220">
        <f t="shared" ca="1" si="46"/>
        <v>35</v>
      </c>
      <c r="N220" s="12">
        <v>41876</v>
      </c>
      <c r="O220" s="14">
        <f t="shared" ca="1" si="47"/>
        <v>10</v>
      </c>
      <c r="P220" s="13">
        <v>209503</v>
      </c>
      <c r="Q220" s="13" t="str">
        <f t="shared" ca="1" si="48"/>
        <v>5 - 10 Year</v>
      </c>
      <c r="R220" s="3" t="str">
        <f t="shared" ca="1" si="51"/>
        <v>10%</v>
      </c>
      <c r="S220" s="13">
        <f t="shared" ca="1" si="49"/>
        <v>20950.300000000003</v>
      </c>
      <c r="T220" s="13">
        <f t="shared" ca="1" si="50"/>
        <v>188552.7</v>
      </c>
      <c r="U220" t="str">
        <f>VLOOKUP(MID(B220,G220,F220-G220),Department!$A$1:$C$20,2,0)</f>
        <v>Database Administrator</v>
      </c>
      <c r="V220" t="str">
        <f>VLOOKUP(U220,Department!$B$1:$C$20,2,0)</f>
        <v>Operation</v>
      </c>
      <c r="W220" t="str">
        <f>VLOOKUP(MID(B220,FIND(":",B220,F220+1)+1,2),Employee!$G$1:$H$8,2,0)</f>
        <v>Argentina</v>
      </c>
    </row>
    <row r="221" spans="1:23" x14ac:dyDescent="0.35">
      <c r="A221" t="str">
        <f t="shared" si="39"/>
        <v>EMP-OPR-R11-2012</v>
      </c>
      <c r="B221" t="s">
        <v>285</v>
      </c>
      <c r="C221" t="str">
        <f t="shared" si="42"/>
        <v>N7025</v>
      </c>
      <c r="D221" t="str">
        <f>VLOOKUP(C221,Employee!$A$1:$B$1803,2,0)</f>
        <v>Douglas Donaldson</v>
      </c>
      <c r="E221" t="str">
        <f>VLOOKUP(MID(B221,FIND(":",B221,FIND(":",B221)+1)+1,1),Employee!$C$1:$D$1803,2)</f>
        <v>Male</v>
      </c>
      <c r="F221">
        <f t="shared" si="40"/>
        <v>42</v>
      </c>
      <c r="G221">
        <f t="shared" si="41"/>
        <v>39</v>
      </c>
      <c r="H221" t="str">
        <f t="shared" si="43"/>
        <v>R11</v>
      </c>
      <c r="I221" t="str">
        <f>VLOOKUP(V221,Guide!$B$12:$C$18,2,0)</f>
        <v>OPR</v>
      </c>
      <c r="J221" s="12" t="str">
        <f t="shared" si="44"/>
        <v>C1</v>
      </c>
      <c r="K221" s="12">
        <v>31967</v>
      </c>
      <c r="L221" s="12" t="str">
        <f t="shared" si="45"/>
        <v>Millennial</v>
      </c>
      <c r="M221">
        <f t="shared" ca="1" si="46"/>
        <v>37</v>
      </c>
      <c r="N221" s="12">
        <v>41218</v>
      </c>
      <c r="O221" s="14">
        <f t="shared" ca="1" si="47"/>
        <v>12</v>
      </c>
      <c r="P221" s="13">
        <v>203468</v>
      </c>
      <c r="Q221" s="13" t="str">
        <f t="shared" ca="1" si="48"/>
        <v>11 - 15 Year</v>
      </c>
      <c r="R221" s="3" t="str">
        <f t="shared" ca="1" si="51"/>
        <v>15%</v>
      </c>
      <c r="S221" s="13">
        <f t="shared" ca="1" si="49"/>
        <v>30520.199999999997</v>
      </c>
      <c r="T221" s="13">
        <f t="shared" ca="1" si="50"/>
        <v>172947.8</v>
      </c>
      <c r="U221" t="str">
        <f>VLOOKUP(MID(B221,G221,F221-G221),Department!$A$1:$C$20,2,0)</f>
        <v>Technical Support</v>
      </c>
      <c r="V221" t="str">
        <f>VLOOKUP(U221,Department!$B$1:$C$20,2,0)</f>
        <v>Operation</v>
      </c>
      <c r="W221" t="str">
        <f>VLOOKUP(MID(B221,FIND(":",B221,F221+1)+1,2),Employee!$G$1:$H$8,2,0)</f>
        <v>United States Of America</v>
      </c>
    </row>
    <row r="222" spans="1:23" x14ac:dyDescent="0.35">
      <c r="A222" t="str">
        <f t="shared" si="39"/>
        <v>EMP-PM-R5-2018</v>
      </c>
      <c r="B222" t="s">
        <v>286</v>
      </c>
      <c r="C222" t="str">
        <f t="shared" si="42"/>
        <v>N20629</v>
      </c>
      <c r="D222" t="str">
        <f>VLOOKUP(C222,Employee!$A$1:$B$1803,2,0)</f>
        <v>Brandon Pearson</v>
      </c>
      <c r="E222" t="str">
        <f>VLOOKUP(MID(B222,FIND(":",B222,FIND(":",B222)+1)+1,1),Employee!$C$1:$D$1803,2)</f>
        <v>Male</v>
      </c>
      <c r="F222">
        <f t="shared" si="40"/>
        <v>42</v>
      </c>
      <c r="G222">
        <f t="shared" si="41"/>
        <v>40</v>
      </c>
      <c r="H222" t="str">
        <f t="shared" si="43"/>
        <v>R5</v>
      </c>
      <c r="I222" t="str">
        <f>VLOOKUP(V222,Guide!$B$12:$C$18,2,0)</f>
        <v>PM</v>
      </c>
      <c r="J222" s="12" t="str">
        <f t="shared" si="44"/>
        <v>C5</v>
      </c>
      <c r="K222" s="12">
        <v>30225</v>
      </c>
      <c r="L222" s="12" t="str">
        <f t="shared" si="45"/>
        <v>Millennial</v>
      </c>
      <c r="M222">
        <f t="shared" ca="1" si="46"/>
        <v>42</v>
      </c>
      <c r="N222" s="12">
        <v>43314</v>
      </c>
      <c r="O222" s="14">
        <f t="shared" ca="1" si="47"/>
        <v>6</v>
      </c>
      <c r="P222" s="13">
        <v>234061</v>
      </c>
      <c r="Q222" s="13" t="str">
        <f t="shared" ca="1" si="48"/>
        <v>5 - 10 Year</v>
      </c>
      <c r="R222" s="3" t="str">
        <f t="shared" ca="1" si="51"/>
        <v>10%</v>
      </c>
      <c r="S222" s="13">
        <f t="shared" ca="1" si="49"/>
        <v>23406.100000000002</v>
      </c>
      <c r="T222" s="13">
        <f t="shared" ca="1" si="50"/>
        <v>210654.9</v>
      </c>
      <c r="U222" t="str">
        <f>VLOOKUP(MID(B222,G222,F222-G222),Department!$A$1:$C$20,2,0)</f>
        <v>Product Manager</v>
      </c>
      <c r="V222" t="str">
        <f>VLOOKUP(U222,Department!$B$1:$C$20,2,0)</f>
        <v>Product Management</v>
      </c>
      <c r="W222" t="str">
        <f>VLOOKUP(MID(B222,FIND(":",B222,F222+1)+1,2),Employee!$G$1:$H$8,2,0)</f>
        <v>Germany</v>
      </c>
    </row>
    <row r="223" spans="1:23" x14ac:dyDescent="0.35">
      <c r="A223" t="str">
        <f t="shared" si="39"/>
        <v>EMP-FN-R19-2012</v>
      </c>
      <c r="B223" t="s">
        <v>287</v>
      </c>
      <c r="C223" t="str">
        <f t="shared" si="42"/>
        <v>N7711</v>
      </c>
      <c r="D223" t="str">
        <f>VLOOKUP(C223,Employee!$A$1:$B$1803,2,0)</f>
        <v>Jarrod Meyers</v>
      </c>
      <c r="E223" t="str">
        <f>VLOOKUP(MID(B223,FIND(":",B223,FIND(":",B223)+1)+1,1),Employee!$C$1:$D$1803,2)</f>
        <v>Male</v>
      </c>
      <c r="F223">
        <f t="shared" si="40"/>
        <v>42</v>
      </c>
      <c r="G223">
        <f t="shared" si="41"/>
        <v>39</v>
      </c>
      <c r="H223" t="str">
        <f t="shared" si="43"/>
        <v>R19</v>
      </c>
      <c r="I223" t="str">
        <f>VLOOKUP(V223,Guide!$B$12:$C$18,2,0)</f>
        <v>FN</v>
      </c>
      <c r="J223" s="12" t="str">
        <f t="shared" si="44"/>
        <v>C3</v>
      </c>
      <c r="K223" s="12">
        <v>33294</v>
      </c>
      <c r="L223" s="12" t="str">
        <f t="shared" si="45"/>
        <v>Millennial</v>
      </c>
      <c r="M223">
        <f t="shared" ca="1" si="46"/>
        <v>33</v>
      </c>
      <c r="N223" s="12">
        <v>41204</v>
      </c>
      <c r="O223" s="14">
        <f t="shared" ca="1" si="47"/>
        <v>12</v>
      </c>
      <c r="P223" s="13">
        <v>178533</v>
      </c>
      <c r="Q223" s="13" t="str">
        <f t="shared" ca="1" si="48"/>
        <v>11 - 15 Year</v>
      </c>
      <c r="R223" s="3" t="str">
        <f t="shared" ca="1" si="51"/>
        <v>15%</v>
      </c>
      <c r="S223" s="13">
        <f t="shared" ca="1" si="49"/>
        <v>26779.95</v>
      </c>
      <c r="T223" s="13">
        <f t="shared" ca="1" si="50"/>
        <v>151753.04999999999</v>
      </c>
      <c r="U223" t="str">
        <f>VLOOKUP(MID(B223,G223,F223-G223),Department!$A$1:$C$20,2,0)</f>
        <v>Accounting</v>
      </c>
      <c r="V223" t="str">
        <f>VLOOKUP(U223,Department!$B$1:$C$20,2,0)</f>
        <v>Finance</v>
      </c>
      <c r="W223" t="str">
        <f>VLOOKUP(MID(B223,FIND(":",B223,F223+1)+1,2),Employee!$G$1:$H$8,2,0)</f>
        <v>United Kingdom</v>
      </c>
    </row>
    <row r="224" spans="1:23" x14ac:dyDescent="0.35">
      <c r="A224" t="str">
        <f t="shared" si="39"/>
        <v>EMP-PM-R6-2018</v>
      </c>
      <c r="B224" t="s">
        <v>288</v>
      </c>
      <c r="C224" t="str">
        <f t="shared" si="42"/>
        <v>N20130</v>
      </c>
      <c r="D224" t="str">
        <f>VLOOKUP(C224,Employee!$A$1:$B$1803,2,0)</f>
        <v>Fredrick Bruce</v>
      </c>
      <c r="E224" t="str">
        <f>VLOOKUP(MID(B224,FIND(":",B224,FIND(":",B224)+1)+1,1),Employee!$C$1:$D$1803,2)</f>
        <v>Male</v>
      </c>
      <c r="F224">
        <f t="shared" si="40"/>
        <v>42</v>
      </c>
      <c r="G224">
        <f t="shared" si="41"/>
        <v>40</v>
      </c>
      <c r="H224" t="str">
        <f t="shared" si="43"/>
        <v>R6</v>
      </c>
      <c r="I224" t="str">
        <f>VLOOKUP(V224,Guide!$B$12:$C$18,2,0)</f>
        <v>PM</v>
      </c>
      <c r="J224" s="12" t="str">
        <f t="shared" si="44"/>
        <v>C6</v>
      </c>
      <c r="K224" s="12">
        <v>31750</v>
      </c>
      <c r="L224" s="12" t="str">
        <f t="shared" si="45"/>
        <v>Millennial</v>
      </c>
      <c r="M224">
        <f t="shared" ca="1" si="46"/>
        <v>38</v>
      </c>
      <c r="N224" s="12">
        <v>43220</v>
      </c>
      <c r="O224" s="14">
        <f t="shared" ca="1" si="47"/>
        <v>6</v>
      </c>
      <c r="P224" s="13">
        <v>87890</v>
      </c>
      <c r="Q224" s="13" t="str">
        <f t="shared" ca="1" si="48"/>
        <v>5 - 10 Year</v>
      </c>
      <c r="R224" s="3" t="str">
        <f t="shared" ca="1" si="51"/>
        <v>10%</v>
      </c>
      <c r="S224" s="13">
        <f t="shared" ca="1" si="49"/>
        <v>8789</v>
      </c>
      <c r="T224" s="13">
        <f t="shared" ca="1" si="50"/>
        <v>79101</v>
      </c>
      <c r="U224" t="str">
        <f>VLOOKUP(MID(B224,G224,F224-G224),Department!$A$1:$C$20,2,0)</f>
        <v>UI/UX</v>
      </c>
      <c r="V224" t="str">
        <f>VLOOKUP(U224,Department!$B$1:$C$20,2,0)</f>
        <v>Product Management</v>
      </c>
      <c r="W224" t="str">
        <f>VLOOKUP(MID(B224,FIND(":",B224,F224+1)+1,2),Employee!$G$1:$H$8,2,0)</f>
        <v>France</v>
      </c>
    </row>
    <row r="225" spans="1:23" x14ac:dyDescent="0.35">
      <c r="A225" t="str">
        <f t="shared" si="39"/>
        <v>EMP-OPR-R11-2014</v>
      </c>
      <c r="B225" t="s">
        <v>289</v>
      </c>
      <c r="C225" t="str">
        <f t="shared" si="42"/>
        <v>N11740</v>
      </c>
      <c r="D225" t="str">
        <f>VLOOKUP(C225,Employee!$A$1:$B$1803,2,0)</f>
        <v>Brenton Frank</v>
      </c>
      <c r="E225" t="str">
        <f>VLOOKUP(MID(B225,FIND(":",B225,FIND(":",B225)+1)+1,1),Employee!$C$1:$D$1803,2)</f>
        <v>Male</v>
      </c>
      <c r="F225">
        <f t="shared" si="40"/>
        <v>43</v>
      </c>
      <c r="G225">
        <f t="shared" si="41"/>
        <v>40</v>
      </c>
      <c r="H225" t="str">
        <f t="shared" si="43"/>
        <v>R11</v>
      </c>
      <c r="I225" t="str">
        <f>VLOOKUP(V225,Guide!$B$12:$C$18,2,0)</f>
        <v>OPR</v>
      </c>
      <c r="J225" s="12" t="str">
        <f t="shared" si="44"/>
        <v>C6</v>
      </c>
      <c r="K225" s="12">
        <v>32007</v>
      </c>
      <c r="L225" s="12" t="str">
        <f t="shared" si="45"/>
        <v>Millennial</v>
      </c>
      <c r="M225">
        <f t="shared" ca="1" si="46"/>
        <v>37</v>
      </c>
      <c r="N225" s="12">
        <v>41995</v>
      </c>
      <c r="O225" s="14">
        <f t="shared" ca="1" si="47"/>
        <v>10</v>
      </c>
      <c r="P225" s="13">
        <v>225519</v>
      </c>
      <c r="Q225" s="13" t="str">
        <f t="shared" ca="1" si="48"/>
        <v>5 - 10 Year</v>
      </c>
      <c r="R225" s="3" t="str">
        <f t="shared" ca="1" si="51"/>
        <v>10%</v>
      </c>
      <c r="S225" s="13">
        <f t="shared" ca="1" si="49"/>
        <v>22551.9</v>
      </c>
      <c r="T225" s="13">
        <f t="shared" ca="1" si="50"/>
        <v>202967.1</v>
      </c>
      <c r="U225" t="str">
        <f>VLOOKUP(MID(B225,G225,F225-G225),Department!$A$1:$C$20,2,0)</f>
        <v>Technical Support</v>
      </c>
      <c r="V225" t="str">
        <f>VLOOKUP(U225,Department!$B$1:$C$20,2,0)</f>
        <v>Operation</v>
      </c>
      <c r="W225" t="str">
        <f>VLOOKUP(MID(B225,FIND(":",B225,F225+1)+1,2),Employee!$G$1:$H$8,2,0)</f>
        <v>France</v>
      </c>
    </row>
    <row r="226" spans="1:23" x14ac:dyDescent="0.35">
      <c r="A226" t="str">
        <f t="shared" si="39"/>
        <v>EMP-FN-R19-2015</v>
      </c>
      <c r="B226" t="s">
        <v>290</v>
      </c>
      <c r="C226" t="str">
        <f t="shared" si="42"/>
        <v>N14902</v>
      </c>
      <c r="D226" t="str">
        <f>VLOOKUP(C226,Employee!$A$1:$B$1803,2,0)</f>
        <v>Winford Gutierrez</v>
      </c>
      <c r="E226" t="str">
        <f>VLOOKUP(MID(B226,FIND(":",B226,FIND(":",B226)+1)+1,1),Employee!$C$1:$D$1803,2)</f>
        <v>Male</v>
      </c>
      <c r="F226">
        <f t="shared" si="40"/>
        <v>43</v>
      </c>
      <c r="G226">
        <f t="shared" si="41"/>
        <v>40</v>
      </c>
      <c r="H226" t="str">
        <f t="shared" si="43"/>
        <v>R19</v>
      </c>
      <c r="I226" t="str">
        <f>VLOOKUP(V226,Guide!$B$12:$C$18,2,0)</f>
        <v>FN</v>
      </c>
      <c r="J226" s="12" t="str">
        <f t="shared" si="44"/>
        <v>C5</v>
      </c>
      <c r="K226" s="12">
        <v>33173</v>
      </c>
      <c r="L226" s="12" t="str">
        <f t="shared" si="45"/>
        <v>Millennial</v>
      </c>
      <c r="M226">
        <f t="shared" ca="1" si="46"/>
        <v>34</v>
      </c>
      <c r="N226" s="12">
        <v>42250</v>
      </c>
      <c r="O226" s="14">
        <f t="shared" ca="1" si="47"/>
        <v>9</v>
      </c>
      <c r="P226" s="13">
        <v>148573</v>
      </c>
      <c r="Q226" s="13" t="str">
        <f t="shared" ca="1" si="48"/>
        <v>5 - 10 Year</v>
      </c>
      <c r="R226" s="3" t="str">
        <f t="shared" ca="1" si="51"/>
        <v>10%</v>
      </c>
      <c r="S226" s="13">
        <f t="shared" ca="1" si="49"/>
        <v>14857.300000000001</v>
      </c>
      <c r="T226" s="13">
        <f t="shared" ca="1" si="50"/>
        <v>133715.70000000001</v>
      </c>
      <c r="U226" t="str">
        <f>VLOOKUP(MID(B226,G226,F226-G226),Department!$A$1:$C$20,2,0)</f>
        <v>Accounting</v>
      </c>
      <c r="V226" t="str">
        <f>VLOOKUP(U226,Department!$B$1:$C$20,2,0)</f>
        <v>Finance</v>
      </c>
      <c r="W226" t="str">
        <f>VLOOKUP(MID(B226,FIND(":",B226,F226+1)+1,2),Employee!$G$1:$H$8,2,0)</f>
        <v>Germany</v>
      </c>
    </row>
    <row r="227" spans="1:23" x14ac:dyDescent="0.35">
      <c r="A227" t="str">
        <f t="shared" si="39"/>
        <v>EMP-PM-R6-2018</v>
      </c>
      <c r="B227" t="s">
        <v>291</v>
      </c>
      <c r="C227" t="str">
        <f t="shared" si="42"/>
        <v>N21028</v>
      </c>
      <c r="D227" t="str">
        <f>VLOOKUP(C227,Employee!$A$1:$B$1803,2,0)</f>
        <v>Rafael Barrera</v>
      </c>
      <c r="E227" t="str">
        <f>VLOOKUP(MID(B227,FIND(":",B227,FIND(":",B227)+1)+1,1),Employee!$C$1:$D$1803,2)</f>
        <v>Male</v>
      </c>
      <c r="F227">
        <f t="shared" si="40"/>
        <v>42</v>
      </c>
      <c r="G227">
        <f t="shared" si="41"/>
        <v>40</v>
      </c>
      <c r="H227" t="str">
        <f t="shared" si="43"/>
        <v>R6</v>
      </c>
      <c r="I227" t="str">
        <f>VLOOKUP(V227,Guide!$B$12:$C$18,2,0)</f>
        <v>PM</v>
      </c>
      <c r="J227" s="12" t="str">
        <f t="shared" si="44"/>
        <v>C1</v>
      </c>
      <c r="K227" s="12">
        <v>33594</v>
      </c>
      <c r="L227" s="12" t="str">
        <f t="shared" si="45"/>
        <v>Millennial</v>
      </c>
      <c r="M227">
        <f t="shared" ca="1" si="46"/>
        <v>33</v>
      </c>
      <c r="N227" s="12">
        <v>43395</v>
      </c>
      <c r="O227" s="14">
        <f t="shared" ca="1" si="47"/>
        <v>6</v>
      </c>
      <c r="P227" s="13">
        <v>124559</v>
      </c>
      <c r="Q227" s="13" t="str">
        <f t="shared" ca="1" si="48"/>
        <v>5 - 10 Year</v>
      </c>
      <c r="R227" s="3" t="str">
        <f t="shared" ca="1" si="51"/>
        <v>10%</v>
      </c>
      <c r="S227" s="13">
        <f t="shared" ca="1" si="49"/>
        <v>12455.900000000001</v>
      </c>
      <c r="T227" s="13">
        <f t="shared" ca="1" si="50"/>
        <v>112103.1</v>
      </c>
      <c r="U227" t="str">
        <f>VLOOKUP(MID(B227,G227,F227-G227),Department!$A$1:$C$20,2,0)</f>
        <v>UI/UX</v>
      </c>
      <c r="V227" t="str">
        <f>VLOOKUP(U227,Department!$B$1:$C$20,2,0)</f>
        <v>Product Management</v>
      </c>
      <c r="W227" t="str">
        <f>VLOOKUP(MID(B227,FIND(":",B227,F227+1)+1,2),Employee!$G$1:$H$8,2,0)</f>
        <v>United States Of America</v>
      </c>
    </row>
    <row r="228" spans="1:23" x14ac:dyDescent="0.35">
      <c r="A228" t="str">
        <f t="shared" si="39"/>
        <v>EMP-ENG-R3-2014</v>
      </c>
      <c r="B228" t="s">
        <v>292</v>
      </c>
      <c r="C228" t="str">
        <f t="shared" si="42"/>
        <v>N9940</v>
      </c>
      <c r="D228" t="str">
        <f>VLOOKUP(C228,Employee!$A$1:$B$1803,2,0)</f>
        <v>Basil Neal</v>
      </c>
      <c r="E228" t="str">
        <f>VLOOKUP(MID(B228,FIND(":",B228,FIND(":",B228)+1)+1,1),Employee!$C$1:$D$1803,2)</f>
        <v>Male</v>
      </c>
      <c r="F228">
        <f t="shared" si="40"/>
        <v>41</v>
      </c>
      <c r="G228">
        <f t="shared" si="41"/>
        <v>39</v>
      </c>
      <c r="H228" t="str">
        <f t="shared" si="43"/>
        <v>R3</v>
      </c>
      <c r="I228" t="str">
        <f>VLOOKUP(V228,Guide!$B$12:$C$18,2,0)</f>
        <v>ENG</v>
      </c>
      <c r="J228" s="12" t="str">
        <f t="shared" si="44"/>
        <v>C5</v>
      </c>
      <c r="K228" s="12">
        <v>32125</v>
      </c>
      <c r="L228" s="12" t="str">
        <f t="shared" si="45"/>
        <v>Millennial</v>
      </c>
      <c r="M228">
        <f t="shared" ca="1" si="46"/>
        <v>37</v>
      </c>
      <c r="N228" s="12">
        <v>41697</v>
      </c>
      <c r="O228" s="14">
        <f t="shared" ca="1" si="47"/>
        <v>10</v>
      </c>
      <c r="P228" s="13">
        <v>116201</v>
      </c>
      <c r="Q228" s="13" t="str">
        <f t="shared" ca="1" si="48"/>
        <v>5 - 10 Year</v>
      </c>
      <c r="R228" s="3" t="str">
        <f t="shared" ca="1" si="51"/>
        <v>10%</v>
      </c>
      <c r="S228" s="13">
        <f t="shared" ca="1" si="49"/>
        <v>11620.1</v>
      </c>
      <c r="T228" s="13">
        <f t="shared" ca="1" si="50"/>
        <v>104580.9</v>
      </c>
      <c r="U228" t="str">
        <f>VLOOKUP(MID(B228,G228,F228-G228),Department!$A$1:$C$20,2,0)</f>
        <v>Software Quality Assurance</v>
      </c>
      <c r="V228" t="str">
        <f>VLOOKUP(U228,Department!$B$1:$C$20,2,0)</f>
        <v>Engineering and Data</v>
      </c>
      <c r="W228" t="str">
        <f>VLOOKUP(MID(B228,FIND(":",B228,F228+1)+1,2),Employee!$G$1:$H$8,2,0)</f>
        <v>Germany</v>
      </c>
    </row>
    <row r="229" spans="1:23" x14ac:dyDescent="0.35">
      <c r="A229" t="str">
        <f t="shared" si="39"/>
        <v>EMP-OPR-R16-2017</v>
      </c>
      <c r="B229" t="s">
        <v>293</v>
      </c>
      <c r="C229" t="str">
        <f t="shared" si="42"/>
        <v>N17334</v>
      </c>
      <c r="D229" t="str">
        <f>VLOOKUP(C229,Employee!$A$1:$B$1803,2,0)</f>
        <v>Royce Shelton</v>
      </c>
      <c r="E229" t="str">
        <f>VLOOKUP(MID(B229,FIND(":",B229,FIND(":",B229)+1)+1,1),Employee!$C$1:$D$1803,2)</f>
        <v>Male</v>
      </c>
      <c r="F229">
        <f t="shared" si="40"/>
        <v>43</v>
      </c>
      <c r="G229">
        <f t="shared" si="41"/>
        <v>40</v>
      </c>
      <c r="H229" t="str">
        <f t="shared" si="43"/>
        <v>R16</v>
      </c>
      <c r="I229" t="str">
        <f>VLOOKUP(V229,Guide!$B$12:$C$18,2,0)</f>
        <v>OPR</v>
      </c>
      <c r="J229" s="12" t="str">
        <f t="shared" si="44"/>
        <v>C3</v>
      </c>
      <c r="K229" s="12">
        <v>33142</v>
      </c>
      <c r="L229" s="12" t="str">
        <f t="shared" si="45"/>
        <v>Millennial</v>
      </c>
      <c r="M229">
        <f t="shared" ca="1" si="46"/>
        <v>34</v>
      </c>
      <c r="N229" s="12">
        <v>42779</v>
      </c>
      <c r="O229" s="14">
        <f t="shared" ca="1" si="47"/>
        <v>8</v>
      </c>
      <c r="P229" s="13">
        <v>110666</v>
      </c>
      <c r="Q229" s="13" t="str">
        <f t="shared" ca="1" si="48"/>
        <v>5 - 10 Year</v>
      </c>
      <c r="R229" s="3" t="str">
        <f t="shared" ca="1" si="51"/>
        <v>10%</v>
      </c>
      <c r="S229" s="13">
        <f t="shared" ca="1" si="49"/>
        <v>11066.6</v>
      </c>
      <c r="T229" s="13">
        <f t="shared" ca="1" si="50"/>
        <v>99599.4</v>
      </c>
      <c r="U229" t="str">
        <f>VLOOKUP(MID(B229,G229,F229-G229),Department!$A$1:$C$20,2,0)</f>
        <v>IT Support</v>
      </c>
      <c r="V229" t="str">
        <f>VLOOKUP(U229,Department!$B$1:$C$20,2,0)</f>
        <v>Operation</v>
      </c>
      <c r="W229" t="str">
        <f>VLOOKUP(MID(B229,FIND(":",B229,F229+1)+1,2),Employee!$G$1:$H$8,2,0)</f>
        <v>United Kingdom</v>
      </c>
    </row>
    <row r="230" spans="1:23" x14ac:dyDescent="0.35">
      <c r="A230" t="str">
        <f t="shared" si="39"/>
        <v>EMP-PM-R6-2013</v>
      </c>
      <c r="B230" t="s">
        <v>294</v>
      </c>
      <c r="C230" t="str">
        <f t="shared" si="42"/>
        <v>N8026</v>
      </c>
      <c r="D230" t="str">
        <f>VLOOKUP(C230,Employee!$A$1:$B$1803,2,0)</f>
        <v>Kasey Hoffman</v>
      </c>
      <c r="E230" t="str">
        <f>VLOOKUP(MID(B230,FIND(":",B230,FIND(":",B230)+1)+1,1),Employee!$C$1:$D$1803,2)</f>
        <v>Female</v>
      </c>
      <c r="F230">
        <f t="shared" si="40"/>
        <v>41</v>
      </c>
      <c r="G230">
        <f t="shared" si="41"/>
        <v>39</v>
      </c>
      <c r="H230" t="str">
        <f t="shared" si="43"/>
        <v>R6</v>
      </c>
      <c r="I230" t="str">
        <f>VLOOKUP(V230,Guide!$B$12:$C$18,2,0)</f>
        <v>PM</v>
      </c>
      <c r="J230" s="12" t="str">
        <f t="shared" si="44"/>
        <v>C1</v>
      </c>
      <c r="K230" s="12">
        <v>31073</v>
      </c>
      <c r="L230" s="12" t="str">
        <f t="shared" si="45"/>
        <v>Millennial</v>
      </c>
      <c r="M230">
        <f t="shared" ca="1" si="46"/>
        <v>40</v>
      </c>
      <c r="N230" s="12">
        <v>41288</v>
      </c>
      <c r="O230" s="14">
        <f t="shared" ca="1" si="47"/>
        <v>12</v>
      </c>
      <c r="P230" s="13">
        <v>313460</v>
      </c>
      <c r="Q230" s="13" t="str">
        <f t="shared" ca="1" si="48"/>
        <v>11 - 15 Year</v>
      </c>
      <c r="R230" s="3" t="str">
        <f t="shared" ca="1" si="51"/>
        <v>15%</v>
      </c>
      <c r="S230" s="13">
        <f t="shared" ca="1" si="49"/>
        <v>47019</v>
      </c>
      <c r="T230" s="13">
        <f t="shared" ca="1" si="50"/>
        <v>266441</v>
      </c>
      <c r="U230" t="str">
        <f>VLOOKUP(MID(B230,G230,F230-G230),Department!$A$1:$C$20,2,0)</f>
        <v>UI/UX</v>
      </c>
      <c r="V230" t="str">
        <f>VLOOKUP(U230,Department!$B$1:$C$20,2,0)</f>
        <v>Product Management</v>
      </c>
      <c r="W230" t="str">
        <f>VLOOKUP(MID(B230,FIND(":",B230,F230+1)+1,2),Employee!$G$1:$H$8,2,0)</f>
        <v>United States Of America</v>
      </c>
    </row>
    <row r="231" spans="1:23" x14ac:dyDescent="0.35">
      <c r="A231" t="str">
        <f t="shared" si="39"/>
        <v>EMP-ENG-R3-2015</v>
      </c>
      <c r="B231" t="s">
        <v>295</v>
      </c>
      <c r="C231" t="str">
        <f t="shared" si="42"/>
        <v>N15325</v>
      </c>
      <c r="D231" t="str">
        <f>VLOOKUP(C231,Employee!$A$1:$B$1803,2,0)</f>
        <v>Darren Callahan</v>
      </c>
      <c r="E231" t="str">
        <f>VLOOKUP(MID(B231,FIND(":",B231,FIND(":",B231)+1)+1,1),Employee!$C$1:$D$1803,2)</f>
        <v>Male</v>
      </c>
      <c r="F231">
        <f t="shared" si="40"/>
        <v>42</v>
      </c>
      <c r="G231">
        <f t="shared" si="41"/>
        <v>40</v>
      </c>
      <c r="H231" t="str">
        <f t="shared" si="43"/>
        <v>R3</v>
      </c>
      <c r="I231" t="str">
        <f>VLOOKUP(V231,Guide!$B$12:$C$18,2,0)</f>
        <v>ENG</v>
      </c>
      <c r="J231" s="12" t="str">
        <f t="shared" si="44"/>
        <v>C6</v>
      </c>
      <c r="K231" s="12">
        <v>31882</v>
      </c>
      <c r="L231" s="12" t="str">
        <f t="shared" si="45"/>
        <v>Millennial</v>
      </c>
      <c r="M231">
        <f t="shared" ca="1" si="46"/>
        <v>37</v>
      </c>
      <c r="N231" s="12">
        <v>42324</v>
      </c>
      <c r="O231" s="14">
        <f t="shared" ca="1" si="47"/>
        <v>9</v>
      </c>
      <c r="P231" s="13">
        <v>216690</v>
      </c>
      <c r="Q231" s="13" t="str">
        <f t="shared" ca="1" si="48"/>
        <v>5 - 10 Year</v>
      </c>
      <c r="R231" s="3" t="str">
        <f t="shared" ca="1" si="51"/>
        <v>10%</v>
      </c>
      <c r="S231" s="13">
        <f t="shared" ca="1" si="49"/>
        <v>21669</v>
      </c>
      <c r="T231" s="13">
        <f t="shared" ca="1" si="50"/>
        <v>195021</v>
      </c>
      <c r="U231" t="str">
        <f>VLOOKUP(MID(B231,G231,F231-G231),Department!$A$1:$C$20,2,0)</f>
        <v>Software Quality Assurance</v>
      </c>
      <c r="V231" t="str">
        <f>VLOOKUP(U231,Department!$B$1:$C$20,2,0)</f>
        <v>Engineering and Data</v>
      </c>
      <c r="W231" t="str">
        <f>VLOOKUP(MID(B231,FIND(":",B231,F231+1)+1,2),Employee!$G$1:$H$8,2,0)</f>
        <v>France</v>
      </c>
    </row>
    <row r="232" spans="1:23" x14ac:dyDescent="0.35">
      <c r="A232" t="str">
        <f t="shared" si="39"/>
        <v>EMP-OPR-R16-2018</v>
      </c>
      <c r="B232" t="s">
        <v>296</v>
      </c>
      <c r="C232" t="str">
        <f t="shared" si="42"/>
        <v>N20099</v>
      </c>
      <c r="D232" t="str">
        <f>VLOOKUP(C232,Employee!$A$1:$B$1803,2,0)</f>
        <v>Ike Collins</v>
      </c>
      <c r="E232" t="str">
        <f>VLOOKUP(MID(B232,FIND(":",B232,FIND(":",B232)+1)+1,1),Employee!$C$1:$D$1803,2)</f>
        <v>Male</v>
      </c>
      <c r="F232">
        <f t="shared" si="40"/>
        <v>43</v>
      </c>
      <c r="G232">
        <f t="shared" si="41"/>
        <v>40</v>
      </c>
      <c r="H232" t="str">
        <f t="shared" si="43"/>
        <v>R16</v>
      </c>
      <c r="I232" t="str">
        <f>VLOOKUP(V232,Guide!$B$12:$C$18,2,0)</f>
        <v>OPR</v>
      </c>
      <c r="J232" s="12" t="str">
        <f t="shared" si="44"/>
        <v>C6</v>
      </c>
      <c r="K232" s="12">
        <v>30315</v>
      </c>
      <c r="L232" s="12" t="str">
        <f t="shared" si="45"/>
        <v>Millennial</v>
      </c>
      <c r="M232">
        <f t="shared" ca="1" si="46"/>
        <v>42</v>
      </c>
      <c r="N232" s="12">
        <v>43213</v>
      </c>
      <c r="O232" s="14">
        <f t="shared" ca="1" si="47"/>
        <v>6</v>
      </c>
      <c r="P232" s="13">
        <v>296629</v>
      </c>
      <c r="Q232" s="13" t="str">
        <f t="shared" ca="1" si="48"/>
        <v>5 - 10 Year</v>
      </c>
      <c r="R232" s="3" t="str">
        <f t="shared" ca="1" si="51"/>
        <v>10%</v>
      </c>
      <c r="S232" s="13">
        <f t="shared" ca="1" si="49"/>
        <v>29662.9</v>
      </c>
      <c r="T232" s="13">
        <f t="shared" ca="1" si="50"/>
        <v>266966.09999999998</v>
      </c>
      <c r="U232" t="str">
        <f>VLOOKUP(MID(B232,G232,F232-G232),Department!$A$1:$C$20,2,0)</f>
        <v>IT Support</v>
      </c>
      <c r="V232" t="str">
        <f>VLOOKUP(U232,Department!$B$1:$C$20,2,0)</f>
        <v>Operation</v>
      </c>
      <c r="W232" t="str">
        <f>VLOOKUP(MID(B232,FIND(":",B232,F232+1)+1,2),Employee!$G$1:$H$8,2,0)</f>
        <v>France</v>
      </c>
    </row>
    <row r="233" spans="1:23" x14ac:dyDescent="0.35">
      <c r="A233" t="str">
        <f t="shared" si="39"/>
        <v>EMP-ENG-R13-2013</v>
      </c>
      <c r="B233" t="s">
        <v>297</v>
      </c>
      <c r="C233" t="str">
        <f t="shared" si="42"/>
        <v>N8384</v>
      </c>
      <c r="D233" t="str">
        <f>VLOOKUP(C233,Employee!$A$1:$B$1803,2,0)</f>
        <v>Mohammed Hubbard</v>
      </c>
      <c r="E233" t="str">
        <f>VLOOKUP(MID(B233,FIND(":",B233,FIND(":",B233)+1)+1,1),Employee!$C$1:$D$1803,2)</f>
        <v>Male</v>
      </c>
      <c r="F233">
        <f t="shared" si="40"/>
        <v>42</v>
      </c>
      <c r="G233">
        <f t="shared" si="41"/>
        <v>39</v>
      </c>
      <c r="H233" t="str">
        <f t="shared" si="43"/>
        <v>R13</v>
      </c>
      <c r="I233" t="str">
        <f>VLOOKUP(V233,Guide!$B$12:$C$18,2,0)</f>
        <v>ENG</v>
      </c>
      <c r="J233" s="12" t="str">
        <f t="shared" si="44"/>
        <v>C3</v>
      </c>
      <c r="K233" s="12">
        <v>31166</v>
      </c>
      <c r="L233" s="12" t="str">
        <f t="shared" si="45"/>
        <v>Millennial</v>
      </c>
      <c r="M233">
        <f t="shared" ca="1" si="46"/>
        <v>39</v>
      </c>
      <c r="N233" s="12">
        <v>41379</v>
      </c>
      <c r="O233" s="14">
        <f t="shared" ca="1" si="47"/>
        <v>11</v>
      </c>
      <c r="P233" s="13">
        <v>239865</v>
      </c>
      <c r="Q233" s="13" t="str">
        <f t="shared" ca="1" si="48"/>
        <v>11 - 15 Year</v>
      </c>
      <c r="R233" s="3" t="str">
        <f t="shared" ca="1" si="51"/>
        <v>15%</v>
      </c>
      <c r="S233" s="13">
        <f t="shared" ca="1" si="49"/>
        <v>35979.75</v>
      </c>
      <c r="T233" s="13">
        <f t="shared" ca="1" si="50"/>
        <v>203885.25</v>
      </c>
      <c r="U233" t="str">
        <f>VLOOKUP(MID(B233,G233,F233-G233),Department!$A$1:$C$20,2,0)</f>
        <v>Data Engineer</v>
      </c>
      <c r="V233" t="str">
        <f>VLOOKUP(U233,Department!$B$1:$C$20,2,0)</f>
        <v>Engineering and Data</v>
      </c>
      <c r="W233" t="str">
        <f>VLOOKUP(MID(B233,FIND(":",B233,F233+1)+1,2),Employee!$G$1:$H$8,2,0)</f>
        <v>United Kingdom</v>
      </c>
    </row>
    <row r="234" spans="1:23" x14ac:dyDescent="0.35">
      <c r="A234" t="str">
        <f t="shared" si="39"/>
        <v>EMP-SM-R15-2014</v>
      </c>
      <c r="B234" t="s">
        <v>298</v>
      </c>
      <c r="C234" t="str">
        <f t="shared" si="42"/>
        <v>N11521</v>
      </c>
      <c r="D234" t="str">
        <f>VLOOKUP(C234,Employee!$A$1:$B$1803,2,0)</f>
        <v>Kerry Donovan</v>
      </c>
      <c r="E234" t="str">
        <f>VLOOKUP(MID(B234,FIND(":",B234,FIND(":",B234)+1)+1,1),Employee!$C$1:$D$1803,2)</f>
        <v>Male</v>
      </c>
      <c r="F234">
        <f t="shared" si="40"/>
        <v>43</v>
      </c>
      <c r="G234">
        <f t="shared" si="41"/>
        <v>40</v>
      </c>
      <c r="H234" t="str">
        <f t="shared" si="43"/>
        <v>R15</v>
      </c>
      <c r="I234" t="str">
        <f>VLOOKUP(V234,Guide!$B$12:$C$18,2,0)</f>
        <v>SM</v>
      </c>
      <c r="J234" s="12" t="str">
        <f t="shared" si="44"/>
        <v>C6</v>
      </c>
      <c r="K234" s="12">
        <v>31675</v>
      </c>
      <c r="L234" s="12" t="str">
        <f t="shared" si="45"/>
        <v>Millennial</v>
      </c>
      <c r="M234">
        <f t="shared" ca="1" si="46"/>
        <v>38</v>
      </c>
      <c r="N234" s="12">
        <v>41963</v>
      </c>
      <c r="O234" s="14">
        <f t="shared" ca="1" si="47"/>
        <v>10</v>
      </c>
      <c r="P234" s="13">
        <v>112193</v>
      </c>
      <c r="Q234" s="13" t="str">
        <f t="shared" ca="1" si="48"/>
        <v>5 - 10 Year</v>
      </c>
      <c r="R234" s="3" t="str">
        <f t="shared" ca="1" si="51"/>
        <v>10%</v>
      </c>
      <c r="S234" s="13">
        <f t="shared" ca="1" si="49"/>
        <v>11219.300000000001</v>
      </c>
      <c r="T234" s="13">
        <f t="shared" ca="1" si="50"/>
        <v>100973.7</v>
      </c>
      <c r="U234" t="str">
        <f>VLOOKUP(MID(B234,G234,F234-G234),Department!$A$1:$C$20,2,0)</f>
        <v>Sales</v>
      </c>
      <c r="V234" t="str">
        <f>VLOOKUP(U234,Department!$B$1:$C$20,2,0)</f>
        <v>Sales and Marketing</v>
      </c>
      <c r="W234" t="str">
        <f>VLOOKUP(MID(B234,FIND(":",B234,F234+1)+1,2),Employee!$G$1:$H$8,2,0)</f>
        <v>France</v>
      </c>
    </row>
    <row r="235" spans="1:23" x14ac:dyDescent="0.35">
      <c r="A235" t="str">
        <f t="shared" si="39"/>
        <v>EMP-OPR-R17-2015</v>
      </c>
      <c r="B235" t="s">
        <v>299</v>
      </c>
      <c r="C235" t="str">
        <f t="shared" si="42"/>
        <v>N14019</v>
      </c>
      <c r="D235" t="str">
        <f>VLOOKUP(C235,Employee!$A$1:$B$1803,2,0)</f>
        <v>Otis Lawrence</v>
      </c>
      <c r="E235" t="str">
        <f>VLOOKUP(MID(B235,FIND(":",B235,FIND(":",B235)+1)+1,1),Employee!$C$1:$D$1803,2)</f>
        <v>Male</v>
      </c>
      <c r="F235">
        <f t="shared" si="40"/>
        <v>43</v>
      </c>
      <c r="G235">
        <f t="shared" si="41"/>
        <v>40</v>
      </c>
      <c r="H235" t="str">
        <f t="shared" si="43"/>
        <v>R17</v>
      </c>
      <c r="I235" t="str">
        <f>VLOOKUP(V235,Guide!$B$12:$C$18,2,0)</f>
        <v>OPR</v>
      </c>
      <c r="J235" s="12" t="str">
        <f t="shared" si="44"/>
        <v>C4</v>
      </c>
      <c r="K235" s="12">
        <v>31404</v>
      </c>
      <c r="L235" s="12" t="str">
        <f t="shared" si="45"/>
        <v>Millennial</v>
      </c>
      <c r="M235">
        <f t="shared" ca="1" si="46"/>
        <v>39</v>
      </c>
      <c r="N235" s="12">
        <v>42128</v>
      </c>
      <c r="O235" s="14">
        <f t="shared" ca="1" si="47"/>
        <v>9</v>
      </c>
      <c r="P235" s="13">
        <v>280473</v>
      </c>
      <c r="Q235" s="13" t="str">
        <f t="shared" ca="1" si="48"/>
        <v>5 - 10 Year</v>
      </c>
      <c r="R235" s="3" t="str">
        <f t="shared" ca="1" si="51"/>
        <v>10%</v>
      </c>
      <c r="S235" s="13">
        <f t="shared" ca="1" si="49"/>
        <v>28047.300000000003</v>
      </c>
      <c r="T235" s="13">
        <f t="shared" ca="1" si="50"/>
        <v>252425.7</v>
      </c>
      <c r="U235" t="str">
        <f>VLOOKUP(MID(B235,G235,F235-G235),Department!$A$1:$C$20,2,0)</f>
        <v>Database Administrator</v>
      </c>
      <c r="V235" t="str">
        <f>VLOOKUP(U235,Department!$B$1:$C$20,2,0)</f>
        <v>Operation</v>
      </c>
      <c r="W235" t="str">
        <f>VLOOKUP(MID(B235,FIND(":",B235,F235+1)+1,2),Employee!$G$1:$H$8,2,0)</f>
        <v>Australia</v>
      </c>
    </row>
    <row r="236" spans="1:23" x14ac:dyDescent="0.35">
      <c r="A236" t="str">
        <f t="shared" si="39"/>
        <v>EMP-FN-R19-2016</v>
      </c>
      <c r="B236" t="s">
        <v>300</v>
      </c>
      <c r="C236" t="str">
        <f t="shared" si="42"/>
        <v>N16547</v>
      </c>
      <c r="D236" t="str">
        <f>VLOOKUP(C236,Employee!$A$1:$B$1803,2,0)</f>
        <v>Kate Kerr</v>
      </c>
      <c r="E236" t="str">
        <f>VLOOKUP(MID(B236,FIND(":",B236,FIND(":",B236)+1)+1,1),Employee!$C$1:$D$1803,2)</f>
        <v>Female</v>
      </c>
      <c r="F236">
        <f t="shared" si="40"/>
        <v>43</v>
      </c>
      <c r="G236">
        <f t="shared" si="41"/>
        <v>40</v>
      </c>
      <c r="H236" t="str">
        <f t="shared" si="43"/>
        <v>R19</v>
      </c>
      <c r="I236" t="str">
        <f>VLOOKUP(V236,Guide!$B$12:$C$18,2,0)</f>
        <v>FN</v>
      </c>
      <c r="J236" s="12" t="str">
        <f t="shared" si="44"/>
        <v>C7</v>
      </c>
      <c r="K236" s="12">
        <v>33476</v>
      </c>
      <c r="L236" s="12" t="str">
        <f t="shared" si="45"/>
        <v>Millennial</v>
      </c>
      <c r="M236">
        <f t="shared" ca="1" si="46"/>
        <v>33</v>
      </c>
      <c r="N236" s="12">
        <v>42600</v>
      </c>
      <c r="O236" s="14">
        <f t="shared" ca="1" si="47"/>
        <v>8</v>
      </c>
      <c r="P236" s="13">
        <v>144322</v>
      </c>
      <c r="Q236" s="13" t="str">
        <f t="shared" ca="1" si="48"/>
        <v>5 - 10 Year</v>
      </c>
      <c r="R236" s="3" t="str">
        <f t="shared" ca="1" si="51"/>
        <v>10%</v>
      </c>
      <c r="S236" s="13">
        <f t="shared" ca="1" si="49"/>
        <v>14432.2</v>
      </c>
      <c r="T236" s="13">
        <f t="shared" ca="1" si="50"/>
        <v>129889.8</v>
      </c>
      <c r="U236" t="str">
        <f>VLOOKUP(MID(B236,G236,F236-G236),Department!$A$1:$C$20,2,0)</f>
        <v>Accounting</v>
      </c>
      <c r="V236" t="str">
        <f>VLOOKUP(U236,Department!$B$1:$C$20,2,0)</f>
        <v>Finance</v>
      </c>
      <c r="W236" t="str">
        <f>VLOOKUP(MID(B236,FIND(":",B236,F236+1)+1,2),Employee!$G$1:$H$8,2,0)</f>
        <v>Argentina</v>
      </c>
    </row>
    <row r="237" spans="1:23" x14ac:dyDescent="0.35">
      <c r="A237" t="str">
        <f t="shared" si="39"/>
        <v>EMP-ENG-R12-2014</v>
      </c>
      <c r="B237" t="s">
        <v>301</v>
      </c>
      <c r="C237" t="str">
        <f t="shared" si="42"/>
        <v>N11247</v>
      </c>
      <c r="D237" t="str">
        <f>VLOOKUP(C237,Employee!$A$1:$B$1803,2,0)</f>
        <v>Wanda Hernandez</v>
      </c>
      <c r="E237" t="str">
        <f>VLOOKUP(MID(B237,FIND(":",B237,FIND(":",B237)+1)+1,1),Employee!$C$1:$D$1803,2)</f>
        <v>Female</v>
      </c>
      <c r="F237">
        <f t="shared" si="40"/>
        <v>43</v>
      </c>
      <c r="G237">
        <f t="shared" si="41"/>
        <v>40</v>
      </c>
      <c r="H237" t="str">
        <f t="shared" si="43"/>
        <v>R12</v>
      </c>
      <c r="I237" t="str">
        <f>VLOOKUP(V237,Guide!$B$12:$C$18,2,0)</f>
        <v>ENG</v>
      </c>
      <c r="J237" s="12" t="str">
        <f t="shared" si="44"/>
        <v>C6</v>
      </c>
      <c r="K237" s="12">
        <v>31351</v>
      </c>
      <c r="L237" s="12" t="str">
        <f t="shared" si="45"/>
        <v>Millennial</v>
      </c>
      <c r="M237">
        <f t="shared" ca="1" si="46"/>
        <v>39</v>
      </c>
      <c r="N237" s="12">
        <v>41918</v>
      </c>
      <c r="O237" s="14">
        <f t="shared" ca="1" si="47"/>
        <v>10</v>
      </c>
      <c r="P237" s="13">
        <v>242336</v>
      </c>
      <c r="Q237" s="13" t="str">
        <f t="shared" ca="1" si="48"/>
        <v>5 - 10 Year</v>
      </c>
      <c r="R237" s="3" t="str">
        <f t="shared" ca="1" si="51"/>
        <v>10%</v>
      </c>
      <c r="S237" s="13">
        <f t="shared" ca="1" si="49"/>
        <v>24233.600000000002</v>
      </c>
      <c r="T237" s="13">
        <f t="shared" ca="1" si="50"/>
        <v>218102.39999999999</v>
      </c>
      <c r="U237" t="str">
        <f>VLOOKUP(MID(B237,G237,F237-G237),Department!$A$1:$C$20,2,0)</f>
        <v>Data Analyst</v>
      </c>
      <c r="V237" t="str">
        <f>VLOOKUP(U237,Department!$B$1:$C$20,2,0)</f>
        <v>Engineering and Data</v>
      </c>
      <c r="W237" t="str">
        <f>VLOOKUP(MID(B237,FIND(":",B237,F237+1)+1,2),Employee!$G$1:$H$8,2,0)</f>
        <v>France</v>
      </c>
    </row>
    <row r="238" spans="1:23" x14ac:dyDescent="0.35">
      <c r="A238" t="str">
        <f t="shared" si="39"/>
        <v>EMP-OPR-R8-2013</v>
      </c>
      <c r="B238" t="s">
        <v>302</v>
      </c>
      <c r="C238" t="str">
        <f t="shared" si="42"/>
        <v>N8452</v>
      </c>
      <c r="D238" t="str">
        <f>VLOOKUP(C238,Employee!$A$1:$B$1803,2,0)</f>
        <v>Sammie Lang</v>
      </c>
      <c r="E238" t="str">
        <f>VLOOKUP(MID(B238,FIND(":",B238,FIND(":",B238)+1)+1,1),Employee!$C$1:$D$1803,2)</f>
        <v>Male</v>
      </c>
      <c r="F238">
        <f t="shared" si="40"/>
        <v>41</v>
      </c>
      <c r="G238">
        <f t="shared" si="41"/>
        <v>39</v>
      </c>
      <c r="H238" t="str">
        <f t="shared" si="43"/>
        <v>R8</v>
      </c>
      <c r="I238" t="str">
        <f>VLOOKUP(V238,Guide!$B$12:$C$18,2,0)</f>
        <v>OPR</v>
      </c>
      <c r="J238" s="12" t="str">
        <f t="shared" si="44"/>
        <v>C6</v>
      </c>
      <c r="K238" s="12">
        <v>32418</v>
      </c>
      <c r="L238" s="12" t="str">
        <f t="shared" si="45"/>
        <v>Millennial</v>
      </c>
      <c r="M238">
        <f t="shared" ca="1" si="46"/>
        <v>36</v>
      </c>
      <c r="N238" s="12">
        <v>41389</v>
      </c>
      <c r="O238" s="14">
        <f t="shared" ca="1" si="47"/>
        <v>11</v>
      </c>
      <c r="P238" s="13">
        <v>238054</v>
      </c>
      <c r="Q238" s="13" t="str">
        <f t="shared" ca="1" si="48"/>
        <v>11 - 15 Year</v>
      </c>
      <c r="R238" s="3" t="str">
        <f t="shared" ca="1" si="51"/>
        <v>15%</v>
      </c>
      <c r="S238" s="13">
        <f t="shared" ca="1" si="49"/>
        <v>35708.1</v>
      </c>
      <c r="T238" s="13">
        <f t="shared" ca="1" si="50"/>
        <v>202345.9</v>
      </c>
      <c r="U238" t="str">
        <f>VLOOKUP(MID(B238,G238,F238-G238),Department!$A$1:$C$20,2,0)</f>
        <v>DevOps Engineer</v>
      </c>
      <c r="V238" t="str">
        <f>VLOOKUP(U238,Department!$B$1:$C$20,2,0)</f>
        <v>Operation</v>
      </c>
      <c r="W238" t="str">
        <f>VLOOKUP(MID(B238,FIND(":",B238,F238+1)+1,2),Employee!$G$1:$H$8,2,0)</f>
        <v>France</v>
      </c>
    </row>
    <row r="239" spans="1:23" x14ac:dyDescent="0.35">
      <c r="A239" t="str">
        <f t="shared" si="39"/>
        <v>EMP-OPR-R17-2016</v>
      </c>
      <c r="B239" t="s">
        <v>303</v>
      </c>
      <c r="C239" t="str">
        <f t="shared" si="42"/>
        <v>N16138</v>
      </c>
      <c r="D239" t="str">
        <f>VLOOKUP(C239,Employee!$A$1:$B$1803,2,0)</f>
        <v>Kristin Garza</v>
      </c>
      <c r="E239" t="str">
        <f>VLOOKUP(MID(B239,FIND(":",B239,FIND(":",B239)+1)+1,1),Employee!$C$1:$D$1803,2)</f>
        <v>Female</v>
      </c>
      <c r="F239">
        <f t="shared" si="40"/>
        <v>43</v>
      </c>
      <c r="G239">
        <f t="shared" si="41"/>
        <v>40</v>
      </c>
      <c r="H239" t="str">
        <f t="shared" si="43"/>
        <v>R17</v>
      </c>
      <c r="I239" t="str">
        <f>VLOOKUP(V239,Guide!$B$12:$C$18,2,0)</f>
        <v>OPR</v>
      </c>
      <c r="J239" s="12" t="str">
        <f t="shared" si="44"/>
        <v>C3</v>
      </c>
      <c r="K239" s="12">
        <v>33254</v>
      </c>
      <c r="L239" s="12" t="str">
        <f t="shared" si="45"/>
        <v>Millennial</v>
      </c>
      <c r="M239">
        <f t="shared" ca="1" si="46"/>
        <v>34</v>
      </c>
      <c r="N239" s="12">
        <v>42523</v>
      </c>
      <c r="O239" s="14">
        <f t="shared" ca="1" si="47"/>
        <v>8</v>
      </c>
      <c r="P239" s="13">
        <v>138925</v>
      </c>
      <c r="Q239" s="13" t="str">
        <f t="shared" ca="1" si="48"/>
        <v>5 - 10 Year</v>
      </c>
      <c r="R239" s="3" t="str">
        <f t="shared" ca="1" si="51"/>
        <v>10%</v>
      </c>
      <c r="S239" s="13">
        <f t="shared" ca="1" si="49"/>
        <v>13892.5</v>
      </c>
      <c r="T239" s="13">
        <f t="shared" ca="1" si="50"/>
        <v>125032.5</v>
      </c>
      <c r="U239" t="str">
        <f>VLOOKUP(MID(B239,G239,F239-G239),Department!$A$1:$C$20,2,0)</f>
        <v>Database Administrator</v>
      </c>
      <c r="V239" t="str">
        <f>VLOOKUP(U239,Department!$B$1:$C$20,2,0)</f>
        <v>Operation</v>
      </c>
      <c r="W239" t="str">
        <f>VLOOKUP(MID(B239,FIND(":",B239,F239+1)+1,2),Employee!$G$1:$H$8,2,0)</f>
        <v>United Kingdom</v>
      </c>
    </row>
    <row r="240" spans="1:23" x14ac:dyDescent="0.35">
      <c r="A240" t="str">
        <f t="shared" si="39"/>
        <v>EMP-PM-R14-2017</v>
      </c>
      <c r="B240" t="s">
        <v>304</v>
      </c>
      <c r="C240" t="str">
        <f t="shared" si="42"/>
        <v>N19368</v>
      </c>
      <c r="D240" t="str">
        <f>VLOOKUP(C240,Employee!$A$1:$B$1803,2,0)</f>
        <v>Corinne Meza</v>
      </c>
      <c r="E240" t="str">
        <f>VLOOKUP(MID(B240,FIND(":",B240,FIND(":",B240)+1)+1,1),Employee!$C$1:$D$1803,2)</f>
        <v>Female</v>
      </c>
      <c r="F240">
        <f t="shared" si="40"/>
        <v>43</v>
      </c>
      <c r="G240">
        <f t="shared" si="41"/>
        <v>40</v>
      </c>
      <c r="H240" t="str">
        <f t="shared" si="43"/>
        <v>R14</v>
      </c>
      <c r="I240" t="str">
        <f>VLOOKUP(V240,Guide!$B$12:$C$18,2,0)</f>
        <v>PM</v>
      </c>
      <c r="J240" s="12" t="str">
        <f t="shared" si="44"/>
        <v>C1</v>
      </c>
      <c r="K240" s="12">
        <v>33405</v>
      </c>
      <c r="L240" s="12" t="str">
        <f t="shared" si="45"/>
        <v>Millennial</v>
      </c>
      <c r="M240">
        <f t="shared" ca="1" si="46"/>
        <v>33</v>
      </c>
      <c r="N240" s="12">
        <v>43031</v>
      </c>
      <c r="O240" s="14">
        <f t="shared" ca="1" si="47"/>
        <v>7</v>
      </c>
      <c r="P240" s="13">
        <v>137280</v>
      </c>
      <c r="Q240" s="13" t="str">
        <f t="shared" ca="1" si="48"/>
        <v>5 - 10 Year</v>
      </c>
      <c r="R240" s="3" t="str">
        <f t="shared" ca="1" si="51"/>
        <v>10%</v>
      </c>
      <c r="S240" s="13">
        <f t="shared" ca="1" si="49"/>
        <v>13728</v>
      </c>
      <c r="T240" s="13">
        <f t="shared" ca="1" si="50"/>
        <v>123552</v>
      </c>
      <c r="U240" t="str">
        <f>VLOOKUP(MID(B240,G240,F240-G240),Department!$A$1:$C$20,2,0)</f>
        <v>SEO Specialist</v>
      </c>
      <c r="V240" t="str">
        <f>VLOOKUP(U240,Department!$B$1:$C$20,2,0)</f>
        <v>Product Management</v>
      </c>
      <c r="W240" t="str">
        <f>VLOOKUP(MID(B240,FIND(":",B240,F240+1)+1,2),Employee!$G$1:$H$8,2,0)</f>
        <v>United States Of America</v>
      </c>
    </row>
    <row r="241" spans="1:23" x14ac:dyDescent="0.35">
      <c r="A241" t="str">
        <f t="shared" si="39"/>
        <v>EMP-SM-R9-2017</v>
      </c>
      <c r="B241" t="s">
        <v>305</v>
      </c>
      <c r="C241" t="str">
        <f t="shared" si="42"/>
        <v>N17178</v>
      </c>
      <c r="D241" t="str">
        <f>VLOOKUP(C241,Employee!$A$1:$B$1803,2,0)</f>
        <v>Leslie Pineda</v>
      </c>
      <c r="E241" t="str">
        <f>VLOOKUP(MID(B241,FIND(":",B241,FIND(":",B241)+1)+1,1),Employee!$C$1:$D$1803,2)</f>
        <v>Male</v>
      </c>
      <c r="F241">
        <f t="shared" si="40"/>
        <v>42</v>
      </c>
      <c r="G241">
        <f t="shared" si="41"/>
        <v>40</v>
      </c>
      <c r="H241" t="str">
        <f t="shared" si="43"/>
        <v>R9</v>
      </c>
      <c r="I241" t="str">
        <f>VLOOKUP(V241,Guide!$B$12:$C$18,2,0)</f>
        <v>SM</v>
      </c>
      <c r="J241" s="12" t="str">
        <f t="shared" si="44"/>
        <v>C4</v>
      </c>
      <c r="K241" s="12">
        <v>31917</v>
      </c>
      <c r="L241" s="12" t="str">
        <f t="shared" si="45"/>
        <v>Millennial</v>
      </c>
      <c r="M241">
        <f t="shared" ca="1" si="46"/>
        <v>37</v>
      </c>
      <c r="N241" s="12">
        <v>42751</v>
      </c>
      <c r="O241" s="14">
        <f t="shared" ca="1" si="47"/>
        <v>8</v>
      </c>
      <c r="P241" s="13">
        <v>284667</v>
      </c>
      <c r="Q241" s="13" t="str">
        <f t="shared" ca="1" si="48"/>
        <v>5 - 10 Year</v>
      </c>
      <c r="R241" s="3" t="str">
        <f t="shared" ca="1" si="51"/>
        <v>10%</v>
      </c>
      <c r="S241" s="13">
        <f t="shared" ca="1" si="49"/>
        <v>28466.7</v>
      </c>
      <c r="T241" s="13">
        <f t="shared" ca="1" si="50"/>
        <v>256200.3</v>
      </c>
      <c r="U241" t="str">
        <f>VLOOKUP(MID(B241,G241,F241-G241),Department!$A$1:$C$20,2,0)</f>
        <v xml:space="preserve">Presales </v>
      </c>
      <c r="V241" t="str">
        <f>VLOOKUP(U241,Department!$B$1:$C$20,2,0)</f>
        <v>Sales and Marketing</v>
      </c>
      <c r="W241" t="str">
        <f>VLOOKUP(MID(B241,FIND(":",B241,F241+1)+1,2),Employee!$G$1:$H$8,2,0)</f>
        <v>Australia</v>
      </c>
    </row>
    <row r="242" spans="1:23" x14ac:dyDescent="0.35">
      <c r="A242" t="str">
        <f t="shared" si="39"/>
        <v>EMP-OPR-R8-2017</v>
      </c>
      <c r="B242" t="s">
        <v>306</v>
      </c>
      <c r="C242" t="str">
        <f t="shared" si="42"/>
        <v>N9915</v>
      </c>
      <c r="D242" t="str">
        <f>VLOOKUP(C242,Employee!$A$1:$B$1803,2,0)</f>
        <v>Elva Hull</v>
      </c>
      <c r="E242" t="str">
        <f>VLOOKUP(MID(B242,FIND(":",B242,FIND(":",B242)+1)+1,1),Employee!$C$1:$D$1803,2)</f>
        <v>Female</v>
      </c>
      <c r="F242">
        <f t="shared" si="40"/>
        <v>41</v>
      </c>
      <c r="G242">
        <f t="shared" si="41"/>
        <v>39</v>
      </c>
      <c r="H242" t="str">
        <f t="shared" si="43"/>
        <v>R8</v>
      </c>
      <c r="I242" t="str">
        <f>VLOOKUP(V242,Guide!$B$12:$C$18,2,0)</f>
        <v>OPR</v>
      </c>
      <c r="J242" s="12" t="str">
        <f t="shared" si="44"/>
        <v>C6</v>
      </c>
      <c r="K242" s="12">
        <v>32120</v>
      </c>
      <c r="L242" s="12" t="str">
        <f t="shared" si="45"/>
        <v>Millennial</v>
      </c>
      <c r="M242">
        <f t="shared" ca="1" si="46"/>
        <v>37</v>
      </c>
      <c r="N242" s="12">
        <v>42950</v>
      </c>
      <c r="O242" s="14">
        <f t="shared" ca="1" si="47"/>
        <v>7</v>
      </c>
      <c r="P242" s="13">
        <v>103413</v>
      </c>
      <c r="Q242" s="13" t="str">
        <f t="shared" ca="1" si="48"/>
        <v>5 - 10 Year</v>
      </c>
      <c r="R242" s="3" t="str">
        <f t="shared" ca="1" si="51"/>
        <v>10%</v>
      </c>
      <c r="S242" s="13">
        <f t="shared" ca="1" si="49"/>
        <v>10341.300000000001</v>
      </c>
      <c r="T242" s="13">
        <f t="shared" ca="1" si="50"/>
        <v>93071.7</v>
      </c>
      <c r="U242" t="str">
        <f>VLOOKUP(MID(B242,G242,F242-G242),Department!$A$1:$C$20,2,0)</f>
        <v>DevOps Engineer</v>
      </c>
      <c r="V242" t="str">
        <f>VLOOKUP(U242,Department!$B$1:$C$20,2,0)</f>
        <v>Operation</v>
      </c>
      <c r="W242" t="str">
        <f>VLOOKUP(MID(B242,FIND(":",B242,F242+1)+1,2),Employee!$G$1:$H$8,2,0)</f>
        <v>France</v>
      </c>
    </row>
    <row r="243" spans="1:23" x14ac:dyDescent="0.35">
      <c r="A243" t="str">
        <f t="shared" si="39"/>
        <v>EMP-SM-R9-2013</v>
      </c>
      <c r="B243" t="s">
        <v>307</v>
      </c>
      <c r="C243" t="str">
        <f t="shared" si="42"/>
        <v>N9197</v>
      </c>
      <c r="D243" t="str">
        <f>VLOOKUP(C243,Employee!$A$1:$B$1803,2,0)</f>
        <v>Nannie Kane</v>
      </c>
      <c r="E243" t="str">
        <f>VLOOKUP(MID(B243,FIND(":",B243,FIND(":",B243)+1)+1,1),Employee!$C$1:$D$1803,2)</f>
        <v>Female</v>
      </c>
      <c r="F243">
        <f t="shared" si="40"/>
        <v>41</v>
      </c>
      <c r="G243">
        <f t="shared" si="41"/>
        <v>39</v>
      </c>
      <c r="H243" t="str">
        <f t="shared" si="43"/>
        <v>R9</v>
      </c>
      <c r="I243" t="str">
        <f>VLOOKUP(V243,Guide!$B$12:$C$18,2,0)</f>
        <v>SM</v>
      </c>
      <c r="J243" s="12" t="str">
        <f t="shared" si="44"/>
        <v>C3</v>
      </c>
      <c r="K243" s="12">
        <v>33334</v>
      </c>
      <c r="L243" s="12" t="str">
        <f t="shared" si="45"/>
        <v>Millennial</v>
      </c>
      <c r="M243">
        <f t="shared" ca="1" si="46"/>
        <v>33</v>
      </c>
      <c r="N243" s="12">
        <v>41547</v>
      </c>
      <c r="O243" s="14">
        <f t="shared" ca="1" si="47"/>
        <v>11</v>
      </c>
      <c r="P243" s="13">
        <v>154834</v>
      </c>
      <c r="Q243" s="13" t="str">
        <f t="shared" ca="1" si="48"/>
        <v>11 - 15 Year</v>
      </c>
      <c r="R243" s="3" t="str">
        <f t="shared" ca="1" si="51"/>
        <v>15%</v>
      </c>
      <c r="S243" s="13">
        <f t="shared" ca="1" si="49"/>
        <v>23225.1</v>
      </c>
      <c r="T243" s="13">
        <f t="shared" ca="1" si="50"/>
        <v>131608.9</v>
      </c>
      <c r="U243" t="str">
        <f>VLOOKUP(MID(B243,G243,F243-G243),Department!$A$1:$C$20,2,0)</f>
        <v xml:space="preserve">Presales </v>
      </c>
      <c r="V243" t="str">
        <f>VLOOKUP(U243,Department!$B$1:$C$20,2,0)</f>
        <v>Sales and Marketing</v>
      </c>
      <c r="W243" t="str">
        <f>VLOOKUP(MID(B243,FIND(":",B243,F243+1)+1,2),Employee!$G$1:$H$8,2,0)</f>
        <v>United Kingdom</v>
      </c>
    </row>
    <row r="244" spans="1:23" x14ac:dyDescent="0.35">
      <c r="A244" t="str">
        <f t="shared" si="39"/>
        <v>EMP-HR-R18-2013</v>
      </c>
      <c r="B244" t="s">
        <v>308</v>
      </c>
      <c r="C244" t="str">
        <f t="shared" si="42"/>
        <v>N9198</v>
      </c>
      <c r="D244" t="str">
        <f>VLOOKUP(C244,Employee!$A$1:$B$1803,2,0)</f>
        <v>Marion Robertson</v>
      </c>
      <c r="E244" t="str">
        <f>VLOOKUP(MID(B244,FIND(":",B244,FIND(":",B244)+1)+1,1),Employee!$C$1:$D$1803,2)</f>
        <v>Female</v>
      </c>
      <c r="F244">
        <f t="shared" si="40"/>
        <v>42</v>
      </c>
      <c r="G244">
        <f t="shared" si="41"/>
        <v>39</v>
      </c>
      <c r="H244" t="str">
        <f t="shared" si="43"/>
        <v>R18</v>
      </c>
      <c r="I244" t="str">
        <f>VLOOKUP(V244,Guide!$B$12:$C$18,2,0)</f>
        <v>HR</v>
      </c>
      <c r="J244" s="12" t="str">
        <f t="shared" si="44"/>
        <v>C1</v>
      </c>
      <c r="K244" s="12">
        <v>33763</v>
      </c>
      <c r="L244" s="12" t="str">
        <f t="shared" si="45"/>
        <v>Millennial</v>
      </c>
      <c r="M244">
        <f t="shared" ca="1" si="46"/>
        <v>32</v>
      </c>
      <c r="N244" s="12">
        <v>41547</v>
      </c>
      <c r="O244" s="14">
        <f t="shared" ca="1" si="47"/>
        <v>11</v>
      </c>
      <c r="P244" s="13">
        <v>129858</v>
      </c>
      <c r="Q244" s="13" t="str">
        <f t="shared" ca="1" si="48"/>
        <v>11 - 15 Year</v>
      </c>
      <c r="R244" s="3" t="str">
        <f t="shared" ca="1" si="51"/>
        <v>15%</v>
      </c>
      <c r="S244" s="13">
        <f t="shared" ca="1" si="49"/>
        <v>19478.7</v>
      </c>
      <c r="T244" s="13">
        <f t="shared" ca="1" si="50"/>
        <v>110379.3</v>
      </c>
      <c r="U244" t="str">
        <f>VLOOKUP(MID(B244,G244,F244-G244),Department!$A$1:$C$20,2,0)</f>
        <v>HR</v>
      </c>
      <c r="V244" t="str">
        <f>VLOOKUP(U244,Department!$B$1:$C$20,2,0)</f>
        <v>HR</v>
      </c>
      <c r="W244" t="str">
        <f>VLOOKUP(MID(B244,FIND(":",B244,F244+1)+1,2),Employee!$G$1:$H$8,2,0)</f>
        <v>United States Of America</v>
      </c>
    </row>
    <row r="245" spans="1:23" x14ac:dyDescent="0.35">
      <c r="A245" t="str">
        <f t="shared" si="39"/>
        <v>EMP-OPR-R16-2015</v>
      </c>
      <c r="B245" t="s">
        <v>309</v>
      </c>
      <c r="C245" t="str">
        <f t="shared" si="42"/>
        <v>N3860</v>
      </c>
      <c r="D245" t="str">
        <f>VLOOKUP(C245,Employee!$A$1:$B$1803,2,0)</f>
        <v>Jude Benson</v>
      </c>
      <c r="E245" t="str">
        <f>VLOOKUP(MID(B245,FIND(":",B245,FIND(":",B245)+1)+1,1),Employee!$C$1:$D$1803,2)</f>
        <v>Male</v>
      </c>
      <c r="F245">
        <f t="shared" si="40"/>
        <v>42</v>
      </c>
      <c r="G245">
        <f t="shared" si="41"/>
        <v>39</v>
      </c>
      <c r="H245" t="str">
        <f t="shared" si="43"/>
        <v>R16</v>
      </c>
      <c r="I245" t="str">
        <f>VLOOKUP(V245,Guide!$B$12:$C$18,2,0)</f>
        <v>OPR</v>
      </c>
      <c r="J245" s="12" t="str">
        <f t="shared" si="44"/>
        <v>C7</v>
      </c>
      <c r="K245" s="12">
        <v>30015</v>
      </c>
      <c r="L245" s="12" t="str">
        <f t="shared" si="45"/>
        <v>Millennial</v>
      </c>
      <c r="M245">
        <f t="shared" ca="1" si="46"/>
        <v>42</v>
      </c>
      <c r="N245" s="12">
        <v>42096</v>
      </c>
      <c r="O245" s="14">
        <f t="shared" ca="1" si="47"/>
        <v>9</v>
      </c>
      <c r="P245" s="13">
        <v>121168</v>
      </c>
      <c r="Q245" s="13" t="str">
        <f t="shared" ca="1" si="48"/>
        <v>5 - 10 Year</v>
      </c>
      <c r="R245" s="3" t="str">
        <f t="shared" ca="1" si="51"/>
        <v>10%</v>
      </c>
      <c r="S245" s="13">
        <f t="shared" ca="1" si="49"/>
        <v>12116.800000000001</v>
      </c>
      <c r="T245" s="13">
        <f t="shared" ca="1" si="50"/>
        <v>109051.2</v>
      </c>
      <c r="U245" t="str">
        <f>VLOOKUP(MID(B245,G245,F245-G245),Department!$A$1:$C$20,2,0)</f>
        <v>IT Support</v>
      </c>
      <c r="V245" t="str">
        <f>VLOOKUP(U245,Department!$B$1:$C$20,2,0)</f>
        <v>Operation</v>
      </c>
      <c r="W245" t="str">
        <f>VLOOKUP(MID(B245,FIND(":",B245,F245+1)+1,2),Employee!$G$1:$H$8,2,0)</f>
        <v>Argentina</v>
      </c>
    </row>
    <row r="246" spans="1:23" x14ac:dyDescent="0.35">
      <c r="A246" t="str">
        <f t="shared" si="39"/>
        <v>EMP-SM-R10-2016</v>
      </c>
      <c r="B246" t="s">
        <v>310</v>
      </c>
      <c r="C246" t="str">
        <f t="shared" si="42"/>
        <v>N16411</v>
      </c>
      <c r="D246" t="str">
        <f>VLOOKUP(C246,Employee!$A$1:$B$1803,2,0)</f>
        <v>Fritz Rivers</v>
      </c>
      <c r="E246" t="str">
        <f>VLOOKUP(MID(B246,FIND(":",B246,FIND(":",B246)+1)+1,1),Employee!$C$1:$D$1803,2)</f>
        <v>Male</v>
      </c>
      <c r="F246">
        <f t="shared" si="40"/>
        <v>43</v>
      </c>
      <c r="G246">
        <f t="shared" si="41"/>
        <v>40</v>
      </c>
      <c r="H246" t="str">
        <f t="shared" si="43"/>
        <v>R10</v>
      </c>
      <c r="I246" t="str">
        <f>VLOOKUP(V246,Guide!$B$12:$C$18,2,0)</f>
        <v>SM</v>
      </c>
      <c r="J246" s="12" t="str">
        <f t="shared" si="44"/>
        <v>C5</v>
      </c>
      <c r="K246" s="12">
        <v>33377</v>
      </c>
      <c r="L246" s="12" t="str">
        <f t="shared" si="45"/>
        <v>Millennial</v>
      </c>
      <c r="M246">
        <f t="shared" ca="1" si="46"/>
        <v>33</v>
      </c>
      <c r="N246" s="12">
        <v>42558</v>
      </c>
      <c r="O246" s="14">
        <f t="shared" ca="1" si="47"/>
        <v>8</v>
      </c>
      <c r="P246" s="13">
        <v>174089</v>
      </c>
      <c r="Q246" s="13" t="str">
        <f t="shared" ca="1" si="48"/>
        <v>5 - 10 Year</v>
      </c>
      <c r="R246" s="3" t="str">
        <f t="shared" ca="1" si="51"/>
        <v>10%</v>
      </c>
      <c r="S246" s="13">
        <f t="shared" ca="1" si="49"/>
        <v>17408.900000000001</v>
      </c>
      <c r="T246" s="13">
        <f t="shared" ca="1" si="50"/>
        <v>156680.1</v>
      </c>
      <c r="U246" t="str">
        <f>VLOOKUP(MID(B246,G246,F246-G246),Department!$A$1:$C$20,2,0)</f>
        <v>Marketing</v>
      </c>
      <c r="V246" t="str">
        <f>VLOOKUP(U246,Department!$B$1:$C$20,2,0)</f>
        <v>Sales and Marketing</v>
      </c>
      <c r="W246" t="str">
        <f>VLOOKUP(MID(B246,FIND(":",B246,F246+1)+1,2),Employee!$G$1:$H$8,2,0)</f>
        <v>Germany</v>
      </c>
    </row>
    <row r="247" spans="1:23" x14ac:dyDescent="0.35">
      <c r="A247" t="str">
        <f t="shared" si="39"/>
        <v>EMP-OPR-R8-2017</v>
      </c>
      <c r="B247" t="s">
        <v>311</v>
      </c>
      <c r="C247" t="str">
        <f t="shared" si="42"/>
        <v>N18462</v>
      </c>
      <c r="D247" t="str">
        <f>VLOOKUP(C247,Employee!$A$1:$B$1803,2,0)</f>
        <v>Federico Wall</v>
      </c>
      <c r="E247" t="str">
        <f>VLOOKUP(MID(B247,FIND(":",B247,FIND(":",B247)+1)+1,1),Employee!$C$1:$D$1803,2)</f>
        <v>Male</v>
      </c>
      <c r="F247">
        <f t="shared" si="40"/>
        <v>42</v>
      </c>
      <c r="G247">
        <f t="shared" si="41"/>
        <v>40</v>
      </c>
      <c r="H247" t="str">
        <f t="shared" si="43"/>
        <v>R8</v>
      </c>
      <c r="I247" t="str">
        <f>VLOOKUP(V247,Guide!$B$12:$C$18,2,0)</f>
        <v>OPR</v>
      </c>
      <c r="J247" s="12" t="str">
        <f t="shared" si="44"/>
        <v>C7</v>
      </c>
      <c r="K247" s="12">
        <v>29955</v>
      </c>
      <c r="L247" s="12" t="str">
        <f t="shared" si="45"/>
        <v>Millennial</v>
      </c>
      <c r="M247">
        <f t="shared" ca="1" si="46"/>
        <v>43</v>
      </c>
      <c r="N247" s="12">
        <v>42915</v>
      </c>
      <c r="O247" s="14">
        <f t="shared" ca="1" si="47"/>
        <v>7</v>
      </c>
      <c r="P247" s="13">
        <v>400848</v>
      </c>
      <c r="Q247" s="13" t="str">
        <f t="shared" ca="1" si="48"/>
        <v>5 - 10 Year</v>
      </c>
      <c r="R247" s="3" t="str">
        <f t="shared" ca="1" si="51"/>
        <v>10%</v>
      </c>
      <c r="S247" s="13">
        <f t="shared" ca="1" si="49"/>
        <v>40084.800000000003</v>
      </c>
      <c r="T247" s="13">
        <f t="shared" ca="1" si="50"/>
        <v>360763.2</v>
      </c>
      <c r="U247" t="str">
        <f>VLOOKUP(MID(B247,G247,F247-G247),Department!$A$1:$C$20,2,0)</f>
        <v>DevOps Engineer</v>
      </c>
      <c r="V247" t="str">
        <f>VLOOKUP(U247,Department!$B$1:$C$20,2,0)</f>
        <v>Operation</v>
      </c>
      <c r="W247" t="str">
        <f>VLOOKUP(MID(B247,FIND(":",B247,F247+1)+1,2),Employee!$G$1:$H$8,2,0)</f>
        <v>Argentina</v>
      </c>
    </row>
    <row r="248" spans="1:23" x14ac:dyDescent="0.35">
      <c r="A248" t="str">
        <f t="shared" si="39"/>
        <v>EMP-ENG-R4-2017</v>
      </c>
      <c r="B248" t="s">
        <v>312</v>
      </c>
      <c r="C248" t="str">
        <f t="shared" si="42"/>
        <v>N19062</v>
      </c>
      <c r="D248" t="str">
        <f>VLOOKUP(C248,Employee!$A$1:$B$1803,2,0)</f>
        <v>Evan Chen</v>
      </c>
      <c r="E248" t="str">
        <f>VLOOKUP(MID(B248,FIND(":",B248,FIND(":",B248)+1)+1,1),Employee!$C$1:$D$1803,2)</f>
        <v>Male</v>
      </c>
      <c r="F248">
        <f t="shared" si="40"/>
        <v>42</v>
      </c>
      <c r="G248">
        <f t="shared" si="41"/>
        <v>40</v>
      </c>
      <c r="H248" t="str">
        <f t="shared" si="43"/>
        <v>R4</v>
      </c>
      <c r="I248" t="str">
        <f>VLOOKUP(V248,Guide!$B$12:$C$18,2,0)</f>
        <v>ENG</v>
      </c>
      <c r="J248" s="12" t="str">
        <f t="shared" si="44"/>
        <v>C1</v>
      </c>
      <c r="K248" s="12">
        <v>31669</v>
      </c>
      <c r="L248" s="12" t="str">
        <f t="shared" si="45"/>
        <v>Millennial</v>
      </c>
      <c r="M248">
        <f t="shared" ca="1" si="46"/>
        <v>38</v>
      </c>
      <c r="N248" s="12">
        <v>43003</v>
      </c>
      <c r="O248" s="14">
        <f t="shared" ca="1" si="47"/>
        <v>7</v>
      </c>
      <c r="P248" s="13">
        <v>286415</v>
      </c>
      <c r="Q248" s="13" t="str">
        <f t="shared" ca="1" si="48"/>
        <v>5 - 10 Year</v>
      </c>
      <c r="R248" s="3" t="str">
        <f t="shared" ca="1" si="51"/>
        <v>10%</v>
      </c>
      <c r="S248" s="13">
        <f t="shared" ca="1" si="49"/>
        <v>28641.5</v>
      </c>
      <c r="T248" s="13">
        <f t="shared" ca="1" si="50"/>
        <v>257773.5</v>
      </c>
      <c r="U248" t="str">
        <f>VLOOKUP(MID(B248,G248,F248-G248),Department!$A$1:$C$20,2,0)</f>
        <v>FrontEnd Developer</v>
      </c>
      <c r="V248" t="str">
        <f>VLOOKUP(U248,Department!$B$1:$C$20,2,0)</f>
        <v>Engineering and Data</v>
      </c>
      <c r="W248" t="str">
        <f>VLOOKUP(MID(B248,FIND(":",B248,F248+1)+1,2),Employee!$G$1:$H$8,2,0)</f>
        <v>United States Of America</v>
      </c>
    </row>
    <row r="249" spans="1:23" x14ac:dyDescent="0.35">
      <c r="A249" t="str">
        <f t="shared" si="39"/>
        <v>EMP-OPR-R17-2016</v>
      </c>
      <c r="B249" t="s">
        <v>313</v>
      </c>
      <c r="C249" t="str">
        <f t="shared" si="42"/>
        <v>N16999</v>
      </c>
      <c r="D249" t="str">
        <f>VLOOKUP(C249,Employee!$A$1:$B$1803,2,0)</f>
        <v>Nathanial Mckenzie</v>
      </c>
      <c r="E249" t="str">
        <f>VLOOKUP(MID(B249,FIND(":",B249,FIND(":",B249)+1)+1,1),Employee!$C$1:$D$1803,2)</f>
        <v>Male</v>
      </c>
      <c r="F249">
        <f t="shared" si="40"/>
        <v>43</v>
      </c>
      <c r="G249">
        <f t="shared" si="41"/>
        <v>40</v>
      </c>
      <c r="H249" t="str">
        <f t="shared" si="43"/>
        <v>R17</v>
      </c>
      <c r="I249" t="str">
        <f>VLOOKUP(V249,Guide!$B$12:$C$18,2,0)</f>
        <v>OPR</v>
      </c>
      <c r="J249" s="12" t="str">
        <f t="shared" si="44"/>
        <v>C7</v>
      </c>
      <c r="K249" s="12">
        <v>32337</v>
      </c>
      <c r="L249" s="12" t="str">
        <f t="shared" si="45"/>
        <v>Millennial</v>
      </c>
      <c r="M249">
        <f t="shared" ca="1" si="46"/>
        <v>36</v>
      </c>
      <c r="N249" s="12">
        <v>42709</v>
      </c>
      <c r="O249" s="14">
        <f t="shared" ca="1" si="47"/>
        <v>8</v>
      </c>
      <c r="P249" s="13">
        <v>163872</v>
      </c>
      <c r="Q249" s="13" t="str">
        <f t="shared" ca="1" si="48"/>
        <v>5 - 10 Year</v>
      </c>
      <c r="R249" s="3" t="str">
        <f t="shared" ca="1" si="51"/>
        <v>10%</v>
      </c>
      <c r="S249" s="13">
        <f t="shared" ca="1" si="49"/>
        <v>16387.2</v>
      </c>
      <c r="T249" s="13">
        <f t="shared" ca="1" si="50"/>
        <v>147484.79999999999</v>
      </c>
      <c r="U249" t="str">
        <f>VLOOKUP(MID(B249,G249,F249-G249),Department!$A$1:$C$20,2,0)</f>
        <v>Database Administrator</v>
      </c>
      <c r="V249" t="str">
        <f>VLOOKUP(U249,Department!$B$1:$C$20,2,0)</f>
        <v>Operation</v>
      </c>
      <c r="W249" t="str">
        <f>VLOOKUP(MID(B249,FIND(":",B249,F249+1)+1,2),Employee!$G$1:$H$8,2,0)</f>
        <v>Argentina</v>
      </c>
    </row>
    <row r="250" spans="1:23" x14ac:dyDescent="0.35">
      <c r="A250" t="str">
        <f t="shared" si="39"/>
        <v>EMP-ENG-R4-2017</v>
      </c>
      <c r="B250" t="s">
        <v>314</v>
      </c>
      <c r="C250" t="str">
        <f t="shared" si="42"/>
        <v>N7195</v>
      </c>
      <c r="D250" t="str">
        <f>VLOOKUP(C250,Employee!$A$1:$B$1803,2,0)</f>
        <v>Danny Cowan</v>
      </c>
      <c r="E250" t="str">
        <f>VLOOKUP(MID(B250,FIND(":",B250,FIND(":",B250)+1)+1,1),Employee!$C$1:$D$1803,2)</f>
        <v>Male</v>
      </c>
      <c r="F250">
        <f t="shared" si="40"/>
        <v>41</v>
      </c>
      <c r="G250">
        <f t="shared" si="41"/>
        <v>39</v>
      </c>
      <c r="H250" t="str">
        <f t="shared" si="43"/>
        <v>R4</v>
      </c>
      <c r="I250" t="str">
        <f>VLOOKUP(V250,Guide!$B$12:$C$18,2,0)</f>
        <v>ENG</v>
      </c>
      <c r="J250" s="12" t="str">
        <f t="shared" si="44"/>
        <v>C4</v>
      </c>
      <c r="K250" s="12">
        <v>31532</v>
      </c>
      <c r="L250" s="12" t="str">
        <f t="shared" si="45"/>
        <v>Millennial</v>
      </c>
      <c r="M250">
        <f t="shared" ca="1" si="46"/>
        <v>38</v>
      </c>
      <c r="N250" s="12">
        <v>43083</v>
      </c>
      <c r="O250" s="14">
        <f t="shared" ca="1" si="47"/>
        <v>7</v>
      </c>
      <c r="P250" s="13">
        <v>296308</v>
      </c>
      <c r="Q250" s="13" t="str">
        <f t="shared" ca="1" si="48"/>
        <v>5 - 10 Year</v>
      </c>
      <c r="R250" s="3" t="str">
        <f t="shared" ca="1" si="51"/>
        <v>10%</v>
      </c>
      <c r="S250" s="13">
        <f t="shared" ca="1" si="49"/>
        <v>29630.800000000003</v>
      </c>
      <c r="T250" s="13">
        <f t="shared" ca="1" si="50"/>
        <v>266677.2</v>
      </c>
      <c r="U250" t="str">
        <f>VLOOKUP(MID(B250,G250,F250-G250),Department!$A$1:$C$20,2,0)</f>
        <v>FrontEnd Developer</v>
      </c>
      <c r="V250" t="str">
        <f>VLOOKUP(U250,Department!$B$1:$C$20,2,0)</f>
        <v>Engineering and Data</v>
      </c>
      <c r="W250" t="str">
        <f>VLOOKUP(MID(B250,FIND(":",B250,F250+1)+1,2),Employee!$G$1:$H$8,2,0)</f>
        <v>Australia</v>
      </c>
    </row>
    <row r="251" spans="1:23" x14ac:dyDescent="0.35">
      <c r="A251" t="str">
        <f t="shared" si="39"/>
        <v>EMP-HR-R18-2019</v>
      </c>
      <c r="B251" t="s">
        <v>315</v>
      </c>
      <c r="C251" t="str">
        <f t="shared" si="42"/>
        <v>N17821</v>
      </c>
      <c r="D251" t="str">
        <f>VLOOKUP(C251,Employee!$A$1:$B$1803,2,0)</f>
        <v>Dorian Walters</v>
      </c>
      <c r="E251" t="str">
        <f>VLOOKUP(MID(B251,FIND(":",B251,FIND(":",B251)+1)+1,1),Employee!$C$1:$D$1803,2)</f>
        <v>Male</v>
      </c>
      <c r="F251">
        <f t="shared" si="40"/>
        <v>43</v>
      </c>
      <c r="G251">
        <f t="shared" si="41"/>
        <v>40</v>
      </c>
      <c r="H251" t="str">
        <f t="shared" si="43"/>
        <v>R18</v>
      </c>
      <c r="I251" t="str">
        <f>VLOOKUP(V251,Guide!$B$12:$C$18,2,0)</f>
        <v>HR</v>
      </c>
      <c r="J251" s="12" t="str">
        <f t="shared" si="44"/>
        <v>C7</v>
      </c>
      <c r="K251" s="12">
        <v>29214</v>
      </c>
      <c r="L251" s="12" t="str">
        <f t="shared" si="45"/>
        <v>Gen X</v>
      </c>
      <c r="M251">
        <f t="shared" ca="1" si="46"/>
        <v>45</v>
      </c>
      <c r="N251" s="12">
        <v>43650</v>
      </c>
      <c r="O251" s="14">
        <f t="shared" ca="1" si="47"/>
        <v>5</v>
      </c>
      <c r="P251" s="13">
        <v>198367</v>
      </c>
      <c r="Q251" s="13" t="str">
        <f t="shared" ca="1" si="48"/>
        <v>5 - 10 Year</v>
      </c>
      <c r="R251" s="3" t="str">
        <f t="shared" ca="1" si="51"/>
        <v>10%</v>
      </c>
      <c r="S251" s="13">
        <f t="shared" ca="1" si="49"/>
        <v>19836.7</v>
      </c>
      <c r="T251" s="13">
        <f t="shared" ca="1" si="50"/>
        <v>178530.3</v>
      </c>
      <c r="U251" t="str">
        <f>VLOOKUP(MID(B251,G251,F251-G251),Department!$A$1:$C$20,2,0)</f>
        <v>HR</v>
      </c>
      <c r="V251" t="str">
        <f>VLOOKUP(U251,Department!$B$1:$C$20,2,0)</f>
        <v>HR</v>
      </c>
      <c r="W251" t="str">
        <f>VLOOKUP(MID(B251,FIND(":",B251,F251+1)+1,2),Employee!$G$1:$H$8,2,0)</f>
        <v>Argentina</v>
      </c>
    </row>
    <row r="252" spans="1:23" x14ac:dyDescent="0.35">
      <c r="A252" t="str">
        <f t="shared" si="39"/>
        <v>EMP-OPR-R16-2016</v>
      </c>
      <c r="B252" t="s">
        <v>316</v>
      </c>
      <c r="C252" t="str">
        <f t="shared" si="42"/>
        <v>N15630</v>
      </c>
      <c r="D252" t="str">
        <f>VLOOKUP(C252,Employee!$A$1:$B$1803,2,0)</f>
        <v>Leopoldo Mata</v>
      </c>
      <c r="E252" t="str">
        <f>VLOOKUP(MID(B252,FIND(":",B252,FIND(":",B252)+1)+1,1),Employee!$C$1:$D$1803,2)</f>
        <v>Male</v>
      </c>
      <c r="F252">
        <f t="shared" si="40"/>
        <v>43</v>
      </c>
      <c r="G252">
        <f t="shared" si="41"/>
        <v>40</v>
      </c>
      <c r="H252" t="str">
        <f t="shared" si="43"/>
        <v>R16</v>
      </c>
      <c r="I252" t="str">
        <f>VLOOKUP(V252,Guide!$B$12:$C$18,2,0)</f>
        <v>OPR</v>
      </c>
      <c r="J252" s="12" t="str">
        <f t="shared" si="44"/>
        <v>C2</v>
      </c>
      <c r="K252" s="12">
        <v>32414</v>
      </c>
      <c r="L252" s="12" t="str">
        <f t="shared" si="45"/>
        <v>Millennial</v>
      </c>
      <c r="M252">
        <f t="shared" ca="1" si="46"/>
        <v>36</v>
      </c>
      <c r="N252" s="12">
        <v>42432</v>
      </c>
      <c r="O252" s="14">
        <f t="shared" ca="1" si="47"/>
        <v>8</v>
      </c>
      <c r="P252" s="13">
        <v>168590</v>
      </c>
      <c r="Q252" s="13" t="str">
        <f t="shared" ca="1" si="48"/>
        <v>5 - 10 Year</v>
      </c>
      <c r="R252" s="3" t="str">
        <f t="shared" ca="1" si="51"/>
        <v>10%</v>
      </c>
      <c r="S252" s="13">
        <f t="shared" ca="1" si="49"/>
        <v>16859</v>
      </c>
      <c r="T252" s="13">
        <f t="shared" ca="1" si="50"/>
        <v>151731</v>
      </c>
      <c r="U252" t="str">
        <f>VLOOKUP(MID(B252,G252,F252-G252),Department!$A$1:$C$20,2,0)</f>
        <v>IT Support</v>
      </c>
      <c r="V252" t="str">
        <f>VLOOKUP(U252,Department!$B$1:$C$20,2,0)</f>
        <v>Operation</v>
      </c>
      <c r="W252" t="str">
        <f>VLOOKUP(MID(B252,FIND(":",B252,F252+1)+1,2),Employee!$G$1:$H$8,2,0)</f>
        <v>Canada</v>
      </c>
    </row>
    <row r="253" spans="1:23" x14ac:dyDescent="0.35">
      <c r="A253" t="str">
        <f t="shared" si="39"/>
        <v>EMP-OPR-R11-2018</v>
      </c>
      <c r="B253" t="s">
        <v>317</v>
      </c>
      <c r="C253" t="str">
        <f t="shared" si="42"/>
        <v>N20191</v>
      </c>
      <c r="D253" t="str">
        <f>VLOOKUP(C253,Employee!$A$1:$B$1803,2,0)</f>
        <v>Samuel Black</v>
      </c>
      <c r="E253" t="str">
        <f>VLOOKUP(MID(B253,FIND(":",B253,FIND(":",B253)+1)+1,1),Employee!$C$1:$D$1803,2)</f>
        <v>Male</v>
      </c>
      <c r="F253">
        <f t="shared" si="40"/>
        <v>43</v>
      </c>
      <c r="G253">
        <f t="shared" si="41"/>
        <v>40</v>
      </c>
      <c r="H253" t="str">
        <f t="shared" si="43"/>
        <v>R11</v>
      </c>
      <c r="I253" t="str">
        <f>VLOOKUP(V253,Guide!$B$12:$C$18,2,0)</f>
        <v>OPR</v>
      </c>
      <c r="J253" s="12" t="str">
        <f t="shared" si="44"/>
        <v>C2</v>
      </c>
      <c r="K253" s="12">
        <v>31593</v>
      </c>
      <c r="L253" s="12" t="str">
        <f t="shared" si="45"/>
        <v>Millennial</v>
      </c>
      <c r="M253">
        <f t="shared" ca="1" si="46"/>
        <v>38</v>
      </c>
      <c r="N253" s="12">
        <v>43234</v>
      </c>
      <c r="O253" s="14">
        <f t="shared" ca="1" si="47"/>
        <v>6</v>
      </c>
      <c r="P253" s="13">
        <v>166817</v>
      </c>
      <c r="Q253" s="13" t="str">
        <f t="shared" ca="1" si="48"/>
        <v>5 - 10 Year</v>
      </c>
      <c r="R253" s="3" t="str">
        <f t="shared" ca="1" si="51"/>
        <v>10%</v>
      </c>
      <c r="S253" s="13">
        <f t="shared" ca="1" si="49"/>
        <v>16681.7</v>
      </c>
      <c r="T253" s="13">
        <f t="shared" ca="1" si="50"/>
        <v>150135.29999999999</v>
      </c>
      <c r="U253" t="str">
        <f>VLOOKUP(MID(B253,G253,F253-G253),Department!$A$1:$C$20,2,0)</f>
        <v>Technical Support</v>
      </c>
      <c r="V253" t="str">
        <f>VLOOKUP(U253,Department!$B$1:$C$20,2,0)</f>
        <v>Operation</v>
      </c>
      <c r="W253" t="str">
        <f>VLOOKUP(MID(B253,FIND(":",B253,F253+1)+1,2),Employee!$G$1:$H$8,2,0)</f>
        <v>Canada</v>
      </c>
    </row>
    <row r="254" spans="1:23" x14ac:dyDescent="0.35">
      <c r="A254" t="str">
        <f t="shared" si="39"/>
        <v>EMP-SM-R9-2018</v>
      </c>
      <c r="B254" t="s">
        <v>318</v>
      </c>
      <c r="C254" t="str">
        <f t="shared" si="42"/>
        <v>N19958</v>
      </c>
      <c r="D254" t="str">
        <f>VLOOKUP(C254,Employee!$A$1:$B$1803,2,0)</f>
        <v>Reinaldo Dyer</v>
      </c>
      <c r="E254" t="str">
        <f>VLOOKUP(MID(B254,FIND(":",B254,FIND(":",B254)+1)+1,1),Employee!$C$1:$D$1803,2)</f>
        <v>Male</v>
      </c>
      <c r="F254">
        <f t="shared" si="40"/>
        <v>42</v>
      </c>
      <c r="G254">
        <f t="shared" si="41"/>
        <v>40</v>
      </c>
      <c r="H254" t="str">
        <f t="shared" si="43"/>
        <v>R9</v>
      </c>
      <c r="I254" t="str">
        <f>VLOOKUP(V254,Guide!$B$12:$C$18,2,0)</f>
        <v>SM</v>
      </c>
      <c r="J254" s="12" t="str">
        <f t="shared" si="44"/>
        <v>C4</v>
      </c>
      <c r="K254" s="12">
        <v>30416</v>
      </c>
      <c r="L254" s="12" t="str">
        <f t="shared" si="45"/>
        <v>Millennial</v>
      </c>
      <c r="M254">
        <f t="shared" ca="1" si="46"/>
        <v>41</v>
      </c>
      <c r="N254" s="12">
        <v>43171</v>
      </c>
      <c r="O254" s="14">
        <f t="shared" ca="1" si="47"/>
        <v>6</v>
      </c>
      <c r="P254" s="13">
        <v>381274</v>
      </c>
      <c r="Q254" s="13" t="str">
        <f t="shared" ca="1" si="48"/>
        <v>5 - 10 Year</v>
      </c>
      <c r="R254" s="3" t="str">
        <f t="shared" ca="1" si="51"/>
        <v>10%</v>
      </c>
      <c r="S254" s="13">
        <f t="shared" ca="1" si="49"/>
        <v>38127.4</v>
      </c>
      <c r="T254" s="13">
        <f t="shared" ca="1" si="50"/>
        <v>343146.6</v>
      </c>
      <c r="U254" t="str">
        <f>VLOOKUP(MID(B254,G254,F254-G254),Department!$A$1:$C$20,2,0)</f>
        <v xml:space="preserve">Presales </v>
      </c>
      <c r="V254" t="str">
        <f>VLOOKUP(U254,Department!$B$1:$C$20,2,0)</f>
        <v>Sales and Marketing</v>
      </c>
      <c r="W254" t="str">
        <f>VLOOKUP(MID(B254,FIND(":",B254,F254+1)+1,2),Employee!$G$1:$H$8,2,0)</f>
        <v>Australia</v>
      </c>
    </row>
    <row r="255" spans="1:23" x14ac:dyDescent="0.35">
      <c r="A255" t="str">
        <f t="shared" si="39"/>
        <v>EMP-ENG-R3-2013</v>
      </c>
      <c r="B255" t="s">
        <v>319</v>
      </c>
      <c r="C255" t="str">
        <f t="shared" si="42"/>
        <v>N9221</v>
      </c>
      <c r="D255" t="str">
        <f>VLOOKUP(C255,Employee!$A$1:$B$1803,2,0)</f>
        <v>Ulysses Lin</v>
      </c>
      <c r="E255" t="str">
        <f>VLOOKUP(MID(B255,FIND(":",B255,FIND(":",B255)+1)+1,1),Employee!$C$1:$D$1803,2)</f>
        <v>Male</v>
      </c>
      <c r="F255">
        <f t="shared" si="40"/>
        <v>41</v>
      </c>
      <c r="G255">
        <f t="shared" si="41"/>
        <v>39</v>
      </c>
      <c r="H255" t="str">
        <f t="shared" si="43"/>
        <v>R3</v>
      </c>
      <c r="I255" t="str">
        <f>VLOOKUP(V255,Guide!$B$12:$C$18,2,0)</f>
        <v>ENG</v>
      </c>
      <c r="J255" s="12" t="str">
        <f t="shared" si="44"/>
        <v>C4</v>
      </c>
      <c r="K255" s="12">
        <v>30885</v>
      </c>
      <c r="L255" s="12" t="str">
        <f t="shared" si="45"/>
        <v>Millennial</v>
      </c>
      <c r="M255">
        <f t="shared" ca="1" si="46"/>
        <v>40</v>
      </c>
      <c r="N255" s="12">
        <v>41554</v>
      </c>
      <c r="O255" s="14">
        <f t="shared" ca="1" si="47"/>
        <v>11</v>
      </c>
      <c r="P255" s="13">
        <v>559084</v>
      </c>
      <c r="Q255" s="13" t="str">
        <f t="shared" ca="1" si="48"/>
        <v>11 - 15 Year</v>
      </c>
      <c r="R255" s="3" t="str">
        <f t="shared" ca="1" si="51"/>
        <v>15%</v>
      </c>
      <c r="S255" s="13">
        <f t="shared" ca="1" si="49"/>
        <v>83862.599999999991</v>
      </c>
      <c r="T255" s="13">
        <f t="shared" ca="1" si="50"/>
        <v>475221.4</v>
      </c>
      <c r="U255" t="str">
        <f>VLOOKUP(MID(B255,G255,F255-G255),Department!$A$1:$C$20,2,0)</f>
        <v>Software Quality Assurance</v>
      </c>
      <c r="V255" t="str">
        <f>VLOOKUP(U255,Department!$B$1:$C$20,2,0)</f>
        <v>Engineering and Data</v>
      </c>
      <c r="W255" t="str">
        <f>VLOOKUP(MID(B255,FIND(":",B255,F255+1)+1,2),Employee!$G$1:$H$8,2,0)</f>
        <v>Australia</v>
      </c>
    </row>
    <row r="256" spans="1:23" x14ac:dyDescent="0.35">
      <c r="A256" t="str">
        <f t="shared" si="39"/>
        <v>EMP-ENG-R7-2019</v>
      </c>
      <c r="B256" t="s">
        <v>320</v>
      </c>
      <c r="C256" t="str">
        <f t="shared" si="42"/>
        <v>N22033</v>
      </c>
      <c r="D256" t="str">
        <f>VLOOKUP(C256,Employee!$A$1:$B$1803,2,0)</f>
        <v>Carl Crawford</v>
      </c>
      <c r="E256" t="str">
        <f>VLOOKUP(MID(B256,FIND(":",B256,FIND(":",B256)+1)+1,1),Employee!$C$1:$D$1803,2)</f>
        <v>Male</v>
      </c>
      <c r="F256">
        <f t="shared" si="40"/>
        <v>42</v>
      </c>
      <c r="G256">
        <f t="shared" si="41"/>
        <v>40</v>
      </c>
      <c r="H256" t="str">
        <f t="shared" si="43"/>
        <v>R7</v>
      </c>
      <c r="I256" t="str">
        <f>VLOOKUP(V256,Guide!$B$12:$C$18,2,0)</f>
        <v>ENG</v>
      </c>
      <c r="J256" s="12" t="str">
        <f t="shared" si="44"/>
        <v>C4</v>
      </c>
      <c r="K256" s="12">
        <v>29717</v>
      </c>
      <c r="L256" s="12" t="str">
        <f t="shared" si="45"/>
        <v>Millennial</v>
      </c>
      <c r="M256">
        <f t="shared" ca="1" si="46"/>
        <v>43</v>
      </c>
      <c r="N256" s="12">
        <v>43633</v>
      </c>
      <c r="O256" s="14">
        <f t="shared" ca="1" si="47"/>
        <v>5</v>
      </c>
      <c r="P256" s="13">
        <v>432400</v>
      </c>
      <c r="Q256" s="13" t="str">
        <f t="shared" ca="1" si="48"/>
        <v>5 - 10 Year</v>
      </c>
      <c r="R256" s="3" t="str">
        <f t="shared" ca="1" si="51"/>
        <v>10%</v>
      </c>
      <c r="S256" s="13">
        <f t="shared" ca="1" si="49"/>
        <v>43240</v>
      </c>
      <c r="T256" s="13">
        <f t="shared" ca="1" si="50"/>
        <v>389160</v>
      </c>
      <c r="U256" t="str">
        <f>VLOOKUP(MID(B256,G256,F256-G256),Department!$A$1:$C$20,2,0)</f>
        <v>AI Engineer</v>
      </c>
      <c r="V256" t="str">
        <f>VLOOKUP(U256,Department!$B$1:$C$20,2,0)</f>
        <v>Engineering and Data</v>
      </c>
      <c r="W256" t="str">
        <f>VLOOKUP(MID(B256,FIND(":",B256,F256+1)+1,2),Employee!$G$1:$H$8,2,0)</f>
        <v>Australia</v>
      </c>
    </row>
    <row r="257" spans="1:23" x14ac:dyDescent="0.35">
      <c r="A257" t="str">
        <f t="shared" si="39"/>
        <v>EMP-SM-R15-2015</v>
      </c>
      <c r="B257" t="s">
        <v>321</v>
      </c>
      <c r="C257" t="str">
        <f t="shared" si="42"/>
        <v>N14235</v>
      </c>
      <c r="D257" t="str">
        <f>VLOOKUP(C257,Employee!$A$1:$B$1803,2,0)</f>
        <v>Jerome Whitney</v>
      </c>
      <c r="E257" t="str">
        <f>VLOOKUP(MID(B257,FIND(":",B257,FIND(":",B257)+1)+1,1),Employee!$C$1:$D$1803,2)</f>
        <v>Male</v>
      </c>
      <c r="F257">
        <f t="shared" si="40"/>
        <v>43</v>
      </c>
      <c r="G257">
        <f t="shared" si="41"/>
        <v>40</v>
      </c>
      <c r="H257" t="str">
        <f t="shared" si="43"/>
        <v>R15</v>
      </c>
      <c r="I257" t="str">
        <f>VLOOKUP(V257,Guide!$B$12:$C$18,2,0)</f>
        <v>SM</v>
      </c>
      <c r="J257" s="12" t="str">
        <f t="shared" si="44"/>
        <v>C6</v>
      </c>
      <c r="K257" s="12">
        <v>30902</v>
      </c>
      <c r="L257" s="12" t="str">
        <f t="shared" si="45"/>
        <v>Millennial</v>
      </c>
      <c r="M257">
        <f t="shared" ca="1" si="46"/>
        <v>40</v>
      </c>
      <c r="N257" s="12">
        <v>42142</v>
      </c>
      <c r="O257" s="14">
        <f t="shared" ca="1" si="47"/>
        <v>9</v>
      </c>
      <c r="P257" s="13">
        <v>281660</v>
      </c>
      <c r="Q257" s="13" t="str">
        <f t="shared" ca="1" si="48"/>
        <v>5 - 10 Year</v>
      </c>
      <c r="R257" s="3" t="str">
        <f t="shared" ca="1" si="51"/>
        <v>10%</v>
      </c>
      <c r="S257" s="13">
        <f t="shared" ca="1" si="49"/>
        <v>28166</v>
      </c>
      <c r="T257" s="13">
        <f t="shared" ca="1" si="50"/>
        <v>253494</v>
      </c>
      <c r="U257" t="str">
        <f>VLOOKUP(MID(B257,G257,F257-G257),Department!$A$1:$C$20,2,0)</f>
        <v>Sales</v>
      </c>
      <c r="V257" t="str">
        <f>VLOOKUP(U257,Department!$B$1:$C$20,2,0)</f>
        <v>Sales and Marketing</v>
      </c>
      <c r="W257" t="str">
        <f>VLOOKUP(MID(B257,FIND(":",B257,F257+1)+1,2),Employee!$G$1:$H$8,2,0)</f>
        <v>France</v>
      </c>
    </row>
    <row r="258" spans="1:23" x14ac:dyDescent="0.35">
      <c r="A258" t="str">
        <f t="shared" ref="A258:A321" si="52">CONCATENATE("EMP","-",I258,"-",MID(B258,G258,F258-G258),"-",YEAR(N258))</f>
        <v>EMP-HR-R18-2017</v>
      </c>
      <c r="B258" t="s">
        <v>322</v>
      </c>
      <c r="C258" t="str">
        <f t="shared" si="42"/>
        <v>N19088</v>
      </c>
      <c r="D258" t="str">
        <f>VLOOKUP(C258,Employee!$A$1:$B$1803,2,0)</f>
        <v>Deshawn Delgado</v>
      </c>
      <c r="E258" t="str">
        <f>VLOOKUP(MID(B258,FIND(":",B258,FIND(":",B258)+1)+1,1),Employee!$C$1:$D$1803,2)</f>
        <v>Male</v>
      </c>
      <c r="F258">
        <f t="shared" ref="F258:F321" si="53">FIND(",",B258,G258+1)</f>
        <v>43</v>
      </c>
      <c r="G258">
        <f t="shared" ref="G258:G321" si="54">FIND(":",B258,FIND(":",B258,FIND(":",B258)+1)+1)+1</f>
        <v>40</v>
      </c>
      <c r="H258" t="str">
        <f t="shared" si="43"/>
        <v>R18</v>
      </c>
      <c r="I258" t="str">
        <f>VLOOKUP(V258,Guide!$B$12:$C$18,2,0)</f>
        <v>HR</v>
      </c>
      <c r="J258" s="12" t="str">
        <f t="shared" si="44"/>
        <v>C4</v>
      </c>
      <c r="K258" s="12">
        <v>31543</v>
      </c>
      <c r="L258" s="12" t="str">
        <f t="shared" si="45"/>
        <v>Millennial</v>
      </c>
      <c r="M258">
        <f t="shared" ca="1" si="46"/>
        <v>38</v>
      </c>
      <c r="N258" s="12">
        <v>43006</v>
      </c>
      <c r="O258" s="14">
        <f t="shared" ca="1" si="47"/>
        <v>7</v>
      </c>
      <c r="P258" s="13">
        <v>151863</v>
      </c>
      <c r="Q258" s="13" t="str">
        <f t="shared" ca="1" si="48"/>
        <v>5 - 10 Year</v>
      </c>
      <c r="R258" s="3" t="str">
        <f t="shared" ca="1" si="51"/>
        <v>10%</v>
      </c>
      <c r="S258" s="13">
        <f t="shared" ca="1" si="49"/>
        <v>15186.300000000001</v>
      </c>
      <c r="T258" s="13">
        <f t="shared" ca="1" si="50"/>
        <v>136676.70000000001</v>
      </c>
      <c r="U258" t="str">
        <f>VLOOKUP(MID(B258,G258,F258-G258),Department!$A$1:$C$20,2,0)</f>
        <v>HR</v>
      </c>
      <c r="V258" t="str">
        <f>VLOOKUP(U258,Department!$B$1:$C$20,2,0)</f>
        <v>HR</v>
      </c>
      <c r="W258" t="str">
        <f>VLOOKUP(MID(B258,FIND(":",B258,F258+1)+1,2),Employee!$G$1:$H$8,2,0)</f>
        <v>Australia</v>
      </c>
    </row>
    <row r="259" spans="1:23" x14ac:dyDescent="0.35">
      <c r="A259" t="str">
        <f t="shared" si="52"/>
        <v>EMP-OPR-R17-2017</v>
      </c>
      <c r="B259" t="s">
        <v>323</v>
      </c>
      <c r="C259" t="str">
        <f t="shared" ref="C259:C322" si="55">MID(B259,FIND(":",B259)+1,FIND(",",B259)-(FIND(":",B259)+1))</f>
        <v>N18147</v>
      </c>
      <c r="D259" t="str">
        <f>VLOOKUP(C259,Employee!$A$1:$B$1803,2,0)</f>
        <v>Lupe Nelson</v>
      </c>
      <c r="E259" t="str">
        <f>VLOOKUP(MID(B259,FIND(":",B259,FIND(":",B259)+1)+1,1),Employee!$C$1:$D$1803,2)</f>
        <v>Female</v>
      </c>
      <c r="F259">
        <f t="shared" si="53"/>
        <v>43</v>
      </c>
      <c r="G259">
        <f t="shared" si="54"/>
        <v>40</v>
      </c>
      <c r="H259" t="str">
        <f t="shared" ref="H259:H322" si="56">MID(B259,G259,F259-G259)</f>
        <v>R17</v>
      </c>
      <c r="I259" t="str">
        <f>VLOOKUP(V259,Guide!$B$12:$C$18,2,0)</f>
        <v>OPR</v>
      </c>
      <c r="J259" s="12" t="str">
        <f t="shared" ref="J259:J322" si="57">MID(B259,FIND(":",B259,F259+1)+1,2)</f>
        <v>C6</v>
      </c>
      <c r="K259" s="12">
        <v>33126</v>
      </c>
      <c r="L259" s="12" t="str">
        <f t="shared" ref="L259:L322" si="58">IF(YEAR(K259)&gt;=2013, "Gen Alpha", IF(YEAR(K259)&gt;=1997, "Gen Z", IF(YEAR(K259)&gt;=1981, "Millennial", IF(YEAR(K259)&gt;=1965, "Gen X", IF(YEAR(K259)&gt;=1946, "Baby Boomer", "Sebelum Baby Boomer")))))</f>
        <v>Millennial</v>
      </c>
      <c r="M259">
        <f t="shared" ref="M259:M322" ca="1" si="59">ROUNDDOWN(YEARFRAC(K259,TODAY()),0)</f>
        <v>34</v>
      </c>
      <c r="N259" s="12">
        <v>42877</v>
      </c>
      <c r="O259" s="14">
        <f t="shared" ref="O259:O322" ca="1" si="60">ROUNDDOWN(YEARFRAC(N259,TODAY()),0)</f>
        <v>7</v>
      </c>
      <c r="P259" s="13">
        <v>153655</v>
      </c>
      <c r="Q259" s="13" t="str">
        <f t="shared" ref="Q259:Q322" ca="1" si="61">_xlfn.IFS(R259="10%","5 - 10 Year",R259="15%","11 - 15 Year",R259="20%","16 - 20 Year")</f>
        <v>5 - 10 Year</v>
      </c>
      <c r="R259" s="3" t="str">
        <f t="shared" ca="1" si="51"/>
        <v>10%</v>
      </c>
      <c r="S259" s="13">
        <f t="shared" ref="S259:S322" ca="1" si="62">P259*R259</f>
        <v>15365.5</v>
      </c>
      <c r="T259" s="13">
        <f t="shared" ref="T259:T322" ca="1" si="63">P259-S259</f>
        <v>138289.5</v>
      </c>
      <c r="U259" t="str">
        <f>VLOOKUP(MID(B259,G259,F259-G259),Department!$A$1:$C$20,2,0)</f>
        <v>Database Administrator</v>
      </c>
      <c r="V259" t="str">
        <f>VLOOKUP(U259,Department!$B$1:$C$20,2,0)</f>
        <v>Operation</v>
      </c>
      <c r="W259" t="str">
        <f>VLOOKUP(MID(B259,FIND(":",B259,F259+1)+1,2),Employee!$G$1:$H$8,2,0)</f>
        <v>France</v>
      </c>
    </row>
    <row r="260" spans="1:23" x14ac:dyDescent="0.35">
      <c r="A260" t="str">
        <f t="shared" si="52"/>
        <v>EMP-ENG-R1-2013</v>
      </c>
      <c r="B260" t="s">
        <v>324</v>
      </c>
      <c r="C260" t="str">
        <f t="shared" si="55"/>
        <v>N4757</v>
      </c>
      <c r="D260" t="str">
        <f>VLOOKUP(C260,Employee!$A$1:$B$1803,2,0)</f>
        <v>Dannie Montoya</v>
      </c>
      <c r="E260" t="str">
        <f>VLOOKUP(MID(B260,FIND(":",B260,FIND(":",B260)+1)+1,1),Employee!$C$1:$D$1803,2)</f>
        <v>Male</v>
      </c>
      <c r="F260">
        <f t="shared" si="53"/>
        <v>41</v>
      </c>
      <c r="G260">
        <f t="shared" si="54"/>
        <v>39</v>
      </c>
      <c r="H260" t="str">
        <f t="shared" si="56"/>
        <v>R1</v>
      </c>
      <c r="I260" t="str">
        <f>VLOOKUP(V260,Guide!$B$12:$C$18,2,0)</f>
        <v>ENG</v>
      </c>
      <c r="J260" s="12" t="str">
        <f t="shared" si="57"/>
        <v>C6</v>
      </c>
      <c r="K260" s="12">
        <v>30533</v>
      </c>
      <c r="L260" s="12" t="str">
        <f t="shared" si="58"/>
        <v>Millennial</v>
      </c>
      <c r="M260">
        <f t="shared" ca="1" si="59"/>
        <v>41</v>
      </c>
      <c r="N260" s="12">
        <v>41445</v>
      </c>
      <c r="O260" s="14">
        <f t="shared" ca="1" si="60"/>
        <v>11</v>
      </c>
      <c r="P260" s="13">
        <v>296066</v>
      </c>
      <c r="Q260" s="13" t="str">
        <f t="shared" ca="1" si="61"/>
        <v>11 - 15 Year</v>
      </c>
      <c r="R260" s="3" t="str">
        <f t="shared" ref="R260:R323" ca="1" si="64">_xlfn.IFS(AND(O260&gt;=5,O260&lt;=10),"10%",AND(O260&gt;=11,O260&lt;=15),"15%",AND(O260&gt;=16,O260&lt;=20),"20%")</f>
        <v>15%</v>
      </c>
      <c r="S260" s="13">
        <f t="shared" ca="1" si="62"/>
        <v>44409.9</v>
      </c>
      <c r="T260" s="13">
        <f t="shared" ca="1" si="63"/>
        <v>251656.1</v>
      </c>
      <c r="U260" t="str">
        <f>VLOOKUP(MID(B260,G260,F260-G260),Department!$A$1:$C$20,2,0)</f>
        <v>BackEnd Developer</v>
      </c>
      <c r="V260" t="str">
        <f>VLOOKUP(U260,Department!$B$1:$C$20,2,0)</f>
        <v>Engineering and Data</v>
      </c>
      <c r="W260" t="str">
        <f>VLOOKUP(MID(B260,FIND(":",B260,F260+1)+1,2),Employee!$G$1:$H$8,2,0)</f>
        <v>France</v>
      </c>
    </row>
    <row r="261" spans="1:23" x14ac:dyDescent="0.35">
      <c r="A261" t="str">
        <f t="shared" si="52"/>
        <v>EMP-HR-R18-2013</v>
      </c>
      <c r="B261" t="s">
        <v>325</v>
      </c>
      <c r="C261" t="str">
        <f t="shared" si="55"/>
        <v>N8778</v>
      </c>
      <c r="D261" t="str">
        <f>VLOOKUP(C261,Employee!$A$1:$B$1803,2,0)</f>
        <v>Jean Ferrell</v>
      </c>
      <c r="E261" t="str">
        <f>VLOOKUP(MID(B261,FIND(":",B261,FIND(":",B261)+1)+1,1),Employee!$C$1:$D$1803,2)</f>
        <v>Male</v>
      </c>
      <c r="F261">
        <f t="shared" si="53"/>
        <v>42</v>
      </c>
      <c r="G261">
        <f t="shared" si="54"/>
        <v>39</v>
      </c>
      <c r="H261" t="str">
        <f t="shared" si="56"/>
        <v>R18</v>
      </c>
      <c r="I261" t="str">
        <f>VLOOKUP(V261,Guide!$B$12:$C$18,2,0)</f>
        <v>HR</v>
      </c>
      <c r="J261" s="12" t="str">
        <f t="shared" si="57"/>
        <v>C5</v>
      </c>
      <c r="K261" s="12">
        <v>33412</v>
      </c>
      <c r="L261" s="12" t="str">
        <f t="shared" si="58"/>
        <v>Millennial</v>
      </c>
      <c r="M261">
        <f t="shared" ca="1" si="59"/>
        <v>33</v>
      </c>
      <c r="N261" s="12">
        <v>41456</v>
      </c>
      <c r="O261" s="14">
        <f t="shared" ca="1" si="60"/>
        <v>11</v>
      </c>
      <c r="P261" s="13">
        <v>212708</v>
      </c>
      <c r="Q261" s="13" t="str">
        <f t="shared" ca="1" si="61"/>
        <v>11 - 15 Year</v>
      </c>
      <c r="R261" s="3" t="str">
        <f t="shared" ca="1" si="64"/>
        <v>15%</v>
      </c>
      <c r="S261" s="13">
        <f t="shared" ca="1" si="62"/>
        <v>31906.199999999997</v>
      </c>
      <c r="T261" s="13">
        <f t="shared" ca="1" si="63"/>
        <v>180801.8</v>
      </c>
      <c r="U261" t="str">
        <f>VLOOKUP(MID(B261,G261,F261-G261),Department!$A$1:$C$20,2,0)</f>
        <v>HR</v>
      </c>
      <c r="V261" t="str">
        <f>VLOOKUP(U261,Department!$B$1:$C$20,2,0)</f>
        <v>HR</v>
      </c>
      <c r="W261" t="str">
        <f>VLOOKUP(MID(B261,FIND(":",B261,F261+1)+1,2),Employee!$G$1:$H$8,2,0)</f>
        <v>Germany</v>
      </c>
    </row>
    <row r="262" spans="1:23" x14ac:dyDescent="0.35">
      <c r="A262" t="str">
        <f t="shared" si="52"/>
        <v>EMP-ENG-R4-2018</v>
      </c>
      <c r="B262" t="s">
        <v>326</v>
      </c>
      <c r="C262" t="str">
        <f t="shared" si="55"/>
        <v>N21132</v>
      </c>
      <c r="D262" t="str">
        <f>VLOOKUP(C262,Employee!$A$1:$B$1803,2,0)</f>
        <v>Dean House</v>
      </c>
      <c r="E262" t="str">
        <f>VLOOKUP(MID(B262,FIND(":",B262,FIND(":",B262)+1)+1,1),Employee!$C$1:$D$1803,2)</f>
        <v>Male</v>
      </c>
      <c r="F262">
        <f t="shared" si="53"/>
        <v>42</v>
      </c>
      <c r="G262">
        <f t="shared" si="54"/>
        <v>40</v>
      </c>
      <c r="H262" t="str">
        <f t="shared" si="56"/>
        <v>R4</v>
      </c>
      <c r="I262" t="str">
        <f>VLOOKUP(V262,Guide!$B$12:$C$18,2,0)</f>
        <v>ENG</v>
      </c>
      <c r="J262" s="12" t="str">
        <f t="shared" si="57"/>
        <v>C5</v>
      </c>
      <c r="K262" s="12">
        <v>33704</v>
      </c>
      <c r="L262" s="12" t="str">
        <f t="shared" si="58"/>
        <v>Millennial</v>
      </c>
      <c r="M262">
        <f t="shared" ca="1" si="59"/>
        <v>32</v>
      </c>
      <c r="N262" s="12">
        <v>43426</v>
      </c>
      <c r="O262" s="14">
        <f t="shared" ca="1" si="60"/>
        <v>6</v>
      </c>
      <c r="P262" s="13">
        <v>140140</v>
      </c>
      <c r="Q262" s="13" t="str">
        <f t="shared" ca="1" si="61"/>
        <v>5 - 10 Year</v>
      </c>
      <c r="R262" s="3" t="str">
        <f t="shared" ca="1" si="64"/>
        <v>10%</v>
      </c>
      <c r="S262" s="13">
        <f t="shared" ca="1" si="62"/>
        <v>14014</v>
      </c>
      <c r="T262" s="13">
        <f t="shared" ca="1" si="63"/>
        <v>126126</v>
      </c>
      <c r="U262" t="str">
        <f>VLOOKUP(MID(B262,G262,F262-G262),Department!$A$1:$C$20,2,0)</f>
        <v>FrontEnd Developer</v>
      </c>
      <c r="V262" t="str">
        <f>VLOOKUP(U262,Department!$B$1:$C$20,2,0)</f>
        <v>Engineering and Data</v>
      </c>
      <c r="W262" t="str">
        <f>VLOOKUP(MID(B262,FIND(":",B262,F262+1)+1,2),Employee!$G$1:$H$8,2,0)</f>
        <v>Germany</v>
      </c>
    </row>
    <row r="263" spans="1:23" x14ac:dyDescent="0.35">
      <c r="A263" t="str">
        <f t="shared" si="52"/>
        <v>EMP-FN-R19-2013</v>
      </c>
      <c r="B263" t="s">
        <v>327</v>
      </c>
      <c r="C263" t="str">
        <f t="shared" si="55"/>
        <v>N9150</v>
      </c>
      <c r="D263" t="str">
        <f>VLOOKUP(C263,Employee!$A$1:$B$1803,2,0)</f>
        <v>Alissa Pacheco</v>
      </c>
      <c r="E263" t="str">
        <f>VLOOKUP(MID(B263,FIND(":",B263,FIND(":",B263)+1)+1,1),Employee!$C$1:$D$1803,2)</f>
        <v>Female</v>
      </c>
      <c r="F263">
        <f t="shared" si="53"/>
        <v>42</v>
      </c>
      <c r="G263">
        <f t="shared" si="54"/>
        <v>39</v>
      </c>
      <c r="H263" t="str">
        <f t="shared" si="56"/>
        <v>R19</v>
      </c>
      <c r="I263" t="str">
        <f>VLOOKUP(V263,Guide!$B$12:$C$18,2,0)</f>
        <v>FN</v>
      </c>
      <c r="J263" s="12" t="str">
        <f t="shared" si="57"/>
        <v>C7</v>
      </c>
      <c r="K263" s="12">
        <v>32860</v>
      </c>
      <c r="L263" s="12" t="str">
        <f t="shared" si="58"/>
        <v>Millennial</v>
      </c>
      <c r="M263">
        <f t="shared" ca="1" si="59"/>
        <v>35</v>
      </c>
      <c r="N263" s="12">
        <v>41533</v>
      </c>
      <c r="O263" s="14">
        <f t="shared" ca="1" si="60"/>
        <v>11</v>
      </c>
      <c r="P263" s="13">
        <v>121135</v>
      </c>
      <c r="Q263" s="13" t="str">
        <f t="shared" ca="1" si="61"/>
        <v>11 - 15 Year</v>
      </c>
      <c r="R263" s="3" t="str">
        <f t="shared" ca="1" si="64"/>
        <v>15%</v>
      </c>
      <c r="S263" s="13">
        <f t="shared" ca="1" si="62"/>
        <v>18170.25</v>
      </c>
      <c r="T263" s="13">
        <f t="shared" ca="1" si="63"/>
        <v>102964.75</v>
      </c>
      <c r="U263" t="str">
        <f>VLOOKUP(MID(B263,G263,F263-G263),Department!$A$1:$C$20,2,0)</f>
        <v>Accounting</v>
      </c>
      <c r="V263" t="str">
        <f>VLOOKUP(U263,Department!$B$1:$C$20,2,0)</f>
        <v>Finance</v>
      </c>
      <c r="W263" t="str">
        <f>VLOOKUP(MID(B263,FIND(":",B263,F263+1)+1,2),Employee!$G$1:$H$8,2,0)</f>
        <v>Argentina</v>
      </c>
    </row>
    <row r="264" spans="1:23" x14ac:dyDescent="0.35">
      <c r="A264" t="str">
        <f t="shared" si="52"/>
        <v>EMP-ENG-R3-2017</v>
      </c>
      <c r="B264" t="s">
        <v>328</v>
      </c>
      <c r="C264" t="str">
        <f t="shared" si="55"/>
        <v>N18793</v>
      </c>
      <c r="D264" t="str">
        <f>VLOOKUP(C264,Employee!$A$1:$B$1803,2,0)</f>
        <v>Eddie Obrien</v>
      </c>
      <c r="E264" t="str">
        <f>VLOOKUP(MID(B264,FIND(":",B264,FIND(":",B264)+1)+1,1),Employee!$C$1:$D$1803,2)</f>
        <v>Female</v>
      </c>
      <c r="F264">
        <f t="shared" si="53"/>
        <v>42</v>
      </c>
      <c r="G264">
        <f t="shared" si="54"/>
        <v>40</v>
      </c>
      <c r="H264" t="str">
        <f t="shared" si="56"/>
        <v>R3</v>
      </c>
      <c r="I264" t="str">
        <f>VLOOKUP(V264,Guide!$B$12:$C$18,2,0)</f>
        <v>ENG</v>
      </c>
      <c r="J264" s="12" t="str">
        <f t="shared" si="57"/>
        <v>C7</v>
      </c>
      <c r="K264" s="12">
        <v>32089</v>
      </c>
      <c r="L264" s="12" t="str">
        <f t="shared" si="58"/>
        <v>Millennial</v>
      </c>
      <c r="M264">
        <f t="shared" ca="1" si="59"/>
        <v>37</v>
      </c>
      <c r="N264" s="12">
        <v>42961</v>
      </c>
      <c r="O264" s="14">
        <f t="shared" ca="1" si="60"/>
        <v>7</v>
      </c>
      <c r="P264" s="13">
        <v>162967</v>
      </c>
      <c r="Q264" s="13" t="str">
        <f t="shared" ca="1" si="61"/>
        <v>5 - 10 Year</v>
      </c>
      <c r="R264" s="3" t="str">
        <f t="shared" ca="1" si="64"/>
        <v>10%</v>
      </c>
      <c r="S264" s="13">
        <f t="shared" ca="1" si="62"/>
        <v>16296.7</v>
      </c>
      <c r="T264" s="13">
        <f t="shared" ca="1" si="63"/>
        <v>146670.29999999999</v>
      </c>
      <c r="U264" t="str">
        <f>VLOOKUP(MID(B264,G264,F264-G264),Department!$A$1:$C$20,2,0)</f>
        <v>Software Quality Assurance</v>
      </c>
      <c r="V264" t="str">
        <f>VLOOKUP(U264,Department!$B$1:$C$20,2,0)</f>
        <v>Engineering and Data</v>
      </c>
      <c r="W264" t="str">
        <f>VLOOKUP(MID(B264,FIND(":",B264,F264+1)+1,2),Employee!$G$1:$H$8,2,0)</f>
        <v>Argentina</v>
      </c>
    </row>
    <row r="265" spans="1:23" x14ac:dyDescent="0.35">
      <c r="A265" t="str">
        <f t="shared" si="52"/>
        <v>EMP-PM-R6-2017</v>
      </c>
      <c r="B265" t="s">
        <v>329</v>
      </c>
      <c r="C265" t="str">
        <f t="shared" si="55"/>
        <v>N17971</v>
      </c>
      <c r="D265" t="str">
        <f>VLOOKUP(C265,Employee!$A$1:$B$1803,2,0)</f>
        <v>Shannon Salazar</v>
      </c>
      <c r="E265" t="str">
        <f>VLOOKUP(MID(B265,FIND(":",B265,FIND(":",B265)+1)+1,1),Employee!$C$1:$D$1803,2)</f>
        <v>Male</v>
      </c>
      <c r="F265">
        <f t="shared" si="53"/>
        <v>42</v>
      </c>
      <c r="G265">
        <f t="shared" si="54"/>
        <v>40</v>
      </c>
      <c r="H265" t="str">
        <f t="shared" si="56"/>
        <v>R6</v>
      </c>
      <c r="I265" t="str">
        <f>VLOOKUP(V265,Guide!$B$12:$C$18,2,0)</f>
        <v>PM</v>
      </c>
      <c r="J265" s="12" t="str">
        <f t="shared" si="57"/>
        <v>C2</v>
      </c>
      <c r="K265" s="12">
        <v>29612</v>
      </c>
      <c r="L265" s="12" t="str">
        <f t="shared" si="58"/>
        <v>Millennial</v>
      </c>
      <c r="M265">
        <f t="shared" ca="1" si="59"/>
        <v>44</v>
      </c>
      <c r="N265" s="12">
        <v>42863</v>
      </c>
      <c r="O265" s="14">
        <f t="shared" ca="1" si="60"/>
        <v>7</v>
      </c>
      <c r="P265" s="13">
        <v>173915</v>
      </c>
      <c r="Q265" s="13" t="str">
        <f t="shared" ca="1" si="61"/>
        <v>5 - 10 Year</v>
      </c>
      <c r="R265" s="3" t="str">
        <f t="shared" ca="1" si="64"/>
        <v>10%</v>
      </c>
      <c r="S265" s="13">
        <f t="shared" ca="1" si="62"/>
        <v>17391.5</v>
      </c>
      <c r="T265" s="13">
        <f t="shared" ca="1" si="63"/>
        <v>156523.5</v>
      </c>
      <c r="U265" t="str">
        <f>VLOOKUP(MID(B265,G265,F265-G265),Department!$A$1:$C$20,2,0)</f>
        <v>UI/UX</v>
      </c>
      <c r="V265" t="str">
        <f>VLOOKUP(U265,Department!$B$1:$C$20,2,0)</f>
        <v>Product Management</v>
      </c>
      <c r="W265" t="str">
        <f>VLOOKUP(MID(B265,FIND(":",B265,F265+1)+1,2),Employee!$G$1:$H$8,2,0)</f>
        <v>Canada</v>
      </c>
    </row>
    <row r="266" spans="1:23" x14ac:dyDescent="0.35">
      <c r="A266" t="str">
        <f t="shared" si="52"/>
        <v>EMP-OPR-R2-2017</v>
      </c>
      <c r="B266" t="s">
        <v>330</v>
      </c>
      <c r="C266" t="str">
        <f t="shared" si="55"/>
        <v>N17930</v>
      </c>
      <c r="D266" t="str">
        <f>VLOOKUP(C266,Employee!$A$1:$B$1803,2,0)</f>
        <v>Roberta Kemp</v>
      </c>
      <c r="E266" t="str">
        <f>VLOOKUP(MID(B266,FIND(":",B266,FIND(":",B266)+1)+1,1),Employee!$C$1:$D$1803,2)</f>
        <v>Female</v>
      </c>
      <c r="F266">
        <f t="shared" si="53"/>
        <v>42</v>
      </c>
      <c r="G266">
        <f t="shared" si="54"/>
        <v>40</v>
      </c>
      <c r="H266" t="str">
        <f t="shared" si="56"/>
        <v>R2</v>
      </c>
      <c r="I266" t="str">
        <f>VLOOKUP(V266,Guide!$B$12:$C$18,2,0)</f>
        <v>OPR</v>
      </c>
      <c r="J266" s="12" t="str">
        <f t="shared" si="57"/>
        <v>C2</v>
      </c>
      <c r="K266" s="12">
        <v>31346</v>
      </c>
      <c r="L266" s="12" t="str">
        <f t="shared" si="58"/>
        <v>Millennial</v>
      </c>
      <c r="M266">
        <f t="shared" ca="1" si="59"/>
        <v>39</v>
      </c>
      <c r="N266" s="12">
        <v>42859</v>
      </c>
      <c r="O266" s="14">
        <f t="shared" ca="1" si="60"/>
        <v>7</v>
      </c>
      <c r="P266" s="13">
        <v>166280</v>
      </c>
      <c r="Q266" s="13" t="str">
        <f t="shared" ca="1" si="61"/>
        <v>5 - 10 Year</v>
      </c>
      <c r="R266" s="3" t="str">
        <f t="shared" ca="1" si="64"/>
        <v>10%</v>
      </c>
      <c r="S266" s="13">
        <f t="shared" ca="1" si="62"/>
        <v>16628</v>
      </c>
      <c r="T266" s="13">
        <f t="shared" ca="1" si="63"/>
        <v>149652</v>
      </c>
      <c r="U266" t="str">
        <f>VLOOKUP(MID(B266,G266,F266-G266),Department!$A$1:$C$20,2,0)</f>
        <v>Network Engineer</v>
      </c>
      <c r="V266" t="str">
        <f>VLOOKUP(U266,Department!$B$1:$C$20,2,0)</f>
        <v>Operation</v>
      </c>
      <c r="W266" t="str">
        <f>VLOOKUP(MID(B266,FIND(":",B266,F266+1)+1,2),Employee!$G$1:$H$8,2,0)</f>
        <v>Canada</v>
      </c>
    </row>
    <row r="267" spans="1:23" x14ac:dyDescent="0.35">
      <c r="A267" t="str">
        <f t="shared" si="52"/>
        <v>EMP-SM-R9-2015</v>
      </c>
      <c r="B267" t="s">
        <v>331</v>
      </c>
      <c r="C267" t="str">
        <f t="shared" si="55"/>
        <v>N15300</v>
      </c>
      <c r="D267" t="str">
        <f>VLOOKUP(C267,Employee!$A$1:$B$1803,2,0)</f>
        <v>Denise Hoover</v>
      </c>
      <c r="E267" t="str">
        <f>VLOOKUP(MID(B267,FIND(":",B267,FIND(":",B267)+1)+1,1),Employee!$C$1:$D$1803,2)</f>
        <v>Female</v>
      </c>
      <c r="F267">
        <f t="shared" si="53"/>
        <v>42</v>
      </c>
      <c r="G267">
        <f t="shared" si="54"/>
        <v>40</v>
      </c>
      <c r="H267" t="str">
        <f t="shared" si="56"/>
        <v>R9</v>
      </c>
      <c r="I267" t="str">
        <f>VLOOKUP(V267,Guide!$B$12:$C$18,2,0)</f>
        <v>SM</v>
      </c>
      <c r="J267" s="12" t="str">
        <f t="shared" si="57"/>
        <v>C4</v>
      </c>
      <c r="K267" s="12">
        <v>30145</v>
      </c>
      <c r="L267" s="12" t="str">
        <f t="shared" si="58"/>
        <v>Millennial</v>
      </c>
      <c r="M267">
        <f t="shared" ca="1" si="59"/>
        <v>42</v>
      </c>
      <c r="N267" s="12">
        <v>42317</v>
      </c>
      <c r="O267" s="14">
        <f t="shared" ca="1" si="60"/>
        <v>9</v>
      </c>
      <c r="P267" s="13">
        <v>275196</v>
      </c>
      <c r="Q267" s="13" t="str">
        <f t="shared" ca="1" si="61"/>
        <v>5 - 10 Year</v>
      </c>
      <c r="R267" s="3" t="str">
        <f t="shared" ca="1" si="64"/>
        <v>10%</v>
      </c>
      <c r="S267" s="13">
        <f t="shared" ca="1" si="62"/>
        <v>27519.600000000002</v>
      </c>
      <c r="T267" s="13">
        <f t="shared" ca="1" si="63"/>
        <v>247676.4</v>
      </c>
      <c r="U267" t="str">
        <f>VLOOKUP(MID(B267,G267,F267-G267),Department!$A$1:$C$20,2,0)</f>
        <v xml:space="preserve">Presales </v>
      </c>
      <c r="V267" t="str">
        <f>VLOOKUP(U267,Department!$B$1:$C$20,2,0)</f>
        <v>Sales and Marketing</v>
      </c>
      <c r="W267" t="str">
        <f>VLOOKUP(MID(B267,FIND(":",B267,F267+1)+1,2),Employee!$G$1:$H$8,2,0)</f>
        <v>Australia</v>
      </c>
    </row>
    <row r="268" spans="1:23" x14ac:dyDescent="0.35">
      <c r="A268" t="str">
        <f t="shared" si="52"/>
        <v>EMP-SM-R9-2018</v>
      </c>
      <c r="B268" t="s">
        <v>332</v>
      </c>
      <c r="C268" t="str">
        <f t="shared" si="55"/>
        <v>N20671</v>
      </c>
      <c r="D268" t="str">
        <f>VLOOKUP(C268,Employee!$A$1:$B$1803,2,0)</f>
        <v>Howard Livingston</v>
      </c>
      <c r="E268" t="str">
        <f>VLOOKUP(MID(B268,FIND(":",B268,FIND(":",B268)+1)+1,1),Employee!$C$1:$D$1803,2)</f>
        <v>Male</v>
      </c>
      <c r="F268">
        <f t="shared" si="53"/>
        <v>42</v>
      </c>
      <c r="G268">
        <f t="shared" si="54"/>
        <v>40</v>
      </c>
      <c r="H268" t="str">
        <f t="shared" si="56"/>
        <v>R9</v>
      </c>
      <c r="I268" t="str">
        <f>VLOOKUP(V268,Guide!$B$12:$C$18,2,0)</f>
        <v>SM</v>
      </c>
      <c r="J268" s="12" t="str">
        <f t="shared" si="57"/>
        <v>C3</v>
      </c>
      <c r="K268" s="12">
        <v>33398</v>
      </c>
      <c r="L268" s="12" t="str">
        <f t="shared" si="58"/>
        <v>Millennial</v>
      </c>
      <c r="M268">
        <f t="shared" ca="1" si="59"/>
        <v>33</v>
      </c>
      <c r="N268" s="12">
        <v>43325</v>
      </c>
      <c r="O268" s="14">
        <f t="shared" ca="1" si="60"/>
        <v>6</v>
      </c>
      <c r="P268" s="13">
        <v>172259</v>
      </c>
      <c r="Q268" s="13" t="str">
        <f t="shared" ca="1" si="61"/>
        <v>5 - 10 Year</v>
      </c>
      <c r="R268" s="3" t="str">
        <f t="shared" ca="1" si="64"/>
        <v>10%</v>
      </c>
      <c r="S268" s="13">
        <f t="shared" ca="1" si="62"/>
        <v>17225.900000000001</v>
      </c>
      <c r="T268" s="13">
        <f t="shared" ca="1" si="63"/>
        <v>155033.1</v>
      </c>
      <c r="U268" t="str">
        <f>VLOOKUP(MID(B268,G268,F268-G268),Department!$A$1:$C$20,2,0)</f>
        <v xml:space="preserve">Presales </v>
      </c>
      <c r="V268" t="str">
        <f>VLOOKUP(U268,Department!$B$1:$C$20,2,0)</f>
        <v>Sales and Marketing</v>
      </c>
      <c r="W268" t="str">
        <f>VLOOKUP(MID(B268,FIND(":",B268,F268+1)+1,2),Employee!$G$1:$H$8,2,0)</f>
        <v>United Kingdom</v>
      </c>
    </row>
    <row r="269" spans="1:23" x14ac:dyDescent="0.35">
      <c r="A269" t="str">
        <f t="shared" si="52"/>
        <v>EMP-FN-R19-2012</v>
      </c>
      <c r="B269" t="s">
        <v>333</v>
      </c>
      <c r="C269" t="str">
        <f t="shared" si="55"/>
        <v>N7910</v>
      </c>
      <c r="D269" t="str">
        <f>VLOOKUP(C269,Employee!$A$1:$B$1803,2,0)</f>
        <v>Lilian Soto</v>
      </c>
      <c r="E269" t="str">
        <f>VLOOKUP(MID(B269,FIND(":",B269,FIND(":",B269)+1)+1,1),Employee!$C$1:$D$1803,2)</f>
        <v>Female</v>
      </c>
      <c r="F269">
        <f t="shared" si="53"/>
        <v>42</v>
      </c>
      <c r="G269">
        <f t="shared" si="54"/>
        <v>39</v>
      </c>
      <c r="H269" t="str">
        <f t="shared" si="56"/>
        <v>R19</v>
      </c>
      <c r="I269" t="str">
        <f>VLOOKUP(V269,Guide!$B$12:$C$18,2,0)</f>
        <v>FN</v>
      </c>
      <c r="J269" s="12" t="str">
        <f t="shared" si="57"/>
        <v>C3</v>
      </c>
      <c r="K269" s="12">
        <v>32421</v>
      </c>
      <c r="L269" s="12" t="str">
        <f t="shared" si="58"/>
        <v>Millennial</v>
      </c>
      <c r="M269">
        <f t="shared" ca="1" si="59"/>
        <v>36</v>
      </c>
      <c r="N269" s="12">
        <v>41253</v>
      </c>
      <c r="O269" s="14">
        <f t="shared" ca="1" si="60"/>
        <v>12</v>
      </c>
      <c r="P269" s="13">
        <v>99648</v>
      </c>
      <c r="Q269" s="13" t="str">
        <f t="shared" ca="1" si="61"/>
        <v>11 - 15 Year</v>
      </c>
      <c r="R269" s="3" t="str">
        <f t="shared" ca="1" si="64"/>
        <v>15%</v>
      </c>
      <c r="S269" s="13">
        <f t="shared" ca="1" si="62"/>
        <v>14947.199999999999</v>
      </c>
      <c r="T269" s="13">
        <f t="shared" ca="1" si="63"/>
        <v>84700.800000000003</v>
      </c>
      <c r="U269" t="str">
        <f>VLOOKUP(MID(B269,G269,F269-G269),Department!$A$1:$C$20,2,0)</f>
        <v>Accounting</v>
      </c>
      <c r="V269" t="str">
        <f>VLOOKUP(U269,Department!$B$1:$C$20,2,0)</f>
        <v>Finance</v>
      </c>
      <c r="W269" t="str">
        <f>VLOOKUP(MID(B269,FIND(":",B269,F269+1)+1,2),Employee!$G$1:$H$8,2,0)</f>
        <v>United Kingdom</v>
      </c>
    </row>
    <row r="270" spans="1:23" x14ac:dyDescent="0.35">
      <c r="A270" t="str">
        <f t="shared" si="52"/>
        <v>EMP-ENG-R1-2017</v>
      </c>
      <c r="B270" t="s">
        <v>334</v>
      </c>
      <c r="C270" t="str">
        <f t="shared" si="55"/>
        <v>N17877</v>
      </c>
      <c r="D270" t="str">
        <f>VLOOKUP(C270,Employee!$A$1:$B$1803,2,0)</f>
        <v>Rosemarie Melendez</v>
      </c>
      <c r="E270" t="str">
        <f>VLOOKUP(MID(B270,FIND(":",B270,FIND(":",B270)+1)+1,1),Employee!$C$1:$D$1803,2)</f>
        <v>Female</v>
      </c>
      <c r="F270">
        <f t="shared" si="53"/>
        <v>42</v>
      </c>
      <c r="G270">
        <f t="shared" si="54"/>
        <v>40</v>
      </c>
      <c r="H270" t="str">
        <f t="shared" si="56"/>
        <v>R1</v>
      </c>
      <c r="I270" t="str">
        <f>VLOOKUP(V270,Guide!$B$12:$C$18,2,0)</f>
        <v>ENG</v>
      </c>
      <c r="J270" s="12" t="str">
        <f t="shared" si="57"/>
        <v>C4</v>
      </c>
      <c r="K270" s="12">
        <v>32948</v>
      </c>
      <c r="L270" s="12" t="str">
        <f t="shared" si="58"/>
        <v>Millennial</v>
      </c>
      <c r="M270">
        <f t="shared" ca="1" si="59"/>
        <v>34</v>
      </c>
      <c r="N270" s="12">
        <v>42849</v>
      </c>
      <c r="O270" s="14">
        <f t="shared" ca="1" si="60"/>
        <v>7</v>
      </c>
      <c r="P270" s="13">
        <v>123232</v>
      </c>
      <c r="Q270" s="13" t="str">
        <f t="shared" ca="1" si="61"/>
        <v>5 - 10 Year</v>
      </c>
      <c r="R270" s="3" t="str">
        <f t="shared" ca="1" si="64"/>
        <v>10%</v>
      </c>
      <c r="S270" s="13">
        <f t="shared" ca="1" si="62"/>
        <v>12323.2</v>
      </c>
      <c r="T270" s="13">
        <f t="shared" ca="1" si="63"/>
        <v>110908.8</v>
      </c>
      <c r="U270" t="str">
        <f>VLOOKUP(MID(B270,G270,F270-G270),Department!$A$1:$C$20,2,0)</f>
        <v>BackEnd Developer</v>
      </c>
      <c r="V270" t="str">
        <f>VLOOKUP(U270,Department!$B$1:$C$20,2,0)</f>
        <v>Engineering and Data</v>
      </c>
      <c r="W270" t="str">
        <f>VLOOKUP(MID(B270,FIND(":",B270,F270+1)+1,2),Employee!$G$1:$H$8,2,0)</f>
        <v>Australia</v>
      </c>
    </row>
    <row r="271" spans="1:23" x14ac:dyDescent="0.35">
      <c r="A271" t="str">
        <f t="shared" si="52"/>
        <v>EMP-ENG-R1-2013</v>
      </c>
      <c r="B271" t="s">
        <v>335</v>
      </c>
      <c r="C271" t="str">
        <f t="shared" si="55"/>
        <v>N8741</v>
      </c>
      <c r="D271" t="str">
        <f>VLOOKUP(C271,Employee!$A$1:$B$1803,2,0)</f>
        <v>Ollie Mccall</v>
      </c>
      <c r="E271" t="str">
        <f>VLOOKUP(MID(B271,FIND(":",B271,FIND(":",B271)+1)+1,1),Employee!$C$1:$D$1803,2)</f>
        <v>Male</v>
      </c>
      <c r="F271">
        <f t="shared" si="53"/>
        <v>41</v>
      </c>
      <c r="G271">
        <f t="shared" si="54"/>
        <v>39</v>
      </c>
      <c r="H271" t="str">
        <f t="shared" si="56"/>
        <v>R1</v>
      </c>
      <c r="I271" t="str">
        <f>VLOOKUP(V271,Guide!$B$12:$C$18,2,0)</f>
        <v>ENG</v>
      </c>
      <c r="J271" s="12" t="str">
        <f t="shared" si="57"/>
        <v>C6</v>
      </c>
      <c r="K271" s="12">
        <v>31866</v>
      </c>
      <c r="L271" s="12" t="str">
        <f t="shared" si="58"/>
        <v>Millennial</v>
      </c>
      <c r="M271">
        <f t="shared" ca="1" si="59"/>
        <v>37</v>
      </c>
      <c r="N271" s="12">
        <v>41445</v>
      </c>
      <c r="O271" s="14">
        <f t="shared" ca="1" si="60"/>
        <v>11</v>
      </c>
      <c r="P271" s="13">
        <v>261530</v>
      </c>
      <c r="Q271" s="13" t="str">
        <f t="shared" ca="1" si="61"/>
        <v>11 - 15 Year</v>
      </c>
      <c r="R271" s="3" t="str">
        <f t="shared" ca="1" si="64"/>
        <v>15%</v>
      </c>
      <c r="S271" s="13">
        <f t="shared" ca="1" si="62"/>
        <v>39229.5</v>
      </c>
      <c r="T271" s="13">
        <f t="shared" ca="1" si="63"/>
        <v>222300.5</v>
      </c>
      <c r="U271" t="str">
        <f>VLOOKUP(MID(B271,G271,F271-G271),Department!$A$1:$C$20,2,0)</f>
        <v>BackEnd Developer</v>
      </c>
      <c r="V271" t="str">
        <f>VLOOKUP(U271,Department!$B$1:$C$20,2,0)</f>
        <v>Engineering and Data</v>
      </c>
      <c r="W271" t="str">
        <f>VLOOKUP(MID(B271,FIND(":",B271,F271+1)+1,2),Employee!$G$1:$H$8,2,0)</f>
        <v>France</v>
      </c>
    </row>
    <row r="272" spans="1:23" x14ac:dyDescent="0.35">
      <c r="A272" t="str">
        <f t="shared" si="52"/>
        <v>EMP-PM-R6-2017</v>
      </c>
      <c r="B272" t="s">
        <v>336</v>
      </c>
      <c r="C272" t="str">
        <f t="shared" si="55"/>
        <v>N19549</v>
      </c>
      <c r="D272" t="str">
        <f>VLOOKUP(C272,Employee!$A$1:$B$1803,2,0)</f>
        <v>Penny Mendez</v>
      </c>
      <c r="E272" t="str">
        <f>VLOOKUP(MID(B272,FIND(":",B272,FIND(":",B272)+1)+1,1),Employee!$C$1:$D$1803,2)</f>
        <v>Female</v>
      </c>
      <c r="F272">
        <f t="shared" si="53"/>
        <v>42</v>
      </c>
      <c r="G272">
        <f t="shared" si="54"/>
        <v>40</v>
      </c>
      <c r="H272" t="str">
        <f t="shared" si="56"/>
        <v>R6</v>
      </c>
      <c r="I272" t="str">
        <f>VLOOKUP(V272,Guide!$B$12:$C$18,2,0)</f>
        <v>PM</v>
      </c>
      <c r="J272" s="12" t="str">
        <f t="shared" si="57"/>
        <v>C7</v>
      </c>
      <c r="K272" s="12">
        <v>30160</v>
      </c>
      <c r="L272" s="12" t="str">
        <f t="shared" si="58"/>
        <v>Millennial</v>
      </c>
      <c r="M272">
        <f t="shared" ca="1" si="59"/>
        <v>42</v>
      </c>
      <c r="N272" s="12">
        <v>43062</v>
      </c>
      <c r="O272" s="14">
        <f t="shared" ca="1" si="60"/>
        <v>7</v>
      </c>
      <c r="P272" s="13">
        <v>118810</v>
      </c>
      <c r="Q272" s="13" t="str">
        <f t="shared" ca="1" si="61"/>
        <v>5 - 10 Year</v>
      </c>
      <c r="R272" s="3" t="str">
        <f t="shared" ca="1" si="64"/>
        <v>10%</v>
      </c>
      <c r="S272" s="13">
        <f t="shared" ca="1" si="62"/>
        <v>11881</v>
      </c>
      <c r="T272" s="13">
        <f t="shared" ca="1" si="63"/>
        <v>106929</v>
      </c>
      <c r="U272" t="str">
        <f>VLOOKUP(MID(B272,G272,F272-G272),Department!$A$1:$C$20,2,0)</f>
        <v>UI/UX</v>
      </c>
      <c r="V272" t="str">
        <f>VLOOKUP(U272,Department!$B$1:$C$20,2,0)</f>
        <v>Product Management</v>
      </c>
      <c r="W272" t="str">
        <f>VLOOKUP(MID(B272,FIND(":",B272,F272+1)+1,2),Employee!$G$1:$H$8,2,0)</f>
        <v>Argentina</v>
      </c>
    </row>
    <row r="273" spans="1:23" x14ac:dyDescent="0.35">
      <c r="A273" t="str">
        <f t="shared" si="52"/>
        <v>EMP-OPR-R11-2015</v>
      </c>
      <c r="B273" t="s">
        <v>337</v>
      </c>
      <c r="C273" t="str">
        <f t="shared" si="55"/>
        <v>N12022</v>
      </c>
      <c r="D273" t="str">
        <f>VLOOKUP(C273,Employee!$A$1:$B$1803,2,0)</f>
        <v>Mathew Blackwell</v>
      </c>
      <c r="E273" t="str">
        <f>VLOOKUP(MID(B273,FIND(":",B273,FIND(":",B273)+1)+1,1),Employee!$C$1:$D$1803,2)</f>
        <v>Male</v>
      </c>
      <c r="F273">
        <f t="shared" si="53"/>
        <v>43</v>
      </c>
      <c r="G273">
        <f t="shared" si="54"/>
        <v>40</v>
      </c>
      <c r="H273" t="str">
        <f t="shared" si="56"/>
        <v>R11</v>
      </c>
      <c r="I273" t="str">
        <f>VLOOKUP(V273,Guide!$B$12:$C$18,2,0)</f>
        <v>OPR</v>
      </c>
      <c r="J273" s="12" t="str">
        <f t="shared" si="57"/>
        <v>C7</v>
      </c>
      <c r="K273" s="12">
        <v>32112</v>
      </c>
      <c r="L273" s="12" t="str">
        <f t="shared" si="58"/>
        <v>Millennial</v>
      </c>
      <c r="M273">
        <f t="shared" ca="1" si="59"/>
        <v>37</v>
      </c>
      <c r="N273" s="12">
        <v>42058</v>
      </c>
      <c r="O273" s="14">
        <f t="shared" ca="1" si="60"/>
        <v>10</v>
      </c>
      <c r="P273" s="13">
        <v>89757</v>
      </c>
      <c r="Q273" s="13" t="str">
        <f t="shared" ca="1" si="61"/>
        <v>5 - 10 Year</v>
      </c>
      <c r="R273" s="3" t="str">
        <f t="shared" ca="1" si="64"/>
        <v>10%</v>
      </c>
      <c r="S273" s="13">
        <f t="shared" ca="1" si="62"/>
        <v>8975.7000000000007</v>
      </c>
      <c r="T273" s="13">
        <f t="shared" ca="1" si="63"/>
        <v>80781.3</v>
      </c>
      <c r="U273" t="str">
        <f>VLOOKUP(MID(B273,G273,F273-G273),Department!$A$1:$C$20,2,0)</f>
        <v>Technical Support</v>
      </c>
      <c r="V273" t="str">
        <f>VLOOKUP(U273,Department!$B$1:$C$20,2,0)</f>
        <v>Operation</v>
      </c>
      <c r="W273" t="str">
        <f>VLOOKUP(MID(B273,FIND(":",B273,F273+1)+1,2),Employee!$G$1:$H$8,2,0)</f>
        <v>Argentina</v>
      </c>
    </row>
    <row r="274" spans="1:23" x14ac:dyDescent="0.35">
      <c r="A274" t="str">
        <f t="shared" si="52"/>
        <v>EMP-ENG-R4-2014</v>
      </c>
      <c r="B274" t="s">
        <v>338</v>
      </c>
      <c r="C274" t="str">
        <f t="shared" si="55"/>
        <v>N11674</v>
      </c>
      <c r="D274" t="str">
        <f>VLOOKUP(C274,Employee!$A$1:$B$1803,2,0)</f>
        <v>Trevor Munoz</v>
      </c>
      <c r="E274" t="str">
        <f>VLOOKUP(MID(B274,FIND(":",B274,FIND(":",B274)+1)+1,1),Employee!$C$1:$D$1803,2)</f>
        <v>Male</v>
      </c>
      <c r="F274">
        <f t="shared" si="53"/>
        <v>42</v>
      </c>
      <c r="G274">
        <f t="shared" si="54"/>
        <v>40</v>
      </c>
      <c r="H274" t="str">
        <f t="shared" si="56"/>
        <v>R4</v>
      </c>
      <c r="I274" t="str">
        <f>VLOOKUP(V274,Guide!$B$12:$C$18,2,0)</f>
        <v>ENG</v>
      </c>
      <c r="J274" s="12" t="str">
        <f t="shared" si="57"/>
        <v>C1</v>
      </c>
      <c r="K274" s="12">
        <v>32241</v>
      </c>
      <c r="L274" s="12" t="str">
        <f t="shared" si="58"/>
        <v>Millennial</v>
      </c>
      <c r="M274">
        <f t="shared" ca="1" si="59"/>
        <v>36</v>
      </c>
      <c r="N274" s="12">
        <v>41988</v>
      </c>
      <c r="O274" s="14">
        <f t="shared" ca="1" si="60"/>
        <v>10</v>
      </c>
      <c r="P274" s="13">
        <v>277327</v>
      </c>
      <c r="Q274" s="13" t="str">
        <f t="shared" ca="1" si="61"/>
        <v>5 - 10 Year</v>
      </c>
      <c r="R274" s="3" t="str">
        <f t="shared" ca="1" si="64"/>
        <v>10%</v>
      </c>
      <c r="S274" s="13">
        <f t="shared" ca="1" si="62"/>
        <v>27732.7</v>
      </c>
      <c r="T274" s="13">
        <f t="shared" ca="1" si="63"/>
        <v>249594.3</v>
      </c>
      <c r="U274" t="str">
        <f>VLOOKUP(MID(B274,G274,F274-G274),Department!$A$1:$C$20,2,0)</f>
        <v>FrontEnd Developer</v>
      </c>
      <c r="V274" t="str">
        <f>VLOOKUP(U274,Department!$B$1:$C$20,2,0)</f>
        <v>Engineering and Data</v>
      </c>
      <c r="W274" t="str">
        <f>VLOOKUP(MID(B274,FIND(":",B274,F274+1)+1,2),Employee!$G$1:$H$8,2,0)</f>
        <v>United States Of America</v>
      </c>
    </row>
    <row r="275" spans="1:23" x14ac:dyDescent="0.35">
      <c r="A275" t="str">
        <f t="shared" si="52"/>
        <v>EMP-HR-R18-2015</v>
      </c>
      <c r="B275" t="s">
        <v>339</v>
      </c>
      <c r="C275" t="str">
        <f t="shared" si="55"/>
        <v>N12254</v>
      </c>
      <c r="D275" t="str">
        <f>VLOOKUP(C275,Employee!$A$1:$B$1803,2,0)</f>
        <v>Angelo Lynch</v>
      </c>
      <c r="E275" t="str">
        <f>VLOOKUP(MID(B275,FIND(":",B275,FIND(":",B275)+1)+1,1),Employee!$C$1:$D$1803,2)</f>
        <v>Male</v>
      </c>
      <c r="F275">
        <f t="shared" si="53"/>
        <v>43</v>
      </c>
      <c r="G275">
        <f t="shared" si="54"/>
        <v>40</v>
      </c>
      <c r="H275" t="str">
        <f t="shared" si="56"/>
        <v>R18</v>
      </c>
      <c r="I275" t="str">
        <f>VLOOKUP(V275,Guide!$B$12:$C$18,2,0)</f>
        <v>HR</v>
      </c>
      <c r="J275" s="12" t="str">
        <f t="shared" si="57"/>
        <v>C7</v>
      </c>
      <c r="K275" s="12">
        <v>30804</v>
      </c>
      <c r="L275" s="12" t="str">
        <f t="shared" si="58"/>
        <v>Millennial</v>
      </c>
      <c r="M275">
        <f t="shared" ca="1" si="59"/>
        <v>40</v>
      </c>
      <c r="N275" s="12">
        <v>42096</v>
      </c>
      <c r="O275" s="14">
        <f t="shared" ca="1" si="60"/>
        <v>9</v>
      </c>
      <c r="P275" s="13">
        <v>220601</v>
      </c>
      <c r="Q275" s="13" t="str">
        <f t="shared" ca="1" si="61"/>
        <v>5 - 10 Year</v>
      </c>
      <c r="R275" s="3" t="str">
        <f t="shared" ca="1" si="64"/>
        <v>10%</v>
      </c>
      <c r="S275" s="13">
        <f t="shared" ca="1" si="62"/>
        <v>22060.100000000002</v>
      </c>
      <c r="T275" s="13">
        <f t="shared" ca="1" si="63"/>
        <v>198540.9</v>
      </c>
      <c r="U275" t="str">
        <f>VLOOKUP(MID(B275,G275,F275-G275),Department!$A$1:$C$20,2,0)</f>
        <v>HR</v>
      </c>
      <c r="V275" t="str">
        <f>VLOOKUP(U275,Department!$B$1:$C$20,2,0)</f>
        <v>HR</v>
      </c>
      <c r="W275" t="str">
        <f>VLOOKUP(MID(B275,FIND(":",B275,F275+1)+1,2),Employee!$G$1:$H$8,2,0)</f>
        <v>Argentina</v>
      </c>
    </row>
    <row r="276" spans="1:23" x14ac:dyDescent="0.35">
      <c r="A276" t="str">
        <f t="shared" si="52"/>
        <v>EMP-SM-R9-2017</v>
      </c>
      <c r="B276" t="s">
        <v>340</v>
      </c>
      <c r="C276" t="str">
        <f t="shared" si="55"/>
        <v>N18239</v>
      </c>
      <c r="D276" t="str">
        <f>VLOOKUP(C276,Employee!$A$1:$B$1803,2,0)</f>
        <v>Jane Farmer</v>
      </c>
      <c r="E276" t="str">
        <f>VLOOKUP(MID(B276,FIND(":",B276,FIND(":",B276)+1)+1,1),Employee!$C$1:$D$1803,2)</f>
        <v>Female</v>
      </c>
      <c r="F276">
        <f t="shared" si="53"/>
        <v>42</v>
      </c>
      <c r="G276">
        <f t="shared" si="54"/>
        <v>40</v>
      </c>
      <c r="H276" t="str">
        <f t="shared" si="56"/>
        <v>R9</v>
      </c>
      <c r="I276" t="str">
        <f>VLOOKUP(V276,Guide!$B$12:$C$18,2,0)</f>
        <v>SM</v>
      </c>
      <c r="J276" s="12" t="str">
        <f t="shared" si="57"/>
        <v>C7</v>
      </c>
      <c r="K276" s="12">
        <v>30619</v>
      </c>
      <c r="L276" s="12" t="str">
        <f t="shared" si="58"/>
        <v>Millennial</v>
      </c>
      <c r="M276">
        <f t="shared" ca="1" si="59"/>
        <v>41</v>
      </c>
      <c r="N276" s="12">
        <v>42887</v>
      </c>
      <c r="O276" s="14">
        <f t="shared" ca="1" si="60"/>
        <v>7</v>
      </c>
      <c r="P276" s="13">
        <v>130710</v>
      </c>
      <c r="Q276" s="13" t="str">
        <f t="shared" ca="1" si="61"/>
        <v>5 - 10 Year</v>
      </c>
      <c r="R276" s="3" t="str">
        <f t="shared" ca="1" si="64"/>
        <v>10%</v>
      </c>
      <c r="S276" s="13">
        <f t="shared" ca="1" si="62"/>
        <v>13071</v>
      </c>
      <c r="T276" s="13">
        <f t="shared" ca="1" si="63"/>
        <v>117639</v>
      </c>
      <c r="U276" t="str">
        <f>VLOOKUP(MID(B276,G276,F276-G276),Department!$A$1:$C$20,2,0)</f>
        <v xml:space="preserve">Presales </v>
      </c>
      <c r="V276" t="str">
        <f>VLOOKUP(U276,Department!$B$1:$C$20,2,0)</f>
        <v>Sales and Marketing</v>
      </c>
      <c r="W276" t="str">
        <f>VLOOKUP(MID(B276,FIND(":",B276,F276+1)+1,2),Employee!$G$1:$H$8,2,0)</f>
        <v>Argentina</v>
      </c>
    </row>
    <row r="277" spans="1:23" x14ac:dyDescent="0.35">
      <c r="A277" t="str">
        <f t="shared" si="52"/>
        <v>EMP-OPR-R11-2018</v>
      </c>
      <c r="B277" t="s">
        <v>341</v>
      </c>
      <c r="C277" t="str">
        <f t="shared" si="55"/>
        <v>N19858</v>
      </c>
      <c r="D277" t="str">
        <f>VLOOKUP(C277,Employee!$A$1:$B$1803,2,0)</f>
        <v>Rusty Weber</v>
      </c>
      <c r="E277" t="str">
        <f>VLOOKUP(MID(B277,FIND(":",B277,FIND(":",B277)+1)+1,1),Employee!$C$1:$D$1803,2)</f>
        <v>Male</v>
      </c>
      <c r="F277">
        <f t="shared" si="53"/>
        <v>43</v>
      </c>
      <c r="G277">
        <f t="shared" si="54"/>
        <v>40</v>
      </c>
      <c r="H277" t="str">
        <f t="shared" si="56"/>
        <v>R11</v>
      </c>
      <c r="I277" t="str">
        <f>VLOOKUP(V277,Guide!$B$12:$C$18,2,0)</f>
        <v>OPR</v>
      </c>
      <c r="J277" s="12" t="str">
        <f t="shared" si="57"/>
        <v>C3</v>
      </c>
      <c r="K277" s="12">
        <v>33088</v>
      </c>
      <c r="L277" s="12" t="str">
        <f t="shared" si="58"/>
        <v>Millennial</v>
      </c>
      <c r="M277">
        <f t="shared" ca="1" si="59"/>
        <v>34</v>
      </c>
      <c r="N277" s="12">
        <v>43143</v>
      </c>
      <c r="O277" s="14">
        <f t="shared" ca="1" si="60"/>
        <v>7</v>
      </c>
      <c r="P277" s="13">
        <v>187090</v>
      </c>
      <c r="Q277" s="13" t="str">
        <f t="shared" ca="1" si="61"/>
        <v>5 - 10 Year</v>
      </c>
      <c r="R277" s="3" t="str">
        <f t="shared" ca="1" si="64"/>
        <v>10%</v>
      </c>
      <c r="S277" s="13">
        <f t="shared" ca="1" si="62"/>
        <v>18709</v>
      </c>
      <c r="T277" s="13">
        <f t="shared" ca="1" si="63"/>
        <v>168381</v>
      </c>
      <c r="U277" t="str">
        <f>VLOOKUP(MID(B277,G277,F277-G277),Department!$A$1:$C$20,2,0)</f>
        <v>Technical Support</v>
      </c>
      <c r="V277" t="str">
        <f>VLOOKUP(U277,Department!$B$1:$C$20,2,0)</f>
        <v>Operation</v>
      </c>
      <c r="W277" t="str">
        <f>VLOOKUP(MID(B277,FIND(":",B277,F277+1)+1,2),Employee!$G$1:$H$8,2,0)</f>
        <v>United Kingdom</v>
      </c>
    </row>
    <row r="278" spans="1:23" x14ac:dyDescent="0.35">
      <c r="A278" t="str">
        <f t="shared" si="52"/>
        <v>EMP-SM-R15-2017</v>
      </c>
      <c r="B278" t="s">
        <v>342</v>
      </c>
      <c r="C278" t="str">
        <f t="shared" si="55"/>
        <v>N18626</v>
      </c>
      <c r="D278" t="str">
        <f>VLOOKUP(C278,Employee!$A$1:$B$1803,2,0)</f>
        <v>Cesar Nixon</v>
      </c>
      <c r="E278" t="str">
        <f>VLOOKUP(MID(B278,FIND(":",B278,FIND(":",B278)+1)+1,1),Employee!$C$1:$D$1803,2)</f>
        <v>Male</v>
      </c>
      <c r="F278">
        <f t="shared" si="53"/>
        <v>43</v>
      </c>
      <c r="G278">
        <f t="shared" si="54"/>
        <v>40</v>
      </c>
      <c r="H278" t="str">
        <f t="shared" si="56"/>
        <v>R15</v>
      </c>
      <c r="I278" t="str">
        <f>VLOOKUP(V278,Guide!$B$12:$C$18,2,0)</f>
        <v>SM</v>
      </c>
      <c r="J278" s="12" t="str">
        <f t="shared" si="57"/>
        <v>C1</v>
      </c>
      <c r="K278" s="12">
        <v>30710</v>
      </c>
      <c r="L278" s="12" t="str">
        <f t="shared" si="58"/>
        <v>Millennial</v>
      </c>
      <c r="M278">
        <f t="shared" ca="1" si="59"/>
        <v>41</v>
      </c>
      <c r="N278" s="12">
        <v>42936</v>
      </c>
      <c r="O278" s="14">
        <f t="shared" ca="1" si="60"/>
        <v>7</v>
      </c>
      <c r="P278" s="13">
        <v>252249</v>
      </c>
      <c r="Q278" s="13" t="str">
        <f t="shared" ca="1" si="61"/>
        <v>5 - 10 Year</v>
      </c>
      <c r="R278" s="3" t="str">
        <f t="shared" ca="1" si="64"/>
        <v>10%</v>
      </c>
      <c r="S278" s="13">
        <f t="shared" ca="1" si="62"/>
        <v>25224.9</v>
      </c>
      <c r="T278" s="13">
        <f t="shared" ca="1" si="63"/>
        <v>227024.1</v>
      </c>
      <c r="U278" t="str">
        <f>VLOOKUP(MID(B278,G278,F278-G278),Department!$A$1:$C$20,2,0)</f>
        <v>Sales</v>
      </c>
      <c r="V278" t="str">
        <f>VLOOKUP(U278,Department!$B$1:$C$20,2,0)</f>
        <v>Sales and Marketing</v>
      </c>
      <c r="W278" t="str">
        <f>VLOOKUP(MID(B278,FIND(":",B278,F278+1)+1,2),Employee!$G$1:$H$8,2,0)</f>
        <v>United States Of America</v>
      </c>
    </row>
    <row r="279" spans="1:23" x14ac:dyDescent="0.35">
      <c r="A279" t="str">
        <f t="shared" si="52"/>
        <v>EMP-ENG-R7-2013</v>
      </c>
      <c r="B279" t="s">
        <v>343</v>
      </c>
      <c r="C279" t="str">
        <f t="shared" si="55"/>
        <v>N9147</v>
      </c>
      <c r="D279" t="str">
        <f>VLOOKUP(C279,Employee!$A$1:$B$1803,2,0)</f>
        <v>Gabrielle Fuller</v>
      </c>
      <c r="E279" t="str">
        <f>VLOOKUP(MID(B279,FIND(":",B279,FIND(":",B279)+1)+1,1),Employee!$C$1:$D$1803,2)</f>
        <v>Female</v>
      </c>
      <c r="F279">
        <f t="shared" si="53"/>
        <v>41</v>
      </c>
      <c r="G279">
        <f t="shared" si="54"/>
        <v>39</v>
      </c>
      <c r="H279" t="str">
        <f t="shared" si="56"/>
        <v>R7</v>
      </c>
      <c r="I279" t="str">
        <f>VLOOKUP(V279,Guide!$B$12:$C$18,2,0)</f>
        <v>ENG</v>
      </c>
      <c r="J279" s="12" t="str">
        <f t="shared" si="57"/>
        <v>C4</v>
      </c>
      <c r="K279" s="12">
        <v>33185</v>
      </c>
      <c r="L279" s="12" t="str">
        <f t="shared" si="58"/>
        <v>Millennial</v>
      </c>
      <c r="M279">
        <f t="shared" ca="1" si="59"/>
        <v>34</v>
      </c>
      <c r="N279" s="12">
        <v>41533</v>
      </c>
      <c r="O279" s="14">
        <f t="shared" ca="1" si="60"/>
        <v>11</v>
      </c>
      <c r="P279" s="13">
        <v>152149</v>
      </c>
      <c r="Q279" s="13" t="str">
        <f t="shared" ca="1" si="61"/>
        <v>11 - 15 Year</v>
      </c>
      <c r="R279" s="3" t="str">
        <f t="shared" ca="1" si="64"/>
        <v>15%</v>
      </c>
      <c r="S279" s="13">
        <f t="shared" ca="1" si="62"/>
        <v>22822.35</v>
      </c>
      <c r="T279" s="13">
        <f t="shared" ca="1" si="63"/>
        <v>129326.65</v>
      </c>
      <c r="U279" t="str">
        <f>VLOOKUP(MID(B279,G279,F279-G279),Department!$A$1:$C$20,2,0)</f>
        <v>AI Engineer</v>
      </c>
      <c r="V279" t="str">
        <f>VLOOKUP(U279,Department!$B$1:$C$20,2,0)</f>
        <v>Engineering and Data</v>
      </c>
      <c r="W279" t="str">
        <f>VLOOKUP(MID(B279,FIND(":",B279,F279+1)+1,2),Employee!$G$1:$H$8,2,0)</f>
        <v>Australia</v>
      </c>
    </row>
    <row r="280" spans="1:23" x14ac:dyDescent="0.35">
      <c r="A280" t="str">
        <f t="shared" si="52"/>
        <v>EMP-ENG-R12-2017</v>
      </c>
      <c r="B280" t="s">
        <v>344</v>
      </c>
      <c r="C280" t="str">
        <f t="shared" si="55"/>
        <v>N19161</v>
      </c>
      <c r="D280" t="str">
        <f>VLOOKUP(C280,Employee!$A$1:$B$1803,2,0)</f>
        <v>Freddy Blankenship</v>
      </c>
      <c r="E280" t="str">
        <f>VLOOKUP(MID(B280,FIND(":",B280,FIND(":",B280)+1)+1,1),Employee!$C$1:$D$1803,2)</f>
        <v>Male</v>
      </c>
      <c r="F280">
        <f t="shared" si="53"/>
        <v>43</v>
      </c>
      <c r="G280">
        <f t="shared" si="54"/>
        <v>40</v>
      </c>
      <c r="H280" t="str">
        <f t="shared" si="56"/>
        <v>R12</v>
      </c>
      <c r="I280" t="str">
        <f>VLOOKUP(V280,Guide!$B$12:$C$18,2,0)</f>
        <v>ENG</v>
      </c>
      <c r="J280" s="12" t="str">
        <f t="shared" si="57"/>
        <v>C6</v>
      </c>
      <c r="K280" s="12">
        <v>31740</v>
      </c>
      <c r="L280" s="12" t="str">
        <f t="shared" si="58"/>
        <v>Millennial</v>
      </c>
      <c r="M280">
        <f t="shared" ca="1" si="59"/>
        <v>38</v>
      </c>
      <c r="N280" s="12">
        <v>43017</v>
      </c>
      <c r="O280" s="14">
        <f t="shared" ca="1" si="60"/>
        <v>7</v>
      </c>
      <c r="P280" s="13">
        <v>188617</v>
      </c>
      <c r="Q280" s="13" t="str">
        <f t="shared" ca="1" si="61"/>
        <v>5 - 10 Year</v>
      </c>
      <c r="R280" s="3" t="str">
        <f t="shared" ca="1" si="64"/>
        <v>10%</v>
      </c>
      <c r="S280" s="13">
        <f t="shared" ca="1" si="62"/>
        <v>18861.7</v>
      </c>
      <c r="T280" s="13">
        <f t="shared" ca="1" si="63"/>
        <v>169755.3</v>
      </c>
      <c r="U280" t="str">
        <f>VLOOKUP(MID(B280,G280,F280-G280),Department!$A$1:$C$20,2,0)</f>
        <v>Data Analyst</v>
      </c>
      <c r="V280" t="str">
        <f>VLOOKUP(U280,Department!$B$1:$C$20,2,0)</f>
        <v>Engineering and Data</v>
      </c>
      <c r="W280" t="str">
        <f>VLOOKUP(MID(B280,FIND(":",B280,F280+1)+1,2),Employee!$G$1:$H$8,2,0)</f>
        <v>France</v>
      </c>
    </row>
    <row r="281" spans="1:23" x14ac:dyDescent="0.35">
      <c r="A281" t="str">
        <f t="shared" si="52"/>
        <v>EMP-ENG-R13-2015</v>
      </c>
      <c r="B281" t="s">
        <v>345</v>
      </c>
      <c r="C281" t="str">
        <f t="shared" si="55"/>
        <v>N14834</v>
      </c>
      <c r="D281" t="str">
        <f>VLOOKUP(C281,Employee!$A$1:$B$1803,2,0)</f>
        <v>Everett Short</v>
      </c>
      <c r="E281" t="str">
        <f>VLOOKUP(MID(B281,FIND(":",B281,FIND(":",B281)+1)+1,1),Employee!$C$1:$D$1803,2)</f>
        <v>Male</v>
      </c>
      <c r="F281">
        <f t="shared" si="53"/>
        <v>43</v>
      </c>
      <c r="G281">
        <f t="shared" si="54"/>
        <v>40</v>
      </c>
      <c r="H281" t="str">
        <f t="shared" si="56"/>
        <v>R13</v>
      </c>
      <c r="I281" t="str">
        <f>VLOOKUP(V281,Guide!$B$12:$C$18,2,0)</f>
        <v>ENG</v>
      </c>
      <c r="J281" s="12" t="str">
        <f t="shared" si="57"/>
        <v>C4</v>
      </c>
      <c r="K281" s="12">
        <v>32862</v>
      </c>
      <c r="L281" s="12" t="str">
        <f t="shared" si="58"/>
        <v>Millennial</v>
      </c>
      <c r="M281">
        <f t="shared" ca="1" si="59"/>
        <v>35</v>
      </c>
      <c r="N281" s="12">
        <v>42233</v>
      </c>
      <c r="O281" s="14">
        <f t="shared" ca="1" si="60"/>
        <v>9</v>
      </c>
      <c r="P281" s="13">
        <v>172232</v>
      </c>
      <c r="Q281" s="13" t="str">
        <f t="shared" ca="1" si="61"/>
        <v>5 - 10 Year</v>
      </c>
      <c r="R281" s="3" t="str">
        <f t="shared" ca="1" si="64"/>
        <v>10%</v>
      </c>
      <c r="S281" s="13">
        <f t="shared" ca="1" si="62"/>
        <v>17223.2</v>
      </c>
      <c r="T281" s="13">
        <f t="shared" ca="1" si="63"/>
        <v>155008.79999999999</v>
      </c>
      <c r="U281" t="str">
        <f>VLOOKUP(MID(B281,G281,F281-G281),Department!$A$1:$C$20,2,0)</f>
        <v>Data Engineer</v>
      </c>
      <c r="V281" t="str">
        <f>VLOOKUP(U281,Department!$B$1:$C$20,2,0)</f>
        <v>Engineering and Data</v>
      </c>
      <c r="W281" t="str">
        <f>VLOOKUP(MID(B281,FIND(":",B281,F281+1)+1,2),Employee!$G$1:$H$8,2,0)</f>
        <v>Australia</v>
      </c>
    </row>
    <row r="282" spans="1:23" x14ac:dyDescent="0.35">
      <c r="A282" t="str">
        <f t="shared" si="52"/>
        <v>EMP-ENG-R3-2015</v>
      </c>
      <c r="B282" t="s">
        <v>346</v>
      </c>
      <c r="C282" t="str">
        <f t="shared" si="55"/>
        <v>N9276</v>
      </c>
      <c r="D282" t="str">
        <f>VLOOKUP(C282,Employee!$A$1:$B$1803,2,0)</f>
        <v>Jerrell Coleman</v>
      </c>
      <c r="E282" t="str">
        <f>VLOOKUP(MID(B282,FIND(":",B282,FIND(":",B282)+1)+1,1),Employee!$C$1:$D$1803,2)</f>
        <v>Male</v>
      </c>
      <c r="F282">
        <f t="shared" si="53"/>
        <v>41</v>
      </c>
      <c r="G282">
        <f t="shared" si="54"/>
        <v>39</v>
      </c>
      <c r="H282" t="str">
        <f t="shared" si="56"/>
        <v>R3</v>
      </c>
      <c r="I282" t="str">
        <f>VLOOKUP(V282,Guide!$B$12:$C$18,2,0)</f>
        <v>ENG</v>
      </c>
      <c r="J282" s="12" t="str">
        <f t="shared" si="57"/>
        <v>C3</v>
      </c>
      <c r="K282" s="12">
        <v>32350</v>
      </c>
      <c r="L282" s="12" t="str">
        <f t="shared" si="58"/>
        <v>Millennial</v>
      </c>
      <c r="M282">
        <f t="shared" ca="1" si="59"/>
        <v>36</v>
      </c>
      <c r="N282" s="12">
        <v>42023</v>
      </c>
      <c r="O282" s="14">
        <f t="shared" ca="1" si="60"/>
        <v>10</v>
      </c>
      <c r="P282" s="13">
        <v>72929</v>
      </c>
      <c r="Q282" s="13" t="str">
        <f t="shared" ca="1" si="61"/>
        <v>5 - 10 Year</v>
      </c>
      <c r="R282" s="3" t="str">
        <f t="shared" ca="1" si="64"/>
        <v>10%</v>
      </c>
      <c r="S282" s="13">
        <f t="shared" ca="1" si="62"/>
        <v>7292.9000000000005</v>
      </c>
      <c r="T282" s="13">
        <f t="shared" ca="1" si="63"/>
        <v>65636.100000000006</v>
      </c>
      <c r="U282" t="str">
        <f>VLOOKUP(MID(B282,G282,F282-G282),Department!$A$1:$C$20,2,0)</f>
        <v>Software Quality Assurance</v>
      </c>
      <c r="V282" t="str">
        <f>VLOOKUP(U282,Department!$B$1:$C$20,2,0)</f>
        <v>Engineering and Data</v>
      </c>
      <c r="W282" t="str">
        <f>VLOOKUP(MID(B282,FIND(":",B282,F282+1)+1,2),Employee!$G$1:$H$8,2,0)</f>
        <v>United Kingdom</v>
      </c>
    </row>
    <row r="283" spans="1:23" x14ac:dyDescent="0.35">
      <c r="A283" t="str">
        <f t="shared" si="52"/>
        <v>EMP-HR-R18-2017</v>
      </c>
      <c r="B283" t="s">
        <v>347</v>
      </c>
      <c r="C283" t="str">
        <f t="shared" si="55"/>
        <v>N5444</v>
      </c>
      <c r="D283" t="str">
        <f>VLOOKUP(C283,Employee!$A$1:$B$1803,2,0)</f>
        <v>Nelson Roy</v>
      </c>
      <c r="E283" t="str">
        <f>VLOOKUP(MID(B283,FIND(":",B283,FIND(":",B283)+1)+1,1),Employee!$C$1:$D$1803,2)</f>
        <v>Male</v>
      </c>
      <c r="F283">
        <f t="shared" si="53"/>
        <v>42</v>
      </c>
      <c r="G283">
        <f t="shared" si="54"/>
        <v>39</v>
      </c>
      <c r="H283" t="str">
        <f t="shared" si="56"/>
        <v>R18</v>
      </c>
      <c r="I283" t="str">
        <f>VLOOKUP(V283,Guide!$B$12:$C$18,2,0)</f>
        <v>HR</v>
      </c>
      <c r="J283" s="12" t="str">
        <f t="shared" si="57"/>
        <v>C1</v>
      </c>
      <c r="K283" s="12">
        <v>29087</v>
      </c>
      <c r="L283" s="12" t="str">
        <f t="shared" si="58"/>
        <v>Gen X</v>
      </c>
      <c r="M283">
        <f t="shared" ca="1" si="59"/>
        <v>45</v>
      </c>
      <c r="N283" s="12">
        <v>42884</v>
      </c>
      <c r="O283" s="14">
        <f t="shared" ca="1" si="60"/>
        <v>7</v>
      </c>
      <c r="P283" s="13">
        <v>272687</v>
      </c>
      <c r="Q283" s="13" t="str">
        <f t="shared" ca="1" si="61"/>
        <v>5 - 10 Year</v>
      </c>
      <c r="R283" s="3" t="str">
        <f t="shared" ca="1" si="64"/>
        <v>10%</v>
      </c>
      <c r="S283" s="13">
        <f t="shared" ca="1" si="62"/>
        <v>27268.7</v>
      </c>
      <c r="T283" s="13">
        <f t="shared" ca="1" si="63"/>
        <v>245418.3</v>
      </c>
      <c r="U283" t="str">
        <f>VLOOKUP(MID(B283,G283,F283-G283),Department!$A$1:$C$20,2,0)</f>
        <v>HR</v>
      </c>
      <c r="V283" t="str">
        <f>VLOOKUP(U283,Department!$B$1:$C$20,2,0)</f>
        <v>HR</v>
      </c>
      <c r="W283" t="str">
        <f>VLOOKUP(MID(B283,FIND(":",B283,F283+1)+1,2),Employee!$G$1:$H$8,2,0)</f>
        <v>United States Of America</v>
      </c>
    </row>
    <row r="284" spans="1:23" x14ac:dyDescent="0.35">
      <c r="A284" t="str">
        <f t="shared" si="52"/>
        <v>EMP-OPR-R16-2013</v>
      </c>
      <c r="B284" t="s">
        <v>348</v>
      </c>
      <c r="C284" t="str">
        <f t="shared" si="55"/>
        <v>N8033</v>
      </c>
      <c r="D284" t="str">
        <f>VLOOKUP(C284,Employee!$A$1:$B$1803,2,0)</f>
        <v>Felecia Manning</v>
      </c>
      <c r="E284" t="str">
        <f>VLOOKUP(MID(B284,FIND(":",B284,FIND(":",B284)+1)+1,1),Employee!$C$1:$D$1803,2)</f>
        <v>Female</v>
      </c>
      <c r="F284">
        <f t="shared" si="53"/>
        <v>42</v>
      </c>
      <c r="G284">
        <f t="shared" si="54"/>
        <v>39</v>
      </c>
      <c r="H284" t="str">
        <f t="shared" si="56"/>
        <v>R16</v>
      </c>
      <c r="I284" t="str">
        <f>VLOOKUP(V284,Guide!$B$12:$C$18,2,0)</f>
        <v>OPR</v>
      </c>
      <c r="J284" s="12" t="str">
        <f t="shared" si="57"/>
        <v>C4</v>
      </c>
      <c r="K284" s="12">
        <v>30682</v>
      </c>
      <c r="L284" s="12" t="str">
        <f t="shared" si="58"/>
        <v>Millennial</v>
      </c>
      <c r="M284">
        <f t="shared" ca="1" si="59"/>
        <v>41</v>
      </c>
      <c r="N284" s="12">
        <v>41291</v>
      </c>
      <c r="O284" s="14">
        <f t="shared" ca="1" si="60"/>
        <v>12</v>
      </c>
      <c r="P284" s="13">
        <v>236048</v>
      </c>
      <c r="Q284" s="13" t="str">
        <f t="shared" ca="1" si="61"/>
        <v>11 - 15 Year</v>
      </c>
      <c r="R284" s="3" t="str">
        <f t="shared" ca="1" si="64"/>
        <v>15%</v>
      </c>
      <c r="S284" s="13">
        <f t="shared" ca="1" si="62"/>
        <v>35407.199999999997</v>
      </c>
      <c r="T284" s="13">
        <f t="shared" ca="1" si="63"/>
        <v>200640.8</v>
      </c>
      <c r="U284" t="str">
        <f>VLOOKUP(MID(B284,G284,F284-G284),Department!$A$1:$C$20,2,0)</f>
        <v>IT Support</v>
      </c>
      <c r="V284" t="str">
        <f>VLOOKUP(U284,Department!$B$1:$C$20,2,0)</f>
        <v>Operation</v>
      </c>
      <c r="W284" t="str">
        <f>VLOOKUP(MID(B284,FIND(":",B284,F284+1)+1,2),Employee!$G$1:$H$8,2,0)</f>
        <v>Australia</v>
      </c>
    </row>
    <row r="285" spans="1:23" x14ac:dyDescent="0.35">
      <c r="A285" t="str">
        <f t="shared" si="52"/>
        <v>EMP-ENG-R3-2012</v>
      </c>
      <c r="B285" t="s">
        <v>349</v>
      </c>
      <c r="C285" t="str">
        <f t="shared" si="55"/>
        <v>N7220</v>
      </c>
      <c r="D285" t="str">
        <f>VLOOKUP(C285,Employee!$A$1:$B$1803,2,0)</f>
        <v>Lucio Melendez</v>
      </c>
      <c r="E285" t="str">
        <f>VLOOKUP(MID(B285,FIND(":",B285,FIND(":",B285)+1)+1,1),Employee!$C$1:$D$1803,2)</f>
        <v>Male</v>
      </c>
      <c r="F285">
        <f t="shared" si="53"/>
        <v>41</v>
      </c>
      <c r="G285">
        <f t="shared" si="54"/>
        <v>39</v>
      </c>
      <c r="H285" t="str">
        <f t="shared" si="56"/>
        <v>R3</v>
      </c>
      <c r="I285" t="str">
        <f>VLOOKUP(V285,Guide!$B$12:$C$18,2,0)</f>
        <v>ENG</v>
      </c>
      <c r="J285" s="12" t="str">
        <f t="shared" si="57"/>
        <v>C5</v>
      </c>
      <c r="K285" s="12">
        <v>29488</v>
      </c>
      <c r="L285" s="12" t="str">
        <f t="shared" si="58"/>
        <v>Gen X</v>
      </c>
      <c r="M285">
        <f t="shared" ca="1" si="59"/>
        <v>44</v>
      </c>
      <c r="N285" s="12">
        <v>41078</v>
      </c>
      <c r="O285" s="14">
        <f t="shared" ca="1" si="60"/>
        <v>12</v>
      </c>
      <c r="P285" s="13">
        <v>362033</v>
      </c>
      <c r="Q285" s="13" t="str">
        <f t="shared" ca="1" si="61"/>
        <v>11 - 15 Year</v>
      </c>
      <c r="R285" s="3" t="str">
        <f t="shared" ca="1" si="64"/>
        <v>15%</v>
      </c>
      <c r="S285" s="13">
        <f t="shared" ca="1" si="62"/>
        <v>54304.95</v>
      </c>
      <c r="T285" s="13">
        <f t="shared" ca="1" si="63"/>
        <v>307728.05</v>
      </c>
      <c r="U285" t="str">
        <f>VLOOKUP(MID(B285,G285,F285-G285),Department!$A$1:$C$20,2,0)</f>
        <v>Software Quality Assurance</v>
      </c>
      <c r="V285" t="str">
        <f>VLOOKUP(U285,Department!$B$1:$C$20,2,0)</f>
        <v>Engineering and Data</v>
      </c>
      <c r="W285" t="str">
        <f>VLOOKUP(MID(B285,FIND(":",B285,F285+1)+1,2),Employee!$G$1:$H$8,2,0)</f>
        <v>Germany</v>
      </c>
    </row>
    <row r="286" spans="1:23" x14ac:dyDescent="0.35">
      <c r="A286" t="str">
        <f t="shared" si="52"/>
        <v>EMP-OPR-R16-2013</v>
      </c>
      <c r="B286" t="s">
        <v>350</v>
      </c>
      <c r="C286" t="str">
        <f t="shared" si="55"/>
        <v>N8182</v>
      </c>
      <c r="D286" t="str">
        <f>VLOOKUP(C286,Employee!$A$1:$B$1803,2,0)</f>
        <v>Leon Peck</v>
      </c>
      <c r="E286" t="str">
        <f>VLOOKUP(MID(B286,FIND(":",B286,FIND(":",B286)+1)+1,1),Employee!$C$1:$D$1803,2)</f>
        <v>Male</v>
      </c>
      <c r="F286">
        <f t="shared" si="53"/>
        <v>42</v>
      </c>
      <c r="G286">
        <f t="shared" si="54"/>
        <v>39</v>
      </c>
      <c r="H286" t="str">
        <f t="shared" si="56"/>
        <v>R16</v>
      </c>
      <c r="I286" t="str">
        <f>VLOOKUP(V286,Guide!$B$12:$C$18,2,0)</f>
        <v>OPR</v>
      </c>
      <c r="J286" s="12" t="str">
        <f t="shared" si="57"/>
        <v>C1</v>
      </c>
      <c r="K286" s="12">
        <v>30749</v>
      </c>
      <c r="L286" s="12" t="str">
        <f t="shared" si="58"/>
        <v>Millennial</v>
      </c>
      <c r="M286">
        <f t="shared" ca="1" si="59"/>
        <v>40</v>
      </c>
      <c r="N286" s="12">
        <v>41330</v>
      </c>
      <c r="O286" s="14">
        <f t="shared" ca="1" si="60"/>
        <v>11</v>
      </c>
      <c r="P286" s="13">
        <v>382988</v>
      </c>
      <c r="Q286" s="13" t="str">
        <f t="shared" ca="1" si="61"/>
        <v>11 - 15 Year</v>
      </c>
      <c r="R286" s="3" t="str">
        <f t="shared" ca="1" si="64"/>
        <v>15%</v>
      </c>
      <c r="S286" s="13">
        <f t="shared" ca="1" si="62"/>
        <v>57448.2</v>
      </c>
      <c r="T286" s="13">
        <f t="shared" ca="1" si="63"/>
        <v>325539.8</v>
      </c>
      <c r="U286" t="str">
        <f>VLOOKUP(MID(B286,G286,F286-G286),Department!$A$1:$C$20,2,0)</f>
        <v>IT Support</v>
      </c>
      <c r="V286" t="str">
        <f>VLOOKUP(U286,Department!$B$1:$C$20,2,0)</f>
        <v>Operation</v>
      </c>
      <c r="W286" t="str">
        <f>VLOOKUP(MID(B286,FIND(":",B286,F286+1)+1,2),Employee!$G$1:$H$8,2,0)</f>
        <v>United States Of America</v>
      </c>
    </row>
    <row r="287" spans="1:23" x14ac:dyDescent="0.35">
      <c r="A287" t="str">
        <f t="shared" si="52"/>
        <v>EMP-SM-R9-2014</v>
      </c>
      <c r="B287" t="s">
        <v>351</v>
      </c>
      <c r="C287" t="str">
        <f t="shared" si="55"/>
        <v>N10733</v>
      </c>
      <c r="D287" t="str">
        <f>VLOOKUP(C287,Employee!$A$1:$B$1803,2,0)</f>
        <v>Myrtle Gamble</v>
      </c>
      <c r="E287" t="str">
        <f>VLOOKUP(MID(B287,FIND(":",B287,FIND(":",B287)+1)+1,1),Employee!$C$1:$D$1803,2)</f>
        <v>Female</v>
      </c>
      <c r="F287">
        <f t="shared" si="53"/>
        <v>42</v>
      </c>
      <c r="G287">
        <f t="shared" si="54"/>
        <v>40</v>
      </c>
      <c r="H287" t="str">
        <f t="shared" si="56"/>
        <v>R9</v>
      </c>
      <c r="I287" t="str">
        <f>VLOOKUP(V287,Guide!$B$12:$C$18,2,0)</f>
        <v>SM</v>
      </c>
      <c r="J287" s="12" t="str">
        <f t="shared" si="57"/>
        <v>C1</v>
      </c>
      <c r="K287" s="12">
        <v>32349</v>
      </c>
      <c r="L287" s="12" t="str">
        <f t="shared" si="58"/>
        <v>Millennial</v>
      </c>
      <c r="M287">
        <f t="shared" ca="1" si="59"/>
        <v>36</v>
      </c>
      <c r="N287" s="12">
        <v>41827</v>
      </c>
      <c r="O287" s="14">
        <f t="shared" ca="1" si="60"/>
        <v>10</v>
      </c>
      <c r="P287" s="13">
        <v>188621</v>
      </c>
      <c r="Q287" s="13" t="str">
        <f t="shared" ca="1" si="61"/>
        <v>5 - 10 Year</v>
      </c>
      <c r="R287" s="3" t="str">
        <f t="shared" ca="1" si="64"/>
        <v>10%</v>
      </c>
      <c r="S287" s="13">
        <f t="shared" ca="1" si="62"/>
        <v>18862.100000000002</v>
      </c>
      <c r="T287" s="13">
        <f t="shared" ca="1" si="63"/>
        <v>169758.9</v>
      </c>
      <c r="U287" t="str">
        <f>VLOOKUP(MID(B287,G287,F287-G287),Department!$A$1:$C$20,2,0)</f>
        <v xml:space="preserve">Presales </v>
      </c>
      <c r="V287" t="str">
        <f>VLOOKUP(U287,Department!$B$1:$C$20,2,0)</f>
        <v>Sales and Marketing</v>
      </c>
      <c r="W287" t="str">
        <f>VLOOKUP(MID(B287,FIND(":",B287,F287+1)+1,2),Employee!$G$1:$H$8,2,0)</f>
        <v>United States Of America</v>
      </c>
    </row>
    <row r="288" spans="1:23" x14ac:dyDescent="0.35">
      <c r="A288" t="str">
        <f t="shared" si="52"/>
        <v>EMP-HR-R18-2013</v>
      </c>
      <c r="B288" t="s">
        <v>352</v>
      </c>
      <c r="C288" t="str">
        <f t="shared" si="55"/>
        <v>N4585</v>
      </c>
      <c r="D288" t="str">
        <f>VLOOKUP(C288,Employee!$A$1:$B$1803,2,0)</f>
        <v>Darrel Montes</v>
      </c>
      <c r="E288" t="str">
        <f>VLOOKUP(MID(B288,FIND(":",B288,FIND(":",B288)+1)+1,1),Employee!$C$1:$D$1803,2)</f>
        <v>Male</v>
      </c>
      <c r="F288">
        <f t="shared" si="53"/>
        <v>42</v>
      </c>
      <c r="G288">
        <f t="shared" si="54"/>
        <v>39</v>
      </c>
      <c r="H288" t="str">
        <f t="shared" si="56"/>
        <v>R18</v>
      </c>
      <c r="I288" t="str">
        <f>VLOOKUP(V288,Guide!$B$12:$C$18,2,0)</f>
        <v>HR</v>
      </c>
      <c r="J288" s="12" t="str">
        <f t="shared" si="57"/>
        <v>C4</v>
      </c>
      <c r="K288" s="12">
        <v>29293</v>
      </c>
      <c r="L288" s="12" t="str">
        <f t="shared" si="58"/>
        <v>Gen X</v>
      </c>
      <c r="M288">
        <f t="shared" ca="1" si="59"/>
        <v>44</v>
      </c>
      <c r="N288" s="12">
        <v>41396</v>
      </c>
      <c r="O288" s="14">
        <f t="shared" ca="1" si="60"/>
        <v>11</v>
      </c>
      <c r="P288" s="13">
        <v>274588</v>
      </c>
      <c r="Q288" s="13" t="str">
        <f t="shared" ca="1" si="61"/>
        <v>11 - 15 Year</v>
      </c>
      <c r="R288" s="3" t="str">
        <f t="shared" ca="1" si="64"/>
        <v>15%</v>
      </c>
      <c r="S288" s="13">
        <f t="shared" ca="1" si="62"/>
        <v>41188.199999999997</v>
      </c>
      <c r="T288" s="13">
        <f t="shared" ca="1" si="63"/>
        <v>233399.8</v>
      </c>
      <c r="U288" t="str">
        <f>VLOOKUP(MID(B288,G288,F288-G288),Department!$A$1:$C$20,2,0)</f>
        <v>HR</v>
      </c>
      <c r="V288" t="str">
        <f>VLOOKUP(U288,Department!$B$1:$C$20,2,0)</f>
        <v>HR</v>
      </c>
      <c r="W288" t="str">
        <f>VLOOKUP(MID(B288,FIND(":",B288,F288+1)+1,2),Employee!$G$1:$H$8,2,0)</f>
        <v>Australia</v>
      </c>
    </row>
    <row r="289" spans="1:23" x14ac:dyDescent="0.35">
      <c r="A289" t="str">
        <f t="shared" si="52"/>
        <v>EMP-OPR-R16-2012</v>
      </c>
      <c r="B289" t="s">
        <v>353</v>
      </c>
      <c r="C289" t="str">
        <f t="shared" si="55"/>
        <v>N7643</v>
      </c>
      <c r="D289" t="str">
        <f>VLOOKUP(C289,Employee!$A$1:$B$1803,2,0)</f>
        <v>Erin Camacho</v>
      </c>
      <c r="E289" t="str">
        <f>VLOOKUP(MID(B289,FIND(":",B289,FIND(":",B289)+1)+1,1),Employee!$C$1:$D$1803,2)</f>
        <v>Male</v>
      </c>
      <c r="F289">
        <f t="shared" si="53"/>
        <v>42</v>
      </c>
      <c r="G289">
        <f t="shared" si="54"/>
        <v>39</v>
      </c>
      <c r="H289" t="str">
        <f t="shared" si="56"/>
        <v>R16</v>
      </c>
      <c r="I289" t="str">
        <f>VLOOKUP(V289,Guide!$B$12:$C$18,2,0)</f>
        <v>OPR</v>
      </c>
      <c r="J289" s="12" t="str">
        <f t="shared" si="57"/>
        <v>C5</v>
      </c>
      <c r="K289" s="12">
        <v>31224</v>
      </c>
      <c r="L289" s="12" t="str">
        <f t="shared" si="58"/>
        <v>Millennial</v>
      </c>
      <c r="M289">
        <f t="shared" ca="1" si="59"/>
        <v>39</v>
      </c>
      <c r="N289" s="12">
        <v>41183</v>
      </c>
      <c r="O289" s="14">
        <f t="shared" ca="1" si="60"/>
        <v>12</v>
      </c>
      <c r="P289" s="13">
        <v>122480</v>
      </c>
      <c r="Q289" s="13" t="str">
        <f t="shared" ca="1" si="61"/>
        <v>11 - 15 Year</v>
      </c>
      <c r="R289" s="3" t="str">
        <f t="shared" ca="1" si="64"/>
        <v>15%</v>
      </c>
      <c r="S289" s="13">
        <f t="shared" ca="1" si="62"/>
        <v>18372</v>
      </c>
      <c r="T289" s="13">
        <f t="shared" ca="1" si="63"/>
        <v>104108</v>
      </c>
      <c r="U289" t="str">
        <f>VLOOKUP(MID(B289,G289,F289-G289),Department!$A$1:$C$20,2,0)</f>
        <v>IT Support</v>
      </c>
      <c r="V289" t="str">
        <f>VLOOKUP(U289,Department!$B$1:$C$20,2,0)</f>
        <v>Operation</v>
      </c>
      <c r="W289" t="str">
        <f>VLOOKUP(MID(B289,FIND(":",B289,F289+1)+1,2),Employee!$G$1:$H$8,2,0)</f>
        <v>Germany</v>
      </c>
    </row>
    <row r="290" spans="1:23" x14ac:dyDescent="0.35">
      <c r="A290" t="str">
        <f t="shared" si="52"/>
        <v>EMP-SM-R15-2016</v>
      </c>
      <c r="B290" t="s">
        <v>354</v>
      </c>
      <c r="C290" t="str">
        <f t="shared" si="55"/>
        <v>N15636</v>
      </c>
      <c r="D290" t="str">
        <f>VLOOKUP(C290,Employee!$A$1:$B$1803,2,0)</f>
        <v>Deandre Valdez</v>
      </c>
      <c r="E290" t="str">
        <f>VLOOKUP(MID(B290,FIND(":",B290,FIND(":",B290)+1)+1,1),Employee!$C$1:$D$1803,2)</f>
        <v>Male</v>
      </c>
      <c r="F290">
        <f t="shared" si="53"/>
        <v>43</v>
      </c>
      <c r="G290">
        <f t="shared" si="54"/>
        <v>40</v>
      </c>
      <c r="H290" t="str">
        <f t="shared" si="56"/>
        <v>R15</v>
      </c>
      <c r="I290" t="str">
        <f>VLOOKUP(V290,Guide!$B$12:$C$18,2,0)</f>
        <v>SM</v>
      </c>
      <c r="J290" s="12" t="str">
        <f t="shared" si="57"/>
        <v>C5</v>
      </c>
      <c r="K290" s="12">
        <v>28806</v>
      </c>
      <c r="L290" s="12" t="str">
        <f t="shared" si="58"/>
        <v>Gen X</v>
      </c>
      <c r="M290">
        <f t="shared" ca="1" si="59"/>
        <v>46</v>
      </c>
      <c r="N290" s="12">
        <v>42432</v>
      </c>
      <c r="O290" s="14">
        <f t="shared" ca="1" si="60"/>
        <v>8</v>
      </c>
      <c r="P290" s="13">
        <v>390375</v>
      </c>
      <c r="Q290" s="13" t="str">
        <f t="shared" ca="1" si="61"/>
        <v>5 - 10 Year</v>
      </c>
      <c r="R290" s="3" t="str">
        <f t="shared" ca="1" si="64"/>
        <v>10%</v>
      </c>
      <c r="S290" s="13">
        <f t="shared" ca="1" si="62"/>
        <v>39037.5</v>
      </c>
      <c r="T290" s="13">
        <f t="shared" ca="1" si="63"/>
        <v>351337.5</v>
      </c>
      <c r="U290" t="str">
        <f>VLOOKUP(MID(B290,G290,F290-G290),Department!$A$1:$C$20,2,0)</f>
        <v>Sales</v>
      </c>
      <c r="V290" t="str">
        <f>VLOOKUP(U290,Department!$B$1:$C$20,2,0)</f>
        <v>Sales and Marketing</v>
      </c>
      <c r="W290" t="str">
        <f>VLOOKUP(MID(B290,FIND(":",B290,F290+1)+1,2),Employee!$G$1:$H$8,2,0)</f>
        <v>Germany</v>
      </c>
    </row>
    <row r="291" spans="1:23" x14ac:dyDescent="0.35">
      <c r="A291" t="str">
        <f t="shared" si="52"/>
        <v>EMP-PM-R5-2017</v>
      </c>
      <c r="B291" t="s">
        <v>355</v>
      </c>
      <c r="C291" t="str">
        <f t="shared" si="55"/>
        <v>N17902</v>
      </c>
      <c r="D291" t="str">
        <f>VLOOKUP(C291,Employee!$A$1:$B$1803,2,0)</f>
        <v>Gordon Powers</v>
      </c>
      <c r="E291" t="str">
        <f>VLOOKUP(MID(B291,FIND(":",B291,FIND(":",B291)+1)+1,1),Employee!$C$1:$D$1803,2)</f>
        <v>Male</v>
      </c>
      <c r="F291">
        <f t="shared" si="53"/>
        <v>42</v>
      </c>
      <c r="G291">
        <f t="shared" si="54"/>
        <v>40</v>
      </c>
      <c r="H291" t="str">
        <f t="shared" si="56"/>
        <v>R5</v>
      </c>
      <c r="I291" t="str">
        <f>VLOOKUP(V291,Guide!$B$12:$C$18,2,0)</f>
        <v>PM</v>
      </c>
      <c r="J291" s="12" t="str">
        <f t="shared" si="57"/>
        <v>C3</v>
      </c>
      <c r="K291" s="12">
        <v>28333</v>
      </c>
      <c r="L291" s="12" t="str">
        <f t="shared" si="58"/>
        <v>Gen X</v>
      </c>
      <c r="M291">
        <f t="shared" ca="1" si="59"/>
        <v>47</v>
      </c>
      <c r="N291" s="12">
        <v>42852</v>
      </c>
      <c r="O291" s="14">
        <f t="shared" ca="1" si="60"/>
        <v>7</v>
      </c>
      <c r="P291" s="13">
        <v>341364</v>
      </c>
      <c r="Q291" s="13" t="str">
        <f t="shared" ca="1" si="61"/>
        <v>5 - 10 Year</v>
      </c>
      <c r="R291" s="3" t="str">
        <f t="shared" ca="1" si="64"/>
        <v>10%</v>
      </c>
      <c r="S291" s="13">
        <f t="shared" ca="1" si="62"/>
        <v>34136.400000000001</v>
      </c>
      <c r="T291" s="13">
        <f t="shared" ca="1" si="63"/>
        <v>307227.59999999998</v>
      </c>
      <c r="U291" t="str">
        <f>VLOOKUP(MID(B291,G291,F291-G291),Department!$A$1:$C$20,2,0)</f>
        <v>Product Manager</v>
      </c>
      <c r="V291" t="str">
        <f>VLOOKUP(U291,Department!$B$1:$C$20,2,0)</f>
        <v>Product Management</v>
      </c>
      <c r="W291" t="str">
        <f>VLOOKUP(MID(B291,FIND(":",B291,F291+1)+1,2),Employee!$G$1:$H$8,2,0)</f>
        <v>United Kingdom</v>
      </c>
    </row>
    <row r="292" spans="1:23" x14ac:dyDescent="0.35">
      <c r="A292" t="str">
        <f t="shared" si="52"/>
        <v>EMP-ENG-R12-2015</v>
      </c>
      <c r="B292" t="s">
        <v>356</v>
      </c>
      <c r="C292" t="str">
        <f t="shared" si="55"/>
        <v>N12344</v>
      </c>
      <c r="D292" t="str">
        <f>VLOOKUP(C292,Employee!$A$1:$B$1803,2,0)</f>
        <v>Dirk Friedman</v>
      </c>
      <c r="E292" t="str">
        <f>VLOOKUP(MID(B292,FIND(":",B292,FIND(":",B292)+1)+1,1),Employee!$C$1:$D$1803,2)</f>
        <v>Male</v>
      </c>
      <c r="F292">
        <f t="shared" si="53"/>
        <v>43</v>
      </c>
      <c r="G292">
        <f t="shared" si="54"/>
        <v>40</v>
      </c>
      <c r="H292" t="str">
        <f t="shared" si="56"/>
        <v>R12</v>
      </c>
      <c r="I292" t="str">
        <f>VLOOKUP(V292,Guide!$B$12:$C$18,2,0)</f>
        <v>ENG</v>
      </c>
      <c r="J292" s="12" t="str">
        <f t="shared" si="57"/>
        <v>C1</v>
      </c>
      <c r="K292" s="12">
        <v>31621</v>
      </c>
      <c r="L292" s="12" t="str">
        <f t="shared" si="58"/>
        <v>Millennial</v>
      </c>
      <c r="M292">
        <f t="shared" ca="1" si="59"/>
        <v>38</v>
      </c>
      <c r="N292" s="12">
        <v>42103</v>
      </c>
      <c r="O292" s="14">
        <f t="shared" ca="1" si="60"/>
        <v>9</v>
      </c>
      <c r="P292" s="13">
        <v>213219</v>
      </c>
      <c r="Q292" s="13" t="str">
        <f t="shared" ca="1" si="61"/>
        <v>5 - 10 Year</v>
      </c>
      <c r="R292" s="3" t="str">
        <f t="shared" ca="1" si="64"/>
        <v>10%</v>
      </c>
      <c r="S292" s="13">
        <f t="shared" ca="1" si="62"/>
        <v>21321.9</v>
      </c>
      <c r="T292" s="13">
        <f t="shared" ca="1" si="63"/>
        <v>191897.1</v>
      </c>
      <c r="U292" t="str">
        <f>VLOOKUP(MID(B292,G292,F292-G292),Department!$A$1:$C$20,2,0)</f>
        <v>Data Analyst</v>
      </c>
      <c r="V292" t="str">
        <f>VLOOKUP(U292,Department!$B$1:$C$20,2,0)</f>
        <v>Engineering and Data</v>
      </c>
      <c r="W292" t="str">
        <f>VLOOKUP(MID(B292,FIND(":",B292,F292+1)+1,2),Employee!$G$1:$H$8,2,0)</f>
        <v>United States Of America</v>
      </c>
    </row>
    <row r="293" spans="1:23" x14ac:dyDescent="0.35">
      <c r="A293" t="str">
        <f t="shared" si="52"/>
        <v>EMP-ENG-R12-2015</v>
      </c>
      <c r="B293" t="s">
        <v>357</v>
      </c>
      <c r="C293" t="str">
        <f t="shared" si="55"/>
        <v>N12023</v>
      </c>
      <c r="D293" t="str">
        <f>VLOOKUP(C293,Employee!$A$1:$B$1803,2,0)</f>
        <v>Janice Hickman</v>
      </c>
      <c r="E293" t="str">
        <f>VLOOKUP(MID(B293,FIND(":",B293,FIND(":",B293)+1)+1,1),Employee!$C$1:$D$1803,2)</f>
        <v>Female</v>
      </c>
      <c r="F293">
        <f t="shared" si="53"/>
        <v>43</v>
      </c>
      <c r="G293">
        <f t="shared" si="54"/>
        <v>40</v>
      </c>
      <c r="H293" t="str">
        <f t="shared" si="56"/>
        <v>R12</v>
      </c>
      <c r="I293" t="str">
        <f>VLOOKUP(V293,Guide!$B$12:$C$18,2,0)</f>
        <v>ENG</v>
      </c>
      <c r="J293" s="12" t="str">
        <f t="shared" si="57"/>
        <v>C1</v>
      </c>
      <c r="K293" s="12">
        <v>32258</v>
      </c>
      <c r="L293" s="12" t="str">
        <f t="shared" si="58"/>
        <v>Millennial</v>
      </c>
      <c r="M293">
        <f t="shared" ca="1" si="59"/>
        <v>36</v>
      </c>
      <c r="N293" s="12">
        <v>42058</v>
      </c>
      <c r="O293" s="14">
        <f t="shared" ca="1" si="60"/>
        <v>10</v>
      </c>
      <c r="P293" s="13">
        <v>208756</v>
      </c>
      <c r="Q293" s="13" t="str">
        <f t="shared" ca="1" si="61"/>
        <v>5 - 10 Year</v>
      </c>
      <c r="R293" s="3" t="str">
        <f t="shared" ca="1" si="64"/>
        <v>10%</v>
      </c>
      <c r="S293" s="13">
        <f t="shared" ca="1" si="62"/>
        <v>20875.600000000002</v>
      </c>
      <c r="T293" s="13">
        <f t="shared" ca="1" si="63"/>
        <v>187880.4</v>
      </c>
      <c r="U293" t="str">
        <f>VLOOKUP(MID(B293,G293,F293-G293),Department!$A$1:$C$20,2,0)</f>
        <v>Data Analyst</v>
      </c>
      <c r="V293" t="str">
        <f>VLOOKUP(U293,Department!$B$1:$C$20,2,0)</f>
        <v>Engineering and Data</v>
      </c>
      <c r="W293" t="str">
        <f>VLOOKUP(MID(B293,FIND(":",B293,F293+1)+1,2),Employee!$G$1:$H$8,2,0)</f>
        <v>United States Of America</v>
      </c>
    </row>
    <row r="294" spans="1:23" x14ac:dyDescent="0.35">
      <c r="A294" t="str">
        <f t="shared" si="52"/>
        <v>EMP-HR-R18-2017</v>
      </c>
      <c r="B294" t="s">
        <v>358</v>
      </c>
      <c r="C294" t="str">
        <f t="shared" si="55"/>
        <v>N19208</v>
      </c>
      <c r="D294" t="str">
        <f>VLOOKUP(C294,Employee!$A$1:$B$1803,2,0)</f>
        <v>Maura Barber</v>
      </c>
      <c r="E294" t="str">
        <f>VLOOKUP(MID(B294,FIND(":",B294,FIND(":",B294)+1)+1,1),Employee!$C$1:$D$1803,2)</f>
        <v>Female</v>
      </c>
      <c r="F294">
        <f t="shared" si="53"/>
        <v>43</v>
      </c>
      <c r="G294">
        <f t="shared" si="54"/>
        <v>40</v>
      </c>
      <c r="H294" t="str">
        <f t="shared" si="56"/>
        <v>R18</v>
      </c>
      <c r="I294" t="str">
        <f>VLOOKUP(V294,Guide!$B$12:$C$18,2,0)</f>
        <v>HR</v>
      </c>
      <c r="J294" s="12" t="str">
        <f t="shared" si="57"/>
        <v>C5</v>
      </c>
      <c r="K294" s="12">
        <v>30803</v>
      </c>
      <c r="L294" s="12" t="str">
        <f t="shared" si="58"/>
        <v>Millennial</v>
      </c>
      <c r="M294">
        <f t="shared" ca="1" si="59"/>
        <v>40</v>
      </c>
      <c r="N294" s="12">
        <v>43027</v>
      </c>
      <c r="O294" s="14">
        <f t="shared" ca="1" si="60"/>
        <v>7</v>
      </c>
      <c r="P294" s="13">
        <v>194994</v>
      </c>
      <c r="Q294" s="13" t="str">
        <f t="shared" ca="1" si="61"/>
        <v>5 - 10 Year</v>
      </c>
      <c r="R294" s="3" t="str">
        <f t="shared" ca="1" si="64"/>
        <v>10%</v>
      </c>
      <c r="S294" s="13">
        <f t="shared" ca="1" si="62"/>
        <v>19499.400000000001</v>
      </c>
      <c r="T294" s="13">
        <f t="shared" ca="1" si="63"/>
        <v>175494.6</v>
      </c>
      <c r="U294" t="str">
        <f>VLOOKUP(MID(B294,G294,F294-G294),Department!$A$1:$C$20,2,0)</f>
        <v>HR</v>
      </c>
      <c r="V294" t="str">
        <f>VLOOKUP(U294,Department!$B$1:$C$20,2,0)</f>
        <v>HR</v>
      </c>
      <c r="W294" t="str">
        <f>VLOOKUP(MID(B294,FIND(":",B294,F294+1)+1,2),Employee!$G$1:$H$8,2,0)</f>
        <v>Germany</v>
      </c>
    </row>
    <row r="295" spans="1:23" x14ac:dyDescent="0.35">
      <c r="A295" t="str">
        <f t="shared" si="52"/>
        <v>EMP-OPR-R16-2017</v>
      </c>
      <c r="B295" t="s">
        <v>359</v>
      </c>
      <c r="C295" t="str">
        <f t="shared" si="55"/>
        <v>N17137</v>
      </c>
      <c r="D295" t="str">
        <f>VLOOKUP(C295,Employee!$A$1:$B$1803,2,0)</f>
        <v>Del Patterson</v>
      </c>
      <c r="E295" t="str">
        <f>VLOOKUP(MID(B295,FIND(":",B295,FIND(":",B295)+1)+1,1),Employee!$C$1:$D$1803,2)</f>
        <v>Male</v>
      </c>
      <c r="F295">
        <f t="shared" si="53"/>
        <v>43</v>
      </c>
      <c r="G295">
        <f t="shared" si="54"/>
        <v>40</v>
      </c>
      <c r="H295" t="str">
        <f t="shared" si="56"/>
        <v>R16</v>
      </c>
      <c r="I295" t="str">
        <f>VLOOKUP(V295,Guide!$B$12:$C$18,2,0)</f>
        <v>OPR</v>
      </c>
      <c r="J295" s="12" t="str">
        <f t="shared" si="57"/>
        <v>C5</v>
      </c>
      <c r="K295" s="12">
        <v>33511</v>
      </c>
      <c r="L295" s="12" t="str">
        <f t="shared" si="58"/>
        <v>Millennial</v>
      </c>
      <c r="M295">
        <f t="shared" ca="1" si="59"/>
        <v>33</v>
      </c>
      <c r="N295" s="12">
        <v>42740</v>
      </c>
      <c r="O295" s="14">
        <f t="shared" ca="1" si="60"/>
        <v>8</v>
      </c>
      <c r="P295" s="13">
        <v>130957</v>
      </c>
      <c r="Q295" s="13" t="str">
        <f t="shared" ca="1" si="61"/>
        <v>5 - 10 Year</v>
      </c>
      <c r="R295" s="3" t="str">
        <f t="shared" ca="1" si="64"/>
        <v>10%</v>
      </c>
      <c r="S295" s="13">
        <f t="shared" ca="1" si="62"/>
        <v>13095.7</v>
      </c>
      <c r="T295" s="13">
        <f t="shared" ca="1" si="63"/>
        <v>117861.3</v>
      </c>
      <c r="U295" t="str">
        <f>VLOOKUP(MID(B295,G295,F295-G295),Department!$A$1:$C$20,2,0)</f>
        <v>IT Support</v>
      </c>
      <c r="V295" t="str">
        <f>VLOOKUP(U295,Department!$B$1:$C$20,2,0)</f>
        <v>Operation</v>
      </c>
      <c r="W295" t="str">
        <f>VLOOKUP(MID(B295,FIND(":",B295,F295+1)+1,2),Employee!$G$1:$H$8,2,0)</f>
        <v>Germany</v>
      </c>
    </row>
    <row r="296" spans="1:23" x14ac:dyDescent="0.35">
      <c r="A296" t="str">
        <f t="shared" si="52"/>
        <v>EMP-PM-R14-2016</v>
      </c>
      <c r="B296" t="s">
        <v>360</v>
      </c>
      <c r="C296" t="str">
        <f t="shared" si="55"/>
        <v>N15818</v>
      </c>
      <c r="D296" t="str">
        <f>VLOOKUP(C296,Employee!$A$1:$B$1803,2,0)</f>
        <v>Caleb Rivera</v>
      </c>
      <c r="E296" t="str">
        <f>VLOOKUP(MID(B296,FIND(":",B296,FIND(":",B296)+1)+1,1),Employee!$C$1:$D$1803,2)</f>
        <v>Male</v>
      </c>
      <c r="F296">
        <f t="shared" si="53"/>
        <v>43</v>
      </c>
      <c r="G296">
        <f t="shared" si="54"/>
        <v>40</v>
      </c>
      <c r="H296" t="str">
        <f t="shared" si="56"/>
        <v>R14</v>
      </c>
      <c r="I296" t="str">
        <f>VLOOKUP(V296,Guide!$B$12:$C$18,2,0)</f>
        <v>PM</v>
      </c>
      <c r="J296" s="12" t="str">
        <f t="shared" si="57"/>
        <v>C4</v>
      </c>
      <c r="K296" s="12">
        <v>32315</v>
      </c>
      <c r="L296" s="12" t="str">
        <f t="shared" si="58"/>
        <v>Millennial</v>
      </c>
      <c r="M296">
        <f t="shared" ca="1" si="59"/>
        <v>36</v>
      </c>
      <c r="N296" s="12">
        <v>42485</v>
      </c>
      <c r="O296" s="14">
        <f t="shared" ca="1" si="60"/>
        <v>8</v>
      </c>
      <c r="P296" s="13">
        <v>185693</v>
      </c>
      <c r="Q296" s="13" t="str">
        <f t="shared" ca="1" si="61"/>
        <v>5 - 10 Year</v>
      </c>
      <c r="R296" s="3" t="str">
        <f t="shared" ca="1" si="64"/>
        <v>10%</v>
      </c>
      <c r="S296" s="13">
        <f t="shared" ca="1" si="62"/>
        <v>18569.3</v>
      </c>
      <c r="T296" s="13">
        <f t="shared" ca="1" si="63"/>
        <v>167123.70000000001</v>
      </c>
      <c r="U296" t="str">
        <f>VLOOKUP(MID(B296,G296,F296-G296),Department!$A$1:$C$20,2,0)</f>
        <v>SEO Specialist</v>
      </c>
      <c r="V296" t="str">
        <f>VLOOKUP(U296,Department!$B$1:$C$20,2,0)</f>
        <v>Product Management</v>
      </c>
      <c r="W296" t="str">
        <f>VLOOKUP(MID(B296,FIND(":",B296,F296+1)+1,2),Employee!$G$1:$H$8,2,0)</f>
        <v>Australia</v>
      </c>
    </row>
    <row r="297" spans="1:23" x14ac:dyDescent="0.35">
      <c r="A297" t="str">
        <f t="shared" si="52"/>
        <v>EMP-FN-R19-2017</v>
      </c>
      <c r="B297" t="s">
        <v>361</v>
      </c>
      <c r="C297" t="str">
        <f t="shared" si="55"/>
        <v>N18765</v>
      </c>
      <c r="D297" t="str">
        <f>VLOOKUP(C297,Employee!$A$1:$B$1803,2,0)</f>
        <v>Doug Glass</v>
      </c>
      <c r="E297" t="str">
        <f>VLOOKUP(MID(B297,FIND(":",B297,FIND(":",B297)+1)+1,1),Employee!$C$1:$D$1803,2)</f>
        <v>Male</v>
      </c>
      <c r="F297">
        <f t="shared" si="53"/>
        <v>43</v>
      </c>
      <c r="G297">
        <f t="shared" si="54"/>
        <v>40</v>
      </c>
      <c r="H297" t="str">
        <f t="shared" si="56"/>
        <v>R19</v>
      </c>
      <c r="I297" t="str">
        <f>VLOOKUP(V297,Guide!$B$12:$C$18,2,0)</f>
        <v>FN</v>
      </c>
      <c r="J297" s="12" t="str">
        <f t="shared" si="57"/>
        <v>C3</v>
      </c>
      <c r="K297" s="12">
        <v>30742</v>
      </c>
      <c r="L297" s="12" t="str">
        <f t="shared" si="58"/>
        <v>Millennial</v>
      </c>
      <c r="M297">
        <f t="shared" ca="1" si="59"/>
        <v>40</v>
      </c>
      <c r="N297" s="12">
        <v>42957</v>
      </c>
      <c r="O297" s="14">
        <f t="shared" ca="1" si="60"/>
        <v>7</v>
      </c>
      <c r="P297" s="13">
        <v>119724</v>
      </c>
      <c r="Q297" s="13" t="str">
        <f t="shared" ca="1" si="61"/>
        <v>5 - 10 Year</v>
      </c>
      <c r="R297" s="3" t="str">
        <f t="shared" ca="1" si="64"/>
        <v>10%</v>
      </c>
      <c r="S297" s="13">
        <f t="shared" ca="1" si="62"/>
        <v>11972.400000000001</v>
      </c>
      <c r="T297" s="13">
        <f t="shared" ca="1" si="63"/>
        <v>107751.6</v>
      </c>
      <c r="U297" t="str">
        <f>VLOOKUP(MID(B297,G297,F297-G297),Department!$A$1:$C$20,2,0)</f>
        <v>Accounting</v>
      </c>
      <c r="V297" t="str">
        <f>VLOOKUP(U297,Department!$B$1:$C$20,2,0)</f>
        <v>Finance</v>
      </c>
      <c r="W297" t="str">
        <f>VLOOKUP(MID(B297,FIND(":",B297,F297+1)+1,2),Employee!$G$1:$H$8,2,0)</f>
        <v>United Kingdom</v>
      </c>
    </row>
    <row r="298" spans="1:23" x14ac:dyDescent="0.35">
      <c r="A298" t="str">
        <f t="shared" si="52"/>
        <v>EMP-OPR-R8-2017</v>
      </c>
      <c r="B298" t="s">
        <v>362</v>
      </c>
      <c r="C298" t="str">
        <f t="shared" si="55"/>
        <v>N19160</v>
      </c>
      <c r="D298" t="str">
        <f>VLOOKUP(C298,Employee!$A$1:$B$1803,2,0)</f>
        <v>Tyrone Charles</v>
      </c>
      <c r="E298" t="str">
        <f>VLOOKUP(MID(B298,FIND(":",B298,FIND(":",B298)+1)+1,1),Employee!$C$1:$D$1803,2)</f>
        <v>Male</v>
      </c>
      <c r="F298">
        <f t="shared" si="53"/>
        <v>42</v>
      </c>
      <c r="G298">
        <f t="shared" si="54"/>
        <v>40</v>
      </c>
      <c r="H298" t="str">
        <f t="shared" si="56"/>
        <v>R8</v>
      </c>
      <c r="I298" t="str">
        <f>VLOOKUP(V298,Guide!$B$12:$C$18,2,0)</f>
        <v>OPR</v>
      </c>
      <c r="J298" s="12" t="str">
        <f t="shared" si="57"/>
        <v>C4</v>
      </c>
      <c r="K298" s="12">
        <v>31283</v>
      </c>
      <c r="L298" s="12" t="str">
        <f t="shared" si="58"/>
        <v>Millennial</v>
      </c>
      <c r="M298">
        <f t="shared" ca="1" si="59"/>
        <v>39</v>
      </c>
      <c r="N298" s="12">
        <v>43017</v>
      </c>
      <c r="O298" s="14">
        <f t="shared" ca="1" si="60"/>
        <v>7</v>
      </c>
      <c r="P298" s="13">
        <v>196477</v>
      </c>
      <c r="Q298" s="13" t="str">
        <f t="shared" ca="1" si="61"/>
        <v>5 - 10 Year</v>
      </c>
      <c r="R298" s="3" t="str">
        <f t="shared" ca="1" si="64"/>
        <v>10%</v>
      </c>
      <c r="S298" s="13">
        <f t="shared" ca="1" si="62"/>
        <v>19647.7</v>
      </c>
      <c r="T298" s="13">
        <f t="shared" ca="1" si="63"/>
        <v>176829.3</v>
      </c>
      <c r="U298" t="str">
        <f>VLOOKUP(MID(B298,G298,F298-G298),Department!$A$1:$C$20,2,0)</f>
        <v>DevOps Engineer</v>
      </c>
      <c r="V298" t="str">
        <f>VLOOKUP(U298,Department!$B$1:$C$20,2,0)</f>
        <v>Operation</v>
      </c>
      <c r="W298" t="str">
        <f>VLOOKUP(MID(B298,FIND(":",B298,F298+1)+1,2),Employee!$G$1:$H$8,2,0)</f>
        <v>Australia</v>
      </c>
    </row>
    <row r="299" spans="1:23" x14ac:dyDescent="0.35">
      <c r="A299" t="str">
        <f t="shared" si="52"/>
        <v>EMP-PM-R6-2014</v>
      </c>
      <c r="B299" t="s">
        <v>363</v>
      </c>
      <c r="C299" t="str">
        <f t="shared" si="55"/>
        <v>N10871</v>
      </c>
      <c r="D299" t="str">
        <f>VLOOKUP(C299,Employee!$A$1:$B$1803,2,0)</f>
        <v>Rex Sanders</v>
      </c>
      <c r="E299" t="str">
        <f>VLOOKUP(MID(B299,FIND(":",B299,FIND(":",B299)+1)+1,1),Employee!$C$1:$D$1803,2)</f>
        <v>Male</v>
      </c>
      <c r="F299">
        <f t="shared" si="53"/>
        <v>42</v>
      </c>
      <c r="G299">
        <f t="shared" si="54"/>
        <v>40</v>
      </c>
      <c r="H299" t="str">
        <f t="shared" si="56"/>
        <v>R6</v>
      </c>
      <c r="I299" t="str">
        <f>VLOOKUP(V299,Guide!$B$12:$C$18,2,0)</f>
        <v>PM</v>
      </c>
      <c r="J299" s="12" t="str">
        <f t="shared" si="57"/>
        <v>C5</v>
      </c>
      <c r="K299" s="12">
        <v>29620</v>
      </c>
      <c r="L299" s="12" t="str">
        <f t="shared" si="58"/>
        <v>Millennial</v>
      </c>
      <c r="M299">
        <f t="shared" ca="1" si="59"/>
        <v>44</v>
      </c>
      <c r="N299" s="12">
        <v>41852</v>
      </c>
      <c r="O299" s="14">
        <f t="shared" ca="1" si="60"/>
        <v>10</v>
      </c>
      <c r="P299" s="13">
        <v>130814</v>
      </c>
      <c r="Q299" s="13" t="str">
        <f t="shared" ca="1" si="61"/>
        <v>5 - 10 Year</v>
      </c>
      <c r="R299" s="3" t="str">
        <f t="shared" ca="1" si="64"/>
        <v>10%</v>
      </c>
      <c r="S299" s="13">
        <f t="shared" ca="1" si="62"/>
        <v>13081.400000000001</v>
      </c>
      <c r="T299" s="13">
        <f t="shared" ca="1" si="63"/>
        <v>117732.6</v>
      </c>
      <c r="U299" t="str">
        <f>VLOOKUP(MID(B299,G299,F299-G299),Department!$A$1:$C$20,2,0)</f>
        <v>UI/UX</v>
      </c>
      <c r="V299" t="str">
        <f>VLOOKUP(U299,Department!$B$1:$C$20,2,0)</f>
        <v>Product Management</v>
      </c>
      <c r="W299" t="str">
        <f>VLOOKUP(MID(B299,FIND(":",B299,F299+1)+1,2),Employee!$G$1:$H$8,2,0)</f>
        <v>Germany</v>
      </c>
    </row>
    <row r="300" spans="1:23" x14ac:dyDescent="0.35">
      <c r="A300" t="str">
        <f t="shared" si="52"/>
        <v>EMP-PM-R6-2016</v>
      </c>
      <c r="B300" t="s">
        <v>364</v>
      </c>
      <c r="C300" t="str">
        <f t="shared" si="55"/>
        <v>N15519</v>
      </c>
      <c r="D300" t="str">
        <f>VLOOKUP(C300,Employee!$A$1:$B$1803,2,0)</f>
        <v>Morris Davenport</v>
      </c>
      <c r="E300" t="str">
        <f>VLOOKUP(MID(B300,FIND(":",B300,FIND(":",B300)+1)+1,1),Employee!$C$1:$D$1803,2)</f>
        <v>Male</v>
      </c>
      <c r="F300">
        <f t="shared" si="53"/>
        <v>42</v>
      </c>
      <c r="G300">
        <f t="shared" si="54"/>
        <v>40</v>
      </c>
      <c r="H300" t="str">
        <f t="shared" si="56"/>
        <v>R6</v>
      </c>
      <c r="I300" t="str">
        <f>VLOOKUP(V300,Guide!$B$12:$C$18,2,0)</f>
        <v>PM</v>
      </c>
      <c r="J300" s="12" t="str">
        <f t="shared" si="57"/>
        <v>C5</v>
      </c>
      <c r="K300" s="12">
        <v>32814</v>
      </c>
      <c r="L300" s="12" t="str">
        <f t="shared" si="58"/>
        <v>Millennial</v>
      </c>
      <c r="M300">
        <f t="shared" ca="1" si="59"/>
        <v>35</v>
      </c>
      <c r="N300" s="12">
        <v>42383</v>
      </c>
      <c r="O300" s="14">
        <f t="shared" ca="1" si="60"/>
        <v>9</v>
      </c>
      <c r="P300" s="13">
        <v>130294</v>
      </c>
      <c r="Q300" s="13" t="str">
        <f t="shared" ca="1" si="61"/>
        <v>5 - 10 Year</v>
      </c>
      <c r="R300" s="3" t="str">
        <f t="shared" ca="1" si="64"/>
        <v>10%</v>
      </c>
      <c r="S300" s="13">
        <f t="shared" ca="1" si="62"/>
        <v>13029.400000000001</v>
      </c>
      <c r="T300" s="13">
        <f t="shared" ca="1" si="63"/>
        <v>117264.6</v>
      </c>
      <c r="U300" t="str">
        <f>VLOOKUP(MID(B300,G300,F300-G300),Department!$A$1:$C$20,2,0)</f>
        <v>UI/UX</v>
      </c>
      <c r="V300" t="str">
        <f>VLOOKUP(U300,Department!$B$1:$C$20,2,0)</f>
        <v>Product Management</v>
      </c>
      <c r="W300" t="str">
        <f>VLOOKUP(MID(B300,FIND(":",B300,F300+1)+1,2),Employee!$G$1:$H$8,2,0)</f>
        <v>Germany</v>
      </c>
    </row>
    <row r="301" spans="1:23" x14ac:dyDescent="0.35">
      <c r="A301" t="str">
        <f t="shared" si="52"/>
        <v>EMP-OPR-R11-2009</v>
      </c>
      <c r="B301" t="s">
        <v>365</v>
      </c>
      <c r="C301" t="str">
        <f t="shared" si="55"/>
        <v>N4842</v>
      </c>
      <c r="D301" t="str">
        <f>VLOOKUP(C301,Employee!$A$1:$B$1803,2,0)</f>
        <v>Rupert Zimmerman</v>
      </c>
      <c r="E301" t="str">
        <f>VLOOKUP(MID(B301,FIND(":",B301,FIND(":",B301)+1)+1,1),Employee!$C$1:$D$1803,2)</f>
        <v>Male</v>
      </c>
      <c r="F301">
        <f t="shared" si="53"/>
        <v>42</v>
      </c>
      <c r="G301">
        <f t="shared" si="54"/>
        <v>39</v>
      </c>
      <c r="H301" t="str">
        <f t="shared" si="56"/>
        <v>R11</v>
      </c>
      <c r="I301" t="str">
        <f>VLOOKUP(V301,Guide!$B$12:$C$18,2,0)</f>
        <v>OPR</v>
      </c>
      <c r="J301" s="12" t="str">
        <f t="shared" si="57"/>
        <v>C2</v>
      </c>
      <c r="K301" s="12">
        <v>31018</v>
      </c>
      <c r="L301" s="12" t="str">
        <f t="shared" si="58"/>
        <v>Millennial</v>
      </c>
      <c r="M301">
        <f t="shared" ca="1" si="59"/>
        <v>40</v>
      </c>
      <c r="N301" s="12">
        <v>39975</v>
      </c>
      <c r="O301" s="14">
        <f t="shared" ca="1" si="60"/>
        <v>15</v>
      </c>
      <c r="P301" s="13">
        <v>476046</v>
      </c>
      <c r="Q301" s="13" t="str">
        <f t="shared" ca="1" si="61"/>
        <v>11 - 15 Year</v>
      </c>
      <c r="R301" s="3" t="str">
        <f t="shared" ca="1" si="64"/>
        <v>15%</v>
      </c>
      <c r="S301" s="13">
        <f t="shared" ca="1" si="62"/>
        <v>71406.899999999994</v>
      </c>
      <c r="T301" s="13">
        <f t="shared" ca="1" si="63"/>
        <v>404639.1</v>
      </c>
      <c r="U301" t="str">
        <f>VLOOKUP(MID(B301,G301,F301-G301),Department!$A$1:$C$20,2,0)</f>
        <v>Technical Support</v>
      </c>
      <c r="V301" t="str">
        <f>VLOOKUP(U301,Department!$B$1:$C$20,2,0)</f>
        <v>Operation</v>
      </c>
      <c r="W301" t="str">
        <f>VLOOKUP(MID(B301,FIND(":",B301,F301+1)+1,2),Employee!$G$1:$H$8,2,0)</f>
        <v>Canada</v>
      </c>
    </row>
    <row r="302" spans="1:23" x14ac:dyDescent="0.35">
      <c r="A302" t="str">
        <f t="shared" si="52"/>
        <v>EMP-SM-R10-2019</v>
      </c>
      <c r="B302" t="s">
        <v>366</v>
      </c>
      <c r="C302" t="str">
        <f t="shared" si="55"/>
        <v>N10881</v>
      </c>
      <c r="D302" t="str">
        <f>VLOOKUP(C302,Employee!$A$1:$B$1803,2,0)</f>
        <v>Monroe Washington</v>
      </c>
      <c r="E302" t="str">
        <f>VLOOKUP(MID(B302,FIND(":",B302,FIND(":",B302)+1)+1,1),Employee!$C$1:$D$1803,2)</f>
        <v>Male</v>
      </c>
      <c r="F302">
        <f t="shared" si="53"/>
        <v>43</v>
      </c>
      <c r="G302">
        <f t="shared" si="54"/>
        <v>40</v>
      </c>
      <c r="H302" t="str">
        <f t="shared" si="56"/>
        <v>R10</v>
      </c>
      <c r="I302" t="str">
        <f>VLOOKUP(V302,Guide!$B$12:$C$18,2,0)</f>
        <v>SM</v>
      </c>
      <c r="J302" s="12" t="str">
        <f t="shared" si="57"/>
        <v>C3</v>
      </c>
      <c r="K302" s="12">
        <v>33008</v>
      </c>
      <c r="L302" s="12" t="str">
        <f t="shared" si="58"/>
        <v>Millennial</v>
      </c>
      <c r="M302">
        <f t="shared" ca="1" si="59"/>
        <v>34</v>
      </c>
      <c r="N302" s="12">
        <v>43507</v>
      </c>
      <c r="O302" s="14">
        <f t="shared" ca="1" si="60"/>
        <v>6</v>
      </c>
      <c r="P302" s="13">
        <v>266879</v>
      </c>
      <c r="Q302" s="13" t="str">
        <f t="shared" ca="1" si="61"/>
        <v>5 - 10 Year</v>
      </c>
      <c r="R302" s="3" t="str">
        <f t="shared" ca="1" si="64"/>
        <v>10%</v>
      </c>
      <c r="S302" s="13">
        <f t="shared" ca="1" si="62"/>
        <v>26687.9</v>
      </c>
      <c r="T302" s="13">
        <f t="shared" ca="1" si="63"/>
        <v>240191.1</v>
      </c>
      <c r="U302" t="str">
        <f>VLOOKUP(MID(B302,G302,F302-G302),Department!$A$1:$C$20,2,0)</f>
        <v>Marketing</v>
      </c>
      <c r="V302" t="str">
        <f>VLOOKUP(U302,Department!$B$1:$C$20,2,0)</f>
        <v>Sales and Marketing</v>
      </c>
      <c r="W302" t="str">
        <f>VLOOKUP(MID(B302,FIND(":",B302,F302+1)+1,2),Employee!$G$1:$H$8,2,0)</f>
        <v>United Kingdom</v>
      </c>
    </row>
    <row r="303" spans="1:23" x14ac:dyDescent="0.35">
      <c r="A303" t="str">
        <f t="shared" si="52"/>
        <v>EMP-OPR-R16-2018</v>
      </c>
      <c r="B303" t="s">
        <v>367</v>
      </c>
      <c r="C303" t="str">
        <f t="shared" si="55"/>
        <v>N19860</v>
      </c>
      <c r="D303" t="str">
        <f>VLOOKUP(C303,Employee!$A$1:$B$1803,2,0)</f>
        <v>Charles Black</v>
      </c>
      <c r="E303" t="str">
        <f>VLOOKUP(MID(B303,FIND(":",B303,FIND(":",B303)+1)+1,1),Employee!$C$1:$D$1803,2)</f>
        <v>Male</v>
      </c>
      <c r="F303">
        <f t="shared" si="53"/>
        <v>43</v>
      </c>
      <c r="G303">
        <f t="shared" si="54"/>
        <v>40</v>
      </c>
      <c r="H303" t="str">
        <f t="shared" si="56"/>
        <v>R16</v>
      </c>
      <c r="I303" t="str">
        <f>VLOOKUP(V303,Guide!$B$12:$C$18,2,0)</f>
        <v>OPR</v>
      </c>
      <c r="J303" s="12" t="str">
        <f t="shared" si="57"/>
        <v>C6</v>
      </c>
      <c r="K303" s="12">
        <v>29648</v>
      </c>
      <c r="L303" s="12" t="str">
        <f t="shared" si="58"/>
        <v>Millennial</v>
      </c>
      <c r="M303">
        <f t="shared" ca="1" si="59"/>
        <v>43</v>
      </c>
      <c r="N303" s="12">
        <v>43143</v>
      </c>
      <c r="O303" s="14">
        <f t="shared" ca="1" si="60"/>
        <v>7</v>
      </c>
      <c r="P303" s="13">
        <v>164276</v>
      </c>
      <c r="Q303" s="13" t="str">
        <f t="shared" ca="1" si="61"/>
        <v>5 - 10 Year</v>
      </c>
      <c r="R303" s="3" t="str">
        <f t="shared" ca="1" si="64"/>
        <v>10%</v>
      </c>
      <c r="S303" s="13">
        <f t="shared" ca="1" si="62"/>
        <v>16427.600000000002</v>
      </c>
      <c r="T303" s="13">
        <f t="shared" ca="1" si="63"/>
        <v>147848.4</v>
      </c>
      <c r="U303" t="str">
        <f>VLOOKUP(MID(B303,G303,F303-G303),Department!$A$1:$C$20,2,0)</f>
        <v>IT Support</v>
      </c>
      <c r="V303" t="str">
        <f>VLOOKUP(U303,Department!$B$1:$C$20,2,0)</f>
        <v>Operation</v>
      </c>
      <c r="W303" t="str">
        <f>VLOOKUP(MID(B303,FIND(":",B303,F303+1)+1,2),Employee!$G$1:$H$8,2,0)</f>
        <v>France</v>
      </c>
    </row>
    <row r="304" spans="1:23" x14ac:dyDescent="0.35">
      <c r="A304" t="str">
        <f t="shared" si="52"/>
        <v>EMP-OPR-R17-2015</v>
      </c>
      <c r="B304" t="s">
        <v>368</v>
      </c>
      <c r="C304" t="str">
        <f t="shared" si="55"/>
        <v>N12217</v>
      </c>
      <c r="D304" t="str">
        <f>VLOOKUP(C304,Employee!$A$1:$B$1803,2,0)</f>
        <v>Bob Duran</v>
      </c>
      <c r="E304" t="str">
        <f>VLOOKUP(MID(B304,FIND(":",B304,FIND(":",B304)+1)+1,1),Employee!$C$1:$D$1803,2)</f>
        <v>Male</v>
      </c>
      <c r="F304">
        <f t="shared" si="53"/>
        <v>43</v>
      </c>
      <c r="G304">
        <f t="shared" si="54"/>
        <v>40</v>
      </c>
      <c r="H304" t="str">
        <f t="shared" si="56"/>
        <v>R17</v>
      </c>
      <c r="I304" t="str">
        <f>VLOOKUP(V304,Guide!$B$12:$C$18,2,0)</f>
        <v>OPR</v>
      </c>
      <c r="J304" s="12" t="str">
        <f t="shared" si="57"/>
        <v>C1</v>
      </c>
      <c r="K304" s="12">
        <v>30960</v>
      </c>
      <c r="L304" s="12" t="str">
        <f t="shared" si="58"/>
        <v>Millennial</v>
      </c>
      <c r="M304">
        <f t="shared" ca="1" si="59"/>
        <v>40</v>
      </c>
      <c r="N304" s="12">
        <v>42089</v>
      </c>
      <c r="O304" s="14">
        <f t="shared" ca="1" si="60"/>
        <v>9</v>
      </c>
      <c r="P304" s="13">
        <v>273394</v>
      </c>
      <c r="Q304" s="13" t="str">
        <f t="shared" ca="1" si="61"/>
        <v>5 - 10 Year</v>
      </c>
      <c r="R304" s="3" t="str">
        <f t="shared" ca="1" si="64"/>
        <v>10%</v>
      </c>
      <c r="S304" s="13">
        <f t="shared" ca="1" si="62"/>
        <v>27339.4</v>
      </c>
      <c r="T304" s="13">
        <f t="shared" ca="1" si="63"/>
        <v>246054.6</v>
      </c>
      <c r="U304" t="str">
        <f>VLOOKUP(MID(B304,G304,F304-G304),Department!$A$1:$C$20,2,0)</f>
        <v>Database Administrator</v>
      </c>
      <c r="V304" t="str">
        <f>VLOOKUP(U304,Department!$B$1:$C$20,2,0)</f>
        <v>Operation</v>
      </c>
      <c r="W304" t="str">
        <f>VLOOKUP(MID(B304,FIND(":",B304,F304+1)+1,2),Employee!$G$1:$H$8,2,0)</f>
        <v>United States Of America</v>
      </c>
    </row>
    <row r="305" spans="1:23" x14ac:dyDescent="0.35">
      <c r="A305" t="str">
        <f t="shared" si="52"/>
        <v>EMP-ENG-R1-2018</v>
      </c>
      <c r="B305" t="s">
        <v>369</v>
      </c>
      <c r="C305" t="str">
        <f t="shared" si="55"/>
        <v>N5759</v>
      </c>
      <c r="D305" t="str">
        <f>VLOOKUP(C305,Employee!$A$1:$B$1803,2,0)</f>
        <v>Elijah Crosby</v>
      </c>
      <c r="E305" t="str">
        <f>VLOOKUP(MID(B305,FIND(":",B305,FIND(":",B305)+1)+1,1),Employee!$C$1:$D$1803,2)</f>
        <v>Male</v>
      </c>
      <c r="F305">
        <f t="shared" si="53"/>
        <v>41</v>
      </c>
      <c r="G305">
        <f t="shared" si="54"/>
        <v>39</v>
      </c>
      <c r="H305" t="str">
        <f t="shared" si="56"/>
        <v>R1</v>
      </c>
      <c r="I305" t="str">
        <f>VLOOKUP(V305,Guide!$B$12:$C$18,2,0)</f>
        <v>ENG</v>
      </c>
      <c r="J305" s="12" t="str">
        <f t="shared" si="57"/>
        <v>C3</v>
      </c>
      <c r="K305" s="12">
        <v>32354</v>
      </c>
      <c r="L305" s="12" t="str">
        <f t="shared" si="58"/>
        <v>Millennial</v>
      </c>
      <c r="M305">
        <f t="shared" ca="1" si="59"/>
        <v>36</v>
      </c>
      <c r="N305" s="12">
        <v>43171</v>
      </c>
      <c r="O305" s="14">
        <f t="shared" ca="1" si="60"/>
        <v>6</v>
      </c>
      <c r="P305" s="13">
        <v>304702</v>
      </c>
      <c r="Q305" s="13" t="str">
        <f t="shared" ca="1" si="61"/>
        <v>5 - 10 Year</v>
      </c>
      <c r="R305" s="3" t="str">
        <f t="shared" ca="1" si="64"/>
        <v>10%</v>
      </c>
      <c r="S305" s="13">
        <f t="shared" ca="1" si="62"/>
        <v>30470.2</v>
      </c>
      <c r="T305" s="13">
        <f t="shared" ca="1" si="63"/>
        <v>274231.8</v>
      </c>
      <c r="U305" t="str">
        <f>VLOOKUP(MID(B305,G305,F305-G305),Department!$A$1:$C$20,2,0)</f>
        <v>BackEnd Developer</v>
      </c>
      <c r="V305" t="str">
        <f>VLOOKUP(U305,Department!$B$1:$C$20,2,0)</f>
        <v>Engineering and Data</v>
      </c>
      <c r="W305" t="str">
        <f>VLOOKUP(MID(B305,FIND(":",B305,F305+1)+1,2),Employee!$G$1:$H$8,2,0)</f>
        <v>United Kingdom</v>
      </c>
    </row>
    <row r="306" spans="1:23" x14ac:dyDescent="0.35">
      <c r="A306" t="str">
        <f t="shared" si="52"/>
        <v>EMP-PM-R6-2017</v>
      </c>
      <c r="B306" t="s">
        <v>370</v>
      </c>
      <c r="C306" t="str">
        <f t="shared" si="55"/>
        <v>N18780</v>
      </c>
      <c r="D306" t="str">
        <f>VLOOKUP(C306,Employee!$A$1:$B$1803,2,0)</f>
        <v>Alexander Nolan</v>
      </c>
      <c r="E306" t="str">
        <f>VLOOKUP(MID(B306,FIND(":",B306,FIND(":",B306)+1)+1,1),Employee!$C$1:$D$1803,2)</f>
        <v>Male</v>
      </c>
      <c r="F306">
        <f t="shared" si="53"/>
        <v>42</v>
      </c>
      <c r="G306">
        <f t="shared" si="54"/>
        <v>40</v>
      </c>
      <c r="H306" t="str">
        <f t="shared" si="56"/>
        <v>R6</v>
      </c>
      <c r="I306" t="str">
        <f>VLOOKUP(V306,Guide!$B$12:$C$18,2,0)</f>
        <v>PM</v>
      </c>
      <c r="J306" s="12" t="str">
        <f t="shared" si="57"/>
        <v>C4</v>
      </c>
      <c r="K306" s="12">
        <v>32255</v>
      </c>
      <c r="L306" s="12" t="str">
        <f t="shared" si="58"/>
        <v>Millennial</v>
      </c>
      <c r="M306">
        <f t="shared" ca="1" si="59"/>
        <v>36</v>
      </c>
      <c r="N306" s="12">
        <v>42957</v>
      </c>
      <c r="O306" s="14">
        <f t="shared" ca="1" si="60"/>
        <v>7</v>
      </c>
      <c r="P306" s="13">
        <v>102846</v>
      </c>
      <c r="Q306" s="13" t="str">
        <f t="shared" ca="1" si="61"/>
        <v>5 - 10 Year</v>
      </c>
      <c r="R306" s="3" t="str">
        <f t="shared" ca="1" si="64"/>
        <v>10%</v>
      </c>
      <c r="S306" s="13">
        <f t="shared" ca="1" si="62"/>
        <v>10284.6</v>
      </c>
      <c r="T306" s="13">
        <f t="shared" ca="1" si="63"/>
        <v>92561.4</v>
      </c>
      <c r="U306" t="str">
        <f>VLOOKUP(MID(B306,G306,F306-G306),Department!$A$1:$C$20,2,0)</f>
        <v>UI/UX</v>
      </c>
      <c r="V306" t="str">
        <f>VLOOKUP(U306,Department!$B$1:$C$20,2,0)</f>
        <v>Product Management</v>
      </c>
      <c r="W306" t="str">
        <f>VLOOKUP(MID(B306,FIND(":",B306,F306+1)+1,2),Employee!$G$1:$H$8,2,0)</f>
        <v>Australia</v>
      </c>
    </row>
    <row r="307" spans="1:23" x14ac:dyDescent="0.35">
      <c r="A307" t="str">
        <f t="shared" si="52"/>
        <v>EMP-ENG-R12-2017</v>
      </c>
      <c r="B307" t="s">
        <v>371</v>
      </c>
      <c r="C307" t="str">
        <f t="shared" si="55"/>
        <v>N17935</v>
      </c>
      <c r="D307" t="str">
        <f>VLOOKUP(C307,Employee!$A$1:$B$1803,2,0)</f>
        <v>Raymond Knight</v>
      </c>
      <c r="E307" t="str">
        <f>VLOOKUP(MID(B307,FIND(":",B307,FIND(":",B307)+1)+1,1),Employee!$C$1:$D$1803,2)</f>
        <v>Male</v>
      </c>
      <c r="F307">
        <f t="shared" si="53"/>
        <v>43</v>
      </c>
      <c r="G307">
        <f t="shared" si="54"/>
        <v>40</v>
      </c>
      <c r="H307" t="str">
        <f t="shared" si="56"/>
        <v>R12</v>
      </c>
      <c r="I307" t="str">
        <f>VLOOKUP(V307,Guide!$B$12:$C$18,2,0)</f>
        <v>ENG</v>
      </c>
      <c r="J307" s="12" t="str">
        <f t="shared" si="57"/>
        <v>C5</v>
      </c>
      <c r="K307" s="12">
        <v>30901</v>
      </c>
      <c r="L307" s="12" t="str">
        <f t="shared" si="58"/>
        <v>Millennial</v>
      </c>
      <c r="M307">
        <f t="shared" ca="1" si="59"/>
        <v>40</v>
      </c>
      <c r="N307" s="12">
        <v>42859</v>
      </c>
      <c r="O307" s="14">
        <f t="shared" ca="1" si="60"/>
        <v>7</v>
      </c>
      <c r="P307" s="13">
        <v>348617</v>
      </c>
      <c r="Q307" s="13" t="str">
        <f t="shared" ca="1" si="61"/>
        <v>5 - 10 Year</v>
      </c>
      <c r="R307" s="3" t="str">
        <f t="shared" ca="1" si="64"/>
        <v>10%</v>
      </c>
      <c r="S307" s="13">
        <f t="shared" ca="1" si="62"/>
        <v>34861.700000000004</v>
      </c>
      <c r="T307" s="13">
        <f t="shared" ca="1" si="63"/>
        <v>313755.3</v>
      </c>
      <c r="U307" t="str">
        <f>VLOOKUP(MID(B307,G307,F307-G307),Department!$A$1:$C$20,2,0)</f>
        <v>Data Analyst</v>
      </c>
      <c r="V307" t="str">
        <f>VLOOKUP(U307,Department!$B$1:$C$20,2,0)</f>
        <v>Engineering and Data</v>
      </c>
      <c r="W307" t="str">
        <f>VLOOKUP(MID(B307,FIND(":",B307,F307+1)+1,2),Employee!$G$1:$H$8,2,0)</f>
        <v>Germany</v>
      </c>
    </row>
    <row r="308" spans="1:23" x14ac:dyDescent="0.35">
      <c r="A308" t="str">
        <f t="shared" si="52"/>
        <v>EMP-HR-R18-2018</v>
      </c>
      <c r="B308" t="s">
        <v>372</v>
      </c>
      <c r="C308" t="str">
        <f t="shared" si="55"/>
        <v>N16378</v>
      </c>
      <c r="D308" t="str">
        <f>VLOOKUP(C308,Employee!$A$1:$B$1803,2,0)</f>
        <v>Socorro Horne</v>
      </c>
      <c r="E308" t="str">
        <f>VLOOKUP(MID(B308,FIND(":",B308,FIND(":",B308)+1)+1,1),Employee!$C$1:$D$1803,2)</f>
        <v>Female</v>
      </c>
      <c r="F308">
        <f t="shared" si="53"/>
        <v>43</v>
      </c>
      <c r="G308">
        <f t="shared" si="54"/>
        <v>40</v>
      </c>
      <c r="H308" t="str">
        <f t="shared" si="56"/>
        <v>R18</v>
      </c>
      <c r="I308" t="str">
        <f>VLOOKUP(V308,Guide!$B$12:$C$18,2,0)</f>
        <v>HR</v>
      </c>
      <c r="J308" s="12" t="str">
        <f t="shared" si="57"/>
        <v>C2</v>
      </c>
      <c r="K308" s="12">
        <v>32230</v>
      </c>
      <c r="L308" s="12" t="str">
        <f t="shared" si="58"/>
        <v>Millennial</v>
      </c>
      <c r="M308">
        <f t="shared" ca="1" si="59"/>
        <v>36</v>
      </c>
      <c r="N308" s="12">
        <v>43309</v>
      </c>
      <c r="O308" s="14">
        <f t="shared" ca="1" si="60"/>
        <v>6</v>
      </c>
      <c r="P308" s="13">
        <v>78350</v>
      </c>
      <c r="Q308" s="13" t="str">
        <f t="shared" ca="1" si="61"/>
        <v>5 - 10 Year</v>
      </c>
      <c r="R308" s="3" t="str">
        <f t="shared" ca="1" si="64"/>
        <v>10%</v>
      </c>
      <c r="S308" s="13">
        <f t="shared" ca="1" si="62"/>
        <v>7835</v>
      </c>
      <c r="T308" s="13">
        <f t="shared" ca="1" si="63"/>
        <v>70515</v>
      </c>
      <c r="U308" t="str">
        <f>VLOOKUP(MID(B308,G308,F308-G308),Department!$A$1:$C$20,2,0)</f>
        <v>HR</v>
      </c>
      <c r="V308" t="str">
        <f>VLOOKUP(U308,Department!$B$1:$C$20,2,0)</f>
        <v>HR</v>
      </c>
      <c r="W308" t="str">
        <f>VLOOKUP(MID(B308,FIND(":",B308,F308+1)+1,2),Employee!$G$1:$H$8,2,0)</f>
        <v>Canada</v>
      </c>
    </row>
    <row r="309" spans="1:23" x14ac:dyDescent="0.35">
      <c r="A309" t="str">
        <f t="shared" si="52"/>
        <v>EMP-ENG-R13-2011</v>
      </c>
      <c r="B309" t="s">
        <v>373</v>
      </c>
      <c r="C309" t="str">
        <f t="shared" si="55"/>
        <v>N6471</v>
      </c>
      <c r="D309" t="str">
        <f>VLOOKUP(C309,Employee!$A$1:$B$1803,2,0)</f>
        <v>Joseph Mckenzie</v>
      </c>
      <c r="E309" t="str">
        <f>VLOOKUP(MID(B309,FIND(":",B309,FIND(":",B309)+1)+1,1),Employee!$C$1:$D$1803,2)</f>
        <v>Male</v>
      </c>
      <c r="F309">
        <f t="shared" si="53"/>
        <v>42</v>
      </c>
      <c r="G309">
        <f t="shared" si="54"/>
        <v>39</v>
      </c>
      <c r="H309" t="str">
        <f t="shared" si="56"/>
        <v>R13</v>
      </c>
      <c r="I309" t="str">
        <f>VLOOKUP(V309,Guide!$B$12:$C$18,2,0)</f>
        <v>ENG</v>
      </c>
      <c r="J309" s="12" t="str">
        <f t="shared" si="57"/>
        <v>C3</v>
      </c>
      <c r="K309" s="12">
        <v>31184</v>
      </c>
      <c r="L309" s="12" t="str">
        <f t="shared" si="58"/>
        <v>Millennial</v>
      </c>
      <c r="M309">
        <f t="shared" ca="1" si="59"/>
        <v>39</v>
      </c>
      <c r="N309" s="12">
        <v>40812</v>
      </c>
      <c r="O309" s="14">
        <f t="shared" ca="1" si="60"/>
        <v>13</v>
      </c>
      <c r="P309" s="13">
        <v>286230</v>
      </c>
      <c r="Q309" s="13" t="str">
        <f t="shared" ca="1" si="61"/>
        <v>11 - 15 Year</v>
      </c>
      <c r="R309" s="3" t="str">
        <f t="shared" ca="1" si="64"/>
        <v>15%</v>
      </c>
      <c r="S309" s="13">
        <f t="shared" ca="1" si="62"/>
        <v>42934.5</v>
      </c>
      <c r="T309" s="13">
        <f t="shared" ca="1" si="63"/>
        <v>243295.5</v>
      </c>
      <c r="U309" t="str">
        <f>VLOOKUP(MID(B309,G309,F309-G309),Department!$A$1:$C$20,2,0)</f>
        <v>Data Engineer</v>
      </c>
      <c r="V309" t="str">
        <f>VLOOKUP(U309,Department!$B$1:$C$20,2,0)</f>
        <v>Engineering and Data</v>
      </c>
      <c r="W309" t="str">
        <f>VLOOKUP(MID(B309,FIND(":",B309,F309+1)+1,2),Employee!$G$1:$H$8,2,0)</f>
        <v>United Kingdom</v>
      </c>
    </row>
    <row r="310" spans="1:23" x14ac:dyDescent="0.35">
      <c r="A310" t="str">
        <f t="shared" si="52"/>
        <v>EMP-PM-R6-2017</v>
      </c>
      <c r="B310" t="s">
        <v>374</v>
      </c>
      <c r="C310" t="str">
        <f t="shared" si="55"/>
        <v>N18922</v>
      </c>
      <c r="D310" t="str">
        <f>VLOOKUP(C310,Employee!$A$1:$B$1803,2,0)</f>
        <v>Abigail Price</v>
      </c>
      <c r="E310" t="str">
        <f>VLOOKUP(MID(B310,FIND(":",B310,FIND(":",B310)+1)+1,1),Employee!$C$1:$D$1803,2)</f>
        <v>Female</v>
      </c>
      <c r="F310">
        <f t="shared" si="53"/>
        <v>42</v>
      </c>
      <c r="G310">
        <f t="shared" si="54"/>
        <v>40</v>
      </c>
      <c r="H310" t="str">
        <f t="shared" si="56"/>
        <v>R6</v>
      </c>
      <c r="I310" t="str">
        <f>VLOOKUP(V310,Guide!$B$12:$C$18,2,0)</f>
        <v>PM</v>
      </c>
      <c r="J310" s="12" t="str">
        <f t="shared" si="57"/>
        <v>C3</v>
      </c>
      <c r="K310" s="12">
        <v>30679</v>
      </c>
      <c r="L310" s="12" t="str">
        <f t="shared" si="58"/>
        <v>Millennial</v>
      </c>
      <c r="M310">
        <f t="shared" ca="1" si="59"/>
        <v>41</v>
      </c>
      <c r="N310" s="12">
        <v>42982</v>
      </c>
      <c r="O310" s="14">
        <f t="shared" ca="1" si="60"/>
        <v>7</v>
      </c>
      <c r="P310" s="13">
        <v>180518</v>
      </c>
      <c r="Q310" s="13" t="str">
        <f t="shared" ca="1" si="61"/>
        <v>5 - 10 Year</v>
      </c>
      <c r="R310" s="3" t="str">
        <f t="shared" ca="1" si="64"/>
        <v>10%</v>
      </c>
      <c r="S310" s="13">
        <f t="shared" ca="1" si="62"/>
        <v>18051.8</v>
      </c>
      <c r="T310" s="13">
        <f t="shared" ca="1" si="63"/>
        <v>162466.20000000001</v>
      </c>
      <c r="U310" t="str">
        <f>VLOOKUP(MID(B310,G310,F310-G310),Department!$A$1:$C$20,2,0)</f>
        <v>UI/UX</v>
      </c>
      <c r="V310" t="str">
        <f>VLOOKUP(U310,Department!$B$1:$C$20,2,0)</f>
        <v>Product Management</v>
      </c>
      <c r="W310" t="str">
        <f>VLOOKUP(MID(B310,FIND(":",B310,F310+1)+1,2),Employee!$G$1:$H$8,2,0)</f>
        <v>United Kingdom</v>
      </c>
    </row>
    <row r="311" spans="1:23" x14ac:dyDescent="0.35">
      <c r="A311" t="str">
        <f t="shared" si="52"/>
        <v>EMP-PM-R5-2018</v>
      </c>
      <c r="B311" t="s">
        <v>375</v>
      </c>
      <c r="C311" t="str">
        <f t="shared" si="55"/>
        <v>N10971</v>
      </c>
      <c r="D311" t="str">
        <f>VLOOKUP(C311,Employee!$A$1:$B$1803,2,0)</f>
        <v>Lonnie Marsh</v>
      </c>
      <c r="E311" t="str">
        <f>VLOOKUP(MID(B311,FIND(":",B311,FIND(":",B311)+1)+1,1),Employee!$C$1:$D$1803,2)</f>
        <v>Male</v>
      </c>
      <c r="F311">
        <f t="shared" si="53"/>
        <v>42</v>
      </c>
      <c r="G311">
        <f t="shared" si="54"/>
        <v>40</v>
      </c>
      <c r="H311" t="str">
        <f t="shared" si="56"/>
        <v>R5</v>
      </c>
      <c r="I311" t="str">
        <f>VLOOKUP(V311,Guide!$B$12:$C$18,2,0)</f>
        <v>PM</v>
      </c>
      <c r="J311" s="12" t="str">
        <f t="shared" si="57"/>
        <v>C7</v>
      </c>
      <c r="K311" s="12">
        <v>30064</v>
      </c>
      <c r="L311" s="12" t="str">
        <f t="shared" si="58"/>
        <v>Millennial</v>
      </c>
      <c r="M311">
        <f t="shared" ca="1" si="59"/>
        <v>42</v>
      </c>
      <c r="N311" s="12">
        <v>43276</v>
      </c>
      <c r="O311" s="14">
        <f t="shared" ca="1" si="60"/>
        <v>6</v>
      </c>
      <c r="P311" s="13">
        <v>317410</v>
      </c>
      <c r="Q311" s="13" t="str">
        <f t="shared" ca="1" si="61"/>
        <v>5 - 10 Year</v>
      </c>
      <c r="R311" s="3" t="str">
        <f t="shared" ca="1" si="64"/>
        <v>10%</v>
      </c>
      <c r="S311" s="13">
        <f t="shared" ca="1" si="62"/>
        <v>31741</v>
      </c>
      <c r="T311" s="13">
        <f t="shared" ca="1" si="63"/>
        <v>285669</v>
      </c>
      <c r="U311" t="str">
        <f>VLOOKUP(MID(B311,G311,F311-G311),Department!$A$1:$C$20,2,0)</f>
        <v>Product Manager</v>
      </c>
      <c r="V311" t="str">
        <f>VLOOKUP(U311,Department!$B$1:$C$20,2,0)</f>
        <v>Product Management</v>
      </c>
      <c r="W311" t="str">
        <f>VLOOKUP(MID(B311,FIND(":",B311,F311+1)+1,2),Employee!$G$1:$H$8,2,0)</f>
        <v>Argentina</v>
      </c>
    </row>
    <row r="312" spans="1:23" x14ac:dyDescent="0.35">
      <c r="A312" t="str">
        <f t="shared" si="52"/>
        <v>EMP-ENG-R12-2011</v>
      </c>
      <c r="B312" t="s">
        <v>376</v>
      </c>
      <c r="C312" t="str">
        <f t="shared" si="55"/>
        <v>N5987</v>
      </c>
      <c r="D312" t="str">
        <f>VLOOKUP(C312,Employee!$A$1:$B$1803,2,0)</f>
        <v>Pete Miller</v>
      </c>
      <c r="E312" t="str">
        <f>VLOOKUP(MID(B312,FIND(":",B312,FIND(":",B312)+1)+1,1),Employee!$C$1:$D$1803,2)</f>
        <v>Male</v>
      </c>
      <c r="F312">
        <f t="shared" si="53"/>
        <v>42</v>
      </c>
      <c r="G312">
        <f t="shared" si="54"/>
        <v>39</v>
      </c>
      <c r="H312" t="str">
        <f t="shared" si="56"/>
        <v>R12</v>
      </c>
      <c r="I312" t="str">
        <f>VLOOKUP(V312,Guide!$B$12:$C$18,2,0)</f>
        <v>ENG</v>
      </c>
      <c r="J312" s="12" t="str">
        <f t="shared" si="57"/>
        <v>C6</v>
      </c>
      <c r="K312" s="12">
        <v>32047</v>
      </c>
      <c r="L312" s="12" t="str">
        <f t="shared" si="58"/>
        <v>Millennial</v>
      </c>
      <c r="M312">
        <f t="shared" ca="1" si="59"/>
        <v>37</v>
      </c>
      <c r="N312" s="12">
        <v>40850</v>
      </c>
      <c r="O312" s="14">
        <f t="shared" ca="1" si="60"/>
        <v>13</v>
      </c>
      <c r="P312" s="13">
        <v>195250</v>
      </c>
      <c r="Q312" s="13" t="str">
        <f t="shared" ca="1" si="61"/>
        <v>11 - 15 Year</v>
      </c>
      <c r="R312" s="3" t="str">
        <f t="shared" ca="1" si="64"/>
        <v>15%</v>
      </c>
      <c r="S312" s="13">
        <f t="shared" ca="1" si="62"/>
        <v>29287.5</v>
      </c>
      <c r="T312" s="13">
        <f t="shared" ca="1" si="63"/>
        <v>165962.5</v>
      </c>
      <c r="U312" t="str">
        <f>VLOOKUP(MID(B312,G312,F312-G312),Department!$A$1:$C$20,2,0)</f>
        <v>Data Analyst</v>
      </c>
      <c r="V312" t="str">
        <f>VLOOKUP(U312,Department!$B$1:$C$20,2,0)</f>
        <v>Engineering and Data</v>
      </c>
      <c r="W312" t="str">
        <f>VLOOKUP(MID(B312,FIND(":",B312,F312+1)+1,2),Employee!$G$1:$H$8,2,0)</f>
        <v>France</v>
      </c>
    </row>
    <row r="313" spans="1:23" x14ac:dyDescent="0.35">
      <c r="A313" t="str">
        <f t="shared" si="52"/>
        <v>EMP-ENG-R3-2017</v>
      </c>
      <c r="B313" t="s">
        <v>377</v>
      </c>
      <c r="C313" t="str">
        <f t="shared" si="55"/>
        <v>N18662</v>
      </c>
      <c r="D313" t="str">
        <f>VLOOKUP(C313,Employee!$A$1:$B$1803,2,0)</f>
        <v>Brock Dorsey</v>
      </c>
      <c r="E313" t="str">
        <f>VLOOKUP(MID(B313,FIND(":",B313,FIND(":",B313)+1)+1,1),Employee!$C$1:$D$1803,2)</f>
        <v>Male</v>
      </c>
      <c r="F313">
        <f t="shared" si="53"/>
        <v>42</v>
      </c>
      <c r="G313">
        <f t="shared" si="54"/>
        <v>40</v>
      </c>
      <c r="H313" t="str">
        <f t="shared" si="56"/>
        <v>R3</v>
      </c>
      <c r="I313" t="str">
        <f>VLOOKUP(V313,Guide!$B$12:$C$18,2,0)</f>
        <v>ENG</v>
      </c>
      <c r="J313" s="12" t="str">
        <f t="shared" si="57"/>
        <v>C1</v>
      </c>
      <c r="K313" s="12">
        <v>29920</v>
      </c>
      <c r="L313" s="12" t="str">
        <f t="shared" si="58"/>
        <v>Millennial</v>
      </c>
      <c r="M313">
        <f t="shared" ca="1" si="59"/>
        <v>43</v>
      </c>
      <c r="N313" s="12">
        <v>42940</v>
      </c>
      <c r="O313" s="14">
        <f t="shared" ca="1" si="60"/>
        <v>7</v>
      </c>
      <c r="P313" s="13">
        <v>246014</v>
      </c>
      <c r="Q313" s="13" t="str">
        <f t="shared" ca="1" si="61"/>
        <v>5 - 10 Year</v>
      </c>
      <c r="R313" s="3" t="str">
        <f t="shared" ca="1" si="64"/>
        <v>10%</v>
      </c>
      <c r="S313" s="13">
        <f t="shared" ca="1" si="62"/>
        <v>24601.4</v>
      </c>
      <c r="T313" s="13">
        <f t="shared" ca="1" si="63"/>
        <v>221412.6</v>
      </c>
      <c r="U313" t="str">
        <f>VLOOKUP(MID(B313,G313,F313-G313),Department!$A$1:$C$20,2,0)</f>
        <v>Software Quality Assurance</v>
      </c>
      <c r="V313" t="str">
        <f>VLOOKUP(U313,Department!$B$1:$C$20,2,0)</f>
        <v>Engineering and Data</v>
      </c>
      <c r="W313" t="str">
        <f>VLOOKUP(MID(B313,FIND(":",B313,F313+1)+1,2),Employee!$G$1:$H$8,2,0)</f>
        <v>United States Of America</v>
      </c>
    </row>
    <row r="314" spans="1:23" x14ac:dyDescent="0.35">
      <c r="A314" t="str">
        <f t="shared" si="52"/>
        <v>EMP-ENG-R3-2009</v>
      </c>
      <c r="B314" t="s">
        <v>378</v>
      </c>
      <c r="C314" t="str">
        <f t="shared" si="55"/>
        <v>N5095</v>
      </c>
      <c r="D314" t="str">
        <f>VLOOKUP(C314,Employee!$A$1:$B$1803,2,0)</f>
        <v>Evan Mooney</v>
      </c>
      <c r="E314" t="str">
        <f>VLOOKUP(MID(B314,FIND(":",B314,FIND(":",B314)+1)+1,1),Employee!$C$1:$D$1803,2)</f>
        <v>Male</v>
      </c>
      <c r="F314">
        <f t="shared" si="53"/>
        <v>41</v>
      </c>
      <c r="G314">
        <f t="shared" si="54"/>
        <v>39</v>
      </c>
      <c r="H314" t="str">
        <f t="shared" si="56"/>
        <v>R3</v>
      </c>
      <c r="I314" t="str">
        <f>VLOOKUP(V314,Guide!$B$12:$C$18,2,0)</f>
        <v>ENG</v>
      </c>
      <c r="J314" s="12" t="str">
        <f t="shared" si="57"/>
        <v>C1</v>
      </c>
      <c r="K314" s="12">
        <v>30852</v>
      </c>
      <c r="L314" s="12" t="str">
        <f t="shared" si="58"/>
        <v>Millennial</v>
      </c>
      <c r="M314">
        <f t="shared" ca="1" si="59"/>
        <v>40</v>
      </c>
      <c r="N314" s="12">
        <v>40168</v>
      </c>
      <c r="O314" s="14">
        <f t="shared" ca="1" si="60"/>
        <v>15</v>
      </c>
      <c r="P314" s="13">
        <v>191767</v>
      </c>
      <c r="Q314" s="13" t="str">
        <f t="shared" ca="1" si="61"/>
        <v>11 - 15 Year</v>
      </c>
      <c r="R314" s="3" t="str">
        <f t="shared" ca="1" si="64"/>
        <v>15%</v>
      </c>
      <c r="S314" s="13">
        <f t="shared" ca="1" si="62"/>
        <v>28765.05</v>
      </c>
      <c r="T314" s="13">
        <f t="shared" ca="1" si="63"/>
        <v>163001.95000000001</v>
      </c>
      <c r="U314" t="str">
        <f>VLOOKUP(MID(B314,G314,F314-G314),Department!$A$1:$C$20,2,0)</f>
        <v>Software Quality Assurance</v>
      </c>
      <c r="V314" t="str">
        <f>VLOOKUP(U314,Department!$B$1:$C$20,2,0)</f>
        <v>Engineering and Data</v>
      </c>
      <c r="W314" t="str">
        <f>VLOOKUP(MID(B314,FIND(":",B314,F314+1)+1,2),Employee!$G$1:$H$8,2,0)</f>
        <v>United States Of America</v>
      </c>
    </row>
    <row r="315" spans="1:23" x14ac:dyDescent="0.35">
      <c r="A315" t="str">
        <f t="shared" si="52"/>
        <v>EMP-SM-R15-2008</v>
      </c>
      <c r="B315" t="s">
        <v>379</v>
      </c>
      <c r="C315" t="str">
        <f t="shared" si="55"/>
        <v>N4607</v>
      </c>
      <c r="D315" t="str">
        <f>VLOOKUP(C315,Employee!$A$1:$B$1803,2,0)</f>
        <v>Shaun Watkins</v>
      </c>
      <c r="E315" t="str">
        <f>VLOOKUP(MID(B315,FIND(":",B315,FIND(":",B315)+1)+1,1),Employee!$C$1:$D$1803,2)</f>
        <v>Male</v>
      </c>
      <c r="F315">
        <f t="shared" si="53"/>
        <v>42</v>
      </c>
      <c r="G315">
        <f t="shared" si="54"/>
        <v>39</v>
      </c>
      <c r="H315" t="str">
        <f t="shared" si="56"/>
        <v>R15</v>
      </c>
      <c r="I315" t="str">
        <f>VLOOKUP(V315,Guide!$B$12:$C$18,2,0)</f>
        <v>SM</v>
      </c>
      <c r="J315" s="12" t="str">
        <f t="shared" si="57"/>
        <v>C4</v>
      </c>
      <c r="K315" s="12">
        <v>32066</v>
      </c>
      <c r="L315" s="12" t="str">
        <f t="shared" si="58"/>
        <v>Millennial</v>
      </c>
      <c r="M315">
        <f t="shared" ca="1" si="59"/>
        <v>37</v>
      </c>
      <c r="N315" s="12">
        <v>39792</v>
      </c>
      <c r="O315" s="14">
        <f t="shared" ca="1" si="60"/>
        <v>16</v>
      </c>
      <c r="P315" s="13">
        <v>270000</v>
      </c>
      <c r="Q315" s="13" t="str">
        <f t="shared" ca="1" si="61"/>
        <v>16 - 20 Year</v>
      </c>
      <c r="R315" s="3" t="str">
        <f t="shared" ca="1" si="64"/>
        <v>20%</v>
      </c>
      <c r="S315" s="13">
        <f t="shared" ca="1" si="62"/>
        <v>54000</v>
      </c>
      <c r="T315" s="13">
        <f t="shared" ca="1" si="63"/>
        <v>216000</v>
      </c>
      <c r="U315" t="str">
        <f>VLOOKUP(MID(B315,G315,F315-G315),Department!$A$1:$C$20,2,0)</f>
        <v>Sales</v>
      </c>
      <c r="V315" t="str">
        <f>VLOOKUP(U315,Department!$B$1:$C$20,2,0)</f>
        <v>Sales and Marketing</v>
      </c>
      <c r="W315" t="str">
        <f>VLOOKUP(MID(B315,FIND(":",B315,F315+1)+1,2),Employee!$G$1:$H$8,2,0)</f>
        <v>Australia</v>
      </c>
    </row>
    <row r="316" spans="1:23" x14ac:dyDescent="0.35">
      <c r="A316" t="str">
        <f t="shared" si="52"/>
        <v>EMP-OPR-R16-2004</v>
      </c>
      <c r="B316" t="s">
        <v>380</v>
      </c>
      <c r="C316" t="str">
        <f t="shared" si="55"/>
        <v>N2809</v>
      </c>
      <c r="D316" t="str">
        <f>VLOOKUP(C316,Employee!$A$1:$B$1803,2,0)</f>
        <v>Lessie Donovan</v>
      </c>
      <c r="E316" t="str">
        <f>VLOOKUP(MID(B316,FIND(":",B316,FIND(":",B316)+1)+1,1),Employee!$C$1:$D$1803,2)</f>
        <v>Female</v>
      </c>
      <c r="F316">
        <f t="shared" si="53"/>
        <v>42</v>
      </c>
      <c r="G316">
        <f t="shared" si="54"/>
        <v>39</v>
      </c>
      <c r="H316" t="str">
        <f t="shared" si="56"/>
        <v>R16</v>
      </c>
      <c r="I316" t="str">
        <f>VLOOKUP(V316,Guide!$B$12:$C$18,2,0)</f>
        <v>OPR</v>
      </c>
      <c r="J316" s="12" t="str">
        <f t="shared" si="57"/>
        <v>C2</v>
      </c>
      <c r="K316" s="12">
        <v>27678</v>
      </c>
      <c r="L316" s="12" t="str">
        <f t="shared" si="58"/>
        <v>Gen X</v>
      </c>
      <c r="M316">
        <f t="shared" ca="1" si="59"/>
        <v>49</v>
      </c>
      <c r="N316" s="12">
        <v>38231</v>
      </c>
      <c r="O316" s="14">
        <f t="shared" ca="1" si="60"/>
        <v>20</v>
      </c>
      <c r="P316" s="13">
        <v>202191</v>
      </c>
      <c r="Q316" s="13" t="str">
        <f t="shared" ca="1" si="61"/>
        <v>16 - 20 Year</v>
      </c>
      <c r="R316" s="3" t="str">
        <f t="shared" ca="1" si="64"/>
        <v>20%</v>
      </c>
      <c r="S316" s="13">
        <f t="shared" ca="1" si="62"/>
        <v>40438.200000000004</v>
      </c>
      <c r="T316" s="13">
        <f t="shared" ca="1" si="63"/>
        <v>161752.79999999999</v>
      </c>
      <c r="U316" t="str">
        <f>VLOOKUP(MID(B316,G316,F316-G316),Department!$A$1:$C$20,2,0)</f>
        <v>IT Support</v>
      </c>
      <c r="V316" t="str">
        <f>VLOOKUP(U316,Department!$B$1:$C$20,2,0)</f>
        <v>Operation</v>
      </c>
      <c r="W316" t="str">
        <f>VLOOKUP(MID(B316,FIND(":",B316,F316+1)+1,2),Employee!$G$1:$H$8,2,0)</f>
        <v>Canada</v>
      </c>
    </row>
    <row r="317" spans="1:23" x14ac:dyDescent="0.35">
      <c r="A317" t="str">
        <f t="shared" si="52"/>
        <v>EMP-HR-R18-2007</v>
      </c>
      <c r="B317" t="s">
        <v>381</v>
      </c>
      <c r="C317" t="str">
        <f t="shared" si="55"/>
        <v>N4033</v>
      </c>
      <c r="D317" t="str">
        <f>VLOOKUP(C317,Employee!$A$1:$B$1803,2,0)</f>
        <v>Stanton Fleming</v>
      </c>
      <c r="E317" t="str">
        <f>VLOOKUP(MID(B317,FIND(":",B317,FIND(":",B317)+1)+1,1),Employee!$C$1:$D$1803,2)</f>
        <v>Male</v>
      </c>
      <c r="F317">
        <f t="shared" si="53"/>
        <v>42</v>
      </c>
      <c r="G317">
        <f t="shared" si="54"/>
        <v>39</v>
      </c>
      <c r="H317" t="str">
        <f t="shared" si="56"/>
        <v>R18</v>
      </c>
      <c r="I317" t="str">
        <f>VLOOKUP(V317,Guide!$B$12:$C$18,2,0)</f>
        <v>HR</v>
      </c>
      <c r="J317" s="12" t="str">
        <f t="shared" si="57"/>
        <v>C6</v>
      </c>
      <c r="K317" s="12">
        <v>30378</v>
      </c>
      <c r="L317" s="12" t="str">
        <f t="shared" si="58"/>
        <v>Millennial</v>
      </c>
      <c r="M317">
        <f t="shared" ca="1" si="59"/>
        <v>41</v>
      </c>
      <c r="N317" s="12">
        <v>39412</v>
      </c>
      <c r="O317" s="14">
        <f t="shared" ca="1" si="60"/>
        <v>17</v>
      </c>
      <c r="P317" s="13">
        <v>187782</v>
      </c>
      <c r="Q317" s="13" t="str">
        <f t="shared" ca="1" si="61"/>
        <v>16 - 20 Year</v>
      </c>
      <c r="R317" s="3" t="str">
        <f t="shared" ca="1" si="64"/>
        <v>20%</v>
      </c>
      <c r="S317" s="13">
        <f t="shared" ca="1" si="62"/>
        <v>37556.400000000001</v>
      </c>
      <c r="T317" s="13">
        <f t="shared" ca="1" si="63"/>
        <v>150225.60000000001</v>
      </c>
      <c r="U317" t="str">
        <f>VLOOKUP(MID(B317,G317,F317-G317),Department!$A$1:$C$20,2,0)</f>
        <v>HR</v>
      </c>
      <c r="V317" t="str">
        <f>VLOOKUP(U317,Department!$B$1:$C$20,2,0)</f>
        <v>HR</v>
      </c>
      <c r="W317" t="str">
        <f>VLOOKUP(MID(B317,FIND(":",B317,F317+1)+1,2),Employee!$G$1:$H$8,2,0)</f>
        <v>France</v>
      </c>
    </row>
    <row r="318" spans="1:23" x14ac:dyDescent="0.35">
      <c r="A318" t="str">
        <f t="shared" si="52"/>
        <v>EMP-PM-R6-2011</v>
      </c>
      <c r="B318" t="s">
        <v>382</v>
      </c>
      <c r="C318" t="str">
        <f t="shared" si="55"/>
        <v>N6586</v>
      </c>
      <c r="D318" t="str">
        <f>VLOOKUP(C318,Employee!$A$1:$B$1803,2,0)</f>
        <v>Joshua Warner</v>
      </c>
      <c r="E318" t="str">
        <f>VLOOKUP(MID(B318,FIND(":",B318,FIND(":",B318)+1)+1,1),Employee!$C$1:$D$1803,2)</f>
        <v>Male</v>
      </c>
      <c r="F318">
        <f t="shared" si="53"/>
        <v>41</v>
      </c>
      <c r="G318">
        <f t="shared" si="54"/>
        <v>39</v>
      </c>
      <c r="H318" t="str">
        <f t="shared" si="56"/>
        <v>R6</v>
      </c>
      <c r="I318" t="str">
        <f>VLOOKUP(V318,Guide!$B$12:$C$18,2,0)</f>
        <v>PM</v>
      </c>
      <c r="J318" s="12" t="str">
        <f t="shared" si="57"/>
        <v>C1</v>
      </c>
      <c r="K318" s="12">
        <v>30671</v>
      </c>
      <c r="L318" s="12" t="str">
        <f t="shared" si="58"/>
        <v>Millennial</v>
      </c>
      <c r="M318">
        <f t="shared" ca="1" si="59"/>
        <v>41</v>
      </c>
      <c r="N318" s="12">
        <v>40878</v>
      </c>
      <c r="O318" s="14">
        <f t="shared" ca="1" si="60"/>
        <v>13</v>
      </c>
      <c r="P318" s="13">
        <v>109934</v>
      </c>
      <c r="Q318" s="13" t="str">
        <f t="shared" ca="1" si="61"/>
        <v>11 - 15 Year</v>
      </c>
      <c r="R318" s="3" t="str">
        <f t="shared" ca="1" si="64"/>
        <v>15%</v>
      </c>
      <c r="S318" s="13">
        <f t="shared" ca="1" si="62"/>
        <v>16490.099999999999</v>
      </c>
      <c r="T318" s="13">
        <f t="shared" ca="1" si="63"/>
        <v>93443.9</v>
      </c>
      <c r="U318" t="str">
        <f>VLOOKUP(MID(B318,G318,F318-G318),Department!$A$1:$C$20,2,0)</f>
        <v>UI/UX</v>
      </c>
      <c r="V318" t="str">
        <f>VLOOKUP(U318,Department!$B$1:$C$20,2,0)</f>
        <v>Product Management</v>
      </c>
      <c r="W318" t="str">
        <f>VLOOKUP(MID(B318,FIND(":",B318,F318+1)+1,2),Employee!$G$1:$H$8,2,0)</f>
        <v>United States Of America</v>
      </c>
    </row>
    <row r="319" spans="1:23" x14ac:dyDescent="0.35">
      <c r="A319" t="str">
        <f t="shared" si="52"/>
        <v>EMP-SM-R15-2010</v>
      </c>
      <c r="B319" t="s">
        <v>383</v>
      </c>
      <c r="C319" t="str">
        <f t="shared" si="55"/>
        <v>N3936</v>
      </c>
      <c r="D319" t="str">
        <f>VLOOKUP(C319,Employee!$A$1:$B$1803,2,0)</f>
        <v>Jame Cobb</v>
      </c>
      <c r="E319" t="str">
        <f>VLOOKUP(MID(B319,FIND(":",B319,FIND(":",B319)+1)+1,1),Employee!$C$1:$D$1803,2)</f>
        <v>Male</v>
      </c>
      <c r="F319">
        <f t="shared" si="53"/>
        <v>42</v>
      </c>
      <c r="G319">
        <f t="shared" si="54"/>
        <v>39</v>
      </c>
      <c r="H319" t="str">
        <f t="shared" si="56"/>
        <v>R15</v>
      </c>
      <c r="I319" t="str">
        <f>VLOOKUP(V319,Guide!$B$12:$C$18,2,0)</f>
        <v>SM</v>
      </c>
      <c r="J319" s="12" t="str">
        <f t="shared" si="57"/>
        <v>C4</v>
      </c>
      <c r="K319" s="12">
        <v>26038</v>
      </c>
      <c r="L319" s="12" t="str">
        <f t="shared" si="58"/>
        <v>Gen X</v>
      </c>
      <c r="M319">
        <f t="shared" ca="1" si="59"/>
        <v>53</v>
      </c>
      <c r="N319" s="12">
        <v>40374</v>
      </c>
      <c r="O319" s="14">
        <f t="shared" ca="1" si="60"/>
        <v>14</v>
      </c>
      <c r="P319" s="13">
        <v>519979</v>
      </c>
      <c r="Q319" s="13" t="str">
        <f t="shared" ca="1" si="61"/>
        <v>11 - 15 Year</v>
      </c>
      <c r="R319" s="3" t="str">
        <f t="shared" ca="1" si="64"/>
        <v>15%</v>
      </c>
      <c r="S319" s="13">
        <f t="shared" ca="1" si="62"/>
        <v>77996.849999999991</v>
      </c>
      <c r="T319" s="13">
        <f t="shared" ca="1" si="63"/>
        <v>441982.15</v>
      </c>
      <c r="U319" t="str">
        <f>VLOOKUP(MID(B319,G319,F319-G319),Department!$A$1:$C$20,2,0)</f>
        <v>Sales</v>
      </c>
      <c r="V319" t="str">
        <f>VLOOKUP(U319,Department!$B$1:$C$20,2,0)</f>
        <v>Sales and Marketing</v>
      </c>
      <c r="W319" t="str">
        <f>VLOOKUP(MID(B319,FIND(":",B319,F319+1)+1,2),Employee!$G$1:$H$8,2,0)</f>
        <v>Australia</v>
      </c>
    </row>
    <row r="320" spans="1:23" x14ac:dyDescent="0.35">
      <c r="A320" t="str">
        <f t="shared" si="52"/>
        <v>EMP-OPR-R16-2015</v>
      </c>
      <c r="B320" t="s">
        <v>384</v>
      </c>
      <c r="C320" t="str">
        <f t="shared" si="55"/>
        <v>N12123</v>
      </c>
      <c r="D320" t="str">
        <f>VLOOKUP(C320,Employee!$A$1:$B$1803,2,0)</f>
        <v>Tanisha Flowers</v>
      </c>
      <c r="E320" t="str">
        <f>VLOOKUP(MID(B320,FIND(":",B320,FIND(":",B320)+1)+1,1),Employee!$C$1:$D$1803,2)</f>
        <v>Female</v>
      </c>
      <c r="F320">
        <f t="shared" si="53"/>
        <v>43</v>
      </c>
      <c r="G320">
        <f t="shared" si="54"/>
        <v>40</v>
      </c>
      <c r="H320" t="str">
        <f t="shared" si="56"/>
        <v>R16</v>
      </c>
      <c r="I320" t="str">
        <f>VLOOKUP(V320,Guide!$B$12:$C$18,2,0)</f>
        <v>OPR</v>
      </c>
      <c r="J320" s="12" t="str">
        <f t="shared" si="57"/>
        <v>C5</v>
      </c>
      <c r="K320" s="12">
        <v>33319</v>
      </c>
      <c r="L320" s="12" t="str">
        <f t="shared" si="58"/>
        <v>Millennial</v>
      </c>
      <c r="M320">
        <f t="shared" ca="1" si="59"/>
        <v>33</v>
      </c>
      <c r="N320" s="12">
        <v>42075</v>
      </c>
      <c r="O320" s="14">
        <f t="shared" ca="1" si="60"/>
        <v>9</v>
      </c>
      <c r="P320" s="13">
        <v>235809</v>
      </c>
      <c r="Q320" s="13" t="str">
        <f t="shared" ca="1" si="61"/>
        <v>5 - 10 Year</v>
      </c>
      <c r="R320" s="3" t="str">
        <f t="shared" ca="1" si="64"/>
        <v>10%</v>
      </c>
      <c r="S320" s="13">
        <f t="shared" ca="1" si="62"/>
        <v>23580.9</v>
      </c>
      <c r="T320" s="13">
        <f t="shared" ca="1" si="63"/>
        <v>212228.1</v>
      </c>
      <c r="U320" t="str">
        <f>VLOOKUP(MID(B320,G320,F320-G320),Department!$A$1:$C$20,2,0)</f>
        <v>IT Support</v>
      </c>
      <c r="V320" t="str">
        <f>VLOOKUP(U320,Department!$B$1:$C$20,2,0)</f>
        <v>Operation</v>
      </c>
      <c r="W320" t="str">
        <f>VLOOKUP(MID(B320,FIND(":",B320,F320+1)+1,2),Employee!$G$1:$H$8,2,0)</f>
        <v>Germany</v>
      </c>
    </row>
    <row r="321" spans="1:23" x14ac:dyDescent="0.35">
      <c r="A321" t="str">
        <f t="shared" si="52"/>
        <v>EMP-OPR-R8-2015</v>
      </c>
      <c r="B321" t="s">
        <v>385</v>
      </c>
      <c r="C321" t="str">
        <f t="shared" si="55"/>
        <v>N15260</v>
      </c>
      <c r="D321" t="str">
        <f>VLOOKUP(C321,Employee!$A$1:$B$1803,2,0)</f>
        <v>Waldo Zamora</v>
      </c>
      <c r="E321" t="str">
        <f>VLOOKUP(MID(B321,FIND(":",B321,FIND(":",B321)+1)+1,1),Employee!$C$1:$D$1803,2)</f>
        <v>Male</v>
      </c>
      <c r="F321">
        <f t="shared" si="53"/>
        <v>42</v>
      </c>
      <c r="G321">
        <f t="shared" si="54"/>
        <v>40</v>
      </c>
      <c r="H321" t="str">
        <f t="shared" si="56"/>
        <v>R8</v>
      </c>
      <c r="I321" t="str">
        <f>VLOOKUP(V321,Guide!$B$12:$C$18,2,0)</f>
        <v>OPR</v>
      </c>
      <c r="J321" s="12" t="str">
        <f t="shared" si="57"/>
        <v>C2</v>
      </c>
      <c r="K321" s="12">
        <v>32391</v>
      </c>
      <c r="L321" s="12" t="str">
        <f t="shared" si="58"/>
        <v>Millennial</v>
      </c>
      <c r="M321">
        <f t="shared" ca="1" si="59"/>
        <v>36</v>
      </c>
      <c r="N321" s="12">
        <v>42306</v>
      </c>
      <c r="O321" s="14">
        <f t="shared" ca="1" si="60"/>
        <v>9</v>
      </c>
      <c r="P321" s="13">
        <v>152434</v>
      </c>
      <c r="Q321" s="13" t="str">
        <f t="shared" ca="1" si="61"/>
        <v>5 - 10 Year</v>
      </c>
      <c r="R321" s="3" t="str">
        <f t="shared" ca="1" si="64"/>
        <v>10%</v>
      </c>
      <c r="S321" s="13">
        <f t="shared" ca="1" si="62"/>
        <v>15243.400000000001</v>
      </c>
      <c r="T321" s="13">
        <f t="shared" ca="1" si="63"/>
        <v>137190.6</v>
      </c>
      <c r="U321" t="str">
        <f>VLOOKUP(MID(B321,G321,F321-G321),Department!$A$1:$C$20,2,0)</f>
        <v>DevOps Engineer</v>
      </c>
      <c r="V321" t="str">
        <f>VLOOKUP(U321,Department!$B$1:$C$20,2,0)</f>
        <v>Operation</v>
      </c>
      <c r="W321" t="str">
        <f>VLOOKUP(MID(B321,FIND(":",B321,F321+1)+1,2),Employee!$G$1:$H$8,2,0)</f>
        <v>Canada</v>
      </c>
    </row>
    <row r="322" spans="1:23" x14ac:dyDescent="0.35">
      <c r="A322" t="str">
        <f t="shared" ref="A322:A385" si="65">CONCATENATE("EMP","-",I322,"-",MID(B322,G322,F322-G322),"-",YEAR(N322))</f>
        <v>EMP-OPR-R11-2007</v>
      </c>
      <c r="B322" t="s">
        <v>386</v>
      </c>
      <c r="C322" t="str">
        <f t="shared" si="55"/>
        <v>N3960</v>
      </c>
      <c r="D322" t="str">
        <f>VLOOKUP(C322,Employee!$A$1:$B$1803,2,0)</f>
        <v>Jerold Mcmahon</v>
      </c>
      <c r="E322" t="str">
        <f>VLOOKUP(MID(B322,FIND(":",B322,FIND(":",B322)+1)+1,1),Employee!$C$1:$D$1803,2)</f>
        <v>Male</v>
      </c>
      <c r="F322">
        <f t="shared" ref="F322:F385" si="66">FIND(",",B322,G322+1)</f>
        <v>42</v>
      </c>
      <c r="G322">
        <f t="shared" ref="G322:G385" si="67">FIND(":",B322,FIND(":",B322,FIND(":",B322)+1)+1)+1</f>
        <v>39</v>
      </c>
      <c r="H322" t="str">
        <f t="shared" si="56"/>
        <v>R11</v>
      </c>
      <c r="I322" t="str">
        <f>VLOOKUP(V322,Guide!$B$12:$C$18,2,0)</f>
        <v>OPR</v>
      </c>
      <c r="J322" s="12" t="str">
        <f t="shared" si="57"/>
        <v>C5</v>
      </c>
      <c r="K322" s="12">
        <v>30125</v>
      </c>
      <c r="L322" s="12" t="str">
        <f t="shared" si="58"/>
        <v>Millennial</v>
      </c>
      <c r="M322">
        <f t="shared" ca="1" si="59"/>
        <v>42</v>
      </c>
      <c r="N322" s="12">
        <v>39337</v>
      </c>
      <c r="O322" s="14">
        <f t="shared" ca="1" si="60"/>
        <v>17</v>
      </c>
      <c r="P322" s="13">
        <v>259048</v>
      </c>
      <c r="Q322" s="13" t="str">
        <f t="shared" ca="1" si="61"/>
        <v>16 - 20 Year</v>
      </c>
      <c r="R322" s="3" t="str">
        <f t="shared" ca="1" si="64"/>
        <v>20%</v>
      </c>
      <c r="S322" s="13">
        <f t="shared" ca="1" si="62"/>
        <v>51809.600000000006</v>
      </c>
      <c r="T322" s="13">
        <f t="shared" ca="1" si="63"/>
        <v>207238.39999999999</v>
      </c>
      <c r="U322" t="str">
        <f>VLOOKUP(MID(B322,G322,F322-G322),Department!$A$1:$C$20,2,0)</f>
        <v>Technical Support</v>
      </c>
      <c r="V322" t="str">
        <f>VLOOKUP(U322,Department!$B$1:$C$20,2,0)</f>
        <v>Operation</v>
      </c>
      <c r="W322" t="str">
        <f>VLOOKUP(MID(B322,FIND(":",B322,F322+1)+1,2),Employee!$G$1:$H$8,2,0)</f>
        <v>Germany</v>
      </c>
    </row>
    <row r="323" spans="1:23" x14ac:dyDescent="0.35">
      <c r="A323" t="str">
        <f t="shared" si="65"/>
        <v>EMP-SM-R10-2008</v>
      </c>
      <c r="B323" t="s">
        <v>387</v>
      </c>
      <c r="C323" t="str">
        <f t="shared" ref="C323:C386" si="68">MID(B323,FIND(":",B323)+1,FIND(",",B323)-(FIND(":",B323)+1))</f>
        <v>N4608</v>
      </c>
      <c r="D323" t="str">
        <f>VLOOKUP(C323,Employee!$A$1:$B$1803,2,0)</f>
        <v>Delmar Meyers</v>
      </c>
      <c r="E323" t="str">
        <f>VLOOKUP(MID(B323,FIND(":",B323,FIND(":",B323)+1)+1,1),Employee!$C$1:$D$1803,2)</f>
        <v>Male</v>
      </c>
      <c r="F323">
        <f t="shared" si="66"/>
        <v>42</v>
      </c>
      <c r="G323">
        <f t="shared" si="67"/>
        <v>39</v>
      </c>
      <c r="H323" t="str">
        <f t="shared" ref="H323:H386" si="69">MID(B323,G323,F323-G323)</f>
        <v>R10</v>
      </c>
      <c r="I323" t="str">
        <f>VLOOKUP(V323,Guide!$B$12:$C$18,2,0)</f>
        <v>SM</v>
      </c>
      <c r="J323" s="12" t="str">
        <f t="shared" ref="J323:J386" si="70">MID(B323,FIND(":",B323,F323+1)+1,2)</f>
        <v>C4</v>
      </c>
      <c r="K323" s="12">
        <v>28564</v>
      </c>
      <c r="L323" s="12" t="str">
        <f t="shared" ref="L323:L386" si="71">IF(YEAR(K323)&gt;=2013, "Gen Alpha", IF(YEAR(K323)&gt;=1997, "Gen Z", IF(YEAR(K323)&gt;=1981, "Millennial", IF(YEAR(K323)&gt;=1965, "Gen X", IF(YEAR(K323)&gt;=1946, "Baby Boomer", "Sebelum Baby Boomer")))))</f>
        <v>Gen X</v>
      </c>
      <c r="M323">
        <f t="shared" ref="M323:M386" ca="1" si="72">ROUNDDOWN(YEARFRAC(K323,TODAY()),0)</f>
        <v>46</v>
      </c>
      <c r="N323" s="12">
        <v>39790</v>
      </c>
      <c r="O323" s="14">
        <f t="shared" ref="O323:O386" ca="1" si="73">ROUNDDOWN(YEARFRAC(N323,TODAY()),0)</f>
        <v>16</v>
      </c>
      <c r="P323" s="13">
        <v>278248</v>
      </c>
      <c r="Q323" s="13" t="str">
        <f t="shared" ref="Q323:Q386" ca="1" si="74">_xlfn.IFS(R323="10%","5 - 10 Year",R323="15%","11 - 15 Year",R323="20%","16 - 20 Year")</f>
        <v>16 - 20 Year</v>
      </c>
      <c r="R323" s="3" t="str">
        <f t="shared" ca="1" si="64"/>
        <v>20%</v>
      </c>
      <c r="S323" s="13">
        <f t="shared" ref="S323:S386" ca="1" si="75">P323*R323</f>
        <v>55649.600000000006</v>
      </c>
      <c r="T323" s="13">
        <f t="shared" ref="T323:T386" ca="1" si="76">P323-S323</f>
        <v>222598.39999999999</v>
      </c>
      <c r="U323" t="str">
        <f>VLOOKUP(MID(B323,G323,F323-G323),Department!$A$1:$C$20,2,0)</f>
        <v>Marketing</v>
      </c>
      <c r="V323" t="str">
        <f>VLOOKUP(U323,Department!$B$1:$C$20,2,0)</f>
        <v>Sales and Marketing</v>
      </c>
      <c r="W323" t="str">
        <f>VLOOKUP(MID(B323,FIND(":",B323,F323+1)+1,2),Employee!$G$1:$H$8,2,0)</f>
        <v>Australia</v>
      </c>
    </row>
    <row r="324" spans="1:23" x14ac:dyDescent="0.35">
      <c r="A324" t="str">
        <f t="shared" si="65"/>
        <v>EMP-SM-R9-2006</v>
      </c>
      <c r="B324" t="s">
        <v>388</v>
      </c>
      <c r="C324" t="str">
        <f t="shared" si="68"/>
        <v>N2944</v>
      </c>
      <c r="D324" t="str">
        <f>VLOOKUP(C324,Employee!$A$1:$B$1803,2,0)</f>
        <v>Willard Durham</v>
      </c>
      <c r="E324" t="str">
        <f>VLOOKUP(MID(B324,FIND(":",B324,FIND(":",B324)+1)+1,1),Employee!$C$1:$D$1803,2)</f>
        <v>Male</v>
      </c>
      <c r="F324">
        <f t="shared" si="66"/>
        <v>41</v>
      </c>
      <c r="G324">
        <f t="shared" si="67"/>
        <v>39</v>
      </c>
      <c r="H324" t="str">
        <f t="shared" si="69"/>
        <v>R9</v>
      </c>
      <c r="I324" t="str">
        <f>VLOOKUP(V324,Guide!$B$12:$C$18,2,0)</f>
        <v>SM</v>
      </c>
      <c r="J324" s="12" t="str">
        <f t="shared" si="70"/>
        <v>C7</v>
      </c>
      <c r="K324" s="12">
        <v>28560</v>
      </c>
      <c r="L324" s="12" t="str">
        <f t="shared" si="71"/>
        <v>Gen X</v>
      </c>
      <c r="M324">
        <f t="shared" ca="1" si="72"/>
        <v>46</v>
      </c>
      <c r="N324" s="12">
        <v>38733</v>
      </c>
      <c r="O324" s="14">
        <f t="shared" ca="1" si="73"/>
        <v>19</v>
      </c>
      <c r="P324" s="13">
        <v>254923</v>
      </c>
      <c r="Q324" s="13" t="str">
        <f t="shared" ca="1" si="74"/>
        <v>16 - 20 Year</v>
      </c>
      <c r="R324" s="3" t="str">
        <f t="shared" ref="R324:R387" ca="1" si="77">_xlfn.IFS(AND(O324&gt;=5,O324&lt;=10),"10%",AND(O324&gt;=11,O324&lt;=15),"15%",AND(O324&gt;=16,O324&lt;=20),"20%")</f>
        <v>20%</v>
      </c>
      <c r="S324" s="13">
        <f t="shared" ca="1" si="75"/>
        <v>50984.600000000006</v>
      </c>
      <c r="T324" s="13">
        <f t="shared" ca="1" si="76"/>
        <v>203938.4</v>
      </c>
      <c r="U324" t="str">
        <f>VLOOKUP(MID(B324,G324,F324-G324),Department!$A$1:$C$20,2,0)</f>
        <v xml:space="preserve">Presales </v>
      </c>
      <c r="V324" t="str">
        <f>VLOOKUP(U324,Department!$B$1:$C$20,2,0)</f>
        <v>Sales and Marketing</v>
      </c>
      <c r="W324" t="str">
        <f>VLOOKUP(MID(B324,FIND(":",B324,F324+1)+1,2),Employee!$G$1:$H$8,2,0)</f>
        <v>Argentina</v>
      </c>
    </row>
    <row r="325" spans="1:23" x14ac:dyDescent="0.35">
      <c r="A325" t="str">
        <f t="shared" si="65"/>
        <v>EMP-OPR-R8-2011</v>
      </c>
      <c r="B325" t="s">
        <v>389</v>
      </c>
      <c r="C325" t="str">
        <f t="shared" si="68"/>
        <v>N6215</v>
      </c>
      <c r="D325" t="str">
        <f>VLOOKUP(C325,Employee!$A$1:$B$1803,2,0)</f>
        <v>Harriet Vargas</v>
      </c>
      <c r="E325" t="str">
        <f>VLOOKUP(MID(B325,FIND(":",B325,FIND(":",B325)+1)+1,1),Employee!$C$1:$D$1803,2)</f>
        <v>Female</v>
      </c>
      <c r="F325">
        <f t="shared" si="66"/>
        <v>41</v>
      </c>
      <c r="G325">
        <f t="shared" si="67"/>
        <v>39</v>
      </c>
      <c r="H325" t="str">
        <f t="shared" si="69"/>
        <v>R8</v>
      </c>
      <c r="I325" t="str">
        <f>VLOOKUP(V325,Guide!$B$12:$C$18,2,0)</f>
        <v>OPR</v>
      </c>
      <c r="J325" s="12" t="str">
        <f t="shared" si="70"/>
        <v>C1</v>
      </c>
      <c r="K325" s="12">
        <v>29962</v>
      </c>
      <c r="L325" s="12" t="str">
        <f t="shared" si="71"/>
        <v>Millennial</v>
      </c>
      <c r="M325">
        <f t="shared" ca="1" si="72"/>
        <v>43</v>
      </c>
      <c r="N325" s="12">
        <v>40710</v>
      </c>
      <c r="O325" s="14">
        <f t="shared" ca="1" si="73"/>
        <v>13</v>
      </c>
      <c r="P325" s="13">
        <v>238415</v>
      </c>
      <c r="Q325" s="13" t="str">
        <f t="shared" ca="1" si="74"/>
        <v>11 - 15 Year</v>
      </c>
      <c r="R325" s="3" t="str">
        <f t="shared" ca="1" si="77"/>
        <v>15%</v>
      </c>
      <c r="S325" s="13">
        <f t="shared" ca="1" si="75"/>
        <v>35762.25</v>
      </c>
      <c r="T325" s="13">
        <f t="shared" ca="1" si="76"/>
        <v>202652.75</v>
      </c>
      <c r="U325" t="str">
        <f>VLOOKUP(MID(B325,G325,F325-G325),Department!$A$1:$C$20,2,0)</f>
        <v>DevOps Engineer</v>
      </c>
      <c r="V325" t="str">
        <f>VLOOKUP(U325,Department!$B$1:$C$20,2,0)</f>
        <v>Operation</v>
      </c>
      <c r="W325" t="str">
        <f>VLOOKUP(MID(B325,FIND(":",B325,F325+1)+1,2),Employee!$G$1:$H$8,2,0)</f>
        <v>United States Of America</v>
      </c>
    </row>
    <row r="326" spans="1:23" x14ac:dyDescent="0.35">
      <c r="A326" t="str">
        <f t="shared" si="65"/>
        <v>EMP-PM-R5-2010</v>
      </c>
      <c r="B326" t="s">
        <v>390</v>
      </c>
      <c r="C326" t="str">
        <f t="shared" si="68"/>
        <v>N5238</v>
      </c>
      <c r="D326" t="str">
        <f>VLOOKUP(C326,Employee!$A$1:$B$1803,2,0)</f>
        <v>Elton Holmes</v>
      </c>
      <c r="E326" t="str">
        <f>VLOOKUP(MID(B326,FIND(":",B326,FIND(":",B326)+1)+1,1),Employee!$C$1:$D$1803,2)</f>
        <v>Male</v>
      </c>
      <c r="F326">
        <f t="shared" si="66"/>
        <v>41</v>
      </c>
      <c r="G326">
        <f t="shared" si="67"/>
        <v>39</v>
      </c>
      <c r="H326" t="str">
        <f t="shared" si="69"/>
        <v>R5</v>
      </c>
      <c r="I326" t="str">
        <f>VLOOKUP(V326,Guide!$B$12:$C$18,2,0)</f>
        <v>PM</v>
      </c>
      <c r="J326" s="12" t="str">
        <f t="shared" si="70"/>
        <v>C4</v>
      </c>
      <c r="K326" s="12">
        <v>28544</v>
      </c>
      <c r="L326" s="12" t="str">
        <f t="shared" si="71"/>
        <v>Gen X</v>
      </c>
      <c r="M326">
        <f t="shared" ca="1" si="72"/>
        <v>47</v>
      </c>
      <c r="N326" s="12">
        <v>40273</v>
      </c>
      <c r="O326" s="14">
        <f t="shared" ca="1" si="73"/>
        <v>14</v>
      </c>
      <c r="P326" s="13">
        <v>385084</v>
      </c>
      <c r="Q326" s="13" t="str">
        <f t="shared" ca="1" si="74"/>
        <v>11 - 15 Year</v>
      </c>
      <c r="R326" s="3" t="str">
        <f t="shared" ca="1" si="77"/>
        <v>15%</v>
      </c>
      <c r="S326" s="13">
        <f t="shared" ca="1" si="75"/>
        <v>57762.6</v>
      </c>
      <c r="T326" s="13">
        <f t="shared" ca="1" si="76"/>
        <v>327321.40000000002</v>
      </c>
      <c r="U326" t="str">
        <f>VLOOKUP(MID(B326,G326,F326-G326),Department!$A$1:$C$20,2,0)</f>
        <v>Product Manager</v>
      </c>
      <c r="V326" t="str">
        <f>VLOOKUP(U326,Department!$B$1:$C$20,2,0)</f>
        <v>Product Management</v>
      </c>
      <c r="W326" t="str">
        <f>VLOOKUP(MID(B326,FIND(":",B326,F326+1)+1,2),Employee!$G$1:$H$8,2,0)</f>
        <v>Australia</v>
      </c>
    </row>
    <row r="327" spans="1:23" x14ac:dyDescent="0.35">
      <c r="A327" t="str">
        <f t="shared" si="65"/>
        <v>EMP-ENG-R3-2017</v>
      </c>
      <c r="B327" t="s">
        <v>391</v>
      </c>
      <c r="C327" t="str">
        <f t="shared" si="68"/>
        <v>N4057</v>
      </c>
      <c r="D327" t="str">
        <f>VLOOKUP(C327,Employee!$A$1:$B$1803,2,0)</f>
        <v>Moises Cummings</v>
      </c>
      <c r="E327" t="str">
        <f>VLOOKUP(MID(B327,FIND(":",B327,FIND(":",B327)+1)+1,1),Employee!$C$1:$D$1803,2)</f>
        <v>Male</v>
      </c>
      <c r="F327">
        <f t="shared" si="66"/>
        <v>41</v>
      </c>
      <c r="G327">
        <f t="shared" si="67"/>
        <v>39</v>
      </c>
      <c r="H327" t="str">
        <f t="shared" si="69"/>
        <v>R3</v>
      </c>
      <c r="I327" t="str">
        <f>VLOOKUP(V327,Guide!$B$12:$C$18,2,0)</f>
        <v>ENG</v>
      </c>
      <c r="J327" s="12" t="str">
        <f t="shared" si="70"/>
        <v>C4</v>
      </c>
      <c r="K327" s="12">
        <v>29492</v>
      </c>
      <c r="L327" s="12" t="str">
        <f t="shared" si="71"/>
        <v>Gen X</v>
      </c>
      <c r="M327">
        <f t="shared" ca="1" si="72"/>
        <v>44</v>
      </c>
      <c r="N327" s="12">
        <v>42751</v>
      </c>
      <c r="O327" s="14">
        <f t="shared" ca="1" si="73"/>
        <v>8</v>
      </c>
      <c r="P327" s="13">
        <v>177146</v>
      </c>
      <c r="Q327" s="13" t="str">
        <f t="shared" ca="1" si="74"/>
        <v>5 - 10 Year</v>
      </c>
      <c r="R327" s="3" t="str">
        <f t="shared" ca="1" si="77"/>
        <v>10%</v>
      </c>
      <c r="S327" s="13">
        <f t="shared" ca="1" si="75"/>
        <v>17714.600000000002</v>
      </c>
      <c r="T327" s="13">
        <f t="shared" ca="1" si="76"/>
        <v>159431.4</v>
      </c>
      <c r="U327" t="str">
        <f>VLOOKUP(MID(B327,G327,F327-G327),Department!$A$1:$C$20,2,0)</f>
        <v>Software Quality Assurance</v>
      </c>
      <c r="V327" t="str">
        <f>VLOOKUP(U327,Department!$B$1:$C$20,2,0)</f>
        <v>Engineering and Data</v>
      </c>
      <c r="W327" t="str">
        <f>VLOOKUP(MID(B327,FIND(":",B327,F327+1)+1,2),Employee!$G$1:$H$8,2,0)</f>
        <v>Australia</v>
      </c>
    </row>
    <row r="328" spans="1:23" x14ac:dyDescent="0.35">
      <c r="A328" t="str">
        <f t="shared" si="65"/>
        <v>EMP-OPR-R2-2008</v>
      </c>
      <c r="B328" t="s">
        <v>392</v>
      </c>
      <c r="C328" t="str">
        <f t="shared" si="68"/>
        <v>N4160</v>
      </c>
      <c r="D328" t="str">
        <f>VLOOKUP(C328,Employee!$A$1:$B$1803,2,0)</f>
        <v>Carlene Osborne</v>
      </c>
      <c r="E328" t="str">
        <f>VLOOKUP(MID(B328,FIND(":",B328,FIND(":",B328)+1)+1,1),Employee!$C$1:$D$1803,2)</f>
        <v>Female</v>
      </c>
      <c r="F328">
        <f t="shared" si="66"/>
        <v>41</v>
      </c>
      <c r="G328">
        <f t="shared" si="67"/>
        <v>39</v>
      </c>
      <c r="H328" t="str">
        <f t="shared" si="69"/>
        <v>R2</v>
      </c>
      <c r="I328" t="str">
        <f>VLOOKUP(V328,Guide!$B$12:$C$18,2,0)</f>
        <v>OPR</v>
      </c>
      <c r="J328" s="12" t="str">
        <f t="shared" si="70"/>
        <v>C5</v>
      </c>
      <c r="K328" s="12">
        <v>30903</v>
      </c>
      <c r="L328" s="12" t="str">
        <f t="shared" si="71"/>
        <v>Millennial</v>
      </c>
      <c r="M328">
        <f t="shared" ca="1" si="72"/>
        <v>40</v>
      </c>
      <c r="N328" s="12">
        <v>39510</v>
      </c>
      <c r="O328" s="14">
        <f t="shared" ca="1" si="73"/>
        <v>16</v>
      </c>
      <c r="P328" s="13">
        <v>263158</v>
      </c>
      <c r="Q328" s="13" t="str">
        <f t="shared" ca="1" si="74"/>
        <v>16 - 20 Year</v>
      </c>
      <c r="R328" s="3" t="str">
        <f t="shared" ca="1" si="77"/>
        <v>20%</v>
      </c>
      <c r="S328" s="13">
        <f t="shared" ca="1" si="75"/>
        <v>52631.600000000006</v>
      </c>
      <c r="T328" s="13">
        <f t="shared" ca="1" si="76"/>
        <v>210526.4</v>
      </c>
      <c r="U328" t="str">
        <f>VLOOKUP(MID(B328,G328,F328-G328),Department!$A$1:$C$20,2,0)</f>
        <v>Network Engineer</v>
      </c>
      <c r="V328" t="str">
        <f>VLOOKUP(U328,Department!$B$1:$C$20,2,0)</f>
        <v>Operation</v>
      </c>
      <c r="W328" t="str">
        <f>VLOOKUP(MID(B328,FIND(":",B328,F328+1)+1,2),Employee!$G$1:$H$8,2,0)</f>
        <v>Germany</v>
      </c>
    </row>
    <row r="329" spans="1:23" x14ac:dyDescent="0.35">
      <c r="A329" t="str">
        <f t="shared" si="65"/>
        <v>EMP-OPR-R17-2019</v>
      </c>
      <c r="B329" t="s">
        <v>393</v>
      </c>
      <c r="C329" t="str">
        <f t="shared" si="68"/>
        <v>N22449</v>
      </c>
      <c r="D329" t="str">
        <f>VLOOKUP(C329,Employee!$A$1:$B$1803,2,0)</f>
        <v>Jerry Fitzpatrick</v>
      </c>
      <c r="E329" t="str">
        <f>VLOOKUP(MID(B329,FIND(":",B329,FIND(":",B329)+1)+1,1),Employee!$C$1:$D$1803,2)</f>
        <v>Female</v>
      </c>
      <c r="F329">
        <f t="shared" si="66"/>
        <v>43</v>
      </c>
      <c r="G329">
        <f t="shared" si="67"/>
        <v>40</v>
      </c>
      <c r="H329" t="str">
        <f t="shared" si="69"/>
        <v>R17</v>
      </c>
      <c r="I329" t="str">
        <f>VLOOKUP(V329,Guide!$B$12:$C$18,2,0)</f>
        <v>OPR</v>
      </c>
      <c r="J329" s="12" t="str">
        <f t="shared" si="70"/>
        <v>C3</v>
      </c>
      <c r="K329" s="12">
        <v>33715</v>
      </c>
      <c r="L329" s="12" t="str">
        <f t="shared" si="71"/>
        <v>Millennial</v>
      </c>
      <c r="M329">
        <f t="shared" ca="1" si="72"/>
        <v>32</v>
      </c>
      <c r="N329" s="12">
        <v>43717</v>
      </c>
      <c r="O329" s="14">
        <f t="shared" ca="1" si="73"/>
        <v>5</v>
      </c>
      <c r="P329" s="13">
        <v>142833</v>
      </c>
      <c r="Q329" s="13" t="str">
        <f t="shared" ca="1" si="74"/>
        <v>5 - 10 Year</v>
      </c>
      <c r="R329" s="3" t="str">
        <f t="shared" ca="1" si="77"/>
        <v>10%</v>
      </c>
      <c r="S329" s="13">
        <f t="shared" ca="1" si="75"/>
        <v>14283.300000000001</v>
      </c>
      <c r="T329" s="13">
        <f t="shared" ca="1" si="76"/>
        <v>128549.7</v>
      </c>
      <c r="U329" t="str">
        <f>VLOOKUP(MID(B329,G329,F329-G329),Department!$A$1:$C$20,2,0)</f>
        <v>Database Administrator</v>
      </c>
      <c r="V329" t="str">
        <f>VLOOKUP(U329,Department!$B$1:$C$20,2,0)</f>
        <v>Operation</v>
      </c>
      <c r="W329" t="str">
        <f>VLOOKUP(MID(B329,FIND(":",B329,F329+1)+1,2),Employee!$G$1:$H$8,2,0)</f>
        <v>United Kingdom</v>
      </c>
    </row>
    <row r="330" spans="1:23" x14ac:dyDescent="0.35">
      <c r="A330" t="str">
        <f t="shared" si="65"/>
        <v>EMP-PM-R5-2011</v>
      </c>
      <c r="B330" t="s">
        <v>394</v>
      </c>
      <c r="C330" t="str">
        <f t="shared" si="68"/>
        <v>N6236</v>
      </c>
      <c r="D330" t="str">
        <f>VLOOKUP(C330,Employee!$A$1:$B$1803,2,0)</f>
        <v>Ahmad Gross</v>
      </c>
      <c r="E330" t="str">
        <f>VLOOKUP(MID(B330,FIND(":",B330,FIND(":",B330)+1)+1,1),Employee!$C$1:$D$1803,2)</f>
        <v>Male</v>
      </c>
      <c r="F330">
        <f t="shared" si="66"/>
        <v>41</v>
      </c>
      <c r="G330">
        <f t="shared" si="67"/>
        <v>39</v>
      </c>
      <c r="H330" t="str">
        <f t="shared" si="69"/>
        <v>R5</v>
      </c>
      <c r="I330" t="str">
        <f>VLOOKUP(V330,Guide!$B$12:$C$18,2,0)</f>
        <v>PM</v>
      </c>
      <c r="J330" s="12" t="str">
        <f t="shared" si="70"/>
        <v>C7</v>
      </c>
      <c r="K330" s="12">
        <v>30903</v>
      </c>
      <c r="L330" s="12" t="str">
        <f t="shared" si="71"/>
        <v>Millennial</v>
      </c>
      <c r="M330">
        <f t="shared" ca="1" si="72"/>
        <v>40</v>
      </c>
      <c r="N330" s="12">
        <v>40721</v>
      </c>
      <c r="O330" s="14">
        <f t="shared" ca="1" si="73"/>
        <v>13</v>
      </c>
      <c r="P330" s="13">
        <v>183986</v>
      </c>
      <c r="Q330" s="13" t="str">
        <f t="shared" ca="1" si="74"/>
        <v>11 - 15 Year</v>
      </c>
      <c r="R330" s="3" t="str">
        <f t="shared" ca="1" si="77"/>
        <v>15%</v>
      </c>
      <c r="S330" s="13">
        <f t="shared" ca="1" si="75"/>
        <v>27597.899999999998</v>
      </c>
      <c r="T330" s="13">
        <f t="shared" ca="1" si="76"/>
        <v>156388.1</v>
      </c>
      <c r="U330" t="str">
        <f>VLOOKUP(MID(B330,G330,F330-G330),Department!$A$1:$C$20,2,0)</f>
        <v>Product Manager</v>
      </c>
      <c r="V330" t="str">
        <f>VLOOKUP(U330,Department!$B$1:$C$20,2,0)</f>
        <v>Product Management</v>
      </c>
      <c r="W330" t="str">
        <f>VLOOKUP(MID(B330,FIND(":",B330,F330+1)+1,2),Employee!$G$1:$H$8,2,0)</f>
        <v>Argentina</v>
      </c>
    </row>
    <row r="331" spans="1:23" x14ac:dyDescent="0.35">
      <c r="A331" t="str">
        <f t="shared" si="65"/>
        <v>EMP-OPR-R2-2015</v>
      </c>
      <c r="B331" t="s">
        <v>395</v>
      </c>
      <c r="C331" t="str">
        <f t="shared" si="68"/>
        <v>N14215</v>
      </c>
      <c r="D331" t="str">
        <f>VLOOKUP(C331,Employee!$A$1:$B$1803,2,0)</f>
        <v>Sterling Huffman</v>
      </c>
      <c r="E331" t="str">
        <f>VLOOKUP(MID(B331,FIND(":",B331,FIND(":",B331)+1)+1,1),Employee!$C$1:$D$1803,2)</f>
        <v>Male</v>
      </c>
      <c r="F331">
        <f t="shared" si="66"/>
        <v>42</v>
      </c>
      <c r="G331">
        <f t="shared" si="67"/>
        <v>40</v>
      </c>
      <c r="H331" t="str">
        <f t="shared" si="69"/>
        <v>R2</v>
      </c>
      <c r="I331" t="str">
        <f>VLOOKUP(V331,Guide!$B$12:$C$18,2,0)</f>
        <v>OPR</v>
      </c>
      <c r="J331" s="12" t="str">
        <f t="shared" si="70"/>
        <v>C7</v>
      </c>
      <c r="K331" s="12">
        <v>32551</v>
      </c>
      <c r="L331" s="12" t="str">
        <f t="shared" si="71"/>
        <v>Millennial</v>
      </c>
      <c r="M331">
        <f t="shared" ca="1" si="72"/>
        <v>36</v>
      </c>
      <c r="N331" s="12">
        <v>42135</v>
      </c>
      <c r="O331" s="14">
        <f t="shared" ca="1" si="73"/>
        <v>9</v>
      </c>
      <c r="P331" s="13">
        <v>200475</v>
      </c>
      <c r="Q331" s="13" t="str">
        <f t="shared" ca="1" si="74"/>
        <v>5 - 10 Year</v>
      </c>
      <c r="R331" s="3" t="str">
        <f t="shared" ca="1" si="77"/>
        <v>10%</v>
      </c>
      <c r="S331" s="13">
        <f t="shared" ca="1" si="75"/>
        <v>20047.5</v>
      </c>
      <c r="T331" s="13">
        <f t="shared" ca="1" si="76"/>
        <v>180427.5</v>
      </c>
      <c r="U331" t="str">
        <f>VLOOKUP(MID(B331,G331,F331-G331),Department!$A$1:$C$20,2,0)</f>
        <v>Network Engineer</v>
      </c>
      <c r="V331" t="str">
        <f>VLOOKUP(U331,Department!$B$1:$C$20,2,0)</f>
        <v>Operation</v>
      </c>
      <c r="W331" t="str">
        <f>VLOOKUP(MID(B331,FIND(":",B331,F331+1)+1,2),Employee!$G$1:$H$8,2,0)</f>
        <v>Argentina</v>
      </c>
    </row>
    <row r="332" spans="1:23" x14ac:dyDescent="0.35">
      <c r="A332" t="str">
        <f t="shared" si="65"/>
        <v>EMP-ENG-R7-2011</v>
      </c>
      <c r="B332" t="s">
        <v>396</v>
      </c>
      <c r="C332" t="str">
        <f t="shared" si="68"/>
        <v>N6374</v>
      </c>
      <c r="D332" t="str">
        <f>VLOOKUP(C332,Employee!$A$1:$B$1803,2,0)</f>
        <v>Cletus Burns</v>
      </c>
      <c r="E332" t="str">
        <f>VLOOKUP(MID(B332,FIND(":",B332,FIND(":",B332)+1)+1,1),Employee!$C$1:$D$1803,2)</f>
        <v>Male</v>
      </c>
      <c r="F332">
        <f t="shared" si="66"/>
        <v>41</v>
      </c>
      <c r="G332">
        <f t="shared" si="67"/>
        <v>39</v>
      </c>
      <c r="H332" t="str">
        <f t="shared" si="69"/>
        <v>R7</v>
      </c>
      <c r="I332" t="str">
        <f>VLOOKUP(V332,Guide!$B$12:$C$18,2,0)</f>
        <v>ENG</v>
      </c>
      <c r="J332" s="12" t="str">
        <f t="shared" si="70"/>
        <v>C1</v>
      </c>
      <c r="K332" s="12">
        <v>30145</v>
      </c>
      <c r="L332" s="12" t="str">
        <f t="shared" si="71"/>
        <v>Millennial</v>
      </c>
      <c r="M332">
        <f t="shared" ca="1" si="72"/>
        <v>42</v>
      </c>
      <c r="N332" s="12">
        <v>40773</v>
      </c>
      <c r="O332" s="14">
        <f t="shared" ca="1" si="73"/>
        <v>13</v>
      </c>
      <c r="P332" s="13">
        <v>197567</v>
      </c>
      <c r="Q332" s="13" t="str">
        <f t="shared" ca="1" si="74"/>
        <v>11 - 15 Year</v>
      </c>
      <c r="R332" s="3" t="str">
        <f t="shared" ca="1" si="77"/>
        <v>15%</v>
      </c>
      <c r="S332" s="13">
        <f t="shared" ca="1" si="75"/>
        <v>29635.05</v>
      </c>
      <c r="T332" s="13">
        <f t="shared" ca="1" si="76"/>
        <v>167931.95</v>
      </c>
      <c r="U332" t="str">
        <f>VLOOKUP(MID(B332,G332,F332-G332),Department!$A$1:$C$20,2,0)</f>
        <v>AI Engineer</v>
      </c>
      <c r="V332" t="str">
        <f>VLOOKUP(U332,Department!$B$1:$C$20,2,0)</f>
        <v>Engineering and Data</v>
      </c>
      <c r="W332" t="str">
        <f>VLOOKUP(MID(B332,FIND(":",B332,F332+1)+1,2),Employee!$G$1:$H$8,2,0)</f>
        <v>United States Of America</v>
      </c>
    </row>
    <row r="333" spans="1:23" x14ac:dyDescent="0.35">
      <c r="A333" t="str">
        <f t="shared" si="65"/>
        <v>EMP-SM-R9-2017</v>
      </c>
      <c r="B333" t="s">
        <v>397</v>
      </c>
      <c r="C333" t="str">
        <f t="shared" si="68"/>
        <v>N4410</v>
      </c>
      <c r="D333" t="str">
        <f>VLOOKUP(C333,Employee!$A$1:$B$1803,2,0)</f>
        <v>Emmett Roberts</v>
      </c>
      <c r="E333" t="str">
        <f>VLOOKUP(MID(B333,FIND(":",B333,FIND(":",B333)+1)+1,1),Employee!$C$1:$D$1803,2)</f>
        <v>Male</v>
      </c>
      <c r="F333">
        <f t="shared" si="66"/>
        <v>41</v>
      </c>
      <c r="G333">
        <f t="shared" si="67"/>
        <v>39</v>
      </c>
      <c r="H333" t="str">
        <f t="shared" si="69"/>
        <v>R9</v>
      </c>
      <c r="I333" t="str">
        <f>VLOOKUP(V333,Guide!$B$12:$C$18,2,0)</f>
        <v>SM</v>
      </c>
      <c r="J333" s="12" t="str">
        <f t="shared" si="70"/>
        <v>C7</v>
      </c>
      <c r="K333" s="12">
        <v>30019</v>
      </c>
      <c r="L333" s="12" t="str">
        <f t="shared" si="71"/>
        <v>Millennial</v>
      </c>
      <c r="M333">
        <f t="shared" ca="1" si="72"/>
        <v>42</v>
      </c>
      <c r="N333" s="12">
        <v>42884</v>
      </c>
      <c r="O333" s="14">
        <f t="shared" ca="1" si="73"/>
        <v>7</v>
      </c>
      <c r="P333" s="13">
        <v>201104</v>
      </c>
      <c r="Q333" s="13" t="str">
        <f t="shared" ca="1" si="74"/>
        <v>5 - 10 Year</v>
      </c>
      <c r="R333" s="3" t="str">
        <f t="shared" ca="1" si="77"/>
        <v>10%</v>
      </c>
      <c r="S333" s="13">
        <f t="shared" ca="1" si="75"/>
        <v>20110.400000000001</v>
      </c>
      <c r="T333" s="13">
        <f t="shared" ca="1" si="76"/>
        <v>180993.6</v>
      </c>
      <c r="U333" t="str">
        <f>VLOOKUP(MID(B333,G333,F333-G333),Department!$A$1:$C$20,2,0)</f>
        <v xml:space="preserve">Presales </v>
      </c>
      <c r="V333" t="str">
        <f>VLOOKUP(U333,Department!$B$1:$C$20,2,0)</f>
        <v>Sales and Marketing</v>
      </c>
      <c r="W333" t="str">
        <f>VLOOKUP(MID(B333,FIND(":",B333,F333+1)+1,2),Employee!$G$1:$H$8,2,0)</f>
        <v>Argentina</v>
      </c>
    </row>
    <row r="334" spans="1:23" x14ac:dyDescent="0.35">
      <c r="A334" t="str">
        <f t="shared" si="65"/>
        <v>EMP-ENG-R1-2011</v>
      </c>
      <c r="B334" t="s">
        <v>398</v>
      </c>
      <c r="C334" t="str">
        <f t="shared" si="68"/>
        <v>N4995</v>
      </c>
      <c r="D334" t="str">
        <f>VLOOKUP(C334,Employee!$A$1:$B$1803,2,0)</f>
        <v>Denis Griffin</v>
      </c>
      <c r="E334" t="str">
        <f>VLOOKUP(MID(B334,FIND(":",B334,FIND(":",B334)+1)+1,1),Employee!$C$1:$D$1803,2)</f>
        <v>Male</v>
      </c>
      <c r="F334">
        <f t="shared" si="66"/>
        <v>41</v>
      </c>
      <c r="G334">
        <f t="shared" si="67"/>
        <v>39</v>
      </c>
      <c r="H334" t="str">
        <f t="shared" si="69"/>
        <v>R1</v>
      </c>
      <c r="I334" t="str">
        <f>VLOOKUP(V334,Guide!$B$12:$C$18,2,0)</f>
        <v>ENG</v>
      </c>
      <c r="J334" s="12" t="str">
        <f t="shared" si="70"/>
        <v>C6</v>
      </c>
      <c r="K334" s="12">
        <v>30317</v>
      </c>
      <c r="L334" s="12" t="str">
        <f t="shared" si="71"/>
        <v>Millennial</v>
      </c>
      <c r="M334">
        <f t="shared" ca="1" si="72"/>
        <v>42</v>
      </c>
      <c r="N334" s="12">
        <v>40899</v>
      </c>
      <c r="O334" s="14">
        <f t="shared" ca="1" si="73"/>
        <v>13</v>
      </c>
      <c r="P334" s="13">
        <v>352455</v>
      </c>
      <c r="Q334" s="13" t="str">
        <f t="shared" ca="1" si="74"/>
        <v>11 - 15 Year</v>
      </c>
      <c r="R334" s="3" t="str">
        <f t="shared" ca="1" si="77"/>
        <v>15%</v>
      </c>
      <c r="S334" s="13">
        <f t="shared" ca="1" si="75"/>
        <v>52868.25</v>
      </c>
      <c r="T334" s="13">
        <f t="shared" ca="1" si="76"/>
        <v>299586.75</v>
      </c>
      <c r="U334" t="str">
        <f>VLOOKUP(MID(B334,G334,F334-G334),Department!$A$1:$C$20,2,0)</f>
        <v>BackEnd Developer</v>
      </c>
      <c r="V334" t="str">
        <f>VLOOKUP(U334,Department!$B$1:$C$20,2,0)</f>
        <v>Engineering and Data</v>
      </c>
      <c r="W334" t="str">
        <f>VLOOKUP(MID(B334,FIND(":",B334,F334+1)+1,2),Employee!$G$1:$H$8,2,0)</f>
        <v>France</v>
      </c>
    </row>
    <row r="335" spans="1:23" x14ac:dyDescent="0.35">
      <c r="A335" t="str">
        <f t="shared" si="65"/>
        <v>EMP-ENG-R3-2008</v>
      </c>
      <c r="B335" t="s">
        <v>399</v>
      </c>
      <c r="C335" t="str">
        <f t="shared" si="68"/>
        <v>N4226</v>
      </c>
      <c r="D335" t="str">
        <f>VLOOKUP(C335,Employee!$A$1:$B$1803,2,0)</f>
        <v>Rita Fitzgerald</v>
      </c>
      <c r="E335" t="str">
        <f>VLOOKUP(MID(B335,FIND(":",B335,FIND(":",B335)+1)+1,1),Employee!$C$1:$D$1803,2)</f>
        <v>Female</v>
      </c>
      <c r="F335">
        <f t="shared" si="66"/>
        <v>41</v>
      </c>
      <c r="G335">
        <f t="shared" si="67"/>
        <v>39</v>
      </c>
      <c r="H335" t="str">
        <f t="shared" si="69"/>
        <v>R3</v>
      </c>
      <c r="I335" t="str">
        <f>VLOOKUP(V335,Guide!$B$12:$C$18,2,0)</f>
        <v>ENG</v>
      </c>
      <c r="J335" s="12" t="str">
        <f t="shared" si="70"/>
        <v>C7</v>
      </c>
      <c r="K335" s="12">
        <v>29821</v>
      </c>
      <c r="L335" s="12" t="str">
        <f t="shared" si="71"/>
        <v>Millennial</v>
      </c>
      <c r="M335">
        <f t="shared" ca="1" si="72"/>
        <v>43</v>
      </c>
      <c r="N335" s="12">
        <v>39555</v>
      </c>
      <c r="O335" s="14">
        <f t="shared" ca="1" si="73"/>
        <v>16</v>
      </c>
      <c r="P335" s="13">
        <v>118705</v>
      </c>
      <c r="Q335" s="13" t="str">
        <f t="shared" ca="1" si="74"/>
        <v>16 - 20 Year</v>
      </c>
      <c r="R335" s="3" t="str">
        <f t="shared" ca="1" si="77"/>
        <v>20%</v>
      </c>
      <c r="S335" s="13">
        <f t="shared" ca="1" si="75"/>
        <v>23741</v>
      </c>
      <c r="T335" s="13">
        <f t="shared" ca="1" si="76"/>
        <v>94964</v>
      </c>
      <c r="U335" t="str">
        <f>VLOOKUP(MID(B335,G335,F335-G335),Department!$A$1:$C$20,2,0)</f>
        <v>Software Quality Assurance</v>
      </c>
      <c r="V335" t="str">
        <f>VLOOKUP(U335,Department!$B$1:$C$20,2,0)</f>
        <v>Engineering and Data</v>
      </c>
      <c r="W335" t="str">
        <f>VLOOKUP(MID(B335,FIND(":",B335,F335+1)+1,2),Employee!$G$1:$H$8,2,0)</f>
        <v>Argentina</v>
      </c>
    </row>
    <row r="336" spans="1:23" x14ac:dyDescent="0.35">
      <c r="A336" t="str">
        <f t="shared" si="65"/>
        <v>EMP-ENG-R1-2009</v>
      </c>
      <c r="B336" t="s">
        <v>400</v>
      </c>
      <c r="C336" t="str">
        <f t="shared" si="68"/>
        <v>N4680</v>
      </c>
      <c r="D336" t="str">
        <f>VLOOKUP(C336,Employee!$A$1:$B$1803,2,0)</f>
        <v>Pat Munoz</v>
      </c>
      <c r="E336" t="str">
        <f>VLOOKUP(MID(B336,FIND(":",B336,FIND(":",B336)+1)+1,1),Employee!$C$1:$D$1803,2)</f>
        <v>Male</v>
      </c>
      <c r="F336">
        <f t="shared" si="66"/>
        <v>41</v>
      </c>
      <c r="G336">
        <f t="shared" si="67"/>
        <v>39</v>
      </c>
      <c r="H336" t="str">
        <f t="shared" si="69"/>
        <v>R1</v>
      </c>
      <c r="I336" t="str">
        <f>VLOOKUP(V336,Guide!$B$12:$C$18,2,0)</f>
        <v>ENG</v>
      </c>
      <c r="J336" s="12" t="str">
        <f t="shared" si="70"/>
        <v>C6</v>
      </c>
      <c r="K336" s="12">
        <v>31673</v>
      </c>
      <c r="L336" s="12" t="str">
        <f t="shared" si="71"/>
        <v>Millennial</v>
      </c>
      <c r="M336">
        <f t="shared" ca="1" si="72"/>
        <v>38</v>
      </c>
      <c r="N336" s="12">
        <v>39860</v>
      </c>
      <c r="O336" s="14">
        <f t="shared" ca="1" si="73"/>
        <v>16</v>
      </c>
      <c r="P336" s="13">
        <v>344397</v>
      </c>
      <c r="Q336" s="13" t="str">
        <f t="shared" ca="1" si="74"/>
        <v>16 - 20 Year</v>
      </c>
      <c r="R336" s="3" t="str">
        <f t="shared" ca="1" si="77"/>
        <v>20%</v>
      </c>
      <c r="S336" s="13">
        <f t="shared" ca="1" si="75"/>
        <v>68879.400000000009</v>
      </c>
      <c r="T336" s="13">
        <f t="shared" ca="1" si="76"/>
        <v>275517.59999999998</v>
      </c>
      <c r="U336" t="str">
        <f>VLOOKUP(MID(B336,G336,F336-G336),Department!$A$1:$C$20,2,0)</f>
        <v>BackEnd Developer</v>
      </c>
      <c r="V336" t="str">
        <f>VLOOKUP(U336,Department!$B$1:$C$20,2,0)</f>
        <v>Engineering and Data</v>
      </c>
      <c r="W336" t="str">
        <f>VLOOKUP(MID(B336,FIND(":",B336,F336+1)+1,2),Employee!$G$1:$H$8,2,0)</f>
        <v>France</v>
      </c>
    </row>
    <row r="337" spans="1:23" x14ac:dyDescent="0.35">
      <c r="A337" t="str">
        <f t="shared" si="65"/>
        <v>EMP-SM-R10-2011</v>
      </c>
      <c r="B337" t="s">
        <v>401</v>
      </c>
      <c r="C337" t="str">
        <f t="shared" si="68"/>
        <v>N5989</v>
      </c>
      <c r="D337" t="str">
        <f>VLOOKUP(C337,Employee!$A$1:$B$1803,2,0)</f>
        <v>Tracy Frederick</v>
      </c>
      <c r="E337" t="str">
        <f>VLOOKUP(MID(B337,FIND(":",B337,FIND(":",B337)+1)+1,1),Employee!$C$1:$D$1803,2)</f>
        <v>Male</v>
      </c>
      <c r="F337">
        <f t="shared" si="66"/>
        <v>42</v>
      </c>
      <c r="G337">
        <f t="shared" si="67"/>
        <v>39</v>
      </c>
      <c r="H337" t="str">
        <f t="shared" si="69"/>
        <v>R10</v>
      </c>
      <c r="I337" t="str">
        <f>VLOOKUP(V337,Guide!$B$12:$C$18,2,0)</f>
        <v>SM</v>
      </c>
      <c r="J337" s="12" t="str">
        <f t="shared" si="70"/>
        <v>C5</v>
      </c>
      <c r="K337" s="12">
        <v>29090</v>
      </c>
      <c r="L337" s="12" t="str">
        <f t="shared" si="71"/>
        <v>Gen X</v>
      </c>
      <c r="M337">
        <f t="shared" ca="1" si="72"/>
        <v>45</v>
      </c>
      <c r="N337" s="12">
        <v>40574</v>
      </c>
      <c r="O337" s="14">
        <f t="shared" ca="1" si="73"/>
        <v>14</v>
      </c>
      <c r="P337" s="13">
        <v>564931</v>
      </c>
      <c r="Q337" s="13" t="str">
        <f t="shared" ca="1" si="74"/>
        <v>11 - 15 Year</v>
      </c>
      <c r="R337" s="3" t="str">
        <f t="shared" ca="1" si="77"/>
        <v>15%</v>
      </c>
      <c r="S337" s="13">
        <f t="shared" ca="1" si="75"/>
        <v>84739.65</v>
      </c>
      <c r="T337" s="13">
        <f t="shared" ca="1" si="76"/>
        <v>480191.35</v>
      </c>
      <c r="U337" t="str">
        <f>VLOOKUP(MID(B337,G337,F337-G337),Department!$A$1:$C$20,2,0)</f>
        <v>Marketing</v>
      </c>
      <c r="V337" t="str">
        <f>VLOOKUP(U337,Department!$B$1:$C$20,2,0)</f>
        <v>Sales and Marketing</v>
      </c>
      <c r="W337" t="str">
        <f>VLOOKUP(MID(B337,FIND(":",B337,F337+1)+1,2),Employee!$G$1:$H$8,2,0)</f>
        <v>Germany</v>
      </c>
    </row>
    <row r="338" spans="1:23" x14ac:dyDescent="0.35">
      <c r="A338" t="str">
        <f t="shared" si="65"/>
        <v>EMP-ENG-R13-2009</v>
      </c>
      <c r="B338" t="s">
        <v>402</v>
      </c>
      <c r="C338" t="str">
        <f t="shared" si="68"/>
        <v>N5048</v>
      </c>
      <c r="D338" t="str">
        <f>VLOOKUP(C338,Employee!$A$1:$B$1803,2,0)</f>
        <v>Daren Copeland</v>
      </c>
      <c r="E338" t="str">
        <f>VLOOKUP(MID(B338,FIND(":",B338,FIND(":",B338)+1)+1,1),Employee!$C$1:$D$1803,2)</f>
        <v>Male</v>
      </c>
      <c r="F338">
        <f t="shared" si="66"/>
        <v>42</v>
      </c>
      <c r="G338">
        <f t="shared" si="67"/>
        <v>39</v>
      </c>
      <c r="H338" t="str">
        <f t="shared" si="69"/>
        <v>R13</v>
      </c>
      <c r="I338" t="str">
        <f>VLOOKUP(V338,Guide!$B$12:$C$18,2,0)</f>
        <v>ENG</v>
      </c>
      <c r="J338" s="12" t="str">
        <f t="shared" si="70"/>
        <v>C1</v>
      </c>
      <c r="K338" s="12">
        <v>30916</v>
      </c>
      <c r="L338" s="12" t="str">
        <f t="shared" si="71"/>
        <v>Millennial</v>
      </c>
      <c r="M338">
        <f t="shared" ca="1" si="72"/>
        <v>40</v>
      </c>
      <c r="N338" s="12">
        <v>40136</v>
      </c>
      <c r="O338" s="14">
        <f t="shared" ca="1" si="73"/>
        <v>15</v>
      </c>
      <c r="P338" s="13">
        <v>262776</v>
      </c>
      <c r="Q338" s="13" t="str">
        <f t="shared" ca="1" si="74"/>
        <v>11 - 15 Year</v>
      </c>
      <c r="R338" s="3" t="str">
        <f t="shared" ca="1" si="77"/>
        <v>15%</v>
      </c>
      <c r="S338" s="13">
        <f t="shared" ca="1" si="75"/>
        <v>39416.400000000001</v>
      </c>
      <c r="T338" s="13">
        <f t="shared" ca="1" si="76"/>
        <v>223359.6</v>
      </c>
      <c r="U338" t="str">
        <f>VLOOKUP(MID(B338,G338,F338-G338),Department!$A$1:$C$20,2,0)</f>
        <v>Data Engineer</v>
      </c>
      <c r="V338" t="str">
        <f>VLOOKUP(U338,Department!$B$1:$C$20,2,0)</f>
        <v>Engineering and Data</v>
      </c>
      <c r="W338" t="str">
        <f>VLOOKUP(MID(B338,FIND(":",B338,F338+1)+1,2),Employee!$G$1:$H$8,2,0)</f>
        <v>United States Of America</v>
      </c>
    </row>
    <row r="339" spans="1:23" x14ac:dyDescent="0.35">
      <c r="A339" t="str">
        <f t="shared" si="65"/>
        <v>EMP-FN-R19-2004</v>
      </c>
      <c r="B339" t="s">
        <v>403</v>
      </c>
      <c r="C339" t="str">
        <f t="shared" si="68"/>
        <v>N2824</v>
      </c>
      <c r="D339" t="str">
        <f>VLOOKUP(C339,Employee!$A$1:$B$1803,2,0)</f>
        <v>Milo Tapia</v>
      </c>
      <c r="E339" t="str">
        <f>VLOOKUP(MID(B339,FIND(":",B339,FIND(":",B339)+1)+1,1),Employee!$C$1:$D$1803,2)</f>
        <v>Male</v>
      </c>
      <c r="F339">
        <f t="shared" si="66"/>
        <v>42</v>
      </c>
      <c r="G339">
        <f t="shared" si="67"/>
        <v>39</v>
      </c>
      <c r="H339" t="str">
        <f t="shared" si="69"/>
        <v>R19</v>
      </c>
      <c r="I339" t="str">
        <f>VLOOKUP(V339,Guide!$B$12:$C$18,2,0)</f>
        <v>FN</v>
      </c>
      <c r="J339" s="12" t="str">
        <f t="shared" si="70"/>
        <v>C7</v>
      </c>
      <c r="K339" s="12">
        <v>29149</v>
      </c>
      <c r="L339" s="12" t="str">
        <f t="shared" si="71"/>
        <v>Gen X</v>
      </c>
      <c r="M339">
        <f t="shared" ca="1" si="72"/>
        <v>45</v>
      </c>
      <c r="N339" s="12">
        <v>38231</v>
      </c>
      <c r="O339" s="14">
        <f t="shared" ca="1" si="73"/>
        <v>20</v>
      </c>
      <c r="P339" s="13">
        <v>494391</v>
      </c>
      <c r="Q339" s="13" t="str">
        <f t="shared" ca="1" si="74"/>
        <v>16 - 20 Year</v>
      </c>
      <c r="R339" s="3" t="str">
        <f t="shared" ca="1" si="77"/>
        <v>20%</v>
      </c>
      <c r="S339" s="13">
        <f t="shared" ca="1" si="75"/>
        <v>98878.200000000012</v>
      </c>
      <c r="T339" s="13">
        <f t="shared" ca="1" si="76"/>
        <v>395512.8</v>
      </c>
      <c r="U339" t="str">
        <f>VLOOKUP(MID(B339,G339,F339-G339),Department!$A$1:$C$20,2,0)</f>
        <v>Accounting</v>
      </c>
      <c r="V339" t="str">
        <f>VLOOKUP(U339,Department!$B$1:$C$20,2,0)</f>
        <v>Finance</v>
      </c>
      <c r="W339" t="str">
        <f>VLOOKUP(MID(B339,FIND(":",B339,F339+1)+1,2),Employee!$G$1:$H$8,2,0)</f>
        <v>Argentina</v>
      </c>
    </row>
    <row r="340" spans="1:23" x14ac:dyDescent="0.35">
      <c r="A340" t="str">
        <f t="shared" si="65"/>
        <v>EMP-PM-R5-2007</v>
      </c>
      <c r="B340" t="s">
        <v>404</v>
      </c>
      <c r="C340" t="str">
        <f t="shared" si="68"/>
        <v>N4032</v>
      </c>
      <c r="D340" t="str">
        <f>VLOOKUP(C340,Employee!$A$1:$B$1803,2,0)</f>
        <v>Douglas Yu</v>
      </c>
      <c r="E340" t="str">
        <f>VLOOKUP(MID(B340,FIND(":",B340,FIND(":",B340)+1)+1,1),Employee!$C$1:$D$1803,2)</f>
        <v>Male</v>
      </c>
      <c r="F340">
        <f t="shared" si="66"/>
        <v>41</v>
      </c>
      <c r="G340">
        <f t="shared" si="67"/>
        <v>39</v>
      </c>
      <c r="H340" t="str">
        <f t="shared" si="69"/>
        <v>R5</v>
      </c>
      <c r="I340" t="str">
        <f>VLOOKUP(V340,Guide!$B$12:$C$18,2,0)</f>
        <v>PM</v>
      </c>
      <c r="J340" s="12" t="str">
        <f t="shared" si="70"/>
        <v>C6</v>
      </c>
      <c r="K340" s="12">
        <v>29818</v>
      </c>
      <c r="L340" s="12" t="str">
        <f t="shared" si="71"/>
        <v>Millennial</v>
      </c>
      <c r="M340">
        <f t="shared" ca="1" si="72"/>
        <v>43</v>
      </c>
      <c r="N340" s="12">
        <v>39412</v>
      </c>
      <c r="O340" s="14">
        <f t="shared" ca="1" si="73"/>
        <v>17</v>
      </c>
      <c r="P340" s="13">
        <v>269344</v>
      </c>
      <c r="Q340" s="13" t="str">
        <f t="shared" ca="1" si="74"/>
        <v>16 - 20 Year</v>
      </c>
      <c r="R340" s="3" t="str">
        <f t="shared" ca="1" si="77"/>
        <v>20%</v>
      </c>
      <c r="S340" s="13">
        <f t="shared" ca="1" si="75"/>
        <v>53868.800000000003</v>
      </c>
      <c r="T340" s="13">
        <f t="shared" ca="1" si="76"/>
        <v>215475.20000000001</v>
      </c>
      <c r="U340" t="str">
        <f>VLOOKUP(MID(B340,G340,F340-G340),Department!$A$1:$C$20,2,0)</f>
        <v>Product Manager</v>
      </c>
      <c r="V340" t="str">
        <f>VLOOKUP(U340,Department!$B$1:$C$20,2,0)</f>
        <v>Product Management</v>
      </c>
      <c r="W340" t="str">
        <f>VLOOKUP(MID(B340,FIND(":",B340,F340+1)+1,2),Employee!$G$1:$H$8,2,0)</f>
        <v>France</v>
      </c>
    </row>
    <row r="341" spans="1:23" x14ac:dyDescent="0.35">
      <c r="A341" t="str">
        <f t="shared" si="65"/>
        <v>EMP-SM-R15-2008</v>
      </c>
      <c r="B341" t="s">
        <v>405</v>
      </c>
      <c r="C341" t="str">
        <f t="shared" si="68"/>
        <v>N4388</v>
      </c>
      <c r="D341" t="str">
        <f>VLOOKUP(C341,Employee!$A$1:$B$1803,2,0)</f>
        <v>Claudio Esparza</v>
      </c>
      <c r="E341" t="str">
        <f>VLOOKUP(MID(B341,FIND(":",B341,FIND(":",B341)+1)+1,1),Employee!$C$1:$D$1803,2)</f>
        <v>Male</v>
      </c>
      <c r="F341">
        <f t="shared" si="66"/>
        <v>42</v>
      </c>
      <c r="G341">
        <f t="shared" si="67"/>
        <v>39</v>
      </c>
      <c r="H341" t="str">
        <f t="shared" si="69"/>
        <v>R15</v>
      </c>
      <c r="I341" t="str">
        <f>VLOOKUP(V341,Guide!$B$12:$C$18,2,0)</f>
        <v>SM</v>
      </c>
      <c r="J341" s="12" t="str">
        <f t="shared" si="70"/>
        <v>C3</v>
      </c>
      <c r="K341" s="12">
        <v>30956</v>
      </c>
      <c r="L341" s="12" t="str">
        <f t="shared" si="71"/>
        <v>Millennial</v>
      </c>
      <c r="M341">
        <f t="shared" ca="1" si="72"/>
        <v>40</v>
      </c>
      <c r="N341" s="12">
        <v>39632</v>
      </c>
      <c r="O341" s="14">
        <f t="shared" ca="1" si="73"/>
        <v>16</v>
      </c>
      <c r="P341" s="13">
        <v>363462</v>
      </c>
      <c r="Q341" s="13" t="str">
        <f t="shared" ca="1" si="74"/>
        <v>16 - 20 Year</v>
      </c>
      <c r="R341" s="3" t="str">
        <f t="shared" ca="1" si="77"/>
        <v>20%</v>
      </c>
      <c r="S341" s="13">
        <f t="shared" ca="1" si="75"/>
        <v>72692.400000000009</v>
      </c>
      <c r="T341" s="13">
        <f t="shared" ca="1" si="76"/>
        <v>290769.59999999998</v>
      </c>
      <c r="U341" t="str">
        <f>VLOOKUP(MID(B341,G341,F341-G341),Department!$A$1:$C$20,2,0)</f>
        <v>Sales</v>
      </c>
      <c r="V341" t="str">
        <f>VLOOKUP(U341,Department!$B$1:$C$20,2,0)</f>
        <v>Sales and Marketing</v>
      </c>
      <c r="W341" t="str">
        <f>VLOOKUP(MID(B341,FIND(":",B341,F341+1)+1,2),Employee!$G$1:$H$8,2,0)</f>
        <v>United Kingdom</v>
      </c>
    </row>
    <row r="342" spans="1:23" x14ac:dyDescent="0.35">
      <c r="A342" t="str">
        <f t="shared" si="65"/>
        <v>EMP-OPR-R17-2010</v>
      </c>
      <c r="B342" t="s">
        <v>406</v>
      </c>
      <c r="C342" t="str">
        <f t="shared" si="68"/>
        <v>N5942</v>
      </c>
      <c r="D342" t="str">
        <f>VLOOKUP(C342,Employee!$A$1:$B$1803,2,0)</f>
        <v>Theodore Donovan</v>
      </c>
      <c r="E342" t="str">
        <f>VLOOKUP(MID(B342,FIND(":",B342,FIND(":",B342)+1)+1,1),Employee!$C$1:$D$1803,2)</f>
        <v>Male</v>
      </c>
      <c r="F342">
        <f t="shared" si="66"/>
        <v>42</v>
      </c>
      <c r="G342">
        <f t="shared" si="67"/>
        <v>39</v>
      </c>
      <c r="H342" t="str">
        <f t="shared" si="69"/>
        <v>R17</v>
      </c>
      <c r="I342" t="str">
        <f>VLOOKUP(V342,Guide!$B$12:$C$18,2,0)</f>
        <v>OPR</v>
      </c>
      <c r="J342" s="12" t="str">
        <f t="shared" si="70"/>
        <v>C3</v>
      </c>
      <c r="K342" s="12">
        <v>30023</v>
      </c>
      <c r="L342" s="12" t="str">
        <f t="shared" si="71"/>
        <v>Millennial</v>
      </c>
      <c r="M342">
        <f t="shared" ca="1" si="72"/>
        <v>42</v>
      </c>
      <c r="N342" s="12">
        <v>40539</v>
      </c>
      <c r="O342" s="14">
        <f t="shared" ca="1" si="73"/>
        <v>14</v>
      </c>
      <c r="P342" s="13">
        <v>267435</v>
      </c>
      <c r="Q342" s="13" t="str">
        <f t="shared" ca="1" si="74"/>
        <v>11 - 15 Year</v>
      </c>
      <c r="R342" s="3" t="str">
        <f t="shared" ca="1" si="77"/>
        <v>15%</v>
      </c>
      <c r="S342" s="13">
        <f t="shared" ca="1" si="75"/>
        <v>40115.25</v>
      </c>
      <c r="T342" s="13">
        <f t="shared" ca="1" si="76"/>
        <v>227319.75</v>
      </c>
      <c r="U342" t="str">
        <f>VLOOKUP(MID(B342,G342,F342-G342),Department!$A$1:$C$20,2,0)</f>
        <v>Database Administrator</v>
      </c>
      <c r="V342" t="str">
        <f>VLOOKUP(U342,Department!$B$1:$C$20,2,0)</f>
        <v>Operation</v>
      </c>
      <c r="W342" t="str">
        <f>VLOOKUP(MID(B342,FIND(":",B342,F342+1)+1,2),Employee!$G$1:$H$8,2,0)</f>
        <v>United Kingdom</v>
      </c>
    </row>
    <row r="343" spans="1:23" x14ac:dyDescent="0.35">
      <c r="A343" t="str">
        <f t="shared" si="65"/>
        <v>EMP-HR-R18-2013</v>
      </c>
      <c r="B343" t="s">
        <v>407</v>
      </c>
      <c r="C343" t="str">
        <f t="shared" si="68"/>
        <v>N9325</v>
      </c>
      <c r="D343" t="str">
        <f>VLOOKUP(C343,Employee!$A$1:$B$1803,2,0)</f>
        <v>Dino Walton</v>
      </c>
      <c r="E343" t="str">
        <f>VLOOKUP(MID(B343,FIND(":",B343,FIND(":",B343)+1)+1,1),Employee!$C$1:$D$1803,2)</f>
        <v>Male</v>
      </c>
      <c r="F343">
        <f t="shared" si="66"/>
        <v>42</v>
      </c>
      <c r="G343">
        <f t="shared" si="67"/>
        <v>39</v>
      </c>
      <c r="H343" t="str">
        <f t="shared" si="69"/>
        <v>R18</v>
      </c>
      <c r="I343" t="str">
        <f>VLOOKUP(V343,Guide!$B$12:$C$18,2,0)</f>
        <v>HR</v>
      </c>
      <c r="J343" s="12" t="str">
        <f t="shared" si="70"/>
        <v>C7</v>
      </c>
      <c r="K343" s="12">
        <v>31835</v>
      </c>
      <c r="L343" s="12" t="str">
        <f t="shared" si="71"/>
        <v>Millennial</v>
      </c>
      <c r="M343">
        <f t="shared" ca="1" si="72"/>
        <v>37</v>
      </c>
      <c r="N343" s="12">
        <v>41585</v>
      </c>
      <c r="O343" s="14">
        <f t="shared" ca="1" si="73"/>
        <v>11</v>
      </c>
      <c r="P343" s="13">
        <v>196804</v>
      </c>
      <c r="Q343" s="13" t="str">
        <f t="shared" ca="1" si="74"/>
        <v>11 - 15 Year</v>
      </c>
      <c r="R343" s="3" t="str">
        <f t="shared" ca="1" si="77"/>
        <v>15%</v>
      </c>
      <c r="S343" s="13">
        <f t="shared" ca="1" si="75"/>
        <v>29520.6</v>
      </c>
      <c r="T343" s="13">
        <f t="shared" ca="1" si="76"/>
        <v>167283.4</v>
      </c>
      <c r="U343" t="str">
        <f>VLOOKUP(MID(B343,G343,F343-G343),Department!$A$1:$C$20,2,0)</f>
        <v>HR</v>
      </c>
      <c r="V343" t="str">
        <f>VLOOKUP(U343,Department!$B$1:$C$20,2,0)</f>
        <v>HR</v>
      </c>
      <c r="W343" t="str">
        <f>VLOOKUP(MID(B343,FIND(":",B343,F343+1)+1,2),Employee!$G$1:$H$8,2,0)</f>
        <v>Argentina</v>
      </c>
    </row>
    <row r="344" spans="1:23" x14ac:dyDescent="0.35">
      <c r="A344" t="str">
        <f t="shared" si="65"/>
        <v>EMP-PM-R5-2013</v>
      </c>
      <c r="B344" t="s">
        <v>408</v>
      </c>
      <c r="C344" t="str">
        <f t="shared" si="68"/>
        <v>N8995</v>
      </c>
      <c r="D344" t="str">
        <f>VLOOKUP(C344,Employee!$A$1:$B$1803,2,0)</f>
        <v>Thad Velasquez</v>
      </c>
      <c r="E344" t="str">
        <f>VLOOKUP(MID(B344,FIND(":",B344,FIND(":",B344)+1)+1,1),Employee!$C$1:$D$1803,2)</f>
        <v>Male</v>
      </c>
      <c r="F344">
        <f t="shared" si="66"/>
        <v>41</v>
      </c>
      <c r="G344">
        <f t="shared" si="67"/>
        <v>39</v>
      </c>
      <c r="H344" t="str">
        <f t="shared" si="69"/>
        <v>R5</v>
      </c>
      <c r="I344" t="str">
        <f>VLOOKUP(V344,Guide!$B$12:$C$18,2,0)</f>
        <v>PM</v>
      </c>
      <c r="J344" s="12" t="str">
        <f t="shared" si="70"/>
        <v>C1</v>
      </c>
      <c r="K344" s="12">
        <v>30088</v>
      </c>
      <c r="L344" s="12" t="str">
        <f t="shared" si="71"/>
        <v>Millennial</v>
      </c>
      <c r="M344">
        <f t="shared" ca="1" si="72"/>
        <v>42</v>
      </c>
      <c r="N344" s="12">
        <v>41491</v>
      </c>
      <c r="O344" s="14">
        <f t="shared" ca="1" si="73"/>
        <v>11</v>
      </c>
      <c r="P344" s="13">
        <v>375290</v>
      </c>
      <c r="Q344" s="13" t="str">
        <f t="shared" ca="1" si="74"/>
        <v>11 - 15 Year</v>
      </c>
      <c r="R344" s="3" t="str">
        <f t="shared" ca="1" si="77"/>
        <v>15%</v>
      </c>
      <c r="S344" s="13">
        <f t="shared" ca="1" si="75"/>
        <v>56293.5</v>
      </c>
      <c r="T344" s="13">
        <f t="shared" ca="1" si="76"/>
        <v>318996.5</v>
      </c>
      <c r="U344" t="str">
        <f>VLOOKUP(MID(B344,G344,F344-G344),Department!$A$1:$C$20,2,0)</f>
        <v>Product Manager</v>
      </c>
      <c r="V344" t="str">
        <f>VLOOKUP(U344,Department!$B$1:$C$20,2,0)</f>
        <v>Product Management</v>
      </c>
      <c r="W344" t="str">
        <f>VLOOKUP(MID(B344,FIND(":",B344,F344+1)+1,2),Employee!$G$1:$H$8,2,0)</f>
        <v>United States Of America</v>
      </c>
    </row>
    <row r="345" spans="1:23" x14ac:dyDescent="0.35">
      <c r="A345" t="str">
        <f t="shared" si="65"/>
        <v>EMP-SM-R15-2013</v>
      </c>
      <c r="B345" t="s">
        <v>409</v>
      </c>
      <c r="C345" t="str">
        <f t="shared" si="68"/>
        <v>N8328</v>
      </c>
      <c r="D345" t="str">
        <f>VLOOKUP(C345,Employee!$A$1:$B$1803,2,0)</f>
        <v>Jamey Leach</v>
      </c>
      <c r="E345" t="str">
        <f>VLOOKUP(MID(B345,FIND(":",B345,FIND(":",B345)+1)+1,1),Employee!$C$1:$D$1803,2)</f>
        <v>Male</v>
      </c>
      <c r="F345">
        <f t="shared" si="66"/>
        <v>42</v>
      </c>
      <c r="G345">
        <f t="shared" si="67"/>
        <v>39</v>
      </c>
      <c r="H345" t="str">
        <f t="shared" si="69"/>
        <v>R15</v>
      </c>
      <c r="I345" t="str">
        <f>VLOOKUP(V345,Guide!$B$12:$C$18,2,0)</f>
        <v>SM</v>
      </c>
      <c r="J345" s="12" t="str">
        <f t="shared" si="70"/>
        <v>C1</v>
      </c>
      <c r="K345" s="12">
        <v>29256</v>
      </c>
      <c r="L345" s="12" t="str">
        <f t="shared" si="71"/>
        <v>Gen X</v>
      </c>
      <c r="M345">
        <f t="shared" ca="1" si="72"/>
        <v>45</v>
      </c>
      <c r="N345" s="12">
        <v>41361</v>
      </c>
      <c r="O345" s="14">
        <f t="shared" ca="1" si="73"/>
        <v>11</v>
      </c>
      <c r="P345" s="13">
        <v>211594</v>
      </c>
      <c r="Q345" s="13" t="str">
        <f t="shared" ca="1" si="74"/>
        <v>11 - 15 Year</v>
      </c>
      <c r="R345" s="3" t="str">
        <f t="shared" ca="1" si="77"/>
        <v>15%</v>
      </c>
      <c r="S345" s="13">
        <f t="shared" ca="1" si="75"/>
        <v>31739.1</v>
      </c>
      <c r="T345" s="13">
        <f t="shared" ca="1" si="76"/>
        <v>179854.9</v>
      </c>
      <c r="U345" t="str">
        <f>VLOOKUP(MID(B345,G345,F345-G345),Department!$A$1:$C$20,2,0)</f>
        <v>Sales</v>
      </c>
      <c r="V345" t="str">
        <f>VLOOKUP(U345,Department!$B$1:$C$20,2,0)</f>
        <v>Sales and Marketing</v>
      </c>
      <c r="W345" t="str">
        <f>VLOOKUP(MID(B345,FIND(":",B345,F345+1)+1,2),Employee!$G$1:$H$8,2,0)</f>
        <v>United States Of America</v>
      </c>
    </row>
    <row r="346" spans="1:23" x14ac:dyDescent="0.35">
      <c r="A346" t="str">
        <f t="shared" si="65"/>
        <v>EMP-HR-R18-2015</v>
      </c>
      <c r="B346" t="s">
        <v>410</v>
      </c>
      <c r="C346" t="str">
        <f t="shared" si="68"/>
        <v>N14531</v>
      </c>
      <c r="D346" t="str">
        <f>VLOOKUP(C346,Employee!$A$1:$B$1803,2,0)</f>
        <v>Lottie Johnston</v>
      </c>
      <c r="E346" t="str">
        <f>VLOOKUP(MID(B346,FIND(":",B346,FIND(":",B346)+1)+1,1),Employee!$C$1:$D$1803,2)</f>
        <v>Female</v>
      </c>
      <c r="F346">
        <f t="shared" si="66"/>
        <v>43</v>
      </c>
      <c r="G346">
        <f t="shared" si="67"/>
        <v>40</v>
      </c>
      <c r="H346" t="str">
        <f t="shared" si="69"/>
        <v>R18</v>
      </c>
      <c r="I346" t="str">
        <f>VLOOKUP(V346,Guide!$B$12:$C$18,2,0)</f>
        <v>HR</v>
      </c>
      <c r="J346" s="12" t="str">
        <f t="shared" si="70"/>
        <v>C4</v>
      </c>
      <c r="K346" s="12">
        <v>33080</v>
      </c>
      <c r="L346" s="12" t="str">
        <f t="shared" si="71"/>
        <v>Millennial</v>
      </c>
      <c r="M346">
        <f t="shared" ca="1" si="72"/>
        <v>34</v>
      </c>
      <c r="N346" s="12">
        <v>42180</v>
      </c>
      <c r="O346" s="14">
        <f t="shared" ca="1" si="73"/>
        <v>9</v>
      </c>
      <c r="P346" s="13">
        <v>111078</v>
      </c>
      <c r="Q346" s="13" t="str">
        <f t="shared" ca="1" si="74"/>
        <v>5 - 10 Year</v>
      </c>
      <c r="R346" s="3" t="str">
        <f t="shared" ca="1" si="77"/>
        <v>10%</v>
      </c>
      <c r="S346" s="13">
        <f t="shared" ca="1" si="75"/>
        <v>11107.800000000001</v>
      </c>
      <c r="T346" s="13">
        <f t="shared" ca="1" si="76"/>
        <v>99970.2</v>
      </c>
      <c r="U346" t="str">
        <f>VLOOKUP(MID(B346,G346,F346-G346),Department!$A$1:$C$20,2,0)</f>
        <v>HR</v>
      </c>
      <c r="V346" t="str">
        <f>VLOOKUP(U346,Department!$B$1:$C$20,2,0)</f>
        <v>HR</v>
      </c>
      <c r="W346" t="str">
        <f>VLOOKUP(MID(B346,FIND(":",B346,F346+1)+1,2),Employee!$G$1:$H$8,2,0)</f>
        <v>Australia</v>
      </c>
    </row>
    <row r="347" spans="1:23" x14ac:dyDescent="0.35">
      <c r="A347" t="str">
        <f t="shared" si="65"/>
        <v>EMP-SM-R10-2013</v>
      </c>
      <c r="B347" t="s">
        <v>411</v>
      </c>
      <c r="C347" t="str">
        <f t="shared" si="68"/>
        <v>N8322</v>
      </c>
      <c r="D347" t="str">
        <f>VLOOKUP(C347,Employee!$A$1:$B$1803,2,0)</f>
        <v>Tyler Booker</v>
      </c>
      <c r="E347" t="str">
        <f>VLOOKUP(MID(B347,FIND(":",B347,FIND(":",B347)+1)+1,1),Employee!$C$1:$D$1803,2)</f>
        <v>Male</v>
      </c>
      <c r="F347">
        <f t="shared" si="66"/>
        <v>42</v>
      </c>
      <c r="G347">
        <f t="shared" si="67"/>
        <v>39</v>
      </c>
      <c r="H347" t="str">
        <f t="shared" si="69"/>
        <v>R10</v>
      </c>
      <c r="I347" t="str">
        <f>VLOOKUP(V347,Guide!$B$12:$C$18,2,0)</f>
        <v>SM</v>
      </c>
      <c r="J347" s="12" t="str">
        <f t="shared" si="70"/>
        <v>C2</v>
      </c>
      <c r="K347" s="12">
        <v>32557</v>
      </c>
      <c r="L347" s="12" t="str">
        <f t="shared" si="71"/>
        <v>Millennial</v>
      </c>
      <c r="M347">
        <f t="shared" ca="1" si="72"/>
        <v>36</v>
      </c>
      <c r="N347" s="12">
        <v>41358</v>
      </c>
      <c r="O347" s="14">
        <f t="shared" ca="1" si="73"/>
        <v>11</v>
      </c>
      <c r="P347" s="13">
        <v>142024</v>
      </c>
      <c r="Q347" s="13" t="str">
        <f t="shared" ca="1" si="74"/>
        <v>11 - 15 Year</v>
      </c>
      <c r="R347" s="3" t="str">
        <f t="shared" ca="1" si="77"/>
        <v>15%</v>
      </c>
      <c r="S347" s="13">
        <f t="shared" ca="1" si="75"/>
        <v>21303.599999999999</v>
      </c>
      <c r="T347" s="13">
        <f t="shared" ca="1" si="76"/>
        <v>120720.4</v>
      </c>
      <c r="U347" t="str">
        <f>VLOOKUP(MID(B347,G347,F347-G347),Department!$A$1:$C$20,2,0)</f>
        <v>Marketing</v>
      </c>
      <c r="V347" t="str">
        <f>VLOOKUP(U347,Department!$B$1:$C$20,2,0)</f>
        <v>Sales and Marketing</v>
      </c>
      <c r="W347" t="str">
        <f>VLOOKUP(MID(B347,FIND(":",B347,F347+1)+1,2),Employee!$G$1:$H$8,2,0)</f>
        <v>Canada</v>
      </c>
    </row>
    <row r="348" spans="1:23" x14ac:dyDescent="0.35">
      <c r="A348" t="str">
        <f t="shared" si="65"/>
        <v>EMP-OPR-R2-2012</v>
      </c>
      <c r="B348" t="s">
        <v>412</v>
      </c>
      <c r="C348" t="str">
        <f t="shared" si="68"/>
        <v>N7506</v>
      </c>
      <c r="D348" t="str">
        <f>VLOOKUP(C348,Employee!$A$1:$B$1803,2,0)</f>
        <v>Geoffrey Burns</v>
      </c>
      <c r="E348" t="str">
        <f>VLOOKUP(MID(B348,FIND(":",B348,FIND(":",B348)+1)+1,1),Employee!$C$1:$D$1803,2)</f>
        <v>Male</v>
      </c>
      <c r="F348">
        <f t="shared" si="66"/>
        <v>41</v>
      </c>
      <c r="G348">
        <f t="shared" si="67"/>
        <v>39</v>
      </c>
      <c r="H348" t="str">
        <f t="shared" si="69"/>
        <v>R2</v>
      </c>
      <c r="I348" t="str">
        <f>VLOOKUP(V348,Guide!$B$12:$C$18,2,0)</f>
        <v>OPR</v>
      </c>
      <c r="J348" s="12" t="str">
        <f t="shared" si="70"/>
        <v>C1</v>
      </c>
      <c r="K348" s="12">
        <v>28669</v>
      </c>
      <c r="L348" s="12" t="str">
        <f t="shared" si="71"/>
        <v>Gen X</v>
      </c>
      <c r="M348">
        <f t="shared" ca="1" si="72"/>
        <v>46</v>
      </c>
      <c r="N348" s="12">
        <v>41148</v>
      </c>
      <c r="O348" s="14">
        <f t="shared" ca="1" si="73"/>
        <v>12</v>
      </c>
      <c r="P348" s="13">
        <v>201071</v>
      </c>
      <c r="Q348" s="13" t="str">
        <f t="shared" ca="1" si="74"/>
        <v>11 - 15 Year</v>
      </c>
      <c r="R348" s="3" t="str">
        <f t="shared" ca="1" si="77"/>
        <v>15%</v>
      </c>
      <c r="S348" s="13">
        <f t="shared" ca="1" si="75"/>
        <v>30160.649999999998</v>
      </c>
      <c r="T348" s="13">
        <f t="shared" ca="1" si="76"/>
        <v>170910.35</v>
      </c>
      <c r="U348" t="str">
        <f>VLOOKUP(MID(B348,G348,F348-G348),Department!$A$1:$C$20,2,0)</f>
        <v>Network Engineer</v>
      </c>
      <c r="V348" t="str">
        <f>VLOOKUP(U348,Department!$B$1:$C$20,2,0)</f>
        <v>Operation</v>
      </c>
      <c r="W348" t="str">
        <f>VLOOKUP(MID(B348,FIND(":",B348,F348+1)+1,2),Employee!$G$1:$H$8,2,0)</f>
        <v>United States Of America</v>
      </c>
    </row>
    <row r="349" spans="1:23" x14ac:dyDescent="0.35">
      <c r="A349" t="str">
        <f t="shared" si="65"/>
        <v>EMP-FN-R19-2012</v>
      </c>
      <c r="B349" t="s">
        <v>413</v>
      </c>
      <c r="C349" t="str">
        <f t="shared" si="68"/>
        <v>N7685</v>
      </c>
      <c r="D349" t="str">
        <f>VLOOKUP(C349,Employee!$A$1:$B$1803,2,0)</f>
        <v>Elisabeth Leon</v>
      </c>
      <c r="E349" t="str">
        <f>VLOOKUP(MID(B349,FIND(":",B349,FIND(":",B349)+1)+1,1),Employee!$C$1:$D$1803,2)</f>
        <v>Female</v>
      </c>
      <c r="F349">
        <f t="shared" si="66"/>
        <v>42</v>
      </c>
      <c r="G349">
        <f t="shared" si="67"/>
        <v>39</v>
      </c>
      <c r="H349" t="str">
        <f t="shared" si="69"/>
        <v>R19</v>
      </c>
      <c r="I349" t="str">
        <f>VLOOKUP(V349,Guide!$B$12:$C$18,2,0)</f>
        <v>FN</v>
      </c>
      <c r="J349" s="12" t="str">
        <f t="shared" si="70"/>
        <v>C3</v>
      </c>
      <c r="K349" s="12">
        <v>31764</v>
      </c>
      <c r="L349" s="12" t="str">
        <f t="shared" si="71"/>
        <v>Millennial</v>
      </c>
      <c r="M349">
        <f t="shared" ca="1" si="72"/>
        <v>38</v>
      </c>
      <c r="N349" s="12">
        <v>41193</v>
      </c>
      <c r="O349" s="14">
        <f t="shared" ca="1" si="73"/>
        <v>12</v>
      </c>
      <c r="P349" s="13">
        <v>285436</v>
      </c>
      <c r="Q349" s="13" t="str">
        <f t="shared" ca="1" si="74"/>
        <v>11 - 15 Year</v>
      </c>
      <c r="R349" s="3" t="str">
        <f t="shared" ca="1" si="77"/>
        <v>15%</v>
      </c>
      <c r="S349" s="13">
        <f t="shared" ca="1" si="75"/>
        <v>42815.4</v>
      </c>
      <c r="T349" s="13">
        <f t="shared" ca="1" si="76"/>
        <v>242620.6</v>
      </c>
      <c r="U349" t="str">
        <f>VLOOKUP(MID(B349,G349,F349-G349),Department!$A$1:$C$20,2,0)</f>
        <v>Accounting</v>
      </c>
      <c r="V349" t="str">
        <f>VLOOKUP(U349,Department!$B$1:$C$20,2,0)</f>
        <v>Finance</v>
      </c>
      <c r="W349" t="str">
        <f>VLOOKUP(MID(B349,FIND(":",B349,F349+1)+1,2),Employee!$G$1:$H$8,2,0)</f>
        <v>United Kingdom</v>
      </c>
    </row>
    <row r="350" spans="1:23" x14ac:dyDescent="0.35">
      <c r="A350" t="str">
        <f t="shared" si="65"/>
        <v>EMP-OPR-R16-2012</v>
      </c>
      <c r="B350" t="s">
        <v>414</v>
      </c>
      <c r="C350" t="str">
        <f t="shared" si="68"/>
        <v>N6597</v>
      </c>
      <c r="D350" t="str">
        <f>VLOOKUP(C350,Employee!$A$1:$B$1803,2,0)</f>
        <v>Leroy Cook</v>
      </c>
      <c r="E350" t="str">
        <f>VLOOKUP(MID(B350,FIND(":",B350,FIND(":",B350)+1)+1,1),Employee!$C$1:$D$1803,2)</f>
        <v>Male</v>
      </c>
      <c r="F350">
        <f t="shared" si="66"/>
        <v>42</v>
      </c>
      <c r="G350">
        <f t="shared" si="67"/>
        <v>39</v>
      </c>
      <c r="H350" t="str">
        <f t="shared" si="69"/>
        <v>R16</v>
      </c>
      <c r="I350" t="str">
        <f>VLOOKUP(V350,Guide!$B$12:$C$18,2,0)</f>
        <v>OPR</v>
      </c>
      <c r="J350" s="12" t="str">
        <f t="shared" si="70"/>
        <v>C6</v>
      </c>
      <c r="K350" s="12">
        <v>31022</v>
      </c>
      <c r="L350" s="12" t="str">
        <f t="shared" si="71"/>
        <v>Millennial</v>
      </c>
      <c r="M350">
        <f t="shared" ca="1" si="72"/>
        <v>40</v>
      </c>
      <c r="N350" s="12">
        <v>40938</v>
      </c>
      <c r="O350" s="14">
        <f t="shared" ca="1" si="73"/>
        <v>13</v>
      </c>
      <c r="P350" s="13">
        <v>228296</v>
      </c>
      <c r="Q350" s="13" t="str">
        <f t="shared" ca="1" si="74"/>
        <v>11 - 15 Year</v>
      </c>
      <c r="R350" s="3" t="str">
        <f t="shared" ca="1" si="77"/>
        <v>15%</v>
      </c>
      <c r="S350" s="13">
        <f t="shared" ca="1" si="75"/>
        <v>34244.400000000001</v>
      </c>
      <c r="T350" s="13">
        <f t="shared" ca="1" si="76"/>
        <v>194051.6</v>
      </c>
      <c r="U350" t="str">
        <f>VLOOKUP(MID(B350,G350,F350-G350),Department!$A$1:$C$20,2,0)</f>
        <v>IT Support</v>
      </c>
      <c r="V350" t="str">
        <f>VLOOKUP(U350,Department!$B$1:$C$20,2,0)</f>
        <v>Operation</v>
      </c>
      <c r="W350" t="str">
        <f>VLOOKUP(MID(B350,FIND(":",B350,F350+1)+1,2),Employee!$G$1:$H$8,2,0)</f>
        <v>France</v>
      </c>
    </row>
    <row r="351" spans="1:23" x14ac:dyDescent="0.35">
      <c r="A351" t="str">
        <f t="shared" si="65"/>
        <v>EMP-PM-R14-2011</v>
      </c>
      <c r="B351" t="s">
        <v>415</v>
      </c>
      <c r="C351" t="str">
        <f t="shared" si="68"/>
        <v>N6548</v>
      </c>
      <c r="D351" t="str">
        <f>VLOOKUP(C351,Employee!$A$1:$B$1803,2,0)</f>
        <v>Dalton Pitts</v>
      </c>
      <c r="E351" t="str">
        <f>VLOOKUP(MID(B351,FIND(":",B351,FIND(":",B351)+1)+1,1),Employee!$C$1:$D$1803,2)</f>
        <v>Male</v>
      </c>
      <c r="F351">
        <f t="shared" si="66"/>
        <v>42</v>
      </c>
      <c r="G351">
        <f t="shared" si="67"/>
        <v>39</v>
      </c>
      <c r="H351" t="str">
        <f t="shared" si="69"/>
        <v>R14</v>
      </c>
      <c r="I351" t="str">
        <f>VLOOKUP(V351,Guide!$B$12:$C$18,2,0)</f>
        <v>PM</v>
      </c>
      <c r="J351" s="12" t="str">
        <f t="shared" si="70"/>
        <v>C7</v>
      </c>
      <c r="K351" s="12">
        <v>28699</v>
      </c>
      <c r="L351" s="12" t="str">
        <f t="shared" si="71"/>
        <v>Gen X</v>
      </c>
      <c r="M351">
        <f t="shared" ca="1" si="72"/>
        <v>46</v>
      </c>
      <c r="N351" s="12">
        <v>40854</v>
      </c>
      <c r="O351" s="14">
        <f t="shared" ca="1" si="73"/>
        <v>13</v>
      </c>
      <c r="P351" s="13">
        <v>133761</v>
      </c>
      <c r="Q351" s="13" t="str">
        <f t="shared" ca="1" si="74"/>
        <v>11 - 15 Year</v>
      </c>
      <c r="R351" s="3" t="str">
        <f t="shared" ca="1" si="77"/>
        <v>15%</v>
      </c>
      <c r="S351" s="13">
        <f t="shared" ca="1" si="75"/>
        <v>20064.149999999998</v>
      </c>
      <c r="T351" s="13">
        <f t="shared" ca="1" si="76"/>
        <v>113696.85</v>
      </c>
      <c r="U351" t="str">
        <f>VLOOKUP(MID(B351,G351,F351-G351),Department!$A$1:$C$20,2,0)</f>
        <v>SEO Specialist</v>
      </c>
      <c r="V351" t="str">
        <f>VLOOKUP(U351,Department!$B$1:$C$20,2,0)</f>
        <v>Product Management</v>
      </c>
      <c r="W351" t="str">
        <f>VLOOKUP(MID(B351,FIND(":",B351,F351+1)+1,2),Employee!$G$1:$H$8,2,0)</f>
        <v>Argentina</v>
      </c>
    </row>
    <row r="352" spans="1:23" x14ac:dyDescent="0.35">
      <c r="A352" t="str">
        <f t="shared" si="65"/>
        <v>EMP-ENG-R7-2010</v>
      </c>
      <c r="B352" t="s">
        <v>416</v>
      </c>
      <c r="C352" t="str">
        <f t="shared" si="68"/>
        <v>N5713</v>
      </c>
      <c r="D352" t="str">
        <f>VLOOKUP(C352,Employee!$A$1:$B$1803,2,0)</f>
        <v>Javier Andersen</v>
      </c>
      <c r="E352" t="str">
        <f>VLOOKUP(MID(B352,FIND(":",B352,FIND(":",B352)+1)+1,1),Employee!$C$1:$D$1803,2)</f>
        <v>Male</v>
      </c>
      <c r="F352">
        <f t="shared" si="66"/>
        <v>41</v>
      </c>
      <c r="G352">
        <f t="shared" si="67"/>
        <v>39</v>
      </c>
      <c r="H352" t="str">
        <f t="shared" si="69"/>
        <v>R7</v>
      </c>
      <c r="I352" t="str">
        <f>VLOOKUP(V352,Guide!$B$12:$C$18,2,0)</f>
        <v>ENG</v>
      </c>
      <c r="J352" s="12" t="str">
        <f t="shared" si="70"/>
        <v>C2</v>
      </c>
      <c r="K352" s="12">
        <v>28439</v>
      </c>
      <c r="L352" s="12" t="str">
        <f t="shared" si="71"/>
        <v>Gen X</v>
      </c>
      <c r="M352">
        <f t="shared" ca="1" si="72"/>
        <v>47</v>
      </c>
      <c r="N352" s="12">
        <v>40427</v>
      </c>
      <c r="O352" s="14">
        <f t="shared" ca="1" si="73"/>
        <v>14</v>
      </c>
      <c r="P352" s="13">
        <v>205742</v>
      </c>
      <c r="Q352" s="13" t="str">
        <f t="shared" ca="1" si="74"/>
        <v>11 - 15 Year</v>
      </c>
      <c r="R352" s="3" t="str">
        <f t="shared" ca="1" si="77"/>
        <v>15%</v>
      </c>
      <c r="S352" s="13">
        <f t="shared" ca="1" si="75"/>
        <v>30861.3</v>
      </c>
      <c r="T352" s="13">
        <f t="shared" ca="1" si="76"/>
        <v>174880.7</v>
      </c>
      <c r="U352" t="str">
        <f>VLOOKUP(MID(B352,G352,F352-G352),Department!$A$1:$C$20,2,0)</f>
        <v>AI Engineer</v>
      </c>
      <c r="V352" t="str">
        <f>VLOOKUP(U352,Department!$B$1:$C$20,2,0)</f>
        <v>Engineering and Data</v>
      </c>
      <c r="W352" t="str">
        <f>VLOOKUP(MID(B352,FIND(":",B352,F352+1)+1,2),Employee!$G$1:$H$8,2,0)</f>
        <v>Canada</v>
      </c>
    </row>
    <row r="353" spans="1:23" x14ac:dyDescent="0.35">
      <c r="A353" t="str">
        <f t="shared" si="65"/>
        <v>EMP-PM-R5-2016</v>
      </c>
      <c r="B353" t="s">
        <v>417</v>
      </c>
      <c r="C353" t="str">
        <f t="shared" si="68"/>
        <v>N14652</v>
      </c>
      <c r="D353" t="str">
        <f>VLOOKUP(C353,Employee!$A$1:$B$1803,2,0)</f>
        <v>Sherrie Curry</v>
      </c>
      <c r="E353" t="str">
        <f>VLOOKUP(MID(B353,FIND(":",B353,FIND(":",B353)+1)+1,1),Employee!$C$1:$D$1803,2)</f>
        <v>Female</v>
      </c>
      <c r="F353">
        <f t="shared" si="66"/>
        <v>42</v>
      </c>
      <c r="G353">
        <f t="shared" si="67"/>
        <v>40</v>
      </c>
      <c r="H353" t="str">
        <f t="shared" si="69"/>
        <v>R5</v>
      </c>
      <c r="I353" t="str">
        <f>VLOOKUP(V353,Guide!$B$12:$C$18,2,0)</f>
        <v>PM</v>
      </c>
      <c r="J353" s="12" t="str">
        <f t="shared" si="70"/>
        <v>C2</v>
      </c>
      <c r="K353" s="12">
        <v>33410</v>
      </c>
      <c r="L353" s="12" t="str">
        <f t="shared" si="71"/>
        <v>Millennial</v>
      </c>
      <c r="M353">
        <f t="shared" ca="1" si="72"/>
        <v>33</v>
      </c>
      <c r="N353" s="12">
        <v>42555</v>
      </c>
      <c r="O353" s="14">
        <f t="shared" ca="1" si="73"/>
        <v>8</v>
      </c>
      <c r="P353" s="13">
        <v>116053</v>
      </c>
      <c r="Q353" s="13" t="str">
        <f t="shared" ca="1" si="74"/>
        <v>5 - 10 Year</v>
      </c>
      <c r="R353" s="3" t="str">
        <f t="shared" ca="1" si="77"/>
        <v>10%</v>
      </c>
      <c r="S353" s="13">
        <f t="shared" ca="1" si="75"/>
        <v>11605.300000000001</v>
      </c>
      <c r="T353" s="13">
        <f t="shared" ca="1" si="76"/>
        <v>104447.7</v>
      </c>
      <c r="U353" t="str">
        <f>VLOOKUP(MID(B353,G353,F353-G353),Department!$A$1:$C$20,2,0)</f>
        <v>Product Manager</v>
      </c>
      <c r="V353" t="str">
        <f>VLOOKUP(U353,Department!$B$1:$C$20,2,0)</f>
        <v>Product Management</v>
      </c>
      <c r="W353" t="str">
        <f>VLOOKUP(MID(B353,FIND(":",B353,F353+1)+1,2),Employee!$G$1:$H$8,2,0)</f>
        <v>Canada</v>
      </c>
    </row>
    <row r="354" spans="1:23" x14ac:dyDescent="0.35">
      <c r="A354" t="str">
        <f t="shared" si="65"/>
        <v>EMP-ENG-R12-2008</v>
      </c>
      <c r="B354" t="s">
        <v>418</v>
      </c>
      <c r="C354" t="str">
        <f t="shared" si="68"/>
        <v>N4403</v>
      </c>
      <c r="D354" t="str">
        <f>VLOOKUP(C354,Employee!$A$1:$B$1803,2,0)</f>
        <v>Issac Bright</v>
      </c>
      <c r="E354" t="str">
        <f>VLOOKUP(MID(B354,FIND(":",B354,FIND(":",B354)+1)+1,1),Employee!$C$1:$D$1803,2)</f>
        <v>Male</v>
      </c>
      <c r="F354">
        <f t="shared" si="66"/>
        <v>42</v>
      </c>
      <c r="G354">
        <f t="shared" si="67"/>
        <v>39</v>
      </c>
      <c r="H354" t="str">
        <f t="shared" si="69"/>
        <v>R12</v>
      </c>
      <c r="I354" t="str">
        <f>VLOOKUP(V354,Guide!$B$12:$C$18,2,0)</f>
        <v>ENG</v>
      </c>
      <c r="J354" s="12" t="str">
        <f t="shared" si="70"/>
        <v>C4</v>
      </c>
      <c r="K354" s="12">
        <v>30096</v>
      </c>
      <c r="L354" s="12" t="str">
        <f t="shared" si="71"/>
        <v>Millennial</v>
      </c>
      <c r="M354">
        <f t="shared" ca="1" si="72"/>
        <v>42</v>
      </c>
      <c r="N354" s="12">
        <v>39636</v>
      </c>
      <c r="O354" s="14">
        <f t="shared" ca="1" si="73"/>
        <v>16</v>
      </c>
      <c r="P354" s="13">
        <v>330280</v>
      </c>
      <c r="Q354" s="13" t="str">
        <f t="shared" ca="1" si="74"/>
        <v>16 - 20 Year</v>
      </c>
      <c r="R354" s="3" t="str">
        <f t="shared" ca="1" si="77"/>
        <v>20%</v>
      </c>
      <c r="S354" s="13">
        <f t="shared" ca="1" si="75"/>
        <v>66056</v>
      </c>
      <c r="T354" s="13">
        <f t="shared" ca="1" si="76"/>
        <v>264224</v>
      </c>
      <c r="U354" t="str">
        <f>VLOOKUP(MID(B354,G354,F354-G354),Department!$A$1:$C$20,2,0)</f>
        <v>Data Analyst</v>
      </c>
      <c r="V354" t="str">
        <f>VLOOKUP(U354,Department!$B$1:$C$20,2,0)</f>
        <v>Engineering and Data</v>
      </c>
      <c r="W354" t="str">
        <f>VLOOKUP(MID(B354,FIND(":",B354,F354+1)+1,2),Employee!$G$1:$H$8,2,0)</f>
        <v>Australia</v>
      </c>
    </row>
    <row r="355" spans="1:23" x14ac:dyDescent="0.35">
      <c r="A355" t="str">
        <f t="shared" si="65"/>
        <v>EMP-ENG-R4-2004</v>
      </c>
      <c r="B355" t="s">
        <v>419</v>
      </c>
      <c r="C355" t="str">
        <f t="shared" si="68"/>
        <v>N2840</v>
      </c>
      <c r="D355" t="str">
        <f>VLOOKUP(C355,Employee!$A$1:$B$1803,2,0)</f>
        <v>Francesco Warren</v>
      </c>
      <c r="E355" t="str">
        <f>VLOOKUP(MID(B355,FIND(":",B355,FIND(":",B355)+1)+1,1),Employee!$C$1:$D$1803,2)</f>
        <v>Male</v>
      </c>
      <c r="F355">
        <f t="shared" si="66"/>
        <v>41</v>
      </c>
      <c r="G355">
        <f t="shared" si="67"/>
        <v>39</v>
      </c>
      <c r="H355" t="str">
        <f t="shared" si="69"/>
        <v>R4</v>
      </c>
      <c r="I355" t="str">
        <f>VLOOKUP(V355,Guide!$B$12:$C$18,2,0)</f>
        <v>ENG</v>
      </c>
      <c r="J355" s="12" t="str">
        <f t="shared" si="70"/>
        <v>C4</v>
      </c>
      <c r="K355" s="12">
        <v>27678</v>
      </c>
      <c r="L355" s="12" t="str">
        <f t="shared" si="71"/>
        <v>Gen X</v>
      </c>
      <c r="M355">
        <f t="shared" ca="1" si="72"/>
        <v>49</v>
      </c>
      <c r="N355" s="12">
        <v>38231</v>
      </c>
      <c r="O355" s="14">
        <f t="shared" ca="1" si="73"/>
        <v>20</v>
      </c>
      <c r="P355" s="13">
        <v>634733</v>
      </c>
      <c r="Q355" s="13" t="str">
        <f t="shared" ca="1" si="74"/>
        <v>16 - 20 Year</v>
      </c>
      <c r="R355" s="3" t="str">
        <f t="shared" ca="1" si="77"/>
        <v>20%</v>
      </c>
      <c r="S355" s="13">
        <f t="shared" ca="1" si="75"/>
        <v>126946.6</v>
      </c>
      <c r="T355" s="13">
        <f t="shared" ca="1" si="76"/>
        <v>507786.4</v>
      </c>
      <c r="U355" t="str">
        <f>VLOOKUP(MID(B355,G355,F355-G355),Department!$A$1:$C$20,2,0)</f>
        <v>FrontEnd Developer</v>
      </c>
      <c r="V355" t="str">
        <f>VLOOKUP(U355,Department!$B$1:$C$20,2,0)</f>
        <v>Engineering and Data</v>
      </c>
      <c r="W355" t="str">
        <f>VLOOKUP(MID(B355,FIND(":",B355,F355+1)+1,2),Employee!$G$1:$H$8,2,0)</f>
        <v>Australia</v>
      </c>
    </row>
    <row r="356" spans="1:23" x14ac:dyDescent="0.35">
      <c r="A356" t="str">
        <f t="shared" si="65"/>
        <v>EMP-SM-R15-2016</v>
      </c>
      <c r="B356" t="s">
        <v>420</v>
      </c>
      <c r="C356" t="str">
        <f t="shared" si="68"/>
        <v>N17103</v>
      </c>
      <c r="D356" t="str">
        <f>VLOOKUP(C356,Employee!$A$1:$B$1803,2,0)</f>
        <v>Garth Gamble</v>
      </c>
      <c r="E356" t="str">
        <f>VLOOKUP(MID(B356,FIND(":",B356,FIND(":",B356)+1)+1,1),Employee!$C$1:$D$1803,2)</f>
        <v>Male</v>
      </c>
      <c r="F356">
        <f t="shared" si="66"/>
        <v>43</v>
      </c>
      <c r="G356">
        <f t="shared" si="67"/>
        <v>40</v>
      </c>
      <c r="H356" t="str">
        <f t="shared" si="69"/>
        <v>R15</v>
      </c>
      <c r="I356" t="str">
        <f>VLOOKUP(V356,Guide!$B$12:$C$18,2,0)</f>
        <v>SM</v>
      </c>
      <c r="J356" s="12" t="str">
        <f t="shared" si="70"/>
        <v>C1</v>
      </c>
      <c r="K356" s="12">
        <v>33332</v>
      </c>
      <c r="L356" s="12" t="str">
        <f t="shared" si="71"/>
        <v>Millennial</v>
      </c>
      <c r="M356">
        <f t="shared" ca="1" si="72"/>
        <v>33</v>
      </c>
      <c r="N356" s="12">
        <v>42730</v>
      </c>
      <c r="O356" s="14">
        <f t="shared" ca="1" si="73"/>
        <v>8</v>
      </c>
      <c r="P356" s="13">
        <v>146703</v>
      </c>
      <c r="Q356" s="13" t="str">
        <f t="shared" ca="1" si="74"/>
        <v>5 - 10 Year</v>
      </c>
      <c r="R356" s="3" t="str">
        <f t="shared" ca="1" si="77"/>
        <v>10%</v>
      </c>
      <c r="S356" s="13">
        <f t="shared" ca="1" si="75"/>
        <v>14670.300000000001</v>
      </c>
      <c r="T356" s="13">
        <f t="shared" ca="1" si="76"/>
        <v>132032.70000000001</v>
      </c>
      <c r="U356" t="str">
        <f>VLOOKUP(MID(B356,G356,F356-G356),Department!$A$1:$C$20,2,0)</f>
        <v>Sales</v>
      </c>
      <c r="V356" t="str">
        <f>VLOOKUP(U356,Department!$B$1:$C$20,2,0)</f>
        <v>Sales and Marketing</v>
      </c>
      <c r="W356" t="str">
        <f>VLOOKUP(MID(B356,FIND(":",B356,F356+1)+1,2),Employee!$G$1:$H$8,2,0)</f>
        <v>United States Of America</v>
      </c>
    </row>
    <row r="357" spans="1:23" x14ac:dyDescent="0.35">
      <c r="A357" t="str">
        <f t="shared" si="65"/>
        <v>EMP-HR-R18-2017</v>
      </c>
      <c r="B357" t="s">
        <v>421</v>
      </c>
      <c r="C357" t="str">
        <f t="shared" si="68"/>
        <v>N16523</v>
      </c>
      <c r="D357" t="str">
        <f>VLOOKUP(C357,Employee!$A$1:$B$1803,2,0)</f>
        <v>Eliseo Santana</v>
      </c>
      <c r="E357" t="str">
        <f>VLOOKUP(MID(B357,FIND(":",B357,FIND(":",B357)+1)+1,1),Employee!$C$1:$D$1803,2)</f>
        <v>Male</v>
      </c>
      <c r="F357">
        <f t="shared" si="66"/>
        <v>43</v>
      </c>
      <c r="G357">
        <f t="shared" si="67"/>
        <v>40</v>
      </c>
      <c r="H357" t="str">
        <f t="shared" si="69"/>
        <v>R18</v>
      </c>
      <c r="I357" t="str">
        <f>VLOOKUP(V357,Guide!$B$12:$C$18,2,0)</f>
        <v>HR</v>
      </c>
      <c r="J357" s="12" t="str">
        <f t="shared" si="70"/>
        <v>C6</v>
      </c>
      <c r="K357" s="12">
        <v>31935</v>
      </c>
      <c r="L357" s="12" t="str">
        <f t="shared" si="71"/>
        <v>Millennial</v>
      </c>
      <c r="M357">
        <f t="shared" ca="1" si="72"/>
        <v>37</v>
      </c>
      <c r="N357" s="12">
        <v>42957</v>
      </c>
      <c r="O357" s="14">
        <f t="shared" ca="1" si="73"/>
        <v>7</v>
      </c>
      <c r="P357" s="13">
        <v>239695</v>
      </c>
      <c r="Q357" s="13" t="str">
        <f t="shared" ca="1" si="74"/>
        <v>5 - 10 Year</v>
      </c>
      <c r="R357" s="3" t="str">
        <f t="shared" ca="1" si="77"/>
        <v>10%</v>
      </c>
      <c r="S357" s="13">
        <f t="shared" ca="1" si="75"/>
        <v>23969.5</v>
      </c>
      <c r="T357" s="13">
        <f t="shared" ca="1" si="76"/>
        <v>215725.5</v>
      </c>
      <c r="U357" t="str">
        <f>VLOOKUP(MID(B357,G357,F357-G357),Department!$A$1:$C$20,2,0)</f>
        <v>HR</v>
      </c>
      <c r="V357" t="str">
        <f>VLOOKUP(U357,Department!$B$1:$C$20,2,0)</f>
        <v>HR</v>
      </c>
      <c r="W357" t="str">
        <f>VLOOKUP(MID(B357,FIND(":",B357,F357+1)+1,2),Employee!$G$1:$H$8,2,0)</f>
        <v>France</v>
      </c>
    </row>
    <row r="358" spans="1:23" x14ac:dyDescent="0.35">
      <c r="A358" t="str">
        <f t="shared" si="65"/>
        <v>EMP-SM-R9-2013</v>
      </c>
      <c r="B358" t="s">
        <v>422</v>
      </c>
      <c r="C358" t="str">
        <f t="shared" si="68"/>
        <v>N8694</v>
      </c>
      <c r="D358" t="str">
        <f>VLOOKUP(C358,Employee!$A$1:$B$1803,2,0)</f>
        <v>Jermaine Waller</v>
      </c>
      <c r="E358" t="str">
        <f>VLOOKUP(MID(B358,FIND(":",B358,FIND(":",B358)+1)+1,1),Employee!$C$1:$D$1803,2)</f>
        <v>Male</v>
      </c>
      <c r="F358">
        <f t="shared" si="66"/>
        <v>41</v>
      </c>
      <c r="G358">
        <f t="shared" si="67"/>
        <v>39</v>
      </c>
      <c r="H358" t="str">
        <f t="shared" si="69"/>
        <v>R9</v>
      </c>
      <c r="I358" t="str">
        <f>VLOOKUP(V358,Guide!$B$12:$C$18,2,0)</f>
        <v>SM</v>
      </c>
      <c r="J358" s="12" t="str">
        <f t="shared" si="70"/>
        <v>C3</v>
      </c>
      <c r="K358" s="12">
        <v>27984</v>
      </c>
      <c r="L358" s="12" t="str">
        <f t="shared" si="71"/>
        <v>Gen X</v>
      </c>
      <c r="M358">
        <f t="shared" ca="1" si="72"/>
        <v>48</v>
      </c>
      <c r="N358" s="12">
        <v>41435</v>
      </c>
      <c r="O358" s="14">
        <f t="shared" ca="1" si="73"/>
        <v>11</v>
      </c>
      <c r="P358" s="13">
        <v>491032</v>
      </c>
      <c r="Q358" s="13" t="str">
        <f t="shared" ca="1" si="74"/>
        <v>11 - 15 Year</v>
      </c>
      <c r="R358" s="3" t="str">
        <f t="shared" ca="1" si="77"/>
        <v>15%</v>
      </c>
      <c r="S358" s="13">
        <f t="shared" ca="1" si="75"/>
        <v>73654.8</v>
      </c>
      <c r="T358" s="13">
        <f t="shared" ca="1" si="76"/>
        <v>417377.2</v>
      </c>
      <c r="U358" t="str">
        <f>VLOOKUP(MID(B358,G358,F358-G358),Department!$A$1:$C$20,2,0)</f>
        <v xml:space="preserve">Presales </v>
      </c>
      <c r="V358" t="str">
        <f>VLOOKUP(U358,Department!$B$1:$C$20,2,0)</f>
        <v>Sales and Marketing</v>
      </c>
      <c r="W358" t="str">
        <f>VLOOKUP(MID(B358,FIND(":",B358,F358+1)+1,2),Employee!$G$1:$H$8,2,0)</f>
        <v>United Kingdom</v>
      </c>
    </row>
    <row r="359" spans="1:23" x14ac:dyDescent="0.35">
      <c r="A359" t="str">
        <f t="shared" si="65"/>
        <v>EMP-ENG-R7-2012</v>
      </c>
      <c r="B359" t="s">
        <v>423</v>
      </c>
      <c r="C359" t="str">
        <f t="shared" si="68"/>
        <v>N7260</v>
      </c>
      <c r="D359" t="str">
        <f>VLOOKUP(C359,Employee!$A$1:$B$1803,2,0)</f>
        <v>Garland Gonzales</v>
      </c>
      <c r="E359" t="str">
        <f>VLOOKUP(MID(B359,FIND(":",B359,FIND(":",B359)+1)+1,1),Employee!$C$1:$D$1803,2)</f>
        <v>Male</v>
      </c>
      <c r="F359">
        <f t="shared" si="66"/>
        <v>41</v>
      </c>
      <c r="G359">
        <f t="shared" si="67"/>
        <v>39</v>
      </c>
      <c r="H359" t="str">
        <f t="shared" si="69"/>
        <v>R7</v>
      </c>
      <c r="I359" t="str">
        <f>VLOOKUP(V359,Guide!$B$12:$C$18,2,0)</f>
        <v>ENG</v>
      </c>
      <c r="J359" s="12" t="str">
        <f t="shared" si="70"/>
        <v>C7</v>
      </c>
      <c r="K359" s="12">
        <v>26801</v>
      </c>
      <c r="L359" s="12" t="str">
        <f t="shared" si="71"/>
        <v>Gen X</v>
      </c>
      <c r="M359">
        <f t="shared" ca="1" si="72"/>
        <v>51</v>
      </c>
      <c r="N359" s="12">
        <v>41093</v>
      </c>
      <c r="O359" s="14">
        <f t="shared" ca="1" si="73"/>
        <v>12</v>
      </c>
      <c r="P359" s="13">
        <v>465851</v>
      </c>
      <c r="Q359" s="13" t="str">
        <f t="shared" ca="1" si="74"/>
        <v>11 - 15 Year</v>
      </c>
      <c r="R359" s="3" t="str">
        <f t="shared" ca="1" si="77"/>
        <v>15%</v>
      </c>
      <c r="S359" s="13">
        <f t="shared" ca="1" si="75"/>
        <v>69877.649999999994</v>
      </c>
      <c r="T359" s="13">
        <f t="shared" ca="1" si="76"/>
        <v>395973.35</v>
      </c>
      <c r="U359" t="str">
        <f>VLOOKUP(MID(B359,G359,F359-G359),Department!$A$1:$C$20,2,0)</f>
        <v>AI Engineer</v>
      </c>
      <c r="V359" t="str">
        <f>VLOOKUP(U359,Department!$B$1:$C$20,2,0)</f>
        <v>Engineering and Data</v>
      </c>
      <c r="W359" t="str">
        <f>VLOOKUP(MID(B359,FIND(":",B359,F359+1)+1,2),Employee!$G$1:$H$8,2,0)</f>
        <v>Argentina</v>
      </c>
    </row>
    <row r="360" spans="1:23" x14ac:dyDescent="0.35">
      <c r="A360" t="str">
        <f t="shared" si="65"/>
        <v>EMP-OPR-R8-2018</v>
      </c>
      <c r="B360" t="s">
        <v>424</v>
      </c>
      <c r="C360" t="str">
        <f t="shared" si="68"/>
        <v>N20384</v>
      </c>
      <c r="D360" t="str">
        <f>VLOOKUP(C360,Employee!$A$1:$B$1803,2,0)</f>
        <v>Judson Li</v>
      </c>
      <c r="E360" t="str">
        <f>VLOOKUP(MID(B360,FIND(":",B360,FIND(":",B360)+1)+1,1),Employee!$C$1:$D$1803,2)</f>
        <v>Male</v>
      </c>
      <c r="F360">
        <f t="shared" si="66"/>
        <v>42</v>
      </c>
      <c r="G360">
        <f t="shared" si="67"/>
        <v>40</v>
      </c>
      <c r="H360" t="str">
        <f t="shared" si="69"/>
        <v>R8</v>
      </c>
      <c r="I360" t="str">
        <f>VLOOKUP(V360,Guide!$B$12:$C$18,2,0)</f>
        <v>OPR</v>
      </c>
      <c r="J360" s="12" t="str">
        <f t="shared" si="70"/>
        <v>C1</v>
      </c>
      <c r="K360" s="12">
        <v>32929</v>
      </c>
      <c r="L360" s="12" t="str">
        <f t="shared" si="71"/>
        <v>Millennial</v>
      </c>
      <c r="M360">
        <f t="shared" ca="1" si="72"/>
        <v>34</v>
      </c>
      <c r="N360" s="12">
        <v>43269</v>
      </c>
      <c r="O360" s="14">
        <f t="shared" ca="1" si="73"/>
        <v>6</v>
      </c>
      <c r="P360" s="13">
        <v>93105</v>
      </c>
      <c r="Q360" s="13" t="str">
        <f t="shared" ca="1" si="74"/>
        <v>5 - 10 Year</v>
      </c>
      <c r="R360" s="3" t="str">
        <f t="shared" ca="1" si="77"/>
        <v>10%</v>
      </c>
      <c r="S360" s="13">
        <f t="shared" ca="1" si="75"/>
        <v>9310.5</v>
      </c>
      <c r="T360" s="13">
        <f t="shared" ca="1" si="76"/>
        <v>83794.5</v>
      </c>
      <c r="U360" t="str">
        <f>VLOOKUP(MID(B360,G360,F360-G360),Department!$A$1:$C$20,2,0)</f>
        <v>DevOps Engineer</v>
      </c>
      <c r="V360" t="str">
        <f>VLOOKUP(U360,Department!$B$1:$C$20,2,0)</f>
        <v>Operation</v>
      </c>
      <c r="W360" t="str">
        <f>VLOOKUP(MID(B360,FIND(":",B360,F360+1)+1,2),Employee!$G$1:$H$8,2,0)</f>
        <v>United States Of America</v>
      </c>
    </row>
    <row r="361" spans="1:23" x14ac:dyDescent="0.35">
      <c r="A361" t="str">
        <f t="shared" si="65"/>
        <v>EMP-ENG-R1-2014</v>
      </c>
      <c r="B361" t="s">
        <v>425</v>
      </c>
      <c r="C361" t="str">
        <f t="shared" si="68"/>
        <v>N11251</v>
      </c>
      <c r="D361" t="str">
        <f>VLOOKUP(C361,Employee!$A$1:$B$1803,2,0)</f>
        <v>Dewayne Moran</v>
      </c>
      <c r="E361" t="str">
        <f>VLOOKUP(MID(B361,FIND(":",B361,FIND(":",B361)+1)+1,1),Employee!$C$1:$D$1803,2)</f>
        <v>Male</v>
      </c>
      <c r="F361">
        <f t="shared" si="66"/>
        <v>42</v>
      </c>
      <c r="G361">
        <f t="shared" si="67"/>
        <v>40</v>
      </c>
      <c r="H361" t="str">
        <f t="shared" si="69"/>
        <v>R1</v>
      </c>
      <c r="I361" t="str">
        <f>VLOOKUP(V361,Guide!$B$12:$C$18,2,0)</f>
        <v>ENG</v>
      </c>
      <c r="J361" s="12" t="str">
        <f t="shared" si="70"/>
        <v>C5</v>
      </c>
      <c r="K361" s="12">
        <v>33534</v>
      </c>
      <c r="L361" s="12" t="str">
        <f t="shared" si="71"/>
        <v>Millennial</v>
      </c>
      <c r="M361">
        <f t="shared" ca="1" si="72"/>
        <v>33</v>
      </c>
      <c r="N361" s="12">
        <v>41918</v>
      </c>
      <c r="O361" s="14">
        <f t="shared" ca="1" si="73"/>
        <v>10</v>
      </c>
      <c r="P361" s="13">
        <v>106644</v>
      </c>
      <c r="Q361" s="13" t="str">
        <f t="shared" ca="1" si="74"/>
        <v>5 - 10 Year</v>
      </c>
      <c r="R361" s="3" t="str">
        <f t="shared" ca="1" si="77"/>
        <v>10%</v>
      </c>
      <c r="S361" s="13">
        <f t="shared" ca="1" si="75"/>
        <v>10664.400000000001</v>
      </c>
      <c r="T361" s="13">
        <f t="shared" ca="1" si="76"/>
        <v>95979.6</v>
      </c>
      <c r="U361" t="str">
        <f>VLOOKUP(MID(B361,G361,F361-G361),Department!$A$1:$C$20,2,0)</f>
        <v>BackEnd Developer</v>
      </c>
      <c r="V361" t="str">
        <f>VLOOKUP(U361,Department!$B$1:$C$20,2,0)</f>
        <v>Engineering and Data</v>
      </c>
      <c r="W361" t="str">
        <f>VLOOKUP(MID(B361,FIND(":",B361,F361+1)+1,2),Employee!$G$1:$H$8,2,0)</f>
        <v>Germany</v>
      </c>
    </row>
    <row r="362" spans="1:23" x14ac:dyDescent="0.35">
      <c r="A362" t="str">
        <f t="shared" si="65"/>
        <v>EMP-ENG-R4-2015</v>
      </c>
      <c r="B362" t="s">
        <v>426</v>
      </c>
      <c r="C362" t="str">
        <f t="shared" si="68"/>
        <v>N14428</v>
      </c>
      <c r="D362" t="str">
        <f>VLOOKUP(C362,Employee!$A$1:$B$1803,2,0)</f>
        <v>Rosetta Lyons</v>
      </c>
      <c r="E362" t="str">
        <f>VLOOKUP(MID(B362,FIND(":",B362,FIND(":",B362)+1)+1,1),Employee!$C$1:$D$1803,2)</f>
        <v>Female</v>
      </c>
      <c r="F362">
        <f t="shared" si="66"/>
        <v>42</v>
      </c>
      <c r="G362">
        <f t="shared" si="67"/>
        <v>40</v>
      </c>
      <c r="H362" t="str">
        <f t="shared" si="69"/>
        <v>R4</v>
      </c>
      <c r="I362" t="str">
        <f>VLOOKUP(V362,Guide!$B$12:$C$18,2,0)</f>
        <v>ENG</v>
      </c>
      <c r="J362" s="12" t="str">
        <f t="shared" si="70"/>
        <v>C4</v>
      </c>
      <c r="K362" s="12">
        <v>30267</v>
      </c>
      <c r="L362" s="12" t="str">
        <f t="shared" si="71"/>
        <v>Millennial</v>
      </c>
      <c r="M362">
        <f t="shared" ca="1" si="72"/>
        <v>42</v>
      </c>
      <c r="N362" s="12">
        <v>42170</v>
      </c>
      <c r="O362" s="14">
        <f t="shared" ca="1" si="73"/>
        <v>9</v>
      </c>
      <c r="P362" s="13">
        <v>364113</v>
      </c>
      <c r="Q362" s="13" t="str">
        <f t="shared" ca="1" si="74"/>
        <v>5 - 10 Year</v>
      </c>
      <c r="R362" s="3" t="str">
        <f t="shared" ca="1" si="77"/>
        <v>10%</v>
      </c>
      <c r="S362" s="13">
        <f t="shared" ca="1" si="75"/>
        <v>36411.300000000003</v>
      </c>
      <c r="T362" s="13">
        <f t="shared" ca="1" si="76"/>
        <v>327701.7</v>
      </c>
      <c r="U362" t="str">
        <f>VLOOKUP(MID(B362,G362,F362-G362),Department!$A$1:$C$20,2,0)</f>
        <v>FrontEnd Developer</v>
      </c>
      <c r="V362" t="str">
        <f>VLOOKUP(U362,Department!$B$1:$C$20,2,0)</f>
        <v>Engineering and Data</v>
      </c>
      <c r="W362" t="str">
        <f>VLOOKUP(MID(B362,FIND(":",B362,F362+1)+1,2),Employee!$G$1:$H$8,2,0)</f>
        <v>Australia</v>
      </c>
    </row>
    <row r="363" spans="1:23" x14ac:dyDescent="0.35">
      <c r="A363" t="str">
        <f t="shared" si="65"/>
        <v>EMP-ENG-R1-2013</v>
      </c>
      <c r="B363" t="s">
        <v>427</v>
      </c>
      <c r="C363" t="str">
        <f t="shared" si="68"/>
        <v>N9374</v>
      </c>
      <c r="D363" t="str">
        <f>VLOOKUP(C363,Employee!$A$1:$B$1803,2,0)</f>
        <v>Shad Wells</v>
      </c>
      <c r="E363" t="str">
        <f>VLOOKUP(MID(B363,FIND(":",B363,FIND(":",B363)+1)+1,1),Employee!$C$1:$D$1803,2)</f>
        <v>Male</v>
      </c>
      <c r="F363">
        <f t="shared" si="66"/>
        <v>41</v>
      </c>
      <c r="G363">
        <f t="shared" si="67"/>
        <v>39</v>
      </c>
      <c r="H363" t="str">
        <f t="shared" si="69"/>
        <v>R1</v>
      </c>
      <c r="I363" t="str">
        <f>VLOOKUP(V363,Guide!$B$12:$C$18,2,0)</f>
        <v>ENG</v>
      </c>
      <c r="J363" s="12" t="str">
        <f t="shared" si="70"/>
        <v>C6</v>
      </c>
      <c r="K363" s="12">
        <v>31321</v>
      </c>
      <c r="L363" s="12" t="str">
        <f t="shared" si="71"/>
        <v>Millennial</v>
      </c>
      <c r="M363">
        <f t="shared" ca="1" si="72"/>
        <v>39</v>
      </c>
      <c r="N363" s="12">
        <v>41599</v>
      </c>
      <c r="O363" s="14">
        <f t="shared" ca="1" si="73"/>
        <v>11</v>
      </c>
      <c r="P363" s="13">
        <v>298537</v>
      </c>
      <c r="Q363" s="13" t="str">
        <f t="shared" ca="1" si="74"/>
        <v>11 - 15 Year</v>
      </c>
      <c r="R363" s="3" t="str">
        <f t="shared" ca="1" si="77"/>
        <v>15%</v>
      </c>
      <c r="S363" s="13">
        <f t="shared" ca="1" si="75"/>
        <v>44780.549999999996</v>
      </c>
      <c r="T363" s="13">
        <f t="shared" ca="1" si="76"/>
        <v>253756.45</v>
      </c>
      <c r="U363" t="str">
        <f>VLOOKUP(MID(B363,G363,F363-G363),Department!$A$1:$C$20,2,0)</f>
        <v>BackEnd Developer</v>
      </c>
      <c r="V363" t="str">
        <f>VLOOKUP(U363,Department!$B$1:$C$20,2,0)</f>
        <v>Engineering and Data</v>
      </c>
      <c r="W363" t="str">
        <f>VLOOKUP(MID(B363,FIND(":",B363,F363+1)+1,2),Employee!$G$1:$H$8,2,0)</f>
        <v>France</v>
      </c>
    </row>
    <row r="364" spans="1:23" x14ac:dyDescent="0.35">
      <c r="A364" t="str">
        <f t="shared" si="65"/>
        <v>EMP-OPR-R2-2014</v>
      </c>
      <c r="B364" t="s">
        <v>428</v>
      </c>
      <c r="C364" t="str">
        <f t="shared" si="68"/>
        <v>N5734</v>
      </c>
      <c r="D364" t="str">
        <f>VLOOKUP(C364,Employee!$A$1:$B$1803,2,0)</f>
        <v>Jose Santiago</v>
      </c>
      <c r="E364" t="str">
        <f>VLOOKUP(MID(B364,FIND(":",B364,FIND(":",B364)+1)+1,1),Employee!$C$1:$D$1803,2)</f>
        <v>Male</v>
      </c>
      <c r="F364">
        <f t="shared" si="66"/>
        <v>41</v>
      </c>
      <c r="G364">
        <f t="shared" si="67"/>
        <v>39</v>
      </c>
      <c r="H364" t="str">
        <f t="shared" si="69"/>
        <v>R2</v>
      </c>
      <c r="I364" t="str">
        <f>VLOOKUP(V364,Guide!$B$12:$C$18,2,0)</f>
        <v>OPR</v>
      </c>
      <c r="J364" s="12" t="str">
        <f t="shared" si="70"/>
        <v>C1</v>
      </c>
      <c r="K364" s="12">
        <v>30829</v>
      </c>
      <c r="L364" s="12" t="str">
        <f t="shared" si="71"/>
        <v>Millennial</v>
      </c>
      <c r="M364">
        <f t="shared" ca="1" si="72"/>
        <v>40</v>
      </c>
      <c r="N364" s="12">
        <v>41890</v>
      </c>
      <c r="O364" s="14">
        <f t="shared" ca="1" si="73"/>
        <v>10</v>
      </c>
      <c r="P364" s="13">
        <v>220125</v>
      </c>
      <c r="Q364" s="13" t="str">
        <f t="shared" ca="1" si="74"/>
        <v>5 - 10 Year</v>
      </c>
      <c r="R364" s="3" t="str">
        <f t="shared" ca="1" si="77"/>
        <v>10%</v>
      </c>
      <c r="S364" s="13">
        <f t="shared" ca="1" si="75"/>
        <v>22012.5</v>
      </c>
      <c r="T364" s="13">
        <f t="shared" ca="1" si="76"/>
        <v>198112.5</v>
      </c>
      <c r="U364" t="str">
        <f>VLOOKUP(MID(B364,G364,F364-G364),Department!$A$1:$C$20,2,0)</f>
        <v>Network Engineer</v>
      </c>
      <c r="V364" t="str">
        <f>VLOOKUP(U364,Department!$B$1:$C$20,2,0)</f>
        <v>Operation</v>
      </c>
      <c r="W364" t="str">
        <f>VLOOKUP(MID(B364,FIND(":",B364,F364+1)+1,2),Employee!$G$1:$H$8,2,0)</f>
        <v>United States Of America</v>
      </c>
    </row>
    <row r="365" spans="1:23" x14ac:dyDescent="0.35">
      <c r="A365" t="str">
        <f t="shared" si="65"/>
        <v>EMP-PM-R14-2016</v>
      </c>
      <c r="B365" t="s">
        <v>429</v>
      </c>
      <c r="C365" t="str">
        <f t="shared" si="68"/>
        <v>N15819</v>
      </c>
      <c r="D365" t="str">
        <f>VLOOKUP(C365,Employee!$A$1:$B$1803,2,0)</f>
        <v>Berry Trevino</v>
      </c>
      <c r="E365" t="str">
        <f>VLOOKUP(MID(B365,FIND(":",B365,FIND(":",B365)+1)+1,1),Employee!$C$1:$D$1803,2)</f>
        <v>Male</v>
      </c>
      <c r="F365">
        <f t="shared" si="66"/>
        <v>43</v>
      </c>
      <c r="G365">
        <f t="shared" si="67"/>
        <v>40</v>
      </c>
      <c r="H365" t="str">
        <f t="shared" si="69"/>
        <v>R14</v>
      </c>
      <c r="I365" t="str">
        <f>VLOOKUP(V365,Guide!$B$12:$C$18,2,0)</f>
        <v>PM</v>
      </c>
      <c r="J365" s="12" t="str">
        <f t="shared" si="70"/>
        <v>C1</v>
      </c>
      <c r="K365" s="12">
        <v>32720</v>
      </c>
      <c r="L365" s="12" t="str">
        <f t="shared" si="71"/>
        <v>Millennial</v>
      </c>
      <c r="M365">
        <f t="shared" ca="1" si="72"/>
        <v>35</v>
      </c>
      <c r="N365" s="12">
        <v>42485</v>
      </c>
      <c r="O365" s="14">
        <f t="shared" ca="1" si="73"/>
        <v>8</v>
      </c>
      <c r="P365" s="13">
        <v>163222</v>
      </c>
      <c r="Q365" s="13" t="str">
        <f t="shared" ca="1" si="74"/>
        <v>5 - 10 Year</v>
      </c>
      <c r="R365" s="3" t="str">
        <f t="shared" ca="1" si="77"/>
        <v>10%</v>
      </c>
      <c r="S365" s="13">
        <f t="shared" ca="1" si="75"/>
        <v>16322.2</v>
      </c>
      <c r="T365" s="13">
        <f t="shared" ca="1" si="76"/>
        <v>146899.79999999999</v>
      </c>
      <c r="U365" t="str">
        <f>VLOOKUP(MID(B365,G365,F365-G365),Department!$A$1:$C$20,2,0)</f>
        <v>SEO Specialist</v>
      </c>
      <c r="V365" t="str">
        <f>VLOOKUP(U365,Department!$B$1:$C$20,2,0)</f>
        <v>Product Management</v>
      </c>
      <c r="W365" t="str">
        <f>VLOOKUP(MID(B365,FIND(":",B365,F365+1)+1,2),Employee!$G$1:$H$8,2,0)</f>
        <v>United States Of America</v>
      </c>
    </row>
    <row r="366" spans="1:23" x14ac:dyDescent="0.35">
      <c r="A366" t="str">
        <f t="shared" si="65"/>
        <v>EMP-ENG-R3-2014</v>
      </c>
      <c r="B366" t="s">
        <v>430</v>
      </c>
      <c r="C366" t="str">
        <f t="shared" si="68"/>
        <v>N9826</v>
      </c>
      <c r="D366" t="str">
        <f>VLOOKUP(C366,Employee!$A$1:$B$1803,2,0)</f>
        <v>Dominic Knapp</v>
      </c>
      <c r="E366" t="str">
        <f>VLOOKUP(MID(B366,FIND(":",B366,FIND(":",B366)+1)+1,1),Employee!$C$1:$D$1803,2)</f>
        <v>Male</v>
      </c>
      <c r="F366">
        <f t="shared" si="66"/>
        <v>41</v>
      </c>
      <c r="G366">
        <f t="shared" si="67"/>
        <v>39</v>
      </c>
      <c r="H366" t="str">
        <f t="shared" si="69"/>
        <v>R3</v>
      </c>
      <c r="I366" t="str">
        <f>VLOOKUP(V366,Guide!$B$12:$C$18,2,0)</f>
        <v>ENG</v>
      </c>
      <c r="J366" s="12" t="str">
        <f t="shared" si="70"/>
        <v>C4</v>
      </c>
      <c r="K366" s="12">
        <v>31827</v>
      </c>
      <c r="L366" s="12" t="str">
        <f t="shared" si="71"/>
        <v>Millennial</v>
      </c>
      <c r="M366">
        <f t="shared" ca="1" si="72"/>
        <v>38</v>
      </c>
      <c r="N366" s="12">
        <v>41669</v>
      </c>
      <c r="O366" s="14">
        <f t="shared" ca="1" si="73"/>
        <v>11</v>
      </c>
      <c r="P366" s="13">
        <v>178437</v>
      </c>
      <c r="Q366" s="13" t="str">
        <f t="shared" ca="1" si="74"/>
        <v>11 - 15 Year</v>
      </c>
      <c r="R366" s="3" t="str">
        <f t="shared" ca="1" si="77"/>
        <v>15%</v>
      </c>
      <c r="S366" s="13">
        <f t="shared" ca="1" si="75"/>
        <v>26765.55</v>
      </c>
      <c r="T366" s="13">
        <f t="shared" ca="1" si="76"/>
        <v>151671.45000000001</v>
      </c>
      <c r="U366" t="str">
        <f>VLOOKUP(MID(B366,G366,F366-G366),Department!$A$1:$C$20,2,0)</f>
        <v>Software Quality Assurance</v>
      </c>
      <c r="V366" t="str">
        <f>VLOOKUP(U366,Department!$B$1:$C$20,2,0)</f>
        <v>Engineering and Data</v>
      </c>
      <c r="W366" t="str">
        <f>VLOOKUP(MID(B366,FIND(":",B366,F366+1)+1,2),Employee!$G$1:$H$8,2,0)</f>
        <v>Australia</v>
      </c>
    </row>
    <row r="367" spans="1:23" x14ac:dyDescent="0.35">
      <c r="A367" t="str">
        <f t="shared" si="65"/>
        <v>EMP-PM-R5-2016</v>
      </c>
      <c r="B367" t="s">
        <v>431</v>
      </c>
      <c r="C367" t="str">
        <f t="shared" si="68"/>
        <v>N16500</v>
      </c>
      <c r="D367" t="str">
        <f>VLOOKUP(C367,Employee!$A$1:$B$1803,2,0)</f>
        <v>Scottie Calhoun</v>
      </c>
      <c r="E367" t="str">
        <f>VLOOKUP(MID(B367,FIND(":",B367,FIND(":",B367)+1)+1,1),Employee!$C$1:$D$1803,2)</f>
        <v>Male</v>
      </c>
      <c r="F367">
        <f t="shared" si="66"/>
        <v>42</v>
      </c>
      <c r="G367">
        <f t="shared" si="67"/>
        <v>40</v>
      </c>
      <c r="H367" t="str">
        <f t="shared" si="69"/>
        <v>R5</v>
      </c>
      <c r="I367" t="str">
        <f>VLOOKUP(V367,Guide!$B$12:$C$18,2,0)</f>
        <v>PM</v>
      </c>
      <c r="J367" s="12" t="str">
        <f t="shared" si="70"/>
        <v>C4</v>
      </c>
      <c r="K367" s="12">
        <v>30451</v>
      </c>
      <c r="L367" s="12" t="str">
        <f t="shared" si="71"/>
        <v>Millennial</v>
      </c>
      <c r="M367">
        <f t="shared" ca="1" si="72"/>
        <v>41</v>
      </c>
      <c r="N367" s="12">
        <v>42579</v>
      </c>
      <c r="O367" s="14">
        <f t="shared" ca="1" si="73"/>
        <v>8</v>
      </c>
      <c r="P367" s="13">
        <v>290572</v>
      </c>
      <c r="Q367" s="13" t="str">
        <f t="shared" ca="1" si="74"/>
        <v>5 - 10 Year</v>
      </c>
      <c r="R367" s="3" t="str">
        <f t="shared" ca="1" si="77"/>
        <v>10%</v>
      </c>
      <c r="S367" s="13">
        <f t="shared" ca="1" si="75"/>
        <v>29057.200000000001</v>
      </c>
      <c r="T367" s="13">
        <f t="shared" ca="1" si="76"/>
        <v>261514.8</v>
      </c>
      <c r="U367" t="str">
        <f>VLOOKUP(MID(B367,G367,F367-G367),Department!$A$1:$C$20,2,0)</f>
        <v>Product Manager</v>
      </c>
      <c r="V367" t="str">
        <f>VLOOKUP(U367,Department!$B$1:$C$20,2,0)</f>
        <v>Product Management</v>
      </c>
      <c r="W367" t="str">
        <f>VLOOKUP(MID(B367,FIND(":",B367,F367+1)+1,2),Employee!$G$1:$H$8,2,0)</f>
        <v>Australia</v>
      </c>
    </row>
    <row r="368" spans="1:23" x14ac:dyDescent="0.35">
      <c r="A368" t="str">
        <f t="shared" si="65"/>
        <v>EMP-SM-R9-2014</v>
      </c>
      <c r="B368" t="s">
        <v>432</v>
      </c>
      <c r="C368" t="str">
        <f t="shared" si="68"/>
        <v>N10265</v>
      </c>
      <c r="D368" t="str">
        <f>VLOOKUP(C368,Employee!$A$1:$B$1803,2,0)</f>
        <v>Dave Fritz</v>
      </c>
      <c r="E368" t="str">
        <f>VLOOKUP(MID(B368,FIND(":",B368,FIND(":",B368)+1)+1,1),Employee!$C$1:$D$1803,2)</f>
        <v>Male</v>
      </c>
      <c r="F368">
        <f t="shared" si="66"/>
        <v>42</v>
      </c>
      <c r="G368">
        <f t="shared" si="67"/>
        <v>40</v>
      </c>
      <c r="H368" t="str">
        <f t="shared" si="69"/>
        <v>R9</v>
      </c>
      <c r="I368" t="str">
        <f>VLOOKUP(V368,Guide!$B$12:$C$18,2,0)</f>
        <v>SM</v>
      </c>
      <c r="J368" s="12" t="str">
        <f t="shared" si="70"/>
        <v>C7</v>
      </c>
      <c r="K368" s="12">
        <v>30643</v>
      </c>
      <c r="L368" s="12" t="str">
        <f t="shared" si="71"/>
        <v>Millennial</v>
      </c>
      <c r="M368">
        <f t="shared" ca="1" si="72"/>
        <v>41</v>
      </c>
      <c r="N368" s="12">
        <v>41757</v>
      </c>
      <c r="O368" s="14">
        <f t="shared" ca="1" si="73"/>
        <v>10</v>
      </c>
      <c r="P368" s="13">
        <v>122378</v>
      </c>
      <c r="Q368" s="13" t="str">
        <f t="shared" ca="1" si="74"/>
        <v>5 - 10 Year</v>
      </c>
      <c r="R368" s="3" t="str">
        <f t="shared" ca="1" si="77"/>
        <v>10%</v>
      </c>
      <c r="S368" s="13">
        <f t="shared" ca="1" si="75"/>
        <v>12237.800000000001</v>
      </c>
      <c r="T368" s="13">
        <f t="shared" ca="1" si="76"/>
        <v>110140.2</v>
      </c>
      <c r="U368" t="str">
        <f>VLOOKUP(MID(B368,G368,F368-G368),Department!$A$1:$C$20,2,0)</f>
        <v xml:space="preserve">Presales </v>
      </c>
      <c r="V368" t="str">
        <f>VLOOKUP(U368,Department!$B$1:$C$20,2,0)</f>
        <v>Sales and Marketing</v>
      </c>
      <c r="W368" t="str">
        <f>VLOOKUP(MID(B368,FIND(":",B368,F368+1)+1,2),Employee!$G$1:$H$8,2,0)</f>
        <v>Argentina</v>
      </c>
    </row>
    <row r="369" spans="1:23" x14ac:dyDescent="0.35">
      <c r="A369" t="str">
        <f t="shared" si="65"/>
        <v>EMP-OPR-R11-2017</v>
      </c>
      <c r="B369" t="s">
        <v>433</v>
      </c>
      <c r="C369" t="str">
        <f t="shared" si="68"/>
        <v>N19113</v>
      </c>
      <c r="D369" t="str">
        <f>VLOOKUP(C369,Employee!$A$1:$B$1803,2,0)</f>
        <v>Stefan Wiggins</v>
      </c>
      <c r="E369" t="str">
        <f>VLOOKUP(MID(B369,FIND(":",B369,FIND(":",B369)+1)+1,1),Employee!$C$1:$D$1803,2)</f>
        <v>Male</v>
      </c>
      <c r="F369">
        <f t="shared" si="66"/>
        <v>43</v>
      </c>
      <c r="G369">
        <f t="shared" si="67"/>
        <v>40</v>
      </c>
      <c r="H369" t="str">
        <f t="shared" si="69"/>
        <v>R11</v>
      </c>
      <c r="I369" t="str">
        <f>VLOOKUP(V369,Guide!$B$12:$C$18,2,0)</f>
        <v>OPR</v>
      </c>
      <c r="J369" s="12" t="str">
        <f t="shared" si="70"/>
        <v>C4</v>
      </c>
      <c r="K369" s="12">
        <v>26899</v>
      </c>
      <c r="L369" s="12" t="str">
        <f t="shared" si="71"/>
        <v>Gen X</v>
      </c>
      <c r="M369">
        <f t="shared" ca="1" si="72"/>
        <v>51</v>
      </c>
      <c r="N369" s="12">
        <v>43006</v>
      </c>
      <c r="O369" s="14">
        <f t="shared" ca="1" si="73"/>
        <v>7</v>
      </c>
      <c r="P369" s="13">
        <v>433172</v>
      </c>
      <c r="Q369" s="13" t="str">
        <f t="shared" ca="1" si="74"/>
        <v>5 - 10 Year</v>
      </c>
      <c r="R369" s="3" t="str">
        <f t="shared" ca="1" si="77"/>
        <v>10%</v>
      </c>
      <c r="S369" s="13">
        <f t="shared" ca="1" si="75"/>
        <v>43317.200000000004</v>
      </c>
      <c r="T369" s="13">
        <f t="shared" ca="1" si="76"/>
        <v>389854.8</v>
      </c>
      <c r="U369" t="str">
        <f>VLOOKUP(MID(B369,G369,F369-G369),Department!$A$1:$C$20,2,0)</f>
        <v>Technical Support</v>
      </c>
      <c r="V369" t="str">
        <f>VLOOKUP(U369,Department!$B$1:$C$20,2,0)</f>
        <v>Operation</v>
      </c>
      <c r="W369" t="str">
        <f>VLOOKUP(MID(B369,FIND(":",B369,F369+1)+1,2),Employee!$G$1:$H$8,2,0)</f>
        <v>Australia</v>
      </c>
    </row>
    <row r="370" spans="1:23" x14ac:dyDescent="0.35">
      <c r="A370" t="str">
        <f t="shared" si="65"/>
        <v>EMP-SM-R10-2017</v>
      </c>
      <c r="B370" t="s">
        <v>434</v>
      </c>
      <c r="C370" t="str">
        <f t="shared" si="68"/>
        <v>N19207</v>
      </c>
      <c r="D370" t="str">
        <f>VLOOKUP(C370,Employee!$A$1:$B$1803,2,0)</f>
        <v>Steve Cuevas</v>
      </c>
      <c r="E370" t="str">
        <f>VLOOKUP(MID(B370,FIND(":",B370,FIND(":",B370)+1)+1,1),Employee!$C$1:$D$1803,2)</f>
        <v>Male</v>
      </c>
      <c r="F370">
        <f t="shared" si="66"/>
        <v>43</v>
      </c>
      <c r="G370">
        <f t="shared" si="67"/>
        <v>40</v>
      </c>
      <c r="H370" t="str">
        <f t="shared" si="69"/>
        <v>R10</v>
      </c>
      <c r="I370" t="str">
        <f>VLOOKUP(V370,Guide!$B$12:$C$18,2,0)</f>
        <v>SM</v>
      </c>
      <c r="J370" s="12" t="str">
        <f t="shared" si="70"/>
        <v>C3</v>
      </c>
      <c r="K370" s="12">
        <v>29380</v>
      </c>
      <c r="L370" s="12" t="str">
        <f t="shared" si="71"/>
        <v>Gen X</v>
      </c>
      <c r="M370">
        <f t="shared" ca="1" si="72"/>
        <v>44</v>
      </c>
      <c r="N370" s="12">
        <v>43027</v>
      </c>
      <c r="O370" s="14">
        <f t="shared" ca="1" si="73"/>
        <v>7</v>
      </c>
      <c r="P370" s="13">
        <v>391846</v>
      </c>
      <c r="Q370" s="13" t="str">
        <f t="shared" ca="1" si="74"/>
        <v>5 - 10 Year</v>
      </c>
      <c r="R370" s="3" t="str">
        <f t="shared" ca="1" si="77"/>
        <v>10%</v>
      </c>
      <c r="S370" s="13">
        <f t="shared" ca="1" si="75"/>
        <v>39184.6</v>
      </c>
      <c r="T370" s="13">
        <f t="shared" ca="1" si="76"/>
        <v>352661.4</v>
      </c>
      <c r="U370" t="str">
        <f>VLOOKUP(MID(B370,G370,F370-G370),Department!$A$1:$C$20,2,0)</f>
        <v>Marketing</v>
      </c>
      <c r="V370" t="str">
        <f>VLOOKUP(U370,Department!$B$1:$C$20,2,0)</f>
        <v>Sales and Marketing</v>
      </c>
      <c r="W370" t="str">
        <f>VLOOKUP(MID(B370,FIND(":",B370,F370+1)+1,2),Employee!$G$1:$H$8,2,0)</f>
        <v>United Kingdom</v>
      </c>
    </row>
    <row r="371" spans="1:23" x14ac:dyDescent="0.35">
      <c r="A371" t="str">
        <f t="shared" si="65"/>
        <v>EMP-ENG-R12-2017</v>
      </c>
      <c r="B371" t="s">
        <v>435</v>
      </c>
      <c r="C371" t="str">
        <f t="shared" si="68"/>
        <v>N19182</v>
      </c>
      <c r="D371" t="str">
        <f>VLOOKUP(C371,Employee!$A$1:$B$1803,2,0)</f>
        <v>Susanna Vincent</v>
      </c>
      <c r="E371" t="str">
        <f>VLOOKUP(MID(B371,FIND(":",B371,FIND(":",B371)+1)+1,1),Employee!$C$1:$D$1803,2)</f>
        <v>Female</v>
      </c>
      <c r="F371">
        <f t="shared" si="66"/>
        <v>43</v>
      </c>
      <c r="G371">
        <f t="shared" si="67"/>
        <v>40</v>
      </c>
      <c r="H371" t="str">
        <f t="shared" si="69"/>
        <v>R12</v>
      </c>
      <c r="I371" t="str">
        <f>VLOOKUP(V371,Guide!$B$12:$C$18,2,0)</f>
        <v>ENG</v>
      </c>
      <c r="J371" s="12" t="str">
        <f t="shared" si="70"/>
        <v>C5</v>
      </c>
      <c r="K371" s="12">
        <v>32683</v>
      </c>
      <c r="L371" s="12" t="str">
        <f t="shared" si="71"/>
        <v>Millennial</v>
      </c>
      <c r="M371">
        <f t="shared" ca="1" si="72"/>
        <v>35</v>
      </c>
      <c r="N371" s="12">
        <v>43020</v>
      </c>
      <c r="O371" s="14">
        <f t="shared" ca="1" si="73"/>
        <v>7</v>
      </c>
      <c r="P371" s="13">
        <v>126448</v>
      </c>
      <c r="Q371" s="13" t="str">
        <f t="shared" ca="1" si="74"/>
        <v>5 - 10 Year</v>
      </c>
      <c r="R371" s="3" t="str">
        <f t="shared" ca="1" si="77"/>
        <v>10%</v>
      </c>
      <c r="S371" s="13">
        <f t="shared" ca="1" si="75"/>
        <v>12644.800000000001</v>
      </c>
      <c r="T371" s="13">
        <f t="shared" ca="1" si="76"/>
        <v>113803.2</v>
      </c>
      <c r="U371" t="str">
        <f>VLOOKUP(MID(B371,G371,F371-G371),Department!$A$1:$C$20,2,0)</f>
        <v>Data Analyst</v>
      </c>
      <c r="V371" t="str">
        <f>VLOOKUP(U371,Department!$B$1:$C$20,2,0)</f>
        <v>Engineering and Data</v>
      </c>
      <c r="W371" t="str">
        <f>VLOOKUP(MID(B371,FIND(":",B371,F371+1)+1,2),Employee!$G$1:$H$8,2,0)</f>
        <v>Germany</v>
      </c>
    </row>
    <row r="372" spans="1:23" x14ac:dyDescent="0.35">
      <c r="A372" t="str">
        <f t="shared" si="65"/>
        <v>EMP-OPR-R11-2017</v>
      </c>
      <c r="B372" t="s">
        <v>436</v>
      </c>
      <c r="C372" t="str">
        <f t="shared" si="68"/>
        <v>N18767</v>
      </c>
      <c r="D372" t="str">
        <f>VLOOKUP(C372,Employee!$A$1:$B$1803,2,0)</f>
        <v>Jeramy Rivera</v>
      </c>
      <c r="E372" t="str">
        <f>VLOOKUP(MID(B372,FIND(":",B372,FIND(":",B372)+1)+1,1),Employee!$C$1:$D$1803,2)</f>
        <v>Male</v>
      </c>
      <c r="F372">
        <f t="shared" si="66"/>
        <v>43</v>
      </c>
      <c r="G372">
        <f t="shared" si="67"/>
        <v>40</v>
      </c>
      <c r="H372" t="str">
        <f t="shared" si="69"/>
        <v>R11</v>
      </c>
      <c r="I372" t="str">
        <f>VLOOKUP(V372,Guide!$B$12:$C$18,2,0)</f>
        <v>OPR</v>
      </c>
      <c r="J372" s="12" t="str">
        <f t="shared" si="70"/>
        <v>C1</v>
      </c>
      <c r="K372" s="12">
        <v>30645</v>
      </c>
      <c r="L372" s="12" t="str">
        <f t="shared" si="71"/>
        <v>Millennial</v>
      </c>
      <c r="M372">
        <f t="shared" ca="1" si="72"/>
        <v>41</v>
      </c>
      <c r="N372" s="12">
        <v>42957</v>
      </c>
      <c r="O372" s="14">
        <f t="shared" ca="1" si="73"/>
        <v>7</v>
      </c>
      <c r="P372" s="13">
        <v>212345</v>
      </c>
      <c r="Q372" s="13" t="str">
        <f t="shared" ca="1" si="74"/>
        <v>5 - 10 Year</v>
      </c>
      <c r="R372" s="3" t="str">
        <f t="shared" ca="1" si="77"/>
        <v>10%</v>
      </c>
      <c r="S372" s="13">
        <f t="shared" ca="1" si="75"/>
        <v>21234.5</v>
      </c>
      <c r="T372" s="13">
        <f t="shared" ca="1" si="76"/>
        <v>191110.5</v>
      </c>
      <c r="U372" t="str">
        <f>VLOOKUP(MID(B372,G372,F372-G372),Department!$A$1:$C$20,2,0)</f>
        <v>Technical Support</v>
      </c>
      <c r="V372" t="str">
        <f>VLOOKUP(U372,Department!$B$1:$C$20,2,0)</f>
        <v>Operation</v>
      </c>
      <c r="W372" t="str">
        <f>VLOOKUP(MID(B372,FIND(":",B372,F372+1)+1,2),Employee!$G$1:$H$8,2,0)</f>
        <v>United States Of America</v>
      </c>
    </row>
    <row r="373" spans="1:23" x14ac:dyDescent="0.35">
      <c r="A373" t="str">
        <f t="shared" si="65"/>
        <v>EMP-SM-R15-2010</v>
      </c>
      <c r="B373" t="s">
        <v>437</v>
      </c>
      <c r="C373" t="str">
        <f t="shared" si="68"/>
        <v>N5571</v>
      </c>
      <c r="D373" t="str">
        <f>VLOOKUP(C373,Employee!$A$1:$B$1803,2,0)</f>
        <v>Rico Sims</v>
      </c>
      <c r="E373" t="str">
        <f>VLOOKUP(MID(B373,FIND(":",B373,FIND(":",B373)+1)+1,1),Employee!$C$1:$D$1803,2)</f>
        <v>Male</v>
      </c>
      <c r="F373">
        <f t="shared" si="66"/>
        <v>42</v>
      </c>
      <c r="G373">
        <f t="shared" si="67"/>
        <v>39</v>
      </c>
      <c r="H373" t="str">
        <f t="shared" si="69"/>
        <v>R15</v>
      </c>
      <c r="I373" t="str">
        <f>VLOOKUP(V373,Guide!$B$12:$C$18,2,0)</f>
        <v>SM</v>
      </c>
      <c r="J373" s="12" t="str">
        <f t="shared" si="70"/>
        <v>C3</v>
      </c>
      <c r="K373" s="12">
        <v>29490</v>
      </c>
      <c r="L373" s="12" t="str">
        <f t="shared" si="71"/>
        <v>Gen X</v>
      </c>
      <c r="M373">
        <f t="shared" ca="1" si="72"/>
        <v>44</v>
      </c>
      <c r="N373" s="12">
        <v>40371</v>
      </c>
      <c r="O373" s="14">
        <f t="shared" ca="1" si="73"/>
        <v>14</v>
      </c>
      <c r="P373" s="13">
        <v>361763</v>
      </c>
      <c r="Q373" s="13" t="str">
        <f t="shared" ca="1" si="74"/>
        <v>11 - 15 Year</v>
      </c>
      <c r="R373" s="3" t="str">
        <f t="shared" ca="1" si="77"/>
        <v>15%</v>
      </c>
      <c r="S373" s="13">
        <f t="shared" ca="1" si="75"/>
        <v>54264.45</v>
      </c>
      <c r="T373" s="13">
        <f t="shared" ca="1" si="76"/>
        <v>307498.55</v>
      </c>
      <c r="U373" t="str">
        <f>VLOOKUP(MID(B373,G373,F373-G373),Department!$A$1:$C$20,2,0)</f>
        <v>Sales</v>
      </c>
      <c r="V373" t="str">
        <f>VLOOKUP(U373,Department!$B$1:$C$20,2,0)</f>
        <v>Sales and Marketing</v>
      </c>
      <c r="W373" t="str">
        <f>VLOOKUP(MID(B373,FIND(":",B373,F373+1)+1,2),Employee!$G$1:$H$8,2,0)</f>
        <v>United Kingdom</v>
      </c>
    </row>
    <row r="374" spans="1:23" x14ac:dyDescent="0.35">
      <c r="A374" t="str">
        <f t="shared" si="65"/>
        <v>EMP-PM-R6-2010</v>
      </c>
      <c r="B374" t="s">
        <v>438</v>
      </c>
      <c r="C374" t="str">
        <f t="shared" si="68"/>
        <v>N5157</v>
      </c>
      <c r="D374" t="str">
        <f>VLOOKUP(C374,Employee!$A$1:$B$1803,2,0)</f>
        <v>Jacinto Stein</v>
      </c>
      <c r="E374" t="str">
        <f>VLOOKUP(MID(B374,FIND(":",B374,FIND(":",B374)+1)+1,1),Employee!$C$1:$D$1803,2)</f>
        <v>Male</v>
      </c>
      <c r="F374">
        <f t="shared" si="66"/>
        <v>41</v>
      </c>
      <c r="G374">
        <f t="shared" si="67"/>
        <v>39</v>
      </c>
      <c r="H374" t="str">
        <f t="shared" si="69"/>
        <v>R6</v>
      </c>
      <c r="I374" t="str">
        <f>VLOOKUP(V374,Guide!$B$12:$C$18,2,0)</f>
        <v>PM</v>
      </c>
      <c r="J374" s="12" t="str">
        <f t="shared" si="70"/>
        <v>C1</v>
      </c>
      <c r="K374" s="12">
        <v>29708</v>
      </c>
      <c r="L374" s="12" t="str">
        <f t="shared" si="71"/>
        <v>Millennial</v>
      </c>
      <c r="M374">
        <f t="shared" ca="1" si="72"/>
        <v>43</v>
      </c>
      <c r="N374" s="12">
        <v>40210</v>
      </c>
      <c r="O374" s="14">
        <f t="shared" ca="1" si="73"/>
        <v>15</v>
      </c>
      <c r="P374" s="13">
        <v>173876</v>
      </c>
      <c r="Q374" s="13" t="str">
        <f t="shared" ca="1" si="74"/>
        <v>11 - 15 Year</v>
      </c>
      <c r="R374" s="3" t="str">
        <f t="shared" ca="1" si="77"/>
        <v>15%</v>
      </c>
      <c r="S374" s="13">
        <f t="shared" ca="1" si="75"/>
        <v>26081.399999999998</v>
      </c>
      <c r="T374" s="13">
        <f t="shared" ca="1" si="76"/>
        <v>147794.6</v>
      </c>
      <c r="U374" t="str">
        <f>VLOOKUP(MID(B374,G374,F374-G374),Department!$A$1:$C$20,2,0)</f>
        <v>UI/UX</v>
      </c>
      <c r="V374" t="str">
        <f>VLOOKUP(U374,Department!$B$1:$C$20,2,0)</f>
        <v>Product Management</v>
      </c>
      <c r="W374" t="str">
        <f>VLOOKUP(MID(B374,FIND(":",B374,F374+1)+1,2),Employee!$G$1:$H$8,2,0)</f>
        <v>United States Of America</v>
      </c>
    </row>
    <row r="375" spans="1:23" x14ac:dyDescent="0.35">
      <c r="A375" t="str">
        <f t="shared" si="65"/>
        <v>EMP-OPR-R2-2018</v>
      </c>
      <c r="B375" t="s">
        <v>439</v>
      </c>
      <c r="C375" t="str">
        <f t="shared" si="68"/>
        <v>N20039</v>
      </c>
      <c r="D375" t="str">
        <f>VLOOKUP(C375,Employee!$A$1:$B$1803,2,0)</f>
        <v>Katheryn Preston</v>
      </c>
      <c r="E375" t="str">
        <f>VLOOKUP(MID(B375,FIND(":",B375,FIND(":",B375)+1)+1,1),Employee!$C$1:$D$1803,2)</f>
        <v>Female</v>
      </c>
      <c r="F375">
        <f t="shared" si="66"/>
        <v>42</v>
      </c>
      <c r="G375">
        <f t="shared" si="67"/>
        <v>40</v>
      </c>
      <c r="H375" t="str">
        <f t="shared" si="69"/>
        <v>R2</v>
      </c>
      <c r="I375" t="str">
        <f>VLOOKUP(V375,Guide!$B$12:$C$18,2,0)</f>
        <v>OPR</v>
      </c>
      <c r="J375" s="12" t="str">
        <f t="shared" si="70"/>
        <v>C7</v>
      </c>
      <c r="K375" s="12">
        <v>32853</v>
      </c>
      <c r="L375" s="12" t="str">
        <f t="shared" si="71"/>
        <v>Millennial</v>
      </c>
      <c r="M375">
        <f t="shared" ca="1" si="72"/>
        <v>35</v>
      </c>
      <c r="N375" s="12">
        <v>43195</v>
      </c>
      <c r="O375" s="14">
        <f t="shared" ca="1" si="73"/>
        <v>6</v>
      </c>
      <c r="P375" s="13">
        <v>141696</v>
      </c>
      <c r="Q375" s="13" t="str">
        <f t="shared" ca="1" si="74"/>
        <v>5 - 10 Year</v>
      </c>
      <c r="R375" s="3" t="str">
        <f t="shared" ca="1" si="77"/>
        <v>10%</v>
      </c>
      <c r="S375" s="13">
        <f t="shared" ca="1" si="75"/>
        <v>14169.6</v>
      </c>
      <c r="T375" s="13">
        <f t="shared" ca="1" si="76"/>
        <v>127526.39999999999</v>
      </c>
      <c r="U375" t="str">
        <f>VLOOKUP(MID(B375,G375,F375-G375),Department!$A$1:$C$20,2,0)</f>
        <v>Network Engineer</v>
      </c>
      <c r="V375" t="str">
        <f>VLOOKUP(U375,Department!$B$1:$C$20,2,0)</f>
        <v>Operation</v>
      </c>
      <c r="W375" t="str">
        <f>VLOOKUP(MID(B375,FIND(":",B375,F375+1)+1,2),Employee!$G$1:$H$8,2,0)</f>
        <v>Argentina</v>
      </c>
    </row>
    <row r="376" spans="1:23" x14ac:dyDescent="0.35">
      <c r="A376" t="str">
        <f t="shared" si="65"/>
        <v>EMP-ENG-R3-2010</v>
      </c>
      <c r="B376" t="s">
        <v>440</v>
      </c>
      <c r="C376" t="str">
        <f t="shared" si="68"/>
        <v>N3942</v>
      </c>
      <c r="D376" t="str">
        <f>VLOOKUP(C376,Employee!$A$1:$B$1803,2,0)</f>
        <v>Phil Keith</v>
      </c>
      <c r="E376" t="str">
        <f>VLOOKUP(MID(B376,FIND(":",B376,FIND(":",B376)+1)+1,1),Employee!$C$1:$D$1803,2)</f>
        <v>Male</v>
      </c>
      <c r="F376">
        <f t="shared" si="66"/>
        <v>41</v>
      </c>
      <c r="G376">
        <f t="shared" si="67"/>
        <v>39</v>
      </c>
      <c r="H376" t="str">
        <f t="shared" si="69"/>
        <v>R3</v>
      </c>
      <c r="I376" t="str">
        <f>VLOOKUP(V376,Guide!$B$12:$C$18,2,0)</f>
        <v>ENG</v>
      </c>
      <c r="J376" s="12" t="str">
        <f t="shared" si="70"/>
        <v>C2</v>
      </c>
      <c r="K376" s="12">
        <v>30895</v>
      </c>
      <c r="L376" s="12" t="str">
        <f t="shared" si="71"/>
        <v>Millennial</v>
      </c>
      <c r="M376">
        <f t="shared" ca="1" si="72"/>
        <v>40</v>
      </c>
      <c r="N376" s="12">
        <v>40269</v>
      </c>
      <c r="O376" s="14">
        <f t="shared" ca="1" si="73"/>
        <v>14</v>
      </c>
      <c r="P376" s="13">
        <v>232765</v>
      </c>
      <c r="Q376" s="13" t="str">
        <f t="shared" ca="1" si="74"/>
        <v>11 - 15 Year</v>
      </c>
      <c r="R376" s="3" t="str">
        <f t="shared" ca="1" si="77"/>
        <v>15%</v>
      </c>
      <c r="S376" s="13">
        <f t="shared" ca="1" si="75"/>
        <v>34914.75</v>
      </c>
      <c r="T376" s="13">
        <f t="shared" ca="1" si="76"/>
        <v>197850.25</v>
      </c>
      <c r="U376" t="str">
        <f>VLOOKUP(MID(B376,G376,F376-G376),Department!$A$1:$C$20,2,0)</f>
        <v>Software Quality Assurance</v>
      </c>
      <c r="V376" t="str">
        <f>VLOOKUP(U376,Department!$B$1:$C$20,2,0)</f>
        <v>Engineering and Data</v>
      </c>
      <c r="W376" t="str">
        <f>VLOOKUP(MID(B376,FIND(":",B376,F376+1)+1,2),Employee!$G$1:$H$8,2,0)</f>
        <v>Canada</v>
      </c>
    </row>
    <row r="377" spans="1:23" x14ac:dyDescent="0.35">
      <c r="A377" t="str">
        <f t="shared" si="65"/>
        <v>EMP-ENG-R4-2016</v>
      </c>
      <c r="B377" t="s">
        <v>441</v>
      </c>
      <c r="C377" t="str">
        <f t="shared" si="68"/>
        <v>N16489</v>
      </c>
      <c r="D377" t="str">
        <f>VLOOKUP(C377,Employee!$A$1:$B$1803,2,0)</f>
        <v>Sybil Townsend</v>
      </c>
      <c r="E377" t="str">
        <f>VLOOKUP(MID(B377,FIND(":",B377,FIND(":",B377)+1)+1,1),Employee!$C$1:$D$1803,2)</f>
        <v>Female</v>
      </c>
      <c r="F377">
        <f t="shared" si="66"/>
        <v>42</v>
      </c>
      <c r="G377">
        <f t="shared" si="67"/>
        <v>40</v>
      </c>
      <c r="H377" t="str">
        <f t="shared" si="69"/>
        <v>R4</v>
      </c>
      <c r="I377" t="str">
        <f>VLOOKUP(V377,Guide!$B$12:$C$18,2,0)</f>
        <v>ENG</v>
      </c>
      <c r="J377" s="12" t="str">
        <f t="shared" si="70"/>
        <v>C4</v>
      </c>
      <c r="K377" s="12">
        <v>33269</v>
      </c>
      <c r="L377" s="12" t="str">
        <f t="shared" si="71"/>
        <v>Millennial</v>
      </c>
      <c r="M377">
        <f t="shared" ca="1" si="72"/>
        <v>34</v>
      </c>
      <c r="N377" s="12">
        <v>42576</v>
      </c>
      <c r="O377" s="14">
        <f t="shared" ca="1" si="73"/>
        <v>8</v>
      </c>
      <c r="P377" s="13">
        <v>114272</v>
      </c>
      <c r="Q377" s="13" t="str">
        <f t="shared" ca="1" si="74"/>
        <v>5 - 10 Year</v>
      </c>
      <c r="R377" s="3" t="str">
        <f t="shared" ca="1" si="77"/>
        <v>10%</v>
      </c>
      <c r="S377" s="13">
        <f t="shared" ca="1" si="75"/>
        <v>11427.2</v>
      </c>
      <c r="T377" s="13">
        <f t="shared" ca="1" si="76"/>
        <v>102844.8</v>
      </c>
      <c r="U377" t="str">
        <f>VLOOKUP(MID(B377,G377,F377-G377),Department!$A$1:$C$20,2,0)</f>
        <v>FrontEnd Developer</v>
      </c>
      <c r="V377" t="str">
        <f>VLOOKUP(U377,Department!$B$1:$C$20,2,0)</f>
        <v>Engineering and Data</v>
      </c>
      <c r="W377" t="str">
        <f>VLOOKUP(MID(B377,FIND(":",B377,F377+1)+1,2),Employee!$G$1:$H$8,2,0)</f>
        <v>Australia</v>
      </c>
    </row>
    <row r="378" spans="1:23" x14ac:dyDescent="0.35">
      <c r="A378" t="str">
        <f t="shared" si="65"/>
        <v>EMP-OPR-R8-2017</v>
      </c>
      <c r="B378" t="s">
        <v>442</v>
      </c>
      <c r="C378" t="str">
        <f t="shared" si="68"/>
        <v>N17406</v>
      </c>
      <c r="D378" t="str">
        <f>VLOOKUP(C378,Employee!$A$1:$B$1803,2,0)</f>
        <v>Houston Padilla</v>
      </c>
      <c r="E378" t="str">
        <f>VLOOKUP(MID(B378,FIND(":",B378,FIND(":",B378)+1)+1,1),Employee!$C$1:$D$1803,2)</f>
        <v>Male</v>
      </c>
      <c r="F378">
        <f t="shared" si="66"/>
        <v>42</v>
      </c>
      <c r="G378">
        <f t="shared" si="67"/>
        <v>40</v>
      </c>
      <c r="H378" t="str">
        <f t="shared" si="69"/>
        <v>R8</v>
      </c>
      <c r="I378" t="str">
        <f>VLOOKUP(V378,Guide!$B$12:$C$18,2,0)</f>
        <v>OPR</v>
      </c>
      <c r="J378" s="12" t="str">
        <f t="shared" si="70"/>
        <v>C3</v>
      </c>
      <c r="K378" s="12">
        <v>32914</v>
      </c>
      <c r="L378" s="12" t="str">
        <f t="shared" si="71"/>
        <v>Millennial</v>
      </c>
      <c r="M378">
        <f t="shared" ca="1" si="72"/>
        <v>35</v>
      </c>
      <c r="N378" s="12">
        <v>42793</v>
      </c>
      <c r="O378" s="14">
        <f t="shared" ca="1" si="73"/>
        <v>7</v>
      </c>
      <c r="P378" s="13">
        <v>153353</v>
      </c>
      <c r="Q378" s="13" t="str">
        <f t="shared" ca="1" si="74"/>
        <v>5 - 10 Year</v>
      </c>
      <c r="R378" s="3" t="str">
        <f t="shared" ca="1" si="77"/>
        <v>10%</v>
      </c>
      <c r="S378" s="13">
        <f t="shared" ca="1" si="75"/>
        <v>15335.300000000001</v>
      </c>
      <c r="T378" s="13">
        <f t="shared" ca="1" si="76"/>
        <v>138017.70000000001</v>
      </c>
      <c r="U378" t="str">
        <f>VLOOKUP(MID(B378,G378,F378-G378),Department!$A$1:$C$20,2,0)</f>
        <v>DevOps Engineer</v>
      </c>
      <c r="V378" t="str">
        <f>VLOOKUP(U378,Department!$B$1:$C$20,2,0)</f>
        <v>Operation</v>
      </c>
      <c r="W378" t="str">
        <f>VLOOKUP(MID(B378,FIND(":",B378,F378+1)+1,2),Employee!$G$1:$H$8,2,0)</f>
        <v>United Kingdom</v>
      </c>
    </row>
    <row r="379" spans="1:23" x14ac:dyDescent="0.35">
      <c r="A379" t="str">
        <f t="shared" si="65"/>
        <v>EMP-ENG-R13-2016</v>
      </c>
      <c r="B379" t="s">
        <v>443</v>
      </c>
      <c r="C379" t="str">
        <f t="shared" si="68"/>
        <v>N16289</v>
      </c>
      <c r="D379" t="str">
        <f>VLOOKUP(C379,Employee!$A$1:$B$1803,2,0)</f>
        <v>Cheri Miranda</v>
      </c>
      <c r="E379" t="str">
        <f>VLOOKUP(MID(B379,FIND(":",B379,FIND(":",B379)+1)+1,1),Employee!$C$1:$D$1803,2)</f>
        <v>Female</v>
      </c>
      <c r="F379">
        <f t="shared" si="66"/>
        <v>43</v>
      </c>
      <c r="G379">
        <f t="shared" si="67"/>
        <v>40</v>
      </c>
      <c r="H379" t="str">
        <f t="shared" si="69"/>
        <v>R13</v>
      </c>
      <c r="I379" t="str">
        <f>VLOOKUP(V379,Guide!$B$12:$C$18,2,0)</f>
        <v>ENG</v>
      </c>
      <c r="J379" s="12" t="str">
        <f t="shared" si="70"/>
        <v>C4</v>
      </c>
      <c r="K379" s="12">
        <v>32996</v>
      </c>
      <c r="L379" s="12" t="str">
        <f t="shared" si="71"/>
        <v>Millennial</v>
      </c>
      <c r="M379">
        <f t="shared" ca="1" si="72"/>
        <v>34</v>
      </c>
      <c r="N379" s="12">
        <v>42544</v>
      </c>
      <c r="O379" s="14">
        <f t="shared" ca="1" si="73"/>
        <v>8</v>
      </c>
      <c r="P379" s="13">
        <v>85895</v>
      </c>
      <c r="Q379" s="13" t="str">
        <f t="shared" ca="1" si="74"/>
        <v>5 - 10 Year</v>
      </c>
      <c r="R379" s="3" t="str">
        <f t="shared" ca="1" si="77"/>
        <v>10%</v>
      </c>
      <c r="S379" s="13">
        <f t="shared" ca="1" si="75"/>
        <v>8589.5</v>
      </c>
      <c r="T379" s="13">
        <f t="shared" ca="1" si="76"/>
        <v>77305.5</v>
      </c>
      <c r="U379" t="str">
        <f>VLOOKUP(MID(B379,G379,F379-G379),Department!$A$1:$C$20,2,0)</f>
        <v>Data Engineer</v>
      </c>
      <c r="V379" t="str">
        <f>VLOOKUP(U379,Department!$B$1:$C$20,2,0)</f>
        <v>Engineering and Data</v>
      </c>
      <c r="W379" t="str">
        <f>VLOOKUP(MID(B379,FIND(":",B379,F379+1)+1,2),Employee!$G$1:$H$8,2,0)</f>
        <v>Australia</v>
      </c>
    </row>
    <row r="380" spans="1:23" x14ac:dyDescent="0.35">
      <c r="A380" t="str">
        <f t="shared" si="65"/>
        <v>EMP-OPR-R17-2013</v>
      </c>
      <c r="B380" t="s">
        <v>444</v>
      </c>
      <c r="C380" t="str">
        <f t="shared" si="68"/>
        <v>N8784</v>
      </c>
      <c r="D380" t="str">
        <f>VLOOKUP(C380,Employee!$A$1:$B$1803,2,0)</f>
        <v>Lynne Mccann</v>
      </c>
      <c r="E380" t="str">
        <f>VLOOKUP(MID(B380,FIND(":",B380,FIND(":",B380)+1)+1,1),Employee!$C$1:$D$1803,2)</f>
        <v>Female</v>
      </c>
      <c r="F380">
        <f t="shared" si="66"/>
        <v>42</v>
      </c>
      <c r="G380">
        <f t="shared" si="67"/>
        <v>39</v>
      </c>
      <c r="H380" t="str">
        <f t="shared" si="69"/>
        <v>R17</v>
      </c>
      <c r="I380" t="str">
        <f>VLOOKUP(V380,Guide!$B$12:$C$18,2,0)</f>
        <v>OPR</v>
      </c>
      <c r="J380" s="12" t="str">
        <f t="shared" si="70"/>
        <v>C2</v>
      </c>
      <c r="K380" s="12">
        <v>33360</v>
      </c>
      <c r="L380" s="12" t="str">
        <f t="shared" si="71"/>
        <v>Millennial</v>
      </c>
      <c r="M380">
        <f t="shared" ca="1" si="72"/>
        <v>33</v>
      </c>
      <c r="N380" s="12">
        <v>41456</v>
      </c>
      <c r="O380" s="14">
        <f t="shared" ca="1" si="73"/>
        <v>11</v>
      </c>
      <c r="P380" s="13">
        <v>146418</v>
      </c>
      <c r="Q380" s="13" t="str">
        <f t="shared" ca="1" si="74"/>
        <v>11 - 15 Year</v>
      </c>
      <c r="R380" s="3" t="str">
        <f t="shared" ca="1" si="77"/>
        <v>15%</v>
      </c>
      <c r="S380" s="13">
        <f t="shared" ca="1" si="75"/>
        <v>21962.7</v>
      </c>
      <c r="T380" s="13">
        <f t="shared" ca="1" si="76"/>
        <v>124455.3</v>
      </c>
      <c r="U380" t="str">
        <f>VLOOKUP(MID(B380,G380,F380-G380),Department!$A$1:$C$20,2,0)</f>
        <v>Database Administrator</v>
      </c>
      <c r="V380" t="str">
        <f>VLOOKUP(U380,Department!$B$1:$C$20,2,0)</f>
        <v>Operation</v>
      </c>
      <c r="W380" t="str">
        <f>VLOOKUP(MID(B380,FIND(":",B380,F380+1)+1,2),Employee!$G$1:$H$8,2,0)</f>
        <v>Canada</v>
      </c>
    </row>
    <row r="381" spans="1:23" x14ac:dyDescent="0.35">
      <c r="A381" t="str">
        <f t="shared" si="65"/>
        <v>EMP-FN-R19-2013</v>
      </c>
      <c r="B381" t="s">
        <v>445</v>
      </c>
      <c r="C381" t="str">
        <f t="shared" si="68"/>
        <v>N8134</v>
      </c>
      <c r="D381" t="str">
        <f>VLOOKUP(C381,Employee!$A$1:$B$1803,2,0)</f>
        <v>Delmer Andrews</v>
      </c>
      <c r="E381" t="str">
        <f>VLOOKUP(MID(B381,FIND(":",B381,FIND(":",B381)+1)+1,1),Employee!$C$1:$D$1803,2)</f>
        <v>Male</v>
      </c>
      <c r="F381">
        <f t="shared" si="66"/>
        <v>42</v>
      </c>
      <c r="G381">
        <f t="shared" si="67"/>
        <v>39</v>
      </c>
      <c r="H381" t="str">
        <f t="shared" si="69"/>
        <v>R19</v>
      </c>
      <c r="I381" t="str">
        <f>VLOOKUP(V381,Guide!$B$12:$C$18,2,0)</f>
        <v>FN</v>
      </c>
      <c r="J381" s="12" t="str">
        <f t="shared" si="70"/>
        <v>C4</v>
      </c>
      <c r="K381" s="12">
        <v>33545</v>
      </c>
      <c r="L381" s="12" t="str">
        <f t="shared" si="71"/>
        <v>Millennial</v>
      </c>
      <c r="M381">
        <f t="shared" ca="1" si="72"/>
        <v>33</v>
      </c>
      <c r="N381" s="12">
        <v>41456</v>
      </c>
      <c r="O381" s="14">
        <f t="shared" ca="1" si="73"/>
        <v>11</v>
      </c>
      <c r="P381" s="13">
        <v>188155</v>
      </c>
      <c r="Q381" s="13" t="str">
        <f t="shared" ca="1" si="74"/>
        <v>11 - 15 Year</v>
      </c>
      <c r="R381" s="3" t="str">
        <f t="shared" ca="1" si="77"/>
        <v>15%</v>
      </c>
      <c r="S381" s="13">
        <f t="shared" ca="1" si="75"/>
        <v>28223.25</v>
      </c>
      <c r="T381" s="13">
        <f t="shared" ca="1" si="76"/>
        <v>159931.75</v>
      </c>
      <c r="U381" t="str">
        <f>VLOOKUP(MID(B381,G381,F381-G381),Department!$A$1:$C$20,2,0)</f>
        <v>Accounting</v>
      </c>
      <c r="V381" t="str">
        <f>VLOOKUP(U381,Department!$B$1:$C$20,2,0)</f>
        <v>Finance</v>
      </c>
      <c r="W381" t="str">
        <f>VLOOKUP(MID(B381,FIND(":",B381,F381+1)+1,2),Employee!$G$1:$H$8,2,0)</f>
        <v>Australia</v>
      </c>
    </row>
    <row r="382" spans="1:23" x14ac:dyDescent="0.35">
      <c r="A382" t="str">
        <f t="shared" si="65"/>
        <v>EMP-ENG-R12-2017</v>
      </c>
      <c r="B382" t="s">
        <v>446</v>
      </c>
      <c r="C382" t="str">
        <f t="shared" si="68"/>
        <v>N17152</v>
      </c>
      <c r="D382" t="str">
        <f>VLOOKUP(C382,Employee!$A$1:$B$1803,2,0)</f>
        <v>Cherie Morrow</v>
      </c>
      <c r="E382" t="str">
        <f>VLOOKUP(MID(B382,FIND(":",B382,FIND(":",B382)+1)+1,1),Employee!$C$1:$D$1803,2)</f>
        <v>Female</v>
      </c>
      <c r="F382">
        <f t="shared" si="66"/>
        <v>43</v>
      </c>
      <c r="G382">
        <f t="shared" si="67"/>
        <v>40</v>
      </c>
      <c r="H382" t="str">
        <f t="shared" si="69"/>
        <v>R12</v>
      </c>
      <c r="I382" t="str">
        <f>VLOOKUP(V382,Guide!$B$12:$C$18,2,0)</f>
        <v>ENG</v>
      </c>
      <c r="J382" s="12" t="str">
        <f t="shared" si="70"/>
        <v>C2</v>
      </c>
      <c r="K382" s="12">
        <v>33545</v>
      </c>
      <c r="L382" s="12" t="str">
        <f t="shared" si="71"/>
        <v>Millennial</v>
      </c>
      <c r="M382">
        <f t="shared" ca="1" si="72"/>
        <v>33</v>
      </c>
      <c r="N382" s="12">
        <v>42744</v>
      </c>
      <c r="O382" s="14">
        <f t="shared" ca="1" si="73"/>
        <v>8</v>
      </c>
      <c r="P382" s="13">
        <v>134657</v>
      </c>
      <c r="Q382" s="13" t="str">
        <f t="shared" ca="1" si="74"/>
        <v>5 - 10 Year</v>
      </c>
      <c r="R382" s="3" t="str">
        <f t="shared" ca="1" si="77"/>
        <v>10%</v>
      </c>
      <c r="S382" s="13">
        <f t="shared" ca="1" si="75"/>
        <v>13465.7</v>
      </c>
      <c r="T382" s="13">
        <f t="shared" ca="1" si="76"/>
        <v>121191.3</v>
      </c>
      <c r="U382" t="str">
        <f>VLOOKUP(MID(B382,G382,F382-G382),Department!$A$1:$C$20,2,0)</f>
        <v>Data Analyst</v>
      </c>
      <c r="V382" t="str">
        <f>VLOOKUP(U382,Department!$B$1:$C$20,2,0)</f>
        <v>Engineering and Data</v>
      </c>
      <c r="W382" t="str">
        <f>VLOOKUP(MID(B382,FIND(":",B382,F382+1)+1,2),Employee!$G$1:$H$8,2,0)</f>
        <v>Canada</v>
      </c>
    </row>
    <row r="383" spans="1:23" x14ac:dyDescent="0.35">
      <c r="A383" t="str">
        <f t="shared" si="65"/>
        <v>EMP-OPR-R16-2019</v>
      </c>
      <c r="B383" t="s">
        <v>447</v>
      </c>
      <c r="C383" t="str">
        <f t="shared" si="68"/>
        <v>N7305</v>
      </c>
      <c r="D383" t="str">
        <f>VLOOKUP(C383,Employee!$A$1:$B$1803,2,0)</f>
        <v>Bonnie Odonnell</v>
      </c>
      <c r="E383" t="str">
        <f>VLOOKUP(MID(B383,FIND(":",B383,FIND(":",B383)+1)+1,1),Employee!$C$1:$D$1803,2)</f>
        <v>Female</v>
      </c>
      <c r="F383">
        <f t="shared" si="66"/>
        <v>42</v>
      </c>
      <c r="G383">
        <f t="shared" si="67"/>
        <v>39</v>
      </c>
      <c r="H383" t="str">
        <f t="shared" si="69"/>
        <v>R16</v>
      </c>
      <c r="I383" t="str">
        <f>VLOOKUP(V383,Guide!$B$12:$C$18,2,0)</f>
        <v>OPR</v>
      </c>
      <c r="J383" s="12" t="str">
        <f t="shared" si="70"/>
        <v>C4</v>
      </c>
      <c r="K383" s="12">
        <v>32323</v>
      </c>
      <c r="L383" s="12" t="str">
        <f t="shared" si="71"/>
        <v>Millennial</v>
      </c>
      <c r="M383">
        <f t="shared" ca="1" si="72"/>
        <v>36</v>
      </c>
      <c r="N383" s="12">
        <v>43500</v>
      </c>
      <c r="O383" s="14">
        <f t="shared" ca="1" si="73"/>
        <v>6</v>
      </c>
      <c r="P383" s="13">
        <v>166565</v>
      </c>
      <c r="Q383" s="13" t="str">
        <f t="shared" ca="1" si="74"/>
        <v>5 - 10 Year</v>
      </c>
      <c r="R383" s="3" t="str">
        <f t="shared" ca="1" si="77"/>
        <v>10%</v>
      </c>
      <c r="S383" s="13">
        <f t="shared" ca="1" si="75"/>
        <v>16656.5</v>
      </c>
      <c r="T383" s="13">
        <f t="shared" ca="1" si="76"/>
        <v>149908.5</v>
      </c>
      <c r="U383" t="str">
        <f>VLOOKUP(MID(B383,G383,F383-G383),Department!$A$1:$C$20,2,0)</f>
        <v>IT Support</v>
      </c>
      <c r="V383" t="str">
        <f>VLOOKUP(U383,Department!$B$1:$C$20,2,0)</f>
        <v>Operation</v>
      </c>
      <c r="W383" t="str">
        <f>VLOOKUP(MID(B383,FIND(":",B383,F383+1)+1,2),Employee!$G$1:$H$8,2,0)</f>
        <v>Australia</v>
      </c>
    </row>
    <row r="384" spans="1:23" x14ac:dyDescent="0.35">
      <c r="A384" t="str">
        <f t="shared" si="65"/>
        <v>EMP-FN-R19-2019</v>
      </c>
      <c r="B384" t="s">
        <v>448</v>
      </c>
      <c r="C384" t="str">
        <f t="shared" si="68"/>
        <v>N19941</v>
      </c>
      <c r="D384" t="str">
        <f>VLOOKUP(C384,Employee!$A$1:$B$1803,2,0)</f>
        <v>Elise Hubbard</v>
      </c>
      <c r="E384" t="str">
        <f>VLOOKUP(MID(B384,FIND(":",B384,FIND(":",B384)+1)+1,1),Employee!$C$1:$D$1803,2)</f>
        <v>Female</v>
      </c>
      <c r="F384">
        <f t="shared" si="66"/>
        <v>43</v>
      </c>
      <c r="G384">
        <f t="shared" si="67"/>
        <v>40</v>
      </c>
      <c r="H384" t="str">
        <f t="shared" si="69"/>
        <v>R19</v>
      </c>
      <c r="I384" t="str">
        <f>VLOOKUP(V384,Guide!$B$12:$C$18,2,0)</f>
        <v>FN</v>
      </c>
      <c r="J384" s="12" t="str">
        <f t="shared" si="70"/>
        <v>C7</v>
      </c>
      <c r="K384" s="12">
        <v>32111</v>
      </c>
      <c r="L384" s="12" t="str">
        <f t="shared" si="71"/>
        <v>Millennial</v>
      </c>
      <c r="M384">
        <f t="shared" ca="1" si="72"/>
        <v>37</v>
      </c>
      <c r="N384" s="12">
        <v>43577</v>
      </c>
      <c r="O384" s="14">
        <f t="shared" ca="1" si="73"/>
        <v>5</v>
      </c>
      <c r="P384" s="13">
        <v>162451</v>
      </c>
      <c r="Q384" s="13" t="str">
        <f t="shared" ca="1" si="74"/>
        <v>5 - 10 Year</v>
      </c>
      <c r="R384" s="3" t="str">
        <f t="shared" ca="1" si="77"/>
        <v>10%</v>
      </c>
      <c r="S384" s="13">
        <f t="shared" ca="1" si="75"/>
        <v>16245.1</v>
      </c>
      <c r="T384" s="13">
        <f t="shared" ca="1" si="76"/>
        <v>146205.9</v>
      </c>
      <c r="U384" t="str">
        <f>VLOOKUP(MID(B384,G384,F384-G384),Department!$A$1:$C$20,2,0)</f>
        <v>Accounting</v>
      </c>
      <c r="V384" t="str">
        <f>VLOOKUP(U384,Department!$B$1:$C$20,2,0)</f>
        <v>Finance</v>
      </c>
      <c r="W384" t="str">
        <f>VLOOKUP(MID(B384,FIND(":",B384,F384+1)+1,2),Employee!$G$1:$H$8,2,0)</f>
        <v>Argentina</v>
      </c>
    </row>
    <row r="385" spans="1:23" x14ac:dyDescent="0.35">
      <c r="A385" t="str">
        <f t="shared" si="65"/>
        <v>EMP-SM-R10-2017</v>
      </c>
      <c r="B385" t="s">
        <v>449</v>
      </c>
      <c r="C385" t="str">
        <f t="shared" si="68"/>
        <v>N17317</v>
      </c>
      <c r="D385" t="str">
        <f>VLOOKUP(C385,Employee!$A$1:$B$1803,2,0)</f>
        <v>Demetrius Flynn</v>
      </c>
      <c r="E385" t="str">
        <f>VLOOKUP(MID(B385,FIND(":",B385,FIND(":",B385)+1)+1,1),Employee!$C$1:$D$1803,2)</f>
        <v>Male</v>
      </c>
      <c r="F385">
        <f t="shared" si="66"/>
        <v>43</v>
      </c>
      <c r="G385">
        <f t="shared" si="67"/>
        <v>40</v>
      </c>
      <c r="H385" t="str">
        <f t="shared" si="69"/>
        <v>R10</v>
      </c>
      <c r="I385" t="str">
        <f>VLOOKUP(V385,Guide!$B$12:$C$18,2,0)</f>
        <v>SM</v>
      </c>
      <c r="J385" s="12" t="str">
        <f t="shared" si="70"/>
        <v>C7</v>
      </c>
      <c r="K385" s="12">
        <v>33349</v>
      </c>
      <c r="L385" s="12" t="str">
        <f t="shared" si="71"/>
        <v>Millennial</v>
      </c>
      <c r="M385">
        <f t="shared" ca="1" si="72"/>
        <v>33</v>
      </c>
      <c r="N385" s="12">
        <v>42775</v>
      </c>
      <c r="O385" s="14">
        <f t="shared" ca="1" si="73"/>
        <v>8</v>
      </c>
      <c r="P385" s="13">
        <v>154296</v>
      </c>
      <c r="Q385" s="13" t="str">
        <f t="shared" ca="1" si="74"/>
        <v>5 - 10 Year</v>
      </c>
      <c r="R385" s="3" t="str">
        <f t="shared" ca="1" si="77"/>
        <v>10%</v>
      </c>
      <c r="S385" s="13">
        <f t="shared" ca="1" si="75"/>
        <v>15429.6</v>
      </c>
      <c r="T385" s="13">
        <f t="shared" ca="1" si="76"/>
        <v>138866.4</v>
      </c>
      <c r="U385" t="str">
        <f>VLOOKUP(MID(B385,G385,F385-G385),Department!$A$1:$C$20,2,0)</f>
        <v>Marketing</v>
      </c>
      <c r="V385" t="str">
        <f>VLOOKUP(U385,Department!$B$1:$C$20,2,0)</f>
        <v>Sales and Marketing</v>
      </c>
      <c r="W385" t="str">
        <f>VLOOKUP(MID(B385,FIND(":",B385,F385+1)+1,2),Employee!$G$1:$H$8,2,0)</f>
        <v>Argentina</v>
      </c>
    </row>
    <row r="386" spans="1:23" x14ac:dyDescent="0.35">
      <c r="A386" t="str">
        <f t="shared" ref="A386:A449" si="78">CONCATENATE("EMP","-",I386,"-",MID(B386,G386,F386-G386),"-",YEAR(N386))</f>
        <v>EMP-SM-R10-2017</v>
      </c>
      <c r="B386" t="s">
        <v>450</v>
      </c>
      <c r="C386" t="str">
        <f t="shared" si="68"/>
        <v>N19506</v>
      </c>
      <c r="D386" t="str">
        <f>VLOOKUP(C386,Employee!$A$1:$B$1803,2,0)</f>
        <v>Sadie Wise</v>
      </c>
      <c r="E386" t="str">
        <f>VLOOKUP(MID(B386,FIND(":",B386,FIND(":",B386)+1)+1,1),Employee!$C$1:$D$1803,2)</f>
        <v>Female</v>
      </c>
      <c r="F386">
        <f t="shared" ref="F386:F449" si="79">FIND(",",B386,G386+1)</f>
        <v>43</v>
      </c>
      <c r="G386">
        <f t="shared" ref="G386:G449" si="80">FIND(":",B386,FIND(":",B386,FIND(":",B386)+1)+1)+1</f>
        <v>40</v>
      </c>
      <c r="H386" t="str">
        <f t="shared" si="69"/>
        <v>R10</v>
      </c>
      <c r="I386" t="str">
        <f>VLOOKUP(V386,Guide!$B$12:$C$18,2,0)</f>
        <v>SM</v>
      </c>
      <c r="J386" s="12" t="str">
        <f t="shared" si="70"/>
        <v>C5</v>
      </c>
      <c r="K386" s="12">
        <v>32929</v>
      </c>
      <c r="L386" s="12" t="str">
        <f t="shared" si="71"/>
        <v>Millennial</v>
      </c>
      <c r="M386">
        <f t="shared" ca="1" si="72"/>
        <v>34</v>
      </c>
      <c r="N386" s="12">
        <v>43052</v>
      </c>
      <c r="O386" s="14">
        <f t="shared" ca="1" si="73"/>
        <v>7</v>
      </c>
      <c r="P386" s="13">
        <v>205381</v>
      </c>
      <c r="Q386" s="13" t="str">
        <f t="shared" ca="1" si="74"/>
        <v>5 - 10 Year</v>
      </c>
      <c r="R386" s="3" t="str">
        <f t="shared" ca="1" si="77"/>
        <v>10%</v>
      </c>
      <c r="S386" s="13">
        <f t="shared" ca="1" si="75"/>
        <v>20538.100000000002</v>
      </c>
      <c r="T386" s="13">
        <f t="shared" ca="1" si="76"/>
        <v>184842.9</v>
      </c>
      <c r="U386" t="str">
        <f>VLOOKUP(MID(B386,G386,F386-G386),Department!$A$1:$C$20,2,0)</f>
        <v>Marketing</v>
      </c>
      <c r="V386" t="str">
        <f>VLOOKUP(U386,Department!$B$1:$C$20,2,0)</f>
        <v>Sales and Marketing</v>
      </c>
      <c r="W386" t="str">
        <f>VLOOKUP(MID(B386,FIND(":",B386,F386+1)+1,2),Employee!$G$1:$H$8,2,0)</f>
        <v>Germany</v>
      </c>
    </row>
    <row r="387" spans="1:23" x14ac:dyDescent="0.35">
      <c r="A387" t="str">
        <f t="shared" si="78"/>
        <v>EMP-SM-R9-2018</v>
      </c>
      <c r="B387" t="s">
        <v>451</v>
      </c>
      <c r="C387" t="str">
        <f t="shared" ref="C387:C450" si="81">MID(B387,FIND(":",B387)+1,FIND(",",B387)-(FIND(":",B387)+1))</f>
        <v>N20167</v>
      </c>
      <c r="D387" t="str">
        <f>VLOOKUP(C387,Employee!$A$1:$B$1803,2,0)</f>
        <v>Sammie Sullivan</v>
      </c>
      <c r="E387" t="str">
        <f>VLOOKUP(MID(B387,FIND(":",B387,FIND(":",B387)+1)+1,1),Employee!$C$1:$D$1803,2)</f>
        <v>Male</v>
      </c>
      <c r="F387">
        <f t="shared" si="79"/>
        <v>42</v>
      </c>
      <c r="G387">
        <f t="shared" si="80"/>
        <v>40</v>
      </c>
      <c r="H387" t="str">
        <f t="shared" ref="H387:H450" si="82">MID(B387,G387,F387-G387)</f>
        <v>R9</v>
      </c>
      <c r="I387" t="str">
        <f>VLOOKUP(V387,Guide!$B$12:$C$18,2,0)</f>
        <v>SM</v>
      </c>
      <c r="J387" s="12" t="str">
        <f t="shared" ref="J387:J450" si="83">MID(B387,FIND(":",B387,F387+1)+1,2)</f>
        <v>C3</v>
      </c>
      <c r="K387" s="12">
        <v>30853</v>
      </c>
      <c r="L387" s="12" t="str">
        <f t="shared" ref="L387:L450" si="84">IF(YEAR(K387)&gt;=2013, "Gen Alpha", IF(YEAR(K387)&gt;=1997, "Gen Z", IF(YEAR(K387)&gt;=1981, "Millennial", IF(YEAR(K387)&gt;=1965, "Gen X", IF(YEAR(K387)&gt;=1946, "Baby Boomer", "Sebelum Baby Boomer")))))</f>
        <v>Millennial</v>
      </c>
      <c r="M387">
        <f t="shared" ref="M387:M450" ca="1" si="85">ROUNDDOWN(YEARFRAC(K387,TODAY()),0)</f>
        <v>40</v>
      </c>
      <c r="N387" s="12">
        <v>43227</v>
      </c>
      <c r="O387" s="14">
        <f t="shared" ref="O387:O450" ca="1" si="86">ROUNDDOWN(YEARFRAC(N387,TODAY()),0)</f>
        <v>6</v>
      </c>
      <c r="P387" s="13">
        <v>353531</v>
      </c>
      <c r="Q387" s="13" t="str">
        <f t="shared" ref="Q387:Q450" ca="1" si="87">_xlfn.IFS(R387="10%","5 - 10 Year",R387="15%","11 - 15 Year",R387="20%","16 - 20 Year")</f>
        <v>5 - 10 Year</v>
      </c>
      <c r="R387" s="3" t="str">
        <f t="shared" ca="1" si="77"/>
        <v>10%</v>
      </c>
      <c r="S387" s="13">
        <f t="shared" ref="S387:S450" ca="1" si="88">P387*R387</f>
        <v>35353.1</v>
      </c>
      <c r="T387" s="13">
        <f t="shared" ref="T387:T450" ca="1" si="89">P387-S387</f>
        <v>318177.90000000002</v>
      </c>
      <c r="U387" t="str">
        <f>VLOOKUP(MID(B387,G387,F387-G387),Department!$A$1:$C$20,2,0)</f>
        <v xml:space="preserve">Presales </v>
      </c>
      <c r="V387" t="str">
        <f>VLOOKUP(U387,Department!$B$1:$C$20,2,0)</f>
        <v>Sales and Marketing</v>
      </c>
      <c r="W387" t="str">
        <f>VLOOKUP(MID(B387,FIND(":",B387,F387+1)+1,2),Employee!$G$1:$H$8,2,0)</f>
        <v>United Kingdom</v>
      </c>
    </row>
    <row r="388" spans="1:23" x14ac:dyDescent="0.35">
      <c r="A388" t="str">
        <f t="shared" si="78"/>
        <v>EMP-HR-R18-2015</v>
      </c>
      <c r="B388" t="s">
        <v>452</v>
      </c>
      <c r="C388" t="str">
        <f t="shared" si="81"/>
        <v>N11840</v>
      </c>
      <c r="D388" t="str">
        <f>VLOOKUP(C388,Employee!$A$1:$B$1803,2,0)</f>
        <v>Tisha Mckenzie</v>
      </c>
      <c r="E388" t="str">
        <f>VLOOKUP(MID(B388,FIND(":",B388,FIND(":",B388)+1)+1,1),Employee!$C$1:$D$1803,2)</f>
        <v>Female</v>
      </c>
      <c r="F388">
        <f t="shared" si="79"/>
        <v>43</v>
      </c>
      <c r="G388">
        <f t="shared" si="80"/>
        <v>40</v>
      </c>
      <c r="H388" t="str">
        <f t="shared" si="82"/>
        <v>R18</v>
      </c>
      <c r="I388" t="str">
        <f>VLOOKUP(V388,Guide!$B$12:$C$18,2,0)</f>
        <v>HR</v>
      </c>
      <c r="J388" s="12" t="str">
        <f t="shared" si="83"/>
        <v>C3</v>
      </c>
      <c r="K388" s="12">
        <v>31824</v>
      </c>
      <c r="L388" s="12" t="str">
        <f t="shared" si="84"/>
        <v>Millennial</v>
      </c>
      <c r="M388">
        <f t="shared" ca="1" si="85"/>
        <v>38</v>
      </c>
      <c r="N388" s="12">
        <v>42016</v>
      </c>
      <c r="O388" s="14">
        <f t="shared" ca="1" si="86"/>
        <v>10</v>
      </c>
      <c r="P388" s="13">
        <v>187671</v>
      </c>
      <c r="Q388" s="13" t="str">
        <f t="shared" ca="1" si="87"/>
        <v>5 - 10 Year</v>
      </c>
      <c r="R388" s="3" t="str">
        <f t="shared" ref="R388:R451" ca="1" si="90">_xlfn.IFS(AND(O388&gt;=5,O388&lt;=10),"10%",AND(O388&gt;=11,O388&lt;=15),"15%",AND(O388&gt;=16,O388&lt;=20),"20%")</f>
        <v>10%</v>
      </c>
      <c r="S388" s="13">
        <f t="shared" ca="1" si="88"/>
        <v>18767.100000000002</v>
      </c>
      <c r="T388" s="13">
        <f t="shared" ca="1" si="89"/>
        <v>168903.9</v>
      </c>
      <c r="U388" t="str">
        <f>VLOOKUP(MID(B388,G388,F388-G388),Department!$A$1:$C$20,2,0)</f>
        <v>HR</v>
      </c>
      <c r="V388" t="str">
        <f>VLOOKUP(U388,Department!$B$1:$C$20,2,0)</f>
        <v>HR</v>
      </c>
      <c r="W388" t="str">
        <f>VLOOKUP(MID(B388,FIND(":",B388,F388+1)+1,2),Employee!$G$1:$H$8,2,0)</f>
        <v>United Kingdom</v>
      </c>
    </row>
    <row r="389" spans="1:23" x14ac:dyDescent="0.35">
      <c r="A389" t="str">
        <f t="shared" si="78"/>
        <v>EMP-PM-R6-2013</v>
      </c>
      <c r="B389" t="s">
        <v>453</v>
      </c>
      <c r="C389" t="str">
        <f t="shared" si="81"/>
        <v>N9258</v>
      </c>
      <c r="D389" t="str">
        <f>VLOOKUP(C389,Employee!$A$1:$B$1803,2,0)</f>
        <v>Elizabeth Horne</v>
      </c>
      <c r="E389" t="str">
        <f>VLOOKUP(MID(B389,FIND(":",B389,FIND(":",B389)+1)+1,1),Employee!$C$1:$D$1803,2)</f>
        <v>Female</v>
      </c>
      <c r="F389">
        <f t="shared" si="79"/>
        <v>41</v>
      </c>
      <c r="G389">
        <f t="shared" si="80"/>
        <v>39</v>
      </c>
      <c r="H389" t="str">
        <f t="shared" si="82"/>
        <v>R6</v>
      </c>
      <c r="I389" t="str">
        <f>VLOOKUP(V389,Guide!$B$12:$C$18,2,0)</f>
        <v>PM</v>
      </c>
      <c r="J389" s="12" t="str">
        <f t="shared" si="83"/>
        <v>C1</v>
      </c>
      <c r="K389" s="12">
        <v>30994</v>
      </c>
      <c r="L389" s="12" t="str">
        <f t="shared" si="84"/>
        <v>Millennial</v>
      </c>
      <c r="M389">
        <f t="shared" ca="1" si="85"/>
        <v>40</v>
      </c>
      <c r="N389" s="12">
        <v>41564</v>
      </c>
      <c r="O389" s="14">
        <f t="shared" ca="1" si="86"/>
        <v>11</v>
      </c>
      <c r="P389" s="13">
        <v>111259</v>
      </c>
      <c r="Q389" s="13" t="str">
        <f t="shared" ca="1" si="87"/>
        <v>11 - 15 Year</v>
      </c>
      <c r="R389" s="3" t="str">
        <f t="shared" ca="1" si="90"/>
        <v>15%</v>
      </c>
      <c r="S389" s="13">
        <f t="shared" ca="1" si="88"/>
        <v>16688.849999999999</v>
      </c>
      <c r="T389" s="13">
        <f t="shared" ca="1" si="89"/>
        <v>94570.15</v>
      </c>
      <c r="U389" t="str">
        <f>VLOOKUP(MID(B389,G389,F389-G389),Department!$A$1:$C$20,2,0)</f>
        <v>UI/UX</v>
      </c>
      <c r="V389" t="str">
        <f>VLOOKUP(U389,Department!$B$1:$C$20,2,0)</f>
        <v>Product Management</v>
      </c>
      <c r="W389" t="str">
        <f>VLOOKUP(MID(B389,FIND(":",B389,F389+1)+1,2),Employee!$G$1:$H$8,2,0)</f>
        <v>United States Of America</v>
      </c>
    </row>
    <row r="390" spans="1:23" x14ac:dyDescent="0.35">
      <c r="A390" t="str">
        <f t="shared" si="78"/>
        <v>EMP-ENG-R3-2015</v>
      </c>
      <c r="B390" t="s">
        <v>454</v>
      </c>
      <c r="C390" t="str">
        <f t="shared" si="81"/>
        <v>N14722</v>
      </c>
      <c r="D390" t="str">
        <f>VLOOKUP(C390,Employee!$A$1:$B$1803,2,0)</f>
        <v>Elmer Foster</v>
      </c>
      <c r="E390" t="str">
        <f>VLOOKUP(MID(B390,FIND(":",B390,FIND(":",B390)+1)+1,1),Employee!$C$1:$D$1803,2)</f>
        <v>Male</v>
      </c>
      <c r="F390">
        <f t="shared" si="79"/>
        <v>42</v>
      </c>
      <c r="G390">
        <f t="shared" si="80"/>
        <v>40</v>
      </c>
      <c r="H390" t="str">
        <f t="shared" si="82"/>
        <v>R3</v>
      </c>
      <c r="I390" t="str">
        <f>VLOOKUP(V390,Guide!$B$12:$C$18,2,0)</f>
        <v>ENG</v>
      </c>
      <c r="J390" s="12" t="str">
        <f t="shared" si="83"/>
        <v>C4</v>
      </c>
      <c r="K390" s="12">
        <v>31072</v>
      </c>
      <c r="L390" s="12" t="str">
        <f t="shared" si="84"/>
        <v>Millennial</v>
      </c>
      <c r="M390">
        <f t="shared" ca="1" si="85"/>
        <v>40</v>
      </c>
      <c r="N390" s="12">
        <v>42212</v>
      </c>
      <c r="O390" s="14">
        <f t="shared" ca="1" si="86"/>
        <v>9</v>
      </c>
      <c r="P390" s="13">
        <v>252589</v>
      </c>
      <c r="Q390" s="13" t="str">
        <f t="shared" ca="1" si="87"/>
        <v>5 - 10 Year</v>
      </c>
      <c r="R390" s="3" t="str">
        <f t="shared" ca="1" si="90"/>
        <v>10%</v>
      </c>
      <c r="S390" s="13">
        <f t="shared" ca="1" si="88"/>
        <v>25258.9</v>
      </c>
      <c r="T390" s="13">
        <f t="shared" ca="1" si="89"/>
        <v>227330.1</v>
      </c>
      <c r="U390" t="str">
        <f>VLOOKUP(MID(B390,G390,F390-G390),Department!$A$1:$C$20,2,0)</f>
        <v>Software Quality Assurance</v>
      </c>
      <c r="V390" t="str">
        <f>VLOOKUP(U390,Department!$B$1:$C$20,2,0)</f>
        <v>Engineering and Data</v>
      </c>
      <c r="W390" t="str">
        <f>VLOOKUP(MID(B390,FIND(":",B390,F390+1)+1,2),Employee!$G$1:$H$8,2,0)</f>
        <v>Australia</v>
      </c>
    </row>
    <row r="391" spans="1:23" x14ac:dyDescent="0.35">
      <c r="A391" t="str">
        <f t="shared" si="78"/>
        <v>EMP-ENG-R12-2016</v>
      </c>
      <c r="B391" t="s">
        <v>455</v>
      </c>
      <c r="C391" t="str">
        <f t="shared" si="81"/>
        <v>N16543</v>
      </c>
      <c r="D391" t="str">
        <f>VLOOKUP(C391,Employee!$A$1:$B$1803,2,0)</f>
        <v>Patsy Ferguson</v>
      </c>
      <c r="E391" t="str">
        <f>VLOOKUP(MID(B391,FIND(":",B391,FIND(":",B391)+1)+1,1),Employee!$C$1:$D$1803,2)</f>
        <v>Female</v>
      </c>
      <c r="F391">
        <f t="shared" si="79"/>
        <v>43</v>
      </c>
      <c r="G391">
        <f t="shared" si="80"/>
        <v>40</v>
      </c>
      <c r="H391" t="str">
        <f t="shared" si="82"/>
        <v>R12</v>
      </c>
      <c r="I391" t="str">
        <f>VLOOKUP(V391,Guide!$B$12:$C$18,2,0)</f>
        <v>ENG</v>
      </c>
      <c r="J391" s="12" t="str">
        <f t="shared" si="83"/>
        <v>C3</v>
      </c>
      <c r="K391" s="12">
        <v>32323</v>
      </c>
      <c r="L391" s="12" t="str">
        <f t="shared" si="84"/>
        <v>Millennial</v>
      </c>
      <c r="M391">
        <f t="shared" ca="1" si="85"/>
        <v>36</v>
      </c>
      <c r="N391" s="12">
        <v>42600</v>
      </c>
      <c r="O391" s="14">
        <f t="shared" ca="1" si="86"/>
        <v>8</v>
      </c>
      <c r="P391" s="13">
        <v>158068</v>
      </c>
      <c r="Q391" s="13" t="str">
        <f t="shared" ca="1" si="87"/>
        <v>5 - 10 Year</v>
      </c>
      <c r="R391" s="3" t="str">
        <f t="shared" ca="1" si="90"/>
        <v>10%</v>
      </c>
      <c r="S391" s="13">
        <f t="shared" ca="1" si="88"/>
        <v>15806.800000000001</v>
      </c>
      <c r="T391" s="13">
        <f t="shared" ca="1" si="89"/>
        <v>142261.20000000001</v>
      </c>
      <c r="U391" t="str">
        <f>VLOOKUP(MID(B391,G391,F391-G391),Department!$A$1:$C$20,2,0)</f>
        <v>Data Analyst</v>
      </c>
      <c r="V391" t="str">
        <f>VLOOKUP(U391,Department!$B$1:$C$20,2,0)</f>
        <v>Engineering and Data</v>
      </c>
      <c r="W391" t="str">
        <f>VLOOKUP(MID(B391,FIND(":",B391,F391+1)+1,2),Employee!$G$1:$H$8,2,0)</f>
        <v>United Kingdom</v>
      </c>
    </row>
    <row r="392" spans="1:23" x14ac:dyDescent="0.35">
      <c r="A392" t="str">
        <f t="shared" si="78"/>
        <v>EMP-OPR-R11-2015</v>
      </c>
      <c r="B392" t="s">
        <v>456</v>
      </c>
      <c r="C392" t="str">
        <f t="shared" si="81"/>
        <v>N14171</v>
      </c>
      <c r="D392" t="str">
        <f>VLOOKUP(C392,Employee!$A$1:$B$1803,2,0)</f>
        <v>Adalberto Hayden</v>
      </c>
      <c r="E392" t="str">
        <f>VLOOKUP(MID(B392,FIND(":",B392,FIND(":",B392)+1)+1,1),Employee!$C$1:$D$1803,2)</f>
        <v>Male</v>
      </c>
      <c r="F392">
        <f t="shared" si="79"/>
        <v>43</v>
      </c>
      <c r="G392">
        <f t="shared" si="80"/>
        <v>40</v>
      </c>
      <c r="H392" t="str">
        <f t="shared" si="82"/>
        <v>R11</v>
      </c>
      <c r="I392" t="str">
        <f>VLOOKUP(V392,Guide!$B$12:$C$18,2,0)</f>
        <v>OPR</v>
      </c>
      <c r="J392" s="12" t="str">
        <f t="shared" si="83"/>
        <v>C4</v>
      </c>
      <c r="K392" s="12">
        <v>30772</v>
      </c>
      <c r="L392" s="12" t="str">
        <f t="shared" si="84"/>
        <v>Millennial</v>
      </c>
      <c r="M392">
        <f t="shared" ca="1" si="85"/>
        <v>40</v>
      </c>
      <c r="N392" s="12">
        <v>42128</v>
      </c>
      <c r="O392" s="14">
        <f t="shared" ca="1" si="86"/>
        <v>9</v>
      </c>
      <c r="P392" s="13">
        <v>150682</v>
      </c>
      <c r="Q392" s="13" t="str">
        <f t="shared" ca="1" si="87"/>
        <v>5 - 10 Year</v>
      </c>
      <c r="R392" s="3" t="str">
        <f t="shared" ca="1" si="90"/>
        <v>10%</v>
      </c>
      <c r="S392" s="13">
        <f t="shared" ca="1" si="88"/>
        <v>15068.2</v>
      </c>
      <c r="T392" s="13">
        <f t="shared" ca="1" si="89"/>
        <v>135613.79999999999</v>
      </c>
      <c r="U392" t="str">
        <f>VLOOKUP(MID(B392,G392,F392-G392),Department!$A$1:$C$20,2,0)</f>
        <v>Technical Support</v>
      </c>
      <c r="V392" t="str">
        <f>VLOOKUP(U392,Department!$B$1:$C$20,2,0)</f>
        <v>Operation</v>
      </c>
      <c r="W392" t="str">
        <f>VLOOKUP(MID(B392,FIND(":",B392,F392+1)+1,2),Employee!$G$1:$H$8,2,0)</f>
        <v>Australia</v>
      </c>
    </row>
    <row r="393" spans="1:23" x14ac:dyDescent="0.35">
      <c r="A393" t="str">
        <f t="shared" si="78"/>
        <v>EMP-FN-R19-2019</v>
      </c>
      <c r="B393" t="s">
        <v>457</v>
      </c>
      <c r="C393" t="str">
        <f t="shared" si="81"/>
        <v>N22551</v>
      </c>
      <c r="D393" t="str">
        <f>VLOOKUP(C393,Employee!$A$1:$B$1803,2,0)</f>
        <v>Denis Durham</v>
      </c>
      <c r="E393" t="str">
        <f>VLOOKUP(MID(B393,FIND(":",B393,FIND(":",B393)+1)+1,1),Employee!$C$1:$D$1803,2)</f>
        <v>Male</v>
      </c>
      <c r="F393">
        <f t="shared" si="79"/>
        <v>43</v>
      </c>
      <c r="G393">
        <f t="shared" si="80"/>
        <v>40</v>
      </c>
      <c r="H393" t="str">
        <f t="shared" si="82"/>
        <v>R19</v>
      </c>
      <c r="I393" t="str">
        <f>VLOOKUP(V393,Guide!$B$12:$C$18,2,0)</f>
        <v>FN</v>
      </c>
      <c r="J393" s="12" t="str">
        <f t="shared" si="83"/>
        <v>C4</v>
      </c>
      <c r="K393" s="12">
        <v>30324</v>
      </c>
      <c r="L393" s="12" t="str">
        <f t="shared" si="84"/>
        <v>Millennial</v>
      </c>
      <c r="M393">
        <f t="shared" ca="1" si="85"/>
        <v>42</v>
      </c>
      <c r="N393" s="12">
        <v>43724</v>
      </c>
      <c r="O393" s="14">
        <f t="shared" ca="1" si="86"/>
        <v>5</v>
      </c>
      <c r="P393" s="13">
        <v>114591</v>
      </c>
      <c r="Q393" s="13" t="str">
        <f t="shared" ca="1" si="87"/>
        <v>5 - 10 Year</v>
      </c>
      <c r="R393" s="3" t="str">
        <f t="shared" ca="1" si="90"/>
        <v>10%</v>
      </c>
      <c r="S393" s="13">
        <f t="shared" ca="1" si="88"/>
        <v>11459.1</v>
      </c>
      <c r="T393" s="13">
        <f t="shared" ca="1" si="89"/>
        <v>103131.9</v>
      </c>
      <c r="U393" t="str">
        <f>VLOOKUP(MID(B393,G393,F393-G393),Department!$A$1:$C$20,2,0)</f>
        <v>Accounting</v>
      </c>
      <c r="V393" t="str">
        <f>VLOOKUP(U393,Department!$B$1:$C$20,2,0)</f>
        <v>Finance</v>
      </c>
      <c r="W393" t="str">
        <f>VLOOKUP(MID(B393,FIND(":",B393,F393+1)+1,2),Employee!$G$1:$H$8,2,0)</f>
        <v>Australia</v>
      </c>
    </row>
    <row r="394" spans="1:23" x14ac:dyDescent="0.35">
      <c r="A394" t="str">
        <f t="shared" si="78"/>
        <v>EMP-ENG-R13-2013</v>
      </c>
      <c r="B394" t="s">
        <v>458</v>
      </c>
      <c r="C394" t="str">
        <f t="shared" si="81"/>
        <v>N8787</v>
      </c>
      <c r="D394" t="str">
        <f>VLOOKUP(C394,Employee!$A$1:$B$1803,2,0)</f>
        <v>Ola Foley</v>
      </c>
      <c r="E394" t="str">
        <f>VLOOKUP(MID(B394,FIND(":",B394,FIND(":",B394)+1)+1,1),Employee!$C$1:$D$1803,2)</f>
        <v>Female</v>
      </c>
      <c r="F394">
        <f t="shared" si="79"/>
        <v>42</v>
      </c>
      <c r="G394">
        <f t="shared" si="80"/>
        <v>39</v>
      </c>
      <c r="H394" t="str">
        <f t="shared" si="82"/>
        <v>R13</v>
      </c>
      <c r="I394" t="str">
        <f>VLOOKUP(V394,Guide!$B$12:$C$18,2,0)</f>
        <v>ENG</v>
      </c>
      <c r="J394" s="12" t="str">
        <f t="shared" si="83"/>
        <v>C1</v>
      </c>
      <c r="K394" s="12">
        <v>33463</v>
      </c>
      <c r="L394" s="12" t="str">
        <f t="shared" si="84"/>
        <v>Millennial</v>
      </c>
      <c r="M394">
        <f t="shared" ca="1" si="85"/>
        <v>33</v>
      </c>
      <c r="N394" s="12">
        <v>41456</v>
      </c>
      <c r="O394" s="14">
        <f t="shared" ca="1" si="86"/>
        <v>11</v>
      </c>
      <c r="P394" s="13">
        <v>204752</v>
      </c>
      <c r="Q394" s="13" t="str">
        <f t="shared" ca="1" si="87"/>
        <v>11 - 15 Year</v>
      </c>
      <c r="R394" s="3" t="str">
        <f t="shared" ca="1" si="90"/>
        <v>15%</v>
      </c>
      <c r="S394" s="13">
        <f t="shared" ca="1" si="88"/>
        <v>30712.799999999999</v>
      </c>
      <c r="T394" s="13">
        <f t="shared" ca="1" si="89"/>
        <v>174039.2</v>
      </c>
      <c r="U394" t="str">
        <f>VLOOKUP(MID(B394,G394,F394-G394),Department!$A$1:$C$20,2,0)</f>
        <v>Data Engineer</v>
      </c>
      <c r="V394" t="str">
        <f>VLOOKUP(U394,Department!$B$1:$C$20,2,0)</f>
        <v>Engineering and Data</v>
      </c>
      <c r="W394" t="str">
        <f>VLOOKUP(MID(B394,FIND(":",B394,F394+1)+1,2),Employee!$G$1:$H$8,2,0)</f>
        <v>United States Of America</v>
      </c>
    </row>
    <row r="395" spans="1:23" x14ac:dyDescent="0.35">
      <c r="A395" t="str">
        <f t="shared" si="78"/>
        <v>EMP-ENG-R4-2019</v>
      </c>
      <c r="B395" t="s">
        <v>459</v>
      </c>
      <c r="C395" t="str">
        <f t="shared" si="81"/>
        <v>N20368</v>
      </c>
      <c r="D395" t="str">
        <f>VLOOKUP(C395,Employee!$A$1:$B$1803,2,0)</f>
        <v>Valeria Schultz</v>
      </c>
      <c r="E395" t="str">
        <f>VLOOKUP(MID(B395,FIND(":",B395,FIND(":",B395)+1)+1,1),Employee!$C$1:$D$1803,2)</f>
        <v>Female</v>
      </c>
      <c r="F395">
        <f t="shared" si="79"/>
        <v>42</v>
      </c>
      <c r="G395">
        <f t="shared" si="80"/>
        <v>40</v>
      </c>
      <c r="H395" t="str">
        <f t="shared" si="82"/>
        <v>R4</v>
      </c>
      <c r="I395" t="str">
        <f>VLOOKUP(V395,Guide!$B$12:$C$18,2,0)</f>
        <v>ENG</v>
      </c>
      <c r="J395" s="12" t="str">
        <f t="shared" si="83"/>
        <v>C3</v>
      </c>
      <c r="K395" s="12">
        <v>32084</v>
      </c>
      <c r="L395" s="12" t="str">
        <f t="shared" si="84"/>
        <v>Millennial</v>
      </c>
      <c r="M395">
        <f t="shared" ca="1" si="85"/>
        <v>37</v>
      </c>
      <c r="N395" s="12">
        <v>43648</v>
      </c>
      <c r="O395" s="14">
        <f t="shared" ca="1" si="86"/>
        <v>5</v>
      </c>
      <c r="P395" s="13">
        <v>195114</v>
      </c>
      <c r="Q395" s="13" t="str">
        <f t="shared" ca="1" si="87"/>
        <v>5 - 10 Year</v>
      </c>
      <c r="R395" s="3" t="str">
        <f t="shared" ca="1" si="90"/>
        <v>10%</v>
      </c>
      <c r="S395" s="13">
        <f t="shared" ca="1" si="88"/>
        <v>19511.400000000001</v>
      </c>
      <c r="T395" s="13">
        <f t="shared" ca="1" si="89"/>
        <v>175602.6</v>
      </c>
      <c r="U395" t="str">
        <f>VLOOKUP(MID(B395,G395,F395-G395),Department!$A$1:$C$20,2,0)</f>
        <v>FrontEnd Developer</v>
      </c>
      <c r="V395" t="str">
        <f>VLOOKUP(U395,Department!$B$1:$C$20,2,0)</f>
        <v>Engineering and Data</v>
      </c>
      <c r="W395" t="str">
        <f>VLOOKUP(MID(B395,FIND(":",B395,F395+1)+1,2),Employee!$G$1:$H$8,2,0)</f>
        <v>United Kingdom</v>
      </c>
    </row>
    <row r="396" spans="1:23" x14ac:dyDescent="0.35">
      <c r="A396" t="str">
        <f t="shared" si="78"/>
        <v>EMP-ENG-R13-2017</v>
      </c>
      <c r="B396" t="s">
        <v>460</v>
      </c>
      <c r="C396" t="str">
        <f t="shared" si="81"/>
        <v>N15503</v>
      </c>
      <c r="D396" t="str">
        <f>VLOOKUP(C396,Employee!$A$1:$B$1803,2,0)</f>
        <v>Lakisha Kennedy</v>
      </c>
      <c r="E396" t="str">
        <f>VLOOKUP(MID(B396,FIND(":",B396,FIND(":",B396)+1)+1,1),Employee!$C$1:$D$1803,2)</f>
        <v>Female</v>
      </c>
      <c r="F396">
        <f t="shared" si="79"/>
        <v>43</v>
      </c>
      <c r="G396">
        <f t="shared" si="80"/>
        <v>40</v>
      </c>
      <c r="H396" t="str">
        <f t="shared" si="82"/>
        <v>R13</v>
      </c>
      <c r="I396" t="str">
        <f>VLOOKUP(V396,Guide!$B$12:$C$18,2,0)</f>
        <v>ENG</v>
      </c>
      <c r="J396" s="12" t="str">
        <f t="shared" si="83"/>
        <v>C7</v>
      </c>
      <c r="K396" s="12">
        <v>33192</v>
      </c>
      <c r="L396" s="12" t="str">
        <f t="shared" si="84"/>
        <v>Millennial</v>
      </c>
      <c r="M396">
        <f t="shared" ca="1" si="85"/>
        <v>34</v>
      </c>
      <c r="N396" s="12">
        <v>42789</v>
      </c>
      <c r="O396" s="14">
        <f t="shared" ca="1" si="86"/>
        <v>8</v>
      </c>
      <c r="P396" s="13">
        <v>148654</v>
      </c>
      <c r="Q396" s="13" t="str">
        <f t="shared" ca="1" si="87"/>
        <v>5 - 10 Year</v>
      </c>
      <c r="R396" s="3" t="str">
        <f t="shared" ca="1" si="90"/>
        <v>10%</v>
      </c>
      <c r="S396" s="13">
        <f t="shared" ca="1" si="88"/>
        <v>14865.400000000001</v>
      </c>
      <c r="T396" s="13">
        <f t="shared" ca="1" si="89"/>
        <v>133788.6</v>
      </c>
      <c r="U396" t="str">
        <f>VLOOKUP(MID(B396,G396,F396-G396),Department!$A$1:$C$20,2,0)</f>
        <v>Data Engineer</v>
      </c>
      <c r="V396" t="str">
        <f>VLOOKUP(U396,Department!$B$1:$C$20,2,0)</f>
        <v>Engineering and Data</v>
      </c>
      <c r="W396" t="str">
        <f>VLOOKUP(MID(B396,FIND(":",B396,F396+1)+1,2),Employee!$G$1:$H$8,2,0)</f>
        <v>Argentina</v>
      </c>
    </row>
    <row r="397" spans="1:23" x14ac:dyDescent="0.35">
      <c r="A397" t="str">
        <f t="shared" si="78"/>
        <v>EMP-ENG-R12-2012</v>
      </c>
      <c r="B397" t="s">
        <v>461</v>
      </c>
      <c r="C397" t="str">
        <f t="shared" si="81"/>
        <v>N7944</v>
      </c>
      <c r="D397" t="str">
        <f>VLOOKUP(C397,Employee!$A$1:$B$1803,2,0)</f>
        <v>Emery Kim</v>
      </c>
      <c r="E397" t="str">
        <f>VLOOKUP(MID(B397,FIND(":",B397,FIND(":",B397)+1)+1,1),Employee!$C$1:$D$1803,2)</f>
        <v>Male</v>
      </c>
      <c r="F397">
        <f t="shared" si="79"/>
        <v>42</v>
      </c>
      <c r="G397">
        <f t="shared" si="80"/>
        <v>39</v>
      </c>
      <c r="H397" t="str">
        <f t="shared" si="82"/>
        <v>R12</v>
      </c>
      <c r="I397" t="str">
        <f>VLOOKUP(V397,Guide!$B$12:$C$18,2,0)</f>
        <v>ENG</v>
      </c>
      <c r="J397" s="12" t="str">
        <f t="shared" si="83"/>
        <v>C2</v>
      </c>
      <c r="K397" s="12">
        <v>31861</v>
      </c>
      <c r="L397" s="12" t="str">
        <f t="shared" si="84"/>
        <v>Millennial</v>
      </c>
      <c r="M397">
        <f t="shared" ca="1" si="85"/>
        <v>37</v>
      </c>
      <c r="N397" s="12">
        <v>41263</v>
      </c>
      <c r="O397" s="14">
        <f t="shared" ca="1" si="86"/>
        <v>12</v>
      </c>
      <c r="P397" s="13">
        <v>291982</v>
      </c>
      <c r="Q397" s="13" t="str">
        <f t="shared" ca="1" si="87"/>
        <v>11 - 15 Year</v>
      </c>
      <c r="R397" s="3" t="str">
        <f t="shared" ca="1" si="90"/>
        <v>15%</v>
      </c>
      <c r="S397" s="13">
        <f t="shared" ca="1" si="88"/>
        <v>43797.299999999996</v>
      </c>
      <c r="T397" s="13">
        <f t="shared" ca="1" si="89"/>
        <v>248184.7</v>
      </c>
      <c r="U397" t="str">
        <f>VLOOKUP(MID(B397,G397,F397-G397),Department!$A$1:$C$20,2,0)</f>
        <v>Data Analyst</v>
      </c>
      <c r="V397" t="str">
        <f>VLOOKUP(U397,Department!$B$1:$C$20,2,0)</f>
        <v>Engineering and Data</v>
      </c>
      <c r="W397" t="str">
        <f>VLOOKUP(MID(B397,FIND(":",B397,F397+1)+1,2),Employee!$G$1:$H$8,2,0)</f>
        <v>Canada</v>
      </c>
    </row>
    <row r="398" spans="1:23" x14ac:dyDescent="0.35">
      <c r="A398" t="str">
        <f t="shared" si="78"/>
        <v>EMP-ENG-R3-2009</v>
      </c>
      <c r="B398" t="s">
        <v>462</v>
      </c>
      <c r="C398" t="str">
        <f t="shared" si="81"/>
        <v>N4653</v>
      </c>
      <c r="D398" t="str">
        <f>VLOOKUP(C398,Employee!$A$1:$B$1803,2,0)</f>
        <v>Clinton Swanson</v>
      </c>
      <c r="E398" t="str">
        <f>VLOOKUP(MID(B398,FIND(":",B398,FIND(":",B398)+1)+1,1),Employee!$C$1:$D$1803,2)</f>
        <v>Male</v>
      </c>
      <c r="F398">
        <f t="shared" si="79"/>
        <v>41</v>
      </c>
      <c r="G398">
        <f t="shared" si="80"/>
        <v>39</v>
      </c>
      <c r="H398" t="str">
        <f t="shared" si="82"/>
        <v>R3</v>
      </c>
      <c r="I398" t="str">
        <f>VLOOKUP(V398,Guide!$B$12:$C$18,2,0)</f>
        <v>ENG</v>
      </c>
      <c r="J398" s="12" t="str">
        <f t="shared" si="83"/>
        <v>C4</v>
      </c>
      <c r="K398" s="12">
        <v>28685</v>
      </c>
      <c r="L398" s="12" t="str">
        <f t="shared" si="84"/>
        <v>Gen X</v>
      </c>
      <c r="M398">
        <f t="shared" ca="1" si="85"/>
        <v>46</v>
      </c>
      <c r="N398" s="12">
        <v>39834</v>
      </c>
      <c r="O398" s="14">
        <f t="shared" ca="1" si="86"/>
        <v>16</v>
      </c>
      <c r="P398" s="13">
        <v>149470</v>
      </c>
      <c r="Q398" s="13" t="str">
        <f t="shared" ca="1" si="87"/>
        <v>16 - 20 Year</v>
      </c>
      <c r="R398" s="3" t="str">
        <f t="shared" ca="1" si="90"/>
        <v>20%</v>
      </c>
      <c r="S398" s="13">
        <f t="shared" ca="1" si="88"/>
        <v>29894</v>
      </c>
      <c r="T398" s="13">
        <f t="shared" ca="1" si="89"/>
        <v>119576</v>
      </c>
      <c r="U398" t="str">
        <f>VLOOKUP(MID(B398,G398,F398-G398),Department!$A$1:$C$20,2,0)</f>
        <v>Software Quality Assurance</v>
      </c>
      <c r="V398" t="str">
        <f>VLOOKUP(U398,Department!$B$1:$C$20,2,0)</f>
        <v>Engineering and Data</v>
      </c>
      <c r="W398" t="str">
        <f>VLOOKUP(MID(B398,FIND(":",B398,F398+1)+1,2),Employee!$G$1:$H$8,2,0)</f>
        <v>Australia</v>
      </c>
    </row>
    <row r="399" spans="1:23" x14ac:dyDescent="0.35">
      <c r="A399" t="str">
        <f t="shared" si="78"/>
        <v>EMP-ENG-R12-2014</v>
      </c>
      <c r="B399" t="s">
        <v>463</v>
      </c>
      <c r="C399" t="str">
        <f t="shared" si="81"/>
        <v>N11440</v>
      </c>
      <c r="D399" t="str">
        <f>VLOOKUP(C399,Employee!$A$1:$B$1803,2,0)</f>
        <v>Guy Woods</v>
      </c>
      <c r="E399" t="str">
        <f>VLOOKUP(MID(B399,FIND(":",B399,FIND(":",B399)+1)+1,1),Employee!$C$1:$D$1803,2)</f>
        <v>Male</v>
      </c>
      <c r="F399">
        <f t="shared" si="79"/>
        <v>43</v>
      </c>
      <c r="G399">
        <f t="shared" si="80"/>
        <v>40</v>
      </c>
      <c r="H399" t="str">
        <f t="shared" si="82"/>
        <v>R12</v>
      </c>
      <c r="I399" t="str">
        <f>VLOOKUP(V399,Guide!$B$12:$C$18,2,0)</f>
        <v>ENG</v>
      </c>
      <c r="J399" s="12" t="str">
        <f t="shared" si="83"/>
        <v>C2</v>
      </c>
      <c r="K399" s="12">
        <v>32357</v>
      </c>
      <c r="L399" s="12" t="str">
        <f t="shared" si="84"/>
        <v>Millennial</v>
      </c>
      <c r="M399">
        <f t="shared" ca="1" si="85"/>
        <v>36</v>
      </c>
      <c r="N399" s="12">
        <v>41953</v>
      </c>
      <c r="O399" s="14">
        <f t="shared" ca="1" si="86"/>
        <v>10</v>
      </c>
      <c r="P399" s="13">
        <v>167193</v>
      </c>
      <c r="Q399" s="13" t="str">
        <f t="shared" ca="1" si="87"/>
        <v>5 - 10 Year</v>
      </c>
      <c r="R399" s="3" t="str">
        <f t="shared" ca="1" si="90"/>
        <v>10%</v>
      </c>
      <c r="S399" s="13">
        <f t="shared" ca="1" si="88"/>
        <v>16719.3</v>
      </c>
      <c r="T399" s="13">
        <f t="shared" ca="1" si="89"/>
        <v>150473.70000000001</v>
      </c>
      <c r="U399" t="str">
        <f>VLOOKUP(MID(B399,G399,F399-G399),Department!$A$1:$C$20,2,0)</f>
        <v>Data Analyst</v>
      </c>
      <c r="V399" t="str">
        <f>VLOOKUP(U399,Department!$B$1:$C$20,2,0)</f>
        <v>Engineering and Data</v>
      </c>
      <c r="W399" t="str">
        <f>VLOOKUP(MID(B399,FIND(":",B399,F399+1)+1,2),Employee!$G$1:$H$8,2,0)</f>
        <v>Canada</v>
      </c>
    </row>
    <row r="400" spans="1:23" x14ac:dyDescent="0.35">
      <c r="A400" t="str">
        <f t="shared" si="78"/>
        <v>EMP-PM-R5-2014</v>
      </c>
      <c r="B400" t="s">
        <v>464</v>
      </c>
      <c r="C400" t="str">
        <f t="shared" si="81"/>
        <v>N11045</v>
      </c>
      <c r="D400" t="str">
        <f>VLOOKUP(C400,Employee!$A$1:$B$1803,2,0)</f>
        <v>Tameka Alexander</v>
      </c>
      <c r="E400" t="str">
        <f>VLOOKUP(MID(B400,FIND(":",B400,FIND(":",B400)+1)+1,1),Employee!$C$1:$D$1803,2)</f>
        <v>Female</v>
      </c>
      <c r="F400">
        <f t="shared" si="79"/>
        <v>42</v>
      </c>
      <c r="G400">
        <f t="shared" si="80"/>
        <v>40</v>
      </c>
      <c r="H400" t="str">
        <f t="shared" si="82"/>
        <v>R5</v>
      </c>
      <c r="I400" t="str">
        <f>VLOOKUP(V400,Guide!$B$12:$C$18,2,0)</f>
        <v>PM</v>
      </c>
      <c r="J400" s="12" t="str">
        <f t="shared" si="83"/>
        <v>C3</v>
      </c>
      <c r="K400" s="12">
        <v>32543</v>
      </c>
      <c r="L400" s="12" t="str">
        <f t="shared" si="84"/>
        <v>Millennial</v>
      </c>
      <c r="M400">
        <f t="shared" ca="1" si="85"/>
        <v>36</v>
      </c>
      <c r="N400" s="12">
        <v>41883</v>
      </c>
      <c r="O400" s="14">
        <f t="shared" ca="1" si="86"/>
        <v>10</v>
      </c>
      <c r="P400" s="13">
        <v>183775</v>
      </c>
      <c r="Q400" s="13" t="str">
        <f t="shared" ca="1" si="87"/>
        <v>5 - 10 Year</v>
      </c>
      <c r="R400" s="3" t="str">
        <f t="shared" ca="1" si="90"/>
        <v>10%</v>
      </c>
      <c r="S400" s="13">
        <f t="shared" ca="1" si="88"/>
        <v>18377.5</v>
      </c>
      <c r="T400" s="13">
        <f t="shared" ca="1" si="89"/>
        <v>165397.5</v>
      </c>
      <c r="U400" t="str">
        <f>VLOOKUP(MID(B400,G400,F400-G400),Department!$A$1:$C$20,2,0)</f>
        <v>Product Manager</v>
      </c>
      <c r="V400" t="str">
        <f>VLOOKUP(U400,Department!$B$1:$C$20,2,0)</f>
        <v>Product Management</v>
      </c>
      <c r="W400" t="str">
        <f>VLOOKUP(MID(B400,FIND(":",B400,F400+1)+1,2),Employee!$G$1:$H$8,2,0)</f>
        <v>United Kingdom</v>
      </c>
    </row>
    <row r="401" spans="1:23" x14ac:dyDescent="0.35">
      <c r="A401" t="str">
        <f t="shared" si="78"/>
        <v>EMP-ENG-R12-2010</v>
      </c>
      <c r="B401" t="s">
        <v>465</v>
      </c>
      <c r="C401" t="str">
        <f t="shared" si="81"/>
        <v>N4646</v>
      </c>
      <c r="D401" t="str">
        <f>VLOOKUP(C401,Employee!$A$1:$B$1803,2,0)</f>
        <v>Antone Santos</v>
      </c>
      <c r="E401" t="str">
        <f>VLOOKUP(MID(B401,FIND(":",B401,FIND(":",B401)+1)+1,1),Employee!$C$1:$D$1803,2)</f>
        <v>Male</v>
      </c>
      <c r="F401">
        <f t="shared" si="79"/>
        <v>42</v>
      </c>
      <c r="G401">
        <f t="shared" si="80"/>
        <v>39</v>
      </c>
      <c r="H401" t="str">
        <f t="shared" si="82"/>
        <v>R12</v>
      </c>
      <c r="I401" t="str">
        <f>VLOOKUP(V401,Guide!$B$12:$C$18,2,0)</f>
        <v>ENG</v>
      </c>
      <c r="J401" s="12" t="str">
        <f t="shared" si="83"/>
        <v>C1</v>
      </c>
      <c r="K401" s="12">
        <v>30506</v>
      </c>
      <c r="L401" s="12" t="str">
        <f t="shared" si="84"/>
        <v>Millennial</v>
      </c>
      <c r="M401">
        <f t="shared" ca="1" si="85"/>
        <v>41</v>
      </c>
      <c r="N401" s="12">
        <v>40360</v>
      </c>
      <c r="O401" s="14">
        <f t="shared" ca="1" si="86"/>
        <v>14</v>
      </c>
      <c r="P401" s="13">
        <v>337517</v>
      </c>
      <c r="Q401" s="13" t="str">
        <f t="shared" ca="1" si="87"/>
        <v>11 - 15 Year</v>
      </c>
      <c r="R401" s="3" t="str">
        <f t="shared" ca="1" si="90"/>
        <v>15%</v>
      </c>
      <c r="S401" s="13">
        <f t="shared" ca="1" si="88"/>
        <v>50627.549999999996</v>
      </c>
      <c r="T401" s="13">
        <f t="shared" ca="1" si="89"/>
        <v>286889.45</v>
      </c>
      <c r="U401" t="str">
        <f>VLOOKUP(MID(B401,G401,F401-G401),Department!$A$1:$C$20,2,0)</f>
        <v>Data Analyst</v>
      </c>
      <c r="V401" t="str">
        <f>VLOOKUP(U401,Department!$B$1:$C$20,2,0)</f>
        <v>Engineering and Data</v>
      </c>
      <c r="W401" t="str">
        <f>VLOOKUP(MID(B401,FIND(":",B401,F401+1)+1,2),Employee!$G$1:$H$8,2,0)</f>
        <v>United States Of America</v>
      </c>
    </row>
    <row r="402" spans="1:23" x14ac:dyDescent="0.35">
      <c r="A402" t="str">
        <f t="shared" si="78"/>
        <v>EMP-PM-R14-2019</v>
      </c>
      <c r="B402" t="s">
        <v>466</v>
      </c>
      <c r="C402" t="str">
        <f t="shared" si="81"/>
        <v>N21419</v>
      </c>
      <c r="D402" t="str">
        <f>VLOOKUP(C402,Employee!$A$1:$B$1803,2,0)</f>
        <v>Otha Rhodes</v>
      </c>
      <c r="E402" t="str">
        <f>VLOOKUP(MID(B402,FIND(":",B402,FIND(":",B402)+1)+1,1),Employee!$C$1:$D$1803,2)</f>
        <v>Male</v>
      </c>
      <c r="F402">
        <f t="shared" si="79"/>
        <v>43</v>
      </c>
      <c r="G402">
        <f t="shared" si="80"/>
        <v>40</v>
      </c>
      <c r="H402" t="str">
        <f t="shared" si="82"/>
        <v>R14</v>
      </c>
      <c r="I402" t="str">
        <f>VLOOKUP(V402,Guide!$B$12:$C$18,2,0)</f>
        <v>PM</v>
      </c>
      <c r="J402" s="12" t="str">
        <f t="shared" si="83"/>
        <v>C1</v>
      </c>
      <c r="K402" s="12">
        <v>32852</v>
      </c>
      <c r="L402" s="12" t="str">
        <f t="shared" si="84"/>
        <v>Millennial</v>
      </c>
      <c r="M402">
        <f t="shared" ca="1" si="85"/>
        <v>35</v>
      </c>
      <c r="N402" s="12">
        <v>43489</v>
      </c>
      <c r="O402" s="14">
        <f t="shared" ca="1" si="86"/>
        <v>6</v>
      </c>
      <c r="P402" s="13">
        <v>155524</v>
      </c>
      <c r="Q402" s="13" t="str">
        <f t="shared" ca="1" si="87"/>
        <v>5 - 10 Year</v>
      </c>
      <c r="R402" s="3" t="str">
        <f t="shared" ca="1" si="90"/>
        <v>10%</v>
      </c>
      <c r="S402" s="13">
        <f t="shared" ca="1" si="88"/>
        <v>15552.400000000001</v>
      </c>
      <c r="T402" s="13">
        <f t="shared" ca="1" si="89"/>
        <v>139971.6</v>
      </c>
      <c r="U402" t="str">
        <f>VLOOKUP(MID(B402,G402,F402-G402),Department!$A$1:$C$20,2,0)</f>
        <v>SEO Specialist</v>
      </c>
      <c r="V402" t="str">
        <f>VLOOKUP(U402,Department!$B$1:$C$20,2,0)</f>
        <v>Product Management</v>
      </c>
      <c r="W402" t="str">
        <f>VLOOKUP(MID(B402,FIND(":",B402,F402+1)+1,2),Employee!$G$1:$H$8,2,0)</f>
        <v>United States Of America</v>
      </c>
    </row>
    <row r="403" spans="1:23" x14ac:dyDescent="0.35">
      <c r="A403" t="str">
        <f t="shared" si="78"/>
        <v>EMP-HR-R18-2017</v>
      </c>
      <c r="B403" t="s">
        <v>467</v>
      </c>
      <c r="C403" t="str">
        <f t="shared" si="81"/>
        <v>N18770</v>
      </c>
      <c r="D403" t="str">
        <f>VLOOKUP(C403,Employee!$A$1:$B$1803,2,0)</f>
        <v>Maynard Benjamin</v>
      </c>
      <c r="E403" t="str">
        <f>VLOOKUP(MID(B403,FIND(":",B403,FIND(":",B403)+1)+1,1),Employee!$C$1:$D$1803,2)</f>
        <v>Male</v>
      </c>
      <c r="F403">
        <f t="shared" si="79"/>
        <v>43</v>
      </c>
      <c r="G403">
        <f t="shared" si="80"/>
        <v>40</v>
      </c>
      <c r="H403" t="str">
        <f t="shared" si="82"/>
        <v>R18</v>
      </c>
      <c r="I403" t="str">
        <f>VLOOKUP(V403,Guide!$B$12:$C$18,2,0)</f>
        <v>HR</v>
      </c>
      <c r="J403" s="12" t="str">
        <f t="shared" si="83"/>
        <v>C3</v>
      </c>
      <c r="K403" s="12">
        <v>32982</v>
      </c>
      <c r="L403" s="12" t="str">
        <f t="shared" si="84"/>
        <v>Millennial</v>
      </c>
      <c r="M403">
        <f t="shared" ca="1" si="85"/>
        <v>34</v>
      </c>
      <c r="N403" s="12">
        <v>42957</v>
      </c>
      <c r="O403" s="14">
        <f t="shared" ca="1" si="86"/>
        <v>7</v>
      </c>
      <c r="P403" s="13">
        <v>108519</v>
      </c>
      <c r="Q403" s="13" t="str">
        <f t="shared" ca="1" si="87"/>
        <v>5 - 10 Year</v>
      </c>
      <c r="R403" s="3" t="str">
        <f t="shared" ca="1" si="90"/>
        <v>10%</v>
      </c>
      <c r="S403" s="13">
        <f t="shared" ca="1" si="88"/>
        <v>10851.900000000001</v>
      </c>
      <c r="T403" s="13">
        <f t="shared" ca="1" si="89"/>
        <v>97667.1</v>
      </c>
      <c r="U403" t="str">
        <f>VLOOKUP(MID(B403,G403,F403-G403),Department!$A$1:$C$20,2,0)</f>
        <v>HR</v>
      </c>
      <c r="V403" t="str">
        <f>VLOOKUP(U403,Department!$B$1:$C$20,2,0)</f>
        <v>HR</v>
      </c>
      <c r="W403" t="str">
        <f>VLOOKUP(MID(B403,FIND(":",B403,F403+1)+1,2),Employee!$G$1:$H$8,2,0)</f>
        <v>United Kingdom</v>
      </c>
    </row>
    <row r="404" spans="1:23" x14ac:dyDescent="0.35">
      <c r="A404" t="str">
        <f t="shared" si="78"/>
        <v>EMP-PM-R6-2017</v>
      </c>
      <c r="B404" t="s">
        <v>468</v>
      </c>
      <c r="C404" t="str">
        <f t="shared" si="81"/>
        <v>N18889</v>
      </c>
      <c r="D404" t="str">
        <f>VLOOKUP(C404,Employee!$A$1:$B$1803,2,0)</f>
        <v>Milford Pollard</v>
      </c>
      <c r="E404" t="str">
        <f>VLOOKUP(MID(B404,FIND(":",B404,FIND(":",B404)+1)+1,1),Employee!$C$1:$D$1803,2)</f>
        <v>Male</v>
      </c>
      <c r="F404">
        <f t="shared" si="79"/>
        <v>42</v>
      </c>
      <c r="G404">
        <f t="shared" si="80"/>
        <v>40</v>
      </c>
      <c r="H404" t="str">
        <f t="shared" si="82"/>
        <v>R6</v>
      </c>
      <c r="I404" t="str">
        <f>VLOOKUP(V404,Guide!$B$12:$C$18,2,0)</f>
        <v>PM</v>
      </c>
      <c r="J404" s="12" t="str">
        <f t="shared" si="83"/>
        <v>C7</v>
      </c>
      <c r="K404" s="12">
        <v>32281</v>
      </c>
      <c r="L404" s="12" t="str">
        <f t="shared" si="84"/>
        <v>Millennial</v>
      </c>
      <c r="M404">
        <f t="shared" ca="1" si="85"/>
        <v>36</v>
      </c>
      <c r="N404" s="12">
        <v>42975</v>
      </c>
      <c r="O404" s="14">
        <f t="shared" ca="1" si="86"/>
        <v>7</v>
      </c>
      <c r="P404" s="13">
        <v>142747</v>
      </c>
      <c r="Q404" s="13" t="str">
        <f t="shared" ca="1" si="87"/>
        <v>5 - 10 Year</v>
      </c>
      <c r="R404" s="3" t="str">
        <f t="shared" ca="1" si="90"/>
        <v>10%</v>
      </c>
      <c r="S404" s="13">
        <f t="shared" ca="1" si="88"/>
        <v>14274.7</v>
      </c>
      <c r="T404" s="13">
        <f t="shared" ca="1" si="89"/>
        <v>128472.3</v>
      </c>
      <c r="U404" t="str">
        <f>VLOOKUP(MID(B404,G404,F404-G404),Department!$A$1:$C$20,2,0)</f>
        <v>UI/UX</v>
      </c>
      <c r="V404" t="str">
        <f>VLOOKUP(U404,Department!$B$1:$C$20,2,0)</f>
        <v>Product Management</v>
      </c>
      <c r="W404" t="str">
        <f>VLOOKUP(MID(B404,FIND(":",B404,F404+1)+1,2),Employee!$G$1:$H$8,2,0)</f>
        <v>Argentina</v>
      </c>
    </row>
    <row r="405" spans="1:23" x14ac:dyDescent="0.35">
      <c r="A405" t="str">
        <f t="shared" si="78"/>
        <v>EMP-ENG-R3-2012</v>
      </c>
      <c r="B405" t="s">
        <v>469</v>
      </c>
      <c r="C405" t="str">
        <f t="shared" si="81"/>
        <v>N6701</v>
      </c>
      <c r="D405" t="str">
        <f>VLOOKUP(C405,Employee!$A$1:$B$1803,2,0)</f>
        <v>Warren Huang</v>
      </c>
      <c r="E405" t="str">
        <f>VLOOKUP(MID(B405,FIND(":",B405,FIND(":",B405)+1)+1,1),Employee!$C$1:$D$1803,2)</f>
        <v>Male</v>
      </c>
      <c r="F405">
        <f t="shared" si="79"/>
        <v>41</v>
      </c>
      <c r="G405">
        <f t="shared" si="80"/>
        <v>39</v>
      </c>
      <c r="H405" t="str">
        <f t="shared" si="82"/>
        <v>R3</v>
      </c>
      <c r="I405" t="str">
        <f>VLOOKUP(V405,Guide!$B$12:$C$18,2,0)</f>
        <v>ENG</v>
      </c>
      <c r="J405" s="12" t="str">
        <f t="shared" si="83"/>
        <v>C7</v>
      </c>
      <c r="K405" s="12">
        <v>31629</v>
      </c>
      <c r="L405" s="12" t="str">
        <f t="shared" si="84"/>
        <v>Millennial</v>
      </c>
      <c r="M405">
        <f t="shared" ca="1" si="85"/>
        <v>38</v>
      </c>
      <c r="N405" s="12">
        <v>40931</v>
      </c>
      <c r="O405" s="14">
        <f t="shared" ca="1" si="86"/>
        <v>13</v>
      </c>
      <c r="P405" s="13">
        <v>252353</v>
      </c>
      <c r="Q405" s="13" t="str">
        <f t="shared" ca="1" si="87"/>
        <v>11 - 15 Year</v>
      </c>
      <c r="R405" s="3" t="str">
        <f t="shared" ca="1" si="90"/>
        <v>15%</v>
      </c>
      <c r="S405" s="13">
        <f t="shared" ca="1" si="88"/>
        <v>37852.949999999997</v>
      </c>
      <c r="T405" s="13">
        <f t="shared" ca="1" si="89"/>
        <v>214500.05</v>
      </c>
      <c r="U405" t="str">
        <f>VLOOKUP(MID(B405,G405,F405-G405),Department!$A$1:$C$20,2,0)</f>
        <v>Software Quality Assurance</v>
      </c>
      <c r="V405" t="str">
        <f>VLOOKUP(U405,Department!$B$1:$C$20,2,0)</f>
        <v>Engineering and Data</v>
      </c>
      <c r="W405" t="str">
        <f>VLOOKUP(MID(B405,FIND(":",B405,F405+1)+1,2),Employee!$G$1:$H$8,2,0)</f>
        <v>Argentina</v>
      </c>
    </row>
    <row r="406" spans="1:23" x14ac:dyDescent="0.35">
      <c r="A406" t="str">
        <f t="shared" si="78"/>
        <v>EMP-ENG-R7-2016</v>
      </c>
      <c r="B406" t="s">
        <v>470</v>
      </c>
      <c r="C406" t="str">
        <f t="shared" si="81"/>
        <v>N16049</v>
      </c>
      <c r="D406" t="str">
        <f>VLOOKUP(C406,Employee!$A$1:$B$1803,2,0)</f>
        <v>Dwayne Terrell</v>
      </c>
      <c r="E406" t="str">
        <f>VLOOKUP(MID(B406,FIND(":",B406,FIND(":",B406)+1)+1,1),Employee!$C$1:$D$1803,2)</f>
        <v>Male</v>
      </c>
      <c r="F406">
        <f t="shared" si="79"/>
        <v>42</v>
      </c>
      <c r="G406">
        <f t="shared" si="80"/>
        <v>40</v>
      </c>
      <c r="H406" t="str">
        <f t="shared" si="82"/>
        <v>R7</v>
      </c>
      <c r="I406" t="str">
        <f>VLOOKUP(V406,Guide!$B$12:$C$18,2,0)</f>
        <v>ENG</v>
      </c>
      <c r="J406" s="12" t="str">
        <f t="shared" si="83"/>
        <v>C2</v>
      </c>
      <c r="K406" s="12">
        <v>32839</v>
      </c>
      <c r="L406" s="12" t="str">
        <f t="shared" si="84"/>
        <v>Millennial</v>
      </c>
      <c r="M406">
        <f t="shared" ca="1" si="85"/>
        <v>35</v>
      </c>
      <c r="N406" s="12">
        <v>42509</v>
      </c>
      <c r="O406" s="14">
        <f t="shared" ca="1" si="86"/>
        <v>8</v>
      </c>
      <c r="P406" s="13">
        <v>147990</v>
      </c>
      <c r="Q406" s="13" t="str">
        <f t="shared" ca="1" si="87"/>
        <v>5 - 10 Year</v>
      </c>
      <c r="R406" s="3" t="str">
        <f t="shared" ca="1" si="90"/>
        <v>10%</v>
      </c>
      <c r="S406" s="13">
        <f t="shared" ca="1" si="88"/>
        <v>14799</v>
      </c>
      <c r="T406" s="13">
        <f t="shared" ca="1" si="89"/>
        <v>133191</v>
      </c>
      <c r="U406" t="str">
        <f>VLOOKUP(MID(B406,G406,F406-G406),Department!$A$1:$C$20,2,0)</f>
        <v>AI Engineer</v>
      </c>
      <c r="V406" t="str">
        <f>VLOOKUP(U406,Department!$B$1:$C$20,2,0)</f>
        <v>Engineering and Data</v>
      </c>
      <c r="W406" t="str">
        <f>VLOOKUP(MID(B406,FIND(":",B406,F406+1)+1,2),Employee!$G$1:$H$8,2,0)</f>
        <v>Canada</v>
      </c>
    </row>
    <row r="407" spans="1:23" x14ac:dyDescent="0.35">
      <c r="A407" t="str">
        <f t="shared" si="78"/>
        <v>EMP-PM-R6-2017</v>
      </c>
      <c r="B407" t="s">
        <v>471</v>
      </c>
      <c r="C407" t="str">
        <f t="shared" si="81"/>
        <v>N19006</v>
      </c>
      <c r="D407" t="str">
        <f>VLOOKUP(C407,Employee!$A$1:$B$1803,2,0)</f>
        <v>Gerard Dominguez</v>
      </c>
      <c r="E407" t="str">
        <f>VLOOKUP(MID(B407,FIND(":",B407,FIND(":",B407)+1)+1,1),Employee!$C$1:$D$1803,2)</f>
        <v>Male</v>
      </c>
      <c r="F407">
        <f t="shared" si="79"/>
        <v>42</v>
      </c>
      <c r="G407">
        <f t="shared" si="80"/>
        <v>40</v>
      </c>
      <c r="H407" t="str">
        <f t="shared" si="82"/>
        <v>R6</v>
      </c>
      <c r="I407" t="str">
        <f>VLOOKUP(V407,Guide!$B$12:$C$18,2,0)</f>
        <v>PM</v>
      </c>
      <c r="J407" s="12" t="str">
        <f t="shared" si="83"/>
        <v>C3</v>
      </c>
      <c r="K407" s="12">
        <v>31797</v>
      </c>
      <c r="L407" s="12" t="str">
        <f t="shared" si="84"/>
        <v>Millennial</v>
      </c>
      <c r="M407">
        <f t="shared" ca="1" si="85"/>
        <v>38</v>
      </c>
      <c r="N407" s="12">
        <v>42992</v>
      </c>
      <c r="O407" s="14">
        <f t="shared" ca="1" si="86"/>
        <v>7</v>
      </c>
      <c r="P407" s="13">
        <v>212200</v>
      </c>
      <c r="Q407" s="13" t="str">
        <f t="shared" ca="1" si="87"/>
        <v>5 - 10 Year</v>
      </c>
      <c r="R407" s="3" t="str">
        <f t="shared" ca="1" si="90"/>
        <v>10%</v>
      </c>
      <c r="S407" s="13">
        <f t="shared" ca="1" si="88"/>
        <v>21220</v>
      </c>
      <c r="T407" s="13">
        <f t="shared" ca="1" si="89"/>
        <v>190980</v>
      </c>
      <c r="U407" t="str">
        <f>VLOOKUP(MID(B407,G407,F407-G407),Department!$A$1:$C$20,2,0)</f>
        <v>UI/UX</v>
      </c>
      <c r="V407" t="str">
        <f>VLOOKUP(U407,Department!$B$1:$C$20,2,0)</f>
        <v>Product Management</v>
      </c>
      <c r="W407" t="str">
        <f>VLOOKUP(MID(B407,FIND(":",B407,F407+1)+1,2),Employee!$G$1:$H$8,2,0)</f>
        <v>United Kingdom</v>
      </c>
    </row>
    <row r="408" spans="1:23" x14ac:dyDescent="0.35">
      <c r="A408" t="str">
        <f t="shared" si="78"/>
        <v>EMP-ENG-R1-2012</v>
      </c>
      <c r="B408" t="s">
        <v>472</v>
      </c>
      <c r="C408" t="str">
        <f t="shared" si="81"/>
        <v>N7074</v>
      </c>
      <c r="D408" t="str">
        <f>VLOOKUP(C408,Employee!$A$1:$B$1803,2,0)</f>
        <v>Pete Kaiser</v>
      </c>
      <c r="E408" t="str">
        <f>VLOOKUP(MID(B408,FIND(":",B408,FIND(":",B408)+1)+1,1),Employee!$C$1:$D$1803,2)</f>
        <v>Male</v>
      </c>
      <c r="F408">
        <f t="shared" si="79"/>
        <v>41</v>
      </c>
      <c r="G408">
        <f t="shared" si="80"/>
        <v>39</v>
      </c>
      <c r="H408" t="str">
        <f t="shared" si="82"/>
        <v>R1</v>
      </c>
      <c r="I408" t="str">
        <f>VLOOKUP(V408,Guide!$B$12:$C$18,2,0)</f>
        <v>ENG</v>
      </c>
      <c r="J408" s="12" t="str">
        <f t="shared" si="83"/>
        <v>C3</v>
      </c>
      <c r="K408" s="12">
        <v>31455</v>
      </c>
      <c r="L408" s="12" t="str">
        <f t="shared" si="84"/>
        <v>Millennial</v>
      </c>
      <c r="M408">
        <f t="shared" ca="1" si="85"/>
        <v>39</v>
      </c>
      <c r="N408" s="12">
        <v>41043</v>
      </c>
      <c r="O408" s="14">
        <f t="shared" ca="1" si="86"/>
        <v>12</v>
      </c>
      <c r="P408" s="13">
        <v>114995</v>
      </c>
      <c r="Q408" s="13" t="str">
        <f t="shared" ca="1" si="87"/>
        <v>11 - 15 Year</v>
      </c>
      <c r="R408" s="3" t="str">
        <f t="shared" ca="1" si="90"/>
        <v>15%</v>
      </c>
      <c r="S408" s="13">
        <f t="shared" ca="1" si="88"/>
        <v>17249.25</v>
      </c>
      <c r="T408" s="13">
        <f t="shared" ca="1" si="89"/>
        <v>97745.75</v>
      </c>
      <c r="U408" t="str">
        <f>VLOOKUP(MID(B408,G408,F408-G408),Department!$A$1:$C$20,2,0)</f>
        <v>BackEnd Developer</v>
      </c>
      <c r="V408" t="str">
        <f>VLOOKUP(U408,Department!$B$1:$C$20,2,0)</f>
        <v>Engineering and Data</v>
      </c>
      <c r="W408" t="str">
        <f>VLOOKUP(MID(B408,FIND(":",B408,F408+1)+1,2),Employee!$G$1:$H$8,2,0)</f>
        <v>United Kingdom</v>
      </c>
    </row>
    <row r="409" spans="1:23" x14ac:dyDescent="0.35">
      <c r="A409" t="str">
        <f t="shared" si="78"/>
        <v>EMP-ENG-R4-2016</v>
      </c>
      <c r="B409" t="s">
        <v>473</v>
      </c>
      <c r="C409" t="str">
        <f t="shared" si="81"/>
        <v>N16456</v>
      </c>
      <c r="D409" t="str">
        <f>VLOOKUP(C409,Employee!$A$1:$B$1803,2,0)</f>
        <v>Alan Leblanc</v>
      </c>
      <c r="E409" t="str">
        <f>VLOOKUP(MID(B409,FIND(":",B409,FIND(":",B409)+1)+1,1),Employee!$C$1:$D$1803,2)</f>
        <v>Male</v>
      </c>
      <c r="F409">
        <f t="shared" si="79"/>
        <v>42</v>
      </c>
      <c r="G409">
        <f t="shared" si="80"/>
        <v>40</v>
      </c>
      <c r="H409" t="str">
        <f t="shared" si="82"/>
        <v>R4</v>
      </c>
      <c r="I409" t="str">
        <f>VLOOKUP(V409,Guide!$B$12:$C$18,2,0)</f>
        <v>ENG</v>
      </c>
      <c r="J409" s="12" t="str">
        <f t="shared" si="83"/>
        <v>C1</v>
      </c>
      <c r="K409" s="12">
        <v>29722</v>
      </c>
      <c r="L409" s="12" t="str">
        <f t="shared" si="84"/>
        <v>Millennial</v>
      </c>
      <c r="M409">
        <f t="shared" ca="1" si="85"/>
        <v>43</v>
      </c>
      <c r="N409" s="12">
        <v>42569</v>
      </c>
      <c r="O409" s="14">
        <f t="shared" ca="1" si="86"/>
        <v>8</v>
      </c>
      <c r="P409" s="13">
        <v>196790</v>
      </c>
      <c r="Q409" s="13" t="str">
        <f t="shared" ca="1" si="87"/>
        <v>5 - 10 Year</v>
      </c>
      <c r="R409" s="3" t="str">
        <f t="shared" ca="1" si="90"/>
        <v>10%</v>
      </c>
      <c r="S409" s="13">
        <f t="shared" ca="1" si="88"/>
        <v>19679</v>
      </c>
      <c r="T409" s="13">
        <f t="shared" ca="1" si="89"/>
        <v>177111</v>
      </c>
      <c r="U409" t="str">
        <f>VLOOKUP(MID(B409,G409,F409-G409),Department!$A$1:$C$20,2,0)</f>
        <v>FrontEnd Developer</v>
      </c>
      <c r="V409" t="str">
        <f>VLOOKUP(U409,Department!$B$1:$C$20,2,0)</f>
        <v>Engineering and Data</v>
      </c>
      <c r="W409" t="str">
        <f>VLOOKUP(MID(B409,FIND(":",B409,F409+1)+1,2),Employee!$G$1:$H$8,2,0)</f>
        <v>United States Of America</v>
      </c>
    </row>
    <row r="410" spans="1:23" x14ac:dyDescent="0.35">
      <c r="A410" t="str">
        <f t="shared" si="78"/>
        <v>EMP-OPR-R11-2011</v>
      </c>
      <c r="B410" t="s">
        <v>474</v>
      </c>
      <c r="C410" t="str">
        <f t="shared" si="81"/>
        <v>N6258</v>
      </c>
      <c r="D410" t="str">
        <f>VLOOKUP(C410,Employee!$A$1:$B$1803,2,0)</f>
        <v>Carl Waters</v>
      </c>
      <c r="E410" t="str">
        <f>VLOOKUP(MID(B410,FIND(":",B410,FIND(":",B410)+1)+1,1),Employee!$C$1:$D$1803,2)</f>
        <v>Male</v>
      </c>
      <c r="F410">
        <f t="shared" si="79"/>
        <v>42</v>
      </c>
      <c r="G410">
        <f t="shared" si="80"/>
        <v>39</v>
      </c>
      <c r="H410" t="str">
        <f t="shared" si="82"/>
        <v>R11</v>
      </c>
      <c r="I410" t="str">
        <f>VLOOKUP(V410,Guide!$B$12:$C$18,2,0)</f>
        <v>OPR</v>
      </c>
      <c r="J410" s="12" t="str">
        <f t="shared" si="83"/>
        <v>C5</v>
      </c>
      <c r="K410" s="12">
        <v>28128</v>
      </c>
      <c r="L410" s="12" t="str">
        <f t="shared" si="84"/>
        <v>Gen X</v>
      </c>
      <c r="M410">
        <f t="shared" ca="1" si="85"/>
        <v>48</v>
      </c>
      <c r="N410" s="12">
        <v>40728</v>
      </c>
      <c r="O410" s="14">
        <f t="shared" ca="1" si="86"/>
        <v>13</v>
      </c>
      <c r="P410" s="13">
        <v>176483</v>
      </c>
      <c r="Q410" s="13" t="str">
        <f t="shared" ca="1" si="87"/>
        <v>11 - 15 Year</v>
      </c>
      <c r="R410" s="3" t="str">
        <f t="shared" ca="1" si="90"/>
        <v>15%</v>
      </c>
      <c r="S410" s="13">
        <f t="shared" ca="1" si="88"/>
        <v>26472.45</v>
      </c>
      <c r="T410" s="13">
        <f t="shared" ca="1" si="89"/>
        <v>150010.54999999999</v>
      </c>
      <c r="U410" t="str">
        <f>VLOOKUP(MID(B410,G410,F410-G410),Department!$A$1:$C$20,2,0)</f>
        <v>Technical Support</v>
      </c>
      <c r="V410" t="str">
        <f>VLOOKUP(U410,Department!$B$1:$C$20,2,0)</f>
        <v>Operation</v>
      </c>
      <c r="W410" t="str">
        <f>VLOOKUP(MID(B410,FIND(":",B410,F410+1)+1,2),Employee!$G$1:$H$8,2,0)</f>
        <v>Germany</v>
      </c>
    </row>
    <row r="411" spans="1:23" x14ac:dyDescent="0.35">
      <c r="A411" t="str">
        <f t="shared" si="78"/>
        <v>EMP-OPR-R16-2011</v>
      </c>
      <c r="B411" t="s">
        <v>475</v>
      </c>
      <c r="C411" t="str">
        <f t="shared" si="81"/>
        <v>N6358</v>
      </c>
      <c r="D411" t="str">
        <f>VLOOKUP(C411,Employee!$A$1:$B$1803,2,0)</f>
        <v>Lane Armstrong</v>
      </c>
      <c r="E411" t="str">
        <f>VLOOKUP(MID(B411,FIND(":",B411,FIND(":",B411)+1)+1,1),Employee!$C$1:$D$1803,2)</f>
        <v>Male</v>
      </c>
      <c r="F411">
        <f t="shared" si="79"/>
        <v>42</v>
      </c>
      <c r="G411">
        <f t="shared" si="80"/>
        <v>39</v>
      </c>
      <c r="H411" t="str">
        <f t="shared" si="82"/>
        <v>R16</v>
      </c>
      <c r="I411" t="str">
        <f>VLOOKUP(V411,Guide!$B$12:$C$18,2,0)</f>
        <v>OPR</v>
      </c>
      <c r="J411" s="12" t="str">
        <f t="shared" si="83"/>
        <v>C2</v>
      </c>
      <c r="K411" s="12">
        <v>32845</v>
      </c>
      <c r="L411" s="12" t="str">
        <f t="shared" si="84"/>
        <v>Millennial</v>
      </c>
      <c r="M411">
        <f t="shared" ca="1" si="85"/>
        <v>35</v>
      </c>
      <c r="N411" s="12">
        <v>40771</v>
      </c>
      <c r="O411" s="14">
        <f t="shared" ca="1" si="86"/>
        <v>13</v>
      </c>
      <c r="P411" s="13">
        <v>152445</v>
      </c>
      <c r="Q411" s="13" t="str">
        <f t="shared" ca="1" si="87"/>
        <v>11 - 15 Year</v>
      </c>
      <c r="R411" s="3" t="str">
        <f t="shared" ca="1" si="90"/>
        <v>15%</v>
      </c>
      <c r="S411" s="13">
        <f t="shared" ca="1" si="88"/>
        <v>22866.75</v>
      </c>
      <c r="T411" s="13">
        <f t="shared" ca="1" si="89"/>
        <v>129578.25</v>
      </c>
      <c r="U411" t="str">
        <f>VLOOKUP(MID(B411,G411,F411-G411),Department!$A$1:$C$20,2,0)</f>
        <v>IT Support</v>
      </c>
      <c r="V411" t="str">
        <f>VLOOKUP(U411,Department!$B$1:$C$20,2,0)</f>
        <v>Operation</v>
      </c>
      <c r="W411" t="str">
        <f>VLOOKUP(MID(B411,FIND(":",B411,F411+1)+1,2),Employee!$G$1:$H$8,2,0)</f>
        <v>Canada</v>
      </c>
    </row>
    <row r="412" spans="1:23" x14ac:dyDescent="0.35">
      <c r="A412" t="str">
        <f t="shared" si="78"/>
        <v>EMP-HR-R18-2015</v>
      </c>
      <c r="B412" t="s">
        <v>476</v>
      </c>
      <c r="C412" t="str">
        <f t="shared" si="81"/>
        <v>N12151</v>
      </c>
      <c r="D412" t="str">
        <f>VLOOKUP(C412,Employee!$A$1:$B$1803,2,0)</f>
        <v>Rob Barajas</v>
      </c>
      <c r="E412" t="str">
        <f>VLOOKUP(MID(B412,FIND(":",B412,FIND(":",B412)+1)+1,1),Employee!$C$1:$D$1803,2)</f>
        <v>Male</v>
      </c>
      <c r="F412">
        <f t="shared" si="79"/>
        <v>43</v>
      </c>
      <c r="G412">
        <f t="shared" si="80"/>
        <v>40</v>
      </c>
      <c r="H412" t="str">
        <f t="shared" si="82"/>
        <v>R18</v>
      </c>
      <c r="I412" t="str">
        <f>VLOOKUP(V412,Guide!$B$12:$C$18,2,0)</f>
        <v>HR</v>
      </c>
      <c r="J412" s="12" t="str">
        <f t="shared" si="83"/>
        <v>C4</v>
      </c>
      <c r="K412" s="12">
        <v>29047</v>
      </c>
      <c r="L412" s="12" t="str">
        <f t="shared" si="84"/>
        <v>Gen X</v>
      </c>
      <c r="M412">
        <f t="shared" ca="1" si="85"/>
        <v>45</v>
      </c>
      <c r="N412" s="12">
        <v>42079</v>
      </c>
      <c r="O412" s="14">
        <f t="shared" ca="1" si="86"/>
        <v>9</v>
      </c>
      <c r="P412" s="13">
        <v>477168</v>
      </c>
      <c r="Q412" s="13" t="str">
        <f t="shared" ca="1" si="87"/>
        <v>5 - 10 Year</v>
      </c>
      <c r="R412" s="3" t="str">
        <f t="shared" ca="1" si="90"/>
        <v>10%</v>
      </c>
      <c r="S412" s="13">
        <f t="shared" ca="1" si="88"/>
        <v>47716.800000000003</v>
      </c>
      <c r="T412" s="13">
        <f t="shared" ca="1" si="89"/>
        <v>429451.2</v>
      </c>
      <c r="U412" t="str">
        <f>VLOOKUP(MID(B412,G412,F412-G412),Department!$A$1:$C$20,2,0)</f>
        <v>HR</v>
      </c>
      <c r="V412" t="str">
        <f>VLOOKUP(U412,Department!$B$1:$C$20,2,0)</f>
        <v>HR</v>
      </c>
      <c r="W412" t="str">
        <f>VLOOKUP(MID(B412,FIND(":",B412,F412+1)+1,2),Employee!$G$1:$H$8,2,0)</f>
        <v>Australia</v>
      </c>
    </row>
    <row r="413" spans="1:23" x14ac:dyDescent="0.35">
      <c r="A413" t="str">
        <f t="shared" si="78"/>
        <v>EMP-SM-R15-2018</v>
      </c>
      <c r="B413" t="s">
        <v>477</v>
      </c>
      <c r="C413" t="str">
        <f t="shared" si="81"/>
        <v>N20907</v>
      </c>
      <c r="D413" t="str">
        <f>VLOOKUP(C413,Employee!$A$1:$B$1803,2,0)</f>
        <v>Clint Mccann</v>
      </c>
      <c r="E413" t="str">
        <f>VLOOKUP(MID(B413,FIND(":",B413,FIND(":",B413)+1)+1,1),Employee!$C$1:$D$1803,2)</f>
        <v>Male</v>
      </c>
      <c r="F413">
        <f t="shared" si="79"/>
        <v>43</v>
      </c>
      <c r="G413">
        <f t="shared" si="80"/>
        <v>40</v>
      </c>
      <c r="H413" t="str">
        <f t="shared" si="82"/>
        <v>R15</v>
      </c>
      <c r="I413" t="str">
        <f>VLOOKUP(V413,Guide!$B$12:$C$18,2,0)</f>
        <v>SM</v>
      </c>
      <c r="J413" s="12" t="str">
        <f t="shared" si="83"/>
        <v>C6</v>
      </c>
      <c r="K413" s="12">
        <v>33474</v>
      </c>
      <c r="L413" s="12" t="str">
        <f t="shared" si="84"/>
        <v>Millennial</v>
      </c>
      <c r="M413">
        <f t="shared" ca="1" si="85"/>
        <v>33</v>
      </c>
      <c r="N413" s="12">
        <v>43374</v>
      </c>
      <c r="O413" s="14">
        <f t="shared" ca="1" si="86"/>
        <v>6</v>
      </c>
      <c r="P413" s="13">
        <v>115436</v>
      </c>
      <c r="Q413" s="13" t="str">
        <f t="shared" ca="1" si="87"/>
        <v>5 - 10 Year</v>
      </c>
      <c r="R413" s="3" t="str">
        <f t="shared" ca="1" si="90"/>
        <v>10%</v>
      </c>
      <c r="S413" s="13">
        <f t="shared" ca="1" si="88"/>
        <v>11543.6</v>
      </c>
      <c r="T413" s="13">
        <f t="shared" ca="1" si="89"/>
        <v>103892.4</v>
      </c>
      <c r="U413" t="str">
        <f>VLOOKUP(MID(B413,G413,F413-G413),Department!$A$1:$C$20,2,0)</f>
        <v>Sales</v>
      </c>
      <c r="V413" t="str">
        <f>VLOOKUP(U413,Department!$B$1:$C$20,2,0)</f>
        <v>Sales and Marketing</v>
      </c>
      <c r="W413" t="str">
        <f>VLOOKUP(MID(B413,FIND(":",B413,F413+1)+1,2),Employee!$G$1:$H$8,2,0)</f>
        <v>France</v>
      </c>
    </row>
    <row r="414" spans="1:23" x14ac:dyDescent="0.35">
      <c r="A414" t="str">
        <f t="shared" si="78"/>
        <v>EMP-PM-R6-2016</v>
      </c>
      <c r="B414" t="s">
        <v>478</v>
      </c>
      <c r="C414" t="str">
        <f t="shared" si="81"/>
        <v>N7267</v>
      </c>
      <c r="D414" t="str">
        <f>VLOOKUP(C414,Employee!$A$1:$B$1803,2,0)</f>
        <v>Gerry Huber</v>
      </c>
      <c r="E414" t="str">
        <f>VLOOKUP(MID(B414,FIND(":",B414,FIND(":",B414)+1)+1,1),Employee!$C$1:$D$1803,2)</f>
        <v>Male</v>
      </c>
      <c r="F414">
        <f t="shared" si="79"/>
        <v>41</v>
      </c>
      <c r="G414">
        <f t="shared" si="80"/>
        <v>39</v>
      </c>
      <c r="H414" t="str">
        <f t="shared" si="82"/>
        <v>R6</v>
      </c>
      <c r="I414" t="str">
        <f>VLOOKUP(V414,Guide!$B$12:$C$18,2,0)</f>
        <v>PM</v>
      </c>
      <c r="J414" s="12" t="str">
        <f t="shared" si="83"/>
        <v>C6</v>
      </c>
      <c r="K414" s="12">
        <v>31567</v>
      </c>
      <c r="L414" s="12" t="str">
        <f t="shared" si="84"/>
        <v>Millennial</v>
      </c>
      <c r="M414">
        <f t="shared" ca="1" si="85"/>
        <v>38</v>
      </c>
      <c r="N414" s="12">
        <v>42572</v>
      </c>
      <c r="O414" s="14">
        <f t="shared" ca="1" si="86"/>
        <v>8</v>
      </c>
      <c r="P414" s="13">
        <v>199323</v>
      </c>
      <c r="Q414" s="13" t="str">
        <f t="shared" ca="1" si="87"/>
        <v>5 - 10 Year</v>
      </c>
      <c r="R414" s="3" t="str">
        <f t="shared" ca="1" si="90"/>
        <v>10%</v>
      </c>
      <c r="S414" s="13">
        <f t="shared" ca="1" si="88"/>
        <v>19932.300000000003</v>
      </c>
      <c r="T414" s="13">
        <f t="shared" ca="1" si="89"/>
        <v>179390.7</v>
      </c>
      <c r="U414" t="str">
        <f>VLOOKUP(MID(B414,G414,F414-G414),Department!$A$1:$C$20,2,0)</f>
        <v>UI/UX</v>
      </c>
      <c r="V414" t="str">
        <f>VLOOKUP(U414,Department!$B$1:$C$20,2,0)</f>
        <v>Product Management</v>
      </c>
      <c r="W414" t="str">
        <f>VLOOKUP(MID(B414,FIND(":",B414,F414+1)+1,2),Employee!$G$1:$H$8,2,0)</f>
        <v>France</v>
      </c>
    </row>
    <row r="415" spans="1:23" x14ac:dyDescent="0.35">
      <c r="A415" t="str">
        <f t="shared" si="78"/>
        <v>EMP-SM-R15-2014</v>
      </c>
      <c r="B415" t="s">
        <v>479</v>
      </c>
      <c r="C415" t="str">
        <f t="shared" si="81"/>
        <v>N9941</v>
      </c>
      <c r="D415" t="str">
        <f>VLOOKUP(C415,Employee!$A$1:$B$1803,2,0)</f>
        <v>Mariano Howell</v>
      </c>
      <c r="E415" t="str">
        <f>VLOOKUP(MID(B415,FIND(":",B415,FIND(":",B415)+1)+1,1),Employee!$C$1:$D$1803,2)</f>
        <v>Male</v>
      </c>
      <c r="F415">
        <f t="shared" si="79"/>
        <v>42</v>
      </c>
      <c r="G415">
        <f t="shared" si="80"/>
        <v>39</v>
      </c>
      <c r="H415" t="str">
        <f t="shared" si="82"/>
        <v>R15</v>
      </c>
      <c r="I415" t="str">
        <f>VLOOKUP(V415,Guide!$B$12:$C$18,2,0)</f>
        <v>SM</v>
      </c>
      <c r="J415" s="12" t="str">
        <f t="shared" si="83"/>
        <v>C2</v>
      </c>
      <c r="K415" s="12">
        <v>32212</v>
      </c>
      <c r="L415" s="12" t="str">
        <f t="shared" si="84"/>
        <v>Millennial</v>
      </c>
      <c r="M415">
        <f t="shared" ca="1" si="85"/>
        <v>36</v>
      </c>
      <c r="N415" s="12">
        <v>41697</v>
      </c>
      <c r="O415" s="14">
        <f t="shared" ca="1" si="86"/>
        <v>10</v>
      </c>
      <c r="P415" s="13">
        <v>113498</v>
      </c>
      <c r="Q415" s="13" t="str">
        <f t="shared" ca="1" si="87"/>
        <v>5 - 10 Year</v>
      </c>
      <c r="R415" s="3" t="str">
        <f t="shared" ca="1" si="90"/>
        <v>10%</v>
      </c>
      <c r="S415" s="13">
        <f t="shared" ca="1" si="88"/>
        <v>11349.800000000001</v>
      </c>
      <c r="T415" s="13">
        <f t="shared" ca="1" si="89"/>
        <v>102148.2</v>
      </c>
      <c r="U415" t="str">
        <f>VLOOKUP(MID(B415,G415,F415-G415),Department!$A$1:$C$20,2,0)</f>
        <v>Sales</v>
      </c>
      <c r="V415" t="str">
        <f>VLOOKUP(U415,Department!$B$1:$C$20,2,0)</f>
        <v>Sales and Marketing</v>
      </c>
      <c r="W415" t="str">
        <f>VLOOKUP(MID(B415,FIND(":",B415,F415+1)+1,2),Employee!$G$1:$H$8,2,0)</f>
        <v>Canada</v>
      </c>
    </row>
    <row r="416" spans="1:23" x14ac:dyDescent="0.35">
      <c r="A416" t="str">
        <f t="shared" si="78"/>
        <v>EMP-SM-R10-2016</v>
      </c>
      <c r="B416" t="s">
        <v>480</v>
      </c>
      <c r="C416" t="str">
        <f t="shared" si="81"/>
        <v>N15743</v>
      </c>
      <c r="D416" t="str">
        <f>VLOOKUP(C416,Employee!$A$1:$B$1803,2,0)</f>
        <v>Chuck Kaufman</v>
      </c>
      <c r="E416" t="str">
        <f>VLOOKUP(MID(B416,FIND(":",B416,FIND(":",B416)+1)+1,1),Employee!$C$1:$D$1803,2)</f>
        <v>Male</v>
      </c>
      <c r="F416">
        <f t="shared" si="79"/>
        <v>43</v>
      </c>
      <c r="G416">
        <f t="shared" si="80"/>
        <v>40</v>
      </c>
      <c r="H416" t="str">
        <f t="shared" si="82"/>
        <v>R10</v>
      </c>
      <c r="I416" t="str">
        <f>VLOOKUP(V416,Guide!$B$12:$C$18,2,0)</f>
        <v>SM</v>
      </c>
      <c r="J416" s="12" t="str">
        <f t="shared" si="83"/>
        <v>C1</v>
      </c>
      <c r="K416" s="12">
        <v>32737</v>
      </c>
      <c r="L416" s="12" t="str">
        <f t="shared" si="84"/>
        <v>Millennial</v>
      </c>
      <c r="M416">
        <f t="shared" ca="1" si="85"/>
        <v>35</v>
      </c>
      <c r="N416" s="12">
        <v>42464</v>
      </c>
      <c r="O416" s="14">
        <f t="shared" ca="1" si="86"/>
        <v>8</v>
      </c>
      <c r="P416" s="13">
        <v>235319</v>
      </c>
      <c r="Q416" s="13" t="str">
        <f t="shared" ca="1" si="87"/>
        <v>5 - 10 Year</v>
      </c>
      <c r="R416" s="3" t="str">
        <f t="shared" ca="1" si="90"/>
        <v>10%</v>
      </c>
      <c r="S416" s="13">
        <f t="shared" ca="1" si="88"/>
        <v>23531.9</v>
      </c>
      <c r="T416" s="13">
        <f t="shared" ca="1" si="89"/>
        <v>211787.1</v>
      </c>
      <c r="U416" t="str">
        <f>VLOOKUP(MID(B416,G416,F416-G416),Department!$A$1:$C$20,2,0)</f>
        <v>Marketing</v>
      </c>
      <c r="V416" t="str">
        <f>VLOOKUP(U416,Department!$B$1:$C$20,2,0)</f>
        <v>Sales and Marketing</v>
      </c>
      <c r="W416" t="str">
        <f>VLOOKUP(MID(B416,FIND(":",B416,F416+1)+1,2),Employee!$G$1:$H$8,2,0)</f>
        <v>United States Of America</v>
      </c>
    </row>
    <row r="417" spans="1:23" x14ac:dyDescent="0.35">
      <c r="A417" t="str">
        <f t="shared" si="78"/>
        <v>EMP-ENG-R4-2016</v>
      </c>
      <c r="B417" t="s">
        <v>481</v>
      </c>
      <c r="C417" t="str">
        <f t="shared" si="81"/>
        <v>N15570</v>
      </c>
      <c r="D417" t="str">
        <f>VLOOKUP(C417,Employee!$A$1:$B$1803,2,0)</f>
        <v>Joseph Sharp</v>
      </c>
      <c r="E417" t="str">
        <f>VLOOKUP(MID(B417,FIND(":",B417,FIND(":",B417)+1)+1,1),Employee!$C$1:$D$1803,2)</f>
        <v>Male</v>
      </c>
      <c r="F417">
        <f t="shared" si="79"/>
        <v>42</v>
      </c>
      <c r="G417">
        <f t="shared" si="80"/>
        <v>40</v>
      </c>
      <c r="H417" t="str">
        <f t="shared" si="82"/>
        <v>R4</v>
      </c>
      <c r="I417" t="str">
        <f>VLOOKUP(V417,Guide!$B$12:$C$18,2,0)</f>
        <v>ENG</v>
      </c>
      <c r="J417" s="12" t="str">
        <f t="shared" si="83"/>
        <v>C4</v>
      </c>
      <c r="K417" s="12">
        <v>32345</v>
      </c>
      <c r="L417" s="12" t="str">
        <f t="shared" si="84"/>
        <v>Millennial</v>
      </c>
      <c r="M417">
        <f t="shared" ca="1" si="85"/>
        <v>36</v>
      </c>
      <c r="N417" s="12">
        <v>42404</v>
      </c>
      <c r="O417" s="14">
        <f t="shared" ca="1" si="86"/>
        <v>9</v>
      </c>
      <c r="P417" s="13">
        <v>231067</v>
      </c>
      <c r="Q417" s="13" t="str">
        <f t="shared" ca="1" si="87"/>
        <v>5 - 10 Year</v>
      </c>
      <c r="R417" s="3" t="str">
        <f t="shared" ca="1" si="90"/>
        <v>10%</v>
      </c>
      <c r="S417" s="13">
        <f t="shared" ca="1" si="88"/>
        <v>23106.7</v>
      </c>
      <c r="T417" s="13">
        <f t="shared" ca="1" si="89"/>
        <v>207960.3</v>
      </c>
      <c r="U417" t="str">
        <f>VLOOKUP(MID(B417,G417,F417-G417),Department!$A$1:$C$20,2,0)</f>
        <v>FrontEnd Developer</v>
      </c>
      <c r="V417" t="str">
        <f>VLOOKUP(U417,Department!$B$1:$C$20,2,0)</f>
        <v>Engineering and Data</v>
      </c>
      <c r="W417" t="str">
        <f>VLOOKUP(MID(B417,FIND(":",B417,F417+1)+1,2),Employee!$G$1:$H$8,2,0)</f>
        <v>Australia</v>
      </c>
    </row>
    <row r="418" spans="1:23" x14ac:dyDescent="0.35">
      <c r="A418" t="str">
        <f t="shared" si="78"/>
        <v>EMP-ENG-R12-2017</v>
      </c>
      <c r="B418" t="s">
        <v>482</v>
      </c>
      <c r="C418" t="str">
        <f t="shared" si="81"/>
        <v>N17863</v>
      </c>
      <c r="D418" t="str">
        <f>VLOOKUP(C418,Employee!$A$1:$B$1803,2,0)</f>
        <v>Zackary Mora</v>
      </c>
      <c r="E418" t="str">
        <f>VLOOKUP(MID(B418,FIND(":",B418,FIND(":",B418)+1)+1,1),Employee!$C$1:$D$1803,2)</f>
        <v>Male</v>
      </c>
      <c r="F418">
        <f t="shared" si="79"/>
        <v>43</v>
      </c>
      <c r="G418">
        <f t="shared" si="80"/>
        <v>40</v>
      </c>
      <c r="H418" t="str">
        <f t="shared" si="82"/>
        <v>R12</v>
      </c>
      <c r="I418" t="str">
        <f>VLOOKUP(V418,Guide!$B$12:$C$18,2,0)</f>
        <v>ENG</v>
      </c>
      <c r="J418" s="12" t="str">
        <f t="shared" si="83"/>
        <v>C4</v>
      </c>
      <c r="K418" s="12">
        <v>31444</v>
      </c>
      <c r="L418" s="12" t="str">
        <f t="shared" si="84"/>
        <v>Millennial</v>
      </c>
      <c r="M418">
        <f t="shared" ca="1" si="85"/>
        <v>39</v>
      </c>
      <c r="N418" s="12">
        <v>42849</v>
      </c>
      <c r="O418" s="14">
        <f t="shared" ca="1" si="86"/>
        <v>7</v>
      </c>
      <c r="P418" s="13">
        <v>308449</v>
      </c>
      <c r="Q418" s="13" t="str">
        <f t="shared" ca="1" si="87"/>
        <v>5 - 10 Year</v>
      </c>
      <c r="R418" s="3" t="str">
        <f t="shared" ca="1" si="90"/>
        <v>10%</v>
      </c>
      <c r="S418" s="13">
        <f t="shared" ca="1" si="88"/>
        <v>30844.9</v>
      </c>
      <c r="T418" s="13">
        <f t="shared" ca="1" si="89"/>
        <v>277604.09999999998</v>
      </c>
      <c r="U418" t="str">
        <f>VLOOKUP(MID(B418,G418,F418-G418),Department!$A$1:$C$20,2,0)</f>
        <v>Data Analyst</v>
      </c>
      <c r="V418" t="str">
        <f>VLOOKUP(U418,Department!$B$1:$C$20,2,0)</f>
        <v>Engineering and Data</v>
      </c>
      <c r="W418" t="str">
        <f>VLOOKUP(MID(B418,FIND(":",B418,F418+1)+1,2),Employee!$G$1:$H$8,2,0)</f>
        <v>Australia</v>
      </c>
    </row>
    <row r="419" spans="1:23" x14ac:dyDescent="0.35">
      <c r="A419" t="str">
        <f t="shared" si="78"/>
        <v>EMP-ENG-R13-2013</v>
      </c>
      <c r="B419" t="s">
        <v>483</v>
      </c>
      <c r="C419" t="str">
        <f t="shared" si="81"/>
        <v>N8857</v>
      </c>
      <c r="D419" t="str">
        <f>VLOOKUP(C419,Employee!$A$1:$B$1803,2,0)</f>
        <v>Abram Mckenzie</v>
      </c>
      <c r="E419" t="str">
        <f>VLOOKUP(MID(B419,FIND(":",B419,FIND(":",B419)+1)+1,1),Employee!$C$1:$D$1803,2)</f>
        <v>Male</v>
      </c>
      <c r="F419">
        <f t="shared" si="79"/>
        <v>42</v>
      </c>
      <c r="G419">
        <f t="shared" si="80"/>
        <v>39</v>
      </c>
      <c r="H419" t="str">
        <f t="shared" si="82"/>
        <v>R13</v>
      </c>
      <c r="I419" t="str">
        <f>VLOOKUP(V419,Guide!$B$12:$C$18,2,0)</f>
        <v>ENG</v>
      </c>
      <c r="J419" s="12" t="str">
        <f t="shared" si="83"/>
        <v>C6</v>
      </c>
      <c r="K419" s="12">
        <v>30360</v>
      </c>
      <c r="L419" s="12" t="str">
        <f t="shared" si="84"/>
        <v>Millennial</v>
      </c>
      <c r="M419">
        <f t="shared" ca="1" si="85"/>
        <v>42</v>
      </c>
      <c r="N419" s="12">
        <v>41459</v>
      </c>
      <c r="O419" s="14">
        <f t="shared" ca="1" si="86"/>
        <v>11</v>
      </c>
      <c r="P419" s="13">
        <v>112805</v>
      </c>
      <c r="Q419" s="13" t="str">
        <f t="shared" ca="1" si="87"/>
        <v>11 - 15 Year</v>
      </c>
      <c r="R419" s="3" t="str">
        <f t="shared" ca="1" si="90"/>
        <v>15%</v>
      </c>
      <c r="S419" s="13">
        <f t="shared" ca="1" si="88"/>
        <v>16920.75</v>
      </c>
      <c r="T419" s="13">
        <f t="shared" ca="1" si="89"/>
        <v>95884.25</v>
      </c>
      <c r="U419" t="str">
        <f>VLOOKUP(MID(B419,G419,F419-G419),Department!$A$1:$C$20,2,0)</f>
        <v>Data Engineer</v>
      </c>
      <c r="V419" t="str">
        <f>VLOOKUP(U419,Department!$B$1:$C$20,2,0)</f>
        <v>Engineering and Data</v>
      </c>
      <c r="W419" t="str">
        <f>VLOOKUP(MID(B419,FIND(":",B419,F419+1)+1,2),Employee!$G$1:$H$8,2,0)</f>
        <v>France</v>
      </c>
    </row>
    <row r="420" spans="1:23" x14ac:dyDescent="0.35">
      <c r="A420" t="str">
        <f t="shared" si="78"/>
        <v>EMP-FN-R19-2014</v>
      </c>
      <c r="B420" t="s">
        <v>484</v>
      </c>
      <c r="C420" t="str">
        <f t="shared" si="81"/>
        <v>N11046</v>
      </c>
      <c r="D420" t="str">
        <f>VLOOKUP(C420,Employee!$A$1:$B$1803,2,0)</f>
        <v>Alphonso Andrews</v>
      </c>
      <c r="E420" t="str">
        <f>VLOOKUP(MID(B420,FIND(":",B420,FIND(":",B420)+1)+1,1),Employee!$C$1:$D$1803,2)</f>
        <v>Male</v>
      </c>
      <c r="F420">
        <f t="shared" si="79"/>
        <v>43</v>
      </c>
      <c r="G420">
        <f t="shared" si="80"/>
        <v>40</v>
      </c>
      <c r="H420" t="str">
        <f t="shared" si="82"/>
        <v>R19</v>
      </c>
      <c r="I420" t="str">
        <f>VLOOKUP(V420,Guide!$B$12:$C$18,2,0)</f>
        <v>FN</v>
      </c>
      <c r="J420" s="12" t="str">
        <f t="shared" si="83"/>
        <v>C2</v>
      </c>
      <c r="K420" s="12">
        <v>32792</v>
      </c>
      <c r="L420" s="12" t="str">
        <f t="shared" si="84"/>
        <v>Millennial</v>
      </c>
      <c r="M420">
        <f t="shared" ca="1" si="85"/>
        <v>35</v>
      </c>
      <c r="N420" s="12">
        <v>41883</v>
      </c>
      <c r="O420" s="14">
        <f t="shared" ca="1" si="86"/>
        <v>10</v>
      </c>
      <c r="P420" s="13">
        <v>154351</v>
      </c>
      <c r="Q420" s="13" t="str">
        <f t="shared" ca="1" si="87"/>
        <v>5 - 10 Year</v>
      </c>
      <c r="R420" s="3" t="str">
        <f t="shared" ca="1" si="90"/>
        <v>10%</v>
      </c>
      <c r="S420" s="13">
        <f t="shared" ca="1" si="88"/>
        <v>15435.1</v>
      </c>
      <c r="T420" s="13">
        <f t="shared" ca="1" si="89"/>
        <v>138915.9</v>
      </c>
      <c r="U420" t="str">
        <f>VLOOKUP(MID(B420,G420,F420-G420),Department!$A$1:$C$20,2,0)</f>
        <v>Accounting</v>
      </c>
      <c r="V420" t="str">
        <f>VLOOKUP(U420,Department!$B$1:$C$20,2,0)</f>
        <v>Finance</v>
      </c>
      <c r="W420" t="str">
        <f>VLOOKUP(MID(B420,FIND(":",B420,F420+1)+1,2),Employee!$G$1:$H$8,2,0)</f>
        <v>Canada</v>
      </c>
    </row>
    <row r="421" spans="1:23" x14ac:dyDescent="0.35">
      <c r="A421" t="str">
        <f t="shared" si="78"/>
        <v>EMP-PM-R6-2015</v>
      </c>
      <c r="B421" t="s">
        <v>485</v>
      </c>
      <c r="C421" t="str">
        <f t="shared" si="81"/>
        <v>N11835</v>
      </c>
      <c r="D421" t="str">
        <f>VLOOKUP(C421,Employee!$A$1:$B$1803,2,0)</f>
        <v>Lester Becker</v>
      </c>
      <c r="E421" t="str">
        <f>VLOOKUP(MID(B421,FIND(":",B421,FIND(":",B421)+1)+1,1),Employee!$C$1:$D$1803,2)</f>
        <v>Male</v>
      </c>
      <c r="F421">
        <f t="shared" si="79"/>
        <v>42</v>
      </c>
      <c r="G421">
        <f t="shared" si="80"/>
        <v>40</v>
      </c>
      <c r="H421" t="str">
        <f t="shared" si="82"/>
        <v>R6</v>
      </c>
      <c r="I421" t="str">
        <f>VLOOKUP(V421,Guide!$B$12:$C$18,2,0)</f>
        <v>PM</v>
      </c>
      <c r="J421" s="12" t="str">
        <f t="shared" si="83"/>
        <v>C6</v>
      </c>
      <c r="K421" s="12">
        <v>30834</v>
      </c>
      <c r="L421" s="12" t="str">
        <f t="shared" si="84"/>
        <v>Millennial</v>
      </c>
      <c r="M421">
        <f t="shared" ca="1" si="85"/>
        <v>40</v>
      </c>
      <c r="N421" s="12">
        <v>42016</v>
      </c>
      <c r="O421" s="14">
        <f t="shared" ca="1" si="86"/>
        <v>10</v>
      </c>
      <c r="P421" s="13">
        <v>334520</v>
      </c>
      <c r="Q421" s="13" t="str">
        <f t="shared" ca="1" si="87"/>
        <v>5 - 10 Year</v>
      </c>
      <c r="R421" s="3" t="str">
        <f t="shared" ca="1" si="90"/>
        <v>10%</v>
      </c>
      <c r="S421" s="13">
        <f t="shared" ca="1" si="88"/>
        <v>33452</v>
      </c>
      <c r="T421" s="13">
        <f t="shared" ca="1" si="89"/>
        <v>301068</v>
      </c>
      <c r="U421" t="str">
        <f>VLOOKUP(MID(B421,G421,F421-G421),Department!$A$1:$C$20,2,0)</f>
        <v>UI/UX</v>
      </c>
      <c r="V421" t="str">
        <f>VLOOKUP(U421,Department!$B$1:$C$20,2,0)</f>
        <v>Product Management</v>
      </c>
      <c r="W421" t="str">
        <f>VLOOKUP(MID(B421,FIND(":",B421,F421+1)+1,2),Employee!$G$1:$H$8,2,0)</f>
        <v>France</v>
      </c>
    </row>
    <row r="422" spans="1:23" x14ac:dyDescent="0.35">
      <c r="A422" t="str">
        <f t="shared" si="78"/>
        <v>EMP-SM-R15-2017</v>
      </c>
      <c r="B422" t="s">
        <v>486</v>
      </c>
      <c r="C422" t="str">
        <f t="shared" si="81"/>
        <v>N19605</v>
      </c>
      <c r="D422" t="str">
        <f>VLOOKUP(C422,Employee!$A$1:$B$1803,2,0)</f>
        <v>Kelley Sherman</v>
      </c>
      <c r="E422" t="str">
        <f>VLOOKUP(MID(B422,FIND(":",B422,FIND(":",B422)+1)+1,1),Employee!$C$1:$D$1803,2)</f>
        <v>Male</v>
      </c>
      <c r="F422">
        <f t="shared" si="79"/>
        <v>43</v>
      </c>
      <c r="G422">
        <f t="shared" si="80"/>
        <v>40</v>
      </c>
      <c r="H422" t="str">
        <f t="shared" si="82"/>
        <v>R15</v>
      </c>
      <c r="I422" t="str">
        <f>VLOOKUP(V422,Guide!$B$12:$C$18,2,0)</f>
        <v>SM</v>
      </c>
      <c r="J422" s="12" t="str">
        <f t="shared" si="83"/>
        <v>C6</v>
      </c>
      <c r="K422" s="12">
        <v>32393</v>
      </c>
      <c r="L422" s="12" t="str">
        <f t="shared" si="84"/>
        <v>Millennial</v>
      </c>
      <c r="M422">
        <f t="shared" ca="1" si="85"/>
        <v>36</v>
      </c>
      <c r="N422" s="12">
        <v>43076</v>
      </c>
      <c r="O422" s="14">
        <f t="shared" ca="1" si="86"/>
        <v>7</v>
      </c>
      <c r="P422" s="13">
        <v>121840</v>
      </c>
      <c r="Q422" s="13" t="str">
        <f t="shared" ca="1" si="87"/>
        <v>5 - 10 Year</v>
      </c>
      <c r="R422" s="3" t="str">
        <f t="shared" ca="1" si="90"/>
        <v>10%</v>
      </c>
      <c r="S422" s="13">
        <f t="shared" ca="1" si="88"/>
        <v>12184</v>
      </c>
      <c r="T422" s="13">
        <f t="shared" ca="1" si="89"/>
        <v>109656</v>
      </c>
      <c r="U422" t="str">
        <f>VLOOKUP(MID(B422,G422,F422-G422),Department!$A$1:$C$20,2,0)</f>
        <v>Sales</v>
      </c>
      <c r="V422" t="str">
        <f>VLOOKUP(U422,Department!$B$1:$C$20,2,0)</f>
        <v>Sales and Marketing</v>
      </c>
      <c r="W422" t="str">
        <f>VLOOKUP(MID(B422,FIND(":",B422,F422+1)+1,2),Employee!$G$1:$H$8,2,0)</f>
        <v>France</v>
      </c>
    </row>
    <row r="423" spans="1:23" x14ac:dyDescent="0.35">
      <c r="A423" t="str">
        <f t="shared" si="78"/>
        <v>EMP-ENG-R13-2012</v>
      </c>
      <c r="B423" t="s">
        <v>487</v>
      </c>
      <c r="C423" t="str">
        <f t="shared" si="81"/>
        <v>N7235</v>
      </c>
      <c r="D423" t="str">
        <f>VLOOKUP(C423,Employee!$A$1:$B$1803,2,0)</f>
        <v>Wesley Blackburn</v>
      </c>
      <c r="E423" t="str">
        <f>VLOOKUP(MID(B423,FIND(":",B423,FIND(":",B423)+1)+1,1),Employee!$C$1:$D$1803,2)</f>
        <v>Male</v>
      </c>
      <c r="F423">
        <f t="shared" si="79"/>
        <v>42</v>
      </c>
      <c r="G423">
        <f t="shared" si="80"/>
        <v>39</v>
      </c>
      <c r="H423" t="str">
        <f t="shared" si="82"/>
        <v>R13</v>
      </c>
      <c r="I423" t="str">
        <f>VLOOKUP(V423,Guide!$B$12:$C$18,2,0)</f>
        <v>ENG</v>
      </c>
      <c r="J423" s="12" t="str">
        <f t="shared" si="83"/>
        <v>C4</v>
      </c>
      <c r="K423" s="12">
        <v>31173</v>
      </c>
      <c r="L423" s="12" t="str">
        <f t="shared" si="84"/>
        <v>Millennial</v>
      </c>
      <c r="M423">
        <f t="shared" ca="1" si="85"/>
        <v>39</v>
      </c>
      <c r="N423" s="12">
        <v>41085</v>
      </c>
      <c r="O423" s="14">
        <f t="shared" ca="1" si="86"/>
        <v>12</v>
      </c>
      <c r="P423" s="13">
        <v>160832</v>
      </c>
      <c r="Q423" s="13" t="str">
        <f t="shared" ca="1" si="87"/>
        <v>11 - 15 Year</v>
      </c>
      <c r="R423" s="3" t="str">
        <f t="shared" ca="1" si="90"/>
        <v>15%</v>
      </c>
      <c r="S423" s="13">
        <f t="shared" ca="1" si="88"/>
        <v>24124.799999999999</v>
      </c>
      <c r="T423" s="13">
        <f t="shared" ca="1" si="89"/>
        <v>136707.20000000001</v>
      </c>
      <c r="U423" t="str">
        <f>VLOOKUP(MID(B423,G423,F423-G423),Department!$A$1:$C$20,2,0)</f>
        <v>Data Engineer</v>
      </c>
      <c r="V423" t="str">
        <f>VLOOKUP(U423,Department!$B$1:$C$20,2,0)</f>
        <v>Engineering and Data</v>
      </c>
      <c r="W423" t="str">
        <f>VLOOKUP(MID(B423,FIND(":",B423,F423+1)+1,2),Employee!$G$1:$H$8,2,0)</f>
        <v>Australia</v>
      </c>
    </row>
    <row r="424" spans="1:23" x14ac:dyDescent="0.35">
      <c r="A424" t="str">
        <f t="shared" si="78"/>
        <v>EMP-PM-R6-2016</v>
      </c>
      <c r="B424" t="s">
        <v>488</v>
      </c>
      <c r="C424" t="str">
        <f t="shared" si="81"/>
        <v>N15572</v>
      </c>
      <c r="D424" t="str">
        <f>VLOOKUP(C424,Employee!$A$1:$B$1803,2,0)</f>
        <v>Kenton Freeman</v>
      </c>
      <c r="E424" t="str">
        <f>VLOOKUP(MID(B424,FIND(":",B424,FIND(":",B424)+1)+1,1),Employee!$C$1:$D$1803,2)</f>
        <v>Male</v>
      </c>
      <c r="F424">
        <f t="shared" si="79"/>
        <v>42</v>
      </c>
      <c r="G424">
        <f t="shared" si="80"/>
        <v>40</v>
      </c>
      <c r="H424" t="str">
        <f t="shared" si="82"/>
        <v>R6</v>
      </c>
      <c r="I424" t="str">
        <f>VLOOKUP(V424,Guide!$B$12:$C$18,2,0)</f>
        <v>PM</v>
      </c>
      <c r="J424" s="12" t="str">
        <f t="shared" si="83"/>
        <v>C2</v>
      </c>
      <c r="K424" s="12">
        <v>29497</v>
      </c>
      <c r="L424" s="12" t="str">
        <f t="shared" si="84"/>
        <v>Gen X</v>
      </c>
      <c r="M424">
        <f t="shared" ca="1" si="85"/>
        <v>44</v>
      </c>
      <c r="N424" s="12">
        <v>42408</v>
      </c>
      <c r="O424" s="14">
        <f t="shared" ca="1" si="86"/>
        <v>9</v>
      </c>
      <c r="P424" s="13">
        <v>271006</v>
      </c>
      <c r="Q424" s="13" t="str">
        <f t="shared" ca="1" si="87"/>
        <v>5 - 10 Year</v>
      </c>
      <c r="R424" s="3" t="str">
        <f t="shared" ca="1" si="90"/>
        <v>10%</v>
      </c>
      <c r="S424" s="13">
        <f t="shared" ca="1" si="88"/>
        <v>27100.600000000002</v>
      </c>
      <c r="T424" s="13">
        <f t="shared" ca="1" si="89"/>
        <v>243905.4</v>
      </c>
      <c r="U424" t="str">
        <f>VLOOKUP(MID(B424,G424,F424-G424),Department!$A$1:$C$20,2,0)</f>
        <v>UI/UX</v>
      </c>
      <c r="V424" t="str">
        <f>VLOOKUP(U424,Department!$B$1:$C$20,2,0)</f>
        <v>Product Management</v>
      </c>
      <c r="W424" t="str">
        <f>VLOOKUP(MID(B424,FIND(":",B424,F424+1)+1,2),Employee!$G$1:$H$8,2,0)</f>
        <v>Canada</v>
      </c>
    </row>
    <row r="425" spans="1:23" x14ac:dyDescent="0.35">
      <c r="A425" t="str">
        <f t="shared" si="78"/>
        <v>EMP-SM-R15-2011</v>
      </c>
      <c r="B425" t="s">
        <v>489</v>
      </c>
      <c r="C425" t="str">
        <f t="shared" si="81"/>
        <v>N6334</v>
      </c>
      <c r="D425" t="str">
        <f>VLOOKUP(C425,Employee!$A$1:$B$1803,2,0)</f>
        <v>Tristan Davila</v>
      </c>
      <c r="E425" t="str">
        <f>VLOOKUP(MID(B425,FIND(":",B425,FIND(":",B425)+1)+1,1),Employee!$C$1:$D$1803,2)</f>
        <v>Male</v>
      </c>
      <c r="F425">
        <f t="shared" si="79"/>
        <v>42</v>
      </c>
      <c r="G425">
        <f t="shared" si="80"/>
        <v>39</v>
      </c>
      <c r="H425" t="str">
        <f t="shared" si="82"/>
        <v>R15</v>
      </c>
      <c r="I425" t="str">
        <f>VLOOKUP(V425,Guide!$B$12:$C$18,2,0)</f>
        <v>SM</v>
      </c>
      <c r="J425" s="12" t="str">
        <f t="shared" si="83"/>
        <v>C5</v>
      </c>
      <c r="K425" s="12">
        <v>30081</v>
      </c>
      <c r="L425" s="12" t="str">
        <f t="shared" si="84"/>
        <v>Millennial</v>
      </c>
      <c r="M425">
        <f t="shared" ca="1" si="85"/>
        <v>42</v>
      </c>
      <c r="N425" s="12">
        <v>40756</v>
      </c>
      <c r="O425" s="14">
        <f t="shared" ca="1" si="86"/>
        <v>13</v>
      </c>
      <c r="P425" s="13">
        <v>235975</v>
      </c>
      <c r="Q425" s="13" t="str">
        <f t="shared" ca="1" si="87"/>
        <v>11 - 15 Year</v>
      </c>
      <c r="R425" s="3" t="str">
        <f t="shared" ca="1" si="90"/>
        <v>15%</v>
      </c>
      <c r="S425" s="13">
        <f t="shared" ca="1" si="88"/>
        <v>35396.25</v>
      </c>
      <c r="T425" s="13">
        <f t="shared" ca="1" si="89"/>
        <v>200578.75</v>
      </c>
      <c r="U425" t="str">
        <f>VLOOKUP(MID(B425,G425,F425-G425),Department!$A$1:$C$20,2,0)</f>
        <v>Sales</v>
      </c>
      <c r="V425" t="str">
        <f>VLOOKUP(U425,Department!$B$1:$C$20,2,0)</f>
        <v>Sales and Marketing</v>
      </c>
      <c r="W425" t="str">
        <f>VLOOKUP(MID(B425,FIND(":",B425,F425+1)+1,2),Employee!$G$1:$H$8,2,0)</f>
        <v>Germany</v>
      </c>
    </row>
    <row r="426" spans="1:23" x14ac:dyDescent="0.35">
      <c r="A426" t="str">
        <f t="shared" si="78"/>
        <v>EMP-ENG-R1-2008</v>
      </c>
      <c r="B426" t="s">
        <v>490</v>
      </c>
      <c r="C426" t="str">
        <f t="shared" si="81"/>
        <v>N4158</v>
      </c>
      <c r="D426" t="str">
        <f>VLOOKUP(C426,Employee!$A$1:$B$1803,2,0)</f>
        <v>Thelma Underwood</v>
      </c>
      <c r="E426" t="str">
        <f>VLOOKUP(MID(B426,FIND(":",B426,FIND(":",B426)+1)+1,1),Employee!$C$1:$D$1803,2)</f>
        <v>Female</v>
      </c>
      <c r="F426">
        <f t="shared" si="79"/>
        <v>41</v>
      </c>
      <c r="G426">
        <f t="shared" si="80"/>
        <v>39</v>
      </c>
      <c r="H426" t="str">
        <f t="shared" si="82"/>
        <v>R1</v>
      </c>
      <c r="I426" t="str">
        <f>VLOOKUP(V426,Guide!$B$12:$C$18,2,0)</f>
        <v>ENG</v>
      </c>
      <c r="J426" s="12" t="str">
        <f t="shared" si="83"/>
        <v>C7</v>
      </c>
      <c r="K426" s="12">
        <v>28813</v>
      </c>
      <c r="L426" s="12" t="str">
        <f t="shared" si="84"/>
        <v>Gen X</v>
      </c>
      <c r="M426">
        <f t="shared" ca="1" si="85"/>
        <v>46</v>
      </c>
      <c r="N426" s="12">
        <v>39510</v>
      </c>
      <c r="O426" s="14">
        <f t="shared" ca="1" si="86"/>
        <v>16</v>
      </c>
      <c r="P426" s="13">
        <v>254925</v>
      </c>
      <c r="Q426" s="13" t="str">
        <f t="shared" ca="1" si="87"/>
        <v>16 - 20 Year</v>
      </c>
      <c r="R426" s="3" t="str">
        <f t="shared" ca="1" si="90"/>
        <v>20%</v>
      </c>
      <c r="S426" s="13">
        <f t="shared" ca="1" si="88"/>
        <v>50985</v>
      </c>
      <c r="T426" s="13">
        <f t="shared" ca="1" si="89"/>
        <v>203940</v>
      </c>
      <c r="U426" t="str">
        <f>VLOOKUP(MID(B426,G426,F426-G426),Department!$A$1:$C$20,2,0)</f>
        <v>BackEnd Developer</v>
      </c>
      <c r="V426" t="str">
        <f>VLOOKUP(U426,Department!$B$1:$C$20,2,0)</f>
        <v>Engineering and Data</v>
      </c>
      <c r="W426" t="str">
        <f>VLOOKUP(MID(B426,FIND(":",B426,F426+1)+1,2),Employee!$G$1:$H$8,2,0)</f>
        <v>Argentina</v>
      </c>
    </row>
    <row r="427" spans="1:23" x14ac:dyDescent="0.35">
      <c r="A427" t="str">
        <f t="shared" si="78"/>
        <v>EMP-OPR-R11-2007</v>
      </c>
      <c r="B427" t="s">
        <v>491</v>
      </c>
      <c r="C427" t="str">
        <f t="shared" si="81"/>
        <v>N4004</v>
      </c>
      <c r="D427" t="str">
        <f>VLOOKUP(C427,Employee!$A$1:$B$1803,2,0)</f>
        <v>Edison Miranda</v>
      </c>
      <c r="E427" t="str">
        <f>VLOOKUP(MID(B427,FIND(":",B427,FIND(":",B427)+1)+1,1),Employee!$C$1:$D$1803,2)</f>
        <v>Male</v>
      </c>
      <c r="F427">
        <f t="shared" si="79"/>
        <v>42</v>
      </c>
      <c r="G427">
        <f t="shared" si="80"/>
        <v>39</v>
      </c>
      <c r="H427" t="str">
        <f t="shared" si="82"/>
        <v>R11</v>
      </c>
      <c r="I427" t="str">
        <f>VLOOKUP(V427,Guide!$B$12:$C$18,2,0)</f>
        <v>OPR</v>
      </c>
      <c r="J427" s="12" t="str">
        <f t="shared" si="83"/>
        <v>C6</v>
      </c>
      <c r="K427" s="12">
        <v>31037</v>
      </c>
      <c r="L427" s="12" t="str">
        <f t="shared" si="84"/>
        <v>Millennial</v>
      </c>
      <c r="M427">
        <f t="shared" ca="1" si="85"/>
        <v>40</v>
      </c>
      <c r="N427" s="12">
        <v>39377</v>
      </c>
      <c r="O427" s="14">
        <f t="shared" ca="1" si="86"/>
        <v>17</v>
      </c>
      <c r="P427" s="13">
        <v>114404</v>
      </c>
      <c r="Q427" s="13" t="str">
        <f t="shared" ca="1" si="87"/>
        <v>16 - 20 Year</v>
      </c>
      <c r="R427" s="3" t="str">
        <f t="shared" ca="1" si="90"/>
        <v>20%</v>
      </c>
      <c r="S427" s="13">
        <f t="shared" ca="1" si="88"/>
        <v>22880.800000000003</v>
      </c>
      <c r="T427" s="13">
        <f t="shared" ca="1" si="89"/>
        <v>91523.199999999997</v>
      </c>
      <c r="U427" t="str">
        <f>VLOOKUP(MID(B427,G427,F427-G427),Department!$A$1:$C$20,2,0)</f>
        <v>Technical Support</v>
      </c>
      <c r="V427" t="str">
        <f>VLOOKUP(U427,Department!$B$1:$C$20,2,0)</f>
        <v>Operation</v>
      </c>
      <c r="W427" t="str">
        <f>VLOOKUP(MID(B427,FIND(":",B427,F427+1)+1,2),Employee!$G$1:$H$8,2,0)</f>
        <v>France</v>
      </c>
    </row>
    <row r="428" spans="1:23" x14ac:dyDescent="0.35">
      <c r="A428" t="str">
        <f t="shared" si="78"/>
        <v>EMP-PM-R5-2011</v>
      </c>
      <c r="B428" t="s">
        <v>492</v>
      </c>
      <c r="C428" t="str">
        <f t="shared" si="81"/>
        <v>N6595</v>
      </c>
      <c r="D428" t="str">
        <f>VLOOKUP(C428,Employee!$A$1:$B$1803,2,0)</f>
        <v>Lou Escobar</v>
      </c>
      <c r="E428" t="str">
        <f>VLOOKUP(MID(B428,FIND(":",B428,FIND(":",B428)+1)+1,1),Employee!$C$1:$D$1803,2)</f>
        <v>Male</v>
      </c>
      <c r="F428">
        <f t="shared" si="79"/>
        <v>41</v>
      </c>
      <c r="G428">
        <f t="shared" si="80"/>
        <v>39</v>
      </c>
      <c r="H428" t="str">
        <f t="shared" si="82"/>
        <v>R5</v>
      </c>
      <c r="I428" t="str">
        <f>VLOOKUP(V428,Guide!$B$12:$C$18,2,0)</f>
        <v>PM</v>
      </c>
      <c r="J428" s="12" t="str">
        <f t="shared" si="83"/>
        <v>C7</v>
      </c>
      <c r="K428" s="12">
        <v>31243</v>
      </c>
      <c r="L428" s="12" t="str">
        <f t="shared" si="84"/>
        <v>Millennial</v>
      </c>
      <c r="M428">
        <f t="shared" ca="1" si="85"/>
        <v>39</v>
      </c>
      <c r="N428" s="12">
        <v>40882</v>
      </c>
      <c r="O428" s="14">
        <f t="shared" ca="1" si="86"/>
        <v>13</v>
      </c>
      <c r="P428" s="13">
        <v>264486</v>
      </c>
      <c r="Q428" s="13" t="str">
        <f t="shared" ca="1" si="87"/>
        <v>11 - 15 Year</v>
      </c>
      <c r="R428" s="3" t="str">
        <f t="shared" ca="1" si="90"/>
        <v>15%</v>
      </c>
      <c r="S428" s="13">
        <f t="shared" ca="1" si="88"/>
        <v>39672.9</v>
      </c>
      <c r="T428" s="13">
        <f t="shared" ca="1" si="89"/>
        <v>224813.1</v>
      </c>
      <c r="U428" t="str">
        <f>VLOOKUP(MID(B428,G428,F428-G428),Department!$A$1:$C$20,2,0)</f>
        <v>Product Manager</v>
      </c>
      <c r="V428" t="str">
        <f>VLOOKUP(U428,Department!$B$1:$C$20,2,0)</f>
        <v>Product Management</v>
      </c>
      <c r="W428" t="str">
        <f>VLOOKUP(MID(B428,FIND(":",B428,F428+1)+1,2),Employee!$G$1:$H$8,2,0)</f>
        <v>Argentina</v>
      </c>
    </row>
    <row r="429" spans="1:23" x14ac:dyDescent="0.35">
      <c r="A429" t="str">
        <f t="shared" si="78"/>
        <v>EMP-ENG-R12-2006</v>
      </c>
      <c r="B429" t="s">
        <v>493</v>
      </c>
      <c r="C429" t="str">
        <f t="shared" si="81"/>
        <v>N3041</v>
      </c>
      <c r="D429" t="str">
        <f>VLOOKUP(C429,Employee!$A$1:$B$1803,2,0)</f>
        <v>Edmundo Navarro</v>
      </c>
      <c r="E429" t="str">
        <f>VLOOKUP(MID(B429,FIND(":",B429,FIND(":",B429)+1)+1,1),Employee!$C$1:$D$1803,2)</f>
        <v>Male</v>
      </c>
      <c r="F429">
        <f t="shared" si="79"/>
        <v>42</v>
      </c>
      <c r="G429">
        <f t="shared" si="80"/>
        <v>39</v>
      </c>
      <c r="H429" t="str">
        <f t="shared" si="82"/>
        <v>R12</v>
      </c>
      <c r="I429" t="str">
        <f>VLOOKUP(V429,Guide!$B$12:$C$18,2,0)</f>
        <v>ENG</v>
      </c>
      <c r="J429" s="12" t="str">
        <f t="shared" si="83"/>
        <v>C3</v>
      </c>
      <c r="K429" s="12">
        <v>27032</v>
      </c>
      <c r="L429" s="12" t="str">
        <f t="shared" si="84"/>
        <v>Gen X</v>
      </c>
      <c r="M429">
        <f t="shared" ca="1" si="85"/>
        <v>51</v>
      </c>
      <c r="N429" s="12">
        <v>38740</v>
      </c>
      <c r="O429" s="14">
        <f t="shared" ca="1" si="86"/>
        <v>19</v>
      </c>
      <c r="P429" s="13">
        <v>942563</v>
      </c>
      <c r="Q429" s="13" t="str">
        <f t="shared" ca="1" si="87"/>
        <v>16 - 20 Year</v>
      </c>
      <c r="R429" s="3" t="str">
        <f t="shared" ca="1" si="90"/>
        <v>20%</v>
      </c>
      <c r="S429" s="13">
        <f t="shared" ca="1" si="88"/>
        <v>188512.6</v>
      </c>
      <c r="T429" s="13">
        <f t="shared" ca="1" si="89"/>
        <v>754050.4</v>
      </c>
      <c r="U429" t="str">
        <f>VLOOKUP(MID(B429,G429,F429-G429),Department!$A$1:$C$20,2,0)</f>
        <v>Data Analyst</v>
      </c>
      <c r="V429" t="str">
        <f>VLOOKUP(U429,Department!$B$1:$C$20,2,0)</f>
        <v>Engineering and Data</v>
      </c>
      <c r="W429" t="str">
        <f>VLOOKUP(MID(B429,FIND(":",B429,F429+1)+1,2),Employee!$G$1:$H$8,2,0)</f>
        <v>United Kingdom</v>
      </c>
    </row>
    <row r="430" spans="1:23" x14ac:dyDescent="0.35">
      <c r="A430" t="str">
        <f t="shared" si="78"/>
        <v>EMP-FN-R19-2017</v>
      </c>
      <c r="B430" t="s">
        <v>494</v>
      </c>
      <c r="C430" t="str">
        <f t="shared" si="81"/>
        <v>N17941</v>
      </c>
      <c r="D430" t="str">
        <f>VLOOKUP(C430,Employee!$A$1:$B$1803,2,0)</f>
        <v>Kermit Richard</v>
      </c>
      <c r="E430" t="str">
        <f>VLOOKUP(MID(B430,FIND(":",B430,FIND(":",B430)+1)+1,1),Employee!$C$1:$D$1803,2)</f>
        <v>Male</v>
      </c>
      <c r="F430">
        <f t="shared" si="79"/>
        <v>43</v>
      </c>
      <c r="G430">
        <f t="shared" si="80"/>
        <v>40</v>
      </c>
      <c r="H430" t="str">
        <f t="shared" si="82"/>
        <v>R19</v>
      </c>
      <c r="I430" t="str">
        <f>VLOOKUP(V430,Guide!$B$12:$C$18,2,0)</f>
        <v>FN</v>
      </c>
      <c r="J430" s="12" t="str">
        <f t="shared" si="83"/>
        <v>C6</v>
      </c>
      <c r="K430" s="12">
        <v>32339</v>
      </c>
      <c r="L430" s="12" t="str">
        <f t="shared" si="84"/>
        <v>Millennial</v>
      </c>
      <c r="M430">
        <f t="shared" ca="1" si="85"/>
        <v>36</v>
      </c>
      <c r="N430" s="12">
        <v>42859</v>
      </c>
      <c r="O430" s="14">
        <f t="shared" ca="1" si="86"/>
        <v>7</v>
      </c>
      <c r="P430" s="13">
        <v>257788</v>
      </c>
      <c r="Q430" s="13" t="str">
        <f t="shared" ca="1" si="87"/>
        <v>5 - 10 Year</v>
      </c>
      <c r="R430" s="3" t="str">
        <f t="shared" ca="1" si="90"/>
        <v>10%</v>
      </c>
      <c r="S430" s="13">
        <f t="shared" ca="1" si="88"/>
        <v>25778.800000000003</v>
      </c>
      <c r="T430" s="13">
        <f t="shared" ca="1" si="89"/>
        <v>232009.2</v>
      </c>
      <c r="U430" t="str">
        <f>VLOOKUP(MID(B430,G430,F430-G430),Department!$A$1:$C$20,2,0)</f>
        <v>Accounting</v>
      </c>
      <c r="V430" t="str">
        <f>VLOOKUP(U430,Department!$B$1:$C$20,2,0)</f>
        <v>Finance</v>
      </c>
      <c r="W430" t="str">
        <f>VLOOKUP(MID(B430,FIND(":",B430,F430+1)+1,2),Employee!$G$1:$H$8,2,0)</f>
        <v>France</v>
      </c>
    </row>
    <row r="431" spans="1:23" x14ac:dyDescent="0.35">
      <c r="A431" t="str">
        <f t="shared" si="78"/>
        <v>EMP-OPR-R16-2015</v>
      </c>
      <c r="B431" t="s">
        <v>495</v>
      </c>
      <c r="C431" t="str">
        <f t="shared" si="81"/>
        <v>N14681</v>
      </c>
      <c r="D431" t="str">
        <f>VLOOKUP(C431,Employee!$A$1:$B$1803,2,0)</f>
        <v>Jeanne Waters</v>
      </c>
      <c r="E431" t="str">
        <f>VLOOKUP(MID(B431,FIND(":",B431,FIND(":",B431)+1)+1,1),Employee!$C$1:$D$1803,2)</f>
        <v>Female</v>
      </c>
      <c r="F431">
        <f t="shared" si="79"/>
        <v>43</v>
      </c>
      <c r="G431">
        <f t="shared" si="80"/>
        <v>40</v>
      </c>
      <c r="H431" t="str">
        <f t="shared" si="82"/>
        <v>R16</v>
      </c>
      <c r="I431" t="str">
        <f>VLOOKUP(V431,Guide!$B$12:$C$18,2,0)</f>
        <v>OPR</v>
      </c>
      <c r="J431" s="12" t="str">
        <f t="shared" si="83"/>
        <v>C2</v>
      </c>
      <c r="K431" s="12">
        <v>34106</v>
      </c>
      <c r="L431" s="12" t="str">
        <f t="shared" si="84"/>
        <v>Millennial</v>
      </c>
      <c r="M431">
        <f t="shared" ca="1" si="85"/>
        <v>31</v>
      </c>
      <c r="N431" s="12">
        <v>42205</v>
      </c>
      <c r="O431" s="14">
        <f t="shared" ca="1" si="86"/>
        <v>9</v>
      </c>
      <c r="P431" s="13">
        <v>86779</v>
      </c>
      <c r="Q431" s="13" t="str">
        <f t="shared" ca="1" si="87"/>
        <v>5 - 10 Year</v>
      </c>
      <c r="R431" s="3" t="str">
        <f t="shared" ca="1" si="90"/>
        <v>10%</v>
      </c>
      <c r="S431" s="13">
        <f t="shared" ca="1" si="88"/>
        <v>8677.9</v>
      </c>
      <c r="T431" s="13">
        <f t="shared" ca="1" si="89"/>
        <v>78101.100000000006</v>
      </c>
      <c r="U431" t="str">
        <f>VLOOKUP(MID(B431,G431,F431-G431),Department!$A$1:$C$20,2,0)</f>
        <v>IT Support</v>
      </c>
      <c r="V431" t="str">
        <f>VLOOKUP(U431,Department!$B$1:$C$20,2,0)</f>
        <v>Operation</v>
      </c>
      <c r="W431" t="str">
        <f>VLOOKUP(MID(B431,FIND(":",B431,F431+1)+1,2),Employee!$G$1:$H$8,2,0)</f>
        <v>Canada</v>
      </c>
    </row>
    <row r="432" spans="1:23" x14ac:dyDescent="0.35">
      <c r="A432" t="str">
        <f t="shared" si="78"/>
        <v>EMP-OPR-R2-2014</v>
      </c>
      <c r="B432" t="s">
        <v>496</v>
      </c>
      <c r="C432" t="str">
        <f t="shared" si="81"/>
        <v>N11686</v>
      </c>
      <c r="D432" t="str">
        <f>VLOOKUP(C432,Employee!$A$1:$B$1803,2,0)</f>
        <v>Alfredo Reese</v>
      </c>
      <c r="E432" t="str">
        <f>VLOOKUP(MID(B432,FIND(":",B432,FIND(":",B432)+1)+1,1),Employee!$C$1:$D$1803,2)</f>
        <v>Male</v>
      </c>
      <c r="F432">
        <f t="shared" si="79"/>
        <v>42</v>
      </c>
      <c r="G432">
        <f t="shared" si="80"/>
        <v>40</v>
      </c>
      <c r="H432" t="str">
        <f t="shared" si="82"/>
        <v>R2</v>
      </c>
      <c r="I432" t="str">
        <f>VLOOKUP(V432,Guide!$B$12:$C$18,2,0)</f>
        <v>OPR</v>
      </c>
      <c r="J432" s="12" t="str">
        <f t="shared" si="83"/>
        <v>C4</v>
      </c>
      <c r="K432" s="12">
        <v>30780</v>
      </c>
      <c r="L432" s="12" t="str">
        <f t="shared" si="84"/>
        <v>Millennial</v>
      </c>
      <c r="M432">
        <f t="shared" ca="1" si="85"/>
        <v>40</v>
      </c>
      <c r="N432" s="12">
        <v>41991</v>
      </c>
      <c r="O432" s="14">
        <f t="shared" ca="1" si="86"/>
        <v>10</v>
      </c>
      <c r="P432" s="13">
        <v>100945</v>
      </c>
      <c r="Q432" s="13" t="str">
        <f t="shared" ca="1" si="87"/>
        <v>5 - 10 Year</v>
      </c>
      <c r="R432" s="3" t="str">
        <f t="shared" ca="1" si="90"/>
        <v>10%</v>
      </c>
      <c r="S432" s="13">
        <f t="shared" ca="1" si="88"/>
        <v>10094.5</v>
      </c>
      <c r="T432" s="13">
        <f t="shared" ca="1" si="89"/>
        <v>90850.5</v>
      </c>
      <c r="U432" t="str">
        <f>VLOOKUP(MID(B432,G432,F432-G432),Department!$A$1:$C$20,2,0)</f>
        <v>Network Engineer</v>
      </c>
      <c r="V432" t="str">
        <f>VLOOKUP(U432,Department!$B$1:$C$20,2,0)</f>
        <v>Operation</v>
      </c>
      <c r="W432" t="str">
        <f>VLOOKUP(MID(B432,FIND(":",B432,F432+1)+1,2),Employee!$G$1:$H$8,2,0)</f>
        <v>Australia</v>
      </c>
    </row>
    <row r="433" spans="1:23" x14ac:dyDescent="0.35">
      <c r="A433" t="str">
        <f t="shared" si="78"/>
        <v>EMP-OPR-R16-2015</v>
      </c>
      <c r="B433" t="s">
        <v>497</v>
      </c>
      <c r="C433" t="str">
        <f t="shared" si="81"/>
        <v>N14824</v>
      </c>
      <c r="D433" t="str">
        <f>VLOOKUP(C433,Employee!$A$1:$B$1803,2,0)</f>
        <v>Mario Fernandez</v>
      </c>
      <c r="E433" t="str">
        <f>VLOOKUP(MID(B433,FIND(":",B433,FIND(":",B433)+1)+1,1),Employee!$C$1:$D$1803,2)</f>
        <v>Male</v>
      </c>
      <c r="F433">
        <f t="shared" si="79"/>
        <v>43</v>
      </c>
      <c r="G433">
        <f t="shared" si="80"/>
        <v>40</v>
      </c>
      <c r="H433" t="str">
        <f t="shared" si="82"/>
        <v>R16</v>
      </c>
      <c r="I433" t="str">
        <f>VLOOKUP(V433,Guide!$B$12:$C$18,2,0)</f>
        <v>OPR</v>
      </c>
      <c r="J433" s="12" t="str">
        <f t="shared" si="83"/>
        <v>C7</v>
      </c>
      <c r="K433" s="12">
        <v>31522</v>
      </c>
      <c r="L433" s="12" t="str">
        <f t="shared" si="84"/>
        <v>Millennial</v>
      </c>
      <c r="M433">
        <f t="shared" ca="1" si="85"/>
        <v>38</v>
      </c>
      <c r="N433" s="12">
        <v>42229</v>
      </c>
      <c r="O433" s="14">
        <f t="shared" ca="1" si="86"/>
        <v>9</v>
      </c>
      <c r="P433" s="13">
        <v>203980</v>
      </c>
      <c r="Q433" s="13" t="str">
        <f t="shared" ca="1" si="87"/>
        <v>5 - 10 Year</v>
      </c>
      <c r="R433" s="3" t="str">
        <f t="shared" ca="1" si="90"/>
        <v>10%</v>
      </c>
      <c r="S433" s="13">
        <f t="shared" ca="1" si="88"/>
        <v>20398</v>
      </c>
      <c r="T433" s="13">
        <f t="shared" ca="1" si="89"/>
        <v>183582</v>
      </c>
      <c r="U433" t="str">
        <f>VLOOKUP(MID(B433,G433,F433-G433),Department!$A$1:$C$20,2,0)</f>
        <v>IT Support</v>
      </c>
      <c r="V433" t="str">
        <f>VLOOKUP(U433,Department!$B$1:$C$20,2,0)</f>
        <v>Operation</v>
      </c>
      <c r="W433" t="str">
        <f>VLOOKUP(MID(B433,FIND(":",B433,F433+1)+1,2),Employee!$G$1:$H$8,2,0)</f>
        <v>Argentina</v>
      </c>
    </row>
    <row r="434" spans="1:23" x14ac:dyDescent="0.35">
      <c r="A434" t="str">
        <f t="shared" si="78"/>
        <v>EMP-SM-R9-2014</v>
      </c>
      <c r="B434" t="s">
        <v>498</v>
      </c>
      <c r="C434" t="str">
        <f t="shared" si="81"/>
        <v>N11122</v>
      </c>
      <c r="D434" t="str">
        <f>VLOOKUP(C434,Employee!$A$1:$B$1803,2,0)</f>
        <v>Sanford Gaines</v>
      </c>
      <c r="E434" t="str">
        <f>VLOOKUP(MID(B434,FIND(":",B434,FIND(":",B434)+1)+1,1),Employee!$C$1:$D$1803,2)</f>
        <v>Male</v>
      </c>
      <c r="F434">
        <f t="shared" si="79"/>
        <v>42</v>
      </c>
      <c r="G434">
        <f t="shared" si="80"/>
        <v>40</v>
      </c>
      <c r="H434" t="str">
        <f t="shared" si="82"/>
        <v>R9</v>
      </c>
      <c r="I434" t="str">
        <f>VLOOKUP(V434,Guide!$B$12:$C$18,2,0)</f>
        <v>SM</v>
      </c>
      <c r="J434" s="12" t="str">
        <f t="shared" si="83"/>
        <v>C4</v>
      </c>
      <c r="K434" s="12">
        <v>31467</v>
      </c>
      <c r="L434" s="12" t="str">
        <f t="shared" si="84"/>
        <v>Millennial</v>
      </c>
      <c r="M434">
        <f t="shared" ca="1" si="85"/>
        <v>39</v>
      </c>
      <c r="N434" s="12">
        <v>41893</v>
      </c>
      <c r="O434" s="14">
        <f t="shared" ca="1" si="86"/>
        <v>10</v>
      </c>
      <c r="P434" s="13">
        <v>232397</v>
      </c>
      <c r="Q434" s="13" t="str">
        <f t="shared" ca="1" si="87"/>
        <v>5 - 10 Year</v>
      </c>
      <c r="R434" s="3" t="str">
        <f t="shared" ca="1" si="90"/>
        <v>10%</v>
      </c>
      <c r="S434" s="13">
        <f t="shared" ca="1" si="88"/>
        <v>23239.7</v>
      </c>
      <c r="T434" s="13">
        <f t="shared" ca="1" si="89"/>
        <v>209157.3</v>
      </c>
      <c r="U434" t="str">
        <f>VLOOKUP(MID(B434,G434,F434-G434),Department!$A$1:$C$20,2,0)</f>
        <v xml:space="preserve">Presales </v>
      </c>
      <c r="V434" t="str">
        <f>VLOOKUP(U434,Department!$B$1:$C$20,2,0)</f>
        <v>Sales and Marketing</v>
      </c>
      <c r="W434" t="str">
        <f>VLOOKUP(MID(B434,FIND(":",B434,F434+1)+1,2),Employee!$G$1:$H$8,2,0)</f>
        <v>Australia</v>
      </c>
    </row>
    <row r="435" spans="1:23" x14ac:dyDescent="0.35">
      <c r="A435" t="str">
        <f t="shared" si="78"/>
        <v>EMP-SM-R9-2018</v>
      </c>
      <c r="B435" t="s">
        <v>499</v>
      </c>
      <c r="C435" t="str">
        <f t="shared" si="81"/>
        <v>N20889</v>
      </c>
      <c r="D435" t="str">
        <f>VLOOKUP(C435,Employee!$A$1:$B$1803,2,0)</f>
        <v>Andreas Caldwell</v>
      </c>
      <c r="E435" t="str">
        <f>VLOOKUP(MID(B435,FIND(":",B435,FIND(":",B435)+1)+1,1),Employee!$C$1:$D$1803,2)</f>
        <v>Male</v>
      </c>
      <c r="F435">
        <f t="shared" si="79"/>
        <v>42</v>
      </c>
      <c r="G435">
        <f t="shared" si="80"/>
        <v>40</v>
      </c>
      <c r="H435" t="str">
        <f t="shared" si="82"/>
        <v>R9</v>
      </c>
      <c r="I435" t="str">
        <f>VLOOKUP(V435,Guide!$B$12:$C$18,2,0)</f>
        <v>SM</v>
      </c>
      <c r="J435" s="12" t="str">
        <f t="shared" si="83"/>
        <v>C1</v>
      </c>
      <c r="K435" s="12">
        <v>33045</v>
      </c>
      <c r="L435" s="12" t="str">
        <f t="shared" si="84"/>
        <v>Millennial</v>
      </c>
      <c r="M435">
        <f t="shared" ca="1" si="85"/>
        <v>34</v>
      </c>
      <c r="N435" s="12">
        <v>43370</v>
      </c>
      <c r="O435" s="14">
        <f t="shared" ca="1" si="86"/>
        <v>6</v>
      </c>
      <c r="P435" s="13">
        <v>175572</v>
      </c>
      <c r="Q435" s="13" t="str">
        <f t="shared" ca="1" si="87"/>
        <v>5 - 10 Year</v>
      </c>
      <c r="R435" s="3" t="str">
        <f t="shared" ca="1" si="90"/>
        <v>10%</v>
      </c>
      <c r="S435" s="13">
        <f t="shared" ca="1" si="88"/>
        <v>17557.2</v>
      </c>
      <c r="T435" s="13">
        <f t="shared" ca="1" si="89"/>
        <v>158014.79999999999</v>
      </c>
      <c r="U435" t="str">
        <f>VLOOKUP(MID(B435,G435,F435-G435),Department!$A$1:$C$20,2,0)</f>
        <v xml:space="preserve">Presales </v>
      </c>
      <c r="V435" t="str">
        <f>VLOOKUP(U435,Department!$B$1:$C$20,2,0)</f>
        <v>Sales and Marketing</v>
      </c>
      <c r="W435" t="str">
        <f>VLOOKUP(MID(B435,FIND(":",B435,F435+1)+1,2),Employee!$G$1:$H$8,2,0)</f>
        <v>United States Of America</v>
      </c>
    </row>
    <row r="436" spans="1:23" x14ac:dyDescent="0.35">
      <c r="A436" t="str">
        <f t="shared" si="78"/>
        <v>EMP-SM-R15-2019</v>
      </c>
      <c r="B436" t="s">
        <v>500</v>
      </c>
      <c r="C436" t="str">
        <f t="shared" si="81"/>
        <v>N22399</v>
      </c>
      <c r="D436" t="str">
        <f>VLOOKUP(C436,Employee!$A$1:$B$1803,2,0)</f>
        <v>Rene Melendez</v>
      </c>
      <c r="E436" t="str">
        <f>VLOOKUP(MID(B436,FIND(":",B436,FIND(":",B436)+1)+1,1),Employee!$C$1:$D$1803,2)</f>
        <v>Male</v>
      </c>
      <c r="F436">
        <f t="shared" si="79"/>
        <v>43</v>
      </c>
      <c r="G436">
        <f t="shared" si="80"/>
        <v>40</v>
      </c>
      <c r="H436" t="str">
        <f t="shared" si="82"/>
        <v>R15</v>
      </c>
      <c r="I436" t="str">
        <f>VLOOKUP(V436,Guide!$B$12:$C$18,2,0)</f>
        <v>SM</v>
      </c>
      <c r="J436" s="12" t="str">
        <f t="shared" si="83"/>
        <v>C6</v>
      </c>
      <c r="K436" s="12">
        <v>33107</v>
      </c>
      <c r="L436" s="12" t="str">
        <f t="shared" si="84"/>
        <v>Millennial</v>
      </c>
      <c r="M436">
        <f t="shared" ca="1" si="85"/>
        <v>34</v>
      </c>
      <c r="N436" s="12">
        <v>43706</v>
      </c>
      <c r="O436" s="14">
        <f t="shared" ca="1" si="86"/>
        <v>5</v>
      </c>
      <c r="P436" s="13">
        <v>191400</v>
      </c>
      <c r="Q436" s="13" t="str">
        <f t="shared" ca="1" si="87"/>
        <v>5 - 10 Year</v>
      </c>
      <c r="R436" s="3" t="str">
        <f t="shared" ca="1" si="90"/>
        <v>10%</v>
      </c>
      <c r="S436" s="13">
        <f t="shared" ca="1" si="88"/>
        <v>19140</v>
      </c>
      <c r="T436" s="13">
        <f t="shared" ca="1" si="89"/>
        <v>172260</v>
      </c>
      <c r="U436" t="str">
        <f>VLOOKUP(MID(B436,G436,F436-G436),Department!$A$1:$C$20,2,0)</f>
        <v>Sales</v>
      </c>
      <c r="V436" t="str">
        <f>VLOOKUP(U436,Department!$B$1:$C$20,2,0)</f>
        <v>Sales and Marketing</v>
      </c>
      <c r="W436" t="str">
        <f>VLOOKUP(MID(B436,FIND(":",B436,F436+1)+1,2),Employee!$G$1:$H$8,2,0)</f>
        <v>France</v>
      </c>
    </row>
    <row r="437" spans="1:23" x14ac:dyDescent="0.35">
      <c r="A437" t="str">
        <f t="shared" si="78"/>
        <v>EMP-SM-R10-2018</v>
      </c>
      <c r="B437" t="s">
        <v>501</v>
      </c>
      <c r="C437" t="str">
        <f t="shared" si="81"/>
        <v>N20648</v>
      </c>
      <c r="D437" t="str">
        <f>VLOOKUP(C437,Employee!$A$1:$B$1803,2,0)</f>
        <v>Orville Mccoy</v>
      </c>
      <c r="E437" t="str">
        <f>VLOOKUP(MID(B437,FIND(":",B437,FIND(":",B437)+1)+1,1),Employee!$C$1:$D$1803,2)</f>
        <v>Male</v>
      </c>
      <c r="F437">
        <f t="shared" si="79"/>
        <v>43</v>
      </c>
      <c r="G437">
        <f t="shared" si="80"/>
        <v>40</v>
      </c>
      <c r="H437" t="str">
        <f t="shared" si="82"/>
        <v>R10</v>
      </c>
      <c r="I437" t="str">
        <f>VLOOKUP(V437,Guide!$B$12:$C$18,2,0)</f>
        <v>SM</v>
      </c>
      <c r="J437" s="12" t="str">
        <f t="shared" si="83"/>
        <v>C5</v>
      </c>
      <c r="K437" s="12">
        <v>30776</v>
      </c>
      <c r="L437" s="12" t="str">
        <f t="shared" si="84"/>
        <v>Millennial</v>
      </c>
      <c r="M437">
        <f t="shared" ca="1" si="85"/>
        <v>40</v>
      </c>
      <c r="N437" s="12">
        <v>43318</v>
      </c>
      <c r="O437" s="14">
        <f t="shared" ca="1" si="86"/>
        <v>6</v>
      </c>
      <c r="P437" s="13">
        <v>439212</v>
      </c>
      <c r="Q437" s="13" t="str">
        <f t="shared" ca="1" si="87"/>
        <v>5 - 10 Year</v>
      </c>
      <c r="R437" s="3" t="str">
        <f t="shared" ca="1" si="90"/>
        <v>10%</v>
      </c>
      <c r="S437" s="13">
        <f t="shared" ca="1" si="88"/>
        <v>43921.200000000004</v>
      </c>
      <c r="T437" s="13">
        <f t="shared" ca="1" si="89"/>
        <v>395290.8</v>
      </c>
      <c r="U437" t="str">
        <f>VLOOKUP(MID(B437,G437,F437-G437),Department!$A$1:$C$20,2,0)</f>
        <v>Marketing</v>
      </c>
      <c r="V437" t="str">
        <f>VLOOKUP(U437,Department!$B$1:$C$20,2,0)</f>
        <v>Sales and Marketing</v>
      </c>
      <c r="W437" t="str">
        <f>VLOOKUP(MID(B437,FIND(":",B437,F437+1)+1,2),Employee!$G$1:$H$8,2,0)</f>
        <v>Germany</v>
      </c>
    </row>
    <row r="438" spans="1:23" x14ac:dyDescent="0.35">
      <c r="A438" t="str">
        <f t="shared" si="78"/>
        <v>EMP-PM-R14-2017</v>
      </c>
      <c r="B438" t="s">
        <v>502</v>
      </c>
      <c r="C438" t="str">
        <f t="shared" si="81"/>
        <v>N19085</v>
      </c>
      <c r="D438" t="str">
        <f>VLOOKUP(C438,Employee!$A$1:$B$1803,2,0)</f>
        <v>Darnell Johnston</v>
      </c>
      <c r="E438" t="str">
        <f>VLOOKUP(MID(B438,FIND(":",B438,FIND(":",B438)+1)+1,1),Employee!$C$1:$D$1803,2)</f>
        <v>Male</v>
      </c>
      <c r="F438">
        <f t="shared" si="79"/>
        <v>43</v>
      </c>
      <c r="G438">
        <f t="shared" si="80"/>
        <v>40</v>
      </c>
      <c r="H438" t="str">
        <f t="shared" si="82"/>
        <v>R14</v>
      </c>
      <c r="I438" t="str">
        <f>VLOOKUP(V438,Guide!$B$12:$C$18,2,0)</f>
        <v>PM</v>
      </c>
      <c r="J438" s="12" t="str">
        <f t="shared" si="83"/>
        <v>C4</v>
      </c>
      <c r="K438" s="12">
        <v>32217</v>
      </c>
      <c r="L438" s="12" t="str">
        <f t="shared" si="84"/>
        <v>Millennial</v>
      </c>
      <c r="M438">
        <f t="shared" ca="1" si="85"/>
        <v>36</v>
      </c>
      <c r="N438" s="12">
        <v>43006</v>
      </c>
      <c r="O438" s="14">
        <f t="shared" ca="1" si="86"/>
        <v>7</v>
      </c>
      <c r="P438" s="13">
        <v>241541</v>
      </c>
      <c r="Q438" s="13" t="str">
        <f t="shared" ca="1" si="87"/>
        <v>5 - 10 Year</v>
      </c>
      <c r="R438" s="3" t="str">
        <f t="shared" ca="1" si="90"/>
        <v>10%</v>
      </c>
      <c r="S438" s="13">
        <f t="shared" ca="1" si="88"/>
        <v>24154.100000000002</v>
      </c>
      <c r="T438" s="13">
        <f t="shared" ca="1" si="89"/>
        <v>217386.9</v>
      </c>
      <c r="U438" t="str">
        <f>VLOOKUP(MID(B438,G438,F438-G438),Department!$A$1:$C$20,2,0)</f>
        <v>SEO Specialist</v>
      </c>
      <c r="V438" t="str">
        <f>VLOOKUP(U438,Department!$B$1:$C$20,2,0)</f>
        <v>Product Management</v>
      </c>
      <c r="W438" t="str">
        <f>VLOOKUP(MID(B438,FIND(":",B438,F438+1)+1,2),Employee!$G$1:$H$8,2,0)</f>
        <v>Australia</v>
      </c>
    </row>
    <row r="439" spans="1:23" x14ac:dyDescent="0.35">
      <c r="A439" t="str">
        <f t="shared" si="78"/>
        <v>EMP-SM-R15-2013</v>
      </c>
      <c r="B439" t="s">
        <v>503</v>
      </c>
      <c r="C439" t="str">
        <f t="shared" si="81"/>
        <v>N8277</v>
      </c>
      <c r="D439" t="str">
        <f>VLOOKUP(C439,Employee!$A$1:$B$1803,2,0)</f>
        <v>Luke Meyer</v>
      </c>
      <c r="E439" t="str">
        <f>VLOOKUP(MID(B439,FIND(":",B439,FIND(":",B439)+1)+1,1),Employee!$C$1:$D$1803,2)</f>
        <v>Male</v>
      </c>
      <c r="F439">
        <f t="shared" si="79"/>
        <v>42</v>
      </c>
      <c r="G439">
        <f t="shared" si="80"/>
        <v>39</v>
      </c>
      <c r="H439" t="str">
        <f t="shared" si="82"/>
        <v>R15</v>
      </c>
      <c r="I439" t="str">
        <f>VLOOKUP(V439,Guide!$B$12:$C$18,2,0)</f>
        <v>SM</v>
      </c>
      <c r="J439" s="12" t="str">
        <f t="shared" si="83"/>
        <v>C7</v>
      </c>
      <c r="K439" s="12">
        <v>29426</v>
      </c>
      <c r="L439" s="12" t="str">
        <f t="shared" si="84"/>
        <v>Gen X</v>
      </c>
      <c r="M439">
        <f t="shared" ca="1" si="85"/>
        <v>44</v>
      </c>
      <c r="N439" s="12">
        <v>41351</v>
      </c>
      <c r="O439" s="14">
        <f t="shared" ca="1" si="86"/>
        <v>11</v>
      </c>
      <c r="P439" s="13">
        <v>126802</v>
      </c>
      <c r="Q439" s="13" t="str">
        <f t="shared" ca="1" si="87"/>
        <v>11 - 15 Year</v>
      </c>
      <c r="R439" s="3" t="str">
        <f t="shared" ca="1" si="90"/>
        <v>15%</v>
      </c>
      <c r="S439" s="13">
        <f t="shared" ca="1" si="88"/>
        <v>19020.3</v>
      </c>
      <c r="T439" s="13">
        <f t="shared" ca="1" si="89"/>
        <v>107781.7</v>
      </c>
      <c r="U439" t="str">
        <f>VLOOKUP(MID(B439,G439,F439-G439),Department!$A$1:$C$20,2,0)</f>
        <v>Sales</v>
      </c>
      <c r="V439" t="str">
        <f>VLOOKUP(U439,Department!$B$1:$C$20,2,0)</f>
        <v>Sales and Marketing</v>
      </c>
      <c r="W439" t="str">
        <f>VLOOKUP(MID(B439,FIND(":",B439,F439+1)+1,2),Employee!$G$1:$H$8,2,0)</f>
        <v>Argentina</v>
      </c>
    </row>
    <row r="440" spans="1:23" x14ac:dyDescent="0.35">
      <c r="A440" t="str">
        <f t="shared" si="78"/>
        <v>EMP-ENG-R4-2013</v>
      </c>
      <c r="B440" t="s">
        <v>504</v>
      </c>
      <c r="C440" t="str">
        <f t="shared" si="81"/>
        <v>N8613</v>
      </c>
      <c r="D440" t="str">
        <f>VLOOKUP(C440,Employee!$A$1:$B$1803,2,0)</f>
        <v>Rodolfo Guzman</v>
      </c>
      <c r="E440" t="str">
        <f>VLOOKUP(MID(B440,FIND(":",B440,FIND(":",B440)+1)+1,1),Employee!$C$1:$D$1803,2)</f>
        <v>Male</v>
      </c>
      <c r="F440">
        <f t="shared" si="79"/>
        <v>41</v>
      </c>
      <c r="G440">
        <f t="shared" si="80"/>
        <v>39</v>
      </c>
      <c r="H440" t="str">
        <f t="shared" si="82"/>
        <v>R4</v>
      </c>
      <c r="I440" t="str">
        <f>VLOOKUP(V440,Guide!$B$12:$C$18,2,0)</f>
        <v>ENG</v>
      </c>
      <c r="J440" s="12" t="str">
        <f t="shared" si="83"/>
        <v>C3</v>
      </c>
      <c r="K440" s="12">
        <v>30453</v>
      </c>
      <c r="L440" s="12" t="str">
        <f t="shared" si="84"/>
        <v>Millennial</v>
      </c>
      <c r="M440">
        <f t="shared" ca="1" si="85"/>
        <v>41</v>
      </c>
      <c r="N440" s="12">
        <v>41417</v>
      </c>
      <c r="O440" s="14">
        <f t="shared" ca="1" si="86"/>
        <v>11</v>
      </c>
      <c r="P440" s="13">
        <v>211808</v>
      </c>
      <c r="Q440" s="13" t="str">
        <f t="shared" ca="1" si="87"/>
        <v>11 - 15 Year</v>
      </c>
      <c r="R440" s="3" t="str">
        <f t="shared" ca="1" si="90"/>
        <v>15%</v>
      </c>
      <c r="S440" s="13">
        <f t="shared" ca="1" si="88"/>
        <v>31771.199999999997</v>
      </c>
      <c r="T440" s="13">
        <f t="shared" ca="1" si="89"/>
        <v>180036.8</v>
      </c>
      <c r="U440" t="str">
        <f>VLOOKUP(MID(B440,G440,F440-G440),Department!$A$1:$C$20,2,0)</f>
        <v>FrontEnd Developer</v>
      </c>
      <c r="V440" t="str">
        <f>VLOOKUP(U440,Department!$B$1:$C$20,2,0)</f>
        <v>Engineering and Data</v>
      </c>
      <c r="W440" t="str">
        <f>VLOOKUP(MID(B440,FIND(":",B440,F440+1)+1,2),Employee!$G$1:$H$8,2,0)</f>
        <v>United Kingdom</v>
      </c>
    </row>
    <row r="441" spans="1:23" x14ac:dyDescent="0.35">
      <c r="A441" t="str">
        <f t="shared" si="78"/>
        <v>EMP-ENG-R7-2015</v>
      </c>
      <c r="B441" t="s">
        <v>505</v>
      </c>
      <c r="C441" t="str">
        <f t="shared" si="81"/>
        <v>N15384</v>
      </c>
      <c r="D441" t="str">
        <f>VLOOKUP(C441,Employee!$A$1:$B$1803,2,0)</f>
        <v>Rudolf Short</v>
      </c>
      <c r="E441" t="str">
        <f>VLOOKUP(MID(B441,FIND(":",B441,FIND(":",B441)+1)+1,1),Employee!$C$1:$D$1803,2)</f>
        <v>Male</v>
      </c>
      <c r="F441">
        <f t="shared" si="79"/>
        <v>42</v>
      </c>
      <c r="G441">
        <f t="shared" si="80"/>
        <v>40</v>
      </c>
      <c r="H441" t="str">
        <f t="shared" si="82"/>
        <v>R7</v>
      </c>
      <c r="I441" t="str">
        <f>VLOOKUP(V441,Guide!$B$12:$C$18,2,0)</f>
        <v>ENG</v>
      </c>
      <c r="J441" s="12" t="str">
        <f t="shared" si="83"/>
        <v>C5</v>
      </c>
      <c r="K441" s="12">
        <v>33395</v>
      </c>
      <c r="L441" s="12" t="str">
        <f t="shared" si="84"/>
        <v>Millennial</v>
      </c>
      <c r="M441">
        <f t="shared" ca="1" si="85"/>
        <v>33</v>
      </c>
      <c r="N441" s="12">
        <v>42338</v>
      </c>
      <c r="O441" s="14">
        <f t="shared" ca="1" si="86"/>
        <v>9</v>
      </c>
      <c r="P441" s="13">
        <v>132036</v>
      </c>
      <c r="Q441" s="13" t="str">
        <f t="shared" ca="1" si="87"/>
        <v>5 - 10 Year</v>
      </c>
      <c r="R441" s="3" t="str">
        <f t="shared" ca="1" si="90"/>
        <v>10%</v>
      </c>
      <c r="S441" s="13">
        <f t="shared" ca="1" si="88"/>
        <v>13203.6</v>
      </c>
      <c r="T441" s="13">
        <f t="shared" ca="1" si="89"/>
        <v>118832.4</v>
      </c>
      <c r="U441" t="str">
        <f>VLOOKUP(MID(B441,G441,F441-G441),Department!$A$1:$C$20,2,0)</f>
        <v>AI Engineer</v>
      </c>
      <c r="V441" t="str">
        <f>VLOOKUP(U441,Department!$B$1:$C$20,2,0)</f>
        <v>Engineering and Data</v>
      </c>
      <c r="W441" t="str">
        <f>VLOOKUP(MID(B441,FIND(":",B441,F441+1)+1,2),Employee!$G$1:$H$8,2,0)</f>
        <v>Germany</v>
      </c>
    </row>
    <row r="442" spans="1:23" x14ac:dyDescent="0.35">
      <c r="A442" t="str">
        <f t="shared" si="78"/>
        <v>EMP-FN-R19-2019</v>
      </c>
      <c r="B442" t="s">
        <v>506</v>
      </c>
      <c r="C442" t="str">
        <f t="shared" si="81"/>
        <v>N22446</v>
      </c>
      <c r="D442" t="str">
        <f>VLOOKUP(C442,Employee!$A$1:$B$1803,2,0)</f>
        <v>Trinidad Meza</v>
      </c>
      <c r="E442" t="str">
        <f>VLOOKUP(MID(B442,FIND(":",B442,FIND(":",B442)+1)+1,1),Employee!$C$1:$D$1803,2)</f>
        <v>Male</v>
      </c>
      <c r="F442">
        <f t="shared" si="79"/>
        <v>43</v>
      </c>
      <c r="G442">
        <f t="shared" si="80"/>
        <v>40</v>
      </c>
      <c r="H442" t="str">
        <f t="shared" si="82"/>
        <v>R19</v>
      </c>
      <c r="I442" t="str">
        <f>VLOOKUP(V442,Guide!$B$12:$C$18,2,0)</f>
        <v>FN</v>
      </c>
      <c r="J442" s="12" t="str">
        <f t="shared" si="83"/>
        <v>C3</v>
      </c>
      <c r="K442" s="12">
        <v>32827</v>
      </c>
      <c r="L442" s="12" t="str">
        <f t="shared" si="84"/>
        <v>Millennial</v>
      </c>
      <c r="M442">
        <f t="shared" ca="1" si="85"/>
        <v>35</v>
      </c>
      <c r="N442" s="12">
        <v>43717</v>
      </c>
      <c r="O442" s="14">
        <f t="shared" ca="1" si="86"/>
        <v>5</v>
      </c>
      <c r="P442" s="13">
        <v>191460</v>
      </c>
      <c r="Q442" s="13" t="str">
        <f t="shared" ca="1" si="87"/>
        <v>5 - 10 Year</v>
      </c>
      <c r="R442" s="3" t="str">
        <f t="shared" ca="1" si="90"/>
        <v>10%</v>
      </c>
      <c r="S442" s="13">
        <f t="shared" ca="1" si="88"/>
        <v>19146</v>
      </c>
      <c r="T442" s="13">
        <f t="shared" ca="1" si="89"/>
        <v>172314</v>
      </c>
      <c r="U442" t="str">
        <f>VLOOKUP(MID(B442,G442,F442-G442),Department!$A$1:$C$20,2,0)</f>
        <v>Accounting</v>
      </c>
      <c r="V442" t="str">
        <f>VLOOKUP(U442,Department!$B$1:$C$20,2,0)</f>
        <v>Finance</v>
      </c>
      <c r="W442" t="str">
        <f>VLOOKUP(MID(B442,FIND(":",B442,F442+1)+1,2),Employee!$G$1:$H$8,2,0)</f>
        <v>United Kingdom</v>
      </c>
    </row>
    <row r="443" spans="1:23" x14ac:dyDescent="0.35">
      <c r="A443" t="str">
        <f t="shared" si="78"/>
        <v>EMP-PM-R5-2013</v>
      </c>
      <c r="B443" t="s">
        <v>507</v>
      </c>
      <c r="C443" t="str">
        <f t="shared" si="81"/>
        <v>N8654</v>
      </c>
      <c r="D443" t="str">
        <f>VLOOKUP(C443,Employee!$A$1:$B$1803,2,0)</f>
        <v>Jonathon Moreno</v>
      </c>
      <c r="E443" t="str">
        <f>VLOOKUP(MID(B443,FIND(":",B443,FIND(":",B443)+1)+1,1),Employee!$C$1:$D$1803,2)</f>
        <v>Male</v>
      </c>
      <c r="F443">
        <f t="shared" si="79"/>
        <v>41</v>
      </c>
      <c r="G443">
        <f t="shared" si="80"/>
        <v>39</v>
      </c>
      <c r="H443" t="str">
        <f t="shared" si="82"/>
        <v>R5</v>
      </c>
      <c r="I443" t="str">
        <f>VLOOKUP(V443,Guide!$B$12:$C$18,2,0)</f>
        <v>PM</v>
      </c>
      <c r="J443" s="12" t="str">
        <f t="shared" si="83"/>
        <v>C4</v>
      </c>
      <c r="K443" s="12">
        <v>31187</v>
      </c>
      <c r="L443" s="12" t="str">
        <f t="shared" si="84"/>
        <v>Millennial</v>
      </c>
      <c r="M443">
        <f t="shared" ca="1" si="85"/>
        <v>39</v>
      </c>
      <c r="N443" s="12">
        <v>41428</v>
      </c>
      <c r="O443" s="14">
        <f t="shared" ca="1" si="86"/>
        <v>11</v>
      </c>
      <c r="P443" s="13">
        <v>228917</v>
      </c>
      <c r="Q443" s="13" t="str">
        <f t="shared" ca="1" si="87"/>
        <v>11 - 15 Year</v>
      </c>
      <c r="R443" s="3" t="str">
        <f t="shared" ca="1" si="90"/>
        <v>15%</v>
      </c>
      <c r="S443" s="13">
        <f t="shared" ca="1" si="88"/>
        <v>34337.549999999996</v>
      </c>
      <c r="T443" s="13">
        <f t="shared" ca="1" si="89"/>
        <v>194579.45</v>
      </c>
      <c r="U443" t="str">
        <f>VLOOKUP(MID(B443,G443,F443-G443),Department!$A$1:$C$20,2,0)</f>
        <v>Product Manager</v>
      </c>
      <c r="V443" t="str">
        <f>VLOOKUP(U443,Department!$B$1:$C$20,2,0)</f>
        <v>Product Management</v>
      </c>
      <c r="W443" t="str">
        <f>VLOOKUP(MID(B443,FIND(":",B443,F443+1)+1,2),Employee!$G$1:$H$8,2,0)</f>
        <v>Australia</v>
      </c>
    </row>
    <row r="444" spans="1:23" x14ac:dyDescent="0.35">
      <c r="A444" t="str">
        <f t="shared" si="78"/>
        <v>EMP-ENG-R3-2016</v>
      </c>
      <c r="B444" t="s">
        <v>508</v>
      </c>
      <c r="C444" t="str">
        <f t="shared" si="81"/>
        <v>N17019</v>
      </c>
      <c r="D444" t="str">
        <f>VLOOKUP(C444,Employee!$A$1:$B$1803,2,0)</f>
        <v>Rick Cortez</v>
      </c>
      <c r="E444" t="str">
        <f>VLOOKUP(MID(B444,FIND(":",B444,FIND(":",B444)+1)+1,1),Employee!$C$1:$D$1803,2)</f>
        <v>Male</v>
      </c>
      <c r="F444">
        <f t="shared" si="79"/>
        <v>42</v>
      </c>
      <c r="G444">
        <f t="shared" si="80"/>
        <v>40</v>
      </c>
      <c r="H444" t="str">
        <f t="shared" si="82"/>
        <v>R3</v>
      </c>
      <c r="I444" t="str">
        <f>VLOOKUP(V444,Guide!$B$12:$C$18,2,0)</f>
        <v>ENG</v>
      </c>
      <c r="J444" s="12" t="str">
        <f t="shared" si="83"/>
        <v>C2</v>
      </c>
      <c r="K444" s="12">
        <v>31980</v>
      </c>
      <c r="L444" s="12" t="str">
        <f t="shared" si="84"/>
        <v>Millennial</v>
      </c>
      <c r="M444">
        <f t="shared" ca="1" si="85"/>
        <v>37</v>
      </c>
      <c r="N444" s="12">
        <v>42712</v>
      </c>
      <c r="O444" s="14">
        <f t="shared" ca="1" si="86"/>
        <v>8</v>
      </c>
      <c r="P444" s="13">
        <v>98594</v>
      </c>
      <c r="Q444" s="13" t="str">
        <f t="shared" ca="1" si="87"/>
        <v>5 - 10 Year</v>
      </c>
      <c r="R444" s="3" t="str">
        <f t="shared" ca="1" si="90"/>
        <v>10%</v>
      </c>
      <c r="S444" s="13">
        <f t="shared" ca="1" si="88"/>
        <v>9859.4000000000015</v>
      </c>
      <c r="T444" s="13">
        <f t="shared" ca="1" si="89"/>
        <v>88734.6</v>
      </c>
      <c r="U444" t="str">
        <f>VLOOKUP(MID(B444,G444,F444-G444),Department!$A$1:$C$20,2,0)</f>
        <v>Software Quality Assurance</v>
      </c>
      <c r="V444" t="str">
        <f>VLOOKUP(U444,Department!$B$1:$C$20,2,0)</f>
        <v>Engineering and Data</v>
      </c>
      <c r="W444" t="str">
        <f>VLOOKUP(MID(B444,FIND(":",B444,F444+1)+1,2),Employee!$G$1:$H$8,2,0)</f>
        <v>Canada</v>
      </c>
    </row>
    <row r="445" spans="1:23" x14ac:dyDescent="0.35">
      <c r="A445" t="str">
        <f t="shared" si="78"/>
        <v>EMP-PM-R6-2009</v>
      </c>
      <c r="B445" t="s">
        <v>509</v>
      </c>
      <c r="C445" t="str">
        <f t="shared" si="81"/>
        <v>N4773</v>
      </c>
      <c r="D445" t="str">
        <f>VLOOKUP(C445,Employee!$A$1:$B$1803,2,0)</f>
        <v>Reed Oliver</v>
      </c>
      <c r="E445" t="str">
        <f>VLOOKUP(MID(B445,FIND(":",B445,FIND(":",B445)+1)+1,1),Employee!$C$1:$D$1803,2)</f>
        <v>Male</v>
      </c>
      <c r="F445">
        <f t="shared" si="79"/>
        <v>41</v>
      </c>
      <c r="G445">
        <f t="shared" si="80"/>
        <v>39</v>
      </c>
      <c r="H445" t="str">
        <f t="shared" si="82"/>
        <v>R6</v>
      </c>
      <c r="I445" t="str">
        <f>VLOOKUP(V445,Guide!$B$12:$C$18,2,0)</f>
        <v>PM</v>
      </c>
      <c r="J445" s="12" t="str">
        <f t="shared" si="83"/>
        <v>C3</v>
      </c>
      <c r="K445" s="12">
        <v>29013</v>
      </c>
      <c r="L445" s="12" t="str">
        <f t="shared" si="84"/>
        <v>Gen X</v>
      </c>
      <c r="M445">
        <f t="shared" ca="1" si="85"/>
        <v>45</v>
      </c>
      <c r="N445" s="12">
        <v>40021</v>
      </c>
      <c r="O445" s="14">
        <f t="shared" ca="1" si="86"/>
        <v>15</v>
      </c>
      <c r="P445" s="13">
        <v>360394</v>
      </c>
      <c r="Q445" s="13" t="str">
        <f t="shared" ca="1" si="87"/>
        <v>11 - 15 Year</v>
      </c>
      <c r="R445" s="3" t="str">
        <f t="shared" ca="1" si="90"/>
        <v>15%</v>
      </c>
      <c r="S445" s="13">
        <f t="shared" ca="1" si="88"/>
        <v>54059.1</v>
      </c>
      <c r="T445" s="13">
        <f t="shared" ca="1" si="89"/>
        <v>306334.90000000002</v>
      </c>
      <c r="U445" t="str">
        <f>VLOOKUP(MID(B445,G445,F445-G445),Department!$A$1:$C$20,2,0)</f>
        <v>UI/UX</v>
      </c>
      <c r="V445" t="str">
        <f>VLOOKUP(U445,Department!$B$1:$C$20,2,0)</f>
        <v>Product Management</v>
      </c>
      <c r="W445" t="str">
        <f>VLOOKUP(MID(B445,FIND(":",B445,F445+1)+1,2),Employee!$G$1:$H$8,2,0)</f>
        <v>United Kingdom</v>
      </c>
    </row>
    <row r="446" spans="1:23" x14ac:dyDescent="0.35">
      <c r="A446" t="str">
        <f t="shared" si="78"/>
        <v>EMP-ENG-R13-2016</v>
      </c>
      <c r="B446" t="s">
        <v>510</v>
      </c>
      <c r="C446" t="str">
        <f t="shared" si="81"/>
        <v>N15504</v>
      </c>
      <c r="D446" t="str">
        <f>VLOOKUP(C446,Employee!$A$1:$B$1803,2,0)</f>
        <v>Olin Glover</v>
      </c>
      <c r="E446" t="str">
        <f>VLOOKUP(MID(B446,FIND(":",B446,FIND(":",B446)+1)+1,1),Employee!$C$1:$D$1803,2)</f>
        <v>Male</v>
      </c>
      <c r="F446">
        <f t="shared" si="79"/>
        <v>43</v>
      </c>
      <c r="G446">
        <f t="shared" si="80"/>
        <v>40</v>
      </c>
      <c r="H446" t="str">
        <f t="shared" si="82"/>
        <v>R13</v>
      </c>
      <c r="I446" t="str">
        <f>VLOOKUP(V446,Guide!$B$12:$C$18,2,0)</f>
        <v>ENG</v>
      </c>
      <c r="J446" s="12" t="str">
        <f t="shared" si="83"/>
        <v>C1</v>
      </c>
      <c r="K446" s="12">
        <v>32660</v>
      </c>
      <c r="L446" s="12" t="str">
        <f t="shared" si="84"/>
        <v>Millennial</v>
      </c>
      <c r="M446">
        <f t="shared" ca="1" si="85"/>
        <v>35</v>
      </c>
      <c r="N446" s="12">
        <v>42376</v>
      </c>
      <c r="O446" s="14">
        <f t="shared" ca="1" si="86"/>
        <v>9</v>
      </c>
      <c r="P446" s="13">
        <v>158382</v>
      </c>
      <c r="Q446" s="13" t="str">
        <f t="shared" ca="1" si="87"/>
        <v>5 - 10 Year</v>
      </c>
      <c r="R446" s="3" t="str">
        <f t="shared" ca="1" si="90"/>
        <v>10%</v>
      </c>
      <c r="S446" s="13">
        <f t="shared" ca="1" si="88"/>
        <v>15838.2</v>
      </c>
      <c r="T446" s="13">
        <f t="shared" ca="1" si="89"/>
        <v>142543.79999999999</v>
      </c>
      <c r="U446" t="str">
        <f>VLOOKUP(MID(B446,G446,F446-G446),Department!$A$1:$C$20,2,0)</f>
        <v>Data Engineer</v>
      </c>
      <c r="V446" t="str">
        <f>VLOOKUP(U446,Department!$B$1:$C$20,2,0)</f>
        <v>Engineering and Data</v>
      </c>
      <c r="W446" t="str">
        <f>VLOOKUP(MID(B446,FIND(":",B446,F446+1)+1,2),Employee!$G$1:$H$8,2,0)</f>
        <v>United States Of America</v>
      </c>
    </row>
    <row r="447" spans="1:23" x14ac:dyDescent="0.35">
      <c r="A447" t="str">
        <f t="shared" si="78"/>
        <v>EMP-PM-R14-2011</v>
      </c>
      <c r="B447" t="s">
        <v>511</v>
      </c>
      <c r="C447" t="str">
        <f t="shared" si="81"/>
        <v>N6294</v>
      </c>
      <c r="D447" t="str">
        <f>VLOOKUP(C447,Employee!$A$1:$B$1803,2,0)</f>
        <v>Bernie Greene</v>
      </c>
      <c r="E447" t="str">
        <f>VLOOKUP(MID(B447,FIND(":",B447,FIND(":",B447)+1)+1,1),Employee!$C$1:$D$1803,2)</f>
        <v>Male</v>
      </c>
      <c r="F447">
        <f t="shared" si="79"/>
        <v>42</v>
      </c>
      <c r="G447">
        <f t="shared" si="80"/>
        <v>39</v>
      </c>
      <c r="H447" t="str">
        <f t="shared" si="82"/>
        <v>R14</v>
      </c>
      <c r="I447" t="str">
        <f>VLOOKUP(V447,Guide!$B$12:$C$18,2,0)</f>
        <v>PM</v>
      </c>
      <c r="J447" s="12" t="str">
        <f t="shared" si="83"/>
        <v>C1</v>
      </c>
      <c r="K447" s="12">
        <v>32776</v>
      </c>
      <c r="L447" s="12" t="str">
        <f t="shared" si="84"/>
        <v>Millennial</v>
      </c>
      <c r="M447">
        <f t="shared" ca="1" si="85"/>
        <v>35</v>
      </c>
      <c r="N447" s="12">
        <v>40735</v>
      </c>
      <c r="O447" s="14">
        <f t="shared" ca="1" si="86"/>
        <v>13</v>
      </c>
      <c r="P447" s="13">
        <v>191108</v>
      </c>
      <c r="Q447" s="13" t="str">
        <f t="shared" ca="1" si="87"/>
        <v>11 - 15 Year</v>
      </c>
      <c r="R447" s="3" t="str">
        <f t="shared" ca="1" si="90"/>
        <v>15%</v>
      </c>
      <c r="S447" s="13">
        <f t="shared" ca="1" si="88"/>
        <v>28666.2</v>
      </c>
      <c r="T447" s="13">
        <f t="shared" ca="1" si="89"/>
        <v>162441.79999999999</v>
      </c>
      <c r="U447" t="str">
        <f>VLOOKUP(MID(B447,G447,F447-G447),Department!$A$1:$C$20,2,0)</f>
        <v>SEO Specialist</v>
      </c>
      <c r="V447" t="str">
        <f>VLOOKUP(U447,Department!$B$1:$C$20,2,0)</f>
        <v>Product Management</v>
      </c>
      <c r="W447" t="str">
        <f>VLOOKUP(MID(B447,FIND(":",B447,F447+1)+1,2),Employee!$G$1:$H$8,2,0)</f>
        <v>United States Of America</v>
      </c>
    </row>
    <row r="448" spans="1:23" x14ac:dyDescent="0.35">
      <c r="A448" t="str">
        <f t="shared" si="78"/>
        <v>EMP-OPR-R2-2015</v>
      </c>
      <c r="B448" t="s">
        <v>512</v>
      </c>
      <c r="C448" t="str">
        <f t="shared" si="81"/>
        <v>N15482</v>
      </c>
      <c r="D448" t="str">
        <f>VLOOKUP(C448,Employee!$A$1:$B$1803,2,0)</f>
        <v>Miles Colon</v>
      </c>
      <c r="E448" t="str">
        <f>VLOOKUP(MID(B448,FIND(":",B448,FIND(":",B448)+1)+1,1),Employee!$C$1:$D$1803,2)</f>
        <v>Male</v>
      </c>
      <c r="F448">
        <f t="shared" si="79"/>
        <v>42</v>
      </c>
      <c r="G448">
        <f t="shared" si="80"/>
        <v>40</v>
      </c>
      <c r="H448" t="str">
        <f t="shared" si="82"/>
        <v>R2</v>
      </c>
      <c r="I448" t="str">
        <f>VLOOKUP(V448,Guide!$B$12:$C$18,2,0)</f>
        <v>OPR</v>
      </c>
      <c r="J448" s="12" t="str">
        <f t="shared" si="83"/>
        <v>C3</v>
      </c>
      <c r="K448" s="12">
        <v>31163</v>
      </c>
      <c r="L448" s="12" t="str">
        <f t="shared" si="84"/>
        <v>Millennial</v>
      </c>
      <c r="M448">
        <f t="shared" ca="1" si="85"/>
        <v>39</v>
      </c>
      <c r="N448" s="12">
        <v>42366</v>
      </c>
      <c r="O448" s="14">
        <f t="shared" ca="1" si="86"/>
        <v>9</v>
      </c>
      <c r="P448" s="13">
        <v>141472</v>
      </c>
      <c r="Q448" s="13" t="str">
        <f t="shared" ca="1" si="87"/>
        <v>5 - 10 Year</v>
      </c>
      <c r="R448" s="3" t="str">
        <f t="shared" ca="1" si="90"/>
        <v>10%</v>
      </c>
      <c r="S448" s="13">
        <f t="shared" ca="1" si="88"/>
        <v>14147.2</v>
      </c>
      <c r="T448" s="13">
        <f t="shared" ca="1" si="89"/>
        <v>127324.8</v>
      </c>
      <c r="U448" t="str">
        <f>VLOOKUP(MID(B448,G448,F448-G448),Department!$A$1:$C$20,2,0)</f>
        <v>Network Engineer</v>
      </c>
      <c r="V448" t="str">
        <f>VLOOKUP(U448,Department!$B$1:$C$20,2,0)</f>
        <v>Operation</v>
      </c>
      <c r="W448" t="str">
        <f>VLOOKUP(MID(B448,FIND(":",B448,F448+1)+1,2),Employee!$G$1:$H$8,2,0)</f>
        <v>United Kingdom</v>
      </c>
    </row>
    <row r="449" spans="1:23" x14ac:dyDescent="0.35">
      <c r="A449" t="str">
        <f t="shared" si="78"/>
        <v>EMP-OPR-R2-2011</v>
      </c>
      <c r="B449" t="s">
        <v>513</v>
      </c>
      <c r="C449" t="str">
        <f t="shared" si="81"/>
        <v>N6285</v>
      </c>
      <c r="D449" t="str">
        <f>VLOOKUP(C449,Employee!$A$1:$B$1803,2,0)</f>
        <v>Wendell Forbes</v>
      </c>
      <c r="E449" t="str">
        <f>VLOOKUP(MID(B449,FIND(":",B449,FIND(":",B449)+1)+1,1),Employee!$C$1:$D$1803,2)</f>
        <v>Male</v>
      </c>
      <c r="F449">
        <f t="shared" si="79"/>
        <v>41</v>
      </c>
      <c r="G449">
        <f t="shared" si="80"/>
        <v>39</v>
      </c>
      <c r="H449" t="str">
        <f t="shared" si="82"/>
        <v>R2</v>
      </c>
      <c r="I449" t="str">
        <f>VLOOKUP(V449,Guide!$B$12:$C$18,2,0)</f>
        <v>OPR</v>
      </c>
      <c r="J449" s="12" t="str">
        <f t="shared" si="83"/>
        <v>C2</v>
      </c>
      <c r="K449" s="12">
        <v>32141</v>
      </c>
      <c r="L449" s="12" t="str">
        <f t="shared" si="84"/>
        <v>Millennial</v>
      </c>
      <c r="M449">
        <f t="shared" ca="1" si="85"/>
        <v>37</v>
      </c>
      <c r="N449" s="12">
        <v>40735</v>
      </c>
      <c r="O449" s="14">
        <f t="shared" ca="1" si="86"/>
        <v>13</v>
      </c>
      <c r="P449" s="13">
        <v>267228</v>
      </c>
      <c r="Q449" s="13" t="str">
        <f t="shared" ca="1" si="87"/>
        <v>11 - 15 Year</v>
      </c>
      <c r="R449" s="3" t="str">
        <f t="shared" ca="1" si="90"/>
        <v>15%</v>
      </c>
      <c r="S449" s="13">
        <f t="shared" ca="1" si="88"/>
        <v>40084.199999999997</v>
      </c>
      <c r="T449" s="13">
        <f t="shared" ca="1" si="89"/>
        <v>227143.8</v>
      </c>
      <c r="U449" t="str">
        <f>VLOOKUP(MID(B449,G449,F449-G449),Department!$A$1:$C$20,2,0)</f>
        <v>Network Engineer</v>
      </c>
      <c r="V449" t="str">
        <f>VLOOKUP(U449,Department!$B$1:$C$20,2,0)</f>
        <v>Operation</v>
      </c>
      <c r="W449" t="str">
        <f>VLOOKUP(MID(B449,FIND(":",B449,F449+1)+1,2),Employee!$G$1:$H$8,2,0)</f>
        <v>Canada</v>
      </c>
    </row>
    <row r="450" spans="1:23" x14ac:dyDescent="0.35">
      <c r="A450" t="str">
        <f t="shared" ref="A450:A513" si="91">CONCATENATE("EMP","-",I450,"-",MID(B450,G450,F450-G450),"-",YEAR(N450))</f>
        <v>EMP-FN-R19-2016</v>
      </c>
      <c r="B450" t="s">
        <v>514</v>
      </c>
      <c r="C450" t="str">
        <f t="shared" si="81"/>
        <v>N15715</v>
      </c>
      <c r="D450" t="str">
        <f>VLOOKUP(C450,Employee!$A$1:$B$1803,2,0)</f>
        <v>Casey Mclaughlin</v>
      </c>
      <c r="E450" t="str">
        <f>VLOOKUP(MID(B450,FIND(":",B450,FIND(":",B450)+1)+1,1),Employee!$C$1:$D$1803,2)</f>
        <v>Male</v>
      </c>
      <c r="F450">
        <f t="shared" ref="F450:F513" si="92">FIND(",",B450,G450+1)</f>
        <v>43</v>
      </c>
      <c r="G450">
        <f t="shared" ref="G450:G513" si="93">FIND(":",B450,FIND(":",B450,FIND(":",B450)+1)+1)+1</f>
        <v>40</v>
      </c>
      <c r="H450" t="str">
        <f t="shared" si="82"/>
        <v>R19</v>
      </c>
      <c r="I450" t="str">
        <f>VLOOKUP(V450,Guide!$B$12:$C$18,2,0)</f>
        <v>FN</v>
      </c>
      <c r="J450" s="12" t="str">
        <f t="shared" si="83"/>
        <v>C2</v>
      </c>
      <c r="K450" s="12">
        <v>31623</v>
      </c>
      <c r="L450" s="12" t="str">
        <f t="shared" si="84"/>
        <v>Millennial</v>
      </c>
      <c r="M450">
        <f t="shared" ca="1" si="85"/>
        <v>38</v>
      </c>
      <c r="N450" s="12">
        <v>42457</v>
      </c>
      <c r="O450" s="14">
        <f t="shared" ca="1" si="86"/>
        <v>8</v>
      </c>
      <c r="P450" s="13">
        <v>145626</v>
      </c>
      <c r="Q450" s="13" t="str">
        <f t="shared" ca="1" si="87"/>
        <v>5 - 10 Year</v>
      </c>
      <c r="R450" s="3" t="str">
        <f t="shared" ca="1" si="90"/>
        <v>10%</v>
      </c>
      <c r="S450" s="13">
        <f t="shared" ca="1" si="88"/>
        <v>14562.6</v>
      </c>
      <c r="T450" s="13">
        <f t="shared" ca="1" si="89"/>
        <v>131063.4</v>
      </c>
      <c r="U450" t="str">
        <f>VLOOKUP(MID(B450,G450,F450-G450),Department!$A$1:$C$20,2,0)</f>
        <v>Accounting</v>
      </c>
      <c r="V450" t="str">
        <f>VLOOKUP(U450,Department!$B$1:$C$20,2,0)</f>
        <v>Finance</v>
      </c>
      <c r="W450" t="str">
        <f>VLOOKUP(MID(B450,FIND(":",B450,F450+1)+1,2),Employee!$G$1:$H$8,2,0)</f>
        <v>Canada</v>
      </c>
    </row>
    <row r="451" spans="1:23" x14ac:dyDescent="0.35">
      <c r="A451" t="str">
        <f t="shared" si="91"/>
        <v>EMP-OPR-R8-2019</v>
      </c>
      <c r="B451" t="s">
        <v>515</v>
      </c>
      <c r="C451" t="str">
        <f t="shared" ref="C451:C514" si="94">MID(B451,FIND(":",B451)+1,FIND(",",B451)-(FIND(":",B451)+1))</f>
        <v>N21379</v>
      </c>
      <c r="D451" t="str">
        <f>VLOOKUP(C451,Employee!$A$1:$B$1803,2,0)</f>
        <v>Hung Crosby</v>
      </c>
      <c r="E451" t="str">
        <f>VLOOKUP(MID(B451,FIND(":",B451,FIND(":",B451)+1)+1,1),Employee!$C$1:$D$1803,2)</f>
        <v>Male</v>
      </c>
      <c r="F451">
        <f t="shared" si="92"/>
        <v>42</v>
      </c>
      <c r="G451">
        <f t="shared" si="93"/>
        <v>40</v>
      </c>
      <c r="H451" t="str">
        <f t="shared" ref="H451:H514" si="95">MID(B451,G451,F451-G451)</f>
        <v>R8</v>
      </c>
      <c r="I451" t="str">
        <f>VLOOKUP(V451,Guide!$B$12:$C$18,2,0)</f>
        <v>OPR</v>
      </c>
      <c r="J451" s="12" t="str">
        <f t="shared" ref="J451:J514" si="96">MID(B451,FIND(":",B451,F451+1)+1,2)</f>
        <v>C4</v>
      </c>
      <c r="K451" s="12">
        <v>30431</v>
      </c>
      <c r="L451" s="12" t="str">
        <f t="shared" ref="L451:L514" si="97">IF(YEAR(K451)&gt;=2013, "Gen Alpha", IF(YEAR(K451)&gt;=1997, "Gen Z", IF(YEAR(K451)&gt;=1981, "Millennial", IF(YEAR(K451)&gt;=1965, "Gen X", IF(YEAR(K451)&gt;=1946, "Baby Boomer", "Sebelum Baby Boomer")))))</f>
        <v>Millennial</v>
      </c>
      <c r="M451">
        <f t="shared" ref="M451:M514" ca="1" si="98">ROUNDDOWN(YEARFRAC(K451,TODAY()),0)</f>
        <v>41</v>
      </c>
      <c r="N451" s="12">
        <v>43475</v>
      </c>
      <c r="O451" s="14">
        <f t="shared" ref="O451:O514" ca="1" si="99">ROUNDDOWN(YEARFRAC(N451,TODAY()),0)</f>
        <v>6</v>
      </c>
      <c r="P451" s="13">
        <v>257675</v>
      </c>
      <c r="Q451" s="13" t="str">
        <f t="shared" ref="Q451:Q514" ca="1" si="100">_xlfn.IFS(R451="10%","5 - 10 Year",R451="15%","11 - 15 Year",R451="20%","16 - 20 Year")</f>
        <v>5 - 10 Year</v>
      </c>
      <c r="R451" s="3" t="str">
        <f t="shared" ca="1" si="90"/>
        <v>10%</v>
      </c>
      <c r="S451" s="13">
        <f t="shared" ref="S451:S514" ca="1" si="101">P451*R451</f>
        <v>25767.5</v>
      </c>
      <c r="T451" s="13">
        <f t="shared" ref="T451:T514" ca="1" si="102">P451-S451</f>
        <v>231907.5</v>
      </c>
      <c r="U451" t="str">
        <f>VLOOKUP(MID(B451,G451,F451-G451),Department!$A$1:$C$20,2,0)</f>
        <v>DevOps Engineer</v>
      </c>
      <c r="V451" t="str">
        <f>VLOOKUP(U451,Department!$B$1:$C$20,2,0)</f>
        <v>Operation</v>
      </c>
      <c r="W451" t="str">
        <f>VLOOKUP(MID(B451,FIND(":",B451,F451+1)+1,2),Employee!$G$1:$H$8,2,0)</f>
        <v>Australia</v>
      </c>
    </row>
    <row r="452" spans="1:23" x14ac:dyDescent="0.35">
      <c r="A452" t="str">
        <f t="shared" si="91"/>
        <v>EMP-OPR-R8-2016</v>
      </c>
      <c r="B452" t="s">
        <v>516</v>
      </c>
      <c r="C452" t="str">
        <f t="shared" si="94"/>
        <v>N15649</v>
      </c>
      <c r="D452" t="str">
        <f>VLOOKUP(C452,Employee!$A$1:$B$1803,2,0)</f>
        <v>Darcy Estes</v>
      </c>
      <c r="E452" t="str">
        <f>VLOOKUP(MID(B452,FIND(":",B452,FIND(":",B452)+1)+1,1),Employee!$C$1:$D$1803,2)</f>
        <v>Female</v>
      </c>
      <c r="F452">
        <f t="shared" si="92"/>
        <v>42</v>
      </c>
      <c r="G452">
        <f t="shared" si="93"/>
        <v>40</v>
      </c>
      <c r="H452" t="str">
        <f t="shared" si="95"/>
        <v>R8</v>
      </c>
      <c r="I452" t="str">
        <f>VLOOKUP(V452,Guide!$B$12:$C$18,2,0)</f>
        <v>OPR</v>
      </c>
      <c r="J452" s="12" t="str">
        <f t="shared" si="96"/>
        <v>C2</v>
      </c>
      <c r="K452" s="12">
        <v>33002</v>
      </c>
      <c r="L452" s="12" t="str">
        <f t="shared" si="97"/>
        <v>Millennial</v>
      </c>
      <c r="M452">
        <f t="shared" ca="1" si="98"/>
        <v>34</v>
      </c>
      <c r="N452" s="12">
        <v>42436</v>
      </c>
      <c r="O452" s="14">
        <f t="shared" ca="1" si="99"/>
        <v>8</v>
      </c>
      <c r="P452" s="13">
        <v>129166</v>
      </c>
      <c r="Q452" s="13" t="str">
        <f t="shared" ca="1" si="100"/>
        <v>5 - 10 Year</v>
      </c>
      <c r="R452" s="3" t="str">
        <f t="shared" ref="R452:R515" ca="1" si="103">_xlfn.IFS(AND(O452&gt;=5,O452&lt;=10),"10%",AND(O452&gt;=11,O452&lt;=15),"15%",AND(O452&gt;=16,O452&lt;=20),"20%")</f>
        <v>10%</v>
      </c>
      <c r="S452" s="13">
        <f t="shared" ca="1" si="101"/>
        <v>12916.6</v>
      </c>
      <c r="T452" s="13">
        <f t="shared" ca="1" si="102"/>
        <v>116249.4</v>
      </c>
      <c r="U452" t="str">
        <f>VLOOKUP(MID(B452,G452,F452-G452),Department!$A$1:$C$20,2,0)</f>
        <v>DevOps Engineer</v>
      </c>
      <c r="V452" t="str">
        <f>VLOOKUP(U452,Department!$B$1:$C$20,2,0)</f>
        <v>Operation</v>
      </c>
      <c r="W452" t="str">
        <f>VLOOKUP(MID(B452,FIND(":",B452,F452+1)+1,2),Employee!$G$1:$H$8,2,0)</f>
        <v>Canada</v>
      </c>
    </row>
    <row r="453" spans="1:23" x14ac:dyDescent="0.35">
      <c r="A453" t="str">
        <f t="shared" si="91"/>
        <v>EMP-ENG-R7-2012</v>
      </c>
      <c r="B453" t="s">
        <v>517</v>
      </c>
      <c r="C453" t="str">
        <f t="shared" si="94"/>
        <v>N7379</v>
      </c>
      <c r="D453" t="str">
        <f>VLOOKUP(C453,Employee!$A$1:$B$1803,2,0)</f>
        <v>Jerrold Kennedy</v>
      </c>
      <c r="E453" t="str">
        <f>VLOOKUP(MID(B453,FIND(":",B453,FIND(":",B453)+1)+1,1),Employee!$C$1:$D$1803,2)</f>
        <v>Male</v>
      </c>
      <c r="F453">
        <f t="shared" si="92"/>
        <v>41</v>
      </c>
      <c r="G453">
        <f t="shared" si="93"/>
        <v>39</v>
      </c>
      <c r="H453" t="str">
        <f t="shared" si="95"/>
        <v>R7</v>
      </c>
      <c r="I453" t="str">
        <f>VLOOKUP(V453,Guide!$B$12:$C$18,2,0)</f>
        <v>ENG</v>
      </c>
      <c r="J453" s="12" t="str">
        <f t="shared" si="96"/>
        <v>C3</v>
      </c>
      <c r="K453" s="12">
        <v>30928</v>
      </c>
      <c r="L453" s="12" t="str">
        <f t="shared" si="97"/>
        <v>Millennial</v>
      </c>
      <c r="M453">
        <f t="shared" ca="1" si="98"/>
        <v>40</v>
      </c>
      <c r="N453" s="12">
        <v>41120</v>
      </c>
      <c r="O453" s="14">
        <f t="shared" ca="1" si="99"/>
        <v>12</v>
      </c>
      <c r="P453" s="13">
        <v>261937</v>
      </c>
      <c r="Q453" s="13" t="str">
        <f t="shared" ca="1" si="100"/>
        <v>11 - 15 Year</v>
      </c>
      <c r="R453" s="3" t="str">
        <f t="shared" ca="1" si="103"/>
        <v>15%</v>
      </c>
      <c r="S453" s="13">
        <f t="shared" ca="1" si="101"/>
        <v>39290.549999999996</v>
      </c>
      <c r="T453" s="13">
        <f t="shared" ca="1" si="102"/>
        <v>222646.45</v>
      </c>
      <c r="U453" t="str">
        <f>VLOOKUP(MID(B453,G453,F453-G453),Department!$A$1:$C$20,2,0)</f>
        <v>AI Engineer</v>
      </c>
      <c r="V453" t="str">
        <f>VLOOKUP(U453,Department!$B$1:$C$20,2,0)</f>
        <v>Engineering and Data</v>
      </c>
      <c r="W453" t="str">
        <f>VLOOKUP(MID(B453,FIND(":",B453,F453+1)+1,2),Employee!$G$1:$H$8,2,0)</f>
        <v>United Kingdom</v>
      </c>
    </row>
    <row r="454" spans="1:23" x14ac:dyDescent="0.35">
      <c r="A454" t="str">
        <f t="shared" si="91"/>
        <v>EMP-HR-R18-2019</v>
      </c>
      <c r="B454" t="s">
        <v>518</v>
      </c>
      <c r="C454" t="str">
        <f t="shared" si="94"/>
        <v>N11673</v>
      </c>
      <c r="D454" t="str">
        <f>VLOOKUP(C454,Employee!$A$1:$B$1803,2,0)</f>
        <v>Celina Larsen</v>
      </c>
      <c r="E454" t="str">
        <f>VLOOKUP(MID(B454,FIND(":",B454,FIND(":",B454)+1)+1,1),Employee!$C$1:$D$1803,2)</f>
        <v>Female</v>
      </c>
      <c r="F454">
        <f t="shared" si="92"/>
        <v>43</v>
      </c>
      <c r="G454">
        <f t="shared" si="93"/>
        <v>40</v>
      </c>
      <c r="H454" t="str">
        <f t="shared" si="95"/>
        <v>R18</v>
      </c>
      <c r="I454" t="str">
        <f>VLOOKUP(V454,Guide!$B$12:$C$18,2,0)</f>
        <v>HR</v>
      </c>
      <c r="J454" s="12" t="str">
        <f t="shared" si="96"/>
        <v>C6</v>
      </c>
      <c r="K454" s="12">
        <v>32417</v>
      </c>
      <c r="L454" s="12" t="str">
        <f t="shared" si="97"/>
        <v>Millennial</v>
      </c>
      <c r="M454">
        <f t="shared" ca="1" si="98"/>
        <v>36</v>
      </c>
      <c r="N454" s="12">
        <v>43717</v>
      </c>
      <c r="O454" s="14">
        <f t="shared" ca="1" si="99"/>
        <v>5</v>
      </c>
      <c r="P454" s="13">
        <v>179083</v>
      </c>
      <c r="Q454" s="13" t="str">
        <f t="shared" ca="1" si="100"/>
        <v>5 - 10 Year</v>
      </c>
      <c r="R454" s="3" t="str">
        <f t="shared" ca="1" si="103"/>
        <v>10%</v>
      </c>
      <c r="S454" s="13">
        <f t="shared" ca="1" si="101"/>
        <v>17908.3</v>
      </c>
      <c r="T454" s="13">
        <f t="shared" ca="1" si="102"/>
        <v>161174.70000000001</v>
      </c>
      <c r="U454" t="str">
        <f>VLOOKUP(MID(B454,G454,F454-G454),Department!$A$1:$C$20,2,0)</f>
        <v>HR</v>
      </c>
      <c r="V454" t="str">
        <f>VLOOKUP(U454,Department!$B$1:$C$20,2,0)</f>
        <v>HR</v>
      </c>
      <c r="W454" t="str">
        <f>VLOOKUP(MID(B454,FIND(":",B454,F454+1)+1,2),Employee!$G$1:$H$8,2,0)</f>
        <v>France</v>
      </c>
    </row>
    <row r="455" spans="1:23" x14ac:dyDescent="0.35">
      <c r="A455" t="str">
        <f t="shared" si="91"/>
        <v>EMP-SM-R10-2012</v>
      </c>
      <c r="B455" t="s">
        <v>519</v>
      </c>
      <c r="C455" t="str">
        <f t="shared" si="94"/>
        <v>N7418</v>
      </c>
      <c r="D455" t="str">
        <f>VLOOKUP(C455,Employee!$A$1:$B$1803,2,0)</f>
        <v>Domingo Pruitt</v>
      </c>
      <c r="E455" t="str">
        <f>VLOOKUP(MID(B455,FIND(":",B455,FIND(":",B455)+1)+1,1),Employee!$C$1:$D$1803,2)</f>
        <v>Male</v>
      </c>
      <c r="F455">
        <f t="shared" si="92"/>
        <v>42</v>
      </c>
      <c r="G455">
        <f t="shared" si="93"/>
        <v>39</v>
      </c>
      <c r="H455" t="str">
        <f t="shared" si="95"/>
        <v>R10</v>
      </c>
      <c r="I455" t="str">
        <f>VLOOKUP(V455,Guide!$B$12:$C$18,2,0)</f>
        <v>SM</v>
      </c>
      <c r="J455" s="12" t="str">
        <f t="shared" si="96"/>
        <v>C1</v>
      </c>
      <c r="K455" s="12">
        <v>31742</v>
      </c>
      <c r="L455" s="12" t="str">
        <f t="shared" si="97"/>
        <v>Millennial</v>
      </c>
      <c r="M455">
        <f t="shared" ca="1" si="98"/>
        <v>38</v>
      </c>
      <c r="N455" s="12">
        <v>41127</v>
      </c>
      <c r="O455" s="14">
        <f t="shared" ca="1" si="99"/>
        <v>12</v>
      </c>
      <c r="P455" s="13">
        <v>211248</v>
      </c>
      <c r="Q455" s="13" t="str">
        <f t="shared" ca="1" si="100"/>
        <v>11 - 15 Year</v>
      </c>
      <c r="R455" s="3" t="str">
        <f t="shared" ca="1" si="103"/>
        <v>15%</v>
      </c>
      <c r="S455" s="13">
        <f t="shared" ca="1" si="101"/>
        <v>31687.199999999997</v>
      </c>
      <c r="T455" s="13">
        <f t="shared" ca="1" si="102"/>
        <v>179560.8</v>
      </c>
      <c r="U455" t="str">
        <f>VLOOKUP(MID(B455,G455,F455-G455),Department!$A$1:$C$20,2,0)</f>
        <v>Marketing</v>
      </c>
      <c r="V455" t="str">
        <f>VLOOKUP(U455,Department!$B$1:$C$20,2,0)</f>
        <v>Sales and Marketing</v>
      </c>
      <c r="W455" t="str">
        <f>VLOOKUP(MID(B455,FIND(":",B455,F455+1)+1,2),Employee!$G$1:$H$8,2,0)</f>
        <v>United States Of America</v>
      </c>
    </row>
    <row r="456" spans="1:23" x14ac:dyDescent="0.35">
      <c r="A456" t="str">
        <f t="shared" si="91"/>
        <v>EMP-SM-R15-2006</v>
      </c>
      <c r="B456" t="s">
        <v>520</v>
      </c>
      <c r="C456" t="str">
        <f t="shared" si="94"/>
        <v>N3273</v>
      </c>
      <c r="D456" t="str">
        <f>VLOOKUP(C456,Employee!$A$1:$B$1803,2,0)</f>
        <v>Sammie Serrano</v>
      </c>
      <c r="E456" t="str">
        <f>VLOOKUP(MID(B456,FIND(":",B456,FIND(":",B456)+1)+1,1),Employee!$C$1:$D$1803,2)</f>
        <v>Male</v>
      </c>
      <c r="F456">
        <f t="shared" si="92"/>
        <v>42</v>
      </c>
      <c r="G456">
        <f t="shared" si="93"/>
        <v>39</v>
      </c>
      <c r="H456" t="str">
        <f t="shared" si="95"/>
        <v>R15</v>
      </c>
      <c r="I456" t="str">
        <f>VLOOKUP(V456,Guide!$B$12:$C$18,2,0)</f>
        <v>SM</v>
      </c>
      <c r="J456" s="12" t="str">
        <f t="shared" si="96"/>
        <v>C5</v>
      </c>
      <c r="K456" s="12">
        <v>30310</v>
      </c>
      <c r="L456" s="12" t="str">
        <f t="shared" si="97"/>
        <v>Millennial</v>
      </c>
      <c r="M456">
        <f t="shared" ca="1" si="98"/>
        <v>42</v>
      </c>
      <c r="N456" s="12">
        <v>38929</v>
      </c>
      <c r="O456" s="14">
        <f t="shared" ca="1" si="99"/>
        <v>18</v>
      </c>
      <c r="P456" s="13">
        <v>499278</v>
      </c>
      <c r="Q456" s="13" t="str">
        <f t="shared" ca="1" si="100"/>
        <v>16 - 20 Year</v>
      </c>
      <c r="R456" s="3" t="str">
        <f t="shared" ca="1" si="103"/>
        <v>20%</v>
      </c>
      <c r="S456" s="13">
        <f t="shared" ca="1" si="101"/>
        <v>99855.6</v>
      </c>
      <c r="T456" s="13">
        <f t="shared" ca="1" si="102"/>
        <v>399422.4</v>
      </c>
      <c r="U456" t="str">
        <f>VLOOKUP(MID(B456,G456,F456-G456),Department!$A$1:$C$20,2,0)</f>
        <v>Sales</v>
      </c>
      <c r="V456" t="str">
        <f>VLOOKUP(U456,Department!$B$1:$C$20,2,0)</f>
        <v>Sales and Marketing</v>
      </c>
      <c r="W456" t="str">
        <f>VLOOKUP(MID(B456,FIND(":",B456,F456+1)+1,2),Employee!$G$1:$H$8,2,0)</f>
        <v>Germany</v>
      </c>
    </row>
    <row r="457" spans="1:23" x14ac:dyDescent="0.35">
      <c r="A457" t="str">
        <f t="shared" si="91"/>
        <v>EMP-OPR-R2-2015</v>
      </c>
      <c r="B457" t="s">
        <v>521</v>
      </c>
      <c r="C457" t="str">
        <f t="shared" si="94"/>
        <v>N14299</v>
      </c>
      <c r="D457" t="str">
        <f>VLOOKUP(C457,Employee!$A$1:$B$1803,2,0)</f>
        <v>Elvin Shepard</v>
      </c>
      <c r="E457" t="str">
        <f>VLOOKUP(MID(B457,FIND(":",B457,FIND(":",B457)+1)+1,1),Employee!$C$1:$D$1803,2)</f>
        <v>Male</v>
      </c>
      <c r="F457">
        <f t="shared" si="92"/>
        <v>42</v>
      </c>
      <c r="G457">
        <f t="shared" si="93"/>
        <v>40</v>
      </c>
      <c r="H457" t="str">
        <f t="shared" si="95"/>
        <v>R2</v>
      </c>
      <c r="I457" t="str">
        <f>VLOOKUP(V457,Guide!$B$12:$C$18,2,0)</f>
        <v>OPR</v>
      </c>
      <c r="J457" s="12" t="str">
        <f t="shared" si="96"/>
        <v>C2</v>
      </c>
      <c r="K457" s="12">
        <v>32695</v>
      </c>
      <c r="L457" s="12" t="str">
        <f t="shared" si="97"/>
        <v>Millennial</v>
      </c>
      <c r="M457">
        <f t="shared" ca="1" si="98"/>
        <v>35</v>
      </c>
      <c r="N457" s="12">
        <v>42149</v>
      </c>
      <c r="O457" s="14">
        <f t="shared" ca="1" si="99"/>
        <v>9</v>
      </c>
      <c r="P457" s="13">
        <v>170314</v>
      </c>
      <c r="Q457" s="13" t="str">
        <f t="shared" ca="1" si="100"/>
        <v>5 - 10 Year</v>
      </c>
      <c r="R457" s="3" t="str">
        <f t="shared" ca="1" si="103"/>
        <v>10%</v>
      </c>
      <c r="S457" s="13">
        <f t="shared" ca="1" si="101"/>
        <v>17031.400000000001</v>
      </c>
      <c r="T457" s="13">
        <f t="shared" ca="1" si="102"/>
        <v>153282.6</v>
      </c>
      <c r="U457" t="str">
        <f>VLOOKUP(MID(B457,G457,F457-G457),Department!$A$1:$C$20,2,0)</f>
        <v>Network Engineer</v>
      </c>
      <c r="V457" t="str">
        <f>VLOOKUP(U457,Department!$B$1:$C$20,2,0)</f>
        <v>Operation</v>
      </c>
      <c r="W457" t="str">
        <f>VLOOKUP(MID(B457,FIND(":",B457,F457+1)+1,2),Employee!$G$1:$H$8,2,0)</f>
        <v>Canada</v>
      </c>
    </row>
    <row r="458" spans="1:23" x14ac:dyDescent="0.35">
      <c r="A458" t="str">
        <f t="shared" si="91"/>
        <v>EMP-HR-R18-2018</v>
      </c>
      <c r="B458" t="s">
        <v>522</v>
      </c>
      <c r="C458" t="str">
        <f t="shared" si="94"/>
        <v>N19915</v>
      </c>
      <c r="D458" t="str">
        <f>VLOOKUP(C458,Employee!$A$1:$B$1803,2,0)</f>
        <v>Corey Hill</v>
      </c>
      <c r="E458" t="str">
        <f>VLOOKUP(MID(B458,FIND(":",B458,FIND(":",B458)+1)+1,1),Employee!$C$1:$D$1803,2)</f>
        <v>Male</v>
      </c>
      <c r="F458">
        <f t="shared" si="92"/>
        <v>43</v>
      </c>
      <c r="G458">
        <f t="shared" si="93"/>
        <v>40</v>
      </c>
      <c r="H458" t="str">
        <f t="shared" si="95"/>
        <v>R18</v>
      </c>
      <c r="I458" t="str">
        <f>VLOOKUP(V458,Guide!$B$12:$C$18,2,0)</f>
        <v>HR</v>
      </c>
      <c r="J458" s="12" t="str">
        <f t="shared" si="96"/>
        <v>C6</v>
      </c>
      <c r="K458" s="12">
        <v>32062</v>
      </c>
      <c r="L458" s="12" t="str">
        <f t="shared" si="97"/>
        <v>Millennial</v>
      </c>
      <c r="M458">
        <f t="shared" ca="1" si="98"/>
        <v>37</v>
      </c>
      <c r="N458" s="12">
        <v>43157</v>
      </c>
      <c r="O458" s="14">
        <f t="shared" ca="1" si="99"/>
        <v>6</v>
      </c>
      <c r="P458" s="13">
        <v>160981</v>
      </c>
      <c r="Q458" s="13" t="str">
        <f t="shared" ca="1" si="100"/>
        <v>5 - 10 Year</v>
      </c>
      <c r="R458" s="3" t="str">
        <f t="shared" ca="1" si="103"/>
        <v>10%</v>
      </c>
      <c r="S458" s="13">
        <f t="shared" ca="1" si="101"/>
        <v>16098.1</v>
      </c>
      <c r="T458" s="13">
        <f t="shared" ca="1" si="102"/>
        <v>144882.9</v>
      </c>
      <c r="U458" t="str">
        <f>VLOOKUP(MID(B458,G458,F458-G458),Department!$A$1:$C$20,2,0)</f>
        <v>HR</v>
      </c>
      <c r="V458" t="str">
        <f>VLOOKUP(U458,Department!$B$1:$C$20,2,0)</f>
        <v>HR</v>
      </c>
      <c r="W458" t="str">
        <f>VLOOKUP(MID(B458,FIND(":",B458,F458+1)+1,2),Employee!$G$1:$H$8,2,0)</f>
        <v>France</v>
      </c>
    </row>
    <row r="459" spans="1:23" x14ac:dyDescent="0.35">
      <c r="A459" t="str">
        <f t="shared" si="91"/>
        <v>EMP-OPR-R17-2013</v>
      </c>
      <c r="B459" t="s">
        <v>523</v>
      </c>
      <c r="C459" t="str">
        <f t="shared" si="94"/>
        <v>N8881</v>
      </c>
      <c r="D459" t="str">
        <f>VLOOKUP(C459,Employee!$A$1:$B$1803,2,0)</f>
        <v>Bessie Summers</v>
      </c>
      <c r="E459" t="str">
        <f>VLOOKUP(MID(B459,FIND(":",B459,FIND(":",B459)+1)+1,1),Employee!$C$1:$D$1803,2)</f>
        <v>Female</v>
      </c>
      <c r="F459">
        <f t="shared" si="92"/>
        <v>42</v>
      </c>
      <c r="G459">
        <f t="shared" si="93"/>
        <v>39</v>
      </c>
      <c r="H459" t="str">
        <f t="shared" si="95"/>
        <v>R17</v>
      </c>
      <c r="I459" t="str">
        <f>VLOOKUP(V459,Guide!$B$12:$C$18,2,0)</f>
        <v>OPR</v>
      </c>
      <c r="J459" s="12" t="str">
        <f t="shared" si="96"/>
        <v>C6</v>
      </c>
      <c r="K459" s="12">
        <v>28740</v>
      </c>
      <c r="L459" s="12" t="str">
        <f t="shared" si="97"/>
        <v>Gen X</v>
      </c>
      <c r="M459">
        <f t="shared" ca="1" si="98"/>
        <v>46</v>
      </c>
      <c r="N459" s="12">
        <v>41585</v>
      </c>
      <c r="O459" s="14">
        <f t="shared" ca="1" si="99"/>
        <v>11</v>
      </c>
      <c r="P459" s="13">
        <v>106725</v>
      </c>
      <c r="Q459" s="13" t="str">
        <f t="shared" ca="1" si="100"/>
        <v>11 - 15 Year</v>
      </c>
      <c r="R459" s="3" t="str">
        <f t="shared" ca="1" si="103"/>
        <v>15%</v>
      </c>
      <c r="S459" s="13">
        <f t="shared" ca="1" si="101"/>
        <v>16008.75</v>
      </c>
      <c r="T459" s="13">
        <f t="shared" ca="1" si="102"/>
        <v>90716.25</v>
      </c>
      <c r="U459" t="str">
        <f>VLOOKUP(MID(B459,G459,F459-G459),Department!$A$1:$C$20,2,0)</f>
        <v>Database Administrator</v>
      </c>
      <c r="V459" t="str">
        <f>VLOOKUP(U459,Department!$B$1:$C$20,2,0)</f>
        <v>Operation</v>
      </c>
      <c r="W459" t="str">
        <f>VLOOKUP(MID(B459,FIND(":",B459,F459+1)+1,2),Employee!$G$1:$H$8,2,0)</f>
        <v>France</v>
      </c>
    </row>
    <row r="460" spans="1:23" x14ac:dyDescent="0.35">
      <c r="A460" t="str">
        <f t="shared" si="91"/>
        <v>EMP-SM-R10-2014</v>
      </c>
      <c r="B460" t="s">
        <v>524</v>
      </c>
      <c r="C460" t="str">
        <f t="shared" si="94"/>
        <v>N11026</v>
      </c>
      <c r="D460" t="str">
        <f>VLOOKUP(C460,Employee!$A$1:$B$1803,2,0)</f>
        <v>Terrell Rush</v>
      </c>
      <c r="E460" t="str">
        <f>VLOOKUP(MID(B460,FIND(":",B460,FIND(":",B460)+1)+1,1),Employee!$C$1:$D$1803,2)</f>
        <v>Male</v>
      </c>
      <c r="F460">
        <f t="shared" si="92"/>
        <v>43</v>
      </c>
      <c r="G460">
        <f t="shared" si="93"/>
        <v>40</v>
      </c>
      <c r="H460" t="str">
        <f t="shared" si="95"/>
        <v>R10</v>
      </c>
      <c r="I460" t="str">
        <f>VLOOKUP(V460,Guide!$B$12:$C$18,2,0)</f>
        <v>SM</v>
      </c>
      <c r="J460" s="12" t="str">
        <f t="shared" si="96"/>
        <v>C3</v>
      </c>
      <c r="K460" s="12">
        <v>32236</v>
      </c>
      <c r="L460" s="12" t="str">
        <f t="shared" si="97"/>
        <v>Millennial</v>
      </c>
      <c r="M460">
        <f t="shared" ca="1" si="98"/>
        <v>36</v>
      </c>
      <c r="N460" s="12">
        <v>41876</v>
      </c>
      <c r="O460" s="14">
        <f t="shared" ca="1" si="99"/>
        <v>10</v>
      </c>
      <c r="P460" s="13">
        <v>147997</v>
      </c>
      <c r="Q460" s="13" t="str">
        <f t="shared" ca="1" si="100"/>
        <v>5 - 10 Year</v>
      </c>
      <c r="R460" s="3" t="str">
        <f t="shared" ca="1" si="103"/>
        <v>10%</v>
      </c>
      <c r="S460" s="13">
        <f t="shared" ca="1" si="101"/>
        <v>14799.7</v>
      </c>
      <c r="T460" s="13">
        <f t="shared" ca="1" si="102"/>
        <v>133197.29999999999</v>
      </c>
      <c r="U460" t="str">
        <f>VLOOKUP(MID(B460,G460,F460-G460),Department!$A$1:$C$20,2,0)</f>
        <v>Marketing</v>
      </c>
      <c r="V460" t="str">
        <f>VLOOKUP(U460,Department!$B$1:$C$20,2,0)</f>
        <v>Sales and Marketing</v>
      </c>
      <c r="W460" t="str">
        <f>VLOOKUP(MID(B460,FIND(":",B460,F460+1)+1,2),Employee!$G$1:$H$8,2,0)</f>
        <v>United Kingdom</v>
      </c>
    </row>
    <row r="461" spans="1:23" x14ac:dyDescent="0.35">
      <c r="A461" t="str">
        <f t="shared" si="91"/>
        <v>EMP-PM-R14-2014</v>
      </c>
      <c r="B461" t="s">
        <v>525</v>
      </c>
      <c r="C461" t="str">
        <f t="shared" si="94"/>
        <v>N10972</v>
      </c>
      <c r="D461" t="str">
        <f>VLOOKUP(C461,Employee!$A$1:$B$1803,2,0)</f>
        <v>Hugh Frye</v>
      </c>
      <c r="E461" t="str">
        <f>VLOOKUP(MID(B461,FIND(":",B461,FIND(":",B461)+1)+1,1),Employee!$C$1:$D$1803,2)</f>
        <v>Male</v>
      </c>
      <c r="F461">
        <f t="shared" si="92"/>
        <v>43</v>
      </c>
      <c r="G461">
        <f t="shared" si="93"/>
        <v>40</v>
      </c>
      <c r="H461" t="str">
        <f t="shared" si="95"/>
        <v>R14</v>
      </c>
      <c r="I461" t="str">
        <f>VLOOKUP(V461,Guide!$B$12:$C$18,2,0)</f>
        <v>PM</v>
      </c>
      <c r="J461" s="12" t="str">
        <f t="shared" si="96"/>
        <v>C6</v>
      </c>
      <c r="K461" s="12">
        <v>31067</v>
      </c>
      <c r="L461" s="12" t="str">
        <f t="shared" si="97"/>
        <v>Millennial</v>
      </c>
      <c r="M461">
        <f t="shared" ca="1" si="98"/>
        <v>40</v>
      </c>
      <c r="N461" s="12">
        <v>41869</v>
      </c>
      <c r="O461" s="14">
        <f t="shared" ca="1" si="99"/>
        <v>10</v>
      </c>
      <c r="P461" s="13">
        <v>136232</v>
      </c>
      <c r="Q461" s="13" t="str">
        <f t="shared" ca="1" si="100"/>
        <v>5 - 10 Year</v>
      </c>
      <c r="R461" s="3" t="str">
        <f t="shared" ca="1" si="103"/>
        <v>10%</v>
      </c>
      <c r="S461" s="13">
        <f t="shared" ca="1" si="101"/>
        <v>13623.2</v>
      </c>
      <c r="T461" s="13">
        <f t="shared" ca="1" si="102"/>
        <v>122608.8</v>
      </c>
      <c r="U461" t="str">
        <f>VLOOKUP(MID(B461,G461,F461-G461),Department!$A$1:$C$20,2,0)</f>
        <v>SEO Specialist</v>
      </c>
      <c r="V461" t="str">
        <f>VLOOKUP(U461,Department!$B$1:$C$20,2,0)</f>
        <v>Product Management</v>
      </c>
      <c r="W461" t="str">
        <f>VLOOKUP(MID(B461,FIND(":",B461,F461+1)+1,2),Employee!$G$1:$H$8,2,0)</f>
        <v>France</v>
      </c>
    </row>
    <row r="462" spans="1:23" x14ac:dyDescent="0.35">
      <c r="A462" t="str">
        <f t="shared" si="91"/>
        <v>EMP-OPR-R16-2012</v>
      </c>
      <c r="B462" t="s">
        <v>526</v>
      </c>
      <c r="C462" t="str">
        <f t="shared" si="94"/>
        <v>N7268</v>
      </c>
      <c r="D462" t="str">
        <f>VLOOKUP(C462,Employee!$A$1:$B$1803,2,0)</f>
        <v>Sidney Mcclure</v>
      </c>
      <c r="E462" t="str">
        <f>VLOOKUP(MID(B462,FIND(":",B462,FIND(":",B462)+1)+1,1),Employee!$C$1:$D$1803,2)</f>
        <v>Male</v>
      </c>
      <c r="F462">
        <f t="shared" si="92"/>
        <v>42</v>
      </c>
      <c r="G462">
        <f t="shared" si="93"/>
        <v>39</v>
      </c>
      <c r="H462" t="str">
        <f t="shared" si="95"/>
        <v>R16</v>
      </c>
      <c r="I462" t="str">
        <f>VLOOKUP(V462,Guide!$B$12:$C$18,2,0)</f>
        <v>OPR</v>
      </c>
      <c r="J462" s="12" t="str">
        <f t="shared" si="96"/>
        <v>C6</v>
      </c>
      <c r="K462" s="12">
        <v>32016</v>
      </c>
      <c r="L462" s="12" t="str">
        <f t="shared" si="97"/>
        <v>Millennial</v>
      </c>
      <c r="M462">
        <f t="shared" ca="1" si="98"/>
        <v>37</v>
      </c>
      <c r="N462" s="12">
        <v>41092</v>
      </c>
      <c r="O462" s="14">
        <f t="shared" ca="1" si="99"/>
        <v>12</v>
      </c>
      <c r="P462" s="13">
        <v>232980</v>
      </c>
      <c r="Q462" s="13" t="str">
        <f t="shared" ca="1" si="100"/>
        <v>11 - 15 Year</v>
      </c>
      <c r="R462" s="3" t="str">
        <f t="shared" ca="1" si="103"/>
        <v>15%</v>
      </c>
      <c r="S462" s="13">
        <f t="shared" ca="1" si="101"/>
        <v>34947</v>
      </c>
      <c r="T462" s="13">
        <f t="shared" ca="1" si="102"/>
        <v>198033</v>
      </c>
      <c r="U462" t="str">
        <f>VLOOKUP(MID(B462,G462,F462-G462),Department!$A$1:$C$20,2,0)</f>
        <v>IT Support</v>
      </c>
      <c r="V462" t="str">
        <f>VLOOKUP(U462,Department!$B$1:$C$20,2,0)</f>
        <v>Operation</v>
      </c>
      <c r="W462" t="str">
        <f>VLOOKUP(MID(B462,FIND(":",B462,F462+1)+1,2),Employee!$G$1:$H$8,2,0)</f>
        <v>France</v>
      </c>
    </row>
    <row r="463" spans="1:23" x14ac:dyDescent="0.35">
      <c r="A463" t="str">
        <f t="shared" si="91"/>
        <v>EMP-ENG-R13-2014</v>
      </c>
      <c r="B463" t="s">
        <v>527</v>
      </c>
      <c r="C463" t="str">
        <f t="shared" si="94"/>
        <v>N10786</v>
      </c>
      <c r="D463" t="str">
        <f>VLOOKUP(C463,Employee!$A$1:$B$1803,2,0)</f>
        <v>Alejandro Cantrell</v>
      </c>
      <c r="E463" t="str">
        <f>VLOOKUP(MID(B463,FIND(":",B463,FIND(":",B463)+1)+1,1),Employee!$C$1:$D$1803,2)</f>
        <v>Male</v>
      </c>
      <c r="F463">
        <f t="shared" si="92"/>
        <v>43</v>
      </c>
      <c r="G463">
        <f t="shared" si="93"/>
        <v>40</v>
      </c>
      <c r="H463" t="str">
        <f t="shared" si="95"/>
        <v>R13</v>
      </c>
      <c r="I463" t="str">
        <f>VLOOKUP(V463,Guide!$B$12:$C$18,2,0)</f>
        <v>ENG</v>
      </c>
      <c r="J463" s="12" t="str">
        <f t="shared" si="96"/>
        <v>C7</v>
      </c>
      <c r="K463" s="12">
        <v>30837</v>
      </c>
      <c r="L463" s="12" t="str">
        <f t="shared" si="97"/>
        <v>Millennial</v>
      </c>
      <c r="M463">
        <f t="shared" ca="1" si="98"/>
        <v>40</v>
      </c>
      <c r="N463" s="12">
        <v>41837</v>
      </c>
      <c r="O463" s="14">
        <f t="shared" ca="1" si="99"/>
        <v>10</v>
      </c>
      <c r="P463" s="13">
        <v>941642</v>
      </c>
      <c r="Q463" s="13" t="str">
        <f t="shared" ca="1" si="100"/>
        <v>5 - 10 Year</v>
      </c>
      <c r="R463" s="3" t="str">
        <f t="shared" ca="1" si="103"/>
        <v>10%</v>
      </c>
      <c r="S463" s="13">
        <f t="shared" ca="1" si="101"/>
        <v>94164.200000000012</v>
      </c>
      <c r="T463" s="13">
        <f t="shared" ca="1" si="102"/>
        <v>847477.8</v>
      </c>
      <c r="U463" t="str">
        <f>VLOOKUP(MID(B463,G463,F463-G463),Department!$A$1:$C$20,2,0)</f>
        <v>Data Engineer</v>
      </c>
      <c r="V463" t="str">
        <f>VLOOKUP(U463,Department!$B$1:$C$20,2,0)</f>
        <v>Engineering and Data</v>
      </c>
      <c r="W463" t="str">
        <f>VLOOKUP(MID(B463,FIND(":",B463,F463+1)+1,2),Employee!$G$1:$H$8,2,0)</f>
        <v>Argentina</v>
      </c>
    </row>
    <row r="464" spans="1:23" x14ac:dyDescent="0.35">
      <c r="A464" t="str">
        <f t="shared" si="91"/>
        <v>EMP-ENG-R13-2017</v>
      </c>
      <c r="B464" t="s">
        <v>528</v>
      </c>
      <c r="C464" t="str">
        <f t="shared" si="94"/>
        <v>N17179</v>
      </c>
      <c r="D464" t="str">
        <f>VLOOKUP(C464,Employee!$A$1:$B$1803,2,0)</f>
        <v>Jackson Arnold</v>
      </c>
      <c r="E464" t="str">
        <f>VLOOKUP(MID(B464,FIND(":",B464,FIND(":",B464)+1)+1,1),Employee!$C$1:$D$1803,2)</f>
        <v>Male</v>
      </c>
      <c r="F464">
        <f t="shared" si="92"/>
        <v>43</v>
      </c>
      <c r="G464">
        <f t="shared" si="93"/>
        <v>40</v>
      </c>
      <c r="H464" t="str">
        <f t="shared" si="95"/>
        <v>R13</v>
      </c>
      <c r="I464" t="str">
        <f>VLOOKUP(V464,Guide!$B$12:$C$18,2,0)</f>
        <v>ENG</v>
      </c>
      <c r="J464" s="12" t="str">
        <f t="shared" si="96"/>
        <v>C7</v>
      </c>
      <c r="K464" s="12">
        <v>32845</v>
      </c>
      <c r="L464" s="12" t="str">
        <f t="shared" si="97"/>
        <v>Millennial</v>
      </c>
      <c r="M464">
        <f t="shared" ca="1" si="98"/>
        <v>35</v>
      </c>
      <c r="N464" s="12">
        <v>42751</v>
      </c>
      <c r="O464" s="14">
        <f t="shared" ca="1" si="99"/>
        <v>8</v>
      </c>
      <c r="P464" s="13">
        <v>192043</v>
      </c>
      <c r="Q464" s="13" t="str">
        <f t="shared" ca="1" si="100"/>
        <v>5 - 10 Year</v>
      </c>
      <c r="R464" s="3" t="str">
        <f t="shared" ca="1" si="103"/>
        <v>10%</v>
      </c>
      <c r="S464" s="13">
        <f t="shared" ca="1" si="101"/>
        <v>19204.3</v>
      </c>
      <c r="T464" s="13">
        <f t="shared" ca="1" si="102"/>
        <v>172838.7</v>
      </c>
      <c r="U464" t="str">
        <f>VLOOKUP(MID(B464,G464,F464-G464),Department!$A$1:$C$20,2,0)</f>
        <v>Data Engineer</v>
      </c>
      <c r="V464" t="str">
        <f>VLOOKUP(U464,Department!$B$1:$C$20,2,0)</f>
        <v>Engineering and Data</v>
      </c>
      <c r="W464" t="str">
        <f>VLOOKUP(MID(B464,FIND(":",B464,F464+1)+1,2),Employee!$G$1:$H$8,2,0)</f>
        <v>Argentina</v>
      </c>
    </row>
    <row r="465" spans="1:23" x14ac:dyDescent="0.35">
      <c r="A465" t="str">
        <f t="shared" si="91"/>
        <v>EMP-OPR-R2-2016</v>
      </c>
      <c r="B465" t="s">
        <v>529</v>
      </c>
      <c r="C465" t="str">
        <f t="shared" si="94"/>
        <v>N16513</v>
      </c>
      <c r="D465" t="str">
        <f>VLOOKUP(C465,Employee!$A$1:$B$1803,2,0)</f>
        <v>Jerry Frey</v>
      </c>
      <c r="E465" t="str">
        <f>VLOOKUP(MID(B465,FIND(":",B465,FIND(":",B465)+1)+1,1),Employee!$C$1:$D$1803,2)</f>
        <v>Female</v>
      </c>
      <c r="F465">
        <f t="shared" si="92"/>
        <v>42</v>
      </c>
      <c r="G465">
        <f t="shared" si="93"/>
        <v>40</v>
      </c>
      <c r="H465" t="str">
        <f t="shared" si="95"/>
        <v>R2</v>
      </c>
      <c r="I465" t="str">
        <f>VLOOKUP(V465,Guide!$B$12:$C$18,2,0)</f>
        <v>OPR</v>
      </c>
      <c r="J465" s="12" t="str">
        <f t="shared" si="96"/>
        <v>C2</v>
      </c>
      <c r="K465" s="12">
        <v>31477</v>
      </c>
      <c r="L465" s="12" t="str">
        <f t="shared" si="97"/>
        <v>Millennial</v>
      </c>
      <c r="M465">
        <f t="shared" ca="1" si="98"/>
        <v>38</v>
      </c>
      <c r="N465" s="12">
        <v>42583</v>
      </c>
      <c r="O465" s="14">
        <f t="shared" ca="1" si="99"/>
        <v>8</v>
      </c>
      <c r="P465" s="13">
        <v>172987</v>
      </c>
      <c r="Q465" s="13" t="str">
        <f t="shared" ca="1" si="100"/>
        <v>5 - 10 Year</v>
      </c>
      <c r="R465" s="3" t="str">
        <f t="shared" ca="1" si="103"/>
        <v>10%</v>
      </c>
      <c r="S465" s="13">
        <f t="shared" ca="1" si="101"/>
        <v>17298.7</v>
      </c>
      <c r="T465" s="13">
        <f t="shared" ca="1" si="102"/>
        <v>155688.29999999999</v>
      </c>
      <c r="U465" t="str">
        <f>VLOOKUP(MID(B465,G465,F465-G465),Department!$A$1:$C$20,2,0)</f>
        <v>Network Engineer</v>
      </c>
      <c r="V465" t="str">
        <f>VLOOKUP(U465,Department!$B$1:$C$20,2,0)</f>
        <v>Operation</v>
      </c>
      <c r="W465" t="str">
        <f>VLOOKUP(MID(B465,FIND(":",B465,F465+1)+1,2),Employee!$G$1:$H$8,2,0)</f>
        <v>Canada</v>
      </c>
    </row>
    <row r="466" spans="1:23" x14ac:dyDescent="0.35">
      <c r="A466" t="str">
        <f t="shared" si="91"/>
        <v>EMP-PM-R6-2015</v>
      </c>
      <c r="B466" t="s">
        <v>530</v>
      </c>
      <c r="C466" t="str">
        <f t="shared" si="94"/>
        <v>N14318</v>
      </c>
      <c r="D466" t="str">
        <f>VLOOKUP(C466,Employee!$A$1:$B$1803,2,0)</f>
        <v>Eva Fletcher</v>
      </c>
      <c r="E466" t="str">
        <f>VLOOKUP(MID(B466,FIND(":",B466,FIND(":",B466)+1)+1,1),Employee!$C$1:$D$1803,2)</f>
        <v>Female</v>
      </c>
      <c r="F466">
        <f t="shared" si="92"/>
        <v>42</v>
      </c>
      <c r="G466">
        <f t="shared" si="93"/>
        <v>40</v>
      </c>
      <c r="H466" t="str">
        <f t="shared" si="95"/>
        <v>R6</v>
      </c>
      <c r="I466" t="str">
        <f>VLOOKUP(V466,Guide!$B$12:$C$18,2,0)</f>
        <v>PM</v>
      </c>
      <c r="J466" s="12" t="str">
        <f t="shared" si="96"/>
        <v>C6</v>
      </c>
      <c r="K466" s="12">
        <v>31242</v>
      </c>
      <c r="L466" s="12" t="str">
        <f t="shared" si="97"/>
        <v>Millennial</v>
      </c>
      <c r="M466">
        <f t="shared" ca="1" si="98"/>
        <v>39</v>
      </c>
      <c r="N466" s="12">
        <v>42149</v>
      </c>
      <c r="O466" s="14">
        <f t="shared" ca="1" si="99"/>
        <v>9</v>
      </c>
      <c r="P466" s="13">
        <v>294719</v>
      </c>
      <c r="Q466" s="13" t="str">
        <f t="shared" ca="1" si="100"/>
        <v>5 - 10 Year</v>
      </c>
      <c r="R466" s="3" t="str">
        <f t="shared" ca="1" si="103"/>
        <v>10%</v>
      </c>
      <c r="S466" s="13">
        <f t="shared" ca="1" si="101"/>
        <v>29471.9</v>
      </c>
      <c r="T466" s="13">
        <f t="shared" ca="1" si="102"/>
        <v>265247.09999999998</v>
      </c>
      <c r="U466" t="str">
        <f>VLOOKUP(MID(B466,G466,F466-G466),Department!$A$1:$C$20,2,0)</f>
        <v>UI/UX</v>
      </c>
      <c r="V466" t="str">
        <f>VLOOKUP(U466,Department!$B$1:$C$20,2,0)</f>
        <v>Product Management</v>
      </c>
      <c r="W466" t="str">
        <f>VLOOKUP(MID(B466,FIND(":",B466,F466+1)+1,2),Employee!$G$1:$H$8,2,0)</f>
        <v>France</v>
      </c>
    </row>
    <row r="467" spans="1:23" x14ac:dyDescent="0.35">
      <c r="A467" t="str">
        <f t="shared" si="91"/>
        <v>EMP-FN-R19-2018</v>
      </c>
      <c r="B467" t="s">
        <v>531</v>
      </c>
      <c r="C467" t="str">
        <f t="shared" si="94"/>
        <v>N20977</v>
      </c>
      <c r="D467" t="str">
        <f>VLOOKUP(C467,Employee!$A$1:$B$1803,2,0)</f>
        <v>Dino Curry</v>
      </c>
      <c r="E467" t="str">
        <f>VLOOKUP(MID(B467,FIND(":",B467,FIND(":",B467)+1)+1,1),Employee!$C$1:$D$1803,2)</f>
        <v>Male</v>
      </c>
      <c r="F467">
        <f t="shared" si="92"/>
        <v>43</v>
      </c>
      <c r="G467">
        <f t="shared" si="93"/>
        <v>40</v>
      </c>
      <c r="H467" t="str">
        <f t="shared" si="95"/>
        <v>R19</v>
      </c>
      <c r="I467" t="str">
        <f>VLOOKUP(V467,Guide!$B$12:$C$18,2,0)</f>
        <v>FN</v>
      </c>
      <c r="J467" s="12" t="str">
        <f t="shared" si="96"/>
        <v>C2</v>
      </c>
      <c r="K467" s="12">
        <v>32801</v>
      </c>
      <c r="L467" s="12" t="str">
        <f t="shared" si="97"/>
        <v>Millennial</v>
      </c>
      <c r="M467">
        <f t="shared" ca="1" si="98"/>
        <v>35</v>
      </c>
      <c r="N467" s="12">
        <v>43388</v>
      </c>
      <c r="O467" s="14">
        <f t="shared" ca="1" si="99"/>
        <v>6</v>
      </c>
      <c r="P467" s="13">
        <v>114114</v>
      </c>
      <c r="Q467" s="13" t="str">
        <f t="shared" ca="1" si="100"/>
        <v>5 - 10 Year</v>
      </c>
      <c r="R467" s="3" t="str">
        <f t="shared" ca="1" si="103"/>
        <v>10%</v>
      </c>
      <c r="S467" s="13">
        <f t="shared" ca="1" si="101"/>
        <v>11411.400000000001</v>
      </c>
      <c r="T467" s="13">
        <f t="shared" ca="1" si="102"/>
        <v>102702.6</v>
      </c>
      <c r="U467" t="str">
        <f>VLOOKUP(MID(B467,G467,F467-G467),Department!$A$1:$C$20,2,0)</f>
        <v>Accounting</v>
      </c>
      <c r="V467" t="str">
        <f>VLOOKUP(U467,Department!$B$1:$C$20,2,0)</f>
        <v>Finance</v>
      </c>
      <c r="W467" t="str">
        <f>VLOOKUP(MID(B467,FIND(":",B467,F467+1)+1,2),Employee!$G$1:$H$8,2,0)</f>
        <v>Canada</v>
      </c>
    </row>
    <row r="468" spans="1:23" x14ac:dyDescent="0.35">
      <c r="A468" t="str">
        <f t="shared" si="91"/>
        <v>EMP-ENG-R4-2018</v>
      </c>
      <c r="B468" t="s">
        <v>532</v>
      </c>
      <c r="C468" t="str">
        <f t="shared" si="94"/>
        <v>N20349</v>
      </c>
      <c r="D468" t="str">
        <f>VLOOKUP(C468,Employee!$A$1:$B$1803,2,0)</f>
        <v>Eldridge Howard</v>
      </c>
      <c r="E468" t="str">
        <f>VLOOKUP(MID(B468,FIND(":",B468,FIND(":",B468)+1)+1,1),Employee!$C$1:$D$1803,2)</f>
        <v>Male</v>
      </c>
      <c r="F468">
        <f t="shared" si="92"/>
        <v>42</v>
      </c>
      <c r="G468">
        <f t="shared" si="93"/>
        <v>40</v>
      </c>
      <c r="H468" t="str">
        <f t="shared" si="95"/>
        <v>R4</v>
      </c>
      <c r="I468" t="str">
        <f>VLOOKUP(V468,Guide!$B$12:$C$18,2,0)</f>
        <v>ENG</v>
      </c>
      <c r="J468" s="12" t="str">
        <f t="shared" si="96"/>
        <v>C2</v>
      </c>
      <c r="K468" s="12">
        <v>28946</v>
      </c>
      <c r="L468" s="12" t="str">
        <f t="shared" si="97"/>
        <v>Gen X</v>
      </c>
      <c r="M468">
        <f t="shared" ca="1" si="98"/>
        <v>45</v>
      </c>
      <c r="N468" s="12">
        <v>43258</v>
      </c>
      <c r="O468" s="14">
        <f t="shared" ca="1" si="99"/>
        <v>6</v>
      </c>
      <c r="P468" s="13">
        <v>476188</v>
      </c>
      <c r="Q468" s="13" t="str">
        <f t="shared" ca="1" si="100"/>
        <v>5 - 10 Year</v>
      </c>
      <c r="R468" s="3" t="str">
        <f t="shared" ca="1" si="103"/>
        <v>10%</v>
      </c>
      <c r="S468" s="13">
        <f t="shared" ca="1" si="101"/>
        <v>47618.8</v>
      </c>
      <c r="T468" s="13">
        <f t="shared" ca="1" si="102"/>
        <v>428569.2</v>
      </c>
      <c r="U468" t="str">
        <f>VLOOKUP(MID(B468,G468,F468-G468),Department!$A$1:$C$20,2,0)</f>
        <v>FrontEnd Developer</v>
      </c>
      <c r="V468" t="str">
        <f>VLOOKUP(U468,Department!$B$1:$C$20,2,0)</f>
        <v>Engineering and Data</v>
      </c>
      <c r="W468" t="str">
        <f>VLOOKUP(MID(B468,FIND(":",B468,F468+1)+1,2),Employee!$G$1:$H$8,2,0)</f>
        <v>Canada</v>
      </c>
    </row>
    <row r="469" spans="1:23" x14ac:dyDescent="0.35">
      <c r="A469" t="str">
        <f t="shared" si="91"/>
        <v>EMP-OPR-R8-2012</v>
      </c>
      <c r="B469" t="s">
        <v>533</v>
      </c>
      <c r="C469" t="str">
        <f t="shared" si="94"/>
        <v>N7446</v>
      </c>
      <c r="D469" t="str">
        <f>VLOOKUP(C469,Employee!$A$1:$B$1803,2,0)</f>
        <v>Malik Drake</v>
      </c>
      <c r="E469" t="str">
        <f>VLOOKUP(MID(B469,FIND(":",B469,FIND(":",B469)+1)+1,1),Employee!$C$1:$D$1803,2)</f>
        <v>Male</v>
      </c>
      <c r="F469">
        <f t="shared" si="92"/>
        <v>41</v>
      </c>
      <c r="G469">
        <f t="shared" si="93"/>
        <v>39</v>
      </c>
      <c r="H469" t="str">
        <f t="shared" si="95"/>
        <v>R8</v>
      </c>
      <c r="I469" t="str">
        <f>VLOOKUP(V469,Guide!$B$12:$C$18,2,0)</f>
        <v>OPR</v>
      </c>
      <c r="J469" s="12" t="str">
        <f t="shared" si="96"/>
        <v>C3</v>
      </c>
      <c r="K469" s="12">
        <v>30749</v>
      </c>
      <c r="L469" s="12" t="str">
        <f t="shared" si="97"/>
        <v>Millennial</v>
      </c>
      <c r="M469">
        <f t="shared" ca="1" si="98"/>
        <v>40</v>
      </c>
      <c r="N469" s="12">
        <v>41130</v>
      </c>
      <c r="O469" s="14">
        <f t="shared" ca="1" si="99"/>
        <v>12</v>
      </c>
      <c r="P469" s="13">
        <v>236271</v>
      </c>
      <c r="Q469" s="13" t="str">
        <f t="shared" ca="1" si="100"/>
        <v>11 - 15 Year</v>
      </c>
      <c r="R469" s="3" t="str">
        <f t="shared" ca="1" si="103"/>
        <v>15%</v>
      </c>
      <c r="S469" s="13">
        <f t="shared" ca="1" si="101"/>
        <v>35440.65</v>
      </c>
      <c r="T469" s="13">
        <f t="shared" ca="1" si="102"/>
        <v>200830.35</v>
      </c>
      <c r="U469" t="str">
        <f>VLOOKUP(MID(B469,G469,F469-G469),Department!$A$1:$C$20,2,0)</f>
        <v>DevOps Engineer</v>
      </c>
      <c r="V469" t="str">
        <f>VLOOKUP(U469,Department!$B$1:$C$20,2,0)</f>
        <v>Operation</v>
      </c>
      <c r="W469" t="str">
        <f>VLOOKUP(MID(B469,FIND(":",B469,F469+1)+1,2),Employee!$G$1:$H$8,2,0)</f>
        <v>United Kingdom</v>
      </c>
    </row>
    <row r="470" spans="1:23" x14ac:dyDescent="0.35">
      <c r="A470" t="str">
        <f t="shared" si="91"/>
        <v>EMP-OPR-R16-2017</v>
      </c>
      <c r="B470" t="s">
        <v>534</v>
      </c>
      <c r="C470" t="str">
        <f t="shared" si="94"/>
        <v>N17415</v>
      </c>
      <c r="D470" t="str">
        <f>VLOOKUP(C470,Employee!$A$1:$B$1803,2,0)</f>
        <v>Len Bennett</v>
      </c>
      <c r="E470" t="str">
        <f>VLOOKUP(MID(B470,FIND(":",B470,FIND(":",B470)+1)+1,1),Employee!$C$1:$D$1803,2)</f>
        <v>Male</v>
      </c>
      <c r="F470">
        <f t="shared" si="92"/>
        <v>43</v>
      </c>
      <c r="G470">
        <f t="shared" si="93"/>
        <v>40</v>
      </c>
      <c r="H470" t="str">
        <f t="shared" si="95"/>
        <v>R16</v>
      </c>
      <c r="I470" t="str">
        <f>VLOOKUP(V470,Guide!$B$12:$C$18,2,0)</f>
        <v>OPR</v>
      </c>
      <c r="J470" s="12" t="str">
        <f t="shared" si="96"/>
        <v>C3</v>
      </c>
      <c r="K470" s="12">
        <v>28048</v>
      </c>
      <c r="L470" s="12" t="str">
        <f t="shared" si="97"/>
        <v>Gen X</v>
      </c>
      <c r="M470">
        <f t="shared" ca="1" si="98"/>
        <v>48</v>
      </c>
      <c r="N470" s="12">
        <v>42796</v>
      </c>
      <c r="O470" s="14">
        <f t="shared" ca="1" si="99"/>
        <v>7</v>
      </c>
      <c r="P470" s="13">
        <v>533627</v>
      </c>
      <c r="Q470" s="13" t="str">
        <f t="shared" ca="1" si="100"/>
        <v>5 - 10 Year</v>
      </c>
      <c r="R470" s="3" t="str">
        <f t="shared" ca="1" si="103"/>
        <v>10%</v>
      </c>
      <c r="S470" s="13">
        <f t="shared" ca="1" si="101"/>
        <v>53362.700000000004</v>
      </c>
      <c r="T470" s="13">
        <f t="shared" ca="1" si="102"/>
        <v>480264.3</v>
      </c>
      <c r="U470" t="str">
        <f>VLOOKUP(MID(B470,G470,F470-G470),Department!$A$1:$C$20,2,0)</f>
        <v>IT Support</v>
      </c>
      <c r="V470" t="str">
        <f>VLOOKUP(U470,Department!$B$1:$C$20,2,0)</f>
        <v>Operation</v>
      </c>
      <c r="W470" t="str">
        <f>VLOOKUP(MID(B470,FIND(":",B470,F470+1)+1,2),Employee!$G$1:$H$8,2,0)</f>
        <v>United Kingdom</v>
      </c>
    </row>
    <row r="471" spans="1:23" x14ac:dyDescent="0.35">
      <c r="A471" t="str">
        <f t="shared" si="91"/>
        <v>EMP-SM-R9-2013</v>
      </c>
      <c r="B471" t="s">
        <v>535</v>
      </c>
      <c r="C471" t="str">
        <f t="shared" si="94"/>
        <v>N8997</v>
      </c>
      <c r="D471" t="str">
        <f>VLOOKUP(C471,Employee!$A$1:$B$1803,2,0)</f>
        <v>Doyle Lewis</v>
      </c>
      <c r="E471" t="str">
        <f>VLOOKUP(MID(B471,FIND(":",B471,FIND(":",B471)+1)+1,1),Employee!$C$1:$D$1803,2)</f>
        <v>Male</v>
      </c>
      <c r="F471">
        <f t="shared" si="92"/>
        <v>41</v>
      </c>
      <c r="G471">
        <f t="shared" si="93"/>
        <v>39</v>
      </c>
      <c r="H471" t="str">
        <f t="shared" si="95"/>
        <v>R9</v>
      </c>
      <c r="I471" t="str">
        <f>VLOOKUP(V471,Guide!$B$12:$C$18,2,0)</f>
        <v>SM</v>
      </c>
      <c r="J471" s="12" t="str">
        <f t="shared" si="96"/>
        <v>C4</v>
      </c>
      <c r="K471" s="12">
        <v>31662</v>
      </c>
      <c r="L471" s="12" t="str">
        <f t="shared" si="97"/>
        <v>Millennial</v>
      </c>
      <c r="M471">
        <f t="shared" ca="1" si="98"/>
        <v>38</v>
      </c>
      <c r="N471" s="12">
        <v>41491</v>
      </c>
      <c r="O471" s="14">
        <f t="shared" ca="1" si="99"/>
        <v>11</v>
      </c>
      <c r="P471" s="13">
        <v>261735</v>
      </c>
      <c r="Q471" s="13" t="str">
        <f t="shared" ca="1" si="100"/>
        <v>11 - 15 Year</v>
      </c>
      <c r="R471" s="3" t="str">
        <f t="shared" ca="1" si="103"/>
        <v>15%</v>
      </c>
      <c r="S471" s="13">
        <f t="shared" ca="1" si="101"/>
        <v>39260.25</v>
      </c>
      <c r="T471" s="13">
        <f t="shared" ca="1" si="102"/>
        <v>222474.75</v>
      </c>
      <c r="U471" t="str">
        <f>VLOOKUP(MID(B471,G471,F471-G471),Department!$A$1:$C$20,2,0)</f>
        <v xml:space="preserve">Presales </v>
      </c>
      <c r="V471" t="str">
        <f>VLOOKUP(U471,Department!$B$1:$C$20,2,0)</f>
        <v>Sales and Marketing</v>
      </c>
      <c r="W471" t="str">
        <f>VLOOKUP(MID(B471,FIND(":",B471,F471+1)+1,2),Employee!$G$1:$H$8,2,0)</f>
        <v>Australia</v>
      </c>
    </row>
    <row r="472" spans="1:23" x14ac:dyDescent="0.35">
      <c r="A472" t="str">
        <f t="shared" si="91"/>
        <v>EMP-ENG-R13-2015</v>
      </c>
      <c r="B472" t="s">
        <v>536</v>
      </c>
      <c r="C472" t="str">
        <f t="shared" si="94"/>
        <v>N11931</v>
      </c>
      <c r="D472" t="str">
        <f>VLOOKUP(C472,Employee!$A$1:$B$1803,2,0)</f>
        <v>Mel Jones</v>
      </c>
      <c r="E472" t="str">
        <f>VLOOKUP(MID(B472,FIND(":",B472,FIND(":",B472)+1)+1,1),Employee!$C$1:$D$1803,2)</f>
        <v>Male</v>
      </c>
      <c r="F472">
        <f t="shared" si="92"/>
        <v>43</v>
      </c>
      <c r="G472">
        <f t="shared" si="93"/>
        <v>40</v>
      </c>
      <c r="H472" t="str">
        <f t="shared" si="95"/>
        <v>R13</v>
      </c>
      <c r="I472" t="str">
        <f>VLOOKUP(V472,Guide!$B$12:$C$18,2,0)</f>
        <v>ENG</v>
      </c>
      <c r="J472" s="12" t="str">
        <f t="shared" si="96"/>
        <v>C6</v>
      </c>
      <c r="K472" s="12">
        <v>32318</v>
      </c>
      <c r="L472" s="12" t="str">
        <f t="shared" si="97"/>
        <v>Millennial</v>
      </c>
      <c r="M472">
        <f t="shared" ca="1" si="98"/>
        <v>36</v>
      </c>
      <c r="N472" s="12">
        <v>42033</v>
      </c>
      <c r="O472" s="14">
        <f t="shared" ca="1" si="99"/>
        <v>10</v>
      </c>
      <c r="P472" s="13">
        <v>212520</v>
      </c>
      <c r="Q472" s="13" t="str">
        <f t="shared" ca="1" si="100"/>
        <v>5 - 10 Year</v>
      </c>
      <c r="R472" s="3" t="str">
        <f t="shared" ca="1" si="103"/>
        <v>10%</v>
      </c>
      <c r="S472" s="13">
        <f t="shared" ca="1" si="101"/>
        <v>21252</v>
      </c>
      <c r="T472" s="13">
        <f t="shared" ca="1" si="102"/>
        <v>191268</v>
      </c>
      <c r="U472" t="str">
        <f>VLOOKUP(MID(B472,G472,F472-G472),Department!$A$1:$C$20,2,0)</f>
        <v>Data Engineer</v>
      </c>
      <c r="V472" t="str">
        <f>VLOOKUP(U472,Department!$B$1:$C$20,2,0)</f>
        <v>Engineering and Data</v>
      </c>
      <c r="W472" t="str">
        <f>VLOOKUP(MID(B472,FIND(":",B472,F472+1)+1,2),Employee!$G$1:$H$8,2,0)</f>
        <v>France</v>
      </c>
    </row>
    <row r="473" spans="1:23" x14ac:dyDescent="0.35">
      <c r="A473" t="str">
        <f t="shared" si="91"/>
        <v>EMP-ENG-R7-2011</v>
      </c>
      <c r="B473" t="s">
        <v>537</v>
      </c>
      <c r="C473" t="str">
        <f t="shared" si="94"/>
        <v>N6404</v>
      </c>
      <c r="D473" t="str">
        <f>VLOOKUP(C473,Employee!$A$1:$B$1803,2,0)</f>
        <v>Raul Sellers</v>
      </c>
      <c r="E473" t="str">
        <f>VLOOKUP(MID(B473,FIND(":",B473,FIND(":",B473)+1)+1,1),Employee!$C$1:$D$1803,2)</f>
        <v>Male</v>
      </c>
      <c r="F473">
        <f t="shared" si="92"/>
        <v>41</v>
      </c>
      <c r="G473">
        <f t="shared" si="93"/>
        <v>39</v>
      </c>
      <c r="H473" t="str">
        <f t="shared" si="95"/>
        <v>R7</v>
      </c>
      <c r="I473" t="str">
        <f>VLOOKUP(V473,Guide!$B$12:$C$18,2,0)</f>
        <v>ENG</v>
      </c>
      <c r="J473" s="12" t="str">
        <f t="shared" si="96"/>
        <v>C5</v>
      </c>
      <c r="K473" s="12">
        <v>30257</v>
      </c>
      <c r="L473" s="12" t="str">
        <f t="shared" si="97"/>
        <v>Millennial</v>
      </c>
      <c r="M473">
        <f t="shared" ca="1" si="98"/>
        <v>42</v>
      </c>
      <c r="N473" s="12">
        <v>40791</v>
      </c>
      <c r="O473" s="14">
        <f t="shared" ca="1" si="99"/>
        <v>13</v>
      </c>
      <c r="P473" s="13">
        <v>168397</v>
      </c>
      <c r="Q473" s="13" t="str">
        <f t="shared" ca="1" si="100"/>
        <v>11 - 15 Year</v>
      </c>
      <c r="R473" s="3" t="str">
        <f t="shared" ca="1" si="103"/>
        <v>15%</v>
      </c>
      <c r="S473" s="13">
        <f t="shared" ca="1" si="101"/>
        <v>25259.55</v>
      </c>
      <c r="T473" s="13">
        <f t="shared" ca="1" si="102"/>
        <v>143137.45000000001</v>
      </c>
      <c r="U473" t="str">
        <f>VLOOKUP(MID(B473,G473,F473-G473),Department!$A$1:$C$20,2,0)</f>
        <v>AI Engineer</v>
      </c>
      <c r="V473" t="str">
        <f>VLOOKUP(U473,Department!$B$1:$C$20,2,0)</f>
        <v>Engineering and Data</v>
      </c>
      <c r="W473" t="str">
        <f>VLOOKUP(MID(B473,FIND(":",B473,F473+1)+1,2),Employee!$G$1:$H$8,2,0)</f>
        <v>Germany</v>
      </c>
    </row>
    <row r="474" spans="1:23" x14ac:dyDescent="0.35">
      <c r="A474" t="str">
        <f t="shared" si="91"/>
        <v>EMP-OPR-R8-2008</v>
      </c>
      <c r="B474" t="s">
        <v>538</v>
      </c>
      <c r="C474" t="str">
        <f t="shared" si="94"/>
        <v>N4421</v>
      </c>
      <c r="D474" t="str">
        <f>VLOOKUP(C474,Employee!$A$1:$B$1803,2,0)</f>
        <v>Jean Pham</v>
      </c>
      <c r="E474" t="str">
        <f>VLOOKUP(MID(B474,FIND(":",B474,FIND(":",B474)+1)+1,1),Employee!$C$1:$D$1803,2)</f>
        <v>Male</v>
      </c>
      <c r="F474">
        <f t="shared" si="92"/>
        <v>41</v>
      </c>
      <c r="G474">
        <f t="shared" si="93"/>
        <v>39</v>
      </c>
      <c r="H474" t="str">
        <f t="shared" si="95"/>
        <v>R8</v>
      </c>
      <c r="I474" t="str">
        <f>VLOOKUP(V474,Guide!$B$12:$C$18,2,0)</f>
        <v>OPR</v>
      </c>
      <c r="J474" s="12" t="str">
        <f t="shared" si="96"/>
        <v>C3</v>
      </c>
      <c r="K474" s="12">
        <v>27758</v>
      </c>
      <c r="L474" s="12" t="str">
        <f t="shared" si="97"/>
        <v>Gen X</v>
      </c>
      <c r="M474">
        <f t="shared" ca="1" si="98"/>
        <v>49</v>
      </c>
      <c r="N474" s="12">
        <v>39650</v>
      </c>
      <c r="O474" s="14">
        <f t="shared" ca="1" si="99"/>
        <v>16</v>
      </c>
      <c r="P474" s="13">
        <v>443238</v>
      </c>
      <c r="Q474" s="13" t="str">
        <f t="shared" ca="1" si="100"/>
        <v>16 - 20 Year</v>
      </c>
      <c r="R474" s="3" t="str">
        <f t="shared" ca="1" si="103"/>
        <v>20%</v>
      </c>
      <c r="S474" s="13">
        <f t="shared" ca="1" si="101"/>
        <v>88647.6</v>
      </c>
      <c r="T474" s="13">
        <f t="shared" ca="1" si="102"/>
        <v>354590.4</v>
      </c>
      <c r="U474" t="str">
        <f>VLOOKUP(MID(B474,G474,F474-G474),Department!$A$1:$C$20,2,0)</f>
        <v>DevOps Engineer</v>
      </c>
      <c r="V474" t="str">
        <f>VLOOKUP(U474,Department!$B$1:$C$20,2,0)</f>
        <v>Operation</v>
      </c>
      <c r="W474" t="str">
        <f>VLOOKUP(MID(B474,FIND(":",B474,F474+1)+1,2),Employee!$G$1:$H$8,2,0)</f>
        <v>United Kingdom</v>
      </c>
    </row>
    <row r="475" spans="1:23" x14ac:dyDescent="0.35">
      <c r="A475" t="str">
        <f t="shared" si="91"/>
        <v>EMP-ENG-R12-2011</v>
      </c>
      <c r="B475" t="s">
        <v>539</v>
      </c>
      <c r="C475" t="str">
        <f t="shared" si="94"/>
        <v>N6125</v>
      </c>
      <c r="D475" t="str">
        <f>VLOOKUP(C475,Employee!$A$1:$B$1803,2,0)</f>
        <v>Sherman Barton</v>
      </c>
      <c r="E475" t="str">
        <f>VLOOKUP(MID(B475,FIND(":",B475,FIND(":",B475)+1)+1,1),Employee!$C$1:$D$1803,2)</f>
        <v>Male</v>
      </c>
      <c r="F475">
        <f t="shared" si="92"/>
        <v>42</v>
      </c>
      <c r="G475">
        <f t="shared" si="93"/>
        <v>39</v>
      </c>
      <c r="H475" t="str">
        <f t="shared" si="95"/>
        <v>R12</v>
      </c>
      <c r="I475" t="str">
        <f>VLOOKUP(V475,Guide!$B$12:$C$18,2,0)</f>
        <v>ENG</v>
      </c>
      <c r="J475" s="12" t="str">
        <f t="shared" si="96"/>
        <v>C7</v>
      </c>
      <c r="K475" s="12">
        <v>30172</v>
      </c>
      <c r="L475" s="12" t="str">
        <f t="shared" si="97"/>
        <v>Millennial</v>
      </c>
      <c r="M475">
        <f t="shared" ca="1" si="98"/>
        <v>42</v>
      </c>
      <c r="N475" s="12">
        <v>40665</v>
      </c>
      <c r="O475" s="14">
        <f t="shared" ca="1" si="99"/>
        <v>13</v>
      </c>
      <c r="P475" s="13">
        <v>185718</v>
      </c>
      <c r="Q475" s="13" t="str">
        <f t="shared" ca="1" si="100"/>
        <v>11 - 15 Year</v>
      </c>
      <c r="R475" s="3" t="str">
        <f t="shared" ca="1" si="103"/>
        <v>15%</v>
      </c>
      <c r="S475" s="13">
        <f t="shared" ca="1" si="101"/>
        <v>27857.7</v>
      </c>
      <c r="T475" s="13">
        <f t="shared" ca="1" si="102"/>
        <v>157860.29999999999</v>
      </c>
      <c r="U475" t="str">
        <f>VLOOKUP(MID(B475,G475,F475-G475),Department!$A$1:$C$20,2,0)</f>
        <v>Data Analyst</v>
      </c>
      <c r="V475" t="str">
        <f>VLOOKUP(U475,Department!$B$1:$C$20,2,0)</f>
        <v>Engineering and Data</v>
      </c>
      <c r="W475" t="str">
        <f>VLOOKUP(MID(B475,FIND(":",B475,F475+1)+1,2),Employee!$G$1:$H$8,2,0)</f>
        <v>Argentina</v>
      </c>
    </row>
    <row r="476" spans="1:23" x14ac:dyDescent="0.35">
      <c r="A476" t="str">
        <f t="shared" si="91"/>
        <v>EMP-OPR-R11-2009</v>
      </c>
      <c r="B476" t="s">
        <v>540</v>
      </c>
      <c r="C476" t="str">
        <f t="shared" si="94"/>
        <v>N4778</v>
      </c>
      <c r="D476" t="str">
        <f>VLOOKUP(C476,Employee!$A$1:$B$1803,2,0)</f>
        <v>Blake Choi</v>
      </c>
      <c r="E476" t="str">
        <f>VLOOKUP(MID(B476,FIND(":",B476,FIND(":",B476)+1)+1,1),Employee!$C$1:$D$1803,2)</f>
        <v>Male</v>
      </c>
      <c r="F476">
        <f t="shared" si="92"/>
        <v>42</v>
      </c>
      <c r="G476">
        <f t="shared" si="93"/>
        <v>39</v>
      </c>
      <c r="H476" t="str">
        <f t="shared" si="95"/>
        <v>R11</v>
      </c>
      <c r="I476" t="str">
        <f>VLOOKUP(V476,Guide!$B$12:$C$18,2,0)</f>
        <v>OPR</v>
      </c>
      <c r="J476" s="12" t="str">
        <f t="shared" si="96"/>
        <v>C1</v>
      </c>
      <c r="K476" s="12">
        <v>28740</v>
      </c>
      <c r="L476" s="12" t="str">
        <f t="shared" si="97"/>
        <v>Gen X</v>
      </c>
      <c r="M476">
        <f t="shared" ca="1" si="98"/>
        <v>46</v>
      </c>
      <c r="N476" s="12">
        <v>39937</v>
      </c>
      <c r="O476" s="14">
        <f t="shared" ca="1" si="99"/>
        <v>15</v>
      </c>
      <c r="P476" s="13">
        <v>185000</v>
      </c>
      <c r="Q476" s="13" t="str">
        <f t="shared" ca="1" si="100"/>
        <v>11 - 15 Year</v>
      </c>
      <c r="R476" s="3" t="str">
        <f t="shared" ca="1" si="103"/>
        <v>15%</v>
      </c>
      <c r="S476" s="13">
        <f t="shared" ca="1" si="101"/>
        <v>27750</v>
      </c>
      <c r="T476" s="13">
        <f t="shared" ca="1" si="102"/>
        <v>157250</v>
      </c>
      <c r="U476" t="str">
        <f>VLOOKUP(MID(B476,G476,F476-G476),Department!$A$1:$C$20,2,0)</f>
        <v>Technical Support</v>
      </c>
      <c r="V476" t="str">
        <f>VLOOKUP(U476,Department!$B$1:$C$20,2,0)</f>
        <v>Operation</v>
      </c>
      <c r="W476" t="str">
        <f>VLOOKUP(MID(B476,FIND(":",B476,F476+1)+1,2),Employee!$G$1:$H$8,2,0)</f>
        <v>United States Of America</v>
      </c>
    </row>
    <row r="477" spans="1:23" x14ac:dyDescent="0.35">
      <c r="A477" t="str">
        <f t="shared" si="91"/>
        <v>EMP-FN-R19-2018</v>
      </c>
      <c r="B477" t="s">
        <v>541</v>
      </c>
      <c r="C477" t="str">
        <f t="shared" si="94"/>
        <v>N14882</v>
      </c>
      <c r="D477" t="str">
        <f>VLOOKUP(C477,Employee!$A$1:$B$1803,2,0)</f>
        <v>Peter Grimes</v>
      </c>
      <c r="E477" t="str">
        <f>VLOOKUP(MID(B477,FIND(":",B477,FIND(":",B477)+1)+1,1),Employee!$C$1:$D$1803,2)</f>
        <v>Male</v>
      </c>
      <c r="F477">
        <f t="shared" si="92"/>
        <v>43</v>
      </c>
      <c r="G477">
        <f t="shared" si="93"/>
        <v>40</v>
      </c>
      <c r="H477" t="str">
        <f t="shared" si="95"/>
        <v>R19</v>
      </c>
      <c r="I477" t="str">
        <f>VLOOKUP(V477,Guide!$B$12:$C$18,2,0)</f>
        <v>FN</v>
      </c>
      <c r="J477" s="12" t="str">
        <f t="shared" si="96"/>
        <v>C7</v>
      </c>
      <c r="K477" s="12">
        <v>32052</v>
      </c>
      <c r="L477" s="12" t="str">
        <f t="shared" si="97"/>
        <v>Millennial</v>
      </c>
      <c r="M477">
        <f t="shared" ca="1" si="98"/>
        <v>37</v>
      </c>
      <c r="N477" s="12">
        <v>43132</v>
      </c>
      <c r="O477" s="14">
        <f t="shared" ca="1" si="99"/>
        <v>7</v>
      </c>
      <c r="P477" s="13">
        <v>312273</v>
      </c>
      <c r="Q477" s="13" t="str">
        <f t="shared" ca="1" si="100"/>
        <v>5 - 10 Year</v>
      </c>
      <c r="R477" s="3" t="str">
        <f t="shared" ca="1" si="103"/>
        <v>10%</v>
      </c>
      <c r="S477" s="13">
        <f t="shared" ca="1" si="101"/>
        <v>31227.300000000003</v>
      </c>
      <c r="T477" s="13">
        <f t="shared" ca="1" si="102"/>
        <v>281045.7</v>
      </c>
      <c r="U477" t="str">
        <f>VLOOKUP(MID(B477,G477,F477-G477),Department!$A$1:$C$20,2,0)</f>
        <v>Accounting</v>
      </c>
      <c r="V477" t="str">
        <f>VLOOKUP(U477,Department!$B$1:$C$20,2,0)</f>
        <v>Finance</v>
      </c>
      <c r="W477" t="str">
        <f>VLOOKUP(MID(B477,FIND(":",B477,F477+1)+1,2),Employee!$G$1:$H$8,2,0)</f>
        <v>Argentina</v>
      </c>
    </row>
    <row r="478" spans="1:23" x14ac:dyDescent="0.35">
      <c r="A478" t="str">
        <f t="shared" si="91"/>
        <v>EMP-OPR-R11-2010</v>
      </c>
      <c r="B478" t="s">
        <v>542</v>
      </c>
      <c r="C478" t="str">
        <f t="shared" si="94"/>
        <v>N5690</v>
      </c>
      <c r="D478" t="str">
        <f>VLOOKUP(C478,Employee!$A$1:$B$1803,2,0)</f>
        <v>Otis Leonard</v>
      </c>
      <c r="E478" t="str">
        <f>VLOOKUP(MID(B478,FIND(":",B478,FIND(":",B478)+1)+1,1),Employee!$C$1:$D$1803,2)</f>
        <v>Male</v>
      </c>
      <c r="F478">
        <f t="shared" si="92"/>
        <v>42</v>
      </c>
      <c r="G478">
        <f t="shared" si="93"/>
        <v>39</v>
      </c>
      <c r="H478" t="str">
        <f t="shared" si="95"/>
        <v>R11</v>
      </c>
      <c r="I478" t="str">
        <f>VLOOKUP(V478,Guide!$B$12:$C$18,2,0)</f>
        <v>OPR</v>
      </c>
      <c r="J478" s="12" t="str">
        <f t="shared" si="96"/>
        <v>C4</v>
      </c>
      <c r="K478" s="12">
        <v>32045</v>
      </c>
      <c r="L478" s="12" t="str">
        <f t="shared" si="97"/>
        <v>Millennial</v>
      </c>
      <c r="M478">
        <f t="shared" ca="1" si="98"/>
        <v>37</v>
      </c>
      <c r="N478" s="12">
        <v>40413</v>
      </c>
      <c r="O478" s="14">
        <f t="shared" ca="1" si="99"/>
        <v>14</v>
      </c>
      <c r="P478" s="13">
        <v>143604</v>
      </c>
      <c r="Q478" s="13" t="str">
        <f t="shared" ca="1" si="100"/>
        <v>11 - 15 Year</v>
      </c>
      <c r="R478" s="3" t="str">
        <f t="shared" ca="1" si="103"/>
        <v>15%</v>
      </c>
      <c r="S478" s="13">
        <f t="shared" ca="1" si="101"/>
        <v>21540.6</v>
      </c>
      <c r="T478" s="13">
        <f t="shared" ca="1" si="102"/>
        <v>122063.4</v>
      </c>
      <c r="U478" t="str">
        <f>VLOOKUP(MID(B478,G478,F478-G478),Department!$A$1:$C$20,2,0)</f>
        <v>Technical Support</v>
      </c>
      <c r="V478" t="str">
        <f>VLOOKUP(U478,Department!$B$1:$C$20,2,0)</f>
        <v>Operation</v>
      </c>
      <c r="W478" t="str">
        <f>VLOOKUP(MID(B478,FIND(":",B478,F478+1)+1,2),Employee!$G$1:$H$8,2,0)</f>
        <v>Australia</v>
      </c>
    </row>
    <row r="479" spans="1:23" x14ac:dyDescent="0.35">
      <c r="A479" t="str">
        <f t="shared" si="91"/>
        <v>EMP-SM-R10-2010</v>
      </c>
      <c r="B479" t="s">
        <v>543</v>
      </c>
      <c r="C479" t="str">
        <f t="shared" si="94"/>
        <v>N5134</v>
      </c>
      <c r="D479" t="str">
        <f>VLOOKUP(C479,Employee!$A$1:$B$1803,2,0)</f>
        <v>Williams Kaiser</v>
      </c>
      <c r="E479" t="str">
        <f>VLOOKUP(MID(B479,FIND(":",B479,FIND(":",B479)+1)+1,1),Employee!$C$1:$D$1803,2)</f>
        <v>Male</v>
      </c>
      <c r="F479">
        <f t="shared" si="92"/>
        <v>42</v>
      </c>
      <c r="G479">
        <f t="shared" si="93"/>
        <v>39</v>
      </c>
      <c r="H479" t="str">
        <f t="shared" si="95"/>
        <v>R10</v>
      </c>
      <c r="I479" t="str">
        <f>VLOOKUP(V479,Guide!$B$12:$C$18,2,0)</f>
        <v>SM</v>
      </c>
      <c r="J479" s="12" t="str">
        <f t="shared" si="96"/>
        <v>C1</v>
      </c>
      <c r="K479" s="12">
        <v>29414</v>
      </c>
      <c r="L479" s="12" t="str">
        <f t="shared" si="97"/>
        <v>Gen X</v>
      </c>
      <c r="M479">
        <f t="shared" ca="1" si="98"/>
        <v>44</v>
      </c>
      <c r="N479" s="12">
        <v>40203</v>
      </c>
      <c r="O479" s="14">
        <f t="shared" ca="1" si="99"/>
        <v>15</v>
      </c>
      <c r="P479" s="13">
        <v>373194</v>
      </c>
      <c r="Q479" s="13" t="str">
        <f t="shared" ca="1" si="100"/>
        <v>11 - 15 Year</v>
      </c>
      <c r="R479" s="3" t="str">
        <f t="shared" ca="1" si="103"/>
        <v>15%</v>
      </c>
      <c r="S479" s="13">
        <f t="shared" ca="1" si="101"/>
        <v>55979.1</v>
      </c>
      <c r="T479" s="13">
        <f t="shared" ca="1" si="102"/>
        <v>317214.90000000002</v>
      </c>
      <c r="U479" t="str">
        <f>VLOOKUP(MID(B479,G479,F479-G479),Department!$A$1:$C$20,2,0)</f>
        <v>Marketing</v>
      </c>
      <c r="V479" t="str">
        <f>VLOOKUP(U479,Department!$B$1:$C$20,2,0)</f>
        <v>Sales and Marketing</v>
      </c>
      <c r="W479" t="str">
        <f>VLOOKUP(MID(B479,FIND(":",B479,F479+1)+1,2),Employee!$G$1:$H$8,2,0)</f>
        <v>United States Of America</v>
      </c>
    </row>
    <row r="480" spans="1:23" x14ac:dyDescent="0.35">
      <c r="A480" t="str">
        <f t="shared" si="91"/>
        <v>EMP-ENG-R3-2010</v>
      </c>
      <c r="B480" t="s">
        <v>544</v>
      </c>
      <c r="C480" t="str">
        <f t="shared" si="94"/>
        <v>N5179</v>
      </c>
      <c r="D480" t="str">
        <f>VLOOKUP(C480,Employee!$A$1:$B$1803,2,0)</f>
        <v>Merle Fritz</v>
      </c>
      <c r="E480" t="str">
        <f>VLOOKUP(MID(B480,FIND(":",B480,FIND(":",B480)+1)+1,1),Employee!$C$1:$D$1803,2)</f>
        <v>Male</v>
      </c>
      <c r="F480">
        <f t="shared" si="92"/>
        <v>41</v>
      </c>
      <c r="G480">
        <f t="shared" si="93"/>
        <v>39</v>
      </c>
      <c r="H480" t="str">
        <f t="shared" si="95"/>
        <v>R3</v>
      </c>
      <c r="I480" t="str">
        <f>VLOOKUP(V480,Guide!$B$12:$C$18,2,0)</f>
        <v>ENG</v>
      </c>
      <c r="J480" s="12" t="str">
        <f t="shared" si="96"/>
        <v>C3</v>
      </c>
      <c r="K480" s="12">
        <v>31696</v>
      </c>
      <c r="L480" s="12" t="str">
        <f t="shared" si="97"/>
        <v>Millennial</v>
      </c>
      <c r="M480">
        <f t="shared" ca="1" si="98"/>
        <v>38</v>
      </c>
      <c r="N480" s="12">
        <v>40224</v>
      </c>
      <c r="O480" s="14">
        <f t="shared" ca="1" si="99"/>
        <v>15</v>
      </c>
      <c r="P480" s="13">
        <v>264772</v>
      </c>
      <c r="Q480" s="13" t="str">
        <f t="shared" ca="1" si="100"/>
        <v>11 - 15 Year</v>
      </c>
      <c r="R480" s="3" t="str">
        <f t="shared" ca="1" si="103"/>
        <v>15%</v>
      </c>
      <c r="S480" s="13">
        <f t="shared" ca="1" si="101"/>
        <v>39715.799999999996</v>
      </c>
      <c r="T480" s="13">
        <f t="shared" ca="1" si="102"/>
        <v>225056.2</v>
      </c>
      <c r="U480" t="str">
        <f>VLOOKUP(MID(B480,G480,F480-G480),Department!$A$1:$C$20,2,0)</f>
        <v>Software Quality Assurance</v>
      </c>
      <c r="V480" t="str">
        <f>VLOOKUP(U480,Department!$B$1:$C$20,2,0)</f>
        <v>Engineering and Data</v>
      </c>
      <c r="W480" t="str">
        <f>VLOOKUP(MID(B480,FIND(":",B480,F480+1)+1,2),Employee!$G$1:$H$8,2,0)</f>
        <v>United Kingdom</v>
      </c>
    </row>
    <row r="481" spans="1:23" x14ac:dyDescent="0.35">
      <c r="A481" t="str">
        <f t="shared" si="91"/>
        <v>EMP-OPR-R2-2015</v>
      </c>
      <c r="B481" t="s">
        <v>545</v>
      </c>
      <c r="C481" t="str">
        <f t="shared" si="94"/>
        <v>N15478</v>
      </c>
      <c r="D481" t="str">
        <f>VLOOKUP(C481,Employee!$A$1:$B$1803,2,0)</f>
        <v>Morton Velasquez</v>
      </c>
      <c r="E481" t="str">
        <f>VLOOKUP(MID(B481,FIND(":",B481,FIND(":",B481)+1)+1,1),Employee!$C$1:$D$1803,2)</f>
        <v>Male</v>
      </c>
      <c r="F481">
        <f t="shared" si="92"/>
        <v>42</v>
      </c>
      <c r="G481">
        <f t="shared" si="93"/>
        <v>40</v>
      </c>
      <c r="H481" t="str">
        <f t="shared" si="95"/>
        <v>R2</v>
      </c>
      <c r="I481" t="str">
        <f>VLOOKUP(V481,Guide!$B$12:$C$18,2,0)</f>
        <v>OPR</v>
      </c>
      <c r="J481" s="12" t="str">
        <f t="shared" si="96"/>
        <v>C2</v>
      </c>
      <c r="K481" s="12">
        <v>31922</v>
      </c>
      <c r="L481" s="12" t="str">
        <f t="shared" si="97"/>
        <v>Millennial</v>
      </c>
      <c r="M481">
        <f t="shared" ca="1" si="98"/>
        <v>37</v>
      </c>
      <c r="N481" s="12">
        <v>42366</v>
      </c>
      <c r="O481" s="14">
        <f t="shared" ca="1" si="99"/>
        <v>9</v>
      </c>
      <c r="P481" s="13">
        <v>112067</v>
      </c>
      <c r="Q481" s="13" t="str">
        <f t="shared" ca="1" si="100"/>
        <v>5 - 10 Year</v>
      </c>
      <c r="R481" s="3" t="str">
        <f t="shared" ca="1" si="103"/>
        <v>10%</v>
      </c>
      <c r="S481" s="13">
        <f t="shared" ca="1" si="101"/>
        <v>11206.7</v>
      </c>
      <c r="T481" s="13">
        <f t="shared" ca="1" si="102"/>
        <v>100860.3</v>
      </c>
      <c r="U481" t="str">
        <f>VLOOKUP(MID(B481,G481,F481-G481),Department!$A$1:$C$20,2,0)</f>
        <v>Network Engineer</v>
      </c>
      <c r="V481" t="str">
        <f>VLOOKUP(U481,Department!$B$1:$C$20,2,0)</f>
        <v>Operation</v>
      </c>
      <c r="W481" t="str">
        <f>VLOOKUP(MID(B481,FIND(":",B481,F481+1)+1,2),Employee!$G$1:$H$8,2,0)</f>
        <v>Canada</v>
      </c>
    </row>
    <row r="482" spans="1:23" x14ac:dyDescent="0.35">
      <c r="A482" t="str">
        <f t="shared" si="91"/>
        <v>EMP-OPR-R17-2019</v>
      </c>
      <c r="B482" t="s">
        <v>546</v>
      </c>
      <c r="C482" t="str">
        <f t="shared" si="94"/>
        <v>N22010</v>
      </c>
      <c r="D482" t="str">
        <f>VLOOKUP(C482,Employee!$A$1:$B$1803,2,0)</f>
        <v>Quintin Malone</v>
      </c>
      <c r="E482" t="str">
        <f>VLOOKUP(MID(B482,FIND(":",B482,FIND(":",B482)+1)+1,1),Employee!$C$1:$D$1803,2)</f>
        <v>Male</v>
      </c>
      <c r="F482">
        <f t="shared" si="92"/>
        <v>43</v>
      </c>
      <c r="G482">
        <f t="shared" si="93"/>
        <v>40</v>
      </c>
      <c r="H482" t="str">
        <f t="shared" si="95"/>
        <v>R17</v>
      </c>
      <c r="I482" t="str">
        <f>VLOOKUP(V482,Guide!$B$12:$C$18,2,0)</f>
        <v>OPR</v>
      </c>
      <c r="J482" s="12" t="str">
        <f t="shared" si="96"/>
        <v>C2</v>
      </c>
      <c r="K482" s="12">
        <v>28981</v>
      </c>
      <c r="L482" s="12" t="str">
        <f t="shared" si="97"/>
        <v>Gen X</v>
      </c>
      <c r="M482">
        <f t="shared" ca="1" si="98"/>
        <v>45</v>
      </c>
      <c r="N482" s="12">
        <v>43629</v>
      </c>
      <c r="O482" s="14">
        <f t="shared" ca="1" si="99"/>
        <v>5</v>
      </c>
      <c r="P482" s="13">
        <v>279207</v>
      </c>
      <c r="Q482" s="13" t="str">
        <f t="shared" ca="1" si="100"/>
        <v>5 - 10 Year</v>
      </c>
      <c r="R482" s="3" t="str">
        <f t="shared" ca="1" si="103"/>
        <v>10%</v>
      </c>
      <c r="S482" s="13">
        <f t="shared" ca="1" si="101"/>
        <v>27920.7</v>
      </c>
      <c r="T482" s="13">
        <f t="shared" ca="1" si="102"/>
        <v>251286.3</v>
      </c>
      <c r="U482" t="str">
        <f>VLOOKUP(MID(B482,G482,F482-G482),Department!$A$1:$C$20,2,0)</f>
        <v>Database Administrator</v>
      </c>
      <c r="V482" t="str">
        <f>VLOOKUP(U482,Department!$B$1:$C$20,2,0)</f>
        <v>Operation</v>
      </c>
      <c r="W482" t="str">
        <f>VLOOKUP(MID(B482,FIND(":",B482,F482+1)+1,2),Employee!$G$1:$H$8,2,0)</f>
        <v>Canada</v>
      </c>
    </row>
    <row r="483" spans="1:23" x14ac:dyDescent="0.35">
      <c r="A483" t="str">
        <f t="shared" si="91"/>
        <v>EMP-HR-R18-2017</v>
      </c>
      <c r="B483" t="s">
        <v>547</v>
      </c>
      <c r="C483" t="str">
        <f t="shared" si="94"/>
        <v>N17716</v>
      </c>
      <c r="D483" t="str">
        <f>VLOOKUP(C483,Employee!$A$1:$B$1803,2,0)</f>
        <v>Al Hawkins</v>
      </c>
      <c r="E483" t="str">
        <f>VLOOKUP(MID(B483,FIND(":",B483,FIND(":",B483)+1)+1,1),Employee!$C$1:$D$1803,2)</f>
        <v>Male</v>
      </c>
      <c r="F483">
        <f t="shared" si="92"/>
        <v>43</v>
      </c>
      <c r="G483">
        <f t="shared" si="93"/>
        <v>40</v>
      </c>
      <c r="H483" t="str">
        <f t="shared" si="95"/>
        <v>R18</v>
      </c>
      <c r="I483" t="str">
        <f>VLOOKUP(V483,Guide!$B$12:$C$18,2,0)</f>
        <v>HR</v>
      </c>
      <c r="J483" s="12" t="str">
        <f t="shared" si="96"/>
        <v>C2</v>
      </c>
      <c r="K483" s="12">
        <v>26759</v>
      </c>
      <c r="L483" s="12" t="str">
        <f t="shared" si="97"/>
        <v>Gen X</v>
      </c>
      <c r="M483">
        <f t="shared" ca="1" si="98"/>
        <v>51</v>
      </c>
      <c r="N483" s="12">
        <v>42824</v>
      </c>
      <c r="O483" s="14">
        <f t="shared" ca="1" si="99"/>
        <v>7</v>
      </c>
      <c r="P483" s="13">
        <v>261918</v>
      </c>
      <c r="Q483" s="13" t="str">
        <f t="shared" ca="1" si="100"/>
        <v>5 - 10 Year</v>
      </c>
      <c r="R483" s="3" t="str">
        <f t="shared" ca="1" si="103"/>
        <v>10%</v>
      </c>
      <c r="S483" s="13">
        <f t="shared" ca="1" si="101"/>
        <v>26191.800000000003</v>
      </c>
      <c r="T483" s="13">
        <f t="shared" ca="1" si="102"/>
        <v>235726.2</v>
      </c>
      <c r="U483" t="str">
        <f>VLOOKUP(MID(B483,G483,F483-G483),Department!$A$1:$C$20,2,0)</f>
        <v>HR</v>
      </c>
      <c r="V483" t="str">
        <f>VLOOKUP(U483,Department!$B$1:$C$20,2,0)</f>
        <v>HR</v>
      </c>
      <c r="W483" t="str">
        <f>VLOOKUP(MID(B483,FIND(":",B483,F483+1)+1,2),Employee!$G$1:$H$8,2,0)</f>
        <v>Canada</v>
      </c>
    </row>
    <row r="484" spans="1:23" x14ac:dyDescent="0.35">
      <c r="A484" t="str">
        <f t="shared" si="91"/>
        <v>EMP-ENG-R13-2012</v>
      </c>
      <c r="B484" t="s">
        <v>548</v>
      </c>
      <c r="C484" t="str">
        <f t="shared" si="94"/>
        <v>N7002</v>
      </c>
      <c r="D484" t="str">
        <f>VLOOKUP(C484,Employee!$A$1:$B$1803,2,0)</f>
        <v>Dusty Brooks</v>
      </c>
      <c r="E484" t="str">
        <f>VLOOKUP(MID(B484,FIND(":",B484,FIND(":",B484)+1)+1,1),Employee!$C$1:$D$1803,2)</f>
        <v>Male</v>
      </c>
      <c r="F484">
        <f t="shared" si="92"/>
        <v>42</v>
      </c>
      <c r="G484">
        <f t="shared" si="93"/>
        <v>39</v>
      </c>
      <c r="H484" t="str">
        <f t="shared" si="95"/>
        <v>R13</v>
      </c>
      <c r="I484" t="str">
        <f>VLOOKUP(V484,Guide!$B$12:$C$18,2,0)</f>
        <v>ENG</v>
      </c>
      <c r="J484" s="12" t="str">
        <f t="shared" si="96"/>
        <v>C6</v>
      </c>
      <c r="K484" s="12">
        <v>29589</v>
      </c>
      <c r="L484" s="12" t="str">
        <f t="shared" si="97"/>
        <v>Millennial</v>
      </c>
      <c r="M484">
        <f t="shared" ca="1" si="98"/>
        <v>44</v>
      </c>
      <c r="N484" s="12">
        <v>41018</v>
      </c>
      <c r="O484" s="14">
        <f t="shared" ca="1" si="99"/>
        <v>12</v>
      </c>
      <c r="P484" s="13">
        <v>92174</v>
      </c>
      <c r="Q484" s="13" t="str">
        <f t="shared" ca="1" si="100"/>
        <v>11 - 15 Year</v>
      </c>
      <c r="R484" s="3" t="str">
        <f t="shared" ca="1" si="103"/>
        <v>15%</v>
      </c>
      <c r="S484" s="13">
        <f t="shared" ca="1" si="101"/>
        <v>13826.1</v>
      </c>
      <c r="T484" s="13">
        <f t="shared" ca="1" si="102"/>
        <v>78347.899999999994</v>
      </c>
      <c r="U484" t="str">
        <f>VLOOKUP(MID(B484,G484,F484-G484),Department!$A$1:$C$20,2,0)</f>
        <v>Data Engineer</v>
      </c>
      <c r="V484" t="str">
        <f>VLOOKUP(U484,Department!$B$1:$C$20,2,0)</f>
        <v>Engineering and Data</v>
      </c>
      <c r="W484" t="str">
        <f>VLOOKUP(MID(B484,FIND(":",B484,F484+1)+1,2),Employee!$G$1:$H$8,2,0)</f>
        <v>France</v>
      </c>
    </row>
    <row r="485" spans="1:23" x14ac:dyDescent="0.35">
      <c r="A485" t="str">
        <f t="shared" si="91"/>
        <v>EMP-ENG-R7-2007</v>
      </c>
      <c r="B485" t="s">
        <v>549</v>
      </c>
      <c r="C485" t="str">
        <f t="shared" si="94"/>
        <v>N4070</v>
      </c>
      <c r="D485" t="str">
        <f>VLOOKUP(C485,Employee!$A$1:$B$1803,2,0)</f>
        <v>Tanisha Villegas</v>
      </c>
      <c r="E485" t="str">
        <f>VLOOKUP(MID(B485,FIND(":",B485,FIND(":",B485)+1)+1,1),Employee!$C$1:$D$1803,2)</f>
        <v>Female</v>
      </c>
      <c r="F485">
        <f t="shared" si="92"/>
        <v>41</v>
      </c>
      <c r="G485">
        <f t="shared" si="93"/>
        <v>39</v>
      </c>
      <c r="H485" t="str">
        <f t="shared" si="95"/>
        <v>R7</v>
      </c>
      <c r="I485" t="str">
        <f>VLOOKUP(V485,Guide!$B$12:$C$18,2,0)</f>
        <v>ENG</v>
      </c>
      <c r="J485" s="12" t="str">
        <f t="shared" si="96"/>
        <v>C5</v>
      </c>
      <c r="K485" s="12">
        <v>28476</v>
      </c>
      <c r="L485" s="12" t="str">
        <f t="shared" si="97"/>
        <v>Gen X</v>
      </c>
      <c r="M485">
        <f t="shared" ca="1" si="98"/>
        <v>47</v>
      </c>
      <c r="N485" s="12">
        <v>39443</v>
      </c>
      <c r="O485" s="14">
        <f t="shared" ca="1" si="99"/>
        <v>17</v>
      </c>
      <c r="P485" s="13">
        <v>134700</v>
      </c>
      <c r="Q485" s="13" t="str">
        <f t="shared" ca="1" si="100"/>
        <v>16 - 20 Year</v>
      </c>
      <c r="R485" s="3" t="str">
        <f t="shared" ca="1" si="103"/>
        <v>20%</v>
      </c>
      <c r="S485" s="13">
        <f t="shared" ca="1" si="101"/>
        <v>26940</v>
      </c>
      <c r="T485" s="13">
        <f t="shared" ca="1" si="102"/>
        <v>107760</v>
      </c>
      <c r="U485" t="str">
        <f>VLOOKUP(MID(B485,G485,F485-G485),Department!$A$1:$C$20,2,0)</f>
        <v>AI Engineer</v>
      </c>
      <c r="V485" t="str">
        <f>VLOOKUP(U485,Department!$B$1:$C$20,2,0)</f>
        <v>Engineering and Data</v>
      </c>
      <c r="W485" t="str">
        <f>VLOOKUP(MID(B485,FIND(":",B485,F485+1)+1,2),Employee!$G$1:$H$8,2,0)</f>
        <v>Germany</v>
      </c>
    </row>
    <row r="486" spans="1:23" x14ac:dyDescent="0.35">
      <c r="A486" t="str">
        <f t="shared" si="91"/>
        <v>EMP-PM-R14-2017</v>
      </c>
      <c r="B486" t="s">
        <v>550</v>
      </c>
      <c r="C486" t="str">
        <f t="shared" si="94"/>
        <v>N17751</v>
      </c>
      <c r="D486" t="str">
        <f>VLOOKUP(C486,Employee!$A$1:$B$1803,2,0)</f>
        <v>Teri Eaton</v>
      </c>
      <c r="E486" t="str">
        <f>VLOOKUP(MID(B486,FIND(":",B486,FIND(":",B486)+1)+1,1),Employee!$C$1:$D$1803,2)</f>
        <v>Female</v>
      </c>
      <c r="F486">
        <f t="shared" si="92"/>
        <v>43</v>
      </c>
      <c r="G486">
        <f t="shared" si="93"/>
        <v>40</v>
      </c>
      <c r="H486" t="str">
        <f t="shared" si="95"/>
        <v>R14</v>
      </c>
      <c r="I486" t="str">
        <f>VLOOKUP(V486,Guide!$B$12:$C$18,2,0)</f>
        <v>PM</v>
      </c>
      <c r="J486" s="12" t="str">
        <f t="shared" si="96"/>
        <v>C6</v>
      </c>
      <c r="K486" s="12">
        <v>32319</v>
      </c>
      <c r="L486" s="12" t="str">
        <f t="shared" si="97"/>
        <v>Millennial</v>
      </c>
      <c r="M486">
        <f t="shared" ca="1" si="98"/>
        <v>36</v>
      </c>
      <c r="N486" s="12">
        <v>42831</v>
      </c>
      <c r="O486" s="14">
        <f t="shared" ca="1" si="99"/>
        <v>7</v>
      </c>
      <c r="P486" s="13">
        <v>268561</v>
      </c>
      <c r="Q486" s="13" t="str">
        <f t="shared" ca="1" si="100"/>
        <v>5 - 10 Year</v>
      </c>
      <c r="R486" s="3" t="str">
        <f t="shared" ca="1" si="103"/>
        <v>10%</v>
      </c>
      <c r="S486" s="13">
        <f t="shared" ca="1" si="101"/>
        <v>26856.100000000002</v>
      </c>
      <c r="T486" s="13">
        <f t="shared" ca="1" si="102"/>
        <v>241704.9</v>
      </c>
      <c r="U486" t="str">
        <f>VLOOKUP(MID(B486,G486,F486-G486),Department!$A$1:$C$20,2,0)</f>
        <v>SEO Specialist</v>
      </c>
      <c r="V486" t="str">
        <f>VLOOKUP(U486,Department!$B$1:$C$20,2,0)</f>
        <v>Product Management</v>
      </c>
      <c r="W486" t="str">
        <f>VLOOKUP(MID(B486,FIND(":",B486,F486+1)+1,2),Employee!$G$1:$H$8,2,0)</f>
        <v>France</v>
      </c>
    </row>
    <row r="487" spans="1:23" x14ac:dyDescent="0.35">
      <c r="A487" t="str">
        <f t="shared" si="91"/>
        <v>EMP-ENG-R1-2017</v>
      </c>
      <c r="B487" t="s">
        <v>551</v>
      </c>
      <c r="C487" t="str">
        <f t="shared" si="94"/>
        <v>N17184</v>
      </c>
      <c r="D487" t="str">
        <f>VLOOKUP(C487,Employee!$A$1:$B$1803,2,0)</f>
        <v>Alan Clark</v>
      </c>
      <c r="E487" t="str">
        <f>VLOOKUP(MID(B487,FIND(":",B487,FIND(":",B487)+1)+1,1),Employee!$C$1:$D$1803,2)</f>
        <v>Male</v>
      </c>
      <c r="F487">
        <f t="shared" si="92"/>
        <v>42</v>
      </c>
      <c r="G487">
        <f t="shared" si="93"/>
        <v>40</v>
      </c>
      <c r="H487" t="str">
        <f t="shared" si="95"/>
        <v>R1</v>
      </c>
      <c r="I487" t="str">
        <f>VLOOKUP(V487,Guide!$B$12:$C$18,2,0)</f>
        <v>ENG</v>
      </c>
      <c r="J487" s="12" t="str">
        <f t="shared" si="96"/>
        <v>C3</v>
      </c>
      <c r="K487" s="12">
        <v>29957</v>
      </c>
      <c r="L487" s="12" t="str">
        <f t="shared" si="97"/>
        <v>Millennial</v>
      </c>
      <c r="M487">
        <f t="shared" ca="1" si="98"/>
        <v>43</v>
      </c>
      <c r="N487" s="12">
        <v>42754</v>
      </c>
      <c r="O487" s="14">
        <f t="shared" ca="1" si="99"/>
        <v>8</v>
      </c>
      <c r="P487" s="13">
        <v>271099</v>
      </c>
      <c r="Q487" s="13" t="str">
        <f t="shared" ca="1" si="100"/>
        <v>5 - 10 Year</v>
      </c>
      <c r="R487" s="3" t="str">
        <f t="shared" ca="1" si="103"/>
        <v>10%</v>
      </c>
      <c r="S487" s="13">
        <f t="shared" ca="1" si="101"/>
        <v>27109.9</v>
      </c>
      <c r="T487" s="13">
        <f t="shared" ca="1" si="102"/>
        <v>243989.1</v>
      </c>
      <c r="U487" t="str">
        <f>VLOOKUP(MID(B487,G487,F487-G487),Department!$A$1:$C$20,2,0)</f>
        <v>BackEnd Developer</v>
      </c>
      <c r="V487" t="str">
        <f>VLOOKUP(U487,Department!$B$1:$C$20,2,0)</f>
        <v>Engineering and Data</v>
      </c>
      <c r="W487" t="str">
        <f>VLOOKUP(MID(B487,FIND(":",B487,F487+1)+1,2),Employee!$G$1:$H$8,2,0)</f>
        <v>United Kingdom</v>
      </c>
    </row>
    <row r="488" spans="1:23" x14ac:dyDescent="0.35">
      <c r="A488" t="str">
        <f t="shared" si="91"/>
        <v>EMP-PM-R6-2018</v>
      </c>
      <c r="B488" t="s">
        <v>552</v>
      </c>
      <c r="C488" t="str">
        <f t="shared" si="94"/>
        <v>N19843</v>
      </c>
      <c r="D488" t="str">
        <f>VLOOKUP(C488,Employee!$A$1:$B$1803,2,0)</f>
        <v>Rodney Frank</v>
      </c>
      <c r="E488" t="str">
        <f>VLOOKUP(MID(B488,FIND(":",B488,FIND(":",B488)+1)+1,1),Employee!$C$1:$D$1803,2)</f>
        <v>Male</v>
      </c>
      <c r="F488">
        <f t="shared" si="92"/>
        <v>42</v>
      </c>
      <c r="G488">
        <f t="shared" si="93"/>
        <v>40</v>
      </c>
      <c r="H488" t="str">
        <f t="shared" si="95"/>
        <v>R6</v>
      </c>
      <c r="I488" t="str">
        <f>VLOOKUP(V488,Guide!$B$12:$C$18,2,0)</f>
        <v>PM</v>
      </c>
      <c r="J488" s="12" t="str">
        <f t="shared" si="96"/>
        <v>C3</v>
      </c>
      <c r="K488" s="12">
        <v>31554</v>
      </c>
      <c r="L488" s="12" t="str">
        <f t="shared" si="97"/>
        <v>Millennial</v>
      </c>
      <c r="M488">
        <f t="shared" ca="1" si="98"/>
        <v>38</v>
      </c>
      <c r="N488" s="12">
        <v>43136</v>
      </c>
      <c r="O488" s="14">
        <f t="shared" ca="1" si="99"/>
        <v>7</v>
      </c>
      <c r="P488" s="13">
        <v>180820</v>
      </c>
      <c r="Q488" s="13" t="str">
        <f t="shared" ca="1" si="100"/>
        <v>5 - 10 Year</v>
      </c>
      <c r="R488" s="3" t="str">
        <f t="shared" ca="1" si="103"/>
        <v>10%</v>
      </c>
      <c r="S488" s="13">
        <f t="shared" ca="1" si="101"/>
        <v>18082</v>
      </c>
      <c r="T488" s="13">
        <f t="shared" ca="1" si="102"/>
        <v>162738</v>
      </c>
      <c r="U488" t="str">
        <f>VLOOKUP(MID(B488,G488,F488-G488),Department!$A$1:$C$20,2,0)</f>
        <v>UI/UX</v>
      </c>
      <c r="V488" t="str">
        <f>VLOOKUP(U488,Department!$B$1:$C$20,2,0)</f>
        <v>Product Management</v>
      </c>
      <c r="W488" t="str">
        <f>VLOOKUP(MID(B488,FIND(":",B488,F488+1)+1,2),Employee!$G$1:$H$8,2,0)</f>
        <v>United Kingdom</v>
      </c>
    </row>
    <row r="489" spans="1:23" x14ac:dyDescent="0.35">
      <c r="A489" t="str">
        <f t="shared" si="91"/>
        <v>EMP-OPR-R16-2014</v>
      </c>
      <c r="B489" t="s">
        <v>553</v>
      </c>
      <c r="C489" t="str">
        <f t="shared" si="94"/>
        <v>N10919</v>
      </c>
      <c r="D489" t="str">
        <f>VLOOKUP(C489,Employee!$A$1:$B$1803,2,0)</f>
        <v>Dexter Vaughan</v>
      </c>
      <c r="E489" t="str">
        <f>VLOOKUP(MID(B489,FIND(":",B489,FIND(":",B489)+1)+1,1),Employee!$C$1:$D$1803,2)</f>
        <v>Male</v>
      </c>
      <c r="F489">
        <f t="shared" si="92"/>
        <v>43</v>
      </c>
      <c r="G489">
        <f t="shared" si="93"/>
        <v>40</v>
      </c>
      <c r="H489" t="str">
        <f t="shared" si="95"/>
        <v>R16</v>
      </c>
      <c r="I489" t="str">
        <f>VLOOKUP(V489,Guide!$B$12:$C$18,2,0)</f>
        <v>OPR</v>
      </c>
      <c r="J489" s="12" t="str">
        <f t="shared" si="96"/>
        <v>C7</v>
      </c>
      <c r="K489" s="12">
        <v>28569</v>
      </c>
      <c r="L489" s="12" t="str">
        <f t="shared" si="97"/>
        <v>Gen X</v>
      </c>
      <c r="M489">
        <f t="shared" ca="1" si="98"/>
        <v>46</v>
      </c>
      <c r="N489" s="12">
        <v>41862</v>
      </c>
      <c r="O489" s="14">
        <f t="shared" ca="1" si="99"/>
        <v>10</v>
      </c>
      <c r="P489" s="13">
        <v>255455</v>
      </c>
      <c r="Q489" s="13" t="str">
        <f t="shared" ca="1" si="100"/>
        <v>5 - 10 Year</v>
      </c>
      <c r="R489" s="3" t="str">
        <f t="shared" ca="1" si="103"/>
        <v>10%</v>
      </c>
      <c r="S489" s="13">
        <f t="shared" ca="1" si="101"/>
        <v>25545.5</v>
      </c>
      <c r="T489" s="13">
        <f t="shared" ca="1" si="102"/>
        <v>229909.5</v>
      </c>
      <c r="U489" t="str">
        <f>VLOOKUP(MID(B489,G489,F489-G489),Department!$A$1:$C$20,2,0)</f>
        <v>IT Support</v>
      </c>
      <c r="V489" t="str">
        <f>VLOOKUP(U489,Department!$B$1:$C$20,2,0)</f>
        <v>Operation</v>
      </c>
      <c r="W489" t="str">
        <f>VLOOKUP(MID(B489,FIND(":",B489,F489+1)+1,2),Employee!$G$1:$H$8,2,0)</f>
        <v>Argentina</v>
      </c>
    </row>
    <row r="490" spans="1:23" x14ac:dyDescent="0.35">
      <c r="A490" t="str">
        <f t="shared" si="91"/>
        <v>EMP-SM-R15-2015</v>
      </c>
      <c r="B490" t="s">
        <v>554</v>
      </c>
      <c r="C490" t="str">
        <f t="shared" si="94"/>
        <v>N14723</v>
      </c>
      <c r="D490" t="str">
        <f>VLOOKUP(C490,Employee!$A$1:$B$1803,2,0)</f>
        <v>Wendell Benson</v>
      </c>
      <c r="E490" t="str">
        <f>VLOOKUP(MID(B490,FIND(":",B490,FIND(":",B490)+1)+1,1),Employee!$C$1:$D$1803,2)</f>
        <v>Male</v>
      </c>
      <c r="F490">
        <f t="shared" si="92"/>
        <v>43</v>
      </c>
      <c r="G490">
        <f t="shared" si="93"/>
        <v>40</v>
      </c>
      <c r="H490" t="str">
        <f t="shared" si="95"/>
        <v>R15</v>
      </c>
      <c r="I490" t="str">
        <f>VLOOKUP(V490,Guide!$B$12:$C$18,2,0)</f>
        <v>SM</v>
      </c>
      <c r="J490" s="12" t="str">
        <f t="shared" si="96"/>
        <v>C5</v>
      </c>
      <c r="K490" s="12">
        <v>28634</v>
      </c>
      <c r="L490" s="12" t="str">
        <f t="shared" si="97"/>
        <v>Gen X</v>
      </c>
      <c r="M490">
        <f t="shared" ca="1" si="98"/>
        <v>46</v>
      </c>
      <c r="N490" s="12">
        <v>42212</v>
      </c>
      <c r="O490" s="14">
        <f t="shared" ca="1" si="99"/>
        <v>9</v>
      </c>
      <c r="P490" s="13">
        <v>456840</v>
      </c>
      <c r="Q490" s="13" t="str">
        <f t="shared" ca="1" si="100"/>
        <v>5 - 10 Year</v>
      </c>
      <c r="R490" s="3" t="str">
        <f t="shared" ca="1" si="103"/>
        <v>10%</v>
      </c>
      <c r="S490" s="13">
        <f t="shared" ca="1" si="101"/>
        <v>45684</v>
      </c>
      <c r="T490" s="13">
        <f t="shared" ca="1" si="102"/>
        <v>411156</v>
      </c>
      <c r="U490" t="str">
        <f>VLOOKUP(MID(B490,G490,F490-G490),Department!$A$1:$C$20,2,0)</f>
        <v>Sales</v>
      </c>
      <c r="V490" t="str">
        <f>VLOOKUP(U490,Department!$B$1:$C$20,2,0)</f>
        <v>Sales and Marketing</v>
      </c>
      <c r="W490" t="str">
        <f>VLOOKUP(MID(B490,FIND(":",B490,F490+1)+1,2),Employee!$G$1:$H$8,2,0)</f>
        <v>Germany</v>
      </c>
    </row>
    <row r="491" spans="1:23" x14ac:dyDescent="0.35">
      <c r="A491" t="str">
        <f t="shared" si="91"/>
        <v>EMP-OPR-R16-2018</v>
      </c>
      <c r="B491" t="s">
        <v>555</v>
      </c>
      <c r="C491" t="str">
        <f t="shared" si="94"/>
        <v>N20427</v>
      </c>
      <c r="D491" t="str">
        <f>VLOOKUP(C491,Employee!$A$1:$B$1803,2,0)</f>
        <v>Solomon Glass</v>
      </c>
      <c r="E491" t="str">
        <f>VLOOKUP(MID(B491,FIND(":",B491,FIND(":",B491)+1)+1,1),Employee!$C$1:$D$1803,2)</f>
        <v>Male</v>
      </c>
      <c r="F491">
        <f t="shared" si="92"/>
        <v>43</v>
      </c>
      <c r="G491">
        <f t="shared" si="93"/>
        <v>40</v>
      </c>
      <c r="H491" t="str">
        <f t="shared" si="95"/>
        <v>R16</v>
      </c>
      <c r="I491" t="str">
        <f>VLOOKUP(V491,Guide!$B$12:$C$18,2,0)</f>
        <v>OPR</v>
      </c>
      <c r="J491" s="12" t="str">
        <f t="shared" si="96"/>
        <v>C3</v>
      </c>
      <c r="K491" s="12">
        <v>32273</v>
      </c>
      <c r="L491" s="12" t="str">
        <f t="shared" si="97"/>
        <v>Millennial</v>
      </c>
      <c r="M491">
        <f t="shared" ca="1" si="98"/>
        <v>36</v>
      </c>
      <c r="N491" s="12">
        <v>43276</v>
      </c>
      <c r="O491" s="14">
        <f t="shared" ca="1" si="99"/>
        <v>6</v>
      </c>
      <c r="P491" s="13">
        <v>264418</v>
      </c>
      <c r="Q491" s="13" t="str">
        <f t="shared" ca="1" si="100"/>
        <v>5 - 10 Year</v>
      </c>
      <c r="R491" s="3" t="str">
        <f t="shared" ca="1" si="103"/>
        <v>10%</v>
      </c>
      <c r="S491" s="13">
        <f t="shared" ca="1" si="101"/>
        <v>26441.800000000003</v>
      </c>
      <c r="T491" s="13">
        <f t="shared" ca="1" si="102"/>
        <v>237976.2</v>
      </c>
      <c r="U491" t="str">
        <f>VLOOKUP(MID(B491,G491,F491-G491),Department!$A$1:$C$20,2,0)</f>
        <v>IT Support</v>
      </c>
      <c r="V491" t="str">
        <f>VLOOKUP(U491,Department!$B$1:$C$20,2,0)</f>
        <v>Operation</v>
      </c>
      <c r="W491" t="str">
        <f>VLOOKUP(MID(B491,FIND(":",B491,F491+1)+1,2),Employee!$G$1:$H$8,2,0)</f>
        <v>United Kingdom</v>
      </c>
    </row>
    <row r="492" spans="1:23" x14ac:dyDescent="0.35">
      <c r="A492" t="str">
        <f t="shared" si="91"/>
        <v>EMP-PM-R14-2012</v>
      </c>
      <c r="B492" t="s">
        <v>556</v>
      </c>
      <c r="C492" t="str">
        <f t="shared" si="94"/>
        <v>N7309</v>
      </c>
      <c r="D492" t="str">
        <f>VLOOKUP(C492,Employee!$A$1:$B$1803,2,0)</f>
        <v>Dario Lang</v>
      </c>
      <c r="E492" t="str">
        <f>VLOOKUP(MID(B492,FIND(":",B492,FIND(":",B492)+1)+1,1),Employee!$C$1:$D$1803,2)</f>
        <v>Male</v>
      </c>
      <c r="F492">
        <f t="shared" si="92"/>
        <v>42</v>
      </c>
      <c r="G492">
        <f t="shared" si="93"/>
        <v>39</v>
      </c>
      <c r="H492" t="str">
        <f t="shared" si="95"/>
        <v>R14</v>
      </c>
      <c r="I492" t="str">
        <f>VLOOKUP(V492,Guide!$B$12:$C$18,2,0)</f>
        <v>PM</v>
      </c>
      <c r="J492" s="12" t="str">
        <f t="shared" si="96"/>
        <v>C7</v>
      </c>
      <c r="K492" s="12">
        <v>33229</v>
      </c>
      <c r="L492" s="12" t="str">
        <f t="shared" si="97"/>
        <v>Millennial</v>
      </c>
      <c r="M492">
        <f t="shared" ca="1" si="98"/>
        <v>34</v>
      </c>
      <c r="N492" s="12">
        <v>41106</v>
      </c>
      <c r="O492" s="14">
        <f t="shared" ca="1" si="99"/>
        <v>12</v>
      </c>
      <c r="P492" s="13">
        <v>241999</v>
      </c>
      <c r="Q492" s="13" t="str">
        <f t="shared" ca="1" si="100"/>
        <v>11 - 15 Year</v>
      </c>
      <c r="R492" s="3" t="str">
        <f t="shared" ca="1" si="103"/>
        <v>15%</v>
      </c>
      <c r="S492" s="13">
        <f t="shared" ca="1" si="101"/>
        <v>36299.85</v>
      </c>
      <c r="T492" s="13">
        <f t="shared" ca="1" si="102"/>
        <v>205699.15</v>
      </c>
      <c r="U492" t="str">
        <f>VLOOKUP(MID(B492,G492,F492-G492),Department!$A$1:$C$20,2,0)</f>
        <v>SEO Specialist</v>
      </c>
      <c r="V492" t="str">
        <f>VLOOKUP(U492,Department!$B$1:$C$20,2,0)</f>
        <v>Product Management</v>
      </c>
      <c r="W492" t="str">
        <f>VLOOKUP(MID(B492,FIND(":",B492,F492+1)+1,2),Employee!$G$1:$H$8,2,0)</f>
        <v>Argentina</v>
      </c>
    </row>
    <row r="493" spans="1:23" x14ac:dyDescent="0.35">
      <c r="A493" t="str">
        <f t="shared" si="91"/>
        <v>EMP-SM-R10-2014</v>
      </c>
      <c r="B493" t="s">
        <v>557</v>
      </c>
      <c r="C493" t="str">
        <f t="shared" si="94"/>
        <v>N9829</v>
      </c>
      <c r="D493" t="str">
        <f>VLOOKUP(C493,Employee!$A$1:$B$1803,2,0)</f>
        <v>Sebastian Cobb</v>
      </c>
      <c r="E493" t="str">
        <f>VLOOKUP(MID(B493,FIND(":",B493,FIND(":",B493)+1)+1,1),Employee!$C$1:$D$1803,2)</f>
        <v>Male</v>
      </c>
      <c r="F493">
        <f t="shared" si="92"/>
        <v>42</v>
      </c>
      <c r="G493">
        <f t="shared" si="93"/>
        <v>39</v>
      </c>
      <c r="H493" t="str">
        <f t="shared" si="95"/>
        <v>R10</v>
      </c>
      <c r="I493" t="str">
        <f>VLOOKUP(V493,Guide!$B$12:$C$18,2,0)</f>
        <v>SM</v>
      </c>
      <c r="J493" s="12" t="str">
        <f t="shared" si="96"/>
        <v>C2</v>
      </c>
      <c r="K493" s="12">
        <v>31277</v>
      </c>
      <c r="L493" s="12" t="str">
        <f t="shared" si="97"/>
        <v>Millennial</v>
      </c>
      <c r="M493">
        <f t="shared" ca="1" si="98"/>
        <v>39</v>
      </c>
      <c r="N493" s="12">
        <v>41669</v>
      </c>
      <c r="O493" s="14">
        <f t="shared" ca="1" si="99"/>
        <v>11</v>
      </c>
      <c r="P493" s="13">
        <v>153087</v>
      </c>
      <c r="Q493" s="13" t="str">
        <f t="shared" ca="1" si="100"/>
        <v>11 - 15 Year</v>
      </c>
      <c r="R493" s="3" t="str">
        <f t="shared" ca="1" si="103"/>
        <v>15%</v>
      </c>
      <c r="S493" s="13">
        <f t="shared" ca="1" si="101"/>
        <v>22963.05</v>
      </c>
      <c r="T493" s="13">
        <f t="shared" ca="1" si="102"/>
        <v>130123.95</v>
      </c>
      <c r="U493" t="str">
        <f>VLOOKUP(MID(B493,G493,F493-G493),Department!$A$1:$C$20,2,0)</f>
        <v>Marketing</v>
      </c>
      <c r="V493" t="str">
        <f>VLOOKUP(U493,Department!$B$1:$C$20,2,0)</f>
        <v>Sales and Marketing</v>
      </c>
      <c r="W493" t="str">
        <f>VLOOKUP(MID(B493,FIND(":",B493,F493+1)+1,2),Employee!$G$1:$H$8,2,0)</f>
        <v>Canada</v>
      </c>
    </row>
    <row r="494" spans="1:23" x14ac:dyDescent="0.35">
      <c r="A494" t="str">
        <f t="shared" si="91"/>
        <v>EMP-SM-R15-2015</v>
      </c>
      <c r="B494" t="s">
        <v>558</v>
      </c>
      <c r="C494" t="str">
        <f t="shared" si="94"/>
        <v>N10125</v>
      </c>
      <c r="D494" t="str">
        <f>VLOOKUP(C494,Employee!$A$1:$B$1803,2,0)</f>
        <v>Travis Sanders</v>
      </c>
      <c r="E494" t="str">
        <f>VLOOKUP(MID(B494,FIND(":",B494,FIND(":",B494)+1)+1,1),Employee!$C$1:$D$1803,2)</f>
        <v>Male</v>
      </c>
      <c r="F494">
        <f t="shared" si="92"/>
        <v>43</v>
      </c>
      <c r="G494">
        <f t="shared" si="93"/>
        <v>40</v>
      </c>
      <c r="H494" t="str">
        <f t="shared" si="95"/>
        <v>R15</v>
      </c>
      <c r="I494" t="str">
        <f>VLOOKUP(V494,Guide!$B$12:$C$18,2,0)</f>
        <v>SM</v>
      </c>
      <c r="J494" s="12" t="str">
        <f t="shared" si="96"/>
        <v>C5</v>
      </c>
      <c r="K494" s="12">
        <v>31790</v>
      </c>
      <c r="L494" s="12" t="str">
        <f t="shared" si="97"/>
        <v>Millennial</v>
      </c>
      <c r="M494">
        <f t="shared" ca="1" si="98"/>
        <v>38</v>
      </c>
      <c r="N494" s="12">
        <v>42219</v>
      </c>
      <c r="O494" s="14">
        <f t="shared" ca="1" si="99"/>
        <v>9</v>
      </c>
      <c r="P494" s="13">
        <v>122833</v>
      </c>
      <c r="Q494" s="13" t="str">
        <f t="shared" ca="1" si="100"/>
        <v>5 - 10 Year</v>
      </c>
      <c r="R494" s="3" t="str">
        <f t="shared" ca="1" si="103"/>
        <v>10%</v>
      </c>
      <c r="S494" s="13">
        <f t="shared" ca="1" si="101"/>
        <v>12283.300000000001</v>
      </c>
      <c r="T494" s="13">
        <f t="shared" ca="1" si="102"/>
        <v>110549.7</v>
      </c>
      <c r="U494" t="str">
        <f>VLOOKUP(MID(B494,G494,F494-G494),Department!$A$1:$C$20,2,0)</f>
        <v>Sales</v>
      </c>
      <c r="V494" t="str">
        <f>VLOOKUP(U494,Department!$B$1:$C$20,2,0)</f>
        <v>Sales and Marketing</v>
      </c>
      <c r="W494" t="str">
        <f>VLOOKUP(MID(B494,FIND(":",B494,F494+1)+1,2),Employee!$G$1:$H$8,2,0)</f>
        <v>Germany</v>
      </c>
    </row>
    <row r="495" spans="1:23" x14ac:dyDescent="0.35">
      <c r="A495" t="str">
        <f t="shared" si="91"/>
        <v>EMP-ENG-R4-2017</v>
      </c>
      <c r="B495" t="s">
        <v>559</v>
      </c>
      <c r="C495" t="str">
        <f t="shared" si="94"/>
        <v>N18696</v>
      </c>
      <c r="D495" t="str">
        <f>VLOOKUP(C495,Employee!$A$1:$B$1803,2,0)</f>
        <v>Erick Jackson</v>
      </c>
      <c r="E495" t="str">
        <f>VLOOKUP(MID(B495,FIND(":",B495,FIND(":",B495)+1)+1,1),Employee!$C$1:$D$1803,2)</f>
        <v>Male</v>
      </c>
      <c r="F495">
        <f t="shared" si="92"/>
        <v>42</v>
      </c>
      <c r="G495">
        <f t="shared" si="93"/>
        <v>40</v>
      </c>
      <c r="H495" t="str">
        <f t="shared" si="95"/>
        <v>R4</v>
      </c>
      <c r="I495" t="str">
        <f>VLOOKUP(V495,Guide!$B$12:$C$18,2,0)</f>
        <v>ENG</v>
      </c>
      <c r="J495" s="12" t="str">
        <f t="shared" si="96"/>
        <v>C7</v>
      </c>
      <c r="K495" s="12">
        <v>31839</v>
      </c>
      <c r="L495" s="12" t="str">
        <f t="shared" si="97"/>
        <v>Millennial</v>
      </c>
      <c r="M495">
        <f t="shared" ca="1" si="98"/>
        <v>37</v>
      </c>
      <c r="N495" s="12">
        <v>42943</v>
      </c>
      <c r="O495" s="14">
        <f t="shared" ca="1" si="99"/>
        <v>7</v>
      </c>
      <c r="P495" s="13">
        <v>183865</v>
      </c>
      <c r="Q495" s="13" t="str">
        <f t="shared" ca="1" si="100"/>
        <v>5 - 10 Year</v>
      </c>
      <c r="R495" s="3" t="str">
        <f t="shared" ca="1" si="103"/>
        <v>10%</v>
      </c>
      <c r="S495" s="13">
        <f t="shared" ca="1" si="101"/>
        <v>18386.5</v>
      </c>
      <c r="T495" s="13">
        <f t="shared" ca="1" si="102"/>
        <v>165478.5</v>
      </c>
      <c r="U495" t="str">
        <f>VLOOKUP(MID(B495,G495,F495-G495),Department!$A$1:$C$20,2,0)</f>
        <v>FrontEnd Developer</v>
      </c>
      <c r="V495" t="str">
        <f>VLOOKUP(U495,Department!$B$1:$C$20,2,0)</f>
        <v>Engineering and Data</v>
      </c>
      <c r="W495" t="str">
        <f>VLOOKUP(MID(B495,FIND(":",B495,F495+1)+1,2),Employee!$G$1:$H$8,2,0)</f>
        <v>Argentina</v>
      </c>
    </row>
    <row r="496" spans="1:23" x14ac:dyDescent="0.35">
      <c r="A496" t="str">
        <f t="shared" si="91"/>
        <v>EMP-HR-R18-2018</v>
      </c>
      <c r="B496" t="s">
        <v>560</v>
      </c>
      <c r="C496" t="str">
        <f t="shared" si="94"/>
        <v>N20148</v>
      </c>
      <c r="D496" t="str">
        <f>VLOOKUP(C496,Employee!$A$1:$B$1803,2,0)</f>
        <v>Darla Munoz</v>
      </c>
      <c r="E496" t="str">
        <f>VLOOKUP(MID(B496,FIND(":",B496,FIND(":",B496)+1)+1,1),Employee!$C$1:$D$1803,2)</f>
        <v>Female</v>
      </c>
      <c r="F496">
        <f t="shared" si="92"/>
        <v>43</v>
      </c>
      <c r="G496">
        <f t="shared" si="93"/>
        <v>40</v>
      </c>
      <c r="H496" t="str">
        <f t="shared" si="95"/>
        <v>R18</v>
      </c>
      <c r="I496" t="str">
        <f>VLOOKUP(V496,Guide!$B$12:$C$18,2,0)</f>
        <v>HR</v>
      </c>
      <c r="J496" s="12" t="str">
        <f t="shared" si="96"/>
        <v>C5</v>
      </c>
      <c r="K496" s="12">
        <v>33041</v>
      </c>
      <c r="L496" s="12" t="str">
        <f t="shared" si="97"/>
        <v>Millennial</v>
      </c>
      <c r="M496">
        <f t="shared" ca="1" si="98"/>
        <v>34</v>
      </c>
      <c r="N496" s="12">
        <v>43223</v>
      </c>
      <c r="O496" s="14">
        <f t="shared" ca="1" si="99"/>
        <v>6</v>
      </c>
      <c r="P496" s="13">
        <v>87122</v>
      </c>
      <c r="Q496" s="13" t="str">
        <f t="shared" ca="1" si="100"/>
        <v>5 - 10 Year</v>
      </c>
      <c r="R496" s="3" t="str">
        <f t="shared" ca="1" si="103"/>
        <v>10%</v>
      </c>
      <c r="S496" s="13">
        <f t="shared" ca="1" si="101"/>
        <v>8712.2000000000007</v>
      </c>
      <c r="T496" s="13">
        <f t="shared" ca="1" si="102"/>
        <v>78409.8</v>
      </c>
      <c r="U496" t="str">
        <f>VLOOKUP(MID(B496,G496,F496-G496),Department!$A$1:$C$20,2,0)</f>
        <v>HR</v>
      </c>
      <c r="V496" t="str">
        <f>VLOOKUP(U496,Department!$B$1:$C$20,2,0)</f>
        <v>HR</v>
      </c>
      <c r="W496" t="str">
        <f>VLOOKUP(MID(B496,FIND(":",B496,F496+1)+1,2),Employee!$G$1:$H$8,2,0)</f>
        <v>Germany</v>
      </c>
    </row>
    <row r="497" spans="1:23" x14ac:dyDescent="0.35">
      <c r="A497" t="str">
        <f t="shared" si="91"/>
        <v>EMP-SM-R10-2016</v>
      </c>
      <c r="B497" t="s">
        <v>561</v>
      </c>
      <c r="C497" t="str">
        <f t="shared" si="94"/>
        <v>N15788</v>
      </c>
      <c r="D497" t="str">
        <f>VLOOKUP(C497,Employee!$A$1:$B$1803,2,0)</f>
        <v>Wendy Moran</v>
      </c>
      <c r="E497" t="str">
        <f>VLOOKUP(MID(B497,FIND(":",B497,FIND(":",B497)+1)+1,1),Employee!$C$1:$D$1803,2)</f>
        <v>Female</v>
      </c>
      <c r="F497">
        <f t="shared" si="92"/>
        <v>43</v>
      </c>
      <c r="G497">
        <f t="shared" si="93"/>
        <v>40</v>
      </c>
      <c r="H497" t="str">
        <f t="shared" si="95"/>
        <v>R10</v>
      </c>
      <c r="I497" t="str">
        <f>VLOOKUP(V497,Guide!$B$12:$C$18,2,0)</f>
        <v>SM</v>
      </c>
      <c r="J497" s="12" t="str">
        <f t="shared" si="96"/>
        <v>C1</v>
      </c>
      <c r="K497" s="12">
        <v>33376</v>
      </c>
      <c r="L497" s="12" t="str">
        <f t="shared" si="97"/>
        <v>Millennial</v>
      </c>
      <c r="M497">
        <f t="shared" ca="1" si="98"/>
        <v>33</v>
      </c>
      <c r="N497" s="12">
        <v>42478</v>
      </c>
      <c r="O497" s="14">
        <f t="shared" ca="1" si="99"/>
        <v>8</v>
      </c>
      <c r="P497" s="13">
        <v>131185</v>
      </c>
      <c r="Q497" s="13" t="str">
        <f t="shared" ca="1" si="100"/>
        <v>5 - 10 Year</v>
      </c>
      <c r="R497" s="3" t="str">
        <f t="shared" ca="1" si="103"/>
        <v>10%</v>
      </c>
      <c r="S497" s="13">
        <f t="shared" ca="1" si="101"/>
        <v>13118.5</v>
      </c>
      <c r="T497" s="13">
        <f t="shared" ca="1" si="102"/>
        <v>118066.5</v>
      </c>
      <c r="U497" t="str">
        <f>VLOOKUP(MID(B497,G497,F497-G497),Department!$A$1:$C$20,2,0)</f>
        <v>Marketing</v>
      </c>
      <c r="V497" t="str">
        <f>VLOOKUP(U497,Department!$B$1:$C$20,2,0)</f>
        <v>Sales and Marketing</v>
      </c>
      <c r="W497" t="str">
        <f>VLOOKUP(MID(B497,FIND(":",B497,F497+1)+1,2),Employee!$G$1:$H$8,2,0)</f>
        <v>United States Of America</v>
      </c>
    </row>
    <row r="498" spans="1:23" x14ac:dyDescent="0.35">
      <c r="A498" t="str">
        <f t="shared" si="91"/>
        <v>EMP-PM-R6-2019</v>
      </c>
      <c r="B498" t="s">
        <v>562</v>
      </c>
      <c r="C498" t="str">
        <f t="shared" si="94"/>
        <v>N22429</v>
      </c>
      <c r="D498" t="str">
        <f>VLOOKUP(C498,Employee!$A$1:$B$1803,2,0)</f>
        <v>Nona Spears</v>
      </c>
      <c r="E498" t="str">
        <f>VLOOKUP(MID(B498,FIND(":",B498,FIND(":",B498)+1)+1,1),Employee!$C$1:$D$1803,2)</f>
        <v>Female</v>
      </c>
      <c r="F498">
        <f t="shared" si="92"/>
        <v>42</v>
      </c>
      <c r="G498">
        <f t="shared" si="93"/>
        <v>40</v>
      </c>
      <c r="H498" t="str">
        <f t="shared" si="95"/>
        <v>R6</v>
      </c>
      <c r="I498" t="str">
        <f>VLOOKUP(V498,Guide!$B$12:$C$18,2,0)</f>
        <v>PM</v>
      </c>
      <c r="J498" s="12" t="str">
        <f t="shared" si="96"/>
        <v>C3</v>
      </c>
      <c r="K498" s="12">
        <v>33813</v>
      </c>
      <c r="L498" s="12" t="str">
        <f t="shared" si="97"/>
        <v>Millennial</v>
      </c>
      <c r="M498">
        <f t="shared" ca="1" si="98"/>
        <v>32</v>
      </c>
      <c r="N498" s="12">
        <v>43713</v>
      </c>
      <c r="O498" s="14">
        <f t="shared" ca="1" si="99"/>
        <v>5</v>
      </c>
      <c r="P498" s="13">
        <v>81817</v>
      </c>
      <c r="Q498" s="13" t="str">
        <f t="shared" ca="1" si="100"/>
        <v>5 - 10 Year</v>
      </c>
      <c r="R498" s="3" t="str">
        <f t="shared" ca="1" si="103"/>
        <v>10%</v>
      </c>
      <c r="S498" s="13">
        <f t="shared" ca="1" si="101"/>
        <v>8181.7000000000007</v>
      </c>
      <c r="T498" s="13">
        <f t="shared" ca="1" si="102"/>
        <v>73635.3</v>
      </c>
      <c r="U498" t="str">
        <f>VLOOKUP(MID(B498,G498,F498-G498),Department!$A$1:$C$20,2,0)</f>
        <v>UI/UX</v>
      </c>
      <c r="V498" t="str">
        <f>VLOOKUP(U498,Department!$B$1:$C$20,2,0)</f>
        <v>Product Management</v>
      </c>
      <c r="W498" t="str">
        <f>VLOOKUP(MID(B498,FIND(":",B498,F498+1)+1,2),Employee!$G$1:$H$8,2,0)</f>
        <v>United Kingdom</v>
      </c>
    </row>
    <row r="499" spans="1:23" x14ac:dyDescent="0.35">
      <c r="A499" t="str">
        <f t="shared" si="91"/>
        <v>EMP-ENG-R13-2018</v>
      </c>
      <c r="B499" t="s">
        <v>563</v>
      </c>
      <c r="C499" t="str">
        <f t="shared" si="94"/>
        <v>N19905</v>
      </c>
      <c r="D499" t="str">
        <f>VLOOKUP(C499,Employee!$A$1:$B$1803,2,0)</f>
        <v>Loren Shea</v>
      </c>
      <c r="E499" t="str">
        <f>VLOOKUP(MID(B499,FIND(":",B499,FIND(":",B499)+1)+1,1),Employee!$C$1:$D$1803,2)</f>
        <v>Male</v>
      </c>
      <c r="F499">
        <f t="shared" si="92"/>
        <v>43</v>
      </c>
      <c r="G499">
        <f t="shared" si="93"/>
        <v>40</v>
      </c>
      <c r="H499" t="str">
        <f t="shared" si="95"/>
        <v>R13</v>
      </c>
      <c r="I499" t="str">
        <f>VLOOKUP(V499,Guide!$B$12:$C$18,2,0)</f>
        <v>ENG</v>
      </c>
      <c r="J499" s="12" t="str">
        <f t="shared" si="96"/>
        <v>C4</v>
      </c>
      <c r="K499" s="12">
        <v>32346</v>
      </c>
      <c r="L499" s="12" t="str">
        <f t="shared" si="97"/>
        <v>Millennial</v>
      </c>
      <c r="M499">
        <f t="shared" ca="1" si="98"/>
        <v>36</v>
      </c>
      <c r="N499" s="12">
        <v>43153</v>
      </c>
      <c r="O499" s="14">
        <f t="shared" ca="1" si="99"/>
        <v>7</v>
      </c>
      <c r="P499" s="13">
        <v>209583</v>
      </c>
      <c r="Q499" s="13" t="str">
        <f t="shared" ca="1" si="100"/>
        <v>5 - 10 Year</v>
      </c>
      <c r="R499" s="3" t="str">
        <f t="shared" ca="1" si="103"/>
        <v>10%</v>
      </c>
      <c r="S499" s="13">
        <f t="shared" ca="1" si="101"/>
        <v>20958.300000000003</v>
      </c>
      <c r="T499" s="13">
        <f t="shared" ca="1" si="102"/>
        <v>188624.7</v>
      </c>
      <c r="U499" t="str">
        <f>VLOOKUP(MID(B499,G499,F499-G499),Department!$A$1:$C$20,2,0)</f>
        <v>Data Engineer</v>
      </c>
      <c r="V499" t="str">
        <f>VLOOKUP(U499,Department!$B$1:$C$20,2,0)</f>
        <v>Engineering and Data</v>
      </c>
      <c r="W499" t="str">
        <f>VLOOKUP(MID(B499,FIND(":",B499,F499+1)+1,2),Employee!$G$1:$H$8,2,0)</f>
        <v>Australia</v>
      </c>
    </row>
    <row r="500" spans="1:23" x14ac:dyDescent="0.35">
      <c r="A500" t="str">
        <f t="shared" si="91"/>
        <v>EMP-ENG-R3-2013</v>
      </c>
      <c r="B500" t="s">
        <v>564</v>
      </c>
      <c r="C500" t="str">
        <f t="shared" si="94"/>
        <v>N8792</v>
      </c>
      <c r="D500" t="str">
        <f>VLOOKUP(C500,Employee!$A$1:$B$1803,2,0)</f>
        <v>Elwood Wheeler</v>
      </c>
      <c r="E500" t="str">
        <f>VLOOKUP(MID(B500,FIND(":",B500,FIND(":",B500)+1)+1,1),Employee!$C$1:$D$1803,2)</f>
        <v>Male</v>
      </c>
      <c r="F500">
        <f t="shared" si="92"/>
        <v>41</v>
      </c>
      <c r="G500">
        <f t="shared" si="93"/>
        <v>39</v>
      </c>
      <c r="H500" t="str">
        <f t="shared" si="95"/>
        <v>R3</v>
      </c>
      <c r="I500" t="str">
        <f>VLOOKUP(V500,Guide!$B$12:$C$18,2,0)</f>
        <v>ENG</v>
      </c>
      <c r="J500" s="12" t="str">
        <f t="shared" si="96"/>
        <v>C2</v>
      </c>
      <c r="K500" s="12">
        <v>33626</v>
      </c>
      <c r="L500" s="12" t="str">
        <f t="shared" si="97"/>
        <v>Millennial</v>
      </c>
      <c r="M500">
        <f t="shared" ca="1" si="98"/>
        <v>33</v>
      </c>
      <c r="N500" s="12">
        <v>41456</v>
      </c>
      <c r="O500" s="14">
        <f t="shared" ca="1" si="99"/>
        <v>11</v>
      </c>
      <c r="P500" s="13">
        <v>131898</v>
      </c>
      <c r="Q500" s="13" t="str">
        <f t="shared" ca="1" si="100"/>
        <v>11 - 15 Year</v>
      </c>
      <c r="R500" s="3" t="str">
        <f t="shared" ca="1" si="103"/>
        <v>15%</v>
      </c>
      <c r="S500" s="13">
        <f t="shared" ca="1" si="101"/>
        <v>19784.7</v>
      </c>
      <c r="T500" s="13">
        <f t="shared" ca="1" si="102"/>
        <v>112113.3</v>
      </c>
      <c r="U500" t="str">
        <f>VLOOKUP(MID(B500,G500,F500-G500),Department!$A$1:$C$20,2,0)</f>
        <v>Software Quality Assurance</v>
      </c>
      <c r="V500" t="str">
        <f>VLOOKUP(U500,Department!$B$1:$C$20,2,0)</f>
        <v>Engineering and Data</v>
      </c>
      <c r="W500" t="str">
        <f>VLOOKUP(MID(B500,FIND(":",B500,F500+1)+1,2),Employee!$G$1:$H$8,2,0)</f>
        <v>Canada</v>
      </c>
    </row>
    <row r="501" spans="1:23" x14ac:dyDescent="0.35">
      <c r="A501" t="str">
        <f t="shared" si="91"/>
        <v>EMP-PM-R5-2013</v>
      </c>
      <c r="B501" t="s">
        <v>565</v>
      </c>
      <c r="C501" t="str">
        <f t="shared" si="94"/>
        <v>N8180</v>
      </c>
      <c r="D501" t="str">
        <f>VLOOKUP(C501,Employee!$A$1:$B$1803,2,0)</f>
        <v>Rickey Marquez</v>
      </c>
      <c r="E501" t="str">
        <f>VLOOKUP(MID(B501,FIND(":",B501,FIND(":",B501)+1)+1,1),Employee!$C$1:$D$1803,2)</f>
        <v>Male</v>
      </c>
      <c r="F501">
        <f t="shared" si="92"/>
        <v>41</v>
      </c>
      <c r="G501">
        <f t="shared" si="93"/>
        <v>39</v>
      </c>
      <c r="H501" t="str">
        <f t="shared" si="95"/>
        <v>R5</v>
      </c>
      <c r="I501" t="str">
        <f>VLOOKUP(V501,Guide!$B$12:$C$18,2,0)</f>
        <v>PM</v>
      </c>
      <c r="J501" s="12" t="str">
        <f t="shared" si="96"/>
        <v>C7</v>
      </c>
      <c r="K501" s="12">
        <v>29614</v>
      </c>
      <c r="L501" s="12" t="str">
        <f t="shared" si="97"/>
        <v>Millennial</v>
      </c>
      <c r="M501">
        <f t="shared" ca="1" si="98"/>
        <v>44</v>
      </c>
      <c r="N501" s="12">
        <v>41330</v>
      </c>
      <c r="O501" s="14">
        <f t="shared" ca="1" si="99"/>
        <v>11</v>
      </c>
      <c r="P501" s="13">
        <v>208856</v>
      </c>
      <c r="Q501" s="13" t="str">
        <f t="shared" ca="1" si="100"/>
        <v>11 - 15 Year</v>
      </c>
      <c r="R501" s="3" t="str">
        <f t="shared" ca="1" si="103"/>
        <v>15%</v>
      </c>
      <c r="S501" s="13">
        <f t="shared" ca="1" si="101"/>
        <v>31328.399999999998</v>
      </c>
      <c r="T501" s="13">
        <f t="shared" ca="1" si="102"/>
        <v>177527.6</v>
      </c>
      <c r="U501" t="str">
        <f>VLOOKUP(MID(B501,G501,F501-G501),Department!$A$1:$C$20,2,0)</f>
        <v>Product Manager</v>
      </c>
      <c r="V501" t="str">
        <f>VLOOKUP(U501,Department!$B$1:$C$20,2,0)</f>
        <v>Product Management</v>
      </c>
      <c r="W501" t="str">
        <f>VLOOKUP(MID(B501,FIND(":",B501,F501+1)+1,2),Employee!$G$1:$H$8,2,0)</f>
        <v>Argentina</v>
      </c>
    </row>
    <row r="502" spans="1:23" x14ac:dyDescent="0.35">
      <c r="A502" t="str">
        <f t="shared" si="91"/>
        <v>EMP-SM-R9-2016</v>
      </c>
      <c r="B502" t="s">
        <v>566</v>
      </c>
      <c r="C502" t="str">
        <f t="shared" si="94"/>
        <v>N16167</v>
      </c>
      <c r="D502" t="str">
        <f>VLOOKUP(C502,Employee!$A$1:$B$1803,2,0)</f>
        <v>Arlen Fox</v>
      </c>
      <c r="E502" t="str">
        <f>VLOOKUP(MID(B502,FIND(":",B502,FIND(":",B502)+1)+1,1),Employee!$C$1:$D$1803,2)</f>
        <v>Male</v>
      </c>
      <c r="F502">
        <f t="shared" si="92"/>
        <v>42</v>
      </c>
      <c r="G502">
        <f t="shared" si="93"/>
        <v>40</v>
      </c>
      <c r="H502" t="str">
        <f t="shared" si="95"/>
        <v>R9</v>
      </c>
      <c r="I502" t="str">
        <f>VLOOKUP(V502,Guide!$B$12:$C$18,2,0)</f>
        <v>SM</v>
      </c>
      <c r="J502" s="12" t="str">
        <f t="shared" si="96"/>
        <v>C7</v>
      </c>
      <c r="K502" s="12">
        <v>31212</v>
      </c>
      <c r="L502" s="12" t="str">
        <f t="shared" si="97"/>
        <v>Millennial</v>
      </c>
      <c r="M502">
        <f t="shared" ca="1" si="98"/>
        <v>39</v>
      </c>
      <c r="N502" s="12">
        <v>42530</v>
      </c>
      <c r="O502" s="14">
        <f t="shared" ca="1" si="99"/>
        <v>8</v>
      </c>
      <c r="P502" s="13">
        <v>155214</v>
      </c>
      <c r="Q502" s="13" t="str">
        <f t="shared" ca="1" si="100"/>
        <v>5 - 10 Year</v>
      </c>
      <c r="R502" s="3" t="str">
        <f t="shared" ca="1" si="103"/>
        <v>10%</v>
      </c>
      <c r="S502" s="13">
        <f t="shared" ca="1" si="101"/>
        <v>15521.400000000001</v>
      </c>
      <c r="T502" s="13">
        <f t="shared" ca="1" si="102"/>
        <v>139692.6</v>
      </c>
      <c r="U502" t="str">
        <f>VLOOKUP(MID(B502,G502,F502-G502),Department!$A$1:$C$20,2,0)</f>
        <v xml:space="preserve">Presales </v>
      </c>
      <c r="V502" t="str">
        <f>VLOOKUP(U502,Department!$B$1:$C$20,2,0)</f>
        <v>Sales and Marketing</v>
      </c>
      <c r="W502" t="str">
        <f>VLOOKUP(MID(B502,FIND(":",B502,F502+1)+1,2),Employee!$G$1:$H$8,2,0)</f>
        <v>Argentina</v>
      </c>
    </row>
    <row r="503" spans="1:23" x14ac:dyDescent="0.35">
      <c r="A503" t="str">
        <f t="shared" si="91"/>
        <v>EMP-OPR-R11-2014</v>
      </c>
      <c r="B503" t="s">
        <v>567</v>
      </c>
      <c r="C503" t="str">
        <f t="shared" si="94"/>
        <v>N9828</v>
      </c>
      <c r="D503" t="str">
        <f>VLOOKUP(C503,Employee!$A$1:$B$1803,2,0)</f>
        <v>Lynette Montoya</v>
      </c>
      <c r="E503" t="str">
        <f>VLOOKUP(MID(B503,FIND(":",B503,FIND(":",B503)+1)+1,1),Employee!$C$1:$D$1803,2)</f>
        <v>Female</v>
      </c>
      <c r="F503">
        <f t="shared" si="92"/>
        <v>42</v>
      </c>
      <c r="G503">
        <f t="shared" si="93"/>
        <v>39</v>
      </c>
      <c r="H503" t="str">
        <f t="shared" si="95"/>
        <v>R11</v>
      </c>
      <c r="I503" t="str">
        <f>VLOOKUP(V503,Guide!$B$12:$C$18,2,0)</f>
        <v>OPR</v>
      </c>
      <c r="J503" s="12" t="str">
        <f t="shared" si="96"/>
        <v>C6</v>
      </c>
      <c r="K503" s="12">
        <v>31585</v>
      </c>
      <c r="L503" s="12" t="str">
        <f t="shared" si="97"/>
        <v>Millennial</v>
      </c>
      <c r="M503">
        <f t="shared" ca="1" si="98"/>
        <v>38</v>
      </c>
      <c r="N503" s="12">
        <v>41669</v>
      </c>
      <c r="O503" s="14">
        <f t="shared" ca="1" si="99"/>
        <v>11</v>
      </c>
      <c r="P503" s="13">
        <v>129348</v>
      </c>
      <c r="Q503" s="13" t="str">
        <f t="shared" ca="1" si="100"/>
        <v>11 - 15 Year</v>
      </c>
      <c r="R503" s="3" t="str">
        <f t="shared" ca="1" si="103"/>
        <v>15%</v>
      </c>
      <c r="S503" s="13">
        <f t="shared" ca="1" si="101"/>
        <v>19402.2</v>
      </c>
      <c r="T503" s="13">
        <f t="shared" ca="1" si="102"/>
        <v>109945.8</v>
      </c>
      <c r="U503" t="str">
        <f>VLOOKUP(MID(B503,G503,F503-G503),Department!$A$1:$C$20,2,0)</f>
        <v>Technical Support</v>
      </c>
      <c r="V503" t="str">
        <f>VLOOKUP(U503,Department!$B$1:$C$20,2,0)</f>
        <v>Operation</v>
      </c>
      <c r="W503" t="str">
        <f>VLOOKUP(MID(B503,FIND(":",B503,F503+1)+1,2),Employee!$G$1:$H$8,2,0)</f>
        <v>France</v>
      </c>
    </row>
    <row r="504" spans="1:23" x14ac:dyDescent="0.35">
      <c r="A504" t="str">
        <f t="shared" si="91"/>
        <v>EMP-ENG-R4-2015</v>
      </c>
      <c r="B504" t="s">
        <v>568</v>
      </c>
      <c r="C504" t="str">
        <f t="shared" si="94"/>
        <v>N15306</v>
      </c>
      <c r="D504" t="str">
        <f>VLOOKUP(C504,Employee!$A$1:$B$1803,2,0)</f>
        <v>Sammie Porter</v>
      </c>
      <c r="E504" t="str">
        <f>VLOOKUP(MID(B504,FIND(":",B504,FIND(":",B504)+1)+1,1),Employee!$C$1:$D$1803,2)</f>
        <v>Male</v>
      </c>
      <c r="F504">
        <f t="shared" si="92"/>
        <v>42</v>
      </c>
      <c r="G504">
        <f t="shared" si="93"/>
        <v>40</v>
      </c>
      <c r="H504" t="str">
        <f t="shared" si="95"/>
        <v>R4</v>
      </c>
      <c r="I504" t="str">
        <f>VLOOKUP(V504,Guide!$B$12:$C$18,2,0)</f>
        <v>ENG</v>
      </c>
      <c r="J504" s="12" t="str">
        <f t="shared" si="96"/>
        <v>C1</v>
      </c>
      <c r="K504" s="12">
        <v>30451</v>
      </c>
      <c r="L504" s="12" t="str">
        <f t="shared" si="97"/>
        <v>Millennial</v>
      </c>
      <c r="M504">
        <f t="shared" ca="1" si="98"/>
        <v>41</v>
      </c>
      <c r="N504" s="12">
        <v>42317</v>
      </c>
      <c r="O504" s="14">
        <f t="shared" ca="1" si="99"/>
        <v>9</v>
      </c>
      <c r="P504" s="13">
        <v>330566</v>
      </c>
      <c r="Q504" s="13" t="str">
        <f t="shared" ca="1" si="100"/>
        <v>5 - 10 Year</v>
      </c>
      <c r="R504" s="3" t="str">
        <f t="shared" ca="1" si="103"/>
        <v>10%</v>
      </c>
      <c r="S504" s="13">
        <f t="shared" ca="1" si="101"/>
        <v>33056.6</v>
      </c>
      <c r="T504" s="13">
        <f t="shared" ca="1" si="102"/>
        <v>297509.40000000002</v>
      </c>
      <c r="U504" t="str">
        <f>VLOOKUP(MID(B504,G504,F504-G504),Department!$A$1:$C$20,2,0)</f>
        <v>FrontEnd Developer</v>
      </c>
      <c r="V504" t="str">
        <f>VLOOKUP(U504,Department!$B$1:$C$20,2,0)</f>
        <v>Engineering and Data</v>
      </c>
      <c r="W504" t="str">
        <f>VLOOKUP(MID(B504,FIND(":",B504,F504+1)+1,2),Employee!$G$1:$H$8,2,0)</f>
        <v>United States Of America</v>
      </c>
    </row>
    <row r="505" spans="1:23" x14ac:dyDescent="0.35">
      <c r="A505" t="str">
        <f t="shared" si="91"/>
        <v>EMP-ENG-R4-2013</v>
      </c>
      <c r="B505" t="s">
        <v>569</v>
      </c>
      <c r="C505" t="str">
        <f t="shared" si="94"/>
        <v>N8113</v>
      </c>
      <c r="D505" t="str">
        <f>VLOOKUP(C505,Employee!$A$1:$B$1803,2,0)</f>
        <v>Zackary Mcpherson</v>
      </c>
      <c r="E505" t="str">
        <f>VLOOKUP(MID(B505,FIND(":",B505,FIND(":",B505)+1)+1,1),Employee!$C$1:$D$1803,2)</f>
        <v>Male</v>
      </c>
      <c r="F505">
        <f t="shared" si="92"/>
        <v>41</v>
      </c>
      <c r="G505">
        <f t="shared" si="93"/>
        <v>39</v>
      </c>
      <c r="H505" t="str">
        <f t="shared" si="95"/>
        <v>R4</v>
      </c>
      <c r="I505" t="str">
        <f>VLOOKUP(V505,Guide!$B$12:$C$18,2,0)</f>
        <v>ENG</v>
      </c>
      <c r="J505" s="12" t="str">
        <f t="shared" si="96"/>
        <v>C7</v>
      </c>
      <c r="K505" s="12">
        <v>26934</v>
      </c>
      <c r="L505" s="12" t="str">
        <f t="shared" si="97"/>
        <v>Gen X</v>
      </c>
      <c r="M505">
        <f t="shared" ca="1" si="98"/>
        <v>51</v>
      </c>
      <c r="N505" s="12">
        <v>41316</v>
      </c>
      <c r="O505" s="14">
        <f t="shared" ca="1" si="99"/>
        <v>12</v>
      </c>
      <c r="P505" s="13">
        <v>456160</v>
      </c>
      <c r="Q505" s="13" t="str">
        <f t="shared" ca="1" si="100"/>
        <v>11 - 15 Year</v>
      </c>
      <c r="R505" s="3" t="str">
        <f t="shared" ca="1" si="103"/>
        <v>15%</v>
      </c>
      <c r="S505" s="13">
        <f t="shared" ca="1" si="101"/>
        <v>68424</v>
      </c>
      <c r="T505" s="13">
        <f t="shared" ca="1" si="102"/>
        <v>387736</v>
      </c>
      <c r="U505" t="str">
        <f>VLOOKUP(MID(B505,G505,F505-G505),Department!$A$1:$C$20,2,0)</f>
        <v>FrontEnd Developer</v>
      </c>
      <c r="V505" t="str">
        <f>VLOOKUP(U505,Department!$B$1:$C$20,2,0)</f>
        <v>Engineering and Data</v>
      </c>
      <c r="W505" t="str">
        <f>VLOOKUP(MID(B505,FIND(":",B505,F505+1)+1,2),Employee!$G$1:$H$8,2,0)</f>
        <v>Argentina</v>
      </c>
    </row>
    <row r="506" spans="1:23" x14ac:dyDescent="0.35">
      <c r="A506" t="str">
        <f t="shared" si="91"/>
        <v>EMP-ENG-R3-2012</v>
      </c>
      <c r="B506" t="s">
        <v>570</v>
      </c>
      <c r="C506" t="str">
        <f t="shared" si="94"/>
        <v>N7445</v>
      </c>
      <c r="D506" t="str">
        <f>VLOOKUP(C506,Employee!$A$1:$B$1803,2,0)</f>
        <v>Rupert Wolf</v>
      </c>
      <c r="E506" t="str">
        <f>VLOOKUP(MID(B506,FIND(":",B506,FIND(":",B506)+1)+1,1),Employee!$C$1:$D$1803,2)</f>
        <v>Male</v>
      </c>
      <c r="F506">
        <f t="shared" si="92"/>
        <v>41</v>
      </c>
      <c r="G506">
        <f t="shared" si="93"/>
        <v>39</v>
      </c>
      <c r="H506" t="str">
        <f t="shared" si="95"/>
        <v>R3</v>
      </c>
      <c r="I506" t="str">
        <f>VLOOKUP(V506,Guide!$B$12:$C$18,2,0)</f>
        <v>ENG</v>
      </c>
      <c r="J506" s="12" t="str">
        <f t="shared" si="96"/>
        <v>C5</v>
      </c>
      <c r="K506" s="12">
        <v>32115</v>
      </c>
      <c r="L506" s="12" t="str">
        <f t="shared" si="97"/>
        <v>Millennial</v>
      </c>
      <c r="M506">
        <f t="shared" ca="1" si="98"/>
        <v>37</v>
      </c>
      <c r="N506" s="12">
        <v>41130</v>
      </c>
      <c r="O506" s="14">
        <f t="shared" ca="1" si="99"/>
        <v>12</v>
      </c>
      <c r="P506" s="13">
        <v>188788</v>
      </c>
      <c r="Q506" s="13" t="str">
        <f t="shared" ca="1" si="100"/>
        <v>11 - 15 Year</v>
      </c>
      <c r="R506" s="3" t="str">
        <f t="shared" ca="1" si="103"/>
        <v>15%</v>
      </c>
      <c r="S506" s="13">
        <f t="shared" ca="1" si="101"/>
        <v>28318.2</v>
      </c>
      <c r="T506" s="13">
        <f t="shared" ca="1" si="102"/>
        <v>160469.79999999999</v>
      </c>
      <c r="U506" t="str">
        <f>VLOOKUP(MID(B506,G506,F506-G506),Department!$A$1:$C$20,2,0)</f>
        <v>Software Quality Assurance</v>
      </c>
      <c r="V506" t="str">
        <f>VLOOKUP(U506,Department!$B$1:$C$20,2,0)</f>
        <v>Engineering and Data</v>
      </c>
      <c r="W506" t="str">
        <f>VLOOKUP(MID(B506,FIND(":",B506,F506+1)+1,2),Employee!$G$1:$H$8,2,0)</f>
        <v>Germany</v>
      </c>
    </row>
    <row r="507" spans="1:23" x14ac:dyDescent="0.35">
      <c r="A507" t="str">
        <f t="shared" si="91"/>
        <v>EMP-OPR-R17-2017</v>
      </c>
      <c r="B507" t="s">
        <v>571</v>
      </c>
      <c r="C507" t="str">
        <f t="shared" si="94"/>
        <v>N17769</v>
      </c>
      <c r="D507" t="str">
        <f>VLOOKUP(C507,Employee!$A$1:$B$1803,2,0)</f>
        <v>Phoebe Vang</v>
      </c>
      <c r="E507" t="str">
        <f>VLOOKUP(MID(B507,FIND(":",B507,FIND(":",B507)+1)+1,1),Employee!$C$1:$D$1803,2)</f>
        <v>Female</v>
      </c>
      <c r="F507">
        <f t="shared" si="92"/>
        <v>43</v>
      </c>
      <c r="G507">
        <f t="shared" si="93"/>
        <v>40</v>
      </c>
      <c r="H507" t="str">
        <f t="shared" si="95"/>
        <v>R17</v>
      </c>
      <c r="I507" t="str">
        <f>VLOOKUP(V507,Guide!$B$12:$C$18,2,0)</f>
        <v>OPR</v>
      </c>
      <c r="J507" s="12" t="str">
        <f t="shared" si="96"/>
        <v>C6</v>
      </c>
      <c r="K507" s="12">
        <v>28720</v>
      </c>
      <c r="L507" s="12" t="str">
        <f t="shared" si="97"/>
        <v>Gen X</v>
      </c>
      <c r="M507">
        <f t="shared" ca="1" si="98"/>
        <v>46</v>
      </c>
      <c r="N507" s="12">
        <v>42835</v>
      </c>
      <c r="O507" s="14">
        <f t="shared" ca="1" si="99"/>
        <v>7</v>
      </c>
      <c r="P507" s="13">
        <v>221908</v>
      </c>
      <c r="Q507" s="13" t="str">
        <f t="shared" ca="1" si="100"/>
        <v>5 - 10 Year</v>
      </c>
      <c r="R507" s="3" t="str">
        <f t="shared" ca="1" si="103"/>
        <v>10%</v>
      </c>
      <c r="S507" s="13">
        <f t="shared" ca="1" si="101"/>
        <v>22190.800000000003</v>
      </c>
      <c r="T507" s="13">
        <f t="shared" ca="1" si="102"/>
        <v>199717.2</v>
      </c>
      <c r="U507" t="str">
        <f>VLOOKUP(MID(B507,G507,F507-G507),Department!$A$1:$C$20,2,0)</f>
        <v>Database Administrator</v>
      </c>
      <c r="V507" t="str">
        <f>VLOOKUP(U507,Department!$B$1:$C$20,2,0)</f>
        <v>Operation</v>
      </c>
      <c r="W507" t="str">
        <f>VLOOKUP(MID(B507,FIND(":",B507,F507+1)+1,2),Employee!$G$1:$H$8,2,0)</f>
        <v>France</v>
      </c>
    </row>
    <row r="508" spans="1:23" x14ac:dyDescent="0.35">
      <c r="A508" t="str">
        <f t="shared" si="91"/>
        <v>EMP-ENG-R13-2019</v>
      </c>
      <c r="B508" t="s">
        <v>572</v>
      </c>
      <c r="C508" t="str">
        <f t="shared" si="94"/>
        <v>N21493</v>
      </c>
      <c r="D508" t="str">
        <f>VLOOKUP(C508,Employee!$A$1:$B$1803,2,0)</f>
        <v>Sergio Wilcox</v>
      </c>
      <c r="E508" t="str">
        <f>VLOOKUP(MID(B508,FIND(":",B508,FIND(":",B508)+1)+1,1),Employee!$C$1:$D$1803,2)</f>
        <v>Male</v>
      </c>
      <c r="F508">
        <f t="shared" si="92"/>
        <v>43</v>
      </c>
      <c r="G508">
        <f t="shared" si="93"/>
        <v>40</v>
      </c>
      <c r="H508" t="str">
        <f t="shared" si="95"/>
        <v>R13</v>
      </c>
      <c r="I508" t="str">
        <f>VLOOKUP(V508,Guide!$B$12:$C$18,2,0)</f>
        <v>ENG</v>
      </c>
      <c r="J508" s="12" t="str">
        <f t="shared" si="96"/>
        <v>C1</v>
      </c>
      <c r="K508" s="12">
        <v>31588</v>
      </c>
      <c r="L508" s="12" t="str">
        <f t="shared" si="97"/>
        <v>Millennial</v>
      </c>
      <c r="M508">
        <f t="shared" ca="1" si="98"/>
        <v>38</v>
      </c>
      <c r="N508" s="12">
        <v>43507</v>
      </c>
      <c r="O508" s="14">
        <f t="shared" ca="1" si="99"/>
        <v>6</v>
      </c>
      <c r="P508" s="13">
        <v>283287</v>
      </c>
      <c r="Q508" s="13" t="str">
        <f t="shared" ca="1" si="100"/>
        <v>5 - 10 Year</v>
      </c>
      <c r="R508" s="3" t="str">
        <f t="shared" ca="1" si="103"/>
        <v>10%</v>
      </c>
      <c r="S508" s="13">
        <f t="shared" ca="1" si="101"/>
        <v>28328.7</v>
      </c>
      <c r="T508" s="13">
        <f t="shared" ca="1" si="102"/>
        <v>254958.3</v>
      </c>
      <c r="U508" t="str">
        <f>VLOOKUP(MID(B508,G508,F508-G508),Department!$A$1:$C$20,2,0)</f>
        <v>Data Engineer</v>
      </c>
      <c r="V508" t="str">
        <f>VLOOKUP(U508,Department!$B$1:$C$20,2,0)</f>
        <v>Engineering and Data</v>
      </c>
      <c r="W508" t="str">
        <f>VLOOKUP(MID(B508,FIND(":",B508,F508+1)+1,2),Employee!$G$1:$H$8,2,0)</f>
        <v>United States Of America</v>
      </c>
    </row>
    <row r="509" spans="1:23" x14ac:dyDescent="0.35">
      <c r="A509" t="str">
        <f t="shared" si="91"/>
        <v>EMP-SM-R9-2019</v>
      </c>
      <c r="B509" t="s">
        <v>573</v>
      </c>
      <c r="C509" t="str">
        <f t="shared" si="94"/>
        <v>N21565</v>
      </c>
      <c r="D509" t="str">
        <f>VLOOKUP(C509,Employee!$A$1:$B$1803,2,0)</f>
        <v>Imelda Mathis</v>
      </c>
      <c r="E509" t="str">
        <f>VLOOKUP(MID(B509,FIND(":",B509,FIND(":",B509)+1)+1,1),Employee!$C$1:$D$1803,2)</f>
        <v>Female</v>
      </c>
      <c r="F509">
        <f t="shared" si="92"/>
        <v>42</v>
      </c>
      <c r="G509">
        <f t="shared" si="93"/>
        <v>40</v>
      </c>
      <c r="H509" t="str">
        <f t="shared" si="95"/>
        <v>R9</v>
      </c>
      <c r="I509" t="str">
        <f>VLOOKUP(V509,Guide!$B$12:$C$18,2,0)</f>
        <v>SM</v>
      </c>
      <c r="J509" s="12" t="str">
        <f t="shared" si="96"/>
        <v>C2</v>
      </c>
      <c r="K509" s="12">
        <v>26868</v>
      </c>
      <c r="L509" s="12" t="str">
        <f t="shared" si="97"/>
        <v>Gen X</v>
      </c>
      <c r="M509">
        <f t="shared" ca="1" si="98"/>
        <v>51</v>
      </c>
      <c r="N509" s="12">
        <v>43535</v>
      </c>
      <c r="O509" s="14">
        <f t="shared" ca="1" si="99"/>
        <v>5</v>
      </c>
      <c r="P509" s="13">
        <v>298103</v>
      </c>
      <c r="Q509" s="13" t="str">
        <f t="shared" ca="1" si="100"/>
        <v>5 - 10 Year</v>
      </c>
      <c r="R509" s="3" t="str">
        <f t="shared" ca="1" si="103"/>
        <v>10%</v>
      </c>
      <c r="S509" s="13">
        <f t="shared" ca="1" si="101"/>
        <v>29810.300000000003</v>
      </c>
      <c r="T509" s="13">
        <f t="shared" ca="1" si="102"/>
        <v>268292.7</v>
      </c>
      <c r="U509" t="str">
        <f>VLOOKUP(MID(B509,G509,F509-G509),Department!$A$1:$C$20,2,0)</f>
        <v xml:space="preserve">Presales </v>
      </c>
      <c r="V509" t="str">
        <f>VLOOKUP(U509,Department!$B$1:$C$20,2,0)</f>
        <v>Sales and Marketing</v>
      </c>
      <c r="W509" t="str">
        <f>VLOOKUP(MID(B509,FIND(":",B509,F509+1)+1,2),Employee!$G$1:$H$8,2,0)</f>
        <v>Canada</v>
      </c>
    </row>
    <row r="510" spans="1:23" x14ac:dyDescent="0.35">
      <c r="A510" t="str">
        <f t="shared" si="91"/>
        <v>EMP-PM-R14-2015</v>
      </c>
      <c r="B510" t="s">
        <v>574</v>
      </c>
      <c r="C510" t="str">
        <f t="shared" si="94"/>
        <v>N14300</v>
      </c>
      <c r="D510" t="str">
        <f>VLOOKUP(C510,Employee!$A$1:$B$1803,2,0)</f>
        <v>Summer Nielsen</v>
      </c>
      <c r="E510" t="str">
        <f>VLOOKUP(MID(B510,FIND(":",B510,FIND(":",B510)+1)+1,1),Employee!$C$1:$D$1803,2)</f>
        <v>Female</v>
      </c>
      <c r="F510">
        <f t="shared" si="92"/>
        <v>43</v>
      </c>
      <c r="G510">
        <f t="shared" si="93"/>
        <v>40</v>
      </c>
      <c r="H510" t="str">
        <f t="shared" si="95"/>
        <v>R14</v>
      </c>
      <c r="I510" t="str">
        <f>VLOOKUP(V510,Guide!$B$12:$C$18,2,0)</f>
        <v>PM</v>
      </c>
      <c r="J510" s="12" t="str">
        <f t="shared" si="96"/>
        <v>C4</v>
      </c>
      <c r="K510" s="12">
        <v>30178</v>
      </c>
      <c r="L510" s="12" t="str">
        <f t="shared" si="97"/>
        <v>Millennial</v>
      </c>
      <c r="M510">
        <f t="shared" ca="1" si="98"/>
        <v>42</v>
      </c>
      <c r="N510" s="12">
        <v>42149</v>
      </c>
      <c r="O510" s="14">
        <f t="shared" ca="1" si="99"/>
        <v>9</v>
      </c>
      <c r="P510" s="13">
        <v>189612</v>
      </c>
      <c r="Q510" s="13" t="str">
        <f t="shared" ca="1" si="100"/>
        <v>5 - 10 Year</v>
      </c>
      <c r="R510" s="3" t="str">
        <f t="shared" ca="1" si="103"/>
        <v>10%</v>
      </c>
      <c r="S510" s="13">
        <f t="shared" ca="1" si="101"/>
        <v>18961.2</v>
      </c>
      <c r="T510" s="13">
        <f t="shared" ca="1" si="102"/>
        <v>170650.8</v>
      </c>
      <c r="U510" t="str">
        <f>VLOOKUP(MID(B510,G510,F510-G510),Department!$A$1:$C$20,2,0)</f>
        <v>SEO Specialist</v>
      </c>
      <c r="V510" t="str">
        <f>VLOOKUP(U510,Department!$B$1:$C$20,2,0)</f>
        <v>Product Management</v>
      </c>
      <c r="W510" t="str">
        <f>VLOOKUP(MID(B510,FIND(":",B510,F510+1)+1,2),Employee!$G$1:$H$8,2,0)</f>
        <v>Australia</v>
      </c>
    </row>
    <row r="511" spans="1:23" x14ac:dyDescent="0.35">
      <c r="A511" t="str">
        <f t="shared" si="91"/>
        <v>EMP-ENG-R4-2016</v>
      </c>
      <c r="B511" t="s">
        <v>575</v>
      </c>
      <c r="C511" t="str">
        <f t="shared" si="94"/>
        <v>N16074</v>
      </c>
      <c r="D511" t="str">
        <f>VLOOKUP(C511,Employee!$A$1:$B$1803,2,0)</f>
        <v>Vern Cruz</v>
      </c>
      <c r="E511" t="str">
        <f>VLOOKUP(MID(B511,FIND(":",B511,FIND(":",B511)+1)+1,1),Employee!$C$1:$D$1803,2)</f>
        <v>Male</v>
      </c>
      <c r="F511">
        <f t="shared" si="92"/>
        <v>42</v>
      </c>
      <c r="G511">
        <f t="shared" si="93"/>
        <v>40</v>
      </c>
      <c r="H511" t="str">
        <f t="shared" si="95"/>
        <v>R4</v>
      </c>
      <c r="I511" t="str">
        <f>VLOOKUP(V511,Guide!$B$12:$C$18,2,0)</f>
        <v>ENG</v>
      </c>
      <c r="J511" s="12" t="str">
        <f t="shared" si="96"/>
        <v>C3</v>
      </c>
      <c r="K511" s="12">
        <v>32488</v>
      </c>
      <c r="L511" s="12" t="str">
        <f t="shared" si="97"/>
        <v>Millennial</v>
      </c>
      <c r="M511">
        <f t="shared" ca="1" si="98"/>
        <v>36</v>
      </c>
      <c r="N511" s="12">
        <v>42513</v>
      </c>
      <c r="O511" s="14">
        <f t="shared" ca="1" si="99"/>
        <v>8</v>
      </c>
      <c r="P511" s="13">
        <v>100576</v>
      </c>
      <c r="Q511" s="13" t="str">
        <f t="shared" ca="1" si="100"/>
        <v>5 - 10 Year</v>
      </c>
      <c r="R511" s="3" t="str">
        <f t="shared" ca="1" si="103"/>
        <v>10%</v>
      </c>
      <c r="S511" s="13">
        <f t="shared" ca="1" si="101"/>
        <v>10057.6</v>
      </c>
      <c r="T511" s="13">
        <f t="shared" ca="1" si="102"/>
        <v>90518.399999999994</v>
      </c>
      <c r="U511" t="str">
        <f>VLOOKUP(MID(B511,G511,F511-G511),Department!$A$1:$C$20,2,0)</f>
        <v>FrontEnd Developer</v>
      </c>
      <c r="V511" t="str">
        <f>VLOOKUP(U511,Department!$B$1:$C$20,2,0)</f>
        <v>Engineering and Data</v>
      </c>
      <c r="W511" t="str">
        <f>VLOOKUP(MID(B511,FIND(":",B511,F511+1)+1,2),Employee!$G$1:$H$8,2,0)</f>
        <v>United Kingdom</v>
      </c>
    </row>
    <row r="512" spans="1:23" x14ac:dyDescent="0.35">
      <c r="A512" t="str">
        <f t="shared" si="91"/>
        <v>EMP-ENG-R3-2018</v>
      </c>
      <c r="B512" t="s">
        <v>576</v>
      </c>
      <c r="C512" t="str">
        <f t="shared" si="94"/>
        <v>N20525</v>
      </c>
      <c r="D512" t="str">
        <f>VLOOKUP(C512,Employee!$A$1:$B$1803,2,0)</f>
        <v>Benito Mckinney</v>
      </c>
      <c r="E512" t="str">
        <f>VLOOKUP(MID(B512,FIND(":",B512,FIND(":",B512)+1)+1,1),Employee!$C$1:$D$1803,2)</f>
        <v>Male</v>
      </c>
      <c r="F512">
        <f t="shared" si="92"/>
        <v>42</v>
      </c>
      <c r="G512">
        <f t="shared" si="93"/>
        <v>40</v>
      </c>
      <c r="H512" t="str">
        <f t="shared" si="95"/>
        <v>R3</v>
      </c>
      <c r="I512" t="str">
        <f>VLOOKUP(V512,Guide!$B$12:$C$18,2,0)</f>
        <v>ENG</v>
      </c>
      <c r="J512" s="12" t="str">
        <f t="shared" si="96"/>
        <v>C4</v>
      </c>
      <c r="K512" s="12">
        <v>32759</v>
      </c>
      <c r="L512" s="12" t="str">
        <f t="shared" si="97"/>
        <v>Millennial</v>
      </c>
      <c r="M512">
        <f t="shared" ca="1" si="98"/>
        <v>35</v>
      </c>
      <c r="N512" s="12">
        <v>43293</v>
      </c>
      <c r="O512" s="14">
        <f t="shared" ca="1" si="99"/>
        <v>6</v>
      </c>
      <c r="P512" s="13">
        <v>246040</v>
      </c>
      <c r="Q512" s="13" t="str">
        <f t="shared" ca="1" si="100"/>
        <v>5 - 10 Year</v>
      </c>
      <c r="R512" s="3" t="str">
        <f t="shared" ca="1" si="103"/>
        <v>10%</v>
      </c>
      <c r="S512" s="13">
        <f t="shared" ca="1" si="101"/>
        <v>24604</v>
      </c>
      <c r="T512" s="13">
        <f t="shared" ca="1" si="102"/>
        <v>221436</v>
      </c>
      <c r="U512" t="str">
        <f>VLOOKUP(MID(B512,G512,F512-G512),Department!$A$1:$C$20,2,0)</f>
        <v>Software Quality Assurance</v>
      </c>
      <c r="V512" t="str">
        <f>VLOOKUP(U512,Department!$B$1:$C$20,2,0)</f>
        <v>Engineering and Data</v>
      </c>
      <c r="W512" t="str">
        <f>VLOOKUP(MID(B512,FIND(":",B512,F512+1)+1,2),Employee!$G$1:$H$8,2,0)</f>
        <v>Australia</v>
      </c>
    </row>
    <row r="513" spans="1:23" x14ac:dyDescent="0.35">
      <c r="A513" t="str">
        <f t="shared" si="91"/>
        <v>EMP-ENG-R13-2015</v>
      </c>
      <c r="B513" t="s">
        <v>577</v>
      </c>
      <c r="C513" t="str">
        <f t="shared" si="94"/>
        <v>N12371</v>
      </c>
      <c r="D513" t="str">
        <f>VLOOKUP(C513,Employee!$A$1:$B$1803,2,0)</f>
        <v>Hayden Ballard</v>
      </c>
      <c r="E513" t="str">
        <f>VLOOKUP(MID(B513,FIND(":",B513,FIND(":",B513)+1)+1,1),Employee!$C$1:$D$1803,2)</f>
        <v>Male</v>
      </c>
      <c r="F513">
        <f t="shared" si="92"/>
        <v>43</v>
      </c>
      <c r="G513">
        <f t="shared" si="93"/>
        <v>40</v>
      </c>
      <c r="H513" t="str">
        <f t="shared" si="95"/>
        <v>R13</v>
      </c>
      <c r="I513" t="str">
        <f>VLOOKUP(V513,Guide!$B$12:$C$18,2,0)</f>
        <v>ENG</v>
      </c>
      <c r="J513" s="12" t="str">
        <f t="shared" si="96"/>
        <v>C6</v>
      </c>
      <c r="K513" s="12">
        <v>31499</v>
      </c>
      <c r="L513" s="12" t="str">
        <f t="shared" si="97"/>
        <v>Millennial</v>
      </c>
      <c r="M513">
        <f t="shared" ca="1" si="98"/>
        <v>38</v>
      </c>
      <c r="N513" s="12">
        <v>42110</v>
      </c>
      <c r="O513" s="14">
        <f t="shared" ca="1" si="99"/>
        <v>9</v>
      </c>
      <c r="P513" s="13">
        <v>237740</v>
      </c>
      <c r="Q513" s="13" t="str">
        <f t="shared" ca="1" si="100"/>
        <v>5 - 10 Year</v>
      </c>
      <c r="R513" s="3" t="str">
        <f t="shared" ca="1" si="103"/>
        <v>10%</v>
      </c>
      <c r="S513" s="13">
        <f t="shared" ca="1" si="101"/>
        <v>23774</v>
      </c>
      <c r="T513" s="13">
        <f t="shared" ca="1" si="102"/>
        <v>213966</v>
      </c>
      <c r="U513" t="str">
        <f>VLOOKUP(MID(B513,G513,F513-G513),Department!$A$1:$C$20,2,0)</f>
        <v>Data Engineer</v>
      </c>
      <c r="V513" t="str">
        <f>VLOOKUP(U513,Department!$B$1:$C$20,2,0)</f>
        <v>Engineering and Data</v>
      </c>
      <c r="W513" t="str">
        <f>VLOOKUP(MID(B513,FIND(":",B513,F513+1)+1,2),Employee!$G$1:$H$8,2,0)</f>
        <v>France</v>
      </c>
    </row>
    <row r="514" spans="1:23" x14ac:dyDescent="0.35">
      <c r="A514" t="str">
        <f t="shared" ref="A514:A577" si="104">CONCATENATE("EMP","-",I514,"-",MID(B514,G514,F514-G514),"-",YEAR(N514))</f>
        <v>EMP-PM-R5-2013</v>
      </c>
      <c r="B514" t="s">
        <v>578</v>
      </c>
      <c r="C514" t="str">
        <f t="shared" si="94"/>
        <v>N9293</v>
      </c>
      <c r="D514" t="str">
        <f>VLOOKUP(C514,Employee!$A$1:$B$1803,2,0)</f>
        <v>Hubert Banks</v>
      </c>
      <c r="E514" t="str">
        <f>VLOOKUP(MID(B514,FIND(":",B514,FIND(":",B514)+1)+1,1),Employee!$C$1:$D$1803,2)</f>
        <v>Male</v>
      </c>
      <c r="F514">
        <f t="shared" ref="F514:F577" si="105">FIND(",",B514,G514+1)</f>
        <v>41</v>
      </c>
      <c r="G514">
        <f t="shared" ref="G514:G577" si="106">FIND(":",B514,FIND(":",B514,FIND(":",B514)+1)+1)+1</f>
        <v>39</v>
      </c>
      <c r="H514" t="str">
        <f t="shared" si="95"/>
        <v>R5</v>
      </c>
      <c r="I514" t="str">
        <f>VLOOKUP(V514,Guide!$B$12:$C$18,2,0)</f>
        <v>PM</v>
      </c>
      <c r="J514" s="12" t="str">
        <f t="shared" si="96"/>
        <v>C1</v>
      </c>
      <c r="K514" s="12">
        <v>29440</v>
      </c>
      <c r="L514" s="12" t="str">
        <f t="shared" si="97"/>
        <v>Gen X</v>
      </c>
      <c r="M514">
        <f t="shared" ca="1" si="98"/>
        <v>44</v>
      </c>
      <c r="N514" s="12">
        <v>41575</v>
      </c>
      <c r="O514" s="14">
        <f t="shared" ca="1" si="99"/>
        <v>11</v>
      </c>
      <c r="P514" s="13">
        <v>348884</v>
      </c>
      <c r="Q514" s="13" t="str">
        <f t="shared" ca="1" si="100"/>
        <v>11 - 15 Year</v>
      </c>
      <c r="R514" s="3" t="str">
        <f t="shared" ca="1" si="103"/>
        <v>15%</v>
      </c>
      <c r="S514" s="13">
        <f t="shared" ca="1" si="101"/>
        <v>52332.6</v>
      </c>
      <c r="T514" s="13">
        <f t="shared" ca="1" si="102"/>
        <v>296551.40000000002</v>
      </c>
      <c r="U514" t="str">
        <f>VLOOKUP(MID(B514,G514,F514-G514),Department!$A$1:$C$20,2,0)</f>
        <v>Product Manager</v>
      </c>
      <c r="V514" t="str">
        <f>VLOOKUP(U514,Department!$B$1:$C$20,2,0)</f>
        <v>Product Management</v>
      </c>
      <c r="W514" t="str">
        <f>VLOOKUP(MID(B514,FIND(":",B514,F514+1)+1,2),Employee!$G$1:$H$8,2,0)</f>
        <v>United States Of America</v>
      </c>
    </row>
    <row r="515" spans="1:23" x14ac:dyDescent="0.35">
      <c r="A515" t="str">
        <f t="shared" si="104"/>
        <v>EMP-HR-R18-2017</v>
      </c>
      <c r="B515" t="s">
        <v>579</v>
      </c>
      <c r="C515" t="str">
        <f t="shared" ref="C515:C578" si="107">MID(B515,FIND(":",B515)+1,FIND(",",B515)-(FIND(":",B515)+1))</f>
        <v>N18469</v>
      </c>
      <c r="D515" t="str">
        <f>VLOOKUP(C515,Employee!$A$1:$B$1803,2,0)</f>
        <v>Clyde Heath</v>
      </c>
      <c r="E515" t="str">
        <f>VLOOKUP(MID(B515,FIND(":",B515,FIND(":",B515)+1)+1,1),Employee!$C$1:$D$1803,2)</f>
        <v>Male</v>
      </c>
      <c r="F515">
        <f t="shared" si="105"/>
        <v>43</v>
      </c>
      <c r="G515">
        <f t="shared" si="106"/>
        <v>40</v>
      </c>
      <c r="H515" t="str">
        <f t="shared" ref="H515:H578" si="108">MID(B515,G515,F515-G515)</f>
        <v>R18</v>
      </c>
      <c r="I515" t="str">
        <f>VLOOKUP(V515,Guide!$B$12:$C$18,2,0)</f>
        <v>HR</v>
      </c>
      <c r="J515" s="12" t="str">
        <f t="shared" ref="J515:J578" si="109">MID(B515,FIND(":",B515,F515+1)+1,2)</f>
        <v>C1</v>
      </c>
      <c r="K515" s="12">
        <v>32569</v>
      </c>
      <c r="L515" s="12" t="str">
        <f t="shared" ref="L515:L578" si="110">IF(YEAR(K515)&gt;=2013, "Gen Alpha", IF(YEAR(K515)&gt;=1997, "Gen Z", IF(YEAR(K515)&gt;=1981, "Millennial", IF(YEAR(K515)&gt;=1965, "Gen X", IF(YEAR(K515)&gt;=1946, "Baby Boomer", "Sebelum Baby Boomer")))))</f>
        <v>Millennial</v>
      </c>
      <c r="M515">
        <f t="shared" ref="M515:M578" ca="1" si="111">ROUNDDOWN(YEARFRAC(K515,TODAY()),0)</f>
        <v>35</v>
      </c>
      <c r="N515" s="12">
        <v>42915</v>
      </c>
      <c r="O515" s="14">
        <f t="shared" ref="O515:O578" ca="1" si="112">ROUNDDOWN(YEARFRAC(N515,TODAY()),0)</f>
        <v>7</v>
      </c>
      <c r="P515" s="13">
        <v>183431</v>
      </c>
      <c r="Q515" s="13" t="str">
        <f t="shared" ref="Q515:Q578" ca="1" si="113">_xlfn.IFS(R515="10%","5 - 10 Year",R515="15%","11 - 15 Year",R515="20%","16 - 20 Year")</f>
        <v>5 - 10 Year</v>
      </c>
      <c r="R515" s="3" t="str">
        <f t="shared" ca="1" si="103"/>
        <v>10%</v>
      </c>
      <c r="S515" s="13">
        <f t="shared" ref="S515:S578" ca="1" si="114">P515*R515</f>
        <v>18343.100000000002</v>
      </c>
      <c r="T515" s="13">
        <f t="shared" ref="T515:T578" ca="1" si="115">P515-S515</f>
        <v>165087.9</v>
      </c>
      <c r="U515" t="str">
        <f>VLOOKUP(MID(B515,G515,F515-G515),Department!$A$1:$C$20,2,0)</f>
        <v>HR</v>
      </c>
      <c r="V515" t="str">
        <f>VLOOKUP(U515,Department!$B$1:$C$20,2,0)</f>
        <v>HR</v>
      </c>
      <c r="W515" t="str">
        <f>VLOOKUP(MID(B515,FIND(":",B515,F515+1)+1,2),Employee!$G$1:$H$8,2,0)</f>
        <v>United States Of America</v>
      </c>
    </row>
    <row r="516" spans="1:23" x14ac:dyDescent="0.35">
      <c r="A516" t="str">
        <f t="shared" si="104"/>
        <v>EMP-PM-R14-2013</v>
      </c>
      <c r="B516" t="s">
        <v>580</v>
      </c>
      <c r="C516" t="str">
        <f t="shared" si="107"/>
        <v>N8635</v>
      </c>
      <c r="D516" t="str">
        <f>VLOOKUP(C516,Employee!$A$1:$B$1803,2,0)</f>
        <v>Damian Bolton</v>
      </c>
      <c r="E516" t="str">
        <f>VLOOKUP(MID(B516,FIND(":",B516,FIND(":",B516)+1)+1,1),Employee!$C$1:$D$1803,2)</f>
        <v>Male</v>
      </c>
      <c r="F516">
        <f t="shared" si="105"/>
        <v>42</v>
      </c>
      <c r="G516">
        <f t="shared" si="106"/>
        <v>39</v>
      </c>
      <c r="H516" t="str">
        <f t="shared" si="108"/>
        <v>R14</v>
      </c>
      <c r="I516" t="str">
        <f>VLOOKUP(V516,Guide!$B$12:$C$18,2,0)</f>
        <v>PM</v>
      </c>
      <c r="J516" s="12" t="str">
        <f t="shared" si="109"/>
        <v>C1</v>
      </c>
      <c r="K516" s="12">
        <v>31462</v>
      </c>
      <c r="L516" s="12" t="str">
        <f t="shared" si="110"/>
        <v>Millennial</v>
      </c>
      <c r="M516">
        <f t="shared" ca="1" si="111"/>
        <v>39</v>
      </c>
      <c r="N516" s="12">
        <v>41421</v>
      </c>
      <c r="O516" s="14">
        <f t="shared" ca="1" si="112"/>
        <v>11</v>
      </c>
      <c r="P516" s="13">
        <v>237598</v>
      </c>
      <c r="Q516" s="13" t="str">
        <f t="shared" ca="1" si="113"/>
        <v>11 - 15 Year</v>
      </c>
      <c r="R516" s="3" t="str">
        <f t="shared" ref="R516:R579" ca="1" si="116">_xlfn.IFS(AND(O516&gt;=5,O516&lt;=10),"10%",AND(O516&gt;=11,O516&lt;=15),"15%",AND(O516&gt;=16,O516&lt;=20),"20%")</f>
        <v>15%</v>
      </c>
      <c r="S516" s="13">
        <f t="shared" ca="1" si="114"/>
        <v>35639.699999999997</v>
      </c>
      <c r="T516" s="13">
        <f t="shared" ca="1" si="115"/>
        <v>201958.3</v>
      </c>
      <c r="U516" t="str">
        <f>VLOOKUP(MID(B516,G516,F516-G516),Department!$A$1:$C$20,2,0)</f>
        <v>SEO Specialist</v>
      </c>
      <c r="V516" t="str">
        <f>VLOOKUP(U516,Department!$B$1:$C$20,2,0)</f>
        <v>Product Management</v>
      </c>
      <c r="W516" t="str">
        <f>VLOOKUP(MID(B516,FIND(":",B516,F516+1)+1,2),Employee!$G$1:$H$8,2,0)</f>
        <v>United States Of America</v>
      </c>
    </row>
    <row r="517" spans="1:23" x14ac:dyDescent="0.35">
      <c r="A517" t="str">
        <f t="shared" si="104"/>
        <v>EMP-PM-R5-2017</v>
      </c>
      <c r="B517" t="s">
        <v>581</v>
      </c>
      <c r="C517" t="str">
        <f t="shared" si="107"/>
        <v>N19661</v>
      </c>
      <c r="D517" t="str">
        <f>VLOOKUP(C517,Employee!$A$1:$B$1803,2,0)</f>
        <v>Claire Hayes</v>
      </c>
      <c r="E517" t="str">
        <f>VLOOKUP(MID(B517,FIND(":",B517,FIND(":",B517)+1)+1,1),Employee!$C$1:$D$1803,2)</f>
        <v>Female</v>
      </c>
      <c r="F517">
        <f t="shared" si="105"/>
        <v>42</v>
      </c>
      <c r="G517">
        <f t="shared" si="106"/>
        <v>40</v>
      </c>
      <c r="H517" t="str">
        <f t="shared" si="108"/>
        <v>R5</v>
      </c>
      <c r="I517" t="str">
        <f>VLOOKUP(V517,Guide!$B$12:$C$18,2,0)</f>
        <v>PM</v>
      </c>
      <c r="J517" s="12" t="str">
        <f t="shared" si="109"/>
        <v>C6</v>
      </c>
      <c r="K517" s="12">
        <v>32637</v>
      </c>
      <c r="L517" s="12" t="str">
        <f t="shared" si="110"/>
        <v>Millennial</v>
      </c>
      <c r="M517">
        <f t="shared" ca="1" si="111"/>
        <v>35</v>
      </c>
      <c r="N517" s="12">
        <v>43090</v>
      </c>
      <c r="O517" s="14">
        <f t="shared" ca="1" si="112"/>
        <v>7</v>
      </c>
      <c r="P517" s="13">
        <v>15294</v>
      </c>
      <c r="Q517" s="13" t="str">
        <f t="shared" ca="1" si="113"/>
        <v>5 - 10 Year</v>
      </c>
      <c r="R517" s="3" t="str">
        <f t="shared" ca="1" si="116"/>
        <v>10%</v>
      </c>
      <c r="S517" s="13">
        <f t="shared" ca="1" si="114"/>
        <v>1529.4</v>
      </c>
      <c r="T517" s="13">
        <f t="shared" ca="1" si="115"/>
        <v>13764.6</v>
      </c>
      <c r="U517" t="str">
        <f>VLOOKUP(MID(B517,G517,F517-G517),Department!$A$1:$C$20,2,0)</f>
        <v>Product Manager</v>
      </c>
      <c r="V517" t="str">
        <f>VLOOKUP(U517,Department!$B$1:$C$20,2,0)</f>
        <v>Product Management</v>
      </c>
      <c r="W517" t="str">
        <f>VLOOKUP(MID(B517,FIND(":",B517,F517+1)+1,2),Employee!$G$1:$H$8,2,0)</f>
        <v>France</v>
      </c>
    </row>
    <row r="518" spans="1:23" x14ac:dyDescent="0.35">
      <c r="A518" t="str">
        <f t="shared" si="104"/>
        <v>EMP-FN-R19-2011</v>
      </c>
      <c r="B518" t="s">
        <v>582</v>
      </c>
      <c r="C518" t="str">
        <f t="shared" si="107"/>
        <v>N6406</v>
      </c>
      <c r="D518" t="str">
        <f>VLOOKUP(C518,Employee!$A$1:$B$1803,2,0)</f>
        <v>Denis Whitney</v>
      </c>
      <c r="E518" t="str">
        <f>VLOOKUP(MID(B518,FIND(":",B518,FIND(":",B518)+1)+1,1),Employee!$C$1:$D$1803,2)</f>
        <v>Male</v>
      </c>
      <c r="F518">
        <f t="shared" si="105"/>
        <v>42</v>
      </c>
      <c r="G518">
        <f t="shared" si="106"/>
        <v>39</v>
      </c>
      <c r="H518" t="str">
        <f t="shared" si="108"/>
        <v>R19</v>
      </c>
      <c r="I518" t="str">
        <f>VLOOKUP(V518,Guide!$B$12:$C$18,2,0)</f>
        <v>FN</v>
      </c>
      <c r="J518" s="12" t="str">
        <f t="shared" si="109"/>
        <v>C4</v>
      </c>
      <c r="K518" s="12">
        <v>30153</v>
      </c>
      <c r="L518" s="12" t="str">
        <f t="shared" si="110"/>
        <v>Millennial</v>
      </c>
      <c r="M518">
        <f t="shared" ca="1" si="111"/>
        <v>42</v>
      </c>
      <c r="N518" s="12">
        <v>40791</v>
      </c>
      <c r="O518" s="14">
        <f t="shared" ca="1" si="112"/>
        <v>13</v>
      </c>
      <c r="P518" s="13">
        <v>91837</v>
      </c>
      <c r="Q518" s="13" t="str">
        <f t="shared" ca="1" si="113"/>
        <v>11 - 15 Year</v>
      </c>
      <c r="R518" s="3" t="str">
        <f t="shared" ca="1" si="116"/>
        <v>15%</v>
      </c>
      <c r="S518" s="13">
        <f t="shared" ca="1" si="114"/>
        <v>13775.55</v>
      </c>
      <c r="T518" s="13">
        <f t="shared" ca="1" si="115"/>
        <v>78061.45</v>
      </c>
      <c r="U518" t="str">
        <f>VLOOKUP(MID(B518,G518,F518-G518),Department!$A$1:$C$20,2,0)</f>
        <v>Accounting</v>
      </c>
      <c r="V518" t="str">
        <f>VLOOKUP(U518,Department!$B$1:$C$20,2,0)</f>
        <v>Finance</v>
      </c>
      <c r="W518" t="str">
        <f>VLOOKUP(MID(B518,FIND(":",B518,F518+1)+1,2),Employee!$G$1:$H$8,2,0)</f>
        <v>Australia</v>
      </c>
    </row>
    <row r="519" spans="1:23" x14ac:dyDescent="0.35">
      <c r="A519" t="str">
        <f t="shared" si="104"/>
        <v>EMP-ENG-R1-2006</v>
      </c>
      <c r="B519" t="s">
        <v>583</v>
      </c>
      <c r="C519" t="str">
        <f t="shared" si="107"/>
        <v>N3357</v>
      </c>
      <c r="D519" t="str">
        <f>VLOOKUP(C519,Employee!$A$1:$B$1803,2,0)</f>
        <v>Christopher Mccullough</v>
      </c>
      <c r="E519" t="str">
        <f>VLOOKUP(MID(B519,FIND(":",B519,FIND(":",B519)+1)+1,1),Employee!$C$1:$D$1803,2)</f>
        <v>Male</v>
      </c>
      <c r="F519">
        <f t="shared" si="105"/>
        <v>41</v>
      </c>
      <c r="G519">
        <f t="shared" si="106"/>
        <v>39</v>
      </c>
      <c r="H519" t="str">
        <f t="shared" si="108"/>
        <v>R1</v>
      </c>
      <c r="I519" t="str">
        <f>VLOOKUP(V519,Guide!$B$12:$C$18,2,0)</f>
        <v>ENG</v>
      </c>
      <c r="J519" s="12" t="str">
        <f t="shared" si="109"/>
        <v>C5</v>
      </c>
      <c r="K519" s="12">
        <v>30126</v>
      </c>
      <c r="L519" s="12" t="str">
        <f t="shared" si="110"/>
        <v>Millennial</v>
      </c>
      <c r="M519">
        <f t="shared" ca="1" si="111"/>
        <v>42</v>
      </c>
      <c r="N519" s="12">
        <v>39006</v>
      </c>
      <c r="O519" s="14">
        <f t="shared" ca="1" si="112"/>
        <v>18</v>
      </c>
      <c r="P519" s="13">
        <v>280266</v>
      </c>
      <c r="Q519" s="13" t="str">
        <f t="shared" ca="1" si="113"/>
        <v>16 - 20 Year</v>
      </c>
      <c r="R519" s="3" t="str">
        <f t="shared" ca="1" si="116"/>
        <v>20%</v>
      </c>
      <c r="S519" s="13">
        <f t="shared" ca="1" si="114"/>
        <v>56053.200000000004</v>
      </c>
      <c r="T519" s="13">
        <f t="shared" ca="1" si="115"/>
        <v>224212.8</v>
      </c>
      <c r="U519" t="str">
        <f>VLOOKUP(MID(B519,G519,F519-G519),Department!$A$1:$C$20,2,0)</f>
        <v>BackEnd Developer</v>
      </c>
      <c r="V519" t="str">
        <f>VLOOKUP(U519,Department!$B$1:$C$20,2,0)</f>
        <v>Engineering and Data</v>
      </c>
      <c r="W519" t="str">
        <f>VLOOKUP(MID(B519,FIND(":",B519,F519+1)+1,2),Employee!$G$1:$H$8,2,0)</f>
        <v>Germany</v>
      </c>
    </row>
    <row r="520" spans="1:23" x14ac:dyDescent="0.35">
      <c r="A520" t="str">
        <f t="shared" si="104"/>
        <v>EMP-FN-R19-2016</v>
      </c>
      <c r="B520" t="s">
        <v>584</v>
      </c>
      <c r="C520" t="str">
        <f t="shared" si="107"/>
        <v>N15490</v>
      </c>
      <c r="D520" t="str">
        <f>VLOOKUP(C520,Employee!$A$1:$B$1803,2,0)</f>
        <v>Wade Phelps</v>
      </c>
      <c r="E520" t="str">
        <f>VLOOKUP(MID(B520,FIND(":",B520,FIND(":",B520)+1)+1,1),Employee!$C$1:$D$1803,2)</f>
        <v>Male</v>
      </c>
      <c r="F520">
        <f t="shared" si="105"/>
        <v>43</v>
      </c>
      <c r="G520">
        <f t="shared" si="106"/>
        <v>40</v>
      </c>
      <c r="H520" t="str">
        <f t="shared" si="108"/>
        <v>R19</v>
      </c>
      <c r="I520" t="str">
        <f>VLOOKUP(V520,Guide!$B$12:$C$18,2,0)</f>
        <v>FN</v>
      </c>
      <c r="J520" s="12" t="str">
        <f t="shared" si="109"/>
        <v>C1</v>
      </c>
      <c r="K520" s="12">
        <v>31123</v>
      </c>
      <c r="L520" s="12" t="str">
        <f t="shared" si="110"/>
        <v>Millennial</v>
      </c>
      <c r="M520">
        <f t="shared" ca="1" si="111"/>
        <v>39</v>
      </c>
      <c r="N520" s="12">
        <v>42373</v>
      </c>
      <c r="O520" s="14">
        <f t="shared" ca="1" si="112"/>
        <v>9</v>
      </c>
      <c r="P520" s="13">
        <v>380720</v>
      </c>
      <c r="Q520" s="13" t="str">
        <f t="shared" ca="1" si="113"/>
        <v>5 - 10 Year</v>
      </c>
      <c r="R520" s="3" t="str">
        <f t="shared" ca="1" si="116"/>
        <v>10%</v>
      </c>
      <c r="S520" s="13">
        <f t="shared" ca="1" si="114"/>
        <v>38072</v>
      </c>
      <c r="T520" s="13">
        <f t="shared" ca="1" si="115"/>
        <v>342648</v>
      </c>
      <c r="U520" t="str">
        <f>VLOOKUP(MID(B520,G520,F520-G520),Department!$A$1:$C$20,2,0)</f>
        <v>Accounting</v>
      </c>
      <c r="V520" t="str">
        <f>VLOOKUP(U520,Department!$B$1:$C$20,2,0)</f>
        <v>Finance</v>
      </c>
      <c r="W520" t="str">
        <f>VLOOKUP(MID(B520,FIND(":",B520,F520+1)+1,2),Employee!$G$1:$H$8,2,0)</f>
        <v>United States Of America</v>
      </c>
    </row>
    <row r="521" spans="1:23" x14ac:dyDescent="0.35">
      <c r="A521" t="str">
        <f t="shared" si="104"/>
        <v>EMP-SM-R15-2010</v>
      </c>
      <c r="B521" t="s">
        <v>585</v>
      </c>
      <c r="C521" t="str">
        <f t="shared" si="107"/>
        <v>N5433</v>
      </c>
      <c r="D521" t="str">
        <f>VLOOKUP(C521,Employee!$A$1:$B$1803,2,0)</f>
        <v>Gino Orr</v>
      </c>
      <c r="E521" t="str">
        <f>VLOOKUP(MID(B521,FIND(":",B521,FIND(":",B521)+1)+1,1),Employee!$C$1:$D$1803,2)</f>
        <v>Male</v>
      </c>
      <c r="F521">
        <f t="shared" si="105"/>
        <v>42</v>
      </c>
      <c r="G521">
        <f t="shared" si="106"/>
        <v>39</v>
      </c>
      <c r="H521" t="str">
        <f t="shared" si="108"/>
        <v>R15</v>
      </c>
      <c r="I521" t="str">
        <f>VLOOKUP(V521,Guide!$B$12:$C$18,2,0)</f>
        <v>SM</v>
      </c>
      <c r="J521" s="12" t="str">
        <f t="shared" si="109"/>
        <v>C2</v>
      </c>
      <c r="K521" s="12">
        <v>28297</v>
      </c>
      <c r="L521" s="12" t="str">
        <f t="shared" si="110"/>
        <v>Gen X</v>
      </c>
      <c r="M521">
        <f t="shared" ca="1" si="111"/>
        <v>47</v>
      </c>
      <c r="N521" s="12">
        <v>40329</v>
      </c>
      <c r="O521" s="14">
        <f t="shared" ca="1" si="112"/>
        <v>14</v>
      </c>
      <c r="P521" s="13">
        <v>492954</v>
      </c>
      <c r="Q521" s="13" t="str">
        <f t="shared" ca="1" si="113"/>
        <v>11 - 15 Year</v>
      </c>
      <c r="R521" s="3" t="str">
        <f t="shared" ca="1" si="116"/>
        <v>15%</v>
      </c>
      <c r="S521" s="13">
        <f t="shared" ca="1" si="114"/>
        <v>73943.099999999991</v>
      </c>
      <c r="T521" s="13">
        <f t="shared" ca="1" si="115"/>
        <v>419010.9</v>
      </c>
      <c r="U521" t="str">
        <f>VLOOKUP(MID(B521,G521,F521-G521),Department!$A$1:$C$20,2,0)</f>
        <v>Sales</v>
      </c>
      <c r="V521" t="str">
        <f>VLOOKUP(U521,Department!$B$1:$C$20,2,0)</f>
        <v>Sales and Marketing</v>
      </c>
      <c r="W521" t="str">
        <f>VLOOKUP(MID(B521,FIND(":",B521,F521+1)+1,2),Employee!$G$1:$H$8,2,0)</f>
        <v>Canada</v>
      </c>
    </row>
    <row r="522" spans="1:23" x14ac:dyDescent="0.35">
      <c r="A522" t="str">
        <f t="shared" si="104"/>
        <v>EMP-OPR-R11-2017</v>
      </c>
      <c r="B522" t="s">
        <v>586</v>
      </c>
      <c r="C522" t="str">
        <f t="shared" si="107"/>
        <v>N15977</v>
      </c>
      <c r="D522" t="str">
        <f>VLOOKUP(C522,Employee!$A$1:$B$1803,2,0)</f>
        <v>Carmine Evans</v>
      </c>
      <c r="E522" t="str">
        <f>VLOOKUP(MID(B522,FIND(":",B522,FIND(":",B522)+1)+1,1),Employee!$C$1:$D$1803,2)</f>
        <v>Male</v>
      </c>
      <c r="F522">
        <f t="shared" si="105"/>
        <v>43</v>
      </c>
      <c r="G522">
        <f t="shared" si="106"/>
        <v>40</v>
      </c>
      <c r="H522" t="str">
        <f t="shared" si="108"/>
        <v>R11</v>
      </c>
      <c r="I522" t="str">
        <f>VLOOKUP(V522,Guide!$B$12:$C$18,2,0)</f>
        <v>OPR</v>
      </c>
      <c r="J522" s="12" t="str">
        <f t="shared" si="109"/>
        <v>C2</v>
      </c>
      <c r="K522" s="12">
        <v>32143</v>
      </c>
      <c r="L522" s="12" t="str">
        <f t="shared" si="110"/>
        <v>Millennial</v>
      </c>
      <c r="M522">
        <f t="shared" ca="1" si="111"/>
        <v>37</v>
      </c>
      <c r="N522" s="12">
        <v>43009</v>
      </c>
      <c r="O522" s="14">
        <f t="shared" ca="1" si="112"/>
        <v>7</v>
      </c>
      <c r="P522" s="13">
        <v>229266</v>
      </c>
      <c r="Q522" s="13" t="str">
        <f t="shared" ca="1" si="113"/>
        <v>5 - 10 Year</v>
      </c>
      <c r="R522" s="3" t="str">
        <f t="shared" ca="1" si="116"/>
        <v>10%</v>
      </c>
      <c r="S522" s="13">
        <f t="shared" ca="1" si="114"/>
        <v>22926.600000000002</v>
      </c>
      <c r="T522" s="13">
        <f t="shared" ca="1" si="115"/>
        <v>206339.4</v>
      </c>
      <c r="U522" t="str">
        <f>VLOOKUP(MID(B522,G522,F522-G522),Department!$A$1:$C$20,2,0)</f>
        <v>Technical Support</v>
      </c>
      <c r="V522" t="str">
        <f>VLOOKUP(U522,Department!$B$1:$C$20,2,0)</f>
        <v>Operation</v>
      </c>
      <c r="W522" t="str">
        <f>VLOOKUP(MID(B522,FIND(":",B522,F522+1)+1,2),Employee!$G$1:$H$8,2,0)</f>
        <v>Canada</v>
      </c>
    </row>
    <row r="523" spans="1:23" x14ac:dyDescent="0.35">
      <c r="A523" t="str">
        <f t="shared" si="104"/>
        <v>EMP-OPR-R16-2015</v>
      </c>
      <c r="B523" t="s">
        <v>587</v>
      </c>
      <c r="C523" t="str">
        <f t="shared" si="107"/>
        <v>N15329</v>
      </c>
      <c r="D523" t="str">
        <f>VLOOKUP(C523,Employee!$A$1:$B$1803,2,0)</f>
        <v>Mose Estes</v>
      </c>
      <c r="E523" t="str">
        <f>VLOOKUP(MID(B523,FIND(":",B523,FIND(":",B523)+1)+1,1),Employee!$C$1:$D$1803,2)</f>
        <v>Male</v>
      </c>
      <c r="F523">
        <f t="shared" si="105"/>
        <v>43</v>
      </c>
      <c r="G523">
        <f t="shared" si="106"/>
        <v>40</v>
      </c>
      <c r="H523" t="str">
        <f t="shared" si="108"/>
        <v>R16</v>
      </c>
      <c r="I523" t="str">
        <f>VLOOKUP(V523,Guide!$B$12:$C$18,2,0)</f>
        <v>OPR</v>
      </c>
      <c r="J523" s="12" t="str">
        <f t="shared" si="109"/>
        <v>C1</v>
      </c>
      <c r="K523" s="12">
        <v>30609</v>
      </c>
      <c r="L523" s="12" t="str">
        <f t="shared" si="110"/>
        <v>Millennial</v>
      </c>
      <c r="M523">
        <f t="shared" ca="1" si="111"/>
        <v>41</v>
      </c>
      <c r="N523" s="12">
        <v>42324</v>
      </c>
      <c r="O523" s="14">
        <f t="shared" ca="1" si="112"/>
        <v>9</v>
      </c>
      <c r="P523" s="13">
        <v>243805</v>
      </c>
      <c r="Q523" s="13" t="str">
        <f t="shared" ca="1" si="113"/>
        <v>5 - 10 Year</v>
      </c>
      <c r="R523" s="3" t="str">
        <f t="shared" ca="1" si="116"/>
        <v>10%</v>
      </c>
      <c r="S523" s="13">
        <f t="shared" ca="1" si="114"/>
        <v>24380.5</v>
      </c>
      <c r="T523" s="13">
        <f t="shared" ca="1" si="115"/>
        <v>219424.5</v>
      </c>
      <c r="U523" t="str">
        <f>VLOOKUP(MID(B523,G523,F523-G523),Department!$A$1:$C$20,2,0)</f>
        <v>IT Support</v>
      </c>
      <c r="V523" t="str">
        <f>VLOOKUP(U523,Department!$B$1:$C$20,2,0)</f>
        <v>Operation</v>
      </c>
      <c r="W523" t="str">
        <f>VLOOKUP(MID(B523,FIND(":",B523,F523+1)+1,2),Employee!$G$1:$H$8,2,0)</f>
        <v>United States Of America</v>
      </c>
    </row>
    <row r="524" spans="1:23" x14ac:dyDescent="0.35">
      <c r="A524" t="str">
        <f t="shared" si="104"/>
        <v>EMP-PM-R14-2015</v>
      </c>
      <c r="B524" t="s">
        <v>588</v>
      </c>
      <c r="C524" t="str">
        <f t="shared" si="107"/>
        <v>N11934</v>
      </c>
      <c r="D524" t="str">
        <f>VLOOKUP(C524,Employee!$A$1:$B$1803,2,0)</f>
        <v>Nathaniel Ellis</v>
      </c>
      <c r="E524" t="str">
        <f>VLOOKUP(MID(B524,FIND(":",B524,FIND(":",B524)+1)+1,1),Employee!$C$1:$D$1803,2)</f>
        <v>Male</v>
      </c>
      <c r="F524">
        <f t="shared" si="105"/>
        <v>43</v>
      </c>
      <c r="G524">
        <f t="shared" si="106"/>
        <v>40</v>
      </c>
      <c r="H524" t="str">
        <f t="shared" si="108"/>
        <v>R14</v>
      </c>
      <c r="I524" t="str">
        <f>VLOOKUP(V524,Guide!$B$12:$C$18,2,0)</f>
        <v>PM</v>
      </c>
      <c r="J524" s="12" t="str">
        <f t="shared" si="109"/>
        <v>C6</v>
      </c>
      <c r="K524" s="12">
        <v>31891</v>
      </c>
      <c r="L524" s="12" t="str">
        <f t="shared" si="110"/>
        <v>Millennial</v>
      </c>
      <c r="M524">
        <f t="shared" ca="1" si="111"/>
        <v>37</v>
      </c>
      <c r="N524" s="12">
        <v>42033</v>
      </c>
      <c r="O524" s="14">
        <f t="shared" ca="1" si="112"/>
        <v>10</v>
      </c>
      <c r="P524" s="13">
        <v>286098</v>
      </c>
      <c r="Q524" s="13" t="str">
        <f t="shared" ca="1" si="113"/>
        <v>5 - 10 Year</v>
      </c>
      <c r="R524" s="3" t="str">
        <f t="shared" ca="1" si="116"/>
        <v>10%</v>
      </c>
      <c r="S524" s="13">
        <f t="shared" ca="1" si="114"/>
        <v>28609.800000000003</v>
      </c>
      <c r="T524" s="13">
        <f t="shared" ca="1" si="115"/>
        <v>257488.2</v>
      </c>
      <c r="U524" t="str">
        <f>VLOOKUP(MID(B524,G524,F524-G524),Department!$A$1:$C$20,2,0)</f>
        <v>SEO Specialist</v>
      </c>
      <c r="V524" t="str">
        <f>VLOOKUP(U524,Department!$B$1:$C$20,2,0)</f>
        <v>Product Management</v>
      </c>
      <c r="W524" t="str">
        <f>VLOOKUP(MID(B524,FIND(":",B524,F524+1)+1,2),Employee!$G$1:$H$8,2,0)</f>
        <v>France</v>
      </c>
    </row>
    <row r="525" spans="1:23" x14ac:dyDescent="0.35">
      <c r="A525" t="str">
        <f t="shared" si="104"/>
        <v>EMP-ENG-R7-2019</v>
      </c>
      <c r="B525" t="s">
        <v>589</v>
      </c>
      <c r="C525" t="str">
        <f t="shared" si="107"/>
        <v>N18915</v>
      </c>
      <c r="D525" t="str">
        <f>VLOOKUP(C525,Employee!$A$1:$B$1803,2,0)</f>
        <v>Elinor Salazar</v>
      </c>
      <c r="E525" t="str">
        <f>VLOOKUP(MID(B525,FIND(":",B525,FIND(":",B525)+1)+1,1),Employee!$C$1:$D$1803,2)</f>
        <v>Female</v>
      </c>
      <c r="F525">
        <f t="shared" si="105"/>
        <v>42</v>
      </c>
      <c r="G525">
        <f t="shared" si="106"/>
        <v>40</v>
      </c>
      <c r="H525" t="str">
        <f t="shared" si="108"/>
        <v>R7</v>
      </c>
      <c r="I525" t="str">
        <f>VLOOKUP(V525,Guide!$B$12:$C$18,2,0)</f>
        <v>ENG</v>
      </c>
      <c r="J525" s="12" t="str">
        <f t="shared" si="109"/>
        <v>C5</v>
      </c>
      <c r="K525" s="12">
        <v>30963</v>
      </c>
      <c r="L525" s="12" t="str">
        <f t="shared" si="110"/>
        <v>Millennial</v>
      </c>
      <c r="M525">
        <f t="shared" ca="1" si="111"/>
        <v>40</v>
      </c>
      <c r="N525" s="12">
        <v>43514</v>
      </c>
      <c r="O525" s="14">
        <f t="shared" ca="1" si="112"/>
        <v>6</v>
      </c>
      <c r="P525" s="13">
        <v>360603</v>
      </c>
      <c r="Q525" s="13" t="str">
        <f t="shared" ca="1" si="113"/>
        <v>5 - 10 Year</v>
      </c>
      <c r="R525" s="3" t="str">
        <f t="shared" ca="1" si="116"/>
        <v>10%</v>
      </c>
      <c r="S525" s="13">
        <f t="shared" ca="1" si="114"/>
        <v>36060.300000000003</v>
      </c>
      <c r="T525" s="13">
        <f t="shared" ca="1" si="115"/>
        <v>324542.7</v>
      </c>
      <c r="U525" t="str">
        <f>VLOOKUP(MID(B525,G525,F525-G525),Department!$A$1:$C$20,2,0)</f>
        <v>AI Engineer</v>
      </c>
      <c r="V525" t="str">
        <f>VLOOKUP(U525,Department!$B$1:$C$20,2,0)</f>
        <v>Engineering and Data</v>
      </c>
      <c r="W525" t="str">
        <f>VLOOKUP(MID(B525,FIND(":",B525,F525+1)+1,2),Employee!$G$1:$H$8,2,0)</f>
        <v>Germany</v>
      </c>
    </row>
    <row r="526" spans="1:23" x14ac:dyDescent="0.35">
      <c r="A526" t="str">
        <f t="shared" si="104"/>
        <v>EMP-SM-R10-2012</v>
      </c>
      <c r="B526" t="s">
        <v>590</v>
      </c>
      <c r="C526" t="str">
        <f t="shared" si="107"/>
        <v>N6991</v>
      </c>
      <c r="D526" t="str">
        <f>VLOOKUP(C526,Employee!$A$1:$B$1803,2,0)</f>
        <v>Ollie Owen</v>
      </c>
      <c r="E526" t="str">
        <f>VLOOKUP(MID(B526,FIND(":",B526,FIND(":",B526)+1)+1,1),Employee!$C$1:$D$1803,2)</f>
        <v>Female</v>
      </c>
      <c r="F526">
        <f t="shared" si="105"/>
        <v>42</v>
      </c>
      <c r="G526">
        <f t="shared" si="106"/>
        <v>39</v>
      </c>
      <c r="H526" t="str">
        <f t="shared" si="108"/>
        <v>R10</v>
      </c>
      <c r="I526" t="str">
        <f>VLOOKUP(V526,Guide!$B$12:$C$18,2,0)</f>
        <v>SM</v>
      </c>
      <c r="J526" s="12" t="str">
        <f t="shared" si="109"/>
        <v>C3</v>
      </c>
      <c r="K526" s="12">
        <v>30440</v>
      </c>
      <c r="L526" s="12" t="str">
        <f t="shared" si="110"/>
        <v>Millennial</v>
      </c>
      <c r="M526">
        <f t="shared" ca="1" si="111"/>
        <v>41</v>
      </c>
      <c r="N526" s="12">
        <v>41011</v>
      </c>
      <c r="O526" s="14">
        <f t="shared" ca="1" si="112"/>
        <v>12</v>
      </c>
      <c r="P526" s="13">
        <v>120674</v>
      </c>
      <c r="Q526" s="13" t="str">
        <f t="shared" ca="1" si="113"/>
        <v>11 - 15 Year</v>
      </c>
      <c r="R526" s="3" t="str">
        <f t="shared" ca="1" si="116"/>
        <v>15%</v>
      </c>
      <c r="S526" s="13">
        <f t="shared" ca="1" si="114"/>
        <v>18101.099999999999</v>
      </c>
      <c r="T526" s="13">
        <f t="shared" ca="1" si="115"/>
        <v>102572.9</v>
      </c>
      <c r="U526" t="str">
        <f>VLOOKUP(MID(B526,G526,F526-G526),Department!$A$1:$C$20,2,0)</f>
        <v>Marketing</v>
      </c>
      <c r="V526" t="str">
        <f>VLOOKUP(U526,Department!$B$1:$C$20,2,0)</f>
        <v>Sales and Marketing</v>
      </c>
      <c r="W526" t="str">
        <f>VLOOKUP(MID(B526,FIND(":",B526,F526+1)+1,2),Employee!$G$1:$H$8,2,0)</f>
        <v>United Kingdom</v>
      </c>
    </row>
    <row r="527" spans="1:23" x14ac:dyDescent="0.35">
      <c r="A527" t="str">
        <f t="shared" si="104"/>
        <v>EMP-OPR-R8-2015</v>
      </c>
      <c r="B527" t="s">
        <v>591</v>
      </c>
      <c r="C527" t="str">
        <f t="shared" si="107"/>
        <v>N5835</v>
      </c>
      <c r="D527" t="str">
        <f>VLOOKUP(C527,Employee!$A$1:$B$1803,2,0)</f>
        <v>Derrick Navarro</v>
      </c>
      <c r="E527" t="str">
        <f>VLOOKUP(MID(B527,FIND(":",B527,FIND(":",B527)+1)+1,1),Employee!$C$1:$D$1803,2)</f>
        <v>Male</v>
      </c>
      <c r="F527">
        <f t="shared" si="105"/>
        <v>41</v>
      </c>
      <c r="G527">
        <f t="shared" si="106"/>
        <v>39</v>
      </c>
      <c r="H527" t="str">
        <f t="shared" si="108"/>
        <v>R8</v>
      </c>
      <c r="I527" t="str">
        <f>VLOOKUP(V527,Guide!$B$12:$C$18,2,0)</f>
        <v>OPR</v>
      </c>
      <c r="J527" s="12" t="str">
        <f t="shared" si="109"/>
        <v>C3</v>
      </c>
      <c r="K527" s="12">
        <v>28833</v>
      </c>
      <c r="L527" s="12" t="str">
        <f t="shared" si="110"/>
        <v>Gen X</v>
      </c>
      <c r="M527">
        <f t="shared" ca="1" si="111"/>
        <v>46</v>
      </c>
      <c r="N527" s="12">
        <v>42065</v>
      </c>
      <c r="O527" s="14">
        <f t="shared" ca="1" si="112"/>
        <v>9</v>
      </c>
      <c r="P527" s="13">
        <v>422922</v>
      </c>
      <c r="Q527" s="13" t="str">
        <f t="shared" ca="1" si="113"/>
        <v>5 - 10 Year</v>
      </c>
      <c r="R527" s="3" t="str">
        <f t="shared" ca="1" si="116"/>
        <v>10%</v>
      </c>
      <c r="S527" s="13">
        <f t="shared" ca="1" si="114"/>
        <v>42292.200000000004</v>
      </c>
      <c r="T527" s="13">
        <f t="shared" ca="1" si="115"/>
        <v>380629.8</v>
      </c>
      <c r="U527" t="str">
        <f>VLOOKUP(MID(B527,G527,F527-G527),Department!$A$1:$C$20,2,0)</f>
        <v>DevOps Engineer</v>
      </c>
      <c r="V527" t="str">
        <f>VLOOKUP(U527,Department!$B$1:$C$20,2,0)</f>
        <v>Operation</v>
      </c>
      <c r="W527" t="str">
        <f>VLOOKUP(MID(B527,FIND(":",B527,F527+1)+1,2),Employee!$G$1:$H$8,2,0)</f>
        <v>United Kingdom</v>
      </c>
    </row>
    <row r="528" spans="1:23" x14ac:dyDescent="0.35">
      <c r="A528" t="str">
        <f t="shared" si="104"/>
        <v>EMP-OPR-R16-2011</v>
      </c>
      <c r="B528" t="s">
        <v>592</v>
      </c>
      <c r="C528" t="str">
        <f t="shared" si="107"/>
        <v>N6048</v>
      </c>
      <c r="D528" t="str">
        <f>VLOOKUP(C528,Employee!$A$1:$B$1803,2,0)</f>
        <v>Orlando Wallace</v>
      </c>
      <c r="E528" t="str">
        <f>VLOOKUP(MID(B528,FIND(":",B528,FIND(":",B528)+1)+1,1),Employee!$C$1:$D$1803,2)</f>
        <v>Male</v>
      </c>
      <c r="F528">
        <f t="shared" si="105"/>
        <v>42</v>
      </c>
      <c r="G528">
        <f t="shared" si="106"/>
        <v>39</v>
      </c>
      <c r="H528" t="str">
        <f t="shared" si="108"/>
        <v>R16</v>
      </c>
      <c r="I528" t="str">
        <f>VLOOKUP(V528,Guide!$B$12:$C$18,2,0)</f>
        <v>OPR</v>
      </c>
      <c r="J528" s="12" t="str">
        <f t="shared" si="109"/>
        <v>C7</v>
      </c>
      <c r="K528" s="12">
        <v>29297</v>
      </c>
      <c r="L528" s="12" t="str">
        <f t="shared" si="110"/>
        <v>Gen X</v>
      </c>
      <c r="M528">
        <f t="shared" ca="1" si="111"/>
        <v>44</v>
      </c>
      <c r="N528" s="12">
        <v>40609</v>
      </c>
      <c r="O528" s="14">
        <f t="shared" ca="1" si="112"/>
        <v>13</v>
      </c>
      <c r="P528" s="13">
        <v>162978</v>
      </c>
      <c r="Q528" s="13" t="str">
        <f t="shared" ca="1" si="113"/>
        <v>11 - 15 Year</v>
      </c>
      <c r="R528" s="3" t="str">
        <f t="shared" ca="1" si="116"/>
        <v>15%</v>
      </c>
      <c r="S528" s="13">
        <f t="shared" ca="1" si="114"/>
        <v>24446.7</v>
      </c>
      <c r="T528" s="13">
        <f t="shared" ca="1" si="115"/>
        <v>138531.29999999999</v>
      </c>
      <c r="U528" t="str">
        <f>VLOOKUP(MID(B528,G528,F528-G528),Department!$A$1:$C$20,2,0)</f>
        <v>IT Support</v>
      </c>
      <c r="V528" t="str">
        <f>VLOOKUP(U528,Department!$B$1:$C$20,2,0)</f>
        <v>Operation</v>
      </c>
      <c r="W528" t="str">
        <f>VLOOKUP(MID(B528,FIND(":",B528,F528+1)+1,2),Employee!$G$1:$H$8,2,0)</f>
        <v>Argentina</v>
      </c>
    </row>
    <row r="529" spans="1:23" x14ac:dyDescent="0.35">
      <c r="A529" t="str">
        <f t="shared" si="104"/>
        <v>EMP-ENG-R1-2015</v>
      </c>
      <c r="B529" t="s">
        <v>593</v>
      </c>
      <c r="C529" t="str">
        <f t="shared" si="107"/>
        <v>N15298</v>
      </c>
      <c r="D529" t="str">
        <f>VLOOKUP(C529,Employee!$A$1:$B$1803,2,0)</f>
        <v>Valentine Kramer</v>
      </c>
      <c r="E529" t="str">
        <f>VLOOKUP(MID(B529,FIND(":",B529,FIND(":",B529)+1)+1,1),Employee!$C$1:$D$1803,2)</f>
        <v>Male</v>
      </c>
      <c r="F529">
        <f t="shared" si="105"/>
        <v>42</v>
      </c>
      <c r="G529">
        <f t="shared" si="106"/>
        <v>40</v>
      </c>
      <c r="H529" t="str">
        <f t="shared" si="108"/>
        <v>R1</v>
      </c>
      <c r="I529" t="str">
        <f>VLOOKUP(V529,Guide!$B$12:$C$18,2,0)</f>
        <v>ENG</v>
      </c>
      <c r="J529" s="12" t="str">
        <f t="shared" si="109"/>
        <v>C4</v>
      </c>
      <c r="K529" s="12">
        <v>31284</v>
      </c>
      <c r="L529" s="12" t="str">
        <f t="shared" si="110"/>
        <v>Millennial</v>
      </c>
      <c r="M529">
        <f t="shared" ca="1" si="111"/>
        <v>39</v>
      </c>
      <c r="N529" s="12">
        <v>42317</v>
      </c>
      <c r="O529" s="14">
        <f t="shared" ca="1" si="112"/>
        <v>9</v>
      </c>
      <c r="P529" s="13">
        <v>222380</v>
      </c>
      <c r="Q529" s="13" t="str">
        <f t="shared" ca="1" si="113"/>
        <v>5 - 10 Year</v>
      </c>
      <c r="R529" s="3" t="str">
        <f t="shared" ca="1" si="116"/>
        <v>10%</v>
      </c>
      <c r="S529" s="13">
        <f t="shared" ca="1" si="114"/>
        <v>22238</v>
      </c>
      <c r="T529" s="13">
        <f t="shared" ca="1" si="115"/>
        <v>200142</v>
      </c>
      <c r="U529" t="str">
        <f>VLOOKUP(MID(B529,G529,F529-G529),Department!$A$1:$C$20,2,0)</f>
        <v>BackEnd Developer</v>
      </c>
      <c r="V529" t="str">
        <f>VLOOKUP(U529,Department!$B$1:$C$20,2,0)</f>
        <v>Engineering and Data</v>
      </c>
      <c r="W529" t="str">
        <f>VLOOKUP(MID(B529,FIND(":",B529,F529+1)+1,2),Employee!$G$1:$H$8,2,0)</f>
        <v>Australia</v>
      </c>
    </row>
    <row r="530" spans="1:23" x14ac:dyDescent="0.35">
      <c r="A530" t="str">
        <f t="shared" si="104"/>
        <v>EMP-SM-R15-2015</v>
      </c>
      <c r="B530" t="s">
        <v>594</v>
      </c>
      <c r="C530" t="str">
        <f t="shared" si="107"/>
        <v>N14630</v>
      </c>
      <c r="D530" t="str">
        <f>VLOOKUP(C530,Employee!$A$1:$B$1803,2,0)</f>
        <v>Cameron Durham</v>
      </c>
      <c r="E530" t="str">
        <f>VLOOKUP(MID(B530,FIND(":",B530,FIND(":",B530)+1)+1,1),Employee!$C$1:$D$1803,2)</f>
        <v>Male</v>
      </c>
      <c r="F530">
        <f t="shared" si="105"/>
        <v>43</v>
      </c>
      <c r="G530">
        <f t="shared" si="106"/>
        <v>40</v>
      </c>
      <c r="H530" t="str">
        <f t="shared" si="108"/>
        <v>R15</v>
      </c>
      <c r="I530" t="str">
        <f>VLOOKUP(V530,Guide!$B$12:$C$18,2,0)</f>
        <v>SM</v>
      </c>
      <c r="J530" s="12" t="str">
        <f t="shared" si="109"/>
        <v>C4</v>
      </c>
      <c r="K530" s="12">
        <v>30740</v>
      </c>
      <c r="L530" s="12" t="str">
        <f t="shared" si="110"/>
        <v>Millennial</v>
      </c>
      <c r="M530">
        <f t="shared" ca="1" si="111"/>
        <v>40</v>
      </c>
      <c r="N530" s="12">
        <v>42198</v>
      </c>
      <c r="O530" s="14">
        <f t="shared" ca="1" si="112"/>
        <v>9</v>
      </c>
      <c r="P530" s="13">
        <v>173960</v>
      </c>
      <c r="Q530" s="13" t="str">
        <f t="shared" ca="1" si="113"/>
        <v>5 - 10 Year</v>
      </c>
      <c r="R530" s="3" t="str">
        <f t="shared" ca="1" si="116"/>
        <v>10%</v>
      </c>
      <c r="S530" s="13">
        <f t="shared" ca="1" si="114"/>
        <v>17396</v>
      </c>
      <c r="T530" s="13">
        <f t="shared" ca="1" si="115"/>
        <v>156564</v>
      </c>
      <c r="U530" t="str">
        <f>VLOOKUP(MID(B530,G530,F530-G530),Department!$A$1:$C$20,2,0)</f>
        <v>Sales</v>
      </c>
      <c r="V530" t="str">
        <f>VLOOKUP(U530,Department!$B$1:$C$20,2,0)</f>
        <v>Sales and Marketing</v>
      </c>
      <c r="W530" t="str">
        <f>VLOOKUP(MID(B530,FIND(":",B530,F530+1)+1,2),Employee!$G$1:$H$8,2,0)</f>
        <v>Australia</v>
      </c>
    </row>
    <row r="531" spans="1:23" x14ac:dyDescent="0.35">
      <c r="A531" t="str">
        <f t="shared" si="104"/>
        <v>EMP-SM-R15-2015</v>
      </c>
      <c r="B531" t="s">
        <v>595</v>
      </c>
      <c r="C531" t="str">
        <f t="shared" si="107"/>
        <v>N14924</v>
      </c>
      <c r="D531" t="str">
        <f>VLOOKUP(C531,Employee!$A$1:$B$1803,2,0)</f>
        <v>Kay Peterson</v>
      </c>
      <c r="E531" t="str">
        <f>VLOOKUP(MID(B531,FIND(":",B531,FIND(":",B531)+1)+1,1),Employee!$C$1:$D$1803,2)</f>
        <v>Female</v>
      </c>
      <c r="F531">
        <f t="shared" si="105"/>
        <v>43</v>
      </c>
      <c r="G531">
        <f t="shared" si="106"/>
        <v>40</v>
      </c>
      <c r="H531" t="str">
        <f t="shared" si="108"/>
        <v>R15</v>
      </c>
      <c r="I531" t="str">
        <f>VLOOKUP(V531,Guide!$B$12:$C$18,2,0)</f>
        <v>SM</v>
      </c>
      <c r="J531" s="12" t="str">
        <f t="shared" si="109"/>
        <v>C3</v>
      </c>
      <c r="K531" s="12">
        <v>31748</v>
      </c>
      <c r="L531" s="12" t="str">
        <f t="shared" si="110"/>
        <v>Millennial</v>
      </c>
      <c r="M531">
        <f t="shared" ca="1" si="111"/>
        <v>38</v>
      </c>
      <c r="N531" s="12">
        <v>42257</v>
      </c>
      <c r="O531" s="14">
        <f t="shared" ca="1" si="112"/>
        <v>9</v>
      </c>
      <c r="P531" s="13">
        <v>160893</v>
      </c>
      <c r="Q531" s="13" t="str">
        <f t="shared" ca="1" si="113"/>
        <v>5 - 10 Year</v>
      </c>
      <c r="R531" s="3" t="str">
        <f t="shared" ca="1" si="116"/>
        <v>10%</v>
      </c>
      <c r="S531" s="13">
        <f t="shared" ca="1" si="114"/>
        <v>16089.300000000001</v>
      </c>
      <c r="T531" s="13">
        <f t="shared" ca="1" si="115"/>
        <v>144803.70000000001</v>
      </c>
      <c r="U531" t="str">
        <f>VLOOKUP(MID(B531,G531,F531-G531),Department!$A$1:$C$20,2,0)</f>
        <v>Sales</v>
      </c>
      <c r="V531" t="str">
        <f>VLOOKUP(U531,Department!$B$1:$C$20,2,0)</f>
        <v>Sales and Marketing</v>
      </c>
      <c r="W531" t="str">
        <f>VLOOKUP(MID(B531,FIND(":",B531,F531+1)+1,2),Employee!$G$1:$H$8,2,0)</f>
        <v>United Kingdom</v>
      </c>
    </row>
    <row r="532" spans="1:23" x14ac:dyDescent="0.35">
      <c r="A532" t="str">
        <f t="shared" si="104"/>
        <v>EMP-ENG-R1-2007</v>
      </c>
      <c r="B532" t="s">
        <v>596</v>
      </c>
      <c r="C532" t="str">
        <f t="shared" si="107"/>
        <v>N3796</v>
      </c>
      <c r="D532" t="str">
        <f>VLOOKUP(C532,Employee!$A$1:$B$1803,2,0)</f>
        <v>Ricky Keith</v>
      </c>
      <c r="E532" t="str">
        <f>VLOOKUP(MID(B532,FIND(":",B532,FIND(":",B532)+1)+1,1),Employee!$C$1:$D$1803,2)</f>
        <v>Male</v>
      </c>
      <c r="F532">
        <f t="shared" si="105"/>
        <v>41</v>
      </c>
      <c r="G532">
        <f t="shared" si="106"/>
        <v>39</v>
      </c>
      <c r="H532" t="str">
        <f t="shared" si="108"/>
        <v>R1</v>
      </c>
      <c r="I532" t="str">
        <f>VLOOKUP(V532,Guide!$B$12:$C$18,2,0)</f>
        <v>ENG</v>
      </c>
      <c r="J532" s="12" t="str">
        <f t="shared" si="109"/>
        <v>C6</v>
      </c>
      <c r="K532" s="12">
        <v>31067</v>
      </c>
      <c r="L532" s="12" t="str">
        <f t="shared" si="110"/>
        <v>Millennial</v>
      </c>
      <c r="M532">
        <f t="shared" ca="1" si="111"/>
        <v>40</v>
      </c>
      <c r="N532" s="12">
        <v>39204</v>
      </c>
      <c r="O532" s="14">
        <f t="shared" ca="1" si="112"/>
        <v>17</v>
      </c>
      <c r="P532" s="13">
        <v>314797</v>
      </c>
      <c r="Q532" s="13" t="str">
        <f t="shared" ca="1" si="113"/>
        <v>16 - 20 Year</v>
      </c>
      <c r="R532" s="3" t="str">
        <f t="shared" ca="1" si="116"/>
        <v>20%</v>
      </c>
      <c r="S532" s="13">
        <f t="shared" ca="1" si="114"/>
        <v>62959.4</v>
      </c>
      <c r="T532" s="13">
        <f t="shared" ca="1" si="115"/>
        <v>251837.6</v>
      </c>
      <c r="U532" t="str">
        <f>VLOOKUP(MID(B532,G532,F532-G532),Department!$A$1:$C$20,2,0)</f>
        <v>BackEnd Developer</v>
      </c>
      <c r="V532" t="str">
        <f>VLOOKUP(U532,Department!$B$1:$C$20,2,0)</f>
        <v>Engineering and Data</v>
      </c>
      <c r="W532" t="str">
        <f>VLOOKUP(MID(B532,FIND(":",B532,F532+1)+1,2),Employee!$G$1:$H$8,2,0)</f>
        <v>France</v>
      </c>
    </row>
    <row r="533" spans="1:23" x14ac:dyDescent="0.35">
      <c r="A533" t="str">
        <f t="shared" si="104"/>
        <v>EMP-SM-R15-2017</v>
      </c>
      <c r="B533" t="s">
        <v>597</v>
      </c>
      <c r="C533" t="str">
        <f t="shared" si="107"/>
        <v>N17417</v>
      </c>
      <c r="D533" t="str">
        <f>VLOOKUP(C533,Employee!$A$1:$B$1803,2,0)</f>
        <v>Chris Baird</v>
      </c>
      <c r="E533" t="str">
        <f>VLOOKUP(MID(B533,FIND(":",B533,FIND(":",B533)+1)+1,1),Employee!$C$1:$D$1803,2)</f>
        <v>Male</v>
      </c>
      <c r="F533">
        <f t="shared" si="105"/>
        <v>43</v>
      </c>
      <c r="G533">
        <f t="shared" si="106"/>
        <v>40</v>
      </c>
      <c r="H533" t="str">
        <f t="shared" si="108"/>
        <v>R15</v>
      </c>
      <c r="I533" t="str">
        <f>VLOOKUP(V533,Guide!$B$12:$C$18,2,0)</f>
        <v>SM</v>
      </c>
      <c r="J533" s="12" t="str">
        <f t="shared" si="109"/>
        <v>C3</v>
      </c>
      <c r="K533" s="12">
        <v>28880</v>
      </c>
      <c r="L533" s="12" t="str">
        <f t="shared" si="110"/>
        <v>Gen X</v>
      </c>
      <c r="M533">
        <f t="shared" ca="1" si="111"/>
        <v>46</v>
      </c>
      <c r="N533" s="12">
        <v>42796</v>
      </c>
      <c r="O533" s="14">
        <f t="shared" ca="1" si="112"/>
        <v>7</v>
      </c>
      <c r="P533" s="13">
        <v>209262</v>
      </c>
      <c r="Q533" s="13" t="str">
        <f t="shared" ca="1" si="113"/>
        <v>5 - 10 Year</v>
      </c>
      <c r="R533" s="3" t="str">
        <f t="shared" ca="1" si="116"/>
        <v>10%</v>
      </c>
      <c r="S533" s="13">
        <f t="shared" ca="1" si="114"/>
        <v>20926.2</v>
      </c>
      <c r="T533" s="13">
        <f t="shared" ca="1" si="115"/>
        <v>188335.8</v>
      </c>
      <c r="U533" t="str">
        <f>VLOOKUP(MID(B533,G533,F533-G533),Department!$A$1:$C$20,2,0)</f>
        <v>Sales</v>
      </c>
      <c r="V533" t="str">
        <f>VLOOKUP(U533,Department!$B$1:$C$20,2,0)</f>
        <v>Sales and Marketing</v>
      </c>
      <c r="W533" t="str">
        <f>VLOOKUP(MID(B533,FIND(":",B533,F533+1)+1,2),Employee!$G$1:$H$8,2,0)</f>
        <v>United Kingdom</v>
      </c>
    </row>
    <row r="534" spans="1:23" x14ac:dyDescent="0.35">
      <c r="A534" t="str">
        <f t="shared" si="104"/>
        <v>EMP-ENG-R1-2012</v>
      </c>
      <c r="B534" t="s">
        <v>598</v>
      </c>
      <c r="C534" t="str">
        <f t="shared" si="107"/>
        <v>N7856</v>
      </c>
      <c r="D534" t="str">
        <f>VLOOKUP(C534,Employee!$A$1:$B$1803,2,0)</f>
        <v>Lydia Byrd</v>
      </c>
      <c r="E534" t="str">
        <f>VLOOKUP(MID(B534,FIND(":",B534,FIND(":",B534)+1)+1,1),Employee!$C$1:$D$1803,2)</f>
        <v>Female</v>
      </c>
      <c r="F534">
        <f t="shared" si="105"/>
        <v>41</v>
      </c>
      <c r="G534">
        <f t="shared" si="106"/>
        <v>39</v>
      </c>
      <c r="H534" t="str">
        <f t="shared" si="108"/>
        <v>R1</v>
      </c>
      <c r="I534" t="str">
        <f>VLOOKUP(V534,Guide!$B$12:$C$18,2,0)</f>
        <v>ENG</v>
      </c>
      <c r="J534" s="12" t="str">
        <f t="shared" si="109"/>
        <v>C3</v>
      </c>
      <c r="K534" s="12">
        <v>30979</v>
      </c>
      <c r="L534" s="12" t="str">
        <f t="shared" si="110"/>
        <v>Millennial</v>
      </c>
      <c r="M534">
        <f t="shared" ca="1" si="111"/>
        <v>40</v>
      </c>
      <c r="N534" s="12">
        <v>41235</v>
      </c>
      <c r="O534" s="14">
        <f t="shared" ca="1" si="112"/>
        <v>12</v>
      </c>
      <c r="P534" s="13">
        <v>159805</v>
      </c>
      <c r="Q534" s="13" t="str">
        <f t="shared" ca="1" si="113"/>
        <v>11 - 15 Year</v>
      </c>
      <c r="R534" s="3" t="str">
        <f t="shared" ca="1" si="116"/>
        <v>15%</v>
      </c>
      <c r="S534" s="13">
        <f t="shared" ca="1" si="114"/>
        <v>23970.75</v>
      </c>
      <c r="T534" s="13">
        <f t="shared" ca="1" si="115"/>
        <v>135834.25</v>
      </c>
      <c r="U534" t="str">
        <f>VLOOKUP(MID(B534,G534,F534-G534),Department!$A$1:$C$20,2,0)</f>
        <v>BackEnd Developer</v>
      </c>
      <c r="V534" t="str">
        <f>VLOOKUP(U534,Department!$B$1:$C$20,2,0)</f>
        <v>Engineering and Data</v>
      </c>
      <c r="W534" t="str">
        <f>VLOOKUP(MID(B534,FIND(":",B534,F534+1)+1,2),Employee!$G$1:$H$8,2,0)</f>
        <v>United Kingdom</v>
      </c>
    </row>
    <row r="535" spans="1:23" x14ac:dyDescent="0.35">
      <c r="A535" t="str">
        <f t="shared" si="104"/>
        <v>EMP-SM-R10-2017</v>
      </c>
      <c r="B535" t="s">
        <v>599</v>
      </c>
      <c r="C535" t="str">
        <f t="shared" si="107"/>
        <v>N17663</v>
      </c>
      <c r="D535" t="str">
        <f>VLOOKUP(C535,Employee!$A$1:$B$1803,2,0)</f>
        <v>Casandra Tapia</v>
      </c>
      <c r="E535" t="str">
        <f>VLOOKUP(MID(B535,FIND(":",B535,FIND(":",B535)+1)+1,1),Employee!$C$1:$D$1803,2)</f>
        <v>Female</v>
      </c>
      <c r="F535">
        <f t="shared" si="105"/>
        <v>43</v>
      </c>
      <c r="G535">
        <f t="shared" si="106"/>
        <v>40</v>
      </c>
      <c r="H535" t="str">
        <f t="shared" si="108"/>
        <v>R10</v>
      </c>
      <c r="I535" t="str">
        <f>VLOOKUP(V535,Guide!$B$12:$C$18,2,0)</f>
        <v>SM</v>
      </c>
      <c r="J535" s="12" t="str">
        <f t="shared" si="109"/>
        <v>C1</v>
      </c>
      <c r="K535" s="12">
        <v>26087</v>
      </c>
      <c r="L535" s="12" t="str">
        <f t="shared" si="110"/>
        <v>Gen X</v>
      </c>
      <c r="M535">
        <f t="shared" ca="1" si="111"/>
        <v>53</v>
      </c>
      <c r="N535" s="12">
        <v>42817</v>
      </c>
      <c r="O535" s="14">
        <f t="shared" ca="1" si="112"/>
        <v>7</v>
      </c>
      <c r="P535" s="13">
        <v>181728</v>
      </c>
      <c r="Q535" s="13" t="str">
        <f t="shared" ca="1" si="113"/>
        <v>5 - 10 Year</v>
      </c>
      <c r="R535" s="3" t="str">
        <f t="shared" ca="1" si="116"/>
        <v>10%</v>
      </c>
      <c r="S535" s="13">
        <f t="shared" ca="1" si="114"/>
        <v>18172.8</v>
      </c>
      <c r="T535" s="13">
        <f t="shared" ca="1" si="115"/>
        <v>163555.20000000001</v>
      </c>
      <c r="U535" t="str">
        <f>VLOOKUP(MID(B535,G535,F535-G535),Department!$A$1:$C$20,2,0)</f>
        <v>Marketing</v>
      </c>
      <c r="V535" t="str">
        <f>VLOOKUP(U535,Department!$B$1:$C$20,2,0)</f>
        <v>Sales and Marketing</v>
      </c>
      <c r="W535" t="str">
        <f>VLOOKUP(MID(B535,FIND(":",B535,F535+1)+1,2),Employee!$G$1:$H$8,2,0)</f>
        <v>United States Of America</v>
      </c>
    </row>
    <row r="536" spans="1:23" x14ac:dyDescent="0.35">
      <c r="A536" t="str">
        <f t="shared" si="104"/>
        <v>EMP-OPR-R16-2017</v>
      </c>
      <c r="B536" t="s">
        <v>600</v>
      </c>
      <c r="C536" t="str">
        <f t="shared" si="107"/>
        <v>N17429</v>
      </c>
      <c r="D536" t="str">
        <f>VLOOKUP(C536,Employee!$A$1:$B$1803,2,0)</f>
        <v>Louisa Mosley</v>
      </c>
      <c r="E536" t="str">
        <f>VLOOKUP(MID(B536,FIND(":",B536,FIND(":",B536)+1)+1,1),Employee!$C$1:$D$1803,2)</f>
        <v>Female</v>
      </c>
      <c r="F536">
        <f t="shared" si="105"/>
        <v>43</v>
      </c>
      <c r="G536">
        <f t="shared" si="106"/>
        <v>40</v>
      </c>
      <c r="H536" t="str">
        <f t="shared" si="108"/>
        <v>R16</v>
      </c>
      <c r="I536" t="str">
        <f>VLOOKUP(V536,Guide!$B$12:$C$18,2,0)</f>
        <v>OPR</v>
      </c>
      <c r="J536" s="12" t="str">
        <f t="shared" si="109"/>
        <v>C4</v>
      </c>
      <c r="K536" s="12">
        <v>30869</v>
      </c>
      <c r="L536" s="12" t="str">
        <f t="shared" si="110"/>
        <v>Millennial</v>
      </c>
      <c r="M536">
        <f t="shared" ca="1" si="111"/>
        <v>40</v>
      </c>
      <c r="N536" s="12">
        <v>42800</v>
      </c>
      <c r="O536" s="14">
        <f t="shared" ca="1" si="112"/>
        <v>7</v>
      </c>
      <c r="P536" s="13">
        <v>263207</v>
      </c>
      <c r="Q536" s="13" t="str">
        <f t="shared" ca="1" si="113"/>
        <v>5 - 10 Year</v>
      </c>
      <c r="R536" s="3" t="str">
        <f t="shared" ca="1" si="116"/>
        <v>10%</v>
      </c>
      <c r="S536" s="13">
        <f t="shared" ca="1" si="114"/>
        <v>26320.7</v>
      </c>
      <c r="T536" s="13">
        <f t="shared" ca="1" si="115"/>
        <v>236886.3</v>
      </c>
      <c r="U536" t="str">
        <f>VLOOKUP(MID(B536,G536,F536-G536),Department!$A$1:$C$20,2,0)</f>
        <v>IT Support</v>
      </c>
      <c r="V536" t="str">
        <f>VLOOKUP(U536,Department!$B$1:$C$20,2,0)</f>
        <v>Operation</v>
      </c>
      <c r="W536" t="str">
        <f>VLOOKUP(MID(B536,FIND(":",B536,F536+1)+1,2),Employee!$G$1:$H$8,2,0)</f>
        <v>Australia</v>
      </c>
    </row>
    <row r="537" spans="1:23" x14ac:dyDescent="0.35">
      <c r="A537" t="str">
        <f t="shared" si="104"/>
        <v>EMP-OPR-R8-2017</v>
      </c>
      <c r="B537" t="s">
        <v>601</v>
      </c>
      <c r="C537" t="str">
        <f t="shared" si="107"/>
        <v>N18105</v>
      </c>
      <c r="D537" t="str">
        <f>VLOOKUP(C537,Employee!$A$1:$B$1803,2,0)</f>
        <v>Lawanda Shelton</v>
      </c>
      <c r="E537" t="str">
        <f>VLOOKUP(MID(B537,FIND(":",B537,FIND(":",B537)+1)+1,1),Employee!$C$1:$D$1803,2)</f>
        <v>Female</v>
      </c>
      <c r="F537">
        <f t="shared" si="105"/>
        <v>42</v>
      </c>
      <c r="G537">
        <f t="shared" si="106"/>
        <v>40</v>
      </c>
      <c r="H537" t="str">
        <f t="shared" si="108"/>
        <v>R8</v>
      </c>
      <c r="I537" t="str">
        <f>VLOOKUP(V537,Guide!$B$12:$C$18,2,0)</f>
        <v>OPR</v>
      </c>
      <c r="J537" s="12" t="str">
        <f t="shared" si="109"/>
        <v>C1</v>
      </c>
      <c r="K537" s="12">
        <v>29436</v>
      </c>
      <c r="L537" s="12" t="str">
        <f t="shared" si="110"/>
        <v>Gen X</v>
      </c>
      <c r="M537">
        <f t="shared" ca="1" si="111"/>
        <v>44</v>
      </c>
      <c r="N537" s="12">
        <v>42873</v>
      </c>
      <c r="O537" s="14">
        <f t="shared" ca="1" si="112"/>
        <v>7</v>
      </c>
      <c r="P537" s="13">
        <v>101757</v>
      </c>
      <c r="Q537" s="13" t="str">
        <f t="shared" ca="1" si="113"/>
        <v>5 - 10 Year</v>
      </c>
      <c r="R537" s="3" t="str">
        <f t="shared" ca="1" si="116"/>
        <v>10%</v>
      </c>
      <c r="S537" s="13">
        <f t="shared" ca="1" si="114"/>
        <v>10175.700000000001</v>
      </c>
      <c r="T537" s="13">
        <f t="shared" ca="1" si="115"/>
        <v>91581.3</v>
      </c>
      <c r="U537" t="str">
        <f>VLOOKUP(MID(B537,G537,F537-G537),Department!$A$1:$C$20,2,0)</f>
        <v>DevOps Engineer</v>
      </c>
      <c r="V537" t="str">
        <f>VLOOKUP(U537,Department!$B$1:$C$20,2,0)</f>
        <v>Operation</v>
      </c>
      <c r="W537" t="str">
        <f>VLOOKUP(MID(B537,FIND(":",B537,F537+1)+1,2),Employee!$G$1:$H$8,2,0)</f>
        <v>United States Of America</v>
      </c>
    </row>
    <row r="538" spans="1:23" x14ac:dyDescent="0.35">
      <c r="A538" t="str">
        <f t="shared" si="104"/>
        <v>EMP-PM-R5-2014</v>
      </c>
      <c r="B538" t="s">
        <v>602</v>
      </c>
      <c r="C538" t="str">
        <f t="shared" si="107"/>
        <v>N10707</v>
      </c>
      <c r="D538" t="str">
        <f>VLOOKUP(C538,Employee!$A$1:$B$1803,2,0)</f>
        <v>Devin Hernandez</v>
      </c>
      <c r="E538" t="str">
        <f>VLOOKUP(MID(B538,FIND(":",B538,FIND(":",B538)+1)+1,1),Employee!$C$1:$D$1803,2)</f>
        <v>Male</v>
      </c>
      <c r="F538">
        <f t="shared" si="105"/>
        <v>42</v>
      </c>
      <c r="G538">
        <f t="shared" si="106"/>
        <v>40</v>
      </c>
      <c r="H538" t="str">
        <f t="shared" si="108"/>
        <v>R5</v>
      </c>
      <c r="I538" t="str">
        <f>VLOOKUP(V538,Guide!$B$12:$C$18,2,0)</f>
        <v>PM</v>
      </c>
      <c r="J538" s="12" t="str">
        <f t="shared" si="109"/>
        <v>C2</v>
      </c>
      <c r="K538" s="12">
        <v>32141</v>
      </c>
      <c r="L538" s="12" t="str">
        <f t="shared" si="110"/>
        <v>Millennial</v>
      </c>
      <c r="M538">
        <f t="shared" ca="1" si="111"/>
        <v>37</v>
      </c>
      <c r="N538" s="12">
        <v>41823</v>
      </c>
      <c r="O538" s="14">
        <f t="shared" ca="1" si="112"/>
        <v>10</v>
      </c>
      <c r="P538" s="13">
        <v>115594</v>
      </c>
      <c r="Q538" s="13" t="str">
        <f t="shared" ca="1" si="113"/>
        <v>5 - 10 Year</v>
      </c>
      <c r="R538" s="3" t="str">
        <f t="shared" ca="1" si="116"/>
        <v>10%</v>
      </c>
      <c r="S538" s="13">
        <f t="shared" ca="1" si="114"/>
        <v>11559.400000000001</v>
      </c>
      <c r="T538" s="13">
        <f t="shared" ca="1" si="115"/>
        <v>104034.6</v>
      </c>
      <c r="U538" t="str">
        <f>VLOOKUP(MID(B538,G538,F538-G538),Department!$A$1:$C$20,2,0)</f>
        <v>Product Manager</v>
      </c>
      <c r="V538" t="str">
        <f>VLOOKUP(U538,Department!$B$1:$C$20,2,0)</f>
        <v>Product Management</v>
      </c>
      <c r="W538" t="str">
        <f>VLOOKUP(MID(B538,FIND(":",B538,F538+1)+1,2),Employee!$G$1:$H$8,2,0)</f>
        <v>Canada</v>
      </c>
    </row>
    <row r="539" spans="1:23" x14ac:dyDescent="0.35">
      <c r="A539" t="str">
        <f t="shared" si="104"/>
        <v>EMP-OPR-R11-2004</v>
      </c>
      <c r="B539" t="s">
        <v>603</v>
      </c>
      <c r="C539" t="str">
        <f t="shared" si="107"/>
        <v>N2830</v>
      </c>
      <c r="D539" t="str">
        <f>VLOOKUP(C539,Employee!$A$1:$B$1803,2,0)</f>
        <v>Micheal Wall</v>
      </c>
      <c r="E539" t="str">
        <f>VLOOKUP(MID(B539,FIND(":",B539,FIND(":",B539)+1)+1,1),Employee!$C$1:$D$1803,2)</f>
        <v>Male</v>
      </c>
      <c r="F539">
        <f t="shared" si="105"/>
        <v>42</v>
      </c>
      <c r="G539">
        <f t="shared" si="106"/>
        <v>39</v>
      </c>
      <c r="H539" t="str">
        <f t="shared" si="108"/>
        <v>R11</v>
      </c>
      <c r="I539" t="str">
        <f>VLOOKUP(V539,Guide!$B$12:$C$18,2,0)</f>
        <v>OPR</v>
      </c>
      <c r="J539" s="12" t="str">
        <f t="shared" si="109"/>
        <v>C1</v>
      </c>
      <c r="K539" s="12">
        <v>27688</v>
      </c>
      <c r="L539" s="12" t="str">
        <f t="shared" si="110"/>
        <v>Gen X</v>
      </c>
      <c r="M539">
        <f t="shared" ca="1" si="111"/>
        <v>49</v>
      </c>
      <c r="N539" s="12">
        <v>38231</v>
      </c>
      <c r="O539" s="14">
        <f t="shared" ca="1" si="112"/>
        <v>20</v>
      </c>
      <c r="P539" s="13">
        <v>290207</v>
      </c>
      <c r="Q539" s="13" t="str">
        <f t="shared" ca="1" si="113"/>
        <v>16 - 20 Year</v>
      </c>
      <c r="R539" s="3" t="str">
        <f t="shared" ca="1" si="116"/>
        <v>20%</v>
      </c>
      <c r="S539" s="13">
        <f t="shared" ca="1" si="114"/>
        <v>58041.4</v>
      </c>
      <c r="T539" s="13">
        <f t="shared" ca="1" si="115"/>
        <v>232165.6</v>
      </c>
      <c r="U539" t="str">
        <f>VLOOKUP(MID(B539,G539,F539-G539),Department!$A$1:$C$20,2,0)</f>
        <v>Technical Support</v>
      </c>
      <c r="V539" t="str">
        <f>VLOOKUP(U539,Department!$B$1:$C$20,2,0)</f>
        <v>Operation</v>
      </c>
      <c r="W539" t="str">
        <f>VLOOKUP(MID(B539,FIND(":",B539,F539+1)+1,2),Employee!$G$1:$H$8,2,0)</f>
        <v>United States Of America</v>
      </c>
    </row>
    <row r="540" spans="1:23" x14ac:dyDescent="0.35">
      <c r="A540" t="str">
        <f t="shared" si="104"/>
        <v>EMP-FN-R19-2017</v>
      </c>
      <c r="B540" t="s">
        <v>604</v>
      </c>
      <c r="C540" t="str">
        <f t="shared" si="107"/>
        <v>N18885</v>
      </c>
      <c r="D540" t="str">
        <f>VLOOKUP(C540,Employee!$A$1:$B$1803,2,0)</f>
        <v>Eugenio Stark</v>
      </c>
      <c r="E540" t="str">
        <f>VLOOKUP(MID(B540,FIND(":",B540,FIND(":",B540)+1)+1,1),Employee!$C$1:$D$1803,2)</f>
        <v>Male</v>
      </c>
      <c r="F540">
        <f t="shared" si="105"/>
        <v>43</v>
      </c>
      <c r="G540">
        <f t="shared" si="106"/>
        <v>40</v>
      </c>
      <c r="H540" t="str">
        <f t="shared" si="108"/>
        <v>R19</v>
      </c>
      <c r="I540" t="str">
        <f>VLOOKUP(V540,Guide!$B$12:$C$18,2,0)</f>
        <v>FN</v>
      </c>
      <c r="J540" s="12" t="str">
        <f t="shared" si="109"/>
        <v>C7</v>
      </c>
      <c r="K540" s="12">
        <v>33441</v>
      </c>
      <c r="L540" s="12" t="str">
        <f t="shared" si="110"/>
        <v>Millennial</v>
      </c>
      <c r="M540">
        <f t="shared" ca="1" si="111"/>
        <v>33</v>
      </c>
      <c r="N540" s="12">
        <v>42975</v>
      </c>
      <c r="O540" s="14">
        <f t="shared" ca="1" si="112"/>
        <v>7</v>
      </c>
      <c r="P540" s="13">
        <v>126536</v>
      </c>
      <c r="Q540" s="13" t="str">
        <f t="shared" ca="1" si="113"/>
        <v>5 - 10 Year</v>
      </c>
      <c r="R540" s="3" t="str">
        <f t="shared" ca="1" si="116"/>
        <v>10%</v>
      </c>
      <c r="S540" s="13">
        <f t="shared" ca="1" si="114"/>
        <v>12653.6</v>
      </c>
      <c r="T540" s="13">
        <f t="shared" ca="1" si="115"/>
        <v>113882.4</v>
      </c>
      <c r="U540" t="str">
        <f>VLOOKUP(MID(B540,G540,F540-G540),Department!$A$1:$C$20,2,0)</f>
        <v>Accounting</v>
      </c>
      <c r="V540" t="str">
        <f>VLOOKUP(U540,Department!$B$1:$C$20,2,0)</f>
        <v>Finance</v>
      </c>
      <c r="W540" t="str">
        <f>VLOOKUP(MID(B540,FIND(":",B540,F540+1)+1,2),Employee!$G$1:$H$8,2,0)</f>
        <v>Argentina</v>
      </c>
    </row>
    <row r="541" spans="1:23" x14ac:dyDescent="0.35">
      <c r="A541" t="str">
        <f t="shared" si="104"/>
        <v>EMP-SM-R10-2011</v>
      </c>
      <c r="B541" t="s">
        <v>605</v>
      </c>
      <c r="C541" t="str">
        <f t="shared" si="107"/>
        <v>N6596</v>
      </c>
      <c r="D541" t="str">
        <f>VLOOKUP(C541,Employee!$A$1:$B$1803,2,0)</f>
        <v>Dorthy White</v>
      </c>
      <c r="E541" t="str">
        <f>VLOOKUP(MID(B541,FIND(":",B541,FIND(":",B541)+1)+1,1),Employee!$C$1:$D$1803,2)</f>
        <v>Female</v>
      </c>
      <c r="F541">
        <f t="shared" si="105"/>
        <v>42</v>
      </c>
      <c r="G541">
        <f t="shared" si="106"/>
        <v>39</v>
      </c>
      <c r="H541" t="str">
        <f t="shared" si="108"/>
        <v>R10</v>
      </c>
      <c r="I541" t="str">
        <f>VLOOKUP(V541,Guide!$B$12:$C$18,2,0)</f>
        <v>SM</v>
      </c>
      <c r="J541" s="12" t="str">
        <f t="shared" si="109"/>
        <v>C4</v>
      </c>
      <c r="K541" s="12">
        <v>32559</v>
      </c>
      <c r="L541" s="12" t="str">
        <f t="shared" si="110"/>
        <v>Millennial</v>
      </c>
      <c r="M541">
        <f t="shared" ca="1" si="111"/>
        <v>36</v>
      </c>
      <c r="N541" s="12">
        <v>40882</v>
      </c>
      <c r="O541" s="14">
        <f t="shared" ca="1" si="112"/>
        <v>13</v>
      </c>
      <c r="P541" s="13">
        <v>190359</v>
      </c>
      <c r="Q541" s="13" t="str">
        <f t="shared" ca="1" si="113"/>
        <v>11 - 15 Year</v>
      </c>
      <c r="R541" s="3" t="str">
        <f t="shared" ca="1" si="116"/>
        <v>15%</v>
      </c>
      <c r="S541" s="13">
        <f t="shared" ca="1" si="114"/>
        <v>28553.85</v>
      </c>
      <c r="T541" s="13">
        <f t="shared" ca="1" si="115"/>
        <v>161805.15</v>
      </c>
      <c r="U541" t="str">
        <f>VLOOKUP(MID(B541,G541,F541-G541),Department!$A$1:$C$20,2,0)</f>
        <v>Marketing</v>
      </c>
      <c r="V541" t="str">
        <f>VLOOKUP(U541,Department!$B$1:$C$20,2,0)</f>
        <v>Sales and Marketing</v>
      </c>
      <c r="W541" t="str">
        <f>VLOOKUP(MID(B541,FIND(":",B541,F541+1)+1,2),Employee!$G$1:$H$8,2,0)</f>
        <v>Australia</v>
      </c>
    </row>
    <row r="542" spans="1:23" x14ac:dyDescent="0.35">
      <c r="A542" t="str">
        <f t="shared" si="104"/>
        <v>EMP-FN-R19-2015</v>
      </c>
      <c r="B542" t="s">
        <v>606</v>
      </c>
      <c r="C542" t="str">
        <f t="shared" si="107"/>
        <v>N15303</v>
      </c>
      <c r="D542" t="str">
        <f>VLOOKUP(C542,Employee!$A$1:$B$1803,2,0)</f>
        <v>Hilario Sharp</v>
      </c>
      <c r="E542" t="str">
        <f>VLOOKUP(MID(B542,FIND(":",B542,FIND(":",B542)+1)+1,1),Employee!$C$1:$D$1803,2)</f>
        <v>Male</v>
      </c>
      <c r="F542">
        <f t="shared" si="105"/>
        <v>43</v>
      </c>
      <c r="G542">
        <f t="shared" si="106"/>
        <v>40</v>
      </c>
      <c r="H542" t="str">
        <f t="shared" si="108"/>
        <v>R19</v>
      </c>
      <c r="I542" t="str">
        <f>VLOOKUP(V542,Guide!$B$12:$C$18,2,0)</f>
        <v>FN</v>
      </c>
      <c r="J542" s="12" t="str">
        <f t="shared" si="109"/>
        <v>C3</v>
      </c>
      <c r="K542" s="12">
        <v>30900</v>
      </c>
      <c r="L542" s="12" t="str">
        <f t="shared" si="110"/>
        <v>Millennial</v>
      </c>
      <c r="M542">
        <f t="shared" ca="1" si="111"/>
        <v>40</v>
      </c>
      <c r="N542" s="12">
        <v>42317</v>
      </c>
      <c r="O542" s="14">
        <f t="shared" ca="1" si="112"/>
        <v>9</v>
      </c>
      <c r="P542" s="13">
        <v>233004</v>
      </c>
      <c r="Q542" s="13" t="str">
        <f t="shared" ca="1" si="113"/>
        <v>5 - 10 Year</v>
      </c>
      <c r="R542" s="3" t="str">
        <f t="shared" ca="1" si="116"/>
        <v>10%</v>
      </c>
      <c r="S542" s="13">
        <f t="shared" ca="1" si="114"/>
        <v>23300.400000000001</v>
      </c>
      <c r="T542" s="13">
        <f t="shared" ca="1" si="115"/>
        <v>209703.6</v>
      </c>
      <c r="U542" t="str">
        <f>VLOOKUP(MID(B542,G542,F542-G542),Department!$A$1:$C$20,2,0)</f>
        <v>Accounting</v>
      </c>
      <c r="V542" t="str">
        <f>VLOOKUP(U542,Department!$B$1:$C$20,2,0)</f>
        <v>Finance</v>
      </c>
      <c r="W542" t="str">
        <f>VLOOKUP(MID(B542,FIND(":",B542,F542+1)+1,2),Employee!$G$1:$H$8,2,0)</f>
        <v>United Kingdom</v>
      </c>
    </row>
    <row r="543" spans="1:23" x14ac:dyDescent="0.35">
      <c r="A543" t="str">
        <f t="shared" si="104"/>
        <v>EMP-ENG-R1-2012</v>
      </c>
      <c r="B543" t="s">
        <v>607</v>
      </c>
      <c r="C543" t="str">
        <f t="shared" si="107"/>
        <v>N7863</v>
      </c>
      <c r="D543" t="str">
        <f>VLOOKUP(C543,Employee!$A$1:$B$1803,2,0)</f>
        <v>Elton Morse</v>
      </c>
      <c r="E543" t="str">
        <f>VLOOKUP(MID(B543,FIND(":",B543,FIND(":",B543)+1)+1,1),Employee!$C$1:$D$1803,2)</f>
        <v>Male</v>
      </c>
      <c r="F543">
        <f t="shared" si="105"/>
        <v>41</v>
      </c>
      <c r="G543">
        <f t="shared" si="106"/>
        <v>39</v>
      </c>
      <c r="H543" t="str">
        <f t="shared" si="108"/>
        <v>R1</v>
      </c>
      <c r="I543" t="str">
        <f>VLOOKUP(V543,Guide!$B$12:$C$18,2,0)</f>
        <v>ENG</v>
      </c>
      <c r="J543" s="12" t="str">
        <f t="shared" si="109"/>
        <v>C6</v>
      </c>
      <c r="K543" s="12">
        <v>30316</v>
      </c>
      <c r="L543" s="12" t="str">
        <f t="shared" si="110"/>
        <v>Millennial</v>
      </c>
      <c r="M543">
        <f t="shared" ca="1" si="111"/>
        <v>42</v>
      </c>
      <c r="N543" s="12">
        <v>41246</v>
      </c>
      <c r="O543" s="14">
        <f t="shared" ca="1" si="112"/>
        <v>12</v>
      </c>
      <c r="P543" s="13">
        <v>171305</v>
      </c>
      <c r="Q543" s="13" t="str">
        <f t="shared" ca="1" si="113"/>
        <v>11 - 15 Year</v>
      </c>
      <c r="R543" s="3" t="str">
        <f t="shared" ca="1" si="116"/>
        <v>15%</v>
      </c>
      <c r="S543" s="13">
        <f t="shared" ca="1" si="114"/>
        <v>25695.75</v>
      </c>
      <c r="T543" s="13">
        <f t="shared" ca="1" si="115"/>
        <v>145609.25</v>
      </c>
      <c r="U543" t="str">
        <f>VLOOKUP(MID(B543,G543,F543-G543),Department!$A$1:$C$20,2,0)</f>
        <v>BackEnd Developer</v>
      </c>
      <c r="V543" t="str">
        <f>VLOOKUP(U543,Department!$B$1:$C$20,2,0)</f>
        <v>Engineering and Data</v>
      </c>
      <c r="W543" t="str">
        <f>VLOOKUP(MID(B543,FIND(":",B543,F543+1)+1,2),Employee!$G$1:$H$8,2,0)</f>
        <v>France</v>
      </c>
    </row>
    <row r="544" spans="1:23" x14ac:dyDescent="0.35">
      <c r="A544" t="str">
        <f t="shared" si="104"/>
        <v>EMP-PM-R5-2017</v>
      </c>
      <c r="B544" t="s">
        <v>608</v>
      </c>
      <c r="C544" t="str">
        <f t="shared" si="107"/>
        <v>N19061</v>
      </c>
      <c r="D544" t="str">
        <f>VLOOKUP(C544,Employee!$A$1:$B$1803,2,0)</f>
        <v>Danial Daugherty</v>
      </c>
      <c r="E544" t="str">
        <f>VLOOKUP(MID(B544,FIND(":",B544,FIND(":",B544)+1)+1,1),Employee!$C$1:$D$1803,2)</f>
        <v>Male</v>
      </c>
      <c r="F544">
        <f t="shared" si="105"/>
        <v>42</v>
      </c>
      <c r="G544">
        <f t="shared" si="106"/>
        <v>40</v>
      </c>
      <c r="H544" t="str">
        <f t="shared" si="108"/>
        <v>R5</v>
      </c>
      <c r="I544" t="str">
        <f>VLOOKUP(V544,Guide!$B$12:$C$18,2,0)</f>
        <v>PM</v>
      </c>
      <c r="J544" s="12" t="str">
        <f t="shared" si="109"/>
        <v>C4</v>
      </c>
      <c r="K544" s="12">
        <v>32608</v>
      </c>
      <c r="L544" s="12" t="str">
        <f t="shared" si="110"/>
        <v>Millennial</v>
      </c>
      <c r="M544">
        <f t="shared" ca="1" si="111"/>
        <v>35</v>
      </c>
      <c r="N544" s="12">
        <v>43003</v>
      </c>
      <c r="O544" s="14">
        <f t="shared" ca="1" si="112"/>
        <v>7</v>
      </c>
      <c r="P544" s="13">
        <v>77513</v>
      </c>
      <c r="Q544" s="13" t="str">
        <f t="shared" ca="1" si="113"/>
        <v>5 - 10 Year</v>
      </c>
      <c r="R544" s="3" t="str">
        <f t="shared" ca="1" si="116"/>
        <v>10%</v>
      </c>
      <c r="S544" s="13">
        <f t="shared" ca="1" si="114"/>
        <v>7751.3</v>
      </c>
      <c r="T544" s="13">
        <f t="shared" ca="1" si="115"/>
        <v>69761.7</v>
      </c>
      <c r="U544" t="str">
        <f>VLOOKUP(MID(B544,G544,F544-G544),Department!$A$1:$C$20,2,0)</f>
        <v>Product Manager</v>
      </c>
      <c r="V544" t="str">
        <f>VLOOKUP(U544,Department!$B$1:$C$20,2,0)</f>
        <v>Product Management</v>
      </c>
      <c r="W544" t="str">
        <f>VLOOKUP(MID(B544,FIND(":",B544,F544+1)+1,2),Employee!$G$1:$H$8,2,0)</f>
        <v>Australia</v>
      </c>
    </row>
    <row r="545" spans="1:23" x14ac:dyDescent="0.35">
      <c r="A545" t="str">
        <f t="shared" si="104"/>
        <v>EMP-PM-R5-2017</v>
      </c>
      <c r="B545" t="s">
        <v>609</v>
      </c>
      <c r="C545" t="str">
        <f t="shared" si="107"/>
        <v>N17873</v>
      </c>
      <c r="D545" t="str">
        <f>VLOOKUP(C545,Employee!$A$1:$B$1803,2,0)</f>
        <v>Deshawn Donaldson</v>
      </c>
      <c r="E545" t="str">
        <f>VLOOKUP(MID(B545,FIND(":",B545,FIND(":",B545)+1)+1,1),Employee!$C$1:$D$1803,2)</f>
        <v>Male</v>
      </c>
      <c r="F545">
        <f t="shared" si="105"/>
        <v>42</v>
      </c>
      <c r="G545">
        <f t="shared" si="106"/>
        <v>40</v>
      </c>
      <c r="H545" t="str">
        <f t="shared" si="108"/>
        <v>R5</v>
      </c>
      <c r="I545" t="str">
        <f>VLOOKUP(V545,Guide!$B$12:$C$18,2,0)</f>
        <v>PM</v>
      </c>
      <c r="J545" s="12" t="str">
        <f t="shared" si="109"/>
        <v>C6</v>
      </c>
      <c r="K545" s="12">
        <v>30738</v>
      </c>
      <c r="L545" s="12" t="str">
        <f t="shared" si="110"/>
        <v>Millennial</v>
      </c>
      <c r="M545">
        <f t="shared" ca="1" si="111"/>
        <v>40</v>
      </c>
      <c r="N545" s="12">
        <v>42849</v>
      </c>
      <c r="O545" s="14">
        <f t="shared" ca="1" si="112"/>
        <v>7</v>
      </c>
      <c r="P545" s="13">
        <v>264375</v>
      </c>
      <c r="Q545" s="13" t="str">
        <f t="shared" ca="1" si="113"/>
        <v>5 - 10 Year</v>
      </c>
      <c r="R545" s="3" t="str">
        <f t="shared" ca="1" si="116"/>
        <v>10%</v>
      </c>
      <c r="S545" s="13">
        <f t="shared" ca="1" si="114"/>
        <v>26437.5</v>
      </c>
      <c r="T545" s="13">
        <f t="shared" ca="1" si="115"/>
        <v>237937.5</v>
      </c>
      <c r="U545" t="str">
        <f>VLOOKUP(MID(B545,G545,F545-G545),Department!$A$1:$C$20,2,0)</f>
        <v>Product Manager</v>
      </c>
      <c r="V545" t="str">
        <f>VLOOKUP(U545,Department!$B$1:$C$20,2,0)</f>
        <v>Product Management</v>
      </c>
      <c r="W545" t="str">
        <f>VLOOKUP(MID(B545,FIND(":",B545,F545+1)+1,2),Employee!$G$1:$H$8,2,0)</f>
        <v>France</v>
      </c>
    </row>
    <row r="546" spans="1:23" x14ac:dyDescent="0.35">
      <c r="A546" t="str">
        <f t="shared" si="104"/>
        <v>EMP-SM-R9-2015</v>
      </c>
      <c r="B546" t="s">
        <v>610</v>
      </c>
      <c r="C546" t="str">
        <f t="shared" si="107"/>
        <v>N15008</v>
      </c>
      <c r="D546" t="str">
        <f>VLOOKUP(C546,Employee!$A$1:$B$1803,2,0)</f>
        <v>Mickey Farley</v>
      </c>
      <c r="E546" t="str">
        <f>VLOOKUP(MID(B546,FIND(":",B546,FIND(":",B546)+1)+1,1),Employee!$C$1:$D$1803,2)</f>
        <v>Male</v>
      </c>
      <c r="F546">
        <f t="shared" si="105"/>
        <v>42</v>
      </c>
      <c r="G546">
        <f t="shared" si="106"/>
        <v>40</v>
      </c>
      <c r="H546" t="str">
        <f t="shared" si="108"/>
        <v>R9</v>
      </c>
      <c r="I546" t="str">
        <f>VLOOKUP(V546,Guide!$B$12:$C$18,2,0)</f>
        <v>SM</v>
      </c>
      <c r="J546" s="12" t="str">
        <f t="shared" si="109"/>
        <v>C5</v>
      </c>
      <c r="K546" s="12">
        <v>31984</v>
      </c>
      <c r="L546" s="12" t="str">
        <f t="shared" si="110"/>
        <v>Millennial</v>
      </c>
      <c r="M546">
        <f t="shared" ca="1" si="111"/>
        <v>37</v>
      </c>
      <c r="N546" s="12">
        <v>42268</v>
      </c>
      <c r="O546" s="14">
        <f t="shared" ca="1" si="112"/>
        <v>9</v>
      </c>
      <c r="P546" s="13">
        <v>204704</v>
      </c>
      <c r="Q546" s="13" t="str">
        <f t="shared" ca="1" si="113"/>
        <v>5 - 10 Year</v>
      </c>
      <c r="R546" s="3" t="str">
        <f t="shared" ca="1" si="116"/>
        <v>10%</v>
      </c>
      <c r="S546" s="13">
        <f t="shared" ca="1" si="114"/>
        <v>20470.400000000001</v>
      </c>
      <c r="T546" s="13">
        <f t="shared" ca="1" si="115"/>
        <v>184233.60000000001</v>
      </c>
      <c r="U546" t="str">
        <f>VLOOKUP(MID(B546,G546,F546-G546),Department!$A$1:$C$20,2,0)</f>
        <v xml:space="preserve">Presales </v>
      </c>
      <c r="V546" t="str">
        <f>VLOOKUP(U546,Department!$B$1:$C$20,2,0)</f>
        <v>Sales and Marketing</v>
      </c>
      <c r="W546" t="str">
        <f>VLOOKUP(MID(B546,FIND(":",B546,F546+1)+1,2),Employee!$G$1:$H$8,2,0)</f>
        <v>Germany</v>
      </c>
    </row>
    <row r="547" spans="1:23" x14ac:dyDescent="0.35">
      <c r="A547" t="str">
        <f t="shared" si="104"/>
        <v>EMP-OPR-R2-2013</v>
      </c>
      <c r="B547" t="s">
        <v>611</v>
      </c>
      <c r="C547" t="str">
        <f t="shared" si="107"/>
        <v>N8911</v>
      </c>
      <c r="D547" t="str">
        <f>VLOOKUP(C547,Employee!$A$1:$B$1803,2,0)</f>
        <v>Israel Wyatt</v>
      </c>
      <c r="E547" t="str">
        <f>VLOOKUP(MID(B547,FIND(":",B547,FIND(":",B547)+1)+1,1),Employee!$C$1:$D$1803,2)</f>
        <v>Male</v>
      </c>
      <c r="F547">
        <f t="shared" si="105"/>
        <v>41</v>
      </c>
      <c r="G547">
        <f t="shared" si="106"/>
        <v>39</v>
      </c>
      <c r="H547" t="str">
        <f t="shared" si="108"/>
        <v>R2</v>
      </c>
      <c r="I547" t="str">
        <f>VLOOKUP(V547,Guide!$B$12:$C$18,2,0)</f>
        <v>OPR</v>
      </c>
      <c r="J547" s="12" t="str">
        <f t="shared" si="109"/>
        <v>C2</v>
      </c>
      <c r="K547" s="12">
        <v>32834</v>
      </c>
      <c r="L547" s="12" t="str">
        <f t="shared" si="110"/>
        <v>Millennial</v>
      </c>
      <c r="M547">
        <f t="shared" ca="1" si="111"/>
        <v>35</v>
      </c>
      <c r="N547" s="12">
        <v>41473</v>
      </c>
      <c r="O547" s="14">
        <f t="shared" ca="1" si="112"/>
        <v>11</v>
      </c>
      <c r="P547" s="13">
        <v>155130</v>
      </c>
      <c r="Q547" s="13" t="str">
        <f t="shared" ca="1" si="113"/>
        <v>11 - 15 Year</v>
      </c>
      <c r="R547" s="3" t="str">
        <f t="shared" ca="1" si="116"/>
        <v>15%</v>
      </c>
      <c r="S547" s="13">
        <f t="shared" ca="1" si="114"/>
        <v>23269.5</v>
      </c>
      <c r="T547" s="13">
        <f t="shared" ca="1" si="115"/>
        <v>131860.5</v>
      </c>
      <c r="U547" t="str">
        <f>VLOOKUP(MID(B547,G547,F547-G547),Department!$A$1:$C$20,2,0)</f>
        <v>Network Engineer</v>
      </c>
      <c r="V547" t="str">
        <f>VLOOKUP(U547,Department!$B$1:$C$20,2,0)</f>
        <v>Operation</v>
      </c>
      <c r="W547" t="str">
        <f>VLOOKUP(MID(B547,FIND(":",B547,F547+1)+1,2),Employee!$G$1:$H$8,2,0)</f>
        <v>Canada</v>
      </c>
    </row>
    <row r="548" spans="1:23" x14ac:dyDescent="0.35">
      <c r="A548" t="str">
        <f t="shared" si="104"/>
        <v>EMP-SM-R15-2013</v>
      </c>
      <c r="B548" t="s">
        <v>612</v>
      </c>
      <c r="C548" t="str">
        <f t="shared" si="107"/>
        <v>N8999</v>
      </c>
      <c r="D548" t="str">
        <f>VLOOKUP(C548,Employee!$A$1:$B$1803,2,0)</f>
        <v>Junior Simmons</v>
      </c>
      <c r="E548" t="str">
        <f>VLOOKUP(MID(B548,FIND(":",B548,FIND(":",B548)+1)+1,1),Employee!$C$1:$D$1803,2)</f>
        <v>Male</v>
      </c>
      <c r="F548">
        <f t="shared" si="105"/>
        <v>42</v>
      </c>
      <c r="G548">
        <f t="shared" si="106"/>
        <v>39</v>
      </c>
      <c r="H548" t="str">
        <f t="shared" si="108"/>
        <v>R15</v>
      </c>
      <c r="I548" t="str">
        <f>VLOOKUP(V548,Guide!$B$12:$C$18,2,0)</f>
        <v>SM</v>
      </c>
      <c r="J548" s="12" t="str">
        <f t="shared" si="109"/>
        <v>C6</v>
      </c>
      <c r="K548" s="12">
        <v>30623</v>
      </c>
      <c r="L548" s="12" t="str">
        <f t="shared" si="110"/>
        <v>Millennial</v>
      </c>
      <c r="M548">
        <f t="shared" ca="1" si="111"/>
        <v>41</v>
      </c>
      <c r="N548" s="12">
        <v>41491</v>
      </c>
      <c r="O548" s="14">
        <f t="shared" ca="1" si="112"/>
        <v>11</v>
      </c>
      <c r="P548" s="13">
        <v>162081</v>
      </c>
      <c r="Q548" s="13" t="str">
        <f t="shared" ca="1" si="113"/>
        <v>11 - 15 Year</v>
      </c>
      <c r="R548" s="3" t="str">
        <f t="shared" ca="1" si="116"/>
        <v>15%</v>
      </c>
      <c r="S548" s="13">
        <f t="shared" ca="1" si="114"/>
        <v>24312.149999999998</v>
      </c>
      <c r="T548" s="13">
        <f t="shared" ca="1" si="115"/>
        <v>137768.85</v>
      </c>
      <c r="U548" t="str">
        <f>VLOOKUP(MID(B548,G548,F548-G548),Department!$A$1:$C$20,2,0)</f>
        <v>Sales</v>
      </c>
      <c r="V548" t="str">
        <f>VLOOKUP(U548,Department!$B$1:$C$20,2,0)</f>
        <v>Sales and Marketing</v>
      </c>
      <c r="W548" t="str">
        <f>VLOOKUP(MID(B548,FIND(":",B548,F548+1)+1,2),Employee!$G$1:$H$8,2,0)</f>
        <v>France</v>
      </c>
    </row>
    <row r="549" spans="1:23" x14ac:dyDescent="0.35">
      <c r="A549" t="str">
        <f t="shared" si="104"/>
        <v>EMP-PM-R14-2014</v>
      </c>
      <c r="B549" t="s">
        <v>613</v>
      </c>
      <c r="C549" t="str">
        <f t="shared" si="107"/>
        <v>N11441</v>
      </c>
      <c r="D549" t="str">
        <f>VLOOKUP(C549,Employee!$A$1:$B$1803,2,0)</f>
        <v>Parker Barajas</v>
      </c>
      <c r="E549" t="str">
        <f>VLOOKUP(MID(B549,FIND(":",B549,FIND(":",B549)+1)+1,1),Employee!$C$1:$D$1803,2)</f>
        <v>Male</v>
      </c>
      <c r="F549">
        <f t="shared" si="105"/>
        <v>43</v>
      </c>
      <c r="G549">
        <f t="shared" si="106"/>
        <v>40</v>
      </c>
      <c r="H549" t="str">
        <f t="shared" si="108"/>
        <v>R14</v>
      </c>
      <c r="I549" t="str">
        <f>VLOOKUP(V549,Guide!$B$12:$C$18,2,0)</f>
        <v>PM</v>
      </c>
      <c r="J549" s="12" t="str">
        <f t="shared" si="109"/>
        <v>C1</v>
      </c>
      <c r="K549" s="12">
        <v>23464</v>
      </c>
      <c r="L549" s="12" t="str">
        <f t="shared" si="110"/>
        <v>Baby Boomer</v>
      </c>
      <c r="M549">
        <f t="shared" ca="1" si="111"/>
        <v>60</v>
      </c>
      <c r="N549" s="12">
        <v>41953</v>
      </c>
      <c r="O549" s="14">
        <f t="shared" ca="1" si="112"/>
        <v>10</v>
      </c>
      <c r="P549" s="13">
        <v>614940</v>
      </c>
      <c r="Q549" s="13" t="str">
        <f t="shared" ca="1" si="113"/>
        <v>5 - 10 Year</v>
      </c>
      <c r="R549" s="3" t="str">
        <f t="shared" ca="1" si="116"/>
        <v>10%</v>
      </c>
      <c r="S549" s="13">
        <f t="shared" ca="1" si="114"/>
        <v>61494</v>
      </c>
      <c r="T549" s="13">
        <f t="shared" ca="1" si="115"/>
        <v>553446</v>
      </c>
      <c r="U549" t="str">
        <f>VLOOKUP(MID(B549,G549,F549-G549),Department!$A$1:$C$20,2,0)</f>
        <v>SEO Specialist</v>
      </c>
      <c r="V549" t="str">
        <f>VLOOKUP(U549,Department!$B$1:$C$20,2,0)</f>
        <v>Product Management</v>
      </c>
      <c r="W549" t="str">
        <f>VLOOKUP(MID(B549,FIND(":",B549,F549+1)+1,2),Employee!$G$1:$H$8,2,0)</f>
        <v>United States Of America</v>
      </c>
    </row>
    <row r="550" spans="1:23" x14ac:dyDescent="0.35">
      <c r="A550" t="str">
        <f t="shared" si="104"/>
        <v>EMP-HR-R18-2013</v>
      </c>
      <c r="B550" t="s">
        <v>614</v>
      </c>
      <c r="C550" t="str">
        <f t="shared" si="107"/>
        <v>N8744</v>
      </c>
      <c r="D550" t="str">
        <f>VLOOKUP(C550,Employee!$A$1:$B$1803,2,0)</f>
        <v>Lou Mills</v>
      </c>
      <c r="E550" t="str">
        <f>VLOOKUP(MID(B550,FIND(":",B550,FIND(":",B550)+1)+1,1),Employee!$C$1:$D$1803,2)</f>
        <v>Male</v>
      </c>
      <c r="F550">
        <f t="shared" si="105"/>
        <v>42</v>
      </c>
      <c r="G550">
        <f t="shared" si="106"/>
        <v>39</v>
      </c>
      <c r="H550" t="str">
        <f t="shared" si="108"/>
        <v>R18</v>
      </c>
      <c r="I550" t="str">
        <f>VLOOKUP(V550,Guide!$B$12:$C$18,2,0)</f>
        <v>HR</v>
      </c>
      <c r="J550" s="12" t="str">
        <f t="shared" si="109"/>
        <v>C4</v>
      </c>
      <c r="K550" s="12">
        <v>31723</v>
      </c>
      <c r="L550" s="12" t="str">
        <f t="shared" si="110"/>
        <v>Millennial</v>
      </c>
      <c r="M550">
        <f t="shared" ca="1" si="111"/>
        <v>38</v>
      </c>
      <c r="N550" s="12">
        <v>41449</v>
      </c>
      <c r="O550" s="14">
        <f t="shared" ca="1" si="112"/>
        <v>11</v>
      </c>
      <c r="P550" s="13">
        <v>109816</v>
      </c>
      <c r="Q550" s="13" t="str">
        <f t="shared" ca="1" si="113"/>
        <v>11 - 15 Year</v>
      </c>
      <c r="R550" s="3" t="str">
        <f t="shared" ca="1" si="116"/>
        <v>15%</v>
      </c>
      <c r="S550" s="13">
        <f t="shared" ca="1" si="114"/>
        <v>16472.399999999998</v>
      </c>
      <c r="T550" s="13">
        <f t="shared" ca="1" si="115"/>
        <v>93343.6</v>
      </c>
      <c r="U550" t="str">
        <f>VLOOKUP(MID(B550,G550,F550-G550),Department!$A$1:$C$20,2,0)</f>
        <v>HR</v>
      </c>
      <c r="V550" t="str">
        <f>VLOOKUP(U550,Department!$B$1:$C$20,2,0)</f>
        <v>HR</v>
      </c>
      <c r="W550" t="str">
        <f>VLOOKUP(MID(B550,FIND(":",B550,F550+1)+1,2),Employee!$G$1:$H$8,2,0)</f>
        <v>Australia</v>
      </c>
    </row>
    <row r="551" spans="1:23" x14ac:dyDescent="0.35">
      <c r="A551" t="str">
        <f t="shared" si="104"/>
        <v>EMP-PM-R6-2018</v>
      </c>
      <c r="B551" t="s">
        <v>615</v>
      </c>
      <c r="C551" t="str">
        <f t="shared" si="107"/>
        <v>N19957</v>
      </c>
      <c r="D551" t="str">
        <f>VLOOKUP(C551,Employee!$A$1:$B$1803,2,0)</f>
        <v>Jim Berry</v>
      </c>
      <c r="E551" t="str">
        <f>VLOOKUP(MID(B551,FIND(":",B551,FIND(":",B551)+1)+1,1),Employee!$C$1:$D$1803,2)</f>
        <v>Male</v>
      </c>
      <c r="F551">
        <f t="shared" si="105"/>
        <v>42</v>
      </c>
      <c r="G551">
        <f t="shared" si="106"/>
        <v>40</v>
      </c>
      <c r="H551" t="str">
        <f t="shared" si="108"/>
        <v>R6</v>
      </c>
      <c r="I551" t="str">
        <f>VLOOKUP(V551,Guide!$B$12:$C$18,2,0)</f>
        <v>PM</v>
      </c>
      <c r="J551" s="12" t="str">
        <f t="shared" si="109"/>
        <v>C6</v>
      </c>
      <c r="K551" s="12">
        <v>32319</v>
      </c>
      <c r="L551" s="12" t="str">
        <f t="shared" si="110"/>
        <v>Millennial</v>
      </c>
      <c r="M551">
        <f t="shared" ca="1" si="111"/>
        <v>36</v>
      </c>
      <c r="N551" s="12">
        <v>43171</v>
      </c>
      <c r="O551" s="14">
        <f t="shared" ca="1" si="112"/>
        <v>6</v>
      </c>
      <c r="P551" s="13">
        <v>75997</v>
      </c>
      <c r="Q551" s="13" t="str">
        <f t="shared" ca="1" si="113"/>
        <v>5 - 10 Year</v>
      </c>
      <c r="R551" s="3" t="str">
        <f t="shared" ca="1" si="116"/>
        <v>10%</v>
      </c>
      <c r="S551" s="13">
        <f t="shared" ca="1" si="114"/>
        <v>7599.7000000000007</v>
      </c>
      <c r="T551" s="13">
        <f t="shared" ca="1" si="115"/>
        <v>68397.3</v>
      </c>
      <c r="U551" t="str">
        <f>VLOOKUP(MID(B551,G551,F551-G551),Department!$A$1:$C$20,2,0)</f>
        <v>UI/UX</v>
      </c>
      <c r="V551" t="str">
        <f>VLOOKUP(U551,Department!$B$1:$C$20,2,0)</f>
        <v>Product Management</v>
      </c>
      <c r="W551" t="str">
        <f>VLOOKUP(MID(B551,FIND(":",B551,F551+1)+1,2),Employee!$G$1:$H$8,2,0)</f>
        <v>France</v>
      </c>
    </row>
    <row r="552" spans="1:23" x14ac:dyDescent="0.35">
      <c r="A552" t="str">
        <f t="shared" si="104"/>
        <v>EMP-ENG-R1-2014</v>
      </c>
      <c r="B552" t="s">
        <v>616</v>
      </c>
      <c r="C552" t="str">
        <f t="shared" si="107"/>
        <v>N10249</v>
      </c>
      <c r="D552" t="str">
        <f>VLOOKUP(C552,Employee!$A$1:$B$1803,2,0)</f>
        <v>Domenic Cox</v>
      </c>
      <c r="E552" t="str">
        <f>VLOOKUP(MID(B552,FIND(":",B552,FIND(":",B552)+1)+1,1),Employee!$C$1:$D$1803,2)</f>
        <v>Male</v>
      </c>
      <c r="F552">
        <f t="shared" si="105"/>
        <v>42</v>
      </c>
      <c r="G552">
        <f t="shared" si="106"/>
        <v>40</v>
      </c>
      <c r="H552" t="str">
        <f t="shared" si="108"/>
        <v>R1</v>
      </c>
      <c r="I552" t="str">
        <f>VLOOKUP(V552,Guide!$B$12:$C$18,2,0)</f>
        <v>ENG</v>
      </c>
      <c r="J552" s="12" t="str">
        <f t="shared" si="109"/>
        <v>C4</v>
      </c>
      <c r="K552" s="12">
        <v>32203</v>
      </c>
      <c r="L552" s="12" t="str">
        <f t="shared" si="110"/>
        <v>Millennial</v>
      </c>
      <c r="M552">
        <f t="shared" ca="1" si="111"/>
        <v>36</v>
      </c>
      <c r="N552" s="12">
        <v>41753</v>
      </c>
      <c r="O552" s="14">
        <f t="shared" ca="1" si="112"/>
        <v>10</v>
      </c>
      <c r="P552" s="13">
        <v>92346</v>
      </c>
      <c r="Q552" s="13" t="str">
        <f t="shared" ca="1" si="113"/>
        <v>5 - 10 Year</v>
      </c>
      <c r="R552" s="3" t="str">
        <f t="shared" ca="1" si="116"/>
        <v>10%</v>
      </c>
      <c r="S552" s="13">
        <f t="shared" ca="1" si="114"/>
        <v>9234.6</v>
      </c>
      <c r="T552" s="13">
        <f t="shared" ca="1" si="115"/>
        <v>83111.399999999994</v>
      </c>
      <c r="U552" t="str">
        <f>VLOOKUP(MID(B552,G552,F552-G552),Department!$A$1:$C$20,2,0)</f>
        <v>BackEnd Developer</v>
      </c>
      <c r="V552" t="str">
        <f>VLOOKUP(U552,Department!$B$1:$C$20,2,0)</f>
        <v>Engineering and Data</v>
      </c>
      <c r="W552" t="str">
        <f>VLOOKUP(MID(B552,FIND(":",B552,F552+1)+1,2),Employee!$G$1:$H$8,2,0)</f>
        <v>Australia</v>
      </c>
    </row>
    <row r="553" spans="1:23" x14ac:dyDescent="0.35">
      <c r="A553" t="str">
        <f t="shared" si="104"/>
        <v>EMP-SM-R15-2018</v>
      </c>
      <c r="B553" t="s">
        <v>617</v>
      </c>
      <c r="C553" t="str">
        <f t="shared" si="107"/>
        <v>N18754</v>
      </c>
      <c r="D553" t="str">
        <f>VLOOKUP(C553,Employee!$A$1:$B$1803,2,0)</f>
        <v>Xavier Bates</v>
      </c>
      <c r="E553" t="str">
        <f>VLOOKUP(MID(B553,FIND(":",B553,FIND(":",B553)+1)+1,1),Employee!$C$1:$D$1803,2)</f>
        <v>Male</v>
      </c>
      <c r="F553">
        <f t="shared" si="105"/>
        <v>43</v>
      </c>
      <c r="G553">
        <f t="shared" si="106"/>
        <v>40</v>
      </c>
      <c r="H553" t="str">
        <f t="shared" si="108"/>
        <v>R15</v>
      </c>
      <c r="I553" t="str">
        <f>VLOOKUP(V553,Guide!$B$12:$C$18,2,0)</f>
        <v>SM</v>
      </c>
      <c r="J553" s="12" t="str">
        <f t="shared" si="109"/>
        <v>C6</v>
      </c>
      <c r="K553" s="12">
        <v>30176</v>
      </c>
      <c r="L553" s="12" t="str">
        <f t="shared" si="110"/>
        <v>Millennial</v>
      </c>
      <c r="M553">
        <f t="shared" ca="1" si="111"/>
        <v>42</v>
      </c>
      <c r="N553" s="12">
        <v>43150</v>
      </c>
      <c r="O553" s="14">
        <f t="shared" ca="1" si="112"/>
        <v>7</v>
      </c>
      <c r="P553" s="13">
        <v>219914</v>
      </c>
      <c r="Q553" s="13" t="str">
        <f t="shared" ca="1" si="113"/>
        <v>5 - 10 Year</v>
      </c>
      <c r="R553" s="3" t="str">
        <f t="shared" ca="1" si="116"/>
        <v>10%</v>
      </c>
      <c r="S553" s="13">
        <f t="shared" ca="1" si="114"/>
        <v>21991.4</v>
      </c>
      <c r="T553" s="13">
        <f t="shared" ca="1" si="115"/>
        <v>197922.6</v>
      </c>
      <c r="U553" t="str">
        <f>VLOOKUP(MID(B553,G553,F553-G553),Department!$A$1:$C$20,2,0)</f>
        <v>Sales</v>
      </c>
      <c r="V553" t="str">
        <f>VLOOKUP(U553,Department!$B$1:$C$20,2,0)</f>
        <v>Sales and Marketing</v>
      </c>
      <c r="W553" t="str">
        <f>VLOOKUP(MID(B553,FIND(":",B553,F553+1)+1,2),Employee!$G$1:$H$8,2,0)</f>
        <v>France</v>
      </c>
    </row>
    <row r="554" spans="1:23" x14ac:dyDescent="0.35">
      <c r="A554" t="str">
        <f t="shared" si="104"/>
        <v>EMP-OPR-R16-2013</v>
      </c>
      <c r="B554" t="s">
        <v>618</v>
      </c>
      <c r="C554" t="str">
        <f t="shared" si="107"/>
        <v>N8197</v>
      </c>
      <c r="D554" t="str">
        <f>VLOOKUP(C554,Employee!$A$1:$B$1803,2,0)</f>
        <v>Bernie Cisneros</v>
      </c>
      <c r="E554" t="str">
        <f>VLOOKUP(MID(B554,FIND(":",B554,FIND(":",B554)+1)+1,1),Employee!$C$1:$D$1803,2)</f>
        <v>Male</v>
      </c>
      <c r="F554">
        <f t="shared" si="105"/>
        <v>42</v>
      </c>
      <c r="G554">
        <f t="shared" si="106"/>
        <v>39</v>
      </c>
      <c r="H554" t="str">
        <f t="shared" si="108"/>
        <v>R16</v>
      </c>
      <c r="I554" t="str">
        <f>VLOOKUP(V554,Guide!$B$12:$C$18,2,0)</f>
        <v>OPR</v>
      </c>
      <c r="J554" s="12" t="str">
        <f t="shared" si="109"/>
        <v>C1</v>
      </c>
      <c r="K554" s="12">
        <v>30590</v>
      </c>
      <c r="L554" s="12" t="str">
        <f t="shared" si="110"/>
        <v>Millennial</v>
      </c>
      <c r="M554">
        <f t="shared" ca="1" si="111"/>
        <v>41</v>
      </c>
      <c r="N554" s="12">
        <v>41337</v>
      </c>
      <c r="O554" s="14">
        <f t="shared" ca="1" si="112"/>
        <v>11</v>
      </c>
      <c r="P554" s="13">
        <v>110761</v>
      </c>
      <c r="Q554" s="13" t="str">
        <f t="shared" ca="1" si="113"/>
        <v>11 - 15 Year</v>
      </c>
      <c r="R554" s="3" t="str">
        <f t="shared" ca="1" si="116"/>
        <v>15%</v>
      </c>
      <c r="S554" s="13">
        <f t="shared" ca="1" si="114"/>
        <v>16614.149999999998</v>
      </c>
      <c r="T554" s="13">
        <f t="shared" ca="1" si="115"/>
        <v>94146.85</v>
      </c>
      <c r="U554" t="str">
        <f>VLOOKUP(MID(B554,G554,F554-G554),Department!$A$1:$C$20,2,0)</f>
        <v>IT Support</v>
      </c>
      <c r="V554" t="str">
        <f>VLOOKUP(U554,Department!$B$1:$C$20,2,0)</f>
        <v>Operation</v>
      </c>
      <c r="W554" t="str">
        <f>VLOOKUP(MID(B554,FIND(":",B554,F554+1)+1,2),Employee!$G$1:$H$8,2,0)</f>
        <v>United States Of America</v>
      </c>
    </row>
    <row r="555" spans="1:23" x14ac:dyDescent="0.35">
      <c r="A555" t="str">
        <f t="shared" si="104"/>
        <v>EMP-ENG-R12-2019</v>
      </c>
      <c r="B555" t="s">
        <v>619</v>
      </c>
      <c r="C555" t="str">
        <f t="shared" si="107"/>
        <v>N19748</v>
      </c>
      <c r="D555" t="str">
        <f>VLOOKUP(C555,Employee!$A$1:$B$1803,2,0)</f>
        <v>Dane Pena</v>
      </c>
      <c r="E555" t="str">
        <f>VLOOKUP(MID(B555,FIND(":",B555,FIND(":",B555)+1)+1,1),Employee!$C$1:$D$1803,2)</f>
        <v>Male</v>
      </c>
      <c r="F555">
        <f t="shared" si="105"/>
        <v>43</v>
      </c>
      <c r="G555">
        <f t="shared" si="106"/>
        <v>40</v>
      </c>
      <c r="H555" t="str">
        <f t="shared" si="108"/>
        <v>R12</v>
      </c>
      <c r="I555" t="str">
        <f>VLOOKUP(V555,Guide!$B$12:$C$18,2,0)</f>
        <v>ENG</v>
      </c>
      <c r="J555" s="12" t="str">
        <f t="shared" si="109"/>
        <v>C6</v>
      </c>
      <c r="K555" s="12">
        <v>32556</v>
      </c>
      <c r="L555" s="12" t="str">
        <f t="shared" si="110"/>
        <v>Millennial</v>
      </c>
      <c r="M555">
        <f t="shared" ca="1" si="111"/>
        <v>36</v>
      </c>
      <c r="N555" s="12">
        <v>43713</v>
      </c>
      <c r="O555" s="14">
        <f t="shared" ca="1" si="112"/>
        <v>5</v>
      </c>
      <c r="P555" s="13">
        <v>104133</v>
      </c>
      <c r="Q555" s="13" t="str">
        <f t="shared" ca="1" si="113"/>
        <v>5 - 10 Year</v>
      </c>
      <c r="R555" s="3" t="str">
        <f t="shared" ca="1" si="116"/>
        <v>10%</v>
      </c>
      <c r="S555" s="13">
        <f t="shared" ca="1" si="114"/>
        <v>10413.300000000001</v>
      </c>
      <c r="T555" s="13">
        <f t="shared" ca="1" si="115"/>
        <v>93719.7</v>
      </c>
      <c r="U555" t="str">
        <f>VLOOKUP(MID(B555,G555,F555-G555),Department!$A$1:$C$20,2,0)</f>
        <v>Data Analyst</v>
      </c>
      <c r="V555" t="str">
        <f>VLOOKUP(U555,Department!$B$1:$C$20,2,0)</f>
        <v>Engineering and Data</v>
      </c>
      <c r="W555" t="str">
        <f>VLOOKUP(MID(B555,FIND(":",B555,F555+1)+1,2),Employee!$G$1:$H$8,2,0)</f>
        <v>France</v>
      </c>
    </row>
    <row r="556" spans="1:23" x14ac:dyDescent="0.35">
      <c r="A556" t="str">
        <f t="shared" si="104"/>
        <v>EMP-ENG-R12-2013</v>
      </c>
      <c r="B556" t="s">
        <v>620</v>
      </c>
      <c r="C556" t="str">
        <f t="shared" si="107"/>
        <v>N8941</v>
      </c>
      <c r="D556" t="str">
        <f>VLOOKUP(C556,Employee!$A$1:$B$1803,2,0)</f>
        <v>Conrad Riddle</v>
      </c>
      <c r="E556" t="str">
        <f>VLOOKUP(MID(B556,FIND(":",B556,FIND(":",B556)+1)+1,1),Employee!$C$1:$D$1803,2)</f>
        <v>Male</v>
      </c>
      <c r="F556">
        <f t="shared" si="105"/>
        <v>42</v>
      </c>
      <c r="G556">
        <f t="shared" si="106"/>
        <v>39</v>
      </c>
      <c r="H556" t="str">
        <f t="shared" si="108"/>
        <v>R12</v>
      </c>
      <c r="I556" t="str">
        <f>VLOOKUP(V556,Guide!$B$12:$C$18,2,0)</f>
        <v>ENG</v>
      </c>
      <c r="J556" s="12" t="str">
        <f t="shared" si="109"/>
        <v>C2</v>
      </c>
      <c r="K556" s="12">
        <v>31362</v>
      </c>
      <c r="L556" s="12" t="str">
        <f t="shared" si="110"/>
        <v>Millennial</v>
      </c>
      <c r="M556">
        <f t="shared" ca="1" si="111"/>
        <v>39</v>
      </c>
      <c r="N556" s="12">
        <v>41480</v>
      </c>
      <c r="O556" s="14">
        <f t="shared" ca="1" si="112"/>
        <v>11</v>
      </c>
      <c r="P556" s="13">
        <v>136574</v>
      </c>
      <c r="Q556" s="13" t="str">
        <f t="shared" ca="1" si="113"/>
        <v>11 - 15 Year</v>
      </c>
      <c r="R556" s="3" t="str">
        <f t="shared" ca="1" si="116"/>
        <v>15%</v>
      </c>
      <c r="S556" s="13">
        <f t="shared" ca="1" si="114"/>
        <v>20486.099999999999</v>
      </c>
      <c r="T556" s="13">
        <f t="shared" ca="1" si="115"/>
        <v>116087.9</v>
      </c>
      <c r="U556" t="str">
        <f>VLOOKUP(MID(B556,G556,F556-G556),Department!$A$1:$C$20,2,0)</f>
        <v>Data Analyst</v>
      </c>
      <c r="V556" t="str">
        <f>VLOOKUP(U556,Department!$B$1:$C$20,2,0)</f>
        <v>Engineering and Data</v>
      </c>
      <c r="W556" t="str">
        <f>VLOOKUP(MID(B556,FIND(":",B556,F556+1)+1,2),Employee!$G$1:$H$8,2,0)</f>
        <v>Canada</v>
      </c>
    </row>
    <row r="557" spans="1:23" x14ac:dyDescent="0.35">
      <c r="A557" t="str">
        <f t="shared" si="104"/>
        <v>EMP-PM-R6-2017</v>
      </c>
      <c r="B557" t="s">
        <v>621</v>
      </c>
      <c r="C557" t="str">
        <f t="shared" si="107"/>
        <v>N17732</v>
      </c>
      <c r="D557" t="str">
        <f>VLOOKUP(C557,Employee!$A$1:$B$1803,2,0)</f>
        <v>Rhett Marshall</v>
      </c>
      <c r="E557" t="str">
        <f>VLOOKUP(MID(B557,FIND(":",B557,FIND(":",B557)+1)+1,1),Employee!$C$1:$D$1803,2)</f>
        <v>Male</v>
      </c>
      <c r="F557">
        <f t="shared" si="105"/>
        <v>42</v>
      </c>
      <c r="G557">
        <f t="shared" si="106"/>
        <v>40</v>
      </c>
      <c r="H557" t="str">
        <f t="shared" si="108"/>
        <v>R6</v>
      </c>
      <c r="I557" t="str">
        <f>VLOOKUP(V557,Guide!$B$12:$C$18,2,0)</f>
        <v>PM</v>
      </c>
      <c r="J557" s="12" t="str">
        <f t="shared" si="109"/>
        <v>C3</v>
      </c>
      <c r="K557" s="12">
        <v>29690</v>
      </c>
      <c r="L557" s="12" t="str">
        <f t="shared" si="110"/>
        <v>Millennial</v>
      </c>
      <c r="M557">
        <f t="shared" ca="1" si="111"/>
        <v>43</v>
      </c>
      <c r="N557" s="12">
        <v>42828</v>
      </c>
      <c r="O557" s="14">
        <f t="shared" ca="1" si="112"/>
        <v>7</v>
      </c>
      <c r="P557" s="13">
        <v>486983</v>
      </c>
      <c r="Q557" s="13" t="str">
        <f t="shared" ca="1" si="113"/>
        <v>5 - 10 Year</v>
      </c>
      <c r="R557" s="3" t="str">
        <f t="shared" ca="1" si="116"/>
        <v>10%</v>
      </c>
      <c r="S557" s="13">
        <f t="shared" ca="1" si="114"/>
        <v>48698.3</v>
      </c>
      <c r="T557" s="13">
        <f t="shared" ca="1" si="115"/>
        <v>438284.7</v>
      </c>
      <c r="U557" t="str">
        <f>VLOOKUP(MID(B557,G557,F557-G557),Department!$A$1:$C$20,2,0)</f>
        <v>UI/UX</v>
      </c>
      <c r="V557" t="str">
        <f>VLOOKUP(U557,Department!$B$1:$C$20,2,0)</f>
        <v>Product Management</v>
      </c>
      <c r="W557" t="str">
        <f>VLOOKUP(MID(B557,FIND(":",B557,F557+1)+1,2),Employee!$G$1:$H$8,2,0)</f>
        <v>United Kingdom</v>
      </c>
    </row>
    <row r="558" spans="1:23" x14ac:dyDescent="0.35">
      <c r="A558" t="str">
        <f t="shared" si="104"/>
        <v>EMP-ENG-R4-2017</v>
      </c>
      <c r="B558" t="s">
        <v>622</v>
      </c>
      <c r="C558" t="str">
        <f t="shared" si="107"/>
        <v>N18472</v>
      </c>
      <c r="D558" t="str">
        <f>VLOOKUP(C558,Employee!$A$1:$B$1803,2,0)</f>
        <v>Elvia Ewing</v>
      </c>
      <c r="E558" t="str">
        <f>VLOOKUP(MID(B558,FIND(":",B558,FIND(":",B558)+1)+1,1),Employee!$C$1:$D$1803,2)</f>
        <v>Female</v>
      </c>
      <c r="F558">
        <f t="shared" si="105"/>
        <v>42</v>
      </c>
      <c r="G558">
        <f t="shared" si="106"/>
        <v>40</v>
      </c>
      <c r="H558" t="str">
        <f t="shared" si="108"/>
        <v>R4</v>
      </c>
      <c r="I558" t="str">
        <f>VLOOKUP(V558,Guide!$B$12:$C$18,2,0)</f>
        <v>ENG</v>
      </c>
      <c r="J558" s="12" t="str">
        <f t="shared" si="109"/>
        <v>C4</v>
      </c>
      <c r="K558" s="12">
        <v>33188</v>
      </c>
      <c r="L558" s="12" t="str">
        <f t="shared" si="110"/>
        <v>Millennial</v>
      </c>
      <c r="M558">
        <f t="shared" ca="1" si="111"/>
        <v>34</v>
      </c>
      <c r="N558" s="12">
        <v>42915</v>
      </c>
      <c r="O558" s="14">
        <f t="shared" ca="1" si="112"/>
        <v>7</v>
      </c>
      <c r="P558" s="13">
        <v>113284</v>
      </c>
      <c r="Q558" s="13" t="str">
        <f t="shared" ca="1" si="113"/>
        <v>5 - 10 Year</v>
      </c>
      <c r="R558" s="3" t="str">
        <f t="shared" ca="1" si="116"/>
        <v>10%</v>
      </c>
      <c r="S558" s="13">
        <f t="shared" ca="1" si="114"/>
        <v>11328.400000000001</v>
      </c>
      <c r="T558" s="13">
        <f t="shared" ca="1" si="115"/>
        <v>101955.6</v>
      </c>
      <c r="U558" t="str">
        <f>VLOOKUP(MID(B558,G558,F558-G558),Department!$A$1:$C$20,2,0)</f>
        <v>FrontEnd Developer</v>
      </c>
      <c r="V558" t="str">
        <f>VLOOKUP(U558,Department!$B$1:$C$20,2,0)</f>
        <v>Engineering and Data</v>
      </c>
      <c r="W558" t="str">
        <f>VLOOKUP(MID(B558,FIND(":",B558,F558+1)+1,2),Employee!$G$1:$H$8,2,0)</f>
        <v>Australia</v>
      </c>
    </row>
    <row r="559" spans="1:23" x14ac:dyDescent="0.35">
      <c r="A559" t="str">
        <f t="shared" si="104"/>
        <v>EMP-SM-R9-2015</v>
      </c>
      <c r="B559" t="s">
        <v>623</v>
      </c>
      <c r="C559" t="str">
        <f t="shared" si="107"/>
        <v>N14862</v>
      </c>
      <c r="D559" t="str">
        <f>VLOOKUP(C559,Employee!$A$1:$B$1803,2,0)</f>
        <v>Leigh Waller</v>
      </c>
      <c r="E559" t="str">
        <f>VLOOKUP(MID(B559,FIND(":",B559,FIND(":",B559)+1)+1,1),Employee!$C$1:$D$1803,2)</f>
        <v>Female</v>
      </c>
      <c r="F559">
        <f t="shared" si="105"/>
        <v>42</v>
      </c>
      <c r="G559">
        <f t="shared" si="106"/>
        <v>40</v>
      </c>
      <c r="H559" t="str">
        <f t="shared" si="108"/>
        <v>R9</v>
      </c>
      <c r="I559" t="str">
        <f>VLOOKUP(V559,Guide!$B$12:$C$18,2,0)</f>
        <v>SM</v>
      </c>
      <c r="J559" s="12" t="str">
        <f t="shared" si="109"/>
        <v>C6</v>
      </c>
      <c r="K559" s="12">
        <v>33145</v>
      </c>
      <c r="L559" s="12" t="str">
        <f t="shared" si="110"/>
        <v>Millennial</v>
      </c>
      <c r="M559">
        <f t="shared" ca="1" si="111"/>
        <v>34</v>
      </c>
      <c r="N559" s="12">
        <v>42240</v>
      </c>
      <c r="O559" s="14">
        <f t="shared" ca="1" si="112"/>
        <v>9</v>
      </c>
      <c r="P559" s="13">
        <v>229033</v>
      </c>
      <c r="Q559" s="13" t="str">
        <f t="shared" ca="1" si="113"/>
        <v>5 - 10 Year</v>
      </c>
      <c r="R559" s="3" t="str">
        <f t="shared" ca="1" si="116"/>
        <v>10%</v>
      </c>
      <c r="S559" s="13">
        <f t="shared" ca="1" si="114"/>
        <v>22903.300000000003</v>
      </c>
      <c r="T559" s="13">
        <f t="shared" ca="1" si="115"/>
        <v>206129.7</v>
      </c>
      <c r="U559" t="str">
        <f>VLOOKUP(MID(B559,G559,F559-G559),Department!$A$1:$C$20,2,0)</f>
        <v xml:space="preserve">Presales </v>
      </c>
      <c r="V559" t="str">
        <f>VLOOKUP(U559,Department!$B$1:$C$20,2,0)</f>
        <v>Sales and Marketing</v>
      </c>
      <c r="W559" t="str">
        <f>VLOOKUP(MID(B559,FIND(":",B559,F559+1)+1,2),Employee!$G$1:$H$8,2,0)</f>
        <v>France</v>
      </c>
    </row>
    <row r="560" spans="1:23" x14ac:dyDescent="0.35">
      <c r="A560" t="str">
        <f t="shared" si="104"/>
        <v>EMP-OPR-R16-2012</v>
      </c>
      <c r="B560" t="s">
        <v>624</v>
      </c>
      <c r="C560" t="str">
        <f t="shared" si="107"/>
        <v>N7447</v>
      </c>
      <c r="D560" t="str">
        <f>VLOOKUP(C560,Employee!$A$1:$B$1803,2,0)</f>
        <v>Floyd Escobar</v>
      </c>
      <c r="E560" t="str">
        <f>VLOOKUP(MID(B560,FIND(":",B560,FIND(":",B560)+1)+1,1),Employee!$C$1:$D$1803,2)</f>
        <v>Male</v>
      </c>
      <c r="F560">
        <f t="shared" si="105"/>
        <v>42</v>
      </c>
      <c r="G560">
        <f t="shared" si="106"/>
        <v>39</v>
      </c>
      <c r="H560" t="str">
        <f t="shared" si="108"/>
        <v>R16</v>
      </c>
      <c r="I560" t="str">
        <f>VLOOKUP(V560,Guide!$B$12:$C$18,2,0)</f>
        <v>OPR</v>
      </c>
      <c r="J560" s="12" t="str">
        <f t="shared" si="109"/>
        <v>C4</v>
      </c>
      <c r="K560" s="12">
        <v>31724</v>
      </c>
      <c r="L560" s="12" t="str">
        <f t="shared" si="110"/>
        <v>Millennial</v>
      </c>
      <c r="M560">
        <f t="shared" ca="1" si="111"/>
        <v>38</v>
      </c>
      <c r="N560" s="12">
        <v>41130</v>
      </c>
      <c r="O560" s="14">
        <f t="shared" ca="1" si="112"/>
        <v>12</v>
      </c>
      <c r="P560" s="13">
        <v>166870</v>
      </c>
      <c r="Q560" s="13" t="str">
        <f t="shared" ca="1" si="113"/>
        <v>11 - 15 Year</v>
      </c>
      <c r="R560" s="3" t="str">
        <f t="shared" ca="1" si="116"/>
        <v>15%</v>
      </c>
      <c r="S560" s="13">
        <f t="shared" ca="1" si="114"/>
        <v>25030.5</v>
      </c>
      <c r="T560" s="13">
        <f t="shared" ca="1" si="115"/>
        <v>141839.5</v>
      </c>
      <c r="U560" t="str">
        <f>VLOOKUP(MID(B560,G560,F560-G560),Department!$A$1:$C$20,2,0)</f>
        <v>IT Support</v>
      </c>
      <c r="V560" t="str">
        <f>VLOOKUP(U560,Department!$B$1:$C$20,2,0)</f>
        <v>Operation</v>
      </c>
      <c r="W560" t="str">
        <f>VLOOKUP(MID(B560,FIND(":",B560,F560+1)+1,2),Employee!$G$1:$H$8,2,0)</f>
        <v>Australia</v>
      </c>
    </row>
    <row r="561" spans="1:23" x14ac:dyDescent="0.35">
      <c r="A561" t="str">
        <f t="shared" si="104"/>
        <v>EMP-OPR-R11-2017</v>
      </c>
      <c r="B561" t="s">
        <v>625</v>
      </c>
      <c r="C561" t="str">
        <f t="shared" si="107"/>
        <v>N18273</v>
      </c>
      <c r="D561" t="str">
        <f>VLOOKUP(C561,Employee!$A$1:$B$1803,2,0)</f>
        <v>Harrison Mckenzie</v>
      </c>
      <c r="E561" t="str">
        <f>VLOOKUP(MID(B561,FIND(":",B561,FIND(":",B561)+1)+1,1),Employee!$C$1:$D$1803,2)</f>
        <v>Male</v>
      </c>
      <c r="F561">
        <f t="shared" si="105"/>
        <v>43</v>
      </c>
      <c r="G561">
        <f t="shared" si="106"/>
        <v>40</v>
      </c>
      <c r="H561" t="str">
        <f t="shared" si="108"/>
        <v>R11</v>
      </c>
      <c r="I561" t="str">
        <f>VLOOKUP(V561,Guide!$B$12:$C$18,2,0)</f>
        <v>OPR</v>
      </c>
      <c r="J561" s="12" t="str">
        <f t="shared" si="109"/>
        <v>C5</v>
      </c>
      <c r="K561" s="12">
        <v>31085</v>
      </c>
      <c r="L561" s="12" t="str">
        <f t="shared" si="110"/>
        <v>Millennial</v>
      </c>
      <c r="M561">
        <f t="shared" ca="1" si="111"/>
        <v>40</v>
      </c>
      <c r="N561" s="12">
        <v>42891</v>
      </c>
      <c r="O561" s="14">
        <f t="shared" ca="1" si="112"/>
        <v>7</v>
      </c>
      <c r="P561" s="13">
        <v>214580</v>
      </c>
      <c r="Q561" s="13" t="str">
        <f t="shared" ca="1" si="113"/>
        <v>5 - 10 Year</v>
      </c>
      <c r="R561" s="3" t="str">
        <f t="shared" ca="1" si="116"/>
        <v>10%</v>
      </c>
      <c r="S561" s="13">
        <f t="shared" ca="1" si="114"/>
        <v>21458</v>
      </c>
      <c r="T561" s="13">
        <f t="shared" ca="1" si="115"/>
        <v>193122</v>
      </c>
      <c r="U561" t="str">
        <f>VLOOKUP(MID(B561,G561,F561-G561),Department!$A$1:$C$20,2,0)</f>
        <v>Technical Support</v>
      </c>
      <c r="V561" t="str">
        <f>VLOOKUP(U561,Department!$B$1:$C$20,2,0)</f>
        <v>Operation</v>
      </c>
      <c r="W561" t="str">
        <f>VLOOKUP(MID(B561,FIND(":",B561,F561+1)+1,2),Employee!$G$1:$H$8,2,0)</f>
        <v>Germany</v>
      </c>
    </row>
    <row r="562" spans="1:23" x14ac:dyDescent="0.35">
      <c r="A562" t="str">
        <f t="shared" si="104"/>
        <v>EMP-PM-R5-2016</v>
      </c>
      <c r="B562" t="s">
        <v>626</v>
      </c>
      <c r="C562" t="str">
        <f t="shared" si="107"/>
        <v>N15716</v>
      </c>
      <c r="D562" t="str">
        <f>VLOOKUP(C562,Employee!$A$1:$B$1803,2,0)</f>
        <v>Jordon Hunt</v>
      </c>
      <c r="E562" t="str">
        <f>VLOOKUP(MID(B562,FIND(":",B562,FIND(":",B562)+1)+1,1),Employee!$C$1:$D$1803,2)</f>
        <v>Male</v>
      </c>
      <c r="F562">
        <f t="shared" si="105"/>
        <v>42</v>
      </c>
      <c r="G562">
        <f t="shared" si="106"/>
        <v>40</v>
      </c>
      <c r="H562" t="str">
        <f t="shared" si="108"/>
        <v>R5</v>
      </c>
      <c r="I562" t="str">
        <f>VLOOKUP(V562,Guide!$B$12:$C$18,2,0)</f>
        <v>PM</v>
      </c>
      <c r="J562" s="12" t="str">
        <f t="shared" si="109"/>
        <v>C2</v>
      </c>
      <c r="K562" s="12">
        <v>32125</v>
      </c>
      <c r="L562" s="12" t="str">
        <f t="shared" si="110"/>
        <v>Millennial</v>
      </c>
      <c r="M562">
        <f t="shared" ca="1" si="111"/>
        <v>37</v>
      </c>
      <c r="N562" s="12">
        <v>42457</v>
      </c>
      <c r="O562" s="14">
        <f t="shared" ca="1" si="112"/>
        <v>8</v>
      </c>
      <c r="P562" s="13">
        <v>158260</v>
      </c>
      <c r="Q562" s="13" t="str">
        <f t="shared" ca="1" si="113"/>
        <v>5 - 10 Year</v>
      </c>
      <c r="R562" s="3" t="str">
        <f t="shared" ca="1" si="116"/>
        <v>10%</v>
      </c>
      <c r="S562" s="13">
        <f t="shared" ca="1" si="114"/>
        <v>15826</v>
      </c>
      <c r="T562" s="13">
        <f t="shared" ca="1" si="115"/>
        <v>142434</v>
      </c>
      <c r="U562" t="str">
        <f>VLOOKUP(MID(B562,G562,F562-G562),Department!$A$1:$C$20,2,0)</f>
        <v>Product Manager</v>
      </c>
      <c r="V562" t="str">
        <f>VLOOKUP(U562,Department!$B$1:$C$20,2,0)</f>
        <v>Product Management</v>
      </c>
      <c r="W562" t="str">
        <f>VLOOKUP(MID(B562,FIND(":",B562,F562+1)+1,2),Employee!$G$1:$H$8,2,0)</f>
        <v>Canada</v>
      </c>
    </row>
    <row r="563" spans="1:23" x14ac:dyDescent="0.35">
      <c r="A563" t="str">
        <f t="shared" si="104"/>
        <v>EMP-ENG-R7-2019</v>
      </c>
      <c r="B563" t="s">
        <v>627</v>
      </c>
      <c r="C563" t="str">
        <f t="shared" si="107"/>
        <v>N21686</v>
      </c>
      <c r="D563" t="str">
        <f>VLOOKUP(C563,Employee!$A$1:$B$1803,2,0)</f>
        <v>Ivory Price</v>
      </c>
      <c r="E563" t="str">
        <f>VLOOKUP(MID(B563,FIND(":",B563,FIND(":",B563)+1)+1,1),Employee!$C$1:$D$1803,2)</f>
        <v>Male</v>
      </c>
      <c r="F563">
        <f t="shared" si="105"/>
        <v>42</v>
      </c>
      <c r="G563">
        <f t="shared" si="106"/>
        <v>40</v>
      </c>
      <c r="H563" t="str">
        <f t="shared" si="108"/>
        <v>R7</v>
      </c>
      <c r="I563" t="str">
        <f>VLOOKUP(V563,Guide!$B$12:$C$18,2,0)</f>
        <v>ENG</v>
      </c>
      <c r="J563" s="12" t="str">
        <f t="shared" si="109"/>
        <v>C6</v>
      </c>
      <c r="K563" s="12">
        <v>30564</v>
      </c>
      <c r="L563" s="12" t="str">
        <f t="shared" si="110"/>
        <v>Millennial</v>
      </c>
      <c r="M563">
        <f t="shared" ca="1" si="111"/>
        <v>41</v>
      </c>
      <c r="N563" s="12">
        <v>43566</v>
      </c>
      <c r="O563" s="14">
        <f t="shared" ca="1" si="112"/>
        <v>5</v>
      </c>
      <c r="P563" s="13">
        <v>261951</v>
      </c>
      <c r="Q563" s="13" t="str">
        <f t="shared" ca="1" si="113"/>
        <v>5 - 10 Year</v>
      </c>
      <c r="R563" s="3" t="str">
        <f t="shared" ca="1" si="116"/>
        <v>10%</v>
      </c>
      <c r="S563" s="13">
        <f t="shared" ca="1" si="114"/>
        <v>26195.100000000002</v>
      </c>
      <c r="T563" s="13">
        <f t="shared" ca="1" si="115"/>
        <v>235755.9</v>
      </c>
      <c r="U563" t="str">
        <f>VLOOKUP(MID(B563,G563,F563-G563),Department!$A$1:$C$20,2,0)</f>
        <v>AI Engineer</v>
      </c>
      <c r="V563" t="str">
        <f>VLOOKUP(U563,Department!$B$1:$C$20,2,0)</f>
        <v>Engineering and Data</v>
      </c>
      <c r="W563" t="str">
        <f>VLOOKUP(MID(B563,FIND(":",B563,F563+1)+1,2),Employee!$G$1:$H$8,2,0)</f>
        <v>France</v>
      </c>
    </row>
    <row r="564" spans="1:23" x14ac:dyDescent="0.35">
      <c r="A564" t="str">
        <f t="shared" si="104"/>
        <v>EMP-ENG-R4-2016</v>
      </c>
      <c r="B564" t="s">
        <v>628</v>
      </c>
      <c r="C564" t="str">
        <f t="shared" si="107"/>
        <v>N16208</v>
      </c>
      <c r="D564" t="str">
        <f>VLOOKUP(C564,Employee!$A$1:$B$1803,2,0)</f>
        <v>Sean Moody</v>
      </c>
      <c r="E564" t="str">
        <f>VLOOKUP(MID(B564,FIND(":",B564,FIND(":",B564)+1)+1,1),Employee!$C$1:$D$1803,2)</f>
        <v>Male</v>
      </c>
      <c r="F564">
        <f t="shared" si="105"/>
        <v>42</v>
      </c>
      <c r="G564">
        <f t="shared" si="106"/>
        <v>40</v>
      </c>
      <c r="H564" t="str">
        <f t="shared" si="108"/>
        <v>R4</v>
      </c>
      <c r="I564" t="str">
        <f>VLOOKUP(V564,Guide!$B$12:$C$18,2,0)</f>
        <v>ENG</v>
      </c>
      <c r="J564" s="12" t="str">
        <f t="shared" si="109"/>
        <v>C4</v>
      </c>
      <c r="K564" s="12">
        <v>31975</v>
      </c>
      <c r="L564" s="12" t="str">
        <f t="shared" si="110"/>
        <v>Millennial</v>
      </c>
      <c r="M564">
        <f t="shared" ca="1" si="111"/>
        <v>37</v>
      </c>
      <c r="N564" s="12">
        <v>42537</v>
      </c>
      <c r="O564" s="14">
        <f t="shared" ca="1" si="112"/>
        <v>8</v>
      </c>
      <c r="P564" s="13">
        <v>267066</v>
      </c>
      <c r="Q564" s="13" t="str">
        <f t="shared" ca="1" si="113"/>
        <v>5 - 10 Year</v>
      </c>
      <c r="R564" s="3" t="str">
        <f t="shared" ca="1" si="116"/>
        <v>10%</v>
      </c>
      <c r="S564" s="13">
        <f t="shared" ca="1" si="114"/>
        <v>26706.600000000002</v>
      </c>
      <c r="T564" s="13">
        <f t="shared" ca="1" si="115"/>
        <v>240359.4</v>
      </c>
      <c r="U564" t="str">
        <f>VLOOKUP(MID(B564,G564,F564-G564),Department!$A$1:$C$20,2,0)</f>
        <v>FrontEnd Developer</v>
      </c>
      <c r="V564" t="str">
        <f>VLOOKUP(U564,Department!$B$1:$C$20,2,0)</f>
        <v>Engineering and Data</v>
      </c>
      <c r="W564" t="str">
        <f>VLOOKUP(MID(B564,FIND(":",B564,F564+1)+1,2),Employee!$G$1:$H$8,2,0)</f>
        <v>Australia</v>
      </c>
    </row>
    <row r="565" spans="1:23" x14ac:dyDescent="0.35">
      <c r="A565" t="str">
        <f t="shared" si="104"/>
        <v>EMP-ENG-R3-2013</v>
      </c>
      <c r="B565" t="s">
        <v>629</v>
      </c>
      <c r="C565" t="str">
        <f t="shared" si="107"/>
        <v>N9373</v>
      </c>
      <c r="D565" t="str">
        <f>VLOOKUP(C565,Employee!$A$1:$B$1803,2,0)</f>
        <v>Rod Andrews</v>
      </c>
      <c r="E565" t="str">
        <f>VLOOKUP(MID(B565,FIND(":",B565,FIND(":",B565)+1)+1,1),Employee!$C$1:$D$1803,2)</f>
        <v>Male</v>
      </c>
      <c r="F565">
        <f t="shared" si="105"/>
        <v>41</v>
      </c>
      <c r="G565">
        <f t="shared" si="106"/>
        <v>39</v>
      </c>
      <c r="H565" t="str">
        <f t="shared" si="108"/>
        <v>R3</v>
      </c>
      <c r="I565" t="str">
        <f>VLOOKUP(V565,Guide!$B$12:$C$18,2,0)</f>
        <v>ENG</v>
      </c>
      <c r="J565" s="12" t="str">
        <f t="shared" si="109"/>
        <v>C3</v>
      </c>
      <c r="K565" s="12">
        <v>32736</v>
      </c>
      <c r="L565" s="12" t="str">
        <f t="shared" si="110"/>
        <v>Millennial</v>
      </c>
      <c r="M565">
        <f t="shared" ca="1" si="111"/>
        <v>35</v>
      </c>
      <c r="N565" s="12">
        <v>41599</v>
      </c>
      <c r="O565" s="14">
        <f t="shared" ca="1" si="112"/>
        <v>11</v>
      </c>
      <c r="P565" s="13">
        <v>187260</v>
      </c>
      <c r="Q565" s="13" t="str">
        <f t="shared" ca="1" si="113"/>
        <v>11 - 15 Year</v>
      </c>
      <c r="R565" s="3" t="str">
        <f t="shared" ca="1" si="116"/>
        <v>15%</v>
      </c>
      <c r="S565" s="13">
        <f t="shared" ca="1" si="114"/>
        <v>28089</v>
      </c>
      <c r="T565" s="13">
        <f t="shared" ca="1" si="115"/>
        <v>159171</v>
      </c>
      <c r="U565" t="str">
        <f>VLOOKUP(MID(B565,G565,F565-G565),Department!$A$1:$C$20,2,0)</f>
        <v>Software Quality Assurance</v>
      </c>
      <c r="V565" t="str">
        <f>VLOOKUP(U565,Department!$B$1:$C$20,2,0)</f>
        <v>Engineering and Data</v>
      </c>
      <c r="W565" t="str">
        <f>VLOOKUP(MID(B565,FIND(":",B565,F565+1)+1,2),Employee!$G$1:$H$8,2,0)</f>
        <v>United Kingdom</v>
      </c>
    </row>
    <row r="566" spans="1:23" x14ac:dyDescent="0.35">
      <c r="A566" t="str">
        <f t="shared" si="104"/>
        <v>EMP-OPR-R8-2012</v>
      </c>
      <c r="B566" t="s">
        <v>630</v>
      </c>
      <c r="C566" t="str">
        <f t="shared" si="107"/>
        <v>N7642</v>
      </c>
      <c r="D566" t="str">
        <f>VLOOKUP(C566,Employee!$A$1:$B$1803,2,0)</f>
        <v>Adalberto Lloyd</v>
      </c>
      <c r="E566" t="str">
        <f>VLOOKUP(MID(B566,FIND(":",B566,FIND(":",B566)+1)+1,1),Employee!$C$1:$D$1803,2)</f>
        <v>Male</v>
      </c>
      <c r="F566">
        <f t="shared" si="105"/>
        <v>41</v>
      </c>
      <c r="G566">
        <f t="shared" si="106"/>
        <v>39</v>
      </c>
      <c r="H566" t="str">
        <f t="shared" si="108"/>
        <v>R8</v>
      </c>
      <c r="I566" t="str">
        <f>VLOOKUP(V566,Guide!$B$12:$C$18,2,0)</f>
        <v>OPR</v>
      </c>
      <c r="J566" s="12" t="str">
        <f t="shared" si="109"/>
        <v>C7</v>
      </c>
      <c r="K566" s="12">
        <v>31214</v>
      </c>
      <c r="L566" s="12" t="str">
        <f t="shared" si="110"/>
        <v>Millennial</v>
      </c>
      <c r="M566">
        <f t="shared" ca="1" si="111"/>
        <v>39</v>
      </c>
      <c r="N566" s="12">
        <v>41183</v>
      </c>
      <c r="O566" s="14">
        <f t="shared" ca="1" si="112"/>
        <v>12</v>
      </c>
      <c r="P566" s="13">
        <v>119158</v>
      </c>
      <c r="Q566" s="13" t="str">
        <f t="shared" ca="1" si="113"/>
        <v>11 - 15 Year</v>
      </c>
      <c r="R566" s="3" t="str">
        <f t="shared" ca="1" si="116"/>
        <v>15%</v>
      </c>
      <c r="S566" s="13">
        <f t="shared" ca="1" si="114"/>
        <v>17873.7</v>
      </c>
      <c r="T566" s="13">
        <f t="shared" ca="1" si="115"/>
        <v>101284.3</v>
      </c>
      <c r="U566" t="str">
        <f>VLOOKUP(MID(B566,G566,F566-G566),Department!$A$1:$C$20,2,0)</f>
        <v>DevOps Engineer</v>
      </c>
      <c r="V566" t="str">
        <f>VLOOKUP(U566,Department!$B$1:$C$20,2,0)</f>
        <v>Operation</v>
      </c>
      <c r="W566" t="str">
        <f>VLOOKUP(MID(B566,FIND(":",B566,F566+1)+1,2),Employee!$G$1:$H$8,2,0)</f>
        <v>Argentina</v>
      </c>
    </row>
    <row r="567" spans="1:23" x14ac:dyDescent="0.35">
      <c r="A567" t="str">
        <f t="shared" si="104"/>
        <v>EMP-ENG-R3-2018</v>
      </c>
      <c r="B567" t="s">
        <v>631</v>
      </c>
      <c r="C567" t="str">
        <f t="shared" si="107"/>
        <v>N20769</v>
      </c>
      <c r="D567" t="str">
        <f>VLOOKUP(C567,Employee!$A$1:$B$1803,2,0)</f>
        <v>Bethany Arellano</v>
      </c>
      <c r="E567" t="str">
        <f>VLOOKUP(MID(B567,FIND(":",B567,FIND(":",B567)+1)+1,1),Employee!$C$1:$D$1803,2)</f>
        <v>Female</v>
      </c>
      <c r="F567">
        <f t="shared" si="105"/>
        <v>42</v>
      </c>
      <c r="G567">
        <f t="shared" si="106"/>
        <v>40</v>
      </c>
      <c r="H567" t="str">
        <f t="shared" si="108"/>
        <v>R3</v>
      </c>
      <c r="I567" t="str">
        <f>VLOOKUP(V567,Guide!$B$12:$C$18,2,0)</f>
        <v>ENG</v>
      </c>
      <c r="J567" s="12" t="str">
        <f t="shared" si="109"/>
        <v>C1</v>
      </c>
      <c r="K567" s="12">
        <v>33187</v>
      </c>
      <c r="L567" s="12" t="str">
        <f t="shared" si="110"/>
        <v>Millennial</v>
      </c>
      <c r="M567">
        <f t="shared" ca="1" si="111"/>
        <v>34</v>
      </c>
      <c r="N567" s="12">
        <v>43342</v>
      </c>
      <c r="O567" s="14">
        <f t="shared" ca="1" si="112"/>
        <v>6</v>
      </c>
      <c r="P567" s="13">
        <v>83591</v>
      </c>
      <c r="Q567" s="13" t="str">
        <f t="shared" ca="1" si="113"/>
        <v>5 - 10 Year</v>
      </c>
      <c r="R567" s="3" t="str">
        <f t="shared" ca="1" si="116"/>
        <v>10%</v>
      </c>
      <c r="S567" s="13">
        <f t="shared" ca="1" si="114"/>
        <v>8359.1</v>
      </c>
      <c r="T567" s="13">
        <f t="shared" ca="1" si="115"/>
        <v>75231.899999999994</v>
      </c>
      <c r="U567" t="str">
        <f>VLOOKUP(MID(B567,G567,F567-G567),Department!$A$1:$C$20,2,0)</f>
        <v>Software Quality Assurance</v>
      </c>
      <c r="V567" t="str">
        <f>VLOOKUP(U567,Department!$B$1:$C$20,2,0)</f>
        <v>Engineering and Data</v>
      </c>
      <c r="W567" t="str">
        <f>VLOOKUP(MID(B567,FIND(":",B567,F567+1)+1,2),Employee!$G$1:$H$8,2,0)</f>
        <v>United States Of America</v>
      </c>
    </row>
    <row r="568" spans="1:23" x14ac:dyDescent="0.35">
      <c r="A568" t="str">
        <f t="shared" si="104"/>
        <v>EMP-OPR-R17-2014</v>
      </c>
      <c r="B568" t="s">
        <v>632</v>
      </c>
      <c r="C568" t="str">
        <f t="shared" si="107"/>
        <v>N11023</v>
      </c>
      <c r="D568" t="str">
        <f>VLOOKUP(C568,Employee!$A$1:$B$1803,2,0)</f>
        <v>Annmarie Ruiz</v>
      </c>
      <c r="E568" t="str">
        <f>VLOOKUP(MID(B568,FIND(":",B568,FIND(":",B568)+1)+1,1),Employee!$C$1:$D$1803,2)</f>
        <v>Female</v>
      </c>
      <c r="F568">
        <f t="shared" si="105"/>
        <v>43</v>
      </c>
      <c r="G568">
        <f t="shared" si="106"/>
        <v>40</v>
      </c>
      <c r="H568" t="str">
        <f t="shared" si="108"/>
        <v>R17</v>
      </c>
      <c r="I568" t="str">
        <f>VLOOKUP(V568,Guide!$B$12:$C$18,2,0)</f>
        <v>OPR</v>
      </c>
      <c r="J568" s="12" t="str">
        <f t="shared" si="109"/>
        <v>C4</v>
      </c>
      <c r="K568" s="12">
        <v>31222</v>
      </c>
      <c r="L568" s="12" t="str">
        <f t="shared" si="110"/>
        <v>Millennial</v>
      </c>
      <c r="M568">
        <f t="shared" ca="1" si="111"/>
        <v>39</v>
      </c>
      <c r="N568" s="12">
        <v>41876</v>
      </c>
      <c r="O568" s="14">
        <f t="shared" ca="1" si="112"/>
        <v>10</v>
      </c>
      <c r="P568" s="13">
        <v>119909</v>
      </c>
      <c r="Q568" s="13" t="str">
        <f t="shared" ca="1" si="113"/>
        <v>5 - 10 Year</v>
      </c>
      <c r="R568" s="3" t="str">
        <f t="shared" ca="1" si="116"/>
        <v>10%</v>
      </c>
      <c r="S568" s="13">
        <f t="shared" ca="1" si="114"/>
        <v>11990.900000000001</v>
      </c>
      <c r="T568" s="13">
        <f t="shared" ca="1" si="115"/>
        <v>107918.1</v>
      </c>
      <c r="U568" t="str">
        <f>VLOOKUP(MID(B568,G568,F568-G568),Department!$A$1:$C$20,2,0)</f>
        <v>Database Administrator</v>
      </c>
      <c r="V568" t="str">
        <f>VLOOKUP(U568,Department!$B$1:$C$20,2,0)</f>
        <v>Operation</v>
      </c>
      <c r="W568" t="str">
        <f>VLOOKUP(MID(B568,FIND(":",B568,F568+1)+1,2),Employee!$G$1:$H$8,2,0)</f>
        <v>Australia</v>
      </c>
    </row>
    <row r="569" spans="1:23" x14ac:dyDescent="0.35">
      <c r="A569" t="str">
        <f t="shared" si="104"/>
        <v>EMP-SM-R15-2014</v>
      </c>
      <c r="B569" t="s">
        <v>633</v>
      </c>
      <c r="C569" t="str">
        <f t="shared" si="107"/>
        <v>N10897</v>
      </c>
      <c r="D569" t="str">
        <f>VLOOKUP(C569,Employee!$A$1:$B$1803,2,0)</f>
        <v>Richard Allen</v>
      </c>
      <c r="E569" t="str">
        <f>VLOOKUP(MID(B569,FIND(":",B569,FIND(":",B569)+1)+1,1),Employee!$C$1:$D$1803,2)</f>
        <v>Male</v>
      </c>
      <c r="F569">
        <f t="shared" si="105"/>
        <v>43</v>
      </c>
      <c r="G569">
        <f t="shared" si="106"/>
        <v>40</v>
      </c>
      <c r="H569" t="str">
        <f t="shared" si="108"/>
        <v>R15</v>
      </c>
      <c r="I569" t="str">
        <f>VLOOKUP(V569,Guide!$B$12:$C$18,2,0)</f>
        <v>SM</v>
      </c>
      <c r="J569" s="12" t="str">
        <f t="shared" si="109"/>
        <v>C3</v>
      </c>
      <c r="K569" s="12">
        <v>31107</v>
      </c>
      <c r="L569" s="12" t="str">
        <f t="shared" si="110"/>
        <v>Millennial</v>
      </c>
      <c r="M569">
        <f t="shared" ca="1" si="111"/>
        <v>39</v>
      </c>
      <c r="N569" s="12">
        <v>41858</v>
      </c>
      <c r="O569" s="14">
        <f t="shared" ca="1" si="112"/>
        <v>10</v>
      </c>
      <c r="P569" s="13">
        <v>184600</v>
      </c>
      <c r="Q569" s="13" t="str">
        <f t="shared" ca="1" si="113"/>
        <v>5 - 10 Year</v>
      </c>
      <c r="R569" s="3" t="str">
        <f t="shared" ca="1" si="116"/>
        <v>10%</v>
      </c>
      <c r="S569" s="13">
        <f t="shared" ca="1" si="114"/>
        <v>18460</v>
      </c>
      <c r="T569" s="13">
        <f t="shared" ca="1" si="115"/>
        <v>166140</v>
      </c>
      <c r="U569" t="str">
        <f>VLOOKUP(MID(B569,G569,F569-G569),Department!$A$1:$C$20,2,0)</f>
        <v>Sales</v>
      </c>
      <c r="V569" t="str">
        <f>VLOOKUP(U569,Department!$B$1:$C$20,2,0)</f>
        <v>Sales and Marketing</v>
      </c>
      <c r="W569" t="str">
        <f>VLOOKUP(MID(B569,FIND(":",B569,F569+1)+1,2),Employee!$G$1:$H$8,2,0)</f>
        <v>United Kingdom</v>
      </c>
    </row>
    <row r="570" spans="1:23" x14ac:dyDescent="0.35">
      <c r="A570" t="str">
        <f t="shared" si="104"/>
        <v>EMP-ENG-R12-2013</v>
      </c>
      <c r="B570" t="s">
        <v>634</v>
      </c>
      <c r="C570" t="str">
        <f t="shared" si="107"/>
        <v>N9205</v>
      </c>
      <c r="D570" t="str">
        <f>VLOOKUP(C570,Employee!$A$1:$B$1803,2,0)</f>
        <v>Emory Whitney</v>
      </c>
      <c r="E570" t="str">
        <f>VLOOKUP(MID(B570,FIND(":",B570,FIND(":",B570)+1)+1,1),Employee!$C$1:$D$1803,2)</f>
        <v>Male</v>
      </c>
      <c r="F570">
        <f t="shared" si="105"/>
        <v>42</v>
      </c>
      <c r="G570">
        <f t="shared" si="106"/>
        <v>39</v>
      </c>
      <c r="H570" t="str">
        <f t="shared" si="108"/>
        <v>R12</v>
      </c>
      <c r="I570" t="str">
        <f>VLOOKUP(V570,Guide!$B$12:$C$18,2,0)</f>
        <v>ENG</v>
      </c>
      <c r="J570" s="12" t="str">
        <f t="shared" si="109"/>
        <v>C1</v>
      </c>
      <c r="K570" s="12">
        <v>33965</v>
      </c>
      <c r="L570" s="12" t="str">
        <f t="shared" si="110"/>
        <v>Millennial</v>
      </c>
      <c r="M570">
        <f t="shared" ca="1" si="111"/>
        <v>32</v>
      </c>
      <c r="N570" s="12">
        <v>41550</v>
      </c>
      <c r="O570" s="14">
        <f t="shared" ca="1" si="112"/>
        <v>11</v>
      </c>
      <c r="P570" s="13">
        <v>103347</v>
      </c>
      <c r="Q570" s="13" t="str">
        <f t="shared" ca="1" si="113"/>
        <v>11 - 15 Year</v>
      </c>
      <c r="R570" s="3" t="str">
        <f t="shared" ca="1" si="116"/>
        <v>15%</v>
      </c>
      <c r="S570" s="13">
        <f t="shared" ca="1" si="114"/>
        <v>15502.05</v>
      </c>
      <c r="T570" s="13">
        <f t="shared" ca="1" si="115"/>
        <v>87844.95</v>
      </c>
      <c r="U570" t="str">
        <f>VLOOKUP(MID(B570,G570,F570-G570),Department!$A$1:$C$20,2,0)</f>
        <v>Data Analyst</v>
      </c>
      <c r="V570" t="str">
        <f>VLOOKUP(U570,Department!$B$1:$C$20,2,0)</f>
        <v>Engineering and Data</v>
      </c>
      <c r="W570" t="str">
        <f>VLOOKUP(MID(B570,FIND(":",B570,F570+1)+1,2),Employee!$G$1:$H$8,2,0)</f>
        <v>United States Of America</v>
      </c>
    </row>
    <row r="571" spans="1:23" x14ac:dyDescent="0.35">
      <c r="A571" t="str">
        <f t="shared" si="104"/>
        <v>EMP-OPR-R17-2015</v>
      </c>
      <c r="B571" t="s">
        <v>635</v>
      </c>
      <c r="C571" t="str">
        <f t="shared" si="107"/>
        <v>N12056</v>
      </c>
      <c r="D571" t="str">
        <f>VLOOKUP(C571,Employee!$A$1:$B$1803,2,0)</f>
        <v>Nicky Day</v>
      </c>
      <c r="E571" t="str">
        <f>VLOOKUP(MID(B571,FIND(":",B571,FIND(":",B571)+1)+1,1),Employee!$C$1:$D$1803,2)</f>
        <v>Male</v>
      </c>
      <c r="F571">
        <f t="shared" si="105"/>
        <v>43</v>
      </c>
      <c r="G571">
        <f t="shared" si="106"/>
        <v>40</v>
      </c>
      <c r="H571" t="str">
        <f t="shared" si="108"/>
        <v>R17</v>
      </c>
      <c r="I571" t="str">
        <f>VLOOKUP(V571,Guide!$B$12:$C$18,2,0)</f>
        <v>OPR</v>
      </c>
      <c r="J571" s="12" t="str">
        <f t="shared" si="109"/>
        <v>C2</v>
      </c>
      <c r="K571" s="12">
        <v>32844</v>
      </c>
      <c r="L571" s="12" t="str">
        <f t="shared" si="110"/>
        <v>Millennial</v>
      </c>
      <c r="M571">
        <f t="shared" ca="1" si="111"/>
        <v>35</v>
      </c>
      <c r="N571" s="12">
        <v>42065</v>
      </c>
      <c r="O571" s="14">
        <f t="shared" ca="1" si="112"/>
        <v>9</v>
      </c>
      <c r="P571" s="13">
        <v>90095</v>
      </c>
      <c r="Q571" s="13" t="str">
        <f t="shared" ca="1" si="113"/>
        <v>5 - 10 Year</v>
      </c>
      <c r="R571" s="3" t="str">
        <f t="shared" ca="1" si="116"/>
        <v>10%</v>
      </c>
      <c r="S571" s="13">
        <f t="shared" ca="1" si="114"/>
        <v>9009.5</v>
      </c>
      <c r="T571" s="13">
        <f t="shared" ca="1" si="115"/>
        <v>81085.5</v>
      </c>
      <c r="U571" t="str">
        <f>VLOOKUP(MID(B571,G571,F571-G571),Department!$A$1:$C$20,2,0)</f>
        <v>Database Administrator</v>
      </c>
      <c r="V571" t="str">
        <f>VLOOKUP(U571,Department!$B$1:$C$20,2,0)</f>
        <v>Operation</v>
      </c>
      <c r="W571" t="str">
        <f>VLOOKUP(MID(B571,FIND(":",B571,F571+1)+1,2),Employee!$G$1:$H$8,2,0)</f>
        <v>Canada</v>
      </c>
    </row>
    <row r="572" spans="1:23" x14ac:dyDescent="0.35">
      <c r="A572" t="str">
        <f t="shared" si="104"/>
        <v>EMP-ENG-R7-2018</v>
      </c>
      <c r="B572" t="s">
        <v>636</v>
      </c>
      <c r="C572" t="str">
        <f t="shared" si="107"/>
        <v>N19703</v>
      </c>
      <c r="D572" t="str">
        <f>VLOOKUP(C572,Employee!$A$1:$B$1803,2,0)</f>
        <v>Olin Farmer</v>
      </c>
      <c r="E572" t="str">
        <f>VLOOKUP(MID(B572,FIND(":",B572,FIND(":",B572)+1)+1,1),Employee!$C$1:$D$1803,2)</f>
        <v>Male</v>
      </c>
      <c r="F572">
        <f t="shared" si="105"/>
        <v>42</v>
      </c>
      <c r="G572">
        <f t="shared" si="106"/>
        <v>40</v>
      </c>
      <c r="H572" t="str">
        <f t="shared" si="108"/>
        <v>R7</v>
      </c>
      <c r="I572" t="str">
        <f>VLOOKUP(V572,Guide!$B$12:$C$18,2,0)</f>
        <v>ENG</v>
      </c>
      <c r="J572" s="12" t="str">
        <f t="shared" si="109"/>
        <v>C2</v>
      </c>
      <c r="K572" s="12">
        <v>32267</v>
      </c>
      <c r="L572" s="12" t="str">
        <f t="shared" si="110"/>
        <v>Millennial</v>
      </c>
      <c r="M572">
        <f t="shared" ca="1" si="111"/>
        <v>36</v>
      </c>
      <c r="N572" s="12">
        <v>43104</v>
      </c>
      <c r="O572" s="14">
        <f t="shared" ca="1" si="112"/>
        <v>7</v>
      </c>
      <c r="P572" s="13">
        <v>189110</v>
      </c>
      <c r="Q572" s="13" t="str">
        <f t="shared" ca="1" si="113"/>
        <v>5 - 10 Year</v>
      </c>
      <c r="R572" s="3" t="str">
        <f t="shared" ca="1" si="116"/>
        <v>10%</v>
      </c>
      <c r="S572" s="13">
        <f t="shared" ca="1" si="114"/>
        <v>18911</v>
      </c>
      <c r="T572" s="13">
        <f t="shared" ca="1" si="115"/>
        <v>170199</v>
      </c>
      <c r="U572" t="str">
        <f>VLOOKUP(MID(B572,G572,F572-G572),Department!$A$1:$C$20,2,0)</f>
        <v>AI Engineer</v>
      </c>
      <c r="V572" t="str">
        <f>VLOOKUP(U572,Department!$B$1:$C$20,2,0)</f>
        <v>Engineering and Data</v>
      </c>
      <c r="W572" t="str">
        <f>VLOOKUP(MID(B572,FIND(":",B572,F572+1)+1,2),Employee!$G$1:$H$8,2,0)</f>
        <v>Canada</v>
      </c>
    </row>
    <row r="573" spans="1:23" x14ac:dyDescent="0.35">
      <c r="A573" t="str">
        <f t="shared" si="104"/>
        <v>EMP-OPR-R2-2012</v>
      </c>
      <c r="B573" t="s">
        <v>637</v>
      </c>
      <c r="C573" t="str">
        <f t="shared" si="107"/>
        <v>N7857</v>
      </c>
      <c r="D573" t="str">
        <f>VLOOKUP(C573,Employee!$A$1:$B$1803,2,0)</f>
        <v>Daron Andersen</v>
      </c>
      <c r="E573" t="str">
        <f>VLOOKUP(MID(B573,FIND(":",B573,FIND(":",B573)+1)+1,1),Employee!$C$1:$D$1803,2)</f>
        <v>Male</v>
      </c>
      <c r="F573">
        <f t="shared" si="105"/>
        <v>41</v>
      </c>
      <c r="G573">
        <f t="shared" si="106"/>
        <v>39</v>
      </c>
      <c r="H573" t="str">
        <f t="shared" si="108"/>
        <v>R2</v>
      </c>
      <c r="I573" t="str">
        <f>VLOOKUP(V573,Guide!$B$12:$C$18,2,0)</f>
        <v>OPR</v>
      </c>
      <c r="J573" s="12" t="str">
        <f t="shared" si="109"/>
        <v>C2</v>
      </c>
      <c r="K573" s="12">
        <v>29623</v>
      </c>
      <c r="L573" s="12" t="str">
        <f t="shared" si="110"/>
        <v>Millennial</v>
      </c>
      <c r="M573">
        <f t="shared" ca="1" si="111"/>
        <v>44</v>
      </c>
      <c r="N573" s="12">
        <v>41235</v>
      </c>
      <c r="O573" s="14">
        <f t="shared" ca="1" si="112"/>
        <v>12</v>
      </c>
      <c r="P573" s="13">
        <v>199835</v>
      </c>
      <c r="Q573" s="13" t="str">
        <f t="shared" ca="1" si="113"/>
        <v>11 - 15 Year</v>
      </c>
      <c r="R573" s="3" t="str">
        <f t="shared" ca="1" si="116"/>
        <v>15%</v>
      </c>
      <c r="S573" s="13">
        <f t="shared" ca="1" si="114"/>
        <v>29975.25</v>
      </c>
      <c r="T573" s="13">
        <f t="shared" ca="1" si="115"/>
        <v>169859.75</v>
      </c>
      <c r="U573" t="str">
        <f>VLOOKUP(MID(B573,G573,F573-G573),Department!$A$1:$C$20,2,0)</f>
        <v>Network Engineer</v>
      </c>
      <c r="V573" t="str">
        <f>VLOOKUP(U573,Department!$B$1:$C$20,2,0)</f>
        <v>Operation</v>
      </c>
      <c r="W573" t="str">
        <f>VLOOKUP(MID(B573,FIND(":",B573,F573+1)+1,2),Employee!$G$1:$H$8,2,0)</f>
        <v>Canada</v>
      </c>
    </row>
    <row r="574" spans="1:23" x14ac:dyDescent="0.35">
      <c r="A574" t="str">
        <f t="shared" si="104"/>
        <v>EMP-PM-R5-2015</v>
      </c>
      <c r="B574" t="s">
        <v>638</v>
      </c>
      <c r="C574" t="str">
        <f t="shared" si="107"/>
        <v>N11836</v>
      </c>
      <c r="D574" t="str">
        <f>VLOOKUP(C574,Employee!$A$1:$B$1803,2,0)</f>
        <v>Odell Blackburn</v>
      </c>
      <c r="E574" t="str">
        <f>VLOOKUP(MID(B574,FIND(":",B574,FIND(":",B574)+1)+1,1),Employee!$C$1:$D$1803,2)</f>
        <v>Male</v>
      </c>
      <c r="F574">
        <f t="shared" si="105"/>
        <v>42</v>
      </c>
      <c r="G574">
        <f t="shared" si="106"/>
        <v>40</v>
      </c>
      <c r="H574" t="str">
        <f t="shared" si="108"/>
        <v>R5</v>
      </c>
      <c r="I574" t="str">
        <f>VLOOKUP(V574,Guide!$B$12:$C$18,2,0)</f>
        <v>PM</v>
      </c>
      <c r="J574" s="12" t="str">
        <f t="shared" si="109"/>
        <v>C3</v>
      </c>
      <c r="K574" s="12">
        <v>32090</v>
      </c>
      <c r="L574" s="12" t="str">
        <f t="shared" si="110"/>
        <v>Millennial</v>
      </c>
      <c r="M574">
        <f t="shared" ca="1" si="111"/>
        <v>37</v>
      </c>
      <c r="N574" s="12">
        <v>42016</v>
      </c>
      <c r="O574" s="14">
        <f t="shared" ca="1" si="112"/>
        <v>10</v>
      </c>
      <c r="P574" s="13">
        <v>226285</v>
      </c>
      <c r="Q574" s="13" t="str">
        <f t="shared" ca="1" si="113"/>
        <v>5 - 10 Year</v>
      </c>
      <c r="R574" s="3" t="str">
        <f t="shared" ca="1" si="116"/>
        <v>10%</v>
      </c>
      <c r="S574" s="13">
        <f t="shared" ca="1" si="114"/>
        <v>22628.5</v>
      </c>
      <c r="T574" s="13">
        <f t="shared" ca="1" si="115"/>
        <v>203656.5</v>
      </c>
      <c r="U574" t="str">
        <f>VLOOKUP(MID(B574,G574,F574-G574),Department!$A$1:$C$20,2,0)</f>
        <v>Product Manager</v>
      </c>
      <c r="V574" t="str">
        <f>VLOOKUP(U574,Department!$B$1:$C$20,2,0)</f>
        <v>Product Management</v>
      </c>
      <c r="W574" t="str">
        <f>VLOOKUP(MID(B574,FIND(":",B574,F574+1)+1,2),Employee!$G$1:$H$8,2,0)</f>
        <v>United Kingdom</v>
      </c>
    </row>
    <row r="575" spans="1:23" x14ac:dyDescent="0.35">
      <c r="A575" t="str">
        <f t="shared" si="104"/>
        <v>EMP-SM-R15-2011</v>
      </c>
      <c r="B575" t="s">
        <v>639</v>
      </c>
      <c r="C575" t="str">
        <f t="shared" si="107"/>
        <v>N5993</v>
      </c>
      <c r="D575" t="str">
        <f>VLOOKUP(C575,Employee!$A$1:$B$1803,2,0)</f>
        <v>Terry Richard</v>
      </c>
      <c r="E575" t="str">
        <f>VLOOKUP(MID(B575,FIND(":",B575,FIND(":",B575)+1)+1,1),Employee!$C$1:$D$1803,2)</f>
        <v>Male</v>
      </c>
      <c r="F575">
        <f t="shared" si="105"/>
        <v>42</v>
      </c>
      <c r="G575">
        <f t="shared" si="106"/>
        <v>39</v>
      </c>
      <c r="H575" t="str">
        <f t="shared" si="108"/>
        <v>R15</v>
      </c>
      <c r="I575" t="str">
        <f>VLOOKUP(V575,Guide!$B$12:$C$18,2,0)</f>
        <v>SM</v>
      </c>
      <c r="J575" s="12" t="str">
        <f t="shared" si="109"/>
        <v>C5</v>
      </c>
      <c r="K575" s="12">
        <v>30567</v>
      </c>
      <c r="L575" s="12" t="str">
        <f t="shared" si="110"/>
        <v>Millennial</v>
      </c>
      <c r="M575">
        <f t="shared" ca="1" si="111"/>
        <v>41</v>
      </c>
      <c r="N575" s="12">
        <v>40581</v>
      </c>
      <c r="O575" s="14">
        <f t="shared" ca="1" si="112"/>
        <v>14</v>
      </c>
      <c r="P575" s="13">
        <v>143287</v>
      </c>
      <c r="Q575" s="13" t="str">
        <f t="shared" ca="1" si="113"/>
        <v>11 - 15 Year</v>
      </c>
      <c r="R575" s="3" t="str">
        <f t="shared" ca="1" si="116"/>
        <v>15%</v>
      </c>
      <c r="S575" s="13">
        <f t="shared" ca="1" si="114"/>
        <v>21493.05</v>
      </c>
      <c r="T575" s="13">
        <f t="shared" ca="1" si="115"/>
        <v>121793.95</v>
      </c>
      <c r="U575" t="str">
        <f>VLOOKUP(MID(B575,G575,F575-G575),Department!$A$1:$C$20,2,0)</f>
        <v>Sales</v>
      </c>
      <c r="V575" t="str">
        <f>VLOOKUP(U575,Department!$B$1:$C$20,2,0)</f>
        <v>Sales and Marketing</v>
      </c>
      <c r="W575" t="str">
        <f>VLOOKUP(MID(B575,FIND(":",B575,F575+1)+1,2),Employee!$G$1:$H$8,2,0)</f>
        <v>Germany</v>
      </c>
    </row>
    <row r="576" spans="1:23" x14ac:dyDescent="0.35">
      <c r="A576" t="str">
        <f t="shared" si="104"/>
        <v>EMP-OPR-R11-2009</v>
      </c>
      <c r="B576" t="s">
        <v>640</v>
      </c>
      <c r="C576" t="str">
        <f t="shared" si="107"/>
        <v>N4772</v>
      </c>
      <c r="D576" t="str">
        <f>VLOOKUP(C576,Employee!$A$1:$B$1803,2,0)</f>
        <v>Genaro Moon</v>
      </c>
      <c r="E576" t="str">
        <f>VLOOKUP(MID(B576,FIND(":",B576,FIND(":",B576)+1)+1,1),Employee!$C$1:$D$1803,2)</f>
        <v>Male</v>
      </c>
      <c r="F576">
        <f t="shared" si="105"/>
        <v>42</v>
      </c>
      <c r="G576">
        <f t="shared" si="106"/>
        <v>39</v>
      </c>
      <c r="H576" t="str">
        <f t="shared" si="108"/>
        <v>R11</v>
      </c>
      <c r="I576" t="str">
        <f>VLOOKUP(V576,Guide!$B$12:$C$18,2,0)</f>
        <v>OPR</v>
      </c>
      <c r="J576" s="12" t="str">
        <f t="shared" si="109"/>
        <v>C6</v>
      </c>
      <c r="K576" s="12">
        <v>30398</v>
      </c>
      <c r="L576" s="12" t="str">
        <f t="shared" si="110"/>
        <v>Millennial</v>
      </c>
      <c r="M576">
        <f t="shared" ca="1" si="111"/>
        <v>41</v>
      </c>
      <c r="N576" s="12">
        <v>39930</v>
      </c>
      <c r="O576" s="14">
        <f t="shared" ca="1" si="112"/>
        <v>15</v>
      </c>
      <c r="P576" s="13">
        <v>214853</v>
      </c>
      <c r="Q576" s="13" t="str">
        <f t="shared" ca="1" si="113"/>
        <v>11 - 15 Year</v>
      </c>
      <c r="R576" s="3" t="str">
        <f t="shared" ca="1" si="116"/>
        <v>15%</v>
      </c>
      <c r="S576" s="13">
        <f t="shared" ca="1" si="114"/>
        <v>32227.949999999997</v>
      </c>
      <c r="T576" s="13">
        <f t="shared" ca="1" si="115"/>
        <v>182625.05</v>
      </c>
      <c r="U576" t="str">
        <f>VLOOKUP(MID(B576,G576,F576-G576),Department!$A$1:$C$20,2,0)</f>
        <v>Technical Support</v>
      </c>
      <c r="V576" t="str">
        <f>VLOOKUP(U576,Department!$B$1:$C$20,2,0)</f>
        <v>Operation</v>
      </c>
      <c r="W576" t="str">
        <f>VLOOKUP(MID(B576,FIND(":",B576,F576+1)+1,2),Employee!$G$1:$H$8,2,0)</f>
        <v>France</v>
      </c>
    </row>
    <row r="577" spans="1:23" x14ac:dyDescent="0.35">
      <c r="A577" t="str">
        <f t="shared" si="104"/>
        <v>EMP-ENG-R13-2015</v>
      </c>
      <c r="B577" t="s">
        <v>641</v>
      </c>
      <c r="C577" t="str">
        <f t="shared" si="107"/>
        <v>N14036</v>
      </c>
      <c r="D577" t="str">
        <f>VLOOKUP(C577,Employee!$A$1:$B$1803,2,0)</f>
        <v>Karl Oconnor</v>
      </c>
      <c r="E577" t="str">
        <f>VLOOKUP(MID(B577,FIND(":",B577,FIND(":",B577)+1)+1,1),Employee!$C$1:$D$1803,2)</f>
        <v>Male</v>
      </c>
      <c r="F577">
        <f t="shared" si="105"/>
        <v>43</v>
      </c>
      <c r="G577">
        <f t="shared" si="106"/>
        <v>40</v>
      </c>
      <c r="H577" t="str">
        <f t="shared" si="108"/>
        <v>R13</v>
      </c>
      <c r="I577" t="str">
        <f>VLOOKUP(V577,Guide!$B$12:$C$18,2,0)</f>
        <v>ENG</v>
      </c>
      <c r="J577" s="12" t="str">
        <f t="shared" si="109"/>
        <v>C3</v>
      </c>
      <c r="K577" s="12">
        <v>32664</v>
      </c>
      <c r="L577" s="12" t="str">
        <f t="shared" si="110"/>
        <v>Millennial</v>
      </c>
      <c r="M577">
        <f t="shared" ca="1" si="111"/>
        <v>35</v>
      </c>
      <c r="N577" s="12">
        <v>42128</v>
      </c>
      <c r="O577" s="14">
        <f t="shared" ca="1" si="112"/>
        <v>9</v>
      </c>
      <c r="P577" s="13">
        <v>159893</v>
      </c>
      <c r="Q577" s="13" t="str">
        <f t="shared" ca="1" si="113"/>
        <v>5 - 10 Year</v>
      </c>
      <c r="R577" s="3" t="str">
        <f t="shared" ca="1" si="116"/>
        <v>10%</v>
      </c>
      <c r="S577" s="13">
        <f t="shared" ca="1" si="114"/>
        <v>15989.300000000001</v>
      </c>
      <c r="T577" s="13">
        <f t="shared" ca="1" si="115"/>
        <v>143903.70000000001</v>
      </c>
      <c r="U577" t="str">
        <f>VLOOKUP(MID(B577,G577,F577-G577),Department!$A$1:$C$20,2,0)</f>
        <v>Data Engineer</v>
      </c>
      <c r="V577" t="str">
        <f>VLOOKUP(U577,Department!$B$1:$C$20,2,0)</f>
        <v>Engineering and Data</v>
      </c>
      <c r="W577" t="str">
        <f>VLOOKUP(MID(B577,FIND(":",B577,F577+1)+1,2),Employee!$G$1:$H$8,2,0)</f>
        <v>United Kingdom</v>
      </c>
    </row>
    <row r="578" spans="1:23" x14ac:dyDescent="0.35">
      <c r="A578" t="str">
        <f t="shared" ref="A578:A641" si="117">CONCATENATE("EMP","-",I578,"-",MID(B578,G578,F578-G578),"-",YEAR(N578))</f>
        <v>EMP-ENG-R12-2010</v>
      </c>
      <c r="B578" t="s">
        <v>642</v>
      </c>
      <c r="C578" t="str">
        <f t="shared" si="107"/>
        <v>N5521</v>
      </c>
      <c r="D578" t="str">
        <f>VLOOKUP(C578,Employee!$A$1:$B$1803,2,0)</f>
        <v>Steven Velasquez</v>
      </c>
      <c r="E578" t="str">
        <f>VLOOKUP(MID(B578,FIND(":",B578,FIND(":",B578)+1)+1,1),Employee!$C$1:$D$1803,2)</f>
        <v>Male</v>
      </c>
      <c r="F578">
        <f t="shared" ref="F578:F641" si="118">FIND(",",B578,G578+1)</f>
        <v>42</v>
      </c>
      <c r="G578">
        <f t="shared" ref="G578:G641" si="119">FIND(":",B578,FIND(":",B578,FIND(":",B578)+1)+1)+1</f>
        <v>39</v>
      </c>
      <c r="H578" t="str">
        <f t="shared" si="108"/>
        <v>R12</v>
      </c>
      <c r="I578" t="str">
        <f>VLOOKUP(V578,Guide!$B$12:$C$18,2,0)</f>
        <v>ENG</v>
      </c>
      <c r="J578" s="12" t="str">
        <f t="shared" si="109"/>
        <v>C3</v>
      </c>
      <c r="K578" s="12">
        <v>28870</v>
      </c>
      <c r="L578" s="12" t="str">
        <f t="shared" si="110"/>
        <v>Gen X</v>
      </c>
      <c r="M578">
        <f t="shared" ca="1" si="111"/>
        <v>46</v>
      </c>
      <c r="N578" s="12">
        <v>40357</v>
      </c>
      <c r="O578" s="14">
        <f t="shared" ca="1" si="112"/>
        <v>14</v>
      </c>
      <c r="P578" s="13">
        <v>297612</v>
      </c>
      <c r="Q578" s="13" t="str">
        <f t="shared" ca="1" si="113"/>
        <v>11 - 15 Year</v>
      </c>
      <c r="R578" s="3" t="str">
        <f t="shared" ca="1" si="116"/>
        <v>15%</v>
      </c>
      <c r="S578" s="13">
        <f t="shared" ca="1" si="114"/>
        <v>44641.799999999996</v>
      </c>
      <c r="T578" s="13">
        <f t="shared" ca="1" si="115"/>
        <v>252970.2</v>
      </c>
      <c r="U578" t="str">
        <f>VLOOKUP(MID(B578,G578,F578-G578),Department!$A$1:$C$20,2,0)</f>
        <v>Data Analyst</v>
      </c>
      <c r="V578" t="str">
        <f>VLOOKUP(U578,Department!$B$1:$C$20,2,0)</f>
        <v>Engineering and Data</v>
      </c>
      <c r="W578" t="str">
        <f>VLOOKUP(MID(B578,FIND(":",B578,F578+1)+1,2),Employee!$G$1:$H$8,2,0)</f>
        <v>United Kingdom</v>
      </c>
    </row>
    <row r="579" spans="1:23" x14ac:dyDescent="0.35">
      <c r="A579" t="str">
        <f t="shared" si="117"/>
        <v>EMP-ENG-R3-2010</v>
      </c>
      <c r="B579" t="s">
        <v>643</v>
      </c>
      <c r="C579" t="str">
        <f t="shared" ref="C579:C642" si="120">MID(B579,FIND(":",B579)+1,FIND(",",B579)-(FIND(":",B579)+1))</f>
        <v>N5543</v>
      </c>
      <c r="D579" t="str">
        <f>VLOOKUP(C579,Employee!$A$1:$B$1803,2,0)</f>
        <v>Gina Prince</v>
      </c>
      <c r="E579" t="str">
        <f>VLOOKUP(MID(B579,FIND(":",B579,FIND(":",B579)+1)+1,1),Employee!$C$1:$D$1803,2)</f>
        <v>Female</v>
      </c>
      <c r="F579">
        <f t="shared" si="118"/>
        <v>41</v>
      </c>
      <c r="G579">
        <f t="shared" si="119"/>
        <v>39</v>
      </c>
      <c r="H579" t="str">
        <f t="shared" ref="H579:H642" si="121">MID(B579,G579,F579-G579)</f>
        <v>R3</v>
      </c>
      <c r="I579" t="str">
        <f>VLOOKUP(V579,Guide!$B$12:$C$18,2,0)</f>
        <v>ENG</v>
      </c>
      <c r="J579" s="12" t="str">
        <f t="shared" ref="J579:J642" si="122">MID(B579,FIND(":",B579,F579+1)+1,2)</f>
        <v>C2</v>
      </c>
      <c r="K579" s="12">
        <v>30454</v>
      </c>
      <c r="L579" s="12" t="str">
        <f t="shared" ref="L579:L642" si="123">IF(YEAR(K579)&gt;=2013, "Gen Alpha", IF(YEAR(K579)&gt;=1997, "Gen Z", IF(YEAR(K579)&gt;=1981, "Millennial", IF(YEAR(K579)&gt;=1965, "Gen X", IF(YEAR(K579)&gt;=1946, "Baby Boomer", "Sebelum Baby Boomer")))))</f>
        <v>Millennial</v>
      </c>
      <c r="M579">
        <f t="shared" ref="M579:M642" ca="1" si="124">ROUNDDOWN(YEARFRAC(K579,TODAY()),0)</f>
        <v>41</v>
      </c>
      <c r="N579" s="12">
        <v>40365</v>
      </c>
      <c r="O579" s="14">
        <f t="shared" ref="O579:O642" ca="1" si="125">ROUNDDOWN(YEARFRAC(N579,TODAY()),0)</f>
        <v>14</v>
      </c>
      <c r="P579" s="13">
        <v>120608</v>
      </c>
      <c r="Q579" s="13" t="str">
        <f t="shared" ref="Q579:Q642" ca="1" si="126">_xlfn.IFS(R579="10%","5 - 10 Year",R579="15%","11 - 15 Year",R579="20%","16 - 20 Year")</f>
        <v>11 - 15 Year</v>
      </c>
      <c r="R579" s="3" t="str">
        <f t="shared" ca="1" si="116"/>
        <v>15%</v>
      </c>
      <c r="S579" s="13">
        <f t="shared" ref="S579:S642" ca="1" si="127">P579*R579</f>
        <v>18091.2</v>
      </c>
      <c r="T579" s="13">
        <f t="shared" ref="T579:T642" ca="1" si="128">P579-S579</f>
        <v>102516.8</v>
      </c>
      <c r="U579" t="str">
        <f>VLOOKUP(MID(B579,G579,F579-G579),Department!$A$1:$C$20,2,0)</f>
        <v>Software Quality Assurance</v>
      </c>
      <c r="V579" t="str">
        <f>VLOOKUP(U579,Department!$B$1:$C$20,2,0)</f>
        <v>Engineering and Data</v>
      </c>
      <c r="W579" t="str">
        <f>VLOOKUP(MID(B579,FIND(":",B579,F579+1)+1,2),Employee!$G$1:$H$8,2,0)</f>
        <v>Canada</v>
      </c>
    </row>
    <row r="580" spans="1:23" x14ac:dyDescent="0.35">
      <c r="A580" t="str">
        <f t="shared" si="117"/>
        <v>EMP-ENG-R13-2018</v>
      </c>
      <c r="B580" t="s">
        <v>644</v>
      </c>
      <c r="C580" t="str">
        <f t="shared" si="120"/>
        <v>N20605</v>
      </c>
      <c r="D580" t="str">
        <f>VLOOKUP(C580,Employee!$A$1:$B$1803,2,0)</f>
        <v>Cristopher Hardy</v>
      </c>
      <c r="E580" t="str">
        <f>VLOOKUP(MID(B580,FIND(":",B580,FIND(":",B580)+1)+1,1),Employee!$C$1:$D$1803,2)</f>
        <v>Male</v>
      </c>
      <c r="F580">
        <f t="shared" si="118"/>
        <v>43</v>
      </c>
      <c r="G580">
        <f t="shared" si="119"/>
        <v>40</v>
      </c>
      <c r="H580" t="str">
        <f t="shared" si="121"/>
        <v>R13</v>
      </c>
      <c r="I580" t="str">
        <f>VLOOKUP(V580,Guide!$B$12:$C$18,2,0)</f>
        <v>ENG</v>
      </c>
      <c r="J580" s="12" t="str">
        <f t="shared" si="122"/>
        <v>C1</v>
      </c>
      <c r="K580" s="12">
        <v>33848</v>
      </c>
      <c r="L580" s="12" t="str">
        <f t="shared" si="123"/>
        <v>Millennial</v>
      </c>
      <c r="M580">
        <f t="shared" ca="1" si="124"/>
        <v>32</v>
      </c>
      <c r="N580" s="12">
        <v>43307</v>
      </c>
      <c r="O580" s="14">
        <f t="shared" ca="1" si="125"/>
        <v>6</v>
      </c>
      <c r="P580" s="13">
        <v>109930</v>
      </c>
      <c r="Q580" s="13" t="str">
        <f t="shared" ca="1" si="126"/>
        <v>5 - 10 Year</v>
      </c>
      <c r="R580" s="3" t="str">
        <f t="shared" ref="R580:R643" ca="1" si="129">_xlfn.IFS(AND(O580&gt;=5,O580&lt;=10),"10%",AND(O580&gt;=11,O580&lt;=15),"15%",AND(O580&gt;=16,O580&lt;=20),"20%")</f>
        <v>10%</v>
      </c>
      <c r="S580" s="13">
        <f t="shared" ca="1" si="127"/>
        <v>10993</v>
      </c>
      <c r="T580" s="13">
        <f t="shared" ca="1" si="128"/>
        <v>98937</v>
      </c>
      <c r="U580" t="str">
        <f>VLOOKUP(MID(B580,G580,F580-G580),Department!$A$1:$C$20,2,0)</f>
        <v>Data Engineer</v>
      </c>
      <c r="V580" t="str">
        <f>VLOOKUP(U580,Department!$B$1:$C$20,2,0)</f>
        <v>Engineering and Data</v>
      </c>
      <c r="W580" t="str">
        <f>VLOOKUP(MID(B580,FIND(":",B580,F580+1)+1,2),Employee!$G$1:$H$8,2,0)</f>
        <v>United States Of America</v>
      </c>
    </row>
    <row r="581" spans="1:23" x14ac:dyDescent="0.35">
      <c r="A581" t="str">
        <f t="shared" si="117"/>
        <v>EMP-FN-R19-2008</v>
      </c>
      <c r="B581" t="s">
        <v>645</v>
      </c>
      <c r="C581" t="str">
        <f t="shared" si="120"/>
        <v>N4512</v>
      </c>
      <c r="D581" t="str">
        <f>VLOOKUP(C581,Employee!$A$1:$B$1803,2,0)</f>
        <v>Wilber Travis</v>
      </c>
      <c r="E581" t="str">
        <f>VLOOKUP(MID(B581,FIND(":",B581,FIND(":",B581)+1)+1,1),Employee!$C$1:$D$1803,2)</f>
        <v>Male</v>
      </c>
      <c r="F581">
        <f t="shared" si="118"/>
        <v>42</v>
      </c>
      <c r="G581">
        <f t="shared" si="119"/>
        <v>39</v>
      </c>
      <c r="H581" t="str">
        <f t="shared" si="121"/>
        <v>R19</v>
      </c>
      <c r="I581" t="str">
        <f>VLOOKUP(V581,Guide!$B$12:$C$18,2,0)</f>
        <v>FN</v>
      </c>
      <c r="J581" s="12" t="str">
        <f t="shared" si="122"/>
        <v>C2</v>
      </c>
      <c r="K581" s="12">
        <v>31085</v>
      </c>
      <c r="L581" s="12" t="str">
        <f t="shared" si="123"/>
        <v>Millennial</v>
      </c>
      <c r="M581">
        <f t="shared" ca="1" si="124"/>
        <v>40</v>
      </c>
      <c r="N581" s="12">
        <v>39720</v>
      </c>
      <c r="O581" s="14">
        <f t="shared" ca="1" si="125"/>
        <v>16</v>
      </c>
      <c r="P581" s="13">
        <v>235743</v>
      </c>
      <c r="Q581" s="13" t="str">
        <f t="shared" ca="1" si="126"/>
        <v>16 - 20 Year</v>
      </c>
      <c r="R581" s="3" t="str">
        <f t="shared" ca="1" si="129"/>
        <v>20%</v>
      </c>
      <c r="S581" s="13">
        <f t="shared" ca="1" si="127"/>
        <v>47148.600000000006</v>
      </c>
      <c r="T581" s="13">
        <f t="shared" ca="1" si="128"/>
        <v>188594.4</v>
      </c>
      <c r="U581" t="str">
        <f>VLOOKUP(MID(B581,G581,F581-G581),Department!$A$1:$C$20,2,0)</f>
        <v>Accounting</v>
      </c>
      <c r="V581" t="str">
        <f>VLOOKUP(U581,Department!$B$1:$C$20,2,0)</f>
        <v>Finance</v>
      </c>
      <c r="W581" t="str">
        <f>VLOOKUP(MID(B581,FIND(":",B581,F581+1)+1,2),Employee!$G$1:$H$8,2,0)</f>
        <v>Canada</v>
      </c>
    </row>
    <row r="582" spans="1:23" x14ac:dyDescent="0.35">
      <c r="A582" t="str">
        <f t="shared" si="117"/>
        <v>EMP-SM-R9-2017</v>
      </c>
      <c r="B582" t="s">
        <v>646</v>
      </c>
      <c r="C582" t="str">
        <f t="shared" si="120"/>
        <v>N18898</v>
      </c>
      <c r="D582" t="str">
        <f>VLOOKUP(C582,Employee!$A$1:$B$1803,2,0)</f>
        <v>Darren Marsh</v>
      </c>
      <c r="E582" t="str">
        <f>VLOOKUP(MID(B582,FIND(":",B582,FIND(":",B582)+1)+1,1),Employee!$C$1:$D$1803,2)</f>
        <v>Male</v>
      </c>
      <c r="F582">
        <f t="shared" si="118"/>
        <v>42</v>
      </c>
      <c r="G582">
        <f t="shared" si="119"/>
        <v>40</v>
      </c>
      <c r="H582" t="str">
        <f t="shared" si="121"/>
        <v>R9</v>
      </c>
      <c r="I582" t="str">
        <f>VLOOKUP(V582,Guide!$B$12:$C$18,2,0)</f>
        <v>SM</v>
      </c>
      <c r="J582" s="12" t="str">
        <f t="shared" si="122"/>
        <v>C5</v>
      </c>
      <c r="K582" s="12">
        <v>32956</v>
      </c>
      <c r="L582" s="12" t="str">
        <f t="shared" si="123"/>
        <v>Millennial</v>
      </c>
      <c r="M582">
        <f t="shared" ca="1" si="124"/>
        <v>34</v>
      </c>
      <c r="N582" s="12">
        <v>42978</v>
      </c>
      <c r="O582" s="14">
        <f t="shared" ca="1" si="125"/>
        <v>7</v>
      </c>
      <c r="P582" s="13">
        <v>195495</v>
      </c>
      <c r="Q582" s="13" t="str">
        <f t="shared" ca="1" si="126"/>
        <v>5 - 10 Year</v>
      </c>
      <c r="R582" s="3" t="str">
        <f t="shared" ca="1" si="129"/>
        <v>10%</v>
      </c>
      <c r="S582" s="13">
        <f t="shared" ca="1" si="127"/>
        <v>19549.5</v>
      </c>
      <c r="T582" s="13">
        <f t="shared" ca="1" si="128"/>
        <v>175945.5</v>
      </c>
      <c r="U582" t="str">
        <f>VLOOKUP(MID(B582,G582,F582-G582),Department!$A$1:$C$20,2,0)</f>
        <v xml:space="preserve">Presales </v>
      </c>
      <c r="V582" t="str">
        <f>VLOOKUP(U582,Department!$B$1:$C$20,2,0)</f>
        <v>Sales and Marketing</v>
      </c>
      <c r="W582" t="str">
        <f>VLOOKUP(MID(B582,FIND(":",B582,F582+1)+1,2),Employee!$G$1:$H$8,2,0)</f>
        <v>Germany</v>
      </c>
    </row>
    <row r="583" spans="1:23" x14ac:dyDescent="0.35">
      <c r="A583" t="str">
        <f t="shared" si="117"/>
        <v>EMP-OPR-R17-2008</v>
      </c>
      <c r="B583" t="s">
        <v>647</v>
      </c>
      <c r="C583" t="str">
        <f t="shared" si="120"/>
        <v>N4380</v>
      </c>
      <c r="D583" t="str">
        <f>VLOOKUP(C583,Employee!$A$1:$B$1803,2,0)</f>
        <v>Alyson Cook</v>
      </c>
      <c r="E583" t="str">
        <f>VLOOKUP(MID(B583,FIND(":",B583,FIND(":",B583)+1)+1,1),Employee!$C$1:$D$1803,2)</f>
        <v>Female</v>
      </c>
      <c r="F583">
        <f t="shared" si="118"/>
        <v>42</v>
      </c>
      <c r="G583">
        <f t="shared" si="119"/>
        <v>39</v>
      </c>
      <c r="H583" t="str">
        <f t="shared" si="121"/>
        <v>R17</v>
      </c>
      <c r="I583" t="str">
        <f>VLOOKUP(V583,Guide!$B$12:$C$18,2,0)</f>
        <v>OPR</v>
      </c>
      <c r="J583" s="12" t="str">
        <f t="shared" si="122"/>
        <v>C1</v>
      </c>
      <c r="K583" s="12">
        <v>30169</v>
      </c>
      <c r="L583" s="12" t="str">
        <f t="shared" si="123"/>
        <v>Millennial</v>
      </c>
      <c r="M583">
        <f t="shared" ca="1" si="124"/>
        <v>42</v>
      </c>
      <c r="N583" s="12">
        <v>39626</v>
      </c>
      <c r="O583" s="14">
        <f t="shared" ca="1" si="125"/>
        <v>16</v>
      </c>
      <c r="P583" s="13">
        <v>130158</v>
      </c>
      <c r="Q583" s="13" t="str">
        <f t="shared" ca="1" si="126"/>
        <v>16 - 20 Year</v>
      </c>
      <c r="R583" s="3" t="str">
        <f t="shared" ca="1" si="129"/>
        <v>20%</v>
      </c>
      <c r="S583" s="13">
        <f t="shared" ca="1" si="127"/>
        <v>26031.600000000002</v>
      </c>
      <c r="T583" s="13">
        <f t="shared" ca="1" si="128"/>
        <v>104126.39999999999</v>
      </c>
      <c r="U583" t="str">
        <f>VLOOKUP(MID(B583,G583,F583-G583),Department!$A$1:$C$20,2,0)</f>
        <v>Database Administrator</v>
      </c>
      <c r="V583" t="str">
        <f>VLOOKUP(U583,Department!$B$1:$C$20,2,0)</f>
        <v>Operation</v>
      </c>
      <c r="W583" t="str">
        <f>VLOOKUP(MID(B583,FIND(":",B583,F583+1)+1,2),Employee!$G$1:$H$8,2,0)</f>
        <v>United States Of America</v>
      </c>
    </row>
    <row r="584" spans="1:23" x14ac:dyDescent="0.35">
      <c r="A584" t="str">
        <f t="shared" si="117"/>
        <v>EMP-SM-R10-2017</v>
      </c>
      <c r="B584" t="s">
        <v>648</v>
      </c>
      <c r="C584" t="str">
        <f t="shared" si="120"/>
        <v>N18367</v>
      </c>
      <c r="D584" t="str">
        <f>VLOOKUP(C584,Employee!$A$1:$B$1803,2,0)</f>
        <v>Jamaal Valenzuela</v>
      </c>
      <c r="E584" t="str">
        <f>VLOOKUP(MID(B584,FIND(":",B584,FIND(":",B584)+1)+1,1),Employee!$C$1:$D$1803,2)</f>
        <v>Male</v>
      </c>
      <c r="F584">
        <f t="shared" si="118"/>
        <v>43</v>
      </c>
      <c r="G584">
        <f t="shared" si="119"/>
        <v>40</v>
      </c>
      <c r="H584" t="str">
        <f t="shared" si="121"/>
        <v>R10</v>
      </c>
      <c r="I584" t="str">
        <f>VLOOKUP(V584,Guide!$B$12:$C$18,2,0)</f>
        <v>SM</v>
      </c>
      <c r="J584" s="12" t="str">
        <f t="shared" si="122"/>
        <v>C7</v>
      </c>
      <c r="K584" s="12">
        <v>33242</v>
      </c>
      <c r="L584" s="12" t="str">
        <f t="shared" si="123"/>
        <v>Millennial</v>
      </c>
      <c r="M584">
        <f t="shared" ca="1" si="124"/>
        <v>34</v>
      </c>
      <c r="N584" s="12">
        <v>42905</v>
      </c>
      <c r="O584" s="14">
        <f t="shared" ca="1" si="125"/>
        <v>7</v>
      </c>
      <c r="P584" s="13">
        <v>159908</v>
      </c>
      <c r="Q584" s="13" t="str">
        <f t="shared" ca="1" si="126"/>
        <v>5 - 10 Year</v>
      </c>
      <c r="R584" s="3" t="str">
        <f t="shared" ca="1" si="129"/>
        <v>10%</v>
      </c>
      <c r="S584" s="13">
        <f t="shared" ca="1" si="127"/>
        <v>15990.800000000001</v>
      </c>
      <c r="T584" s="13">
        <f t="shared" ca="1" si="128"/>
        <v>143917.20000000001</v>
      </c>
      <c r="U584" t="str">
        <f>VLOOKUP(MID(B584,G584,F584-G584),Department!$A$1:$C$20,2,0)</f>
        <v>Marketing</v>
      </c>
      <c r="V584" t="str">
        <f>VLOOKUP(U584,Department!$B$1:$C$20,2,0)</f>
        <v>Sales and Marketing</v>
      </c>
      <c r="W584" t="str">
        <f>VLOOKUP(MID(B584,FIND(":",B584,F584+1)+1,2),Employee!$G$1:$H$8,2,0)</f>
        <v>Argentina</v>
      </c>
    </row>
    <row r="585" spans="1:23" x14ac:dyDescent="0.35">
      <c r="A585" t="str">
        <f t="shared" si="117"/>
        <v>EMP-ENG-R7-2017</v>
      </c>
      <c r="B585" t="s">
        <v>649</v>
      </c>
      <c r="C585" t="str">
        <f t="shared" si="120"/>
        <v>N19063</v>
      </c>
      <c r="D585" t="str">
        <f>VLOOKUP(C585,Employee!$A$1:$B$1803,2,0)</f>
        <v>Leah Haynes</v>
      </c>
      <c r="E585" t="str">
        <f>VLOOKUP(MID(B585,FIND(":",B585,FIND(":",B585)+1)+1,1),Employee!$C$1:$D$1803,2)</f>
        <v>Female</v>
      </c>
      <c r="F585">
        <f t="shared" si="118"/>
        <v>42</v>
      </c>
      <c r="G585">
        <f t="shared" si="119"/>
        <v>40</v>
      </c>
      <c r="H585" t="str">
        <f t="shared" si="121"/>
        <v>R7</v>
      </c>
      <c r="I585" t="str">
        <f>VLOOKUP(V585,Guide!$B$12:$C$18,2,0)</f>
        <v>ENG</v>
      </c>
      <c r="J585" s="12" t="str">
        <f t="shared" si="122"/>
        <v>C1</v>
      </c>
      <c r="K585" s="12">
        <v>30770</v>
      </c>
      <c r="L585" s="12" t="str">
        <f t="shared" si="123"/>
        <v>Millennial</v>
      </c>
      <c r="M585">
        <f t="shared" ca="1" si="124"/>
        <v>40</v>
      </c>
      <c r="N585" s="12">
        <v>43003</v>
      </c>
      <c r="O585" s="14">
        <f t="shared" ca="1" si="125"/>
        <v>7</v>
      </c>
      <c r="P585" s="13">
        <v>96081</v>
      </c>
      <c r="Q585" s="13" t="str">
        <f t="shared" ca="1" si="126"/>
        <v>5 - 10 Year</v>
      </c>
      <c r="R585" s="3" t="str">
        <f t="shared" ca="1" si="129"/>
        <v>10%</v>
      </c>
      <c r="S585" s="13">
        <f t="shared" ca="1" si="127"/>
        <v>9608.1</v>
      </c>
      <c r="T585" s="13">
        <f t="shared" ca="1" si="128"/>
        <v>86472.9</v>
      </c>
      <c r="U585" t="str">
        <f>VLOOKUP(MID(B585,G585,F585-G585),Department!$A$1:$C$20,2,0)</f>
        <v>AI Engineer</v>
      </c>
      <c r="V585" t="str">
        <f>VLOOKUP(U585,Department!$B$1:$C$20,2,0)</f>
        <v>Engineering and Data</v>
      </c>
      <c r="W585" t="str">
        <f>VLOOKUP(MID(B585,FIND(":",B585,F585+1)+1,2),Employee!$G$1:$H$8,2,0)</f>
        <v>United States Of America</v>
      </c>
    </row>
    <row r="586" spans="1:23" x14ac:dyDescent="0.35">
      <c r="A586" t="str">
        <f t="shared" si="117"/>
        <v>EMP-PM-R14-2009</v>
      </c>
      <c r="B586" t="s">
        <v>650</v>
      </c>
      <c r="C586" t="str">
        <f t="shared" si="120"/>
        <v>N4900</v>
      </c>
      <c r="D586" t="str">
        <f>VLOOKUP(C586,Employee!$A$1:$B$1803,2,0)</f>
        <v>Billy Jefferson</v>
      </c>
      <c r="E586" t="str">
        <f>VLOOKUP(MID(B586,FIND(":",B586,FIND(":",B586)+1)+1,1),Employee!$C$1:$D$1803,2)</f>
        <v>Male</v>
      </c>
      <c r="F586">
        <f t="shared" si="118"/>
        <v>42</v>
      </c>
      <c r="G586">
        <f t="shared" si="119"/>
        <v>39</v>
      </c>
      <c r="H586" t="str">
        <f t="shared" si="121"/>
        <v>R14</v>
      </c>
      <c r="I586" t="str">
        <f>VLOOKUP(V586,Guide!$B$12:$C$18,2,0)</f>
        <v>PM</v>
      </c>
      <c r="J586" s="12" t="str">
        <f t="shared" si="122"/>
        <v>C2</v>
      </c>
      <c r="K586" s="12">
        <v>30274</v>
      </c>
      <c r="L586" s="12" t="str">
        <f t="shared" si="123"/>
        <v>Millennial</v>
      </c>
      <c r="M586">
        <f t="shared" ca="1" si="124"/>
        <v>42</v>
      </c>
      <c r="N586" s="12">
        <v>40007</v>
      </c>
      <c r="O586" s="14">
        <f t="shared" ca="1" si="125"/>
        <v>15</v>
      </c>
      <c r="P586" s="13">
        <v>225741</v>
      </c>
      <c r="Q586" s="13" t="str">
        <f t="shared" ca="1" si="126"/>
        <v>11 - 15 Year</v>
      </c>
      <c r="R586" s="3" t="str">
        <f t="shared" ca="1" si="129"/>
        <v>15%</v>
      </c>
      <c r="S586" s="13">
        <f t="shared" ca="1" si="127"/>
        <v>33861.15</v>
      </c>
      <c r="T586" s="13">
        <f t="shared" ca="1" si="128"/>
        <v>191879.85</v>
      </c>
      <c r="U586" t="str">
        <f>VLOOKUP(MID(B586,G586,F586-G586),Department!$A$1:$C$20,2,0)</f>
        <v>SEO Specialist</v>
      </c>
      <c r="V586" t="str">
        <f>VLOOKUP(U586,Department!$B$1:$C$20,2,0)</f>
        <v>Product Management</v>
      </c>
      <c r="W586" t="str">
        <f>VLOOKUP(MID(B586,FIND(":",B586,F586+1)+1,2),Employee!$G$1:$H$8,2,0)</f>
        <v>Canada</v>
      </c>
    </row>
    <row r="587" spans="1:23" x14ac:dyDescent="0.35">
      <c r="A587" t="str">
        <f t="shared" si="117"/>
        <v>EMP-PM-R6-2016</v>
      </c>
      <c r="B587" t="s">
        <v>651</v>
      </c>
      <c r="C587" t="str">
        <f t="shared" si="120"/>
        <v>N16252</v>
      </c>
      <c r="D587" t="str">
        <f>VLOOKUP(C587,Employee!$A$1:$B$1803,2,0)</f>
        <v>Lenard Owen</v>
      </c>
      <c r="E587" t="str">
        <f>VLOOKUP(MID(B587,FIND(":",B587,FIND(":",B587)+1)+1,1),Employee!$C$1:$D$1803,2)</f>
        <v>Male</v>
      </c>
      <c r="F587">
        <f t="shared" si="118"/>
        <v>42</v>
      </c>
      <c r="G587">
        <f t="shared" si="119"/>
        <v>40</v>
      </c>
      <c r="H587" t="str">
        <f t="shared" si="121"/>
        <v>R6</v>
      </c>
      <c r="I587" t="str">
        <f>VLOOKUP(V587,Guide!$B$12:$C$18,2,0)</f>
        <v>PM</v>
      </c>
      <c r="J587" s="12" t="str">
        <f t="shared" si="122"/>
        <v>C1</v>
      </c>
      <c r="K587" s="12">
        <v>33173</v>
      </c>
      <c r="L587" s="12" t="str">
        <f t="shared" si="123"/>
        <v>Millennial</v>
      </c>
      <c r="M587">
        <f t="shared" ca="1" si="124"/>
        <v>34</v>
      </c>
      <c r="N587" s="12">
        <v>42541</v>
      </c>
      <c r="O587" s="14">
        <f t="shared" ca="1" si="125"/>
        <v>8</v>
      </c>
      <c r="P587" s="13">
        <v>100337</v>
      </c>
      <c r="Q587" s="13" t="str">
        <f t="shared" ca="1" si="126"/>
        <v>5 - 10 Year</v>
      </c>
      <c r="R587" s="3" t="str">
        <f t="shared" ca="1" si="129"/>
        <v>10%</v>
      </c>
      <c r="S587" s="13">
        <f t="shared" ca="1" si="127"/>
        <v>10033.700000000001</v>
      </c>
      <c r="T587" s="13">
        <f t="shared" ca="1" si="128"/>
        <v>90303.3</v>
      </c>
      <c r="U587" t="str">
        <f>VLOOKUP(MID(B587,G587,F587-G587),Department!$A$1:$C$20,2,0)</f>
        <v>UI/UX</v>
      </c>
      <c r="V587" t="str">
        <f>VLOOKUP(U587,Department!$B$1:$C$20,2,0)</f>
        <v>Product Management</v>
      </c>
      <c r="W587" t="str">
        <f>VLOOKUP(MID(B587,FIND(":",B587,F587+1)+1,2),Employee!$G$1:$H$8,2,0)</f>
        <v>United States Of America</v>
      </c>
    </row>
    <row r="588" spans="1:23" x14ac:dyDescent="0.35">
      <c r="A588" t="str">
        <f t="shared" si="117"/>
        <v>EMP-PM-R14-2006</v>
      </c>
      <c r="B588" t="s">
        <v>652</v>
      </c>
      <c r="C588" t="str">
        <f t="shared" si="120"/>
        <v>N3361</v>
      </c>
      <c r="D588" t="str">
        <f>VLOOKUP(C588,Employee!$A$1:$B$1803,2,0)</f>
        <v>Cedric Archer</v>
      </c>
      <c r="E588" t="str">
        <f>VLOOKUP(MID(B588,FIND(":",B588,FIND(":",B588)+1)+1,1),Employee!$C$1:$D$1803,2)</f>
        <v>Male</v>
      </c>
      <c r="F588">
        <f t="shared" si="118"/>
        <v>42</v>
      </c>
      <c r="G588">
        <f t="shared" si="119"/>
        <v>39</v>
      </c>
      <c r="H588" t="str">
        <f t="shared" si="121"/>
        <v>R14</v>
      </c>
      <c r="I588" t="str">
        <f>VLOOKUP(V588,Guide!$B$12:$C$18,2,0)</f>
        <v>PM</v>
      </c>
      <c r="J588" s="12" t="str">
        <f t="shared" si="122"/>
        <v>C1</v>
      </c>
      <c r="K588" s="12">
        <v>27655</v>
      </c>
      <c r="L588" s="12" t="str">
        <f t="shared" si="123"/>
        <v>Gen X</v>
      </c>
      <c r="M588">
        <f t="shared" ca="1" si="124"/>
        <v>49</v>
      </c>
      <c r="N588" s="12">
        <v>39007</v>
      </c>
      <c r="O588" s="14">
        <f t="shared" ca="1" si="125"/>
        <v>18</v>
      </c>
      <c r="P588" s="13">
        <v>400372</v>
      </c>
      <c r="Q588" s="13" t="str">
        <f t="shared" ca="1" si="126"/>
        <v>16 - 20 Year</v>
      </c>
      <c r="R588" s="3" t="str">
        <f t="shared" ca="1" si="129"/>
        <v>20%</v>
      </c>
      <c r="S588" s="13">
        <f t="shared" ca="1" si="127"/>
        <v>80074.400000000009</v>
      </c>
      <c r="T588" s="13">
        <f t="shared" ca="1" si="128"/>
        <v>320297.59999999998</v>
      </c>
      <c r="U588" t="str">
        <f>VLOOKUP(MID(B588,G588,F588-G588),Department!$A$1:$C$20,2,0)</f>
        <v>SEO Specialist</v>
      </c>
      <c r="V588" t="str">
        <f>VLOOKUP(U588,Department!$B$1:$C$20,2,0)</f>
        <v>Product Management</v>
      </c>
      <c r="W588" t="str">
        <f>VLOOKUP(MID(B588,FIND(":",B588,F588+1)+1,2),Employee!$G$1:$H$8,2,0)</f>
        <v>United States Of America</v>
      </c>
    </row>
    <row r="589" spans="1:23" x14ac:dyDescent="0.35">
      <c r="A589" t="str">
        <f t="shared" si="117"/>
        <v>EMP-SM-R15-2016</v>
      </c>
      <c r="B589" t="s">
        <v>653</v>
      </c>
      <c r="C589" t="str">
        <f t="shared" si="120"/>
        <v>N17001</v>
      </c>
      <c r="D589" t="str">
        <f>VLOOKUP(C589,Employee!$A$1:$B$1803,2,0)</f>
        <v>Carlo Robinson</v>
      </c>
      <c r="E589" t="str">
        <f>VLOOKUP(MID(B589,FIND(":",B589,FIND(":",B589)+1)+1,1),Employee!$C$1:$D$1803,2)</f>
        <v>Male</v>
      </c>
      <c r="F589">
        <f t="shared" si="118"/>
        <v>43</v>
      </c>
      <c r="G589">
        <f t="shared" si="119"/>
        <v>40</v>
      </c>
      <c r="H589" t="str">
        <f t="shared" si="121"/>
        <v>R15</v>
      </c>
      <c r="I589" t="str">
        <f>VLOOKUP(V589,Guide!$B$12:$C$18,2,0)</f>
        <v>SM</v>
      </c>
      <c r="J589" s="12" t="str">
        <f t="shared" si="122"/>
        <v>C7</v>
      </c>
      <c r="K589" s="12">
        <v>31523</v>
      </c>
      <c r="L589" s="12" t="str">
        <f t="shared" si="123"/>
        <v>Millennial</v>
      </c>
      <c r="M589">
        <f t="shared" ca="1" si="124"/>
        <v>38</v>
      </c>
      <c r="N589" s="12">
        <v>42709</v>
      </c>
      <c r="O589" s="14">
        <f t="shared" ca="1" si="125"/>
        <v>8</v>
      </c>
      <c r="P589" s="13">
        <v>121024</v>
      </c>
      <c r="Q589" s="13" t="str">
        <f t="shared" ca="1" si="126"/>
        <v>5 - 10 Year</v>
      </c>
      <c r="R589" s="3" t="str">
        <f t="shared" ca="1" si="129"/>
        <v>10%</v>
      </c>
      <c r="S589" s="13">
        <f t="shared" ca="1" si="127"/>
        <v>12102.400000000001</v>
      </c>
      <c r="T589" s="13">
        <f t="shared" ca="1" si="128"/>
        <v>108921.60000000001</v>
      </c>
      <c r="U589" t="str">
        <f>VLOOKUP(MID(B589,G589,F589-G589),Department!$A$1:$C$20,2,0)</f>
        <v>Sales</v>
      </c>
      <c r="V589" t="str">
        <f>VLOOKUP(U589,Department!$B$1:$C$20,2,0)</f>
        <v>Sales and Marketing</v>
      </c>
      <c r="W589" t="str">
        <f>VLOOKUP(MID(B589,FIND(":",B589,F589+1)+1,2),Employee!$G$1:$H$8,2,0)</f>
        <v>Argentina</v>
      </c>
    </row>
    <row r="590" spans="1:23" x14ac:dyDescent="0.35">
      <c r="A590" t="str">
        <f t="shared" si="117"/>
        <v>EMP-SM-R9-2017</v>
      </c>
      <c r="B590" t="s">
        <v>654</v>
      </c>
      <c r="C590" t="str">
        <f t="shared" si="120"/>
        <v>N17636</v>
      </c>
      <c r="D590" t="str">
        <f>VLOOKUP(C590,Employee!$A$1:$B$1803,2,0)</f>
        <v>Saundra Hester</v>
      </c>
      <c r="E590" t="str">
        <f>VLOOKUP(MID(B590,FIND(":",B590,FIND(":",B590)+1)+1,1),Employee!$C$1:$D$1803,2)</f>
        <v>Female</v>
      </c>
      <c r="F590">
        <f t="shared" si="118"/>
        <v>42</v>
      </c>
      <c r="G590">
        <f t="shared" si="119"/>
        <v>40</v>
      </c>
      <c r="H590" t="str">
        <f t="shared" si="121"/>
        <v>R9</v>
      </c>
      <c r="I590" t="str">
        <f>VLOOKUP(V590,Guide!$B$12:$C$18,2,0)</f>
        <v>SM</v>
      </c>
      <c r="J590" s="12" t="str">
        <f t="shared" si="122"/>
        <v>C1</v>
      </c>
      <c r="K590" s="12">
        <v>33672</v>
      </c>
      <c r="L590" s="12" t="str">
        <f t="shared" si="123"/>
        <v>Millennial</v>
      </c>
      <c r="M590">
        <f t="shared" ca="1" si="124"/>
        <v>32</v>
      </c>
      <c r="N590" s="12">
        <v>42814</v>
      </c>
      <c r="O590" s="14">
        <f t="shared" ca="1" si="125"/>
        <v>7</v>
      </c>
      <c r="P590" s="13">
        <v>103601</v>
      </c>
      <c r="Q590" s="13" t="str">
        <f t="shared" ca="1" si="126"/>
        <v>5 - 10 Year</v>
      </c>
      <c r="R590" s="3" t="str">
        <f t="shared" ca="1" si="129"/>
        <v>10%</v>
      </c>
      <c r="S590" s="13">
        <f t="shared" ca="1" si="127"/>
        <v>10360.1</v>
      </c>
      <c r="T590" s="13">
        <f t="shared" ca="1" si="128"/>
        <v>93240.9</v>
      </c>
      <c r="U590" t="str">
        <f>VLOOKUP(MID(B590,G590,F590-G590),Department!$A$1:$C$20,2,0)</f>
        <v xml:space="preserve">Presales </v>
      </c>
      <c r="V590" t="str">
        <f>VLOOKUP(U590,Department!$B$1:$C$20,2,0)</f>
        <v>Sales and Marketing</v>
      </c>
      <c r="W590" t="str">
        <f>VLOOKUP(MID(B590,FIND(":",B590,F590+1)+1,2),Employee!$G$1:$H$8,2,0)</f>
        <v>United States Of America</v>
      </c>
    </row>
    <row r="591" spans="1:23" x14ac:dyDescent="0.35">
      <c r="A591" t="str">
        <f t="shared" si="117"/>
        <v>EMP-OPR-R2-2017</v>
      </c>
      <c r="B591" t="s">
        <v>655</v>
      </c>
      <c r="C591" t="str">
        <f t="shared" si="120"/>
        <v>N17637</v>
      </c>
      <c r="D591" t="str">
        <f>VLOOKUP(C591,Employee!$A$1:$B$1803,2,0)</f>
        <v>Rogelio Wheeler</v>
      </c>
      <c r="E591" t="str">
        <f>VLOOKUP(MID(B591,FIND(":",B591,FIND(":",B591)+1)+1,1),Employee!$C$1:$D$1803,2)</f>
        <v>Male</v>
      </c>
      <c r="F591">
        <f t="shared" si="118"/>
        <v>42</v>
      </c>
      <c r="G591">
        <f t="shared" si="119"/>
        <v>40</v>
      </c>
      <c r="H591" t="str">
        <f t="shared" si="121"/>
        <v>R2</v>
      </c>
      <c r="I591" t="str">
        <f>VLOOKUP(V591,Guide!$B$12:$C$18,2,0)</f>
        <v>OPR</v>
      </c>
      <c r="J591" s="12" t="str">
        <f t="shared" si="122"/>
        <v>C3</v>
      </c>
      <c r="K591" s="12">
        <v>32121</v>
      </c>
      <c r="L591" s="12" t="str">
        <f t="shared" si="123"/>
        <v>Millennial</v>
      </c>
      <c r="M591">
        <f t="shared" ca="1" si="124"/>
        <v>37</v>
      </c>
      <c r="N591" s="12">
        <v>42814</v>
      </c>
      <c r="O591" s="14">
        <f t="shared" ca="1" si="125"/>
        <v>7</v>
      </c>
      <c r="P591" s="13">
        <v>270853</v>
      </c>
      <c r="Q591" s="13" t="str">
        <f t="shared" ca="1" si="126"/>
        <v>5 - 10 Year</v>
      </c>
      <c r="R591" s="3" t="str">
        <f t="shared" ca="1" si="129"/>
        <v>10%</v>
      </c>
      <c r="S591" s="13">
        <f t="shared" ca="1" si="127"/>
        <v>27085.300000000003</v>
      </c>
      <c r="T591" s="13">
        <f t="shared" ca="1" si="128"/>
        <v>243767.7</v>
      </c>
      <c r="U591" t="str">
        <f>VLOOKUP(MID(B591,G591,F591-G591),Department!$A$1:$C$20,2,0)</f>
        <v>Network Engineer</v>
      </c>
      <c r="V591" t="str">
        <f>VLOOKUP(U591,Department!$B$1:$C$20,2,0)</f>
        <v>Operation</v>
      </c>
      <c r="W591" t="str">
        <f>VLOOKUP(MID(B591,FIND(":",B591,F591+1)+1,2),Employee!$G$1:$H$8,2,0)</f>
        <v>United Kingdom</v>
      </c>
    </row>
    <row r="592" spans="1:23" x14ac:dyDescent="0.35">
      <c r="A592" t="str">
        <f t="shared" si="117"/>
        <v>EMP-ENG-R13-2008</v>
      </c>
      <c r="B592" t="s">
        <v>656</v>
      </c>
      <c r="C592" t="str">
        <f t="shared" si="120"/>
        <v>N4028</v>
      </c>
      <c r="D592" t="str">
        <f>VLOOKUP(C592,Employee!$A$1:$B$1803,2,0)</f>
        <v>Dewayne Copeland</v>
      </c>
      <c r="E592" t="str">
        <f>VLOOKUP(MID(B592,FIND(":",B592,FIND(":",B592)+1)+1,1),Employee!$C$1:$D$1803,2)</f>
        <v>Male</v>
      </c>
      <c r="F592">
        <f t="shared" si="118"/>
        <v>42</v>
      </c>
      <c r="G592">
        <f t="shared" si="119"/>
        <v>39</v>
      </c>
      <c r="H592" t="str">
        <f t="shared" si="121"/>
        <v>R13</v>
      </c>
      <c r="I592" t="str">
        <f>VLOOKUP(V592,Guide!$B$12:$C$18,2,0)</f>
        <v>ENG</v>
      </c>
      <c r="J592" s="12" t="str">
        <f t="shared" si="122"/>
        <v>C4</v>
      </c>
      <c r="K592" s="12">
        <v>30429</v>
      </c>
      <c r="L592" s="12" t="str">
        <f t="shared" si="123"/>
        <v>Millennial</v>
      </c>
      <c r="M592">
        <f t="shared" ca="1" si="124"/>
        <v>41</v>
      </c>
      <c r="N592" s="12">
        <v>39449</v>
      </c>
      <c r="O592" s="14">
        <f t="shared" ca="1" si="125"/>
        <v>17</v>
      </c>
      <c r="P592" s="13">
        <v>225669</v>
      </c>
      <c r="Q592" s="13" t="str">
        <f t="shared" ca="1" si="126"/>
        <v>16 - 20 Year</v>
      </c>
      <c r="R592" s="3" t="str">
        <f t="shared" ca="1" si="129"/>
        <v>20%</v>
      </c>
      <c r="S592" s="13">
        <f t="shared" ca="1" si="127"/>
        <v>45133.8</v>
      </c>
      <c r="T592" s="13">
        <f t="shared" ca="1" si="128"/>
        <v>180535.2</v>
      </c>
      <c r="U592" t="str">
        <f>VLOOKUP(MID(B592,G592,F592-G592),Department!$A$1:$C$20,2,0)</f>
        <v>Data Engineer</v>
      </c>
      <c r="V592" t="str">
        <f>VLOOKUP(U592,Department!$B$1:$C$20,2,0)</f>
        <v>Engineering and Data</v>
      </c>
      <c r="W592" t="str">
        <f>VLOOKUP(MID(B592,FIND(":",B592,F592+1)+1,2),Employee!$G$1:$H$8,2,0)</f>
        <v>Australia</v>
      </c>
    </row>
    <row r="593" spans="1:23" x14ac:dyDescent="0.35">
      <c r="A593" t="str">
        <f t="shared" si="117"/>
        <v>EMP-OPR-R2-2017</v>
      </c>
      <c r="B593" t="s">
        <v>657</v>
      </c>
      <c r="C593" t="str">
        <f t="shared" si="120"/>
        <v>N18813</v>
      </c>
      <c r="D593" t="str">
        <f>VLOOKUP(C593,Employee!$A$1:$B$1803,2,0)</f>
        <v>Russell Hughes</v>
      </c>
      <c r="E593" t="str">
        <f>VLOOKUP(MID(B593,FIND(":",B593,FIND(":",B593)+1)+1,1),Employee!$C$1:$D$1803,2)</f>
        <v>Male</v>
      </c>
      <c r="F593">
        <f t="shared" si="118"/>
        <v>42</v>
      </c>
      <c r="G593">
        <f t="shared" si="119"/>
        <v>40</v>
      </c>
      <c r="H593" t="str">
        <f t="shared" si="121"/>
        <v>R2</v>
      </c>
      <c r="I593" t="str">
        <f>VLOOKUP(V593,Guide!$B$12:$C$18,2,0)</f>
        <v>OPR</v>
      </c>
      <c r="J593" s="12" t="str">
        <f t="shared" si="122"/>
        <v>C5</v>
      </c>
      <c r="K593" s="12">
        <v>32586</v>
      </c>
      <c r="L593" s="12" t="str">
        <f t="shared" si="123"/>
        <v>Millennial</v>
      </c>
      <c r="M593">
        <f t="shared" ca="1" si="124"/>
        <v>35</v>
      </c>
      <c r="N593" s="12">
        <v>42964</v>
      </c>
      <c r="O593" s="14">
        <f t="shared" ca="1" si="125"/>
        <v>7</v>
      </c>
      <c r="P593" s="13">
        <v>97495</v>
      </c>
      <c r="Q593" s="13" t="str">
        <f t="shared" ca="1" si="126"/>
        <v>5 - 10 Year</v>
      </c>
      <c r="R593" s="3" t="str">
        <f t="shared" ca="1" si="129"/>
        <v>10%</v>
      </c>
      <c r="S593" s="13">
        <f t="shared" ca="1" si="127"/>
        <v>9749.5</v>
      </c>
      <c r="T593" s="13">
        <f t="shared" ca="1" si="128"/>
        <v>87745.5</v>
      </c>
      <c r="U593" t="str">
        <f>VLOOKUP(MID(B593,G593,F593-G593),Department!$A$1:$C$20,2,0)</f>
        <v>Network Engineer</v>
      </c>
      <c r="V593" t="str">
        <f>VLOOKUP(U593,Department!$B$1:$C$20,2,0)</f>
        <v>Operation</v>
      </c>
      <c r="W593" t="str">
        <f>VLOOKUP(MID(B593,FIND(":",B593,F593+1)+1,2),Employee!$G$1:$H$8,2,0)</f>
        <v>Germany</v>
      </c>
    </row>
    <row r="594" spans="1:23" x14ac:dyDescent="0.35">
      <c r="A594" t="str">
        <f t="shared" si="117"/>
        <v>EMP-PM-R6-2015</v>
      </c>
      <c r="B594" t="s">
        <v>658</v>
      </c>
      <c r="C594" t="str">
        <f t="shared" si="120"/>
        <v>N14768</v>
      </c>
      <c r="D594" t="str">
        <f>VLOOKUP(C594,Employee!$A$1:$B$1803,2,0)</f>
        <v>Derek Osborne</v>
      </c>
      <c r="E594" t="str">
        <f>VLOOKUP(MID(B594,FIND(":",B594,FIND(":",B594)+1)+1,1),Employee!$C$1:$D$1803,2)</f>
        <v>Male</v>
      </c>
      <c r="F594">
        <f t="shared" si="118"/>
        <v>42</v>
      </c>
      <c r="G594">
        <f t="shared" si="119"/>
        <v>40</v>
      </c>
      <c r="H594" t="str">
        <f t="shared" si="121"/>
        <v>R6</v>
      </c>
      <c r="I594" t="str">
        <f>VLOOKUP(V594,Guide!$B$12:$C$18,2,0)</f>
        <v>PM</v>
      </c>
      <c r="J594" s="12" t="str">
        <f t="shared" si="122"/>
        <v>C5</v>
      </c>
      <c r="K594" s="12">
        <v>32023</v>
      </c>
      <c r="L594" s="12" t="str">
        <f t="shared" si="123"/>
        <v>Millennial</v>
      </c>
      <c r="M594">
        <f t="shared" ca="1" si="124"/>
        <v>37</v>
      </c>
      <c r="N594" s="12">
        <v>42219</v>
      </c>
      <c r="O594" s="14">
        <f t="shared" ca="1" si="125"/>
        <v>9</v>
      </c>
      <c r="P594" s="13">
        <v>69255</v>
      </c>
      <c r="Q594" s="13" t="str">
        <f t="shared" ca="1" si="126"/>
        <v>5 - 10 Year</v>
      </c>
      <c r="R594" s="3" t="str">
        <f t="shared" ca="1" si="129"/>
        <v>10%</v>
      </c>
      <c r="S594" s="13">
        <f t="shared" ca="1" si="127"/>
        <v>6925.5</v>
      </c>
      <c r="T594" s="13">
        <f t="shared" ca="1" si="128"/>
        <v>62329.5</v>
      </c>
      <c r="U594" t="str">
        <f>VLOOKUP(MID(B594,G594,F594-G594),Department!$A$1:$C$20,2,0)</f>
        <v>UI/UX</v>
      </c>
      <c r="V594" t="str">
        <f>VLOOKUP(U594,Department!$B$1:$C$20,2,0)</f>
        <v>Product Management</v>
      </c>
      <c r="W594" t="str">
        <f>VLOOKUP(MID(B594,FIND(":",B594,F594+1)+1,2),Employee!$G$1:$H$8,2,0)</f>
        <v>Germany</v>
      </c>
    </row>
    <row r="595" spans="1:23" x14ac:dyDescent="0.35">
      <c r="A595" t="str">
        <f t="shared" si="117"/>
        <v>EMP-OPR-R8-2017</v>
      </c>
      <c r="B595" t="s">
        <v>659</v>
      </c>
      <c r="C595" t="str">
        <f t="shared" si="120"/>
        <v>N19538</v>
      </c>
      <c r="D595" t="str">
        <f>VLOOKUP(C595,Employee!$A$1:$B$1803,2,0)</f>
        <v>Jaclyn Woodard</v>
      </c>
      <c r="E595" t="str">
        <f>VLOOKUP(MID(B595,FIND(":",B595,FIND(":",B595)+1)+1,1),Employee!$C$1:$D$1803,2)</f>
        <v>Female</v>
      </c>
      <c r="F595">
        <f t="shared" si="118"/>
        <v>42</v>
      </c>
      <c r="G595">
        <f t="shared" si="119"/>
        <v>40</v>
      </c>
      <c r="H595" t="str">
        <f t="shared" si="121"/>
        <v>R8</v>
      </c>
      <c r="I595" t="str">
        <f>VLOOKUP(V595,Guide!$B$12:$C$18,2,0)</f>
        <v>OPR</v>
      </c>
      <c r="J595" s="12" t="str">
        <f t="shared" si="122"/>
        <v>C2</v>
      </c>
      <c r="K595" s="12">
        <v>33215</v>
      </c>
      <c r="L595" s="12" t="str">
        <f t="shared" si="123"/>
        <v>Millennial</v>
      </c>
      <c r="M595">
        <f t="shared" ca="1" si="124"/>
        <v>34</v>
      </c>
      <c r="N595" s="12">
        <v>43059</v>
      </c>
      <c r="O595" s="14">
        <f t="shared" ca="1" si="125"/>
        <v>7</v>
      </c>
      <c r="P595" s="13">
        <v>168744</v>
      </c>
      <c r="Q595" s="13" t="str">
        <f t="shared" ca="1" si="126"/>
        <v>5 - 10 Year</v>
      </c>
      <c r="R595" s="3" t="str">
        <f t="shared" ca="1" si="129"/>
        <v>10%</v>
      </c>
      <c r="S595" s="13">
        <f t="shared" ca="1" si="127"/>
        <v>16874.400000000001</v>
      </c>
      <c r="T595" s="13">
        <f t="shared" ca="1" si="128"/>
        <v>151869.6</v>
      </c>
      <c r="U595" t="str">
        <f>VLOOKUP(MID(B595,G595,F595-G595),Department!$A$1:$C$20,2,0)</f>
        <v>DevOps Engineer</v>
      </c>
      <c r="V595" t="str">
        <f>VLOOKUP(U595,Department!$B$1:$C$20,2,0)</f>
        <v>Operation</v>
      </c>
      <c r="W595" t="str">
        <f>VLOOKUP(MID(B595,FIND(":",B595,F595+1)+1,2),Employee!$G$1:$H$8,2,0)</f>
        <v>Canada</v>
      </c>
    </row>
    <row r="596" spans="1:23" x14ac:dyDescent="0.35">
      <c r="A596" t="str">
        <f t="shared" si="117"/>
        <v>EMP-SM-R9-2012</v>
      </c>
      <c r="B596" t="s">
        <v>660</v>
      </c>
      <c r="C596" t="str">
        <f t="shared" si="120"/>
        <v>N7684</v>
      </c>
      <c r="D596" t="str">
        <f>VLOOKUP(C596,Employee!$A$1:$B$1803,2,0)</f>
        <v>Willard Cochran</v>
      </c>
      <c r="E596" t="str">
        <f>VLOOKUP(MID(B596,FIND(":",B596,FIND(":",B596)+1)+1,1),Employee!$C$1:$D$1803,2)</f>
        <v>Male</v>
      </c>
      <c r="F596">
        <f t="shared" si="118"/>
        <v>41</v>
      </c>
      <c r="G596">
        <f t="shared" si="119"/>
        <v>39</v>
      </c>
      <c r="H596" t="str">
        <f t="shared" si="121"/>
        <v>R9</v>
      </c>
      <c r="I596" t="str">
        <f>VLOOKUP(V596,Guide!$B$12:$C$18,2,0)</f>
        <v>SM</v>
      </c>
      <c r="J596" s="12" t="str">
        <f t="shared" si="122"/>
        <v>C2</v>
      </c>
      <c r="K596" s="12">
        <v>29918</v>
      </c>
      <c r="L596" s="12" t="str">
        <f t="shared" si="123"/>
        <v>Millennial</v>
      </c>
      <c r="M596">
        <f t="shared" ca="1" si="124"/>
        <v>43</v>
      </c>
      <c r="N596" s="12">
        <v>41193</v>
      </c>
      <c r="O596" s="14">
        <f t="shared" ca="1" si="125"/>
        <v>12</v>
      </c>
      <c r="P596" s="13">
        <v>166308</v>
      </c>
      <c r="Q596" s="13" t="str">
        <f t="shared" ca="1" si="126"/>
        <v>11 - 15 Year</v>
      </c>
      <c r="R596" s="3" t="str">
        <f t="shared" ca="1" si="129"/>
        <v>15%</v>
      </c>
      <c r="S596" s="13">
        <f t="shared" ca="1" si="127"/>
        <v>24946.2</v>
      </c>
      <c r="T596" s="13">
        <f t="shared" ca="1" si="128"/>
        <v>141361.79999999999</v>
      </c>
      <c r="U596" t="str">
        <f>VLOOKUP(MID(B596,G596,F596-G596),Department!$A$1:$C$20,2,0)</f>
        <v xml:space="preserve">Presales </v>
      </c>
      <c r="V596" t="str">
        <f>VLOOKUP(U596,Department!$B$1:$C$20,2,0)</f>
        <v>Sales and Marketing</v>
      </c>
      <c r="W596" t="str">
        <f>VLOOKUP(MID(B596,FIND(":",B596,F596+1)+1,2),Employee!$G$1:$H$8,2,0)</f>
        <v>Canada</v>
      </c>
    </row>
    <row r="597" spans="1:23" x14ac:dyDescent="0.35">
      <c r="A597" t="str">
        <f t="shared" si="117"/>
        <v>EMP-ENG-R3-2013</v>
      </c>
      <c r="B597" t="s">
        <v>661</v>
      </c>
      <c r="C597" t="str">
        <f t="shared" si="120"/>
        <v>N8715</v>
      </c>
      <c r="D597" t="str">
        <f>VLOOKUP(C597,Employee!$A$1:$B$1803,2,0)</f>
        <v>Neva Pace</v>
      </c>
      <c r="E597" t="str">
        <f>VLOOKUP(MID(B597,FIND(":",B597,FIND(":",B597)+1)+1,1),Employee!$C$1:$D$1803,2)</f>
        <v>Female</v>
      </c>
      <c r="F597">
        <f t="shared" si="118"/>
        <v>41</v>
      </c>
      <c r="G597">
        <f t="shared" si="119"/>
        <v>39</v>
      </c>
      <c r="H597" t="str">
        <f t="shared" si="121"/>
        <v>R3</v>
      </c>
      <c r="I597" t="str">
        <f>VLOOKUP(V597,Guide!$B$12:$C$18,2,0)</f>
        <v>ENG</v>
      </c>
      <c r="J597" s="12" t="str">
        <f t="shared" si="122"/>
        <v>C1</v>
      </c>
      <c r="K597" s="12">
        <v>25624</v>
      </c>
      <c r="L597" s="12" t="str">
        <f t="shared" si="123"/>
        <v>Gen X</v>
      </c>
      <c r="M597">
        <f t="shared" ca="1" si="124"/>
        <v>54</v>
      </c>
      <c r="N597" s="12">
        <v>41438</v>
      </c>
      <c r="O597" s="14">
        <f t="shared" ca="1" si="125"/>
        <v>11</v>
      </c>
      <c r="P597" s="13">
        <v>240530</v>
      </c>
      <c r="Q597" s="13" t="str">
        <f t="shared" ca="1" si="126"/>
        <v>11 - 15 Year</v>
      </c>
      <c r="R597" s="3" t="str">
        <f t="shared" ca="1" si="129"/>
        <v>15%</v>
      </c>
      <c r="S597" s="13">
        <f t="shared" ca="1" si="127"/>
        <v>36079.5</v>
      </c>
      <c r="T597" s="13">
        <f t="shared" ca="1" si="128"/>
        <v>204450.5</v>
      </c>
      <c r="U597" t="str">
        <f>VLOOKUP(MID(B597,G597,F597-G597),Department!$A$1:$C$20,2,0)</f>
        <v>Software Quality Assurance</v>
      </c>
      <c r="V597" t="str">
        <f>VLOOKUP(U597,Department!$B$1:$C$20,2,0)</f>
        <v>Engineering and Data</v>
      </c>
      <c r="W597" t="str">
        <f>VLOOKUP(MID(B597,FIND(":",B597,F597+1)+1,2),Employee!$G$1:$H$8,2,0)</f>
        <v>United States Of America</v>
      </c>
    </row>
    <row r="598" spans="1:23" x14ac:dyDescent="0.35">
      <c r="A598" t="str">
        <f t="shared" si="117"/>
        <v>EMP-PM-R14-2012</v>
      </c>
      <c r="B598" t="s">
        <v>662</v>
      </c>
      <c r="C598" t="str">
        <f t="shared" si="120"/>
        <v>N6677</v>
      </c>
      <c r="D598" t="str">
        <f>VLOOKUP(C598,Employee!$A$1:$B$1803,2,0)</f>
        <v>Christopher Adams</v>
      </c>
      <c r="E598" t="str">
        <f>VLOOKUP(MID(B598,FIND(":",B598,FIND(":",B598)+1)+1,1),Employee!$C$1:$D$1803,2)</f>
        <v>Male</v>
      </c>
      <c r="F598">
        <f t="shared" si="118"/>
        <v>42</v>
      </c>
      <c r="G598">
        <f t="shared" si="119"/>
        <v>39</v>
      </c>
      <c r="H598" t="str">
        <f t="shared" si="121"/>
        <v>R14</v>
      </c>
      <c r="I598" t="str">
        <f>VLOOKUP(V598,Guide!$B$12:$C$18,2,0)</f>
        <v>PM</v>
      </c>
      <c r="J598" s="12" t="str">
        <f t="shared" si="122"/>
        <v>C6</v>
      </c>
      <c r="K598" s="12">
        <v>33080</v>
      </c>
      <c r="L598" s="12" t="str">
        <f t="shared" si="123"/>
        <v>Millennial</v>
      </c>
      <c r="M598">
        <f t="shared" ca="1" si="124"/>
        <v>34</v>
      </c>
      <c r="N598" s="12">
        <v>41071</v>
      </c>
      <c r="O598" s="14">
        <f t="shared" ca="1" si="125"/>
        <v>12</v>
      </c>
      <c r="P598" s="13">
        <v>247988</v>
      </c>
      <c r="Q598" s="13" t="str">
        <f t="shared" ca="1" si="126"/>
        <v>11 - 15 Year</v>
      </c>
      <c r="R598" s="3" t="str">
        <f t="shared" ca="1" si="129"/>
        <v>15%</v>
      </c>
      <c r="S598" s="13">
        <f t="shared" ca="1" si="127"/>
        <v>37198.199999999997</v>
      </c>
      <c r="T598" s="13">
        <f t="shared" ca="1" si="128"/>
        <v>210789.8</v>
      </c>
      <c r="U598" t="str">
        <f>VLOOKUP(MID(B598,G598,F598-G598),Department!$A$1:$C$20,2,0)</f>
        <v>SEO Specialist</v>
      </c>
      <c r="V598" t="str">
        <f>VLOOKUP(U598,Department!$B$1:$C$20,2,0)</f>
        <v>Product Management</v>
      </c>
      <c r="W598" t="str">
        <f>VLOOKUP(MID(B598,FIND(":",B598,F598+1)+1,2),Employee!$G$1:$H$8,2,0)</f>
        <v>France</v>
      </c>
    </row>
    <row r="599" spans="1:23" x14ac:dyDescent="0.35">
      <c r="A599" t="str">
        <f t="shared" si="117"/>
        <v>EMP-ENG-R13-2015</v>
      </c>
      <c r="B599" t="s">
        <v>663</v>
      </c>
      <c r="C599" t="str">
        <f t="shared" si="120"/>
        <v>N14629</v>
      </c>
      <c r="D599" t="str">
        <f>VLOOKUP(C599,Employee!$A$1:$B$1803,2,0)</f>
        <v>Armand Davis</v>
      </c>
      <c r="E599" t="str">
        <f>VLOOKUP(MID(B599,FIND(":",B599,FIND(":",B599)+1)+1,1),Employee!$C$1:$D$1803,2)</f>
        <v>Male</v>
      </c>
      <c r="F599">
        <f t="shared" si="118"/>
        <v>43</v>
      </c>
      <c r="G599">
        <f t="shared" si="119"/>
        <v>40</v>
      </c>
      <c r="H599" t="str">
        <f t="shared" si="121"/>
        <v>R13</v>
      </c>
      <c r="I599" t="str">
        <f>VLOOKUP(V599,Guide!$B$12:$C$18,2,0)</f>
        <v>ENG</v>
      </c>
      <c r="J599" s="12" t="str">
        <f t="shared" si="122"/>
        <v>C3</v>
      </c>
      <c r="K599" s="12">
        <v>28918</v>
      </c>
      <c r="L599" s="12" t="str">
        <f t="shared" si="123"/>
        <v>Gen X</v>
      </c>
      <c r="M599">
        <f t="shared" ca="1" si="124"/>
        <v>45</v>
      </c>
      <c r="N599" s="12">
        <v>42198</v>
      </c>
      <c r="O599" s="14">
        <f t="shared" ca="1" si="125"/>
        <v>9</v>
      </c>
      <c r="P599" s="13">
        <v>124970</v>
      </c>
      <c r="Q599" s="13" t="str">
        <f t="shared" ca="1" si="126"/>
        <v>5 - 10 Year</v>
      </c>
      <c r="R599" s="3" t="str">
        <f t="shared" ca="1" si="129"/>
        <v>10%</v>
      </c>
      <c r="S599" s="13">
        <f t="shared" ca="1" si="127"/>
        <v>12497</v>
      </c>
      <c r="T599" s="13">
        <f t="shared" ca="1" si="128"/>
        <v>112473</v>
      </c>
      <c r="U599" t="str">
        <f>VLOOKUP(MID(B599,G599,F599-G599),Department!$A$1:$C$20,2,0)</f>
        <v>Data Engineer</v>
      </c>
      <c r="V599" t="str">
        <f>VLOOKUP(U599,Department!$B$1:$C$20,2,0)</f>
        <v>Engineering and Data</v>
      </c>
      <c r="W599" t="str">
        <f>VLOOKUP(MID(B599,FIND(":",B599,F599+1)+1,2),Employee!$G$1:$H$8,2,0)</f>
        <v>United Kingdom</v>
      </c>
    </row>
    <row r="600" spans="1:23" x14ac:dyDescent="0.35">
      <c r="A600" t="str">
        <f t="shared" si="117"/>
        <v>EMP-SM-R15-2017</v>
      </c>
      <c r="B600" t="s">
        <v>664</v>
      </c>
      <c r="C600" t="str">
        <f t="shared" si="120"/>
        <v>N18224</v>
      </c>
      <c r="D600" t="str">
        <f>VLOOKUP(C600,Employee!$A$1:$B$1803,2,0)</f>
        <v>Mathew Hinton</v>
      </c>
      <c r="E600" t="str">
        <f>VLOOKUP(MID(B600,FIND(":",B600,FIND(":",B600)+1)+1,1),Employee!$C$1:$D$1803,2)</f>
        <v>Male</v>
      </c>
      <c r="F600">
        <f t="shared" si="118"/>
        <v>43</v>
      </c>
      <c r="G600">
        <f t="shared" si="119"/>
        <v>40</v>
      </c>
      <c r="H600" t="str">
        <f t="shared" si="121"/>
        <v>R15</v>
      </c>
      <c r="I600" t="str">
        <f>VLOOKUP(V600,Guide!$B$12:$C$18,2,0)</f>
        <v>SM</v>
      </c>
      <c r="J600" s="12" t="str">
        <f t="shared" si="122"/>
        <v>C7</v>
      </c>
      <c r="K600" s="12">
        <v>32822</v>
      </c>
      <c r="L600" s="12" t="str">
        <f t="shared" si="123"/>
        <v>Millennial</v>
      </c>
      <c r="M600">
        <f t="shared" ca="1" si="124"/>
        <v>35</v>
      </c>
      <c r="N600" s="12">
        <v>42884</v>
      </c>
      <c r="O600" s="14">
        <f t="shared" ca="1" si="125"/>
        <v>7</v>
      </c>
      <c r="P600" s="13">
        <v>70716</v>
      </c>
      <c r="Q600" s="13" t="str">
        <f t="shared" ca="1" si="126"/>
        <v>5 - 10 Year</v>
      </c>
      <c r="R600" s="3" t="str">
        <f t="shared" ca="1" si="129"/>
        <v>10%</v>
      </c>
      <c r="S600" s="13">
        <f t="shared" ca="1" si="127"/>
        <v>7071.6</v>
      </c>
      <c r="T600" s="13">
        <f t="shared" ca="1" si="128"/>
        <v>63644.4</v>
      </c>
      <c r="U600" t="str">
        <f>VLOOKUP(MID(B600,G600,F600-G600),Department!$A$1:$C$20,2,0)</f>
        <v>Sales</v>
      </c>
      <c r="V600" t="str">
        <f>VLOOKUP(U600,Department!$B$1:$C$20,2,0)</f>
        <v>Sales and Marketing</v>
      </c>
      <c r="W600" t="str">
        <f>VLOOKUP(MID(B600,FIND(":",B600,F600+1)+1,2),Employee!$G$1:$H$8,2,0)</f>
        <v>Argentina</v>
      </c>
    </row>
    <row r="601" spans="1:23" x14ac:dyDescent="0.35">
      <c r="A601" t="str">
        <f t="shared" si="117"/>
        <v>EMP-SM-R15-2018</v>
      </c>
      <c r="B601" t="s">
        <v>665</v>
      </c>
      <c r="C601" t="str">
        <f t="shared" si="120"/>
        <v>N20360</v>
      </c>
      <c r="D601" t="str">
        <f>VLOOKUP(C601,Employee!$A$1:$B$1803,2,0)</f>
        <v>Alvaro Franklin</v>
      </c>
      <c r="E601" t="str">
        <f>VLOOKUP(MID(B601,FIND(":",B601,FIND(":",B601)+1)+1,1),Employee!$C$1:$D$1803,2)</f>
        <v>Male</v>
      </c>
      <c r="F601">
        <f t="shared" si="118"/>
        <v>43</v>
      </c>
      <c r="G601">
        <f t="shared" si="119"/>
        <v>40</v>
      </c>
      <c r="H601" t="str">
        <f t="shared" si="121"/>
        <v>R15</v>
      </c>
      <c r="I601" t="str">
        <f>VLOOKUP(V601,Guide!$B$12:$C$18,2,0)</f>
        <v>SM</v>
      </c>
      <c r="J601" s="12" t="str">
        <f t="shared" si="122"/>
        <v>C3</v>
      </c>
      <c r="K601" s="12">
        <v>31711</v>
      </c>
      <c r="L601" s="12" t="str">
        <f t="shared" si="123"/>
        <v>Millennial</v>
      </c>
      <c r="M601">
        <f t="shared" ca="1" si="124"/>
        <v>38</v>
      </c>
      <c r="N601" s="12">
        <v>43262</v>
      </c>
      <c r="O601" s="14">
        <f t="shared" ca="1" si="125"/>
        <v>6</v>
      </c>
      <c r="P601" s="13">
        <v>188956</v>
      </c>
      <c r="Q601" s="13" t="str">
        <f t="shared" ca="1" si="126"/>
        <v>5 - 10 Year</v>
      </c>
      <c r="R601" s="3" t="str">
        <f t="shared" ca="1" si="129"/>
        <v>10%</v>
      </c>
      <c r="S601" s="13">
        <f t="shared" ca="1" si="127"/>
        <v>18895.600000000002</v>
      </c>
      <c r="T601" s="13">
        <f t="shared" ca="1" si="128"/>
        <v>170060.4</v>
      </c>
      <c r="U601" t="str">
        <f>VLOOKUP(MID(B601,G601,F601-G601),Department!$A$1:$C$20,2,0)</f>
        <v>Sales</v>
      </c>
      <c r="V601" t="str">
        <f>VLOOKUP(U601,Department!$B$1:$C$20,2,0)</f>
        <v>Sales and Marketing</v>
      </c>
      <c r="W601" t="str">
        <f>VLOOKUP(MID(B601,FIND(":",B601,F601+1)+1,2),Employee!$G$1:$H$8,2,0)</f>
        <v>United Kingdom</v>
      </c>
    </row>
    <row r="602" spans="1:23" x14ac:dyDescent="0.35">
      <c r="A602" t="str">
        <f t="shared" si="117"/>
        <v>EMP-OPR-R16-2015</v>
      </c>
      <c r="B602" t="s">
        <v>666</v>
      </c>
      <c r="C602" t="str">
        <f t="shared" si="120"/>
        <v>N14482</v>
      </c>
      <c r="D602" t="str">
        <f>VLOOKUP(C602,Employee!$A$1:$B$1803,2,0)</f>
        <v>Jame Brock</v>
      </c>
      <c r="E602" t="str">
        <f>VLOOKUP(MID(B602,FIND(":",B602,FIND(":",B602)+1)+1,1),Employee!$C$1:$D$1803,2)</f>
        <v>Male</v>
      </c>
      <c r="F602">
        <f t="shared" si="118"/>
        <v>43</v>
      </c>
      <c r="G602">
        <f t="shared" si="119"/>
        <v>40</v>
      </c>
      <c r="H602" t="str">
        <f t="shared" si="121"/>
        <v>R16</v>
      </c>
      <c r="I602" t="str">
        <f>VLOOKUP(V602,Guide!$B$12:$C$18,2,0)</f>
        <v>OPR</v>
      </c>
      <c r="J602" s="12" t="str">
        <f t="shared" si="122"/>
        <v>C3</v>
      </c>
      <c r="K602" s="12">
        <v>32984</v>
      </c>
      <c r="L602" s="12" t="str">
        <f t="shared" si="123"/>
        <v>Millennial</v>
      </c>
      <c r="M602">
        <f t="shared" ca="1" si="124"/>
        <v>34</v>
      </c>
      <c r="N602" s="12">
        <v>42177</v>
      </c>
      <c r="O602" s="14">
        <f t="shared" ca="1" si="125"/>
        <v>9</v>
      </c>
      <c r="P602" s="13">
        <v>166223</v>
      </c>
      <c r="Q602" s="13" t="str">
        <f t="shared" ca="1" si="126"/>
        <v>5 - 10 Year</v>
      </c>
      <c r="R602" s="3" t="str">
        <f t="shared" ca="1" si="129"/>
        <v>10%</v>
      </c>
      <c r="S602" s="13">
        <f t="shared" ca="1" si="127"/>
        <v>16622.3</v>
      </c>
      <c r="T602" s="13">
        <f t="shared" ca="1" si="128"/>
        <v>149600.70000000001</v>
      </c>
      <c r="U602" t="str">
        <f>VLOOKUP(MID(B602,G602,F602-G602),Department!$A$1:$C$20,2,0)</f>
        <v>IT Support</v>
      </c>
      <c r="V602" t="str">
        <f>VLOOKUP(U602,Department!$B$1:$C$20,2,0)</f>
        <v>Operation</v>
      </c>
      <c r="W602" t="str">
        <f>VLOOKUP(MID(B602,FIND(":",B602,F602+1)+1,2),Employee!$G$1:$H$8,2,0)</f>
        <v>United Kingdom</v>
      </c>
    </row>
    <row r="603" spans="1:23" x14ac:dyDescent="0.35">
      <c r="A603" t="str">
        <f t="shared" si="117"/>
        <v>EMP-FN-R19-2018</v>
      </c>
      <c r="B603" t="s">
        <v>667</v>
      </c>
      <c r="C603" t="str">
        <f t="shared" si="120"/>
        <v>N19704</v>
      </c>
      <c r="D603" t="str">
        <f>VLOOKUP(C603,Employee!$A$1:$B$1803,2,0)</f>
        <v>Zack Brewer</v>
      </c>
      <c r="E603" t="str">
        <f>VLOOKUP(MID(B603,FIND(":",B603,FIND(":",B603)+1)+1,1),Employee!$C$1:$D$1803,2)</f>
        <v>Male</v>
      </c>
      <c r="F603">
        <f t="shared" si="118"/>
        <v>43</v>
      </c>
      <c r="G603">
        <f t="shared" si="119"/>
        <v>40</v>
      </c>
      <c r="H603" t="str">
        <f t="shared" si="121"/>
        <v>R19</v>
      </c>
      <c r="I603" t="str">
        <f>VLOOKUP(V603,Guide!$B$12:$C$18,2,0)</f>
        <v>FN</v>
      </c>
      <c r="J603" s="12" t="str">
        <f t="shared" si="122"/>
        <v>C1</v>
      </c>
      <c r="K603" s="12">
        <v>31910</v>
      </c>
      <c r="L603" s="12" t="str">
        <f t="shared" si="123"/>
        <v>Millennial</v>
      </c>
      <c r="M603">
        <f t="shared" ca="1" si="124"/>
        <v>37</v>
      </c>
      <c r="N603" s="12">
        <v>43104</v>
      </c>
      <c r="O603" s="14">
        <f t="shared" ca="1" si="125"/>
        <v>7</v>
      </c>
      <c r="P603" s="13">
        <v>230473</v>
      </c>
      <c r="Q603" s="13" t="str">
        <f t="shared" ca="1" si="126"/>
        <v>5 - 10 Year</v>
      </c>
      <c r="R603" s="3" t="str">
        <f t="shared" ca="1" si="129"/>
        <v>10%</v>
      </c>
      <c r="S603" s="13">
        <f t="shared" ca="1" si="127"/>
        <v>23047.300000000003</v>
      </c>
      <c r="T603" s="13">
        <f t="shared" ca="1" si="128"/>
        <v>207425.7</v>
      </c>
      <c r="U603" t="str">
        <f>VLOOKUP(MID(B603,G603,F603-G603),Department!$A$1:$C$20,2,0)</f>
        <v>Accounting</v>
      </c>
      <c r="V603" t="str">
        <f>VLOOKUP(U603,Department!$B$1:$C$20,2,0)</f>
        <v>Finance</v>
      </c>
      <c r="W603" t="str">
        <f>VLOOKUP(MID(B603,FIND(":",B603,F603+1)+1,2),Employee!$G$1:$H$8,2,0)</f>
        <v>United States Of America</v>
      </c>
    </row>
    <row r="604" spans="1:23" x14ac:dyDescent="0.35">
      <c r="A604" t="str">
        <f t="shared" si="117"/>
        <v>EMP-PM-R14-2017</v>
      </c>
      <c r="B604" t="s">
        <v>668</v>
      </c>
      <c r="C604" t="str">
        <f t="shared" si="120"/>
        <v>N17412</v>
      </c>
      <c r="D604" t="str">
        <f>VLOOKUP(C604,Employee!$A$1:$B$1803,2,0)</f>
        <v>Willie Bell</v>
      </c>
      <c r="E604" t="str">
        <f>VLOOKUP(MID(B604,FIND(":",B604,FIND(":",B604)+1)+1,1),Employee!$C$1:$D$1803,2)</f>
        <v>Male</v>
      </c>
      <c r="F604">
        <f t="shared" si="118"/>
        <v>43</v>
      </c>
      <c r="G604">
        <f t="shared" si="119"/>
        <v>40</v>
      </c>
      <c r="H604" t="str">
        <f t="shared" si="121"/>
        <v>R14</v>
      </c>
      <c r="I604" t="str">
        <f>VLOOKUP(V604,Guide!$B$12:$C$18,2,0)</f>
        <v>PM</v>
      </c>
      <c r="J604" s="12" t="str">
        <f t="shared" si="122"/>
        <v>C1</v>
      </c>
      <c r="K604" s="12">
        <v>32712</v>
      </c>
      <c r="L604" s="12" t="str">
        <f t="shared" si="123"/>
        <v>Millennial</v>
      </c>
      <c r="M604">
        <f t="shared" ca="1" si="124"/>
        <v>35</v>
      </c>
      <c r="N604" s="12">
        <v>42796</v>
      </c>
      <c r="O604" s="14">
        <f t="shared" ca="1" si="125"/>
        <v>7</v>
      </c>
      <c r="P604" s="13">
        <v>221303</v>
      </c>
      <c r="Q604" s="13" t="str">
        <f t="shared" ca="1" si="126"/>
        <v>5 - 10 Year</v>
      </c>
      <c r="R604" s="3" t="str">
        <f t="shared" ca="1" si="129"/>
        <v>10%</v>
      </c>
      <c r="S604" s="13">
        <f t="shared" ca="1" si="127"/>
        <v>22130.300000000003</v>
      </c>
      <c r="T604" s="13">
        <f t="shared" ca="1" si="128"/>
        <v>199172.7</v>
      </c>
      <c r="U604" t="str">
        <f>VLOOKUP(MID(B604,G604,F604-G604),Department!$A$1:$C$20,2,0)</f>
        <v>SEO Specialist</v>
      </c>
      <c r="V604" t="str">
        <f>VLOOKUP(U604,Department!$B$1:$C$20,2,0)</f>
        <v>Product Management</v>
      </c>
      <c r="W604" t="str">
        <f>VLOOKUP(MID(B604,FIND(":",B604,F604+1)+1,2),Employee!$G$1:$H$8,2,0)</f>
        <v>United States Of America</v>
      </c>
    </row>
    <row r="605" spans="1:23" x14ac:dyDescent="0.35">
      <c r="A605" t="str">
        <f t="shared" si="117"/>
        <v>EMP-SM-R15-2012</v>
      </c>
      <c r="B605" t="s">
        <v>669</v>
      </c>
      <c r="C605" t="str">
        <f t="shared" si="120"/>
        <v>N7851</v>
      </c>
      <c r="D605" t="str">
        <f>VLOOKUP(C605,Employee!$A$1:$B$1803,2,0)</f>
        <v>Lynwood Sexton</v>
      </c>
      <c r="E605" t="str">
        <f>VLOOKUP(MID(B605,FIND(":",B605,FIND(":",B605)+1)+1,1),Employee!$C$1:$D$1803,2)</f>
        <v>Male</v>
      </c>
      <c r="F605">
        <f t="shared" si="118"/>
        <v>42</v>
      </c>
      <c r="G605">
        <f t="shared" si="119"/>
        <v>39</v>
      </c>
      <c r="H605" t="str">
        <f t="shared" si="121"/>
        <v>R15</v>
      </c>
      <c r="I605" t="str">
        <f>VLOOKUP(V605,Guide!$B$12:$C$18,2,0)</f>
        <v>SM</v>
      </c>
      <c r="J605" s="12" t="str">
        <f t="shared" si="122"/>
        <v>C2</v>
      </c>
      <c r="K605" s="12">
        <v>32340</v>
      </c>
      <c r="L605" s="12" t="str">
        <f t="shared" si="123"/>
        <v>Millennial</v>
      </c>
      <c r="M605">
        <f t="shared" ca="1" si="124"/>
        <v>36</v>
      </c>
      <c r="N605" s="12">
        <v>41232</v>
      </c>
      <c r="O605" s="14">
        <f t="shared" ca="1" si="125"/>
        <v>12</v>
      </c>
      <c r="P605" s="13">
        <v>213584</v>
      </c>
      <c r="Q605" s="13" t="str">
        <f t="shared" ca="1" si="126"/>
        <v>11 - 15 Year</v>
      </c>
      <c r="R605" s="3" t="str">
        <f t="shared" ca="1" si="129"/>
        <v>15%</v>
      </c>
      <c r="S605" s="13">
        <f t="shared" ca="1" si="127"/>
        <v>32037.599999999999</v>
      </c>
      <c r="T605" s="13">
        <f t="shared" ca="1" si="128"/>
        <v>181546.4</v>
      </c>
      <c r="U605" t="str">
        <f>VLOOKUP(MID(B605,G605,F605-G605),Department!$A$1:$C$20,2,0)</f>
        <v>Sales</v>
      </c>
      <c r="V605" t="str">
        <f>VLOOKUP(U605,Department!$B$1:$C$20,2,0)</f>
        <v>Sales and Marketing</v>
      </c>
      <c r="W605" t="str">
        <f>VLOOKUP(MID(B605,FIND(":",B605,F605+1)+1,2),Employee!$G$1:$H$8,2,0)</f>
        <v>Canada</v>
      </c>
    </row>
    <row r="606" spans="1:23" x14ac:dyDescent="0.35">
      <c r="A606" t="str">
        <f t="shared" si="117"/>
        <v>EMP-HR-R18-2016</v>
      </c>
      <c r="B606" t="s">
        <v>670</v>
      </c>
      <c r="C606" t="str">
        <f t="shared" si="120"/>
        <v>N15791</v>
      </c>
      <c r="D606" t="str">
        <f>VLOOKUP(C606,Employee!$A$1:$B$1803,2,0)</f>
        <v>Fredric Mcneil</v>
      </c>
      <c r="E606" t="str">
        <f>VLOOKUP(MID(B606,FIND(":",B606,FIND(":",B606)+1)+1,1),Employee!$C$1:$D$1803,2)</f>
        <v>Male</v>
      </c>
      <c r="F606">
        <f t="shared" si="118"/>
        <v>43</v>
      </c>
      <c r="G606">
        <f t="shared" si="119"/>
        <v>40</v>
      </c>
      <c r="H606" t="str">
        <f t="shared" si="121"/>
        <v>R18</v>
      </c>
      <c r="I606" t="str">
        <f>VLOOKUP(V606,Guide!$B$12:$C$18,2,0)</f>
        <v>HR</v>
      </c>
      <c r="J606" s="12" t="str">
        <f t="shared" si="122"/>
        <v>C1</v>
      </c>
      <c r="K606" s="12">
        <v>32210</v>
      </c>
      <c r="L606" s="12" t="str">
        <f t="shared" si="123"/>
        <v>Millennial</v>
      </c>
      <c r="M606">
        <f t="shared" ca="1" si="124"/>
        <v>36</v>
      </c>
      <c r="N606" s="12">
        <v>42478</v>
      </c>
      <c r="O606" s="14">
        <f t="shared" ca="1" si="125"/>
        <v>8</v>
      </c>
      <c r="P606" s="13">
        <v>225695</v>
      </c>
      <c r="Q606" s="13" t="str">
        <f t="shared" ca="1" si="126"/>
        <v>5 - 10 Year</v>
      </c>
      <c r="R606" s="3" t="str">
        <f t="shared" ca="1" si="129"/>
        <v>10%</v>
      </c>
      <c r="S606" s="13">
        <f t="shared" ca="1" si="127"/>
        <v>22569.5</v>
      </c>
      <c r="T606" s="13">
        <f t="shared" ca="1" si="128"/>
        <v>203125.5</v>
      </c>
      <c r="U606" t="str">
        <f>VLOOKUP(MID(B606,G606,F606-G606),Department!$A$1:$C$20,2,0)</f>
        <v>HR</v>
      </c>
      <c r="V606" t="str">
        <f>VLOOKUP(U606,Department!$B$1:$C$20,2,0)</f>
        <v>HR</v>
      </c>
      <c r="W606" t="str">
        <f>VLOOKUP(MID(B606,FIND(":",B606,F606+1)+1,2),Employee!$G$1:$H$8,2,0)</f>
        <v>United States Of America</v>
      </c>
    </row>
    <row r="607" spans="1:23" x14ac:dyDescent="0.35">
      <c r="A607" t="str">
        <f t="shared" si="117"/>
        <v>EMP-HR-R18-2019</v>
      </c>
      <c r="B607" t="s">
        <v>671</v>
      </c>
      <c r="C607" t="str">
        <f t="shared" si="120"/>
        <v>N22248</v>
      </c>
      <c r="D607" t="str">
        <f>VLOOKUP(C607,Employee!$A$1:$B$1803,2,0)</f>
        <v>Adrian Villanueva</v>
      </c>
      <c r="E607" t="str">
        <f>VLOOKUP(MID(B607,FIND(":",B607,FIND(":",B607)+1)+1,1),Employee!$C$1:$D$1803,2)</f>
        <v>Female</v>
      </c>
      <c r="F607">
        <f t="shared" si="118"/>
        <v>43</v>
      </c>
      <c r="G607">
        <f t="shared" si="119"/>
        <v>40</v>
      </c>
      <c r="H607" t="str">
        <f t="shared" si="121"/>
        <v>R18</v>
      </c>
      <c r="I607" t="str">
        <f>VLOOKUP(V607,Guide!$B$12:$C$18,2,0)</f>
        <v>HR</v>
      </c>
      <c r="J607" s="12" t="str">
        <f t="shared" si="122"/>
        <v>C7</v>
      </c>
      <c r="K607" s="12">
        <v>32949</v>
      </c>
      <c r="L607" s="12" t="str">
        <f t="shared" si="123"/>
        <v>Millennial</v>
      </c>
      <c r="M607">
        <f t="shared" ca="1" si="124"/>
        <v>34</v>
      </c>
      <c r="N607" s="12">
        <v>43671</v>
      </c>
      <c r="O607" s="14">
        <f t="shared" ca="1" si="125"/>
        <v>5</v>
      </c>
      <c r="P607" s="13">
        <v>94365</v>
      </c>
      <c r="Q607" s="13" t="str">
        <f t="shared" ca="1" si="126"/>
        <v>5 - 10 Year</v>
      </c>
      <c r="R607" s="3" t="str">
        <f t="shared" ca="1" si="129"/>
        <v>10%</v>
      </c>
      <c r="S607" s="13">
        <f t="shared" ca="1" si="127"/>
        <v>9436.5</v>
      </c>
      <c r="T607" s="13">
        <f t="shared" ca="1" si="128"/>
        <v>84928.5</v>
      </c>
      <c r="U607" t="str">
        <f>VLOOKUP(MID(B607,G607,F607-G607),Department!$A$1:$C$20,2,0)</f>
        <v>HR</v>
      </c>
      <c r="V607" t="str">
        <f>VLOOKUP(U607,Department!$B$1:$C$20,2,0)</f>
        <v>HR</v>
      </c>
      <c r="W607" t="str">
        <f>VLOOKUP(MID(B607,FIND(":",B607,F607+1)+1,2),Employee!$G$1:$H$8,2,0)</f>
        <v>Argentina</v>
      </c>
    </row>
    <row r="608" spans="1:23" x14ac:dyDescent="0.35">
      <c r="A608" t="str">
        <f t="shared" si="117"/>
        <v>EMP-OPR-R17-2019</v>
      </c>
      <c r="B608" t="s">
        <v>672</v>
      </c>
      <c r="C608" t="str">
        <f t="shared" si="120"/>
        <v>N22274</v>
      </c>
      <c r="D608" t="str">
        <f>VLOOKUP(C608,Employee!$A$1:$B$1803,2,0)</f>
        <v>Cecile Ferrell</v>
      </c>
      <c r="E608" t="str">
        <f>VLOOKUP(MID(B608,FIND(":",B608,FIND(":",B608)+1)+1,1),Employee!$C$1:$D$1803,2)</f>
        <v>Female</v>
      </c>
      <c r="F608">
        <f t="shared" si="118"/>
        <v>43</v>
      </c>
      <c r="G608">
        <f t="shared" si="119"/>
        <v>40</v>
      </c>
      <c r="H608" t="str">
        <f t="shared" si="121"/>
        <v>R17</v>
      </c>
      <c r="I608" t="str">
        <f>VLOOKUP(V608,Guide!$B$12:$C$18,2,0)</f>
        <v>OPR</v>
      </c>
      <c r="J608" s="12" t="str">
        <f t="shared" si="122"/>
        <v>C5</v>
      </c>
      <c r="K608" s="12">
        <v>33029</v>
      </c>
      <c r="L608" s="12" t="str">
        <f t="shared" si="123"/>
        <v>Millennial</v>
      </c>
      <c r="M608">
        <f t="shared" ca="1" si="124"/>
        <v>34</v>
      </c>
      <c r="N608" s="12">
        <v>43678</v>
      </c>
      <c r="O608" s="14">
        <f t="shared" ca="1" si="125"/>
        <v>5</v>
      </c>
      <c r="P608" s="13">
        <v>100341</v>
      </c>
      <c r="Q608" s="13" t="str">
        <f t="shared" ca="1" si="126"/>
        <v>5 - 10 Year</v>
      </c>
      <c r="R608" s="3" t="str">
        <f t="shared" ca="1" si="129"/>
        <v>10%</v>
      </c>
      <c r="S608" s="13">
        <f t="shared" ca="1" si="127"/>
        <v>10034.1</v>
      </c>
      <c r="T608" s="13">
        <f t="shared" ca="1" si="128"/>
        <v>90306.9</v>
      </c>
      <c r="U608" t="str">
        <f>VLOOKUP(MID(B608,G608,F608-G608),Department!$A$1:$C$20,2,0)</f>
        <v>Database Administrator</v>
      </c>
      <c r="V608" t="str">
        <f>VLOOKUP(U608,Department!$B$1:$C$20,2,0)</f>
        <v>Operation</v>
      </c>
      <c r="W608" t="str">
        <f>VLOOKUP(MID(B608,FIND(":",B608,F608+1)+1,2),Employee!$G$1:$H$8,2,0)</f>
        <v>Germany</v>
      </c>
    </row>
    <row r="609" spans="1:23" x14ac:dyDescent="0.35">
      <c r="A609" t="str">
        <f t="shared" si="117"/>
        <v>EMP-FN-R19-2016</v>
      </c>
      <c r="B609" t="s">
        <v>673</v>
      </c>
      <c r="C609" t="str">
        <f t="shared" si="120"/>
        <v>N9040</v>
      </c>
      <c r="D609" t="str">
        <f>VLOOKUP(C609,Employee!$A$1:$B$1803,2,0)</f>
        <v>Carlene Gordon</v>
      </c>
      <c r="E609" t="str">
        <f>VLOOKUP(MID(B609,FIND(":",B609,FIND(":",B609)+1)+1,1),Employee!$C$1:$D$1803,2)</f>
        <v>Female</v>
      </c>
      <c r="F609">
        <f t="shared" si="118"/>
        <v>42</v>
      </c>
      <c r="G609">
        <f t="shared" si="119"/>
        <v>39</v>
      </c>
      <c r="H609" t="str">
        <f t="shared" si="121"/>
        <v>R19</v>
      </c>
      <c r="I609" t="str">
        <f>VLOOKUP(V609,Guide!$B$12:$C$18,2,0)</f>
        <v>FN</v>
      </c>
      <c r="J609" s="12" t="str">
        <f t="shared" si="122"/>
        <v>C5</v>
      </c>
      <c r="K609" s="12">
        <v>32819</v>
      </c>
      <c r="L609" s="12" t="str">
        <f t="shared" si="123"/>
        <v>Millennial</v>
      </c>
      <c r="M609">
        <f t="shared" ca="1" si="124"/>
        <v>35</v>
      </c>
      <c r="N609" s="12">
        <v>42450</v>
      </c>
      <c r="O609" s="14">
        <f t="shared" ca="1" si="125"/>
        <v>8</v>
      </c>
      <c r="P609" s="13">
        <v>87616</v>
      </c>
      <c r="Q609" s="13" t="str">
        <f t="shared" ca="1" si="126"/>
        <v>5 - 10 Year</v>
      </c>
      <c r="R609" s="3" t="str">
        <f t="shared" ca="1" si="129"/>
        <v>10%</v>
      </c>
      <c r="S609" s="13">
        <f t="shared" ca="1" si="127"/>
        <v>8761.6</v>
      </c>
      <c r="T609" s="13">
        <f t="shared" ca="1" si="128"/>
        <v>78854.399999999994</v>
      </c>
      <c r="U609" t="str">
        <f>VLOOKUP(MID(B609,G609,F609-G609),Department!$A$1:$C$20,2,0)</f>
        <v>Accounting</v>
      </c>
      <c r="V609" t="str">
        <f>VLOOKUP(U609,Department!$B$1:$C$20,2,0)</f>
        <v>Finance</v>
      </c>
      <c r="W609" t="str">
        <f>VLOOKUP(MID(B609,FIND(":",B609,F609+1)+1,2),Employee!$G$1:$H$8,2,0)</f>
        <v>Germany</v>
      </c>
    </row>
    <row r="610" spans="1:23" x14ac:dyDescent="0.35">
      <c r="A610" t="str">
        <f t="shared" si="117"/>
        <v>EMP-FN-R19-2015</v>
      </c>
      <c r="B610" t="s">
        <v>674</v>
      </c>
      <c r="C610" t="str">
        <f t="shared" si="120"/>
        <v>N15092</v>
      </c>
      <c r="D610" t="str">
        <f>VLOOKUP(C610,Employee!$A$1:$B$1803,2,0)</f>
        <v>Bart Tapia</v>
      </c>
      <c r="E610" t="str">
        <f>VLOOKUP(MID(B610,FIND(":",B610,FIND(":",B610)+1)+1,1),Employee!$C$1:$D$1803,2)</f>
        <v>Male</v>
      </c>
      <c r="F610">
        <f t="shared" si="118"/>
        <v>43</v>
      </c>
      <c r="G610">
        <f t="shared" si="119"/>
        <v>40</v>
      </c>
      <c r="H610" t="str">
        <f t="shared" si="121"/>
        <v>R19</v>
      </c>
      <c r="I610" t="str">
        <f>VLOOKUP(V610,Guide!$B$12:$C$18,2,0)</f>
        <v>FN</v>
      </c>
      <c r="J610" s="12" t="str">
        <f t="shared" si="122"/>
        <v>C7</v>
      </c>
      <c r="K610" s="12">
        <v>31347</v>
      </c>
      <c r="L610" s="12" t="str">
        <f t="shared" si="123"/>
        <v>Millennial</v>
      </c>
      <c r="M610">
        <f t="shared" ca="1" si="124"/>
        <v>39</v>
      </c>
      <c r="N610" s="12">
        <v>42278</v>
      </c>
      <c r="O610" s="14">
        <f t="shared" ca="1" si="125"/>
        <v>9</v>
      </c>
      <c r="P610" s="13">
        <v>119519</v>
      </c>
      <c r="Q610" s="13" t="str">
        <f t="shared" ca="1" si="126"/>
        <v>5 - 10 Year</v>
      </c>
      <c r="R610" s="3" t="str">
        <f t="shared" ca="1" si="129"/>
        <v>10%</v>
      </c>
      <c r="S610" s="13">
        <f t="shared" ca="1" si="127"/>
        <v>11951.900000000001</v>
      </c>
      <c r="T610" s="13">
        <f t="shared" ca="1" si="128"/>
        <v>107567.1</v>
      </c>
      <c r="U610" t="str">
        <f>VLOOKUP(MID(B610,G610,F610-G610),Department!$A$1:$C$20,2,0)</f>
        <v>Accounting</v>
      </c>
      <c r="V610" t="str">
        <f>VLOOKUP(U610,Department!$B$1:$C$20,2,0)</f>
        <v>Finance</v>
      </c>
      <c r="W610" t="str">
        <f>VLOOKUP(MID(B610,FIND(":",B610,F610+1)+1,2),Employee!$G$1:$H$8,2,0)</f>
        <v>Argentina</v>
      </c>
    </row>
    <row r="611" spans="1:23" x14ac:dyDescent="0.35">
      <c r="A611" t="str">
        <f t="shared" si="117"/>
        <v>EMP-ENG-R1-2012</v>
      </c>
      <c r="B611" t="s">
        <v>675</v>
      </c>
      <c r="C611" t="str">
        <f t="shared" si="120"/>
        <v>N6951</v>
      </c>
      <c r="D611" t="str">
        <f>VLOOKUP(C611,Employee!$A$1:$B$1803,2,0)</f>
        <v>Lazaro Griffin</v>
      </c>
      <c r="E611" t="str">
        <f>VLOOKUP(MID(B611,FIND(":",B611,FIND(":",B611)+1)+1,1),Employee!$C$1:$D$1803,2)</f>
        <v>Male</v>
      </c>
      <c r="F611">
        <f t="shared" si="118"/>
        <v>41</v>
      </c>
      <c r="G611">
        <f t="shared" si="119"/>
        <v>39</v>
      </c>
      <c r="H611" t="str">
        <f t="shared" si="121"/>
        <v>R1</v>
      </c>
      <c r="I611" t="str">
        <f>VLOOKUP(V611,Guide!$B$12:$C$18,2,0)</f>
        <v>ENG</v>
      </c>
      <c r="J611" s="12" t="str">
        <f t="shared" si="122"/>
        <v>C3</v>
      </c>
      <c r="K611" s="12">
        <v>30344</v>
      </c>
      <c r="L611" s="12" t="str">
        <f t="shared" si="123"/>
        <v>Millennial</v>
      </c>
      <c r="M611">
        <f t="shared" ca="1" si="124"/>
        <v>42</v>
      </c>
      <c r="N611" s="12">
        <v>41204</v>
      </c>
      <c r="O611" s="14">
        <f t="shared" ca="1" si="125"/>
        <v>12</v>
      </c>
      <c r="P611" s="13">
        <v>117344</v>
      </c>
      <c r="Q611" s="13" t="str">
        <f t="shared" ca="1" si="126"/>
        <v>11 - 15 Year</v>
      </c>
      <c r="R611" s="3" t="str">
        <f t="shared" ca="1" si="129"/>
        <v>15%</v>
      </c>
      <c r="S611" s="13">
        <f t="shared" ca="1" si="127"/>
        <v>17601.599999999999</v>
      </c>
      <c r="T611" s="13">
        <f t="shared" ca="1" si="128"/>
        <v>99742.399999999994</v>
      </c>
      <c r="U611" t="str">
        <f>VLOOKUP(MID(B611,G611,F611-G611),Department!$A$1:$C$20,2,0)</f>
        <v>BackEnd Developer</v>
      </c>
      <c r="V611" t="str">
        <f>VLOOKUP(U611,Department!$B$1:$C$20,2,0)</f>
        <v>Engineering and Data</v>
      </c>
      <c r="W611" t="str">
        <f>VLOOKUP(MID(B611,FIND(":",B611,F611+1)+1,2),Employee!$G$1:$H$8,2,0)</f>
        <v>United Kingdom</v>
      </c>
    </row>
    <row r="612" spans="1:23" x14ac:dyDescent="0.35">
      <c r="A612" t="str">
        <f t="shared" si="117"/>
        <v>EMP-OPR-R16-2015</v>
      </c>
      <c r="B612" t="s">
        <v>676</v>
      </c>
      <c r="C612" t="str">
        <f t="shared" si="120"/>
        <v>N15125</v>
      </c>
      <c r="D612" t="str">
        <f>VLOOKUP(C612,Employee!$A$1:$B$1803,2,0)</f>
        <v>Columbus Irwin</v>
      </c>
      <c r="E612" t="str">
        <f>VLOOKUP(MID(B612,FIND(":",B612,FIND(":",B612)+1)+1,1),Employee!$C$1:$D$1803,2)</f>
        <v>Male</v>
      </c>
      <c r="F612">
        <f t="shared" si="118"/>
        <v>43</v>
      </c>
      <c r="G612">
        <f t="shared" si="119"/>
        <v>40</v>
      </c>
      <c r="H612" t="str">
        <f t="shared" si="121"/>
        <v>R16</v>
      </c>
      <c r="I612" t="str">
        <f>VLOOKUP(V612,Guide!$B$12:$C$18,2,0)</f>
        <v>OPR</v>
      </c>
      <c r="J612" s="12" t="str">
        <f t="shared" si="122"/>
        <v>C5</v>
      </c>
      <c r="K612" s="12">
        <v>33134</v>
      </c>
      <c r="L612" s="12" t="str">
        <f t="shared" si="123"/>
        <v>Millennial</v>
      </c>
      <c r="M612">
        <f t="shared" ca="1" si="124"/>
        <v>34</v>
      </c>
      <c r="N612" s="12">
        <v>42285</v>
      </c>
      <c r="O612" s="14">
        <f t="shared" ca="1" si="125"/>
        <v>9</v>
      </c>
      <c r="P612" s="13">
        <v>246201</v>
      </c>
      <c r="Q612" s="13" t="str">
        <f t="shared" ca="1" si="126"/>
        <v>5 - 10 Year</v>
      </c>
      <c r="R612" s="3" t="str">
        <f t="shared" ca="1" si="129"/>
        <v>10%</v>
      </c>
      <c r="S612" s="13">
        <f t="shared" ca="1" si="127"/>
        <v>24620.100000000002</v>
      </c>
      <c r="T612" s="13">
        <f t="shared" ca="1" si="128"/>
        <v>221580.9</v>
      </c>
      <c r="U612" t="str">
        <f>VLOOKUP(MID(B612,G612,F612-G612),Department!$A$1:$C$20,2,0)</f>
        <v>IT Support</v>
      </c>
      <c r="V612" t="str">
        <f>VLOOKUP(U612,Department!$B$1:$C$20,2,0)</f>
        <v>Operation</v>
      </c>
      <c r="W612" t="str">
        <f>VLOOKUP(MID(B612,FIND(":",B612,F612+1)+1,2),Employee!$G$1:$H$8,2,0)</f>
        <v>Germany</v>
      </c>
    </row>
    <row r="613" spans="1:23" x14ac:dyDescent="0.35">
      <c r="A613" t="str">
        <f t="shared" si="117"/>
        <v>EMP-PM-R5-2017</v>
      </c>
      <c r="B613" t="s">
        <v>677</v>
      </c>
      <c r="C613" t="str">
        <f t="shared" si="120"/>
        <v>N18635</v>
      </c>
      <c r="D613" t="str">
        <f>VLOOKUP(C613,Employee!$A$1:$B$1803,2,0)</f>
        <v>Jed Hamilton</v>
      </c>
      <c r="E613" t="str">
        <f>VLOOKUP(MID(B613,FIND(":",B613,FIND(":",B613)+1)+1,1),Employee!$C$1:$D$1803,2)</f>
        <v>Male</v>
      </c>
      <c r="F613">
        <f t="shared" si="118"/>
        <v>42</v>
      </c>
      <c r="G613">
        <f t="shared" si="119"/>
        <v>40</v>
      </c>
      <c r="H613" t="str">
        <f t="shared" si="121"/>
        <v>R5</v>
      </c>
      <c r="I613" t="str">
        <f>VLOOKUP(V613,Guide!$B$12:$C$18,2,0)</f>
        <v>PM</v>
      </c>
      <c r="J613" s="12" t="str">
        <f t="shared" si="122"/>
        <v>C6</v>
      </c>
      <c r="K613" s="12">
        <v>31939</v>
      </c>
      <c r="L613" s="12" t="str">
        <f t="shared" si="123"/>
        <v>Millennial</v>
      </c>
      <c r="M613">
        <f t="shared" ca="1" si="124"/>
        <v>37</v>
      </c>
      <c r="N613" s="12">
        <v>42936</v>
      </c>
      <c r="O613" s="14">
        <f t="shared" ca="1" si="125"/>
        <v>7</v>
      </c>
      <c r="P613" s="13">
        <v>159007</v>
      </c>
      <c r="Q613" s="13" t="str">
        <f t="shared" ca="1" si="126"/>
        <v>5 - 10 Year</v>
      </c>
      <c r="R613" s="3" t="str">
        <f t="shared" ca="1" si="129"/>
        <v>10%</v>
      </c>
      <c r="S613" s="13">
        <f t="shared" ca="1" si="127"/>
        <v>15900.7</v>
      </c>
      <c r="T613" s="13">
        <f t="shared" ca="1" si="128"/>
        <v>143106.29999999999</v>
      </c>
      <c r="U613" t="str">
        <f>VLOOKUP(MID(B613,G613,F613-G613),Department!$A$1:$C$20,2,0)</f>
        <v>Product Manager</v>
      </c>
      <c r="V613" t="str">
        <f>VLOOKUP(U613,Department!$B$1:$C$20,2,0)</f>
        <v>Product Management</v>
      </c>
      <c r="W613" t="str">
        <f>VLOOKUP(MID(B613,FIND(":",B613,F613+1)+1,2),Employee!$G$1:$H$8,2,0)</f>
        <v>France</v>
      </c>
    </row>
    <row r="614" spans="1:23" x14ac:dyDescent="0.35">
      <c r="A614" t="str">
        <f t="shared" si="117"/>
        <v>EMP-ENG-R3-2012</v>
      </c>
      <c r="B614" t="s">
        <v>678</v>
      </c>
      <c r="C614" t="str">
        <f t="shared" si="120"/>
        <v>N7696</v>
      </c>
      <c r="D614" t="str">
        <f>VLOOKUP(C614,Employee!$A$1:$B$1803,2,0)</f>
        <v>Thaddeus Walter</v>
      </c>
      <c r="E614" t="str">
        <f>VLOOKUP(MID(B614,FIND(":",B614,FIND(":",B614)+1)+1,1),Employee!$C$1:$D$1803,2)</f>
        <v>Male</v>
      </c>
      <c r="F614">
        <f t="shared" si="118"/>
        <v>41</v>
      </c>
      <c r="G614">
        <f t="shared" si="119"/>
        <v>39</v>
      </c>
      <c r="H614" t="str">
        <f t="shared" si="121"/>
        <v>R3</v>
      </c>
      <c r="I614" t="str">
        <f>VLOOKUP(V614,Guide!$B$12:$C$18,2,0)</f>
        <v>ENG</v>
      </c>
      <c r="J614" s="12" t="str">
        <f t="shared" si="122"/>
        <v>C7</v>
      </c>
      <c r="K614" s="12">
        <v>30673</v>
      </c>
      <c r="L614" s="12" t="str">
        <f t="shared" si="123"/>
        <v>Millennial</v>
      </c>
      <c r="M614">
        <f t="shared" ca="1" si="124"/>
        <v>41</v>
      </c>
      <c r="N614" s="12">
        <v>41197</v>
      </c>
      <c r="O614" s="14">
        <f t="shared" ca="1" si="125"/>
        <v>12</v>
      </c>
      <c r="P614" s="13">
        <v>355671</v>
      </c>
      <c r="Q614" s="13" t="str">
        <f t="shared" ca="1" si="126"/>
        <v>11 - 15 Year</v>
      </c>
      <c r="R614" s="3" t="str">
        <f t="shared" ca="1" si="129"/>
        <v>15%</v>
      </c>
      <c r="S614" s="13">
        <f t="shared" ca="1" si="127"/>
        <v>53350.65</v>
      </c>
      <c r="T614" s="13">
        <f t="shared" ca="1" si="128"/>
        <v>302320.34999999998</v>
      </c>
      <c r="U614" t="str">
        <f>VLOOKUP(MID(B614,G614,F614-G614),Department!$A$1:$C$20,2,0)</f>
        <v>Software Quality Assurance</v>
      </c>
      <c r="V614" t="str">
        <f>VLOOKUP(U614,Department!$B$1:$C$20,2,0)</f>
        <v>Engineering and Data</v>
      </c>
      <c r="W614" t="str">
        <f>VLOOKUP(MID(B614,FIND(":",B614,F614+1)+1,2),Employee!$G$1:$H$8,2,0)</f>
        <v>Argentina</v>
      </c>
    </row>
    <row r="615" spans="1:23" x14ac:dyDescent="0.35">
      <c r="A615" t="str">
        <f t="shared" si="117"/>
        <v>EMP-PM-R5-2013</v>
      </c>
      <c r="B615" t="s">
        <v>679</v>
      </c>
      <c r="C615" t="str">
        <f t="shared" si="120"/>
        <v>N8714</v>
      </c>
      <c r="D615" t="str">
        <f>VLOOKUP(C615,Employee!$A$1:$B$1803,2,0)</f>
        <v>Donnie Hartman</v>
      </c>
      <c r="E615" t="str">
        <f>VLOOKUP(MID(B615,FIND(":",B615,FIND(":",B615)+1)+1,1),Employee!$C$1:$D$1803,2)</f>
        <v>Male</v>
      </c>
      <c r="F615">
        <f t="shared" si="118"/>
        <v>41</v>
      </c>
      <c r="G615">
        <f t="shared" si="119"/>
        <v>39</v>
      </c>
      <c r="H615" t="str">
        <f t="shared" si="121"/>
        <v>R5</v>
      </c>
      <c r="I615" t="str">
        <f>VLOOKUP(V615,Guide!$B$12:$C$18,2,0)</f>
        <v>PM</v>
      </c>
      <c r="J615" s="12" t="str">
        <f t="shared" si="122"/>
        <v>C4</v>
      </c>
      <c r="K615" s="12">
        <v>31965</v>
      </c>
      <c r="L615" s="12" t="str">
        <f t="shared" si="123"/>
        <v>Millennial</v>
      </c>
      <c r="M615">
        <f t="shared" ca="1" si="124"/>
        <v>37</v>
      </c>
      <c r="N615" s="12">
        <v>41438</v>
      </c>
      <c r="O615" s="14">
        <f t="shared" ca="1" si="125"/>
        <v>11</v>
      </c>
      <c r="P615" s="13">
        <v>213017</v>
      </c>
      <c r="Q615" s="13" t="str">
        <f t="shared" ca="1" si="126"/>
        <v>11 - 15 Year</v>
      </c>
      <c r="R615" s="3" t="str">
        <f t="shared" ca="1" si="129"/>
        <v>15%</v>
      </c>
      <c r="S615" s="13">
        <f t="shared" ca="1" si="127"/>
        <v>31952.55</v>
      </c>
      <c r="T615" s="13">
        <f t="shared" ca="1" si="128"/>
        <v>181064.45</v>
      </c>
      <c r="U615" t="str">
        <f>VLOOKUP(MID(B615,G615,F615-G615),Department!$A$1:$C$20,2,0)</f>
        <v>Product Manager</v>
      </c>
      <c r="V615" t="str">
        <f>VLOOKUP(U615,Department!$B$1:$C$20,2,0)</f>
        <v>Product Management</v>
      </c>
      <c r="W615" t="str">
        <f>VLOOKUP(MID(B615,FIND(":",B615,F615+1)+1,2),Employee!$G$1:$H$8,2,0)</f>
        <v>Australia</v>
      </c>
    </row>
    <row r="616" spans="1:23" x14ac:dyDescent="0.35">
      <c r="A616" t="str">
        <f t="shared" si="117"/>
        <v>EMP-OPR-R11-2017</v>
      </c>
      <c r="B616" t="s">
        <v>680</v>
      </c>
      <c r="C616" t="str">
        <f t="shared" si="120"/>
        <v>N19018</v>
      </c>
      <c r="D616" t="str">
        <f>VLOOKUP(C616,Employee!$A$1:$B$1803,2,0)</f>
        <v>Milan Wilson</v>
      </c>
      <c r="E616" t="str">
        <f>VLOOKUP(MID(B616,FIND(":",B616,FIND(":",B616)+1)+1,1),Employee!$C$1:$D$1803,2)</f>
        <v>Male</v>
      </c>
      <c r="F616">
        <f t="shared" si="118"/>
        <v>43</v>
      </c>
      <c r="G616">
        <f t="shared" si="119"/>
        <v>40</v>
      </c>
      <c r="H616" t="str">
        <f t="shared" si="121"/>
        <v>R11</v>
      </c>
      <c r="I616" t="str">
        <f>VLOOKUP(V616,Guide!$B$12:$C$18,2,0)</f>
        <v>OPR</v>
      </c>
      <c r="J616" s="12" t="str">
        <f t="shared" si="122"/>
        <v>C7</v>
      </c>
      <c r="K616" s="12">
        <v>31136</v>
      </c>
      <c r="L616" s="12" t="str">
        <f t="shared" si="123"/>
        <v>Millennial</v>
      </c>
      <c r="M616">
        <f t="shared" ca="1" si="124"/>
        <v>39</v>
      </c>
      <c r="N616" s="12">
        <v>42996</v>
      </c>
      <c r="O616" s="14">
        <f t="shared" ca="1" si="125"/>
        <v>7</v>
      </c>
      <c r="P616" s="13">
        <v>255399</v>
      </c>
      <c r="Q616" s="13" t="str">
        <f t="shared" ca="1" si="126"/>
        <v>5 - 10 Year</v>
      </c>
      <c r="R616" s="3" t="str">
        <f t="shared" ca="1" si="129"/>
        <v>10%</v>
      </c>
      <c r="S616" s="13">
        <f t="shared" ca="1" si="127"/>
        <v>25539.9</v>
      </c>
      <c r="T616" s="13">
        <f t="shared" ca="1" si="128"/>
        <v>229859.1</v>
      </c>
      <c r="U616" t="str">
        <f>VLOOKUP(MID(B616,G616,F616-G616),Department!$A$1:$C$20,2,0)</f>
        <v>Technical Support</v>
      </c>
      <c r="V616" t="str">
        <f>VLOOKUP(U616,Department!$B$1:$C$20,2,0)</f>
        <v>Operation</v>
      </c>
      <c r="W616" t="str">
        <f>VLOOKUP(MID(B616,FIND(":",B616,F616+1)+1,2),Employee!$G$1:$H$8,2,0)</f>
        <v>Argentina</v>
      </c>
    </row>
    <row r="617" spans="1:23" x14ac:dyDescent="0.35">
      <c r="A617" t="str">
        <f t="shared" si="117"/>
        <v>EMP-OPR-R11-2012</v>
      </c>
      <c r="B617" t="s">
        <v>681</v>
      </c>
      <c r="C617" t="str">
        <f t="shared" si="120"/>
        <v>N7583</v>
      </c>
      <c r="D617" t="str">
        <f>VLOOKUP(C617,Employee!$A$1:$B$1803,2,0)</f>
        <v>Gayle Baker</v>
      </c>
      <c r="E617" t="str">
        <f>VLOOKUP(MID(B617,FIND(":",B617,FIND(":",B617)+1)+1,1),Employee!$C$1:$D$1803,2)</f>
        <v>Female</v>
      </c>
      <c r="F617">
        <f t="shared" si="118"/>
        <v>42</v>
      </c>
      <c r="G617">
        <f t="shared" si="119"/>
        <v>39</v>
      </c>
      <c r="H617" t="str">
        <f t="shared" si="121"/>
        <v>R11</v>
      </c>
      <c r="I617" t="str">
        <f>VLOOKUP(V617,Guide!$B$12:$C$18,2,0)</f>
        <v>OPR</v>
      </c>
      <c r="J617" s="12" t="str">
        <f t="shared" si="122"/>
        <v>C4</v>
      </c>
      <c r="K617" s="12">
        <v>31684</v>
      </c>
      <c r="L617" s="12" t="str">
        <f t="shared" si="123"/>
        <v>Millennial</v>
      </c>
      <c r="M617">
        <f t="shared" ca="1" si="124"/>
        <v>38</v>
      </c>
      <c r="N617" s="12">
        <v>41165</v>
      </c>
      <c r="O617" s="14">
        <f t="shared" ca="1" si="125"/>
        <v>12</v>
      </c>
      <c r="P617" s="13">
        <v>197793</v>
      </c>
      <c r="Q617" s="13" t="str">
        <f t="shared" ca="1" si="126"/>
        <v>11 - 15 Year</v>
      </c>
      <c r="R617" s="3" t="str">
        <f t="shared" ca="1" si="129"/>
        <v>15%</v>
      </c>
      <c r="S617" s="13">
        <f t="shared" ca="1" si="127"/>
        <v>29668.949999999997</v>
      </c>
      <c r="T617" s="13">
        <f t="shared" ca="1" si="128"/>
        <v>168124.05</v>
      </c>
      <c r="U617" t="str">
        <f>VLOOKUP(MID(B617,G617,F617-G617),Department!$A$1:$C$20,2,0)</f>
        <v>Technical Support</v>
      </c>
      <c r="V617" t="str">
        <f>VLOOKUP(U617,Department!$B$1:$C$20,2,0)</f>
        <v>Operation</v>
      </c>
      <c r="W617" t="str">
        <f>VLOOKUP(MID(B617,FIND(":",B617,F617+1)+1,2),Employee!$G$1:$H$8,2,0)</f>
        <v>Australia</v>
      </c>
    </row>
    <row r="618" spans="1:23" x14ac:dyDescent="0.35">
      <c r="A618" t="str">
        <f t="shared" si="117"/>
        <v>EMP-SM-R9-2017</v>
      </c>
      <c r="B618" t="s">
        <v>682</v>
      </c>
      <c r="C618" t="str">
        <f t="shared" si="120"/>
        <v>N19192</v>
      </c>
      <c r="D618" t="str">
        <f>VLOOKUP(C618,Employee!$A$1:$B$1803,2,0)</f>
        <v>Mary Bartlett</v>
      </c>
      <c r="E618" t="str">
        <f>VLOOKUP(MID(B618,FIND(":",B618,FIND(":",B618)+1)+1,1),Employee!$C$1:$D$1803,2)</f>
        <v>Male</v>
      </c>
      <c r="F618">
        <f t="shared" si="118"/>
        <v>42</v>
      </c>
      <c r="G618">
        <f t="shared" si="119"/>
        <v>40</v>
      </c>
      <c r="H618" t="str">
        <f t="shared" si="121"/>
        <v>R9</v>
      </c>
      <c r="I618" t="str">
        <f>VLOOKUP(V618,Guide!$B$12:$C$18,2,0)</f>
        <v>SM</v>
      </c>
      <c r="J618" s="12" t="str">
        <f t="shared" si="122"/>
        <v>C2</v>
      </c>
      <c r="K618" s="12">
        <v>30787</v>
      </c>
      <c r="L618" s="12" t="str">
        <f t="shared" si="123"/>
        <v>Millennial</v>
      </c>
      <c r="M618">
        <f t="shared" ca="1" si="124"/>
        <v>40</v>
      </c>
      <c r="N618" s="12">
        <v>43024</v>
      </c>
      <c r="O618" s="14">
        <f t="shared" ca="1" si="125"/>
        <v>7</v>
      </c>
      <c r="P618" s="13">
        <v>237438</v>
      </c>
      <c r="Q618" s="13" t="str">
        <f t="shared" ca="1" si="126"/>
        <v>5 - 10 Year</v>
      </c>
      <c r="R618" s="3" t="str">
        <f t="shared" ca="1" si="129"/>
        <v>10%</v>
      </c>
      <c r="S618" s="13">
        <f t="shared" ca="1" si="127"/>
        <v>23743.800000000003</v>
      </c>
      <c r="T618" s="13">
        <f t="shared" ca="1" si="128"/>
        <v>213694.2</v>
      </c>
      <c r="U618" t="str">
        <f>VLOOKUP(MID(B618,G618,F618-G618),Department!$A$1:$C$20,2,0)</f>
        <v xml:space="preserve">Presales </v>
      </c>
      <c r="V618" t="str">
        <f>VLOOKUP(U618,Department!$B$1:$C$20,2,0)</f>
        <v>Sales and Marketing</v>
      </c>
      <c r="W618" t="str">
        <f>VLOOKUP(MID(B618,FIND(":",B618,F618+1)+1,2),Employee!$G$1:$H$8,2,0)</f>
        <v>Canada</v>
      </c>
    </row>
    <row r="619" spans="1:23" x14ac:dyDescent="0.35">
      <c r="A619" t="str">
        <f t="shared" si="117"/>
        <v>EMP-OPR-R11-2017</v>
      </c>
      <c r="B619" t="s">
        <v>683</v>
      </c>
      <c r="C619" t="str">
        <f t="shared" si="120"/>
        <v>N17356</v>
      </c>
      <c r="D619" t="str">
        <f>VLOOKUP(C619,Employee!$A$1:$B$1803,2,0)</f>
        <v>Antione Osborne</v>
      </c>
      <c r="E619" t="str">
        <f>VLOOKUP(MID(B619,FIND(":",B619,FIND(":",B619)+1)+1,1),Employee!$C$1:$D$1803,2)</f>
        <v>Male</v>
      </c>
      <c r="F619">
        <f t="shared" si="118"/>
        <v>43</v>
      </c>
      <c r="G619">
        <f t="shared" si="119"/>
        <v>40</v>
      </c>
      <c r="H619" t="str">
        <f t="shared" si="121"/>
        <v>R11</v>
      </c>
      <c r="I619" t="str">
        <f>VLOOKUP(V619,Guide!$B$12:$C$18,2,0)</f>
        <v>OPR</v>
      </c>
      <c r="J619" s="12" t="str">
        <f t="shared" si="122"/>
        <v>C7</v>
      </c>
      <c r="K619" s="12">
        <v>33195</v>
      </c>
      <c r="L619" s="12" t="str">
        <f t="shared" si="123"/>
        <v>Millennial</v>
      </c>
      <c r="M619">
        <f t="shared" ca="1" si="124"/>
        <v>34</v>
      </c>
      <c r="N619" s="12">
        <v>42782</v>
      </c>
      <c r="O619" s="14">
        <f t="shared" ca="1" si="125"/>
        <v>8</v>
      </c>
      <c r="P619" s="13">
        <v>141053</v>
      </c>
      <c r="Q619" s="13" t="str">
        <f t="shared" ca="1" si="126"/>
        <v>5 - 10 Year</v>
      </c>
      <c r="R619" s="3" t="str">
        <f t="shared" ca="1" si="129"/>
        <v>10%</v>
      </c>
      <c r="S619" s="13">
        <f t="shared" ca="1" si="127"/>
        <v>14105.300000000001</v>
      </c>
      <c r="T619" s="13">
        <f t="shared" ca="1" si="128"/>
        <v>126947.7</v>
      </c>
      <c r="U619" t="str">
        <f>VLOOKUP(MID(B619,G619,F619-G619),Department!$A$1:$C$20,2,0)</f>
        <v>Technical Support</v>
      </c>
      <c r="V619" t="str">
        <f>VLOOKUP(U619,Department!$B$1:$C$20,2,0)</f>
        <v>Operation</v>
      </c>
      <c r="W619" t="str">
        <f>VLOOKUP(MID(B619,FIND(":",B619,F619+1)+1,2),Employee!$G$1:$H$8,2,0)</f>
        <v>Argentina</v>
      </c>
    </row>
    <row r="620" spans="1:23" x14ac:dyDescent="0.35">
      <c r="A620" t="str">
        <f t="shared" si="117"/>
        <v>EMP-OPR-R17-2013</v>
      </c>
      <c r="B620" t="s">
        <v>684</v>
      </c>
      <c r="C620" t="str">
        <f t="shared" si="120"/>
        <v>N8301</v>
      </c>
      <c r="D620" t="str">
        <f>VLOOKUP(C620,Employee!$A$1:$B$1803,2,0)</f>
        <v>Tyrell Cross</v>
      </c>
      <c r="E620" t="str">
        <f>VLOOKUP(MID(B620,FIND(":",B620,FIND(":",B620)+1)+1,1),Employee!$C$1:$D$1803,2)</f>
        <v>Male</v>
      </c>
      <c r="F620">
        <f t="shared" si="118"/>
        <v>42</v>
      </c>
      <c r="G620">
        <f t="shared" si="119"/>
        <v>39</v>
      </c>
      <c r="H620" t="str">
        <f t="shared" si="121"/>
        <v>R17</v>
      </c>
      <c r="I620" t="str">
        <f>VLOOKUP(V620,Guide!$B$12:$C$18,2,0)</f>
        <v>OPR</v>
      </c>
      <c r="J620" s="12" t="str">
        <f t="shared" si="122"/>
        <v>C4</v>
      </c>
      <c r="K620" s="12">
        <v>28757</v>
      </c>
      <c r="L620" s="12" t="str">
        <f t="shared" si="123"/>
        <v>Gen X</v>
      </c>
      <c r="M620">
        <f t="shared" ca="1" si="124"/>
        <v>46</v>
      </c>
      <c r="N620" s="12">
        <v>41356</v>
      </c>
      <c r="O620" s="14">
        <f t="shared" ca="1" si="125"/>
        <v>11</v>
      </c>
      <c r="P620" s="13">
        <v>638987</v>
      </c>
      <c r="Q620" s="13" t="str">
        <f t="shared" ca="1" si="126"/>
        <v>11 - 15 Year</v>
      </c>
      <c r="R620" s="3" t="str">
        <f t="shared" ca="1" si="129"/>
        <v>15%</v>
      </c>
      <c r="S620" s="13">
        <f t="shared" ca="1" si="127"/>
        <v>95848.05</v>
      </c>
      <c r="T620" s="13">
        <f t="shared" ca="1" si="128"/>
        <v>543138.94999999995</v>
      </c>
      <c r="U620" t="str">
        <f>VLOOKUP(MID(B620,G620,F620-G620),Department!$A$1:$C$20,2,0)</f>
        <v>Database Administrator</v>
      </c>
      <c r="V620" t="str">
        <f>VLOOKUP(U620,Department!$B$1:$C$20,2,0)</f>
        <v>Operation</v>
      </c>
      <c r="W620" t="str">
        <f>VLOOKUP(MID(B620,FIND(":",B620,F620+1)+1,2),Employee!$G$1:$H$8,2,0)</f>
        <v>Australia</v>
      </c>
    </row>
    <row r="621" spans="1:23" x14ac:dyDescent="0.35">
      <c r="A621" t="str">
        <f t="shared" si="117"/>
        <v>EMP-SM-R9-2016</v>
      </c>
      <c r="B621" t="s">
        <v>685</v>
      </c>
      <c r="C621" t="str">
        <f t="shared" si="120"/>
        <v>N15975</v>
      </c>
      <c r="D621" t="str">
        <f>VLOOKUP(C621,Employee!$A$1:$B$1803,2,0)</f>
        <v>Harvey Daugherty</v>
      </c>
      <c r="E621" t="str">
        <f>VLOOKUP(MID(B621,FIND(":",B621,FIND(":",B621)+1)+1,1),Employee!$C$1:$D$1803,2)</f>
        <v>Male</v>
      </c>
      <c r="F621">
        <f t="shared" si="118"/>
        <v>42</v>
      </c>
      <c r="G621">
        <f t="shared" si="119"/>
        <v>40</v>
      </c>
      <c r="H621" t="str">
        <f t="shared" si="121"/>
        <v>R9</v>
      </c>
      <c r="I621" t="str">
        <f>VLOOKUP(V621,Guide!$B$12:$C$18,2,0)</f>
        <v>SM</v>
      </c>
      <c r="J621" s="12" t="str">
        <f t="shared" si="122"/>
        <v>C5</v>
      </c>
      <c r="K621" s="12">
        <v>31304</v>
      </c>
      <c r="L621" s="12" t="str">
        <f t="shared" si="123"/>
        <v>Millennial</v>
      </c>
      <c r="M621">
        <f t="shared" ca="1" si="124"/>
        <v>39</v>
      </c>
      <c r="N621" s="12">
        <v>42499</v>
      </c>
      <c r="O621" s="14">
        <f t="shared" ca="1" si="125"/>
        <v>8</v>
      </c>
      <c r="P621" s="13">
        <v>249868</v>
      </c>
      <c r="Q621" s="13" t="str">
        <f t="shared" ca="1" si="126"/>
        <v>5 - 10 Year</v>
      </c>
      <c r="R621" s="3" t="str">
        <f t="shared" ca="1" si="129"/>
        <v>10%</v>
      </c>
      <c r="S621" s="13">
        <f t="shared" ca="1" si="127"/>
        <v>24986.800000000003</v>
      </c>
      <c r="T621" s="13">
        <f t="shared" ca="1" si="128"/>
        <v>224881.2</v>
      </c>
      <c r="U621" t="str">
        <f>VLOOKUP(MID(B621,G621,F621-G621),Department!$A$1:$C$20,2,0)</f>
        <v xml:space="preserve">Presales </v>
      </c>
      <c r="V621" t="str">
        <f>VLOOKUP(U621,Department!$B$1:$C$20,2,0)</f>
        <v>Sales and Marketing</v>
      </c>
      <c r="W621" t="str">
        <f>VLOOKUP(MID(B621,FIND(":",B621,F621+1)+1,2),Employee!$G$1:$H$8,2,0)</f>
        <v>Germany</v>
      </c>
    </row>
    <row r="622" spans="1:23" x14ac:dyDescent="0.35">
      <c r="A622" t="str">
        <f t="shared" si="117"/>
        <v>EMP-SM-R10-2014</v>
      </c>
      <c r="B622" t="s">
        <v>686</v>
      </c>
      <c r="C622" t="str">
        <f t="shared" si="120"/>
        <v>N11332</v>
      </c>
      <c r="D622" t="str">
        <f>VLOOKUP(C622,Employee!$A$1:$B$1803,2,0)</f>
        <v>Adrian Schaefer</v>
      </c>
      <c r="E622" t="str">
        <f>VLOOKUP(MID(B622,FIND(":",B622,FIND(":",B622)+1)+1,1),Employee!$C$1:$D$1803,2)</f>
        <v>Female</v>
      </c>
      <c r="F622">
        <f t="shared" si="118"/>
        <v>43</v>
      </c>
      <c r="G622">
        <f t="shared" si="119"/>
        <v>40</v>
      </c>
      <c r="H622" t="str">
        <f t="shared" si="121"/>
        <v>R10</v>
      </c>
      <c r="I622" t="str">
        <f>VLOOKUP(V622,Guide!$B$12:$C$18,2,0)</f>
        <v>SM</v>
      </c>
      <c r="J622" s="12" t="str">
        <f t="shared" si="122"/>
        <v>C1</v>
      </c>
      <c r="K622" s="12">
        <v>32805</v>
      </c>
      <c r="L622" s="12" t="str">
        <f t="shared" si="123"/>
        <v>Millennial</v>
      </c>
      <c r="M622">
        <f t="shared" ca="1" si="124"/>
        <v>35</v>
      </c>
      <c r="N622" s="12">
        <v>41932</v>
      </c>
      <c r="O622" s="14">
        <f t="shared" ca="1" si="125"/>
        <v>10</v>
      </c>
      <c r="P622" s="13">
        <v>156414</v>
      </c>
      <c r="Q622" s="13" t="str">
        <f t="shared" ca="1" si="126"/>
        <v>5 - 10 Year</v>
      </c>
      <c r="R622" s="3" t="str">
        <f t="shared" ca="1" si="129"/>
        <v>10%</v>
      </c>
      <c r="S622" s="13">
        <f t="shared" ca="1" si="127"/>
        <v>15641.400000000001</v>
      </c>
      <c r="T622" s="13">
        <f t="shared" ca="1" si="128"/>
        <v>140772.6</v>
      </c>
      <c r="U622" t="str">
        <f>VLOOKUP(MID(B622,G622,F622-G622),Department!$A$1:$C$20,2,0)</f>
        <v>Marketing</v>
      </c>
      <c r="V622" t="str">
        <f>VLOOKUP(U622,Department!$B$1:$C$20,2,0)</f>
        <v>Sales and Marketing</v>
      </c>
      <c r="W622" t="str">
        <f>VLOOKUP(MID(B622,FIND(":",B622,F622+1)+1,2),Employee!$G$1:$H$8,2,0)</f>
        <v>United States Of America</v>
      </c>
    </row>
    <row r="623" spans="1:23" x14ac:dyDescent="0.35">
      <c r="A623" t="str">
        <f t="shared" si="117"/>
        <v>EMP-OPR-R11-2016</v>
      </c>
      <c r="B623" t="s">
        <v>687</v>
      </c>
      <c r="C623" t="str">
        <f t="shared" si="120"/>
        <v>N15556</v>
      </c>
      <c r="D623" t="str">
        <f>VLOOKUP(C623,Employee!$A$1:$B$1803,2,0)</f>
        <v>Andre Moses</v>
      </c>
      <c r="E623" t="str">
        <f>VLOOKUP(MID(B623,FIND(":",B623,FIND(":",B623)+1)+1,1),Employee!$C$1:$D$1803,2)</f>
        <v>Male</v>
      </c>
      <c r="F623">
        <f t="shared" si="118"/>
        <v>43</v>
      </c>
      <c r="G623">
        <f t="shared" si="119"/>
        <v>40</v>
      </c>
      <c r="H623" t="str">
        <f t="shared" si="121"/>
        <v>R11</v>
      </c>
      <c r="I623" t="str">
        <f>VLOOKUP(V623,Guide!$B$12:$C$18,2,0)</f>
        <v>OPR</v>
      </c>
      <c r="J623" s="12" t="str">
        <f t="shared" si="122"/>
        <v>C1</v>
      </c>
      <c r="K623" s="12">
        <v>30637</v>
      </c>
      <c r="L623" s="12" t="str">
        <f t="shared" si="123"/>
        <v>Millennial</v>
      </c>
      <c r="M623">
        <f t="shared" ca="1" si="124"/>
        <v>41</v>
      </c>
      <c r="N623" s="12">
        <v>42397</v>
      </c>
      <c r="O623" s="14">
        <f t="shared" ca="1" si="125"/>
        <v>9</v>
      </c>
      <c r="P623" s="13">
        <v>183561</v>
      </c>
      <c r="Q623" s="13" t="str">
        <f t="shared" ca="1" si="126"/>
        <v>5 - 10 Year</v>
      </c>
      <c r="R623" s="3" t="str">
        <f t="shared" ca="1" si="129"/>
        <v>10%</v>
      </c>
      <c r="S623" s="13">
        <f t="shared" ca="1" si="127"/>
        <v>18356.100000000002</v>
      </c>
      <c r="T623" s="13">
        <f t="shared" ca="1" si="128"/>
        <v>165204.9</v>
      </c>
      <c r="U623" t="str">
        <f>VLOOKUP(MID(B623,G623,F623-G623),Department!$A$1:$C$20,2,0)</f>
        <v>Technical Support</v>
      </c>
      <c r="V623" t="str">
        <f>VLOOKUP(U623,Department!$B$1:$C$20,2,0)</f>
        <v>Operation</v>
      </c>
      <c r="W623" t="str">
        <f>VLOOKUP(MID(B623,FIND(":",B623,F623+1)+1,2),Employee!$G$1:$H$8,2,0)</f>
        <v>United States Of America</v>
      </c>
    </row>
    <row r="624" spans="1:23" x14ac:dyDescent="0.35">
      <c r="A624" t="str">
        <f t="shared" si="117"/>
        <v>EMP-ENG-R4-2009</v>
      </c>
      <c r="B624" t="s">
        <v>688</v>
      </c>
      <c r="C624" t="str">
        <f t="shared" si="120"/>
        <v>N4977</v>
      </c>
      <c r="D624" t="str">
        <f>VLOOKUP(C624,Employee!$A$1:$B$1803,2,0)</f>
        <v>Del Briggs</v>
      </c>
      <c r="E624" t="str">
        <f>VLOOKUP(MID(B624,FIND(":",B624,FIND(":",B624)+1)+1,1),Employee!$C$1:$D$1803,2)</f>
        <v>Male</v>
      </c>
      <c r="F624">
        <f t="shared" si="118"/>
        <v>41</v>
      </c>
      <c r="G624">
        <f t="shared" si="119"/>
        <v>39</v>
      </c>
      <c r="H624" t="str">
        <f t="shared" si="121"/>
        <v>R4</v>
      </c>
      <c r="I624" t="str">
        <f>VLOOKUP(V624,Guide!$B$12:$C$18,2,0)</f>
        <v>ENG</v>
      </c>
      <c r="J624" s="12" t="str">
        <f t="shared" si="122"/>
        <v>C4</v>
      </c>
      <c r="K624" s="12">
        <v>27607</v>
      </c>
      <c r="L624" s="12" t="str">
        <f t="shared" si="123"/>
        <v>Gen X</v>
      </c>
      <c r="M624">
        <f t="shared" ca="1" si="124"/>
        <v>49</v>
      </c>
      <c r="N624" s="12">
        <v>40094</v>
      </c>
      <c r="O624" s="14">
        <f t="shared" ca="1" si="125"/>
        <v>15</v>
      </c>
      <c r="P624" s="13">
        <v>154895</v>
      </c>
      <c r="Q624" s="13" t="str">
        <f t="shared" ca="1" si="126"/>
        <v>11 - 15 Year</v>
      </c>
      <c r="R624" s="3" t="str">
        <f t="shared" ca="1" si="129"/>
        <v>15%</v>
      </c>
      <c r="S624" s="13">
        <f t="shared" ca="1" si="127"/>
        <v>23234.25</v>
      </c>
      <c r="T624" s="13">
        <f t="shared" ca="1" si="128"/>
        <v>131660.75</v>
      </c>
      <c r="U624" t="str">
        <f>VLOOKUP(MID(B624,G624,F624-G624),Department!$A$1:$C$20,2,0)</f>
        <v>FrontEnd Developer</v>
      </c>
      <c r="V624" t="str">
        <f>VLOOKUP(U624,Department!$B$1:$C$20,2,0)</f>
        <v>Engineering and Data</v>
      </c>
      <c r="W624" t="str">
        <f>VLOOKUP(MID(B624,FIND(":",B624,F624+1)+1,2),Employee!$G$1:$H$8,2,0)</f>
        <v>Australia</v>
      </c>
    </row>
    <row r="625" spans="1:23" x14ac:dyDescent="0.35">
      <c r="A625" t="str">
        <f t="shared" si="117"/>
        <v>EMP-SM-R15-2016</v>
      </c>
      <c r="B625" t="s">
        <v>689</v>
      </c>
      <c r="C625" t="str">
        <f t="shared" si="120"/>
        <v>N16296</v>
      </c>
      <c r="D625" t="str">
        <f>VLOOKUP(C625,Employee!$A$1:$B$1803,2,0)</f>
        <v>Gerard Roth</v>
      </c>
      <c r="E625" t="str">
        <f>VLOOKUP(MID(B625,FIND(":",B625,FIND(":",B625)+1)+1,1),Employee!$C$1:$D$1803,2)</f>
        <v>Male</v>
      </c>
      <c r="F625">
        <f t="shared" si="118"/>
        <v>43</v>
      </c>
      <c r="G625">
        <f t="shared" si="119"/>
        <v>40</v>
      </c>
      <c r="H625" t="str">
        <f t="shared" si="121"/>
        <v>R15</v>
      </c>
      <c r="I625" t="str">
        <f>VLOOKUP(V625,Guide!$B$12:$C$18,2,0)</f>
        <v>SM</v>
      </c>
      <c r="J625" s="12" t="str">
        <f t="shared" si="122"/>
        <v>C3</v>
      </c>
      <c r="K625" s="12">
        <v>31222</v>
      </c>
      <c r="L625" s="12" t="str">
        <f t="shared" si="123"/>
        <v>Millennial</v>
      </c>
      <c r="M625">
        <f t="shared" ca="1" si="124"/>
        <v>39</v>
      </c>
      <c r="N625" s="12">
        <v>42544</v>
      </c>
      <c r="O625" s="14">
        <f t="shared" ca="1" si="125"/>
        <v>8</v>
      </c>
      <c r="P625" s="13">
        <v>179855</v>
      </c>
      <c r="Q625" s="13" t="str">
        <f t="shared" ca="1" si="126"/>
        <v>5 - 10 Year</v>
      </c>
      <c r="R625" s="3" t="str">
        <f t="shared" ca="1" si="129"/>
        <v>10%</v>
      </c>
      <c r="S625" s="13">
        <f t="shared" ca="1" si="127"/>
        <v>17985.5</v>
      </c>
      <c r="T625" s="13">
        <f t="shared" ca="1" si="128"/>
        <v>161869.5</v>
      </c>
      <c r="U625" t="str">
        <f>VLOOKUP(MID(B625,G625,F625-G625),Department!$A$1:$C$20,2,0)</f>
        <v>Sales</v>
      </c>
      <c r="V625" t="str">
        <f>VLOOKUP(U625,Department!$B$1:$C$20,2,0)</f>
        <v>Sales and Marketing</v>
      </c>
      <c r="W625" t="str">
        <f>VLOOKUP(MID(B625,FIND(":",B625,F625+1)+1,2),Employee!$G$1:$H$8,2,0)</f>
        <v>United Kingdom</v>
      </c>
    </row>
    <row r="626" spans="1:23" x14ac:dyDescent="0.35">
      <c r="A626" t="str">
        <f t="shared" si="117"/>
        <v>EMP-ENG-R7-2019</v>
      </c>
      <c r="B626" t="s">
        <v>690</v>
      </c>
      <c r="C626" t="str">
        <f t="shared" si="120"/>
        <v>N21381</v>
      </c>
      <c r="D626" t="str">
        <f>VLOOKUP(C626,Employee!$A$1:$B$1803,2,0)</f>
        <v>Noe Le</v>
      </c>
      <c r="E626" t="str">
        <f>VLOOKUP(MID(B626,FIND(":",B626,FIND(":",B626)+1)+1,1),Employee!$C$1:$D$1803,2)</f>
        <v>Male</v>
      </c>
      <c r="F626">
        <f t="shared" si="118"/>
        <v>42</v>
      </c>
      <c r="G626">
        <f t="shared" si="119"/>
        <v>40</v>
      </c>
      <c r="H626" t="str">
        <f t="shared" si="121"/>
        <v>R7</v>
      </c>
      <c r="I626" t="str">
        <f>VLOOKUP(V626,Guide!$B$12:$C$18,2,0)</f>
        <v>ENG</v>
      </c>
      <c r="J626" s="12" t="str">
        <f t="shared" si="122"/>
        <v>C6</v>
      </c>
      <c r="K626" s="12">
        <v>30453</v>
      </c>
      <c r="L626" s="12" t="str">
        <f t="shared" si="123"/>
        <v>Millennial</v>
      </c>
      <c r="M626">
        <f t="shared" ca="1" si="124"/>
        <v>41</v>
      </c>
      <c r="N626" s="12">
        <v>43475</v>
      </c>
      <c r="O626" s="14">
        <f t="shared" ca="1" si="125"/>
        <v>6</v>
      </c>
      <c r="P626" s="13">
        <v>296225</v>
      </c>
      <c r="Q626" s="13" t="str">
        <f t="shared" ca="1" si="126"/>
        <v>5 - 10 Year</v>
      </c>
      <c r="R626" s="3" t="str">
        <f t="shared" ca="1" si="129"/>
        <v>10%</v>
      </c>
      <c r="S626" s="13">
        <f t="shared" ca="1" si="127"/>
        <v>29622.5</v>
      </c>
      <c r="T626" s="13">
        <f t="shared" ca="1" si="128"/>
        <v>266602.5</v>
      </c>
      <c r="U626" t="str">
        <f>VLOOKUP(MID(B626,G626,F626-G626),Department!$A$1:$C$20,2,0)</f>
        <v>AI Engineer</v>
      </c>
      <c r="V626" t="str">
        <f>VLOOKUP(U626,Department!$B$1:$C$20,2,0)</f>
        <v>Engineering and Data</v>
      </c>
      <c r="W626" t="str">
        <f>VLOOKUP(MID(B626,FIND(":",B626,F626+1)+1,2),Employee!$G$1:$H$8,2,0)</f>
        <v>France</v>
      </c>
    </row>
    <row r="627" spans="1:23" x14ac:dyDescent="0.35">
      <c r="A627" t="str">
        <f t="shared" si="117"/>
        <v>EMP-SM-R9-2010</v>
      </c>
      <c r="B627" t="s">
        <v>691</v>
      </c>
      <c r="C627" t="str">
        <f t="shared" si="120"/>
        <v>N5162</v>
      </c>
      <c r="D627" t="str">
        <f>VLOOKUP(C627,Employee!$A$1:$B$1803,2,0)</f>
        <v>Alfredo Hodges</v>
      </c>
      <c r="E627" t="str">
        <f>VLOOKUP(MID(B627,FIND(":",B627,FIND(":",B627)+1)+1,1),Employee!$C$1:$D$1803,2)</f>
        <v>Male</v>
      </c>
      <c r="F627">
        <f t="shared" si="118"/>
        <v>41</v>
      </c>
      <c r="G627">
        <f t="shared" si="119"/>
        <v>39</v>
      </c>
      <c r="H627" t="str">
        <f t="shared" si="121"/>
        <v>R9</v>
      </c>
      <c r="I627" t="str">
        <f>VLOOKUP(V627,Guide!$B$12:$C$18,2,0)</f>
        <v>SM</v>
      </c>
      <c r="J627" s="12" t="str">
        <f t="shared" si="122"/>
        <v>C4</v>
      </c>
      <c r="K627" s="12">
        <v>28277</v>
      </c>
      <c r="L627" s="12" t="str">
        <f t="shared" si="123"/>
        <v>Gen X</v>
      </c>
      <c r="M627">
        <f t="shared" ca="1" si="124"/>
        <v>47</v>
      </c>
      <c r="N627" s="12">
        <v>40217</v>
      </c>
      <c r="O627" s="14">
        <f t="shared" ca="1" si="125"/>
        <v>15</v>
      </c>
      <c r="P627" s="13">
        <v>764148</v>
      </c>
      <c r="Q627" s="13" t="str">
        <f t="shared" ca="1" si="126"/>
        <v>11 - 15 Year</v>
      </c>
      <c r="R627" s="3" t="str">
        <f t="shared" ca="1" si="129"/>
        <v>15%</v>
      </c>
      <c r="S627" s="13">
        <f t="shared" ca="1" si="127"/>
        <v>114622.2</v>
      </c>
      <c r="T627" s="13">
        <f t="shared" ca="1" si="128"/>
        <v>649525.80000000005</v>
      </c>
      <c r="U627" t="str">
        <f>VLOOKUP(MID(B627,G627,F627-G627),Department!$A$1:$C$20,2,0)</f>
        <v xml:space="preserve">Presales </v>
      </c>
      <c r="V627" t="str">
        <f>VLOOKUP(U627,Department!$B$1:$C$20,2,0)</f>
        <v>Sales and Marketing</v>
      </c>
      <c r="W627" t="str">
        <f>VLOOKUP(MID(B627,FIND(":",B627,F627+1)+1,2),Employee!$G$1:$H$8,2,0)</f>
        <v>Australia</v>
      </c>
    </row>
    <row r="628" spans="1:23" x14ac:dyDescent="0.35">
      <c r="A628" t="str">
        <f t="shared" si="117"/>
        <v>EMP-FN-R19-2010</v>
      </c>
      <c r="B628" t="s">
        <v>692</v>
      </c>
      <c r="C628" t="str">
        <f t="shared" si="120"/>
        <v>N5756</v>
      </c>
      <c r="D628" t="str">
        <f>VLOOKUP(C628,Employee!$A$1:$B$1803,2,0)</f>
        <v>Darrin Boyle</v>
      </c>
      <c r="E628" t="str">
        <f>VLOOKUP(MID(B628,FIND(":",B628,FIND(":",B628)+1)+1,1),Employee!$C$1:$D$1803,2)</f>
        <v>Male</v>
      </c>
      <c r="F628">
        <f t="shared" si="118"/>
        <v>42</v>
      </c>
      <c r="G628">
        <f t="shared" si="119"/>
        <v>39</v>
      </c>
      <c r="H628" t="str">
        <f t="shared" si="121"/>
        <v>R19</v>
      </c>
      <c r="I628" t="str">
        <f>VLOOKUP(V628,Guide!$B$12:$C$18,2,0)</f>
        <v>FN</v>
      </c>
      <c r="J628" s="12" t="str">
        <f t="shared" si="122"/>
        <v>C4</v>
      </c>
      <c r="K628" s="12">
        <v>29808</v>
      </c>
      <c r="L628" s="12" t="str">
        <f t="shared" si="123"/>
        <v>Millennial</v>
      </c>
      <c r="M628">
        <f t="shared" ca="1" si="124"/>
        <v>43</v>
      </c>
      <c r="N628" s="12">
        <v>40448</v>
      </c>
      <c r="O628" s="14">
        <f t="shared" ca="1" si="125"/>
        <v>14</v>
      </c>
      <c r="P628" s="13">
        <v>420806</v>
      </c>
      <c r="Q628" s="13" t="str">
        <f t="shared" ca="1" si="126"/>
        <v>11 - 15 Year</v>
      </c>
      <c r="R628" s="3" t="str">
        <f t="shared" ca="1" si="129"/>
        <v>15%</v>
      </c>
      <c r="S628" s="13">
        <f t="shared" ca="1" si="127"/>
        <v>63120.899999999994</v>
      </c>
      <c r="T628" s="13">
        <f t="shared" ca="1" si="128"/>
        <v>357685.1</v>
      </c>
      <c r="U628" t="str">
        <f>VLOOKUP(MID(B628,G628,F628-G628),Department!$A$1:$C$20,2,0)</f>
        <v>Accounting</v>
      </c>
      <c r="V628" t="str">
        <f>VLOOKUP(U628,Department!$B$1:$C$20,2,0)</f>
        <v>Finance</v>
      </c>
      <c r="W628" t="str">
        <f>VLOOKUP(MID(B628,FIND(":",B628,F628+1)+1,2),Employee!$G$1:$H$8,2,0)</f>
        <v>Australia</v>
      </c>
    </row>
    <row r="629" spans="1:23" x14ac:dyDescent="0.35">
      <c r="A629" t="str">
        <f t="shared" si="117"/>
        <v>EMP-ENG-R13-2010</v>
      </c>
      <c r="B629" t="s">
        <v>693</v>
      </c>
      <c r="C629" t="str">
        <f t="shared" si="120"/>
        <v>N5782</v>
      </c>
      <c r="D629" t="str">
        <f>VLOOKUP(C629,Employee!$A$1:$B$1803,2,0)</f>
        <v>Jackie Oliver</v>
      </c>
      <c r="E629" t="str">
        <f>VLOOKUP(MID(B629,FIND(":",B629,FIND(":",B629)+1)+1,1),Employee!$C$1:$D$1803,2)</f>
        <v>Male</v>
      </c>
      <c r="F629">
        <f t="shared" si="118"/>
        <v>42</v>
      </c>
      <c r="G629">
        <f t="shared" si="119"/>
        <v>39</v>
      </c>
      <c r="H629" t="str">
        <f t="shared" si="121"/>
        <v>R13</v>
      </c>
      <c r="I629" t="str">
        <f>VLOOKUP(V629,Guide!$B$12:$C$18,2,0)</f>
        <v>ENG</v>
      </c>
      <c r="J629" s="12" t="str">
        <f t="shared" si="122"/>
        <v>C6</v>
      </c>
      <c r="K629" s="12">
        <v>31145</v>
      </c>
      <c r="L629" s="12" t="str">
        <f t="shared" si="123"/>
        <v>Millennial</v>
      </c>
      <c r="M629">
        <f t="shared" ca="1" si="124"/>
        <v>39</v>
      </c>
      <c r="N629" s="12">
        <v>40455</v>
      </c>
      <c r="O629" s="14">
        <f t="shared" ca="1" si="125"/>
        <v>14</v>
      </c>
      <c r="P629" s="13">
        <v>168377</v>
      </c>
      <c r="Q629" s="13" t="str">
        <f t="shared" ca="1" si="126"/>
        <v>11 - 15 Year</v>
      </c>
      <c r="R629" s="3" t="str">
        <f t="shared" ca="1" si="129"/>
        <v>15%</v>
      </c>
      <c r="S629" s="13">
        <f t="shared" ca="1" si="127"/>
        <v>25256.55</v>
      </c>
      <c r="T629" s="13">
        <f t="shared" ca="1" si="128"/>
        <v>143120.45000000001</v>
      </c>
      <c r="U629" t="str">
        <f>VLOOKUP(MID(B629,G629,F629-G629),Department!$A$1:$C$20,2,0)</f>
        <v>Data Engineer</v>
      </c>
      <c r="V629" t="str">
        <f>VLOOKUP(U629,Department!$B$1:$C$20,2,0)</f>
        <v>Engineering and Data</v>
      </c>
      <c r="W629" t="str">
        <f>VLOOKUP(MID(B629,FIND(":",B629,F629+1)+1,2),Employee!$G$1:$H$8,2,0)</f>
        <v>France</v>
      </c>
    </row>
    <row r="630" spans="1:23" x14ac:dyDescent="0.35">
      <c r="A630" t="str">
        <f t="shared" si="117"/>
        <v>EMP-HR-R18-2017</v>
      </c>
      <c r="B630" t="s">
        <v>694</v>
      </c>
      <c r="C630" t="str">
        <f t="shared" si="120"/>
        <v>N18614</v>
      </c>
      <c r="D630" t="str">
        <f>VLOOKUP(C630,Employee!$A$1:$B$1803,2,0)</f>
        <v>Kraig Boone</v>
      </c>
      <c r="E630" t="str">
        <f>VLOOKUP(MID(B630,FIND(":",B630,FIND(":",B630)+1)+1,1),Employee!$C$1:$D$1803,2)</f>
        <v>Male</v>
      </c>
      <c r="F630">
        <f t="shared" si="118"/>
        <v>43</v>
      </c>
      <c r="G630">
        <f t="shared" si="119"/>
        <v>40</v>
      </c>
      <c r="H630" t="str">
        <f t="shared" si="121"/>
        <v>R18</v>
      </c>
      <c r="I630" t="str">
        <f>VLOOKUP(V630,Guide!$B$12:$C$18,2,0)</f>
        <v>HR</v>
      </c>
      <c r="J630" s="12" t="str">
        <f t="shared" si="122"/>
        <v>C5</v>
      </c>
      <c r="K630" s="12">
        <v>33222</v>
      </c>
      <c r="L630" s="12" t="str">
        <f t="shared" si="123"/>
        <v>Millennial</v>
      </c>
      <c r="M630">
        <f t="shared" ca="1" si="124"/>
        <v>34</v>
      </c>
      <c r="N630" s="12">
        <v>42933</v>
      </c>
      <c r="O630" s="14">
        <f t="shared" ca="1" si="125"/>
        <v>7</v>
      </c>
      <c r="P630" s="13">
        <v>130485</v>
      </c>
      <c r="Q630" s="13" t="str">
        <f t="shared" ca="1" si="126"/>
        <v>5 - 10 Year</v>
      </c>
      <c r="R630" s="3" t="str">
        <f t="shared" ca="1" si="129"/>
        <v>10%</v>
      </c>
      <c r="S630" s="13">
        <f t="shared" ca="1" si="127"/>
        <v>13048.5</v>
      </c>
      <c r="T630" s="13">
        <f t="shared" ca="1" si="128"/>
        <v>117436.5</v>
      </c>
      <c r="U630" t="str">
        <f>VLOOKUP(MID(B630,G630,F630-G630),Department!$A$1:$C$20,2,0)</f>
        <v>HR</v>
      </c>
      <c r="V630" t="str">
        <f>VLOOKUP(U630,Department!$B$1:$C$20,2,0)</f>
        <v>HR</v>
      </c>
      <c r="W630" t="str">
        <f>VLOOKUP(MID(B630,FIND(":",B630,F630+1)+1,2),Employee!$G$1:$H$8,2,0)</f>
        <v>Germany</v>
      </c>
    </row>
    <row r="631" spans="1:23" x14ac:dyDescent="0.35">
      <c r="A631" t="str">
        <f t="shared" si="117"/>
        <v>EMP-OPR-R11-2007</v>
      </c>
      <c r="B631" t="s">
        <v>695</v>
      </c>
      <c r="C631" t="str">
        <f t="shared" si="120"/>
        <v>N3272</v>
      </c>
      <c r="D631" t="str">
        <f>VLOOKUP(C631,Employee!$A$1:$B$1803,2,0)</f>
        <v>Art Wells</v>
      </c>
      <c r="E631" t="str">
        <f>VLOOKUP(MID(B631,FIND(":",B631,FIND(":",B631)+1)+1,1),Employee!$C$1:$D$1803,2)</f>
        <v>Male</v>
      </c>
      <c r="F631">
        <f t="shared" si="118"/>
        <v>42</v>
      </c>
      <c r="G631">
        <f t="shared" si="119"/>
        <v>39</v>
      </c>
      <c r="H631" t="str">
        <f t="shared" si="121"/>
        <v>R11</v>
      </c>
      <c r="I631" t="str">
        <f>VLOOKUP(V631,Guide!$B$12:$C$18,2,0)</f>
        <v>OPR</v>
      </c>
      <c r="J631" s="12" t="str">
        <f t="shared" si="122"/>
        <v>C5</v>
      </c>
      <c r="K631" s="12">
        <v>29214</v>
      </c>
      <c r="L631" s="12" t="str">
        <f t="shared" si="123"/>
        <v>Gen X</v>
      </c>
      <c r="M631">
        <f t="shared" ca="1" si="124"/>
        <v>45</v>
      </c>
      <c r="N631" s="12">
        <v>39084</v>
      </c>
      <c r="O631" s="14">
        <f t="shared" ca="1" si="125"/>
        <v>18</v>
      </c>
      <c r="P631" s="13">
        <v>313899</v>
      </c>
      <c r="Q631" s="13" t="str">
        <f t="shared" ca="1" si="126"/>
        <v>16 - 20 Year</v>
      </c>
      <c r="R631" s="3" t="str">
        <f t="shared" ca="1" si="129"/>
        <v>20%</v>
      </c>
      <c r="S631" s="13">
        <f t="shared" ca="1" si="127"/>
        <v>62779.8</v>
      </c>
      <c r="T631" s="13">
        <f t="shared" ca="1" si="128"/>
        <v>251119.2</v>
      </c>
      <c r="U631" t="str">
        <f>VLOOKUP(MID(B631,G631,F631-G631),Department!$A$1:$C$20,2,0)</f>
        <v>Technical Support</v>
      </c>
      <c r="V631" t="str">
        <f>VLOOKUP(U631,Department!$B$1:$C$20,2,0)</f>
        <v>Operation</v>
      </c>
      <c r="W631" t="str">
        <f>VLOOKUP(MID(B631,FIND(":",B631,F631+1)+1,2),Employee!$G$1:$H$8,2,0)</f>
        <v>Germany</v>
      </c>
    </row>
    <row r="632" spans="1:23" x14ac:dyDescent="0.35">
      <c r="A632" t="str">
        <f t="shared" si="117"/>
        <v>EMP-ENG-R3-2015</v>
      </c>
      <c r="B632" t="s">
        <v>696</v>
      </c>
      <c r="C632" t="str">
        <f t="shared" si="120"/>
        <v>N15004</v>
      </c>
      <c r="D632" t="str">
        <f>VLOOKUP(C632,Employee!$A$1:$B$1803,2,0)</f>
        <v>Philip Bird</v>
      </c>
      <c r="E632" t="str">
        <f>VLOOKUP(MID(B632,FIND(":",B632,FIND(":",B632)+1)+1,1),Employee!$C$1:$D$1803,2)</f>
        <v>Male</v>
      </c>
      <c r="F632">
        <f t="shared" si="118"/>
        <v>42</v>
      </c>
      <c r="G632">
        <f t="shared" si="119"/>
        <v>40</v>
      </c>
      <c r="H632" t="str">
        <f t="shared" si="121"/>
        <v>R3</v>
      </c>
      <c r="I632" t="str">
        <f>VLOOKUP(V632,Guide!$B$12:$C$18,2,0)</f>
        <v>ENG</v>
      </c>
      <c r="J632" s="12" t="str">
        <f t="shared" si="122"/>
        <v>C5</v>
      </c>
      <c r="K632" s="12">
        <v>31885</v>
      </c>
      <c r="L632" s="12" t="str">
        <f t="shared" si="123"/>
        <v>Millennial</v>
      </c>
      <c r="M632">
        <f t="shared" ca="1" si="124"/>
        <v>37</v>
      </c>
      <c r="N632" s="12">
        <v>42268</v>
      </c>
      <c r="O632" s="14">
        <f t="shared" ca="1" si="125"/>
        <v>9</v>
      </c>
      <c r="P632" s="13">
        <v>215817</v>
      </c>
      <c r="Q632" s="13" t="str">
        <f t="shared" ca="1" si="126"/>
        <v>5 - 10 Year</v>
      </c>
      <c r="R632" s="3" t="str">
        <f t="shared" ca="1" si="129"/>
        <v>10%</v>
      </c>
      <c r="S632" s="13">
        <f t="shared" ca="1" si="127"/>
        <v>21581.7</v>
      </c>
      <c r="T632" s="13">
        <f t="shared" ca="1" si="128"/>
        <v>194235.3</v>
      </c>
      <c r="U632" t="str">
        <f>VLOOKUP(MID(B632,G632,F632-G632),Department!$A$1:$C$20,2,0)</f>
        <v>Software Quality Assurance</v>
      </c>
      <c r="V632" t="str">
        <f>VLOOKUP(U632,Department!$B$1:$C$20,2,0)</f>
        <v>Engineering and Data</v>
      </c>
      <c r="W632" t="str">
        <f>VLOOKUP(MID(B632,FIND(":",B632,F632+1)+1,2),Employee!$G$1:$H$8,2,0)</f>
        <v>Germany</v>
      </c>
    </row>
    <row r="633" spans="1:23" x14ac:dyDescent="0.35">
      <c r="A633" t="str">
        <f t="shared" si="117"/>
        <v>EMP-ENG-R13-2011</v>
      </c>
      <c r="B633" t="s">
        <v>697</v>
      </c>
      <c r="C633" t="str">
        <f t="shared" si="120"/>
        <v>N5676</v>
      </c>
      <c r="D633" t="str">
        <f>VLOOKUP(C633,Employee!$A$1:$B$1803,2,0)</f>
        <v>Yvonne Rose</v>
      </c>
      <c r="E633" t="str">
        <f>VLOOKUP(MID(B633,FIND(":",B633,FIND(":",B633)+1)+1,1),Employee!$C$1:$D$1803,2)</f>
        <v>Female</v>
      </c>
      <c r="F633">
        <f t="shared" si="118"/>
        <v>42</v>
      </c>
      <c r="G633">
        <f t="shared" si="119"/>
        <v>39</v>
      </c>
      <c r="H633" t="str">
        <f t="shared" si="121"/>
        <v>R13</v>
      </c>
      <c r="I633" t="str">
        <f>VLOOKUP(V633,Guide!$B$12:$C$18,2,0)</f>
        <v>ENG</v>
      </c>
      <c r="J633" s="12" t="str">
        <f t="shared" si="122"/>
        <v>C4</v>
      </c>
      <c r="K633" s="12">
        <v>30813</v>
      </c>
      <c r="L633" s="12" t="str">
        <f t="shared" si="123"/>
        <v>Millennial</v>
      </c>
      <c r="M633">
        <f t="shared" ca="1" si="124"/>
        <v>40</v>
      </c>
      <c r="N633" s="12">
        <v>40819</v>
      </c>
      <c r="O633" s="14">
        <f t="shared" ca="1" si="125"/>
        <v>13</v>
      </c>
      <c r="P633" s="13">
        <v>102970</v>
      </c>
      <c r="Q633" s="13" t="str">
        <f t="shared" ca="1" si="126"/>
        <v>11 - 15 Year</v>
      </c>
      <c r="R633" s="3" t="str">
        <f t="shared" ca="1" si="129"/>
        <v>15%</v>
      </c>
      <c r="S633" s="13">
        <f t="shared" ca="1" si="127"/>
        <v>15445.5</v>
      </c>
      <c r="T633" s="13">
        <f t="shared" ca="1" si="128"/>
        <v>87524.5</v>
      </c>
      <c r="U633" t="str">
        <f>VLOOKUP(MID(B633,G633,F633-G633),Department!$A$1:$C$20,2,0)</f>
        <v>Data Engineer</v>
      </c>
      <c r="V633" t="str">
        <f>VLOOKUP(U633,Department!$B$1:$C$20,2,0)</f>
        <v>Engineering and Data</v>
      </c>
      <c r="W633" t="str">
        <f>VLOOKUP(MID(B633,FIND(":",B633,F633+1)+1,2),Employee!$G$1:$H$8,2,0)</f>
        <v>Australia</v>
      </c>
    </row>
    <row r="634" spans="1:23" x14ac:dyDescent="0.35">
      <c r="A634" t="str">
        <f t="shared" si="117"/>
        <v>EMP-OPR-R16-2006</v>
      </c>
      <c r="B634" t="s">
        <v>698</v>
      </c>
      <c r="C634" t="str">
        <f t="shared" si="120"/>
        <v>N3068</v>
      </c>
      <c r="D634" t="str">
        <f>VLOOKUP(C634,Employee!$A$1:$B$1803,2,0)</f>
        <v>Arline Navarro</v>
      </c>
      <c r="E634" t="str">
        <f>VLOOKUP(MID(B634,FIND(":",B634,FIND(":",B634)+1)+1,1),Employee!$C$1:$D$1803,2)</f>
        <v>Female</v>
      </c>
      <c r="F634">
        <f t="shared" si="118"/>
        <v>42</v>
      </c>
      <c r="G634">
        <f t="shared" si="119"/>
        <v>39</v>
      </c>
      <c r="H634" t="str">
        <f t="shared" si="121"/>
        <v>R16</v>
      </c>
      <c r="I634" t="str">
        <f>VLOOKUP(V634,Guide!$B$12:$C$18,2,0)</f>
        <v>OPR</v>
      </c>
      <c r="J634" s="12" t="str">
        <f t="shared" si="122"/>
        <v>C2</v>
      </c>
      <c r="K634" s="12">
        <v>27765</v>
      </c>
      <c r="L634" s="12" t="str">
        <f t="shared" si="123"/>
        <v>Gen X</v>
      </c>
      <c r="M634">
        <f t="shared" ca="1" si="124"/>
        <v>49</v>
      </c>
      <c r="N634" s="12">
        <v>38763</v>
      </c>
      <c r="O634" s="14">
        <f t="shared" ca="1" si="125"/>
        <v>19</v>
      </c>
      <c r="P634" s="13">
        <v>730261</v>
      </c>
      <c r="Q634" s="13" t="str">
        <f t="shared" ca="1" si="126"/>
        <v>16 - 20 Year</v>
      </c>
      <c r="R634" s="3" t="str">
        <f t="shared" ca="1" si="129"/>
        <v>20%</v>
      </c>
      <c r="S634" s="13">
        <f t="shared" ca="1" si="127"/>
        <v>146052.20000000001</v>
      </c>
      <c r="T634" s="13">
        <f t="shared" ca="1" si="128"/>
        <v>584208.80000000005</v>
      </c>
      <c r="U634" t="str">
        <f>VLOOKUP(MID(B634,G634,F634-G634),Department!$A$1:$C$20,2,0)</f>
        <v>IT Support</v>
      </c>
      <c r="V634" t="str">
        <f>VLOOKUP(U634,Department!$B$1:$C$20,2,0)</f>
        <v>Operation</v>
      </c>
      <c r="W634" t="str">
        <f>VLOOKUP(MID(B634,FIND(":",B634,F634+1)+1,2),Employee!$G$1:$H$8,2,0)</f>
        <v>Canada</v>
      </c>
    </row>
    <row r="635" spans="1:23" x14ac:dyDescent="0.35">
      <c r="A635" t="str">
        <f t="shared" si="117"/>
        <v>EMP-ENG-R13-2004</v>
      </c>
      <c r="B635" t="s">
        <v>699</v>
      </c>
      <c r="C635" t="str">
        <f t="shared" si="120"/>
        <v>N2810</v>
      </c>
      <c r="D635" t="str">
        <f>VLOOKUP(C635,Employee!$A$1:$B$1803,2,0)</f>
        <v>Kristine Werner</v>
      </c>
      <c r="E635" t="str">
        <f>VLOOKUP(MID(B635,FIND(":",B635,FIND(":",B635)+1)+1,1),Employee!$C$1:$D$1803,2)</f>
        <v>Female</v>
      </c>
      <c r="F635">
        <f t="shared" si="118"/>
        <v>42</v>
      </c>
      <c r="G635">
        <f t="shared" si="119"/>
        <v>39</v>
      </c>
      <c r="H635" t="str">
        <f t="shared" si="121"/>
        <v>R13</v>
      </c>
      <c r="I635" t="str">
        <f>VLOOKUP(V635,Guide!$B$12:$C$18,2,0)</f>
        <v>ENG</v>
      </c>
      <c r="J635" s="12" t="str">
        <f t="shared" si="122"/>
        <v>C7</v>
      </c>
      <c r="K635" s="12">
        <v>28671</v>
      </c>
      <c r="L635" s="12" t="str">
        <f t="shared" si="123"/>
        <v>Gen X</v>
      </c>
      <c r="M635">
        <f t="shared" ca="1" si="124"/>
        <v>46</v>
      </c>
      <c r="N635" s="12">
        <v>38231</v>
      </c>
      <c r="O635" s="14">
        <f t="shared" ca="1" si="125"/>
        <v>20</v>
      </c>
      <c r="P635" s="13">
        <v>426883</v>
      </c>
      <c r="Q635" s="13" t="str">
        <f t="shared" ca="1" si="126"/>
        <v>16 - 20 Year</v>
      </c>
      <c r="R635" s="3" t="str">
        <f t="shared" ca="1" si="129"/>
        <v>20%</v>
      </c>
      <c r="S635" s="13">
        <f t="shared" ca="1" si="127"/>
        <v>85376.6</v>
      </c>
      <c r="T635" s="13">
        <f t="shared" ca="1" si="128"/>
        <v>341506.4</v>
      </c>
      <c r="U635" t="str">
        <f>VLOOKUP(MID(B635,G635,F635-G635),Department!$A$1:$C$20,2,0)</f>
        <v>Data Engineer</v>
      </c>
      <c r="V635" t="str">
        <f>VLOOKUP(U635,Department!$B$1:$C$20,2,0)</f>
        <v>Engineering and Data</v>
      </c>
      <c r="W635" t="str">
        <f>VLOOKUP(MID(B635,FIND(":",B635,F635+1)+1,2),Employee!$G$1:$H$8,2,0)</f>
        <v>Argentina</v>
      </c>
    </row>
    <row r="636" spans="1:23" x14ac:dyDescent="0.35">
      <c r="A636" t="str">
        <f t="shared" si="117"/>
        <v>EMP-OPR-R8-2019</v>
      </c>
      <c r="B636" t="s">
        <v>700</v>
      </c>
      <c r="C636" t="str">
        <f t="shared" si="120"/>
        <v>N22360</v>
      </c>
      <c r="D636" t="str">
        <f>VLOOKUP(C636,Employee!$A$1:$B$1803,2,0)</f>
        <v>Olga Miranda</v>
      </c>
      <c r="E636" t="str">
        <f>VLOOKUP(MID(B636,FIND(":",B636,FIND(":",B636)+1)+1,1),Employee!$C$1:$D$1803,2)</f>
        <v>Female</v>
      </c>
      <c r="F636">
        <f t="shared" si="118"/>
        <v>42</v>
      </c>
      <c r="G636">
        <f t="shared" si="119"/>
        <v>40</v>
      </c>
      <c r="H636" t="str">
        <f t="shared" si="121"/>
        <v>R8</v>
      </c>
      <c r="I636" t="str">
        <f>VLOOKUP(V636,Guide!$B$12:$C$18,2,0)</f>
        <v>OPR</v>
      </c>
      <c r="J636" s="12" t="str">
        <f t="shared" si="122"/>
        <v>C4</v>
      </c>
      <c r="K636" s="12">
        <v>33223</v>
      </c>
      <c r="L636" s="12" t="str">
        <f t="shared" si="123"/>
        <v>Millennial</v>
      </c>
      <c r="M636">
        <f t="shared" ca="1" si="124"/>
        <v>34</v>
      </c>
      <c r="N636" s="12">
        <v>43696</v>
      </c>
      <c r="O636" s="14">
        <f t="shared" ca="1" si="125"/>
        <v>5</v>
      </c>
      <c r="P636" s="13">
        <v>183340</v>
      </c>
      <c r="Q636" s="13" t="str">
        <f t="shared" ca="1" si="126"/>
        <v>5 - 10 Year</v>
      </c>
      <c r="R636" s="3" t="str">
        <f t="shared" ca="1" si="129"/>
        <v>10%</v>
      </c>
      <c r="S636" s="13">
        <f t="shared" ca="1" si="127"/>
        <v>18334</v>
      </c>
      <c r="T636" s="13">
        <f t="shared" ca="1" si="128"/>
        <v>165006</v>
      </c>
      <c r="U636" t="str">
        <f>VLOOKUP(MID(B636,G636,F636-G636),Department!$A$1:$C$20,2,0)</f>
        <v>DevOps Engineer</v>
      </c>
      <c r="V636" t="str">
        <f>VLOOKUP(U636,Department!$B$1:$C$20,2,0)</f>
        <v>Operation</v>
      </c>
      <c r="W636" t="str">
        <f>VLOOKUP(MID(B636,FIND(":",B636,F636+1)+1,2),Employee!$G$1:$H$8,2,0)</f>
        <v>Australia</v>
      </c>
    </row>
    <row r="637" spans="1:23" x14ac:dyDescent="0.35">
      <c r="A637" t="str">
        <f t="shared" si="117"/>
        <v>EMP-ENG-R3-2009</v>
      </c>
      <c r="B637" t="s">
        <v>701</v>
      </c>
      <c r="C637" t="str">
        <f t="shared" si="120"/>
        <v>N4957</v>
      </c>
      <c r="D637" t="str">
        <f>VLOOKUP(C637,Employee!$A$1:$B$1803,2,0)</f>
        <v>Barton Lin</v>
      </c>
      <c r="E637" t="str">
        <f>VLOOKUP(MID(B637,FIND(":",B637,FIND(":",B637)+1)+1,1),Employee!$C$1:$D$1803,2)</f>
        <v>Male</v>
      </c>
      <c r="F637">
        <f t="shared" si="118"/>
        <v>41</v>
      </c>
      <c r="G637">
        <f t="shared" si="119"/>
        <v>39</v>
      </c>
      <c r="H637" t="str">
        <f t="shared" si="121"/>
        <v>R3</v>
      </c>
      <c r="I637" t="str">
        <f>VLOOKUP(V637,Guide!$B$12:$C$18,2,0)</f>
        <v>ENG</v>
      </c>
      <c r="J637" s="12" t="str">
        <f t="shared" si="122"/>
        <v>C2</v>
      </c>
      <c r="K637" s="12">
        <v>31303</v>
      </c>
      <c r="L637" s="12" t="str">
        <f t="shared" si="123"/>
        <v>Millennial</v>
      </c>
      <c r="M637">
        <f t="shared" ca="1" si="124"/>
        <v>39</v>
      </c>
      <c r="N637" s="12">
        <v>40063</v>
      </c>
      <c r="O637" s="14">
        <f t="shared" ca="1" si="125"/>
        <v>15</v>
      </c>
      <c r="P637" s="13">
        <v>148259</v>
      </c>
      <c r="Q637" s="13" t="str">
        <f t="shared" ca="1" si="126"/>
        <v>11 - 15 Year</v>
      </c>
      <c r="R637" s="3" t="str">
        <f t="shared" ca="1" si="129"/>
        <v>15%</v>
      </c>
      <c r="S637" s="13">
        <f t="shared" ca="1" si="127"/>
        <v>22238.85</v>
      </c>
      <c r="T637" s="13">
        <f t="shared" ca="1" si="128"/>
        <v>126020.15</v>
      </c>
      <c r="U637" t="str">
        <f>VLOOKUP(MID(B637,G637,F637-G637),Department!$A$1:$C$20,2,0)</f>
        <v>Software Quality Assurance</v>
      </c>
      <c r="V637" t="str">
        <f>VLOOKUP(U637,Department!$B$1:$C$20,2,0)</f>
        <v>Engineering and Data</v>
      </c>
      <c r="W637" t="str">
        <f>VLOOKUP(MID(B637,FIND(":",B637,F637+1)+1,2),Employee!$G$1:$H$8,2,0)</f>
        <v>Canada</v>
      </c>
    </row>
    <row r="638" spans="1:23" x14ac:dyDescent="0.35">
      <c r="A638" t="str">
        <f t="shared" si="117"/>
        <v>EMP-OPR-R11-2009</v>
      </c>
      <c r="B638" t="s">
        <v>702</v>
      </c>
      <c r="C638" t="str">
        <f t="shared" si="120"/>
        <v>N5057</v>
      </c>
      <c r="D638" t="str">
        <f>VLOOKUP(C638,Employee!$A$1:$B$1803,2,0)</f>
        <v>Britt Stevenson</v>
      </c>
      <c r="E638" t="str">
        <f>VLOOKUP(MID(B638,FIND(":",B638,FIND(":",B638)+1)+1,1),Employee!$C$1:$D$1803,2)</f>
        <v>Male</v>
      </c>
      <c r="F638">
        <f t="shared" si="118"/>
        <v>42</v>
      </c>
      <c r="G638">
        <f t="shared" si="119"/>
        <v>39</v>
      </c>
      <c r="H638" t="str">
        <f t="shared" si="121"/>
        <v>R11</v>
      </c>
      <c r="I638" t="str">
        <f>VLOOKUP(V638,Guide!$B$12:$C$18,2,0)</f>
        <v>OPR</v>
      </c>
      <c r="J638" s="12" t="str">
        <f t="shared" si="122"/>
        <v>C6</v>
      </c>
      <c r="K638" s="12">
        <v>32072</v>
      </c>
      <c r="L638" s="12" t="str">
        <f t="shared" si="123"/>
        <v>Millennial</v>
      </c>
      <c r="M638">
        <f t="shared" ca="1" si="124"/>
        <v>37</v>
      </c>
      <c r="N638" s="12">
        <v>40140</v>
      </c>
      <c r="O638" s="14">
        <f t="shared" ca="1" si="125"/>
        <v>15</v>
      </c>
      <c r="P638" s="13">
        <v>351917</v>
      </c>
      <c r="Q638" s="13" t="str">
        <f t="shared" ca="1" si="126"/>
        <v>11 - 15 Year</v>
      </c>
      <c r="R638" s="3" t="str">
        <f t="shared" ca="1" si="129"/>
        <v>15%</v>
      </c>
      <c r="S638" s="13">
        <f t="shared" ca="1" si="127"/>
        <v>52787.549999999996</v>
      </c>
      <c r="T638" s="13">
        <f t="shared" ca="1" si="128"/>
        <v>299129.45</v>
      </c>
      <c r="U638" t="str">
        <f>VLOOKUP(MID(B638,G638,F638-G638),Department!$A$1:$C$20,2,0)</f>
        <v>Technical Support</v>
      </c>
      <c r="V638" t="str">
        <f>VLOOKUP(U638,Department!$B$1:$C$20,2,0)</f>
        <v>Operation</v>
      </c>
      <c r="W638" t="str">
        <f>VLOOKUP(MID(B638,FIND(":",B638,F638+1)+1,2),Employee!$G$1:$H$8,2,0)</f>
        <v>France</v>
      </c>
    </row>
    <row r="639" spans="1:23" x14ac:dyDescent="0.35">
      <c r="A639" t="str">
        <f t="shared" si="117"/>
        <v>EMP-SM-R15-2014</v>
      </c>
      <c r="B639" t="s">
        <v>703</v>
      </c>
      <c r="C639" t="str">
        <f t="shared" si="120"/>
        <v>N10534</v>
      </c>
      <c r="D639" t="str">
        <f>VLOOKUP(C639,Employee!$A$1:$B$1803,2,0)</f>
        <v>Norberto Berg</v>
      </c>
      <c r="E639" t="str">
        <f>VLOOKUP(MID(B639,FIND(":",B639,FIND(":",B639)+1)+1,1),Employee!$C$1:$D$1803,2)</f>
        <v>Male</v>
      </c>
      <c r="F639">
        <f t="shared" si="118"/>
        <v>43</v>
      </c>
      <c r="G639">
        <f t="shared" si="119"/>
        <v>40</v>
      </c>
      <c r="H639" t="str">
        <f t="shared" si="121"/>
        <v>R15</v>
      </c>
      <c r="I639" t="str">
        <f>VLOOKUP(V639,Guide!$B$12:$C$18,2,0)</f>
        <v>SM</v>
      </c>
      <c r="J639" s="12" t="str">
        <f t="shared" si="122"/>
        <v>C1</v>
      </c>
      <c r="K639" s="12">
        <v>31420</v>
      </c>
      <c r="L639" s="12" t="str">
        <f t="shared" si="123"/>
        <v>Millennial</v>
      </c>
      <c r="M639">
        <f t="shared" ca="1" si="124"/>
        <v>39</v>
      </c>
      <c r="N639" s="12">
        <v>41799</v>
      </c>
      <c r="O639" s="14">
        <f t="shared" ca="1" si="125"/>
        <v>10</v>
      </c>
      <c r="P639" s="13">
        <v>231899</v>
      </c>
      <c r="Q639" s="13" t="str">
        <f t="shared" ca="1" si="126"/>
        <v>5 - 10 Year</v>
      </c>
      <c r="R639" s="3" t="str">
        <f t="shared" ca="1" si="129"/>
        <v>10%</v>
      </c>
      <c r="S639" s="13">
        <f t="shared" ca="1" si="127"/>
        <v>23189.9</v>
      </c>
      <c r="T639" s="13">
        <f t="shared" ca="1" si="128"/>
        <v>208709.1</v>
      </c>
      <c r="U639" t="str">
        <f>VLOOKUP(MID(B639,G639,F639-G639),Department!$A$1:$C$20,2,0)</f>
        <v>Sales</v>
      </c>
      <c r="V639" t="str">
        <f>VLOOKUP(U639,Department!$B$1:$C$20,2,0)</f>
        <v>Sales and Marketing</v>
      </c>
      <c r="W639" t="str">
        <f>VLOOKUP(MID(B639,FIND(":",B639,F639+1)+1,2),Employee!$G$1:$H$8,2,0)</f>
        <v>United States Of America</v>
      </c>
    </row>
    <row r="640" spans="1:23" x14ac:dyDescent="0.35">
      <c r="A640" t="str">
        <f t="shared" si="117"/>
        <v>EMP-OPR-R17-2011</v>
      </c>
      <c r="B640" t="s">
        <v>704</v>
      </c>
      <c r="C640" t="str">
        <f t="shared" si="120"/>
        <v>N5976</v>
      </c>
      <c r="D640" t="str">
        <f>VLOOKUP(C640,Employee!$A$1:$B$1803,2,0)</f>
        <v>Royal Shah</v>
      </c>
      <c r="E640" t="str">
        <f>VLOOKUP(MID(B640,FIND(":",B640,FIND(":",B640)+1)+1,1),Employee!$C$1:$D$1803,2)</f>
        <v>Male</v>
      </c>
      <c r="F640">
        <f t="shared" si="118"/>
        <v>42</v>
      </c>
      <c r="G640">
        <f t="shared" si="119"/>
        <v>39</v>
      </c>
      <c r="H640" t="str">
        <f t="shared" si="121"/>
        <v>R17</v>
      </c>
      <c r="I640" t="str">
        <f>VLOOKUP(V640,Guide!$B$12:$C$18,2,0)</f>
        <v>OPR</v>
      </c>
      <c r="J640" s="12" t="str">
        <f t="shared" si="122"/>
        <v>C4</v>
      </c>
      <c r="K640" s="12">
        <v>30681</v>
      </c>
      <c r="L640" s="12" t="str">
        <f t="shared" si="123"/>
        <v>Millennial</v>
      </c>
      <c r="M640">
        <f t="shared" ca="1" si="124"/>
        <v>41</v>
      </c>
      <c r="N640" s="12">
        <v>40567</v>
      </c>
      <c r="O640" s="14">
        <f t="shared" ca="1" si="125"/>
        <v>14</v>
      </c>
      <c r="P640" s="13">
        <v>248050</v>
      </c>
      <c r="Q640" s="13" t="str">
        <f t="shared" ca="1" si="126"/>
        <v>11 - 15 Year</v>
      </c>
      <c r="R640" s="3" t="str">
        <f t="shared" ca="1" si="129"/>
        <v>15%</v>
      </c>
      <c r="S640" s="13">
        <f t="shared" ca="1" si="127"/>
        <v>37207.5</v>
      </c>
      <c r="T640" s="13">
        <f t="shared" ca="1" si="128"/>
        <v>210842.5</v>
      </c>
      <c r="U640" t="str">
        <f>VLOOKUP(MID(B640,G640,F640-G640),Department!$A$1:$C$20,2,0)</f>
        <v>Database Administrator</v>
      </c>
      <c r="V640" t="str">
        <f>VLOOKUP(U640,Department!$B$1:$C$20,2,0)</f>
        <v>Operation</v>
      </c>
      <c r="W640" t="str">
        <f>VLOOKUP(MID(B640,FIND(":",B640,F640+1)+1,2),Employee!$G$1:$H$8,2,0)</f>
        <v>Australia</v>
      </c>
    </row>
    <row r="641" spans="1:23" x14ac:dyDescent="0.35">
      <c r="A641" t="str">
        <f t="shared" si="117"/>
        <v>EMP-SM-R10-2015</v>
      </c>
      <c r="B641" t="s">
        <v>705</v>
      </c>
      <c r="C641" t="str">
        <f t="shared" si="120"/>
        <v>N15278</v>
      </c>
      <c r="D641" t="str">
        <f>VLOOKUP(C641,Employee!$A$1:$B$1803,2,0)</f>
        <v>Lorna Bryant</v>
      </c>
      <c r="E641" t="str">
        <f>VLOOKUP(MID(B641,FIND(":",B641,FIND(":",B641)+1)+1,1),Employee!$C$1:$D$1803,2)</f>
        <v>Female</v>
      </c>
      <c r="F641">
        <f t="shared" si="118"/>
        <v>43</v>
      </c>
      <c r="G641">
        <f t="shared" si="119"/>
        <v>40</v>
      </c>
      <c r="H641" t="str">
        <f t="shared" si="121"/>
        <v>R10</v>
      </c>
      <c r="I641" t="str">
        <f>VLOOKUP(V641,Guide!$B$12:$C$18,2,0)</f>
        <v>SM</v>
      </c>
      <c r="J641" s="12" t="str">
        <f t="shared" si="122"/>
        <v>C6</v>
      </c>
      <c r="K641" s="12">
        <v>33252</v>
      </c>
      <c r="L641" s="12" t="str">
        <f t="shared" si="123"/>
        <v>Millennial</v>
      </c>
      <c r="M641">
        <f t="shared" ca="1" si="124"/>
        <v>34</v>
      </c>
      <c r="N641" s="12">
        <v>42310</v>
      </c>
      <c r="O641" s="14">
        <f t="shared" ca="1" si="125"/>
        <v>9</v>
      </c>
      <c r="P641" s="13">
        <v>152548</v>
      </c>
      <c r="Q641" s="13" t="str">
        <f t="shared" ca="1" si="126"/>
        <v>5 - 10 Year</v>
      </c>
      <c r="R641" s="3" t="str">
        <f t="shared" ca="1" si="129"/>
        <v>10%</v>
      </c>
      <c r="S641" s="13">
        <f t="shared" ca="1" si="127"/>
        <v>15254.800000000001</v>
      </c>
      <c r="T641" s="13">
        <f t="shared" ca="1" si="128"/>
        <v>137293.20000000001</v>
      </c>
      <c r="U641" t="str">
        <f>VLOOKUP(MID(B641,G641,F641-G641),Department!$A$1:$C$20,2,0)</f>
        <v>Marketing</v>
      </c>
      <c r="V641" t="str">
        <f>VLOOKUP(U641,Department!$B$1:$C$20,2,0)</f>
        <v>Sales and Marketing</v>
      </c>
      <c r="W641" t="str">
        <f>VLOOKUP(MID(B641,FIND(":",B641,F641+1)+1,2),Employee!$G$1:$H$8,2,0)</f>
        <v>France</v>
      </c>
    </row>
    <row r="642" spans="1:23" x14ac:dyDescent="0.35">
      <c r="A642" t="str">
        <f t="shared" ref="A642:A705" si="130">CONCATENATE("EMP","-",I642,"-",MID(B642,G642,F642-G642),"-",YEAR(N642))</f>
        <v>EMP-PM-R14-2011</v>
      </c>
      <c r="B642" t="s">
        <v>706</v>
      </c>
      <c r="C642" t="str">
        <f t="shared" si="120"/>
        <v>N6095</v>
      </c>
      <c r="D642" t="str">
        <f>VLOOKUP(C642,Employee!$A$1:$B$1803,2,0)</f>
        <v>Dong Forbes</v>
      </c>
      <c r="E642" t="str">
        <f>VLOOKUP(MID(B642,FIND(":",B642,FIND(":",B642)+1)+1,1),Employee!$C$1:$D$1803,2)</f>
        <v>Male</v>
      </c>
      <c r="F642">
        <f t="shared" ref="F642:F705" si="131">FIND(",",B642,G642+1)</f>
        <v>42</v>
      </c>
      <c r="G642">
        <f t="shared" ref="G642:G705" si="132">FIND(":",B642,FIND(":",B642,FIND(":",B642)+1)+1)+1</f>
        <v>39</v>
      </c>
      <c r="H642" t="str">
        <f t="shared" si="121"/>
        <v>R14</v>
      </c>
      <c r="I642" t="str">
        <f>VLOOKUP(V642,Guide!$B$12:$C$18,2,0)</f>
        <v>PM</v>
      </c>
      <c r="J642" s="12" t="str">
        <f t="shared" si="122"/>
        <v>C1</v>
      </c>
      <c r="K642" s="12">
        <v>30834</v>
      </c>
      <c r="L642" s="12" t="str">
        <f t="shared" si="123"/>
        <v>Millennial</v>
      </c>
      <c r="M642">
        <f t="shared" ca="1" si="124"/>
        <v>40</v>
      </c>
      <c r="N642" s="12">
        <v>40647</v>
      </c>
      <c r="O642" s="14">
        <f t="shared" ca="1" si="125"/>
        <v>13</v>
      </c>
      <c r="P642" s="13">
        <v>187462</v>
      </c>
      <c r="Q642" s="13" t="str">
        <f t="shared" ca="1" si="126"/>
        <v>11 - 15 Year</v>
      </c>
      <c r="R642" s="3" t="str">
        <f t="shared" ca="1" si="129"/>
        <v>15%</v>
      </c>
      <c r="S642" s="13">
        <f t="shared" ca="1" si="127"/>
        <v>28119.3</v>
      </c>
      <c r="T642" s="13">
        <f t="shared" ca="1" si="128"/>
        <v>159342.70000000001</v>
      </c>
      <c r="U642" t="str">
        <f>VLOOKUP(MID(B642,G642,F642-G642),Department!$A$1:$C$20,2,0)</f>
        <v>SEO Specialist</v>
      </c>
      <c r="V642" t="str">
        <f>VLOOKUP(U642,Department!$B$1:$C$20,2,0)</f>
        <v>Product Management</v>
      </c>
      <c r="W642" t="str">
        <f>VLOOKUP(MID(B642,FIND(":",B642,F642+1)+1,2),Employee!$G$1:$H$8,2,0)</f>
        <v>United States Of America</v>
      </c>
    </row>
    <row r="643" spans="1:23" x14ac:dyDescent="0.35">
      <c r="A643" t="str">
        <f t="shared" si="130"/>
        <v>EMP-OPR-R2-2010</v>
      </c>
      <c r="B643" t="s">
        <v>707</v>
      </c>
      <c r="C643" t="str">
        <f t="shared" ref="C643:C706" si="133">MID(B643,FIND(":",B643)+1,FIND(",",B643)-(FIND(":",B643)+1))</f>
        <v>N5004</v>
      </c>
      <c r="D643" t="str">
        <f>VLOOKUP(C643,Employee!$A$1:$B$1803,2,0)</f>
        <v>Alejandro Schneider</v>
      </c>
      <c r="E643" t="str">
        <f>VLOOKUP(MID(B643,FIND(":",B643,FIND(":",B643)+1)+1,1),Employee!$C$1:$D$1803,2)</f>
        <v>Male</v>
      </c>
      <c r="F643">
        <f t="shared" si="131"/>
        <v>41</v>
      </c>
      <c r="G643">
        <f t="shared" si="132"/>
        <v>39</v>
      </c>
      <c r="H643" t="str">
        <f t="shared" ref="H643:H706" si="134">MID(B643,G643,F643-G643)</f>
        <v>R2</v>
      </c>
      <c r="I643" t="str">
        <f>VLOOKUP(V643,Guide!$B$12:$C$18,2,0)</f>
        <v>OPR</v>
      </c>
      <c r="J643" s="12" t="str">
        <f t="shared" ref="J643:J706" si="135">MID(B643,FIND(":",B643,F643+1)+1,2)</f>
        <v>C6</v>
      </c>
      <c r="K643" s="12">
        <v>31310</v>
      </c>
      <c r="L643" s="12" t="str">
        <f t="shared" ref="L643:L706" si="136">IF(YEAR(K643)&gt;=2013, "Gen Alpha", IF(YEAR(K643)&gt;=1997, "Gen Z", IF(YEAR(K643)&gt;=1981, "Millennial", IF(YEAR(K643)&gt;=1965, "Gen X", IF(YEAR(K643)&gt;=1946, "Baby Boomer", "Sebelum Baby Boomer")))))</f>
        <v>Millennial</v>
      </c>
      <c r="M643">
        <f t="shared" ref="M643:M706" ca="1" si="137">ROUNDDOWN(YEARFRAC(K643,TODAY()),0)</f>
        <v>39</v>
      </c>
      <c r="N643" s="12">
        <v>40315</v>
      </c>
      <c r="O643" s="14">
        <f t="shared" ref="O643:O706" ca="1" si="138">ROUNDDOWN(YEARFRAC(N643,TODAY()),0)</f>
        <v>14</v>
      </c>
      <c r="P643" s="13">
        <v>119991</v>
      </c>
      <c r="Q643" s="13" t="str">
        <f t="shared" ref="Q643:Q706" ca="1" si="139">_xlfn.IFS(R643="10%","5 - 10 Year",R643="15%","11 - 15 Year",R643="20%","16 - 20 Year")</f>
        <v>11 - 15 Year</v>
      </c>
      <c r="R643" s="3" t="str">
        <f t="shared" ca="1" si="129"/>
        <v>15%</v>
      </c>
      <c r="S643" s="13">
        <f t="shared" ref="S643:S706" ca="1" si="140">P643*R643</f>
        <v>17998.649999999998</v>
      </c>
      <c r="T643" s="13">
        <f t="shared" ref="T643:T706" ca="1" si="141">P643-S643</f>
        <v>101992.35</v>
      </c>
      <c r="U643" t="str">
        <f>VLOOKUP(MID(B643,G643,F643-G643),Department!$A$1:$C$20,2,0)</f>
        <v>Network Engineer</v>
      </c>
      <c r="V643" t="str">
        <f>VLOOKUP(U643,Department!$B$1:$C$20,2,0)</f>
        <v>Operation</v>
      </c>
      <c r="W643" t="str">
        <f>VLOOKUP(MID(B643,FIND(":",B643,F643+1)+1,2),Employee!$G$1:$H$8,2,0)</f>
        <v>France</v>
      </c>
    </row>
    <row r="644" spans="1:23" x14ac:dyDescent="0.35">
      <c r="A644" t="str">
        <f t="shared" si="130"/>
        <v>EMP-ENG-R7-2015</v>
      </c>
      <c r="B644" t="s">
        <v>708</v>
      </c>
      <c r="C644" t="str">
        <f t="shared" si="133"/>
        <v>N15001</v>
      </c>
      <c r="D644" t="str">
        <f>VLOOKUP(C644,Employee!$A$1:$B$1803,2,0)</f>
        <v>Myles Mccarty</v>
      </c>
      <c r="E644" t="str">
        <f>VLOOKUP(MID(B644,FIND(":",B644,FIND(":",B644)+1)+1,1),Employee!$C$1:$D$1803,2)</f>
        <v>Male</v>
      </c>
      <c r="F644">
        <f t="shared" si="131"/>
        <v>42</v>
      </c>
      <c r="G644">
        <f t="shared" si="132"/>
        <v>40</v>
      </c>
      <c r="H644" t="str">
        <f t="shared" si="134"/>
        <v>R7</v>
      </c>
      <c r="I644" t="str">
        <f>VLOOKUP(V644,Guide!$B$12:$C$18,2,0)</f>
        <v>ENG</v>
      </c>
      <c r="J644" s="12" t="str">
        <f t="shared" si="135"/>
        <v>C3</v>
      </c>
      <c r="K644" s="12">
        <v>33033</v>
      </c>
      <c r="L644" s="12" t="str">
        <f t="shared" si="136"/>
        <v>Millennial</v>
      </c>
      <c r="M644">
        <f t="shared" ca="1" si="137"/>
        <v>34</v>
      </c>
      <c r="N644" s="12">
        <v>42268</v>
      </c>
      <c r="O644" s="14">
        <f t="shared" ca="1" si="138"/>
        <v>9</v>
      </c>
      <c r="P644" s="13">
        <v>198623</v>
      </c>
      <c r="Q644" s="13" t="str">
        <f t="shared" ca="1" si="139"/>
        <v>5 - 10 Year</v>
      </c>
      <c r="R644" s="3" t="str">
        <f t="shared" ref="R644:R707" ca="1" si="142">_xlfn.IFS(AND(O644&gt;=5,O644&lt;=10),"10%",AND(O644&gt;=11,O644&lt;=15),"15%",AND(O644&gt;=16,O644&lt;=20),"20%")</f>
        <v>10%</v>
      </c>
      <c r="S644" s="13">
        <f t="shared" ca="1" si="140"/>
        <v>19862.300000000003</v>
      </c>
      <c r="T644" s="13">
        <f t="shared" ca="1" si="141"/>
        <v>178760.7</v>
      </c>
      <c r="U644" t="str">
        <f>VLOOKUP(MID(B644,G644,F644-G644),Department!$A$1:$C$20,2,0)</f>
        <v>AI Engineer</v>
      </c>
      <c r="V644" t="str">
        <f>VLOOKUP(U644,Department!$B$1:$C$20,2,0)</f>
        <v>Engineering and Data</v>
      </c>
      <c r="W644" t="str">
        <f>VLOOKUP(MID(B644,FIND(":",B644,F644+1)+1,2),Employee!$G$1:$H$8,2,0)</f>
        <v>United Kingdom</v>
      </c>
    </row>
    <row r="645" spans="1:23" x14ac:dyDescent="0.35">
      <c r="A645" t="str">
        <f t="shared" si="130"/>
        <v>EMP-ENG-R4-2015</v>
      </c>
      <c r="B645" t="s">
        <v>709</v>
      </c>
      <c r="C645" t="str">
        <f t="shared" si="133"/>
        <v>N11998</v>
      </c>
      <c r="D645" t="str">
        <f>VLOOKUP(C645,Employee!$A$1:$B$1803,2,0)</f>
        <v>Neil Finley</v>
      </c>
      <c r="E645" t="str">
        <f>VLOOKUP(MID(B645,FIND(":",B645,FIND(":",B645)+1)+1,1),Employee!$C$1:$D$1803,2)</f>
        <v>Male</v>
      </c>
      <c r="F645">
        <f t="shared" si="131"/>
        <v>42</v>
      </c>
      <c r="G645">
        <f t="shared" si="132"/>
        <v>40</v>
      </c>
      <c r="H645" t="str">
        <f t="shared" si="134"/>
        <v>R4</v>
      </c>
      <c r="I645" t="str">
        <f>VLOOKUP(V645,Guide!$B$12:$C$18,2,0)</f>
        <v>ENG</v>
      </c>
      <c r="J645" s="12" t="str">
        <f t="shared" si="135"/>
        <v>C4</v>
      </c>
      <c r="K645" s="12">
        <v>31393</v>
      </c>
      <c r="L645" s="12" t="str">
        <f t="shared" si="136"/>
        <v>Millennial</v>
      </c>
      <c r="M645">
        <f t="shared" ca="1" si="137"/>
        <v>39</v>
      </c>
      <c r="N645" s="12">
        <v>42051</v>
      </c>
      <c r="O645" s="14">
        <f t="shared" ca="1" si="138"/>
        <v>10</v>
      </c>
      <c r="P645" s="13">
        <v>176492</v>
      </c>
      <c r="Q645" s="13" t="str">
        <f t="shared" ca="1" si="139"/>
        <v>5 - 10 Year</v>
      </c>
      <c r="R645" s="3" t="str">
        <f t="shared" ca="1" si="142"/>
        <v>10%</v>
      </c>
      <c r="S645" s="13">
        <f t="shared" ca="1" si="140"/>
        <v>17649.2</v>
      </c>
      <c r="T645" s="13">
        <f t="shared" ca="1" si="141"/>
        <v>158842.79999999999</v>
      </c>
      <c r="U645" t="str">
        <f>VLOOKUP(MID(B645,G645,F645-G645),Department!$A$1:$C$20,2,0)</f>
        <v>FrontEnd Developer</v>
      </c>
      <c r="V645" t="str">
        <f>VLOOKUP(U645,Department!$B$1:$C$20,2,0)</f>
        <v>Engineering and Data</v>
      </c>
      <c r="W645" t="str">
        <f>VLOOKUP(MID(B645,FIND(":",B645,F645+1)+1,2),Employee!$G$1:$H$8,2,0)</f>
        <v>Australia</v>
      </c>
    </row>
    <row r="646" spans="1:23" x14ac:dyDescent="0.35">
      <c r="A646" t="str">
        <f t="shared" si="130"/>
        <v>EMP-SM-R9-2018</v>
      </c>
      <c r="B646" t="s">
        <v>710</v>
      </c>
      <c r="C646" t="str">
        <f t="shared" si="133"/>
        <v>N20942</v>
      </c>
      <c r="D646" t="str">
        <f>VLOOKUP(C646,Employee!$A$1:$B$1803,2,0)</f>
        <v>Doug Singleton</v>
      </c>
      <c r="E646" t="str">
        <f>VLOOKUP(MID(B646,FIND(":",B646,FIND(":",B646)+1)+1,1),Employee!$C$1:$D$1803,2)</f>
        <v>Male</v>
      </c>
      <c r="F646">
        <f t="shared" si="131"/>
        <v>42</v>
      </c>
      <c r="G646">
        <f t="shared" si="132"/>
        <v>40</v>
      </c>
      <c r="H646" t="str">
        <f t="shared" si="134"/>
        <v>R9</v>
      </c>
      <c r="I646" t="str">
        <f>VLOOKUP(V646,Guide!$B$12:$C$18,2,0)</f>
        <v>SM</v>
      </c>
      <c r="J646" s="12" t="str">
        <f t="shared" si="135"/>
        <v>C6</v>
      </c>
      <c r="K646" s="12">
        <v>32871</v>
      </c>
      <c r="L646" s="12" t="str">
        <f t="shared" si="136"/>
        <v>Millennial</v>
      </c>
      <c r="M646">
        <f t="shared" ca="1" si="137"/>
        <v>35</v>
      </c>
      <c r="N646" s="12">
        <v>43381</v>
      </c>
      <c r="O646" s="14">
        <f t="shared" ca="1" si="138"/>
        <v>6</v>
      </c>
      <c r="P646" s="13">
        <v>154337</v>
      </c>
      <c r="Q646" s="13" t="str">
        <f t="shared" ca="1" si="139"/>
        <v>5 - 10 Year</v>
      </c>
      <c r="R646" s="3" t="str">
        <f t="shared" ca="1" si="142"/>
        <v>10%</v>
      </c>
      <c r="S646" s="13">
        <f t="shared" ca="1" si="140"/>
        <v>15433.7</v>
      </c>
      <c r="T646" s="13">
        <f t="shared" ca="1" si="141"/>
        <v>138903.29999999999</v>
      </c>
      <c r="U646" t="str">
        <f>VLOOKUP(MID(B646,G646,F646-G646),Department!$A$1:$C$20,2,0)</f>
        <v xml:space="preserve">Presales </v>
      </c>
      <c r="V646" t="str">
        <f>VLOOKUP(U646,Department!$B$1:$C$20,2,0)</f>
        <v>Sales and Marketing</v>
      </c>
      <c r="W646" t="str">
        <f>VLOOKUP(MID(B646,FIND(":",B646,F646+1)+1,2),Employee!$G$1:$H$8,2,0)</f>
        <v>France</v>
      </c>
    </row>
    <row r="647" spans="1:23" x14ac:dyDescent="0.35">
      <c r="A647" t="str">
        <f t="shared" si="130"/>
        <v>EMP-OPR-R11-2013</v>
      </c>
      <c r="B647" t="s">
        <v>711</v>
      </c>
      <c r="C647" t="str">
        <f t="shared" si="133"/>
        <v>N8335</v>
      </c>
      <c r="D647" t="str">
        <f>VLOOKUP(C647,Employee!$A$1:$B$1803,2,0)</f>
        <v>Otis Good</v>
      </c>
      <c r="E647" t="str">
        <f>VLOOKUP(MID(B647,FIND(":",B647,FIND(":",B647)+1)+1,1),Employee!$C$1:$D$1803,2)</f>
        <v>Male</v>
      </c>
      <c r="F647">
        <f t="shared" si="131"/>
        <v>42</v>
      </c>
      <c r="G647">
        <f t="shared" si="132"/>
        <v>39</v>
      </c>
      <c r="H647" t="str">
        <f t="shared" si="134"/>
        <v>R11</v>
      </c>
      <c r="I647" t="str">
        <f>VLOOKUP(V647,Guide!$B$12:$C$18,2,0)</f>
        <v>OPR</v>
      </c>
      <c r="J647" s="12" t="str">
        <f t="shared" si="135"/>
        <v>C2</v>
      </c>
      <c r="K647" s="12">
        <v>28491</v>
      </c>
      <c r="L647" s="12" t="str">
        <f t="shared" si="136"/>
        <v>Gen X</v>
      </c>
      <c r="M647">
        <f t="shared" ca="1" si="137"/>
        <v>47</v>
      </c>
      <c r="N647" s="12">
        <v>41365</v>
      </c>
      <c r="O647" s="14">
        <f t="shared" ca="1" si="138"/>
        <v>11</v>
      </c>
      <c r="P647" s="13">
        <v>190276</v>
      </c>
      <c r="Q647" s="13" t="str">
        <f t="shared" ca="1" si="139"/>
        <v>11 - 15 Year</v>
      </c>
      <c r="R647" s="3" t="str">
        <f t="shared" ca="1" si="142"/>
        <v>15%</v>
      </c>
      <c r="S647" s="13">
        <f t="shared" ca="1" si="140"/>
        <v>28541.399999999998</v>
      </c>
      <c r="T647" s="13">
        <f t="shared" ca="1" si="141"/>
        <v>161734.6</v>
      </c>
      <c r="U647" t="str">
        <f>VLOOKUP(MID(B647,G647,F647-G647),Department!$A$1:$C$20,2,0)</f>
        <v>Technical Support</v>
      </c>
      <c r="V647" t="str">
        <f>VLOOKUP(U647,Department!$B$1:$C$20,2,0)</f>
        <v>Operation</v>
      </c>
      <c r="W647" t="str">
        <f>VLOOKUP(MID(B647,FIND(":",B647,F647+1)+1,2),Employee!$G$1:$H$8,2,0)</f>
        <v>Canada</v>
      </c>
    </row>
    <row r="648" spans="1:23" x14ac:dyDescent="0.35">
      <c r="A648" t="str">
        <f t="shared" si="130"/>
        <v>EMP-OPR-R8-2018</v>
      </c>
      <c r="B648" t="s">
        <v>712</v>
      </c>
      <c r="C648" t="str">
        <f t="shared" si="133"/>
        <v>N20978</v>
      </c>
      <c r="D648" t="str">
        <f>VLOOKUP(C648,Employee!$A$1:$B$1803,2,0)</f>
        <v>Desmond Huff</v>
      </c>
      <c r="E648" t="str">
        <f>VLOOKUP(MID(B648,FIND(":",B648,FIND(":",B648)+1)+1,1),Employee!$C$1:$D$1803,2)</f>
        <v>Male</v>
      </c>
      <c r="F648">
        <f t="shared" si="131"/>
        <v>42</v>
      </c>
      <c r="G648">
        <f t="shared" si="132"/>
        <v>40</v>
      </c>
      <c r="H648" t="str">
        <f t="shared" si="134"/>
        <v>R8</v>
      </c>
      <c r="I648" t="str">
        <f>VLOOKUP(V648,Guide!$B$12:$C$18,2,0)</f>
        <v>OPR</v>
      </c>
      <c r="J648" s="12" t="str">
        <f t="shared" si="135"/>
        <v>C2</v>
      </c>
      <c r="K648" s="12">
        <v>33078</v>
      </c>
      <c r="L648" s="12" t="str">
        <f t="shared" si="136"/>
        <v>Millennial</v>
      </c>
      <c r="M648">
        <f t="shared" ca="1" si="137"/>
        <v>34</v>
      </c>
      <c r="N648" s="12">
        <v>43388</v>
      </c>
      <c r="O648" s="14">
        <f t="shared" ca="1" si="138"/>
        <v>6</v>
      </c>
      <c r="P648" s="13">
        <v>153567</v>
      </c>
      <c r="Q648" s="13" t="str">
        <f t="shared" ca="1" si="139"/>
        <v>5 - 10 Year</v>
      </c>
      <c r="R648" s="3" t="str">
        <f t="shared" ca="1" si="142"/>
        <v>10%</v>
      </c>
      <c r="S648" s="13">
        <f t="shared" ca="1" si="140"/>
        <v>15356.7</v>
      </c>
      <c r="T648" s="13">
        <f t="shared" ca="1" si="141"/>
        <v>138210.29999999999</v>
      </c>
      <c r="U648" t="str">
        <f>VLOOKUP(MID(B648,G648,F648-G648),Department!$A$1:$C$20,2,0)</f>
        <v>DevOps Engineer</v>
      </c>
      <c r="V648" t="str">
        <f>VLOOKUP(U648,Department!$B$1:$C$20,2,0)</f>
        <v>Operation</v>
      </c>
      <c r="W648" t="str">
        <f>VLOOKUP(MID(B648,FIND(":",B648,F648+1)+1,2),Employee!$G$1:$H$8,2,0)</f>
        <v>Canada</v>
      </c>
    </row>
    <row r="649" spans="1:23" x14ac:dyDescent="0.35">
      <c r="A649" t="str">
        <f t="shared" si="130"/>
        <v>EMP-SM-R10-2015</v>
      </c>
      <c r="B649" t="s">
        <v>713</v>
      </c>
      <c r="C649" t="str">
        <f t="shared" si="133"/>
        <v>N11893</v>
      </c>
      <c r="D649" t="str">
        <f>VLOOKUP(C649,Employee!$A$1:$B$1803,2,0)</f>
        <v>Blair Bernard</v>
      </c>
      <c r="E649" t="str">
        <f>VLOOKUP(MID(B649,FIND(":",B649,FIND(":",B649)+1)+1,1),Employee!$C$1:$D$1803,2)</f>
        <v>Male</v>
      </c>
      <c r="F649">
        <f t="shared" si="131"/>
        <v>43</v>
      </c>
      <c r="G649">
        <f t="shared" si="132"/>
        <v>40</v>
      </c>
      <c r="H649" t="str">
        <f t="shared" si="134"/>
        <v>R10</v>
      </c>
      <c r="I649" t="str">
        <f>VLOOKUP(V649,Guide!$B$12:$C$18,2,0)</f>
        <v>SM</v>
      </c>
      <c r="J649" s="12" t="str">
        <f t="shared" si="135"/>
        <v>C1</v>
      </c>
      <c r="K649" s="12">
        <v>32371</v>
      </c>
      <c r="L649" s="12" t="str">
        <f t="shared" si="136"/>
        <v>Millennial</v>
      </c>
      <c r="M649">
        <f t="shared" ca="1" si="137"/>
        <v>36</v>
      </c>
      <c r="N649" s="12">
        <v>42026</v>
      </c>
      <c r="O649" s="14">
        <f t="shared" ca="1" si="138"/>
        <v>10</v>
      </c>
      <c r="P649" s="13">
        <v>286147</v>
      </c>
      <c r="Q649" s="13" t="str">
        <f t="shared" ca="1" si="139"/>
        <v>5 - 10 Year</v>
      </c>
      <c r="R649" s="3" t="str">
        <f t="shared" ca="1" si="142"/>
        <v>10%</v>
      </c>
      <c r="S649" s="13">
        <f t="shared" ca="1" si="140"/>
        <v>28614.7</v>
      </c>
      <c r="T649" s="13">
        <f t="shared" ca="1" si="141"/>
        <v>257532.3</v>
      </c>
      <c r="U649" t="str">
        <f>VLOOKUP(MID(B649,G649,F649-G649),Department!$A$1:$C$20,2,0)</f>
        <v>Marketing</v>
      </c>
      <c r="V649" t="str">
        <f>VLOOKUP(U649,Department!$B$1:$C$20,2,0)</f>
        <v>Sales and Marketing</v>
      </c>
      <c r="W649" t="str">
        <f>VLOOKUP(MID(B649,FIND(":",B649,F649+1)+1,2),Employee!$G$1:$H$8,2,0)</f>
        <v>United States Of America</v>
      </c>
    </row>
    <row r="650" spans="1:23" x14ac:dyDescent="0.35">
      <c r="A650" t="str">
        <f t="shared" si="130"/>
        <v>EMP-ENG-R4-2017</v>
      </c>
      <c r="B650" t="s">
        <v>714</v>
      </c>
      <c r="C650" t="str">
        <f t="shared" si="133"/>
        <v>N18544</v>
      </c>
      <c r="D650" t="str">
        <f>VLOOKUP(C650,Employee!$A$1:$B$1803,2,0)</f>
        <v>Buster Avila</v>
      </c>
      <c r="E650" t="str">
        <f>VLOOKUP(MID(B650,FIND(":",B650,FIND(":",B650)+1)+1,1),Employee!$C$1:$D$1803,2)</f>
        <v>Male</v>
      </c>
      <c r="F650">
        <f t="shared" si="131"/>
        <v>42</v>
      </c>
      <c r="G650">
        <f t="shared" si="132"/>
        <v>40</v>
      </c>
      <c r="H650" t="str">
        <f t="shared" si="134"/>
        <v>R4</v>
      </c>
      <c r="I650" t="str">
        <f>VLOOKUP(V650,Guide!$B$12:$C$18,2,0)</f>
        <v>ENG</v>
      </c>
      <c r="J650" s="12" t="str">
        <f t="shared" si="135"/>
        <v>C1</v>
      </c>
      <c r="K650" s="12">
        <v>30097</v>
      </c>
      <c r="L650" s="12" t="str">
        <f t="shared" si="136"/>
        <v>Millennial</v>
      </c>
      <c r="M650">
        <f t="shared" ca="1" si="137"/>
        <v>42</v>
      </c>
      <c r="N650" s="12">
        <v>42922</v>
      </c>
      <c r="O650" s="14">
        <f t="shared" ca="1" si="138"/>
        <v>7</v>
      </c>
      <c r="P650" s="13">
        <v>321993</v>
      </c>
      <c r="Q650" s="13" t="str">
        <f t="shared" ca="1" si="139"/>
        <v>5 - 10 Year</v>
      </c>
      <c r="R650" s="3" t="str">
        <f t="shared" ca="1" si="142"/>
        <v>10%</v>
      </c>
      <c r="S650" s="13">
        <f t="shared" ca="1" si="140"/>
        <v>32199.300000000003</v>
      </c>
      <c r="T650" s="13">
        <f t="shared" ca="1" si="141"/>
        <v>289793.7</v>
      </c>
      <c r="U650" t="str">
        <f>VLOOKUP(MID(B650,G650,F650-G650),Department!$A$1:$C$20,2,0)</f>
        <v>FrontEnd Developer</v>
      </c>
      <c r="V650" t="str">
        <f>VLOOKUP(U650,Department!$B$1:$C$20,2,0)</f>
        <v>Engineering and Data</v>
      </c>
      <c r="W650" t="str">
        <f>VLOOKUP(MID(B650,FIND(":",B650,F650+1)+1,2),Employee!$G$1:$H$8,2,0)</f>
        <v>United States Of America</v>
      </c>
    </row>
    <row r="651" spans="1:23" x14ac:dyDescent="0.35">
      <c r="A651" t="str">
        <f t="shared" si="130"/>
        <v>EMP-ENG-R13-2015</v>
      </c>
      <c r="B651" t="s">
        <v>715</v>
      </c>
      <c r="C651" t="str">
        <f t="shared" si="133"/>
        <v>N12058</v>
      </c>
      <c r="D651" t="str">
        <f>VLOOKUP(C651,Employee!$A$1:$B$1803,2,0)</f>
        <v>Felicia Shannon</v>
      </c>
      <c r="E651" t="str">
        <f>VLOOKUP(MID(B651,FIND(":",B651,FIND(":",B651)+1)+1,1),Employee!$C$1:$D$1803,2)</f>
        <v>Female</v>
      </c>
      <c r="F651">
        <f t="shared" si="131"/>
        <v>43</v>
      </c>
      <c r="G651">
        <f t="shared" si="132"/>
        <v>40</v>
      </c>
      <c r="H651" t="str">
        <f t="shared" si="134"/>
        <v>R13</v>
      </c>
      <c r="I651" t="str">
        <f>VLOOKUP(V651,Guide!$B$12:$C$18,2,0)</f>
        <v>ENG</v>
      </c>
      <c r="J651" s="12" t="str">
        <f t="shared" si="135"/>
        <v>C4</v>
      </c>
      <c r="K651" s="12">
        <v>33603</v>
      </c>
      <c r="L651" s="12" t="str">
        <f t="shared" si="136"/>
        <v>Millennial</v>
      </c>
      <c r="M651">
        <f t="shared" ca="1" si="137"/>
        <v>33</v>
      </c>
      <c r="N651" s="12">
        <v>42065</v>
      </c>
      <c r="O651" s="14">
        <f t="shared" ca="1" si="138"/>
        <v>9</v>
      </c>
      <c r="P651" s="13">
        <v>112973</v>
      </c>
      <c r="Q651" s="13" t="str">
        <f t="shared" ca="1" si="139"/>
        <v>5 - 10 Year</v>
      </c>
      <c r="R651" s="3" t="str">
        <f t="shared" ca="1" si="142"/>
        <v>10%</v>
      </c>
      <c r="S651" s="13">
        <f t="shared" ca="1" si="140"/>
        <v>11297.300000000001</v>
      </c>
      <c r="T651" s="13">
        <f t="shared" ca="1" si="141"/>
        <v>101675.7</v>
      </c>
      <c r="U651" t="str">
        <f>VLOOKUP(MID(B651,G651,F651-G651),Department!$A$1:$C$20,2,0)</f>
        <v>Data Engineer</v>
      </c>
      <c r="V651" t="str">
        <f>VLOOKUP(U651,Department!$B$1:$C$20,2,0)</f>
        <v>Engineering and Data</v>
      </c>
      <c r="W651" t="str">
        <f>VLOOKUP(MID(B651,FIND(":",B651,F651+1)+1,2),Employee!$G$1:$H$8,2,0)</f>
        <v>Australia</v>
      </c>
    </row>
    <row r="652" spans="1:23" x14ac:dyDescent="0.35">
      <c r="A652" t="str">
        <f t="shared" si="130"/>
        <v>EMP-ENG-R13-2012</v>
      </c>
      <c r="B652" t="s">
        <v>716</v>
      </c>
      <c r="C652" t="str">
        <f t="shared" si="133"/>
        <v>N7266</v>
      </c>
      <c r="D652" t="str">
        <f>VLOOKUP(C652,Employee!$A$1:$B$1803,2,0)</f>
        <v>Lilly Lindsey</v>
      </c>
      <c r="E652" t="str">
        <f>VLOOKUP(MID(B652,FIND(":",B652,FIND(":",B652)+1)+1,1),Employee!$C$1:$D$1803,2)</f>
        <v>Female</v>
      </c>
      <c r="F652">
        <f t="shared" si="131"/>
        <v>42</v>
      </c>
      <c r="G652">
        <f t="shared" si="132"/>
        <v>39</v>
      </c>
      <c r="H652" t="str">
        <f t="shared" si="134"/>
        <v>R13</v>
      </c>
      <c r="I652" t="str">
        <f>VLOOKUP(V652,Guide!$B$12:$C$18,2,0)</f>
        <v>ENG</v>
      </c>
      <c r="J652" s="12" t="str">
        <f t="shared" si="135"/>
        <v>C4</v>
      </c>
      <c r="K652" s="12">
        <v>31336</v>
      </c>
      <c r="L652" s="12" t="str">
        <f t="shared" si="136"/>
        <v>Millennial</v>
      </c>
      <c r="M652">
        <f t="shared" ca="1" si="137"/>
        <v>39</v>
      </c>
      <c r="N652" s="12">
        <v>41092</v>
      </c>
      <c r="O652" s="14">
        <f t="shared" ca="1" si="138"/>
        <v>12</v>
      </c>
      <c r="P652" s="13">
        <v>111504</v>
      </c>
      <c r="Q652" s="13" t="str">
        <f t="shared" ca="1" si="139"/>
        <v>11 - 15 Year</v>
      </c>
      <c r="R652" s="3" t="str">
        <f t="shared" ca="1" si="142"/>
        <v>15%</v>
      </c>
      <c r="S652" s="13">
        <f t="shared" ca="1" si="140"/>
        <v>16725.599999999999</v>
      </c>
      <c r="T652" s="13">
        <f t="shared" ca="1" si="141"/>
        <v>94778.4</v>
      </c>
      <c r="U652" t="str">
        <f>VLOOKUP(MID(B652,G652,F652-G652),Department!$A$1:$C$20,2,0)</f>
        <v>Data Engineer</v>
      </c>
      <c r="V652" t="str">
        <f>VLOOKUP(U652,Department!$B$1:$C$20,2,0)</f>
        <v>Engineering and Data</v>
      </c>
      <c r="W652" t="str">
        <f>VLOOKUP(MID(B652,FIND(":",B652,F652+1)+1,2),Employee!$G$1:$H$8,2,0)</f>
        <v>Australia</v>
      </c>
    </row>
    <row r="653" spans="1:23" x14ac:dyDescent="0.35">
      <c r="A653" t="str">
        <f t="shared" si="130"/>
        <v>EMP-ENG-R1-2016</v>
      </c>
      <c r="B653" t="s">
        <v>717</v>
      </c>
      <c r="C653" t="str">
        <f t="shared" si="133"/>
        <v>N16100</v>
      </c>
      <c r="D653" t="str">
        <f>VLOOKUP(C653,Employee!$A$1:$B$1803,2,0)</f>
        <v>Ellis Mendez</v>
      </c>
      <c r="E653" t="str">
        <f>VLOOKUP(MID(B653,FIND(":",B653,FIND(":",B653)+1)+1,1),Employee!$C$1:$D$1803,2)</f>
        <v>Male</v>
      </c>
      <c r="F653">
        <f t="shared" si="131"/>
        <v>42</v>
      </c>
      <c r="G653">
        <f t="shared" si="132"/>
        <v>40</v>
      </c>
      <c r="H653" t="str">
        <f t="shared" si="134"/>
        <v>R1</v>
      </c>
      <c r="I653" t="str">
        <f>VLOOKUP(V653,Guide!$B$12:$C$18,2,0)</f>
        <v>ENG</v>
      </c>
      <c r="J653" s="12" t="str">
        <f t="shared" si="135"/>
        <v>C1</v>
      </c>
      <c r="K653" s="12">
        <v>32572</v>
      </c>
      <c r="L653" s="12" t="str">
        <f t="shared" si="136"/>
        <v>Millennial</v>
      </c>
      <c r="M653">
        <f t="shared" ca="1" si="137"/>
        <v>35</v>
      </c>
      <c r="N653" s="12">
        <v>42516</v>
      </c>
      <c r="O653" s="14">
        <f t="shared" ca="1" si="138"/>
        <v>8</v>
      </c>
      <c r="P653" s="13">
        <v>121659</v>
      </c>
      <c r="Q653" s="13" t="str">
        <f t="shared" ca="1" si="139"/>
        <v>5 - 10 Year</v>
      </c>
      <c r="R653" s="3" t="str">
        <f t="shared" ca="1" si="142"/>
        <v>10%</v>
      </c>
      <c r="S653" s="13">
        <f t="shared" ca="1" si="140"/>
        <v>12165.900000000001</v>
      </c>
      <c r="T653" s="13">
        <f t="shared" ca="1" si="141"/>
        <v>109493.1</v>
      </c>
      <c r="U653" t="str">
        <f>VLOOKUP(MID(B653,G653,F653-G653),Department!$A$1:$C$20,2,0)</f>
        <v>BackEnd Developer</v>
      </c>
      <c r="V653" t="str">
        <f>VLOOKUP(U653,Department!$B$1:$C$20,2,0)</f>
        <v>Engineering and Data</v>
      </c>
      <c r="W653" t="str">
        <f>VLOOKUP(MID(B653,FIND(":",B653,F653+1)+1,2),Employee!$G$1:$H$8,2,0)</f>
        <v>United States Of America</v>
      </c>
    </row>
    <row r="654" spans="1:23" x14ac:dyDescent="0.35">
      <c r="A654" t="str">
        <f t="shared" si="130"/>
        <v>EMP-SM-R10-2016</v>
      </c>
      <c r="B654" t="s">
        <v>718</v>
      </c>
      <c r="C654" t="str">
        <f t="shared" si="133"/>
        <v>N16433</v>
      </c>
      <c r="D654" t="str">
        <f>VLOOKUP(C654,Employee!$A$1:$B$1803,2,0)</f>
        <v>Angela Mckenzie</v>
      </c>
      <c r="E654" t="str">
        <f>VLOOKUP(MID(B654,FIND(":",B654,FIND(":",B654)+1)+1,1),Employee!$C$1:$D$1803,2)</f>
        <v>Female</v>
      </c>
      <c r="F654">
        <f t="shared" si="131"/>
        <v>43</v>
      </c>
      <c r="G654">
        <f t="shared" si="132"/>
        <v>40</v>
      </c>
      <c r="H654" t="str">
        <f t="shared" si="134"/>
        <v>R10</v>
      </c>
      <c r="I654" t="str">
        <f>VLOOKUP(V654,Guide!$B$12:$C$18,2,0)</f>
        <v>SM</v>
      </c>
      <c r="J654" s="12" t="str">
        <f t="shared" si="135"/>
        <v>C4</v>
      </c>
      <c r="K654" s="12">
        <v>31907</v>
      </c>
      <c r="L654" s="12" t="str">
        <f t="shared" si="136"/>
        <v>Millennial</v>
      </c>
      <c r="M654">
        <f t="shared" ca="1" si="137"/>
        <v>37</v>
      </c>
      <c r="N654" s="12">
        <v>42569</v>
      </c>
      <c r="O654" s="14">
        <f t="shared" ca="1" si="138"/>
        <v>8</v>
      </c>
      <c r="P654" s="13">
        <v>142609</v>
      </c>
      <c r="Q654" s="13" t="str">
        <f t="shared" ca="1" si="139"/>
        <v>5 - 10 Year</v>
      </c>
      <c r="R654" s="3" t="str">
        <f t="shared" ca="1" si="142"/>
        <v>10%</v>
      </c>
      <c r="S654" s="13">
        <f t="shared" ca="1" si="140"/>
        <v>14260.900000000001</v>
      </c>
      <c r="T654" s="13">
        <f t="shared" ca="1" si="141"/>
        <v>128348.1</v>
      </c>
      <c r="U654" t="str">
        <f>VLOOKUP(MID(B654,G654,F654-G654),Department!$A$1:$C$20,2,0)</f>
        <v>Marketing</v>
      </c>
      <c r="V654" t="str">
        <f>VLOOKUP(U654,Department!$B$1:$C$20,2,0)</f>
        <v>Sales and Marketing</v>
      </c>
      <c r="W654" t="str">
        <f>VLOOKUP(MID(B654,FIND(":",B654,F654+1)+1,2),Employee!$G$1:$H$8,2,0)</f>
        <v>Australia</v>
      </c>
    </row>
    <row r="655" spans="1:23" x14ac:dyDescent="0.35">
      <c r="A655" t="str">
        <f t="shared" si="130"/>
        <v>EMP-ENG-R12-2019</v>
      </c>
      <c r="B655" t="s">
        <v>719</v>
      </c>
      <c r="C655" t="str">
        <f t="shared" si="133"/>
        <v>N22220</v>
      </c>
      <c r="D655" t="str">
        <f>VLOOKUP(C655,Employee!$A$1:$B$1803,2,0)</f>
        <v>Jeannine Bowers</v>
      </c>
      <c r="E655" t="str">
        <f>VLOOKUP(MID(B655,FIND(":",B655,FIND(":",B655)+1)+1,1),Employee!$C$1:$D$1803,2)</f>
        <v>Female</v>
      </c>
      <c r="F655">
        <f t="shared" si="131"/>
        <v>43</v>
      </c>
      <c r="G655">
        <f t="shared" si="132"/>
        <v>40</v>
      </c>
      <c r="H655" t="str">
        <f t="shared" si="134"/>
        <v>R12</v>
      </c>
      <c r="I655" t="str">
        <f>VLOOKUP(V655,Guide!$B$12:$C$18,2,0)</f>
        <v>ENG</v>
      </c>
      <c r="J655" s="12" t="str">
        <f t="shared" si="135"/>
        <v>C2</v>
      </c>
      <c r="K655" s="12">
        <v>30348</v>
      </c>
      <c r="L655" s="12" t="str">
        <f t="shared" si="136"/>
        <v>Millennial</v>
      </c>
      <c r="M655">
        <f t="shared" ca="1" si="137"/>
        <v>42</v>
      </c>
      <c r="N655" s="12">
        <v>43668</v>
      </c>
      <c r="O655" s="14">
        <f t="shared" ca="1" si="138"/>
        <v>5</v>
      </c>
      <c r="P655" s="13">
        <v>279207</v>
      </c>
      <c r="Q655" s="13" t="str">
        <f t="shared" ca="1" si="139"/>
        <v>5 - 10 Year</v>
      </c>
      <c r="R655" s="3" t="str">
        <f t="shared" ca="1" si="142"/>
        <v>10%</v>
      </c>
      <c r="S655" s="13">
        <f t="shared" ca="1" si="140"/>
        <v>27920.7</v>
      </c>
      <c r="T655" s="13">
        <f t="shared" ca="1" si="141"/>
        <v>251286.3</v>
      </c>
      <c r="U655" t="str">
        <f>VLOOKUP(MID(B655,G655,F655-G655),Department!$A$1:$C$20,2,0)</f>
        <v>Data Analyst</v>
      </c>
      <c r="V655" t="str">
        <f>VLOOKUP(U655,Department!$B$1:$C$20,2,0)</f>
        <v>Engineering and Data</v>
      </c>
      <c r="W655" t="str">
        <f>VLOOKUP(MID(B655,FIND(":",B655,F655+1)+1,2),Employee!$G$1:$H$8,2,0)</f>
        <v>Canada</v>
      </c>
    </row>
    <row r="656" spans="1:23" x14ac:dyDescent="0.35">
      <c r="A656" t="str">
        <f t="shared" si="130"/>
        <v>EMP-ENG-R1-2015</v>
      </c>
      <c r="B656" t="s">
        <v>720</v>
      </c>
      <c r="C656" t="str">
        <f t="shared" si="133"/>
        <v>N12349</v>
      </c>
      <c r="D656" t="str">
        <f>VLOOKUP(C656,Employee!$A$1:$B$1803,2,0)</f>
        <v>Stacy Meadows</v>
      </c>
      <c r="E656" t="str">
        <f>VLOOKUP(MID(B656,FIND(":",B656,FIND(":",B656)+1)+1,1),Employee!$C$1:$D$1803,2)</f>
        <v>Female</v>
      </c>
      <c r="F656">
        <f t="shared" si="131"/>
        <v>42</v>
      </c>
      <c r="G656">
        <f t="shared" si="132"/>
        <v>40</v>
      </c>
      <c r="H656" t="str">
        <f t="shared" si="134"/>
        <v>R1</v>
      </c>
      <c r="I656" t="str">
        <f>VLOOKUP(V656,Guide!$B$12:$C$18,2,0)</f>
        <v>ENG</v>
      </c>
      <c r="J656" s="12" t="str">
        <f t="shared" si="135"/>
        <v>C2</v>
      </c>
      <c r="K656" s="12">
        <v>33354</v>
      </c>
      <c r="L656" s="12" t="str">
        <f t="shared" si="136"/>
        <v>Millennial</v>
      </c>
      <c r="M656">
        <f t="shared" ca="1" si="137"/>
        <v>33</v>
      </c>
      <c r="N656" s="12">
        <v>42107</v>
      </c>
      <c r="O656" s="14">
        <f t="shared" ca="1" si="138"/>
        <v>9</v>
      </c>
      <c r="P656" s="13">
        <v>104470</v>
      </c>
      <c r="Q656" s="13" t="str">
        <f t="shared" ca="1" si="139"/>
        <v>5 - 10 Year</v>
      </c>
      <c r="R656" s="3" t="str">
        <f t="shared" ca="1" si="142"/>
        <v>10%</v>
      </c>
      <c r="S656" s="13">
        <f t="shared" ca="1" si="140"/>
        <v>10447</v>
      </c>
      <c r="T656" s="13">
        <f t="shared" ca="1" si="141"/>
        <v>94023</v>
      </c>
      <c r="U656" t="str">
        <f>VLOOKUP(MID(B656,G656,F656-G656),Department!$A$1:$C$20,2,0)</f>
        <v>BackEnd Developer</v>
      </c>
      <c r="V656" t="str">
        <f>VLOOKUP(U656,Department!$B$1:$C$20,2,0)</f>
        <v>Engineering and Data</v>
      </c>
      <c r="W656" t="str">
        <f>VLOOKUP(MID(B656,FIND(":",B656,F656+1)+1,2),Employee!$G$1:$H$8,2,0)</f>
        <v>Canada</v>
      </c>
    </row>
    <row r="657" spans="1:23" x14ac:dyDescent="0.35">
      <c r="A657" t="str">
        <f t="shared" si="130"/>
        <v>EMP-HR-R18-2014</v>
      </c>
      <c r="B657" t="s">
        <v>721</v>
      </c>
      <c r="C657" t="str">
        <f t="shared" si="133"/>
        <v>N11169</v>
      </c>
      <c r="D657" t="str">
        <f>VLOOKUP(C657,Employee!$A$1:$B$1803,2,0)</f>
        <v>Arnoldo Lawrence</v>
      </c>
      <c r="E657" t="str">
        <f>VLOOKUP(MID(B657,FIND(":",B657,FIND(":",B657)+1)+1,1),Employee!$C$1:$D$1803,2)</f>
        <v>Male</v>
      </c>
      <c r="F657">
        <f t="shared" si="131"/>
        <v>43</v>
      </c>
      <c r="G657">
        <f t="shared" si="132"/>
        <v>40</v>
      </c>
      <c r="H657" t="str">
        <f t="shared" si="134"/>
        <v>R18</v>
      </c>
      <c r="I657" t="str">
        <f>VLOOKUP(V657,Guide!$B$12:$C$18,2,0)</f>
        <v>HR</v>
      </c>
      <c r="J657" s="12" t="str">
        <f t="shared" si="135"/>
        <v>C1</v>
      </c>
      <c r="K657" s="12">
        <v>31432</v>
      </c>
      <c r="L657" s="12" t="str">
        <f t="shared" si="136"/>
        <v>Millennial</v>
      </c>
      <c r="M657">
        <f t="shared" ca="1" si="137"/>
        <v>39</v>
      </c>
      <c r="N657" s="12">
        <v>41904</v>
      </c>
      <c r="O657" s="14">
        <f t="shared" ca="1" si="138"/>
        <v>10</v>
      </c>
      <c r="P657" s="13">
        <v>240797</v>
      </c>
      <c r="Q657" s="13" t="str">
        <f t="shared" ca="1" si="139"/>
        <v>5 - 10 Year</v>
      </c>
      <c r="R657" s="3" t="str">
        <f t="shared" ca="1" si="142"/>
        <v>10%</v>
      </c>
      <c r="S657" s="13">
        <f t="shared" ca="1" si="140"/>
        <v>24079.7</v>
      </c>
      <c r="T657" s="13">
        <f t="shared" ca="1" si="141"/>
        <v>216717.3</v>
      </c>
      <c r="U657" t="str">
        <f>VLOOKUP(MID(B657,G657,F657-G657),Department!$A$1:$C$20,2,0)</f>
        <v>HR</v>
      </c>
      <c r="V657" t="str">
        <f>VLOOKUP(U657,Department!$B$1:$C$20,2,0)</f>
        <v>HR</v>
      </c>
      <c r="W657" t="str">
        <f>VLOOKUP(MID(B657,FIND(":",B657,F657+1)+1,2),Employee!$G$1:$H$8,2,0)</f>
        <v>United States Of America</v>
      </c>
    </row>
    <row r="658" spans="1:23" x14ac:dyDescent="0.35">
      <c r="A658" t="str">
        <f t="shared" si="130"/>
        <v>EMP-ENG-R7-2015</v>
      </c>
      <c r="B658" t="s">
        <v>722</v>
      </c>
      <c r="C658" t="str">
        <f t="shared" si="133"/>
        <v>N15457</v>
      </c>
      <c r="D658" t="str">
        <f>VLOOKUP(C658,Employee!$A$1:$B$1803,2,0)</f>
        <v>Zackary Matthews</v>
      </c>
      <c r="E658" t="str">
        <f>VLOOKUP(MID(B658,FIND(":",B658,FIND(":",B658)+1)+1,1),Employee!$C$1:$D$1803,2)</f>
        <v>Male</v>
      </c>
      <c r="F658">
        <f t="shared" si="131"/>
        <v>42</v>
      </c>
      <c r="G658">
        <f t="shared" si="132"/>
        <v>40</v>
      </c>
      <c r="H658" t="str">
        <f t="shared" si="134"/>
        <v>R7</v>
      </c>
      <c r="I658" t="str">
        <f>VLOOKUP(V658,Guide!$B$12:$C$18,2,0)</f>
        <v>ENG</v>
      </c>
      <c r="J658" s="12" t="str">
        <f t="shared" si="135"/>
        <v>C7</v>
      </c>
      <c r="K658" s="12">
        <v>31114</v>
      </c>
      <c r="L658" s="12" t="str">
        <f t="shared" si="136"/>
        <v>Millennial</v>
      </c>
      <c r="M658">
        <f t="shared" ca="1" si="137"/>
        <v>39</v>
      </c>
      <c r="N658" s="12">
        <v>42359</v>
      </c>
      <c r="O658" s="14">
        <f t="shared" ca="1" si="138"/>
        <v>9</v>
      </c>
      <c r="P658" s="13">
        <v>250249</v>
      </c>
      <c r="Q658" s="13" t="str">
        <f t="shared" ca="1" si="139"/>
        <v>5 - 10 Year</v>
      </c>
      <c r="R658" s="3" t="str">
        <f t="shared" ca="1" si="142"/>
        <v>10%</v>
      </c>
      <c r="S658" s="13">
        <f t="shared" ca="1" si="140"/>
        <v>25024.9</v>
      </c>
      <c r="T658" s="13">
        <f t="shared" ca="1" si="141"/>
        <v>225224.1</v>
      </c>
      <c r="U658" t="str">
        <f>VLOOKUP(MID(B658,G658,F658-G658),Department!$A$1:$C$20,2,0)</f>
        <v>AI Engineer</v>
      </c>
      <c r="V658" t="str">
        <f>VLOOKUP(U658,Department!$B$1:$C$20,2,0)</f>
        <v>Engineering and Data</v>
      </c>
      <c r="W658" t="str">
        <f>VLOOKUP(MID(B658,FIND(":",B658,F658+1)+1,2),Employee!$G$1:$H$8,2,0)</f>
        <v>Argentina</v>
      </c>
    </row>
    <row r="659" spans="1:23" x14ac:dyDescent="0.35">
      <c r="A659" t="str">
        <f t="shared" si="130"/>
        <v>EMP-ENG-R1-2014</v>
      </c>
      <c r="B659" t="s">
        <v>723</v>
      </c>
      <c r="C659" t="str">
        <f t="shared" si="133"/>
        <v>N9827</v>
      </c>
      <c r="D659" t="str">
        <f>VLOOKUP(C659,Employee!$A$1:$B$1803,2,0)</f>
        <v>Alton Travis</v>
      </c>
      <c r="E659" t="str">
        <f>VLOOKUP(MID(B659,FIND(":",B659,FIND(":",B659)+1)+1,1),Employee!$C$1:$D$1803,2)</f>
        <v>Male</v>
      </c>
      <c r="F659">
        <f t="shared" si="131"/>
        <v>41</v>
      </c>
      <c r="G659">
        <f t="shared" si="132"/>
        <v>39</v>
      </c>
      <c r="H659" t="str">
        <f t="shared" si="134"/>
        <v>R1</v>
      </c>
      <c r="I659" t="str">
        <f>VLOOKUP(V659,Guide!$B$12:$C$18,2,0)</f>
        <v>ENG</v>
      </c>
      <c r="J659" s="12" t="str">
        <f t="shared" si="135"/>
        <v>C5</v>
      </c>
      <c r="K659" s="12">
        <v>32924</v>
      </c>
      <c r="L659" s="12" t="str">
        <f t="shared" si="136"/>
        <v>Millennial</v>
      </c>
      <c r="M659">
        <f t="shared" ca="1" si="137"/>
        <v>35</v>
      </c>
      <c r="N659" s="12">
        <v>41669</v>
      </c>
      <c r="O659" s="14">
        <f t="shared" ca="1" si="138"/>
        <v>11</v>
      </c>
      <c r="P659" s="13">
        <v>112556</v>
      </c>
      <c r="Q659" s="13" t="str">
        <f t="shared" ca="1" si="139"/>
        <v>11 - 15 Year</v>
      </c>
      <c r="R659" s="3" t="str">
        <f t="shared" ca="1" si="142"/>
        <v>15%</v>
      </c>
      <c r="S659" s="13">
        <f t="shared" ca="1" si="140"/>
        <v>16883.399999999998</v>
      </c>
      <c r="T659" s="13">
        <f t="shared" ca="1" si="141"/>
        <v>95672.6</v>
      </c>
      <c r="U659" t="str">
        <f>VLOOKUP(MID(B659,G659,F659-G659),Department!$A$1:$C$20,2,0)</f>
        <v>BackEnd Developer</v>
      </c>
      <c r="V659" t="str">
        <f>VLOOKUP(U659,Department!$B$1:$C$20,2,0)</f>
        <v>Engineering and Data</v>
      </c>
      <c r="W659" t="str">
        <f>VLOOKUP(MID(B659,FIND(":",B659,F659+1)+1,2),Employee!$G$1:$H$8,2,0)</f>
        <v>Germany</v>
      </c>
    </row>
    <row r="660" spans="1:23" x14ac:dyDescent="0.35">
      <c r="A660" t="str">
        <f t="shared" si="130"/>
        <v>EMP-PM-R6-2013</v>
      </c>
      <c r="B660" t="s">
        <v>724</v>
      </c>
      <c r="C660" t="str">
        <f t="shared" si="133"/>
        <v>N9118</v>
      </c>
      <c r="D660" t="str">
        <f>VLOOKUP(C660,Employee!$A$1:$B$1803,2,0)</f>
        <v>Edwardo Humphrey</v>
      </c>
      <c r="E660" t="str">
        <f>VLOOKUP(MID(B660,FIND(":",B660,FIND(":",B660)+1)+1,1),Employee!$C$1:$D$1803,2)</f>
        <v>Male</v>
      </c>
      <c r="F660">
        <f t="shared" si="131"/>
        <v>41</v>
      </c>
      <c r="G660">
        <f t="shared" si="132"/>
        <v>39</v>
      </c>
      <c r="H660" t="str">
        <f t="shared" si="134"/>
        <v>R6</v>
      </c>
      <c r="I660" t="str">
        <f>VLOOKUP(V660,Guide!$B$12:$C$18,2,0)</f>
        <v>PM</v>
      </c>
      <c r="J660" s="12" t="str">
        <f t="shared" si="135"/>
        <v>C5</v>
      </c>
      <c r="K660" s="12">
        <v>30103</v>
      </c>
      <c r="L660" s="12" t="str">
        <f t="shared" si="136"/>
        <v>Millennial</v>
      </c>
      <c r="M660">
        <f t="shared" ca="1" si="137"/>
        <v>42</v>
      </c>
      <c r="N660" s="12">
        <v>41519</v>
      </c>
      <c r="O660" s="14">
        <f t="shared" ca="1" si="138"/>
        <v>11</v>
      </c>
      <c r="P660" s="13">
        <v>304584</v>
      </c>
      <c r="Q660" s="13" t="str">
        <f t="shared" ca="1" si="139"/>
        <v>11 - 15 Year</v>
      </c>
      <c r="R660" s="3" t="str">
        <f t="shared" ca="1" si="142"/>
        <v>15%</v>
      </c>
      <c r="S660" s="13">
        <f t="shared" ca="1" si="140"/>
        <v>45687.6</v>
      </c>
      <c r="T660" s="13">
        <f t="shared" ca="1" si="141"/>
        <v>258896.4</v>
      </c>
      <c r="U660" t="str">
        <f>VLOOKUP(MID(B660,G660,F660-G660),Department!$A$1:$C$20,2,0)</f>
        <v>UI/UX</v>
      </c>
      <c r="V660" t="str">
        <f>VLOOKUP(U660,Department!$B$1:$C$20,2,0)</f>
        <v>Product Management</v>
      </c>
      <c r="W660" t="str">
        <f>VLOOKUP(MID(B660,FIND(":",B660,F660+1)+1,2),Employee!$G$1:$H$8,2,0)</f>
        <v>Germany</v>
      </c>
    </row>
    <row r="661" spans="1:23" x14ac:dyDescent="0.35">
      <c r="A661" t="str">
        <f t="shared" si="130"/>
        <v>EMP-OPR-R17-2014</v>
      </c>
      <c r="B661" t="s">
        <v>725</v>
      </c>
      <c r="C661" t="str">
        <f t="shared" si="133"/>
        <v>N11099</v>
      </c>
      <c r="D661" t="str">
        <f>VLOOKUP(C661,Employee!$A$1:$B$1803,2,0)</f>
        <v>Abdul Becker</v>
      </c>
      <c r="E661" t="str">
        <f>VLOOKUP(MID(B661,FIND(":",B661,FIND(":",B661)+1)+1,1),Employee!$C$1:$D$1803,2)</f>
        <v>Male</v>
      </c>
      <c r="F661">
        <f t="shared" si="131"/>
        <v>43</v>
      </c>
      <c r="G661">
        <f t="shared" si="132"/>
        <v>40</v>
      </c>
      <c r="H661" t="str">
        <f t="shared" si="134"/>
        <v>R17</v>
      </c>
      <c r="I661" t="str">
        <f>VLOOKUP(V661,Guide!$B$12:$C$18,2,0)</f>
        <v>OPR</v>
      </c>
      <c r="J661" s="12" t="str">
        <f t="shared" si="135"/>
        <v>C6</v>
      </c>
      <c r="K661" s="12">
        <v>31253</v>
      </c>
      <c r="L661" s="12" t="str">
        <f t="shared" si="136"/>
        <v>Millennial</v>
      </c>
      <c r="M661">
        <f t="shared" ca="1" si="137"/>
        <v>39</v>
      </c>
      <c r="N661" s="12">
        <v>41890</v>
      </c>
      <c r="O661" s="14">
        <f t="shared" ca="1" si="138"/>
        <v>10</v>
      </c>
      <c r="P661" s="13">
        <v>97879</v>
      </c>
      <c r="Q661" s="13" t="str">
        <f t="shared" ca="1" si="139"/>
        <v>5 - 10 Year</v>
      </c>
      <c r="R661" s="3" t="str">
        <f t="shared" ca="1" si="142"/>
        <v>10%</v>
      </c>
      <c r="S661" s="13">
        <f t="shared" ca="1" si="140"/>
        <v>9787.9</v>
      </c>
      <c r="T661" s="13">
        <f t="shared" ca="1" si="141"/>
        <v>88091.1</v>
      </c>
      <c r="U661" t="str">
        <f>VLOOKUP(MID(B661,G661,F661-G661),Department!$A$1:$C$20,2,0)</f>
        <v>Database Administrator</v>
      </c>
      <c r="V661" t="str">
        <f>VLOOKUP(U661,Department!$B$1:$C$20,2,0)</f>
        <v>Operation</v>
      </c>
      <c r="W661" t="str">
        <f>VLOOKUP(MID(B661,FIND(":",B661,F661+1)+1,2),Employee!$G$1:$H$8,2,0)</f>
        <v>France</v>
      </c>
    </row>
    <row r="662" spans="1:23" x14ac:dyDescent="0.35">
      <c r="A662" t="str">
        <f t="shared" si="130"/>
        <v>EMP-ENG-R12-2015</v>
      </c>
      <c r="B662" t="s">
        <v>726</v>
      </c>
      <c r="C662" t="str">
        <f t="shared" si="133"/>
        <v>N14726</v>
      </c>
      <c r="D662" t="str">
        <f>VLOOKUP(C662,Employee!$A$1:$B$1803,2,0)</f>
        <v>Antonia Carey</v>
      </c>
      <c r="E662" t="str">
        <f>VLOOKUP(MID(B662,FIND(":",B662,FIND(":",B662)+1)+1,1),Employee!$C$1:$D$1803,2)</f>
        <v>Male</v>
      </c>
      <c r="F662">
        <f t="shared" si="131"/>
        <v>43</v>
      </c>
      <c r="G662">
        <f t="shared" si="132"/>
        <v>40</v>
      </c>
      <c r="H662" t="str">
        <f t="shared" si="134"/>
        <v>R12</v>
      </c>
      <c r="I662" t="str">
        <f>VLOOKUP(V662,Guide!$B$12:$C$18,2,0)</f>
        <v>ENG</v>
      </c>
      <c r="J662" s="12" t="str">
        <f t="shared" si="135"/>
        <v>C5</v>
      </c>
      <c r="K662" s="12">
        <v>31259</v>
      </c>
      <c r="L662" s="12" t="str">
        <f t="shared" si="136"/>
        <v>Millennial</v>
      </c>
      <c r="M662">
        <f t="shared" ca="1" si="137"/>
        <v>39</v>
      </c>
      <c r="N662" s="12">
        <v>42212</v>
      </c>
      <c r="O662" s="14">
        <f t="shared" ca="1" si="138"/>
        <v>9</v>
      </c>
      <c r="P662" s="13">
        <v>125930</v>
      </c>
      <c r="Q662" s="13" t="str">
        <f t="shared" ca="1" si="139"/>
        <v>5 - 10 Year</v>
      </c>
      <c r="R662" s="3" t="str">
        <f t="shared" ca="1" si="142"/>
        <v>10%</v>
      </c>
      <c r="S662" s="13">
        <f t="shared" ca="1" si="140"/>
        <v>12593</v>
      </c>
      <c r="T662" s="13">
        <f t="shared" ca="1" si="141"/>
        <v>113337</v>
      </c>
      <c r="U662" t="str">
        <f>VLOOKUP(MID(B662,G662,F662-G662),Department!$A$1:$C$20,2,0)</f>
        <v>Data Analyst</v>
      </c>
      <c r="V662" t="str">
        <f>VLOOKUP(U662,Department!$B$1:$C$20,2,0)</f>
        <v>Engineering and Data</v>
      </c>
      <c r="W662" t="str">
        <f>VLOOKUP(MID(B662,FIND(":",B662,F662+1)+1,2),Employee!$G$1:$H$8,2,0)</f>
        <v>Germany</v>
      </c>
    </row>
    <row r="663" spans="1:23" x14ac:dyDescent="0.35">
      <c r="A663" t="str">
        <f t="shared" si="130"/>
        <v>EMP-OPR-R17-2018</v>
      </c>
      <c r="B663" t="s">
        <v>727</v>
      </c>
      <c r="C663" t="str">
        <f t="shared" si="133"/>
        <v>N20654</v>
      </c>
      <c r="D663" t="str">
        <f>VLOOKUP(C663,Employee!$A$1:$B$1803,2,0)</f>
        <v>Sid Warner</v>
      </c>
      <c r="E663" t="str">
        <f>VLOOKUP(MID(B663,FIND(":",B663,FIND(":",B663)+1)+1,1),Employee!$C$1:$D$1803,2)</f>
        <v>Male</v>
      </c>
      <c r="F663">
        <f t="shared" si="131"/>
        <v>43</v>
      </c>
      <c r="G663">
        <f t="shared" si="132"/>
        <v>40</v>
      </c>
      <c r="H663" t="str">
        <f t="shared" si="134"/>
        <v>R17</v>
      </c>
      <c r="I663" t="str">
        <f>VLOOKUP(V663,Guide!$B$12:$C$18,2,0)</f>
        <v>OPR</v>
      </c>
      <c r="J663" s="12" t="str">
        <f t="shared" si="135"/>
        <v>C1</v>
      </c>
      <c r="K663" s="12">
        <v>32983</v>
      </c>
      <c r="L663" s="12" t="str">
        <f t="shared" si="136"/>
        <v>Millennial</v>
      </c>
      <c r="M663">
        <f t="shared" ca="1" si="137"/>
        <v>34</v>
      </c>
      <c r="N663" s="12">
        <v>43318</v>
      </c>
      <c r="O663" s="14">
        <f t="shared" ca="1" si="138"/>
        <v>6</v>
      </c>
      <c r="P663" s="13">
        <v>124605</v>
      </c>
      <c r="Q663" s="13" t="str">
        <f t="shared" ca="1" si="139"/>
        <v>5 - 10 Year</v>
      </c>
      <c r="R663" s="3" t="str">
        <f t="shared" ca="1" si="142"/>
        <v>10%</v>
      </c>
      <c r="S663" s="13">
        <f t="shared" ca="1" si="140"/>
        <v>12460.5</v>
      </c>
      <c r="T663" s="13">
        <f t="shared" ca="1" si="141"/>
        <v>112144.5</v>
      </c>
      <c r="U663" t="str">
        <f>VLOOKUP(MID(B663,G663,F663-G663),Department!$A$1:$C$20,2,0)</f>
        <v>Database Administrator</v>
      </c>
      <c r="V663" t="str">
        <f>VLOOKUP(U663,Department!$B$1:$C$20,2,0)</f>
        <v>Operation</v>
      </c>
      <c r="W663" t="str">
        <f>VLOOKUP(MID(B663,FIND(":",B663,F663+1)+1,2),Employee!$G$1:$H$8,2,0)</f>
        <v>United States Of America</v>
      </c>
    </row>
    <row r="664" spans="1:23" x14ac:dyDescent="0.35">
      <c r="A664" t="str">
        <f t="shared" si="130"/>
        <v>EMP-OPR-R8-2019</v>
      </c>
      <c r="B664" t="s">
        <v>728</v>
      </c>
      <c r="C664" t="str">
        <f t="shared" si="133"/>
        <v>N22180</v>
      </c>
      <c r="D664" t="str">
        <f>VLOOKUP(C664,Employee!$A$1:$B$1803,2,0)</f>
        <v>Ned Roth</v>
      </c>
      <c r="E664" t="str">
        <f>VLOOKUP(MID(B664,FIND(":",B664,FIND(":",B664)+1)+1,1),Employee!$C$1:$D$1803,2)</f>
        <v>Male</v>
      </c>
      <c r="F664">
        <f t="shared" si="131"/>
        <v>42</v>
      </c>
      <c r="G664">
        <f t="shared" si="132"/>
        <v>40</v>
      </c>
      <c r="H664" t="str">
        <f t="shared" si="134"/>
        <v>R8</v>
      </c>
      <c r="I664" t="str">
        <f>VLOOKUP(V664,Guide!$B$12:$C$18,2,0)</f>
        <v>OPR</v>
      </c>
      <c r="J664" s="12" t="str">
        <f t="shared" si="135"/>
        <v>C4</v>
      </c>
      <c r="K664" s="12">
        <v>33353</v>
      </c>
      <c r="L664" s="12" t="str">
        <f t="shared" si="136"/>
        <v>Millennial</v>
      </c>
      <c r="M664">
        <f t="shared" ca="1" si="137"/>
        <v>33</v>
      </c>
      <c r="N664" s="12">
        <v>43657</v>
      </c>
      <c r="O664" s="14">
        <f t="shared" ca="1" si="138"/>
        <v>5</v>
      </c>
      <c r="P664" s="13">
        <v>178533</v>
      </c>
      <c r="Q664" s="13" t="str">
        <f t="shared" ca="1" si="139"/>
        <v>5 - 10 Year</v>
      </c>
      <c r="R664" s="3" t="str">
        <f t="shared" ca="1" si="142"/>
        <v>10%</v>
      </c>
      <c r="S664" s="13">
        <f t="shared" ca="1" si="140"/>
        <v>17853.3</v>
      </c>
      <c r="T664" s="13">
        <f t="shared" ca="1" si="141"/>
        <v>160679.70000000001</v>
      </c>
      <c r="U664" t="str">
        <f>VLOOKUP(MID(B664,G664,F664-G664),Department!$A$1:$C$20,2,0)</f>
        <v>DevOps Engineer</v>
      </c>
      <c r="V664" t="str">
        <f>VLOOKUP(U664,Department!$B$1:$C$20,2,0)</f>
        <v>Operation</v>
      </c>
      <c r="W664" t="str">
        <f>VLOOKUP(MID(B664,FIND(":",B664,F664+1)+1,2),Employee!$G$1:$H$8,2,0)</f>
        <v>Australia</v>
      </c>
    </row>
    <row r="665" spans="1:23" x14ac:dyDescent="0.35">
      <c r="A665" t="str">
        <f t="shared" si="130"/>
        <v>EMP-OPR-R17-2014</v>
      </c>
      <c r="B665" t="s">
        <v>729</v>
      </c>
      <c r="C665" t="str">
        <f t="shared" si="133"/>
        <v>N11742</v>
      </c>
      <c r="D665" t="str">
        <f>VLOOKUP(C665,Employee!$A$1:$B$1803,2,0)</f>
        <v>Graig Church</v>
      </c>
      <c r="E665" t="str">
        <f>VLOOKUP(MID(B665,FIND(":",B665,FIND(":",B665)+1)+1,1),Employee!$C$1:$D$1803,2)</f>
        <v>Male</v>
      </c>
      <c r="F665">
        <f t="shared" si="131"/>
        <v>43</v>
      </c>
      <c r="G665">
        <f t="shared" si="132"/>
        <v>40</v>
      </c>
      <c r="H665" t="str">
        <f t="shared" si="134"/>
        <v>R17</v>
      </c>
      <c r="I665" t="str">
        <f>VLOOKUP(V665,Guide!$B$12:$C$18,2,0)</f>
        <v>OPR</v>
      </c>
      <c r="J665" s="12" t="str">
        <f t="shared" si="135"/>
        <v>C5</v>
      </c>
      <c r="K665" s="12">
        <v>32150</v>
      </c>
      <c r="L665" s="12" t="str">
        <f t="shared" si="136"/>
        <v>Millennial</v>
      </c>
      <c r="M665">
        <f t="shared" ca="1" si="137"/>
        <v>37</v>
      </c>
      <c r="N665" s="12">
        <v>41995</v>
      </c>
      <c r="O665" s="14">
        <f t="shared" ca="1" si="138"/>
        <v>10</v>
      </c>
      <c r="P665" s="13">
        <v>301858</v>
      </c>
      <c r="Q665" s="13" t="str">
        <f t="shared" ca="1" si="139"/>
        <v>5 - 10 Year</v>
      </c>
      <c r="R665" s="3" t="str">
        <f t="shared" ca="1" si="142"/>
        <v>10%</v>
      </c>
      <c r="S665" s="13">
        <f t="shared" ca="1" si="140"/>
        <v>30185.800000000003</v>
      </c>
      <c r="T665" s="13">
        <f t="shared" ca="1" si="141"/>
        <v>271672.2</v>
      </c>
      <c r="U665" t="str">
        <f>VLOOKUP(MID(B665,G665,F665-G665),Department!$A$1:$C$20,2,0)</f>
        <v>Database Administrator</v>
      </c>
      <c r="V665" t="str">
        <f>VLOOKUP(U665,Department!$B$1:$C$20,2,0)</f>
        <v>Operation</v>
      </c>
      <c r="W665" t="str">
        <f>VLOOKUP(MID(B665,FIND(":",B665,F665+1)+1,2),Employee!$G$1:$H$8,2,0)</f>
        <v>Germany</v>
      </c>
    </row>
    <row r="666" spans="1:23" x14ac:dyDescent="0.35">
      <c r="A666" t="str">
        <f t="shared" si="130"/>
        <v>EMP-OPR-R11-2017</v>
      </c>
      <c r="B666" t="s">
        <v>730</v>
      </c>
      <c r="C666" t="str">
        <f t="shared" si="133"/>
        <v>N18697</v>
      </c>
      <c r="D666" t="str">
        <f>VLOOKUP(C666,Employee!$A$1:$B$1803,2,0)</f>
        <v>Sheena Bowman</v>
      </c>
      <c r="E666" t="str">
        <f>VLOOKUP(MID(B666,FIND(":",B666,FIND(":",B666)+1)+1,1),Employee!$C$1:$D$1803,2)</f>
        <v>Female</v>
      </c>
      <c r="F666">
        <f t="shared" si="131"/>
        <v>43</v>
      </c>
      <c r="G666">
        <f t="shared" si="132"/>
        <v>40</v>
      </c>
      <c r="H666" t="str">
        <f t="shared" si="134"/>
        <v>R11</v>
      </c>
      <c r="I666" t="str">
        <f>VLOOKUP(V666,Guide!$B$12:$C$18,2,0)</f>
        <v>OPR</v>
      </c>
      <c r="J666" s="12" t="str">
        <f t="shared" si="135"/>
        <v>C3</v>
      </c>
      <c r="K666" s="12">
        <v>32720</v>
      </c>
      <c r="L666" s="12" t="str">
        <f t="shared" si="136"/>
        <v>Millennial</v>
      </c>
      <c r="M666">
        <f t="shared" ca="1" si="137"/>
        <v>35</v>
      </c>
      <c r="N666" s="12">
        <v>42943</v>
      </c>
      <c r="O666" s="14">
        <f t="shared" ca="1" si="138"/>
        <v>7</v>
      </c>
      <c r="P666" s="13">
        <v>107452</v>
      </c>
      <c r="Q666" s="13" t="str">
        <f t="shared" ca="1" si="139"/>
        <v>5 - 10 Year</v>
      </c>
      <c r="R666" s="3" t="str">
        <f t="shared" ca="1" si="142"/>
        <v>10%</v>
      </c>
      <c r="S666" s="13">
        <f t="shared" ca="1" si="140"/>
        <v>10745.2</v>
      </c>
      <c r="T666" s="13">
        <f t="shared" ca="1" si="141"/>
        <v>96706.8</v>
      </c>
      <c r="U666" t="str">
        <f>VLOOKUP(MID(B666,G666,F666-G666),Department!$A$1:$C$20,2,0)</f>
        <v>Technical Support</v>
      </c>
      <c r="V666" t="str">
        <f>VLOOKUP(U666,Department!$B$1:$C$20,2,0)</f>
        <v>Operation</v>
      </c>
      <c r="W666" t="str">
        <f>VLOOKUP(MID(B666,FIND(":",B666,F666+1)+1,2),Employee!$G$1:$H$8,2,0)</f>
        <v>United Kingdom</v>
      </c>
    </row>
    <row r="667" spans="1:23" x14ac:dyDescent="0.35">
      <c r="A667" t="str">
        <f t="shared" si="130"/>
        <v>EMP-PM-R5-2017</v>
      </c>
      <c r="B667" t="s">
        <v>731</v>
      </c>
      <c r="C667" t="str">
        <f t="shared" si="133"/>
        <v>N17975</v>
      </c>
      <c r="D667" t="str">
        <f>VLOOKUP(C667,Employee!$A$1:$B$1803,2,0)</f>
        <v>Cristopher Anthony</v>
      </c>
      <c r="E667" t="str">
        <f>VLOOKUP(MID(B667,FIND(":",B667,FIND(":",B667)+1)+1,1),Employee!$C$1:$D$1803,2)</f>
        <v>Male</v>
      </c>
      <c r="F667">
        <f t="shared" si="131"/>
        <v>42</v>
      </c>
      <c r="G667">
        <f t="shared" si="132"/>
        <v>40</v>
      </c>
      <c r="H667" t="str">
        <f t="shared" si="134"/>
        <v>R5</v>
      </c>
      <c r="I667" t="str">
        <f>VLOOKUP(V667,Guide!$B$12:$C$18,2,0)</f>
        <v>PM</v>
      </c>
      <c r="J667" s="12" t="str">
        <f t="shared" si="135"/>
        <v>C5</v>
      </c>
      <c r="K667" s="12">
        <v>33166</v>
      </c>
      <c r="L667" s="12" t="str">
        <f t="shared" si="136"/>
        <v>Millennial</v>
      </c>
      <c r="M667">
        <f t="shared" ca="1" si="137"/>
        <v>34</v>
      </c>
      <c r="N667" s="12">
        <v>42863</v>
      </c>
      <c r="O667" s="14">
        <f t="shared" ca="1" si="138"/>
        <v>7</v>
      </c>
      <c r="P667" s="13">
        <v>216316</v>
      </c>
      <c r="Q667" s="13" t="str">
        <f t="shared" ca="1" si="139"/>
        <v>5 - 10 Year</v>
      </c>
      <c r="R667" s="3" t="str">
        <f t="shared" ca="1" si="142"/>
        <v>10%</v>
      </c>
      <c r="S667" s="13">
        <f t="shared" ca="1" si="140"/>
        <v>21631.600000000002</v>
      </c>
      <c r="T667" s="13">
        <f t="shared" ca="1" si="141"/>
        <v>194684.4</v>
      </c>
      <c r="U667" t="str">
        <f>VLOOKUP(MID(B667,G667,F667-G667),Department!$A$1:$C$20,2,0)</f>
        <v>Product Manager</v>
      </c>
      <c r="V667" t="str">
        <f>VLOOKUP(U667,Department!$B$1:$C$20,2,0)</f>
        <v>Product Management</v>
      </c>
      <c r="W667" t="str">
        <f>VLOOKUP(MID(B667,FIND(":",B667,F667+1)+1,2),Employee!$G$1:$H$8,2,0)</f>
        <v>Germany</v>
      </c>
    </row>
    <row r="668" spans="1:23" x14ac:dyDescent="0.35">
      <c r="A668" t="str">
        <f t="shared" si="130"/>
        <v>EMP-HR-R18-2012</v>
      </c>
      <c r="B668" t="s">
        <v>732</v>
      </c>
      <c r="C668" t="str">
        <f t="shared" si="133"/>
        <v>N7772</v>
      </c>
      <c r="D668" t="str">
        <f>VLOOKUP(C668,Employee!$A$1:$B$1803,2,0)</f>
        <v>Sid Baxter</v>
      </c>
      <c r="E668" t="str">
        <f>VLOOKUP(MID(B668,FIND(":",B668,FIND(":",B668)+1)+1,1),Employee!$C$1:$D$1803,2)</f>
        <v>Male</v>
      </c>
      <c r="F668">
        <f t="shared" si="131"/>
        <v>42</v>
      </c>
      <c r="G668">
        <f t="shared" si="132"/>
        <v>39</v>
      </c>
      <c r="H668" t="str">
        <f t="shared" si="134"/>
        <v>R18</v>
      </c>
      <c r="I668" t="str">
        <f>VLOOKUP(V668,Guide!$B$12:$C$18,2,0)</f>
        <v>HR</v>
      </c>
      <c r="J668" s="12" t="str">
        <f t="shared" si="135"/>
        <v>C5</v>
      </c>
      <c r="K668" s="12">
        <v>30447</v>
      </c>
      <c r="L668" s="12" t="str">
        <f t="shared" si="136"/>
        <v>Millennial</v>
      </c>
      <c r="M668">
        <f t="shared" ca="1" si="137"/>
        <v>41</v>
      </c>
      <c r="N668" s="12">
        <v>41225</v>
      </c>
      <c r="O668" s="14">
        <f t="shared" ca="1" si="138"/>
        <v>12</v>
      </c>
      <c r="P668" s="13">
        <v>462384</v>
      </c>
      <c r="Q668" s="13" t="str">
        <f t="shared" ca="1" si="139"/>
        <v>11 - 15 Year</v>
      </c>
      <c r="R668" s="3" t="str">
        <f t="shared" ca="1" si="142"/>
        <v>15%</v>
      </c>
      <c r="S668" s="13">
        <f t="shared" ca="1" si="140"/>
        <v>69357.599999999991</v>
      </c>
      <c r="T668" s="13">
        <f t="shared" ca="1" si="141"/>
        <v>393026.4</v>
      </c>
      <c r="U668" t="str">
        <f>VLOOKUP(MID(B668,G668,F668-G668),Department!$A$1:$C$20,2,0)</f>
        <v>HR</v>
      </c>
      <c r="V668" t="str">
        <f>VLOOKUP(U668,Department!$B$1:$C$20,2,0)</f>
        <v>HR</v>
      </c>
      <c r="W668" t="str">
        <f>VLOOKUP(MID(B668,FIND(":",B668,F668+1)+1,2),Employee!$G$1:$H$8,2,0)</f>
        <v>Germany</v>
      </c>
    </row>
    <row r="669" spans="1:23" x14ac:dyDescent="0.35">
      <c r="A669" t="str">
        <f t="shared" si="130"/>
        <v>EMP-ENG-R7-2018</v>
      </c>
      <c r="B669" t="s">
        <v>733</v>
      </c>
      <c r="C669" t="str">
        <f t="shared" si="133"/>
        <v>N20830</v>
      </c>
      <c r="D669" t="str">
        <f>VLOOKUP(C669,Employee!$A$1:$B$1803,2,0)</f>
        <v>Pablo Myers</v>
      </c>
      <c r="E669" t="str">
        <f>VLOOKUP(MID(B669,FIND(":",B669,FIND(":",B669)+1)+1,1),Employee!$C$1:$D$1803,2)</f>
        <v>Male</v>
      </c>
      <c r="F669">
        <f t="shared" si="131"/>
        <v>42</v>
      </c>
      <c r="G669">
        <f t="shared" si="132"/>
        <v>40</v>
      </c>
      <c r="H669" t="str">
        <f t="shared" si="134"/>
        <v>R7</v>
      </c>
      <c r="I669" t="str">
        <f>VLOOKUP(V669,Guide!$B$12:$C$18,2,0)</f>
        <v>ENG</v>
      </c>
      <c r="J669" s="12" t="str">
        <f t="shared" si="135"/>
        <v>C7</v>
      </c>
      <c r="K669" s="12">
        <v>31138</v>
      </c>
      <c r="L669" s="12" t="str">
        <f t="shared" si="136"/>
        <v>Millennial</v>
      </c>
      <c r="M669">
        <f t="shared" ca="1" si="137"/>
        <v>39</v>
      </c>
      <c r="N669" s="12">
        <v>43360</v>
      </c>
      <c r="O669" s="14">
        <f t="shared" ca="1" si="138"/>
        <v>6</v>
      </c>
      <c r="P669" s="13">
        <v>82831</v>
      </c>
      <c r="Q669" s="13" t="str">
        <f t="shared" ca="1" si="139"/>
        <v>5 - 10 Year</v>
      </c>
      <c r="R669" s="3" t="str">
        <f t="shared" ca="1" si="142"/>
        <v>10%</v>
      </c>
      <c r="S669" s="13">
        <f t="shared" ca="1" si="140"/>
        <v>8283.1</v>
      </c>
      <c r="T669" s="13">
        <f t="shared" ca="1" si="141"/>
        <v>74547.899999999994</v>
      </c>
      <c r="U669" t="str">
        <f>VLOOKUP(MID(B669,G669,F669-G669),Department!$A$1:$C$20,2,0)</f>
        <v>AI Engineer</v>
      </c>
      <c r="V669" t="str">
        <f>VLOOKUP(U669,Department!$B$1:$C$20,2,0)</f>
        <v>Engineering and Data</v>
      </c>
      <c r="W669" t="str">
        <f>VLOOKUP(MID(B669,FIND(":",B669,F669+1)+1,2),Employee!$G$1:$H$8,2,0)</f>
        <v>Argentina</v>
      </c>
    </row>
    <row r="670" spans="1:23" x14ac:dyDescent="0.35">
      <c r="A670" t="str">
        <f t="shared" si="130"/>
        <v>EMP-SM-R10-2019</v>
      </c>
      <c r="B670" t="s">
        <v>734</v>
      </c>
      <c r="C670" t="str">
        <f t="shared" si="133"/>
        <v>N22405</v>
      </c>
      <c r="D670" t="str">
        <f>VLOOKUP(C670,Employee!$A$1:$B$1803,2,0)</f>
        <v>Elisha Wilcox</v>
      </c>
      <c r="E670" t="str">
        <f>VLOOKUP(MID(B670,FIND(":",B670,FIND(":",B670)+1)+1,1),Employee!$C$1:$D$1803,2)</f>
        <v>Male</v>
      </c>
      <c r="F670">
        <f t="shared" si="131"/>
        <v>43</v>
      </c>
      <c r="G670">
        <f t="shared" si="132"/>
        <v>40</v>
      </c>
      <c r="H670" t="str">
        <f t="shared" si="134"/>
        <v>R10</v>
      </c>
      <c r="I670" t="str">
        <f>VLOOKUP(V670,Guide!$B$12:$C$18,2,0)</f>
        <v>SM</v>
      </c>
      <c r="J670" s="12" t="str">
        <f t="shared" si="135"/>
        <v>C3</v>
      </c>
      <c r="K670" s="12">
        <v>31684</v>
      </c>
      <c r="L670" s="12" t="str">
        <f t="shared" si="136"/>
        <v>Millennial</v>
      </c>
      <c r="M670">
        <f t="shared" ca="1" si="137"/>
        <v>38</v>
      </c>
      <c r="N670" s="12">
        <v>43706</v>
      </c>
      <c r="O670" s="14">
        <f t="shared" ca="1" si="138"/>
        <v>5</v>
      </c>
      <c r="P670" s="13">
        <v>162667</v>
      </c>
      <c r="Q670" s="13" t="str">
        <f t="shared" ca="1" si="139"/>
        <v>5 - 10 Year</v>
      </c>
      <c r="R670" s="3" t="str">
        <f t="shared" ca="1" si="142"/>
        <v>10%</v>
      </c>
      <c r="S670" s="13">
        <f t="shared" ca="1" si="140"/>
        <v>16266.7</v>
      </c>
      <c r="T670" s="13">
        <f t="shared" ca="1" si="141"/>
        <v>146400.29999999999</v>
      </c>
      <c r="U670" t="str">
        <f>VLOOKUP(MID(B670,G670,F670-G670),Department!$A$1:$C$20,2,0)</f>
        <v>Marketing</v>
      </c>
      <c r="V670" t="str">
        <f>VLOOKUP(U670,Department!$B$1:$C$20,2,0)</f>
        <v>Sales and Marketing</v>
      </c>
      <c r="W670" t="str">
        <f>VLOOKUP(MID(B670,FIND(":",B670,F670+1)+1,2),Employee!$G$1:$H$8,2,0)</f>
        <v>United Kingdom</v>
      </c>
    </row>
    <row r="671" spans="1:23" x14ac:dyDescent="0.35">
      <c r="A671" t="str">
        <f t="shared" si="130"/>
        <v>EMP-PM-R14-2015</v>
      </c>
      <c r="B671" t="s">
        <v>735</v>
      </c>
      <c r="C671" t="str">
        <f t="shared" si="133"/>
        <v>N14996</v>
      </c>
      <c r="D671" t="str">
        <f>VLOOKUP(C671,Employee!$A$1:$B$1803,2,0)</f>
        <v>Joshua Duran</v>
      </c>
      <c r="E671" t="str">
        <f>VLOOKUP(MID(B671,FIND(":",B671,FIND(":",B671)+1)+1,1),Employee!$C$1:$D$1803,2)</f>
        <v>Male</v>
      </c>
      <c r="F671">
        <f t="shared" si="131"/>
        <v>43</v>
      </c>
      <c r="G671">
        <f t="shared" si="132"/>
        <v>40</v>
      </c>
      <c r="H671" t="str">
        <f t="shared" si="134"/>
        <v>R14</v>
      </c>
      <c r="I671" t="str">
        <f>VLOOKUP(V671,Guide!$B$12:$C$18,2,0)</f>
        <v>PM</v>
      </c>
      <c r="J671" s="12" t="str">
        <f t="shared" si="135"/>
        <v>C5</v>
      </c>
      <c r="K671" s="12">
        <v>32796</v>
      </c>
      <c r="L671" s="12" t="str">
        <f t="shared" si="136"/>
        <v>Millennial</v>
      </c>
      <c r="M671">
        <f t="shared" ca="1" si="137"/>
        <v>35</v>
      </c>
      <c r="N671" s="12">
        <v>42268</v>
      </c>
      <c r="O671" s="14">
        <f t="shared" ca="1" si="138"/>
        <v>9</v>
      </c>
      <c r="P671" s="13">
        <v>144295</v>
      </c>
      <c r="Q671" s="13" t="str">
        <f t="shared" ca="1" si="139"/>
        <v>5 - 10 Year</v>
      </c>
      <c r="R671" s="3" t="str">
        <f t="shared" ca="1" si="142"/>
        <v>10%</v>
      </c>
      <c r="S671" s="13">
        <f t="shared" ca="1" si="140"/>
        <v>14429.5</v>
      </c>
      <c r="T671" s="13">
        <f t="shared" ca="1" si="141"/>
        <v>129865.5</v>
      </c>
      <c r="U671" t="str">
        <f>VLOOKUP(MID(B671,G671,F671-G671),Department!$A$1:$C$20,2,0)</f>
        <v>SEO Specialist</v>
      </c>
      <c r="V671" t="str">
        <f>VLOOKUP(U671,Department!$B$1:$C$20,2,0)</f>
        <v>Product Management</v>
      </c>
      <c r="W671" t="str">
        <f>VLOOKUP(MID(B671,FIND(":",B671,F671+1)+1,2),Employee!$G$1:$H$8,2,0)</f>
        <v>Germany</v>
      </c>
    </row>
    <row r="672" spans="1:23" x14ac:dyDescent="0.35">
      <c r="A672" t="str">
        <f t="shared" si="130"/>
        <v>EMP-ENG-R1-2017</v>
      </c>
      <c r="B672" t="s">
        <v>736</v>
      </c>
      <c r="C672" t="str">
        <f t="shared" si="133"/>
        <v>N4830</v>
      </c>
      <c r="D672" t="str">
        <f>VLOOKUP(C672,Employee!$A$1:$B$1803,2,0)</f>
        <v>Kim Serrano</v>
      </c>
      <c r="E672" t="str">
        <f>VLOOKUP(MID(B672,FIND(":",B672,FIND(":",B672)+1)+1,1),Employee!$C$1:$D$1803,2)</f>
        <v>Female</v>
      </c>
      <c r="F672">
        <f t="shared" si="131"/>
        <v>41</v>
      </c>
      <c r="G672">
        <f t="shared" si="132"/>
        <v>39</v>
      </c>
      <c r="H672" t="str">
        <f t="shared" si="134"/>
        <v>R1</v>
      </c>
      <c r="I672" t="str">
        <f>VLOOKUP(V672,Guide!$B$12:$C$18,2,0)</f>
        <v>ENG</v>
      </c>
      <c r="J672" s="12" t="str">
        <f t="shared" si="135"/>
        <v>C5</v>
      </c>
      <c r="K672" s="12">
        <v>29850</v>
      </c>
      <c r="L672" s="12" t="str">
        <f t="shared" si="136"/>
        <v>Millennial</v>
      </c>
      <c r="M672">
        <f t="shared" ca="1" si="137"/>
        <v>43</v>
      </c>
      <c r="N672" s="12">
        <v>42950</v>
      </c>
      <c r="O672" s="14">
        <f t="shared" ca="1" si="138"/>
        <v>7</v>
      </c>
      <c r="P672" s="13">
        <v>147241</v>
      </c>
      <c r="Q672" s="13" t="str">
        <f t="shared" ca="1" si="139"/>
        <v>5 - 10 Year</v>
      </c>
      <c r="R672" s="3" t="str">
        <f t="shared" ca="1" si="142"/>
        <v>10%</v>
      </c>
      <c r="S672" s="13">
        <f t="shared" ca="1" si="140"/>
        <v>14724.1</v>
      </c>
      <c r="T672" s="13">
        <f t="shared" ca="1" si="141"/>
        <v>132516.9</v>
      </c>
      <c r="U672" t="str">
        <f>VLOOKUP(MID(B672,G672,F672-G672),Department!$A$1:$C$20,2,0)</f>
        <v>BackEnd Developer</v>
      </c>
      <c r="V672" t="str">
        <f>VLOOKUP(U672,Department!$B$1:$C$20,2,0)</f>
        <v>Engineering and Data</v>
      </c>
      <c r="W672" t="str">
        <f>VLOOKUP(MID(B672,FIND(":",B672,F672+1)+1,2),Employee!$G$1:$H$8,2,0)</f>
        <v>Germany</v>
      </c>
    </row>
    <row r="673" spans="1:23" x14ac:dyDescent="0.35">
      <c r="A673" t="str">
        <f t="shared" si="130"/>
        <v>EMP-OPR-R16-2018</v>
      </c>
      <c r="B673" t="s">
        <v>737</v>
      </c>
      <c r="C673" t="str">
        <f t="shared" si="133"/>
        <v>N20579</v>
      </c>
      <c r="D673" t="str">
        <f>VLOOKUP(C673,Employee!$A$1:$B$1803,2,0)</f>
        <v>Joyce Aguilar</v>
      </c>
      <c r="E673" t="str">
        <f>VLOOKUP(MID(B673,FIND(":",B673,FIND(":",B673)+1)+1,1),Employee!$C$1:$D$1803,2)</f>
        <v>Female</v>
      </c>
      <c r="F673">
        <f t="shared" si="131"/>
        <v>43</v>
      </c>
      <c r="G673">
        <f t="shared" si="132"/>
        <v>40</v>
      </c>
      <c r="H673" t="str">
        <f t="shared" si="134"/>
        <v>R16</v>
      </c>
      <c r="I673" t="str">
        <f>VLOOKUP(V673,Guide!$B$12:$C$18,2,0)</f>
        <v>OPR</v>
      </c>
      <c r="J673" s="12" t="str">
        <f t="shared" si="135"/>
        <v>C1</v>
      </c>
      <c r="K673" s="12">
        <v>33413</v>
      </c>
      <c r="L673" s="12" t="str">
        <f t="shared" si="136"/>
        <v>Millennial</v>
      </c>
      <c r="M673">
        <f t="shared" ca="1" si="137"/>
        <v>33</v>
      </c>
      <c r="N673" s="12">
        <v>43304</v>
      </c>
      <c r="O673" s="14">
        <f t="shared" ca="1" si="138"/>
        <v>6</v>
      </c>
      <c r="P673" s="13">
        <v>94937</v>
      </c>
      <c r="Q673" s="13" t="str">
        <f t="shared" ca="1" si="139"/>
        <v>5 - 10 Year</v>
      </c>
      <c r="R673" s="3" t="str">
        <f t="shared" ca="1" si="142"/>
        <v>10%</v>
      </c>
      <c r="S673" s="13">
        <f t="shared" ca="1" si="140"/>
        <v>9493.7000000000007</v>
      </c>
      <c r="T673" s="13">
        <f t="shared" ca="1" si="141"/>
        <v>85443.3</v>
      </c>
      <c r="U673" t="str">
        <f>VLOOKUP(MID(B673,G673,F673-G673),Department!$A$1:$C$20,2,0)</f>
        <v>IT Support</v>
      </c>
      <c r="V673" t="str">
        <f>VLOOKUP(U673,Department!$B$1:$C$20,2,0)</f>
        <v>Operation</v>
      </c>
      <c r="W673" t="str">
        <f>VLOOKUP(MID(B673,FIND(":",B673,F673+1)+1,2),Employee!$G$1:$H$8,2,0)</f>
        <v>United States Of America</v>
      </c>
    </row>
    <row r="674" spans="1:23" x14ac:dyDescent="0.35">
      <c r="A674" t="str">
        <f t="shared" si="130"/>
        <v>EMP-SM-R9-2017</v>
      </c>
      <c r="B674" t="s">
        <v>738</v>
      </c>
      <c r="C674" t="str">
        <f t="shared" si="133"/>
        <v>N18860</v>
      </c>
      <c r="D674" t="str">
        <f>VLOOKUP(C674,Employee!$A$1:$B$1803,2,0)</f>
        <v>Brigitte Gordon</v>
      </c>
      <c r="E674" t="str">
        <f>VLOOKUP(MID(B674,FIND(":",B674,FIND(":",B674)+1)+1,1),Employee!$C$1:$D$1803,2)</f>
        <v>Female</v>
      </c>
      <c r="F674">
        <f t="shared" si="131"/>
        <v>42</v>
      </c>
      <c r="G674">
        <f t="shared" si="132"/>
        <v>40</v>
      </c>
      <c r="H674" t="str">
        <f t="shared" si="134"/>
        <v>R9</v>
      </c>
      <c r="I674" t="str">
        <f>VLOOKUP(V674,Guide!$B$12:$C$18,2,0)</f>
        <v>SM</v>
      </c>
      <c r="J674" s="12" t="str">
        <f t="shared" si="135"/>
        <v>C2</v>
      </c>
      <c r="K674" s="12">
        <v>32354</v>
      </c>
      <c r="L674" s="12" t="str">
        <f t="shared" si="136"/>
        <v>Millennial</v>
      </c>
      <c r="M674">
        <f t="shared" ca="1" si="137"/>
        <v>36</v>
      </c>
      <c r="N674" s="12">
        <v>42971</v>
      </c>
      <c r="O674" s="14">
        <f t="shared" ca="1" si="138"/>
        <v>7</v>
      </c>
      <c r="P674" s="13">
        <v>140609</v>
      </c>
      <c r="Q674" s="13" t="str">
        <f t="shared" ca="1" si="139"/>
        <v>5 - 10 Year</v>
      </c>
      <c r="R674" s="3" t="str">
        <f t="shared" ca="1" si="142"/>
        <v>10%</v>
      </c>
      <c r="S674" s="13">
        <f t="shared" ca="1" si="140"/>
        <v>14060.900000000001</v>
      </c>
      <c r="T674" s="13">
        <f t="shared" ca="1" si="141"/>
        <v>126548.1</v>
      </c>
      <c r="U674" t="str">
        <f>VLOOKUP(MID(B674,G674,F674-G674),Department!$A$1:$C$20,2,0)</f>
        <v xml:space="preserve">Presales </v>
      </c>
      <c r="V674" t="str">
        <f>VLOOKUP(U674,Department!$B$1:$C$20,2,0)</f>
        <v>Sales and Marketing</v>
      </c>
      <c r="W674" t="str">
        <f>VLOOKUP(MID(B674,FIND(":",B674,F674+1)+1,2),Employee!$G$1:$H$8,2,0)</f>
        <v>Canada</v>
      </c>
    </row>
    <row r="675" spans="1:23" x14ac:dyDescent="0.35">
      <c r="A675" t="str">
        <f t="shared" si="130"/>
        <v>EMP-ENG-R12-2012</v>
      </c>
      <c r="B675" t="s">
        <v>739</v>
      </c>
      <c r="C675" t="str">
        <f t="shared" si="133"/>
        <v>N7669</v>
      </c>
      <c r="D675" t="str">
        <f>VLOOKUP(C675,Employee!$A$1:$B$1803,2,0)</f>
        <v>Willis Hicks</v>
      </c>
      <c r="E675" t="str">
        <f>VLOOKUP(MID(B675,FIND(":",B675,FIND(":",B675)+1)+1,1),Employee!$C$1:$D$1803,2)</f>
        <v>Male</v>
      </c>
      <c r="F675">
        <f t="shared" si="131"/>
        <v>42</v>
      </c>
      <c r="G675">
        <f t="shared" si="132"/>
        <v>39</v>
      </c>
      <c r="H675" t="str">
        <f t="shared" si="134"/>
        <v>R12</v>
      </c>
      <c r="I675" t="str">
        <f>VLOOKUP(V675,Guide!$B$12:$C$18,2,0)</f>
        <v>ENG</v>
      </c>
      <c r="J675" s="12" t="str">
        <f t="shared" si="135"/>
        <v>C4</v>
      </c>
      <c r="K675" s="12">
        <v>32181</v>
      </c>
      <c r="L675" s="12" t="str">
        <f t="shared" si="136"/>
        <v>Millennial</v>
      </c>
      <c r="M675">
        <f t="shared" ca="1" si="137"/>
        <v>37</v>
      </c>
      <c r="N675" s="12">
        <v>41197</v>
      </c>
      <c r="O675" s="14">
        <f t="shared" ca="1" si="138"/>
        <v>12</v>
      </c>
      <c r="P675" s="13">
        <v>138234</v>
      </c>
      <c r="Q675" s="13" t="str">
        <f t="shared" ca="1" si="139"/>
        <v>11 - 15 Year</v>
      </c>
      <c r="R675" s="3" t="str">
        <f t="shared" ca="1" si="142"/>
        <v>15%</v>
      </c>
      <c r="S675" s="13">
        <f t="shared" ca="1" si="140"/>
        <v>20735.099999999999</v>
      </c>
      <c r="T675" s="13">
        <f t="shared" ca="1" si="141"/>
        <v>117498.9</v>
      </c>
      <c r="U675" t="str">
        <f>VLOOKUP(MID(B675,G675,F675-G675),Department!$A$1:$C$20,2,0)</f>
        <v>Data Analyst</v>
      </c>
      <c r="V675" t="str">
        <f>VLOOKUP(U675,Department!$B$1:$C$20,2,0)</f>
        <v>Engineering and Data</v>
      </c>
      <c r="W675" t="str">
        <f>VLOOKUP(MID(B675,FIND(":",B675,F675+1)+1,2),Employee!$G$1:$H$8,2,0)</f>
        <v>Australia</v>
      </c>
    </row>
    <row r="676" spans="1:23" x14ac:dyDescent="0.35">
      <c r="A676" t="str">
        <f t="shared" si="130"/>
        <v>EMP-PM-R6-2017</v>
      </c>
      <c r="B676" t="s">
        <v>740</v>
      </c>
      <c r="C676" t="str">
        <f t="shared" si="133"/>
        <v>N17936</v>
      </c>
      <c r="D676" t="str">
        <f>VLOOKUP(C676,Employee!$A$1:$B$1803,2,0)</f>
        <v>Edwardo Cochran</v>
      </c>
      <c r="E676" t="str">
        <f>VLOOKUP(MID(B676,FIND(":",B676,FIND(":",B676)+1)+1,1),Employee!$C$1:$D$1803,2)</f>
        <v>Male</v>
      </c>
      <c r="F676">
        <f t="shared" si="131"/>
        <v>42</v>
      </c>
      <c r="G676">
        <f t="shared" si="132"/>
        <v>40</v>
      </c>
      <c r="H676" t="str">
        <f t="shared" si="134"/>
        <v>R6</v>
      </c>
      <c r="I676" t="str">
        <f>VLOOKUP(V676,Guide!$B$12:$C$18,2,0)</f>
        <v>PM</v>
      </c>
      <c r="J676" s="12" t="str">
        <f t="shared" si="135"/>
        <v>C2</v>
      </c>
      <c r="K676" s="12">
        <v>32615</v>
      </c>
      <c r="L676" s="12" t="str">
        <f t="shared" si="136"/>
        <v>Millennial</v>
      </c>
      <c r="M676">
        <f t="shared" ca="1" si="137"/>
        <v>35</v>
      </c>
      <c r="N676" s="12">
        <v>42859</v>
      </c>
      <c r="O676" s="14">
        <f t="shared" ca="1" si="138"/>
        <v>7</v>
      </c>
      <c r="P676" s="13">
        <v>95440</v>
      </c>
      <c r="Q676" s="13" t="str">
        <f t="shared" ca="1" si="139"/>
        <v>5 - 10 Year</v>
      </c>
      <c r="R676" s="3" t="str">
        <f t="shared" ca="1" si="142"/>
        <v>10%</v>
      </c>
      <c r="S676" s="13">
        <f t="shared" ca="1" si="140"/>
        <v>9544</v>
      </c>
      <c r="T676" s="13">
        <f t="shared" ca="1" si="141"/>
        <v>85896</v>
      </c>
      <c r="U676" t="str">
        <f>VLOOKUP(MID(B676,G676,F676-G676),Department!$A$1:$C$20,2,0)</f>
        <v>UI/UX</v>
      </c>
      <c r="V676" t="str">
        <f>VLOOKUP(U676,Department!$B$1:$C$20,2,0)</f>
        <v>Product Management</v>
      </c>
      <c r="W676" t="str">
        <f>VLOOKUP(MID(B676,FIND(":",B676,F676+1)+1,2),Employee!$G$1:$H$8,2,0)</f>
        <v>Canada</v>
      </c>
    </row>
    <row r="677" spans="1:23" x14ac:dyDescent="0.35">
      <c r="A677" t="str">
        <f t="shared" si="130"/>
        <v>EMP-ENG-R12-2018</v>
      </c>
      <c r="B677" t="s">
        <v>741</v>
      </c>
      <c r="C677" t="str">
        <f t="shared" si="133"/>
        <v>N19887</v>
      </c>
      <c r="D677" t="str">
        <f>VLOOKUP(C677,Employee!$A$1:$B$1803,2,0)</f>
        <v>Olivia Mccoy</v>
      </c>
      <c r="E677" t="str">
        <f>VLOOKUP(MID(B677,FIND(":",B677,FIND(":",B677)+1)+1,1),Employee!$C$1:$D$1803,2)</f>
        <v>Female</v>
      </c>
      <c r="F677">
        <f t="shared" si="131"/>
        <v>43</v>
      </c>
      <c r="G677">
        <f t="shared" si="132"/>
        <v>40</v>
      </c>
      <c r="H677" t="str">
        <f t="shared" si="134"/>
        <v>R12</v>
      </c>
      <c r="I677" t="str">
        <f>VLOOKUP(V677,Guide!$B$12:$C$18,2,0)</f>
        <v>ENG</v>
      </c>
      <c r="J677" s="12" t="str">
        <f t="shared" si="135"/>
        <v>C6</v>
      </c>
      <c r="K677" s="12">
        <v>33379</v>
      </c>
      <c r="L677" s="12" t="str">
        <f t="shared" si="136"/>
        <v>Millennial</v>
      </c>
      <c r="M677">
        <f t="shared" ca="1" si="137"/>
        <v>33</v>
      </c>
      <c r="N677" s="12">
        <v>43150</v>
      </c>
      <c r="O677" s="14">
        <f t="shared" ca="1" si="138"/>
        <v>7</v>
      </c>
      <c r="P677" s="13">
        <v>87473</v>
      </c>
      <c r="Q677" s="13" t="str">
        <f t="shared" ca="1" si="139"/>
        <v>5 - 10 Year</v>
      </c>
      <c r="R677" s="3" t="str">
        <f t="shared" ca="1" si="142"/>
        <v>10%</v>
      </c>
      <c r="S677" s="13">
        <f t="shared" ca="1" si="140"/>
        <v>8747.3000000000011</v>
      </c>
      <c r="T677" s="13">
        <f t="shared" ca="1" si="141"/>
        <v>78725.7</v>
      </c>
      <c r="U677" t="str">
        <f>VLOOKUP(MID(B677,G677,F677-G677),Department!$A$1:$C$20,2,0)</f>
        <v>Data Analyst</v>
      </c>
      <c r="V677" t="str">
        <f>VLOOKUP(U677,Department!$B$1:$C$20,2,0)</f>
        <v>Engineering and Data</v>
      </c>
      <c r="W677" t="str">
        <f>VLOOKUP(MID(B677,FIND(":",B677,F677+1)+1,2),Employee!$G$1:$H$8,2,0)</f>
        <v>France</v>
      </c>
    </row>
    <row r="678" spans="1:23" x14ac:dyDescent="0.35">
      <c r="A678" t="str">
        <f t="shared" si="130"/>
        <v>EMP-ENG-R3-2019</v>
      </c>
      <c r="B678" t="s">
        <v>742</v>
      </c>
      <c r="C678" t="str">
        <f t="shared" si="133"/>
        <v>N21970</v>
      </c>
      <c r="D678" t="str">
        <f>VLOOKUP(C678,Employee!$A$1:$B$1803,2,0)</f>
        <v>Toni Blake</v>
      </c>
      <c r="E678" t="str">
        <f>VLOOKUP(MID(B678,FIND(":",B678,FIND(":",B678)+1)+1,1),Employee!$C$1:$D$1803,2)</f>
        <v>Female</v>
      </c>
      <c r="F678">
        <f t="shared" si="131"/>
        <v>42</v>
      </c>
      <c r="G678">
        <f t="shared" si="132"/>
        <v>40</v>
      </c>
      <c r="H678" t="str">
        <f t="shared" si="134"/>
        <v>R3</v>
      </c>
      <c r="I678" t="str">
        <f>VLOOKUP(V678,Guide!$B$12:$C$18,2,0)</f>
        <v>ENG</v>
      </c>
      <c r="J678" s="12" t="str">
        <f t="shared" si="135"/>
        <v>C6</v>
      </c>
      <c r="K678" s="12">
        <v>31472</v>
      </c>
      <c r="L678" s="12" t="str">
        <f t="shared" si="136"/>
        <v>Millennial</v>
      </c>
      <c r="M678">
        <f t="shared" ca="1" si="137"/>
        <v>38</v>
      </c>
      <c r="N678" s="12">
        <v>43622</v>
      </c>
      <c r="O678" s="14">
        <f t="shared" ca="1" si="138"/>
        <v>5</v>
      </c>
      <c r="P678" s="13">
        <v>197486</v>
      </c>
      <c r="Q678" s="13" t="str">
        <f t="shared" ca="1" si="139"/>
        <v>5 - 10 Year</v>
      </c>
      <c r="R678" s="3" t="str">
        <f t="shared" ca="1" si="142"/>
        <v>10%</v>
      </c>
      <c r="S678" s="13">
        <f t="shared" ca="1" si="140"/>
        <v>19748.600000000002</v>
      </c>
      <c r="T678" s="13">
        <f t="shared" ca="1" si="141"/>
        <v>177737.4</v>
      </c>
      <c r="U678" t="str">
        <f>VLOOKUP(MID(B678,G678,F678-G678),Department!$A$1:$C$20,2,0)</f>
        <v>Software Quality Assurance</v>
      </c>
      <c r="V678" t="str">
        <f>VLOOKUP(U678,Department!$B$1:$C$20,2,0)</f>
        <v>Engineering and Data</v>
      </c>
      <c r="W678" t="str">
        <f>VLOOKUP(MID(B678,FIND(":",B678,F678+1)+1,2),Employee!$G$1:$H$8,2,0)</f>
        <v>France</v>
      </c>
    </row>
    <row r="679" spans="1:23" x14ac:dyDescent="0.35">
      <c r="A679" t="str">
        <f t="shared" si="130"/>
        <v>EMP-SM-R9-2017</v>
      </c>
      <c r="B679" t="s">
        <v>743</v>
      </c>
      <c r="C679" t="str">
        <f t="shared" si="133"/>
        <v>N18559</v>
      </c>
      <c r="D679" t="str">
        <f>VLOOKUP(C679,Employee!$A$1:$B$1803,2,0)</f>
        <v>Henrietta Archer</v>
      </c>
      <c r="E679" t="str">
        <f>VLOOKUP(MID(B679,FIND(":",B679,FIND(":",B679)+1)+1,1),Employee!$C$1:$D$1803,2)</f>
        <v>Female</v>
      </c>
      <c r="F679">
        <f t="shared" si="131"/>
        <v>42</v>
      </c>
      <c r="G679">
        <f t="shared" si="132"/>
        <v>40</v>
      </c>
      <c r="H679" t="str">
        <f t="shared" si="134"/>
        <v>R9</v>
      </c>
      <c r="I679" t="str">
        <f>VLOOKUP(V679,Guide!$B$12:$C$18,2,0)</f>
        <v>SM</v>
      </c>
      <c r="J679" s="12" t="str">
        <f t="shared" si="135"/>
        <v>C7</v>
      </c>
      <c r="K679" s="12">
        <v>31150</v>
      </c>
      <c r="L679" s="12" t="str">
        <f t="shared" si="136"/>
        <v>Millennial</v>
      </c>
      <c r="M679">
        <f t="shared" ca="1" si="137"/>
        <v>39</v>
      </c>
      <c r="N679" s="12">
        <v>42926</v>
      </c>
      <c r="O679" s="14">
        <f t="shared" ca="1" si="138"/>
        <v>7</v>
      </c>
      <c r="P679" s="13">
        <v>159366</v>
      </c>
      <c r="Q679" s="13" t="str">
        <f t="shared" ca="1" si="139"/>
        <v>5 - 10 Year</v>
      </c>
      <c r="R679" s="3" t="str">
        <f t="shared" ca="1" si="142"/>
        <v>10%</v>
      </c>
      <c r="S679" s="13">
        <f t="shared" ca="1" si="140"/>
        <v>15936.6</v>
      </c>
      <c r="T679" s="13">
        <f t="shared" ca="1" si="141"/>
        <v>143429.4</v>
      </c>
      <c r="U679" t="str">
        <f>VLOOKUP(MID(B679,G679,F679-G679),Department!$A$1:$C$20,2,0)</f>
        <v xml:space="preserve">Presales </v>
      </c>
      <c r="V679" t="str">
        <f>VLOOKUP(U679,Department!$B$1:$C$20,2,0)</f>
        <v>Sales and Marketing</v>
      </c>
      <c r="W679" t="str">
        <f>VLOOKUP(MID(B679,FIND(":",B679,F679+1)+1,2),Employee!$G$1:$H$8,2,0)</f>
        <v>Argentina</v>
      </c>
    </row>
    <row r="680" spans="1:23" x14ac:dyDescent="0.35">
      <c r="A680" t="str">
        <f t="shared" si="130"/>
        <v>EMP-OPR-R16-2016</v>
      </c>
      <c r="B680" t="s">
        <v>744</v>
      </c>
      <c r="C680" t="str">
        <f t="shared" si="133"/>
        <v>N15712</v>
      </c>
      <c r="D680" t="str">
        <f>VLOOKUP(C680,Employee!$A$1:$B$1803,2,0)</f>
        <v>Elmo Cooper</v>
      </c>
      <c r="E680" t="str">
        <f>VLOOKUP(MID(B680,FIND(":",B680,FIND(":",B680)+1)+1,1),Employee!$C$1:$D$1803,2)</f>
        <v>Male</v>
      </c>
      <c r="F680">
        <f t="shared" si="131"/>
        <v>43</v>
      </c>
      <c r="G680">
        <f t="shared" si="132"/>
        <v>40</v>
      </c>
      <c r="H680" t="str">
        <f t="shared" si="134"/>
        <v>R16</v>
      </c>
      <c r="I680" t="str">
        <f>VLOOKUP(V680,Guide!$B$12:$C$18,2,0)</f>
        <v>OPR</v>
      </c>
      <c r="J680" s="12" t="str">
        <f t="shared" si="135"/>
        <v>C5</v>
      </c>
      <c r="K680" s="12">
        <v>33255</v>
      </c>
      <c r="L680" s="12" t="str">
        <f t="shared" si="136"/>
        <v>Millennial</v>
      </c>
      <c r="M680">
        <f t="shared" ca="1" si="137"/>
        <v>34</v>
      </c>
      <c r="N680" s="12">
        <v>42457</v>
      </c>
      <c r="O680" s="14">
        <f t="shared" ca="1" si="138"/>
        <v>8</v>
      </c>
      <c r="P680" s="13">
        <v>154735</v>
      </c>
      <c r="Q680" s="13" t="str">
        <f t="shared" ca="1" si="139"/>
        <v>5 - 10 Year</v>
      </c>
      <c r="R680" s="3" t="str">
        <f t="shared" ca="1" si="142"/>
        <v>10%</v>
      </c>
      <c r="S680" s="13">
        <f t="shared" ca="1" si="140"/>
        <v>15473.5</v>
      </c>
      <c r="T680" s="13">
        <f t="shared" ca="1" si="141"/>
        <v>139261.5</v>
      </c>
      <c r="U680" t="str">
        <f>VLOOKUP(MID(B680,G680,F680-G680),Department!$A$1:$C$20,2,0)</f>
        <v>IT Support</v>
      </c>
      <c r="V680" t="str">
        <f>VLOOKUP(U680,Department!$B$1:$C$20,2,0)</f>
        <v>Operation</v>
      </c>
      <c r="W680" t="str">
        <f>VLOOKUP(MID(B680,FIND(":",B680,F680+1)+1,2),Employee!$G$1:$H$8,2,0)</f>
        <v>Germany</v>
      </c>
    </row>
    <row r="681" spans="1:23" x14ac:dyDescent="0.35">
      <c r="A681" t="str">
        <f t="shared" si="130"/>
        <v>EMP-FN-R19-2016</v>
      </c>
      <c r="B681" t="s">
        <v>745</v>
      </c>
      <c r="C681" t="str">
        <f t="shared" si="133"/>
        <v>N16476</v>
      </c>
      <c r="D681" t="str">
        <f>VLOOKUP(C681,Employee!$A$1:$B$1803,2,0)</f>
        <v>Kip Christian</v>
      </c>
      <c r="E681" t="str">
        <f>VLOOKUP(MID(B681,FIND(":",B681,FIND(":",B681)+1)+1,1),Employee!$C$1:$D$1803,2)</f>
        <v>Male</v>
      </c>
      <c r="F681">
        <f t="shared" si="131"/>
        <v>43</v>
      </c>
      <c r="G681">
        <f t="shared" si="132"/>
        <v>40</v>
      </c>
      <c r="H681" t="str">
        <f t="shared" si="134"/>
        <v>R19</v>
      </c>
      <c r="I681" t="str">
        <f>VLOOKUP(V681,Guide!$B$12:$C$18,2,0)</f>
        <v>FN</v>
      </c>
      <c r="J681" s="12" t="str">
        <f t="shared" si="135"/>
        <v>C6</v>
      </c>
      <c r="K681" s="12">
        <v>31428</v>
      </c>
      <c r="L681" s="12" t="str">
        <f t="shared" si="136"/>
        <v>Millennial</v>
      </c>
      <c r="M681">
        <f t="shared" ca="1" si="137"/>
        <v>39</v>
      </c>
      <c r="N681" s="12">
        <v>42572</v>
      </c>
      <c r="O681" s="14">
        <f t="shared" ca="1" si="138"/>
        <v>8</v>
      </c>
      <c r="P681" s="13">
        <v>222235</v>
      </c>
      <c r="Q681" s="13" t="str">
        <f t="shared" ca="1" si="139"/>
        <v>5 - 10 Year</v>
      </c>
      <c r="R681" s="3" t="str">
        <f t="shared" ca="1" si="142"/>
        <v>10%</v>
      </c>
      <c r="S681" s="13">
        <f t="shared" ca="1" si="140"/>
        <v>22223.5</v>
      </c>
      <c r="T681" s="13">
        <f t="shared" ca="1" si="141"/>
        <v>200011.5</v>
      </c>
      <c r="U681" t="str">
        <f>VLOOKUP(MID(B681,G681,F681-G681),Department!$A$1:$C$20,2,0)</f>
        <v>Accounting</v>
      </c>
      <c r="V681" t="str">
        <f>VLOOKUP(U681,Department!$B$1:$C$20,2,0)</f>
        <v>Finance</v>
      </c>
      <c r="W681" t="str">
        <f>VLOOKUP(MID(B681,FIND(":",B681,F681+1)+1,2),Employee!$G$1:$H$8,2,0)</f>
        <v>France</v>
      </c>
    </row>
    <row r="682" spans="1:23" x14ac:dyDescent="0.35">
      <c r="A682" t="str">
        <f t="shared" si="130"/>
        <v>EMP-HR-R18-2015</v>
      </c>
      <c r="B682" t="s">
        <v>746</v>
      </c>
      <c r="C682" t="str">
        <f t="shared" si="133"/>
        <v>N11999</v>
      </c>
      <c r="D682" t="str">
        <f>VLOOKUP(C682,Employee!$A$1:$B$1803,2,0)</f>
        <v>Noah Wells</v>
      </c>
      <c r="E682" t="str">
        <f>VLOOKUP(MID(B682,FIND(":",B682,FIND(":",B682)+1)+1,1),Employee!$C$1:$D$1803,2)</f>
        <v>Male</v>
      </c>
      <c r="F682">
        <f t="shared" si="131"/>
        <v>43</v>
      </c>
      <c r="G682">
        <f t="shared" si="132"/>
        <v>40</v>
      </c>
      <c r="H682" t="str">
        <f t="shared" si="134"/>
        <v>R18</v>
      </c>
      <c r="I682" t="str">
        <f>VLOOKUP(V682,Guide!$B$12:$C$18,2,0)</f>
        <v>HR</v>
      </c>
      <c r="J682" s="12" t="str">
        <f t="shared" si="135"/>
        <v>C1</v>
      </c>
      <c r="K682" s="12">
        <v>33108</v>
      </c>
      <c r="L682" s="12" t="str">
        <f t="shared" si="136"/>
        <v>Millennial</v>
      </c>
      <c r="M682">
        <f t="shared" ca="1" si="137"/>
        <v>34</v>
      </c>
      <c r="N682" s="12">
        <v>42051</v>
      </c>
      <c r="O682" s="14">
        <f t="shared" ca="1" si="138"/>
        <v>10</v>
      </c>
      <c r="P682" s="13">
        <v>185687</v>
      </c>
      <c r="Q682" s="13" t="str">
        <f t="shared" ca="1" si="139"/>
        <v>5 - 10 Year</v>
      </c>
      <c r="R682" s="3" t="str">
        <f t="shared" ca="1" si="142"/>
        <v>10%</v>
      </c>
      <c r="S682" s="13">
        <f t="shared" ca="1" si="140"/>
        <v>18568.7</v>
      </c>
      <c r="T682" s="13">
        <f t="shared" ca="1" si="141"/>
        <v>167118.29999999999</v>
      </c>
      <c r="U682" t="str">
        <f>VLOOKUP(MID(B682,G682,F682-G682),Department!$A$1:$C$20,2,0)</f>
        <v>HR</v>
      </c>
      <c r="V682" t="str">
        <f>VLOOKUP(U682,Department!$B$1:$C$20,2,0)</f>
        <v>HR</v>
      </c>
      <c r="W682" t="str">
        <f>VLOOKUP(MID(B682,FIND(":",B682,F682+1)+1,2),Employee!$G$1:$H$8,2,0)</f>
        <v>United States Of America</v>
      </c>
    </row>
    <row r="683" spans="1:23" x14ac:dyDescent="0.35">
      <c r="A683" t="str">
        <f t="shared" si="130"/>
        <v>EMP-ENG-R7-2009</v>
      </c>
      <c r="B683" t="s">
        <v>747</v>
      </c>
      <c r="C683" t="str">
        <f t="shared" si="133"/>
        <v>N4782</v>
      </c>
      <c r="D683" t="str">
        <f>VLOOKUP(C683,Employee!$A$1:$B$1803,2,0)</f>
        <v>Stacey Harrington</v>
      </c>
      <c r="E683" t="str">
        <f>VLOOKUP(MID(B683,FIND(":",B683,FIND(":",B683)+1)+1,1),Employee!$C$1:$D$1803,2)</f>
        <v>Female</v>
      </c>
      <c r="F683">
        <f t="shared" si="131"/>
        <v>41</v>
      </c>
      <c r="G683">
        <f t="shared" si="132"/>
        <v>39</v>
      </c>
      <c r="H683" t="str">
        <f t="shared" si="134"/>
        <v>R7</v>
      </c>
      <c r="I683" t="str">
        <f>VLOOKUP(V683,Guide!$B$12:$C$18,2,0)</f>
        <v>ENG</v>
      </c>
      <c r="J683" s="12" t="str">
        <f t="shared" si="135"/>
        <v>C4</v>
      </c>
      <c r="K683" s="12">
        <v>30599</v>
      </c>
      <c r="L683" s="12" t="str">
        <f t="shared" si="136"/>
        <v>Millennial</v>
      </c>
      <c r="M683">
        <f t="shared" ca="1" si="137"/>
        <v>41</v>
      </c>
      <c r="N683" s="12">
        <v>39944</v>
      </c>
      <c r="O683" s="14">
        <f t="shared" ca="1" si="138"/>
        <v>15</v>
      </c>
      <c r="P683" s="13">
        <v>300785</v>
      </c>
      <c r="Q683" s="13" t="str">
        <f t="shared" ca="1" si="139"/>
        <v>11 - 15 Year</v>
      </c>
      <c r="R683" s="3" t="str">
        <f t="shared" ca="1" si="142"/>
        <v>15%</v>
      </c>
      <c r="S683" s="13">
        <f t="shared" ca="1" si="140"/>
        <v>45117.75</v>
      </c>
      <c r="T683" s="13">
        <f t="shared" ca="1" si="141"/>
        <v>255667.25</v>
      </c>
      <c r="U683" t="str">
        <f>VLOOKUP(MID(B683,G683,F683-G683),Department!$A$1:$C$20,2,0)</f>
        <v>AI Engineer</v>
      </c>
      <c r="V683" t="str">
        <f>VLOOKUP(U683,Department!$B$1:$C$20,2,0)</f>
        <v>Engineering and Data</v>
      </c>
      <c r="W683" t="str">
        <f>VLOOKUP(MID(B683,FIND(":",B683,F683+1)+1,2),Employee!$G$1:$H$8,2,0)</f>
        <v>Australia</v>
      </c>
    </row>
    <row r="684" spans="1:23" x14ac:dyDescent="0.35">
      <c r="A684" t="str">
        <f t="shared" si="130"/>
        <v>EMP-PM-R14-2018</v>
      </c>
      <c r="B684" t="s">
        <v>748</v>
      </c>
      <c r="C684" t="str">
        <f t="shared" si="133"/>
        <v>N20957</v>
      </c>
      <c r="D684" t="str">
        <f>VLOOKUP(C684,Employee!$A$1:$B$1803,2,0)</f>
        <v>Antwan Zimmerman</v>
      </c>
      <c r="E684" t="str">
        <f>VLOOKUP(MID(B684,FIND(":",B684,FIND(":",B684)+1)+1,1),Employee!$C$1:$D$1803,2)</f>
        <v>Male</v>
      </c>
      <c r="F684">
        <f t="shared" si="131"/>
        <v>43</v>
      </c>
      <c r="G684">
        <f t="shared" si="132"/>
        <v>40</v>
      </c>
      <c r="H684" t="str">
        <f t="shared" si="134"/>
        <v>R14</v>
      </c>
      <c r="I684" t="str">
        <f>VLOOKUP(V684,Guide!$B$12:$C$18,2,0)</f>
        <v>PM</v>
      </c>
      <c r="J684" s="12" t="str">
        <f t="shared" si="135"/>
        <v>C1</v>
      </c>
      <c r="K684" s="12">
        <v>33402</v>
      </c>
      <c r="L684" s="12" t="str">
        <f t="shared" si="136"/>
        <v>Millennial</v>
      </c>
      <c r="M684">
        <f t="shared" ca="1" si="137"/>
        <v>33</v>
      </c>
      <c r="N684" s="12">
        <v>43384</v>
      </c>
      <c r="O684" s="14">
        <f t="shared" ca="1" si="138"/>
        <v>6</v>
      </c>
      <c r="P684" s="13">
        <v>183012</v>
      </c>
      <c r="Q684" s="13" t="str">
        <f t="shared" ca="1" si="139"/>
        <v>5 - 10 Year</v>
      </c>
      <c r="R684" s="3" t="str">
        <f t="shared" ca="1" si="142"/>
        <v>10%</v>
      </c>
      <c r="S684" s="13">
        <f t="shared" ca="1" si="140"/>
        <v>18301.2</v>
      </c>
      <c r="T684" s="13">
        <f t="shared" ca="1" si="141"/>
        <v>164710.79999999999</v>
      </c>
      <c r="U684" t="str">
        <f>VLOOKUP(MID(B684,G684,F684-G684),Department!$A$1:$C$20,2,0)</f>
        <v>SEO Specialist</v>
      </c>
      <c r="V684" t="str">
        <f>VLOOKUP(U684,Department!$B$1:$C$20,2,0)</f>
        <v>Product Management</v>
      </c>
      <c r="W684" t="str">
        <f>VLOOKUP(MID(B684,FIND(":",B684,F684+1)+1,2),Employee!$G$1:$H$8,2,0)</f>
        <v>United States Of America</v>
      </c>
    </row>
    <row r="685" spans="1:23" x14ac:dyDescent="0.35">
      <c r="A685" t="str">
        <f t="shared" si="130"/>
        <v>EMP-OPR-R8-2014</v>
      </c>
      <c r="B685" t="s">
        <v>749</v>
      </c>
      <c r="C685" t="str">
        <f t="shared" si="133"/>
        <v>N11503</v>
      </c>
      <c r="D685" t="str">
        <f>VLOOKUP(C685,Employee!$A$1:$B$1803,2,0)</f>
        <v>Normand Donovan</v>
      </c>
      <c r="E685" t="str">
        <f>VLOOKUP(MID(B685,FIND(":",B685,FIND(":",B685)+1)+1,1),Employee!$C$1:$D$1803,2)</f>
        <v>Male</v>
      </c>
      <c r="F685">
        <f t="shared" si="131"/>
        <v>42</v>
      </c>
      <c r="G685">
        <f t="shared" si="132"/>
        <v>40</v>
      </c>
      <c r="H685" t="str">
        <f t="shared" si="134"/>
        <v>R8</v>
      </c>
      <c r="I685" t="str">
        <f>VLOOKUP(V685,Guide!$B$12:$C$18,2,0)</f>
        <v>OPR</v>
      </c>
      <c r="J685" s="12" t="str">
        <f t="shared" si="135"/>
        <v>C1</v>
      </c>
      <c r="K685" s="12">
        <v>31889</v>
      </c>
      <c r="L685" s="12" t="str">
        <f t="shared" si="136"/>
        <v>Millennial</v>
      </c>
      <c r="M685">
        <f t="shared" ca="1" si="137"/>
        <v>37</v>
      </c>
      <c r="N685" s="12">
        <v>41960</v>
      </c>
      <c r="O685" s="14">
        <f t="shared" ca="1" si="138"/>
        <v>10</v>
      </c>
      <c r="P685" s="13">
        <v>132568</v>
      </c>
      <c r="Q685" s="13" t="str">
        <f t="shared" ca="1" si="139"/>
        <v>5 - 10 Year</v>
      </c>
      <c r="R685" s="3" t="str">
        <f t="shared" ca="1" si="142"/>
        <v>10%</v>
      </c>
      <c r="S685" s="13">
        <f t="shared" ca="1" si="140"/>
        <v>13256.800000000001</v>
      </c>
      <c r="T685" s="13">
        <f t="shared" ca="1" si="141"/>
        <v>119311.2</v>
      </c>
      <c r="U685" t="str">
        <f>VLOOKUP(MID(B685,G685,F685-G685),Department!$A$1:$C$20,2,0)</f>
        <v>DevOps Engineer</v>
      </c>
      <c r="V685" t="str">
        <f>VLOOKUP(U685,Department!$B$1:$C$20,2,0)</f>
        <v>Operation</v>
      </c>
      <c r="W685" t="str">
        <f>VLOOKUP(MID(B685,FIND(":",B685,F685+1)+1,2),Employee!$G$1:$H$8,2,0)</f>
        <v>United States Of America</v>
      </c>
    </row>
    <row r="686" spans="1:23" x14ac:dyDescent="0.35">
      <c r="A686" t="str">
        <f t="shared" si="130"/>
        <v>EMP-ENG-R12-2017</v>
      </c>
      <c r="B686" t="s">
        <v>750</v>
      </c>
      <c r="C686" t="str">
        <f t="shared" si="133"/>
        <v>N19456</v>
      </c>
      <c r="D686" t="str">
        <f>VLOOKUP(C686,Employee!$A$1:$B$1803,2,0)</f>
        <v>Vicki Braun</v>
      </c>
      <c r="E686" t="str">
        <f>VLOOKUP(MID(B686,FIND(":",B686,FIND(":",B686)+1)+1,1),Employee!$C$1:$D$1803,2)</f>
        <v>Female</v>
      </c>
      <c r="F686">
        <f t="shared" si="131"/>
        <v>43</v>
      </c>
      <c r="G686">
        <f t="shared" si="132"/>
        <v>40</v>
      </c>
      <c r="H686" t="str">
        <f t="shared" si="134"/>
        <v>R12</v>
      </c>
      <c r="I686" t="str">
        <f>VLOOKUP(V686,Guide!$B$12:$C$18,2,0)</f>
        <v>ENG</v>
      </c>
      <c r="J686" s="12" t="str">
        <f t="shared" si="135"/>
        <v>C7</v>
      </c>
      <c r="K686" s="12">
        <v>31055</v>
      </c>
      <c r="L686" s="12" t="str">
        <f t="shared" si="136"/>
        <v>Millennial</v>
      </c>
      <c r="M686">
        <f t="shared" ca="1" si="137"/>
        <v>40</v>
      </c>
      <c r="N686" s="12">
        <v>43045</v>
      </c>
      <c r="O686" s="14">
        <f t="shared" ca="1" si="138"/>
        <v>7</v>
      </c>
      <c r="P686" s="13">
        <v>135454</v>
      </c>
      <c r="Q686" s="13" t="str">
        <f t="shared" ca="1" si="139"/>
        <v>5 - 10 Year</v>
      </c>
      <c r="R686" s="3" t="str">
        <f t="shared" ca="1" si="142"/>
        <v>10%</v>
      </c>
      <c r="S686" s="13">
        <f t="shared" ca="1" si="140"/>
        <v>13545.400000000001</v>
      </c>
      <c r="T686" s="13">
        <f t="shared" ca="1" si="141"/>
        <v>121908.6</v>
      </c>
      <c r="U686" t="str">
        <f>VLOOKUP(MID(B686,G686,F686-G686),Department!$A$1:$C$20,2,0)</f>
        <v>Data Analyst</v>
      </c>
      <c r="V686" t="str">
        <f>VLOOKUP(U686,Department!$B$1:$C$20,2,0)</f>
        <v>Engineering and Data</v>
      </c>
      <c r="W686" t="str">
        <f>VLOOKUP(MID(B686,FIND(":",B686,F686+1)+1,2),Employee!$G$1:$H$8,2,0)</f>
        <v>Argentina</v>
      </c>
    </row>
    <row r="687" spans="1:23" x14ac:dyDescent="0.35">
      <c r="A687" t="str">
        <f t="shared" si="130"/>
        <v>EMP-PM-R14-2009</v>
      </c>
      <c r="B687" t="s">
        <v>751</v>
      </c>
      <c r="C687" t="str">
        <f t="shared" si="133"/>
        <v>N4748</v>
      </c>
      <c r="D687" t="str">
        <f>VLOOKUP(C687,Employee!$A$1:$B$1803,2,0)</f>
        <v>Theron Dunlap</v>
      </c>
      <c r="E687" t="str">
        <f>VLOOKUP(MID(B687,FIND(":",B687,FIND(":",B687)+1)+1,1),Employee!$C$1:$D$1803,2)</f>
        <v>Male</v>
      </c>
      <c r="F687">
        <f t="shared" si="131"/>
        <v>42</v>
      </c>
      <c r="G687">
        <f t="shared" si="132"/>
        <v>39</v>
      </c>
      <c r="H687" t="str">
        <f t="shared" si="134"/>
        <v>R14</v>
      </c>
      <c r="I687" t="str">
        <f>VLOOKUP(V687,Guide!$B$12:$C$18,2,0)</f>
        <v>PM</v>
      </c>
      <c r="J687" s="12" t="str">
        <f t="shared" si="135"/>
        <v>C4</v>
      </c>
      <c r="K687" s="12">
        <v>29402</v>
      </c>
      <c r="L687" s="12" t="str">
        <f t="shared" si="136"/>
        <v>Gen X</v>
      </c>
      <c r="M687">
        <f t="shared" ca="1" si="137"/>
        <v>44</v>
      </c>
      <c r="N687" s="12">
        <v>39909</v>
      </c>
      <c r="O687" s="14">
        <f t="shared" ca="1" si="138"/>
        <v>15</v>
      </c>
      <c r="P687" s="13">
        <v>383403</v>
      </c>
      <c r="Q687" s="13" t="str">
        <f t="shared" ca="1" si="139"/>
        <v>11 - 15 Year</v>
      </c>
      <c r="R687" s="3" t="str">
        <f t="shared" ca="1" si="142"/>
        <v>15%</v>
      </c>
      <c r="S687" s="13">
        <f t="shared" ca="1" si="140"/>
        <v>57510.45</v>
      </c>
      <c r="T687" s="13">
        <f t="shared" ca="1" si="141"/>
        <v>325892.55</v>
      </c>
      <c r="U687" t="str">
        <f>VLOOKUP(MID(B687,G687,F687-G687),Department!$A$1:$C$20,2,0)</f>
        <v>SEO Specialist</v>
      </c>
      <c r="V687" t="str">
        <f>VLOOKUP(U687,Department!$B$1:$C$20,2,0)</f>
        <v>Product Management</v>
      </c>
      <c r="W687" t="str">
        <f>VLOOKUP(MID(B687,FIND(":",B687,F687+1)+1,2),Employee!$G$1:$H$8,2,0)</f>
        <v>Australia</v>
      </c>
    </row>
    <row r="688" spans="1:23" x14ac:dyDescent="0.35">
      <c r="A688" t="str">
        <f t="shared" si="130"/>
        <v>EMP-PM-R14-2019</v>
      </c>
      <c r="B688" t="s">
        <v>752</v>
      </c>
      <c r="C688" t="str">
        <f t="shared" si="133"/>
        <v>N6273</v>
      </c>
      <c r="D688" t="str">
        <f>VLOOKUP(C688,Employee!$A$1:$B$1803,2,0)</f>
        <v>Gabriel Knapp</v>
      </c>
      <c r="E688" t="str">
        <f>VLOOKUP(MID(B688,FIND(":",B688,FIND(":",B688)+1)+1,1),Employee!$C$1:$D$1803,2)</f>
        <v>Male</v>
      </c>
      <c r="F688">
        <f t="shared" si="131"/>
        <v>42</v>
      </c>
      <c r="G688">
        <f t="shared" si="132"/>
        <v>39</v>
      </c>
      <c r="H688" t="str">
        <f t="shared" si="134"/>
        <v>R14</v>
      </c>
      <c r="I688" t="str">
        <f>VLOOKUP(V688,Guide!$B$12:$C$18,2,0)</f>
        <v>PM</v>
      </c>
      <c r="J688" s="12" t="str">
        <f t="shared" si="135"/>
        <v>C3</v>
      </c>
      <c r="K688" s="12">
        <v>32772</v>
      </c>
      <c r="L688" s="12" t="str">
        <f t="shared" si="136"/>
        <v>Millennial</v>
      </c>
      <c r="M688">
        <f t="shared" ca="1" si="137"/>
        <v>35</v>
      </c>
      <c r="N688" s="12">
        <v>43748</v>
      </c>
      <c r="O688" s="14">
        <f t="shared" ca="1" si="138"/>
        <v>5</v>
      </c>
      <c r="P688" s="13">
        <v>167600</v>
      </c>
      <c r="Q688" s="13" t="str">
        <f t="shared" ca="1" si="139"/>
        <v>5 - 10 Year</v>
      </c>
      <c r="R688" s="3" t="str">
        <f t="shared" ca="1" si="142"/>
        <v>10%</v>
      </c>
      <c r="S688" s="13">
        <f t="shared" ca="1" si="140"/>
        <v>16760</v>
      </c>
      <c r="T688" s="13">
        <f t="shared" ca="1" si="141"/>
        <v>150840</v>
      </c>
      <c r="U688" t="str">
        <f>VLOOKUP(MID(B688,G688,F688-G688),Department!$A$1:$C$20,2,0)</f>
        <v>SEO Specialist</v>
      </c>
      <c r="V688" t="str">
        <f>VLOOKUP(U688,Department!$B$1:$C$20,2,0)</f>
        <v>Product Management</v>
      </c>
      <c r="W688" t="str">
        <f>VLOOKUP(MID(B688,FIND(":",B688,F688+1)+1,2),Employee!$G$1:$H$8,2,0)</f>
        <v>United Kingdom</v>
      </c>
    </row>
    <row r="689" spans="1:23" x14ac:dyDescent="0.35">
      <c r="A689" t="str">
        <f t="shared" si="130"/>
        <v>EMP-SM-R15-2007</v>
      </c>
      <c r="B689" t="s">
        <v>753</v>
      </c>
      <c r="C689" t="str">
        <f t="shared" si="133"/>
        <v>N4069</v>
      </c>
      <c r="D689" t="str">
        <f>VLOOKUP(C689,Employee!$A$1:$B$1803,2,0)</f>
        <v>Kieth Fleming</v>
      </c>
      <c r="E689" t="str">
        <f>VLOOKUP(MID(B689,FIND(":",B689,FIND(":",B689)+1)+1,1),Employee!$C$1:$D$1803,2)</f>
        <v>Male</v>
      </c>
      <c r="F689">
        <f t="shared" si="131"/>
        <v>42</v>
      </c>
      <c r="G689">
        <f t="shared" si="132"/>
        <v>39</v>
      </c>
      <c r="H689" t="str">
        <f t="shared" si="134"/>
        <v>R15</v>
      </c>
      <c r="I689" t="str">
        <f>VLOOKUP(V689,Guide!$B$12:$C$18,2,0)</f>
        <v>SM</v>
      </c>
      <c r="J689" s="12" t="str">
        <f t="shared" si="135"/>
        <v>C4</v>
      </c>
      <c r="K689" s="12">
        <v>29351</v>
      </c>
      <c r="L689" s="12" t="str">
        <f t="shared" si="136"/>
        <v>Gen X</v>
      </c>
      <c r="M689">
        <f t="shared" ca="1" si="137"/>
        <v>44</v>
      </c>
      <c r="N689" s="12">
        <v>39442</v>
      </c>
      <c r="O689" s="14">
        <f t="shared" ca="1" si="138"/>
        <v>17</v>
      </c>
      <c r="P689" s="13">
        <v>454997</v>
      </c>
      <c r="Q689" s="13" t="str">
        <f t="shared" ca="1" si="139"/>
        <v>16 - 20 Year</v>
      </c>
      <c r="R689" s="3" t="str">
        <f t="shared" ca="1" si="142"/>
        <v>20%</v>
      </c>
      <c r="S689" s="13">
        <f t="shared" ca="1" si="140"/>
        <v>90999.400000000009</v>
      </c>
      <c r="T689" s="13">
        <f t="shared" ca="1" si="141"/>
        <v>363997.6</v>
      </c>
      <c r="U689" t="str">
        <f>VLOOKUP(MID(B689,G689,F689-G689),Department!$A$1:$C$20,2,0)</f>
        <v>Sales</v>
      </c>
      <c r="V689" t="str">
        <f>VLOOKUP(U689,Department!$B$1:$C$20,2,0)</f>
        <v>Sales and Marketing</v>
      </c>
      <c r="W689" t="str">
        <f>VLOOKUP(MID(B689,FIND(":",B689,F689+1)+1,2),Employee!$G$1:$H$8,2,0)</f>
        <v>Australia</v>
      </c>
    </row>
    <row r="690" spans="1:23" x14ac:dyDescent="0.35">
      <c r="A690" t="str">
        <f t="shared" si="130"/>
        <v>EMP-PM-R6-2009</v>
      </c>
      <c r="B690" t="s">
        <v>754</v>
      </c>
      <c r="C690" t="str">
        <f t="shared" si="133"/>
        <v>N4672</v>
      </c>
      <c r="D690" t="str">
        <f>VLOOKUP(C690,Employee!$A$1:$B$1803,2,0)</f>
        <v>Alfred Hickman</v>
      </c>
      <c r="E690" t="str">
        <f>VLOOKUP(MID(B690,FIND(":",B690,FIND(":",B690)+1)+1,1),Employee!$C$1:$D$1803,2)</f>
        <v>Male</v>
      </c>
      <c r="F690">
        <f t="shared" si="131"/>
        <v>41</v>
      </c>
      <c r="G690">
        <f t="shared" si="132"/>
        <v>39</v>
      </c>
      <c r="H690" t="str">
        <f t="shared" si="134"/>
        <v>R6</v>
      </c>
      <c r="I690" t="str">
        <f>VLOOKUP(V690,Guide!$B$12:$C$18,2,0)</f>
        <v>PM</v>
      </c>
      <c r="J690" s="12" t="str">
        <f t="shared" si="135"/>
        <v>C1</v>
      </c>
      <c r="K690" s="12">
        <v>26562</v>
      </c>
      <c r="L690" s="12" t="str">
        <f t="shared" si="136"/>
        <v>Gen X</v>
      </c>
      <c r="M690">
        <f t="shared" ca="1" si="137"/>
        <v>52</v>
      </c>
      <c r="N690" s="12">
        <v>39853</v>
      </c>
      <c r="O690" s="14">
        <f t="shared" ca="1" si="138"/>
        <v>16</v>
      </c>
      <c r="P690" s="13">
        <v>1024965</v>
      </c>
      <c r="Q690" s="13" t="str">
        <f t="shared" ca="1" si="139"/>
        <v>16 - 20 Year</v>
      </c>
      <c r="R690" s="3" t="str">
        <f t="shared" ca="1" si="142"/>
        <v>20%</v>
      </c>
      <c r="S690" s="13">
        <f t="shared" ca="1" si="140"/>
        <v>204993</v>
      </c>
      <c r="T690" s="13">
        <f t="shared" ca="1" si="141"/>
        <v>819972</v>
      </c>
      <c r="U690" t="str">
        <f>VLOOKUP(MID(B690,G690,F690-G690),Department!$A$1:$C$20,2,0)</f>
        <v>UI/UX</v>
      </c>
      <c r="V690" t="str">
        <f>VLOOKUP(U690,Department!$B$1:$C$20,2,0)</f>
        <v>Product Management</v>
      </c>
      <c r="W690" t="str">
        <f>VLOOKUP(MID(B690,FIND(":",B690,F690+1)+1,2),Employee!$G$1:$H$8,2,0)</f>
        <v>United States Of America</v>
      </c>
    </row>
    <row r="691" spans="1:23" x14ac:dyDescent="0.35">
      <c r="A691" t="str">
        <f t="shared" si="130"/>
        <v>EMP-PM-R14-2014</v>
      </c>
      <c r="B691" t="s">
        <v>755</v>
      </c>
      <c r="C691" t="str">
        <f t="shared" si="133"/>
        <v>N10522</v>
      </c>
      <c r="D691" t="str">
        <f>VLOOKUP(C691,Employee!$A$1:$B$1803,2,0)</f>
        <v>Freddie Nielsen</v>
      </c>
      <c r="E691" t="str">
        <f>VLOOKUP(MID(B691,FIND(":",B691,FIND(":",B691)+1)+1,1),Employee!$C$1:$D$1803,2)</f>
        <v>Male</v>
      </c>
      <c r="F691">
        <f t="shared" si="131"/>
        <v>43</v>
      </c>
      <c r="G691">
        <f t="shared" si="132"/>
        <v>40</v>
      </c>
      <c r="H691" t="str">
        <f t="shared" si="134"/>
        <v>R14</v>
      </c>
      <c r="I691" t="str">
        <f>VLOOKUP(V691,Guide!$B$12:$C$18,2,0)</f>
        <v>PM</v>
      </c>
      <c r="J691" s="12" t="str">
        <f t="shared" si="135"/>
        <v>C4</v>
      </c>
      <c r="K691" s="12">
        <v>32280</v>
      </c>
      <c r="L691" s="12" t="str">
        <f t="shared" si="136"/>
        <v>Millennial</v>
      </c>
      <c r="M691">
        <f t="shared" ca="1" si="137"/>
        <v>36</v>
      </c>
      <c r="N691" s="12">
        <v>41795</v>
      </c>
      <c r="O691" s="14">
        <f t="shared" ca="1" si="138"/>
        <v>10</v>
      </c>
      <c r="P691" s="13">
        <v>249442</v>
      </c>
      <c r="Q691" s="13" t="str">
        <f t="shared" ca="1" si="139"/>
        <v>5 - 10 Year</v>
      </c>
      <c r="R691" s="3" t="str">
        <f t="shared" ca="1" si="142"/>
        <v>10%</v>
      </c>
      <c r="S691" s="13">
        <f t="shared" ca="1" si="140"/>
        <v>24944.2</v>
      </c>
      <c r="T691" s="13">
        <f t="shared" ca="1" si="141"/>
        <v>224497.8</v>
      </c>
      <c r="U691" t="str">
        <f>VLOOKUP(MID(B691,G691,F691-G691),Department!$A$1:$C$20,2,0)</f>
        <v>SEO Specialist</v>
      </c>
      <c r="V691" t="str">
        <f>VLOOKUP(U691,Department!$B$1:$C$20,2,0)</f>
        <v>Product Management</v>
      </c>
      <c r="W691" t="str">
        <f>VLOOKUP(MID(B691,FIND(":",B691,F691+1)+1,2),Employee!$G$1:$H$8,2,0)</f>
        <v>Australia</v>
      </c>
    </row>
    <row r="692" spans="1:23" x14ac:dyDescent="0.35">
      <c r="A692" t="str">
        <f t="shared" si="130"/>
        <v>EMP-OPR-R11-2011</v>
      </c>
      <c r="B692" t="s">
        <v>756</v>
      </c>
      <c r="C692" t="str">
        <f t="shared" si="133"/>
        <v>N6238</v>
      </c>
      <c r="D692" t="str">
        <f>VLOOKUP(C692,Employee!$A$1:$B$1803,2,0)</f>
        <v>Lori Pena</v>
      </c>
      <c r="E692" t="str">
        <f>VLOOKUP(MID(B692,FIND(":",B692,FIND(":",B692)+1)+1,1),Employee!$C$1:$D$1803,2)</f>
        <v>Female</v>
      </c>
      <c r="F692">
        <f t="shared" si="131"/>
        <v>42</v>
      </c>
      <c r="G692">
        <f t="shared" si="132"/>
        <v>39</v>
      </c>
      <c r="H692" t="str">
        <f t="shared" si="134"/>
        <v>R11</v>
      </c>
      <c r="I692" t="str">
        <f>VLOOKUP(V692,Guide!$B$12:$C$18,2,0)</f>
        <v>OPR</v>
      </c>
      <c r="J692" s="12" t="str">
        <f t="shared" si="135"/>
        <v>C6</v>
      </c>
      <c r="K692" s="12">
        <v>30938</v>
      </c>
      <c r="L692" s="12" t="str">
        <f t="shared" si="136"/>
        <v>Millennial</v>
      </c>
      <c r="M692">
        <f t="shared" ca="1" si="137"/>
        <v>40</v>
      </c>
      <c r="N692" s="12">
        <v>40721</v>
      </c>
      <c r="O692" s="14">
        <f t="shared" ca="1" si="138"/>
        <v>13</v>
      </c>
      <c r="P692" s="13">
        <v>312856</v>
      </c>
      <c r="Q692" s="13" t="str">
        <f t="shared" ca="1" si="139"/>
        <v>11 - 15 Year</v>
      </c>
      <c r="R692" s="3" t="str">
        <f t="shared" ca="1" si="142"/>
        <v>15%</v>
      </c>
      <c r="S692" s="13">
        <f t="shared" ca="1" si="140"/>
        <v>46928.4</v>
      </c>
      <c r="T692" s="13">
        <f t="shared" ca="1" si="141"/>
        <v>265927.59999999998</v>
      </c>
      <c r="U692" t="str">
        <f>VLOOKUP(MID(B692,G692,F692-G692),Department!$A$1:$C$20,2,0)</f>
        <v>Technical Support</v>
      </c>
      <c r="V692" t="str">
        <f>VLOOKUP(U692,Department!$B$1:$C$20,2,0)</f>
        <v>Operation</v>
      </c>
      <c r="W692" t="str">
        <f>VLOOKUP(MID(B692,FIND(":",B692,F692+1)+1,2),Employee!$G$1:$H$8,2,0)</f>
        <v>France</v>
      </c>
    </row>
    <row r="693" spans="1:23" x14ac:dyDescent="0.35">
      <c r="A693" t="str">
        <f t="shared" si="130"/>
        <v>EMP-PM-R14-2008</v>
      </c>
      <c r="B693" t="s">
        <v>757</v>
      </c>
      <c r="C693" t="str">
        <f t="shared" si="133"/>
        <v>N4212</v>
      </c>
      <c r="D693" t="str">
        <f>VLOOKUP(C693,Employee!$A$1:$B$1803,2,0)</f>
        <v>Rey Rollins</v>
      </c>
      <c r="E693" t="str">
        <f>VLOOKUP(MID(B693,FIND(":",B693,FIND(":",B693)+1)+1,1),Employee!$C$1:$D$1803,2)</f>
        <v>Male</v>
      </c>
      <c r="F693">
        <f t="shared" si="131"/>
        <v>42</v>
      </c>
      <c r="G693">
        <f t="shared" si="132"/>
        <v>39</v>
      </c>
      <c r="H693" t="str">
        <f t="shared" si="134"/>
        <v>R14</v>
      </c>
      <c r="I693" t="str">
        <f>VLOOKUP(V693,Guide!$B$12:$C$18,2,0)</f>
        <v>PM</v>
      </c>
      <c r="J693" s="12" t="str">
        <f t="shared" si="135"/>
        <v>C5</v>
      </c>
      <c r="K693" s="12">
        <v>30185</v>
      </c>
      <c r="L693" s="12" t="str">
        <f t="shared" si="136"/>
        <v>Millennial</v>
      </c>
      <c r="M693">
        <f t="shared" ca="1" si="137"/>
        <v>42</v>
      </c>
      <c r="N693" s="12">
        <v>39540</v>
      </c>
      <c r="O693" s="14">
        <f t="shared" ca="1" si="138"/>
        <v>16</v>
      </c>
      <c r="P693" s="13">
        <v>285580</v>
      </c>
      <c r="Q693" s="13" t="str">
        <f t="shared" ca="1" si="139"/>
        <v>16 - 20 Year</v>
      </c>
      <c r="R693" s="3" t="str">
        <f t="shared" ca="1" si="142"/>
        <v>20%</v>
      </c>
      <c r="S693" s="13">
        <f t="shared" ca="1" si="140"/>
        <v>57116</v>
      </c>
      <c r="T693" s="13">
        <f t="shared" ca="1" si="141"/>
        <v>228464</v>
      </c>
      <c r="U693" t="str">
        <f>VLOOKUP(MID(B693,G693,F693-G693),Department!$A$1:$C$20,2,0)</f>
        <v>SEO Specialist</v>
      </c>
      <c r="V693" t="str">
        <f>VLOOKUP(U693,Department!$B$1:$C$20,2,0)</f>
        <v>Product Management</v>
      </c>
      <c r="W693" t="str">
        <f>VLOOKUP(MID(B693,FIND(":",B693,F693+1)+1,2),Employee!$G$1:$H$8,2,0)</f>
        <v>Germany</v>
      </c>
    </row>
    <row r="694" spans="1:23" x14ac:dyDescent="0.35">
      <c r="A694" t="str">
        <f t="shared" si="130"/>
        <v>EMP-ENG-R7-2017</v>
      </c>
      <c r="B694" t="s">
        <v>758</v>
      </c>
      <c r="C694" t="str">
        <f t="shared" si="133"/>
        <v>N17931</v>
      </c>
      <c r="D694" t="str">
        <f>VLOOKUP(C694,Employee!$A$1:$B$1803,2,0)</f>
        <v>Concetta Brady</v>
      </c>
      <c r="E694" t="str">
        <f>VLOOKUP(MID(B694,FIND(":",B694,FIND(":",B694)+1)+1,1),Employee!$C$1:$D$1803,2)</f>
        <v>Female</v>
      </c>
      <c r="F694">
        <f t="shared" si="131"/>
        <v>42</v>
      </c>
      <c r="G694">
        <f t="shared" si="132"/>
        <v>40</v>
      </c>
      <c r="H694" t="str">
        <f t="shared" si="134"/>
        <v>R7</v>
      </c>
      <c r="I694" t="str">
        <f>VLOOKUP(V694,Guide!$B$12:$C$18,2,0)</f>
        <v>ENG</v>
      </c>
      <c r="J694" s="12" t="str">
        <f t="shared" si="135"/>
        <v>C2</v>
      </c>
      <c r="K694" s="12">
        <v>32470</v>
      </c>
      <c r="L694" s="12" t="str">
        <f t="shared" si="136"/>
        <v>Millennial</v>
      </c>
      <c r="M694">
        <f t="shared" ca="1" si="137"/>
        <v>36</v>
      </c>
      <c r="N694" s="12">
        <v>42859</v>
      </c>
      <c r="O694" s="14">
        <f t="shared" ca="1" si="138"/>
        <v>7</v>
      </c>
      <c r="P694" s="13">
        <v>96221</v>
      </c>
      <c r="Q694" s="13" t="str">
        <f t="shared" ca="1" si="139"/>
        <v>5 - 10 Year</v>
      </c>
      <c r="R694" s="3" t="str">
        <f t="shared" ca="1" si="142"/>
        <v>10%</v>
      </c>
      <c r="S694" s="13">
        <f t="shared" ca="1" si="140"/>
        <v>9622.1</v>
      </c>
      <c r="T694" s="13">
        <f t="shared" ca="1" si="141"/>
        <v>86598.9</v>
      </c>
      <c r="U694" t="str">
        <f>VLOOKUP(MID(B694,G694,F694-G694),Department!$A$1:$C$20,2,0)</f>
        <v>AI Engineer</v>
      </c>
      <c r="V694" t="str">
        <f>VLOOKUP(U694,Department!$B$1:$C$20,2,0)</f>
        <v>Engineering and Data</v>
      </c>
      <c r="W694" t="str">
        <f>VLOOKUP(MID(B694,FIND(":",B694,F694+1)+1,2),Employee!$G$1:$H$8,2,0)</f>
        <v>Canada</v>
      </c>
    </row>
    <row r="695" spans="1:23" x14ac:dyDescent="0.35">
      <c r="A695" t="str">
        <f t="shared" si="130"/>
        <v>EMP-HR-R18-2017</v>
      </c>
      <c r="B695" t="s">
        <v>759</v>
      </c>
      <c r="C695" t="str">
        <f t="shared" si="133"/>
        <v>N18585</v>
      </c>
      <c r="D695" t="str">
        <f>VLOOKUP(C695,Employee!$A$1:$B$1803,2,0)</f>
        <v>Harley Mullins</v>
      </c>
      <c r="E695" t="str">
        <f>VLOOKUP(MID(B695,FIND(":",B695,FIND(":",B695)+1)+1,1),Employee!$C$1:$D$1803,2)</f>
        <v>Male</v>
      </c>
      <c r="F695">
        <f t="shared" si="131"/>
        <v>43</v>
      </c>
      <c r="G695">
        <f t="shared" si="132"/>
        <v>40</v>
      </c>
      <c r="H695" t="str">
        <f t="shared" si="134"/>
        <v>R18</v>
      </c>
      <c r="I695" t="str">
        <f>VLOOKUP(V695,Guide!$B$12:$C$18,2,0)</f>
        <v>HR</v>
      </c>
      <c r="J695" s="12" t="str">
        <f t="shared" si="135"/>
        <v>C3</v>
      </c>
      <c r="K695" s="12">
        <v>31955</v>
      </c>
      <c r="L695" s="12" t="str">
        <f t="shared" si="136"/>
        <v>Millennial</v>
      </c>
      <c r="M695">
        <f t="shared" ca="1" si="137"/>
        <v>37</v>
      </c>
      <c r="N695" s="12">
        <v>42929</v>
      </c>
      <c r="O695" s="14">
        <f t="shared" ca="1" si="138"/>
        <v>7</v>
      </c>
      <c r="P695" s="13">
        <v>84392</v>
      </c>
      <c r="Q695" s="13" t="str">
        <f t="shared" ca="1" si="139"/>
        <v>5 - 10 Year</v>
      </c>
      <c r="R695" s="3" t="str">
        <f t="shared" ca="1" si="142"/>
        <v>10%</v>
      </c>
      <c r="S695" s="13">
        <f t="shared" ca="1" si="140"/>
        <v>8439.2000000000007</v>
      </c>
      <c r="T695" s="13">
        <f t="shared" ca="1" si="141"/>
        <v>75952.800000000003</v>
      </c>
      <c r="U695" t="str">
        <f>VLOOKUP(MID(B695,G695,F695-G695),Department!$A$1:$C$20,2,0)</f>
        <v>HR</v>
      </c>
      <c r="V695" t="str">
        <f>VLOOKUP(U695,Department!$B$1:$C$20,2,0)</f>
        <v>HR</v>
      </c>
      <c r="W695" t="str">
        <f>VLOOKUP(MID(B695,FIND(":",B695,F695+1)+1,2),Employee!$G$1:$H$8,2,0)</f>
        <v>United Kingdom</v>
      </c>
    </row>
    <row r="696" spans="1:23" x14ac:dyDescent="0.35">
      <c r="A696" t="str">
        <f t="shared" si="130"/>
        <v>EMP-ENG-R7-2014</v>
      </c>
      <c r="B696" t="s">
        <v>760</v>
      </c>
      <c r="C696" t="str">
        <f t="shared" si="133"/>
        <v>N10879</v>
      </c>
      <c r="D696" t="str">
        <f>VLOOKUP(C696,Employee!$A$1:$B$1803,2,0)</f>
        <v>Mavis Jackson</v>
      </c>
      <c r="E696" t="str">
        <f>VLOOKUP(MID(B696,FIND(":",B696,FIND(":",B696)+1)+1,1),Employee!$C$1:$D$1803,2)</f>
        <v>Female</v>
      </c>
      <c r="F696">
        <f t="shared" si="131"/>
        <v>42</v>
      </c>
      <c r="G696">
        <f t="shared" si="132"/>
        <v>40</v>
      </c>
      <c r="H696" t="str">
        <f t="shared" si="134"/>
        <v>R7</v>
      </c>
      <c r="I696" t="str">
        <f>VLOOKUP(V696,Guide!$B$12:$C$18,2,0)</f>
        <v>ENG</v>
      </c>
      <c r="J696" s="12" t="str">
        <f t="shared" si="135"/>
        <v>C5</v>
      </c>
      <c r="K696" s="12">
        <v>32060</v>
      </c>
      <c r="L696" s="12" t="str">
        <f t="shared" si="136"/>
        <v>Millennial</v>
      </c>
      <c r="M696">
        <f t="shared" ca="1" si="137"/>
        <v>37</v>
      </c>
      <c r="N696" s="12">
        <v>41856</v>
      </c>
      <c r="O696" s="14">
        <f t="shared" ca="1" si="138"/>
        <v>10</v>
      </c>
      <c r="P696" s="13">
        <v>157291</v>
      </c>
      <c r="Q696" s="13" t="str">
        <f t="shared" ca="1" si="139"/>
        <v>5 - 10 Year</v>
      </c>
      <c r="R696" s="3" t="str">
        <f t="shared" ca="1" si="142"/>
        <v>10%</v>
      </c>
      <c r="S696" s="13">
        <f t="shared" ca="1" si="140"/>
        <v>15729.1</v>
      </c>
      <c r="T696" s="13">
        <f t="shared" ca="1" si="141"/>
        <v>141561.9</v>
      </c>
      <c r="U696" t="str">
        <f>VLOOKUP(MID(B696,G696,F696-G696),Department!$A$1:$C$20,2,0)</f>
        <v>AI Engineer</v>
      </c>
      <c r="V696" t="str">
        <f>VLOOKUP(U696,Department!$B$1:$C$20,2,0)</f>
        <v>Engineering and Data</v>
      </c>
      <c r="W696" t="str">
        <f>VLOOKUP(MID(B696,FIND(":",B696,F696+1)+1,2),Employee!$G$1:$H$8,2,0)</f>
        <v>Germany</v>
      </c>
    </row>
    <row r="697" spans="1:23" x14ac:dyDescent="0.35">
      <c r="A697" t="str">
        <f t="shared" si="130"/>
        <v>EMP-ENG-R7-2019</v>
      </c>
      <c r="B697" t="s">
        <v>761</v>
      </c>
      <c r="C697" t="str">
        <f t="shared" si="133"/>
        <v>N22573</v>
      </c>
      <c r="D697" t="str">
        <f>VLOOKUP(C697,Employee!$A$1:$B$1803,2,0)</f>
        <v>Olive Monroe</v>
      </c>
      <c r="E697" t="str">
        <f>VLOOKUP(MID(B697,FIND(":",B697,FIND(":",B697)+1)+1,1),Employee!$C$1:$D$1803,2)</f>
        <v>Female</v>
      </c>
      <c r="F697">
        <f t="shared" si="131"/>
        <v>42</v>
      </c>
      <c r="G697">
        <f t="shared" si="132"/>
        <v>40</v>
      </c>
      <c r="H697" t="str">
        <f t="shared" si="134"/>
        <v>R7</v>
      </c>
      <c r="I697" t="str">
        <f>VLOOKUP(V697,Guide!$B$12:$C$18,2,0)</f>
        <v>ENG</v>
      </c>
      <c r="J697" s="12" t="str">
        <f t="shared" si="135"/>
        <v>C6</v>
      </c>
      <c r="K697" s="12">
        <v>33737</v>
      </c>
      <c r="L697" s="12" t="str">
        <f t="shared" si="136"/>
        <v>Millennial</v>
      </c>
      <c r="M697">
        <f t="shared" ca="1" si="137"/>
        <v>32</v>
      </c>
      <c r="N697" s="12">
        <v>43731</v>
      </c>
      <c r="O697" s="14">
        <f t="shared" ca="1" si="138"/>
        <v>5</v>
      </c>
      <c r="P697" s="13">
        <v>102266</v>
      </c>
      <c r="Q697" s="13" t="str">
        <f t="shared" ca="1" si="139"/>
        <v>5 - 10 Year</v>
      </c>
      <c r="R697" s="3" t="str">
        <f t="shared" ca="1" si="142"/>
        <v>10%</v>
      </c>
      <c r="S697" s="13">
        <f t="shared" ca="1" si="140"/>
        <v>10226.6</v>
      </c>
      <c r="T697" s="13">
        <f t="shared" ca="1" si="141"/>
        <v>92039.4</v>
      </c>
      <c r="U697" t="str">
        <f>VLOOKUP(MID(B697,G697,F697-G697),Department!$A$1:$C$20,2,0)</f>
        <v>AI Engineer</v>
      </c>
      <c r="V697" t="str">
        <f>VLOOKUP(U697,Department!$B$1:$C$20,2,0)</f>
        <v>Engineering and Data</v>
      </c>
      <c r="W697" t="str">
        <f>VLOOKUP(MID(B697,FIND(":",B697,F697+1)+1,2),Employee!$G$1:$H$8,2,0)</f>
        <v>France</v>
      </c>
    </row>
    <row r="698" spans="1:23" x14ac:dyDescent="0.35">
      <c r="A698" t="str">
        <f t="shared" si="130"/>
        <v>EMP-HR-R18-2007</v>
      </c>
      <c r="B698" t="s">
        <v>762</v>
      </c>
      <c r="C698" t="str">
        <f t="shared" si="133"/>
        <v>N3753</v>
      </c>
      <c r="D698" t="str">
        <f>VLOOKUP(C698,Employee!$A$1:$B$1803,2,0)</f>
        <v>Emmitt Daniels</v>
      </c>
      <c r="E698" t="str">
        <f>VLOOKUP(MID(B698,FIND(":",B698,FIND(":",B698)+1)+1,1),Employee!$C$1:$D$1803,2)</f>
        <v>Male</v>
      </c>
      <c r="F698">
        <f t="shared" si="131"/>
        <v>42</v>
      </c>
      <c r="G698">
        <f t="shared" si="132"/>
        <v>39</v>
      </c>
      <c r="H698" t="str">
        <f t="shared" si="134"/>
        <v>R18</v>
      </c>
      <c r="I698" t="str">
        <f>VLOOKUP(V698,Guide!$B$12:$C$18,2,0)</f>
        <v>HR</v>
      </c>
      <c r="J698" s="12" t="str">
        <f t="shared" si="135"/>
        <v>C4</v>
      </c>
      <c r="K698" s="12">
        <v>28819</v>
      </c>
      <c r="L698" s="12" t="str">
        <f t="shared" si="136"/>
        <v>Gen X</v>
      </c>
      <c r="M698">
        <f t="shared" ca="1" si="137"/>
        <v>46</v>
      </c>
      <c r="N698" s="12">
        <v>39328</v>
      </c>
      <c r="O698" s="14">
        <f t="shared" ca="1" si="138"/>
        <v>17</v>
      </c>
      <c r="P698" s="13">
        <v>163092</v>
      </c>
      <c r="Q698" s="13" t="str">
        <f t="shared" ca="1" si="139"/>
        <v>16 - 20 Year</v>
      </c>
      <c r="R698" s="3" t="str">
        <f t="shared" ca="1" si="142"/>
        <v>20%</v>
      </c>
      <c r="S698" s="13">
        <f t="shared" ca="1" si="140"/>
        <v>32618.400000000001</v>
      </c>
      <c r="T698" s="13">
        <f t="shared" ca="1" si="141"/>
        <v>130473.60000000001</v>
      </c>
      <c r="U698" t="str">
        <f>VLOOKUP(MID(B698,G698,F698-G698),Department!$A$1:$C$20,2,0)</f>
        <v>HR</v>
      </c>
      <c r="V698" t="str">
        <f>VLOOKUP(U698,Department!$B$1:$C$20,2,0)</f>
        <v>HR</v>
      </c>
      <c r="W698" t="str">
        <f>VLOOKUP(MID(B698,FIND(":",B698,F698+1)+1,2),Employee!$G$1:$H$8,2,0)</f>
        <v>Australia</v>
      </c>
    </row>
    <row r="699" spans="1:23" x14ac:dyDescent="0.35">
      <c r="A699" t="str">
        <f t="shared" si="130"/>
        <v>EMP-OPR-R11-2017</v>
      </c>
      <c r="B699" t="s">
        <v>763</v>
      </c>
      <c r="C699" t="str">
        <f t="shared" si="133"/>
        <v>N17132</v>
      </c>
      <c r="D699" t="str">
        <f>VLOOKUP(C699,Employee!$A$1:$B$1803,2,0)</f>
        <v>Arron Figueroa</v>
      </c>
      <c r="E699" t="str">
        <f>VLOOKUP(MID(B699,FIND(":",B699,FIND(":",B699)+1)+1,1),Employee!$C$1:$D$1803,2)</f>
        <v>Male</v>
      </c>
      <c r="F699">
        <f t="shared" si="131"/>
        <v>43</v>
      </c>
      <c r="G699">
        <f t="shared" si="132"/>
        <v>40</v>
      </c>
      <c r="H699" t="str">
        <f t="shared" si="134"/>
        <v>R11</v>
      </c>
      <c r="I699" t="str">
        <f>VLOOKUP(V699,Guide!$B$12:$C$18,2,0)</f>
        <v>OPR</v>
      </c>
      <c r="J699" s="12" t="str">
        <f t="shared" si="135"/>
        <v>C5</v>
      </c>
      <c r="K699" s="12">
        <v>32377</v>
      </c>
      <c r="L699" s="12" t="str">
        <f t="shared" si="136"/>
        <v>Millennial</v>
      </c>
      <c r="M699">
        <f t="shared" ca="1" si="137"/>
        <v>36</v>
      </c>
      <c r="N699" s="12">
        <v>42737</v>
      </c>
      <c r="O699" s="14">
        <f t="shared" ca="1" si="138"/>
        <v>8</v>
      </c>
      <c r="P699" s="13">
        <v>176041</v>
      </c>
      <c r="Q699" s="13" t="str">
        <f t="shared" ca="1" si="139"/>
        <v>5 - 10 Year</v>
      </c>
      <c r="R699" s="3" t="str">
        <f t="shared" ca="1" si="142"/>
        <v>10%</v>
      </c>
      <c r="S699" s="13">
        <f t="shared" ca="1" si="140"/>
        <v>17604.100000000002</v>
      </c>
      <c r="T699" s="13">
        <f t="shared" ca="1" si="141"/>
        <v>158436.9</v>
      </c>
      <c r="U699" t="str">
        <f>VLOOKUP(MID(B699,G699,F699-G699),Department!$A$1:$C$20,2,0)</f>
        <v>Technical Support</v>
      </c>
      <c r="V699" t="str">
        <f>VLOOKUP(U699,Department!$B$1:$C$20,2,0)</f>
        <v>Operation</v>
      </c>
      <c r="W699" t="str">
        <f>VLOOKUP(MID(B699,FIND(":",B699,F699+1)+1,2),Employee!$G$1:$H$8,2,0)</f>
        <v>Germany</v>
      </c>
    </row>
    <row r="700" spans="1:23" x14ac:dyDescent="0.35">
      <c r="A700" t="str">
        <f t="shared" si="130"/>
        <v>EMP-OPR-R16-2012</v>
      </c>
      <c r="B700" t="s">
        <v>764</v>
      </c>
      <c r="C700" t="str">
        <f t="shared" si="133"/>
        <v>N7529</v>
      </c>
      <c r="D700" t="str">
        <f>VLOOKUP(C700,Employee!$A$1:$B$1803,2,0)</f>
        <v>Janine Mccarty</v>
      </c>
      <c r="E700" t="str">
        <f>VLOOKUP(MID(B700,FIND(":",B700,FIND(":",B700)+1)+1,1),Employee!$C$1:$D$1803,2)</f>
        <v>Female</v>
      </c>
      <c r="F700">
        <f t="shared" si="131"/>
        <v>42</v>
      </c>
      <c r="G700">
        <f t="shared" si="132"/>
        <v>39</v>
      </c>
      <c r="H700" t="str">
        <f t="shared" si="134"/>
        <v>R16</v>
      </c>
      <c r="I700" t="str">
        <f>VLOOKUP(V700,Guide!$B$12:$C$18,2,0)</f>
        <v>OPR</v>
      </c>
      <c r="J700" s="12" t="str">
        <f t="shared" si="135"/>
        <v>C6</v>
      </c>
      <c r="K700" s="12">
        <v>28914</v>
      </c>
      <c r="L700" s="12" t="str">
        <f t="shared" si="136"/>
        <v>Gen X</v>
      </c>
      <c r="M700">
        <f t="shared" ca="1" si="137"/>
        <v>45</v>
      </c>
      <c r="N700" s="12">
        <v>41155</v>
      </c>
      <c r="O700" s="14">
        <f t="shared" ca="1" si="138"/>
        <v>12</v>
      </c>
      <c r="P700" s="13">
        <v>321718</v>
      </c>
      <c r="Q700" s="13" t="str">
        <f t="shared" ca="1" si="139"/>
        <v>11 - 15 Year</v>
      </c>
      <c r="R700" s="3" t="str">
        <f t="shared" ca="1" si="142"/>
        <v>15%</v>
      </c>
      <c r="S700" s="13">
        <f t="shared" ca="1" si="140"/>
        <v>48257.7</v>
      </c>
      <c r="T700" s="13">
        <f t="shared" ca="1" si="141"/>
        <v>273460.3</v>
      </c>
      <c r="U700" t="str">
        <f>VLOOKUP(MID(B700,G700,F700-G700),Department!$A$1:$C$20,2,0)</f>
        <v>IT Support</v>
      </c>
      <c r="V700" t="str">
        <f>VLOOKUP(U700,Department!$B$1:$C$20,2,0)</f>
        <v>Operation</v>
      </c>
      <c r="W700" t="str">
        <f>VLOOKUP(MID(B700,FIND(":",B700,F700+1)+1,2),Employee!$G$1:$H$8,2,0)</f>
        <v>France</v>
      </c>
    </row>
    <row r="701" spans="1:23" x14ac:dyDescent="0.35">
      <c r="A701" t="str">
        <f t="shared" si="130"/>
        <v>EMP-OPR-R16-2014</v>
      </c>
      <c r="B701" t="s">
        <v>765</v>
      </c>
      <c r="C701" t="str">
        <f t="shared" si="133"/>
        <v>N11623</v>
      </c>
      <c r="D701" t="str">
        <f>VLOOKUP(C701,Employee!$A$1:$B$1803,2,0)</f>
        <v>Savannah Ferrell</v>
      </c>
      <c r="E701" t="str">
        <f>VLOOKUP(MID(B701,FIND(":",B701,FIND(":",B701)+1)+1,1),Employee!$C$1:$D$1803,2)</f>
        <v>Female</v>
      </c>
      <c r="F701">
        <f t="shared" si="131"/>
        <v>43</v>
      </c>
      <c r="G701">
        <f t="shared" si="132"/>
        <v>40</v>
      </c>
      <c r="H701" t="str">
        <f t="shared" si="134"/>
        <v>R16</v>
      </c>
      <c r="I701" t="str">
        <f>VLOOKUP(V701,Guide!$B$12:$C$18,2,0)</f>
        <v>OPR</v>
      </c>
      <c r="J701" s="12" t="str">
        <f t="shared" si="135"/>
        <v>C3</v>
      </c>
      <c r="K701" s="12">
        <v>32501</v>
      </c>
      <c r="L701" s="12" t="str">
        <f t="shared" si="136"/>
        <v>Millennial</v>
      </c>
      <c r="M701">
        <f t="shared" ca="1" si="137"/>
        <v>36</v>
      </c>
      <c r="N701" s="12">
        <v>41981</v>
      </c>
      <c r="O701" s="14">
        <f t="shared" ca="1" si="138"/>
        <v>10</v>
      </c>
      <c r="P701" s="13">
        <v>179623</v>
      </c>
      <c r="Q701" s="13" t="str">
        <f t="shared" ca="1" si="139"/>
        <v>5 - 10 Year</v>
      </c>
      <c r="R701" s="3" t="str">
        <f t="shared" ca="1" si="142"/>
        <v>10%</v>
      </c>
      <c r="S701" s="13">
        <f t="shared" ca="1" si="140"/>
        <v>17962.3</v>
      </c>
      <c r="T701" s="13">
        <f t="shared" ca="1" si="141"/>
        <v>161660.70000000001</v>
      </c>
      <c r="U701" t="str">
        <f>VLOOKUP(MID(B701,G701,F701-G701),Department!$A$1:$C$20,2,0)</f>
        <v>IT Support</v>
      </c>
      <c r="V701" t="str">
        <f>VLOOKUP(U701,Department!$B$1:$C$20,2,0)</f>
        <v>Operation</v>
      </c>
      <c r="W701" t="str">
        <f>VLOOKUP(MID(B701,FIND(":",B701,F701+1)+1,2),Employee!$G$1:$H$8,2,0)</f>
        <v>United Kingdom</v>
      </c>
    </row>
    <row r="702" spans="1:23" x14ac:dyDescent="0.35">
      <c r="A702" t="str">
        <f t="shared" si="130"/>
        <v>EMP-PM-R14-2017</v>
      </c>
      <c r="B702" t="s">
        <v>766</v>
      </c>
      <c r="C702" t="str">
        <f t="shared" si="133"/>
        <v>N19398</v>
      </c>
      <c r="D702" t="str">
        <f>VLOOKUP(C702,Employee!$A$1:$B$1803,2,0)</f>
        <v>Liz Byrd</v>
      </c>
      <c r="E702" t="str">
        <f>VLOOKUP(MID(B702,FIND(":",B702,FIND(":",B702)+1)+1,1),Employee!$C$1:$D$1803,2)</f>
        <v>Female</v>
      </c>
      <c r="F702">
        <f t="shared" si="131"/>
        <v>43</v>
      </c>
      <c r="G702">
        <f t="shared" si="132"/>
        <v>40</v>
      </c>
      <c r="H702" t="str">
        <f t="shared" si="134"/>
        <v>R14</v>
      </c>
      <c r="I702" t="str">
        <f>VLOOKUP(V702,Guide!$B$12:$C$18,2,0)</f>
        <v>PM</v>
      </c>
      <c r="J702" s="12" t="str">
        <f t="shared" si="135"/>
        <v>C1</v>
      </c>
      <c r="K702" s="12">
        <v>33212</v>
      </c>
      <c r="L702" s="12" t="str">
        <f t="shared" si="136"/>
        <v>Millennial</v>
      </c>
      <c r="M702">
        <f t="shared" ca="1" si="137"/>
        <v>34</v>
      </c>
      <c r="N702" s="12">
        <v>43034</v>
      </c>
      <c r="O702" s="14">
        <f t="shared" ca="1" si="138"/>
        <v>7</v>
      </c>
      <c r="P702" s="13">
        <v>180489</v>
      </c>
      <c r="Q702" s="13" t="str">
        <f t="shared" ca="1" si="139"/>
        <v>5 - 10 Year</v>
      </c>
      <c r="R702" s="3" t="str">
        <f t="shared" ca="1" si="142"/>
        <v>10%</v>
      </c>
      <c r="S702" s="13">
        <f t="shared" ca="1" si="140"/>
        <v>18048.900000000001</v>
      </c>
      <c r="T702" s="13">
        <f t="shared" ca="1" si="141"/>
        <v>162440.1</v>
      </c>
      <c r="U702" t="str">
        <f>VLOOKUP(MID(B702,G702,F702-G702),Department!$A$1:$C$20,2,0)</f>
        <v>SEO Specialist</v>
      </c>
      <c r="V702" t="str">
        <f>VLOOKUP(U702,Department!$B$1:$C$20,2,0)</f>
        <v>Product Management</v>
      </c>
      <c r="W702" t="str">
        <f>VLOOKUP(MID(B702,FIND(":",B702,F702+1)+1,2),Employee!$G$1:$H$8,2,0)</f>
        <v>United States Of America</v>
      </c>
    </row>
    <row r="703" spans="1:23" x14ac:dyDescent="0.35">
      <c r="A703" t="str">
        <f t="shared" si="130"/>
        <v>EMP-PM-R5-2018</v>
      </c>
      <c r="B703" t="s">
        <v>767</v>
      </c>
      <c r="C703" t="str">
        <f t="shared" si="133"/>
        <v>N9331</v>
      </c>
      <c r="D703" t="str">
        <f>VLOOKUP(C703,Employee!$A$1:$B$1803,2,0)</f>
        <v>Andre Malone</v>
      </c>
      <c r="E703" t="str">
        <f>VLOOKUP(MID(B703,FIND(":",B703,FIND(":",B703)+1)+1,1),Employee!$C$1:$D$1803,2)</f>
        <v>Male</v>
      </c>
      <c r="F703">
        <f t="shared" si="131"/>
        <v>41</v>
      </c>
      <c r="G703">
        <f t="shared" si="132"/>
        <v>39</v>
      </c>
      <c r="H703" t="str">
        <f t="shared" si="134"/>
        <v>R5</v>
      </c>
      <c r="I703" t="str">
        <f>VLOOKUP(V703,Guide!$B$12:$C$18,2,0)</f>
        <v>PM</v>
      </c>
      <c r="J703" s="12" t="str">
        <f t="shared" si="135"/>
        <v>C7</v>
      </c>
      <c r="K703" s="12">
        <v>28667</v>
      </c>
      <c r="L703" s="12" t="str">
        <f t="shared" si="136"/>
        <v>Gen X</v>
      </c>
      <c r="M703">
        <f t="shared" ca="1" si="137"/>
        <v>46</v>
      </c>
      <c r="N703" s="12">
        <v>43360</v>
      </c>
      <c r="O703" s="14">
        <f t="shared" ca="1" si="138"/>
        <v>6</v>
      </c>
      <c r="P703" s="13">
        <v>467780</v>
      </c>
      <c r="Q703" s="13" t="str">
        <f t="shared" ca="1" si="139"/>
        <v>5 - 10 Year</v>
      </c>
      <c r="R703" s="3" t="str">
        <f t="shared" ca="1" si="142"/>
        <v>10%</v>
      </c>
      <c r="S703" s="13">
        <f t="shared" ca="1" si="140"/>
        <v>46778</v>
      </c>
      <c r="T703" s="13">
        <f t="shared" ca="1" si="141"/>
        <v>421002</v>
      </c>
      <c r="U703" t="str">
        <f>VLOOKUP(MID(B703,G703,F703-G703),Department!$A$1:$C$20,2,0)</f>
        <v>Product Manager</v>
      </c>
      <c r="V703" t="str">
        <f>VLOOKUP(U703,Department!$B$1:$C$20,2,0)</f>
        <v>Product Management</v>
      </c>
      <c r="W703" t="str">
        <f>VLOOKUP(MID(B703,FIND(":",B703,F703+1)+1,2),Employee!$G$1:$H$8,2,0)</f>
        <v>Argentina</v>
      </c>
    </row>
    <row r="704" spans="1:23" x14ac:dyDescent="0.35">
      <c r="A704" t="str">
        <f t="shared" si="130"/>
        <v>EMP-OPR-R16-2013</v>
      </c>
      <c r="B704" t="s">
        <v>768</v>
      </c>
      <c r="C704" t="str">
        <f t="shared" si="133"/>
        <v>N8884</v>
      </c>
      <c r="D704" t="str">
        <f>VLOOKUP(C704,Employee!$A$1:$B$1803,2,0)</f>
        <v>Annie Norris</v>
      </c>
      <c r="E704" t="str">
        <f>VLOOKUP(MID(B704,FIND(":",B704,FIND(":",B704)+1)+1,1),Employee!$C$1:$D$1803,2)</f>
        <v>Female</v>
      </c>
      <c r="F704">
        <f t="shared" si="131"/>
        <v>42</v>
      </c>
      <c r="G704">
        <f t="shared" si="132"/>
        <v>39</v>
      </c>
      <c r="H704" t="str">
        <f t="shared" si="134"/>
        <v>R16</v>
      </c>
      <c r="I704" t="str">
        <f>VLOOKUP(V704,Guide!$B$12:$C$18,2,0)</f>
        <v>OPR</v>
      </c>
      <c r="J704" s="12" t="str">
        <f t="shared" si="135"/>
        <v>C2</v>
      </c>
      <c r="K704" s="12">
        <v>30542</v>
      </c>
      <c r="L704" s="12" t="str">
        <f t="shared" si="136"/>
        <v>Millennial</v>
      </c>
      <c r="M704">
        <f t="shared" ca="1" si="137"/>
        <v>41</v>
      </c>
      <c r="N704" s="12">
        <v>41466</v>
      </c>
      <c r="O704" s="14">
        <f t="shared" ca="1" si="138"/>
        <v>11</v>
      </c>
      <c r="P704" s="13">
        <v>99142</v>
      </c>
      <c r="Q704" s="13" t="str">
        <f t="shared" ca="1" si="139"/>
        <v>11 - 15 Year</v>
      </c>
      <c r="R704" s="3" t="str">
        <f t="shared" ca="1" si="142"/>
        <v>15%</v>
      </c>
      <c r="S704" s="13">
        <f t="shared" ca="1" si="140"/>
        <v>14871.3</v>
      </c>
      <c r="T704" s="13">
        <f t="shared" ca="1" si="141"/>
        <v>84270.7</v>
      </c>
      <c r="U704" t="str">
        <f>VLOOKUP(MID(B704,G704,F704-G704),Department!$A$1:$C$20,2,0)</f>
        <v>IT Support</v>
      </c>
      <c r="V704" t="str">
        <f>VLOOKUP(U704,Department!$B$1:$C$20,2,0)</f>
        <v>Operation</v>
      </c>
      <c r="W704" t="str">
        <f>VLOOKUP(MID(B704,FIND(":",B704,F704+1)+1,2),Employee!$G$1:$H$8,2,0)</f>
        <v>Canada</v>
      </c>
    </row>
    <row r="705" spans="1:23" x14ac:dyDescent="0.35">
      <c r="A705" t="str">
        <f t="shared" si="130"/>
        <v>EMP-OPR-R2-2013</v>
      </c>
      <c r="B705" t="s">
        <v>769</v>
      </c>
      <c r="C705" t="str">
        <f t="shared" si="133"/>
        <v>N8432</v>
      </c>
      <c r="D705" t="str">
        <f>VLOOKUP(C705,Employee!$A$1:$B$1803,2,0)</f>
        <v>Luis Mccarty</v>
      </c>
      <c r="E705" t="str">
        <f>VLOOKUP(MID(B705,FIND(":",B705,FIND(":",B705)+1)+1,1),Employee!$C$1:$D$1803,2)</f>
        <v>Male</v>
      </c>
      <c r="F705">
        <f t="shared" si="131"/>
        <v>41</v>
      </c>
      <c r="G705">
        <f t="shared" si="132"/>
        <v>39</v>
      </c>
      <c r="H705" t="str">
        <f t="shared" si="134"/>
        <v>R2</v>
      </c>
      <c r="I705" t="str">
        <f>VLOOKUP(V705,Guide!$B$12:$C$18,2,0)</f>
        <v>OPR</v>
      </c>
      <c r="J705" s="12" t="str">
        <f t="shared" si="135"/>
        <v>C5</v>
      </c>
      <c r="K705" s="12">
        <v>29285</v>
      </c>
      <c r="L705" s="12" t="str">
        <f t="shared" si="136"/>
        <v>Gen X</v>
      </c>
      <c r="M705">
        <f t="shared" ca="1" si="137"/>
        <v>44</v>
      </c>
      <c r="N705" s="12">
        <v>41386</v>
      </c>
      <c r="O705" s="14">
        <f t="shared" ca="1" si="138"/>
        <v>11</v>
      </c>
      <c r="P705" s="13">
        <v>243478</v>
      </c>
      <c r="Q705" s="13" t="str">
        <f t="shared" ca="1" si="139"/>
        <v>11 - 15 Year</v>
      </c>
      <c r="R705" s="3" t="str">
        <f t="shared" ca="1" si="142"/>
        <v>15%</v>
      </c>
      <c r="S705" s="13">
        <f t="shared" ca="1" si="140"/>
        <v>36521.699999999997</v>
      </c>
      <c r="T705" s="13">
        <f t="shared" ca="1" si="141"/>
        <v>206956.3</v>
      </c>
      <c r="U705" t="str">
        <f>VLOOKUP(MID(B705,G705,F705-G705),Department!$A$1:$C$20,2,0)</f>
        <v>Network Engineer</v>
      </c>
      <c r="V705" t="str">
        <f>VLOOKUP(U705,Department!$B$1:$C$20,2,0)</f>
        <v>Operation</v>
      </c>
      <c r="W705" t="str">
        <f>VLOOKUP(MID(B705,FIND(":",B705,F705+1)+1,2),Employee!$G$1:$H$8,2,0)</f>
        <v>Germany</v>
      </c>
    </row>
    <row r="706" spans="1:23" x14ac:dyDescent="0.35">
      <c r="A706" t="str">
        <f t="shared" ref="A706:A769" si="143">CONCATENATE("EMP","-",I706,"-",MID(B706,G706,F706-G706),"-",YEAR(N706))</f>
        <v>EMP-ENG-R12-2017</v>
      </c>
      <c r="B706" t="s">
        <v>770</v>
      </c>
      <c r="C706" t="str">
        <f t="shared" si="133"/>
        <v>N17669</v>
      </c>
      <c r="D706" t="str">
        <f>VLOOKUP(C706,Employee!$A$1:$B$1803,2,0)</f>
        <v>Scott Perez</v>
      </c>
      <c r="E706" t="str">
        <f>VLOOKUP(MID(B706,FIND(":",B706,FIND(":",B706)+1)+1,1),Employee!$C$1:$D$1803,2)</f>
        <v>Male</v>
      </c>
      <c r="F706">
        <f t="shared" ref="F706:F769" si="144">FIND(",",B706,G706+1)</f>
        <v>43</v>
      </c>
      <c r="G706">
        <f t="shared" ref="G706:G769" si="145">FIND(":",B706,FIND(":",B706,FIND(":",B706)+1)+1)+1</f>
        <v>40</v>
      </c>
      <c r="H706" t="str">
        <f t="shared" si="134"/>
        <v>R12</v>
      </c>
      <c r="I706" t="str">
        <f>VLOOKUP(V706,Guide!$B$12:$C$18,2,0)</f>
        <v>ENG</v>
      </c>
      <c r="J706" s="12" t="str">
        <f t="shared" si="135"/>
        <v>C2</v>
      </c>
      <c r="K706" s="12">
        <v>32385</v>
      </c>
      <c r="L706" s="12" t="str">
        <f t="shared" si="136"/>
        <v>Millennial</v>
      </c>
      <c r="M706">
        <f t="shared" ca="1" si="137"/>
        <v>36</v>
      </c>
      <c r="N706" s="12">
        <v>42817</v>
      </c>
      <c r="O706" s="14">
        <f t="shared" ca="1" si="138"/>
        <v>7</v>
      </c>
      <c r="P706" s="13">
        <v>172598</v>
      </c>
      <c r="Q706" s="13" t="str">
        <f t="shared" ca="1" si="139"/>
        <v>5 - 10 Year</v>
      </c>
      <c r="R706" s="3" t="str">
        <f t="shared" ca="1" si="142"/>
        <v>10%</v>
      </c>
      <c r="S706" s="13">
        <f t="shared" ca="1" si="140"/>
        <v>17259.8</v>
      </c>
      <c r="T706" s="13">
        <f t="shared" ca="1" si="141"/>
        <v>155338.20000000001</v>
      </c>
      <c r="U706" t="str">
        <f>VLOOKUP(MID(B706,G706,F706-G706),Department!$A$1:$C$20,2,0)</f>
        <v>Data Analyst</v>
      </c>
      <c r="V706" t="str">
        <f>VLOOKUP(U706,Department!$B$1:$C$20,2,0)</f>
        <v>Engineering and Data</v>
      </c>
      <c r="W706" t="str">
        <f>VLOOKUP(MID(B706,FIND(":",B706,F706+1)+1,2),Employee!$G$1:$H$8,2,0)</f>
        <v>Canada</v>
      </c>
    </row>
    <row r="707" spans="1:23" x14ac:dyDescent="0.35">
      <c r="A707" t="str">
        <f t="shared" si="143"/>
        <v>EMP-OPR-R17-2017</v>
      </c>
      <c r="B707" t="s">
        <v>771</v>
      </c>
      <c r="C707" t="str">
        <f t="shared" ref="C707:C770" si="146">MID(B707,FIND(":",B707)+1,FIND(",",B707)-(FIND(":",B707)+1))</f>
        <v>N18360</v>
      </c>
      <c r="D707" t="str">
        <f>VLOOKUP(C707,Employee!$A$1:$B$1803,2,0)</f>
        <v>Jere Nolan</v>
      </c>
      <c r="E707" t="str">
        <f>VLOOKUP(MID(B707,FIND(":",B707,FIND(":",B707)+1)+1,1),Employee!$C$1:$D$1803,2)</f>
        <v>Male</v>
      </c>
      <c r="F707">
        <f t="shared" si="144"/>
        <v>43</v>
      </c>
      <c r="G707">
        <f t="shared" si="145"/>
        <v>40</v>
      </c>
      <c r="H707" t="str">
        <f t="shared" ref="H707:H770" si="147">MID(B707,G707,F707-G707)</f>
        <v>R17</v>
      </c>
      <c r="I707" t="str">
        <f>VLOOKUP(V707,Guide!$B$12:$C$18,2,0)</f>
        <v>OPR</v>
      </c>
      <c r="J707" s="12" t="str">
        <f t="shared" ref="J707:J770" si="148">MID(B707,FIND(":",B707,F707+1)+1,2)</f>
        <v>C6</v>
      </c>
      <c r="K707" s="12">
        <v>31311</v>
      </c>
      <c r="L707" s="12" t="str">
        <f t="shared" ref="L707:L770" si="149">IF(YEAR(K707)&gt;=2013, "Gen Alpha", IF(YEAR(K707)&gt;=1997, "Gen Z", IF(YEAR(K707)&gt;=1981, "Millennial", IF(YEAR(K707)&gt;=1965, "Gen X", IF(YEAR(K707)&gt;=1946, "Baby Boomer", "Sebelum Baby Boomer")))))</f>
        <v>Millennial</v>
      </c>
      <c r="M707">
        <f t="shared" ref="M707:M770" ca="1" si="150">ROUNDDOWN(YEARFRAC(K707,TODAY()),0)</f>
        <v>39</v>
      </c>
      <c r="N707" s="12">
        <v>42905</v>
      </c>
      <c r="O707" s="14">
        <f t="shared" ref="O707:O770" ca="1" si="151">ROUNDDOWN(YEARFRAC(N707,TODAY()),0)</f>
        <v>7</v>
      </c>
      <c r="P707" s="13">
        <v>201387</v>
      </c>
      <c r="Q707" s="13" t="str">
        <f t="shared" ref="Q707:Q770" ca="1" si="152">_xlfn.IFS(R707="10%","5 - 10 Year",R707="15%","11 - 15 Year",R707="20%","16 - 20 Year")</f>
        <v>5 - 10 Year</v>
      </c>
      <c r="R707" s="3" t="str">
        <f t="shared" ca="1" si="142"/>
        <v>10%</v>
      </c>
      <c r="S707" s="13">
        <f t="shared" ref="S707:S770" ca="1" si="153">P707*R707</f>
        <v>20138.7</v>
      </c>
      <c r="T707" s="13">
        <f t="shared" ref="T707:T770" ca="1" si="154">P707-S707</f>
        <v>181248.3</v>
      </c>
      <c r="U707" t="str">
        <f>VLOOKUP(MID(B707,G707,F707-G707),Department!$A$1:$C$20,2,0)</f>
        <v>Database Administrator</v>
      </c>
      <c r="V707" t="str">
        <f>VLOOKUP(U707,Department!$B$1:$C$20,2,0)</f>
        <v>Operation</v>
      </c>
      <c r="W707" t="str">
        <f>VLOOKUP(MID(B707,FIND(":",B707,F707+1)+1,2),Employee!$G$1:$H$8,2,0)</f>
        <v>France</v>
      </c>
    </row>
    <row r="708" spans="1:23" x14ac:dyDescent="0.35">
      <c r="A708" t="str">
        <f t="shared" si="143"/>
        <v>EMP-ENG-R4-2018</v>
      </c>
      <c r="B708" t="s">
        <v>772</v>
      </c>
      <c r="C708" t="str">
        <f t="shared" si="146"/>
        <v>N21017</v>
      </c>
      <c r="D708" t="str">
        <f>VLOOKUP(C708,Employee!$A$1:$B$1803,2,0)</f>
        <v>Todd Wallace</v>
      </c>
      <c r="E708" t="str">
        <f>VLOOKUP(MID(B708,FIND(":",B708,FIND(":",B708)+1)+1,1),Employee!$C$1:$D$1803,2)</f>
        <v>Male</v>
      </c>
      <c r="F708">
        <f t="shared" si="144"/>
        <v>42</v>
      </c>
      <c r="G708">
        <f t="shared" si="145"/>
        <v>40</v>
      </c>
      <c r="H708" t="str">
        <f t="shared" si="147"/>
        <v>R4</v>
      </c>
      <c r="I708" t="str">
        <f>VLOOKUP(V708,Guide!$B$12:$C$18,2,0)</f>
        <v>ENG</v>
      </c>
      <c r="J708" s="12" t="str">
        <f t="shared" si="148"/>
        <v>C2</v>
      </c>
      <c r="K708" s="12">
        <v>31877</v>
      </c>
      <c r="L708" s="12" t="str">
        <f t="shared" si="149"/>
        <v>Millennial</v>
      </c>
      <c r="M708">
        <f t="shared" ca="1" si="150"/>
        <v>37</v>
      </c>
      <c r="N708" s="12">
        <v>43395</v>
      </c>
      <c r="O708" s="14">
        <f t="shared" ca="1" si="151"/>
        <v>6</v>
      </c>
      <c r="P708" s="13">
        <v>204163</v>
      </c>
      <c r="Q708" s="13" t="str">
        <f t="shared" ca="1" si="152"/>
        <v>5 - 10 Year</v>
      </c>
      <c r="R708" s="3" t="str">
        <f t="shared" ref="R708:R771" ca="1" si="155">_xlfn.IFS(AND(O708&gt;=5,O708&lt;=10),"10%",AND(O708&gt;=11,O708&lt;=15),"15%",AND(O708&gt;=16,O708&lt;=20),"20%")</f>
        <v>10%</v>
      </c>
      <c r="S708" s="13">
        <f t="shared" ca="1" si="153"/>
        <v>20416.300000000003</v>
      </c>
      <c r="T708" s="13">
        <f t="shared" ca="1" si="154"/>
        <v>183746.7</v>
      </c>
      <c r="U708" t="str">
        <f>VLOOKUP(MID(B708,G708,F708-G708),Department!$A$1:$C$20,2,0)</f>
        <v>FrontEnd Developer</v>
      </c>
      <c r="V708" t="str">
        <f>VLOOKUP(U708,Department!$B$1:$C$20,2,0)</f>
        <v>Engineering and Data</v>
      </c>
      <c r="W708" t="str">
        <f>VLOOKUP(MID(B708,FIND(":",B708,F708+1)+1,2),Employee!$G$1:$H$8,2,0)</f>
        <v>Canada</v>
      </c>
    </row>
    <row r="709" spans="1:23" x14ac:dyDescent="0.35">
      <c r="A709" t="str">
        <f t="shared" si="143"/>
        <v>EMP-OPR-R11-2013</v>
      </c>
      <c r="B709" t="s">
        <v>773</v>
      </c>
      <c r="C709" t="str">
        <f t="shared" si="146"/>
        <v>N6475</v>
      </c>
      <c r="D709" t="str">
        <f>VLOOKUP(C709,Employee!$A$1:$B$1803,2,0)</f>
        <v>Maureen Holland</v>
      </c>
      <c r="E709" t="str">
        <f>VLOOKUP(MID(B709,FIND(":",B709,FIND(":",B709)+1)+1,1),Employee!$C$1:$D$1803,2)</f>
        <v>Female</v>
      </c>
      <c r="F709">
        <f t="shared" si="144"/>
        <v>42</v>
      </c>
      <c r="G709">
        <f t="shared" si="145"/>
        <v>39</v>
      </c>
      <c r="H709" t="str">
        <f t="shared" si="147"/>
        <v>R11</v>
      </c>
      <c r="I709" t="str">
        <f>VLOOKUP(V709,Guide!$B$12:$C$18,2,0)</f>
        <v>OPR</v>
      </c>
      <c r="J709" s="12" t="str">
        <f t="shared" si="148"/>
        <v>C5</v>
      </c>
      <c r="K709" s="12">
        <v>31731</v>
      </c>
      <c r="L709" s="12" t="str">
        <f t="shared" si="149"/>
        <v>Millennial</v>
      </c>
      <c r="M709">
        <f t="shared" ca="1" si="150"/>
        <v>38</v>
      </c>
      <c r="N709" s="12">
        <v>41277</v>
      </c>
      <c r="O709" s="14">
        <f t="shared" ca="1" si="151"/>
        <v>12</v>
      </c>
      <c r="P709" s="13">
        <v>148977</v>
      </c>
      <c r="Q709" s="13" t="str">
        <f t="shared" ca="1" si="152"/>
        <v>11 - 15 Year</v>
      </c>
      <c r="R709" s="3" t="str">
        <f t="shared" ca="1" si="155"/>
        <v>15%</v>
      </c>
      <c r="S709" s="13">
        <f t="shared" ca="1" si="153"/>
        <v>22346.55</v>
      </c>
      <c r="T709" s="13">
        <f t="shared" ca="1" si="154"/>
        <v>126630.45</v>
      </c>
      <c r="U709" t="str">
        <f>VLOOKUP(MID(B709,G709,F709-G709),Department!$A$1:$C$20,2,0)</f>
        <v>Technical Support</v>
      </c>
      <c r="V709" t="str">
        <f>VLOOKUP(U709,Department!$B$1:$C$20,2,0)</f>
        <v>Operation</v>
      </c>
      <c r="W709" t="str">
        <f>VLOOKUP(MID(B709,FIND(":",B709,F709+1)+1,2),Employee!$G$1:$H$8,2,0)</f>
        <v>Germany</v>
      </c>
    </row>
    <row r="710" spans="1:23" x14ac:dyDescent="0.35">
      <c r="A710" t="str">
        <f t="shared" si="143"/>
        <v>EMP-OPR-R11-2014</v>
      </c>
      <c r="B710" t="s">
        <v>774</v>
      </c>
      <c r="C710" t="str">
        <f t="shared" si="146"/>
        <v>N10246</v>
      </c>
      <c r="D710" t="str">
        <f>VLOOKUP(C710,Employee!$A$1:$B$1803,2,0)</f>
        <v>Guy Oconnell</v>
      </c>
      <c r="E710" t="str">
        <f>VLOOKUP(MID(B710,FIND(":",B710,FIND(":",B710)+1)+1,1),Employee!$C$1:$D$1803,2)</f>
        <v>Male</v>
      </c>
      <c r="F710">
        <f t="shared" si="144"/>
        <v>43</v>
      </c>
      <c r="G710">
        <f t="shared" si="145"/>
        <v>40</v>
      </c>
      <c r="H710" t="str">
        <f t="shared" si="147"/>
        <v>R11</v>
      </c>
      <c r="I710" t="str">
        <f>VLOOKUP(V710,Guide!$B$12:$C$18,2,0)</f>
        <v>OPR</v>
      </c>
      <c r="J710" s="12" t="str">
        <f t="shared" si="148"/>
        <v>C1</v>
      </c>
      <c r="K710" s="12">
        <v>32618</v>
      </c>
      <c r="L710" s="12" t="str">
        <f t="shared" si="149"/>
        <v>Millennial</v>
      </c>
      <c r="M710">
        <f t="shared" ca="1" si="150"/>
        <v>35</v>
      </c>
      <c r="N710" s="12">
        <v>41753</v>
      </c>
      <c r="O710" s="14">
        <f t="shared" ca="1" si="151"/>
        <v>10</v>
      </c>
      <c r="P710" s="13">
        <v>84765</v>
      </c>
      <c r="Q710" s="13" t="str">
        <f t="shared" ca="1" si="152"/>
        <v>5 - 10 Year</v>
      </c>
      <c r="R710" s="3" t="str">
        <f t="shared" ca="1" si="155"/>
        <v>10%</v>
      </c>
      <c r="S710" s="13">
        <f t="shared" ca="1" si="153"/>
        <v>8476.5</v>
      </c>
      <c r="T710" s="13">
        <f t="shared" ca="1" si="154"/>
        <v>76288.5</v>
      </c>
      <c r="U710" t="str">
        <f>VLOOKUP(MID(B710,G710,F710-G710),Department!$A$1:$C$20,2,0)</f>
        <v>Technical Support</v>
      </c>
      <c r="V710" t="str">
        <f>VLOOKUP(U710,Department!$B$1:$C$20,2,0)</f>
        <v>Operation</v>
      </c>
      <c r="W710" t="str">
        <f>VLOOKUP(MID(B710,FIND(":",B710,F710+1)+1,2),Employee!$G$1:$H$8,2,0)</f>
        <v>United States Of America</v>
      </c>
    </row>
    <row r="711" spans="1:23" x14ac:dyDescent="0.35">
      <c r="A711" t="str">
        <f t="shared" si="143"/>
        <v>EMP-SM-R15-2015</v>
      </c>
      <c r="B711" t="s">
        <v>775</v>
      </c>
      <c r="C711" t="str">
        <f t="shared" si="146"/>
        <v>N14688</v>
      </c>
      <c r="D711" t="str">
        <f>VLOOKUP(C711,Employee!$A$1:$B$1803,2,0)</f>
        <v>Tomas Griffith</v>
      </c>
      <c r="E711" t="str">
        <f>VLOOKUP(MID(B711,FIND(":",B711,FIND(":",B711)+1)+1,1),Employee!$C$1:$D$1803,2)</f>
        <v>Male</v>
      </c>
      <c r="F711">
        <f t="shared" si="144"/>
        <v>43</v>
      </c>
      <c r="G711">
        <f t="shared" si="145"/>
        <v>40</v>
      </c>
      <c r="H711" t="str">
        <f t="shared" si="147"/>
        <v>R15</v>
      </c>
      <c r="I711" t="str">
        <f>VLOOKUP(V711,Guide!$B$12:$C$18,2,0)</f>
        <v>SM</v>
      </c>
      <c r="J711" s="12" t="str">
        <f t="shared" si="148"/>
        <v>C3</v>
      </c>
      <c r="K711" s="12">
        <v>31363</v>
      </c>
      <c r="L711" s="12" t="str">
        <f t="shared" si="149"/>
        <v>Millennial</v>
      </c>
      <c r="M711">
        <f t="shared" ca="1" si="150"/>
        <v>39</v>
      </c>
      <c r="N711" s="12">
        <v>42205</v>
      </c>
      <c r="O711" s="14">
        <f t="shared" ca="1" si="151"/>
        <v>9</v>
      </c>
      <c r="P711" s="13">
        <v>238401</v>
      </c>
      <c r="Q711" s="13" t="str">
        <f t="shared" ca="1" si="152"/>
        <v>5 - 10 Year</v>
      </c>
      <c r="R711" s="3" t="str">
        <f t="shared" ca="1" si="155"/>
        <v>10%</v>
      </c>
      <c r="S711" s="13">
        <f t="shared" ca="1" si="153"/>
        <v>23840.100000000002</v>
      </c>
      <c r="T711" s="13">
        <f t="shared" ca="1" si="154"/>
        <v>214560.9</v>
      </c>
      <c r="U711" t="str">
        <f>VLOOKUP(MID(B711,G711,F711-G711),Department!$A$1:$C$20,2,0)</f>
        <v>Sales</v>
      </c>
      <c r="V711" t="str">
        <f>VLOOKUP(U711,Department!$B$1:$C$20,2,0)</f>
        <v>Sales and Marketing</v>
      </c>
      <c r="W711" t="str">
        <f>VLOOKUP(MID(B711,FIND(":",B711,F711+1)+1,2),Employee!$G$1:$H$8,2,0)</f>
        <v>United Kingdom</v>
      </c>
    </row>
    <row r="712" spans="1:23" x14ac:dyDescent="0.35">
      <c r="A712" t="str">
        <f t="shared" si="143"/>
        <v>EMP-OPR-R2-2017</v>
      </c>
      <c r="B712" t="s">
        <v>776</v>
      </c>
      <c r="C712" t="str">
        <f t="shared" si="146"/>
        <v>N18923</v>
      </c>
      <c r="D712" t="str">
        <f>VLOOKUP(C712,Employee!$A$1:$B$1803,2,0)</f>
        <v>Raleigh Marks</v>
      </c>
      <c r="E712" t="str">
        <f>VLOOKUP(MID(B712,FIND(":",B712,FIND(":",B712)+1)+1,1),Employee!$C$1:$D$1803,2)</f>
        <v>Male</v>
      </c>
      <c r="F712">
        <f t="shared" si="144"/>
        <v>42</v>
      </c>
      <c r="G712">
        <f t="shared" si="145"/>
        <v>40</v>
      </c>
      <c r="H712" t="str">
        <f t="shared" si="147"/>
        <v>R2</v>
      </c>
      <c r="I712" t="str">
        <f>VLOOKUP(V712,Guide!$B$12:$C$18,2,0)</f>
        <v>OPR</v>
      </c>
      <c r="J712" s="12" t="str">
        <f t="shared" si="148"/>
        <v>C5</v>
      </c>
      <c r="K712" s="12">
        <v>31400</v>
      </c>
      <c r="L712" s="12" t="str">
        <f t="shared" si="149"/>
        <v>Millennial</v>
      </c>
      <c r="M712">
        <f t="shared" ca="1" si="150"/>
        <v>39</v>
      </c>
      <c r="N712" s="12">
        <v>42982</v>
      </c>
      <c r="O712" s="14">
        <f t="shared" ca="1" si="151"/>
        <v>7</v>
      </c>
      <c r="P712" s="13">
        <v>200791</v>
      </c>
      <c r="Q712" s="13" t="str">
        <f t="shared" ca="1" si="152"/>
        <v>5 - 10 Year</v>
      </c>
      <c r="R712" s="3" t="str">
        <f t="shared" ca="1" si="155"/>
        <v>10%</v>
      </c>
      <c r="S712" s="13">
        <f t="shared" ca="1" si="153"/>
        <v>20079.100000000002</v>
      </c>
      <c r="T712" s="13">
        <f t="shared" ca="1" si="154"/>
        <v>180711.9</v>
      </c>
      <c r="U712" t="str">
        <f>VLOOKUP(MID(B712,G712,F712-G712),Department!$A$1:$C$20,2,0)</f>
        <v>Network Engineer</v>
      </c>
      <c r="V712" t="str">
        <f>VLOOKUP(U712,Department!$B$1:$C$20,2,0)</f>
        <v>Operation</v>
      </c>
      <c r="W712" t="str">
        <f>VLOOKUP(MID(B712,FIND(":",B712,F712+1)+1,2),Employee!$G$1:$H$8,2,0)</f>
        <v>Germany</v>
      </c>
    </row>
    <row r="713" spans="1:23" x14ac:dyDescent="0.35">
      <c r="A713" t="str">
        <f t="shared" si="143"/>
        <v>EMP-ENG-R12-2013</v>
      </c>
      <c r="B713" t="s">
        <v>777</v>
      </c>
      <c r="C713" t="str">
        <f t="shared" si="146"/>
        <v>N9079</v>
      </c>
      <c r="D713" t="str">
        <f>VLOOKUP(C713,Employee!$A$1:$B$1803,2,0)</f>
        <v>Leslie Santana</v>
      </c>
      <c r="E713" t="str">
        <f>VLOOKUP(MID(B713,FIND(":",B713,FIND(":",B713)+1)+1,1),Employee!$C$1:$D$1803,2)</f>
        <v>Male</v>
      </c>
      <c r="F713">
        <f t="shared" si="144"/>
        <v>42</v>
      </c>
      <c r="G713">
        <f t="shared" si="145"/>
        <v>39</v>
      </c>
      <c r="H713" t="str">
        <f t="shared" si="147"/>
        <v>R12</v>
      </c>
      <c r="I713" t="str">
        <f>VLOOKUP(V713,Guide!$B$12:$C$18,2,0)</f>
        <v>ENG</v>
      </c>
      <c r="J713" s="12" t="str">
        <f t="shared" si="148"/>
        <v>C3</v>
      </c>
      <c r="K713" s="12">
        <v>28934</v>
      </c>
      <c r="L713" s="12" t="str">
        <f t="shared" si="149"/>
        <v>Gen X</v>
      </c>
      <c r="M713">
        <f t="shared" ca="1" si="150"/>
        <v>45</v>
      </c>
      <c r="N713" s="12">
        <v>41508</v>
      </c>
      <c r="O713" s="14">
        <f t="shared" ca="1" si="151"/>
        <v>11</v>
      </c>
      <c r="P713" s="13">
        <v>326866</v>
      </c>
      <c r="Q713" s="13" t="str">
        <f t="shared" ca="1" si="152"/>
        <v>11 - 15 Year</v>
      </c>
      <c r="R713" s="3" t="str">
        <f t="shared" ca="1" si="155"/>
        <v>15%</v>
      </c>
      <c r="S713" s="13">
        <f t="shared" ca="1" si="153"/>
        <v>49029.9</v>
      </c>
      <c r="T713" s="13">
        <f t="shared" ca="1" si="154"/>
        <v>277836.09999999998</v>
      </c>
      <c r="U713" t="str">
        <f>VLOOKUP(MID(B713,G713,F713-G713),Department!$A$1:$C$20,2,0)</f>
        <v>Data Analyst</v>
      </c>
      <c r="V713" t="str">
        <f>VLOOKUP(U713,Department!$B$1:$C$20,2,0)</f>
        <v>Engineering and Data</v>
      </c>
      <c r="W713" t="str">
        <f>VLOOKUP(MID(B713,FIND(":",B713,F713+1)+1,2),Employee!$G$1:$H$8,2,0)</f>
        <v>United Kingdom</v>
      </c>
    </row>
    <row r="714" spans="1:23" x14ac:dyDescent="0.35">
      <c r="A714" t="str">
        <f t="shared" si="143"/>
        <v>EMP-FN-R19-2016</v>
      </c>
      <c r="B714" t="s">
        <v>778</v>
      </c>
      <c r="C714" t="str">
        <f t="shared" si="146"/>
        <v>N16522</v>
      </c>
      <c r="D714" t="str">
        <f>VLOOKUP(C714,Employee!$A$1:$B$1803,2,0)</f>
        <v>Hilton Copeland</v>
      </c>
      <c r="E714" t="str">
        <f>VLOOKUP(MID(B714,FIND(":",B714,FIND(":",B714)+1)+1,1),Employee!$C$1:$D$1803,2)</f>
        <v>Male</v>
      </c>
      <c r="F714">
        <f t="shared" si="144"/>
        <v>43</v>
      </c>
      <c r="G714">
        <f t="shared" si="145"/>
        <v>40</v>
      </c>
      <c r="H714" t="str">
        <f t="shared" si="147"/>
        <v>R19</v>
      </c>
      <c r="I714" t="str">
        <f>VLOOKUP(V714,Guide!$B$12:$C$18,2,0)</f>
        <v>FN</v>
      </c>
      <c r="J714" s="12" t="str">
        <f t="shared" si="148"/>
        <v>C2</v>
      </c>
      <c r="K714" s="12">
        <v>31208</v>
      </c>
      <c r="L714" s="12" t="str">
        <f t="shared" si="149"/>
        <v>Millennial</v>
      </c>
      <c r="M714">
        <f t="shared" ca="1" si="150"/>
        <v>39</v>
      </c>
      <c r="N714" s="12">
        <v>42586</v>
      </c>
      <c r="O714" s="14">
        <f t="shared" ca="1" si="151"/>
        <v>8</v>
      </c>
      <c r="P714" s="13">
        <v>205736</v>
      </c>
      <c r="Q714" s="13" t="str">
        <f t="shared" ca="1" si="152"/>
        <v>5 - 10 Year</v>
      </c>
      <c r="R714" s="3" t="str">
        <f t="shared" ca="1" si="155"/>
        <v>10%</v>
      </c>
      <c r="S714" s="13">
        <f t="shared" ca="1" si="153"/>
        <v>20573.600000000002</v>
      </c>
      <c r="T714" s="13">
        <f t="shared" ca="1" si="154"/>
        <v>185162.4</v>
      </c>
      <c r="U714" t="str">
        <f>VLOOKUP(MID(B714,G714,F714-G714),Department!$A$1:$C$20,2,0)</f>
        <v>Accounting</v>
      </c>
      <c r="V714" t="str">
        <f>VLOOKUP(U714,Department!$B$1:$C$20,2,0)</f>
        <v>Finance</v>
      </c>
      <c r="W714" t="str">
        <f>VLOOKUP(MID(B714,FIND(":",B714,F714+1)+1,2),Employee!$G$1:$H$8,2,0)</f>
        <v>Canada</v>
      </c>
    </row>
    <row r="715" spans="1:23" x14ac:dyDescent="0.35">
      <c r="A715" t="str">
        <f t="shared" si="143"/>
        <v>EMP-PM-R5-2019</v>
      </c>
      <c r="B715" t="s">
        <v>779</v>
      </c>
      <c r="C715" t="str">
        <f t="shared" si="146"/>
        <v>N21584</v>
      </c>
      <c r="D715" t="str">
        <f>VLOOKUP(C715,Employee!$A$1:$B$1803,2,0)</f>
        <v>Adolfo Riley</v>
      </c>
      <c r="E715" t="str">
        <f>VLOOKUP(MID(B715,FIND(":",B715,FIND(":",B715)+1)+1,1),Employee!$C$1:$D$1803,2)</f>
        <v>Male</v>
      </c>
      <c r="F715">
        <f t="shared" si="144"/>
        <v>42</v>
      </c>
      <c r="G715">
        <f t="shared" si="145"/>
        <v>40</v>
      </c>
      <c r="H715" t="str">
        <f t="shared" si="147"/>
        <v>R5</v>
      </c>
      <c r="I715" t="str">
        <f>VLOOKUP(V715,Guide!$B$12:$C$18,2,0)</f>
        <v>PM</v>
      </c>
      <c r="J715" s="12" t="str">
        <f t="shared" si="148"/>
        <v>C3</v>
      </c>
      <c r="K715" s="12">
        <v>33356</v>
      </c>
      <c r="L715" s="12" t="str">
        <f t="shared" si="149"/>
        <v>Millennial</v>
      </c>
      <c r="M715">
        <f t="shared" ca="1" si="150"/>
        <v>33</v>
      </c>
      <c r="N715" s="12">
        <v>43542</v>
      </c>
      <c r="O715" s="14">
        <f t="shared" ca="1" si="151"/>
        <v>5</v>
      </c>
      <c r="P715" s="13">
        <v>100454</v>
      </c>
      <c r="Q715" s="13" t="str">
        <f t="shared" ca="1" si="152"/>
        <v>5 - 10 Year</v>
      </c>
      <c r="R715" s="3" t="str">
        <f t="shared" ca="1" si="155"/>
        <v>10%</v>
      </c>
      <c r="S715" s="13">
        <f t="shared" ca="1" si="153"/>
        <v>10045.400000000001</v>
      </c>
      <c r="T715" s="13">
        <f t="shared" ca="1" si="154"/>
        <v>90408.6</v>
      </c>
      <c r="U715" t="str">
        <f>VLOOKUP(MID(B715,G715,F715-G715),Department!$A$1:$C$20,2,0)</f>
        <v>Product Manager</v>
      </c>
      <c r="V715" t="str">
        <f>VLOOKUP(U715,Department!$B$1:$C$20,2,0)</f>
        <v>Product Management</v>
      </c>
      <c r="W715" t="str">
        <f>VLOOKUP(MID(B715,FIND(":",B715,F715+1)+1,2),Employee!$G$1:$H$8,2,0)</f>
        <v>United Kingdom</v>
      </c>
    </row>
    <row r="716" spans="1:23" x14ac:dyDescent="0.35">
      <c r="A716" t="str">
        <f t="shared" si="143"/>
        <v>EMP-PM-R6-2013</v>
      </c>
      <c r="B716" t="s">
        <v>780</v>
      </c>
      <c r="C716" t="str">
        <f t="shared" si="146"/>
        <v>N8450</v>
      </c>
      <c r="D716" t="str">
        <f>VLOOKUP(C716,Employee!$A$1:$B$1803,2,0)</f>
        <v>Rupert Small</v>
      </c>
      <c r="E716" t="str">
        <f>VLOOKUP(MID(B716,FIND(":",B716,FIND(":",B716)+1)+1,1),Employee!$C$1:$D$1803,2)</f>
        <v>Male</v>
      </c>
      <c r="F716">
        <f t="shared" si="144"/>
        <v>41</v>
      </c>
      <c r="G716">
        <f t="shared" si="145"/>
        <v>39</v>
      </c>
      <c r="H716" t="str">
        <f t="shared" si="147"/>
        <v>R6</v>
      </c>
      <c r="I716" t="str">
        <f>VLOOKUP(V716,Guide!$B$12:$C$18,2,0)</f>
        <v>PM</v>
      </c>
      <c r="J716" s="12" t="str">
        <f t="shared" si="148"/>
        <v>C1</v>
      </c>
      <c r="K716" s="12">
        <v>31498</v>
      </c>
      <c r="L716" s="12" t="str">
        <f t="shared" si="149"/>
        <v>Millennial</v>
      </c>
      <c r="M716">
        <f t="shared" ca="1" si="150"/>
        <v>38</v>
      </c>
      <c r="N716" s="12">
        <v>41389</v>
      </c>
      <c r="O716" s="14">
        <f t="shared" ca="1" si="151"/>
        <v>11</v>
      </c>
      <c r="P716" s="13">
        <v>210649</v>
      </c>
      <c r="Q716" s="13" t="str">
        <f t="shared" ca="1" si="152"/>
        <v>11 - 15 Year</v>
      </c>
      <c r="R716" s="3" t="str">
        <f t="shared" ca="1" si="155"/>
        <v>15%</v>
      </c>
      <c r="S716" s="13">
        <f t="shared" ca="1" si="153"/>
        <v>31597.35</v>
      </c>
      <c r="T716" s="13">
        <f t="shared" ca="1" si="154"/>
        <v>179051.65</v>
      </c>
      <c r="U716" t="str">
        <f>VLOOKUP(MID(B716,G716,F716-G716),Department!$A$1:$C$20,2,0)</f>
        <v>UI/UX</v>
      </c>
      <c r="V716" t="str">
        <f>VLOOKUP(U716,Department!$B$1:$C$20,2,0)</f>
        <v>Product Management</v>
      </c>
      <c r="W716" t="str">
        <f>VLOOKUP(MID(B716,FIND(":",B716,F716+1)+1,2),Employee!$G$1:$H$8,2,0)</f>
        <v>United States Of America</v>
      </c>
    </row>
    <row r="717" spans="1:23" x14ac:dyDescent="0.35">
      <c r="A717" t="str">
        <f t="shared" si="143"/>
        <v>EMP-OPR-R16-2013</v>
      </c>
      <c r="B717" t="s">
        <v>781</v>
      </c>
      <c r="C717" t="str">
        <f t="shared" si="146"/>
        <v>N9356</v>
      </c>
      <c r="D717" t="str">
        <f>VLOOKUP(C717,Employee!$A$1:$B$1803,2,0)</f>
        <v>Carroll Mercado</v>
      </c>
      <c r="E717" t="str">
        <f>VLOOKUP(MID(B717,FIND(":",B717,FIND(":",B717)+1)+1,1),Employee!$C$1:$D$1803,2)</f>
        <v>Male</v>
      </c>
      <c r="F717">
        <f t="shared" si="144"/>
        <v>42</v>
      </c>
      <c r="G717">
        <f t="shared" si="145"/>
        <v>39</v>
      </c>
      <c r="H717" t="str">
        <f t="shared" si="147"/>
        <v>R16</v>
      </c>
      <c r="I717" t="str">
        <f>VLOOKUP(V717,Guide!$B$12:$C$18,2,0)</f>
        <v>OPR</v>
      </c>
      <c r="J717" s="12" t="str">
        <f t="shared" si="148"/>
        <v>C5</v>
      </c>
      <c r="K717" s="12">
        <v>30679</v>
      </c>
      <c r="L717" s="12" t="str">
        <f t="shared" si="149"/>
        <v>Millennial</v>
      </c>
      <c r="M717">
        <f t="shared" ca="1" si="150"/>
        <v>41</v>
      </c>
      <c r="N717" s="12">
        <v>41596</v>
      </c>
      <c r="O717" s="14">
        <f t="shared" ca="1" si="151"/>
        <v>11</v>
      </c>
      <c r="P717" s="13">
        <v>154535</v>
      </c>
      <c r="Q717" s="13" t="str">
        <f t="shared" ca="1" si="152"/>
        <v>11 - 15 Year</v>
      </c>
      <c r="R717" s="3" t="str">
        <f t="shared" ca="1" si="155"/>
        <v>15%</v>
      </c>
      <c r="S717" s="13">
        <f t="shared" ca="1" si="153"/>
        <v>23180.25</v>
      </c>
      <c r="T717" s="13">
        <f t="shared" ca="1" si="154"/>
        <v>131354.75</v>
      </c>
      <c r="U717" t="str">
        <f>VLOOKUP(MID(B717,G717,F717-G717),Department!$A$1:$C$20,2,0)</f>
        <v>IT Support</v>
      </c>
      <c r="V717" t="str">
        <f>VLOOKUP(U717,Department!$B$1:$C$20,2,0)</f>
        <v>Operation</v>
      </c>
      <c r="W717" t="str">
        <f>VLOOKUP(MID(B717,FIND(":",B717,F717+1)+1,2),Employee!$G$1:$H$8,2,0)</f>
        <v>Germany</v>
      </c>
    </row>
    <row r="718" spans="1:23" x14ac:dyDescent="0.35">
      <c r="A718" t="str">
        <f t="shared" si="143"/>
        <v>EMP-PM-R5-2013</v>
      </c>
      <c r="B718" t="s">
        <v>782</v>
      </c>
      <c r="C718" t="str">
        <f t="shared" si="146"/>
        <v>N9200</v>
      </c>
      <c r="D718" t="str">
        <f>VLOOKUP(C718,Employee!$A$1:$B$1803,2,0)</f>
        <v>Vincenzo Mejia</v>
      </c>
      <c r="E718" t="str">
        <f>VLOOKUP(MID(B718,FIND(":",B718,FIND(":",B718)+1)+1,1),Employee!$C$1:$D$1803,2)</f>
        <v>Male</v>
      </c>
      <c r="F718">
        <f t="shared" si="144"/>
        <v>41</v>
      </c>
      <c r="G718">
        <f t="shared" si="145"/>
        <v>39</v>
      </c>
      <c r="H718" t="str">
        <f t="shared" si="147"/>
        <v>R5</v>
      </c>
      <c r="I718" t="str">
        <f>VLOOKUP(V718,Guide!$B$12:$C$18,2,0)</f>
        <v>PM</v>
      </c>
      <c r="J718" s="12" t="str">
        <f t="shared" si="148"/>
        <v>C7</v>
      </c>
      <c r="K718" s="12">
        <v>29249</v>
      </c>
      <c r="L718" s="12" t="str">
        <f t="shared" si="149"/>
        <v>Gen X</v>
      </c>
      <c r="M718">
        <f t="shared" ca="1" si="150"/>
        <v>45</v>
      </c>
      <c r="N718" s="12">
        <v>41547</v>
      </c>
      <c r="O718" s="14">
        <f t="shared" ca="1" si="151"/>
        <v>11</v>
      </c>
      <c r="P718" s="13">
        <v>338582</v>
      </c>
      <c r="Q718" s="13" t="str">
        <f t="shared" ca="1" si="152"/>
        <v>11 - 15 Year</v>
      </c>
      <c r="R718" s="3" t="str">
        <f t="shared" ca="1" si="155"/>
        <v>15%</v>
      </c>
      <c r="S718" s="13">
        <f t="shared" ca="1" si="153"/>
        <v>50787.299999999996</v>
      </c>
      <c r="T718" s="13">
        <f t="shared" ca="1" si="154"/>
        <v>287794.7</v>
      </c>
      <c r="U718" t="str">
        <f>VLOOKUP(MID(B718,G718,F718-G718),Department!$A$1:$C$20,2,0)</f>
        <v>Product Manager</v>
      </c>
      <c r="V718" t="str">
        <f>VLOOKUP(U718,Department!$B$1:$C$20,2,0)</f>
        <v>Product Management</v>
      </c>
      <c r="W718" t="str">
        <f>VLOOKUP(MID(B718,FIND(":",B718,F718+1)+1,2),Employee!$G$1:$H$8,2,0)</f>
        <v>Argentina</v>
      </c>
    </row>
    <row r="719" spans="1:23" x14ac:dyDescent="0.35">
      <c r="A719" t="str">
        <f t="shared" si="143"/>
        <v>EMP-OPR-R11-2019</v>
      </c>
      <c r="B719" t="s">
        <v>783</v>
      </c>
      <c r="C719" t="str">
        <f t="shared" si="146"/>
        <v>N21720</v>
      </c>
      <c r="D719" t="str">
        <f>VLOOKUP(C719,Employee!$A$1:$B$1803,2,0)</f>
        <v>Pedro Bryant</v>
      </c>
      <c r="E719" t="str">
        <f>VLOOKUP(MID(B719,FIND(":",B719,FIND(":",B719)+1)+1,1),Employee!$C$1:$D$1803,2)</f>
        <v>Male</v>
      </c>
      <c r="F719">
        <f t="shared" si="144"/>
        <v>43</v>
      </c>
      <c r="G719">
        <f t="shared" si="145"/>
        <v>40</v>
      </c>
      <c r="H719" t="str">
        <f t="shared" si="147"/>
        <v>R11</v>
      </c>
      <c r="I719" t="str">
        <f>VLOOKUP(V719,Guide!$B$12:$C$18,2,0)</f>
        <v>OPR</v>
      </c>
      <c r="J719" s="12" t="str">
        <f t="shared" si="148"/>
        <v>C4</v>
      </c>
      <c r="K719" s="12">
        <v>28169</v>
      </c>
      <c r="L719" s="12" t="str">
        <f t="shared" si="149"/>
        <v>Gen X</v>
      </c>
      <c r="M719">
        <f t="shared" ca="1" si="150"/>
        <v>48</v>
      </c>
      <c r="N719" s="12">
        <v>43577</v>
      </c>
      <c r="O719" s="14">
        <f t="shared" ca="1" si="151"/>
        <v>5</v>
      </c>
      <c r="P719" s="13">
        <v>273733</v>
      </c>
      <c r="Q719" s="13" t="str">
        <f t="shared" ca="1" si="152"/>
        <v>5 - 10 Year</v>
      </c>
      <c r="R719" s="3" t="str">
        <f t="shared" ca="1" si="155"/>
        <v>10%</v>
      </c>
      <c r="S719" s="13">
        <f t="shared" ca="1" si="153"/>
        <v>27373.300000000003</v>
      </c>
      <c r="T719" s="13">
        <f t="shared" ca="1" si="154"/>
        <v>246359.7</v>
      </c>
      <c r="U719" t="str">
        <f>VLOOKUP(MID(B719,G719,F719-G719),Department!$A$1:$C$20,2,0)</f>
        <v>Technical Support</v>
      </c>
      <c r="V719" t="str">
        <f>VLOOKUP(U719,Department!$B$1:$C$20,2,0)</f>
        <v>Operation</v>
      </c>
      <c r="W719" t="str">
        <f>VLOOKUP(MID(B719,FIND(":",B719,F719+1)+1,2),Employee!$G$1:$H$8,2,0)</f>
        <v>Australia</v>
      </c>
    </row>
    <row r="720" spans="1:23" x14ac:dyDescent="0.35">
      <c r="A720" t="str">
        <f t="shared" si="143"/>
        <v>EMP-SM-R9-2016</v>
      </c>
      <c r="B720" t="s">
        <v>784</v>
      </c>
      <c r="C720" t="str">
        <f t="shared" si="146"/>
        <v>N17109</v>
      </c>
      <c r="D720" t="str">
        <f>VLOOKUP(C720,Employee!$A$1:$B$1803,2,0)</f>
        <v>Frederic Pugh</v>
      </c>
      <c r="E720" t="str">
        <f>VLOOKUP(MID(B720,FIND(":",B720,FIND(":",B720)+1)+1,1),Employee!$C$1:$D$1803,2)</f>
        <v>Male</v>
      </c>
      <c r="F720">
        <f t="shared" si="144"/>
        <v>42</v>
      </c>
      <c r="G720">
        <f t="shared" si="145"/>
        <v>40</v>
      </c>
      <c r="H720" t="str">
        <f t="shared" si="147"/>
        <v>R9</v>
      </c>
      <c r="I720" t="str">
        <f>VLOOKUP(V720,Guide!$B$12:$C$18,2,0)</f>
        <v>SM</v>
      </c>
      <c r="J720" s="12" t="str">
        <f t="shared" si="148"/>
        <v>C3</v>
      </c>
      <c r="K720" s="12">
        <v>32075</v>
      </c>
      <c r="L720" s="12" t="str">
        <f t="shared" si="149"/>
        <v>Millennial</v>
      </c>
      <c r="M720">
        <f t="shared" ca="1" si="150"/>
        <v>37</v>
      </c>
      <c r="N720" s="12">
        <v>42730</v>
      </c>
      <c r="O720" s="14">
        <f t="shared" ca="1" si="151"/>
        <v>8</v>
      </c>
      <c r="P720" s="13">
        <v>162139</v>
      </c>
      <c r="Q720" s="13" t="str">
        <f t="shared" ca="1" si="152"/>
        <v>5 - 10 Year</v>
      </c>
      <c r="R720" s="3" t="str">
        <f t="shared" ca="1" si="155"/>
        <v>10%</v>
      </c>
      <c r="S720" s="13">
        <f t="shared" ca="1" si="153"/>
        <v>16213.900000000001</v>
      </c>
      <c r="T720" s="13">
        <f t="shared" ca="1" si="154"/>
        <v>145925.1</v>
      </c>
      <c r="U720" t="str">
        <f>VLOOKUP(MID(B720,G720,F720-G720),Department!$A$1:$C$20,2,0)</f>
        <v xml:space="preserve">Presales </v>
      </c>
      <c r="V720" t="str">
        <f>VLOOKUP(U720,Department!$B$1:$C$20,2,0)</f>
        <v>Sales and Marketing</v>
      </c>
      <c r="W720" t="str">
        <f>VLOOKUP(MID(B720,FIND(":",B720,F720+1)+1,2),Employee!$G$1:$H$8,2,0)</f>
        <v>United Kingdom</v>
      </c>
    </row>
    <row r="721" spans="1:23" x14ac:dyDescent="0.35">
      <c r="A721" t="str">
        <f t="shared" si="143"/>
        <v>EMP-PM-R5-2016</v>
      </c>
      <c r="B721" t="s">
        <v>785</v>
      </c>
      <c r="C721" t="str">
        <f t="shared" si="146"/>
        <v>N15855</v>
      </c>
      <c r="D721" t="str">
        <f>VLOOKUP(C721,Employee!$A$1:$B$1803,2,0)</f>
        <v>Hallie Wood</v>
      </c>
      <c r="E721" t="str">
        <f>VLOOKUP(MID(B721,FIND(":",B721,FIND(":",B721)+1)+1,1),Employee!$C$1:$D$1803,2)</f>
        <v>Female</v>
      </c>
      <c r="F721">
        <f t="shared" si="144"/>
        <v>42</v>
      </c>
      <c r="G721">
        <f t="shared" si="145"/>
        <v>40</v>
      </c>
      <c r="H721" t="str">
        <f t="shared" si="147"/>
        <v>R5</v>
      </c>
      <c r="I721" t="str">
        <f>VLOOKUP(V721,Guide!$B$12:$C$18,2,0)</f>
        <v>PM</v>
      </c>
      <c r="J721" s="12" t="str">
        <f t="shared" si="148"/>
        <v>C3</v>
      </c>
      <c r="K721" s="12">
        <v>33529</v>
      </c>
      <c r="L721" s="12" t="str">
        <f t="shared" si="149"/>
        <v>Millennial</v>
      </c>
      <c r="M721">
        <f t="shared" ca="1" si="150"/>
        <v>33</v>
      </c>
      <c r="N721" s="12">
        <v>42492</v>
      </c>
      <c r="O721" s="14">
        <f t="shared" ca="1" si="151"/>
        <v>8</v>
      </c>
      <c r="P721" s="13">
        <v>156657</v>
      </c>
      <c r="Q721" s="13" t="str">
        <f t="shared" ca="1" si="152"/>
        <v>5 - 10 Year</v>
      </c>
      <c r="R721" s="3" t="str">
        <f t="shared" ca="1" si="155"/>
        <v>10%</v>
      </c>
      <c r="S721" s="13">
        <f t="shared" ca="1" si="153"/>
        <v>15665.7</v>
      </c>
      <c r="T721" s="13">
        <f t="shared" ca="1" si="154"/>
        <v>140991.29999999999</v>
      </c>
      <c r="U721" t="str">
        <f>VLOOKUP(MID(B721,G721,F721-G721),Department!$A$1:$C$20,2,0)</f>
        <v>Product Manager</v>
      </c>
      <c r="V721" t="str">
        <f>VLOOKUP(U721,Department!$B$1:$C$20,2,0)</f>
        <v>Product Management</v>
      </c>
      <c r="W721" t="str">
        <f>VLOOKUP(MID(B721,FIND(":",B721,F721+1)+1,2),Employee!$G$1:$H$8,2,0)</f>
        <v>United Kingdom</v>
      </c>
    </row>
    <row r="722" spans="1:23" x14ac:dyDescent="0.35">
      <c r="A722" t="str">
        <f t="shared" si="143"/>
        <v>EMP-HR-R18-2018</v>
      </c>
      <c r="B722" t="s">
        <v>786</v>
      </c>
      <c r="C722" t="str">
        <f t="shared" si="146"/>
        <v>N20544</v>
      </c>
      <c r="D722" t="str">
        <f>VLOOKUP(C722,Employee!$A$1:$B$1803,2,0)</f>
        <v>Maynard Maddox</v>
      </c>
      <c r="E722" t="str">
        <f>VLOOKUP(MID(B722,FIND(":",B722,FIND(":",B722)+1)+1,1),Employee!$C$1:$D$1803,2)</f>
        <v>Male</v>
      </c>
      <c r="F722">
        <f t="shared" si="144"/>
        <v>43</v>
      </c>
      <c r="G722">
        <f t="shared" si="145"/>
        <v>40</v>
      </c>
      <c r="H722" t="str">
        <f t="shared" si="147"/>
        <v>R18</v>
      </c>
      <c r="I722" t="str">
        <f>VLOOKUP(V722,Guide!$B$12:$C$18,2,0)</f>
        <v>HR</v>
      </c>
      <c r="J722" s="12" t="str">
        <f t="shared" si="148"/>
        <v>C1</v>
      </c>
      <c r="K722" s="12">
        <v>28677</v>
      </c>
      <c r="L722" s="12" t="str">
        <f t="shared" si="149"/>
        <v>Gen X</v>
      </c>
      <c r="M722">
        <f t="shared" ca="1" si="150"/>
        <v>46</v>
      </c>
      <c r="N722" s="12">
        <v>43297</v>
      </c>
      <c r="O722" s="14">
        <f t="shared" ca="1" si="151"/>
        <v>6</v>
      </c>
      <c r="P722" s="13">
        <v>216529</v>
      </c>
      <c r="Q722" s="13" t="str">
        <f t="shared" ca="1" si="152"/>
        <v>5 - 10 Year</v>
      </c>
      <c r="R722" s="3" t="str">
        <f t="shared" ca="1" si="155"/>
        <v>10%</v>
      </c>
      <c r="S722" s="13">
        <f t="shared" ca="1" si="153"/>
        <v>21652.9</v>
      </c>
      <c r="T722" s="13">
        <f t="shared" ca="1" si="154"/>
        <v>194876.1</v>
      </c>
      <c r="U722" t="str">
        <f>VLOOKUP(MID(B722,G722,F722-G722),Department!$A$1:$C$20,2,0)</f>
        <v>HR</v>
      </c>
      <c r="V722" t="str">
        <f>VLOOKUP(U722,Department!$B$1:$C$20,2,0)</f>
        <v>HR</v>
      </c>
      <c r="W722" t="str">
        <f>VLOOKUP(MID(B722,FIND(":",B722,F722+1)+1,2),Employee!$G$1:$H$8,2,0)</f>
        <v>United States Of America</v>
      </c>
    </row>
    <row r="723" spans="1:23" x14ac:dyDescent="0.35">
      <c r="A723" t="str">
        <f t="shared" si="143"/>
        <v>EMP-FN-R19-2017</v>
      </c>
      <c r="B723" t="s">
        <v>787</v>
      </c>
      <c r="C723" t="str">
        <f t="shared" si="146"/>
        <v>N9159</v>
      </c>
      <c r="D723" t="str">
        <f>VLOOKUP(C723,Employee!$A$1:$B$1803,2,0)</f>
        <v>Kristopher Stafford</v>
      </c>
      <c r="E723" t="str">
        <f>VLOOKUP(MID(B723,FIND(":",B723,FIND(":",B723)+1)+1,1),Employee!$C$1:$D$1803,2)</f>
        <v>Male</v>
      </c>
      <c r="F723">
        <f t="shared" si="144"/>
        <v>42</v>
      </c>
      <c r="G723">
        <f t="shared" si="145"/>
        <v>39</v>
      </c>
      <c r="H723" t="str">
        <f t="shared" si="147"/>
        <v>R19</v>
      </c>
      <c r="I723" t="str">
        <f>VLOOKUP(V723,Guide!$B$12:$C$18,2,0)</f>
        <v>FN</v>
      </c>
      <c r="J723" s="12" t="str">
        <f t="shared" si="148"/>
        <v>C5</v>
      </c>
      <c r="K723" s="12">
        <v>31537</v>
      </c>
      <c r="L723" s="12" t="str">
        <f t="shared" si="149"/>
        <v>Millennial</v>
      </c>
      <c r="M723">
        <f t="shared" ca="1" si="150"/>
        <v>38</v>
      </c>
      <c r="N723" s="12">
        <v>42765</v>
      </c>
      <c r="O723" s="14">
        <f t="shared" ca="1" si="151"/>
        <v>8</v>
      </c>
      <c r="P723" s="13">
        <v>96100</v>
      </c>
      <c r="Q723" s="13" t="str">
        <f t="shared" ca="1" si="152"/>
        <v>5 - 10 Year</v>
      </c>
      <c r="R723" s="3" t="str">
        <f t="shared" ca="1" si="155"/>
        <v>10%</v>
      </c>
      <c r="S723" s="13">
        <f t="shared" ca="1" si="153"/>
        <v>9610</v>
      </c>
      <c r="T723" s="13">
        <f t="shared" ca="1" si="154"/>
        <v>86490</v>
      </c>
      <c r="U723" t="str">
        <f>VLOOKUP(MID(B723,G723,F723-G723),Department!$A$1:$C$20,2,0)</f>
        <v>Accounting</v>
      </c>
      <c r="V723" t="str">
        <f>VLOOKUP(U723,Department!$B$1:$C$20,2,0)</f>
        <v>Finance</v>
      </c>
      <c r="W723" t="str">
        <f>VLOOKUP(MID(B723,FIND(":",B723,F723+1)+1,2),Employee!$G$1:$H$8,2,0)</f>
        <v>Germany</v>
      </c>
    </row>
    <row r="724" spans="1:23" x14ac:dyDescent="0.35">
      <c r="A724" t="str">
        <f t="shared" si="143"/>
        <v>EMP-OPR-R11-2015</v>
      </c>
      <c r="B724" t="s">
        <v>788</v>
      </c>
      <c r="C724" t="str">
        <f t="shared" si="146"/>
        <v>N14928</v>
      </c>
      <c r="D724" t="str">
        <f>VLOOKUP(C724,Employee!$A$1:$B$1803,2,0)</f>
        <v>Rae Glenn</v>
      </c>
      <c r="E724" t="str">
        <f>VLOOKUP(MID(B724,FIND(":",B724,FIND(":",B724)+1)+1,1),Employee!$C$1:$D$1803,2)</f>
        <v>Female</v>
      </c>
      <c r="F724">
        <f t="shared" si="144"/>
        <v>43</v>
      </c>
      <c r="G724">
        <f t="shared" si="145"/>
        <v>40</v>
      </c>
      <c r="H724" t="str">
        <f t="shared" si="147"/>
        <v>R11</v>
      </c>
      <c r="I724" t="str">
        <f>VLOOKUP(V724,Guide!$B$12:$C$18,2,0)</f>
        <v>OPR</v>
      </c>
      <c r="J724" s="12" t="str">
        <f t="shared" si="148"/>
        <v>C2</v>
      </c>
      <c r="K724" s="12">
        <v>29782</v>
      </c>
      <c r="L724" s="12" t="str">
        <f t="shared" si="149"/>
        <v>Millennial</v>
      </c>
      <c r="M724">
        <f t="shared" ca="1" si="150"/>
        <v>43</v>
      </c>
      <c r="N724" s="12">
        <v>42257</v>
      </c>
      <c r="O724" s="14">
        <f t="shared" ca="1" si="151"/>
        <v>9</v>
      </c>
      <c r="P724" s="13">
        <v>295210</v>
      </c>
      <c r="Q724" s="13" t="str">
        <f t="shared" ca="1" si="152"/>
        <v>5 - 10 Year</v>
      </c>
      <c r="R724" s="3" t="str">
        <f t="shared" ca="1" si="155"/>
        <v>10%</v>
      </c>
      <c r="S724" s="13">
        <f t="shared" ca="1" si="153"/>
        <v>29521</v>
      </c>
      <c r="T724" s="13">
        <f t="shared" ca="1" si="154"/>
        <v>265689</v>
      </c>
      <c r="U724" t="str">
        <f>VLOOKUP(MID(B724,G724,F724-G724),Department!$A$1:$C$20,2,0)</f>
        <v>Technical Support</v>
      </c>
      <c r="V724" t="str">
        <f>VLOOKUP(U724,Department!$B$1:$C$20,2,0)</f>
        <v>Operation</v>
      </c>
      <c r="W724" t="str">
        <f>VLOOKUP(MID(B724,FIND(":",B724,F724+1)+1,2),Employee!$G$1:$H$8,2,0)</f>
        <v>Canada</v>
      </c>
    </row>
    <row r="725" spans="1:23" x14ac:dyDescent="0.35">
      <c r="A725" t="str">
        <f t="shared" si="143"/>
        <v>EMP-SM-R10-2016</v>
      </c>
      <c r="B725" t="s">
        <v>789</v>
      </c>
      <c r="C725" t="str">
        <f t="shared" si="146"/>
        <v>N17108</v>
      </c>
      <c r="D725" t="str">
        <f>VLOOKUP(C725,Employee!$A$1:$B$1803,2,0)</f>
        <v>Eugenio Acosta</v>
      </c>
      <c r="E725" t="str">
        <f>VLOOKUP(MID(B725,FIND(":",B725,FIND(":",B725)+1)+1,1),Employee!$C$1:$D$1803,2)</f>
        <v>Male</v>
      </c>
      <c r="F725">
        <f t="shared" si="144"/>
        <v>43</v>
      </c>
      <c r="G725">
        <f t="shared" si="145"/>
        <v>40</v>
      </c>
      <c r="H725" t="str">
        <f t="shared" si="147"/>
        <v>R10</v>
      </c>
      <c r="I725" t="str">
        <f>VLOOKUP(V725,Guide!$B$12:$C$18,2,0)</f>
        <v>SM</v>
      </c>
      <c r="J725" s="12" t="str">
        <f t="shared" si="148"/>
        <v>C6</v>
      </c>
      <c r="K725" s="12">
        <v>29012</v>
      </c>
      <c r="L725" s="12" t="str">
        <f t="shared" si="149"/>
        <v>Gen X</v>
      </c>
      <c r="M725">
        <f t="shared" ca="1" si="150"/>
        <v>45</v>
      </c>
      <c r="N725" s="12">
        <v>42730</v>
      </c>
      <c r="O725" s="14">
        <f t="shared" ca="1" si="151"/>
        <v>8</v>
      </c>
      <c r="P725" s="13">
        <v>312250</v>
      </c>
      <c r="Q725" s="13" t="str">
        <f t="shared" ca="1" si="152"/>
        <v>5 - 10 Year</v>
      </c>
      <c r="R725" s="3" t="str">
        <f t="shared" ca="1" si="155"/>
        <v>10%</v>
      </c>
      <c r="S725" s="13">
        <f t="shared" ca="1" si="153"/>
        <v>31225</v>
      </c>
      <c r="T725" s="13">
        <f t="shared" ca="1" si="154"/>
        <v>281025</v>
      </c>
      <c r="U725" t="str">
        <f>VLOOKUP(MID(B725,G725,F725-G725),Department!$A$1:$C$20,2,0)</f>
        <v>Marketing</v>
      </c>
      <c r="V725" t="str">
        <f>VLOOKUP(U725,Department!$B$1:$C$20,2,0)</f>
        <v>Sales and Marketing</v>
      </c>
      <c r="W725" t="str">
        <f>VLOOKUP(MID(B725,FIND(":",B725,F725+1)+1,2),Employee!$G$1:$H$8,2,0)</f>
        <v>France</v>
      </c>
    </row>
    <row r="726" spans="1:23" x14ac:dyDescent="0.35">
      <c r="A726" t="str">
        <f t="shared" si="143"/>
        <v>EMP-ENG-R3-2012</v>
      </c>
      <c r="B726" t="s">
        <v>790</v>
      </c>
      <c r="C726" t="str">
        <f t="shared" si="146"/>
        <v>N7107</v>
      </c>
      <c r="D726" t="str">
        <f>VLOOKUP(C726,Employee!$A$1:$B$1803,2,0)</f>
        <v>Will Berry</v>
      </c>
      <c r="E726" t="str">
        <f>VLOOKUP(MID(B726,FIND(":",B726,FIND(":",B726)+1)+1,1),Employee!$C$1:$D$1803,2)</f>
        <v>Male</v>
      </c>
      <c r="F726">
        <f t="shared" si="144"/>
        <v>41</v>
      </c>
      <c r="G726">
        <f t="shared" si="145"/>
        <v>39</v>
      </c>
      <c r="H726" t="str">
        <f t="shared" si="147"/>
        <v>R3</v>
      </c>
      <c r="I726" t="str">
        <f>VLOOKUP(V726,Guide!$B$12:$C$18,2,0)</f>
        <v>ENG</v>
      </c>
      <c r="J726" s="12" t="str">
        <f t="shared" si="148"/>
        <v>C3</v>
      </c>
      <c r="K726" s="12">
        <v>29369</v>
      </c>
      <c r="L726" s="12" t="str">
        <f t="shared" si="149"/>
        <v>Gen X</v>
      </c>
      <c r="M726">
        <f t="shared" ca="1" si="150"/>
        <v>44</v>
      </c>
      <c r="N726" s="12">
        <v>41053</v>
      </c>
      <c r="O726" s="14">
        <f t="shared" ca="1" si="151"/>
        <v>12</v>
      </c>
      <c r="P726" s="13">
        <v>110318</v>
      </c>
      <c r="Q726" s="13" t="str">
        <f t="shared" ca="1" si="152"/>
        <v>11 - 15 Year</v>
      </c>
      <c r="R726" s="3" t="str">
        <f t="shared" ca="1" si="155"/>
        <v>15%</v>
      </c>
      <c r="S726" s="13">
        <f t="shared" ca="1" si="153"/>
        <v>16547.7</v>
      </c>
      <c r="T726" s="13">
        <f t="shared" ca="1" si="154"/>
        <v>93770.3</v>
      </c>
      <c r="U726" t="str">
        <f>VLOOKUP(MID(B726,G726,F726-G726),Department!$A$1:$C$20,2,0)</f>
        <v>Software Quality Assurance</v>
      </c>
      <c r="V726" t="str">
        <f>VLOOKUP(U726,Department!$B$1:$C$20,2,0)</f>
        <v>Engineering and Data</v>
      </c>
      <c r="W726" t="str">
        <f>VLOOKUP(MID(B726,FIND(":",B726,F726+1)+1,2),Employee!$G$1:$H$8,2,0)</f>
        <v>United Kingdom</v>
      </c>
    </row>
    <row r="727" spans="1:23" x14ac:dyDescent="0.35">
      <c r="A727" t="str">
        <f t="shared" si="143"/>
        <v>EMP-ENG-R1-2018</v>
      </c>
      <c r="B727" t="s">
        <v>791</v>
      </c>
      <c r="C727" t="str">
        <f t="shared" si="146"/>
        <v>N21166</v>
      </c>
      <c r="D727" t="str">
        <f>VLOOKUP(C727,Employee!$A$1:$B$1803,2,0)</f>
        <v>Elvira Armstrong</v>
      </c>
      <c r="E727" t="str">
        <f>VLOOKUP(MID(B727,FIND(":",B727,FIND(":",B727)+1)+1,1),Employee!$C$1:$D$1803,2)</f>
        <v>Female</v>
      </c>
      <c r="F727">
        <f t="shared" si="144"/>
        <v>42</v>
      </c>
      <c r="G727">
        <f t="shared" si="145"/>
        <v>40</v>
      </c>
      <c r="H727" t="str">
        <f t="shared" si="147"/>
        <v>R1</v>
      </c>
      <c r="I727" t="str">
        <f>VLOOKUP(V727,Guide!$B$12:$C$18,2,0)</f>
        <v>ENG</v>
      </c>
      <c r="J727" s="12" t="str">
        <f t="shared" si="148"/>
        <v>C2</v>
      </c>
      <c r="K727" s="12">
        <v>27047</v>
      </c>
      <c r="L727" s="12" t="str">
        <f t="shared" si="149"/>
        <v>Gen X</v>
      </c>
      <c r="M727">
        <f t="shared" ca="1" si="150"/>
        <v>51</v>
      </c>
      <c r="N727" s="12">
        <v>43447</v>
      </c>
      <c r="O727" s="14">
        <f t="shared" ca="1" si="151"/>
        <v>6</v>
      </c>
      <c r="P727" s="13">
        <v>152512</v>
      </c>
      <c r="Q727" s="13" t="str">
        <f t="shared" ca="1" si="152"/>
        <v>5 - 10 Year</v>
      </c>
      <c r="R727" s="3" t="str">
        <f t="shared" ca="1" si="155"/>
        <v>10%</v>
      </c>
      <c r="S727" s="13">
        <f t="shared" ca="1" si="153"/>
        <v>15251.2</v>
      </c>
      <c r="T727" s="13">
        <f t="shared" ca="1" si="154"/>
        <v>137260.79999999999</v>
      </c>
      <c r="U727" t="str">
        <f>VLOOKUP(MID(B727,G727,F727-G727),Department!$A$1:$C$20,2,0)</f>
        <v>BackEnd Developer</v>
      </c>
      <c r="V727" t="str">
        <f>VLOOKUP(U727,Department!$B$1:$C$20,2,0)</f>
        <v>Engineering and Data</v>
      </c>
      <c r="W727" t="str">
        <f>VLOOKUP(MID(B727,FIND(":",B727,F727+1)+1,2),Employee!$G$1:$H$8,2,0)</f>
        <v>Canada</v>
      </c>
    </row>
    <row r="728" spans="1:23" x14ac:dyDescent="0.35">
      <c r="A728" t="str">
        <f t="shared" si="143"/>
        <v>EMP-HR-R18-2017</v>
      </c>
      <c r="B728" t="s">
        <v>792</v>
      </c>
      <c r="C728" t="str">
        <f t="shared" si="146"/>
        <v>N17836</v>
      </c>
      <c r="D728" t="str">
        <f>VLOOKUP(C728,Employee!$A$1:$B$1803,2,0)</f>
        <v>Kendrick Fuller</v>
      </c>
      <c r="E728" t="str">
        <f>VLOOKUP(MID(B728,FIND(":",B728,FIND(":",B728)+1)+1,1),Employee!$C$1:$D$1803,2)</f>
        <v>Male</v>
      </c>
      <c r="F728">
        <f t="shared" si="144"/>
        <v>43</v>
      </c>
      <c r="G728">
        <f t="shared" si="145"/>
        <v>40</v>
      </c>
      <c r="H728" t="str">
        <f t="shared" si="147"/>
        <v>R18</v>
      </c>
      <c r="I728" t="str">
        <f>VLOOKUP(V728,Guide!$B$12:$C$18,2,0)</f>
        <v>HR</v>
      </c>
      <c r="J728" s="12" t="str">
        <f t="shared" si="148"/>
        <v>C1</v>
      </c>
      <c r="K728" s="12">
        <v>30477</v>
      </c>
      <c r="L728" s="12" t="str">
        <f t="shared" si="149"/>
        <v>Millennial</v>
      </c>
      <c r="M728">
        <f t="shared" ca="1" si="150"/>
        <v>41</v>
      </c>
      <c r="N728" s="12">
        <v>42845</v>
      </c>
      <c r="O728" s="14">
        <f t="shared" ca="1" si="151"/>
        <v>7</v>
      </c>
      <c r="P728" s="13">
        <v>251374</v>
      </c>
      <c r="Q728" s="13" t="str">
        <f t="shared" ca="1" si="152"/>
        <v>5 - 10 Year</v>
      </c>
      <c r="R728" s="3" t="str">
        <f t="shared" ca="1" si="155"/>
        <v>10%</v>
      </c>
      <c r="S728" s="13">
        <f t="shared" ca="1" si="153"/>
        <v>25137.4</v>
      </c>
      <c r="T728" s="13">
        <f t="shared" ca="1" si="154"/>
        <v>226236.6</v>
      </c>
      <c r="U728" t="str">
        <f>VLOOKUP(MID(B728,G728,F728-G728),Department!$A$1:$C$20,2,0)</f>
        <v>HR</v>
      </c>
      <c r="V728" t="str">
        <f>VLOOKUP(U728,Department!$B$1:$C$20,2,0)</f>
        <v>HR</v>
      </c>
      <c r="W728" t="str">
        <f>VLOOKUP(MID(B728,FIND(":",B728,F728+1)+1,2),Employee!$G$1:$H$8,2,0)</f>
        <v>United States Of America</v>
      </c>
    </row>
    <row r="729" spans="1:23" x14ac:dyDescent="0.35">
      <c r="A729" t="str">
        <f t="shared" si="143"/>
        <v>EMP-OPR-R17-2012</v>
      </c>
      <c r="B729" t="s">
        <v>793</v>
      </c>
      <c r="C729" t="str">
        <f t="shared" si="146"/>
        <v>N7599</v>
      </c>
      <c r="D729" t="str">
        <f>VLOOKUP(C729,Employee!$A$1:$B$1803,2,0)</f>
        <v>Meredith Gaines</v>
      </c>
      <c r="E729" t="str">
        <f>VLOOKUP(MID(B729,FIND(":",B729,FIND(":",B729)+1)+1,1),Employee!$C$1:$D$1803,2)</f>
        <v>Female</v>
      </c>
      <c r="F729">
        <f t="shared" si="144"/>
        <v>42</v>
      </c>
      <c r="G729">
        <f t="shared" si="145"/>
        <v>39</v>
      </c>
      <c r="H729" t="str">
        <f t="shared" si="147"/>
        <v>R17</v>
      </c>
      <c r="I729" t="str">
        <f>VLOOKUP(V729,Guide!$B$12:$C$18,2,0)</f>
        <v>OPR</v>
      </c>
      <c r="J729" s="12" t="str">
        <f t="shared" si="148"/>
        <v>C7</v>
      </c>
      <c r="K729" s="12">
        <v>30035</v>
      </c>
      <c r="L729" s="12" t="str">
        <f t="shared" si="149"/>
        <v>Millennial</v>
      </c>
      <c r="M729">
        <f t="shared" ca="1" si="150"/>
        <v>42</v>
      </c>
      <c r="N729" s="12">
        <v>41169</v>
      </c>
      <c r="O729" s="14">
        <f t="shared" ca="1" si="151"/>
        <v>12</v>
      </c>
      <c r="P729" s="13">
        <v>183606</v>
      </c>
      <c r="Q729" s="13" t="str">
        <f t="shared" ca="1" si="152"/>
        <v>11 - 15 Year</v>
      </c>
      <c r="R729" s="3" t="str">
        <f t="shared" ca="1" si="155"/>
        <v>15%</v>
      </c>
      <c r="S729" s="13">
        <f t="shared" ca="1" si="153"/>
        <v>27540.899999999998</v>
      </c>
      <c r="T729" s="13">
        <f t="shared" ca="1" si="154"/>
        <v>156065.1</v>
      </c>
      <c r="U729" t="str">
        <f>VLOOKUP(MID(B729,G729,F729-G729),Department!$A$1:$C$20,2,0)</f>
        <v>Database Administrator</v>
      </c>
      <c r="V729" t="str">
        <f>VLOOKUP(U729,Department!$B$1:$C$20,2,0)</f>
        <v>Operation</v>
      </c>
      <c r="W729" t="str">
        <f>VLOOKUP(MID(B729,FIND(":",B729,F729+1)+1,2),Employee!$G$1:$H$8,2,0)</f>
        <v>Argentina</v>
      </c>
    </row>
    <row r="730" spans="1:23" x14ac:dyDescent="0.35">
      <c r="A730" t="str">
        <f t="shared" si="143"/>
        <v>EMP-PM-R14-2012</v>
      </c>
      <c r="B730" t="s">
        <v>794</v>
      </c>
      <c r="C730" t="str">
        <f t="shared" si="146"/>
        <v>N7905</v>
      </c>
      <c r="D730" t="str">
        <f>VLOOKUP(C730,Employee!$A$1:$B$1803,2,0)</f>
        <v>Marion Pratt</v>
      </c>
      <c r="E730" t="str">
        <f>VLOOKUP(MID(B730,FIND(":",B730,FIND(":",B730)+1)+1,1),Employee!$C$1:$D$1803,2)</f>
        <v>Female</v>
      </c>
      <c r="F730">
        <f t="shared" si="144"/>
        <v>42</v>
      </c>
      <c r="G730">
        <f t="shared" si="145"/>
        <v>39</v>
      </c>
      <c r="H730" t="str">
        <f t="shared" si="147"/>
        <v>R14</v>
      </c>
      <c r="I730" t="str">
        <f>VLOOKUP(V730,Guide!$B$12:$C$18,2,0)</f>
        <v>PM</v>
      </c>
      <c r="J730" s="12" t="str">
        <f t="shared" si="148"/>
        <v>C4</v>
      </c>
      <c r="K730" s="12">
        <v>31915</v>
      </c>
      <c r="L730" s="12" t="str">
        <f t="shared" si="149"/>
        <v>Millennial</v>
      </c>
      <c r="M730">
        <f t="shared" ca="1" si="150"/>
        <v>37</v>
      </c>
      <c r="N730" s="12">
        <v>41249</v>
      </c>
      <c r="O730" s="14">
        <f t="shared" ca="1" si="151"/>
        <v>12</v>
      </c>
      <c r="P730" s="13">
        <v>307862</v>
      </c>
      <c r="Q730" s="13" t="str">
        <f t="shared" ca="1" si="152"/>
        <v>11 - 15 Year</v>
      </c>
      <c r="R730" s="3" t="str">
        <f t="shared" ca="1" si="155"/>
        <v>15%</v>
      </c>
      <c r="S730" s="13">
        <f t="shared" ca="1" si="153"/>
        <v>46179.299999999996</v>
      </c>
      <c r="T730" s="13">
        <f t="shared" ca="1" si="154"/>
        <v>261682.7</v>
      </c>
      <c r="U730" t="str">
        <f>VLOOKUP(MID(B730,G730,F730-G730),Department!$A$1:$C$20,2,0)</f>
        <v>SEO Specialist</v>
      </c>
      <c r="V730" t="str">
        <f>VLOOKUP(U730,Department!$B$1:$C$20,2,0)</f>
        <v>Product Management</v>
      </c>
      <c r="W730" t="str">
        <f>VLOOKUP(MID(B730,FIND(":",B730,F730+1)+1,2),Employee!$G$1:$H$8,2,0)</f>
        <v>Australia</v>
      </c>
    </row>
    <row r="731" spans="1:23" x14ac:dyDescent="0.35">
      <c r="A731" t="str">
        <f t="shared" si="143"/>
        <v>EMP-OPR-R8-2015</v>
      </c>
      <c r="B731" t="s">
        <v>795</v>
      </c>
      <c r="C731" t="str">
        <f t="shared" si="146"/>
        <v>N12275</v>
      </c>
      <c r="D731" t="str">
        <f>VLOOKUP(C731,Employee!$A$1:$B$1803,2,0)</f>
        <v>Roman Drake</v>
      </c>
      <c r="E731" t="str">
        <f>VLOOKUP(MID(B731,FIND(":",B731,FIND(":",B731)+1)+1,1),Employee!$C$1:$D$1803,2)</f>
        <v>Male</v>
      </c>
      <c r="F731">
        <f t="shared" si="144"/>
        <v>42</v>
      </c>
      <c r="G731">
        <f t="shared" si="145"/>
        <v>40</v>
      </c>
      <c r="H731" t="str">
        <f t="shared" si="147"/>
        <v>R8</v>
      </c>
      <c r="I731" t="str">
        <f>VLOOKUP(V731,Guide!$B$12:$C$18,2,0)</f>
        <v>OPR</v>
      </c>
      <c r="J731" s="12" t="str">
        <f t="shared" si="148"/>
        <v>C2</v>
      </c>
      <c r="K731" s="12">
        <v>32639</v>
      </c>
      <c r="L731" s="12" t="str">
        <f t="shared" si="149"/>
        <v>Millennial</v>
      </c>
      <c r="M731">
        <f t="shared" ca="1" si="150"/>
        <v>35</v>
      </c>
      <c r="N731" s="12">
        <v>42100</v>
      </c>
      <c r="O731" s="14">
        <f t="shared" ca="1" si="151"/>
        <v>9</v>
      </c>
      <c r="P731" s="13">
        <v>226199</v>
      </c>
      <c r="Q731" s="13" t="str">
        <f t="shared" ca="1" si="152"/>
        <v>5 - 10 Year</v>
      </c>
      <c r="R731" s="3" t="str">
        <f t="shared" ca="1" si="155"/>
        <v>10%</v>
      </c>
      <c r="S731" s="13">
        <f t="shared" ca="1" si="153"/>
        <v>22619.9</v>
      </c>
      <c r="T731" s="13">
        <f t="shared" ca="1" si="154"/>
        <v>203579.1</v>
      </c>
      <c r="U731" t="str">
        <f>VLOOKUP(MID(B731,G731,F731-G731),Department!$A$1:$C$20,2,0)</f>
        <v>DevOps Engineer</v>
      </c>
      <c r="V731" t="str">
        <f>VLOOKUP(U731,Department!$B$1:$C$20,2,0)</f>
        <v>Operation</v>
      </c>
      <c r="W731" t="str">
        <f>VLOOKUP(MID(B731,FIND(":",B731,F731+1)+1,2),Employee!$G$1:$H$8,2,0)</f>
        <v>Canada</v>
      </c>
    </row>
    <row r="732" spans="1:23" x14ac:dyDescent="0.35">
      <c r="A732" t="str">
        <f t="shared" si="143"/>
        <v>EMP-HR-R18-2013</v>
      </c>
      <c r="B732" t="s">
        <v>796</v>
      </c>
      <c r="C732" t="str">
        <f t="shared" si="146"/>
        <v>N8383</v>
      </c>
      <c r="D732" t="str">
        <f>VLOOKUP(C732,Employee!$A$1:$B$1803,2,0)</f>
        <v>Frieda Tran</v>
      </c>
      <c r="E732" t="str">
        <f>VLOOKUP(MID(B732,FIND(":",B732,FIND(":",B732)+1)+1,1),Employee!$C$1:$D$1803,2)</f>
        <v>Female</v>
      </c>
      <c r="F732">
        <f t="shared" si="144"/>
        <v>42</v>
      </c>
      <c r="G732">
        <f t="shared" si="145"/>
        <v>39</v>
      </c>
      <c r="H732" t="str">
        <f t="shared" si="147"/>
        <v>R18</v>
      </c>
      <c r="I732" t="str">
        <f>VLOOKUP(V732,Guide!$B$12:$C$18,2,0)</f>
        <v>HR</v>
      </c>
      <c r="J732" s="12" t="str">
        <f t="shared" si="148"/>
        <v>C1</v>
      </c>
      <c r="K732" s="12">
        <v>32151</v>
      </c>
      <c r="L732" s="12" t="str">
        <f t="shared" si="149"/>
        <v>Millennial</v>
      </c>
      <c r="M732">
        <f t="shared" ca="1" si="150"/>
        <v>37</v>
      </c>
      <c r="N732" s="12">
        <v>41379</v>
      </c>
      <c r="O732" s="14">
        <f t="shared" ca="1" si="151"/>
        <v>11</v>
      </c>
      <c r="P732" s="13">
        <v>112341</v>
      </c>
      <c r="Q732" s="13" t="str">
        <f t="shared" ca="1" si="152"/>
        <v>11 - 15 Year</v>
      </c>
      <c r="R732" s="3" t="str">
        <f t="shared" ca="1" si="155"/>
        <v>15%</v>
      </c>
      <c r="S732" s="13">
        <f t="shared" ca="1" si="153"/>
        <v>16851.149999999998</v>
      </c>
      <c r="T732" s="13">
        <f t="shared" ca="1" si="154"/>
        <v>95489.85</v>
      </c>
      <c r="U732" t="str">
        <f>VLOOKUP(MID(B732,G732,F732-G732),Department!$A$1:$C$20,2,0)</f>
        <v>HR</v>
      </c>
      <c r="V732" t="str">
        <f>VLOOKUP(U732,Department!$B$1:$C$20,2,0)</f>
        <v>HR</v>
      </c>
      <c r="W732" t="str">
        <f>VLOOKUP(MID(B732,FIND(":",B732,F732+1)+1,2),Employee!$G$1:$H$8,2,0)</f>
        <v>United States Of America</v>
      </c>
    </row>
    <row r="733" spans="1:23" x14ac:dyDescent="0.35">
      <c r="A733" t="str">
        <f t="shared" si="143"/>
        <v>EMP-HR-R18-2014</v>
      </c>
      <c r="B733" t="s">
        <v>797</v>
      </c>
      <c r="C733" t="str">
        <f t="shared" si="146"/>
        <v>N10839</v>
      </c>
      <c r="D733" t="str">
        <f>VLOOKUP(C733,Employee!$A$1:$B$1803,2,0)</f>
        <v>Dionne Griffith</v>
      </c>
      <c r="E733" t="str">
        <f>VLOOKUP(MID(B733,FIND(":",B733,FIND(":",B733)+1)+1,1),Employee!$C$1:$D$1803,2)</f>
        <v>Female</v>
      </c>
      <c r="F733">
        <f t="shared" si="144"/>
        <v>43</v>
      </c>
      <c r="G733">
        <f t="shared" si="145"/>
        <v>40</v>
      </c>
      <c r="H733" t="str">
        <f t="shared" si="147"/>
        <v>R18</v>
      </c>
      <c r="I733" t="str">
        <f>VLOOKUP(V733,Guide!$B$12:$C$18,2,0)</f>
        <v>HR</v>
      </c>
      <c r="J733" s="12" t="str">
        <f t="shared" si="148"/>
        <v>C3</v>
      </c>
      <c r="K733" s="12">
        <v>29576</v>
      </c>
      <c r="L733" s="12" t="str">
        <f t="shared" si="149"/>
        <v>Gen X</v>
      </c>
      <c r="M733">
        <f t="shared" ca="1" si="150"/>
        <v>44</v>
      </c>
      <c r="N733" s="12">
        <v>41848</v>
      </c>
      <c r="O733" s="14">
        <f t="shared" ca="1" si="151"/>
        <v>10</v>
      </c>
      <c r="P733" s="13">
        <v>288103</v>
      </c>
      <c r="Q733" s="13" t="str">
        <f t="shared" ca="1" si="152"/>
        <v>5 - 10 Year</v>
      </c>
      <c r="R733" s="3" t="str">
        <f t="shared" ca="1" si="155"/>
        <v>10%</v>
      </c>
      <c r="S733" s="13">
        <f t="shared" ca="1" si="153"/>
        <v>28810.300000000003</v>
      </c>
      <c r="T733" s="13">
        <f t="shared" ca="1" si="154"/>
        <v>259292.7</v>
      </c>
      <c r="U733" t="str">
        <f>VLOOKUP(MID(B733,G733,F733-G733),Department!$A$1:$C$20,2,0)</f>
        <v>HR</v>
      </c>
      <c r="V733" t="str">
        <f>VLOOKUP(U733,Department!$B$1:$C$20,2,0)</f>
        <v>HR</v>
      </c>
      <c r="W733" t="str">
        <f>VLOOKUP(MID(B733,FIND(":",B733,F733+1)+1,2),Employee!$G$1:$H$8,2,0)</f>
        <v>United Kingdom</v>
      </c>
    </row>
    <row r="734" spans="1:23" x14ac:dyDescent="0.35">
      <c r="A734" t="str">
        <f t="shared" si="143"/>
        <v>EMP-OPR-R8-2013</v>
      </c>
      <c r="B734" t="s">
        <v>798</v>
      </c>
      <c r="C734" t="str">
        <f t="shared" si="146"/>
        <v>N9360</v>
      </c>
      <c r="D734" t="str">
        <f>VLOOKUP(C734,Employee!$A$1:$B$1803,2,0)</f>
        <v>Marion Hartman</v>
      </c>
      <c r="E734" t="str">
        <f>VLOOKUP(MID(B734,FIND(":",B734,FIND(":",B734)+1)+1,1),Employee!$C$1:$D$1803,2)</f>
        <v>Male</v>
      </c>
      <c r="F734">
        <f t="shared" si="144"/>
        <v>41</v>
      </c>
      <c r="G734">
        <f t="shared" si="145"/>
        <v>39</v>
      </c>
      <c r="H734" t="str">
        <f t="shared" si="147"/>
        <v>R8</v>
      </c>
      <c r="I734" t="str">
        <f>VLOOKUP(V734,Guide!$B$12:$C$18,2,0)</f>
        <v>OPR</v>
      </c>
      <c r="J734" s="12" t="str">
        <f t="shared" si="148"/>
        <v>C5</v>
      </c>
      <c r="K734" s="12">
        <v>30779</v>
      </c>
      <c r="L734" s="12" t="str">
        <f t="shared" si="149"/>
        <v>Millennial</v>
      </c>
      <c r="M734">
        <f t="shared" ca="1" si="150"/>
        <v>40</v>
      </c>
      <c r="N734" s="12">
        <v>41596</v>
      </c>
      <c r="O734" s="14">
        <f t="shared" ca="1" si="151"/>
        <v>11</v>
      </c>
      <c r="P734" s="13">
        <v>388584</v>
      </c>
      <c r="Q734" s="13" t="str">
        <f t="shared" ca="1" si="152"/>
        <v>11 - 15 Year</v>
      </c>
      <c r="R734" s="3" t="str">
        <f t="shared" ca="1" si="155"/>
        <v>15%</v>
      </c>
      <c r="S734" s="13">
        <f t="shared" ca="1" si="153"/>
        <v>58287.6</v>
      </c>
      <c r="T734" s="13">
        <f t="shared" ca="1" si="154"/>
        <v>330296.40000000002</v>
      </c>
      <c r="U734" t="str">
        <f>VLOOKUP(MID(B734,G734,F734-G734),Department!$A$1:$C$20,2,0)</f>
        <v>DevOps Engineer</v>
      </c>
      <c r="V734" t="str">
        <f>VLOOKUP(U734,Department!$B$1:$C$20,2,0)</f>
        <v>Operation</v>
      </c>
      <c r="W734" t="str">
        <f>VLOOKUP(MID(B734,FIND(":",B734,F734+1)+1,2),Employee!$G$1:$H$8,2,0)</f>
        <v>Germany</v>
      </c>
    </row>
    <row r="735" spans="1:23" x14ac:dyDescent="0.35">
      <c r="A735" t="str">
        <f t="shared" si="143"/>
        <v>EMP-ENG-R1-2017</v>
      </c>
      <c r="B735" t="s">
        <v>799</v>
      </c>
      <c r="C735" t="str">
        <f t="shared" si="146"/>
        <v>N19503</v>
      </c>
      <c r="D735" t="str">
        <f>VLOOKUP(C735,Employee!$A$1:$B$1803,2,0)</f>
        <v>Audrey Oneal</v>
      </c>
      <c r="E735" t="str">
        <f>VLOOKUP(MID(B735,FIND(":",B735,FIND(":",B735)+1)+1,1),Employee!$C$1:$D$1803,2)</f>
        <v>Female</v>
      </c>
      <c r="F735">
        <f t="shared" si="144"/>
        <v>42</v>
      </c>
      <c r="G735">
        <f t="shared" si="145"/>
        <v>40</v>
      </c>
      <c r="H735" t="str">
        <f t="shared" si="147"/>
        <v>R1</v>
      </c>
      <c r="I735" t="str">
        <f>VLOOKUP(V735,Guide!$B$12:$C$18,2,0)</f>
        <v>ENG</v>
      </c>
      <c r="J735" s="12" t="str">
        <f t="shared" si="148"/>
        <v>C4</v>
      </c>
      <c r="K735" s="12">
        <v>32703</v>
      </c>
      <c r="L735" s="12" t="str">
        <f t="shared" si="149"/>
        <v>Millennial</v>
      </c>
      <c r="M735">
        <f t="shared" ca="1" si="150"/>
        <v>35</v>
      </c>
      <c r="N735" s="12">
        <v>43052</v>
      </c>
      <c r="O735" s="14">
        <f t="shared" ca="1" si="151"/>
        <v>7</v>
      </c>
      <c r="P735" s="13">
        <v>79625</v>
      </c>
      <c r="Q735" s="13" t="str">
        <f t="shared" ca="1" si="152"/>
        <v>5 - 10 Year</v>
      </c>
      <c r="R735" s="3" t="str">
        <f t="shared" ca="1" si="155"/>
        <v>10%</v>
      </c>
      <c r="S735" s="13">
        <f t="shared" ca="1" si="153"/>
        <v>7962.5</v>
      </c>
      <c r="T735" s="13">
        <f t="shared" ca="1" si="154"/>
        <v>71662.5</v>
      </c>
      <c r="U735" t="str">
        <f>VLOOKUP(MID(B735,G735,F735-G735),Department!$A$1:$C$20,2,0)</f>
        <v>BackEnd Developer</v>
      </c>
      <c r="V735" t="str">
        <f>VLOOKUP(U735,Department!$B$1:$C$20,2,0)</f>
        <v>Engineering and Data</v>
      </c>
      <c r="W735" t="str">
        <f>VLOOKUP(MID(B735,FIND(":",B735,F735+1)+1,2),Employee!$G$1:$H$8,2,0)</f>
        <v>Australia</v>
      </c>
    </row>
    <row r="736" spans="1:23" x14ac:dyDescent="0.35">
      <c r="A736" t="str">
        <f t="shared" si="143"/>
        <v>EMP-ENG-R1-2015</v>
      </c>
      <c r="B736" t="s">
        <v>800</v>
      </c>
      <c r="C736" t="str">
        <f t="shared" si="146"/>
        <v>N14937</v>
      </c>
      <c r="D736" t="str">
        <f>VLOOKUP(C736,Employee!$A$1:$B$1803,2,0)</f>
        <v>Lourdes Wolfe</v>
      </c>
      <c r="E736" t="str">
        <f>VLOOKUP(MID(B736,FIND(":",B736,FIND(":",B736)+1)+1,1),Employee!$C$1:$D$1803,2)</f>
        <v>Female</v>
      </c>
      <c r="F736">
        <f t="shared" si="144"/>
        <v>42</v>
      </c>
      <c r="G736">
        <f t="shared" si="145"/>
        <v>40</v>
      </c>
      <c r="H736" t="str">
        <f t="shared" si="147"/>
        <v>R1</v>
      </c>
      <c r="I736" t="str">
        <f>VLOOKUP(V736,Guide!$B$12:$C$18,2,0)</f>
        <v>ENG</v>
      </c>
      <c r="J736" s="12" t="str">
        <f t="shared" si="148"/>
        <v>C6</v>
      </c>
      <c r="K736" s="12">
        <v>31322</v>
      </c>
      <c r="L736" s="12" t="str">
        <f t="shared" si="149"/>
        <v>Millennial</v>
      </c>
      <c r="M736">
        <f t="shared" ca="1" si="150"/>
        <v>39</v>
      </c>
      <c r="N736" s="12">
        <v>42261</v>
      </c>
      <c r="O736" s="14">
        <f t="shared" ca="1" si="151"/>
        <v>9</v>
      </c>
      <c r="P736" s="13">
        <v>115908</v>
      </c>
      <c r="Q736" s="13" t="str">
        <f t="shared" ca="1" si="152"/>
        <v>5 - 10 Year</v>
      </c>
      <c r="R736" s="3" t="str">
        <f t="shared" ca="1" si="155"/>
        <v>10%</v>
      </c>
      <c r="S736" s="13">
        <f t="shared" ca="1" si="153"/>
        <v>11590.800000000001</v>
      </c>
      <c r="T736" s="13">
        <f t="shared" ca="1" si="154"/>
        <v>104317.2</v>
      </c>
      <c r="U736" t="str">
        <f>VLOOKUP(MID(B736,G736,F736-G736),Department!$A$1:$C$20,2,0)</f>
        <v>BackEnd Developer</v>
      </c>
      <c r="V736" t="str">
        <f>VLOOKUP(U736,Department!$B$1:$C$20,2,0)</f>
        <v>Engineering and Data</v>
      </c>
      <c r="W736" t="str">
        <f>VLOOKUP(MID(B736,FIND(":",B736,F736+1)+1,2),Employee!$G$1:$H$8,2,0)</f>
        <v>France</v>
      </c>
    </row>
    <row r="737" spans="1:23" x14ac:dyDescent="0.35">
      <c r="A737" t="str">
        <f t="shared" si="143"/>
        <v>EMP-ENG-R7-2017</v>
      </c>
      <c r="B737" t="s">
        <v>801</v>
      </c>
      <c r="C737" t="str">
        <f t="shared" si="146"/>
        <v>N17977</v>
      </c>
      <c r="D737" t="str">
        <f>VLOOKUP(C737,Employee!$A$1:$B$1803,2,0)</f>
        <v>Denver Vance</v>
      </c>
      <c r="E737" t="str">
        <f>VLOOKUP(MID(B737,FIND(":",B737,FIND(":",B737)+1)+1,1),Employee!$C$1:$D$1803,2)</f>
        <v>Male</v>
      </c>
      <c r="F737">
        <f t="shared" si="144"/>
        <v>42</v>
      </c>
      <c r="G737">
        <f t="shared" si="145"/>
        <v>40</v>
      </c>
      <c r="H737" t="str">
        <f t="shared" si="147"/>
        <v>R7</v>
      </c>
      <c r="I737" t="str">
        <f>VLOOKUP(V737,Guide!$B$12:$C$18,2,0)</f>
        <v>ENG</v>
      </c>
      <c r="J737" s="12" t="str">
        <f t="shared" si="148"/>
        <v>C6</v>
      </c>
      <c r="K737" s="12">
        <v>32013</v>
      </c>
      <c r="L737" s="12" t="str">
        <f t="shared" si="149"/>
        <v>Millennial</v>
      </c>
      <c r="M737">
        <f t="shared" ca="1" si="150"/>
        <v>37</v>
      </c>
      <c r="N737" s="12">
        <v>42866</v>
      </c>
      <c r="O737" s="14">
        <f t="shared" ca="1" si="151"/>
        <v>7</v>
      </c>
      <c r="P737" s="13">
        <v>178748</v>
      </c>
      <c r="Q737" s="13" t="str">
        <f t="shared" ca="1" si="152"/>
        <v>5 - 10 Year</v>
      </c>
      <c r="R737" s="3" t="str">
        <f t="shared" ca="1" si="155"/>
        <v>10%</v>
      </c>
      <c r="S737" s="13">
        <f t="shared" ca="1" si="153"/>
        <v>17874.8</v>
      </c>
      <c r="T737" s="13">
        <f t="shared" ca="1" si="154"/>
        <v>160873.20000000001</v>
      </c>
      <c r="U737" t="str">
        <f>VLOOKUP(MID(B737,G737,F737-G737),Department!$A$1:$C$20,2,0)</f>
        <v>AI Engineer</v>
      </c>
      <c r="V737" t="str">
        <f>VLOOKUP(U737,Department!$B$1:$C$20,2,0)</f>
        <v>Engineering and Data</v>
      </c>
      <c r="W737" t="str">
        <f>VLOOKUP(MID(B737,FIND(":",B737,F737+1)+1,2),Employee!$G$1:$H$8,2,0)</f>
        <v>France</v>
      </c>
    </row>
    <row r="738" spans="1:23" x14ac:dyDescent="0.35">
      <c r="A738" t="str">
        <f t="shared" si="143"/>
        <v>EMP-OPR-R11-2016</v>
      </c>
      <c r="B738" t="s">
        <v>802</v>
      </c>
      <c r="C738" t="str">
        <f t="shared" si="146"/>
        <v>N16247</v>
      </c>
      <c r="D738" t="str">
        <f>VLOOKUP(C738,Employee!$A$1:$B$1803,2,0)</f>
        <v>Fritz Sawyer</v>
      </c>
      <c r="E738" t="str">
        <f>VLOOKUP(MID(B738,FIND(":",B738,FIND(":",B738)+1)+1,1),Employee!$C$1:$D$1803,2)</f>
        <v>Male</v>
      </c>
      <c r="F738">
        <f t="shared" si="144"/>
        <v>43</v>
      </c>
      <c r="G738">
        <f t="shared" si="145"/>
        <v>40</v>
      </c>
      <c r="H738" t="str">
        <f t="shared" si="147"/>
        <v>R11</v>
      </c>
      <c r="I738" t="str">
        <f>VLOOKUP(V738,Guide!$B$12:$C$18,2,0)</f>
        <v>OPR</v>
      </c>
      <c r="J738" s="12" t="str">
        <f t="shared" si="148"/>
        <v>C7</v>
      </c>
      <c r="K738" s="12">
        <v>33137</v>
      </c>
      <c r="L738" s="12" t="str">
        <f t="shared" si="149"/>
        <v>Millennial</v>
      </c>
      <c r="M738">
        <f t="shared" ca="1" si="150"/>
        <v>34</v>
      </c>
      <c r="N738" s="12">
        <v>42541</v>
      </c>
      <c r="O738" s="14">
        <f t="shared" ca="1" si="151"/>
        <v>8</v>
      </c>
      <c r="P738" s="13">
        <v>85203</v>
      </c>
      <c r="Q738" s="13" t="str">
        <f t="shared" ca="1" si="152"/>
        <v>5 - 10 Year</v>
      </c>
      <c r="R738" s="3" t="str">
        <f t="shared" ca="1" si="155"/>
        <v>10%</v>
      </c>
      <c r="S738" s="13">
        <f t="shared" ca="1" si="153"/>
        <v>8520.3000000000011</v>
      </c>
      <c r="T738" s="13">
        <f t="shared" ca="1" si="154"/>
        <v>76682.7</v>
      </c>
      <c r="U738" t="str">
        <f>VLOOKUP(MID(B738,G738,F738-G738),Department!$A$1:$C$20,2,0)</f>
        <v>Technical Support</v>
      </c>
      <c r="V738" t="str">
        <f>VLOOKUP(U738,Department!$B$1:$C$20,2,0)</f>
        <v>Operation</v>
      </c>
      <c r="W738" t="str">
        <f>VLOOKUP(MID(B738,FIND(":",B738,F738+1)+1,2),Employee!$G$1:$H$8,2,0)</f>
        <v>Argentina</v>
      </c>
    </row>
    <row r="739" spans="1:23" x14ac:dyDescent="0.35">
      <c r="A739" t="str">
        <f t="shared" si="143"/>
        <v>EMP-OPR-R8-2013</v>
      </c>
      <c r="B739" t="s">
        <v>803</v>
      </c>
      <c r="C739" t="str">
        <f t="shared" si="146"/>
        <v>N8392</v>
      </c>
      <c r="D739" t="str">
        <f>VLOOKUP(C739,Employee!$A$1:$B$1803,2,0)</f>
        <v>Kasey Holt</v>
      </c>
      <c r="E739" t="str">
        <f>VLOOKUP(MID(B739,FIND(":",B739,FIND(":",B739)+1)+1,1),Employee!$C$1:$D$1803,2)</f>
        <v>Male</v>
      </c>
      <c r="F739">
        <f t="shared" si="144"/>
        <v>41</v>
      </c>
      <c r="G739">
        <f t="shared" si="145"/>
        <v>39</v>
      </c>
      <c r="H739" t="str">
        <f t="shared" si="147"/>
        <v>R8</v>
      </c>
      <c r="I739" t="str">
        <f>VLOOKUP(V739,Guide!$B$12:$C$18,2,0)</f>
        <v>OPR</v>
      </c>
      <c r="J739" s="12" t="str">
        <f t="shared" si="148"/>
        <v>C2</v>
      </c>
      <c r="K739" s="12">
        <v>32015</v>
      </c>
      <c r="L739" s="12" t="str">
        <f t="shared" si="149"/>
        <v>Millennial</v>
      </c>
      <c r="M739">
        <f t="shared" ca="1" si="150"/>
        <v>37</v>
      </c>
      <c r="N739" s="12">
        <v>41379</v>
      </c>
      <c r="O739" s="14">
        <f t="shared" ca="1" si="151"/>
        <v>11</v>
      </c>
      <c r="P739" s="13">
        <v>213322</v>
      </c>
      <c r="Q739" s="13" t="str">
        <f t="shared" ca="1" si="152"/>
        <v>11 - 15 Year</v>
      </c>
      <c r="R739" s="3" t="str">
        <f t="shared" ca="1" si="155"/>
        <v>15%</v>
      </c>
      <c r="S739" s="13">
        <f t="shared" ca="1" si="153"/>
        <v>31998.3</v>
      </c>
      <c r="T739" s="13">
        <f t="shared" ca="1" si="154"/>
        <v>181323.7</v>
      </c>
      <c r="U739" t="str">
        <f>VLOOKUP(MID(B739,G739,F739-G739),Department!$A$1:$C$20,2,0)</f>
        <v>DevOps Engineer</v>
      </c>
      <c r="V739" t="str">
        <f>VLOOKUP(U739,Department!$B$1:$C$20,2,0)</f>
        <v>Operation</v>
      </c>
      <c r="W739" t="str">
        <f>VLOOKUP(MID(B739,FIND(":",B739,F739+1)+1,2),Employee!$G$1:$H$8,2,0)</f>
        <v>Canada</v>
      </c>
    </row>
    <row r="740" spans="1:23" x14ac:dyDescent="0.35">
      <c r="A740" t="str">
        <f t="shared" si="143"/>
        <v>EMP-ENG-R7-2015</v>
      </c>
      <c r="B740" t="s">
        <v>804</v>
      </c>
      <c r="C740" t="str">
        <f t="shared" si="146"/>
        <v>N12100</v>
      </c>
      <c r="D740" t="str">
        <f>VLOOKUP(C740,Employee!$A$1:$B$1803,2,0)</f>
        <v>Matt Cain</v>
      </c>
      <c r="E740" t="str">
        <f>VLOOKUP(MID(B740,FIND(":",B740,FIND(":",B740)+1)+1,1),Employee!$C$1:$D$1803,2)</f>
        <v>Male</v>
      </c>
      <c r="F740">
        <f t="shared" si="144"/>
        <v>42</v>
      </c>
      <c r="G740">
        <f t="shared" si="145"/>
        <v>40</v>
      </c>
      <c r="H740" t="str">
        <f t="shared" si="147"/>
        <v>R7</v>
      </c>
      <c r="I740" t="str">
        <f>VLOOKUP(V740,Guide!$B$12:$C$18,2,0)</f>
        <v>ENG</v>
      </c>
      <c r="J740" s="12" t="str">
        <f t="shared" si="148"/>
        <v>C4</v>
      </c>
      <c r="K740" s="12">
        <v>32447</v>
      </c>
      <c r="L740" s="12" t="str">
        <f t="shared" si="149"/>
        <v>Millennial</v>
      </c>
      <c r="M740">
        <f t="shared" ca="1" si="150"/>
        <v>36</v>
      </c>
      <c r="N740" s="12">
        <v>42072</v>
      </c>
      <c r="O740" s="14">
        <f t="shared" ca="1" si="151"/>
        <v>9</v>
      </c>
      <c r="P740" s="13">
        <v>157394</v>
      </c>
      <c r="Q740" s="13" t="str">
        <f t="shared" ca="1" si="152"/>
        <v>5 - 10 Year</v>
      </c>
      <c r="R740" s="3" t="str">
        <f t="shared" ca="1" si="155"/>
        <v>10%</v>
      </c>
      <c r="S740" s="13">
        <f t="shared" ca="1" si="153"/>
        <v>15739.400000000001</v>
      </c>
      <c r="T740" s="13">
        <f t="shared" ca="1" si="154"/>
        <v>141654.6</v>
      </c>
      <c r="U740" t="str">
        <f>VLOOKUP(MID(B740,G740,F740-G740),Department!$A$1:$C$20,2,0)</f>
        <v>AI Engineer</v>
      </c>
      <c r="V740" t="str">
        <f>VLOOKUP(U740,Department!$B$1:$C$20,2,0)</f>
        <v>Engineering and Data</v>
      </c>
      <c r="W740" t="str">
        <f>VLOOKUP(MID(B740,FIND(":",B740,F740+1)+1,2),Employee!$G$1:$H$8,2,0)</f>
        <v>Australia</v>
      </c>
    </row>
    <row r="741" spans="1:23" x14ac:dyDescent="0.35">
      <c r="A741" t="str">
        <f t="shared" si="143"/>
        <v>EMP-ENG-R1-2012</v>
      </c>
      <c r="B741" t="s">
        <v>805</v>
      </c>
      <c r="C741" t="str">
        <f t="shared" si="146"/>
        <v>N7320</v>
      </c>
      <c r="D741" t="str">
        <f>VLOOKUP(C741,Employee!$A$1:$B$1803,2,0)</f>
        <v>Phyllis Haas</v>
      </c>
      <c r="E741" t="str">
        <f>VLOOKUP(MID(B741,FIND(":",B741,FIND(":",B741)+1)+1,1),Employee!$C$1:$D$1803,2)</f>
        <v>Female</v>
      </c>
      <c r="F741">
        <f t="shared" si="144"/>
        <v>41</v>
      </c>
      <c r="G741">
        <f t="shared" si="145"/>
        <v>39</v>
      </c>
      <c r="H741" t="str">
        <f t="shared" si="147"/>
        <v>R1</v>
      </c>
      <c r="I741" t="str">
        <f>VLOOKUP(V741,Guide!$B$12:$C$18,2,0)</f>
        <v>ENG</v>
      </c>
      <c r="J741" s="12" t="str">
        <f t="shared" si="148"/>
        <v>C5</v>
      </c>
      <c r="K741" s="12">
        <v>33302</v>
      </c>
      <c r="L741" s="12" t="str">
        <f t="shared" si="149"/>
        <v>Millennial</v>
      </c>
      <c r="M741">
        <f t="shared" ca="1" si="150"/>
        <v>33</v>
      </c>
      <c r="N741" s="12">
        <v>41106</v>
      </c>
      <c r="O741" s="14">
        <f t="shared" ca="1" si="151"/>
        <v>12</v>
      </c>
      <c r="P741" s="13">
        <v>280767</v>
      </c>
      <c r="Q741" s="13" t="str">
        <f t="shared" ca="1" si="152"/>
        <v>11 - 15 Year</v>
      </c>
      <c r="R741" s="3" t="str">
        <f t="shared" ca="1" si="155"/>
        <v>15%</v>
      </c>
      <c r="S741" s="13">
        <f t="shared" ca="1" si="153"/>
        <v>42115.049999999996</v>
      </c>
      <c r="T741" s="13">
        <f t="shared" ca="1" si="154"/>
        <v>238651.95</v>
      </c>
      <c r="U741" t="str">
        <f>VLOOKUP(MID(B741,G741,F741-G741),Department!$A$1:$C$20,2,0)</f>
        <v>BackEnd Developer</v>
      </c>
      <c r="V741" t="str">
        <f>VLOOKUP(U741,Department!$B$1:$C$20,2,0)</f>
        <v>Engineering and Data</v>
      </c>
      <c r="W741" t="str">
        <f>VLOOKUP(MID(B741,FIND(":",B741,F741+1)+1,2),Employee!$G$1:$H$8,2,0)</f>
        <v>Germany</v>
      </c>
    </row>
    <row r="742" spans="1:23" x14ac:dyDescent="0.35">
      <c r="A742" t="str">
        <f t="shared" si="143"/>
        <v>EMP-OPR-R8-2017</v>
      </c>
      <c r="B742" t="s">
        <v>806</v>
      </c>
      <c r="C742" t="str">
        <f t="shared" si="146"/>
        <v>N18882</v>
      </c>
      <c r="D742" t="str">
        <f>VLOOKUP(C742,Employee!$A$1:$B$1803,2,0)</f>
        <v>Wilbur Bond</v>
      </c>
      <c r="E742" t="str">
        <f>VLOOKUP(MID(B742,FIND(":",B742,FIND(":",B742)+1)+1,1),Employee!$C$1:$D$1803,2)</f>
        <v>Male</v>
      </c>
      <c r="F742">
        <f t="shared" si="144"/>
        <v>42</v>
      </c>
      <c r="G742">
        <f t="shared" si="145"/>
        <v>40</v>
      </c>
      <c r="H742" t="str">
        <f t="shared" si="147"/>
        <v>R8</v>
      </c>
      <c r="I742" t="str">
        <f>VLOOKUP(V742,Guide!$B$12:$C$18,2,0)</f>
        <v>OPR</v>
      </c>
      <c r="J742" s="12" t="str">
        <f t="shared" si="148"/>
        <v>C2</v>
      </c>
      <c r="K742" s="12">
        <v>32559</v>
      </c>
      <c r="L742" s="12" t="str">
        <f t="shared" si="149"/>
        <v>Millennial</v>
      </c>
      <c r="M742">
        <f t="shared" ca="1" si="150"/>
        <v>36</v>
      </c>
      <c r="N742" s="12">
        <v>42975</v>
      </c>
      <c r="O742" s="14">
        <f t="shared" ca="1" si="151"/>
        <v>7</v>
      </c>
      <c r="P742" s="13">
        <v>98433</v>
      </c>
      <c r="Q742" s="13" t="str">
        <f t="shared" ca="1" si="152"/>
        <v>5 - 10 Year</v>
      </c>
      <c r="R742" s="3" t="str">
        <f t="shared" ca="1" si="155"/>
        <v>10%</v>
      </c>
      <c r="S742" s="13">
        <f t="shared" ca="1" si="153"/>
        <v>9843.3000000000011</v>
      </c>
      <c r="T742" s="13">
        <f t="shared" ca="1" si="154"/>
        <v>88589.7</v>
      </c>
      <c r="U742" t="str">
        <f>VLOOKUP(MID(B742,G742,F742-G742),Department!$A$1:$C$20,2,0)</f>
        <v>DevOps Engineer</v>
      </c>
      <c r="V742" t="str">
        <f>VLOOKUP(U742,Department!$B$1:$C$20,2,0)</f>
        <v>Operation</v>
      </c>
      <c r="W742" t="str">
        <f>VLOOKUP(MID(B742,FIND(":",B742,F742+1)+1,2),Employee!$G$1:$H$8,2,0)</f>
        <v>Canada</v>
      </c>
    </row>
    <row r="743" spans="1:23" x14ac:dyDescent="0.35">
      <c r="A743" t="str">
        <f t="shared" si="143"/>
        <v>EMP-ENG-R4-2015</v>
      </c>
      <c r="B743" t="s">
        <v>807</v>
      </c>
      <c r="C743" t="str">
        <f t="shared" si="146"/>
        <v>N14252</v>
      </c>
      <c r="D743" t="str">
        <f>VLOOKUP(C743,Employee!$A$1:$B$1803,2,0)</f>
        <v>Markus Powell</v>
      </c>
      <c r="E743" t="str">
        <f>VLOOKUP(MID(B743,FIND(":",B743,FIND(":",B743)+1)+1,1),Employee!$C$1:$D$1803,2)</f>
        <v>Male</v>
      </c>
      <c r="F743">
        <f t="shared" si="144"/>
        <v>42</v>
      </c>
      <c r="G743">
        <f t="shared" si="145"/>
        <v>40</v>
      </c>
      <c r="H743" t="str">
        <f t="shared" si="147"/>
        <v>R4</v>
      </c>
      <c r="I743" t="str">
        <f>VLOOKUP(V743,Guide!$B$12:$C$18,2,0)</f>
        <v>ENG</v>
      </c>
      <c r="J743" s="12" t="str">
        <f t="shared" si="148"/>
        <v>C1</v>
      </c>
      <c r="K743" s="12">
        <v>30819</v>
      </c>
      <c r="L743" s="12" t="str">
        <f t="shared" si="149"/>
        <v>Millennial</v>
      </c>
      <c r="M743">
        <f t="shared" ca="1" si="150"/>
        <v>40</v>
      </c>
      <c r="N743" s="12">
        <v>42145</v>
      </c>
      <c r="O743" s="14">
        <f t="shared" ca="1" si="151"/>
        <v>9</v>
      </c>
      <c r="P743" s="13">
        <v>231946</v>
      </c>
      <c r="Q743" s="13" t="str">
        <f t="shared" ca="1" si="152"/>
        <v>5 - 10 Year</v>
      </c>
      <c r="R743" s="3" t="str">
        <f t="shared" ca="1" si="155"/>
        <v>10%</v>
      </c>
      <c r="S743" s="13">
        <f t="shared" ca="1" si="153"/>
        <v>23194.600000000002</v>
      </c>
      <c r="T743" s="13">
        <f t="shared" ca="1" si="154"/>
        <v>208751.4</v>
      </c>
      <c r="U743" t="str">
        <f>VLOOKUP(MID(B743,G743,F743-G743),Department!$A$1:$C$20,2,0)</f>
        <v>FrontEnd Developer</v>
      </c>
      <c r="V743" t="str">
        <f>VLOOKUP(U743,Department!$B$1:$C$20,2,0)</f>
        <v>Engineering and Data</v>
      </c>
      <c r="W743" t="str">
        <f>VLOOKUP(MID(B743,FIND(":",B743,F743+1)+1,2),Employee!$G$1:$H$8,2,0)</f>
        <v>United States Of America</v>
      </c>
    </row>
    <row r="744" spans="1:23" x14ac:dyDescent="0.35">
      <c r="A744" t="str">
        <f t="shared" si="143"/>
        <v>EMP-PM-R14-2015</v>
      </c>
      <c r="B744" t="s">
        <v>808</v>
      </c>
      <c r="C744" t="str">
        <f t="shared" si="146"/>
        <v>N12278</v>
      </c>
      <c r="D744" t="str">
        <f>VLOOKUP(C744,Employee!$A$1:$B$1803,2,0)</f>
        <v>Zackary Copeland</v>
      </c>
      <c r="E744" t="str">
        <f>VLOOKUP(MID(B744,FIND(":",B744,FIND(":",B744)+1)+1,1),Employee!$C$1:$D$1803,2)</f>
        <v>Male</v>
      </c>
      <c r="F744">
        <f t="shared" si="144"/>
        <v>43</v>
      </c>
      <c r="G744">
        <f t="shared" si="145"/>
        <v>40</v>
      </c>
      <c r="H744" t="str">
        <f t="shared" si="147"/>
        <v>R14</v>
      </c>
      <c r="I744" t="str">
        <f>VLOOKUP(V744,Guide!$B$12:$C$18,2,0)</f>
        <v>PM</v>
      </c>
      <c r="J744" s="12" t="str">
        <f t="shared" si="148"/>
        <v>C3</v>
      </c>
      <c r="K744" s="12">
        <v>30354</v>
      </c>
      <c r="L744" s="12" t="str">
        <f t="shared" si="149"/>
        <v>Millennial</v>
      </c>
      <c r="M744">
        <f t="shared" ca="1" si="150"/>
        <v>42</v>
      </c>
      <c r="N744" s="12">
        <v>42100</v>
      </c>
      <c r="O744" s="14">
        <f t="shared" ca="1" si="151"/>
        <v>9</v>
      </c>
      <c r="P744" s="13">
        <v>273914</v>
      </c>
      <c r="Q744" s="13" t="str">
        <f t="shared" ca="1" si="152"/>
        <v>5 - 10 Year</v>
      </c>
      <c r="R744" s="3" t="str">
        <f t="shared" ca="1" si="155"/>
        <v>10%</v>
      </c>
      <c r="S744" s="13">
        <f t="shared" ca="1" si="153"/>
        <v>27391.4</v>
      </c>
      <c r="T744" s="13">
        <f t="shared" ca="1" si="154"/>
        <v>246522.6</v>
      </c>
      <c r="U744" t="str">
        <f>VLOOKUP(MID(B744,G744,F744-G744),Department!$A$1:$C$20,2,0)</f>
        <v>SEO Specialist</v>
      </c>
      <c r="V744" t="str">
        <f>VLOOKUP(U744,Department!$B$1:$C$20,2,0)</f>
        <v>Product Management</v>
      </c>
      <c r="W744" t="str">
        <f>VLOOKUP(MID(B744,FIND(":",B744,F744+1)+1,2),Employee!$G$1:$H$8,2,0)</f>
        <v>United Kingdom</v>
      </c>
    </row>
    <row r="745" spans="1:23" x14ac:dyDescent="0.35">
      <c r="A745" t="str">
        <f t="shared" si="143"/>
        <v>EMP-OPR-R8-2019</v>
      </c>
      <c r="B745" t="s">
        <v>809</v>
      </c>
      <c r="C745" t="str">
        <f t="shared" si="146"/>
        <v>N22680</v>
      </c>
      <c r="D745" t="str">
        <f>VLOOKUP(C745,Employee!$A$1:$B$1803,2,0)</f>
        <v>Herman Benson</v>
      </c>
      <c r="E745" t="str">
        <f>VLOOKUP(MID(B745,FIND(":",B745,FIND(":",B745)+1)+1,1),Employee!$C$1:$D$1803,2)</f>
        <v>Male</v>
      </c>
      <c r="F745">
        <f t="shared" si="144"/>
        <v>42</v>
      </c>
      <c r="G745">
        <f t="shared" si="145"/>
        <v>40</v>
      </c>
      <c r="H745" t="str">
        <f t="shared" si="147"/>
        <v>R8</v>
      </c>
      <c r="I745" t="str">
        <f>VLOOKUP(V745,Guide!$B$12:$C$18,2,0)</f>
        <v>OPR</v>
      </c>
      <c r="J745" s="12" t="str">
        <f t="shared" si="148"/>
        <v>C4</v>
      </c>
      <c r="K745" s="12">
        <v>33113</v>
      </c>
      <c r="L745" s="12" t="str">
        <f t="shared" si="149"/>
        <v>Millennial</v>
      </c>
      <c r="M745">
        <f t="shared" ca="1" si="150"/>
        <v>34</v>
      </c>
      <c r="N745" s="12">
        <v>43752</v>
      </c>
      <c r="O745" s="14">
        <f t="shared" ca="1" si="151"/>
        <v>5</v>
      </c>
      <c r="P745" s="13">
        <v>158700</v>
      </c>
      <c r="Q745" s="13" t="str">
        <f t="shared" ca="1" si="152"/>
        <v>5 - 10 Year</v>
      </c>
      <c r="R745" s="3" t="str">
        <f t="shared" ca="1" si="155"/>
        <v>10%</v>
      </c>
      <c r="S745" s="13">
        <f t="shared" ca="1" si="153"/>
        <v>15870</v>
      </c>
      <c r="T745" s="13">
        <f t="shared" ca="1" si="154"/>
        <v>142830</v>
      </c>
      <c r="U745" t="str">
        <f>VLOOKUP(MID(B745,G745,F745-G745),Department!$A$1:$C$20,2,0)</f>
        <v>DevOps Engineer</v>
      </c>
      <c r="V745" t="str">
        <f>VLOOKUP(U745,Department!$B$1:$C$20,2,0)</f>
        <v>Operation</v>
      </c>
      <c r="W745" t="str">
        <f>VLOOKUP(MID(B745,FIND(":",B745,F745+1)+1,2),Employee!$G$1:$H$8,2,0)</f>
        <v>Australia</v>
      </c>
    </row>
    <row r="746" spans="1:23" x14ac:dyDescent="0.35">
      <c r="A746" t="str">
        <f t="shared" si="143"/>
        <v>EMP-ENG-R3-2013</v>
      </c>
      <c r="B746" t="s">
        <v>810</v>
      </c>
      <c r="C746" t="str">
        <f t="shared" si="146"/>
        <v>N9001</v>
      </c>
      <c r="D746" t="str">
        <f>VLOOKUP(C746,Employee!$A$1:$B$1803,2,0)</f>
        <v>Bo Shepherd</v>
      </c>
      <c r="E746" t="str">
        <f>VLOOKUP(MID(B746,FIND(":",B746,FIND(":",B746)+1)+1,1),Employee!$C$1:$D$1803,2)</f>
        <v>Male</v>
      </c>
      <c r="F746">
        <f t="shared" si="144"/>
        <v>41</v>
      </c>
      <c r="G746">
        <f t="shared" si="145"/>
        <v>39</v>
      </c>
      <c r="H746" t="str">
        <f t="shared" si="147"/>
        <v>R3</v>
      </c>
      <c r="I746" t="str">
        <f>VLOOKUP(V746,Guide!$B$12:$C$18,2,0)</f>
        <v>ENG</v>
      </c>
      <c r="J746" s="12" t="str">
        <f t="shared" si="148"/>
        <v>C5</v>
      </c>
      <c r="K746" s="12">
        <v>32427</v>
      </c>
      <c r="L746" s="12" t="str">
        <f t="shared" si="149"/>
        <v>Millennial</v>
      </c>
      <c r="M746">
        <f t="shared" ca="1" si="150"/>
        <v>36</v>
      </c>
      <c r="N746" s="12">
        <v>41491</v>
      </c>
      <c r="O746" s="14">
        <f t="shared" ca="1" si="151"/>
        <v>11</v>
      </c>
      <c r="P746" s="13">
        <v>192152</v>
      </c>
      <c r="Q746" s="13" t="str">
        <f t="shared" ca="1" si="152"/>
        <v>11 - 15 Year</v>
      </c>
      <c r="R746" s="3" t="str">
        <f t="shared" ca="1" si="155"/>
        <v>15%</v>
      </c>
      <c r="S746" s="13">
        <f t="shared" ca="1" si="153"/>
        <v>28822.799999999999</v>
      </c>
      <c r="T746" s="13">
        <f t="shared" ca="1" si="154"/>
        <v>163329.20000000001</v>
      </c>
      <c r="U746" t="str">
        <f>VLOOKUP(MID(B746,G746,F746-G746),Department!$A$1:$C$20,2,0)</f>
        <v>Software Quality Assurance</v>
      </c>
      <c r="V746" t="str">
        <f>VLOOKUP(U746,Department!$B$1:$C$20,2,0)</f>
        <v>Engineering and Data</v>
      </c>
      <c r="W746" t="str">
        <f>VLOOKUP(MID(B746,FIND(":",B746,F746+1)+1,2),Employee!$G$1:$H$8,2,0)</f>
        <v>Germany</v>
      </c>
    </row>
    <row r="747" spans="1:23" x14ac:dyDescent="0.35">
      <c r="A747" t="str">
        <f t="shared" si="143"/>
        <v>EMP-PM-R5-2013</v>
      </c>
      <c r="B747" t="s">
        <v>811</v>
      </c>
      <c r="C747" t="str">
        <f t="shared" si="146"/>
        <v>N6867</v>
      </c>
      <c r="D747" t="str">
        <f>VLOOKUP(C747,Employee!$A$1:$B$1803,2,0)</f>
        <v>Cletus Hines</v>
      </c>
      <c r="E747" t="str">
        <f>VLOOKUP(MID(B747,FIND(":",B747,FIND(":",B747)+1)+1,1),Employee!$C$1:$D$1803,2)</f>
        <v>Male</v>
      </c>
      <c r="F747">
        <f t="shared" si="144"/>
        <v>41</v>
      </c>
      <c r="G747">
        <f t="shared" si="145"/>
        <v>39</v>
      </c>
      <c r="H747" t="str">
        <f t="shared" si="147"/>
        <v>R5</v>
      </c>
      <c r="I747" t="str">
        <f>VLOOKUP(V747,Guide!$B$12:$C$18,2,0)</f>
        <v>PM</v>
      </c>
      <c r="J747" s="12" t="str">
        <f t="shared" si="148"/>
        <v>C4</v>
      </c>
      <c r="K747" s="12">
        <v>32058</v>
      </c>
      <c r="L747" s="12" t="str">
        <f t="shared" si="149"/>
        <v>Millennial</v>
      </c>
      <c r="M747">
        <f t="shared" ca="1" si="150"/>
        <v>37</v>
      </c>
      <c r="N747" s="12">
        <v>41368</v>
      </c>
      <c r="O747" s="14">
        <f t="shared" ca="1" si="151"/>
        <v>11</v>
      </c>
      <c r="P747" s="13">
        <v>204496</v>
      </c>
      <c r="Q747" s="13" t="str">
        <f t="shared" ca="1" si="152"/>
        <v>11 - 15 Year</v>
      </c>
      <c r="R747" s="3" t="str">
        <f t="shared" ca="1" si="155"/>
        <v>15%</v>
      </c>
      <c r="S747" s="13">
        <f t="shared" ca="1" si="153"/>
        <v>30674.399999999998</v>
      </c>
      <c r="T747" s="13">
        <f t="shared" ca="1" si="154"/>
        <v>173821.6</v>
      </c>
      <c r="U747" t="str">
        <f>VLOOKUP(MID(B747,G747,F747-G747),Department!$A$1:$C$20,2,0)</f>
        <v>Product Manager</v>
      </c>
      <c r="V747" t="str">
        <f>VLOOKUP(U747,Department!$B$1:$C$20,2,0)</f>
        <v>Product Management</v>
      </c>
      <c r="W747" t="str">
        <f>VLOOKUP(MID(B747,FIND(":",B747,F747+1)+1,2),Employee!$G$1:$H$8,2,0)</f>
        <v>Australia</v>
      </c>
    </row>
    <row r="748" spans="1:23" x14ac:dyDescent="0.35">
      <c r="A748" t="str">
        <f t="shared" si="143"/>
        <v>EMP-ENG-R1-2014</v>
      </c>
      <c r="B748" t="s">
        <v>812</v>
      </c>
      <c r="C748" t="str">
        <f t="shared" si="146"/>
        <v>N11755</v>
      </c>
      <c r="D748" t="str">
        <f>VLOOKUP(C748,Employee!$A$1:$B$1803,2,0)</f>
        <v>Milton Cline</v>
      </c>
      <c r="E748" t="str">
        <f>VLOOKUP(MID(B748,FIND(":",B748,FIND(":",B748)+1)+1,1),Employee!$C$1:$D$1803,2)</f>
        <v>Male</v>
      </c>
      <c r="F748">
        <f t="shared" si="144"/>
        <v>42</v>
      </c>
      <c r="G748">
        <f t="shared" si="145"/>
        <v>40</v>
      </c>
      <c r="H748" t="str">
        <f t="shared" si="147"/>
        <v>R1</v>
      </c>
      <c r="I748" t="str">
        <f>VLOOKUP(V748,Guide!$B$12:$C$18,2,0)</f>
        <v>ENG</v>
      </c>
      <c r="J748" s="12" t="str">
        <f t="shared" si="148"/>
        <v>C3</v>
      </c>
      <c r="K748" s="12">
        <v>32968</v>
      </c>
      <c r="L748" s="12" t="str">
        <f t="shared" si="149"/>
        <v>Millennial</v>
      </c>
      <c r="M748">
        <f t="shared" ca="1" si="150"/>
        <v>34</v>
      </c>
      <c r="N748" s="12">
        <v>42002</v>
      </c>
      <c r="O748" s="14">
        <f t="shared" ca="1" si="151"/>
        <v>10</v>
      </c>
      <c r="P748" s="13">
        <v>216467</v>
      </c>
      <c r="Q748" s="13" t="str">
        <f t="shared" ca="1" si="152"/>
        <v>5 - 10 Year</v>
      </c>
      <c r="R748" s="3" t="str">
        <f t="shared" ca="1" si="155"/>
        <v>10%</v>
      </c>
      <c r="S748" s="13">
        <f t="shared" ca="1" si="153"/>
        <v>21646.7</v>
      </c>
      <c r="T748" s="13">
        <f t="shared" ca="1" si="154"/>
        <v>194820.3</v>
      </c>
      <c r="U748" t="str">
        <f>VLOOKUP(MID(B748,G748,F748-G748),Department!$A$1:$C$20,2,0)</f>
        <v>BackEnd Developer</v>
      </c>
      <c r="V748" t="str">
        <f>VLOOKUP(U748,Department!$B$1:$C$20,2,0)</f>
        <v>Engineering and Data</v>
      </c>
      <c r="W748" t="str">
        <f>VLOOKUP(MID(B748,FIND(":",B748,F748+1)+1,2),Employee!$G$1:$H$8,2,0)</f>
        <v>United Kingdom</v>
      </c>
    </row>
    <row r="749" spans="1:23" x14ac:dyDescent="0.35">
      <c r="A749" t="str">
        <f t="shared" si="143"/>
        <v>EMP-PM-R5-2017</v>
      </c>
      <c r="B749" t="s">
        <v>813</v>
      </c>
      <c r="C749" t="str">
        <f t="shared" si="146"/>
        <v>N7794</v>
      </c>
      <c r="D749" t="str">
        <f>VLOOKUP(C749,Employee!$A$1:$B$1803,2,0)</f>
        <v>Casey Sherman</v>
      </c>
      <c r="E749" t="str">
        <f>VLOOKUP(MID(B749,FIND(":",B749,FIND(":",B749)+1)+1,1),Employee!$C$1:$D$1803,2)</f>
        <v>Male</v>
      </c>
      <c r="F749">
        <f t="shared" si="144"/>
        <v>41</v>
      </c>
      <c r="G749">
        <f t="shared" si="145"/>
        <v>39</v>
      </c>
      <c r="H749" t="str">
        <f t="shared" si="147"/>
        <v>R5</v>
      </c>
      <c r="I749" t="str">
        <f>VLOOKUP(V749,Guide!$B$12:$C$18,2,0)</f>
        <v>PM</v>
      </c>
      <c r="J749" s="12" t="str">
        <f t="shared" si="148"/>
        <v>C4</v>
      </c>
      <c r="K749" s="12">
        <v>31971</v>
      </c>
      <c r="L749" s="12" t="str">
        <f t="shared" si="149"/>
        <v>Millennial</v>
      </c>
      <c r="M749">
        <f t="shared" ca="1" si="150"/>
        <v>37</v>
      </c>
      <c r="N749" s="12">
        <v>43083</v>
      </c>
      <c r="O749" s="14">
        <f t="shared" ca="1" si="151"/>
        <v>7</v>
      </c>
      <c r="P749" s="13">
        <v>351403</v>
      </c>
      <c r="Q749" s="13" t="str">
        <f t="shared" ca="1" si="152"/>
        <v>5 - 10 Year</v>
      </c>
      <c r="R749" s="3" t="str">
        <f t="shared" ca="1" si="155"/>
        <v>10%</v>
      </c>
      <c r="S749" s="13">
        <f t="shared" ca="1" si="153"/>
        <v>35140.300000000003</v>
      </c>
      <c r="T749" s="13">
        <f t="shared" ca="1" si="154"/>
        <v>316262.7</v>
      </c>
      <c r="U749" t="str">
        <f>VLOOKUP(MID(B749,G749,F749-G749),Department!$A$1:$C$20,2,0)</f>
        <v>Product Manager</v>
      </c>
      <c r="V749" t="str">
        <f>VLOOKUP(U749,Department!$B$1:$C$20,2,0)</f>
        <v>Product Management</v>
      </c>
      <c r="W749" t="str">
        <f>VLOOKUP(MID(B749,FIND(":",B749,F749+1)+1,2),Employee!$G$1:$H$8,2,0)</f>
        <v>Australia</v>
      </c>
    </row>
    <row r="750" spans="1:23" x14ac:dyDescent="0.35">
      <c r="A750" t="str">
        <f t="shared" si="143"/>
        <v>EMP-OPR-R16-2012</v>
      </c>
      <c r="B750" t="s">
        <v>814</v>
      </c>
      <c r="C750" t="str">
        <f t="shared" si="146"/>
        <v>N7946</v>
      </c>
      <c r="D750" t="str">
        <f>VLOOKUP(C750,Employee!$A$1:$B$1803,2,0)</f>
        <v>Ralph Thomas</v>
      </c>
      <c r="E750" t="str">
        <f>VLOOKUP(MID(B750,FIND(":",B750,FIND(":",B750)+1)+1,1),Employee!$C$1:$D$1803,2)</f>
        <v>Male</v>
      </c>
      <c r="F750">
        <f t="shared" si="144"/>
        <v>42</v>
      </c>
      <c r="G750">
        <f t="shared" si="145"/>
        <v>39</v>
      </c>
      <c r="H750" t="str">
        <f t="shared" si="147"/>
        <v>R16</v>
      </c>
      <c r="I750" t="str">
        <f>VLOOKUP(V750,Guide!$B$12:$C$18,2,0)</f>
        <v>OPR</v>
      </c>
      <c r="J750" s="12" t="str">
        <f t="shared" si="148"/>
        <v>C7</v>
      </c>
      <c r="K750" s="12">
        <v>32907</v>
      </c>
      <c r="L750" s="12" t="str">
        <f t="shared" si="149"/>
        <v>Millennial</v>
      </c>
      <c r="M750">
        <f t="shared" ca="1" si="150"/>
        <v>35</v>
      </c>
      <c r="N750" s="12">
        <v>41263</v>
      </c>
      <c r="O750" s="14">
        <f t="shared" ca="1" si="151"/>
        <v>12</v>
      </c>
      <c r="P750" s="13">
        <v>201224</v>
      </c>
      <c r="Q750" s="13" t="str">
        <f t="shared" ca="1" si="152"/>
        <v>11 - 15 Year</v>
      </c>
      <c r="R750" s="3" t="str">
        <f t="shared" ca="1" si="155"/>
        <v>15%</v>
      </c>
      <c r="S750" s="13">
        <f t="shared" ca="1" si="153"/>
        <v>30183.599999999999</v>
      </c>
      <c r="T750" s="13">
        <f t="shared" ca="1" si="154"/>
        <v>171040.4</v>
      </c>
      <c r="U750" t="str">
        <f>VLOOKUP(MID(B750,G750,F750-G750),Department!$A$1:$C$20,2,0)</f>
        <v>IT Support</v>
      </c>
      <c r="V750" t="str">
        <f>VLOOKUP(U750,Department!$B$1:$C$20,2,0)</f>
        <v>Operation</v>
      </c>
      <c r="W750" t="str">
        <f>VLOOKUP(MID(B750,FIND(":",B750,F750+1)+1,2),Employee!$G$1:$H$8,2,0)</f>
        <v>Argentina</v>
      </c>
    </row>
    <row r="751" spans="1:23" x14ac:dyDescent="0.35">
      <c r="A751" t="str">
        <f t="shared" si="143"/>
        <v>EMP-SM-R10-2009</v>
      </c>
      <c r="B751" t="s">
        <v>815</v>
      </c>
      <c r="C751" t="str">
        <f t="shared" si="146"/>
        <v>N4886</v>
      </c>
      <c r="D751" t="str">
        <f>VLOOKUP(C751,Employee!$A$1:$B$1803,2,0)</f>
        <v>Cyrus Collier</v>
      </c>
      <c r="E751" t="str">
        <f>VLOOKUP(MID(B751,FIND(":",B751,FIND(":",B751)+1)+1,1),Employee!$C$1:$D$1803,2)</f>
        <v>Male</v>
      </c>
      <c r="F751">
        <f t="shared" si="144"/>
        <v>42</v>
      </c>
      <c r="G751">
        <f t="shared" si="145"/>
        <v>39</v>
      </c>
      <c r="H751" t="str">
        <f t="shared" si="147"/>
        <v>R10</v>
      </c>
      <c r="I751" t="str">
        <f>VLOOKUP(V751,Guide!$B$12:$C$18,2,0)</f>
        <v>SM</v>
      </c>
      <c r="J751" s="12" t="str">
        <f t="shared" si="148"/>
        <v>C1</v>
      </c>
      <c r="K751" s="12">
        <v>30314</v>
      </c>
      <c r="L751" s="12" t="str">
        <f t="shared" si="149"/>
        <v>Millennial</v>
      </c>
      <c r="M751">
        <f t="shared" ca="1" si="150"/>
        <v>42</v>
      </c>
      <c r="N751" s="12">
        <v>40000</v>
      </c>
      <c r="O751" s="14">
        <f t="shared" ca="1" si="151"/>
        <v>15</v>
      </c>
      <c r="P751" s="13">
        <v>269696</v>
      </c>
      <c r="Q751" s="13" t="str">
        <f t="shared" ca="1" si="152"/>
        <v>11 - 15 Year</v>
      </c>
      <c r="R751" s="3" t="str">
        <f t="shared" ca="1" si="155"/>
        <v>15%</v>
      </c>
      <c r="S751" s="13">
        <f t="shared" ca="1" si="153"/>
        <v>40454.400000000001</v>
      </c>
      <c r="T751" s="13">
        <f t="shared" ca="1" si="154"/>
        <v>229241.60000000001</v>
      </c>
      <c r="U751" t="str">
        <f>VLOOKUP(MID(B751,G751,F751-G751),Department!$A$1:$C$20,2,0)</f>
        <v>Marketing</v>
      </c>
      <c r="V751" t="str">
        <f>VLOOKUP(U751,Department!$B$1:$C$20,2,0)</f>
        <v>Sales and Marketing</v>
      </c>
      <c r="W751" t="str">
        <f>VLOOKUP(MID(B751,FIND(":",B751,F751+1)+1,2),Employee!$G$1:$H$8,2,0)</f>
        <v>United States Of America</v>
      </c>
    </row>
    <row r="752" spans="1:23" x14ac:dyDescent="0.35">
      <c r="A752" t="str">
        <f t="shared" si="143"/>
        <v>EMP-ENG-R1-2010</v>
      </c>
      <c r="B752" t="s">
        <v>816</v>
      </c>
      <c r="C752" t="str">
        <f t="shared" si="146"/>
        <v>N5920</v>
      </c>
      <c r="D752" t="str">
        <f>VLOOKUP(C752,Employee!$A$1:$B$1803,2,0)</f>
        <v>April Ali</v>
      </c>
      <c r="E752" t="str">
        <f>VLOOKUP(MID(B752,FIND(":",B752,FIND(":",B752)+1)+1,1),Employee!$C$1:$D$1803,2)</f>
        <v>Female</v>
      </c>
      <c r="F752">
        <f t="shared" si="144"/>
        <v>41</v>
      </c>
      <c r="G752">
        <f t="shared" si="145"/>
        <v>39</v>
      </c>
      <c r="H752" t="str">
        <f t="shared" si="147"/>
        <v>R1</v>
      </c>
      <c r="I752" t="str">
        <f>VLOOKUP(V752,Guide!$B$12:$C$18,2,0)</f>
        <v>ENG</v>
      </c>
      <c r="J752" s="12" t="str">
        <f t="shared" si="148"/>
        <v>C4</v>
      </c>
      <c r="K752" s="12">
        <v>29589</v>
      </c>
      <c r="L752" s="12" t="str">
        <f t="shared" si="149"/>
        <v>Millennial</v>
      </c>
      <c r="M752">
        <f t="shared" ca="1" si="150"/>
        <v>44</v>
      </c>
      <c r="N752" s="12">
        <v>40518</v>
      </c>
      <c r="O752" s="14">
        <f t="shared" ca="1" si="151"/>
        <v>14</v>
      </c>
      <c r="P752" s="13">
        <v>153716</v>
      </c>
      <c r="Q752" s="13" t="str">
        <f t="shared" ca="1" si="152"/>
        <v>11 - 15 Year</v>
      </c>
      <c r="R752" s="3" t="str">
        <f t="shared" ca="1" si="155"/>
        <v>15%</v>
      </c>
      <c r="S752" s="13">
        <f t="shared" ca="1" si="153"/>
        <v>23057.399999999998</v>
      </c>
      <c r="T752" s="13">
        <f t="shared" ca="1" si="154"/>
        <v>130658.6</v>
      </c>
      <c r="U752" t="str">
        <f>VLOOKUP(MID(B752,G752,F752-G752),Department!$A$1:$C$20,2,0)</f>
        <v>BackEnd Developer</v>
      </c>
      <c r="V752" t="str">
        <f>VLOOKUP(U752,Department!$B$1:$C$20,2,0)</f>
        <v>Engineering and Data</v>
      </c>
      <c r="W752" t="str">
        <f>VLOOKUP(MID(B752,FIND(":",B752,F752+1)+1,2),Employee!$G$1:$H$8,2,0)</f>
        <v>Australia</v>
      </c>
    </row>
    <row r="753" spans="1:23" x14ac:dyDescent="0.35">
      <c r="A753" t="str">
        <f t="shared" si="143"/>
        <v>EMP-SM-R15-2010</v>
      </c>
      <c r="B753" t="s">
        <v>817</v>
      </c>
      <c r="C753" t="str">
        <f t="shared" si="146"/>
        <v>N5612</v>
      </c>
      <c r="D753" t="str">
        <f>VLOOKUP(C753,Employee!$A$1:$B$1803,2,0)</f>
        <v>Rod Wiggins</v>
      </c>
      <c r="E753" t="str">
        <f>VLOOKUP(MID(B753,FIND(":",B753,FIND(":",B753)+1)+1,1),Employee!$C$1:$D$1803,2)</f>
        <v>Male</v>
      </c>
      <c r="F753">
        <f t="shared" si="144"/>
        <v>42</v>
      </c>
      <c r="G753">
        <f t="shared" si="145"/>
        <v>39</v>
      </c>
      <c r="H753" t="str">
        <f t="shared" si="147"/>
        <v>R15</v>
      </c>
      <c r="I753" t="str">
        <f>VLOOKUP(V753,Guide!$B$12:$C$18,2,0)</f>
        <v>SM</v>
      </c>
      <c r="J753" s="12" t="str">
        <f t="shared" si="148"/>
        <v>C1</v>
      </c>
      <c r="K753" s="12">
        <v>30294</v>
      </c>
      <c r="L753" s="12" t="str">
        <f t="shared" si="149"/>
        <v>Millennial</v>
      </c>
      <c r="M753">
        <f t="shared" ca="1" si="150"/>
        <v>42</v>
      </c>
      <c r="N753" s="12">
        <v>40385</v>
      </c>
      <c r="O753" s="14">
        <f t="shared" ca="1" si="151"/>
        <v>14</v>
      </c>
      <c r="P753" s="13">
        <v>215593</v>
      </c>
      <c r="Q753" s="13" t="str">
        <f t="shared" ca="1" si="152"/>
        <v>11 - 15 Year</v>
      </c>
      <c r="R753" s="3" t="str">
        <f t="shared" ca="1" si="155"/>
        <v>15%</v>
      </c>
      <c r="S753" s="13">
        <f t="shared" ca="1" si="153"/>
        <v>32338.949999999997</v>
      </c>
      <c r="T753" s="13">
        <f t="shared" ca="1" si="154"/>
        <v>183254.05</v>
      </c>
      <c r="U753" t="str">
        <f>VLOOKUP(MID(B753,G753,F753-G753),Department!$A$1:$C$20,2,0)</f>
        <v>Sales</v>
      </c>
      <c r="V753" t="str">
        <f>VLOOKUP(U753,Department!$B$1:$C$20,2,0)</f>
        <v>Sales and Marketing</v>
      </c>
      <c r="W753" t="str">
        <f>VLOOKUP(MID(B753,FIND(":",B753,F753+1)+1,2),Employee!$G$1:$H$8,2,0)</f>
        <v>United States Of America</v>
      </c>
    </row>
    <row r="754" spans="1:23" x14ac:dyDescent="0.35">
      <c r="A754" t="str">
        <f t="shared" si="143"/>
        <v>EMP-OPR-R8-2009</v>
      </c>
      <c r="B754" t="s">
        <v>818</v>
      </c>
      <c r="C754" t="str">
        <f t="shared" si="146"/>
        <v>N4807</v>
      </c>
      <c r="D754" t="str">
        <f>VLOOKUP(C754,Employee!$A$1:$B$1803,2,0)</f>
        <v>Jc Chang</v>
      </c>
      <c r="E754" t="str">
        <f>VLOOKUP(MID(B754,FIND(":",B754,FIND(":",B754)+1)+1,1),Employee!$C$1:$D$1803,2)</f>
        <v>Male</v>
      </c>
      <c r="F754">
        <f t="shared" si="144"/>
        <v>41</v>
      </c>
      <c r="G754">
        <f t="shared" si="145"/>
        <v>39</v>
      </c>
      <c r="H754" t="str">
        <f t="shared" si="147"/>
        <v>R8</v>
      </c>
      <c r="I754" t="str">
        <f>VLOOKUP(V754,Guide!$B$12:$C$18,2,0)</f>
        <v>OPR</v>
      </c>
      <c r="J754" s="12" t="str">
        <f t="shared" si="148"/>
        <v>C7</v>
      </c>
      <c r="K754" s="12">
        <v>29312</v>
      </c>
      <c r="L754" s="12" t="str">
        <f t="shared" si="149"/>
        <v>Gen X</v>
      </c>
      <c r="M754">
        <f t="shared" ca="1" si="150"/>
        <v>44</v>
      </c>
      <c r="N754" s="12">
        <v>39965</v>
      </c>
      <c r="O754" s="14">
        <f t="shared" ca="1" si="151"/>
        <v>15</v>
      </c>
      <c r="P754" s="13">
        <v>376070</v>
      </c>
      <c r="Q754" s="13" t="str">
        <f t="shared" ca="1" si="152"/>
        <v>11 - 15 Year</v>
      </c>
      <c r="R754" s="3" t="str">
        <f t="shared" ca="1" si="155"/>
        <v>15%</v>
      </c>
      <c r="S754" s="13">
        <f t="shared" ca="1" si="153"/>
        <v>56410.5</v>
      </c>
      <c r="T754" s="13">
        <f t="shared" ca="1" si="154"/>
        <v>319659.5</v>
      </c>
      <c r="U754" t="str">
        <f>VLOOKUP(MID(B754,G754,F754-G754),Department!$A$1:$C$20,2,0)</f>
        <v>DevOps Engineer</v>
      </c>
      <c r="V754" t="str">
        <f>VLOOKUP(U754,Department!$B$1:$C$20,2,0)</f>
        <v>Operation</v>
      </c>
      <c r="W754" t="str">
        <f>VLOOKUP(MID(B754,FIND(":",B754,F754+1)+1,2),Employee!$G$1:$H$8,2,0)</f>
        <v>Argentina</v>
      </c>
    </row>
    <row r="755" spans="1:23" x14ac:dyDescent="0.35">
      <c r="A755" t="str">
        <f t="shared" si="143"/>
        <v>EMP-PM-R6-2010</v>
      </c>
      <c r="B755" t="s">
        <v>819</v>
      </c>
      <c r="C755" t="str">
        <f t="shared" si="146"/>
        <v>N5794</v>
      </c>
      <c r="D755" t="str">
        <f>VLOOKUP(C755,Employee!$A$1:$B$1803,2,0)</f>
        <v>Dustin Chen</v>
      </c>
      <c r="E755" t="str">
        <f>VLOOKUP(MID(B755,FIND(":",B755,FIND(":",B755)+1)+1,1),Employee!$C$1:$D$1803,2)</f>
        <v>Male</v>
      </c>
      <c r="F755">
        <f t="shared" si="144"/>
        <v>41</v>
      </c>
      <c r="G755">
        <f t="shared" si="145"/>
        <v>39</v>
      </c>
      <c r="H755" t="str">
        <f t="shared" si="147"/>
        <v>R6</v>
      </c>
      <c r="I755" t="str">
        <f>VLOOKUP(V755,Guide!$B$12:$C$18,2,0)</f>
        <v>PM</v>
      </c>
      <c r="J755" s="12" t="str">
        <f t="shared" si="148"/>
        <v>C2</v>
      </c>
      <c r="K755" s="12">
        <v>29748</v>
      </c>
      <c r="L755" s="12" t="str">
        <f t="shared" si="149"/>
        <v>Millennial</v>
      </c>
      <c r="M755">
        <f t="shared" ca="1" si="150"/>
        <v>43</v>
      </c>
      <c r="N755" s="12">
        <v>40455</v>
      </c>
      <c r="O755" s="14">
        <f t="shared" ca="1" si="151"/>
        <v>14</v>
      </c>
      <c r="P755" s="13">
        <v>307342</v>
      </c>
      <c r="Q755" s="13" t="str">
        <f t="shared" ca="1" si="152"/>
        <v>11 - 15 Year</v>
      </c>
      <c r="R755" s="3" t="str">
        <f t="shared" ca="1" si="155"/>
        <v>15%</v>
      </c>
      <c r="S755" s="13">
        <f t="shared" ca="1" si="153"/>
        <v>46101.299999999996</v>
      </c>
      <c r="T755" s="13">
        <f t="shared" ca="1" si="154"/>
        <v>261240.7</v>
      </c>
      <c r="U755" t="str">
        <f>VLOOKUP(MID(B755,G755,F755-G755),Department!$A$1:$C$20,2,0)</f>
        <v>UI/UX</v>
      </c>
      <c r="V755" t="str">
        <f>VLOOKUP(U755,Department!$B$1:$C$20,2,0)</f>
        <v>Product Management</v>
      </c>
      <c r="W755" t="str">
        <f>VLOOKUP(MID(B755,FIND(":",B755,F755+1)+1,2),Employee!$G$1:$H$8,2,0)</f>
        <v>Canada</v>
      </c>
    </row>
    <row r="756" spans="1:23" x14ac:dyDescent="0.35">
      <c r="A756" t="str">
        <f t="shared" si="143"/>
        <v>EMP-OPR-R8-2006</v>
      </c>
      <c r="B756" t="s">
        <v>820</v>
      </c>
      <c r="C756" t="str">
        <f t="shared" si="146"/>
        <v>N3034</v>
      </c>
      <c r="D756" t="str">
        <f>VLOOKUP(C756,Employee!$A$1:$B$1803,2,0)</f>
        <v>Edison Page</v>
      </c>
      <c r="E756" t="str">
        <f>VLOOKUP(MID(B756,FIND(":",B756,FIND(":",B756)+1)+1,1),Employee!$C$1:$D$1803,2)</f>
        <v>Male</v>
      </c>
      <c r="F756">
        <f t="shared" si="144"/>
        <v>41</v>
      </c>
      <c r="G756">
        <f t="shared" si="145"/>
        <v>39</v>
      </c>
      <c r="H756" t="str">
        <f t="shared" si="147"/>
        <v>R8</v>
      </c>
      <c r="I756" t="str">
        <f>VLOOKUP(V756,Guide!$B$12:$C$18,2,0)</f>
        <v>OPR</v>
      </c>
      <c r="J756" s="12" t="str">
        <f t="shared" si="148"/>
        <v>C2</v>
      </c>
      <c r="K756" s="12">
        <v>25717</v>
      </c>
      <c r="L756" s="12" t="str">
        <f t="shared" si="149"/>
        <v>Gen X</v>
      </c>
      <c r="M756">
        <f t="shared" ca="1" si="150"/>
        <v>54</v>
      </c>
      <c r="N756" s="12">
        <v>38733</v>
      </c>
      <c r="O756" s="14">
        <f t="shared" ca="1" si="151"/>
        <v>19</v>
      </c>
      <c r="P756" s="13">
        <v>274189</v>
      </c>
      <c r="Q756" s="13" t="str">
        <f t="shared" ca="1" si="152"/>
        <v>16 - 20 Year</v>
      </c>
      <c r="R756" s="3" t="str">
        <f t="shared" ca="1" si="155"/>
        <v>20%</v>
      </c>
      <c r="S756" s="13">
        <f t="shared" ca="1" si="153"/>
        <v>54837.8</v>
      </c>
      <c r="T756" s="13">
        <f t="shared" ca="1" si="154"/>
        <v>219351.2</v>
      </c>
      <c r="U756" t="str">
        <f>VLOOKUP(MID(B756,G756,F756-G756),Department!$A$1:$C$20,2,0)</f>
        <v>DevOps Engineer</v>
      </c>
      <c r="V756" t="str">
        <f>VLOOKUP(U756,Department!$B$1:$C$20,2,0)</f>
        <v>Operation</v>
      </c>
      <c r="W756" t="str">
        <f>VLOOKUP(MID(B756,FIND(":",B756,F756+1)+1,2),Employee!$G$1:$H$8,2,0)</f>
        <v>Canada</v>
      </c>
    </row>
    <row r="757" spans="1:23" x14ac:dyDescent="0.35">
      <c r="A757" t="str">
        <f t="shared" si="143"/>
        <v>EMP-SM-R15-2017</v>
      </c>
      <c r="B757" t="s">
        <v>821</v>
      </c>
      <c r="C757" t="str">
        <f t="shared" si="146"/>
        <v>N19658</v>
      </c>
      <c r="D757" t="str">
        <f>VLOOKUP(C757,Employee!$A$1:$B$1803,2,0)</f>
        <v>Sang Wolfe</v>
      </c>
      <c r="E757" t="str">
        <f>VLOOKUP(MID(B757,FIND(":",B757,FIND(":",B757)+1)+1,1),Employee!$C$1:$D$1803,2)</f>
        <v>Male</v>
      </c>
      <c r="F757">
        <f t="shared" si="144"/>
        <v>43</v>
      </c>
      <c r="G757">
        <f t="shared" si="145"/>
        <v>40</v>
      </c>
      <c r="H757" t="str">
        <f t="shared" si="147"/>
        <v>R15</v>
      </c>
      <c r="I757" t="str">
        <f>VLOOKUP(V757,Guide!$B$12:$C$18,2,0)</f>
        <v>SM</v>
      </c>
      <c r="J757" s="12" t="str">
        <f t="shared" si="148"/>
        <v>C1</v>
      </c>
      <c r="K757" s="12">
        <v>33127</v>
      </c>
      <c r="L757" s="12" t="str">
        <f t="shared" si="149"/>
        <v>Millennial</v>
      </c>
      <c r="M757">
        <f t="shared" ca="1" si="150"/>
        <v>34</v>
      </c>
      <c r="N757" s="12">
        <v>43090</v>
      </c>
      <c r="O757" s="14">
        <f t="shared" ca="1" si="151"/>
        <v>7</v>
      </c>
      <c r="P757" s="13">
        <v>133804</v>
      </c>
      <c r="Q757" s="13" t="str">
        <f t="shared" ca="1" si="152"/>
        <v>5 - 10 Year</v>
      </c>
      <c r="R757" s="3" t="str">
        <f t="shared" ca="1" si="155"/>
        <v>10%</v>
      </c>
      <c r="S757" s="13">
        <f t="shared" ca="1" si="153"/>
        <v>13380.400000000001</v>
      </c>
      <c r="T757" s="13">
        <f t="shared" ca="1" si="154"/>
        <v>120423.6</v>
      </c>
      <c r="U757" t="str">
        <f>VLOOKUP(MID(B757,G757,F757-G757),Department!$A$1:$C$20,2,0)</f>
        <v>Sales</v>
      </c>
      <c r="V757" t="str">
        <f>VLOOKUP(U757,Department!$B$1:$C$20,2,0)</f>
        <v>Sales and Marketing</v>
      </c>
      <c r="W757" t="str">
        <f>VLOOKUP(MID(B757,FIND(":",B757,F757+1)+1,2),Employee!$G$1:$H$8,2,0)</f>
        <v>United States Of America</v>
      </c>
    </row>
    <row r="758" spans="1:23" x14ac:dyDescent="0.35">
      <c r="A758" t="str">
        <f t="shared" si="143"/>
        <v>EMP-PM-R6-2017</v>
      </c>
      <c r="B758" t="s">
        <v>822</v>
      </c>
      <c r="C758" t="str">
        <f t="shared" si="146"/>
        <v>N19645</v>
      </c>
      <c r="D758" t="str">
        <f>VLOOKUP(C758,Employee!$A$1:$B$1803,2,0)</f>
        <v>Delmer Gillespie</v>
      </c>
      <c r="E758" t="str">
        <f>VLOOKUP(MID(B758,FIND(":",B758,FIND(":",B758)+1)+1,1),Employee!$C$1:$D$1803,2)</f>
        <v>Male</v>
      </c>
      <c r="F758">
        <f t="shared" si="144"/>
        <v>42</v>
      </c>
      <c r="G758">
        <f t="shared" si="145"/>
        <v>40</v>
      </c>
      <c r="H758" t="str">
        <f t="shared" si="147"/>
        <v>R6</v>
      </c>
      <c r="I758" t="str">
        <f>VLOOKUP(V758,Guide!$B$12:$C$18,2,0)</f>
        <v>PM</v>
      </c>
      <c r="J758" s="12" t="str">
        <f t="shared" si="148"/>
        <v>C3</v>
      </c>
      <c r="K758" s="12">
        <v>31231</v>
      </c>
      <c r="L758" s="12" t="str">
        <f t="shared" si="149"/>
        <v>Millennial</v>
      </c>
      <c r="M758">
        <f t="shared" ca="1" si="150"/>
        <v>39</v>
      </c>
      <c r="N758" s="12">
        <v>43087</v>
      </c>
      <c r="O758" s="14">
        <f t="shared" ca="1" si="151"/>
        <v>7</v>
      </c>
      <c r="P758" s="13">
        <v>228399</v>
      </c>
      <c r="Q758" s="13" t="str">
        <f t="shared" ca="1" si="152"/>
        <v>5 - 10 Year</v>
      </c>
      <c r="R758" s="3" t="str">
        <f t="shared" ca="1" si="155"/>
        <v>10%</v>
      </c>
      <c r="S758" s="13">
        <f t="shared" ca="1" si="153"/>
        <v>22839.9</v>
      </c>
      <c r="T758" s="13">
        <f t="shared" ca="1" si="154"/>
        <v>205559.1</v>
      </c>
      <c r="U758" t="str">
        <f>VLOOKUP(MID(B758,G758,F758-G758),Department!$A$1:$C$20,2,0)</f>
        <v>UI/UX</v>
      </c>
      <c r="V758" t="str">
        <f>VLOOKUP(U758,Department!$B$1:$C$20,2,0)</f>
        <v>Product Management</v>
      </c>
      <c r="W758" t="str">
        <f>VLOOKUP(MID(B758,FIND(":",B758,F758+1)+1,2),Employee!$G$1:$H$8,2,0)</f>
        <v>United Kingdom</v>
      </c>
    </row>
    <row r="759" spans="1:23" x14ac:dyDescent="0.35">
      <c r="A759" t="str">
        <f t="shared" si="143"/>
        <v>EMP-SM-R10-2011</v>
      </c>
      <c r="B759" t="s">
        <v>823</v>
      </c>
      <c r="C759" t="str">
        <f t="shared" si="146"/>
        <v>N6380</v>
      </c>
      <c r="D759" t="str">
        <f>VLOOKUP(C759,Employee!$A$1:$B$1803,2,0)</f>
        <v>Carlton Prince</v>
      </c>
      <c r="E759" t="str">
        <f>VLOOKUP(MID(B759,FIND(":",B759,FIND(":",B759)+1)+1,1),Employee!$C$1:$D$1803,2)</f>
        <v>Male</v>
      </c>
      <c r="F759">
        <f t="shared" si="144"/>
        <v>42</v>
      </c>
      <c r="G759">
        <f t="shared" si="145"/>
        <v>39</v>
      </c>
      <c r="H759" t="str">
        <f t="shared" si="147"/>
        <v>R10</v>
      </c>
      <c r="I759" t="str">
        <f>VLOOKUP(V759,Guide!$B$12:$C$18,2,0)</f>
        <v>SM</v>
      </c>
      <c r="J759" s="12" t="str">
        <f t="shared" si="148"/>
        <v>C6</v>
      </c>
      <c r="K759" s="12">
        <v>29883</v>
      </c>
      <c r="L759" s="12" t="str">
        <f t="shared" si="149"/>
        <v>Millennial</v>
      </c>
      <c r="M759">
        <f t="shared" ca="1" si="150"/>
        <v>43</v>
      </c>
      <c r="N759" s="12">
        <v>40777</v>
      </c>
      <c r="O759" s="14">
        <f t="shared" ca="1" si="151"/>
        <v>13</v>
      </c>
      <c r="P759" s="13">
        <v>213085</v>
      </c>
      <c r="Q759" s="13" t="str">
        <f t="shared" ca="1" si="152"/>
        <v>11 - 15 Year</v>
      </c>
      <c r="R759" s="3" t="str">
        <f t="shared" ca="1" si="155"/>
        <v>15%</v>
      </c>
      <c r="S759" s="13">
        <f t="shared" ca="1" si="153"/>
        <v>31962.75</v>
      </c>
      <c r="T759" s="13">
        <f t="shared" ca="1" si="154"/>
        <v>181122.25</v>
      </c>
      <c r="U759" t="str">
        <f>VLOOKUP(MID(B759,G759,F759-G759),Department!$A$1:$C$20,2,0)</f>
        <v>Marketing</v>
      </c>
      <c r="V759" t="str">
        <f>VLOOKUP(U759,Department!$B$1:$C$20,2,0)</f>
        <v>Sales and Marketing</v>
      </c>
      <c r="W759" t="str">
        <f>VLOOKUP(MID(B759,FIND(":",B759,F759+1)+1,2),Employee!$G$1:$H$8,2,0)</f>
        <v>France</v>
      </c>
    </row>
    <row r="760" spans="1:23" x14ac:dyDescent="0.35">
      <c r="A760" t="str">
        <f t="shared" si="143"/>
        <v>EMP-ENG-R7-2008</v>
      </c>
      <c r="B760" t="s">
        <v>824</v>
      </c>
      <c r="C760" t="str">
        <f t="shared" si="146"/>
        <v>N4583</v>
      </c>
      <c r="D760" t="str">
        <f>VLOOKUP(C760,Employee!$A$1:$B$1803,2,0)</f>
        <v>Frankie Mays</v>
      </c>
      <c r="E760" t="str">
        <f>VLOOKUP(MID(B760,FIND(":",B760,FIND(":",B760)+1)+1,1),Employee!$C$1:$D$1803,2)</f>
        <v>Male</v>
      </c>
      <c r="F760">
        <f t="shared" si="144"/>
        <v>41</v>
      </c>
      <c r="G760">
        <f t="shared" si="145"/>
        <v>39</v>
      </c>
      <c r="H760" t="str">
        <f t="shared" si="147"/>
        <v>R7</v>
      </c>
      <c r="I760" t="str">
        <f>VLOOKUP(V760,Guide!$B$12:$C$18,2,0)</f>
        <v>ENG</v>
      </c>
      <c r="J760" s="12" t="str">
        <f t="shared" si="148"/>
        <v>C5</v>
      </c>
      <c r="K760" s="12">
        <v>28889</v>
      </c>
      <c r="L760" s="12" t="str">
        <f t="shared" si="149"/>
        <v>Gen X</v>
      </c>
      <c r="M760">
        <f t="shared" ca="1" si="150"/>
        <v>46</v>
      </c>
      <c r="N760" s="12">
        <v>39755</v>
      </c>
      <c r="O760" s="14">
        <f t="shared" ca="1" si="151"/>
        <v>16</v>
      </c>
      <c r="P760" s="13">
        <v>172823</v>
      </c>
      <c r="Q760" s="13" t="str">
        <f t="shared" ca="1" si="152"/>
        <v>16 - 20 Year</v>
      </c>
      <c r="R760" s="3" t="str">
        <f t="shared" ca="1" si="155"/>
        <v>20%</v>
      </c>
      <c r="S760" s="13">
        <f t="shared" ca="1" si="153"/>
        <v>34564.6</v>
      </c>
      <c r="T760" s="13">
        <f t="shared" ca="1" si="154"/>
        <v>138258.4</v>
      </c>
      <c r="U760" t="str">
        <f>VLOOKUP(MID(B760,G760,F760-G760),Department!$A$1:$C$20,2,0)</f>
        <v>AI Engineer</v>
      </c>
      <c r="V760" t="str">
        <f>VLOOKUP(U760,Department!$B$1:$C$20,2,0)</f>
        <v>Engineering and Data</v>
      </c>
      <c r="W760" t="str">
        <f>VLOOKUP(MID(B760,FIND(":",B760,F760+1)+1,2),Employee!$G$1:$H$8,2,0)</f>
        <v>Germany</v>
      </c>
    </row>
    <row r="761" spans="1:23" x14ac:dyDescent="0.35">
      <c r="A761" t="str">
        <f t="shared" si="143"/>
        <v>EMP-OPR-R17-2010</v>
      </c>
      <c r="B761" t="s">
        <v>825</v>
      </c>
      <c r="C761" t="str">
        <f t="shared" si="146"/>
        <v>N5591</v>
      </c>
      <c r="D761" t="str">
        <f>VLOOKUP(C761,Employee!$A$1:$B$1803,2,0)</f>
        <v>Gilberto Zuniga</v>
      </c>
      <c r="E761" t="str">
        <f>VLOOKUP(MID(B761,FIND(":",B761,FIND(":",B761)+1)+1,1),Employee!$C$1:$D$1803,2)</f>
        <v>Male</v>
      </c>
      <c r="F761">
        <f t="shared" si="144"/>
        <v>42</v>
      </c>
      <c r="G761">
        <f t="shared" si="145"/>
        <v>39</v>
      </c>
      <c r="H761" t="str">
        <f t="shared" si="147"/>
        <v>R17</v>
      </c>
      <c r="I761" t="str">
        <f>VLOOKUP(V761,Guide!$B$12:$C$18,2,0)</f>
        <v>OPR</v>
      </c>
      <c r="J761" s="12" t="str">
        <f t="shared" si="148"/>
        <v>C6</v>
      </c>
      <c r="K761" s="12">
        <v>29784</v>
      </c>
      <c r="L761" s="12" t="str">
        <f t="shared" si="149"/>
        <v>Millennial</v>
      </c>
      <c r="M761">
        <f t="shared" ca="1" si="150"/>
        <v>43</v>
      </c>
      <c r="N761" s="12">
        <v>40378</v>
      </c>
      <c r="O761" s="14">
        <f t="shared" ca="1" si="151"/>
        <v>14</v>
      </c>
      <c r="P761" s="13">
        <v>199215</v>
      </c>
      <c r="Q761" s="13" t="str">
        <f t="shared" ca="1" si="152"/>
        <v>11 - 15 Year</v>
      </c>
      <c r="R761" s="3" t="str">
        <f t="shared" ca="1" si="155"/>
        <v>15%</v>
      </c>
      <c r="S761" s="13">
        <f t="shared" ca="1" si="153"/>
        <v>29882.25</v>
      </c>
      <c r="T761" s="13">
        <f t="shared" ca="1" si="154"/>
        <v>169332.75</v>
      </c>
      <c r="U761" t="str">
        <f>VLOOKUP(MID(B761,G761,F761-G761),Department!$A$1:$C$20,2,0)</f>
        <v>Database Administrator</v>
      </c>
      <c r="V761" t="str">
        <f>VLOOKUP(U761,Department!$B$1:$C$20,2,0)</f>
        <v>Operation</v>
      </c>
      <c r="W761" t="str">
        <f>VLOOKUP(MID(B761,FIND(":",B761,F761+1)+1,2),Employee!$G$1:$H$8,2,0)</f>
        <v>France</v>
      </c>
    </row>
    <row r="762" spans="1:23" x14ac:dyDescent="0.35">
      <c r="A762" t="str">
        <f t="shared" si="143"/>
        <v>EMP-ENG-R7-2008</v>
      </c>
      <c r="B762" t="s">
        <v>826</v>
      </c>
      <c r="C762" t="str">
        <f t="shared" si="146"/>
        <v>N4513</v>
      </c>
      <c r="D762" t="str">
        <f>VLOOKUP(C762,Employee!$A$1:$B$1803,2,0)</f>
        <v>Rolando Luna</v>
      </c>
      <c r="E762" t="str">
        <f>VLOOKUP(MID(B762,FIND(":",B762,FIND(":",B762)+1)+1,1),Employee!$C$1:$D$1803,2)</f>
        <v>Male</v>
      </c>
      <c r="F762">
        <f t="shared" si="144"/>
        <v>41</v>
      </c>
      <c r="G762">
        <f t="shared" si="145"/>
        <v>39</v>
      </c>
      <c r="H762" t="str">
        <f t="shared" si="147"/>
        <v>R7</v>
      </c>
      <c r="I762" t="str">
        <f>VLOOKUP(V762,Guide!$B$12:$C$18,2,0)</f>
        <v>ENG</v>
      </c>
      <c r="J762" s="12" t="str">
        <f t="shared" si="148"/>
        <v>C6</v>
      </c>
      <c r="K762" s="12">
        <v>29260</v>
      </c>
      <c r="L762" s="12" t="str">
        <f t="shared" si="149"/>
        <v>Gen X</v>
      </c>
      <c r="M762">
        <f t="shared" ca="1" si="150"/>
        <v>45</v>
      </c>
      <c r="N762" s="12">
        <v>39720</v>
      </c>
      <c r="O762" s="14">
        <f t="shared" ca="1" si="151"/>
        <v>16</v>
      </c>
      <c r="P762" s="13">
        <v>355205</v>
      </c>
      <c r="Q762" s="13" t="str">
        <f t="shared" ca="1" si="152"/>
        <v>16 - 20 Year</v>
      </c>
      <c r="R762" s="3" t="str">
        <f t="shared" ca="1" si="155"/>
        <v>20%</v>
      </c>
      <c r="S762" s="13">
        <f t="shared" ca="1" si="153"/>
        <v>71041</v>
      </c>
      <c r="T762" s="13">
        <f t="shared" ca="1" si="154"/>
        <v>284164</v>
      </c>
      <c r="U762" t="str">
        <f>VLOOKUP(MID(B762,G762,F762-G762),Department!$A$1:$C$20,2,0)</f>
        <v>AI Engineer</v>
      </c>
      <c r="V762" t="str">
        <f>VLOOKUP(U762,Department!$B$1:$C$20,2,0)</f>
        <v>Engineering and Data</v>
      </c>
      <c r="W762" t="str">
        <f>VLOOKUP(MID(B762,FIND(":",B762,F762+1)+1,2),Employee!$G$1:$H$8,2,0)</f>
        <v>France</v>
      </c>
    </row>
    <row r="763" spans="1:23" x14ac:dyDescent="0.35">
      <c r="A763" t="str">
        <f t="shared" si="143"/>
        <v>EMP-OPR-R8-2011</v>
      </c>
      <c r="B763" t="s">
        <v>827</v>
      </c>
      <c r="C763" t="str">
        <f t="shared" si="146"/>
        <v>N6576</v>
      </c>
      <c r="D763" t="str">
        <f>VLOOKUP(C763,Employee!$A$1:$B$1803,2,0)</f>
        <v>Erik Buck</v>
      </c>
      <c r="E763" t="str">
        <f>VLOOKUP(MID(B763,FIND(":",B763,FIND(":",B763)+1)+1,1),Employee!$C$1:$D$1803,2)</f>
        <v>Male</v>
      </c>
      <c r="F763">
        <f t="shared" si="144"/>
        <v>41</v>
      </c>
      <c r="G763">
        <f t="shared" si="145"/>
        <v>39</v>
      </c>
      <c r="H763" t="str">
        <f t="shared" si="147"/>
        <v>R8</v>
      </c>
      <c r="I763" t="str">
        <f>VLOOKUP(V763,Guide!$B$12:$C$18,2,0)</f>
        <v>OPR</v>
      </c>
      <c r="J763" s="12" t="str">
        <f t="shared" si="148"/>
        <v>C3</v>
      </c>
      <c r="K763" s="12">
        <v>31267</v>
      </c>
      <c r="L763" s="12" t="str">
        <f t="shared" si="149"/>
        <v>Millennial</v>
      </c>
      <c r="M763">
        <f t="shared" ca="1" si="150"/>
        <v>39</v>
      </c>
      <c r="N763" s="12">
        <v>40871</v>
      </c>
      <c r="O763" s="14">
        <f t="shared" ca="1" si="151"/>
        <v>13</v>
      </c>
      <c r="P763" s="13">
        <v>356847</v>
      </c>
      <c r="Q763" s="13" t="str">
        <f t="shared" ca="1" si="152"/>
        <v>11 - 15 Year</v>
      </c>
      <c r="R763" s="3" t="str">
        <f t="shared" ca="1" si="155"/>
        <v>15%</v>
      </c>
      <c r="S763" s="13">
        <f t="shared" ca="1" si="153"/>
        <v>53527.049999999996</v>
      </c>
      <c r="T763" s="13">
        <f t="shared" ca="1" si="154"/>
        <v>303319.95</v>
      </c>
      <c r="U763" t="str">
        <f>VLOOKUP(MID(B763,G763,F763-G763),Department!$A$1:$C$20,2,0)</f>
        <v>DevOps Engineer</v>
      </c>
      <c r="V763" t="str">
        <f>VLOOKUP(U763,Department!$B$1:$C$20,2,0)</f>
        <v>Operation</v>
      </c>
      <c r="W763" t="str">
        <f>VLOOKUP(MID(B763,FIND(":",B763,F763+1)+1,2),Employee!$G$1:$H$8,2,0)</f>
        <v>United Kingdom</v>
      </c>
    </row>
    <row r="764" spans="1:23" x14ac:dyDescent="0.35">
      <c r="A764" t="str">
        <f t="shared" si="143"/>
        <v>EMP-OPR-R2-2019</v>
      </c>
      <c r="B764" t="s">
        <v>828</v>
      </c>
      <c r="C764" t="str">
        <f t="shared" si="146"/>
        <v>N22372</v>
      </c>
      <c r="D764" t="str">
        <f>VLOOKUP(C764,Employee!$A$1:$B$1803,2,0)</f>
        <v>Augusta Sutton</v>
      </c>
      <c r="E764" t="str">
        <f>VLOOKUP(MID(B764,FIND(":",B764,FIND(":",B764)+1)+1,1),Employee!$C$1:$D$1803,2)</f>
        <v>Female</v>
      </c>
      <c r="F764">
        <f t="shared" si="144"/>
        <v>42</v>
      </c>
      <c r="G764">
        <f t="shared" si="145"/>
        <v>40</v>
      </c>
      <c r="H764" t="str">
        <f t="shared" si="147"/>
        <v>R2</v>
      </c>
      <c r="I764" t="str">
        <f>VLOOKUP(V764,Guide!$B$12:$C$18,2,0)</f>
        <v>OPR</v>
      </c>
      <c r="J764" s="12" t="str">
        <f t="shared" si="148"/>
        <v>C4</v>
      </c>
      <c r="K764" s="12">
        <v>31819</v>
      </c>
      <c r="L764" s="12" t="str">
        <f t="shared" si="149"/>
        <v>Millennial</v>
      </c>
      <c r="M764">
        <f t="shared" ca="1" si="150"/>
        <v>38</v>
      </c>
      <c r="N764" s="12">
        <v>43699</v>
      </c>
      <c r="O764" s="14">
        <f t="shared" ca="1" si="151"/>
        <v>5</v>
      </c>
      <c r="P764" s="13">
        <v>130933</v>
      </c>
      <c r="Q764" s="13" t="str">
        <f t="shared" ca="1" si="152"/>
        <v>5 - 10 Year</v>
      </c>
      <c r="R764" s="3" t="str">
        <f t="shared" ca="1" si="155"/>
        <v>10%</v>
      </c>
      <c r="S764" s="13">
        <f t="shared" ca="1" si="153"/>
        <v>13093.300000000001</v>
      </c>
      <c r="T764" s="13">
        <f t="shared" ca="1" si="154"/>
        <v>117839.7</v>
      </c>
      <c r="U764" t="str">
        <f>VLOOKUP(MID(B764,G764,F764-G764),Department!$A$1:$C$20,2,0)</f>
        <v>Network Engineer</v>
      </c>
      <c r="V764" t="str">
        <f>VLOOKUP(U764,Department!$B$1:$C$20,2,0)</f>
        <v>Operation</v>
      </c>
      <c r="W764" t="str">
        <f>VLOOKUP(MID(B764,FIND(":",B764,F764+1)+1,2),Employee!$G$1:$H$8,2,0)</f>
        <v>Australia</v>
      </c>
    </row>
    <row r="765" spans="1:23" x14ac:dyDescent="0.35">
      <c r="A765" t="str">
        <f t="shared" si="143"/>
        <v>EMP-PM-R14-2017</v>
      </c>
      <c r="B765" t="s">
        <v>829</v>
      </c>
      <c r="C765" t="str">
        <f t="shared" si="146"/>
        <v>N4463</v>
      </c>
      <c r="D765" t="str">
        <f>VLOOKUP(C765,Employee!$A$1:$B$1803,2,0)</f>
        <v>Walker Randolph</v>
      </c>
      <c r="E765" t="str">
        <f>VLOOKUP(MID(B765,FIND(":",B765,FIND(":",B765)+1)+1,1),Employee!$C$1:$D$1803,2)</f>
        <v>Male</v>
      </c>
      <c r="F765">
        <f t="shared" si="144"/>
        <v>42</v>
      </c>
      <c r="G765">
        <f t="shared" si="145"/>
        <v>39</v>
      </c>
      <c r="H765" t="str">
        <f t="shared" si="147"/>
        <v>R14</v>
      </c>
      <c r="I765" t="str">
        <f>VLOOKUP(V765,Guide!$B$12:$C$18,2,0)</f>
        <v>PM</v>
      </c>
      <c r="J765" s="12" t="str">
        <f t="shared" si="148"/>
        <v>C1</v>
      </c>
      <c r="K765" s="12">
        <v>29276</v>
      </c>
      <c r="L765" s="12" t="str">
        <f t="shared" si="149"/>
        <v>Gen X</v>
      </c>
      <c r="M765">
        <f t="shared" ca="1" si="150"/>
        <v>44</v>
      </c>
      <c r="N765" s="12">
        <v>42796</v>
      </c>
      <c r="O765" s="14">
        <f t="shared" ca="1" si="151"/>
        <v>7</v>
      </c>
      <c r="P765" s="13">
        <v>417718</v>
      </c>
      <c r="Q765" s="13" t="str">
        <f t="shared" ca="1" si="152"/>
        <v>5 - 10 Year</v>
      </c>
      <c r="R765" s="3" t="str">
        <f t="shared" ca="1" si="155"/>
        <v>10%</v>
      </c>
      <c r="S765" s="13">
        <f t="shared" ca="1" si="153"/>
        <v>41771.800000000003</v>
      </c>
      <c r="T765" s="13">
        <f t="shared" ca="1" si="154"/>
        <v>375946.2</v>
      </c>
      <c r="U765" t="str">
        <f>VLOOKUP(MID(B765,G765,F765-G765),Department!$A$1:$C$20,2,0)</f>
        <v>SEO Specialist</v>
      </c>
      <c r="V765" t="str">
        <f>VLOOKUP(U765,Department!$B$1:$C$20,2,0)</f>
        <v>Product Management</v>
      </c>
      <c r="W765" t="str">
        <f>VLOOKUP(MID(B765,FIND(":",B765,F765+1)+1,2),Employee!$G$1:$H$8,2,0)</f>
        <v>United States Of America</v>
      </c>
    </row>
    <row r="766" spans="1:23" x14ac:dyDescent="0.35">
      <c r="A766" t="str">
        <f t="shared" si="143"/>
        <v>EMP-PM-R6-2017</v>
      </c>
      <c r="B766" t="s">
        <v>830</v>
      </c>
      <c r="C766" t="str">
        <f t="shared" si="146"/>
        <v>N18795</v>
      </c>
      <c r="D766" t="str">
        <f>VLOOKUP(C766,Employee!$A$1:$B$1803,2,0)</f>
        <v>Abraham Haas</v>
      </c>
      <c r="E766" t="str">
        <f>VLOOKUP(MID(B766,FIND(":",B766,FIND(":",B766)+1)+1,1),Employee!$C$1:$D$1803,2)</f>
        <v>Male</v>
      </c>
      <c r="F766">
        <f t="shared" si="144"/>
        <v>42</v>
      </c>
      <c r="G766">
        <f t="shared" si="145"/>
        <v>40</v>
      </c>
      <c r="H766" t="str">
        <f t="shared" si="147"/>
        <v>R6</v>
      </c>
      <c r="I766" t="str">
        <f>VLOOKUP(V766,Guide!$B$12:$C$18,2,0)</f>
        <v>PM</v>
      </c>
      <c r="J766" s="12" t="str">
        <f t="shared" si="148"/>
        <v>C2</v>
      </c>
      <c r="K766" s="12">
        <v>32939</v>
      </c>
      <c r="L766" s="12" t="str">
        <f t="shared" si="149"/>
        <v>Millennial</v>
      </c>
      <c r="M766">
        <f t="shared" ca="1" si="150"/>
        <v>34</v>
      </c>
      <c r="N766" s="12">
        <v>42961</v>
      </c>
      <c r="O766" s="14">
        <f t="shared" ca="1" si="151"/>
        <v>7</v>
      </c>
      <c r="P766" s="13">
        <v>164983</v>
      </c>
      <c r="Q766" s="13" t="str">
        <f t="shared" ca="1" si="152"/>
        <v>5 - 10 Year</v>
      </c>
      <c r="R766" s="3" t="str">
        <f t="shared" ca="1" si="155"/>
        <v>10%</v>
      </c>
      <c r="S766" s="13">
        <f t="shared" ca="1" si="153"/>
        <v>16498.3</v>
      </c>
      <c r="T766" s="13">
        <f t="shared" ca="1" si="154"/>
        <v>148484.70000000001</v>
      </c>
      <c r="U766" t="str">
        <f>VLOOKUP(MID(B766,G766,F766-G766),Department!$A$1:$C$20,2,0)</f>
        <v>UI/UX</v>
      </c>
      <c r="V766" t="str">
        <f>VLOOKUP(U766,Department!$B$1:$C$20,2,0)</f>
        <v>Product Management</v>
      </c>
      <c r="W766" t="str">
        <f>VLOOKUP(MID(B766,FIND(":",B766,F766+1)+1,2),Employee!$G$1:$H$8,2,0)</f>
        <v>Canada</v>
      </c>
    </row>
    <row r="767" spans="1:23" x14ac:dyDescent="0.35">
      <c r="A767" t="str">
        <f t="shared" si="143"/>
        <v>EMP-ENG-R12-2012</v>
      </c>
      <c r="B767" t="s">
        <v>831</v>
      </c>
      <c r="C767" t="str">
        <f t="shared" si="146"/>
        <v>N6958</v>
      </c>
      <c r="D767" t="str">
        <f>VLOOKUP(C767,Employee!$A$1:$B$1803,2,0)</f>
        <v>Rufus Koch</v>
      </c>
      <c r="E767" t="str">
        <f>VLOOKUP(MID(B767,FIND(":",B767,FIND(":",B767)+1)+1,1),Employee!$C$1:$D$1803,2)</f>
        <v>Male</v>
      </c>
      <c r="F767">
        <f t="shared" si="144"/>
        <v>42</v>
      </c>
      <c r="G767">
        <f t="shared" si="145"/>
        <v>39</v>
      </c>
      <c r="H767" t="str">
        <f t="shared" si="147"/>
        <v>R12</v>
      </c>
      <c r="I767" t="str">
        <f>VLOOKUP(V767,Guide!$B$12:$C$18,2,0)</f>
        <v>ENG</v>
      </c>
      <c r="J767" s="12" t="str">
        <f t="shared" si="148"/>
        <v>C3</v>
      </c>
      <c r="K767" s="12">
        <v>29777</v>
      </c>
      <c r="L767" s="12" t="str">
        <f t="shared" si="149"/>
        <v>Millennial</v>
      </c>
      <c r="M767">
        <f t="shared" ca="1" si="150"/>
        <v>43</v>
      </c>
      <c r="N767" s="12">
        <v>41001</v>
      </c>
      <c r="O767" s="14">
        <f t="shared" ca="1" si="151"/>
        <v>12</v>
      </c>
      <c r="P767" s="13">
        <v>120247</v>
      </c>
      <c r="Q767" s="13" t="str">
        <f t="shared" ca="1" si="152"/>
        <v>11 - 15 Year</v>
      </c>
      <c r="R767" s="3" t="str">
        <f t="shared" ca="1" si="155"/>
        <v>15%</v>
      </c>
      <c r="S767" s="13">
        <f t="shared" ca="1" si="153"/>
        <v>18037.05</v>
      </c>
      <c r="T767" s="13">
        <f t="shared" ca="1" si="154"/>
        <v>102209.95</v>
      </c>
      <c r="U767" t="str">
        <f>VLOOKUP(MID(B767,G767,F767-G767),Department!$A$1:$C$20,2,0)</f>
        <v>Data Analyst</v>
      </c>
      <c r="V767" t="str">
        <f>VLOOKUP(U767,Department!$B$1:$C$20,2,0)</f>
        <v>Engineering and Data</v>
      </c>
      <c r="W767" t="str">
        <f>VLOOKUP(MID(B767,FIND(":",B767,F767+1)+1,2),Employee!$G$1:$H$8,2,0)</f>
        <v>United Kingdom</v>
      </c>
    </row>
    <row r="768" spans="1:23" x14ac:dyDescent="0.35">
      <c r="A768" t="str">
        <f t="shared" si="143"/>
        <v>EMP-FN-R19-2016</v>
      </c>
      <c r="B768" t="s">
        <v>832</v>
      </c>
      <c r="C768" t="str">
        <f t="shared" si="146"/>
        <v>N15635</v>
      </c>
      <c r="D768" t="str">
        <f>VLOOKUP(C768,Employee!$A$1:$B$1803,2,0)</f>
        <v>Simon Roach</v>
      </c>
      <c r="E768" t="str">
        <f>VLOOKUP(MID(B768,FIND(":",B768,FIND(":",B768)+1)+1,1),Employee!$C$1:$D$1803,2)</f>
        <v>Male</v>
      </c>
      <c r="F768">
        <f t="shared" si="144"/>
        <v>43</v>
      </c>
      <c r="G768">
        <f t="shared" si="145"/>
        <v>40</v>
      </c>
      <c r="H768" t="str">
        <f t="shared" si="147"/>
        <v>R19</v>
      </c>
      <c r="I768" t="str">
        <f>VLOOKUP(V768,Guide!$B$12:$C$18,2,0)</f>
        <v>FN</v>
      </c>
      <c r="J768" s="12" t="str">
        <f t="shared" si="148"/>
        <v>C2</v>
      </c>
      <c r="K768" s="12">
        <v>32378</v>
      </c>
      <c r="L768" s="12" t="str">
        <f t="shared" si="149"/>
        <v>Millennial</v>
      </c>
      <c r="M768">
        <f t="shared" ca="1" si="150"/>
        <v>36</v>
      </c>
      <c r="N768" s="12">
        <v>42432</v>
      </c>
      <c r="O768" s="14">
        <f t="shared" ca="1" si="151"/>
        <v>8</v>
      </c>
      <c r="P768" s="13">
        <v>151901</v>
      </c>
      <c r="Q768" s="13" t="str">
        <f t="shared" ca="1" si="152"/>
        <v>5 - 10 Year</v>
      </c>
      <c r="R768" s="3" t="str">
        <f t="shared" ca="1" si="155"/>
        <v>10%</v>
      </c>
      <c r="S768" s="13">
        <f t="shared" ca="1" si="153"/>
        <v>15190.1</v>
      </c>
      <c r="T768" s="13">
        <f t="shared" ca="1" si="154"/>
        <v>136710.9</v>
      </c>
      <c r="U768" t="str">
        <f>VLOOKUP(MID(B768,G768,F768-G768),Department!$A$1:$C$20,2,0)</f>
        <v>Accounting</v>
      </c>
      <c r="V768" t="str">
        <f>VLOOKUP(U768,Department!$B$1:$C$20,2,0)</f>
        <v>Finance</v>
      </c>
      <c r="W768" t="str">
        <f>VLOOKUP(MID(B768,FIND(":",B768,F768+1)+1,2),Employee!$G$1:$H$8,2,0)</f>
        <v>Canada</v>
      </c>
    </row>
    <row r="769" spans="1:23" x14ac:dyDescent="0.35">
      <c r="A769" t="str">
        <f t="shared" si="143"/>
        <v>EMP-ENG-R3-2004</v>
      </c>
      <c r="B769" t="s">
        <v>833</v>
      </c>
      <c r="C769" t="str">
        <f t="shared" si="146"/>
        <v>N2823</v>
      </c>
      <c r="D769" t="str">
        <f>VLOOKUP(C769,Employee!$A$1:$B$1803,2,0)</f>
        <v>Stephan Benjamin</v>
      </c>
      <c r="E769" t="str">
        <f>VLOOKUP(MID(B769,FIND(":",B769,FIND(":",B769)+1)+1,1),Employee!$C$1:$D$1803,2)</f>
        <v>Male</v>
      </c>
      <c r="F769">
        <f t="shared" si="144"/>
        <v>41</v>
      </c>
      <c r="G769">
        <f t="shared" si="145"/>
        <v>39</v>
      </c>
      <c r="H769" t="str">
        <f t="shared" si="147"/>
        <v>R3</v>
      </c>
      <c r="I769" t="str">
        <f>VLOOKUP(V769,Guide!$B$12:$C$18,2,0)</f>
        <v>ENG</v>
      </c>
      <c r="J769" s="12" t="str">
        <f t="shared" si="148"/>
        <v>C2</v>
      </c>
      <c r="K769" s="12">
        <v>27700</v>
      </c>
      <c r="L769" s="12" t="str">
        <f t="shared" si="149"/>
        <v>Gen X</v>
      </c>
      <c r="M769">
        <f t="shared" ca="1" si="150"/>
        <v>49</v>
      </c>
      <c r="N769" s="12">
        <v>38231</v>
      </c>
      <c r="O769" s="14">
        <f t="shared" ca="1" si="151"/>
        <v>20</v>
      </c>
      <c r="P769" s="13">
        <v>377442</v>
      </c>
      <c r="Q769" s="13" t="str">
        <f t="shared" ca="1" si="152"/>
        <v>16 - 20 Year</v>
      </c>
      <c r="R769" s="3" t="str">
        <f t="shared" ca="1" si="155"/>
        <v>20%</v>
      </c>
      <c r="S769" s="13">
        <f t="shared" ca="1" si="153"/>
        <v>75488.400000000009</v>
      </c>
      <c r="T769" s="13">
        <f t="shared" ca="1" si="154"/>
        <v>301953.59999999998</v>
      </c>
      <c r="U769" t="str">
        <f>VLOOKUP(MID(B769,G769,F769-G769),Department!$A$1:$C$20,2,0)</f>
        <v>Software Quality Assurance</v>
      </c>
      <c r="V769" t="str">
        <f>VLOOKUP(U769,Department!$B$1:$C$20,2,0)</f>
        <v>Engineering and Data</v>
      </c>
      <c r="W769" t="str">
        <f>VLOOKUP(MID(B769,FIND(":",B769,F769+1)+1,2),Employee!$G$1:$H$8,2,0)</f>
        <v>Canada</v>
      </c>
    </row>
    <row r="770" spans="1:23" x14ac:dyDescent="0.35">
      <c r="A770" t="str">
        <f t="shared" ref="A770:A833" si="156">CONCATENATE("EMP","-",I770,"-",MID(B770,G770,F770-G770),"-",YEAR(N770))</f>
        <v>EMP-PM-R14-2016</v>
      </c>
      <c r="B770" t="s">
        <v>834</v>
      </c>
      <c r="C770" t="str">
        <f t="shared" si="146"/>
        <v>N16978</v>
      </c>
      <c r="D770" t="str">
        <f>VLOOKUP(C770,Employee!$A$1:$B$1803,2,0)</f>
        <v>Mohammad Estes</v>
      </c>
      <c r="E770" t="str">
        <f>VLOOKUP(MID(B770,FIND(":",B770,FIND(":",B770)+1)+1,1),Employee!$C$1:$D$1803,2)</f>
        <v>Male</v>
      </c>
      <c r="F770">
        <f t="shared" ref="F770:F833" si="157">FIND(",",B770,G770+1)</f>
        <v>43</v>
      </c>
      <c r="G770">
        <f t="shared" ref="G770:G833" si="158">FIND(":",B770,FIND(":",B770,FIND(":",B770)+1)+1)+1</f>
        <v>40</v>
      </c>
      <c r="H770" t="str">
        <f t="shared" si="147"/>
        <v>R14</v>
      </c>
      <c r="I770" t="str">
        <f>VLOOKUP(V770,Guide!$B$12:$C$18,2,0)</f>
        <v>PM</v>
      </c>
      <c r="J770" s="12" t="str">
        <f t="shared" si="148"/>
        <v>C4</v>
      </c>
      <c r="K770" s="12">
        <v>29385</v>
      </c>
      <c r="L770" s="12" t="str">
        <f t="shared" si="149"/>
        <v>Gen X</v>
      </c>
      <c r="M770">
        <f t="shared" ca="1" si="150"/>
        <v>44</v>
      </c>
      <c r="N770" s="12">
        <v>42702</v>
      </c>
      <c r="O770" s="14">
        <f t="shared" ca="1" si="151"/>
        <v>8</v>
      </c>
      <c r="P770" s="13">
        <v>207661</v>
      </c>
      <c r="Q770" s="13" t="str">
        <f t="shared" ca="1" si="152"/>
        <v>5 - 10 Year</v>
      </c>
      <c r="R770" s="3" t="str">
        <f t="shared" ca="1" si="155"/>
        <v>10%</v>
      </c>
      <c r="S770" s="13">
        <f t="shared" ca="1" si="153"/>
        <v>20766.100000000002</v>
      </c>
      <c r="T770" s="13">
        <f t="shared" ca="1" si="154"/>
        <v>186894.9</v>
      </c>
      <c r="U770" t="str">
        <f>VLOOKUP(MID(B770,G770,F770-G770),Department!$A$1:$C$20,2,0)</f>
        <v>SEO Specialist</v>
      </c>
      <c r="V770" t="str">
        <f>VLOOKUP(U770,Department!$B$1:$C$20,2,0)</f>
        <v>Product Management</v>
      </c>
      <c r="W770" t="str">
        <f>VLOOKUP(MID(B770,FIND(":",B770,F770+1)+1,2),Employee!$G$1:$H$8,2,0)</f>
        <v>Australia</v>
      </c>
    </row>
    <row r="771" spans="1:23" x14ac:dyDescent="0.35">
      <c r="A771" t="str">
        <f t="shared" si="156"/>
        <v>EMP-ENG-R13-2016</v>
      </c>
      <c r="B771" t="s">
        <v>835</v>
      </c>
      <c r="C771" t="str">
        <f t="shared" ref="C771:C834" si="159">MID(B771,FIND(":",B771)+1,FIND(",",B771)-(FIND(":",B771)+1))</f>
        <v>N16344</v>
      </c>
      <c r="D771" t="str">
        <f>VLOOKUP(C771,Employee!$A$1:$B$1803,2,0)</f>
        <v>Omer Coleman</v>
      </c>
      <c r="E771" t="str">
        <f>VLOOKUP(MID(B771,FIND(":",B771,FIND(":",B771)+1)+1,1),Employee!$C$1:$D$1803,2)</f>
        <v>Male</v>
      </c>
      <c r="F771">
        <f t="shared" si="157"/>
        <v>43</v>
      </c>
      <c r="G771">
        <f t="shared" si="158"/>
        <v>40</v>
      </c>
      <c r="H771" t="str">
        <f t="shared" ref="H771:H834" si="160">MID(B771,G771,F771-G771)</f>
        <v>R13</v>
      </c>
      <c r="I771" t="str">
        <f>VLOOKUP(V771,Guide!$B$12:$C$18,2,0)</f>
        <v>ENG</v>
      </c>
      <c r="J771" s="12" t="str">
        <f t="shared" ref="J771:J834" si="161">MID(B771,FIND(":",B771,F771+1)+1,2)</f>
        <v>C2</v>
      </c>
      <c r="K771" s="12">
        <v>32264</v>
      </c>
      <c r="L771" s="12" t="str">
        <f t="shared" ref="L771:L834" si="162">IF(YEAR(K771)&gt;=2013, "Gen Alpha", IF(YEAR(K771)&gt;=1997, "Gen Z", IF(YEAR(K771)&gt;=1981, "Millennial", IF(YEAR(K771)&gt;=1965, "Gen X", IF(YEAR(K771)&gt;=1946, "Baby Boomer", "Sebelum Baby Boomer")))))</f>
        <v>Millennial</v>
      </c>
      <c r="M771">
        <f t="shared" ref="M771:M834" ca="1" si="163">ROUNDDOWN(YEARFRAC(K771,TODAY()),0)</f>
        <v>36</v>
      </c>
      <c r="N771" s="12">
        <v>42555</v>
      </c>
      <c r="O771" s="14">
        <f t="shared" ref="O771:O834" ca="1" si="164">ROUNDDOWN(YEARFRAC(N771,TODAY()),0)</f>
        <v>8</v>
      </c>
      <c r="P771" s="13">
        <v>235155</v>
      </c>
      <c r="Q771" s="13" t="str">
        <f t="shared" ref="Q771:Q834" ca="1" si="165">_xlfn.IFS(R771="10%","5 - 10 Year",R771="15%","11 - 15 Year",R771="20%","16 - 20 Year")</f>
        <v>5 - 10 Year</v>
      </c>
      <c r="R771" s="3" t="str">
        <f t="shared" ca="1" si="155"/>
        <v>10%</v>
      </c>
      <c r="S771" s="13">
        <f t="shared" ref="S771:S834" ca="1" si="166">P771*R771</f>
        <v>23515.5</v>
      </c>
      <c r="T771" s="13">
        <f t="shared" ref="T771:T834" ca="1" si="167">P771-S771</f>
        <v>211639.5</v>
      </c>
      <c r="U771" t="str">
        <f>VLOOKUP(MID(B771,G771,F771-G771),Department!$A$1:$C$20,2,0)</f>
        <v>Data Engineer</v>
      </c>
      <c r="V771" t="str">
        <f>VLOOKUP(U771,Department!$B$1:$C$20,2,0)</f>
        <v>Engineering and Data</v>
      </c>
      <c r="W771" t="str">
        <f>VLOOKUP(MID(B771,FIND(":",B771,F771+1)+1,2),Employee!$G$1:$H$8,2,0)</f>
        <v>Canada</v>
      </c>
    </row>
    <row r="772" spans="1:23" x14ac:dyDescent="0.35">
      <c r="A772" t="str">
        <f t="shared" si="156"/>
        <v>EMP-ENG-R1-2010</v>
      </c>
      <c r="B772" t="s">
        <v>836</v>
      </c>
      <c r="C772" t="str">
        <f t="shared" si="159"/>
        <v>N5784</v>
      </c>
      <c r="D772" t="str">
        <f>VLOOKUP(C772,Employee!$A$1:$B$1803,2,0)</f>
        <v>Carson Maddox</v>
      </c>
      <c r="E772" t="str">
        <f>VLOOKUP(MID(B772,FIND(":",B772,FIND(":",B772)+1)+1,1),Employee!$C$1:$D$1803,2)</f>
        <v>Male</v>
      </c>
      <c r="F772">
        <f t="shared" si="157"/>
        <v>41</v>
      </c>
      <c r="G772">
        <f t="shared" si="158"/>
        <v>39</v>
      </c>
      <c r="H772" t="str">
        <f t="shared" si="160"/>
        <v>R1</v>
      </c>
      <c r="I772" t="str">
        <f>VLOOKUP(V772,Guide!$B$12:$C$18,2,0)</f>
        <v>ENG</v>
      </c>
      <c r="J772" s="12" t="str">
        <f t="shared" si="161"/>
        <v>C5</v>
      </c>
      <c r="K772" s="12">
        <v>31511</v>
      </c>
      <c r="L772" s="12" t="str">
        <f t="shared" si="162"/>
        <v>Millennial</v>
      </c>
      <c r="M772">
        <f t="shared" ca="1" si="163"/>
        <v>38</v>
      </c>
      <c r="N772" s="12">
        <v>40455</v>
      </c>
      <c r="O772" s="14">
        <f t="shared" ca="1" si="164"/>
        <v>14</v>
      </c>
      <c r="P772" s="13">
        <v>339332</v>
      </c>
      <c r="Q772" s="13" t="str">
        <f t="shared" ca="1" si="165"/>
        <v>11 - 15 Year</v>
      </c>
      <c r="R772" s="3" t="str">
        <f t="shared" ref="R772:R835" ca="1" si="168">_xlfn.IFS(AND(O772&gt;=5,O772&lt;=10),"10%",AND(O772&gt;=11,O772&lt;=15),"15%",AND(O772&gt;=16,O772&lt;=20),"20%")</f>
        <v>15%</v>
      </c>
      <c r="S772" s="13">
        <f t="shared" ca="1" si="166"/>
        <v>50899.799999999996</v>
      </c>
      <c r="T772" s="13">
        <f t="shared" ca="1" si="167"/>
        <v>288432.2</v>
      </c>
      <c r="U772" t="str">
        <f>VLOOKUP(MID(B772,G772,F772-G772),Department!$A$1:$C$20,2,0)</f>
        <v>BackEnd Developer</v>
      </c>
      <c r="V772" t="str">
        <f>VLOOKUP(U772,Department!$B$1:$C$20,2,0)</f>
        <v>Engineering and Data</v>
      </c>
      <c r="W772" t="str">
        <f>VLOOKUP(MID(B772,FIND(":",B772,F772+1)+1,2),Employee!$G$1:$H$8,2,0)</f>
        <v>Germany</v>
      </c>
    </row>
    <row r="773" spans="1:23" x14ac:dyDescent="0.35">
      <c r="A773" t="str">
        <f t="shared" si="156"/>
        <v>EMP-ENG-R1-2008</v>
      </c>
      <c r="B773" t="s">
        <v>837</v>
      </c>
      <c r="C773" t="str">
        <f t="shared" si="159"/>
        <v>N4359</v>
      </c>
      <c r="D773" t="str">
        <f>VLOOKUP(C773,Employee!$A$1:$B$1803,2,0)</f>
        <v>Kara Sparks</v>
      </c>
      <c r="E773" t="str">
        <f>VLOOKUP(MID(B773,FIND(":",B773,FIND(":",B773)+1)+1,1),Employee!$C$1:$D$1803,2)</f>
        <v>Female</v>
      </c>
      <c r="F773">
        <f t="shared" si="157"/>
        <v>41</v>
      </c>
      <c r="G773">
        <f t="shared" si="158"/>
        <v>39</v>
      </c>
      <c r="H773" t="str">
        <f t="shared" si="160"/>
        <v>R1</v>
      </c>
      <c r="I773" t="str">
        <f>VLOOKUP(V773,Guide!$B$12:$C$18,2,0)</f>
        <v>ENG</v>
      </c>
      <c r="J773" s="12" t="str">
        <f t="shared" si="161"/>
        <v>C3</v>
      </c>
      <c r="K773" s="12">
        <v>30882</v>
      </c>
      <c r="L773" s="12" t="str">
        <f t="shared" si="162"/>
        <v>Millennial</v>
      </c>
      <c r="M773">
        <f t="shared" ca="1" si="163"/>
        <v>40</v>
      </c>
      <c r="N773" s="12">
        <v>39615</v>
      </c>
      <c r="O773" s="14">
        <f t="shared" ca="1" si="164"/>
        <v>16</v>
      </c>
      <c r="P773" s="13">
        <v>167265</v>
      </c>
      <c r="Q773" s="13" t="str">
        <f t="shared" ca="1" si="165"/>
        <v>16 - 20 Year</v>
      </c>
      <c r="R773" s="3" t="str">
        <f t="shared" ca="1" si="168"/>
        <v>20%</v>
      </c>
      <c r="S773" s="13">
        <f t="shared" ca="1" si="166"/>
        <v>33453</v>
      </c>
      <c r="T773" s="13">
        <f t="shared" ca="1" si="167"/>
        <v>133812</v>
      </c>
      <c r="U773" t="str">
        <f>VLOOKUP(MID(B773,G773,F773-G773),Department!$A$1:$C$20,2,0)</f>
        <v>BackEnd Developer</v>
      </c>
      <c r="V773" t="str">
        <f>VLOOKUP(U773,Department!$B$1:$C$20,2,0)</f>
        <v>Engineering and Data</v>
      </c>
      <c r="W773" t="str">
        <f>VLOOKUP(MID(B773,FIND(":",B773,F773+1)+1,2),Employee!$G$1:$H$8,2,0)</f>
        <v>United Kingdom</v>
      </c>
    </row>
    <row r="774" spans="1:23" x14ac:dyDescent="0.35">
      <c r="A774" t="str">
        <f t="shared" si="156"/>
        <v>EMP-OPR-R8-2017</v>
      </c>
      <c r="B774" t="s">
        <v>838</v>
      </c>
      <c r="C774" t="str">
        <f t="shared" si="159"/>
        <v>N19563</v>
      </c>
      <c r="D774" t="str">
        <f>VLOOKUP(C774,Employee!$A$1:$B$1803,2,0)</f>
        <v>Lee Pugh</v>
      </c>
      <c r="E774" t="str">
        <f>VLOOKUP(MID(B774,FIND(":",B774,FIND(":",B774)+1)+1,1),Employee!$C$1:$D$1803,2)</f>
        <v>Female</v>
      </c>
      <c r="F774">
        <f t="shared" si="157"/>
        <v>42</v>
      </c>
      <c r="G774">
        <f t="shared" si="158"/>
        <v>40</v>
      </c>
      <c r="H774" t="str">
        <f t="shared" si="160"/>
        <v>R8</v>
      </c>
      <c r="I774" t="str">
        <f>VLOOKUP(V774,Guide!$B$12:$C$18,2,0)</f>
        <v>OPR</v>
      </c>
      <c r="J774" s="12" t="str">
        <f t="shared" si="161"/>
        <v>C3</v>
      </c>
      <c r="K774" s="12">
        <v>28186</v>
      </c>
      <c r="L774" s="12" t="str">
        <f t="shared" si="162"/>
        <v>Gen X</v>
      </c>
      <c r="M774">
        <f t="shared" ca="1" si="163"/>
        <v>47</v>
      </c>
      <c r="N774" s="12">
        <v>43066</v>
      </c>
      <c r="O774" s="14">
        <f t="shared" ca="1" si="164"/>
        <v>7</v>
      </c>
      <c r="P774" s="13">
        <v>321045</v>
      </c>
      <c r="Q774" s="13" t="str">
        <f t="shared" ca="1" si="165"/>
        <v>5 - 10 Year</v>
      </c>
      <c r="R774" s="3" t="str">
        <f t="shared" ca="1" si="168"/>
        <v>10%</v>
      </c>
      <c r="S774" s="13">
        <f t="shared" ca="1" si="166"/>
        <v>32104.5</v>
      </c>
      <c r="T774" s="13">
        <f t="shared" ca="1" si="167"/>
        <v>288940.5</v>
      </c>
      <c r="U774" t="str">
        <f>VLOOKUP(MID(B774,G774,F774-G774),Department!$A$1:$C$20,2,0)</f>
        <v>DevOps Engineer</v>
      </c>
      <c r="V774" t="str">
        <f>VLOOKUP(U774,Department!$B$1:$C$20,2,0)</f>
        <v>Operation</v>
      </c>
      <c r="W774" t="str">
        <f>VLOOKUP(MID(B774,FIND(":",B774,F774+1)+1,2),Employee!$G$1:$H$8,2,0)</f>
        <v>United Kingdom</v>
      </c>
    </row>
    <row r="775" spans="1:23" x14ac:dyDescent="0.35">
      <c r="A775" t="str">
        <f t="shared" si="156"/>
        <v>EMP-PM-R5-2017</v>
      </c>
      <c r="B775" t="s">
        <v>839</v>
      </c>
      <c r="C775" t="str">
        <f t="shared" si="159"/>
        <v>N17357</v>
      </c>
      <c r="D775" t="str">
        <f>VLOOKUP(C775,Employee!$A$1:$B$1803,2,0)</f>
        <v>Doris Bond</v>
      </c>
      <c r="E775" t="str">
        <f>VLOOKUP(MID(B775,FIND(":",B775,FIND(":",B775)+1)+1,1),Employee!$C$1:$D$1803,2)</f>
        <v>Female</v>
      </c>
      <c r="F775">
        <f t="shared" si="157"/>
        <v>42</v>
      </c>
      <c r="G775">
        <f t="shared" si="158"/>
        <v>40</v>
      </c>
      <c r="H775" t="str">
        <f t="shared" si="160"/>
        <v>R5</v>
      </c>
      <c r="I775" t="str">
        <f>VLOOKUP(V775,Guide!$B$12:$C$18,2,0)</f>
        <v>PM</v>
      </c>
      <c r="J775" s="12" t="str">
        <f t="shared" si="161"/>
        <v>C7</v>
      </c>
      <c r="K775" s="12">
        <v>32494</v>
      </c>
      <c r="L775" s="12" t="str">
        <f t="shared" si="162"/>
        <v>Millennial</v>
      </c>
      <c r="M775">
        <f t="shared" ca="1" si="163"/>
        <v>36</v>
      </c>
      <c r="N775" s="12">
        <v>42782</v>
      </c>
      <c r="O775" s="14">
        <f t="shared" ca="1" si="164"/>
        <v>8</v>
      </c>
      <c r="P775" s="13">
        <v>89053</v>
      </c>
      <c r="Q775" s="13" t="str">
        <f t="shared" ca="1" si="165"/>
        <v>5 - 10 Year</v>
      </c>
      <c r="R775" s="3" t="str">
        <f t="shared" ca="1" si="168"/>
        <v>10%</v>
      </c>
      <c r="S775" s="13">
        <f t="shared" ca="1" si="166"/>
        <v>8905.3000000000011</v>
      </c>
      <c r="T775" s="13">
        <f t="shared" ca="1" si="167"/>
        <v>80147.7</v>
      </c>
      <c r="U775" t="str">
        <f>VLOOKUP(MID(B775,G775,F775-G775),Department!$A$1:$C$20,2,0)</f>
        <v>Product Manager</v>
      </c>
      <c r="V775" t="str">
        <f>VLOOKUP(U775,Department!$B$1:$C$20,2,0)</f>
        <v>Product Management</v>
      </c>
      <c r="W775" t="str">
        <f>VLOOKUP(MID(B775,FIND(":",B775,F775+1)+1,2),Employee!$G$1:$H$8,2,0)</f>
        <v>Argentina</v>
      </c>
    </row>
    <row r="776" spans="1:23" x14ac:dyDescent="0.35">
      <c r="A776" t="str">
        <f t="shared" si="156"/>
        <v>EMP-ENG-R7-2019</v>
      </c>
      <c r="B776" t="s">
        <v>840</v>
      </c>
      <c r="C776" t="str">
        <f t="shared" si="159"/>
        <v>N6408</v>
      </c>
      <c r="D776" t="str">
        <f>VLOOKUP(C776,Employee!$A$1:$B$1803,2,0)</f>
        <v>Lucien Khan</v>
      </c>
      <c r="E776" t="str">
        <f>VLOOKUP(MID(B776,FIND(":",B776,FIND(":",B776)+1)+1,1),Employee!$C$1:$D$1803,2)</f>
        <v>Male</v>
      </c>
      <c r="F776">
        <f t="shared" si="157"/>
        <v>41</v>
      </c>
      <c r="G776">
        <f t="shared" si="158"/>
        <v>39</v>
      </c>
      <c r="H776" t="str">
        <f t="shared" si="160"/>
        <v>R7</v>
      </c>
      <c r="I776" t="str">
        <f>VLOOKUP(V776,Guide!$B$12:$C$18,2,0)</f>
        <v>ENG</v>
      </c>
      <c r="J776" s="12" t="str">
        <f t="shared" si="161"/>
        <v>C3</v>
      </c>
      <c r="K776" s="12">
        <v>31366</v>
      </c>
      <c r="L776" s="12" t="str">
        <f t="shared" si="162"/>
        <v>Millennial</v>
      </c>
      <c r="M776">
        <f t="shared" ca="1" si="163"/>
        <v>39</v>
      </c>
      <c r="N776" s="12">
        <v>43466</v>
      </c>
      <c r="O776" s="14">
        <f t="shared" ca="1" si="164"/>
        <v>6</v>
      </c>
      <c r="P776" s="13">
        <v>297840</v>
      </c>
      <c r="Q776" s="13" t="str">
        <f t="shared" ca="1" si="165"/>
        <v>5 - 10 Year</v>
      </c>
      <c r="R776" s="3" t="str">
        <f t="shared" ca="1" si="168"/>
        <v>10%</v>
      </c>
      <c r="S776" s="13">
        <f t="shared" ca="1" si="166"/>
        <v>29784</v>
      </c>
      <c r="T776" s="13">
        <f t="shared" ca="1" si="167"/>
        <v>268056</v>
      </c>
      <c r="U776" t="str">
        <f>VLOOKUP(MID(B776,G776,F776-G776),Department!$A$1:$C$20,2,0)</f>
        <v>AI Engineer</v>
      </c>
      <c r="V776" t="str">
        <f>VLOOKUP(U776,Department!$B$1:$C$20,2,0)</f>
        <v>Engineering and Data</v>
      </c>
      <c r="W776" t="str">
        <f>VLOOKUP(MID(B776,FIND(":",B776,F776+1)+1,2),Employee!$G$1:$H$8,2,0)</f>
        <v>United Kingdom</v>
      </c>
    </row>
    <row r="777" spans="1:23" x14ac:dyDescent="0.35">
      <c r="A777" t="str">
        <f t="shared" si="156"/>
        <v>EMP-FN-R19-2019</v>
      </c>
      <c r="B777" t="s">
        <v>841</v>
      </c>
      <c r="C777" t="str">
        <f t="shared" si="159"/>
        <v>N5137</v>
      </c>
      <c r="D777" t="str">
        <f>VLOOKUP(C777,Employee!$A$1:$B$1803,2,0)</f>
        <v>Allison Houston</v>
      </c>
      <c r="E777" t="str">
        <f>VLOOKUP(MID(B777,FIND(":",B777,FIND(":",B777)+1)+1,1),Employee!$C$1:$D$1803,2)</f>
        <v>Female</v>
      </c>
      <c r="F777">
        <f t="shared" si="157"/>
        <v>42</v>
      </c>
      <c r="G777">
        <f t="shared" si="158"/>
        <v>39</v>
      </c>
      <c r="H777" t="str">
        <f t="shared" si="160"/>
        <v>R19</v>
      </c>
      <c r="I777" t="str">
        <f>VLOOKUP(V777,Guide!$B$12:$C$18,2,0)</f>
        <v>FN</v>
      </c>
      <c r="J777" s="12" t="str">
        <f t="shared" si="161"/>
        <v>C6</v>
      </c>
      <c r="K777" s="12">
        <v>31102</v>
      </c>
      <c r="L777" s="12" t="str">
        <f t="shared" si="162"/>
        <v>Millennial</v>
      </c>
      <c r="M777">
        <f t="shared" ca="1" si="163"/>
        <v>40</v>
      </c>
      <c r="N777" s="12">
        <v>43497</v>
      </c>
      <c r="O777" s="14">
        <f t="shared" ca="1" si="164"/>
        <v>6</v>
      </c>
      <c r="P777" s="13">
        <v>263401</v>
      </c>
      <c r="Q777" s="13" t="str">
        <f t="shared" ca="1" si="165"/>
        <v>5 - 10 Year</v>
      </c>
      <c r="R777" s="3" t="str">
        <f t="shared" ca="1" si="168"/>
        <v>10%</v>
      </c>
      <c r="S777" s="13">
        <f t="shared" ca="1" si="166"/>
        <v>26340.100000000002</v>
      </c>
      <c r="T777" s="13">
        <f t="shared" ca="1" si="167"/>
        <v>237060.9</v>
      </c>
      <c r="U777" t="str">
        <f>VLOOKUP(MID(B777,G777,F777-G777),Department!$A$1:$C$20,2,0)</f>
        <v>Accounting</v>
      </c>
      <c r="V777" t="str">
        <f>VLOOKUP(U777,Department!$B$1:$C$20,2,0)</f>
        <v>Finance</v>
      </c>
      <c r="W777" t="str">
        <f>VLOOKUP(MID(B777,FIND(":",B777,F777+1)+1,2),Employee!$G$1:$H$8,2,0)</f>
        <v>France</v>
      </c>
    </row>
    <row r="778" spans="1:23" x14ac:dyDescent="0.35">
      <c r="A778" t="str">
        <f t="shared" si="156"/>
        <v>EMP-PM-R6-2011</v>
      </c>
      <c r="B778" t="s">
        <v>842</v>
      </c>
      <c r="C778" t="str">
        <f t="shared" si="159"/>
        <v>N6558</v>
      </c>
      <c r="D778" t="str">
        <f>VLOOKUP(C778,Employee!$A$1:$B$1803,2,0)</f>
        <v>Edmundo Vega</v>
      </c>
      <c r="E778" t="str">
        <f>VLOOKUP(MID(B778,FIND(":",B778,FIND(":",B778)+1)+1,1),Employee!$C$1:$D$1803,2)</f>
        <v>Male</v>
      </c>
      <c r="F778">
        <f t="shared" si="157"/>
        <v>41</v>
      </c>
      <c r="G778">
        <f t="shared" si="158"/>
        <v>39</v>
      </c>
      <c r="H778" t="str">
        <f t="shared" si="160"/>
        <v>R6</v>
      </c>
      <c r="I778" t="str">
        <f>VLOOKUP(V778,Guide!$B$12:$C$18,2,0)</f>
        <v>PM</v>
      </c>
      <c r="J778" s="12" t="str">
        <f t="shared" si="161"/>
        <v>C5</v>
      </c>
      <c r="K778" s="12">
        <v>31574</v>
      </c>
      <c r="L778" s="12" t="str">
        <f t="shared" si="162"/>
        <v>Millennial</v>
      </c>
      <c r="M778">
        <f t="shared" ca="1" si="163"/>
        <v>38</v>
      </c>
      <c r="N778" s="12">
        <v>40861</v>
      </c>
      <c r="O778" s="14">
        <f t="shared" ca="1" si="164"/>
        <v>13</v>
      </c>
      <c r="P778" s="13">
        <v>229981</v>
      </c>
      <c r="Q778" s="13" t="str">
        <f t="shared" ca="1" si="165"/>
        <v>11 - 15 Year</v>
      </c>
      <c r="R778" s="3" t="str">
        <f t="shared" ca="1" si="168"/>
        <v>15%</v>
      </c>
      <c r="S778" s="13">
        <f t="shared" ca="1" si="166"/>
        <v>34497.15</v>
      </c>
      <c r="T778" s="13">
        <f t="shared" ca="1" si="167"/>
        <v>195483.85</v>
      </c>
      <c r="U778" t="str">
        <f>VLOOKUP(MID(B778,G778,F778-G778),Department!$A$1:$C$20,2,0)</f>
        <v>UI/UX</v>
      </c>
      <c r="V778" t="str">
        <f>VLOOKUP(U778,Department!$B$1:$C$20,2,0)</f>
        <v>Product Management</v>
      </c>
      <c r="W778" t="str">
        <f>VLOOKUP(MID(B778,FIND(":",B778,F778+1)+1,2),Employee!$G$1:$H$8,2,0)</f>
        <v>Germany</v>
      </c>
    </row>
    <row r="779" spans="1:23" x14ac:dyDescent="0.35">
      <c r="A779" t="str">
        <f t="shared" si="156"/>
        <v>EMP-ENG-R7-2010</v>
      </c>
      <c r="B779" t="s">
        <v>843</v>
      </c>
      <c r="C779" t="str">
        <f t="shared" si="159"/>
        <v>N5909</v>
      </c>
      <c r="D779" t="str">
        <f>VLOOKUP(C779,Employee!$A$1:$B$1803,2,0)</f>
        <v>Phoebe Humphrey</v>
      </c>
      <c r="E779" t="str">
        <f>VLOOKUP(MID(B779,FIND(":",B779,FIND(":",B779)+1)+1,1),Employee!$C$1:$D$1803,2)</f>
        <v>Female</v>
      </c>
      <c r="F779">
        <f t="shared" si="157"/>
        <v>41</v>
      </c>
      <c r="G779">
        <f t="shared" si="158"/>
        <v>39</v>
      </c>
      <c r="H779" t="str">
        <f t="shared" si="160"/>
        <v>R7</v>
      </c>
      <c r="I779" t="str">
        <f>VLOOKUP(V779,Guide!$B$12:$C$18,2,0)</f>
        <v>ENG</v>
      </c>
      <c r="J779" s="12" t="str">
        <f t="shared" si="161"/>
        <v>C3</v>
      </c>
      <c r="K779" s="12">
        <v>30168</v>
      </c>
      <c r="L779" s="12" t="str">
        <f t="shared" si="162"/>
        <v>Millennial</v>
      </c>
      <c r="M779">
        <f t="shared" ca="1" si="163"/>
        <v>42</v>
      </c>
      <c r="N779" s="12">
        <v>40511</v>
      </c>
      <c r="O779" s="14">
        <f t="shared" ca="1" si="164"/>
        <v>14</v>
      </c>
      <c r="P779" s="13">
        <v>332102</v>
      </c>
      <c r="Q779" s="13" t="str">
        <f t="shared" ca="1" si="165"/>
        <v>11 - 15 Year</v>
      </c>
      <c r="R779" s="3" t="str">
        <f t="shared" ca="1" si="168"/>
        <v>15%</v>
      </c>
      <c r="S779" s="13">
        <f t="shared" ca="1" si="166"/>
        <v>49815.299999999996</v>
      </c>
      <c r="T779" s="13">
        <f t="shared" ca="1" si="167"/>
        <v>282286.7</v>
      </c>
      <c r="U779" t="str">
        <f>VLOOKUP(MID(B779,G779,F779-G779),Department!$A$1:$C$20,2,0)</f>
        <v>AI Engineer</v>
      </c>
      <c r="V779" t="str">
        <f>VLOOKUP(U779,Department!$B$1:$C$20,2,0)</f>
        <v>Engineering and Data</v>
      </c>
      <c r="W779" t="str">
        <f>VLOOKUP(MID(B779,FIND(":",B779,F779+1)+1,2),Employee!$G$1:$H$8,2,0)</f>
        <v>United Kingdom</v>
      </c>
    </row>
    <row r="780" spans="1:23" x14ac:dyDescent="0.35">
      <c r="A780" t="str">
        <f t="shared" si="156"/>
        <v>EMP-ENG-R3-2015</v>
      </c>
      <c r="B780" t="s">
        <v>844</v>
      </c>
      <c r="C780" t="str">
        <f t="shared" si="159"/>
        <v>N14354</v>
      </c>
      <c r="D780" t="str">
        <f>VLOOKUP(C780,Employee!$A$1:$B$1803,2,0)</f>
        <v>Agustin Proctor</v>
      </c>
      <c r="E780" t="str">
        <f>VLOOKUP(MID(B780,FIND(":",B780,FIND(":",B780)+1)+1,1),Employee!$C$1:$D$1803,2)</f>
        <v>Male</v>
      </c>
      <c r="F780">
        <f t="shared" si="157"/>
        <v>42</v>
      </c>
      <c r="G780">
        <f t="shared" si="158"/>
        <v>40</v>
      </c>
      <c r="H780" t="str">
        <f t="shared" si="160"/>
        <v>R3</v>
      </c>
      <c r="I780" t="str">
        <f>VLOOKUP(V780,Guide!$B$12:$C$18,2,0)</f>
        <v>ENG</v>
      </c>
      <c r="J780" s="12" t="str">
        <f t="shared" si="161"/>
        <v>C3</v>
      </c>
      <c r="K780" s="12">
        <v>29561</v>
      </c>
      <c r="L780" s="12" t="str">
        <f t="shared" si="162"/>
        <v>Gen X</v>
      </c>
      <c r="M780">
        <f t="shared" ca="1" si="163"/>
        <v>44</v>
      </c>
      <c r="N780" s="12">
        <v>42156</v>
      </c>
      <c r="O780" s="14">
        <f t="shared" ca="1" si="164"/>
        <v>9</v>
      </c>
      <c r="P780" s="13">
        <v>220528</v>
      </c>
      <c r="Q780" s="13" t="str">
        <f t="shared" ca="1" si="165"/>
        <v>5 - 10 Year</v>
      </c>
      <c r="R780" s="3" t="str">
        <f t="shared" ca="1" si="168"/>
        <v>10%</v>
      </c>
      <c r="S780" s="13">
        <f t="shared" ca="1" si="166"/>
        <v>22052.800000000003</v>
      </c>
      <c r="T780" s="13">
        <f t="shared" ca="1" si="167"/>
        <v>198475.2</v>
      </c>
      <c r="U780" t="str">
        <f>VLOOKUP(MID(B780,G780,F780-G780),Department!$A$1:$C$20,2,0)</f>
        <v>Software Quality Assurance</v>
      </c>
      <c r="V780" t="str">
        <f>VLOOKUP(U780,Department!$B$1:$C$20,2,0)</f>
        <v>Engineering and Data</v>
      </c>
      <c r="W780" t="str">
        <f>VLOOKUP(MID(B780,FIND(":",B780,F780+1)+1,2),Employee!$G$1:$H$8,2,0)</f>
        <v>United Kingdom</v>
      </c>
    </row>
    <row r="781" spans="1:23" x14ac:dyDescent="0.35">
      <c r="A781" t="str">
        <f t="shared" si="156"/>
        <v>EMP-ENG-R7-2019</v>
      </c>
      <c r="B781" t="s">
        <v>845</v>
      </c>
      <c r="C781" t="str">
        <f t="shared" si="159"/>
        <v>N22086</v>
      </c>
      <c r="D781" t="str">
        <f>VLOOKUP(C781,Employee!$A$1:$B$1803,2,0)</f>
        <v>Kraig Mueller</v>
      </c>
      <c r="E781" t="str">
        <f>VLOOKUP(MID(B781,FIND(":",B781,FIND(":",B781)+1)+1,1),Employee!$C$1:$D$1803,2)</f>
        <v>Male</v>
      </c>
      <c r="F781">
        <f t="shared" si="157"/>
        <v>42</v>
      </c>
      <c r="G781">
        <f t="shared" si="158"/>
        <v>40</v>
      </c>
      <c r="H781" t="str">
        <f t="shared" si="160"/>
        <v>R7</v>
      </c>
      <c r="I781" t="str">
        <f>VLOOKUP(V781,Guide!$B$12:$C$18,2,0)</f>
        <v>ENG</v>
      </c>
      <c r="J781" s="12" t="str">
        <f t="shared" si="161"/>
        <v>C3</v>
      </c>
      <c r="K781" s="12">
        <v>32957</v>
      </c>
      <c r="L781" s="12" t="str">
        <f t="shared" si="162"/>
        <v>Millennial</v>
      </c>
      <c r="M781">
        <f t="shared" ca="1" si="163"/>
        <v>34</v>
      </c>
      <c r="N781" s="12">
        <v>43643</v>
      </c>
      <c r="O781" s="14">
        <f t="shared" ca="1" si="164"/>
        <v>5</v>
      </c>
      <c r="P781" s="13">
        <v>80333</v>
      </c>
      <c r="Q781" s="13" t="str">
        <f t="shared" ca="1" si="165"/>
        <v>5 - 10 Year</v>
      </c>
      <c r="R781" s="3" t="str">
        <f t="shared" ca="1" si="168"/>
        <v>10%</v>
      </c>
      <c r="S781" s="13">
        <f t="shared" ca="1" si="166"/>
        <v>8033.3</v>
      </c>
      <c r="T781" s="13">
        <f t="shared" ca="1" si="167"/>
        <v>72299.7</v>
      </c>
      <c r="U781" t="str">
        <f>VLOOKUP(MID(B781,G781,F781-G781),Department!$A$1:$C$20,2,0)</f>
        <v>AI Engineer</v>
      </c>
      <c r="V781" t="str">
        <f>VLOOKUP(U781,Department!$B$1:$C$20,2,0)</f>
        <v>Engineering and Data</v>
      </c>
      <c r="W781" t="str">
        <f>VLOOKUP(MID(B781,FIND(":",B781,F781+1)+1,2),Employee!$G$1:$H$8,2,0)</f>
        <v>United Kingdom</v>
      </c>
    </row>
    <row r="782" spans="1:23" x14ac:dyDescent="0.35">
      <c r="A782" t="str">
        <f t="shared" si="156"/>
        <v>EMP-SM-R9-2013</v>
      </c>
      <c r="B782" t="s">
        <v>846</v>
      </c>
      <c r="C782" t="str">
        <f t="shared" si="159"/>
        <v>N9092</v>
      </c>
      <c r="D782" t="str">
        <f>VLOOKUP(C782,Employee!$A$1:$B$1803,2,0)</f>
        <v>Daren Garrison</v>
      </c>
      <c r="E782" t="str">
        <f>VLOOKUP(MID(B782,FIND(":",B782,FIND(":",B782)+1)+1,1),Employee!$C$1:$D$1803,2)</f>
        <v>Male</v>
      </c>
      <c r="F782">
        <f t="shared" si="157"/>
        <v>41</v>
      </c>
      <c r="G782">
        <f t="shared" si="158"/>
        <v>39</v>
      </c>
      <c r="H782" t="str">
        <f t="shared" si="160"/>
        <v>R9</v>
      </c>
      <c r="I782" t="str">
        <f>VLOOKUP(V782,Guide!$B$12:$C$18,2,0)</f>
        <v>SM</v>
      </c>
      <c r="J782" s="12" t="str">
        <f t="shared" si="161"/>
        <v>C1</v>
      </c>
      <c r="K782" s="12">
        <v>29844</v>
      </c>
      <c r="L782" s="12" t="str">
        <f t="shared" si="162"/>
        <v>Millennial</v>
      </c>
      <c r="M782">
        <f t="shared" ca="1" si="163"/>
        <v>43</v>
      </c>
      <c r="N782" s="12">
        <v>41512</v>
      </c>
      <c r="O782" s="14">
        <f t="shared" ca="1" si="164"/>
        <v>11</v>
      </c>
      <c r="P782" s="13">
        <v>244879</v>
      </c>
      <c r="Q782" s="13" t="str">
        <f t="shared" ca="1" si="165"/>
        <v>11 - 15 Year</v>
      </c>
      <c r="R782" s="3" t="str">
        <f t="shared" ca="1" si="168"/>
        <v>15%</v>
      </c>
      <c r="S782" s="13">
        <f t="shared" ca="1" si="166"/>
        <v>36731.85</v>
      </c>
      <c r="T782" s="13">
        <f t="shared" ca="1" si="167"/>
        <v>208147.15</v>
      </c>
      <c r="U782" t="str">
        <f>VLOOKUP(MID(B782,G782,F782-G782),Department!$A$1:$C$20,2,0)</f>
        <v xml:space="preserve">Presales </v>
      </c>
      <c r="V782" t="str">
        <f>VLOOKUP(U782,Department!$B$1:$C$20,2,0)</f>
        <v>Sales and Marketing</v>
      </c>
      <c r="W782" t="str">
        <f>VLOOKUP(MID(B782,FIND(":",B782,F782+1)+1,2),Employee!$G$1:$H$8,2,0)</f>
        <v>United States Of America</v>
      </c>
    </row>
    <row r="783" spans="1:23" x14ac:dyDescent="0.35">
      <c r="A783" t="str">
        <f t="shared" si="156"/>
        <v>EMP-ENG-R3-2012</v>
      </c>
      <c r="B783" t="s">
        <v>847</v>
      </c>
      <c r="C783" t="str">
        <f t="shared" si="159"/>
        <v>N7315</v>
      </c>
      <c r="D783" t="str">
        <f>VLOOKUP(C783,Employee!$A$1:$B$1803,2,0)</f>
        <v>Leonard Burch</v>
      </c>
      <c r="E783" t="str">
        <f>VLOOKUP(MID(B783,FIND(":",B783,FIND(":",B783)+1)+1,1),Employee!$C$1:$D$1803,2)</f>
        <v>Male</v>
      </c>
      <c r="F783">
        <f t="shared" si="157"/>
        <v>41</v>
      </c>
      <c r="G783">
        <f t="shared" si="158"/>
        <v>39</v>
      </c>
      <c r="H783" t="str">
        <f t="shared" si="160"/>
        <v>R3</v>
      </c>
      <c r="I783" t="str">
        <f>VLOOKUP(V783,Guide!$B$12:$C$18,2,0)</f>
        <v>ENG</v>
      </c>
      <c r="J783" s="12" t="str">
        <f t="shared" si="161"/>
        <v>C4</v>
      </c>
      <c r="K783" s="12">
        <v>33197</v>
      </c>
      <c r="L783" s="12" t="str">
        <f t="shared" si="162"/>
        <v>Millennial</v>
      </c>
      <c r="M783">
        <f t="shared" ca="1" si="163"/>
        <v>34</v>
      </c>
      <c r="N783" s="12">
        <v>41106</v>
      </c>
      <c r="O783" s="14">
        <f t="shared" ca="1" si="164"/>
        <v>12</v>
      </c>
      <c r="P783" s="13">
        <v>239403</v>
      </c>
      <c r="Q783" s="13" t="str">
        <f t="shared" ca="1" si="165"/>
        <v>11 - 15 Year</v>
      </c>
      <c r="R783" s="3" t="str">
        <f t="shared" ca="1" si="168"/>
        <v>15%</v>
      </c>
      <c r="S783" s="13">
        <f t="shared" ca="1" si="166"/>
        <v>35910.449999999997</v>
      </c>
      <c r="T783" s="13">
        <f t="shared" ca="1" si="167"/>
        <v>203492.55</v>
      </c>
      <c r="U783" t="str">
        <f>VLOOKUP(MID(B783,G783,F783-G783),Department!$A$1:$C$20,2,0)</f>
        <v>Software Quality Assurance</v>
      </c>
      <c r="V783" t="str">
        <f>VLOOKUP(U783,Department!$B$1:$C$20,2,0)</f>
        <v>Engineering and Data</v>
      </c>
      <c r="W783" t="str">
        <f>VLOOKUP(MID(B783,FIND(":",B783,F783+1)+1,2),Employee!$G$1:$H$8,2,0)</f>
        <v>Australia</v>
      </c>
    </row>
    <row r="784" spans="1:23" x14ac:dyDescent="0.35">
      <c r="A784" t="str">
        <f t="shared" si="156"/>
        <v>EMP-HR-R18-2013</v>
      </c>
      <c r="B784" t="s">
        <v>848</v>
      </c>
      <c r="C784" t="str">
        <f t="shared" si="159"/>
        <v>N9100</v>
      </c>
      <c r="D784" t="str">
        <f>VLOOKUP(C784,Employee!$A$1:$B$1803,2,0)</f>
        <v>Clarence Caldwell</v>
      </c>
      <c r="E784" t="str">
        <f>VLOOKUP(MID(B784,FIND(":",B784,FIND(":",B784)+1)+1,1),Employee!$C$1:$D$1803,2)</f>
        <v>Male</v>
      </c>
      <c r="F784">
        <f t="shared" si="157"/>
        <v>42</v>
      </c>
      <c r="G784">
        <f t="shared" si="158"/>
        <v>39</v>
      </c>
      <c r="H784" t="str">
        <f t="shared" si="160"/>
        <v>R18</v>
      </c>
      <c r="I784" t="str">
        <f>VLOOKUP(V784,Guide!$B$12:$C$18,2,0)</f>
        <v>HR</v>
      </c>
      <c r="J784" s="12" t="str">
        <f t="shared" si="161"/>
        <v>C1</v>
      </c>
      <c r="K784" s="12">
        <v>28371</v>
      </c>
      <c r="L784" s="12" t="str">
        <f t="shared" si="162"/>
        <v>Gen X</v>
      </c>
      <c r="M784">
        <f t="shared" ca="1" si="163"/>
        <v>47</v>
      </c>
      <c r="N784" s="12">
        <v>41515</v>
      </c>
      <c r="O784" s="14">
        <f t="shared" ca="1" si="164"/>
        <v>11</v>
      </c>
      <c r="P784" s="13">
        <v>249559</v>
      </c>
      <c r="Q784" s="13" t="str">
        <f t="shared" ca="1" si="165"/>
        <v>11 - 15 Year</v>
      </c>
      <c r="R784" s="3" t="str">
        <f t="shared" ca="1" si="168"/>
        <v>15%</v>
      </c>
      <c r="S784" s="13">
        <f t="shared" ca="1" si="166"/>
        <v>37433.85</v>
      </c>
      <c r="T784" s="13">
        <f t="shared" ca="1" si="167"/>
        <v>212125.15</v>
      </c>
      <c r="U784" t="str">
        <f>VLOOKUP(MID(B784,G784,F784-G784),Department!$A$1:$C$20,2,0)</f>
        <v>HR</v>
      </c>
      <c r="V784" t="str">
        <f>VLOOKUP(U784,Department!$B$1:$C$20,2,0)</f>
        <v>HR</v>
      </c>
      <c r="W784" t="str">
        <f>VLOOKUP(MID(B784,FIND(":",B784,F784+1)+1,2),Employee!$G$1:$H$8,2,0)</f>
        <v>United States Of America</v>
      </c>
    </row>
    <row r="785" spans="1:23" x14ac:dyDescent="0.35">
      <c r="A785" t="str">
        <f t="shared" si="156"/>
        <v>EMP-FN-R19-2015</v>
      </c>
      <c r="B785" t="s">
        <v>849</v>
      </c>
      <c r="C785" t="str">
        <f t="shared" si="159"/>
        <v>N12351</v>
      </c>
      <c r="D785" t="str">
        <f>VLOOKUP(C785,Employee!$A$1:$B$1803,2,0)</f>
        <v>Troy Joyce</v>
      </c>
      <c r="E785" t="str">
        <f>VLOOKUP(MID(B785,FIND(":",B785,FIND(":",B785)+1)+1,1),Employee!$C$1:$D$1803,2)</f>
        <v>Male</v>
      </c>
      <c r="F785">
        <f t="shared" si="157"/>
        <v>43</v>
      </c>
      <c r="G785">
        <f t="shared" si="158"/>
        <v>40</v>
      </c>
      <c r="H785" t="str">
        <f t="shared" si="160"/>
        <v>R19</v>
      </c>
      <c r="I785" t="str">
        <f>VLOOKUP(V785,Guide!$B$12:$C$18,2,0)</f>
        <v>FN</v>
      </c>
      <c r="J785" s="12" t="str">
        <f t="shared" si="161"/>
        <v>C2</v>
      </c>
      <c r="K785" s="12">
        <v>33267</v>
      </c>
      <c r="L785" s="12" t="str">
        <f t="shared" si="162"/>
        <v>Millennial</v>
      </c>
      <c r="M785">
        <f t="shared" ca="1" si="163"/>
        <v>34</v>
      </c>
      <c r="N785" s="12">
        <v>42107</v>
      </c>
      <c r="O785" s="14">
        <f t="shared" ca="1" si="164"/>
        <v>9</v>
      </c>
      <c r="P785" s="13">
        <v>192819</v>
      </c>
      <c r="Q785" s="13" t="str">
        <f t="shared" ca="1" si="165"/>
        <v>5 - 10 Year</v>
      </c>
      <c r="R785" s="3" t="str">
        <f t="shared" ca="1" si="168"/>
        <v>10%</v>
      </c>
      <c r="S785" s="13">
        <f t="shared" ca="1" si="166"/>
        <v>19281.900000000001</v>
      </c>
      <c r="T785" s="13">
        <f t="shared" ca="1" si="167"/>
        <v>173537.1</v>
      </c>
      <c r="U785" t="str">
        <f>VLOOKUP(MID(B785,G785,F785-G785),Department!$A$1:$C$20,2,0)</f>
        <v>Accounting</v>
      </c>
      <c r="V785" t="str">
        <f>VLOOKUP(U785,Department!$B$1:$C$20,2,0)</f>
        <v>Finance</v>
      </c>
      <c r="W785" t="str">
        <f>VLOOKUP(MID(B785,FIND(":",B785,F785+1)+1,2),Employee!$G$1:$H$8,2,0)</f>
        <v>Canada</v>
      </c>
    </row>
    <row r="786" spans="1:23" x14ac:dyDescent="0.35">
      <c r="A786" t="str">
        <f t="shared" si="156"/>
        <v>EMP-PM-R14-2018</v>
      </c>
      <c r="B786" t="s">
        <v>850</v>
      </c>
      <c r="C786" t="str">
        <f t="shared" si="159"/>
        <v>N19939</v>
      </c>
      <c r="D786" t="str">
        <f>VLOOKUP(C786,Employee!$A$1:$B$1803,2,0)</f>
        <v>Elden Lee</v>
      </c>
      <c r="E786" t="str">
        <f>VLOOKUP(MID(B786,FIND(":",B786,FIND(":",B786)+1)+1,1),Employee!$C$1:$D$1803,2)</f>
        <v>Male</v>
      </c>
      <c r="F786">
        <f t="shared" si="157"/>
        <v>43</v>
      </c>
      <c r="G786">
        <f t="shared" si="158"/>
        <v>40</v>
      </c>
      <c r="H786" t="str">
        <f t="shared" si="160"/>
        <v>R14</v>
      </c>
      <c r="I786" t="str">
        <f>VLOOKUP(V786,Guide!$B$12:$C$18,2,0)</f>
        <v>PM</v>
      </c>
      <c r="J786" s="12" t="str">
        <f t="shared" si="161"/>
        <v>C4</v>
      </c>
      <c r="K786" s="12">
        <v>31243</v>
      </c>
      <c r="L786" s="12" t="str">
        <f t="shared" si="162"/>
        <v>Millennial</v>
      </c>
      <c r="M786">
        <f t="shared" ca="1" si="163"/>
        <v>39</v>
      </c>
      <c r="N786" s="12">
        <v>43164</v>
      </c>
      <c r="O786" s="14">
        <f t="shared" ca="1" si="164"/>
        <v>6</v>
      </c>
      <c r="P786" s="13">
        <v>229495</v>
      </c>
      <c r="Q786" s="13" t="str">
        <f t="shared" ca="1" si="165"/>
        <v>5 - 10 Year</v>
      </c>
      <c r="R786" s="3" t="str">
        <f t="shared" ca="1" si="168"/>
        <v>10%</v>
      </c>
      <c r="S786" s="13">
        <f t="shared" ca="1" si="166"/>
        <v>22949.5</v>
      </c>
      <c r="T786" s="13">
        <f t="shared" ca="1" si="167"/>
        <v>206545.5</v>
      </c>
      <c r="U786" t="str">
        <f>VLOOKUP(MID(B786,G786,F786-G786),Department!$A$1:$C$20,2,0)</f>
        <v>SEO Specialist</v>
      </c>
      <c r="V786" t="str">
        <f>VLOOKUP(U786,Department!$B$1:$C$20,2,0)</f>
        <v>Product Management</v>
      </c>
      <c r="W786" t="str">
        <f>VLOOKUP(MID(B786,FIND(":",B786,F786+1)+1,2),Employee!$G$1:$H$8,2,0)</f>
        <v>Australia</v>
      </c>
    </row>
    <row r="787" spans="1:23" x14ac:dyDescent="0.35">
      <c r="A787" t="str">
        <f t="shared" si="156"/>
        <v>EMP-ENG-R1-2016</v>
      </c>
      <c r="B787" t="s">
        <v>851</v>
      </c>
      <c r="C787" t="str">
        <f t="shared" si="159"/>
        <v>N15660</v>
      </c>
      <c r="D787" t="str">
        <f>VLOOKUP(C787,Employee!$A$1:$B$1803,2,0)</f>
        <v>Paris Lozano</v>
      </c>
      <c r="E787" t="str">
        <f>VLOOKUP(MID(B787,FIND(":",B787,FIND(":",B787)+1)+1,1),Employee!$C$1:$D$1803,2)</f>
        <v>Male</v>
      </c>
      <c r="F787">
        <f t="shared" si="157"/>
        <v>42</v>
      </c>
      <c r="G787">
        <f t="shared" si="158"/>
        <v>40</v>
      </c>
      <c r="H787" t="str">
        <f t="shared" si="160"/>
        <v>R1</v>
      </c>
      <c r="I787" t="str">
        <f>VLOOKUP(V787,Guide!$B$12:$C$18,2,0)</f>
        <v>ENG</v>
      </c>
      <c r="J787" s="12" t="str">
        <f t="shared" si="161"/>
        <v>C6</v>
      </c>
      <c r="K787" s="12">
        <v>28367</v>
      </c>
      <c r="L787" s="12" t="str">
        <f t="shared" si="162"/>
        <v>Gen X</v>
      </c>
      <c r="M787">
        <f t="shared" ca="1" si="163"/>
        <v>47</v>
      </c>
      <c r="N787" s="12">
        <v>42439</v>
      </c>
      <c r="O787" s="14">
        <f t="shared" ca="1" si="164"/>
        <v>8</v>
      </c>
      <c r="P787" s="13">
        <v>711862</v>
      </c>
      <c r="Q787" s="13" t="str">
        <f t="shared" ca="1" si="165"/>
        <v>5 - 10 Year</v>
      </c>
      <c r="R787" s="3" t="str">
        <f t="shared" ca="1" si="168"/>
        <v>10%</v>
      </c>
      <c r="S787" s="13">
        <f t="shared" ca="1" si="166"/>
        <v>71186.2</v>
      </c>
      <c r="T787" s="13">
        <f t="shared" ca="1" si="167"/>
        <v>640675.80000000005</v>
      </c>
      <c r="U787" t="str">
        <f>VLOOKUP(MID(B787,G787,F787-G787),Department!$A$1:$C$20,2,0)</f>
        <v>BackEnd Developer</v>
      </c>
      <c r="V787" t="str">
        <f>VLOOKUP(U787,Department!$B$1:$C$20,2,0)</f>
        <v>Engineering and Data</v>
      </c>
      <c r="W787" t="str">
        <f>VLOOKUP(MID(B787,FIND(":",B787,F787+1)+1,2),Employee!$G$1:$H$8,2,0)</f>
        <v>France</v>
      </c>
    </row>
    <row r="788" spans="1:23" x14ac:dyDescent="0.35">
      <c r="A788" t="str">
        <f t="shared" si="156"/>
        <v>EMP-HR-R18-2015</v>
      </c>
      <c r="B788" t="s">
        <v>852</v>
      </c>
      <c r="C788" t="str">
        <f t="shared" si="159"/>
        <v>N14371</v>
      </c>
      <c r="D788" t="str">
        <f>VLOOKUP(C788,Employee!$A$1:$B$1803,2,0)</f>
        <v>Sheldon Pacheco</v>
      </c>
      <c r="E788" t="str">
        <f>VLOOKUP(MID(B788,FIND(":",B788,FIND(":",B788)+1)+1,1),Employee!$C$1:$D$1803,2)</f>
        <v>Male</v>
      </c>
      <c r="F788">
        <f t="shared" si="157"/>
        <v>43</v>
      </c>
      <c r="G788">
        <f t="shared" si="158"/>
        <v>40</v>
      </c>
      <c r="H788" t="str">
        <f t="shared" si="160"/>
        <v>R18</v>
      </c>
      <c r="I788" t="str">
        <f>VLOOKUP(V788,Guide!$B$12:$C$18,2,0)</f>
        <v>HR</v>
      </c>
      <c r="J788" s="12" t="str">
        <f t="shared" si="161"/>
        <v>C4</v>
      </c>
      <c r="K788" s="12">
        <v>32351</v>
      </c>
      <c r="L788" s="12" t="str">
        <f t="shared" si="162"/>
        <v>Millennial</v>
      </c>
      <c r="M788">
        <f t="shared" ca="1" si="163"/>
        <v>36</v>
      </c>
      <c r="N788" s="12">
        <v>42159</v>
      </c>
      <c r="O788" s="14">
        <f t="shared" ca="1" si="164"/>
        <v>9</v>
      </c>
      <c r="P788" s="13">
        <v>197290</v>
      </c>
      <c r="Q788" s="13" t="str">
        <f t="shared" ca="1" si="165"/>
        <v>5 - 10 Year</v>
      </c>
      <c r="R788" s="3" t="str">
        <f t="shared" ca="1" si="168"/>
        <v>10%</v>
      </c>
      <c r="S788" s="13">
        <f t="shared" ca="1" si="166"/>
        <v>19729</v>
      </c>
      <c r="T788" s="13">
        <f t="shared" ca="1" si="167"/>
        <v>177561</v>
      </c>
      <c r="U788" t="str">
        <f>VLOOKUP(MID(B788,G788,F788-G788),Department!$A$1:$C$20,2,0)</f>
        <v>HR</v>
      </c>
      <c r="V788" t="str">
        <f>VLOOKUP(U788,Department!$B$1:$C$20,2,0)</f>
        <v>HR</v>
      </c>
      <c r="W788" t="str">
        <f>VLOOKUP(MID(B788,FIND(":",B788,F788+1)+1,2),Employee!$G$1:$H$8,2,0)</f>
        <v>Australia</v>
      </c>
    </row>
    <row r="789" spans="1:23" x14ac:dyDescent="0.35">
      <c r="A789" t="str">
        <f t="shared" si="156"/>
        <v>EMP-SM-R9-2013</v>
      </c>
      <c r="B789" t="s">
        <v>853</v>
      </c>
      <c r="C789" t="str">
        <f t="shared" si="159"/>
        <v>N8942</v>
      </c>
      <c r="D789" t="str">
        <f>VLOOKUP(C789,Employee!$A$1:$B$1803,2,0)</f>
        <v>Giuseppe Davies</v>
      </c>
      <c r="E789" t="str">
        <f>VLOOKUP(MID(B789,FIND(":",B789,FIND(":",B789)+1)+1,1),Employee!$C$1:$D$1803,2)</f>
        <v>Male</v>
      </c>
      <c r="F789">
        <f t="shared" si="157"/>
        <v>41</v>
      </c>
      <c r="G789">
        <f t="shared" si="158"/>
        <v>39</v>
      </c>
      <c r="H789" t="str">
        <f t="shared" si="160"/>
        <v>R9</v>
      </c>
      <c r="I789" t="str">
        <f>VLOOKUP(V789,Guide!$B$12:$C$18,2,0)</f>
        <v>SM</v>
      </c>
      <c r="J789" s="12" t="str">
        <f t="shared" si="161"/>
        <v>C3</v>
      </c>
      <c r="K789" s="12">
        <v>31915</v>
      </c>
      <c r="L789" s="12" t="str">
        <f t="shared" si="162"/>
        <v>Millennial</v>
      </c>
      <c r="M789">
        <f t="shared" ca="1" si="163"/>
        <v>37</v>
      </c>
      <c r="N789" s="12">
        <v>41480</v>
      </c>
      <c r="O789" s="14">
        <f t="shared" ca="1" si="164"/>
        <v>11</v>
      </c>
      <c r="P789" s="13">
        <v>209537</v>
      </c>
      <c r="Q789" s="13" t="str">
        <f t="shared" ca="1" si="165"/>
        <v>11 - 15 Year</v>
      </c>
      <c r="R789" s="3" t="str">
        <f t="shared" ca="1" si="168"/>
        <v>15%</v>
      </c>
      <c r="S789" s="13">
        <f t="shared" ca="1" si="166"/>
        <v>31430.55</v>
      </c>
      <c r="T789" s="13">
        <f t="shared" ca="1" si="167"/>
        <v>178106.45</v>
      </c>
      <c r="U789" t="str">
        <f>VLOOKUP(MID(B789,G789,F789-G789),Department!$A$1:$C$20,2,0)</f>
        <v xml:space="preserve">Presales </v>
      </c>
      <c r="V789" t="str">
        <f>VLOOKUP(U789,Department!$B$1:$C$20,2,0)</f>
        <v>Sales and Marketing</v>
      </c>
      <c r="W789" t="str">
        <f>VLOOKUP(MID(B789,FIND(":",B789,F789+1)+1,2),Employee!$G$1:$H$8,2,0)</f>
        <v>United Kingdom</v>
      </c>
    </row>
    <row r="790" spans="1:23" x14ac:dyDescent="0.35">
      <c r="A790" t="str">
        <f t="shared" si="156"/>
        <v>EMP-PM-R14-2018</v>
      </c>
      <c r="B790" t="s">
        <v>854</v>
      </c>
      <c r="C790" t="str">
        <f t="shared" si="159"/>
        <v>N20528</v>
      </c>
      <c r="D790" t="str">
        <f>VLOOKUP(C790,Employee!$A$1:$B$1803,2,0)</f>
        <v>Felipe Shepard</v>
      </c>
      <c r="E790" t="str">
        <f>VLOOKUP(MID(B790,FIND(":",B790,FIND(":",B790)+1)+1,1),Employee!$C$1:$D$1803,2)</f>
        <v>Male</v>
      </c>
      <c r="F790">
        <f t="shared" si="157"/>
        <v>43</v>
      </c>
      <c r="G790">
        <f t="shared" si="158"/>
        <v>40</v>
      </c>
      <c r="H790" t="str">
        <f t="shared" si="160"/>
        <v>R14</v>
      </c>
      <c r="I790" t="str">
        <f>VLOOKUP(V790,Guide!$B$12:$C$18,2,0)</f>
        <v>PM</v>
      </c>
      <c r="J790" s="12" t="str">
        <f t="shared" si="161"/>
        <v>C5</v>
      </c>
      <c r="K790" s="12">
        <v>29773</v>
      </c>
      <c r="L790" s="12" t="str">
        <f t="shared" si="162"/>
        <v>Millennial</v>
      </c>
      <c r="M790">
        <f t="shared" ca="1" si="163"/>
        <v>43</v>
      </c>
      <c r="N790" s="12">
        <v>43293</v>
      </c>
      <c r="O790" s="14">
        <f t="shared" ca="1" si="164"/>
        <v>6</v>
      </c>
      <c r="P790" s="13">
        <v>165443</v>
      </c>
      <c r="Q790" s="13" t="str">
        <f t="shared" ca="1" si="165"/>
        <v>5 - 10 Year</v>
      </c>
      <c r="R790" s="3" t="str">
        <f t="shared" ca="1" si="168"/>
        <v>10%</v>
      </c>
      <c r="S790" s="13">
        <f t="shared" ca="1" si="166"/>
        <v>16544.3</v>
      </c>
      <c r="T790" s="13">
        <f t="shared" ca="1" si="167"/>
        <v>148898.70000000001</v>
      </c>
      <c r="U790" t="str">
        <f>VLOOKUP(MID(B790,G790,F790-G790),Department!$A$1:$C$20,2,0)</f>
        <v>SEO Specialist</v>
      </c>
      <c r="V790" t="str">
        <f>VLOOKUP(U790,Department!$B$1:$C$20,2,0)</f>
        <v>Product Management</v>
      </c>
      <c r="W790" t="str">
        <f>VLOOKUP(MID(B790,FIND(":",B790,F790+1)+1,2),Employee!$G$1:$H$8,2,0)</f>
        <v>Germany</v>
      </c>
    </row>
    <row r="791" spans="1:23" x14ac:dyDescent="0.35">
      <c r="A791" t="str">
        <f t="shared" si="156"/>
        <v>EMP-FN-R19-2014</v>
      </c>
      <c r="B791" t="s">
        <v>855</v>
      </c>
      <c r="C791" t="str">
        <f t="shared" si="159"/>
        <v>N11442</v>
      </c>
      <c r="D791" t="str">
        <f>VLOOKUP(C791,Employee!$A$1:$B$1803,2,0)</f>
        <v>Leslie Dominguez</v>
      </c>
      <c r="E791" t="str">
        <f>VLOOKUP(MID(B791,FIND(":",B791,FIND(":",B791)+1)+1,1),Employee!$C$1:$D$1803,2)</f>
        <v>Male</v>
      </c>
      <c r="F791">
        <f t="shared" si="157"/>
        <v>43</v>
      </c>
      <c r="G791">
        <f t="shared" si="158"/>
        <v>40</v>
      </c>
      <c r="H791" t="str">
        <f t="shared" si="160"/>
        <v>R19</v>
      </c>
      <c r="I791" t="str">
        <f>VLOOKUP(V791,Guide!$B$12:$C$18,2,0)</f>
        <v>FN</v>
      </c>
      <c r="J791" s="12" t="str">
        <f t="shared" si="161"/>
        <v>C7</v>
      </c>
      <c r="K791" s="12">
        <v>29923</v>
      </c>
      <c r="L791" s="12" t="str">
        <f t="shared" si="162"/>
        <v>Millennial</v>
      </c>
      <c r="M791">
        <f t="shared" ca="1" si="163"/>
        <v>43</v>
      </c>
      <c r="N791" s="12">
        <v>41953</v>
      </c>
      <c r="O791" s="14">
        <f t="shared" ca="1" si="164"/>
        <v>10</v>
      </c>
      <c r="P791" s="13">
        <v>352286</v>
      </c>
      <c r="Q791" s="13" t="str">
        <f t="shared" ca="1" si="165"/>
        <v>5 - 10 Year</v>
      </c>
      <c r="R791" s="3" t="str">
        <f t="shared" ca="1" si="168"/>
        <v>10%</v>
      </c>
      <c r="S791" s="13">
        <f t="shared" ca="1" si="166"/>
        <v>35228.6</v>
      </c>
      <c r="T791" s="13">
        <f t="shared" ca="1" si="167"/>
        <v>317057.40000000002</v>
      </c>
      <c r="U791" t="str">
        <f>VLOOKUP(MID(B791,G791,F791-G791),Department!$A$1:$C$20,2,0)</f>
        <v>Accounting</v>
      </c>
      <c r="V791" t="str">
        <f>VLOOKUP(U791,Department!$B$1:$C$20,2,0)</f>
        <v>Finance</v>
      </c>
      <c r="W791" t="str">
        <f>VLOOKUP(MID(B791,FIND(":",B791,F791+1)+1,2),Employee!$G$1:$H$8,2,0)</f>
        <v>Argentina</v>
      </c>
    </row>
    <row r="792" spans="1:23" x14ac:dyDescent="0.35">
      <c r="A792" t="str">
        <f t="shared" si="156"/>
        <v>EMP-ENG-R13-2015</v>
      </c>
      <c r="B792" t="s">
        <v>856</v>
      </c>
      <c r="C792" t="str">
        <f t="shared" si="159"/>
        <v>N11949</v>
      </c>
      <c r="D792" t="str">
        <f>VLOOKUP(C792,Employee!$A$1:$B$1803,2,0)</f>
        <v>Franklin Goodman</v>
      </c>
      <c r="E792" t="str">
        <f>VLOOKUP(MID(B792,FIND(":",B792,FIND(":",B792)+1)+1,1),Employee!$C$1:$D$1803,2)</f>
        <v>Male</v>
      </c>
      <c r="F792">
        <f t="shared" si="157"/>
        <v>43</v>
      </c>
      <c r="G792">
        <f t="shared" si="158"/>
        <v>40</v>
      </c>
      <c r="H792" t="str">
        <f t="shared" si="160"/>
        <v>R13</v>
      </c>
      <c r="I792" t="str">
        <f>VLOOKUP(V792,Guide!$B$12:$C$18,2,0)</f>
        <v>ENG</v>
      </c>
      <c r="J792" s="12" t="str">
        <f t="shared" si="161"/>
        <v>C6</v>
      </c>
      <c r="K792" s="12">
        <v>29657</v>
      </c>
      <c r="L792" s="12" t="str">
        <f t="shared" si="162"/>
        <v>Millennial</v>
      </c>
      <c r="M792">
        <f t="shared" ca="1" si="163"/>
        <v>43</v>
      </c>
      <c r="N792" s="12">
        <v>42037</v>
      </c>
      <c r="O792" s="14">
        <f t="shared" ca="1" si="164"/>
        <v>10</v>
      </c>
      <c r="P792" s="13">
        <v>84207</v>
      </c>
      <c r="Q792" s="13" t="str">
        <f t="shared" ca="1" si="165"/>
        <v>5 - 10 Year</v>
      </c>
      <c r="R792" s="3" t="str">
        <f t="shared" ca="1" si="168"/>
        <v>10%</v>
      </c>
      <c r="S792" s="13">
        <f t="shared" ca="1" si="166"/>
        <v>8420.7000000000007</v>
      </c>
      <c r="T792" s="13">
        <f t="shared" ca="1" si="167"/>
        <v>75786.3</v>
      </c>
      <c r="U792" t="str">
        <f>VLOOKUP(MID(B792,G792,F792-G792),Department!$A$1:$C$20,2,0)</f>
        <v>Data Engineer</v>
      </c>
      <c r="V792" t="str">
        <f>VLOOKUP(U792,Department!$B$1:$C$20,2,0)</f>
        <v>Engineering and Data</v>
      </c>
      <c r="W792" t="str">
        <f>VLOOKUP(MID(B792,FIND(":",B792,F792+1)+1,2),Employee!$G$1:$H$8,2,0)</f>
        <v>France</v>
      </c>
    </row>
    <row r="793" spans="1:23" x14ac:dyDescent="0.35">
      <c r="A793" t="str">
        <f t="shared" si="156"/>
        <v>EMP-OPR-R11-2016</v>
      </c>
      <c r="B793" t="s">
        <v>857</v>
      </c>
      <c r="C793" t="str">
        <f t="shared" si="159"/>
        <v>N15516</v>
      </c>
      <c r="D793" t="str">
        <f>VLOOKUP(C793,Employee!$A$1:$B$1803,2,0)</f>
        <v>Leandro Herman</v>
      </c>
      <c r="E793" t="str">
        <f>VLOOKUP(MID(B793,FIND(":",B793,FIND(":",B793)+1)+1,1),Employee!$C$1:$D$1803,2)</f>
        <v>Male</v>
      </c>
      <c r="F793">
        <f t="shared" si="157"/>
        <v>43</v>
      </c>
      <c r="G793">
        <f t="shared" si="158"/>
        <v>40</v>
      </c>
      <c r="H793" t="str">
        <f t="shared" si="160"/>
        <v>R11</v>
      </c>
      <c r="I793" t="str">
        <f>VLOOKUP(V793,Guide!$B$12:$C$18,2,0)</f>
        <v>OPR</v>
      </c>
      <c r="J793" s="12" t="str">
        <f t="shared" si="161"/>
        <v>C2</v>
      </c>
      <c r="K793" s="12">
        <v>32131</v>
      </c>
      <c r="L793" s="12" t="str">
        <f t="shared" si="162"/>
        <v>Millennial</v>
      </c>
      <c r="M793">
        <f t="shared" ca="1" si="163"/>
        <v>37</v>
      </c>
      <c r="N793" s="12">
        <v>42383</v>
      </c>
      <c r="O793" s="14">
        <f t="shared" ca="1" si="164"/>
        <v>9</v>
      </c>
      <c r="P793" s="13">
        <v>223424</v>
      </c>
      <c r="Q793" s="13" t="str">
        <f t="shared" ca="1" si="165"/>
        <v>5 - 10 Year</v>
      </c>
      <c r="R793" s="3" t="str">
        <f t="shared" ca="1" si="168"/>
        <v>10%</v>
      </c>
      <c r="S793" s="13">
        <f t="shared" ca="1" si="166"/>
        <v>22342.400000000001</v>
      </c>
      <c r="T793" s="13">
        <f t="shared" ca="1" si="167"/>
        <v>201081.60000000001</v>
      </c>
      <c r="U793" t="str">
        <f>VLOOKUP(MID(B793,G793,F793-G793),Department!$A$1:$C$20,2,0)</f>
        <v>Technical Support</v>
      </c>
      <c r="V793" t="str">
        <f>VLOOKUP(U793,Department!$B$1:$C$20,2,0)</f>
        <v>Operation</v>
      </c>
      <c r="W793" t="str">
        <f>VLOOKUP(MID(B793,FIND(":",B793,F793+1)+1,2),Employee!$G$1:$H$8,2,0)</f>
        <v>Canada</v>
      </c>
    </row>
    <row r="794" spans="1:23" x14ac:dyDescent="0.35">
      <c r="A794" t="str">
        <f t="shared" si="156"/>
        <v>EMP-ENG-R1-2015</v>
      </c>
      <c r="B794" t="s">
        <v>858</v>
      </c>
      <c r="C794" t="str">
        <f t="shared" si="159"/>
        <v>N14686</v>
      </c>
      <c r="D794" t="str">
        <f>VLOOKUP(C794,Employee!$A$1:$B$1803,2,0)</f>
        <v>Filiberto Barrera</v>
      </c>
      <c r="E794" t="str">
        <f>VLOOKUP(MID(B794,FIND(":",B794,FIND(":",B794)+1)+1,1),Employee!$C$1:$D$1803,2)</f>
        <v>Male</v>
      </c>
      <c r="F794">
        <f t="shared" si="157"/>
        <v>42</v>
      </c>
      <c r="G794">
        <f t="shared" si="158"/>
        <v>40</v>
      </c>
      <c r="H794" t="str">
        <f t="shared" si="160"/>
        <v>R1</v>
      </c>
      <c r="I794" t="str">
        <f>VLOOKUP(V794,Guide!$B$12:$C$18,2,0)</f>
        <v>ENG</v>
      </c>
      <c r="J794" s="12" t="str">
        <f t="shared" si="161"/>
        <v>C3</v>
      </c>
      <c r="K794" s="12">
        <v>32325</v>
      </c>
      <c r="L794" s="12" t="str">
        <f t="shared" si="162"/>
        <v>Millennial</v>
      </c>
      <c r="M794">
        <f t="shared" ca="1" si="163"/>
        <v>36</v>
      </c>
      <c r="N794" s="12">
        <v>42205</v>
      </c>
      <c r="O794" s="14">
        <f t="shared" ca="1" si="164"/>
        <v>9</v>
      </c>
      <c r="P794" s="13">
        <v>111208</v>
      </c>
      <c r="Q794" s="13" t="str">
        <f t="shared" ca="1" si="165"/>
        <v>5 - 10 Year</v>
      </c>
      <c r="R794" s="3" t="str">
        <f t="shared" ca="1" si="168"/>
        <v>10%</v>
      </c>
      <c r="S794" s="13">
        <f t="shared" ca="1" si="166"/>
        <v>11120.800000000001</v>
      </c>
      <c r="T794" s="13">
        <f t="shared" ca="1" si="167"/>
        <v>100087.2</v>
      </c>
      <c r="U794" t="str">
        <f>VLOOKUP(MID(B794,G794,F794-G794),Department!$A$1:$C$20,2,0)</f>
        <v>BackEnd Developer</v>
      </c>
      <c r="V794" t="str">
        <f>VLOOKUP(U794,Department!$B$1:$C$20,2,0)</f>
        <v>Engineering and Data</v>
      </c>
      <c r="W794" t="str">
        <f>VLOOKUP(MID(B794,FIND(":",B794,F794+1)+1,2),Employee!$G$1:$H$8,2,0)</f>
        <v>United Kingdom</v>
      </c>
    </row>
    <row r="795" spans="1:23" x14ac:dyDescent="0.35">
      <c r="A795" t="str">
        <f t="shared" si="156"/>
        <v>EMP-PM-R5-2016</v>
      </c>
      <c r="B795" t="s">
        <v>859</v>
      </c>
      <c r="C795" t="str">
        <f t="shared" si="159"/>
        <v>N14943</v>
      </c>
      <c r="D795" t="str">
        <f>VLOOKUP(C795,Employee!$A$1:$B$1803,2,0)</f>
        <v>Normand Weeks</v>
      </c>
      <c r="E795" t="str">
        <f>VLOOKUP(MID(B795,FIND(":",B795,FIND(":",B795)+1)+1,1),Employee!$C$1:$D$1803,2)</f>
        <v>Male</v>
      </c>
      <c r="F795">
        <f t="shared" si="157"/>
        <v>42</v>
      </c>
      <c r="G795">
        <f t="shared" si="158"/>
        <v>40</v>
      </c>
      <c r="H795" t="str">
        <f t="shared" si="160"/>
        <v>R5</v>
      </c>
      <c r="I795" t="str">
        <f>VLOOKUP(V795,Guide!$B$12:$C$18,2,0)</f>
        <v>PM</v>
      </c>
      <c r="J795" s="12" t="str">
        <f t="shared" si="161"/>
        <v>C3</v>
      </c>
      <c r="K795" s="12">
        <v>32647</v>
      </c>
      <c r="L795" s="12" t="str">
        <f t="shared" si="162"/>
        <v>Millennial</v>
      </c>
      <c r="M795">
        <f t="shared" ca="1" si="163"/>
        <v>35</v>
      </c>
      <c r="N795" s="12">
        <v>42523</v>
      </c>
      <c r="O795" s="14">
        <f t="shared" ca="1" si="164"/>
        <v>8</v>
      </c>
      <c r="P795" s="13">
        <v>123148</v>
      </c>
      <c r="Q795" s="13" t="str">
        <f t="shared" ca="1" si="165"/>
        <v>5 - 10 Year</v>
      </c>
      <c r="R795" s="3" t="str">
        <f t="shared" ca="1" si="168"/>
        <v>10%</v>
      </c>
      <c r="S795" s="13">
        <f t="shared" ca="1" si="166"/>
        <v>12314.800000000001</v>
      </c>
      <c r="T795" s="13">
        <f t="shared" ca="1" si="167"/>
        <v>110833.2</v>
      </c>
      <c r="U795" t="str">
        <f>VLOOKUP(MID(B795,G795,F795-G795),Department!$A$1:$C$20,2,0)</f>
        <v>Product Manager</v>
      </c>
      <c r="V795" t="str">
        <f>VLOOKUP(U795,Department!$B$1:$C$20,2,0)</f>
        <v>Product Management</v>
      </c>
      <c r="W795" t="str">
        <f>VLOOKUP(MID(B795,FIND(":",B795,F795+1)+1,2),Employee!$G$1:$H$8,2,0)</f>
        <v>United Kingdom</v>
      </c>
    </row>
    <row r="796" spans="1:23" x14ac:dyDescent="0.35">
      <c r="A796" t="str">
        <f t="shared" si="156"/>
        <v>EMP-ENG-R7-2012</v>
      </c>
      <c r="B796" t="s">
        <v>860</v>
      </c>
      <c r="C796" t="str">
        <f t="shared" si="159"/>
        <v>N7683</v>
      </c>
      <c r="D796" t="str">
        <f>VLOOKUP(C796,Employee!$A$1:$B$1803,2,0)</f>
        <v>Armando Velasquez</v>
      </c>
      <c r="E796" t="str">
        <f>VLOOKUP(MID(B796,FIND(":",B796,FIND(":",B796)+1)+1,1),Employee!$C$1:$D$1803,2)</f>
        <v>Male</v>
      </c>
      <c r="F796">
        <f t="shared" si="157"/>
        <v>41</v>
      </c>
      <c r="G796">
        <f t="shared" si="158"/>
        <v>39</v>
      </c>
      <c r="H796" t="str">
        <f t="shared" si="160"/>
        <v>R7</v>
      </c>
      <c r="I796" t="str">
        <f>VLOOKUP(V796,Guide!$B$12:$C$18,2,0)</f>
        <v>ENG</v>
      </c>
      <c r="J796" s="12" t="str">
        <f t="shared" si="161"/>
        <v>C1</v>
      </c>
      <c r="K796" s="12">
        <v>30448</v>
      </c>
      <c r="L796" s="12" t="str">
        <f t="shared" si="162"/>
        <v>Millennial</v>
      </c>
      <c r="M796">
        <f t="shared" ca="1" si="163"/>
        <v>41</v>
      </c>
      <c r="N796" s="12">
        <v>41193</v>
      </c>
      <c r="O796" s="14">
        <f t="shared" ca="1" si="164"/>
        <v>12</v>
      </c>
      <c r="P796" s="13">
        <v>209700</v>
      </c>
      <c r="Q796" s="13" t="str">
        <f t="shared" ca="1" si="165"/>
        <v>11 - 15 Year</v>
      </c>
      <c r="R796" s="3" t="str">
        <f t="shared" ca="1" si="168"/>
        <v>15%</v>
      </c>
      <c r="S796" s="13">
        <f t="shared" ca="1" si="166"/>
        <v>31455</v>
      </c>
      <c r="T796" s="13">
        <f t="shared" ca="1" si="167"/>
        <v>178245</v>
      </c>
      <c r="U796" t="str">
        <f>VLOOKUP(MID(B796,G796,F796-G796),Department!$A$1:$C$20,2,0)</f>
        <v>AI Engineer</v>
      </c>
      <c r="V796" t="str">
        <f>VLOOKUP(U796,Department!$B$1:$C$20,2,0)</f>
        <v>Engineering and Data</v>
      </c>
      <c r="W796" t="str">
        <f>VLOOKUP(MID(B796,FIND(":",B796,F796+1)+1,2),Employee!$G$1:$H$8,2,0)</f>
        <v>United States Of America</v>
      </c>
    </row>
    <row r="797" spans="1:23" x14ac:dyDescent="0.35">
      <c r="A797" t="str">
        <f t="shared" si="156"/>
        <v>EMP-SM-R9-2013</v>
      </c>
      <c r="B797" t="s">
        <v>861</v>
      </c>
      <c r="C797" t="str">
        <f t="shared" si="159"/>
        <v>N8222</v>
      </c>
      <c r="D797" t="str">
        <f>VLOOKUP(C797,Employee!$A$1:$B$1803,2,0)</f>
        <v>Royal Hahn</v>
      </c>
      <c r="E797" t="str">
        <f>VLOOKUP(MID(B797,FIND(":",B797,FIND(":",B797)+1)+1,1),Employee!$C$1:$D$1803,2)</f>
        <v>Male</v>
      </c>
      <c r="F797">
        <f t="shared" si="157"/>
        <v>41</v>
      </c>
      <c r="G797">
        <f t="shared" si="158"/>
        <v>39</v>
      </c>
      <c r="H797" t="str">
        <f t="shared" si="160"/>
        <v>R9</v>
      </c>
      <c r="I797" t="str">
        <f>VLOOKUP(V797,Guide!$B$12:$C$18,2,0)</f>
        <v>SM</v>
      </c>
      <c r="J797" s="12" t="str">
        <f t="shared" si="161"/>
        <v>C3</v>
      </c>
      <c r="K797" s="12">
        <v>29526</v>
      </c>
      <c r="L797" s="12" t="str">
        <f t="shared" si="162"/>
        <v>Gen X</v>
      </c>
      <c r="M797">
        <f t="shared" ca="1" si="163"/>
        <v>44</v>
      </c>
      <c r="N797" s="12">
        <v>41340</v>
      </c>
      <c r="O797" s="14">
        <f t="shared" ca="1" si="164"/>
        <v>11</v>
      </c>
      <c r="P797" s="13">
        <v>330929</v>
      </c>
      <c r="Q797" s="13" t="str">
        <f t="shared" ca="1" si="165"/>
        <v>11 - 15 Year</v>
      </c>
      <c r="R797" s="3" t="str">
        <f t="shared" ca="1" si="168"/>
        <v>15%</v>
      </c>
      <c r="S797" s="13">
        <f t="shared" ca="1" si="166"/>
        <v>49639.35</v>
      </c>
      <c r="T797" s="13">
        <f t="shared" ca="1" si="167"/>
        <v>281289.65000000002</v>
      </c>
      <c r="U797" t="str">
        <f>VLOOKUP(MID(B797,G797,F797-G797),Department!$A$1:$C$20,2,0)</f>
        <v xml:space="preserve">Presales </v>
      </c>
      <c r="V797" t="str">
        <f>VLOOKUP(U797,Department!$B$1:$C$20,2,0)</f>
        <v>Sales and Marketing</v>
      </c>
      <c r="W797" t="str">
        <f>VLOOKUP(MID(B797,FIND(":",B797,F797+1)+1,2),Employee!$G$1:$H$8,2,0)</f>
        <v>United Kingdom</v>
      </c>
    </row>
    <row r="798" spans="1:23" x14ac:dyDescent="0.35">
      <c r="A798" t="str">
        <f t="shared" si="156"/>
        <v>EMP-PM-R5-2015</v>
      </c>
      <c r="B798" t="s">
        <v>862</v>
      </c>
      <c r="C798" t="str">
        <f t="shared" si="159"/>
        <v>N11948</v>
      </c>
      <c r="D798" t="str">
        <f>VLOOKUP(C798,Employee!$A$1:$B$1803,2,0)</f>
        <v>Clifford Villegas</v>
      </c>
      <c r="E798" t="str">
        <f>VLOOKUP(MID(B798,FIND(":",B798,FIND(":",B798)+1)+1,1),Employee!$C$1:$D$1803,2)</f>
        <v>Male</v>
      </c>
      <c r="F798">
        <f t="shared" si="157"/>
        <v>42</v>
      </c>
      <c r="G798">
        <f t="shared" si="158"/>
        <v>40</v>
      </c>
      <c r="H798" t="str">
        <f t="shared" si="160"/>
        <v>R5</v>
      </c>
      <c r="I798" t="str">
        <f>VLOOKUP(V798,Guide!$B$12:$C$18,2,0)</f>
        <v>PM</v>
      </c>
      <c r="J798" s="12" t="str">
        <f t="shared" si="161"/>
        <v>C7</v>
      </c>
      <c r="K798" s="12">
        <v>30178</v>
      </c>
      <c r="L798" s="12" t="str">
        <f t="shared" si="162"/>
        <v>Millennial</v>
      </c>
      <c r="M798">
        <f t="shared" ca="1" si="163"/>
        <v>42</v>
      </c>
      <c r="N798" s="12">
        <v>42037</v>
      </c>
      <c r="O798" s="14">
        <f t="shared" ca="1" si="164"/>
        <v>10</v>
      </c>
      <c r="P798" s="13">
        <v>231804</v>
      </c>
      <c r="Q798" s="13" t="str">
        <f t="shared" ca="1" si="165"/>
        <v>5 - 10 Year</v>
      </c>
      <c r="R798" s="3" t="str">
        <f t="shared" ca="1" si="168"/>
        <v>10%</v>
      </c>
      <c r="S798" s="13">
        <f t="shared" ca="1" si="166"/>
        <v>23180.400000000001</v>
      </c>
      <c r="T798" s="13">
        <f t="shared" ca="1" si="167"/>
        <v>208623.6</v>
      </c>
      <c r="U798" t="str">
        <f>VLOOKUP(MID(B798,G798,F798-G798),Department!$A$1:$C$20,2,0)</f>
        <v>Product Manager</v>
      </c>
      <c r="V798" t="str">
        <f>VLOOKUP(U798,Department!$B$1:$C$20,2,0)</f>
        <v>Product Management</v>
      </c>
      <c r="W798" t="str">
        <f>VLOOKUP(MID(B798,FIND(":",B798,F798+1)+1,2),Employee!$G$1:$H$8,2,0)</f>
        <v>Argentina</v>
      </c>
    </row>
    <row r="799" spans="1:23" x14ac:dyDescent="0.35">
      <c r="A799" t="str">
        <f t="shared" si="156"/>
        <v>EMP-OPR-R17-2015</v>
      </c>
      <c r="B799" t="s">
        <v>863</v>
      </c>
      <c r="C799" t="str">
        <f t="shared" si="159"/>
        <v>N8585</v>
      </c>
      <c r="D799" t="str">
        <f>VLOOKUP(C799,Employee!$A$1:$B$1803,2,0)</f>
        <v>Robt Walsh</v>
      </c>
      <c r="E799" t="str">
        <f>VLOOKUP(MID(B799,FIND(":",B799,FIND(":",B799)+1)+1,1),Employee!$C$1:$D$1803,2)</f>
        <v>Male</v>
      </c>
      <c r="F799">
        <f t="shared" si="157"/>
        <v>42</v>
      </c>
      <c r="G799">
        <f t="shared" si="158"/>
        <v>39</v>
      </c>
      <c r="H799" t="str">
        <f t="shared" si="160"/>
        <v>R17</v>
      </c>
      <c r="I799" t="str">
        <f>VLOOKUP(V799,Guide!$B$12:$C$18,2,0)</f>
        <v>OPR</v>
      </c>
      <c r="J799" s="12" t="str">
        <f t="shared" si="161"/>
        <v>C1</v>
      </c>
      <c r="K799" s="12">
        <v>33272</v>
      </c>
      <c r="L799" s="12" t="str">
        <f t="shared" si="162"/>
        <v>Millennial</v>
      </c>
      <c r="M799">
        <f t="shared" ca="1" si="163"/>
        <v>34</v>
      </c>
      <c r="N799" s="12">
        <v>42233</v>
      </c>
      <c r="O799" s="14">
        <f t="shared" ca="1" si="164"/>
        <v>9</v>
      </c>
      <c r="P799" s="13">
        <v>151258</v>
      </c>
      <c r="Q799" s="13" t="str">
        <f t="shared" ca="1" si="165"/>
        <v>5 - 10 Year</v>
      </c>
      <c r="R799" s="3" t="str">
        <f t="shared" ca="1" si="168"/>
        <v>10%</v>
      </c>
      <c r="S799" s="13">
        <f t="shared" ca="1" si="166"/>
        <v>15125.800000000001</v>
      </c>
      <c r="T799" s="13">
        <f t="shared" ca="1" si="167"/>
        <v>136132.20000000001</v>
      </c>
      <c r="U799" t="str">
        <f>VLOOKUP(MID(B799,G799,F799-G799),Department!$A$1:$C$20,2,0)</f>
        <v>Database Administrator</v>
      </c>
      <c r="V799" t="str">
        <f>VLOOKUP(U799,Department!$B$1:$C$20,2,0)</f>
        <v>Operation</v>
      </c>
      <c r="W799" t="str">
        <f>VLOOKUP(MID(B799,FIND(":",B799,F799+1)+1,2),Employee!$G$1:$H$8,2,0)</f>
        <v>United States Of America</v>
      </c>
    </row>
    <row r="800" spans="1:23" x14ac:dyDescent="0.35">
      <c r="A800" t="str">
        <f t="shared" si="156"/>
        <v>EMP-OPR-R16-2017</v>
      </c>
      <c r="B800" t="s">
        <v>864</v>
      </c>
      <c r="C800" t="str">
        <f t="shared" si="159"/>
        <v>N17926</v>
      </c>
      <c r="D800" t="str">
        <f>VLOOKUP(C800,Employee!$A$1:$B$1803,2,0)</f>
        <v>Wade Kramer</v>
      </c>
      <c r="E800" t="str">
        <f>VLOOKUP(MID(B800,FIND(":",B800,FIND(":",B800)+1)+1,1),Employee!$C$1:$D$1803,2)</f>
        <v>Male</v>
      </c>
      <c r="F800">
        <f t="shared" si="157"/>
        <v>43</v>
      </c>
      <c r="G800">
        <f t="shared" si="158"/>
        <v>40</v>
      </c>
      <c r="H800" t="str">
        <f t="shared" si="160"/>
        <v>R16</v>
      </c>
      <c r="I800" t="str">
        <f>VLOOKUP(V800,Guide!$B$12:$C$18,2,0)</f>
        <v>OPR</v>
      </c>
      <c r="J800" s="12" t="str">
        <f t="shared" si="161"/>
        <v>C1</v>
      </c>
      <c r="K800" s="12">
        <v>31208</v>
      </c>
      <c r="L800" s="12" t="str">
        <f t="shared" si="162"/>
        <v>Millennial</v>
      </c>
      <c r="M800">
        <f t="shared" ca="1" si="163"/>
        <v>39</v>
      </c>
      <c r="N800" s="12">
        <v>42859</v>
      </c>
      <c r="O800" s="14">
        <f t="shared" ca="1" si="164"/>
        <v>7</v>
      </c>
      <c r="P800" s="13">
        <v>188172</v>
      </c>
      <c r="Q800" s="13" t="str">
        <f t="shared" ca="1" si="165"/>
        <v>5 - 10 Year</v>
      </c>
      <c r="R800" s="3" t="str">
        <f t="shared" ca="1" si="168"/>
        <v>10%</v>
      </c>
      <c r="S800" s="13">
        <f t="shared" ca="1" si="166"/>
        <v>18817.2</v>
      </c>
      <c r="T800" s="13">
        <f t="shared" ca="1" si="167"/>
        <v>169354.8</v>
      </c>
      <c r="U800" t="str">
        <f>VLOOKUP(MID(B800,G800,F800-G800),Department!$A$1:$C$20,2,0)</f>
        <v>IT Support</v>
      </c>
      <c r="V800" t="str">
        <f>VLOOKUP(U800,Department!$B$1:$C$20,2,0)</f>
        <v>Operation</v>
      </c>
      <c r="W800" t="str">
        <f>VLOOKUP(MID(B800,FIND(":",B800,F800+1)+1,2),Employee!$G$1:$H$8,2,0)</f>
        <v>United States Of America</v>
      </c>
    </row>
    <row r="801" spans="1:23" x14ac:dyDescent="0.35">
      <c r="A801" t="str">
        <f t="shared" si="156"/>
        <v>EMP-SM-R10-2019</v>
      </c>
      <c r="B801" t="s">
        <v>865</v>
      </c>
      <c r="C801" t="str">
        <f t="shared" si="159"/>
        <v>N22069</v>
      </c>
      <c r="D801" t="str">
        <f>VLOOKUP(C801,Employee!$A$1:$B$1803,2,0)</f>
        <v>Jefferson Schaefer</v>
      </c>
      <c r="E801" t="str">
        <f>VLOOKUP(MID(B801,FIND(":",B801,FIND(":",B801)+1)+1,1),Employee!$C$1:$D$1803,2)</f>
        <v>Male</v>
      </c>
      <c r="F801">
        <f t="shared" si="157"/>
        <v>43</v>
      </c>
      <c r="G801">
        <f t="shared" si="158"/>
        <v>40</v>
      </c>
      <c r="H801" t="str">
        <f t="shared" si="160"/>
        <v>R10</v>
      </c>
      <c r="I801" t="str">
        <f>VLOOKUP(V801,Guide!$B$12:$C$18,2,0)</f>
        <v>SM</v>
      </c>
      <c r="J801" s="12" t="str">
        <f t="shared" si="161"/>
        <v>C4</v>
      </c>
      <c r="K801" s="12">
        <v>32612</v>
      </c>
      <c r="L801" s="12" t="str">
        <f t="shared" si="162"/>
        <v>Millennial</v>
      </c>
      <c r="M801">
        <f t="shared" ca="1" si="163"/>
        <v>35</v>
      </c>
      <c r="N801" s="12">
        <v>43640</v>
      </c>
      <c r="O801" s="14">
        <f t="shared" ca="1" si="164"/>
        <v>5</v>
      </c>
      <c r="P801" s="13">
        <v>198818</v>
      </c>
      <c r="Q801" s="13" t="str">
        <f t="shared" ca="1" si="165"/>
        <v>5 - 10 Year</v>
      </c>
      <c r="R801" s="3" t="str">
        <f t="shared" ca="1" si="168"/>
        <v>10%</v>
      </c>
      <c r="S801" s="13">
        <f t="shared" ca="1" si="166"/>
        <v>19881.800000000003</v>
      </c>
      <c r="T801" s="13">
        <f t="shared" ca="1" si="167"/>
        <v>178936.2</v>
      </c>
      <c r="U801" t="str">
        <f>VLOOKUP(MID(B801,G801,F801-G801),Department!$A$1:$C$20,2,0)</f>
        <v>Marketing</v>
      </c>
      <c r="V801" t="str">
        <f>VLOOKUP(U801,Department!$B$1:$C$20,2,0)</f>
        <v>Sales and Marketing</v>
      </c>
      <c r="W801" t="str">
        <f>VLOOKUP(MID(B801,FIND(":",B801,F801+1)+1,2),Employee!$G$1:$H$8,2,0)</f>
        <v>Australia</v>
      </c>
    </row>
    <row r="802" spans="1:23" x14ac:dyDescent="0.35">
      <c r="A802" t="str">
        <f t="shared" si="156"/>
        <v>EMP-SM-R9-2014</v>
      </c>
      <c r="B802" t="s">
        <v>866</v>
      </c>
      <c r="C802" t="str">
        <f t="shared" si="159"/>
        <v>N10732</v>
      </c>
      <c r="D802" t="str">
        <f>VLOOKUP(C802,Employee!$A$1:$B$1803,2,0)</f>
        <v>Tom Sampson</v>
      </c>
      <c r="E802" t="str">
        <f>VLOOKUP(MID(B802,FIND(":",B802,FIND(":",B802)+1)+1,1),Employee!$C$1:$D$1803,2)</f>
        <v>Male</v>
      </c>
      <c r="F802">
        <f t="shared" si="157"/>
        <v>42</v>
      </c>
      <c r="G802">
        <f t="shared" si="158"/>
        <v>40</v>
      </c>
      <c r="H802" t="str">
        <f t="shared" si="160"/>
        <v>R9</v>
      </c>
      <c r="I802" t="str">
        <f>VLOOKUP(V802,Guide!$B$12:$C$18,2,0)</f>
        <v>SM</v>
      </c>
      <c r="J802" s="12" t="str">
        <f t="shared" si="161"/>
        <v>C1</v>
      </c>
      <c r="K802" s="12">
        <v>32218</v>
      </c>
      <c r="L802" s="12" t="str">
        <f t="shared" si="162"/>
        <v>Millennial</v>
      </c>
      <c r="M802">
        <f t="shared" ca="1" si="163"/>
        <v>36</v>
      </c>
      <c r="N802" s="12">
        <v>41827</v>
      </c>
      <c r="O802" s="14">
        <f t="shared" ca="1" si="164"/>
        <v>10</v>
      </c>
      <c r="P802" s="13">
        <v>176566</v>
      </c>
      <c r="Q802" s="13" t="str">
        <f t="shared" ca="1" si="165"/>
        <v>5 - 10 Year</v>
      </c>
      <c r="R802" s="3" t="str">
        <f t="shared" ca="1" si="168"/>
        <v>10%</v>
      </c>
      <c r="S802" s="13">
        <f t="shared" ca="1" si="166"/>
        <v>17656.600000000002</v>
      </c>
      <c r="T802" s="13">
        <f t="shared" ca="1" si="167"/>
        <v>158909.4</v>
      </c>
      <c r="U802" t="str">
        <f>VLOOKUP(MID(B802,G802,F802-G802),Department!$A$1:$C$20,2,0)</f>
        <v xml:space="preserve">Presales </v>
      </c>
      <c r="V802" t="str">
        <f>VLOOKUP(U802,Department!$B$1:$C$20,2,0)</f>
        <v>Sales and Marketing</v>
      </c>
      <c r="W802" t="str">
        <f>VLOOKUP(MID(B802,FIND(":",B802,F802+1)+1,2),Employee!$G$1:$H$8,2,0)</f>
        <v>United States Of America</v>
      </c>
    </row>
    <row r="803" spans="1:23" x14ac:dyDescent="0.35">
      <c r="A803" t="str">
        <f t="shared" si="156"/>
        <v>EMP-ENG-R1-2018</v>
      </c>
      <c r="B803" t="s">
        <v>867</v>
      </c>
      <c r="C803" t="str">
        <f t="shared" si="159"/>
        <v>N20665</v>
      </c>
      <c r="D803" t="str">
        <f>VLOOKUP(C803,Employee!$A$1:$B$1803,2,0)</f>
        <v>Garland Boyle</v>
      </c>
      <c r="E803" t="str">
        <f>VLOOKUP(MID(B803,FIND(":",B803,FIND(":",B803)+1)+1,1),Employee!$C$1:$D$1803,2)</f>
        <v>Male</v>
      </c>
      <c r="F803">
        <f t="shared" si="157"/>
        <v>42</v>
      </c>
      <c r="G803">
        <f t="shared" si="158"/>
        <v>40</v>
      </c>
      <c r="H803" t="str">
        <f t="shared" si="160"/>
        <v>R1</v>
      </c>
      <c r="I803" t="str">
        <f>VLOOKUP(V803,Guide!$B$12:$C$18,2,0)</f>
        <v>ENG</v>
      </c>
      <c r="J803" s="12" t="str">
        <f t="shared" si="161"/>
        <v>C3</v>
      </c>
      <c r="K803" s="12">
        <v>32350</v>
      </c>
      <c r="L803" s="12" t="str">
        <f t="shared" si="162"/>
        <v>Millennial</v>
      </c>
      <c r="M803">
        <f t="shared" ca="1" si="163"/>
        <v>36</v>
      </c>
      <c r="N803" s="12">
        <v>43321</v>
      </c>
      <c r="O803" s="14">
        <f t="shared" ca="1" si="164"/>
        <v>6</v>
      </c>
      <c r="P803" s="13">
        <v>152834</v>
      </c>
      <c r="Q803" s="13" t="str">
        <f t="shared" ca="1" si="165"/>
        <v>5 - 10 Year</v>
      </c>
      <c r="R803" s="3" t="str">
        <f t="shared" ca="1" si="168"/>
        <v>10%</v>
      </c>
      <c r="S803" s="13">
        <f t="shared" ca="1" si="166"/>
        <v>15283.400000000001</v>
      </c>
      <c r="T803" s="13">
        <f t="shared" ca="1" si="167"/>
        <v>137550.6</v>
      </c>
      <c r="U803" t="str">
        <f>VLOOKUP(MID(B803,G803,F803-G803),Department!$A$1:$C$20,2,0)</f>
        <v>BackEnd Developer</v>
      </c>
      <c r="V803" t="str">
        <f>VLOOKUP(U803,Department!$B$1:$C$20,2,0)</f>
        <v>Engineering and Data</v>
      </c>
      <c r="W803" t="str">
        <f>VLOOKUP(MID(B803,FIND(":",B803,F803+1)+1,2),Employee!$G$1:$H$8,2,0)</f>
        <v>United Kingdom</v>
      </c>
    </row>
    <row r="804" spans="1:23" x14ac:dyDescent="0.35">
      <c r="A804" t="str">
        <f t="shared" si="156"/>
        <v>EMP-OPR-R17-2018</v>
      </c>
      <c r="B804" t="s">
        <v>868</v>
      </c>
      <c r="C804" t="str">
        <f t="shared" si="159"/>
        <v>N20529</v>
      </c>
      <c r="D804" t="str">
        <f>VLOOKUP(C804,Employee!$A$1:$B$1803,2,0)</f>
        <v>Margarito Barajas</v>
      </c>
      <c r="E804" t="str">
        <f>VLOOKUP(MID(B804,FIND(":",B804,FIND(":",B804)+1)+1,1),Employee!$C$1:$D$1803,2)</f>
        <v>Male</v>
      </c>
      <c r="F804">
        <f t="shared" si="157"/>
        <v>43</v>
      </c>
      <c r="G804">
        <f t="shared" si="158"/>
        <v>40</v>
      </c>
      <c r="H804" t="str">
        <f t="shared" si="160"/>
        <v>R17</v>
      </c>
      <c r="I804" t="str">
        <f>VLOOKUP(V804,Guide!$B$12:$C$18,2,0)</f>
        <v>OPR</v>
      </c>
      <c r="J804" s="12" t="str">
        <f t="shared" si="161"/>
        <v>C1</v>
      </c>
      <c r="K804" s="12">
        <v>31152</v>
      </c>
      <c r="L804" s="12" t="str">
        <f t="shared" si="162"/>
        <v>Millennial</v>
      </c>
      <c r="M804">
        <f t="shared" ca="1" si="163"/>
        <v>39</v>
      </c>
      <c r="N804" s="12">
        <v>43293</v>
      </c>
      <c r="O804" s="14">
        <f t="shared" ca="1" si="164"/>
        <v>6</v>
      </c>
      <c r="P804" s="13">
        <v>240649</v>
      </c>
      <c r="Q804" s="13" t="str">
        <f t="shared" ca="1" si="165"/>
        <v>5 - 10 Year</v>
      </c>
      <c r="R804" s="3" t="str">
        <f t="shared" ca="1" si="168"/>
        <v>10%</v>
      </c>
      <c r="S804" s="13">
        <f t="shared" ca="1" si="166"/>
        <v>24064.9</v>
      </c>
      <c r="T804" s="13">
        <f t="shared" ca="1" si="167"/>
        <v>216584.1</v>
      </c>
      <c r="U804" t="str">
        <f>VLOOKUP(MID(B804,G804,F804-G804),Department!$A$1:$C$20,2,0)</f>
        <v>Database Administrator</v>
      </c>
      <c r="V804" t="str">
        <f>VLOOKUP(U804,Department!$B$1:$C$20,2,0)</f>
        <v>Operation</v>
      </c>
      <c r="W804" t="str">
        <f>VLOOKUP(MID(B804,FIND(":",B804,F804+1)+1,2),Employee!$G$1:$H$8,2,0)</f>
        <v>United States Of America</v>
      </c>
    </row>
    <row r="805" spans="1:23" x14ac:dyDescent="0.35">
      <c r="A805" t="str">
        <f t="shared" si="156"/>
        <v>EMP-ENG-R3-2016</v>
      </c>
      <c r="B805" t="s">
        <v>869</v>
      </c>
      <c r="C805" t="str">
        <f t="shared" si="159"/>
        <v>N17059</v>
      </c>
      <c r="D805" t="str">
        <f>VLOOKUP(C805,Employee!$A$1:$B$1803,2,0)</f>
        <v>Roosevelt Noble</v>
      </c>
      <c r="E805" t="str">
        <f>VLOOKUP(MID(B805,FIND(":",B805,FIND(":",B805)+1)+1,1),Employee!$C$1:$D$1803,2)</f>
        <v>Male</v>
      </c>
      <c r="F805">
        <f t="shared" si="157"/>
        <v>42</v>
      </c>
      <c r="G805">
        <f t="shared" si="158"/>
        <v>40</v>
      </c>
      <c r="H805" t="str">
        <f t="shared" si="160"/>
        <v>R3</v>
      </c>
      <c r="I805" t="str">
        <f>VLOOKUP(V805,Guide!$B$12:$C$18,2,0)</f>
        <v>ENG</v>
      </c>
      <c r="J805" s="12" t="str">
        <f t="shared" si="161"/>
        <v>C7</v>
      </c>
      <c r="K805" s="12">
        <v>32337</v>
      </c>
      <c r="L805" s="12" t="str">
        <f t="shared" si="162"/>
        <v>Millennial</v>
      </c>
      <c r="M805">
        <f t="shared" ca="1" si="163"/>
        <v>36</v>
      </c>
      <c r="N805" s="12">
        <v>42723</v>
      </c>
      <c r="O805" s="14">
        <f t="shared" ca="1" si="164"/>
        <v>8</v>
      </c>
      <c r="P805" s="13">
        <v>280300</v>
      </c>
      <c r="Q805" s="13" t="str">
        <f t="shared" ca="1" si="165"/>
        <v>5 - 10 Year</v>
      </c>
      <c r="R805" s="3" t="str">
        <f t="shared" ca="1" si="168"/>
        <v>10%</v>
      </c>
      <c r="S805" s="13">
        <f t="shared" ca="1" si="166"/>
        <v>28030</v>
      </c>
      <c r="T805" s="13">
        <f t="shared" ca="1" si="167"/>
        <v>252270</v>
      </c>
      <c r="U805" t="str">
        <f>VLOOKUP(MID(B805,G805,F805-G805),Department!$A$1:$C$20,2,0)</f>
        <v>Software Quality Assurance</v>
      </c>
      <c r="V805" t="str">
        <f>VLOOKUP(U805,Department!$B$1:$C$20,2,0)</f>
        <v>Engineering and Data</v>
      </c>
      <c r="W805" t="str">
        <f>VLOOKUP(MID(B805,FIND(":",B805,F805+1)+1,2),Employee!$G$1:$H$8,2,0)</f>
        <v>Argentina</v>
      </c>
    </row>
    <row r="806" spans="1:23" x14ac:dyDescent="0.35">
      <c r="A806" t="str">
        <f t="shared" si="156"/>
        <v>EMP-OPR-R16-2013</v>
      </c>
      <c r="B806" t="s">
        <v>870</v>
      </c>
      <c r="C806" t="str">
        <f t="shared" si="159"/>
        <v>N8870</v>
      </c>
      <c r="D806" t="str">
        <f>VLOOKUP(C806,Employee!$A$1:$B$1803,2,0)</f>
        <v>Nathanial Andersen</v>
      </c>
      <c r="E806" t="str">
        <f>VLOOKUP(MID(B806,FIND(":",B806,FIND(":",B806)+1)+1,1),Employee!$C$1:$D$1803,2)</f>
        <v>Male</v>
      </c>
      <c r="F806">
        <f t="shared" si="157"/>
        <v>42</v>
      </c>
      <c r="G806">
        <f t="shared" si="158"/>
        <v>39</v>
      </c>
      <c r="H806" t="str">
        <f t="shared" si="160"/>
        <v>R16</v>
      </c>
      <c r="I806" t="str">
        <f>VLOOKUP(V806,Guide!$B$12:$C$18,2,0)</f>
        <v>OPR</v>
      </c>
      <c r="J806" s="12" t="str">
        <f t="shared" si="161"/>
        <v>C6</v>
      </c>
      <c r="K806" s="12">
        <v>31862</v>
      </c>
      <c r="L806" s="12" t="str">
        <f t="shared" si="162"/>
        <v>Millennial</v>
      </c>
      <c r="M806">
        <f t="shared" ca="1" si="163"/>
        <v>37</v>
      </c>
      <c r="N806" s="12">
        <v>41463</v>
      </c>
      <c r="O806" s="14">
        <f t="shared" ca="1" si="164"/>
        <v>11</v>
      </c>
      <c r="P806" s="13">
        <v>122186</v>
      </c>
      <c r="Q806" s="13" t="str">
        <f t="shared" ca="1" si="165"/>
        <v>11 - 15 Year</v>
      </c>
      <c r="R806" s="3" t="str">
        <f t="shared" ca="1" si="168"/>
        <v>15%</v>
      </c>
      <c r="S806" s="13">
        <f t="shared" ca="1" si="166"/>
        <v>18327.899999999998</v>
      </c>
      <c r="T806" s="13">
        <f t="shared" ca="1" si="167"/>
        <v>103858.1</v>
      </c>
      <c r="U806" t="str">
        <f>VLOOKUP(MID(B806,G806,F806-G806),Department!$A$1:$C$20,2,0)</f>
        <v>IT Support</v>
      </c>
      <c r="V806" t="str">
        <f>VLOOKUP(U806,Department!$B$1:$C$20,2,0)</f>
        <v>Operation</v>
      </c>
      <c r="W806" t="str">
        <f>VLOOKUP(MID(B806,FIND(":",B806,F806+1)+1,2),Employee!$G$1:$H$8,2,0)</f>
        <v>France</v>
      </c>
    </row>
    <row r="807" spans="1:23" x14ac:dyDescent="0.35">
      <c r="A807" t="str">
        <f t="shared" si="156"/>
        <v>EMP-FN-R19-2013</v>
      </c>
      <c r="B807" t="s">
        <v>871</v>
      </c>
      <c r="C807" t="str">
        <f t="shared" si="159"/>
        <v>N6897</v>
      </c>
      <c r="D807" t="str">
        <f>VLOOKUP(C807,Employee!$A$1:$B$1803,2,0)</f>
        <v>Terra Washington</v>
      </c>
      <c r="E807" t="str">
        <f>VLOOKUP(MID(B807,FIND(":",B807,FIND(":",B807)+1)+1,1),Employee!$C$1:$D$1803,2)</f>
        <v>Female</v>
      </c>
      <c r="F807">
        <f t="shared" si="157"/>
        <v>42</v>
      </c>
      <c r="G807">
        <f t="shared" si="158"/>
        <v>39</v>
      </c>
      <c r="H807" t="str">
        <f t="shared" si="160"/>
        <v>R19</v>
      </c>
      <c r="I807" t="str">
        <f>VLOOKUP(V807,Guide!$B$12:$C$18,2,0)</f>
        <v>FN</v>
      </c>
      <c r="J807" s="12" t="str">
        <f t="shared" si="161"/>
        <v>C1</v>
      </c>
      <c r="K807" s="12">
        <v>32439</v>
      </c>
      <c r="L807" s="12" t="str">
        <f t="shared" si="162"/>
        <v>Millennial</v>
      </c>
      <c r="M807">
        <f t="shared" ca="1" si="163"/>
        <v>36</v>
      </c>
      <c r="N807" s="12">
        <v>41344</v>
      </c>
      <c r="O807" s="14">
        <f t="shared" ca="1" si="164"/>
        <v>11</v>
      </c>
      <c r="P807" s="13">
        <v>136062</v>
      </c>
      <c r="Q807" s="13" t="str">
        <f t="shared" ca="1" si="165"/>
        <v>11 - 15 Year</v>
      </c>
      <c r="R807" s="3" t="str">
        <f t="shared" ca="1" si="168"/>
        <v>15%</v>
      </c>
      <c r="S807" s="13">
        <f t="shared" ca="1" si="166"/>
        <v>20409.3</v>
      </c>
      <c r="T807" s="13">
        <f t="shared" ca="1" si="167"/>
        <v>115652.7</v>
      </c>
      <c r="U807" t="str">
        <f>VLOOKUP(MID(B807,G807,F807-G807),Department!$A$1:$C$20,2,0)</f>
        <v>Accounting</v>
      </c>
      <c r="V807" t="str">
        <f>VLOOKUP(U807,Department!$B$1:$C$20,2,0)</f>
        <v>Finance</v>
      </c>
      <c r="W807" t="str">
        <f>VLOOKUP(MID(B807,FIND(":",B807,F807+1)+1,2),Employee!$G$1:$H$8,2,0)</f>
        <v>United States Of America</v>
      </c>
    </row>
    <row r="808" spans="1:23" x14ac:dyDescent="0.35">
      <c r="A808" t="str">
        <f t="shared" si="156"/>
        <v>EMP-OPR-R11-2016</v>
      </c>
      <c r="B808" t="s">
        <v>872</v>
      </c>
      <c r="C808" t="str">
        <f t="shared" si="159"/>
        <v>N11235</v>
      </c>
      <c r="D808" t="str">
        <f>VLOOKUP(C808,Employee!$A$1:$B$1803,2,0)</f>
        <v>Caleb Holloway</v>
      </c>
      <c r="E808" t="str">
        <f>VLOOKUP(MID(B808,FIND(":",B808,FIND(":",B808)+1)+1,1),Employee!$C$1:$D$1803,2)</f>
        <v>Male</v>
      </c>
      <c r="F808">
        <f t="shared" si="157"/>
        <v>43</v>
      </c>
      <c r="G808">
        <f t="shared" si="158"/>
        <v>40</v>
      </c>
      <c r="H808" t="str">
        <f t="shared" si="160"/>
        <v>R11</v>
      </c>
      <c r="I808" t="str">
        <f>VLOOKUP(V808,Guide!$B$12:$C$18,2,0)</f>
        <v>OPR</v>
      </c>
      <c r="J808" s="12" t="str">
        <f t="shared" si="161"/>
        <v>C5</v>
      </c>
      <c r="K808" s="12">
        <v>32391</v>
      </c>
      <c r="L808" s="12" t="str">
        <f t="shared" si="162"/>
        <v>Millennial</v>
      </c>
      <c r="M808">
        <f t="shared" ca="1" si="163"/>
        <v>36</v>
      </c>
      <c r="N808" s="12">
        <v>42401</v>
      </c>
      <c r="O808" s="14">
        <f t="shared" ca="1" si="164"/>
        <v>9</v>
      </c>
      <c r="P808" s="13">
        <v>116460</v>
      </c>
      <c r="Q808" s="13" t="str">
        <f t="shared" ca="1" si="165"/>
        <v>5 - 10 Year</v>
      </c>
      <c r="R808" s="3" t="str">
        <f t="shared" ca="1" si="168"/>
        <v>10%</v>
      </c>
      <c r="S808" s="13">
        <f t="shared" ca="1" si="166"/>
        <v>11646</v>
      </c>
      <c r="T808" s="13">
        <f t="shared" ca="1" si="167"/>
        <v>104814</v>
      </c>
      <c r="U808" t="str">
        <f>VLOOKUP(MID(B808,G808,F808-G808),Department!$A$1:$C$20,2,0)</f>
        <v>Technical Support</v>
      </c>
      <c r="V808" t="str">
        <f>VLOOKUP(U808,Department!$B$1:$C$20,2,0)</f>
        <v>Operation</v>
      </c>
      <c r="W808" t="str">
        <f>VLOOKUP(MID(B808,FIND(":",B808,F808+1)+1,2),Employee!$G$1:$H$8,2,0)</f>
        <v>Germany</v>
      </c>
    </row>
    <row r="809" spans="1:23" x14ac:dyDescent="0.35">
      <c r="A809" t="str">
        <f t="shared" si="156"/>
        <v>EMP-SM-R15-2019</v>
      </c>
      <c r="B809" t="s">
        <v>873</v>
      </c>
      <c r="C809" t="str">
        <f t="shared" si="159"/>
        <v>N15205</v>
      </c>
      <c r="D809" t="str">
        <f>VLOOKUP(C809,Employee!$A$1:$B$1803,2,0)</f>
        <v>Hank Osborne</v>
      </c>
      <c r="E809" t="str">
        <f>VLOOKUP(MID(B809,FIND(":",B809,FIND(":",B809)+1)+1,1),Employee!$C$1:$D$1803,2)</f>
        <v>Male</v>
      </c>
      <c r="F809">
        <f t="shared" si="157"/>
        <v>43</v>
      </c>
      <c r="G809">
        <f t="shared" si="158"/>
        <v>40</v>
      </c>
      <c r="H809" t="str">
        <f t="shared" si="160"/>
        <v>R15</v>
      </c>
      <c r="I809" t="str">
        <f>VLOOKUP(V809,Guide!$B$12:$C$18,2,0)</f>
        <v>SM</v>
      </c>
      <c r="J809" s="12" t="str">
        <f t="shared" si="161"/>
        <v>C1</v>
      </c>
      <c r="K809" s="12">
        <v>31597</v>
      </c>
      <c r="L809" s="12" t="str">
        <f t="shared" si="162"/>
        <v>Millennial</v>
      </c>
      <c r="M809">
        <f t="shared" ca="1" si="163"/>
        <v>38</v>
      </c>
      <c r="N809" s="12">
        <v>43678</v>
      </c>
      <c r="O809" s="14">
        <f t="shared" ca="1" si="164"/>
        <v>5</v>
      </c>
      <c r="P809" s="13">
        <v>209647</v>
      </c>
      <c r="Q809" s="13" t="str">
        <f t="shared" ca="1" si="165"/>
        <v>5 - 10 Year</v>
      </c>
      <c r="R809" s="3" t="str">
        <f t="shared" ca="1" si="168"/>
        <v>10%</v>
      </c>
      <c r="S809" s="13">
        <f t="shared" ca="1" si="166"/>
        <v>20964.7</v>
      </c>
      <c r="T809" s="13">
        <f t="shared" ca="1" si="167"/>
        <v>188682.3</v>
      </c>
      <c r="U809" t="str">
        <f>VLOOKUP(MID(B809,G809,F809-G809),Department!$A$1:$C$20,2,0)</f>
        <v>Sales</v>
      </c>
      <c r="V809" t="str">
        <f>VLOOKUP(U809,Department!$B$1:$C$20,2,0)</f>
        <v>Sales and Marketing</v>
      </c>
      <c r="W809" t="str">
        <f>VLOOKUP(MID(B809,FIND(":",B809,F809+1)+1,2),Employee!$G$1:$H$8,2,0)</f>
        <v>United States Of America</v>
      </c>
    </row>
    <row r="810" spans="1:23" x14ac:dyDescent="0.35">
      <c r="A810" t="str">
        <f t="shared" si="156"/>
        <v>EMP-ENG-R1-2015</v>
      </c>
      <c r="B810" t="s">
        <v>874</v>
      </c>
      <c r="C810" t="str">
        <f t="shared" si="159"/>
        <v>N15263</v>
      </c>
      <c r="D810" t="str">
        <f>VLOOKUP(C810,Employee!$A$1:$B$1803,2,0)</f>
        <v>Joey Ortiz</v>
      </c>
      <c r="E810" t="str">
        <f>VLOOKUP(MID(B810,FIND(":",B810,FIND(":",B810)+1)+1,1),Employee!$C$1:$D$1803,2)</f>
        <v>Male</v>
      </c>
      <c r="F810">
        <f t="shared" si="157"/>
        <v>42</v>
      </c>
      <c r="G810">
        <f t="shared" si="158"/>
        <v>40</v>
      </c>
      <c r="H810" t="str">
        <f t="shared" si="160"/>
        <v>R1</v>
      </c>
      <c r="I810" t="str">
        <f>VLOOKUP(V810,Guide!$B$12:$C$18,2,0)</f>
        <v>ENG</v>
      </c>
      <c r="J810" s="12" t="str">
        <f t="shared" si="161"/>
        <v>C4</v>
      </c>
      <c r="K810" s="12">
        <v>33456</v>
      </c>
      <c r="L810" s="12" t="str">
        <f t="shared" si="162"/>
        <v>Millennial</v>
      </c>
      <c r="M810">
        <f t="shared" ca="1" si="163"/>
        <v>33</v>
      </c>
      <c r="N810" s="12">
        <v>42306</v>
      </c>
      <c r="O810" s="14">
        <f t="shared" ca="1" si="164"/>
        <v>9</v>
      </c>
      <c r="P810" s="13">
        <v>150184</v>
      </c>
      <c r="Q810" s="13" t="str">
        <f t="shared" ca="1" si="165"/>
        <v>5 - 10 Year</v>
      </c>
      <c r="R810" s="3" t="str">
        <f t="shared" ca="1" si="168"/>
        <v>10%</v>
      </c>
      <c r="S810" s="13">
        <f t="shared" ca="1" si="166"/>
        <v>15018.400000000001</v>
      </c>
      <c r="T810" s="13">
        <f t="shared" ca="1" si="167"/>
        <v>135165.6</v>
      </c>
      <c r="U810" t="str">
        <f>VLOOKUP(MID(B810,G810,F810-G810),Department!$A$1:$C$20,2,0)</f>
        <v>BackEnd Developer</v>
      </c>
      <c r="V810" t="str">
        <f>VLOOKUP(U810,Department!$B$1:$C$20,2,0)</f>
        <v>Engineering and Data</v>
      </c>
      <c r="W810" t="str">
        <f>VLOOKUP(MID(B810,FIND(":",B810,F810+1)+1,2),Employee!$G$1:$H$8,2,0)</f>
        <v>Australia</v>
      </c>
    </row>
    <row r="811" spans="1:23" x14ac:dyDescent="0.35">
      <c r="A811" t="str">
        <f t="shared" si="156"/>
        <v>EMP-ENG-R13-2013</v>
      </c>
      <c r="B811" t="s">
        <v>875</v>
      </c>
      <c r="C811" t="str">
        <f t="shared" si="159"/>
        <v>N6161</v>
      </c>
      <c r="D811" t="str">
        <f>VLOOKUP(C811,Employee!$A$1:$B$1803,2,0)</f>
        <v>Jamey Ortega</v>
      </c>
      <c r="E811" t="str">
        <f>VLOOKUP(MID(B811,FIND(":",B811,FIND(":",B811)+1)+1,1),Employee!$C$1:$D$1803,2)</f>
        <v>Male</v>
      </c>
      <c r="F811">
        <f t="shared" si="157"/>
        <v>42</v>
      </c>
      <c r="G811">
        <f t="shared" si="158"/>
        <v>39</v>
      </c>
      <c r="H811" t="str">
        <f t="shared" si="160"/>
        <v>R13</v>
      </c>
      <c r="I811" t="str">
        <f>VLOOKUP(V811,Guide!$B$12:$C$18,2,0)</f>
        <v>ENG</v>
      </c>
      <c r="J811" s="12" t="str">
        <f t="shared" si="161"/>
        <v>C5</v>
      </c>
      <c r="K811" s="12">
        <v>30505</v>
      </c>
      <c r="L811" s="12" t="str">
        <f t="shared" si="162"/>
        <v>Millennial</v>
      </c>
      <c r="M811">
        <f t="shared" ca="1" si="163"/>
        <v>41</v>
      </c>
      <c r="N811" s="12">
        <v>41557</v>
      </c>
      <c r="O811" s="14">
        <f t="shared" ca="1" si="164"/>
        <v>11</v>
      </c>
      <c r="P811" s="13">
        <v>105936</v>
      </c>
      <c r="Q811" s="13" t="str">
        <f t="shared" ca="1" si="165"/>
        <v>11 - 15 Year</v>
      </c>
      <c r="R811" s="3" t="str">
        <f t="shared" ca="1" si="168"/>
        <v>15%</v>
      </c>
      <c r="S811" s="13">
        <f t="shared" ca="1" si="166"/>
        <v>15890.4</v>
      </c>
      <c r="T811" s="13">
        <f t="shared" ca="1" si="167"/>
        <v>90045.6</v>
      </c>
      <c r="U811" t="str">
        <f>VLOOKUP(MID(B811,G811,F811-G811),Department!$A$1:$C$20,2,0)</f>
        <v>Data Engineer</v>
      </c>
      <c r="V811" t="str">
        <f>VLOOKUP(U811,Department!$B$1:$C$20,2,0)</f>
        <v>Engineering and Data</v>
      </c>
      <c r="W811" t="str">
        <f>VLOOKUP(MID(B811,FIND(":",B811,F811+1)+1,2),Employee!$G$1:$H$8,2,0)</f>
        <v>Germany</v>
      </c>
    </row>
    <row r="812" spans="1:23" x14ac:dyDescent="0.35">
      <c r="A812" t="str">
        <f t="shared" si="156"/>
        <v>EMP-OPR-R16-2019</v>
      </c>
      <c r="B812" t="s">
        <v>876</v>
      </c>
      <c r="C812" t="str">
        <f t="shared" si="159"/>
        <v>N21781</v>
      </c>
      <c r="D812" t="str">
        <f>VLOOKUP(C812,Employee!$A$1:$B$1803,2,0)</f>
        <v>Lucius Terry</v>
      </c>
      <c r="E812" t="str">
        <f>VLOOKUP(MID(B812,FIND(":",B812,FIND(":",B812)+1)+1,1),Employee!$C$1:$D$1803,2)</f>
        <v>Male</v>
      </c>
      <c r="F812">
        <f t="shared" si="157"/>
        <v>43</v>
      </c>
      <c r="G812">
        <f t="shared" si="158"/>
        <v>40</v>
      </c>
      <c r="H812" t="str">
        <f t="shared" si="160"/>
        <v>R16</v>
      </c>
      <c r="I812" t="str">
        <f>VLOOKUP(V812,Guide!$B$12:$C$18,2,0)</f>
        <v>OPR</v>
      </c>
      <c r="J812" s="12" t="str">
        <f t="shared" si="161"/>
        <v>C7</v>
      </c>
      <c r="K812" s="12">
        <v>33616</v>
      </c>
      <c r="L812" s="12" t="str">
        <f t="shared" si="162"/>
        <v>Millennial</v>
      </c>
      <c r="M812">
        <f t="shared" ca="1" si="163"/>
        <v>33</v>
      </c>
      <c r="N812" s="12">
        <v>43591</v>
      </c>
      <c r="O812" s="14">
        <f t="shared" ca="1" si="164"/>
        <v>5</v>
      </c>
      <c r="P812" s="13">
        <v>89125</v>
      </c>
      <c r="Q812" s="13" t="str">
        <f t="shared" ca="1" si="165"/>
        <v>5 - 10 Year</v>
      </c>
      <c r="R812" s="3" t="str">
        <f t="shared" ca="1" si="168"/>
        <v>10%</v>
      </c>
      <c r="S812" s="13">
        <f t="shared" ca="1" si="166"/>
        <v>8912.5</v>
      </c>
      <c r="T812" s="13">
        <f t="shared" ca="1" si="167"/>
        <v>80212.5</v>
      </c>
      <c r="U812" t="str">
        <f>VLOOKUP(MID(B812,G812,F812-G812),Department!$A$1:$C$20,2,0)</f>
        <v>IT Support</v>
      </c>
      <c r="V812" t="str">
        <f>VLOOKUP(U812,Department!$B$1:$C$20,2,0)</f>
        <v>Operation</v>
      </c>
      <c r="W812" t="str">
        <f>VLOOKUP(MID(B812,FIND(":",B812,F812+1)+1,2),Employee!$G$1:$H$8,2,0)</f>
        <v>Argentina</v>
      </c>
    </row>
    <row r="813" spans="1:23" x14ac:dyDescent="0.35">
      <c r="A813" t="str">
        <f t="shared" si="156"/>
        <v>EMP-FN-R19-2013</v>
      </c>
      <c r="B813" t="s">
        <v>877</v>
      </c>
      <c r="C813" t="str">
        <f t="shared" si="159"/>
        <v>N8806</v>
      </c>
      <c r="D813" t="str">
        <f>VLOOKUP(C813,Employee!$A$1:$B$1803,2,0)</f>
        <v>Jewell Lynch</v>
      </c>
      <c r="E813" t="str">
        <f>VLOOKUP(MID(B813,FIND(":",B813,FIND(":",B813)+1)+1,1),Employee!$C$1:$D$1803,2)</f>
        <v>Male</v>
      </c>
      <c r="F813">
        <f t="shared" si="157"/>
        <v>42</v>
      </c>
      <c r="G813">
        <f t="shared" si="158"/>
        <v>39</v>
      </c>
      <c r="H813" t="str">
        <f t="shared" si="160"/>
        <v>R19</v>
      </c>
      <c r="I813" t="str">
        <f>VLOOKUP(V813,Guide!$B$12:$C$18,2,0)</f>
        <v>FN</v>
      </c>
      <c r="J813" s="12" t="str">
        <f t="shared" si="161"/>
        <v>C3</v>
      </c>
      <c r="K813" s="12">
        <v>33278</v>
      </c>
      <c r="L813" s="12" t="str">
        <f t="shared" si="162"/>
        <v>Millennial</v>
      </c>
      <c r="M813">
        <f t="shared" ca="1" si="163"/>
        <v>34</v>
      </c>
      <c r="N813" s="12">
        <v>41456</v>
      </c>
      <c r="O813" s="14">
        <f t="shared" ca="1" si="164"/>
        <v>11</v>
      </c>
      <c r="P813" s="13">
        <v>222019</v>
      </c>
      <c r="Q813" s="13" t="str">
        <f t="shared" ca="1" si="165"/>
        <v>11 - 15 Year</v>
      </c>
      <c r="R813" s="3" t="str">
        <f t="shared" ca="1" si="168"/>
        <v>15%</v>
      </c>
      <c r="S813" s="13">
        <f t="shared" ca="1" si="166"/>
        <v>33302.85</v>
      </c>
      <c r="T813" s="13">
        <f t="shared" ca="1" si="167"/>
        <v>188716.15</v>
      </c>
      <c r="U813" t="str">
        <f>VLOOKUP(MID(B813,G813,F813-G813),Department!$A$1:$C$20,2,0)</f>
        <v>Accounting</v>
      </c>
      <c r="V813" t="str">
        <f>VLOOKUP(U813,Department!$B$1:$C$20,2,0)</f>
        <v>Finance</v>
      </c>
      <c r="W813" t="str">
        <f>VLOOKUP(MID(B813,FIND(":",B813,F813+1)+1,2),Employee!$G$1:$H$8,2,0)</f>
        <v>United Kingdom</v>
      </c>
    </row>
    <row r="814" spans="1:23" x14ac:dyDescent="0.35">
      <c r="A814" t="str">
        <f t="shared" si="156"/>
        <v>EMP-PM-R14-2014</v>
      </c>
      <c r="B814" t="s">
        <v>878</v>
      </c>
      <c r="C814" t="str">
        <f t="shared" si="159"/>
        <v>N9322</v>
      </c>
      <c r="D814" t="str">
        <f>VLOOKUP(C814,Employee!$A$1:$B$1803,2,0)</f>
        <v>Georgia Herrera</v>
      </c>
      <c r="E814" t="str">
        <f>VLOOKUP(MID(B814,FIND(":",B814,FIND(":",B814)+1)+1,1),Employee!$C$1:$D$1803,2)</f>
        <v>Female</v>
      </c>
      <c r="F814">
        <f t="shared" si="157"/>
        <v>42</v>
      </c>
      <c r="G814">
        <f t="shared" si="158"/>
        <v>39</v>
      </c>
      <c r="H814" t="str">
        <f t="shared" si="160"/>
        <v>R14</v>
      </c>
      <c r="I814" t="str">
        <f>VLOOKUP(V814,Guide!$B$12:$C$18,2,0)</f>
        <v>PM</v>
      </c>
      <c r="J814" s="12" t="str">
        <f t="shared" si="161"/>
        <v>C7</v>
      </c>
      <c r="K814" s="12">
        <v>31864</v>
      </c>
      <c r="L814" s="12" t="str">
        <f t="shared" si="162"/>
        <v>Millennial</v>
      </c>
      <c r="M814">
        <f t="shared" ca="1" si="163"/>
        <v>37</v>
      </c>
      <c r="N814" s="12">
        <v>41939</v>
      </c>
      <c r="O814" s="14">
        <f t="shared" ca="1" si="164"/>
        <v>10</v>
      </c>
      <c r="P814" s="13">
        <v>99284</v>
      </c>
      <c r="Q814" s="13" t="str">
        <f t="shared" ca="1" si="165"/>
        <v>5 - 10 Year</v>
      </c>
      <c r="R814" s="3" t="str">
        <f t="shared" ca="1" si="168"/>
        <v>10%</v>
      </c>
      <c r="S814" s="13">
        <f t="shared" ca="1" si="166"/>
        <v>9928.4000000000015</v>
      </c>
      <c r="T814" s="13">
        <f t="shared" ca="1" si="167"/>
        <v>89355.6</v>
      </c>
      <c r="U814" t="str">
        <f>VLOOKUP(MID(B814,G814,F814-G814),Department!$A$1:$C$20,2,0)</f>
        <v>SEO Specialist</v>
      </c>
      <c r="V814" t="str">
        <f>VLOOKUP(U814,Department!$B$1:$C$20,2,0)</f>
        <v>Product Management</v>
      </c>
      <c r="W814" t="str">
        <f>VLOOKUP(MID(B814,FIND(":",B814,F814+1)+1,2),Employee!$G$1:$H$8,2,0)</f>
        <v>Argentina</v>
      </c>
    </row>
    <row r="815" spans="1:23" x14ac:dyDescent="0.35">
      <c r="A815" t="str">
        <f t="shared" si="156"/>
        <v>EMP-PM-R14-2014</v>
      </c>
      <c r="B815" t="s">
        <v>879</v>
      </c>
      <c r="C815" t="str">
        <f t="shared" si="159"/>
        <v>N11538</v>
      </c>
      <c r="D815" t="str">
        <f>VLOOKUP(C815,Employee!$A$1:$B$1803,2,0)</f>
        <v>Maritza Valenzuela</v>
      </c>
      <c r="E815" t="str">
        <f>VLOOKUP(MID(B815,FIND(":",B815,FIND(":",B815)+1)+1,1),Employee!$C$1:$D$1803,2)</f>
        <v>Female</v>
      </c>
      <c r="F815">
        <f t="shared" si="157"/>
        <v>43</v>
      </c>
      <c r="G815">
        <f t="shared" si="158"/>
        <v>40</v>
      </c>
      <c r="H815" t="str">
        <f t="shared" si="160"/>
        <v>R14</v>
      </c>
      <c r="I815" t="str">
        <f>VLOOKUP(V815,Guide!$B$12:$C$18,2,0)</f>
        <v>PM</v>
      </c>
      <c r="J815" s="12" t="str">
        <f t="shared" si="161"/>
        <v>C5</v>
      </c>
      <c r="K815" s="12">
        <v>32483</v>
      </c>
      <c r="L815" s="12" t="str">
        <f t="shared" si="162"/>
        <v>Millennial</v>
      </c>
      <c r="M815">
        <f t="shared" ca="1" si="163"/>
        <v>36</v>
      </c>
      <c r="N815" s="12">
        <v>41967</v>
      </c>
      <c r="O815" s="14">
        <f t="shared" ca="1" si="164"/>
        <v>10</v>
      </c>
      <c r="P815" s="13">
        <v>164302</v>
      </c>
      <c r="Q815" s="13" t="str">
        <f t="shared" ca="1" si="165"/>
        <v>5 - 10 Year</v>
      </c>
      <c r="R815" s="3" t="str">
        <f t="shared" ca="1" si="168"/>
        <v>10%</v>
      </c>
      <c r="S815" s="13">
        <f t="shared" ca="1" si="166"/>
        <v>16430.2</v>
      </c>
      <c r="T815" s="13">
        <f t="shared" ca="1" si="167"/>
        <v>147871.79999999999</v>
      </c>
      <c r="U815" t="str">
        <f>VLOOKUP(MID(B815,G815,F815-G815),Department!$A$1:$C$20,2,0)</f>
        <v>SEO Specialist</v>
      </c>
      <c r="V815" t="str">
        <f>VLOOKUP(U815,Department!$B$1:$C$20,2,0)</f>
        <v>Product Management</v>
      </c>
      <c r="W815" t="str">
        <f>VLOOKUP(MID(B815,FIND(":",B815,F815+1)+1,2),Employee!$G$1:$H$8,2,0)</f>
        <v>Germany</v>
      </c>
    </row>
    <row r="816" spans="1:23" x14ac:dyDescent="0.35">
      <c r="A816" t="str">
        <f t="shared" si="156"/>
        <v>EMP-OPR-R17-2018</v>
      </c>
      <c r="B816" t="s">
        <v>880</v>
      </c>
      <c r="C816" t="str">
        <f t="shared" si="159"/>
        <v>N10990</v>
      </c>
      <c r="D816" t="str">
        <f>VLOOKUP(C816,Employee!$A$1:$B$1803,2,0)</f>
        <v>Harry Schneider</v>
      </c>
      <c r="E816" t="str">
        <f>VLOOKUP(MID(B816,FIND(":",B816,FIND(":",B816)+1)+1,1),Employee!$C$1:$D$1803,2)</f>
        <v>Male</v>
      </c>
      <c r="F816">
        <f t="shared" si="157"/>
        <v>43</v>
      </c>
      <c r="G816">
        <f t="shared" si="158"/>
        <v>40</v>
      </c>
      <c r="H816" t="str">
        <f t="shared" si="160"/>
        <v>R17</v>
      </c>
      <c r="I816" t="str">
        <f>VLOOKUP(V816,Guide!$B$12:$C$18,2,0)</f>
        <v>OPR</v>
      </c>
      <c r="J816" s="12" t="str">
        <f t="shared" si="161"/>
        <v>C6</v>
      </c>
      <c r="K816" s="12">
        <v>31476</v>
      </c>
      <c r="L816" s="12" t="str">
        <f t="shared" si="162"/>
        <v>Millennial</v>
      </c>
      <c r="M816">
        <f t="shared" ca="1" si="163"/>
        <v>38</v>
      </c>
      <c r="N816" s="12">
        <v>43332</v>
      </c>
      <c r="O816" s="14">
        <f t="shared" ca="1" si="164"/>
        <v>6</v>
      </c>
      <c r="P816" s="13">
        <v>88840</v>
      </c>
      <c r="Q816" s="13" t="str">
        <f t="shared" ca="1" si="165"/>
        <v>5 - 10 Year</v>
      </c>
      <c r="R816" s="3" t="str">
        <f t="shared" ca="1" si="168"/>
        <v>10%</v>
      </c>
      <c r="S816" s="13">
        <f t="shared" ca="1" si="166"/>
        <v>8884</v>
      </c>
      <c r="T816" s="13">
        <f t="shared" ca="1" si="167"/>
        <v>79956</v>
      </c>
      <c r="U816" t="str">
        <f>VLOOKUP(MID(B816,G816,F816-G816),Department!$A$1:$C$20,2,0)</f>
        <v>Database Administrator</v>
      </c>
      <c r="V816" t="str">
        <f>VLOOKUP(U816,Department!$B$1:$C$20,2,0)</f>
        <v>Operation</v>
      </c>
      <c r="W816" t="str">
        <f>VLOOKUP(MID(B816,FIND(":",B816,F816+1)+1,2),Employee!$G$1:$H$8,2,0)</f>
        <v>France</v>
      </c>
    </row>
    <row r="817" spans="1:23" x14ac:dyDescent="0.35">
      <c r="A817" t="str">
        <f t="shared" si="156"/>
        <v>EMP-ENG-R12-2016</v>
      </c>
      <c r="B817" t="s">
        <v>881</v>
      </c>
      <c r="C817" t="str">
        <f t="shared" si="159"/>
        <v>N16185</v>
      </c>
      <c r="D817" t="str">
        <f>VLOOKUP(C817,Employee!$A$1:$B$1803,2,0)</f>
        <v>Zane Braun</v>
      </c>
      <c r="E817" t="str">
        <f>VLOOKUP(MID(B817,FIND(":",B817,FIND(":",B817)+1)+1,1),Employee!$C$1:$D$1803,2)</f>
        <v>Male</v>
      </c>
      <c r="F817">
        <f t="shared" si="157"/>
        <v>43</v>
      </c>
      <c r="G817">
        <f t="shared" si="158"/>
        <v>40</v>
      </c>
      <c r="H817" t="str">
        <f t="shared" si="160"/>
        <v>R12</v>
      </c>
      <c r="I817" t="str">
        <f>VLOOKUP(V817,Guide!$B$12:$C$18,2,0)</f>
        <v>ENG</v>
      </c>
      <c r="J817" s="12" t="str">
        <f t="shared" si="161"/>
        <v>C5</v>
      </c>
      <c r="K817" s="12">
        <v>33428</v>
      </c>
      <c r="L817" s="12" t="str">
        <f t="shared" si="162"/>
        <v>Millennial</v>
      </c>
      <c r="M817">
        <f t="shared" ca="1" si="163"/>
        <v>33</v>
      </c>
      <c r="N817" s="12">
        <v>42534</v>
      </c>
      <c r="O817" s="14">
        <f t="shared" ca="1" si="164"/>
        <v>8</v>
      </c>
      <c r="P817" s="13">
        <v>134523</v>
      </c>
      <c r="Q817" s="13" t="str">
        <f t="shared" ca="1" si="165"/>
        <v>5 - 10 Year</v>
      </c>
      <c r="R817" s="3" t="str">
        <f t="shared" ca="1" si="168"/>
        <v>10%</v>
      </c>
      <c r="S817" s="13">
        <f t="shared" ca="1" si="166"/>
        <v>13452.300000000001</v>
      </c>
      <c r="T817" s="13">
        <f t="shared" ca="1" si="167"/>
        <v>121070.7</v>
      </c>
      <c r="U817" t="str">
        <f>VLOOKUP(MID(B817,G817,F817-G817),Department!$A$1:$C$20,2,0)</f>
        <v>Data Analyst</v>
      </c>
      <c r="V817" t="str">
        <f>VLOOKUP(U817,Department!$B$1:$C$20,2,0)</f>
        <v>Engineering and Data</v>
      </c>
      <c r="W817" t="str">
        <f>VLOOKUP(MID(B817,FIND(":",B817,F817+1)+1,2),Employee!$G$1:$H$8,2,0)</f>
        <v>Germany</v>
      </c>
    </row>
    <row r="818" spans="1:23" x14ac:dyDescent="0.35">
      <c r="A818" t="str">
        <f t="shared" si="156"/>
        <v>EMP-ENG-R13-2014</v>
      </c>
      <c r="B818" t="s">
        <v>882</v>
      </c>
      <c r="C818" t="str">
        <f t="shared" si="159"/>
        <v>N11156</v>
      </c>
      <c r="D818" t="str">
        <f>VLOOKUP(C818,Employee!$A$1:$B$1803,2,0)</f>
        <v>Tobias Gregory</v>
      </c>
      <c r="E818" t="str">
        <f>VLOOKUP(MID(B818,FIND(":",B818,FIND(":",B818)+1)+1,1),Employee!$C$1:$D$1803,2)</f>
        <v>Male</v>
      </c>
      <c r="F818">
        <f t="shared" si="157"/>
        <v>43</v>
      </c>
      <c r="G818">
        <f t="shared" si="158"/>
        <v>40</v>
      </c>
      <c r="H818" t="str">
        <f t="shared" si="160"/>
        <v>R13</v>
      </c>
      <c r="I818" t="str">
        <f>VLOOKUP(V818,Guide!$B$12:$C$18,2,0)</f>
        <v>ENG</v>
      </c>
      <c r="J818" s="12" t="str">
        <f t="shared" si="161"/>
        <v>C5</v>
      </c>
      <c r="K818" s="12">
        <v>33421</v>
      </c>
      <c r="L818" s="12" t="str">
        <f t="shared" si="162"/>
        <v>Millennial</v>
      </c>
      <c r="M818">
        <f t="shared" ca="1" si="163"/>
        <v>33</v>
      </c>
      <c r="N818" s="12">
        <v>41900</v>
      </c>
      <c r="O818" s="14">
        <f t="shared" ca="1" si="164"/>
        <v>10</v>
      </c>
      <c r="P818" s="13">
        <v>143817</v>
      </c>
      <c r="Q818" s="13" t="str">
        <f t="shared" ca="1" si="165"/>
        <v>5 - 10 Year</v>
      </c>
      <c r="R818" s="3" t="str">
        <f t="shared" ca="1" si="168"/>
        <v>10%</v>
      </c>
      <c r="S818" s="13">
        <f t="shared" ca="1" si="166"/>
        <v>14381.7</v>
      </c>
      <c r="T818" s="13">
        <f t="shared" ca="1" si="167"/>
        <v>129435.3</v>
      </c>
      <c r="U818" t="str">
        <f>VLOOKUP(MID(B818,G818,F818-G818),Department!$A$1:$C$20,2,0)</f>
        <v>Data Engineer</v>
      </c>
      <c r="V818" t="str">
        <f>VLOOKUP(U818,Department!$B$1:$C$20,2,0)</f>
        <v>Engineering and Data</v>
      </c>
      <c r="W818" t="str">
        <f>VLOOKUP(MID(B818,FIND(":",B818,F818+1)+1,2),Employee!$G$1:$H$8,2,0)</f>
        <v>Germany</v>
      </c>
    </row>
    <row r="819" spans="1:23" x14ac:dyDescent="0.35">
      <c r="A819" t="str">
        <f t="shared" si="156"/>
        <v>EMP-ENG-R7-2014</v>
      </c>
      <c r="B819" t="s">
        <v>883</v>
      </c>
      <c r="C819" t="str">
        <f t="shared" si="159"/>
        <v>N11223</v>
      </c>
      <c r="D819" t="str">
        <f>VLOOKUP(C819,Employee!$A$1:$B$1803,2,0)</f>
        <v>Jerrold Weeks</v>
      </c>
      <c r="E819" t="str">
        <f>VLOOKUP(MID(B819,FIND(":",B819,FIND(":",B819)+1)+1,1),Employee!$C$1:$D$1803,2)</f>
        <v>Male</v>
      </c>
      <c r="F819">
        <f t="shared" si="157"/>
        <v>42</v>
      </c>
      <c r="G819">
        <f t="shared" si="158"/>
        <v>40</v>
      </c>
      <c r="H819" t="str">
        <f t="shared" si="160"/>
        <v>R7</v>
      </c>
      <c r="I819" t="str">
        <f>VLOOKUP(V819,Guide!$B$12:$C$18,2,0)</f>
        <v>ENG</v>
      </c>
      <c r="J819" s="12" t="str">
        <f t="shared" si="161"/>
        <v>C3</v>
      </c>
      <c r="K819" s="12">
        <v>32091</v>
      </c>
      <c r="L819" s="12" t="str">
        <f t="shared" si="162"/>
        <v>Millennial</v>
      </c>
      <c r="M819">
        <f t="shared" ca="1" si="163"/>
        <v>37</v>
      </c>
      <c r="N819" s="12">
        <v>41911</v>
      </c>
      <c r="O819" s="14">
        <f t="shared" ca="1" si="164"/>
        <v>10</v>
      </c>
      <c r="P819" s="13">
        <v>183001</v>
      </c>
      <c r="Q819" s="13" t="str">
        <f t="shared" ca="1" si="165"/>
        <v>5 - 10 Year</v>
      </c>
      <c r="R819" s="3" t="str">
        <f t="shared" ca="1" si="168"/>
        <v>10%</v>
      </c>
      <c r="S819" s="13">
        <f t="shared" ca="1" si="166"/>
        <v>18300.100000000002</v>
      </c>
      <c r="T819" s="13">
        <f t="shared" ca="1" si="167"/>
        <v>164700.9</v>
      </c>
      <c r="U819" t="str">
        <f>VLOOKUP(MID(B819,G819,F819-G819),Department!$A$1:$C$20,2,0)</f>
        <v>AI Engineer</v>
      </c>
      <c r="V819" t="str">
        <f>VLOOKUP(U819,Department!$B$1:$C$20,2,0)</f>
        <v>Engineering and Data</v>
      </c>
      <c r="W819" t="str">
        <f>VLOOKUP(MID(B819,FIND(":",B819,F819+1)+1,2),Employee!$G$1:$H$8,2,0)</f>
        <v>United Kingdom</v>
      </c>
    </row>
    <row r="820" spans="1:23" x14ac:dyDescent="0.35">
      <c r="A820" t="str">
        <f t="shared" si="156"/>
        <v>EMP-FN-R19-2019</v>
      </c>
      <c r="B820" t="s">
        <v>884</v>
      </c>
      <c r="C820" t="str">
        <f t="shared" si="159"/>
        <v>N22300</v>
      </c>
      <c r="D820" t="str">
        <f>VLOOKUP(C820,Employee!$A$1:$B$1803,2,0)</f>
        <v>Brittney Mann</v>
      </c>
      <c r="E820" t="str">
        <f>VLOOKUP(MID(B820,FIND(":",B820,FIND(":",B820)+1)+1,1),Employee!$C$1:$D$1803,2)</f>
        <v>Female</v>
      </c>
      <c r="F820">
        <f t="shared" si="157"/>
        <v>43</v>
      </c>
      <c r="G820">
        <f t="shared" si="158"/>
        <v>40</v>
      </c>
      <c r="H820" t="str">
        <f t="shared" si="160"/>
        <v>R19</v>
      </c>
      <c r="I820" t="str">
        <f>VLOOKUP(V820,Guide!$B$12:$C$18,2,0)</f>
        <v>FN</v>
      </c>
      <c r="J820" s="12" t="str">
        <f t="shared" si="161"/>
        <v>C3</v>
      </c>
      <c r="K820" s="12">
        <v>32395</v>
      </c>
      <c r="L820" s="12" t="str">
        <f t="shared" si="162"/>
        <v>Millennial</v>
      </c>
      <c r="M820">
        <f t="shared" ca="1" si="163"/>
        <v>36</v>
      </c>
      <c r="N820" s="12">
        <v>43682</v>
      </c>
      <c r="O820" s="14">
        <f t="shared" ca="1" si="164"/>
        <v>5</v>
      </c>
      <c r="P820" s="13">
        <v>274165</v>
      </c>
      <c r="Q820" s="13" t="str">
        <f t="shared" ca="1" si="165"/>
        <v>5 - 10 Year</v>
      </c>
      <c r="R820" s="3" t="str">
        <f t="shared" ca="1" si="168"/>
        <v>10%</v>
      </c>
      <c r="S820" s="13">
        <f t="shared" ca="1" si="166"/>
        <v>27416.5</v>
      </c>
      <c r="T820" s="13">
        <f t="shared" ca="1" si="167"/>
        <v>246748.5</v>
      </c>
      <c r="U820" t="str">
        <f>VLOOKUP(MID(B820,G820,F820-G820),Department!$A$1:$C$20,2,0)</f>
        <v>Accounting</v>
      </c>
      <c r="V820" t="str">
        <f>VLOOKUP(U820,Department!$B$1:$C$20,2,0)</f>
        <v>Finance</v>
      </c>
      <c r="W820" t="str">
        <f>VLOOKUP(MID(B820,FIND(":",B820,F820+1)+1,2),Employee!$G$1:$H$8,2,0)</f>
        <v>United Kingdom</v>
      </c>
    </row>
    <row r="821" spans="1:23" x14ac:dyDescent="0.35">
      <c r="A821" t="str">
        <f t="shared" si="156"/>
        <v>EMP-OPR-R11-2013</v>
      </c>
      <c r="B821" t="s">
        <v>885</v>
      </c>
      <c r="C821" t="str">
        <f t="shared" si="159"/>
        <v>N8807</v>
      </c>
      <c r="D821" t="str">
        <f>VLOOKUP(C821,Employee!$A$1:$B$1803,2,0)</f>
        <v>Sanford Huang</v>
      </c>
      <c r="E821" t="str">
        <f>VLOOKUP(MID(B821,FIND(":",B821,FIND(":",B821)+1)+1,1),Employee!$C$1:$D$1803,2)</f>
        <v>Male</v>
      </c>
      <c r="F821">
        <f t="shared" si="157"/>
        <v>42</v>
      </c>
      <c r="G821">
        <f t="shared" si="158"/>
        <v>39</v>
      </c>
      <c r="H821" t="str">
        <f t="shared" si="160"/>
        <v>R11</v>
      </c>
      <c r="I821" t="str">
        <f>VLOOKUP(V821,Guide!$B$12:$C$18,2,0)</f>
        <v>OPR</v>
      </c>
      <c r="J821" s="12" t="str">
        <f t="shared" si="161"/>
        <v>C4</v>
      </c>
      <c r="K821" s="12">
        <v>33314</v>
      </c>
      <c r="L821" s="12" t="str">
        <f t="shared" si="162"/>
        <v>Millennial</v>
      </c>
      <c r="M821">
        <f t="shared" ca="1" si="163"/>
        <v>33</v>
      </c>
      <c r="N821" s="12">
        <v>41456</v>
      </c>
      <c r="O821" s="14">
        <f t="shared" ca="1" si="164"/>
        <v>11</v>
      </c>
      <c r="P821" s="13">
        <v>242464</v>
      </c>
      <c r="Q821" s="13" t="str">
        <f t="shared" ca="1" si="165"/>
        <v>11 - 15 Year</v>
      </c>
      <c r="R821" s="3" t="str">
        <f t="shared" ca="1" si="168"/>
        <v>15%</v>
      </c>
      <c r="S821" s="13">
        <f t="shared" ca="1" si="166"/>
        <v>36369.599999999999</v>
      </c>
      <c r="T821" s="13">
        <f t="shared" ca="1" si="167"/>
        <v>206094.4</v>
      </c>
      <c r="U821" t="str">
        <f>VLOOKUP(MID(B821,G821,F821-G821),Department!$A$1:$C$20,2,0)</f>
        <v>Technical Support</v>
      </c>
      <c r="V821" t="str">
        <f>VLOOKUP(U821,Department!$B$1:$C$20,2,0)</f>
        <v>Operation</v>
      </c>
      <c r="W821" t="str">
        <f>VLOOKUP(MID(B821,FIND(":",B821,F821+1)+1,2),Employee!$G$1:$H$8,2,0)</f>
        <v>Australia</v>
      </c>
    </row>
    <row r="822" spans="1:23" x14ac:dyDescent="0.35">
      <c r="A822" t="str">
        <f t="shared" si="156"/>
        <v>EMP-OPR-R8-2015</v>
      </c>
      <c r="B822" t="s">
        <v>886</v>
      </c>
      <c r="C822" t="str">
        <f t="shared" si="159"/>
        <v>N15094</v>
      </c>
      <c r="D822" t="str">
        <f>VLOOKUP(C822,Employee!$A$1:$B$1803,2,0)</f>
        <v>Virgilio Wu</v>
      </c>
      <c r="E822" t="str">
        <f>VLOOKUP(MID(B822,FIND(":",B822,FIND(":",B822)+1)+1,1),Employee!$C$1:$D$1803,2)</f>
        <v>Male</v>
      </c>
      <c r="F822">
        <f t="shared" si="157"/>
        <v>42</v>
      </c>
      <c r="G822">
        <f t="shared" si="158"/>
        <v>40</v>
      </c>
      <c r="H822" t="str">
        <f t="shared" si="160"/>
        <v>R8</v>
      </c>
      <c r="I822" t="str">
        <f>VLOOKUP(V822,Guide!$B$12:$C$18,2,0)</f>
        <v>OPR</v>
      </c>
      <c r="J822" s="12" t="str">
        <f t="shared" si="161"/>
        <v>C6</v>
      </c>
      <c r="K822" s="12">
        <v>31926</v>
      </c>
      <c r="L822" s="12" t="str">
        <f t="shared" si="162"/>
        <v>Millennial</v>
      </c>
      <c r="M822">
        <f t="shared" ca="1" si="163"/>
        <v>37</v>
      </c>
      <c r="N822" s="12">
        <v>42278</v>
      </c>
      <c r="O822" s="14">
        <f t="shared" ca="1" si="164"/>
        <v>9</v>
      </c>
      <c r="P822" s="13">
        <v>287006</v>
      </c>
      <c r="Q822" s="13" t="str">
        <f t="shared" ca="1" si="165"/>
        <v>5 - 10 Year</v>
      </c>
      <c r="R822" s="3" t="str">
        <f t="shared" ca="1" si="168"/>
        <v>10%</v>
      </c>
      <c r="S822" s="13">
        <f t="shared" ca="1" si="166"/>
        <v>28700.600000000002</v>
      </c>
      <c r="T822" s="13">
        <f t="shared" ca="1" si="167"/>
        <v>258305.4</v>
      </c>
      <c r="U822" t="str">
        <f>VLOOKUP(MID(B822,G822,F822-G822),Department!$A$1:$C$20,2,0)</f>
        <v>DevOps Engineer</v>
      </c>
      <c r="V822" t="str">
        <f>VLOOKUP(U822,Department!$B$1:$C$20,2,0)</f>
        <v>Operation</v>
      </c>
      <c r="W822" t="str">
        <f>VLOOKUP(MID(B822,FIND(":",B822,F822+1)+1,2),Employee!$G$1:$H$8,2,0)</f>
        <v>France</v>
      </c>
    </row>
    <row r="823" spans="1:23" x14ac:dyDescent="0.35">
      <c r="A823" t="str">
        <f t="shared" si="156"/>
        <v>EMP-SM-R10-2015</v>
      </c>
      <c r="B823" t="s">
        <v>887</v>
      </c>
      <c r="C823" t="str">
        <f t="shared" si="159"/>
        <v>N15279</v>
      </c>
      <c r="D823" t="str">
        <f>VLOOKUP(C823,Employee!$A$1:$B$1803,2,0)</f>
        <v>Kristy Bowen</v>
      </c>
      <c r="E823" t="str">
        <f>VLOOKUP(MID(B823,FIND(":",B823,FIND(":",B823)+1)+1,1),Employee!$C$1:$D$1803,2)</f>
        <v>Female</v>
      </c>
      <c r="F823">
        <f t="shared" si="157"/>
        <v>43</v>
      </c>
      <c r="G823">
        <f t="shared" si="158"/>
        <v>40</v>
      </c>
      <c r="H823" t="str">
        <f t="shared" si="160"/>
        <v>R10</v>
      </c>
      <c r="I823" t="str">
        <f>VLOOKUP(V823,Guide!$B$12:$C$18,2,0)</f>
        <v>SM</v>
      </c>
      <c r="J823" s="12" t="str">
        <f t="shared" si="161"/>
        <v>C4</v>
      </c>
      <c r="K823" s="12">
        <v>33249</v>
      </c>
      <c r="L823" s="12" t="str">
        <f t="shared" si="162"/>
        <v>Millennial</v>
      </c>
      <c r="M823">
        <f t="shared" ca="1" si="163"/>
        <v>34</v>
      </c>
      <c r="N823" s="12">
        <v>42310</v>
      </c>
      <c r="O823" s="14">
        <f t="shared" ca="1" si="164"/>
        <v>9</v>
      </c>
      <c r="P823" s="13">
        <v>132702</v>
      </c>
      <c r="Q823" s="13" t="str">
        <f t="shared" ca="1" si="165"/>
        <v>5 - 10 Year</v>
      </c>
      <c r="R823" s="3" t="str">
        <f t="shared" ca="1" si="168"/>
        <v>10%</v>
      </c>
      <c r="S823" s="13">
        <f t="shared" ca="1" si="166"/>
        <v>13270.2</v>
      </c>
      <c r="T823" s="13">
        <f t="shared" ca="1" si="167"/>
        <v>119431.8</v>
      </c>
      <c r="U823" t="str">
        <f>VLOOKUP(MID(B823,G823,F823-G823),Department!$A$1:$C$20,2,0)</f>
        <v>Marketing</v>
      </c>
      <c r="V823" t="str">
        <f>VLOOKUP(U823,Department!$B$1:$C$20,2,0)</f>
        <v>Sales and Marketing</v>
      </c>
      <c r="W823" t="str">
        <f>VLOOKUP(MID(B823,FIND(":",B823,F823+1)+1,2),Employee!$G$1:$H$8,2,0)</f>
        <v>Australia</v>
      </c>
    </row>
    <row r="824" spans="1:23" x14ac:dyDescent="0.35">
      <c r="A824" t="str">
        <f t="shared" si="156"/>
        <v>EMP-ENG-R1-2013</v>
      </c>
      <c r="B824" t="s">
        <v>888</v>
      </c>
      <c r="C824" t="str">
        <f t="shared" si="159"/>
        <v>N8633</v>
      </c>
      <c r="D824" t="str">
        <f>VLOOKUP(C824,Employee!$A$1:$B$1803,2,0)</f>
        <v>Gilberto Chaney</v>
      </c>
      <c r="E824" t="str">
        <f>VLOOKUP(MID(B824,FIND(":",B824,FIND(":",B824)+1)+1,1),Employee!$C$1:$D$1803,2)</f>
        <v>Male</v>
      </c>
      <c r="F824">
        <f t="shared" si="157"/>
        <v>41</v>
      </c>
      <c r="G824">
        <f t="shared" si="158"/>
        <v>39</v>
      </c>
      <c r="H824" t="str">
        <f t="shared" si="160"/>
        <v>R1</v>
      </c>
      <c r="I824" t="str">
        <f>VLOOKUP(V824,Guide!$B$12:$C$18,2,0)</f>
        <v>ENG</v>
      </c>
      <c r="J824" s="12" t="str">
        <f t="shared" si="161"/>
        <v>C3</v>
      </c>
      <c r="K824" s="12">
        <v>32117</v>
      </c>
      <c r="L824" s="12" t="str">
        <f t="shared" si="162"/>
        <v>Millennial</v>
      </c>
      <c r="M824">
        <f t="shared" ca="1" si="163"/>
        <v>37</v>
      </c>
      <c r="N824" s="12">
        <v>41421</v>
      </c>
      <c r="O824" s="14">
        <f t="shared" ca="1" si="164"/>
        <v>11</v>
      </c>
      <c r="P824" s="13">
        <v>228221</v>
      </c>
      <c r="Q824" s="13" t="str">
        <f t="shared" ca="1" si="165"/>
        <v>11 - 15 Year</v>
      </c>
      <c r="R824" s="3" t="str">
        <f t="shared" ca="1" si="168"/>
        <v>15%</v>
      </c>
      <c r="S824" s="13">
        <f t="shared" ca="1" si="166"/>
        <v>34233.15</v>
      </c>
      <c r="T824" s="13">
        <f t="shared" ca="1" si="167"/>
        <v>193987.85</v>
      </c>
      <c r="U824" t="str">
        <f>VLOOKUP(MID(B824,G824,F824-G824),Department!$A$1:$C$20,2,0)</f>
        <v>BackEnd Developer</v>
      </c>
      <c r="V824" t="str">
        <f>VLOOKUP(U824,Department!$B$1:$C$20,2,0)</f>
        <v>Engineering and Data</v>
      </c>
      <c r="W824" t="str">
        <f>VLOOKUP(MID(B824,FIND(":",B824,F824+1)+1,2),Employee!$G$1:$H$8,2,0)</f>
        <v>United Kingdom</v>
      </c>
    </row>
    <row r="825" spans="1:23" x14ac:dyDescent="0.35">
      <c r="A825" t="str">
        <f t="shared" si="156"/>
        <v>EMP-ENG-R12-2015</v>
      </c>
      <c r="B825" t="s">
        <v>889</v>
      </c>
      <c r="C825" t="str">
        <f t="shared" si="159"/>
        <v>N12370</v>
      </c>
      <c r="D825" t="str">
        <f>VLOOKUP(C825,Employee!$A$1:$B$1803,2,0)</f>
        <v>Madeline Dixon</v>
      </c>
      <c r="E825" t="str">
        <f>VLOOKUP(MID(B825,FIND(":",B825,FIND(":",B825)+1)+1,1),Employee!$C$1:$D$1803,2)</f>
        <v>Female</v>
      </c>
      <c r="F825">
        <f t="shared" si="157"/>
        <v>43</v>
      </c>
      <c r="G825">
        <f t="shared" si="158"/>
        <v>40</v>
      </c>
      <c r="H825" t="str">
        <f t="shared" si="160"/>
        <v>R12</v>
      </c>
      <c r="I825" t="str">
        <f>VLOOKUP(V825,Guide!$B$12:$C$18,2,0)</f>
        <v>ENG</v>
      </c>
      <c r="J825" s="12" t="str">
        <f t="shared" si="161"/>
        <v>C3</v>
      </c>
      <c r="K825" s="12">
        <v>33446</v>
      </c>
      <c r="L825" s="12" t="str">
        <f t="shared" si="162"/>
        <v>Millennial</v>
      </c>
      <c r="M825">
        <f t="shared" ca="1" si="163"/>
        <v>33</v>
      </c>
      <c r="N825" s="12">
        <v>42110</v>
      </c>
      <c r="O825" s="14">
        <f t="shared" ca="1" si="164"/>
        <v>9</v>
      </c>
      <c r="P825" s="13">
        <v>93458</v>
      </c>
      <c r="Q825" s="13" t="str">
        <f t="shared" ca="1" si="165"/>
        <v>5 - 10 Year</v>
      </c>
      <c r="R825" s="3" t="str">
        <f t="shared" ca="1" si="168"/>
        <v>10%</v>
      </c>
      <c r="S825" s="13">
        <f t="shared" ca="1" si="166"/>
        <v>9345.8000000000011</v>
      </c>
      <c r="T825" s="13">
        <f t="shared" ca="1" si="167"/>
        <v>84112.2</v>
      </c>
      <c r="U825" t="str">
        <f>VLOOKUP(MID(B825,G825,F825-G825),Department!$A$1:$C$20,2,0)</f>
        <v>Data Analyst</v>
      </c>
      <c r="V825" t="str">
        <f>VLOOKUP(U825,Department!$B$1:$C$20,2,0)</f>
        <v>Engineering and Data</v>
      </c>
      <c r="W825" t="str">
        <f>VLOOKUP(MID(B825,FIND(":",B825,F825+1)+1,2),Employee!$G$1:$H$8,2,0)</f>
        <v>United Kingdom</v>
      </c>
    </row>
    <row r="826" spans="1:23" x14ac:dyDescent="0.35">
      <c r="A826" t="str">
        <f t="shared" si="156"/>
        <v>EMP-OPR-R17-2015</v>
      </c>
      <c r="B826" t="s">
        <v>890</v>
      </c>
      <c r="C826" t="str">
        <f t="shared" si="159"/>
        <v>N14394</v>
      </c>
      <c r="D826" t="str">
        <f>VLOOKUP(C826,Employee!$A$1:$B$1803,2,0)</f>
        <v>Frankie Davidson</v>
      </c>
      <c r="E826" t="str">
        <f>VLOOKUP(MID(B826,FIND(":",B826,FIND(":",B826)+1)+1,1),Employee!$C$1:$D$1803,2)</f>
        <v>Male</v>
      </c>
      <c r="F826">
        <f t="shared" si="157"/>
        <v>43</v>
      </c>
      <c r="G826">
        <f t="shared" si="158"/>
        <v>40</v>
      </c>
      <c r="H826" t="str">
        <f t="shared" si="160"/>
        <v>R17</v>
      </c>
      <c r="I826" t="str">
        <f>VLOOKUP(V826,Guide!$B$12:$C$18,2,0)</f>
        <v>OPR</v>
      </c>
      <c r="J826" s="12" t="str">
        <f t="shared" si="161"/>
        <v>C3</v>
      </c>
      <c r="K826" s="12">
        <v>30818</v>
      </c>
      <c r="L826" s="12" t="str">
        <f t="shared" si="162"/>
        <v>Millennial</v>
      </c>
      <c r="M826">
        <f t="shared" ca="1" si="163"/>
        <v>40</v>
      </c>
      <c r="N826" s="12">
        <v>42163</v>
      </c>
      <c r="O826" s="14">
        <f t="shared" ca="1" si="164"/>
        <v>9</v>
      </c>
      <c r="P826" s="13">
        <v>362186</v>
      </c>
      <c r="Q826" s="13" t="str">
        <f t="shared" ca="1" si="165"/>
        <v>5 - 10 Year</v>
      </c>
      <c r="R826" s="3" t="str">
        <f t="shared" ca="1" si="168"/>
        <v>10%</v>
      </c>
      <c r="S826" s="13">
        <f t="shared" ca="1" si="166"/>
        <v>36218.6</v>
      </c>
      <c r="T826" s="13">
        <f t="shared" ca="1" si="167"/>
        <v>325967.40000000002</v>
      </c>
      <c r="U826" t="str">
        <f>VLOOKUP(MID(B826,G826,F826-G826),Department!$A$1:$C$20,2,0)</f>
        <v>Database Administrator</v>
      </c>
      <c r="V826" t="str">
        <f>VLOOKUP(U826,Department!$B$1:$C$20,2,0)</f>
        <v>Operation</v>
      </c>
      <c r="W826" t="str">
        <f>VLOOKUP(MID(B826,FIND(":",B826,F826+1)+1,2),Employee!$G$1:$H$8,2,0)</f>
        <v>United Kingdom</v>
      </c>
    </row>
    <row r="827" spans="1:23" x14ac:dyDescent="0.35">
      <c r="A827" t="str">
        <f t="shared" si="156"/>
        <v>EMP-SM-R10-2019</v>
      </c>
      <c r="B827" t="s">
        <v>891</v>
      </c>
      <c r="C827" t="str">
        <f t="shared" si="159"/>
        <v>N22397</v>
      </c>
      <c r="D827" t="str">
        <f>VLOOKUP(C827,Employee!$A$1:$B$1803,2,0)</f>
        <v>Nickolas Gardner</v>
      </c>
      <c r="E827" t="str">
        <f>VLOOKUP(MID(B827,FIND(":",B827,FIND(":",B827)+1)+1,1),Employee!$C$1:$D$1803,2)</f>
        <v>Male</v>
      </c>
      <c r="F827">
        <f t="shared" si="157"/>
        <v>43</v>
      </c>
      <c r="G827">
        <f t="shared" si="158"/>
        <v>40</v>
      </c>
      <c r="H827" t="str">
        <f t="shared" si="160"/>
        <v>R10</v>
      </c>
      <c r="I827" t="str">
        <f>VLOOKUP(V827,Guide!$B$12:$C$18,2,0)</f>
        <v>SM</v>
      </c>
      <c r="J827" s="12" t="str">
        <f t="shared" si="161"/>
        <v>C2</v>
      </c>
      <c r="K827" s="12">
        <v>30096</v>
      </c>
      <c r="L827" s="12" t="str">
        <f t="shared" si="162"/>
        <v>Millennial</v>
      </c>
      <c r="M827">
        <f t="shared" ca="1" si="163"/>
        <v>42</v>
      </c>
      <c r="N827" s="12">
        <v>43703</v>
      </c>
      <c r="O827" s="14">
        <f t="shared" ca="1" si="164"/>
        <v>5</v>
      </c>
      <c r="P827" s="13">
        <v>302467</v>
      </c>
      <c r="Q827" s="13" t="str">
        <f t="shared" ca="1" si="165"/>
        <v>5 - 10 Year</v>
      </c>
      <c r="R827" s="3" t="str">
        <f t="shared" ca="1" si="168"/>
        <v>10%</v>
      </c>
      <c r="S827" s="13">
        <f t="shared" ca="1" si="166"/>
        <v>30246.7</v>
      </c>
      <c r="T827" s="13">
        <f t="shared" ca="1" si="167"/>
        <v>272220.3</v>
      </c>
      <c r="U827" t="str">
        <f>VLOOKUP(MID(B827,G827,F827-G827),Department!$A$1:$C$20,2,0)</f>
        <v>Marketing</v>
      </c>
      <c r="V827" t="str">
        <f>VLOOKUP(U827,Department!$B$1:$C$20,2,0)</f>
        <v>Sales and Marketing</v>
      </c>
      <c r="W827" t="str">
        <f>VLOOKUP(MID(B827,FIND(":",B827,F827+1)+1,2),Employee!$G$1:$H$8,2,0)</f>
        <v>Canada</v>
      </c>
    </row>
    <row r="828" spans="1:23" x14ac:dyDescent="0.35">
      <c r="A828" t="str">
        <f t="shared" si="156"/>
        <v>EMP-OPR-R8-2018</v>
      </c>
      <c r="B828" t="s">
        <v>892</v>
      </c>
      <c r="C828" t="str">
        <f t="shared" si="159"/>
        <v>N20210</v>
      </c>
      <c r="D828" t="str">
        <f>VLOOKUP(C828,Employee!$A$1:$B$1803,2,0)</f>
        <v>Carroll Moran</v>
      </c>
      <c r="E828" t="str">
        <f>VLOOKUP(MID(B828,FIND(":",B828,FIND(":",B828)+1)+1,1),Employee!$C$1:$D$1803,2)</f>
        <v>Male</v>
      </c>
      <c r="F828">
        <f t="shared" si="157"/>
        <v>42</v>
      </c>
      <c r="G828">
        <f t="shared" si="158"/>
        <v>40</v>
      </c>
      <c r="H828" t="str">
        <f t="shared" si="160"/>
        <v>R8</v>
      </c>
      <c r="I828" t="str">
        <f>VLOOKUP(V828,Guide!$B$12:$C$18,2,0)</f>
        <v>OPR</v>
      </c>
      <c r="J828" s="12" t="str">
        <f t="shared" si="161"/>
        <v>C7</v>
      </c>
      <c r="K828" s="12">
        <v>32019</v>
      </c>
      <c r="L828" s="12" t="str">
        <f t="shared" si="162"/>
        <v>Millennial</v>
      </c>
      <c r="M828">
        <f t="shared" ca="1" si="163"/>
        <v>37</v>
      </c>
      <c r="N828" s="12">
        <v>43237</v>
      </c>
      <c r="O828" s="14">
        <f t="shared" ca="1" si="164"/>
        <v>6</v>
      </c>
      <c r="P828" s="13">
        <v>216288</v>
      </c>
      <c r="Q828" s="13" t="str">
        <f t="shared" ca="1" si="165"/>
        <v>5 - 10 Year</v>
      </c>
      <c r="R828" s="3" t="str">
        <f t="shared" ca="1" si="168"/>
        <v>10%</v>
      </c>
      <c r="S828" s="13">
        <f t="shared" ca="1" si="166"/>
        <v>21628.800000000003</v>
      </c>
      <c r="T828" s="13">
        <f t="shared" ca="1" si="167"/>
        <v>194659.20000000001</v>
      </c>
      <c r="U828" t="str">
        <f>VLOOKUP(MID(B828,G828,F828-G828),Department!$A$1:$C$20,2,0)</f>
        <v>DevOps Engineer</v>
      </c>
      <c r="V828" t="str">
        <f>VLOOKUP(U828,Department!$B$1:$C$20,2,0)</f>
        <v>Operation</v>
      </c>
      <c r="W828" t="str">
        <f>VLOOKUP(MID(B828,FIND(":",B828,F828+1)+1,2),Employee!$G$1:$H$8,2,0)</f>
        <v>Argentina</v>
      </c>
    </row>
    <row r="829" spans="1:23" x14ac:dyDescent="0.35">
      <c r="A829" t="str">
        <f t="shared" si="156"/>
        <v>EMP-PM-R5-2018</v>
      </c>
      <c r="B829" t="s">
        <v>893</v>
      </c>
      <c r="C829" t="str">
        <f t="shared" si="159"/>
        <v>N19890</v>
      </c>
      <c r="D829" t="str">
        <f>VLOOKUP(C829,Employee!$A$1:$B$1803,2,0)</f>
        <v>Elijah Duncan</v>
      </c>
      <c r="E829" t="str">
        <f>VLOOKUP(MID(B829,FIND(":",B829,FIND(":",B829)+1)+1,1),Employee!$C$1:$D$1803,2)</f>
        <v>Male</v>
      </c>
      <c r="F829">
        <f t="shared" si="157"/>
        <v>42</v>
      </c>
      <c r="G829">
        <f t="shared" si="158"/>
        <v>40</v>
      </c>
      <c r="H829" t="str">
        <f t="shared" si="160"/>
        <v>R5</v>
      </c>
      <c r="I829" t="str">
        <f>VLOOKUP(V829,Guide!$B$12:$C$18,2,0)</f>
        <v>PM</v>
      </c>
      <c r="J829" s="12" t="str">
        <f t="shared" si="161"/>
        <v>C4</v>
      </c>
      <c r="K829" s="12">
        <v>32791</v>
      </c>
      <c r="L829" s="12" t="str">
        <f t="shared" si="162"/>
        <v>Millennial</v>
      </c>
      <c r="M829">
        <f t="shared" ca="1" si="163"/>
        <v>35</v>
      </c>
      <c r="N829" s="12">
        <v>43150</v>
      </c>
      <c r="O829" s="14">
        <f t="shared" ca="1" si="164"/>
        <v>7</v>
      </c>
      <c r="P829" s="13">
        <v>170397</v>
      </c>
      <c r="Q829" s="13" t="str">
        <f t="shared" ca="1" si="165"/>
        <v>5 - 10 Year</v>
      </c>
      <c r="R829" s="3" t="str">
        <f t="shared" ca="1" si="168"/>
        <v>10%</v>
      </c>
      <c r="S829" s="13">
        <f t="shared" ca="1" si="166"/>
        <v>17039.7</v>
      </c>
      <c r="T829" s="13">
        <f t="shared" ca="1" si="167"/>
        <v>153357.29999999999</v>
      </c>
      <c r="U829" t="str">
        <f>VLOOKUP(MID(B829,G829,F829-G829),Department!$A$1:$C$20,2,0)</f>
        <v>Product Manager</v>
      </c>
      <c r="V829" t="str">
        <f>VLOOKUP(U829,Department!$B$1:$C$20,2,0)</f>
        <v>Product Management</v>
      </c>
      <c r="W829" t="str">
        <f>VLOOKUP(MID(B829,FIND(":",B829,F829+1)+1,2),Employee!$G$1:$H$8,2,0)</f>
        <v>Australia</v>
      </c>
    </row>
    <row r="830" spans="1:23" x14ac:dyDescent="0.35">
      <c r="A830" t="str">
        <f t="shared" si="156"/>
        <v>EMP-ENG-R7-2018</v>
      </c>
      <c r="B830" t="s">
        <v>894</v>
      </c>
      <c r="C830" t="str">
        <f t="shared" si="159"/>
        <v>N20257</v>
      </c>
      <c r="D830" t="str">
        <f>VLOOKUP(C830,Employee!$A$1:$B$1803,2,0)</f>
        <v>Chase Harvey</v>
      </c>
      <c r="E830" t="str">
        <f>VLOOKUP(MID(B830,FIND(":",B830,FIND(":",B830)+1)+1,1),Employee!$C$1:$D$1803,2)</f>
        <v>Male</v>
      </c>
      <c r="F830">
        <f t="shared" si="157"/>
        <v>42</v>
      </c>
      <c r="G830">
        <f t="shared" si="158"/>
        <v>40</v>
      </c>
      <c r="H830" t="str">
        <f t="shared" si="160"/>
        <v>R7</v>
      </c>
      <c r="I830" t="str">
        <f>VLOOKUP(V830,Guide!$B$12:$C$18,2,0)</f>
        <v>ENG</v>
      </c>
      <c r="J830" s="12" t="str">
        <f t="shared" si="161"/>
        <v>C4</v>
      </c>
      <c r="K830" s="12">
        <v>31319</v>
      </c>
      <c r="L830" s="12" t="str">
        <f t="shared" si="162"/>
        <v>Millennial</v>
      </c>
      <c r="M830">
        <f t="shared" ca="1" si="163"/>
        <v>39</v>
      </c>
      <c r="N830" s="12">
        <v>43241</v>
      </c>
      <c r="O830" s="14">
        <f t="shared" ca="1" si="164"/>
        <v>6</v>
      </c>
      <c r="P830" s="13">
        <v>201724</v>
      </c>
      <c r="Q830" s="13" t="str">
        <f t="shared" ca="1" si="165"/>
        <v>5 - 10 Year</v>
      </c>
      <c r="R830" s="3" t="str">
        <f t="shared" ca="1" si="168"/>
        <v>10%</v>
      </c>
      <c r="S830" s="13">
        <f t="shared" ca="1" si="166"/>
        <v>20172.400000000001</v>
      </c>
      <c r="T830" s="13">
        <f t="shared" ca="1" si="167"/>
        <v>181551.6</v>
      </c>
      <c r="U830" t="str">
        <f>VLOOKUP(MID(B830,G830,F830-G830),Department!$A$1:$C$20,2,0)</f>
        <v>AI Engineer</v>
      </c>
      <c r="V830" t="str">
        <f>VLOOKUP(U830,Department!$B$1:$C$20,2,0)</f>
        <v>Engineering and Data</v>
      </c>
      <c r="W830" t="str">
        <f>VLOOKUP(MID(B830,FIND(":",B830,F830+1)+1,2),Employee!$G$1:$H$8,2,0)</f>
        <v>Australia</v>
      </c>
    </row>
    <row r="831" spans="1:23" x14ac:dyDescent="0.35">
      <c r="A831" t="str">
        <f t="shared" si="156"/>
        <v>EMP-OPR-R11-2017</v>
      </c>
      <c r="B831" t="s">
        <v>895</v>
      </c>
      <c r="C831" t="str">
        <f t="shared" si="159"/>
        <v>N19618</v>
      </c>
      <c r="D831" t="str">
        <f>VLOOKUP(C831,Employee!$A$1:$B$1803,2,0)</f>
        <v>Mitzi English</v>
      </c>
      <c r="E831" t="str">
        <f>VLOOKUP(MID(B831,FIND(":",B831,FIND(":",B831)+1)+1,1),Employee!$C$1:$D$1803,2)</f>
        <v>Female</v>
      </c>
      <c r="F831">
        <f t="shared" si="157"/>
        <v>43</v>
      </c>
      <c r="G831">
        <f t="shared" si="158"/>
        <v>40</v>
      </c>
      <c r="H831" t="str">
        <f t="shared" si="160"/>
        <v>R11</v>
      </c>
      <c r="I831" t="str">
        <f>VLOOKUP(V831,Guide!$B$12:$C$18,2,0)</f>
        <v>OPR</v>
      </c>
      <c r="J831" s="12" t="str">
        <f t="shared" si="161"/>
        <v>C1</v>
      </c>
      <c r="K831" s="12">
        <v>32793</v>
      </c>
      <c r="L831" s="12" t="str">
        <f t="shared" si="162"/>
        <v>Millennial</v>
      </c>
      <c r="M831">
        <f t="shared" ca="1" si="163"/>
        <v>35</v>
      </c>
      <c r="N831" s="12">
        <v>43080</v>
      </c>
      <c r="O831" s="14">
        <f t="shared" ca="1" si="164"/>
        <v>7</v>
      </c>
      <c r="P831" s="13">
        <v>118142</v>
      </c>
      <c r="Q831" s="13" t="str">
        <f t="shared" ca="1" si="165"/>
        <v>5 - 10 Year</v>
      </c>
      <c r="R831" s="3" t="str">
        <f t="shared" ca="1" si="168"/>
        <v>10%</v>
      </c>
      <c r="S831" s="13">
        <f t="shared" ca="1" si="166"/>
        <v>11814.2</v>
      </c>
      <c r="T831" s="13">
        <f t="shared" ca="1" si="167"/>
        <v>106327.8</v>
      </c>
      <c r="U831" t="str">
        <f>VLOOKUP(MID(B831,G831,F831-G831),Department!$A$1:$C$20,2,0)</f>
        <v>Technical Support</v>
      </c>
      <c r="V831" t="str">
        <f>VLOOKUP(U831,Department!$B$1:$C$20,2,0)</f>
        <v>Operation</v>
      </c>
      <c r="W831" t="str">
        <f>VLOOKUP(MID(B831,FIND(":",B831,F831+1)+1,2),Employee!$G$1:$H$8,2,0)</f>
        <v>United States Of America</v>
      </c>
    </row>
    <row r="832" spans="1:23" x14ac:dyDescent="0.35">
      <c r="A832" t="str">
        <f t="shared" si="156"/>
        <v>EMP-PM-R6-2013</v>
      </c>
      <c r="B832" t="s">
        <v>896</v>
      </c>
      <c r="C832" t="str">
        <f t="shared" si="159"/>
        <v>N8612</v>
      </c>
      <c r="D832" t="str">
        <f>VLOOKUP(C832,Employee!$A$1:$B$1803,2,0)</f>
        <v>Garry Rosales</v>
      </c>
      <c r="E832" t="str">
        <f>VLOOKUP(MID(B832,FIND(":",B832,FIND(":",B832)+1)+1,1),Employee!$C$1:$D$1803,2)</f>
        <v>Male</v>
      </c>
      <c r="F832">
        <f t="shared" si="157"/>
        <v>41</v>
      </c>
      <c r="G832">
        <f t="shared" si="158"/>
        <v>39</v>
      </c>
      <c r="H832" t="str">
        <f t="shared" si="160"/>
        <v>R6</v>
      </c>
      <c r="I832" t="str">
        <f>VLOOKUP(V832,Guide!$B$12:$C$18,2,0)</f>
        <v>PM</v>
      </c>
      <c r="J832" s="12" t="str">
        <f t="shared" si="161"/>
        <v>C2</v>
      </c>
      <c r="K832" s="12">
        <v>31260</v>
      </c>
      <c r="L832" s="12" t="str">
        <f t="shared" si="162"/>
        <v>Millennial</v>
      </c>
      <c r="M832">
        <f t="shared" ca="1" si="163"/>
        <v>39</v>
      </c>
      <c r="N832" s="12">
        <v>41417</v>
      </c>
      <c r="O832" s="14">
        <f t="shared" ca="1" si="164"/>
        <v>11</v>
      </c>
      <c r="P832" s="13">
        <v>235241</v>
      </c>
      <c r="Q832" s="13" t="str">
        <f t="shared" ca="1" si="165"/>
        <v>11 - 15 Year</v>
      </c>
      <c r="R832" s="3" t="str">
        <f t="shared" ca="1" si="168"/>
        <v>15%</v>
      </c>
      <c r="S832" s="13">
        <f t="shared" ca="1" si="166"/>
        <v>35286.15</v>
      </c>
      <c r="T832" s="13">
        <f t="shared" ca="1" si="167"/>
        <v>199954.85</v>
      </c>
      <c r="U832" t="str">
        <f>VLOOKUP(MID(B832,G832,F832-G832),Department!$A$1:$C$20,2,0)</f>
        <v>UI/UX</v>
      </c>
      <c r="V832" t="str">
        <f>VLOOKUP(U832,Department!$B$1:$C$20,2,0)</f>
        <v>Product Management</v>
      </c>
      <c r="W832" t="str">
        <f>VLOOKUP(MID(B832,FIND(":",B832,F832+1)+1,2),Employee!$G$1:$H$8,2,0)</f>
        <v>Canada</v>
      </c>
    </row>
    <row r="833" spans="1:23" x14ac:dyDescent="0.35">
      <c r="A833" t="str">
        <f t="shared" si="156"/>
        <v>EMP-ENG-R12-2013</v>
      </c>
      <c r="B833" t="s">
        <v>897</v>
      </c>
      <c r="C833" t="str">
        <f t="shared" si="159"/>
        <v>N8894</v>
      </c>
      <c r="D833" t="str">
        <f>VLOOKUP(C833,Employee!$A$1:$B$1803,2,0)</f>
        <v>Cornelia Fleming</v>
      </c>
      <c r="E833" t="str">
        <f>VLOOKUP(MID(B833,FIND(":",B833,FIND(":",B833)+1)+1,1),Employee!$C$1:$D$1803,2)</f>
        <v>Female</v>
      </c>
      <c r="F833">
        <f t="shared" si="157"/>
        <v>42</v>
      </c>
      <c r="G833">
        <f t="shared" si="158"/>
        <v>39</v>
      </c>
      <c r="H833" t="str">
        <f t="shared" si="160"/>
        <v>R12</v>
      </c>
      <c r="I833" t="str">
        <f>VLOOKUP(V833,Guide!$B$12:$C$18,2,0)</f>
        <v>ENG</v>
      </c>
      <c r="J833" s="12" t="str">
        <f t="shared" si="161"/>
        <v>C2</v>
      </c>
      <c r="K833" s="12">
        <v>30796</v>
      </c>
      <c r="L833" s="12" t="str">
        <f t="shared" si="162"/>
        <v>Millennial</v>
      </c>
      <c r="M833">
        <f t="shared" ca="1" si="163"/>
        <v>40</v>
      </c>
      <c r="N833" s="12">
        <v>41470</v>
      </c>
      <c r="O833" s="14">
        <f t="shared" ca="1" si="164"/>
        <v>11</v>
      </c>
      <c r="P833" s="13">
        <v>203711</v>
      </c>
      <c r="Q833" s="13" t="str">
        <f t="shared" ca="1" si="165"/>
        <v>11 - 15 Year</v>
      </c>
      <c r="R833" s="3" t="str">
        <f t="shared" ca="1" si="168"/>
        <v>15%</v>
      </c>
      <c r="S833" s="13">
        <f t="shared" ca="1" si="166"/>
        <v>30556.649999999998</v>
      </c>
      <c r="T833" s="13">
        <f t="shared" ca="1" si="167"/>
        <v>173154.35</v>
      </c>
      <c r="U833" t="str">
        <f>VLOOKUP(MID(B833,G833,F833-G833),Department!$A$1:$C$20,2,0)</f>
        <v>Data Analyst</v>
      </c>
      <c r="V833" t="str">
        <f>VLOOKUP(U833,Department!$B$1:$C$20,2,0)</f>
        <v>Engineering and Data</v>
      </c>
      <c r="W833" t="str">
        <f>VLOOKUP(MID(B833,FIND(":",B833,F833+1)+1,2),Employee!$G$1:$H$8,2,0)</f>
        <v>Canada</v>
      </c>
    </row>
    <row r="834" spans="1:23" x14ac:dyDescent="0.35">
      <c r="A834" t="str">
        <f t="shared" ref="A834:A897" si="169">CONCATENATE("EMP","-",I834,"-",MID(B834,G834,F834-G834),"-",YEAR(N834))</f>
        <v>EMP-ENG-R1-2017</v>
      </c>
      <c r="B834" t="s">
        <v>898</v>
      </c>
      <c r="C834" t="str">
        <f t="shared" si="159"/>
        <v>N18976</v>
      </c>
      <c r="D834" t="str">
        <f>VLOOKUP(C834,Employee!$A$1:$B$1803,2,0)</f>
        <v>Hope Webb</v>
      </c>
      <c r="E834" t="str">
        <f>VLOOKUP(MID(B834,FIND(":",B834,FIND(":",B834)+1)+1,1),Employee!$C$1:$D$1803,2)</f>
        <v>Female</v>
      </c>
      <c r="F834">
        <f t="shared" ref="F834:F897" si="170">FIND(",",B834,G834+1)</f>
        <v>42</v>
      </c>
      <c r="G834">
        <f t="shared" ref="G834:G897" si="171">FIND(":",B834,FIND(":",B834,FIND(":",B834)+1)+1)+1</f>
        <v>40</v>
      </c>
      <c r="H834" t="str">
        <f t="shared" si="160"/>
        <v>R1</v>
      </c>
      <c r="I834" t="str">
        <f>VLOOKUP(V834,Guide!$B$12:$C$18,2,0)</f>
        <v>ENG</v>
      </c>
      <c r="J834" s="12" t="str">
        <f t="shared" si="161"/>
        <v>C4</v>
      </c>
      <c r="K834" s="12">
        <v>28555</v>
      </c>
      <c r="L834" s="12" t="str">
        <f t="shared" si="162"/>
        <v>Gen X</v>
      </c>
      <c r="M834">
        <f t="shared" ca="1" si="163"/>
        <v>46</v>
      </c>
      <c r="N834" s="12">
        <v>42989</v>
      </c>
      <c r="O834" s="14">
        <f t="shared" ca="1" si="164"/>
        <v>7</v>
      </c>
      <c r="P834" s="13">
        <v>495905</v>
      </c>
      <c r="Q834" s="13" t="str">
        <f t="shared" ca="1" si="165"/>
        <v>5 - 10 Year</v>
      </c>
      <c r="R834" s="3" t="str">
        <f t="shared" ca="1" si="168"/>
        <v>10%</v>
      </c>
      <c r="S834" s="13">
        <f t="shared" ca="1" si="166"/>
        <v>49590.5</v>
      </c>
      <c r="T834" s="13">
        <f t="shared" ca="1" si="167"/>
        <v>446314.5</v>
      </c>
      <c r="U834" t="str">
        <f>VLOOKUP(MID(B834,G834,F834-G834),Department!$A$1:$C$20,2,0)</f>
        <v>BackEnd Developer</v>
      </c>
      <c r="V834" t="str">
        <f>VLOOKUP(U834,Department!$B$1:$C$20,2,0)</f>
        <v>Engineering and Data</v>
      </c>
      <c r="W834" t="str">
        <f>VLOOKUP(MID(B834,FIND(":",B834,F834+1)+1,2),Employee!$G$1:$H$8,2,0)</f>
        <v>Australia</v>
      </c>
    </row>
    <row r="835" spans="1:23" x14ac:dyDescent="0.35">
      <c r="A835" t="str">
        <f t="shared" si="169"/>
        <v>EMP-OPR-R8-2012</v>
      </c>
      <c r="B835" t="s">
        <v>899</v>
      </c>
      <c r="C835" t="str">
        <f t="shared" ref="C835:C898" si="172">MID(B835,FIND(":",B835)+1,FIND(",",B835)-(FIND(":",B835)+1))</f>
        <v>N7083</v>
      </c>
      <c r="D835" t="str">
        <f>VLOOKUP(C835,Employee!$A$1:$B$1803,2,0)</f>
        <v>Andreas Padilla</v>
      </c>
      <c r="E835" t="str">
        <f>VLOOKUP(MID(B835,FIND(":",B835,FIND(":",B835)+1)+1,1),Employee!$C$1:$D$1803,2)</f>
        <v>Male</v>
      </c>
      <c r="F835">
        <f t="shared" si="170"/>
        <v>41</v>
      </c>
      <c r="G835">
        <f t="shared" si="171"/>
        <v>39</v>
      </c>
      <c r="H835" t="str">
        <f t="shared" ref="H835:H898" si="173">MID(B835,G835,F835-G835)</f>
        <v>R8</v>
      </c>
      <c r="I835" t="str">
        <f>VLOOKUP(V835,Guide!$B$12:$C$18,2,0)</f>
        <v>OPR</v>
      </c>
      <c r="J835" s="12" t="str">
        <f t="shared" ref="J835:J898" si="174">MID(B835,FIND(":",B835,F835+1)+1,2)</f>
        <v>C5</v>
      </c>
      <c r="K835" s="12">
        <v>30961</v>
      </c>
      <c r="L835" s="12" t="str">
        <f t="shared" ref="L835:L898" si="175">IF(YEAR(K835)&gt;=2013, "Gen Alpha", IF(YEAR(K835)&gt;=1997, "Gen Z", IF(YEAR(K835)&gt;=1981, "Millennial", IF(YEAR(K835)&gt;=1965, "Gen X", IF(YEAR(K835)&gt;=1946, "Baby Boomer", "Sebelum Baby Boomer")))))</f>
        <v>Millennial</v>
      </c>
      <c r="M835">
        <f t="shared" ref="M835:M898" ca="1" si="176">ROUNDDOWN(YEARFRAC(K835,TODAY()),0)</f>
        <v>40</v>
      </c>
      <c r="N835" s="12">
        <v>41050</v>
      </c>
      <c r="O835" s="14">
        <f t="shared" ref="O835:O898" ca="1" si="177">ROUNDDOWN(YEARFRAC(N835,TODAY()),0)</f>
        <v>12</v>
      </c>
      <c r="P835" s="13">
        <v>224635</v>
      </c>
      <c r="Q835" s="13" t="str">
        <f t="shared" ref="Q835:Q898" ca="1" si="178">_xlfn.IFS(R835="10%","5 - 10 Year",R835="15%","11 - 15 Year",R835="20%","16 - 20 Year")</f>
        <v>11 - 15 Year</v>
      </c>
      <c r="R835" s="3" t="str">
        <f t="shared" ca="1" si="168"/>
        <v>15%</v>
      </c>
      <c r="S835" s="13">
        <f t="shared" ref="S835:S898" ca="1" si="179">P835*R835</f>
        <v>33695.25</v>
      </c>
      <c r="T835" s="13">
        <f t="shared" ref="T835:T898" ca="1" si="180">P835-S835</f>
        <v>190939.75</v>
      </c>
      <c r="U835" t="str">
        <f>VLOOKUP(MID(B835,G835,F835-G835),Department!$A$1:$C$20,2,0)</f>
        <v>DevOps Engineer</v>
      </c>
      <c r="V835" t="str">
        <f>VLOOKUP(U835,Department!$B$1:$C$20,2,0)</f>
        <v>Operation</v>
      </c>
      <c r="W835" t="str">
        <f>VLOOKUP(MID(B835,FIND(":",B835,F835+1)+1,2),Employee!$G$1:$H$8,2,0)</f>
        <v>Germany</v>
      </c>
    </row>
    <row r="836" spans="1:23" x14ac:dyDescent="0.35">
      <c r="A836" t="str">
        <f t="shared" si="169"/>
        <v>EMP-PM-R6-2013</v>
      </c>
      <c r="B836" t="s">
        <v>900</v>
      </c>
      <c r="C836" t="str">
        <f t="shared" si="172"/>
        <v>N8140</v>
      </c>
      <c r="D836" t="str">
        <f>VLOOKUP(C836,Employee!$A$1:$B$1803,2,0)</f>
        <v>Dianne Olson</v>
      </c>
      <c r="E836" t="str">
        <f>VLOOKUP(MID(B836,FIND(":",B836,FIND(":",B836)+1)+1,1),Employee!$C$1:$D$1803,2)</f>
        <v>Female</v>
      </c>
      <c r="F836">
        <f t="shared" si="170"/>
        <v>41</v>
      </c>
      <c r="G836">
        <f t="shared" si="171"/>
        <v>39</v>
      </c>
      <c r="H836" t="str">
        <f t="shared" si="173"/>
        <v>R6</v>
      </c>
      <c r="I836" t="str">
        <f>VLOOKUP(V836,Guide!$B$12:$C$18,2,0)</f>
        <v>PM</v>
      </c>
      <c r="J836" s="12" t="str">
        <f t="shared" si="174"/>
        <v>C2</v>
      </c>
      <c r="K836" s="12">
        <v>33292</v>
      </c>
      <c r="L836" s="12" t="str">
        <f t="shared" si="175"/>
        <v>Millennial</v>
      </c>
      <c r="M836">
        <f t="shared" ca="1" si="176"/>
        <v>34</v>
      </c>
      <c r="N836" s="12">
        <v>41456</v>
      </c>
      <c r="O836" s="14">
        <f t="shared" ca="1" si="177"/>
        <v>11</v>
      </c>
      <c r="P836" s="13">
        <v>220212</v>
      </c>
      <c r="Q836" s="13" t="str">
        <f t="shared" ca="1" si="178"/>
        <v>11 - 15 Year</v>
      </c>
      <c r="R836" s="3" t="str">
        <f t="shared" ref="R836:R899" ca="1" si="181">_xlfn.IFS(AND(O836&gt;=5,O836&lt;=10),"10%",AND(O836&gt;=11,O836&lt;=15),"15%",AND(O836&gt;=16,O836&lt;=20),"20%")</f>
        <v>15%</v>
      </c>
      <c r="S836" s="13">
        <f t="shared" ca="1" si="179"/>
        <v>33031.799999999996</v>
      </c>
      <c r="T836" s="13">
        <f t="shared" ca="1" si="180"/>
        <v>187180.2</v>
      </c>
      <c r="U836" t="str">
        <f>VLOOKUP(MID(B836,G836,F836-G836),Department!$A$1:$C$20,2,0)</f>
        <v>UI/UX</v>
      </c>
      <c r="V836" t="str">
        <f>VLOOKUP(U836,Department!$B$1:$C$20,2,0)</f>
        <v>Product Management</v>
      </c>
      <c r="W836" t="str">
        <f>VLOOKUP(MID(B836,FIND(":",B836,F836+1)+1,2),Employee!$G$1:$H$8,2,0)</f>
        <v>Canada</v>
      </c>
    </row>
    <row r="837" spans="1:23" x14ac:dyDescent="0.35">
      <c r="A837" t="str">
        <f t="shared" si="169"/>
        <v>EMP-PM-R6-2018</v>
      </c>
      <c r="B837" t="s">
        <v>901</v>
      </c>
      <c r="C837" t="str">
        <f t="shared" si="172"/>
        <v>N20189</v>
      </c>
      <c r="D837" t="str">
        <f>VLOOKUP(C837,Employee!$A$1:$B$1803,2,0)</f>
        <v>Kim Stafford</v>
      </c>
      <c r="E837" t="str">
        <f>VLOOKUP(MID(B837,FIND(":",B837,FIND(":",B837)+1)+1,1),Employee!$C$1:$D$1803,2)</f>
        <v>Male</v>
      </c>
      <c r="F837">
        <f t="shared" si="170"/>
        <v>42</v>
      </c>
      <c r="G837">
        <f t="shared" si="171"/>
        <v>40</v>
      </c>
      <c r="H837" t="str">
        <f t="shared" si="173"/>
        <v>R6</v>
      </c>
      <c r="I837" t="str">
        <f>VLOOKUP(V837,Guide!$B$12:$C$18,2,0)</f>
        <v>PM</v>
      </c>
      <c r="J837" s="12" t="str">
        <f t="shared" si="174"/>
        <v>C2</v>
      </c>
      <c r="K837" s="12">
        <v>32819</v>
      </c>
      <c r="L837" s="12" t="str">
        <f t="shared" si="175"/>
        <v>Millennial</v>
      </c>
      <c r="M837">
        <f t="shared" ca="1" si="176"/>
        <v>35</v>
      </c>
      <c r="N837" s="12">
        <v>43234</v>
      </c>
      <c r="O837" s="14">
        <f t="shared" ca="1" si="177"/>
        <v>6</v>
      </c>
      <c r="P837" s="13">
        <v>90509</v>
      </c>
      <c r="Q837" s="13" t="str">
        <f t="shared" ca="1" si="178"/>
        <v>5 - 10 Year</v>
      </c>
      <c r="R837" s="3" t="str">
        <f t="shared" ca="1" si="181"/>
        <v>10%</v>
      </c>
      <c r="S837" s="13">
        <f t="shared" ca="1" si="179"/>
        <v>9050.9</v>
      </c>
      <c r="T837" s="13">
        <f t="shared" ca="1" si="180"/>
        <v>81458.100000000006</v>
      </c>
      <c r="U837" t="str">
        <f>VLOOKUP(MID(B837,G837,F837-G837),Department!$A$1:$C$20,2,0)</f>
        <v>UI/UX</v>
      </c>
      <c r="V837" t="str">
        <f>VLOOKUP(U837,Department!$B$1:$C$20,2,0)</f>
        <v>Product Management</v>
      </c>
      <c r="W837" t="str">
        <f>VLOOKUP(MID(B837,FIND(":",B837,F837+1)+1,2),Employee!$G$1:$H$8,2,0)</f>
        <v>Canada</v>
      </c>
    </row>
    <row r="838" spans="1:23" x14ac:dyDescent="0.35">
      <c r="A838" t="str">
        <f t="shared" si="169"/>
        <v>EMP-PM-R5-2013</v>
      </c>
      <c r="B838" t="s">
        <v>902</v>
      </c>
      <c r="C838" t="str">
        <f t="shared" si="172"/>
        <v>N8334</v>
      </c>
      <c r="D838" t="str">
        <f>VLOOKUP(C838,Employee!$A$1:$B$1803,2,0)</f>
        <v>Sonny Owen</v>
      </c>
      <c r="E838" t="str">
        <f>VLOOKUP(MID(B838,FIND(":",B838,FIND(":",B838)+1)+1,1),Employee!$C$1:$D$1803,2)</f>
        <v>Male</v>
      </c>
      <c r="F838">
        <f t="shared" si="170"/>
        <v>41</v>
      </c>
      <c r="G838">
        <f t="shared" si="171"/>
        <v>39</v>
      </c>
      <c r="H838" t="str">
        <f t="shared" si="173"/>
        <v>R5</v>
      </c>
      <c r="I838" t="str">
        <f>VLOOKUP(V838,Guide!$B$12:$C$18,2,0)</f>
        <v>PM</v>
      </c>
      <c r="J838" s="12" t="str">
        <f t="shared" si="174"/>
        <v>C6</v>
      </c>
      <c r="K838" s="12">
        <v>31495</v>
      </c>
      <c r="L838" s="12" t="str">
        <f t="shared" si="175"/>
        <v>Millennial</v>
      </c>
      <c r="M838">
        <f t="shared" ca="1" si="176"/>
        <v>38</v>
      </c>
      <c r="N838" s="12">
        <v>41365</v>
      </c>
      <c r="O838" s="14">
        <f t="shared" ca="1" si="177"/>
        <v>11</v>
      </c>
      <c r="P838" s="13">
        <v>147368</v>
      </c>
      <c r="Q838" s="13" t="str">
        <f t="shared" ca="1" si="178"/>
        <v>11 - 15 Year</v>
      </c>
      <c r="R838" s="3" t="str">
        <f t="shared" ca="1" si="181"/>
        <v>15%</v>
      </c>
      <c r="S838" s="13">
        <f t="shared" ca="1" si="179"/>
        <v>22105.200000000001</v>
      </c>
      <c r="T838" s="13">
        <f t="shared" ca="1" si="180"/>
        <v>125262.8</v>
      </c>
      <c r="U838" t="str">
        <f>VLOOKUP(MID(B838,G838,F838-G838),Department!$A$1:$C$20,2,0)</f>
        <v>Product Manager</v>
      </c>
      <c r="V838" t="str">
        <f>VLOOKUP(U838,Department!$B$1:$C$20,2,0)</f>
        <v>Product Management</v>
      </c>
      <c r="W838" t="str">
        <f>VLOOKUP(MID(B838,FIND(":",B838,F838+1)+1,2),Employee!$G$1:$H$8,2,0)</f>
        <v>France</v>
      </c>
    </row>
    <row r="839" spans="1:23" x14ac:dyDescent="0.35">
      <c r="A839" t="str">
        <f t="shared" si="169"/>
        <v>EMP-SM-R15-2019</v>
      </c>
      <c r="B839" t="s">
        <v>903</v>
      </c>
      <c r="C839" t="str">
        <f t="shared" si="172"/>
        <v>N22189</v>
      </c>
      <c r="D839" t="str">
        <f>VLOOKUP(C839,Employee!$A$1:$B$1803,2,0)</f>
        <v>Emmett Stuart</v>
      </c>
      <c r="E839" t="str">
        <f>VLOOKUP(MID(B839,FIND(":",B839,FIND(":",B839)+1)+1,1),Employee!$C$1:$D$1803,2)</f>
        <v>Male</v>
      </c>
      <c r="F839">
        <f t="shared" si="170"/>
        <v>43</v>
      </c>
      <c r="G839">
        <f t="shared" si="171"/>
        <v>40</v>
      </c>
      <c r="H839" t="str">
        <f t="shared" si="173"/>
        <v>R15</v>
      </c>
      <c r="I839" t="str">
        <f>VLOOKUP(V839,Guide!$B$12:$C$18,2,0)</f>
        <v>SM</v>
      </c>
      <c r="J839" s="12" t="str">
        <f t="shared" si="174"/>
        <v>C5</v>
      </c>
      <c r="K839" s="12">
        <v>32097</v>
      </c>
      <c r="L839" s="12" t="str">
        <f t="shared" si="175"/>
        <v>Millennial</v>
      </c>
      <c r="M839">
        <f t="shared" ca="1" si="176"/>
        <v>37</v>
      </c>
      <c r="N839" s="12">
        <v>43661</v>
      </c>
      <c r="O839" s="14">
        <f t="shared" ca="1" si="177"/>
        <v>5</v>
      </c>
      <c r="P839" s="13">
        <v>167600</v>
      </c>
      <c r="Q839" s="13" t="str">
        <f t="shared" ca="1" si="178"/>
        <v>5 - 10 Year</v>
      </c>
      <c r="R839" s="3" t="str">
        <f t="shared" ca="1" si="181"/>
        <v>10%</v>
      </c>
      <c r="S839" s="13">
        <f t="shared" ca="1" si="179"/>
        <v>16760</v>
      </c>
      <c r="T839" s="13">
        <f t="shared" ca="1" si="180"/>
        <v>150840</v>
      </c>
      <c r="U839" t="str">
        <f>VLOOKUP(MID(B839,G839,F839-G839),Department!$A$1:$C$20,2,0)</f>
        <v>Sales</v>
      </c>
      <c r="V839" t="str">
        <f>VLOOKUP(U839,Department!$B$1:$C$20,2,0)</f>
        <v>Sales and Marketing</v>
      </c>
      <c r="W839" t="str">
        <f>VLOOKUP(MID(B839,FIND(":",B839,F839+1)+1,2),Employee!$G$1:$H$8,2,0)</f>
        <v>Germany</v>
      </c>
    </row>
    <row r="840" spans="1:23" x14ac:dyDescent="0.35">
      <c r="A840" t="str">
        <f t="shared" si="169"/>
        <v>EMP-SM-R10-2017</v>
      </c>
      <c r="B840" t="s">
        <v>904</v>
      </c>
      <c r="C840" t="str">
        <f t="shared" si="172"/>
        <v>N18301</v>
      </c>
      <c r="D840" t="str">
        <f>VLOOKUP(C840,Employee!$A$1:$B$1803,2,0)</f>
        <v>Edwina Solis</v>
      </c>
      <c r="E840" t="str">
        <f>VLOOKUP(MID(B840,FIND(":",B840,FIND(":",B840)+1)+1,1),Employee!$C$1:$D$1803,2)</f>
        <v>Female</v>
      </c>
      <c r="F840">
        <f t="shared" si="170"/>
        <v>43</v>
      </c>
      <c r="G840">
        <f t="shared" si="171"/>
        <v>40</v>
      </c>
      <c r="H840" t="str">
        <f t="shared" si="173"/>
        <v>R10</v>
      </c>
      <c r="I840" t="str">
        <f>VLOOKUP(V840,Guide!$B$12:$C$18,2,0)</f>
        <v>SM</v>
      </c>
      <c r="J840" s="12" t="str">
        <f t="shared" si="174"/>
        <v>C1</v>
      </c>
      <c r="K840" s="12">
        <v>33280</v>
      </c>
      <c r="L840" s="12" t="str">
        <f t="shared" si="175"/>
        <v>Millennial</v>
      </c>
      <c r="M840">
        <f t="shared" ca="1" si="176"/>
        <v>34</v>
      </c>
      <c r="N840" s="12">
        <v>42894</v>
      </c>
      <c r="O840" s="14">
        <f t="shared" ca="1" si="177"/>
        <v>7</v>
      </c>
      <c r="P840" s="13">
        <v>104129</v>
      </c>
      <c r="Q840" s="13" t="str">
        <f t="shared" ca="1" si="178"/>
        <v>5 - 10 Year</v>
      </c>
      <c r="R840" s="3" t="str">
        <f t="shared" ca="1" si="181"/>
        <v>10%</v>
      </c>
      <c r="S840" s="13">
        <f t="shared" ca="1" si="179"/>
        <v>10412.900000000001</v>
      </c>
      <c r="T840" s="13">
        <f t="shared" ca="1" si="180"/>
        <v>93716.1</v>
      </c>
      <c r="U840" t="str">
        <f>VLOOKUP(MID(B840,G840,F840-G840),Department!$A$1:$C$20,2,0)</f>
        <v>Marketing</v>
      </c>
      <c r="V840" t="str">
        <f>VLOOKUP(U840,Department!$B$1:$C$20,2,0)</f>
        <v>Sales and Marketing</v>
      </c>
      <c r="W840" t="str">
        <f>VLOOKUP(MID(B840,FIND(":",B840,F840+1)+1,2),Employee!$G$1:$H$8,2,0)</f>
        <v>United States Of America</v>
      </c>
    </row>
    <row r="841" spans="1:23" x14ac:dyDescent="0.35">
      <c r="A841" t="str">
        <f t="shared" si="169"/>
        <v>EMP-OPR-R16-2015</v>
      </c>
      <c r="B841" t="s">
        <v>905</v>
      </c>
      <c r="C841" t="str">
        <f t="shared" si="172"/>
        <v>N12006</v>
      </c>
      <c r="D841" t="str">
        <f>VLOOKUP(C841,Employee!$A$1:$B$1803,2,0)</f>
        <v>Dionne Mclaughlin</v>
      </c>
      <c r="E841" t="str">
        <f>VLOOKUP(MID(B841,FIND(":",B841,FIND(":",B841)+1)+1,1),Employee!$C$1:$D$1803,2)</f>
        <v>Female</v>
      </c>
      <c r="F841">
        <f t="shared" si="170"/>
        <v>43</v>
      </c>
      <c r="G841">
        <f t="shared" si="171"/>
        <v>40</v>
      </c>
      <c r="H841" t="str">
        <f t="shared" si="173"/>
        <v>R16</v>
      </c>
      <c r="I841" t="str">
        <f>VLOOKUP(V841,Guide!$B$12:$C$18,2,0)</f>
        <v>OPR</v>
      </c>
      <c r="J841" s="12" t="str">
        <f t="shared" si="174"/>
        <v>C7</v>
      </c>
      <c r="K841" s="12">
        <v>31975</v>
      </c>
      <c r="L841" s="12" t="str">
        <f t="shared" si="175"/>
        <v>Millennial</v>
      </c>
      <c r="M841">
        <f t="shared" ca="1" si="176"/>
        <v>37</v>
      </c>
      <c r="N841" s="12">
        <v>42054</v>
      </c>
      <c r="O841" s="14">
        <f t="shared" ca="1" si="177"/>
        <v>10</v>
      </c>
      <c r="P841" s="13">
        <v>161941</v>
      </c>
      <c r="Q841" s="13" t="str">
        <f t="shared" ca="1" si="178"/>
        <v>5 - 10 Year</v>
      </c>
      <c r="R841" s="3" t="str">
        <f t="shared" ca="1" si="181"/>
        <v>10%</v>
      </c>
      <c r="S841" s="13">
        <f t="shared" ca="1" si="179"/>
        <v>16194.1</v>
      </c>
      <c r="T841" s="13">
        <f t="shared" ca="1" si="180"/>
        <v>145746.9</v>
      </c>
      <c r="U841" t="str">
        <f>VLOOKUP(MID(B841,G841,F841-G841),Department!$A$1:$C$20,2,0)</f>
        <v>IT Support</v>
      </c>
      <c r="V841" t="str">
        <f>VLOOKUP(U841,Department!$B$1:$C$20,2,0)</f>
        <v>Operation</v>
      </c>
      <c r="W841" t="str">
        <f>VLOOKUP(MID(B841,FIND(":",B841,F841+1)+1,2),Employee!$G$1:$H$8,2,0)</f>
        <v>Argentina</v>
      </c>
    </row>
    <row r="842" spans="1:23" x14ac:dyDescent="0.35">
      <c r="A842" t="str">
        <f t="shared" si="169"/>
        <v>EMP-OPR-R2-2013</v>
      </c>
      <c r="B842" t="s">
        <v>906</v>
      </c>
      <c r="C842" t="str">
        <f t="shared" si="172"/>
        <v>N8823</v>
      </c>
      <c r="D842" t="str">
        <f>VLOOKUP(C842,Employee!$A$1:$B$1803,2,0)</f>
        <v>Diann Fox</v>
      </c>
      <c r="E842" t="str">
        <f>VLOOKUP(MID(B842,FIND(":",B842,FIND(":",B842)+1)+1,1),Employee!$C$1:$D$1803,2)</f>
        <v>Female</v>
      </c>
      <c r="F842">
        <f t="shared" si="170"/>
        <v>41</v>
      </c>
      <c r="G842">
        <f t="shared" si="171"/>
        <v>39</v>
      </c>
      <c r="H842" t="str">
        <f t="shared" si="173"/>
        <v>R2</v>
      </c>
      <c r="I842" t="str">
        <f>VLOOKUP(V842,Guide!$B$12:$C$18,2,0)</f>
        <v>OPR</v>
      </c>
      <c r="J842" s="12" t="str">
        <f t="shared" si="174"/>
        <v>C6</v>
      </c>
      <c r="K842" s="12">
        <v>31915</v>
      </c>
      <c r="L842" s="12" t="str">
        <f t="shared" si="175"/>
        <v>Millennial</v>
      </c>
      <c r="M842">
        <f t="shared" ca="1" si="176"/>
        <v>37</v>
      </c>
      <c r="N842" s="12">
        <v>41452</v>
      </c>
      <c r="O842" s="14">
        <f t="shared" ca="1" si="177"/>
        <v>11</v>
      </c>
      <c r="P842" s="13">
        <v>371471</v>
      </c>
      <c r="Q842" s="13" t="str">
        <f t="shared" ca="1" si="178"/>
        <v>11 - 15 Year</v>
      </c>
      <c r="R842" s="3" t="str">
        <f t="shared" ca="1" si="181"/>
        <v>15%</v>
      </c>
      <c r="S842" s="13">
        <f t="shared" ca="1" si="179"/>
        <v>55720.65</v>
      </c>
      <c r="T842" s="13">
        <f t="shared" ca="1" si="180"/>
        <v>315750.34999999998</v>
      </c>
      <c r="U842" t="str">
        <f>VLOOKUP(MID(B842,G842,F842-G842),Department!$A$1:$C$20,2,0)</f>
        <v>Network Engineer</v>
      </c>
      <c r="V842" t="str">
        <f>VLOOKUP(U842,Department!$B$1:$C$20,2,0)</f>
        <v>Operation</v>
      </c>
      <c r="W842" t="str">
        <f>VLOOKUP(MID(B842,FIND(":",B842,F842+1)+1,2),Employee!$G$1:$H$8,2,0)</f>
        <v>France</v>
      </c>
    </row>
    <row r="843" spans="1:23" x14ac:dyDescent="0.35">
      <c r="A843" t="str">
        <f t="shared" si="169"/>
        <v>EMP-FN-R19-2013</v>
      </c>
      <c r="B843" t="s">
        <v>907</v>
      </c>
      <c r="C843" t="str">
        <f t="shared" si="172"/>
        <v>N8693</v>
      </c>
      <c r="D843" t="str">
        <f>VLOOKUP(C843,Employee!$A$1:$B$1803,2,0)</f>
        <v>Lesley Carroll</v>
      </c>
      <c r="E843" t="str">
        <f>VLOOKUP(MID(B843,FIND(":",B843,FIND(":",B843)+1)+1,1),Employee!$C$1:$D$1803,2)</f>
        <v>Male</v>
      </c>
      <c r="F843">
        <f t="shared" si="170"/>
        <v>42</v>
      </c>
      <c r="G843">
        <f t="shared" si="171"/>
        <v>39</v>
      </c>
      <c r="H843" t="str">
        <f t="shared" si="173"/>
        <v>R19</v>
      </c>
      <c r="I843" t="str">
        <f>VLOOKUP(V843,Guide!$B$12:$C$18,2,0)</f>
        <v>FN</v>
      </c>
      <c r="J843" s="12" t="str">
        <f t="shared" si="174"/>
        <v>C5</v>
      </c>
      <c r="K843" s="12">
        <v>28946</v>
      </c>
      <c r="L843" s="12" t="str">
        <f t="shared" si="175"/>
        <v>Gen X</v>
      </c>
      <c r="M843">
        <f t="shared" ca="1" si="176"/>
        <v>45</v>
      </c>
      <c r="N843" s="12">
        <v>41435</v>
      </c>
      <c r="O843" s="14">
        <f t="shared" ca="1" si="177"/>
        <v>11</v>
      </c>
      <c r="P843" s="13">
        <v>272643</v>
      </c>
      <c r="Q843" s="13" t="str">
        <f t="shared" ca="1" si="178"/>
        <v>11 - 15 Year</v>
      </c>
      <c r="R843" s="3" t="str">
        <f t="shared" ca="1" si="181"/>
        <v>15%</v>
      </c>
      <c r="S843" s="13">
        <f t="shared" ca="1" si="179"/>
        <v>40896.449999999997</v>
      </c>
      <c r="T843" s="13">
        <f t="shared" ca="1" si="180"/>
        <v>231746.55</v>
      </c>
      <c r="U843" t="str">
        <f>VLOOKUP(MID(B843,G843,F843-G843),Department!$A$1:$C$20,2,0)</f>
        <v>Accounting</v>
      </c>
      <c r="V843" t="str">
        <f>VLOOKUP(U843,Department!$B$1:$C$20,2,0)</f>
        <v>Finance</v>
      </c>
      <c r="W843" t="str">
        <f>VLOOKUP(MID(B843,FIND(":",B843,F843+1)+1,2),Employee!$G$1:$H$8,2,0)</f>
        <v>Germany</v>
      </c>
    </row>
    <row r="844" spans="1:23" x14ac:dyDescent="0.35">
      <c r="A844" t="str">
        <f t="shared" si="169"/>
        <v>EMP-PM-R5-2017</v>
      </c>
      <c r="B844" t="s">
        <v>908</v>
      </c>
      <c r="C844" t="str">
        <f t="shared" si="172"/>
        <v>N18887</v>
      </c>
      <c r="D844" t="str">
        <f>VLOOKUP(C844,Employee!$A$1:$B$1803,2,0)</f>
        <v>Jamison Norris</v>
      </c>
      <c r="E844" t="str">
        <f>VLOOKUP(MID(B844,FIND(":",B844,FIND(":",B844)+1)+1,1),Employee!$C$1:$D$1803,2)</f>
        <v>Male</v>
      </c>
      <c r="F844">
        <f t="shared" si="170"/>
        <v>42</v>
      </c>
      <c r="G844">
        <f t="shared" si="171"/>
        <v>40</v>
      </c>
      <c r="H844" t="str">
        <f t="shared" si="173"/>
        <v>R5</v>
      </c>
      <c r="I844" t="str">
        <f>VLOOKUP(V844,Guide!$B$12:$C$18,2,0)</f>
        <v>PM</v>
      </c>
      <c r="J844" s="12" t="str">
        <f t="shared" si="174"/>
        <v>C1</v>
      </c>
      <c r="K844" s="12">
        <v>31898</v>
      </c>
      <c r="L844" s="12" t="str">
        <f t="shared" si="175"/>
        <v>Millennial</v>
      </c>
      <c r="M844">
        <f t="shared" ca="1" si="176"/>
        <v>37</v>
      </c>
      <c r="N844" s="12">
        <v>42975</v>
      </c>
      <c r="O844" s="14">
        <f t="shared" ca="1" si="177"/>
        <v>7</v>
      </c>
      <c r="P844" s="13">
        <v>163174</v>
      </c>
      <c r="Q844" s="13" t="str">
        <f t="shared" ca="1" si="178"/>
        <v>5 - 10 Year</v>
      </c>
      <c r="R844" s="3" t="str">
        <f t="shared" ca="1" si="181"/>
        <v>10%</v>
      </c>
      <c r="S844" s="13">
        <f t="shared" ca="1" si="179"/>
        <v>16317.400000000001</v>
      </c>
      <c r="T844" s="13">
        <f t="shared" ca="1" si="180"/>
        <v>146856.6</v>
      </c>
      <c r="U844" t="str">
        <f>VLOOKUP(MID(B844,G844,F844-G844),Department!$A$1:$C$20,2,0)</f>
        <v>Product Manager</v>
      </c>
      <c r="V844" t="str">
        <f>VLOOKUP(U844,Department!$B$1:$C$20,2,0)</f>
        <v>Product Management</v>
      </c>
      <c r="W844" t="str">
        <f>VLOOKUP(MID(B844,FIND(":",B844,F844+1)+1,2),Employee!$G$1:$H$8,2,0)</f>
        <v>United States Of America</v>
      </c>
    </row>
    <row r="845" spans="1:23" x14ac:dyDescent="0.35">
      <c r="A845" t="str">
        <f t="shared" si="169"/>
        <v>EMP-SM-R9-2014</v>
      </c>
      <c r="B845" t="s">
        <v>909</v>
      </c>
      <c r="C845" t="str">
        <f t="shared" si="172"/>
        <v>N9942</v>
      </c>
      <c r="D845" t="str">
        <f>VLOOKUP(C845,Employee!$A$1:$B$1803,2,0)</f>
        <v>Thaddeus Barrett</v>
      </c>
      <c r="E845" t="str">
        <f>VLOOKUP(MID(B845,FIND(":",B845,FIND(":",B845)+1)+1,1),Employee!$C$1:$D$1803,2)</f>
        <v>Male</v>
      </c>
      <c r="F845">
        <f t="shared" si="170"/>
        <v>41</v>
      </c>
      <c r="G845">
        <f t="shared" si="171"/>
        <v>39</v>
      </c>
      <c r="H845" t="str">
        <f t="shared" si="173"/>
        <v>R9</v>
      </c>
      <c r="I845" t="str">
        <f>VLOOKUP(V845,Guide!$B$12:$C$18,2,0)</f>
        <v>SM</v>
      </c>
      <c r="J845" s="12" t="str">
        <f t="shared" si="174"/>
        <v>C3</v>
      </c>
      <c r="K845" s="12">
        <v>30500</v>
      </c>
      <c r="L845" s="12" t="str">
        <f t="shared" si="175"/>
        <v>Millennial</v>
      </c>
      <c r="M845">
        <f t="shared" ca="1" si="176"/>
        <v>41</v>
      </c>
      <c r="N845" s="12">
        <v>41697</v>
      </c>
      <c r="O845" s="14">
        <f t="shared" ca="1" si="177"/>
        <v>10</v>
      </c>
      <c r="P845" s="13">
        <v>207623</v>
      </c>
      <c r="Q845" s="13" t="str">
        <f t="shared" ca="1" si="178"/>
        <v>5 - 10 Year</v>
      </c>
      <c r="R845" s="3" t="str">
        <f t="shared" ca="1" si="181"/>
        <v>10%</v>
      </c>
      <c r="S845" s="13">
        <f t="shared" ca="1" si="179"/>
        <v>20762.300000000003</v>
      </c>
      <c r="T845" s="13">
        <f t="shared" ca="1" si="180"/>
        <v>186860.7</v>
      </c>
      <c r="U845" t="str">
        <f>VLOOKUP(MID(B845,G845,F845-G845),Department!$A$1:$C$20,2,0)</f>
        <v xml:space="preserve">Presales </v>
      </c>
      <c r="V845" t="str">
        <f>VLOOKUP(U845,Department!$B$1:$C$20,2,0)</f>
        <v>Sales and Marketing</v>
      </c>
      <c r="W845" t="str">
        <f>VLOOKUP(MID(B845,FIND(":",B845,F845+1)+1,2),Employee!$G$1:$H$8,2,0)</f>
        <v>United Kingdom</v>
      </c>
    </row>
    <row r="846" spans="1:23" x14ac:dyDescent="0.35">
      <c r="A846" t="str">
        <f t="shared" si="169"/>
        <v>EMP-HR-R18-2014</v>
      </c>
      <c r="B846" t="s">
        <v>910</v>
      </c>
      <c r="C846" t="str">
        <f t="shared" si="172"/>
        <v>N11499</v>
      </c>
      <c r="D846" t="str">
        <f>VLOOKUP(C846,Employee!$A$1:$B$1803,2,0)</f>
        <v>Patricia Harding</v>
      </c>
      <c r="E846" t="str">
        <f>VLOOKUP(MID(B846,FIND(":",B846,FIND(":",B846)+1)+1,1),Employee!$C$1:$D$1803,2)</f>
        <v>Male</v>
      </c>
      <c r="F846">
        <f t="shared" si="170"/>
        <v>43</v>
      </c>
      <c r="G846">
        <f t="shared" si="171"/>
        <v>40</v>
      </c>
      <c r="H846" t="str">
        <f t="shared" si="173"/>
        <v>R18</v>
      </c>
      <c r="I846" t="str">
        <f>VLOOKUP(V846,Guide!$B$12:$C$18,2,0)</f>
        <v>HR</v>
      </c>
      <c r="J846" s="12" t="str">
        <f t="shared" si="174"/>
        <v>C2</v>
      </c>
      <c r="K846" s="12">
        <v>28319</v>
      </c>
      <c r="L846" s="12" t="str">
        <f t="shared" si="175"/>
        <v>Gen X</v>
      </c>
      <c r="M846">
        <f t="shared" ca="1" si="176"/>
        <v>47</v>
      </c>
      <c r="N846" s="12">
        <v>41960</v>
      </c>
      <c r="O846" s="14">
        <f t="shared" ca="1" si="177"/>
        <v>10</v>
      </c>
      <c r="P846" s="13">
        <v>552153</v>
      </c>
      <c r="Q846" s="13" t="str">
        <f t="shared" ca="1" si="178"/>
        <v>5 - 10 Year</v>
      </c>
      <c r="R846" s="3" t="str">
        <f t="shared" ca="1" si="181"/>
        <v>10%</v>
      </c>
      <c r="S846" s="13">
        <f t="shared" ca="1" si="179"/>
        <v>55215.3</v>
      </c>
      <c r="T846" s="13">
        <f t="shared" ca="1" si="180"/>
        <v>496937.7</v>
      </c>
      <c r="U846" t="str">
        <f>VLOOKUP(MID(B846,G846,F846-G846),Department!$A$1:$C$20,2,0)</f>
        <v>HR</v>
      </c>
      <c r="V846" t="str">
        <f>VLOOKUP(U846,Department!$B$1:$C$20,2,0)</f>
        <v>HR</v>
      </c>
      <c r="W846" t="str">
        <f>VLOOKUP(MID(B846,FIND(":",B846,F846+1)+1,2),Employee!$G$1:$H$8,2,0)</f>
        <v>Canada</v>
      </c>
    </row>
    <row r="847" spans="1:23" x14ac:dyDescent="0.35">
      <c r="A847" t="str">
        <f t="shared" si="169"/>
        <v>EMP-OPR-R16-2017</v>
      </c>
      <c r="B847" t="s">
        <v>911</v>
      </c>
      <c r="C847" t="str">
        <f t="shared" si="172"/>
        <v>N17868</v>
      </c>
      <c r="D847" t="str">
        <f>VLOOKUP(C847,Employee!$A$1:$B$1803,2,0)</f>
        <v>Eloise Mccoy</v>
      </c>
      <c r="E847" t="str">
        <f>VLOOKUP(MID(B847,FIND(":",B847,FIND(":",B847)+1)+1,1),Employee!$C$1:$D$1803,2)</f>
        <v>Female</v>
      </c>
      <c r="F847">
        <f t="shared" si="170"/>
        <v>43</v>
      </c>
      <c r="G847">
        <f t="shared" si="171"/>
        <v>40</v>
      </c>
      <c r="H847" t="str">
        <f t="shared" si="173"/>
        <v>R16</v>
      </c>
      <c r="I847" t="str">
        <f>VLOOKUP(V847,Guide!$B$12:$C$18,2,0)</f>
        <v>OPR</v>
      </c>
      <c r="J847" s="12" t="str">
        <f t="shared" si="174"/>
        <v>C3</v>
      </c>
      <c r="K847" s="12">
        <v>30444</v>
      </c>
      <c r="L847" s="12" t="str">
        <f t="shared" si="175"/>
        <v>Millennial</v>
      </c>
      <c r="M847">
        <f t="shared" ca="1" si="176"/>
        <v>41</v>
      </c>
      <c r="N847" s="12">
        <v>42849</v>
      </c>
      <c r="O847" s="14">
        <f t="shared" ca="1" si="177"/>
        <v>7</v>
      </c>
      <c r="P847" s="13">
        <v>107500</v>
      </c>
      <c r="Q847" s="13" t="str">
        <f t="shared" ca="1" si="178"/>
        <v>5 - 10 Year</v>
      </c>
      <c r="R847" s="3" t="str">
        <f t="shared" ca="1" si="181"/>
        <v>10%</v>
      </c>
      <c r="S847" s="13">
        <f t="shared" ca="1" si="179"/>
        <v>10750</v>
      </c>
      <c r="T847" s="13">
        <f t="shared" ca="1" si="180"/>
        <v>96750</v>
      </c>
      <c r="U847" t="str">
        <f>VLOOKUP(MID(B847,G847,F847-G847),Department!$A$1:$C$20,2,0)</f>
        <v>IT Support</v>
      </c>
      <c r="V847" t="str">
        <f>VLOOKUP(U847,Department!$B$1:$C$20,2,0)</f>
        <v>Operation</v>
      </c>
      <c r="W847" t="str">
        <f>VLOOKUP(MID(B847,FIND(":",B847,F847+1)+1,2),Employee!$G$1:$H$8,2,0)</f>
        <v>United Kingdom</v>
      </c>
    </row>
    <row r="848" spans="1:23" x14ac:dyDescent="0.35">
      <c r="A848" t="str">
        <f t="shared" si="169"/>
        <v>EMP-ENG-R13-2017</v>
      </c>
      <c r="B848" t="s">
        <v>912</v>
      </c>
      <c r="C848" t="str">
        <f t="shared" si="172"/>
        <v>N17937</v>
      </c>
      <c r="D848" t="str">
        <f>VLOOKUP(C848,Employee!$A$1:$B$1803,2,0)</f>
        <v>Georgia Mccarty</v>
      </c>
      <c r="E848" t="str">
        <f>VLOOKUP(MID(B848,FIND(":",B848,FIND(":",B848)+1)+1,1),Employee!$C$1:$D$1803,2)</f>
        <v>Female</v>
      </c>
      <c r="F848">
        <f t="shared" si="170"/>
        <v>43</v>
      </c>
      <c r="G848">
        <f t="shared" si="171"/>
        <v>40</v>
      </c>
      <c r="H848" t="str">
        <f t="shared" si="173"/>
        <v>R13</v>
      </c>
      <c r="I848" t="str">
        <f>VLOOKUP(V848,Guide!$B$12:$C$18,2,0)</f>
        <v>ENG</v>
      </c>
      <c r="J848" s="12" t="str">
        <f t="shared" si="174"/>
        <v>C5</v>
      </c>
      <c r="K848" s="12">
        <v>33709</v>
      </c>
      <c r="L848" s="12" t="str">
        <f t="shared" si="175"/>
        <v>Millennial</v>
      </c>
      <c r="M848">
        <f t="shared" ca="1" si="176"/>
        <v>32</v>
      </c>
      <c r="N848" s="12">
        <v>42859</v>
      </c>
      <c r="O848" s="14">
        <f t="shared" ca="1" si="177"/>
        <v>7</v>
      </c>
      <c r="P848" s="13">
        <v>88630</v>
      </c>
      <c r="Q848" s="13" t="str">
        <f t="shared" ca="1" si="178"/>
        <v>5 - 10 Year</v>
      </c>
      <c r="R848" s="3" t="str">
        <f t="shared" ca="1" si="181"/>
        <v>10%</v>
      </c>
      <c r="S848" s="13">
        <f t="shared" ca="1" si="179"/>
        <v>8863</v>
      </c>
      <c r="T848" s="13">
        <f t="shared" ca="1" si="180"/>
        <v>79767</v>
      </c>
      <c r="U848" t="str">
        <f>VLOOKUP(MID(B848,G848,F848-G848),Department!$A$1:$C$20,2,0)</f>
        <v>Data Engineer</v>
      </c>
      <c r="V848" t="str">
        <f>VLOOKUP(U848,Department!$B$1:$C$20,2,0)</f>
        <v>Engineering and Data</v>
      </c>
      <c r="W848" t="str">
        <f>VLOOKUP(MID(B848,FIND(":",B848,F848+1)+1,2),Employee!$G$1:$H$8,2,0)</f>
        <v>Germany</v>
      </c>
    </row>
    <row r="849" spans="1:23" x14ac:dyDescent="0.35">
      <c r="A849" t="str">
        <f t="shared" si="169"/>
        <v>EMP-PM-R6-2012</v>
      </c>
      <c r="B849" t="s">
        <v>913</v>
      </c>
      <c r="C849" t="str">
        <f t="shared" si="172"/>
        <v>N7887</v>
      </c>
      <c r="D849" t="str">
        <f>VLOOKUP(C849,Employee!$A$1:$B$1803,2,0)</f>
        <v>Haywood Cohen</v>
      </c>
      <c r="E849" t="str">
        <f>VLOOKUP(MID(B849,FIND(":",B849,FIND(":",B849)+1)+1,1),Employee!$C$1:$D$1803,2)</f>
        <v>Male</v>
      </c>
      <c r="F849">
        <f t="shared" si="170"/>
        <v>41</v>
      </c>
      <c r="G849">
        <f t="shared" si="171"/>
        <v>39</v>
      </c>
      <c r="H849" t="str">
        <f t="shared" si="173"/>
        <v>R6</v>
      </c>
      <c r="I849" t="str">
        <f>VLOOKUP(V849,Guide!$B$12:$C$18,2,0)</f>
        <v>PM</v>
      </c>
      <c r="J849" s="12" t="str">
        <f t="shared" si="174"/>
        <v>C5</v>
      </c>
      <c r="K849" s="12">
        <v>31185</v>
      </c>
      <c r="L849" s="12" t="str">
        <f t="shared" si="175"/>
        <v>Millennial</v>
      </c>
      <c r="M849">
        <f t="shared" ca="1" si="176"/>
        <v>39</v>
      </c>
      <c r="N849" s="12">
        <v>41246</v>
      </c>
      <c r="O849" s="14">
        <f t="shared" ca="1" si="177"/>
        <v>12</v>
      </c>
      <c r="P849" s="13">
        <v>164386</v>
      </c>
      <c r="Q849" s="13" t="str">
        <f t="shared" ca="1" si="178"/>
        <v>11 - 15 Year</v>
      </c>
      <c r="R849" s="3" t="str">
        <f t="shared" ca="1" si="181"/>
        <v>15%</v>
      </c>
      <c r="S849" s="13">
        <f t="shared" ca="1" si="179"/>
        <v>24657.899999999998</v>
      </c>
      <c r="T849" s="13">
        <f t="shared" ca="1" si="180"/>
        <v>139728.1</v>
      </c>
      <c r="U849" t="str">
        <f>VLOOKUP(MID(B849,G849,F849-G849),Department!$A$1:$C$20,2,0)</f>
        <v>UI/UX</v>
      </c>
      <c r="V849" t="str">
        <f>VLOOKUP(U849,Department!$B$1:$C$20,2,0)</f>
        <v>Product Management</v>
      </c>
      <c r="W849" t="str">
        <f>VLOOKUP(MID(B849,FIND(":",B849,F849+1)+1,2),Employee!$G$1:$H$8,2,0)</f>
        <v>Germany</v>
      </c>
    </row>
    <row r="850" spans="1:23" x14ac:dyDescent="0.35">
      <c r="A850" t="str">
        <f t="shared" si="169"/>
        <v>EMP-OPR-R2-2016</v>
      </c>
      <c r="B850" t="s">
        <v>914</v>
      </c>
      <c r="C850" t="str">
        <f t="shared" si="172"/>
        <v>N16544</v>
      </c>
      <c r="D850" t="str">
        <f>VLOOKUP(C850,Employee!$A$1:$B$1803,2,0)</f>
        <v>Odis Lee</v>
      </c>
      <c r="E850" t="str">
        <f>VLOOKUP(MID(B850,FIND(":",B850,FIND(":",B850)+1)+1,1),Employee!$C$1:$D$1803,2)</f>
        <v>Male</v>
      </c>
      <c r="F850">
        <f t="shared" si="170"/>
        <v>42</v>
      </c>
      <c r="G850">
        <f t="shared" si="171"/>
        <v>40</v>
      </c>
      <c r="H850" t="str">
        <f t="shared" si="173"/>
        <v>R2</v>
      </c>
      <c r="I850" t="str">
        <f>VLOOKUP(V850,Guide!$B$12:$C$18,2,0)</f>
        <v>OPR</v>
      </c>
      <c r="J850" s="12" t="str">
        <f t="shared" si="174"/>
        <v>C1</v>
      </c>
      <c r="K850" s="12">
        <v>31517</v>
      </c>
      <c r="L850" s="12" t="str">
        <f t="shared" si="175"/>
        <v>Millennial</v>
      </c>
      <c r="M850">
        <f t="shared" ca="1" si="176"/>
        <v>38</v>
      </c>
      <c r="N850" s="12">
        <v>42600</v>
      </c>
      <c r="O850" s="14">
        <f t="shared" ca="1" si="177"/>
        <v>8</v>
      </c>
      <c r="P850" s="13">
        <v>251829</v>
      </c>
      <c r="Q850" s="13" t="str">
        <f t="shared" ca="1" si="178"/>
        <v>5 - 10 Year</v>
      </c>
      <c r="R850" s="3" t="str">
        <f t="shared" ca="1" si="181"/>
        <v>10%</v>
      </c>
      <c r="S850" s="13">
        <f t="shared" ca="1" si="179"/>
        <v>25182.9</v>
      </c>
      <c r="T850" s="13">
        <f t="shared" ca="1" si="180"/>
        <v>226646.1</v>
      </c>
      <c r="U850" t="str">
        <f>VLOOKUP(MID(B850,G850,F850-G850),Department!$A$1:$C$20,2,0)</f>
        <v>Network Engineer</v>
      </c>
      <c r="V850" t="str">
        <f>VLOOKUP(U850,Department!$B$1:$C$20,2,0)</f>
        <v>Operation</v>
      </c>
      <c r="W850" t="str">
        <f>VLOOKUP(MID(B850,FIND(":",B850,F850+1)+1,2),Employee!$G$1:$H$8,2,0)</f>
        <v>United States Of America</v>
      </c>
    </row>
    <row r="851" spans="1:23" x14ac:dyDescent="0.35">
      <c r="A851" t="str">
        <f t="shared" si="169"/>
        <v>EMP-PM-R5-2013</v>
      </c>
      <c r="B851" t="s">
        <v>915</v>
      </c>
      <c r="C851" t="str">
        <f t="shared" si="172"/>
        <v>N8135</v>
      </c>
      <c r="D851" t="str">
        <f>VLOOKUP(C851,Employee!$A$1:$B$1803,2,0)</f>
        <v>Nita Franklin</v>
      </c>
      <c r="E851" t="str">
        <f>VLOOKUP(MID(B851,FIND(":",B851,FIND(":",B851)+1)+1,1),Employee!$C$1:$D$1803,2)</f>
        <v>Female</v>
      </c>
      <c r="F851">
        <f t="shared" si="170"/>
        <v>41</v>
      </c>
      <c r="G851">
        <f t="shared" si="171"/>
        <v>39</v>
      </c>
      <c r="H851" t="str">
        <f t="shared" si="173"/>
        <v>R5</v>
      </c>
      <c r="I851" t="str">
        <f>VLOOKUP(V851,Guide!$B$12:$C$18,2,0)</f>
        <v>PM</v>
      </c>
      <c r="J851" s="12" t="str">
        <f t="shared" si="174"/>
        <v>C4</v>
      </c>
      <c r="K851" s="12">
        <v>33453</v>
      </c>
      <c r="L851" s="12" t="str">
        <f t="shared" si="175"/>
        <v>Millennial</v>
      </c>
      <c r="M851">
        <f t="shared" ca="1" si="176"/>
        <v>33</v>
      </c>
      <c r="N851" s="12">
        <v>41508</v>
      </c>
      <c r="O851" s="14">
        <f t="shared" ca="1" si="177"/>
        <v>11</v>
      </c>
      <c r="P851" s="13">
        <v>199090</v>
      </c>
      <c r="Q851" s="13" t="str">
        <f t="shared" ca="1" si="178"/>
        <v>11 - 15 Year</v>
      </c>
      <c r="R851" s="3" t="str">
        <f t="shared" ca="1" si="181"/>
        <v>15%</v>
      </c>
      <c r="S851" s="13">
        <f t="shared" ca="1" si="179"/>
        <v>29863.5</v>
      </c>
      <c r="T851" s="13">
        <f t="shared" ca="1" si="180"/>
        <v>169226.5</v>
      </c>
      <c r="U851" t="str">
        <f>VLOOKUP(MID(B851,G851,F851-G851),Department!$A$1:$C$20,2,0)</f>
        <v>Product Manager</v>
      </c>
      <c r="V851" t="str">
        <f>VLOOKUP(U851,Department!$B$1:$C$20,2,0)</f>
        <v>Product Management</v>
      </c>
      <c r="W851" t="str">
        <f>VLOOKUP(MID(B851,FIND(":",B851,F851+1)+1,2),Employee!$G$1:$H$8,2,0)</f>
        <v>Australia</v>
      </c>
    </row>
    <row r="852" spans="1:23" x14ac:dyDescent="0.35">
      <c r="A852" t="str">
        <f t="shared" si="169"/>
        <v>EMP-SM-R15-2019</v>
      </c>
      <c r="B852" t="s">
        <v>916</v>
      </c>
      <c r="C852" t="str">
        <f t="shared" si="172"/>
        <v>N22309</v>
      </c>
      <c r="D852" t="str">
        <f>VLOOKUP(C852,Employee!$A$1:$B$1803,2,0)</f>
        <v>Micah Wise</v>
      </c>
      <c r="E852" t="str">
        <f>VLOOKUP(MID(B852,FIND(":",B852,FIND(":",B852)+1)+1,1),Employee!$C$1:$D$1803,2)</f>
        <v>Male</v>
      </c>
      <c r="F852">
        <f t="shared" si="170"/>
        <v>43</v>
      </c>
      <c r="G852">
        <f t="shared" si="171"/>
        <v>40</v>
      </c>
      <c r="H852" t="str">
        <f t="shared" si="173"/>
        <v>R15</v>
      </c>
      <c r="I852" t="str">
        <f>VLOOKUP(V852,Guide!$B$12:$C$18,2,0)</f>
        <v>SM</v>
      </c>
      <c r="J852" s="12" t="str">
        <f t="shared" si="174"/>
        <v>C6</v>
      </c>
      <c r="K852" s="12">
        <v>31990</v>
      </c>
      <c r="L852" s="12" t="str">
        <f t="shared" si="175"/>
        <v>Millennial</v>
      </c>
      <c r="M852">
        <f t="shared" ca="1" si="176"/>
        <v>37</v>
      </c>
      <c r="N852" s="12">
        <v>43685</v>
      </c>
      <c r="O852" s="14">
        <f t="shared" ca="1" si="177"/>
        <v>5</v>
      </c>
      <c r="P852" s="13">
        <v>194400</v>
      </c>
      <c r="Q852" s="13" t="str">
        <f t="shared" ca="1" si="178"/>
        <v>5 - 10 Year</v>
      </c>
      <c r="R852" s="3" t="str">
        <f t="shared" ca="1" si="181"/>
        <v>10%</v>
      </c>
      <c r="S852" s="13">
        <f t="shared" ca="1" si="179"/>
        <v>19440</v>
      </c>
      <c r="T852" s="13">
        <f t="shared" ca="1" si="180"/>
        <v>174960</v>
      </c>
      <c r="U852" t="str">
        <f>VLOOKUP(MID(B852,G852,F852-G852),Department!$A$1:$C$20,2,0)</f>
        <v>Sales</v>
      </c>
      <c r="V852" t="str">
        <f>VLOOKUP(U852,Department!$B$1:$C$20,2,0)</f>
        <v>Sales and Marketing</v>
      </c>
      <c r="W852" t="str">
        <f>VLOOKUP(MID(B852,FIND(":",B852,F852+1)+1,2),Employee!$G$1:$H$8,2,0)</f>
        <v>France</v>
      </c>
    </row>
    <row r="853" spans="1:23" x14ac:dyDescent="0.35">
      <c r="A853" t="str">
        <f t="shared" si="169"/>
        <v>EMP-PM-R5-2013</v>
      </c>
      <c r="B853" t="s">
        <v>917</v>
      </c>
      <c r="C853" t="str">
        <f t="shared" si="172"/>
        <v>N8025</v>
      </c>
      <c r="D853" t="str">
        <f>VLOOKUP(C853,Employee!$A$1:$B$1803,2,0)</f>
        <v>Russel Boyd</v>
      </c>
      <c r="E853" t="str">
        <f>VLOOKUP(MID(B853,FIND(":",B853,FIND(":",B853)+1)+1,1),Employee!$C$1:$D$1803,2)</f>
        <v>Male</v>
      </c>
      <c r="F853">
        <f t="shared" si="170"/>
        <v>41</v>
      </c>
      <c r="G853">
        <f t="shared" si="171"/>
        <v>39</v>
      </c>
      <c r="H853" t="str">
        <f t="shared" si="173"/>
        <v>R5</v>
      </c>
      <c r="I853" t="str">
        <f>VLOOKUP(V853,Guide!$B$12:$C$18,2,0)</f>
        <v>PM</v>
      </c>
      <c r="J853" s="12" t="str">
        <f t="shared" si="174"/>
        <v>C1</v>
      </c>
      <c r="K853" s="12">
        <v>31264</v>
      </c>
      <c r="L853" s="12" t="str">
        <f t="shared" si="175"/>
        <v>Millennial</v>
      </c>
      <c r="M853">
        <f t="shared" ca="1" si="176"/>
        <v>39</v>
      </c>
      <c r="N853" s="12">
        <v>41288</v>
      </c>
      <c r="O853" s="14">
        <f t="shared" ca="1" si="177"/>
        <v>12</v>
      </c>
      <c r="P853" s="13">
        <v>279287</v>
      </c>
      <c r="Q853" s="13" t="str">
        <f t="shared" ca="1" si="178"/>
        <v>11 - 15 Year</v>
      </c>
      <c r="R853" s="3" t="str">
        <f t="shared" ca="1" si="181"/>
        <v>15%</v>
      </c>
      <c r="S853" s="13">
        <f t="shared" ca="1" si="179"/>
        <v>41893.049999999996</v>
      </c>
      <c r="T853" s="13">
        <f t="shared" ca="1" si="180"/>
        <v>237393.95</v>
      </c>
      <c r="U853" t="str">
        <f>VLOOKUP(MID(B853,G853,F853-G853),Department!$A$1:$C$20,2,0)</f>
        <v>Product Manager</v>
      </c>
      <c r="V853" t="str">
        <f>VLOOKUP(U853,Department!$B$1:$C$20,2,0)</f>
        <v>Product Management</v>
      </c>
      <c r="W853" t="str">
        <f>VLOOKUP(MID(B853,FIND(":",B853,F853+1)+1,2),Employee!$G$1:$H$8,2,0)</f>
        <v>United States Of America</v>
      </c>
    </row>
    <row r="854" spans="1:23" x14ac:dyDescent="0.35">
      <c r="A854" t="str">
        <f t="shared" si="169"/>
        <v>EMP-OPR-R11-2016</v>
      </c>
      <c r="B854" t="s">
        <v>918</v>
      </c>
      <c r="C854" t="str">
        <f t="shared" si="172"/>
        <v>N16209</v>
      </c>
      <c r="D854" t="str">
        <f>VLOOKUP(C854,Employee!$A$1:$B$1803,2,0)</f>
        <v>Jesse Hooper</v>
      </c>
      <c r="E854" t="str">
        <f>VLOOKUP(MID(B854,FIND(":",B854,FIND(":",B854)+1)+1,1),Employee!$C$1:$D$1803,2)</f>
        <v>Male</v>
      </c>
      <c r="F854">
        <f t="shared" si="170"/>
        <v>43</v>
      </c>
      <c r="G854">
        <f t="shared" si="171"/>
        <v>40</v>
      </c>
      <c r="H854" t="str">
        <f t="shared" si="173"/>
        <v>R11</v>
      </c>
      <c r="I854" t="str">
        <f>VLOOKUP(V854,Guide!$B$12:$C$18,2,0)</f>
        <v>OPR</v>
      </c>
      <c r="J854" s="12" t="str">
        <f t="shared" si="174"/>
        <v>C4</v>
      </c>
      <c r="K854" s="12">
        <v>31217</v>
      </c>
      <c r="L854" s="12" t="str">
        <f t="shared" si="175"/>
        <v>Millennial</v>
      </c>
      <c r="M854">
        <f t="shared" ca="1" si="176"/>
        <v>39</v>
      </c>
      <c r="N854" s="12">
        <v>42537</v>
      </c>
      <c r="O854" s="14">
        <f t="shared" ca="1" si="177"/>
        <v>8</v>
      </c>
      <c r="P854" s="13">
        <v>213420</v>
      </c>
      <c r="Q854" s="13" t="str">
        <f t="shared" ca="1" si="178"/>
        <v>5 - 10 Year</v>
      </c>
      <c r="R854" s="3" t="str">
        <f t="shared" ca="1" si="181"/>
        <v>10%</v>
      </c>
      <c r="S854" s="13">
        <f t="shared" ca="1" si="179"/>
        <v>21342</v>
      </c>
      <c r="T854" s="13">
        <f t="shared" ca="1" si="180"/>
        <v>192078</v>
      </c>
      <c r="U854" t="str">
        <f>VLOOKUP(MID(B854,G854,F854-G854),Department!$A$1:$C$20,2,0)</f>
        <v>Technical Support</v>
      </c>
      <c r="V854" t="str">
        <f>VLOOKUP(U854,Department!$B$1:$C$20,2,0)</f>
        <v>Operation</v>
      </c>
      <c r="W854" t="str">
        <f>VLOOKUP(MID(B854,FIND(":",B854,F854+1)+1,2),Employee!$G$1:$H$8,2,0)</f>
        <v>Australia</v>
      </c>
    </row>
    <row r="855" spans="1:23" x14ac:dyDescent="0.35">
      <c r="A855" t="str">
        <f t="shared" si="169"/>
        <v>EMP-ENG-R4-2015</v>
      </c>
      <c r="B855" t="s">
        <v>919</v>
      </c>
      <c r="C855" t="str">
        <f t="shared" si="172"/>
        <v>N15003</v>
      </c>
      <c r="D855" t="str">
        <f>VLOOKUP(C855,Employee!$A$1:$B$1803,2,0)</f>
        <v>Letitia Dougherty</v>
      </c>
      <c r="E855" t="str">
        <f>VLOOKUP(MID(B855,FIND(":",B855,FIND(":",B855)+1)+1,1),Employee!$C$1:$D$1803,2)</f>
        <v>Female</v>
      </c>
      <c r="F855">
        <f t="shared" si="170"/>
        <v>42</v>
      </c>
      <c r="G855">
        <f t="shared" si="171"/>
        <v>40</v>
      </c>
      <c r="H855" t="str">
        <f t="shared" si="173"/>
        <v>R4</v>
      </c>
      <c r="I855" t="str">
        <f>VLOOKUP(V855,Guide!$B$12:$C$18,2,0)</f>
        <v>ENG</v>
      </c>
      <c r="J855" s="12" t="str">
        <f t="shared" si="174"/>
        <v>C1</v>
      </c>
      <c r="K855" s="12">
        <v>30616</v>
      </c>
      <c r="L855" s="12" t="str">
        <f t="shared" si="175"/>
        <v>Millennial</v>
      </c>
      <c r="M855">
        <f t="shared" ca="1" si="176"/>
        <v>41</v>
      </c>
      <c r="N855" s="12">
        <v>42268</v>
      </c>
      <c r="O855" s="14">
        <f t="shared" ca="1" si="177"/>
        <v>9</v>
      </c>
      <c r="P855" s="13">
        <v>354904</v>
      </c>
      <c r="Q855" s="13" t="str">
        <f t="shared" ca="1" si="178"/>
        <v>5 - 10 Year</v>
      </c>
      <c r="R855" s="3" t="str">
        <f t="shared" ca="1" si="181"/>
        <v>10%</v>
      </c>
      <c r="S855" s="13">
        <f t="shared" ca="1" si="179"/>
        <v>35490.400000000001</v>
      </c>
      <c r="T855" s="13">
        <f t="shared" ca="1" si="180"/>
        <v>319413.59999999998</v>
      </c>
      <c r="U855" t="str">
        <f>VLOOKUP(MID(B855,G855,F855-G855),Department!$A$1:$C$20,2,0)</f>
        <v>FrontEnd Developer</v>
      </c>
      <c r="V855" t="str">
        <f>VLOOKUP(U855,Department!$B$1:$C$20,2,0)</f>
        <v>Engineering and Data</v>
      </c>
      <c r="W855" t="str">
        <f>VLOOKUP(MID(B855,FIND(":",B855,F855+1)+1,2),Employee!$G$1:$H$8,2,0)</f>
        <v>United States Of America</v>
      </c>
    </row>
    <row r="856" spans="1:23" x14ac:dyDescent="0.35">
      <c r="A856" t="str">
        <f t="shared" si="169"/>
        <v>EMP-OPR-R11-2016</v>
      </c>
      <c r="B856" t="s">
        <v>920</v>
      </c>
      <c r="C856" t="str">
        <f t="shared" si="172"/>
        <v>N16214</v>
      </c>
      <c r="D856" t="str">
        <f>VLOOKUP(C856,Employee!$A$1:$B$1803,2,0)</f>
        <v>Jimmie Robertson</v>
      </c>
      <c r="E856" t="str">
        <f>VLOOKUP(MID(B856,FIND(":",B856,FIND(":",B856)+1)+1,1),Employee!$C$1:$D$1803,2)</f>
        <v>Female</v>
      </c>
      <c r="F856">
        <f t="shared" si="170"/>
        <v>43</v>
      </c>
      <c r="G856">
        <f t="shared" si="171"/>
        <v>40</v>
      </c>
      <c r="H856" t="str">
        <f t="shared" si="173"/>
        <v>R11</v>
      </c>
      <c r="I856" t="str">
        <f>VLOOKUP(V856,Guide!$B$12:$C$18,2,0)</f>
        <v>OPR</v>
      </c>
      <c r="J856" s="12" t="str">
        <f t="shared" si="174"/>
        <v>C5</v>
      </c>
      <c r="K856" s="12">
        <v>33015</v>
      </c>
      <c r="L856" s="12" t="str">
        <f t="shared" si="175"/>
        <v>Millennial</v>
      </c>
      <c r="M856">
        <f t="shared" ca="1" si="176"/>
        <v>34</v>
      </c>
      <c r="N856" s="12">
        <v>42537</v>
      </c>
      <c r="O856" s="14">
        <f t="shared" ca="1" si="177"/>
        <v>8</v>
      </c>
      <c r="P856" s="13">
        <v>96386</v>
      </c>
      <c r="Q856" s="13" t="str">
        <f t="shared" ca="1" si="178"/>
        <v>5 - 10 Year</v>
      </c>
      <c r="R856" s="3" t="str">
        <f t="shared" ca="1" si="181"/>
        <v>10%</v>
      </c>
      <c r="S856" s="13">
        <f t="shared" ca="1" si="179"/>
        <v>9638.6</v>
      </c>
      <c r="T856" s="13">
        <f t="shared" ca="1" si="180"/>
        <v>86747.4</v>
      </c>
      <c r="U856" t="str">
        <f>VLOOKUP(MID(B856,G856,F856-G856),Department!$A$1:$C$20,2,0)</f>
        <v>Technical Support</v>
      </c>
      <c r="V856" t="str">
        <f>VLOOKUP(U856,Department!$B$1:$C$20,2,0)</f>
        <v>Operation</v>
      </c>
      <c r="W856" t="str">
        <f>VLOOKUP(MID(B856,FIND(":",B856,F856+1)+1,2),Employee!$G$1:$H$8,2,0)</f>
        <v>Germany</v>
      </c>
    </row>
    <row r="857" spans="1:23" x14ac:dyDescent="0.35">
      <c r="A857" t="str">
        <f t="shared" si="169"/>
        <v>EMP-ENG-R3-2012</v>
      </c>
      <c r="B857" t="s">
        <v>921</v>
      </c>
      <c r="C857" t="str">
        <f t="shared" si="172"/>
        <v>N7101</v>
      </c>
      <c r="D857" t="str">
        <f>VLOOKUP(C857,Employee!$A$1:$B$1803,2,0)</f>
        <v>Marquita Becker</v>
      </c>
      <c r="E857" t="str">
        <f>VLOOKUP(MID(B857,FIND(":",B857,FIND(":",B857)+1)+1,1),Employee!$C$1:$D$1803,2)</f>
        <v>Female</v>
      </c>
      <c r="F857">
        <f t="shared" si="170"/>
        <v>41</v>
      </c>
      <c r="G857">
        <f t="shared" si="171"/>
        <v>39</v>
      </c>
      <c r="H857" t="str">
        <f t="shared" si="173"/>
        <v>R3</v>
      </c>
      <c r="I857" t="str">
        <f>VLOOKUP(V857,Guide!$B$12:$C$18,2,0)</f>
        <v>ENG</v>
      </c>
      <c r="J857" s="12" t="str">
        <f t="shared" si="174"/>
        <v>C7</v>
      </c>
      <c r="K857" s="12">
        <v>31503</v>
      </c>
      <c r="L857" s="12" t="str">
        <f t="shared" si="175"/>
        <v>Millennial</v>
      </c>
      <c r="M857">
        <f t="shared" ca="1" si="176"/>
        <v>38</v>
      </c>
      <c r="N857" s="12">
        <v>41057</v>
      </c>
      <c r="O857" s="14">
        <f t="shared" ca="1" si="177"/>
        <v>12</v>
      </c>
      <c r="P857" s="13">
        <v>242623</v>
      </c>
      <c r="Q857" s="13" t="str">
        <f t="shared" ca="1" si="178"/>
        <v>11 - 15 Year</v>
      </c>
      <c r="R857" s="3" t="str">
        <f t="shared" ca="1" si="181"/>
        <v>15%</v>
      </c>
      <c r="S857" s="13">
        <f t="shared" ca="1" si="179"/>
        <v>36393.449999999997</v>
      </c>
      <c r="T857" s="13">
        <f t="shared" ca="1" si="180"/>
        <v>206229.55</v>
      </c>
      <c r="U857" t="str">
        <f>VLOOKUP(MID(B857,G857,F857-G857),Department!$A$1:$C$20,2,0)</f>
        <v>Software Quality Assurance</v>
      </c>
      <c r="V857" t="str">
        <f>VLOOKUP(U857,Department!$B$1:$C$20,2,0)</f>
        <v>Engineering and Data</v>
      </c>
      <c r="W857" t="str">
        <f>VLOOKUP(MID(B857,FIND(":",B857,F857+1)+1,2),Employee!$G$1:$H$8,2,0)</f>
        <v>Argentina</v>
      </c>
    </row>
    <row r="858" spans="1:23" x14ac:dyDescent="0.35">
      <c r="A858" t="str">
        <f t="shared" si="169"/>
        <v>EMP-PM-R5-2014</v>
      </c>
      <c r="B858" t="s">
        <v>922</v>
      </c>
      <c r="C858" t="str">
        <f t="shared" si="172"/>
        <v>N6860</v>
      </c>
      <c r="D858" t="str">
        <f>VLOOKUP(C858,Employee!$A$1:$B$1803,2,0)</f>
        <v>Myron Hammond</v>
      </c>
      <c r="E858" t="str">
        <f>VLOOKUP(MID(B858,FIND(":",B858,FIND(":",B858)+1)+1,1),Employee!$C$1:$D$1803,2)</f>
        <v>Male</v>
      </c>
      <c r="F858">
        <f t="shared" si="170"/>
        <v>41</v>
      </c>
      <c r="G858">
        <f t="shared" si="171"/>
        <v>39</v>
      </c>
      <c r="H858" t="str">
        <f t="shared" si="173"/>
        <v>R5</v>
      </c>
      <c r="I858" t="str">
        <f>VLOOKUP(V858,Guide!$B$12:$C$18,2,0)</f>
        <v>PM</v>
      </c>
      <c r="J858" s="12" t="str">
        <f t="shared" si="174"/>
        <v>C5</v>
      </c>
      <c r="K858" s="12">
        <v>32495</v>
      </c>
      <c r="L858" s="12" t="str">
        <f t="shared" si="175"/>
        <v>Millennial</v>
      </c>
      <c r="M858">
        <f t="shared" ca="1" si="176"/>
        <v>36</v>
      </c>
      <c r="N858" s="12">
        <v>41876</v>
      </c>
      <c r="O858" s="14">
        <f t="shared" ca="1" si="177"/>
        <v>10</v>
      </c>
      <c r="P858" s="13">
        <v>251712</v>
      </c>
      <c r="Q858" s="13" t="str">
        <f t="shared" ca="1" si="178"/>
        <v>5 - 10 Year</v>
      </c>
      <c r="R858" s="3" t="str">
        <f t="shared" ca="1" si="181"/>
        <v>10%</v>
      </c>
      <c r="S858" s="13">
        <f t="shared" ca="1" si="179"/>
        <v>25171.200000000001</v>
      </c>
      <c r="T858" s="13">
        <f t="shared" ca="1" si="180"/>
        <v>226540.79999999999</v>
      </c>
      <c r="U858" t="str">
        <f>VLOOKUP(MID(B858,G858,F858-G858),Department!$A$1:$C$20,2,0)</f>
        <v>Product Manager</v>
      </c>
      <c r="V858" t="str">
        <f>VLOOKUP(U858,Department!$B$1:$C$20,2,0)</f>
        <v>Product Management</v>
      </c>
      <c r="W858" t="str">
        <f>VLOOKUP(MID(B858,FIND(":",B858,F858+1)+1,2),Employee!$G$1:$H$8,2,0)</f>
        <v>Germany</v>
      </c>
    </row>
    <row r="859" spans="1:23" x14ac:dyDescent="0.35">
      <c r="A859" t="str">
        <f t="shared" si="169"/>
        <v>EMP-OPR-R11-2017</v>
      </c>
      <c r="B859" t="s">
        <v>923</v>
      </c>
      <c r="C859" t="str">
        <f t="shared" si="172"/>
        <v>N19588</v>
      </c>
      <c r="D859" t="str">
        <f>VLOOKUP(C859,Employee!$A$1:$B$1803,2,0)</f>
        <v>Major Espinoza</v>
      </c>
      <c r="E859" t="str">
        <f>VLOOKUP(MID(B859,FIND(":",B859,FIND(":",B859)+1)+1,1),Employee!$C$1:$D$1803,2)</f>
        <v>Male</v>
      </c>
      <c r="F859">
        <f t="shared" si="170"/>
        <v>43</v>
      </c>
      <c r="G859">
        <f t="shared" si="171"/>
        <v>40</v>
      </c>
      <c r="H859" t="str">
        <f t="shared" si="173"/>
        <v>R11</v>
      </c>
      <c r="I859" t="str">
        <f>VLOOKUP(V859,Guide!$B$12:$C$18,2,0)</f>
        <v>OPR</v>
      </c>
      <c r="J859" s="12" t="str">
        <f t="shared" si="174"/>
        <v>C6</v>
      </c>
      <c r="K859" s="12">
        <v>32657</v>
      </c>
      <c r="L859" s="12" t="str">
        <f t="shared" si="175"/>
        <v>Millennial</v>
      </c>
      <c r="M859">
        <f t="shared" ca="1" si="176"/>
        <v>35</v>
      </c>
      <c r="N859" s="12">
        <v>43073</v>
      </c>
      <c r="O859" s="14">
        <f t="shared" ca="1" si="177"/>
        <v>7</v>
      </c>
      <c r="P859" s="13">
        <v>127201</v>
      </c>
      <c r="Q859" s="13" t="str">
        <f t="shared" ca="1" si="178"/>
        <v>5 - 10 Year</v>
      </c>
      <c r="R859" s="3" t="str">
        <f t="shared" ca="1" si="181"/>
        <v>10%</v>
      </c>
      <c r="S859" s="13">
        <f t="shared" ca="1" si="179"/>
        <v>12720.1</v>
      </c>
      <c r="T859" s="13">
        <f t="shared" ca="1" si="180"/>
        <v>114480.9</v>
      </c>
      <c r="U859" t="str">
        <f>VLOOKUP(MID(B859,G859,F859-G859),Department!$A$1:$C$20,2,0)</f>
        <v>Technical Support</v>
      </c>
      <c r="V859" t="str">
        <f>VLOOKUP(U859,Department!$B$1:$C$20,2,0)</f>
        <v>Operation</v>
      </c>
      <c r="W859" t="str">
        <f>VLOOKUP(MID(B859,FIND(":",B859,F859+1)+1,2),Employee!$G$1:$H$8,2,0)</f>
        <v>France</v>
      </c>
    </row>
    <row r="860" spans="1:23" x14ac:dyDescent="0.35">
      <c r="A860" t="str">
        <f t="shared" si="169"/>
        <v>EMP-ENG-R1-2017</v>
      </c>
      <c r="B860" t="s">
        <v>924</v>
      </c>
      <c r="C860" t="str">
        <f t="shared" si="172"/>
        <v>N18555</v>
      </c>
      <c r="D860" t="str">
        <f>VLOOKUP(C860,Employee!$A$1:$B$1803,2,0)</f>
        <v>Tristan Farmer</v>
      </c>
      <c r="E860" t="str">
        <f>VLOOKUP(MID(B860,FIND(":",B860,FIND(":",B860)+1)+1,1),Employee!$C$1:$D$1803,2)</f>
        <v>Male</v>
      </c>
      <c r="F860">
        <f t="shared" si="170"/>
        <v>42</v>
      </c>
      <c r="G860">
        <f t="shared" si="171"/>
        <v>40</v>
      </c>
      <c r="H860" t="str">
        <f t="shared" si="173"/>
        <v>R1</v>
      </c>
      <c r="I860" t="str">
        <f>VLOOKUP(V860,Guide!$B$12:$C$18,2,0)</f>
        <v>ENG</v>
      </c>
      <c r="J860" s="12" t="str">
        <f t="shared" si="174"/>
        <v>C3</v>
      </c>
      <c r="K860" s="12">
        <v>32966</v>
      </c>
      <c r="L860" s="12" t="str">
        <f t="shared" si="175"/>
        <v>Millennial</v>
      </c>
      <c r="M860">
        <f t="shared" ca="1" si="176"/>
        <v>34</v>
      </c>
      <c r="N860" s="12">
        <v>42926</v>
      </c>
      <c r="O860" s="14">
        <f t="shared" ca="1" si="177"/>
        <v>7</v>
      </c>
      <c r="P860" s="13">
        <v>178588</v>
      </c>
      <c r="Q860" s="13" t="str">
        <f t="shared" ca="1" si="178"/>
        <v>5 - 10 Year</v>
      </c>
      <c r="R860" s="3" t="str">
        <f t="shared" ca="1" si="181"/>
        <v>10%</v>
      </c>
      <c r="S860" s="13">
        <f t="shared" ca="1" si="179"/>
        <v>17858.8</v>
      </c>
      <c r="T860" s="13">
        <f t="shared" ca="1" si="180"/>
        <v>160729.20000000001</v>
      </c>
      <c r="U860" t="str">
        <f>VLOOKUP(MID(B860,G860,F860-G860),Department!$A$1:$C$20,2,0)</f>
        <v>BackEnd Developer</v>
      </c>
      <c r="V860" t="str">
        <f>VLOOKUP(U860,Department!$B$1:$C$20,2,0)</f>
        <v>Engineering and Data</v>
      </c>
      <c r="W860" t="str">
        <f>VLOOKUP(MID(B860,FIND(":",B860,F860+1)+1,2),Employee!$G$1:$H$8,2,0)</f>
        <v>United Kingdom</v>
      </c>
    </row>
    <row r="861" spans="1:23" x14ac:dyDescent="0.35">
      <c r="A861" t="str">
        <f t="shared" si="169"/>
        <v>EMP-PM-R14-2017</v>
      </c>
      <c r="B861" t="s">
        <v>925</v>
      </c>
      <c r="C861" t="str">
        <f t="shared" si="172"/>
        <v>N17304</v>
      </c>
      <c r="D861" t="str">
        <f>VLOOKUP(C861,Employee!$A$1:$B$1803,2,0)</f>
        <v>Rosario Pitts</v>
      </c>
      <c r="E861" t="str">
        <f>VLOOKUP(MID(B861,FIND(":",B861,FIND(":",B861)+1)+1,1),Employee!$C$1:$D$1803,2)</f>
        <v>Female</v>
      </c>
      <c r="F861">
        <f t="shared" si="170"/>
        <v>43</v>
      </c>
      <c r="G861">
        <f t="shared" si="171"/>
        <v>40</v>
      </c>
      <c r="H861" t="str">
        <f t="shared" si="173"/>
        <v>R14</v>
      </c>
      <c r="I861" t="str">
        <f>VLOOKUP(V861,Guide!$B$12:$C$18,2,0)</f>
        <v>PM</v>
      </c>
      <c r="J861" s="12" t="str">
        <f t="shared" si="174"/>
        <v>C7</v>
      </c>
      <c r="K861" s="12">
        <v>32545</v>
      </c>
      <c r="L861" s="12" t="str">
        <f t="shared" si="175"/>
        <v>Millennial</v>
      </c>
      <c r="M861">
        <f t="shared" ca="1" si="176"/>
        <v>36</v>
      </c>
      <c r="N861" s="12">
        <v>42772</v>
      </c>
      <c r="O861" s="14">
        <f t="shared" ca="1" si="177"/>
        <v>8</v>
      </c>
      <c r="P861" s="13">
        <v>147007</v>
      </c>
      <c r="Q861" s="13" t="str">
        <f t="shared" ca="1" si="178"/>
        <v>5 - 10 Year</v>
      </c>
      <c r="R861" s="3" t="str">
        <f t="shared" ca="1" si="181"/>
        <v>10%</v>
      </c>
      <c r="S861" s="13">
        <f t="shared" ca="1" si="179"/>
        <v>14700.7</v>
      </c>
      <c r="T861" s="13">
        <f t="shared" ca="1" si="180"/>
        <v>132306.29999999999</v>
      </c>
      <c r="U861" t="str">
        <f>VLOOKUP(MID(B861,G861,F861-G861),Department!$A$1:$C$20,2,0)</f>
        <v>SEO Specialist</v>
      </c>
      <c r="V861" t="str">
        <f>VLOOKUP(U861,Department!$B$1:$C$20,2,0)</f>
        <v>Product Management</v>
      </c>
      <c r="W861" t="str">
        <f>VLOOKUP(MID(B861,FIND(":",B861,F861+1)+1,2),Employee!$G$1:$H$8,2,0)</f>
        <v>Argentina</v>
      </c>
    </row>
    <row r="862" spans="1:23" x14ac:dyDescent="0.35">
      <c r="A862" t="str">
        <f t="shared" si="169"/>
        <v>EMP-ENG-R7-2017</v>
      </c>
      <c r="B862" t="s">
        <v>926</v>
      </c>
      <c r="C862" t="str">
        <f t="shared" si="172"/>
        <v>N18734</v>
      </c>
      <c r="D862" t="str">
        <f>VLOOKUP(C862,Employee!$A$1:$B$1803,2,0)</f>
        <v>Selma Mcgee</v>
      </c>
      <c r="E862" t="str">
        <f>VLOOKUP(MID(B862,FIND(":",B862,FIND(":",B862)+1)+1,1),Employee!$C$1:$D$1803,2)</f>
        <v>Female</v>
      </c>
      <c r="F862">
        <f t="shared" si="170"/>
        <v>42</v>
      </c>
      <c r="G862">
        <f t="shared" si="171"/>
        <v>40</v>
      </c>
      <c r="H862" t="str">
        <f t="shared" si="173"/>
        <v>R7</v>
      </c>
      <c r="I862" t="str">
        <f>VLOOKUP(V862,Guide!$B$12:$C$18,2,0)</f>
        <v>ENG</v>
      </c>
      <c r="J862" s="12" t="str">
        <f t="shared" si="174"/>
        <v>C6</v>
      </c>
      <c r="K862" s="12">
        <v>33245</v>
      </c>
      <c r="L862" s="12" t="str">
        <f t="shared" si="175"/>
        <v>Millennial</v>
      </c>
      <c r="M862">
        <f t="shared" ca="1" si="176"/>
        <v>34</v>
      </c>
      <c r="N862" s="12">
        <v>42950</v>
      </c>
      <c r="O862" s="14">
        <f t="shared" ca="1" si="177"/>
        <v>7</v>
      </c>
      <c r="P862" s="13">
        <v>129121</v>
      </c>
      <c r="Q862" s="13" t="str">
        <f t="shared" ca="1" si="178"/>
        <v>5 - 10 Year</v>
      </c>
      <c r="R862" s="3" t="str">
        <f t="shared" ca="1" si="181"/>
        <v>10%</v>
      </c>
      <c r="S862" s="13">
        <f t="shared" ca="1" si="179"/>
        <v>12912.1</v>
      </c>
      <c r="T862" s="13">
        <f t="shared" ca="1" si="180"/>
        <v>116208.9</v>
      </c>
      <c r="U862" t="str">
        <f>VLOOKUP(MID(B862,G862,F862-G862),Department!$A$1:$C$20,2,0)</f>
        <v>AI Engineer</v>
      </c>
      <c r="V862" t="str">
        <f>VLOOKUP(U862,Department!$B$1:$C$20,2,0)</f>
        <v>Engineering and Data</v>
      </c>
      <c r="W862" t="str">
        <f>VLOOKUP(MID(B862,FIND(":",B862,F862+1)+1,2),Employee!$G$1:$H$8,2,0)</f>
        <v>France</v>
      </c>
    </row>
    <row r="863" spans="1:23" x14ac:dyDescent="0.35">
      <c r="A863" t="str">
        <f t="shared" si="169"/>
        <v>EMP-OPR-R16-2014</v>
      </c>
      <c r="B863" t="s">
        <v>927</v>
      </c>
      <c r="C863" t="str">
        <f t="shared" si="172"/>
        <v>N11626</v>
      </c>
      <c r="D863" t="str">
        <f>VLOOKUP(C863,Employee!$A$1:$B$1803,2,0)</f>
        <v>Malcolm Hickman</v>
      </c>
      <c r="E863" t="str">
        <f>VLOOKUP(MID(B863,FIND(":",B863,FIND(":",B863)+1)+1,1),Employee!$C$1:$D$1803,2)</f>
        <v>Male</v>
      </c>
      <c r="F863">
        <f t="shared" si="170"/>
        <v>43</v>
      </c>
      <c r="G863">
        <f t="shared" si="171"/>
        <v>40</v>
      </c>
      <c r="H863" t="str">
        <f t="shared" si="173"/>
        <v>R16</v>
      </c>
      <c r="I863" t="str">
        <f>VLOOKUP(V863,Guide!$B$12:$C$18,2,0)</f>
        <v>OPR</v>
      </c>
      <c r="J863" s="12" t="str">
        <f t="shared" si="174"/>
        <v>C5</v>
      </c>
      <c r="K863" s="12">
        <v>31752</v>
      </c>
      <c r="L863" s="12" t="str">
        <f t="shared" si="175"/>
        <v>Millennial</v>
      </c>
      <c r="M863">
        <f t="shared" ca="1" si="176"/>
        <v>38</v>
      </c>
      <c r="N863" s="12">
        <v>41981</v>
      </c>
      <c r="O863" s="14">
        <f t="shared" ca="1" si="177"/>
        <v>10</v>
      </c>
      <c r="P863" s="13">
        <v>285580</v>
      </c>
      <c r="Q863" s="13" t="str">
        <f t="shared" ca="1" si="178"/>
        <v>5 - 10 Year</v>
      </c>
      <c r="R863" s="3" t="str">
        <f t="shared" ca="1" si="181"/>
        <v>10%</v>
      </c>
      <c r="S863" s="13">
        <f t="shared" ca="1" si="179"/>
        <v>28558</v>
      </c>
      <c r="T863" s="13">
        <f t="shared" ca="1" si="180"/>
        <v>257022</v>
      </c>
      <c r="U863" t="str">
        <f>VLOOKUP(MID(B863,G863,F863-G863),Department!$A$1:$C$20,2,0)</f>
        <v>IT Support</v>
      </c>
      <c r="V863" t="str">
        <f>VLOOKUP(U863,Department!$B$1:$C$20,2,0)</f>
        <v>Operation</v>
      </c>
      <c r="W863" t="str">
        <f>VLOOKUP(MID(B863,FIND(":",B863,F863+1)+1,2),Employee!$G$1:$H$8,2,0)</f>
        <v>Germany</v>
      </c>
    </row>
    <row r="864" spans="1:23" x14ac:dyDescent="0.35">
      <c r="A864" t="str">
        <f t="shared" si="169"/>
        <v>EMP-PM-R5-2013</v>
      </c>
      <c r="B864" t="s">
        <v>928</v>
      </c>
      <c r="C864" t="str">
        <f t="shared" si="172"/>
        <v>N8237</v>
      </c>
      <c r="D864" t="str">
        <f>VLOOKUP(C864,Employee!$A$1:$B$1803,2,0)</f>
        <v>Jordon Porter</v>
      </c>
      <c r="E864" t="str">
        <f>VLOOKUP(MID(B864,FIND(":",B864,FIND(":",B864)+1)+1,1),Employee!$C$1:$D$1803,2)</f>
        <v>Male</v>
      </c>
      <c r="F864">
        <f t="shared" si="170"/>
        <v>41</v>
      </c>
      <c r="G864">
        <f t="shared" si="171"/>
        <v>39</v>
      </c>
      <c r="H864" t="str">
        <f t="shared" si="173"/>
        <v>R5</v>
      </c>
      <c r="I864" t="str">
        <f>VLOOKUP(V864,Guide!$B$12:$C$18,2,0)</f>
        <v>PM</v>
      </c>
      <c r="J864" s="12" t="str">
        <f t="shared" si="174"/>
        <v>C7</v>
      </c>
      <c r="K864" s="12">
        <v>28499</v>
      </c>
      <c r="L864" s="12" t="str">
        <f t="shared" si="175"/>
        <v>Gen X</v>
      </c>
      <c r="M864">
        <f t="shared" ca="1" si="176"/>
        <v>47</v>
      </c>
      <c r="N864" s="12">
        <v>41344</v>
      </c>
      <c r="O864" s="14">
        <f t="shared" ca="1" si="177"/>
        <v>11</v>
      </c>
      <c r="P864" s="13">
        <v>247164</v>
      </c>
      <c r="Q864" s="13" t="str">
        <f t="shared" ca="1" si="178"/>
        <v>11 - 15 Year</v>
      </c>
      <c r="R864" s="3" t="str">
        <f t="shared" ca="1" si="181"/>
        <v>15%</v>
      </c>
      <c r="S864" s="13">
        <f t="shared" ca="1" si="179"/>
        <v>37074.6</v>
      </c>
      <c r="T864" s="13">
        <f t="shared" ca="1" si="180"/>
        <v>210089.4</v>
      </c>
      <c r="U864" t="str">
        <f>VLOOKUP(MID(B864,G864,F864-G864),Department!$A$1:$C$20,2,0)</f>
        <v>Product Manager</v>
      </c>
      <c r="V864" t="str">
        <f>VLOOKUP(U864,Department!$B$1:$C$20,2,0)</f>
        <v>Product Management</v>
      </c>
      <c r="W864" t="str">
        <f>VLOOKUP(MID(B864,FIND(":",B864,F864+1)+1,2),Employee!$G$1:$H$8,2,0)</f>
        <v>Argentina</v>
      </c>
    </row>
    <row r="865" spans="1:23" x14ac:dyDescent="0.35">
      <c r="A865" t="str">
        <f t="shared" si="169"/>
        <v>EMP-OPR-R17-2016</v>
      </c>
      <c r="B865" t="s">
        <v>929</v>
      </c>
      <c r="C865" t="str">
        <f t="shared" si="172"/>
        <v>N15817</v>
      </c>
      <c r="D865" t="str">
        <f>VLOOKUP(C865,Employee!$A$1:$B$1803,2,0)</f>
        <v>Garth Lewis</v>
      </c>
      <c r="E865" t="str">
        <f>VLOOKUP(MID(B865,FIND(":",B865,FIND(":",B865)+1)+1,1),Employee!$C$1:$D$1803,2)</f>
        <v>Male</v>
      </c>
      <c r="F865">
        <f t="shared" si="170"/>
        <v>43</v>
      </c>
      <c r="G865">
        <f t="shared" si="171"/>
        <v>40</v>
      </c>
      <c r="H865" t="str">
        <f t="shared" si="173"/>
        <v>R17</v>
      </c>
      <c r="I865" t="str">
        <f>VLOOKUP(V865,Guide!$B$12:$C$18,2,0)</f>
        <v>OPR</v>
      </c>
      <c r="J865" s="12" t="str">
        <f t="shared" si="174"/>
        <v>C7</v>
      </c>
      <c r="K865" s="12">
        <v>31699</v>
      </c>
      <c r="L865" s="12" t="str">
        <f t="shared" si="175"/>
        <v>Millennial</v>
      </c>
      <c r="M865">
        <f t="shared" ca="1" si="176"/>
        <v>38</v>
      </c>
      <c r="N865" s="12">
        <v>42485</v>
      </c>
      <c r="O865" s="14">
        <f t="shared" ca="1" si="177"/>
        <v>8</v>
      </c>
      <c r="P865" s="13">
        <v>148610</v>
      </c>
      <c r="Q865" s="13" t="str">
        <f t="shared" ca="1" si="178"/>
        <v>5 - 10 Year</v>
      </c>
      <c r="R865" s="3" t="str">
        <f t="shared" ca="1" si="181"/>
        <v>10%</v>
      </c>
      <c r="S865" s="13">
        <f t="shared" ca="1" si="179"/>
        <v>14861</v>
      </c>
      <c r="T865" s="13">
        <f t="shared" ca="1" si="180"/>
        <v>133749</v>
      </c>
      <c r="U865" t="str">
        <f>VLOOKUP(MID(B865,G865,F865-G865),Department!$A$1:$C$20,2,0)</f>
        <v>Database Administrator</v>
      </c>
      <c r="V865" t="str">
        <f>VLOOKUP(U865,Department!$B$1:$C$20,2,0)</f>
        <v>Operation</v>
      </c>
      <c r="W865" t="str">
        <f>VLOOKUP(MID(B865,FIND(":",B865,F865+1)+1,2),Employee!$G$1:$H$8,2,0)</f>
        <v>Argentina</v>
      </c>
    </row>
    <row r="866" spans="1:23" x14ac:dyDescent="0.35">
      <c r="A866" t="str">
        <f t="shared" si="169"/>
        <v>EMP-SM-R15-2014</v>
      </c>
      <c r="B866" t="s">
        <v>930</v>
      </c>
      <c r="C866" t="str">
        <f t="shared" si="172"/>
        <v>N11625</v>
      </c>
      <c r="D866" t="str">
        <f>VLOOKUP(C866,Employee!$A$1:$B$1803,2,0)</f>
        <v>Valarie Best</v>
      </c>
      <c r="E866" t="str">
        <f>VLOOKUP(MID(B866,FIND(":",B866,FIND(":",B866)+1)+1,1),Employee!$C$1:$D$1803,2)</f>
        <v>Female</v>
      </c>
      <c r="F866">
        <f t="shared" si="170"/>
        <v>43</v>
      </c>
      <c r="G866">
        <f t="shared" si="171"/>
        <v>40</v>
      </c>
      <c r="H866" t="str">
        <f t="shared" si="173"/>
        <v>R15</v>
      </c>
      <c r="I866" t="str">
        <f>VLOOKUP(V866,Guide!$B$12:$C$18,2,0)</f>
        <v>SM</v>
      </c>
      <c r="J866" s="12" t="str">
        <f t="shared" si="174"/>
        <v>C5</v>
      </c>
      <c r="K866" s="12">
        <v>32156</v>
      </c>
      <c r="L866" s="12" t="str">
        <f t="shared" si="175"/>
        <v>Millennial</v>
      </c>
      <c r="M866">
        <f t="shared" ca="1" si="176"/>
        <v>37</v>
      </c>
      <c r="N866" s="12">
        <v>41981</v>
      </c>
      <c r="O866" s="14">
        <f t="shared" ca="1" si="177"/>
        <v>10</v>
      </c>
      <c r="P866" s="13">
        <v>158163</v>
      </c>
      <c r="Q866" s="13" t="str">
        <f t="shared" ca="1" si="178"/>
        <v>5 - 10 Year</v>
      </c>
      <c r="R866" s="3" t="str">
        <f t="shared" ca="1" si="181"/>
        <v>10%</v>
      </c>
      <c r="S866" s="13">
        <f t="shared" ca="1" si="179"/>
        <v>15816.300000000001</v>
      </c>
      <c r="T866" s="13">
        <f t="shared" ca="1" si="180"/>
        <v>142346.70000000001</v>
      </c>
      <c r="U866" t="str">
        <f>VLOOKUP(MID(B866,G866,F866-G866),Department!$A$1:$C$20,2,0)</f>
        <v>Sales</v>
      </c>
      <c r="V866" t="str">
        <f>VLOOKUP(U866,Department!$B$1:$C$20,2,0)</f>
        <v>Sales and Marketing</v>
      </c>
      <c r="W866" t="str">
        <f>VLOOKUP(MID(B866,FIND(":",B866,F866+1)+1,2),Employee!$G$1:$H$8,2,0)</f>
        <v>Germany</v>
      </c>
    </row>
    <row r="867" spans="1:23" x14ac:dyDescent="0.35">
      <c r="A867" t="str">
        <f t="shared" si="169"/>
        <v>EMP-ENG-R3-2018</v>
      </c>
      <c r="B867" t="s">
        <v>931</v>
      </c>
      <c r="C867" t="str">
        <f t="shared" si="172"/>
        <v>N20666</v>
      </c>
      <c r="D867" t="str">
        <f>VLOOKUP(C867,Employee!$A$1:$B$1803,2,0)</f>
        <v>Mario Wood</v>
      </c>
      <c r="E867" t="str">
        <f>VLOOKUP(MID(B867,FIND(":",B867,FIND(":",B867)+1)+1,1),Employee!$C$1:$D$1803,2)</f>
        <v>Male</v>
      </c>
      <c r="F867">
        <f t="shared" si="170"/>
        <v>42</v>
      </c>
      <c r="G867">
        <f t="shared" si="171"/>
        <v>40</v>
      </c>
      <c r="H867" t="str">
        <f t="shared" si="173"/>
        <v>R3</v>
      </c>
      <c r="I867" t="str">
        <f>VLOOKUP(V867,Guide!$B$12:$C$18,2,0)</f>
        <v>ENG</v>
      </c>
      <c r="J867" s="12" t="str">
        <f t="shared" si="174"/>
        <v>C3</v>
      </c>
      <c r="K867" s="12">
        <v>28398</v>
      </c>
      <c r="L867" s="12" t="str">
        <f t="shared" si="175"/>
        <v>Gen X</v>
      </c>
      <c r="M867">
        <f t="shared" ca="1" si="176"/>
        <v>47</v>
      </c>
      <c r="N867" s="12">
        <v>43321</v>
      </c>
      <c r="O867" s="14">
        <f t="shared" ca="1" si="177"/>
        <v>6</v>
      </c>
      <c r="P867" s="13">
        <v>289219</v>
      </c>
      <c r="Q867" s="13" t="str">
        <f t="shared" ca="1" si="178"/>
        <v>5 - 10 Year</v>
      </c>
      <c r="R867" s="3" t="str">
        <f t="shared" ca="1" si="181"/>
        <v>10%</v>
      </c>
      <c r="S867" s="13">
        <f t="shared" ca="1" si="179"/>
        <v>28921.9</v>
      </c>
      <c r="T867" s="13">
        <f t="shared" ca="1" si="180"/>
        <v>260297.1</v>
      </c>
      <c r="U867" t="str">
        <f>VLOOKUP(MID(B867,G867,F867-G867),Department!$A$1:$C$20,2,0)</f>
        <v>Software Quality Assurance</v>
      </c>
      <c r="V867" t="str">
        <f>VLOOKUP(U867,Department!$B$1:$C$20,2,0)</f>
        <v>Engineering and Data</v>
      </c>
      <c r="W867" t="str">
        <f>VLOOKUP(MID(B867,FIND(":",B867,F867+1)+1,2),Employee!$G$1:$H$8,2,0)</f>
        <v>United Kingdom</v>
      </c>
    </row>
    <row r="868" spans="1:23" x14ac:dyDescent="0.35">
      <c r="A868" t="str">
        <f t="shared" si="169"/>
        <v>EMP-OPR-R8-2012</v>
      </c>
      <c r="B868" t="s">
        <v>932</v>
      </c>
      <c r="C868" t="str">
        <f t="shared" si="172"/>
        <v>N7503</v>
      </c>
      <c r="D868" t="str">
        <f>VLOOKUP(C868,Employee!$A$1:$B$1803,2,0)</f>
        <v>Therese Washington</v>
      </c>
      <c r="E868" t="str">
        <f>VLOOKUP(MID(B868,FIND(":",B868,FIND(":",B868)+1)+1,1),Employee!$C$1:$D$1803,2)</f>
        <v>Female</v>
      </c>
      <c r="F868">
        <f t="shared" si="170"/>
        <v>41</v>
      </c>
      <c r="G868">
        <f t="shared" si="171"/>
        <v>39</v>
      </c>
      <c r="H868" t="str">
        <f t="shared" si="173"/>
        <v>R8</v>
      </c>
      <c r="I868" t="str">
        <f>VLOOKUP(V868,Guide!$B$12:$C$18,2,0)</f>
        <v>OPR</v>
      </c>
      <c r="J868" s="12" t="str">
        <f t="shared" si="174"/>
        <v>C4</v>
      </c>
      <c r="K868" s="12">
        <v>29213</v>
      </c>
      <c r="L868" s="12" t="str">
        <f t="shared" si="175"/>
        <v>Gen X</v>
      </c>
      <c r="M868">
        <f t="shared" ca="1" si="176"/>
        <v>45</v>
      </c>
      <c r="N868" s="12">
        <v>41148</v>
      </c>
      <c r="O868" s="14">
        <f t="shared" ca="1" si="177"/>
        <v>12</v>
      </c>
      <c r="P868" s="13">
        <v>202219</v>
      </c>
      <c r="Q868" s="13" t="str">
        <f t="shared" ca="1" si="178"/>
        <v>11 - 15 Year</v>
      </c>
      <c r="R868" s="3" t="str">
        <f t="shared" ca="1" si="181"/>
        <v>15%</v>
      </c>
      <c r="S868" s="13">
        <f t="shared" ca="1" si="179"/>
        <v>30332.85</v>
      </c>
      <c r="T868" s="13">
        <f t="shared" ca="1" si="180"/>
        <v>171886.15</v>
      </c>
      <c r="U868" t="str">
        <f>VLOOKUP(MID(B868,G868,F868-G868),Department!$A$1:$C$20,2,0)</f>
        <v>DevOps Engineer</v>
      </c>
      <c r="V868" t="str">
        <f>VLOOKUP(U868,Department!$B$1:$C$20,2,0)</f>
        <v>Operation</v>
      </c>
      <c r="W868" t="str">
        <f>VLOOKUP(MID(B868,FIND(":",B868,F868+1)+1,2),Employee!$G$1:$H$8,2,0)</f>
        <v>Australia</v>
      </c>
    </row>
    <row r="869" spans="1:23" x14ac:dyDescent="0.35">
      <c r="A869" t="str">
        <f t="shared" si="169"/>
        <v>EMP-ENG-R12-2017</v>
      </c>
      <c r="B869" t="s">
        <v>933</v>
      </c>
      <c r="C869" t="str">
        <f t="shared" si="172"/>
        <v>N19119</v>
      </c>
      <c r="D869" t="str">
        <f>VLOOKUP(C869,Employee!$A$1:$B$1803,2,0)</f>
        <v>Gerard Fischer</v>
      </c>
      <c r="E869" t="str">
        <f>VLOOKUP(MID(B869,FIND(":",B869,FIND(":",B869)+1)+1,1),Employee!$C$1:$D$1803,2)</f>
        <v>Male</v>
      </c>
      <c r="F869">
        <f t="shared" si="170"/>
        <v>43</v>
      </c>
      <c r="G869">
        <f t="shared" si="171"/>
        <v>40</v>
      </c>
      <c r="H869" t="str">
        <f t="shared" si="173"/>
        <v>R12</v>
      </c>
      <c r="I869" t="str">
        <f>VLOOKUP(V869,Guide!$B$12:$C$18,2,0)</f>
        <v>ENG</v>
      </c>
      <c r="J869" s="12" t="str">
        <f t="shared" si="174"/>
        <v>C5</v>
      </c>
      <c r="K869" s="12">
        <v>28420</v>
      </c>
      <c r="L869" s="12" t="str">
        <f t="shared" si="175"/>
        <v>Gen X</v>
      </c>
      <c r="M869">
        <f t="shared" ca="1" si="176"/>
        <v>47</v>
      </c>
      <c r="N869" s="12">
        <v>43013</v>
      </c>
      <c r="O869" s="14">
        <f t="shared" ca="1" si="177"/>
        <v>7</v>
      </c>
      <c r="P869" s="13">
        <v>210834</v>
      </c>
      <c r="Q869" s="13" t="str">
        <f t="shared" ca="1" si="178"/>
        <v>5 - 10 Year</v>
      </c>
      <c r="R869" s="3" t="str">
        <f t="shared" ca="1" si="181"/>
        <v>10%</v>
      </c>
      <c r="S869" s="13">
        <f t="shared" ca="1" si="179"/>
        <v>21083.4</v>
      </c>
      <c r="T869" s="13">
        <f t="shared" ca="1" si="180"/>
        <v>189750.6</v>
      </c>
      <c r="U869" t="str">
        <f>VLOOKUP(MID(B869,G869,F869-G869),Department!$A$1:$C$20,2,0)</f>
        <v>Data Analyst</v>
      </c>
      <c r="V869" t="str">
        <f>VLOOKUP(U869,Department!$B$1:$C$20,2,0)</f>
        <v>Engineering and Data</v>
      </c>
      <c r="W869" t="str">
        <f>VLOOKUP(MID(B869,FIND(":",B869,F869+1)+1,2),Employee!$G$1:$H$8,2,0)</f>
        <v>Germany</v>
      </c>
    </row>
    <row r="870" spans="1:23" x14ac:dyDescent="0.35">
      <c r="A870" t="str">
        <f t="shared" si="169"/>
        <v>EMP-OPR-R11-2012</v>
      </c>
      <c r="B870" t="s">
        <v>934</v>
      </c>
      <c r="C870" t="str">
        <f t="shared" si="172"/>
        <v>N7416</v>
      </c>
      <c r="D870" t="str">
        <f>VLOOKUP(C870,Employee!$A$1:$B$1803,2,0)</f>
        <v>Merle Peterson</v>
      </c>
      <c r="E870" t="str">
        <f>VLOOKUP(MID(B870,FIND(":",B870,FIND(":",B870)+1)+1,1),Employee!$C$1:$D$1803,2)</f>
        <v>Female</v>
      </c>
      <c r="F870">
        <f t="shared" si="170"/>
        <v>42</v>
      </c>
      <c r="G870">
        <f t="shared" si="171"/>
        <v>39</v>
      </c>
      <c r="H870" t="str">
        <f t="shared" si="173"/>
        <v>R11</v>
      </c>
      <c r="I870" t="str">
        <f>VLOOKUP(V870,Guide!$B$12:$C$18,2,0)</f>
        <v>OPR</v>
      </c>
      <c r="J870" s="12" t="str">
        <f t="shared" si="174"/>
        <v>C1</v>
      </c>
      <c r="K870" s="12">
        <v>29646</v>
      </c>
      <c r="L870" s="12" t="str">
        <f t="shared" si="175"/>
        <v>Millennial</v>
      </c>
      <c r="M870">
        <f t="shared" ca="1" si="176"/>
        <v>43</v>
      </c>
      <c r="N870" s="12">
        <v>41127</v>
      </c>
      <c r="O870" s="14">
        <f t="shared" ca="1" si="177"/>
        <v>12</v>
      </c>
      <c r="P870" s="13">
        <v>316053</v>
      </c>
      <c r="Q870" s="13" t="str">
        <f t="shared" ca="1" si="178"/>
        <v>11 - 15 Year</v>
      </c>
      <c r="R870" s="3" t="str">
        <f t="shared" ca="1" si="181"/>
        <v>15%</v>
      </c>
      <c r="S870" s="13">
        <f t="shared" ca="1" si="179"/>
        <v>47407.95</v>
      </c>
      <c r="T870" s="13">
        <f t="shared" ca="1" si="180"/>
        <v>268645.05</v>
      </c>
      <c r="U870" t="str">
        <f>VLOOKUP(MID(B870,G870,F870-G870),Department!$A$1:$C$20,2,0)</f>
        <v>Technical Support</v>
      </c>
      <c r="V870" t="str">
        <f>VLOOKUP(U870,Department!$B$1:$C$20,2,0)</f>
        <v>Operation</v>
      </c>
      <c r="W870" t="str">
        <f>VLOOKUP(MID(B870,FIND(":",B870,F870+1)+1,2),Employee!$G$1:$H$8,2,0)</f>
        <v>United States Of America</v>
      </c>
    </row>
    <row r="871" spans="1:23" x14ac:dyDescent="0.35">
      <c r="A871" t="str">
        <f t="shared" si="169"/>
        <v>EMP-OPR-R2-2015</v>
      </c>
      <c r="B871" t="s">
        <v>935</v>
      </c>
      <c r="C871" t="str">
        <f t="shared" si="172"/>
        <v>N15057</v>
      </c>
      <c r="D871" t="str">
        <f>VLOOKUP(C871,Employee!$A$1:$B$1803,2,0)</f>
        <v>Katelyn Hubbard</v>
      </c>
      <c r="E871" t="str">
        <f>VLOOKUP(MID(B871,FIND(":",B871,FIND(":",B871)+1)+1,1),Employee!$C$1:$D$1803,2)</f>
        <v>Female</v>
      </c>
      <c r="F871">
        <f t="shared" si="170"/>
        <v>42</v>
      </c>
      <c r="G871">
        <f t="shared" si="171"/>
        <v>40</v>
      </c>
      <c r="H871" t="str">
        <f t="shared" si="173"/>
        <v>R2</v>
      </c>
      <c r="I871" t="str">
        <f>VLOOKUP(V871,Guide!$B$12:$C$18,2,0)</f>
        <v>OPR</v>
      </c>
      <c r="J871" s="12" t="str">
        <f t="shared" si="174"/>
        <v>C3</v>
      </c>
      <c r="K871" s="12">
        <v>33586</v>
      </c>
      <c r="L871" s="12" t="str">
        <f t="shared" si="175"/>
        <v>Millennial</v>
      </c>
      <c r="M871">
        <f t="shared" ca="1" si="176"/>
        <v>33</v>
      </c>
      <c r="N871" s="12">
        <v>42275</v>
      </c>
      <c r="O871" s="14">
        <f t="shared" ca="1" si="177"/>
        <v>9</v>
      </c>
      <c r="P871" s="13">
        <v>180898</v>
      </c>
      <c r="Q871" s="13" t="str">
        <f t="shared" ca="1" si="178"/>
        <v>5 - 10 Year</v>
      </c>
      <c r="R871" s="3" t="str">
        <f t="shared" ca="1" si="181"/>
        <v>10%</v>
      </c>
      <c r="S871" s="13">
        <f t="shared" ca="1" si="179"/>
        <v>18089.8</v>
      </c>
      <c r="T871" s="13">
        <f t="shared" ca="1" si="180"/>
        <v>162808.20000000001</v>
      </c>
      <c r="U871" t="str">
        <f>VLOOKUP(MID(B871,G871,F871-G871),Department!$A$1:$C$20,2,0)</f>
        <v>Network Engineer</v>
      </c>
      <c r="V871" t="str">
        <f>VLOOKUP(U871,Department!$B$1:$C$20,2,0)</f>
        <v>Operation</v>
      </c>
      <c r="W871" t="str">
        <f>VLOOKUP(MID(B871,FIND(":",B871,F871+1)+1,2),Employee!$G$1:$H$8,2,0)</f>
        <v>United Kingdom</v>
      </c>
    </row>
    <row r="872" spans="1:23" x14ac:dyDescent="0.35">
      <c r="A872" t="str">
        <f t="shared" si="169"/>
        <v>EMP-FN-R19-2017</v>
      </c>
      <c r="B872" t="s">
        <v>936</v>
      </c>
      <c r="C872" t="str">
        <f t="shared" si="172"/>
        <v>N19007</v>
      </c>
      <c r="D872" t="str">
        <f>VLOOKUP(C872,Employee!$A$1:$B$1803,2,0)</f>
        <v>Winford Carney</v>
      </c>
      <c r="E872" t="str">
        <f>VLOOKUP(MID(B872,FIND(":",B872,FIND(":",B872)+1)+1,1),Employee!$C$1:$D$1803,2)</f>
        <v>Male</v>
      </c>
      <c r="F872">
        <f t="shared" si="170"/>
        <v>43</v>
      </c>
      <c r="G872">
        <f t="shared" si="171"/>
        <v>40</v>
      </c>
      <c r="H872" t="str">
        <f t="shared" si="173"/>
        <v>R19</v>
      </c>
      <c r="I872" t="str">
        <f>VLOOKUP(V872,Guide!$B$12:$C$18,2,0)</f>
        <v>FN</v>
      </c>
      <c r="J872" s="12" t="str">
        <f t="shared" si="174"/>
        <v>C3</v>
      </c>
      <c r="K872" s="12">
        <v>33157</v>
      </c>
      <c r="L872" s="12" t="str">
        <f t="shared" si="175"/>
        <v>Millennial</v>
      </c>
      <c r="M872">
        <f t="shared" ca="1" si="176"/>
        <v>34</v>
      </c>
      <c r="N872" s="12">
        <v>42992</v>
      </c>
      <c r="O872" s="14">
        <f t="shared" ca="1" si="177"/>
        <v>7</v>
      </c>
      <c r="P872" s="13">
        <v>186782</v>
      </c>
      <c r="Q872" s="13" t="str">
        <f t="shared" ca="1" si="178"/>
        <v>5 - 10 Year</v>
      </c>
      <c r="R872" s="3" t="str">
        <f t="shared" ca="1" si="181"/>
        <v>10%</v>
      </c>
      <c r="S872" s="13">
        <f t="shared" ca="1" si="179"/>
        <v>18678.2</v>
      </c>
      <c r="T872" s="13">
        <f t="shared" ca="1" si="180"/>
        <v>168103.8</v>
      </c>
      <c r="U872" t="str">
        <f>VLOOKUP(MID(B872,G872,F872-G872),Department!$A$1:$C$20,2,0)</f>
        <v>Accounting</v>
      </c>
      <c r="V872" t="str">
        <f>VLOOKUP(U872,Department!$B$1:$C$20,2,0)</f>
        <v>Finance</v>
      </c>
      <c r="W872" t="str">
        <f>VLOOKUP(MID(B872,FIND(":",B872,F872+1)+1,2),Employee!$G$1:$H$8,2,0)</f>
        <v>United Kingdom</v>
      </c>
    </row>
    <row r="873" spans="1:23" x14ac:dyDescent="0.35">
      <c r="A873" t="str">
        <f t="shared" si="169"/>
        <v>EMP-ENG-R1-2017</v>
      </c>
      <c r="B873" t="s">
        <v>937</v>
      </c>
      <c r="C873" t="str">
        <f t="shared" si="172"/>
        <v>N18321</v>
      </c>
      <c r="D873" t="str">
        <f>VLOOKUP(C873,Employee!$A$1:$B$1803,2,0)</f>
        <v>Jere Lane</v>
      </c>
      <c r="E873" t="str">
        <f>VLOOKUP(MID(B873,FIND(":",B873,FIND(":",B873)+1)+1,1),Employee!$C$1:$D$1803,2)</f>
        <v>Male</v>
      </c>
      <c r="F873">
        <f t="shared" si="170"/>
        <v>42</v>
      </c>
      <c r="G873">
        <f t="shared" si="171"/>
        <v>40</v>
      </c>
      <c r="H873" t="str">
        <f t="shared" si="173"/>
        <v>R1</v>
      </c>
      <c r="I873" t="str">
        <f>VLOOKUP(V873,Guide!$B$12:$C$18,2,0)</f>
        <v>ENG</v>
      </c>
      <c r="J873" s="12" t="str">
        <f t="shared" si="174"/>
        <v>C6</v>
      </c>
      <c r="K873" s="12">
        <v>32638</v>
      </c>
      <c r="L873" s="12" t="str">
        <f t="shared" si="175"/>
        <v>Millennial</v>
      </c>
      <c r="M873">
        <f t="shared" ca="1" si="176"/>
        <v>35</v>
      </c>
      <c r="N873" s="12">
        <v>42898</v>
      </c>
      <c r="O873" s="14">
        <f t="shared" ca="1" si="177"/>
        <v>7</v>
      </c>
      <c r="P873" s="13">
        <v>112974</v>
      </c>
      <c r="Q873" s="13" t="str">
        <f t="shared" ca="1" si="178"/>
        <v>5 - 10 Year</v>
      </c>
      <c r="R873" s="3" t="str">
        <f t="shared" ca="1" si="181"/>
        <v>10%</v>
      </c>
      <c r="S873" s="13">
        <f t="shared" ca="1" si="179"/>
        <v>11297.400000000001</v>
      </c>
      <c r="T873" s="13">
        <f t="shared" ca="1" si="180"/>
        <v>101676.6</v>
      </c>
      <c r="U873" t="str">
        <f>VLOOKUP(MID(B873,G873,F873-G873),Department!$A$1:$C$20,2,0)</f>
        <v>BackEnd Developer</v>
      </c>
      <c r="V873" t="str">
        <f>VLOOKUP(U873,Department!$B$1:$C$20,2,0)</f>
        <v>Engineering and Data</v>
      </c>
      <c r="W873" t="str">
        <f>VLOOKUP(MID(B873,FIND(":",B873,F873+1)+1,2),Employee!$G$1:$H$8,2,0)</f>
        <v>France</v>
      </c>
    </row>
    <row r="874" spans="1:23" x14ac:dyDescent="0.35">
      <c r="A874" t="str">
        <f t="shared" si="169"/>
        <v>EMP-SM-R15-2014</v>
      </c>
      <c r="B874" t="s">
        <v>938</v>
      </c>
      <c r="C874" t="str">
        <f t="shared" si="172"/>
        <v>N8848</v>
      </c>
      <c r="D874" t="str">
        <f>VLOOKUP(C874,Employee!$A$1:$B$1803,2,0)</f>
        <v>Graciela Randolph</v>
      </c>
      <c r="E874" t="str">
        <f>VLOOKUP(MID(B874,FIND(":",B874,FIND(":",B874)+1)+1,1),Employee!$C$1:$D$1803,2)</f>
        <v>Female</v>
      </c>
      <c r="F874">
        <f t="shared" si="170"/>
        <v>42</v>
      </c>
      <c r="G874">
        <f t="shared" si="171"/>
        <v>39</v>
      </c>
      <c r="H874" t="str">
        <f t="shared" si="173"/>
        <v>R15</v>
      </c>
      <c r="I874" t="str">
        <f>VLOOKUP(V874,Guide!$B$12:$C$18,2,0)</f>
        <v>SM</v>
      </c>
      <c r="J874" s="12" t="str">
        <f t="shared" si="174"/>
        <v>C2</v>
      </c>
      <c r="K874" s="12">
        <v>32762</v>
      </c>
      <c r="L874" s="12" t="str">
        <f t="shared" si="175"/>
        <v>Millennial</v>
      </c>
      <c r="M874">
        <f t="shared" ca="1" si="176"/>
        <v>35</v>
      </c>
      <c r="N874" s="12">
        <v>41932</v>
      </c>
      <c r="O874" s="14">
        <f t="shared" ca="1" si="177"/>
        <v>10</v>
      </c>
      <c r="P874" s="13">
        <v>110314</v>
      </c>
      <c r="Q874" s="13" t="str">
        <f t="shared" ca="1" si="178"/>
        <v>5 - 10 Year</v>
      </c>
      <c r="R874" s="3" t="str">
        <f t="shared" ca="1" si="181"/>
        <v>10%</v>
      </c>
      <c r="S874" s="13">
        <f t="shared" ca="1" si="179"/>
        <v>11031.400000000001</v>
      </c>
      <c r="T874" s="13">
        <f t="shared" ca="1" si="180"/>
        <v>99282.6</v>
      </c>
      <c r="U874" t="str">
        <f>VLOOKUP(MID(B874,G874,F874-G874),Department!$A$1:$C$20,2,0)</f>
        <v>Sales</v>
      </c>
      <c r="V874" t="str">
        <f>VLOOKUP(U874,Department!$B$1:$C$20,2,0)</f>
        <v>Sales and Marketing</v>
      </c>
      <c r="W874" t="str">
        <f>VLOOKUP(MID(B874,FIND(":",B874,F874+1)+1,2),Employee!$G$1:$H$8,2,0)</f>
        <v>Canada</v>
      </c>
    </row>
    <row r="875" spans="1:23" x14ac:dyDescent="0.35">
      <c r="A875" t="str">
        <f t="shared" si="169"/>
        <v>EMP-PM-R6-2018</v>
      </c>
      <c r="B875" t="s">
        <v>939</v>
      </c>
      <c r="C875" t="str">
        <f t="shared" si="172"/>
        <v>N20734</v>
      </c>
      <c r="D875" t="str">
        <f>VLOOKUP(C875,Employee!$A$1:$B$1803,2,0)</f>
        <v>Alec Ingram</v>
      </c>
      <c r="E875" t="str">
        <f>VLOOKUP(MID(B875,FIND(":",B875,FIND(":",B875)+1)+1,1),Employee!$C$1:$D$1803,2)</f>
        <v>Male</v>
      </c>
      <c r="F875">
        <f t="shared" si="170"/>
        <v>42</v>
      </c>
      <c r="G875">
        <f t="shared" si="171"/>
        <v>40</v>
      </c>
      <c r="H875" t="str">
        <f t="shared" si="173"/>
        <v>R6</v>
      </c>
      <c r="I875" t="str">
        <f>VLOOKUP(V875,Guide!$B$12:$C$18,2,0)</f>
        <v>PM</v>
      </c>
      <c r="J875" s="12" t="str">
        <f t="shared" si="174"/>
        <v>C2</v>
      </c>
      <c r="K875" s="12">
        <v>31593</v>
      </c>
      <c r="L875" s="12" t="str">
        <f t="shared" si="175"/>
        <v>Millennial</v>
      </c>
      <c r="M875">
        <f t="shared" ca="1" si="176"/>
        <v>38</v>
      </c>
      <c r="N875" s="12">
        <v>43335</v>
      </c>
      <c r="O875" s="14">
        <f t="shared" ca="1" si="177"/>
        <v>6</v>
      </c>
      <c r="P875" s="13">
        <v>114075</v>
      </c>
      <c r="Q875" s="13" t="str">
        <f t="shared" ca="1" si="178"/>
        <v>5 - 10 Year</v>
      </c>
      <c r="R875" s="3" t="str">
        <f t="shared" ca="1" si="181"/>
        <v>10%</v>
      </c>
      <c r="S875" s="13">
        <f t="shared" ca="1" si="179"/>
        <v>11407.5</v>
      </c>
      <c r="T875" s="13">
        <f t="shared" ca="1" si="180"/>
        <v>102667.5</v>
      </c>
      <c r="U875" t="str">
        <f>VLOOKUP(MID(B875,G875,F875-G875),Department!$A$1:$C$20,2,0)</f>
        <v>UI/UX</v>
      </c>
      <c r="V875" t="str">
        <f>VLOOKUP(U875,Department!$B$1:$C$20,2,0)</f>
        <v>Product Management</v>
      </c>
      <c r="W875" t="str">
        <f>VLOOKUP(MID(B875,FIND(":",B875,F875+1)+1,2),Employee!$G$1:$H$8,2,0)</f>
        <v>Canada</v>
      </c>
    </row>
    <row r="876" spans="1:23" x14ac:dyDescent="0.35">
      <c r="A876" t="str">
        <f t="shared" si="169"/>
        <v>EMP-ENG-R4-2010</v>
      </c>
      <c r="B876" t="s">
        <v>940</v>
      </c>
      <c r="C876" t="str">
        <f t="shared" si="172"/>
        <v>N5803</v>
      </c>
      <c r="D876" t="str">
        <f>VLOOKUP(C876,Employee!$A$1:$B$1803,2,0)</f>
        <v>Colin Calhoun</v>
      </c>
      <c r="E876" t="str">
        <f>VLOOKUP(MID(B876,FIND(":",B876,FIND(":",B876)+1)+1,1),Employee!$C$1:$D$1803,2)</f>
        <v>Male</v>
      </c>
      <c r="F876">
        <f t="shared" si="170"/>
        <v>41</v>
      </c>
      <c r="G876">
        <f t="shared" si="171"/>
        <v>39</v>
      </c>
      <c r="H876" t="str">
        <f t="shared" si="173"/>
        <v>R4</v>
      </c>
      <c r="I876" t="str">
        <f>VLOOKUP(V876,Guide!$B$12:$C$18,2,0)</f>
        <v>ENG</v>
      </c>
      <c r="J876" s="12" t="str">
        <f t="shared" si="174"/>
        <v>C7</v>
      </c>
      <c r="K876" s="12">
        <v>30007</v>
      </c>
      <c r="L876" s="12" t="str">
        <f t="shared" si="175"/>
        <v>Millennial</v>
      </c>
      <c r="M876">
        <f t="shared" ca="1" si="176"/>
        <v>42</v>
      </c>
      <c r="N876" s="12">
        <v>40462</v>
      </c>
      <c r="O876" s="14">
        <f t="shared" ca="1" si="177"/>
        <v>14</v>
      </c>
      <c r="P876" s="13">
        <v>363386</v>
      </c>
      <c r="Q876" s="13" t="str">
        <f t="shared" ca="1" si="178"/>
        <v>11 - 15 Year</v>
      </c>
      <c r="R876" s="3" t="str">
        <f t="shared" ca="1" si="181"/>
        <v>15%</v>
      </c>
      <c r="S876" s="13">
        <f t="shared" ca="1" si="179"/>
        <v>54507.9</v>
      </c>
      <c r="T876" s="13">
        <f t="shared" ca="1" si="180"/>
        <v>308878.09999999998</v>
      </c>
      <c r="U876" t="str">
        <f>VLOOKUP(MID(B876,G876,F876-G876),Department!$A$1:$C$20,2,0)</f>
        <v>FrontEnd Developer</v>
      </c>
      <c r="V876" t="str">
        <f>VLOOKUP(U876,Department!$B$1:$C$20,2,0)</f>
        <v>Engineering and Data</v>
      </c>
      <c r="W876" t="str">
        <f>VLOOKUP(MID(B876,FIND(":",B876,F876+1)+1,2),Employee!$G$1:$H$8,2,0)</f>
        <v>Argentina</v>
      </c>
    </row>
    <row r="877" spans="1:23" x14ac:dyDescent="0.35">
      <c r="A877" t="str">
        <f t="shared" si="169"/>
        <v>EMP-OPR-R2-2010</v>
      </c>
      <c r="B877" t="s">
        <v>941</v>
      </c>
      <c r="C877" t="str">
        <f t="shared" si="172"/>
        <v>N5322</v>
      </c>
      <c r="D877" t="str">
        <f>VLOOKUP(C877,Employee!$A$1:$B$1803,2,0)</f>
        <v>Cleveland Brennan</v>
      </c>
      <c r="E877" t="str">
        <f>VLOOKUP(MID(B877,FIND(":",B877,FIND(":",B877)+1)+1,1),Employee!$C$1:$D$1803,2)</f>
        <v>Male</v>
      </c>
      <c r="F877">
        <f t="shared" si="170"/>
        <v>41</v>
      </c>
      <c r="G877">
        <f t="shared" si="171"/>
        <v>39</v>
      </c>
      <c r="H877" t="str">
        <f t="shared" si="173"/>
        <v>R2</v>
      </c>
      <c r="I877" t="str">
        <f>VLOOKUP(V877,Guide!$B$12:$C$18,2,0)</f>
        <v>OPR</v>
      </c>
      <c r="J877" s="12" t="str">
        <f t="shared" si="174"/>
        <v>C5</v>
      </c>
      <c r="K877" s="12">
        <v>31330</v>
      </c>
      <c r="L877" s="12" t="str">
        <f t="shared" si="175"/>
        <v>Millennial</v>
      </c>
      <c r="M877">
        <f t="shared" ca="1" si="176"/>
        <v>39</v>
      </c>
      <c r="N877" s="12">
        <v>40308</v>
      </c>
      <c r="O877" s="14">
        <f t="shared" ca="1" si="177"/>
        <v>14</v>
      </c>
      <c r="P877" s="13">
        <v>335839</v>
      </c>
      <c r="Q877" s="13" t="str">
        <f t="shared" ca="1" si="178"/>
        <v>11 - 15 Year</v>
      </c>
      <c r="R877" s="3" t="str">
        <f t="shared" ca="1" si="181"/>
        <v>15%</v>
      </c>
      <c r="S877" s="13">
        <f t="shared" ca="1" si="179"/>
        <v>50375.85</v>
      </c>
      <c r="T877" s="13">
        <f t="shared" ca="1" si="180"/>
        <v>285463.15000000002</v>
      </c>
      <c r="U877" t="str">
        <f>VLOOKUP(MID(B877,G877,F877-G877),Department!$A$1:$C$20,2,0)</f>
        <v>Network Engineer</v>
      </c>
      <c r="V877" t="str">
        <f>VLOOKUP(U877,Department!$B$1:$C$20,2,0)</f>
        <v>Operation</v>
      </c>
      <c r="W877" t="str">
        <f>VLOOKUP(MID(B877,FIND(":",B877,F877+1)+1,2),Employee!$G$1:$H$8,2,0)</f>
        <v>Germany</v>
      </c>
    </row>
    <row r="878" spans="1:23" x14ac:dyDescent="0.35">
      <c r="A878" t="str">
        <f t="shared" si="169"/>
        <v>EMP-ENG-R4-2010</v>
      </c>
      <c r="B878" t="s">
        <v>942</v>
      </c>
      <c r="C878" t="str">
        <f t="shared" si="172"/>
        <v>N5728</v>
      </c>
      <c r="D878" t="str">
        <f>VLOOKUP(C878,Employee!$A$1:$B$1803,2,0)</f>
        <v>Wes Copeland</v>
      </c>
      <c r="E878" t="str">
        <f>VLOOKUP(MID(B878,FIND(":",B878,FIND(":",B878)+1)+1,1),Employee!$C$1:$D$1803,2)</f>
        <v>Male</v>
      </c>
      <c r="F878">
        <f t="shared" si="170"/>
        <v>41</v>
      </c>
      <c r="G878">
        <f t="shared" si="171"/>
        <v>39</v>
      </c>
      <c r="H878" t="str">
        <f t="shared" si="173"/>
        <v>R4</v>
      </c>
      <c r="I878" t="str">
        <f>VLOOKUP(V878,Guide!$B$12:$C$18,2,0)</f>
        <v>ENG</v>
      </c>
      <c r="J878" s="12" t="str">
        <f t="shared" si="174"/>
        <v>C5</v>
      </c>
      <c r="K878" s="12">
        <v>28116</v>
      </c>
      <c r="L878" s="12" t="str">
        <f t="shared" si="175"/>
        <v>Gen X</v>
      </c>
      <c r="M878">
        <f t="shared" ca="1" si="176"/>
        <v>48</v>
      </c>
      <c r="N878" s="12">
        <v>40437</v>
      </c>
      <c r="O878" s="14">
        <f t="shared" ca="1" si="177"/>
        <v>14</v>
      </c>
      <c r="P878" s="13">
        <v>313945</v>
      </c>
      <c r="Q878" s="13" t="str">
        <f t="shared" ca="1" si="178"/>
        <v>11 - 15 Year</v>
      </c>
      <c r="R878" s="3" t="str">
        <f t="shared" ca="1" si="181"/>
        <v>15%</v>
      </c>
      <c r="S878" s="13">
        <f t="shared" ca="1" si="179"/>
        <v>47091.75</v>
      </c>
      <c r="T878" s="13">
        <f t="shared" ca="1" si="180"/>
        <v>266853.25</v>
      </c>
      <c r="U878" t="str">
        <f>VLOOKUP(MID(B878,G878,F878-G878),Department!$A$1:$C$20,2,0)</f>
        <v>FrontEnd Developer</v>
      </c>
      <c r="V878" t="str">
        <f>VLOOKUP(U878,Department!$B$1:$C$20,2,0)</f>
        <v>Engineering and Data</v>
      </c>
      <c r="W878" t="str">
        <f>VLOOKUP(MID(B878,FIND(":",B878,F878+1)+1,2),Employee!$G$1:$H$8,2,0)</f>
        <v>Germany</v>
      </c>
    </row>
    <row r="879" spans="1:23" x14ac:dyDescent="0.35">
      <c r="A879" t="str">
        <f t="shared" si="169"/>
        <v>EMP-PM-R5-2016</v>
      </c>
      <c r="B879" t="s">
        <v>943</v>
      </c>
      <c r="C879" t="str">
        <f t="shared" si="172"/>
        <v>N16311</v>
      </c>
      <c r="D879" t="str">
        <f>VLOOKUP(C879,Employee!$A$1:$B$1803,2,0)</f>
        <v>Chet Padilla</v>
      </c>
      <c r="E879" t="str">
        <f>VLOOKUP(MID(B879,FIND(":",B879,FIND(":",B879)+1)+1,1),Employee!$C$1:$D$1803,2)</f>
        <v>Male</v>
      </c>
      <c r="F879">
        <f t="shared" si="170"/>
        <v>42</v>
      </c>
      <c r="G879">
        <f t="shared" si="171"/>
        <v>40</v>
      </c>
      <c r="H879" t="str">
        <f t="shared" si="173"/>
        <v>R5</v>
      </c>
      <c r="I879" t="str">
        <f>VLOOKUP(V879,Guide!$B$12:$C$18,2,0)</f>
        <v>PM</v>
      </c>
      <c r="J879" s="12" t="str">
        <f t="shared" si="174"/>
        <v>C7</v>
      </c>
      <c r="K879" s="12">
        <v>31338</v>
      </c>
      <c r="L879" s="12" t="str">
        <f t="shared" si="175"/>
        <v>Millennial</v>
      </c>
      <c r="M879">
        <f t="shared" ca="1" si="176"/>
        <v>39</v>
      </c>
      <c r="N879" s="12">
        <v>42548</v>
      </c>
      <c r="O879" s="14">
        <f t="shared" ca="1" si="177"/>
        <v>8</v>
      </c>
      <c r="P879" s="13">
        <v>218041</v>
      </c>
      <c r="Q879" s="13" t="str">
        <f t="shared" ca="1" si="178"/>
        <v>5 - 10 Year</v>
      </c>
      <c r="R879" s="3" t="str">
        <f t="shared" ca="1" si="181"/>
        <v>10%</v>
      </c>
      <c r="S879" s="13">
        <f t="shared" ca="1" si="179"/>
        <v>21804.100000000002</v>
      </c>
      <c r="T879" s="13">
        <f t="shared" ca="1" si="180"/>
        <v>196236.9</v>
      </c>
      <c r="U879" t="str">
        <f>VLOOKUP(MID(B879,G879,F879-G879),Department!$A$1:$C$20,2,0)</f>
        <v>Product Manager</v>
      </c>
      <c r="V879" t="str">
        <f>VLOOKUP(U879,Department!$B$1:$C$20,2,0)</f>
        <v>Product Management</v>
      </c>
      <c r="W879" t="str">
        <f>VLOOKUP(MID(B879,FIND(":",B879,F879+1)+1,2),Employee!$G$1:$H$8,2,0)</f>
        <v>Argentina</v>
      </c>
    </row>
    <row r="880" spans="1:23" x14ac:dyDescent="0.35">
      <c r="A880" t="str">
        <f t="shared" si="169"/>
        <v>EMP-SM-R10-2011</v>
      </c>
      <c r="B880" t="s">
        <v>944</v>
      </c>
      <c r="C880" t="str">
        <f t="shared" si="172"/>
        <v>N6276</v>
      </c>
      <c r="D880" t="str">
        <f>VLOOKUP(C880,Employee!$A$1:$B$1803,2,0)</f>
        <v>Trinidad Stanley</v>
      </c>
      <c r="E880" t="str">
        <f>VLOOKUP(MID(B880,FIND(":",B880,FIND(":",B880)+1)+1,1),Employee!$C$1:$D$1803,2)</f>
        <v>Male</v>
      </c>
      <c r="F880">
        <f t="shared" si="170"/>
        <v>42</v>
      </c>
      <c r="G880">
        <f t="shared" si="171"/>
        <v>39</v>
      </c>
      <c r="H880" t="str">
        <f t="shared" si="173"/>
        <v>R10</v>
      </c>
      <c r="I880" t="str">
        <f>VLOOKUP(V880,Guide!$B$12:$C$18,2,0)</f>
        <v>SM</v>
      </c>
      <c r="J880" s="12" t="str">
        <f t="shared" si="174"/>
        <v>C3</v>
      </c>
      <c r="K880" s="12">
        <v>32985</v>
      </c>
      <c r="L880" s="12" t="str">
        <f t="shared" si="175"/>
        <v>Millennial</v>
      </c>
      <c r="M880">
        <f t="shared" ca="1" si="176"/>
        <v>34</v>
      </c>
      <c r="N880" s="12">
        <v>40735</v>
      </c>
      <c r="O880" s="14">
        <f t="shared" ca="1" si="177"/>
        <v>13</v>
      </c>
      <c r="P880" s="13">
        <v>244157</v>
      </c>
      <c r="Q880" s="13" t="str">
        <f t="shared" ca="1" si="178"/>
        <v>11 - 15 Year</v>
      </c>
      <c r="R880" s="3" t="str">
        <f t="shared" ca="1" si="181"/>
        <v>15%</v>
      </c>
      <c r="S880" s="13">
        <f t="shared" ca="1" si="179"/>
        <v>36623.549999999996</v>
      </c>
      <c r="T880" s="13">
        <f t="shared" ca="1" si="180"/>
        <v>207533.45</v>
      </c>
      <c r="U880" t="str">
        <f>VLOOKUP(MID(B880,G880,F880-G880),Department!$A$1:$C$20,2,0)</f>
        <v>Marketing</v>
      </c>
      <c r="V880" t="str">
        <f>VLOOKUP(U880,Department!$B$1:$C$20,2,0)</f>
        <v>Sales and Marketing</v>
      </c>
      <c r="W880" t="str">
        <f>VLOOKUP(MID(B880,FIND(":",B880,F880+1)+1,2),Employee!$G$1:$H$8,2,0)</f>
        <v>United Kingdom</v>
      </c>
    </row>
    <row r="881" spans="1:23" x14ac:dyDescent="0.35">
      <c r="A881" t="str">
        <f t="shared" si="169"/>
        <v>EMP-ENG-R7-2017</v>
      </c>
      <c r="B881" t="s">
        <v>945</v>
      </c>
      <c r="C881" t="str">
        <f t="shared" si="172"/>
        <v>N6965</v>
      </c>
      <c r="D881" t="str">
        <f>VLOOKUP(C881,Employee!$A$1:$B$1803,2,0)</f>
        <v>Rex Humphrey</v>
      </c>
      <c r="E881" t="str">
        <f>VLOOKUP(MID(B881,FIND(":",B881,FIND(":",B881)+1)+1,1),Employee!$C$1:$D$1803,2)</f>
        <v>Male</v>
      </c>
      <c r="F881">
        <f t="shared" si="170"/>
        <v>41</v>
      </c>
      <c r="G881">
        <f t="shared" si="171"/>
        <v>39</v>
      </c>
      <c r="H881" t="str">
        <f t="shared" si="173"/>
        <v>R7</v>
      </c>
      <c r="I881" t="str">
        <f>VLOOKUP(V881,Guide!$B$12:$C$18,2,0)</f>
        <v>ENG</v>
      </c>
      <c r="J881" s="12" t="str">
        <f t="shared" si="174"/>
        <v>C4</v>
      </c>
      <c r="K881" s="12">
        <v>31585</v>
      </c>
      <c r="L881" s="12" t="str">
        <f t="shared" si="175"/>
        <v>Millennial</v>
      </c>
      <c r="M881">
        <f t="shared" ca="1" si="176"/>
        <v>38</v>
      </c>
      <c r="N881" s="12">
        <v>43017</v>
      </c>
      <c r="O881" s="14">
        <f t="shared" ca="1" si="177"/>
        <v>7</v>
      </c>
      <c r="P881" s="13">
        <v>266268</v>
      </c>
      <c r="Q881" s="13" t="str">
        <f t="shared" ca="1" si="178"/>
        <v>5 - 10 Year</v>
      </c>
      <c r="R881" s="3" t="str">
        <f t="shared" ca="1" si="181"/>
        <v>10%</v>
      </c>
      <c r="S881" s="13">
        <f t="shared" ca="1" si="179"/>
        <v>26626.800000000003</v>
      </c>
      <c r="T881" s="13">
        <f t="shared" ca="1" si="180"/>
        <v>239641.2</v>
      </c>
      <c r="U881" t="str">
        <f>VLOOKUP(MID(B881,G881,F881-G881),Department!$A$1:$C$20,2,0)</f>
        <v>AI Engineer</v>
      </c>
      <c r="V881" t="str">
        <f>VLOOKUP(U881,Department!$B$1:$C$20,2,0)</f>
        <v>Engineering and Data</v>
      </c>
      <c r="W881" t="str">
        <f>VLOOKUP(MID(B881,FIND(":",B881,F881+1)+1,2),Employee!$G$1:$H$8,2,0)</f>
        <v>Australia</v>
      </c>
    </row>
    <row r="882" spans="1:23" x14ac:dyDescent="0.35">
      <c r="A882" t="str">
        <f t="shared" si="169"/>
        <v>EMP-FN-R19-2008</v>
      </c>
      <c r="B882" t="s">
        <v>946</v>
      </c>
      <c r="C882" t="str">
        <f t="shared" si="172"/>
        <v>N4165</v>
      </c>
      <c r="D882" t="str">
        <f>VLOOKUP(C882,Employee!$A$1:$B$1803,2,0)</f>
        <v>Kurtis Faulkner</v>
      </c>
      <c r="E882" t="str">
        <f>VLOOKUP(MID(B882,FIND(":",B882,FIND(":",B882)+1)+1,1),Employee!$C$1:$D$1803,2)</f>
        <v>Male</v>
      </c>
      <c r="F882">
        <f t="shared" si="170"/>
        <v>42</v>
      </c>
      <c r="G882">
        <f t="shared" si="171"/>
        <v>39</v>
      </c>
      <c r="H882" t="str">
        <f t="shared" si="173"/>
        <v>R19</v>
      </c>
      <c r="I882" t="str">
        <f>VLOOKUP(V882,Guide!$B$12:$C$18,2,0)</f>
        <v>FN</v>
      </c>
      <c r="J882" s="12" t="str">
        <f t="shared" si="174"/>
        <v>C3</v>
      </c>
      <c r="K882" s="12">
        <v>29152</v>
      </c>
      <c r="L882" s="12" t="str">
        <f t="shared" si="175"/>
        <v>Gen X</v>
      </c>
      <c r="M882">
        <f t="shared" ca="1" si="176"/>
        <v>45</v>
      </c>
      <c r="N882" s="12">
        <v>39513</v>
      </c>
      <c r="O882" s="14">
        <f t="shared" ca="1" si="177"/>
        <v>16</v>
      </c>
      <c r="P882" s="13">
        <v>335481</v>
      </c>
      <c r="Q882" s="13" t="str">
        <f t="shared" ca="1" si="178"/>
        <v>16 - 20 Year</v>
      </c>
      <c r="R882" s="3" t="str">
        <f t="shared" ca="1" si="181"/>
        <v>20%</v>
      </c>
      <c r="S882" s="13">
        <f t="shared" ca="1" si="179"/>
        <v>67096.2</v>
      </c>
      <c r="T882" s="13">
        <f t="shared" ca="1" si="180"/>
        <v>268384.8</v>
      </c>
      <c r="U882" t="str">
        <f>VLOOKUP(MID(B882,G882,F882-G882),Department!$A$1:$C$20,2,0)</f>
        <v>Accounting</v>
      </c>
      <c r="V882" t="str">
        <f>VLOOKUP(U882,Department!$B$1:$C$20,2,0)</f>
        <v>Finance</v>
      </c>
      <c r="W882" t="str">
        <f>VLOOKUP(MID(B882,FIND(":",B882,F882+1)+1,2),Employee!$G$1:$H$8,2,0)</f>
        <v>United Kingdom</v>
      </c>
    </row>
    <row r="883" spans="1:23" x14ac:dyDescent="0.35">
      <c r="A883" t="str">
        <f t="shared" si="169"/>
        <v>EMP-SM-R15-2011</v>
      </c>
      <c r="B883" t="s">
        <v>947</v>
      </c>
      <c r="C883" t="str">
        <f t="shared" si="172"/>
        <v>N6549</v>
      </c>
      <c r="D883" t="str">
        <f>VLOOKUP(C883,Employee!$A$1:$B$1803,2,0)</f>
        <v>Quentin Stevenson</v>
      </c>
      <c r="E883" t="str">
        <f>VLOOKUP(MID(B883,FIND(":",B883,FIND(":",B883)+1)+1,1),Employee!$C$1:$D$1803,2)</f>
        <v>Male</v>
      </c>
      <c r="F883">
        <f t="shared" si="170"/>
        <v>42</v>
      </c>
      <c r="G883">
        <f t="shared" si="171"/>
        <v>39</v>
      </c>
      <c r="H883" t="str">
        <f t="shared" si="173"/>
        <v>R15</v>
      </c>
      <c r="I883" t="str">
        <f>VLOOKUP(V883,Guide!$B$12:$C$18,2,0)</f>
        <v>SM</v>
      </c>
      <c r="J883" s="12" t="str">
        <f t="shared" si="174"/>
        <v>C3</v>
      </c>
      <c r="K883" s="12">
        <v>28568</v>
      </c>
      <c r="L883" s="12" t="str">
        <f t="shared" si="175"/>
        <v>Gen X</v>
      </c>
      <c r="M883">
        <f t="shared" ca="1" si="176"/>
        <v>46</v>
      </c>
      <c r="N883" s="12">
        <v>40854</v>
      </c>
      <c r="O883" s="14">
        <f t="shared" ca="1" si="177"/>
        <v>13</v>
      </c>
      <c r="P883" s="13">
        <v>499907</v>
      </c>
      <c r="Q883" s="13" t="str">
        <f t="shared" ca="1" si="178"/>
        <v>11 - 15 Year</v>
      </c>
      <c r="R883" s="3" t="str">
        <f t="shared" ca="1" si="181"/>
        <v>15%</v>
      </c>
      <c r="S883" s="13">
        <f t="shared" ca="1" si="179"/>
        <v>74986.05</v>
      </c>
      <c r="T883" s="13">
        <f t="shared" ca="1" si="180"/>
        <v>424920.95</v>
      </c>
      <c r="U883" t="str">
        <f>VLOOKUP(MID(B883,G883,F883-G883),Department!$A$1:$C$20,2,0)</f>
        <v>Sales</v>
      </c>
      <c r="V883" t="str">
        <f>VLOOKUP(U883,Department!$B$1:$C$20,2,0)</f>
        <v>Sales and Marketing</v>
      </c>
      <c r="W883" t="str">
        <f>VLOOKUP(MID(B883,FIND(":",B883,F883+1)+1,2),Employee!$G$1:$H$8,2,0)</f>
        <v>United Kingdom</v>
      </c>
    </row>
    <row r="884" spans="1:23" x14ac:dyDescent="0.35">
      <c r="A884" t="str">
        <f t="shared" si="169"/>
        <v>EMP-OPR-R17-2019</v>
      </c>
      <c r="B884" t="s">
        <v>948</v>
      </c>
      <c r="C884" t="str">
        <f t="shared" si="172"/>
        <v>N21557</v>
      </c>
      <c r="D884" t="str">
        <f>VLOOKUP(C884,Employee!$A$1:$B$1803,2,0)</f>
        <v>Rosetta Fuller</v>
      </c>
      <c r="E884" t="str">
        <f>VLOOKUP(MID(B884,FIND(":",B884,FIND(":",B884)+1)+1,1),Employee!$C$1:$D$1803,2)</f>
        <v>Female</v>
      </c>
      <c r="F884">
        <f t="shared" si="170"/>
        <v>43</v>
      </c>
      <c r="G884">
        <f t="shared" si="171"/>
        <v>40</v>
      </c>
      <c r="H884" t="str">
        <f t="shared" si="173"/>
        <v>R17</v>
      </c>
      <c r="I884" t="str">
        <f>VLOOKUP(V884,Guide!$B$12:$C$18,2,0)</f>
        <v>OPR</v>
      </c>
      <c r="J884" s="12" t="str">
        <f t="shared" si="174"/>
        <v>C1</v>
      </c>
      <c r="K884" s="12">
        <v>32439</v>
      </c>
      <c r="L884" s="12" t="str">
        <f t="shared" si="175"/>
        <v>Millennial</v>
      </c>
      <c r="M884">
        <f t="shared" ca="1" si="176"/>
        <v>36</v>
      </c>
      <c r="N884" s="12">
        <v>43531</v>
      </c>
      <c r="O884" s="14">
        <f t="shared" ca="1" si="177"/>
        <v>5</v>
      </c>
      <c r="P884" s="13">
        <v>104133</v>
      </c>
      <c r="Q884" s="13" t="str">
        <f t="shared" ca="1" si="178"/>
        <v>5 - 10 Year</v>
      </c>
      <c r="R884" s="3" t="str">
        <f t="shared" ca="1" si="181"/>
        <v>10%</v>
      </c>
      <c r="S884" s="13">
        <f t="shared" ca="1" si="179"/>
        <v>10413.300000000001</v>
      </c>
      <c r="T884" s="13">
        <f t="shared" ca="1" si="180"/>
        <v>93719.7</v>
      </c>
      <c r="U884" t="str">
        <f>VLOOKUP(MID(B884,G884,F884-G884),Department!$A$1:$C$20,2,0)</f>
        <v>Database Administrator</v>
      </c>
      <c r="V884" t="str">
        <f>VLOOKUP(U884,Department!$B$1:$C$20,2,0)</f>
        <v>Operation</v>
      </c>
      <c r="W884" t="str">
        <f>VLOOKUP(MID(B884,FIND(":",B884,F884+1)+1,2),Employee!$G$1:$H$8,2,0)</f>
        <v>United States Of America</v>
      </c>
    </row>
    <row r="885" spans="1:23" x14ac:dyDescent="0.35">
      <c r="A885" t="str">
        <f t="shared" si="169"/>
        <v>EMP-ENG-R3-2009</v>
      </c>
      <c r="B885" t="s">
        <v>949</v>
      </c>
      <c r="C885" t="str">
        <f t="shared" si="172"/>
        <v>N5005</v>
      </c>
      <c r="D885" t="str">
        <f>VLOOKUP(C885,Employee!$A$1:$B$1803,2,0)</f>
        <v>Kurt Cortez</v>
      </c>
      <c r="E885" t="str">
        <f>VLOOKUP(MID(B885,FIND(":",B885,FIND(":",B885)+1)+1,1),Employee!$C$1:$D$1803,2)</f>
        <v>Male</v>
      </c>
      <c r="F885">
        <f t="shared" si="170"/>
        <v>41</v>
      </c>
      <c r="G885">
        <f t="shared" si="171"/>
        <v>39</v>
      </c>
      <c r="H885" t="str">
        <f t="shared" si="173"/>
        <v>R3</v>
      </c>
      <c r="I885" t="str">
        <f>VLOOKUP(V885,Guide!$B$12:$C$18,2,0)</f>
        <v>ENG</v>
      </c>
      <c r="J885" s="12" t="str">
        <f t="shared" si="174"/>
        <v>C7</v>
      </c>
      <c r="K885" s="12">
        <v>30568</v>
      </c>
      <c r="L885" s="12" t="str">
        <f t="shared" si="175"/>
        <v>Millennial</v>
      </c>
      <c r="M885">
        <f t="shared" ca="1" si="176"/>
        <v>41</v>
      </c>
      <c r="N885" s="12">
        <v>40105</v>
      </c>
      <c r="O885" s="14">
        <f t="shared" ca="1" si="177"/>
        <v>15</v>
      </c>
      <c r="P885" s="13">
        <v>176006</v>
      </c>
      <c r="Q885" s="13" t="str">
        <f t="shared" ca="1" si="178"/>
        <v>11 - 15 Year</v>
      </c>
      <c r="R885" s="3" t="str">
        <f t="shared" ca="1" si="181"/>
        <v>15%</v>
      </c>
      <c r="S885" s="13">
        <f t="shared" ca="1" si="179"/>
        <v>26400.899999999998</v>
      </c>
      <c r="T885" s="13">
        <f t="shared" ca="1" si="180"/>
        <v>149605.1</v>
      </c>
      <c r="U885" t="str">
        <f>VLOOKUP(MID(B885,G885,F885-G885),Department!$A$1:$C$20,2,0)</f>
        <v>Software Quality Assurance</v>
      </c>
      <c r="V885" t="str">
        <f>VLOOKUP(U885,Department!$B$1:$C$20,2,0)</f>
        <v>Engineering and Data</v>
      </c>
      <c r="W885" t="str">
        <f>VLOOKUP(MID(B885,FIND(":",B885,F885+1)+1,2),Employee!$G$1:$H$8,2,0)</f>
        <v>Argentina</v>
      </c>
    </row>
    <row r="886" spans="1:23" x14ac:dyDescent="0.35">
      <c r="A886" t="str">
        <f t="shared" si="169"/>
        <v>EMP-ENG-R7-2011</v>
      </c>
      <c r="B886" t="s">
        <v>950</v>
      </c>
      <c r="C886" t="str">
        <f t="shared" si="172"/>
        <v>N6288</v>
      </c>
      <c r="D886" t="str">
        <f>VLOOKUP(C886,Employee!$A$1:$B$1803,2,0)</f>
        <v>Paris Pollard</v>
      </c>
      <c r="E886" t="str">
        <f>VLOOKUP(MID(B886,FIND(":",B886,FIND(":",B886)+1)+1,1),Employee!$C$1:$D$1803,2)</f>
        <v>Male</v>
      </c>
      <c r="F886">
        <f t="shared" si="170"/>
        <v>41</v>
      </c>
      <c r="G886">
        <f t="shared" si="171"/>
        <v>39</v>
      </c>
      <c r="H886" t="str">
        <f t="shared" si="173"/>
        <v>R7</v>
      </c>
      <c r="I886" t="str">
        <f>VLOOKUP(V886,Guide!$B$12:$C$18,2,0)</f>
        <v>ENG</v>
      </c>
      <c r="J886" s="12" t="str">
        <f t="shared" si="174"/>
        <v>C7</v>
      </c>
      <c r="K886" s="12">
        <v>32847</v>
      </c>
      <c r="L886" s="12" t="str">
        <f t="shared" si="175"/>
        <v>Millennial</v>
      </c>
      <c r="M886">
        <f t="shared" ca="1" si="176"/>
        <v>35</v>
      </c>
      <c r="N886" s="12">
        <v>40735</v>
      </c>
      <c r="O886" s="14">
        <f t="shared" ca="1" si="177"/>
        <v>13</v>
      </c>
      <c r="P886" s="13">
        <v>259196</v>
      </c>
      <c r="Q886" s="13" t="str">
        <f t="shared" ca="1" si="178"/>
        <v>11 - 15 Year</v>
      </c>
      <c r="R886" s="3" t="str">
        <f t="shared" ca="1" si="181"/>
        <v>15%</v>
      </c>
      <c r="S886" s="13">
        <f t="shared" ca="1" si="179"/>
        <v>38879.4</v>
      </c>
      <c r="T886" s="13">
        <f t="shared" ca="1" si="180"/>
        <v>220316.6</v>
      </c>
      <c r="U886" t="str">
        <f>VLOOKUP(MID(B886,G886,F886-G886),Department!$A$1:$C$20,2,0)</f>
        <v>AI Engineer</v>
      </c>
      <c r="V886" t="str">
        <f>VLOOKUP(U886,Department!$B$1:$C$20,2,0)</f>
        <v>Engineering and Data</v>
      </c>
      <c r="W886" t="str">
        <f>VLOOKUP(MID(B886,FIND(":",B886,F886+1)+1,2),Employee!$G$1:$H$8,2,0)</f>
        <v>Argentina</v>
      </c>
    </row>
    <row r="887" spans="1:23" x14ac:dyDescent="0.35">
      <c r="A887" t="str">
        <f t="shared" si="169"/>
        <v>EMP-FN-R19-2017</v>
      </c>
      <c r="B887" t="s">
        <v>951</v>
      </c>
      <c r="C887" t="str">
        <f t="shared" si="172"/>
        <v>N19069</v>
      </c>
      <c r="D887" t="str">
        <f>VLOOKUP(C887,Employee!$A$1:$B$1803,2,0)</f>
        <v>Dallas Webb</v>
      </c>
      <c r="E887" t="str">
        <f>VLOOKUP(MID(B887,FIND(":",B887,FIND(":",B887)+1)+1,1),Employee!$C$1:$D$1803,2)</f>
        <v>Male</v>
      </c>
      <c r="F887">
        <f t="shared" si="170"/>
        <v>43</v>
      </c>
      <c r="G887">
        <f t="shared" si="171"/>
        <v>40</v>
      </c>
      <c r="H887" t="str">
        <f t="shared" si="173"/>
        <v>R19</v>
      </c>
      <c r="I887" t="str">
        <f>VLOOKUP(V887,Guide!$B$12:$C$18,2,0)</f>
        <v>FN</v>
      </c>
      <c r="J887" s="12" t="str">
        <f t="shared" si="174"/>
        <v>C1</v>
      </c>
      <c r="K887" s="12">
        <v>33496</v>
      </c>
      <c r="L887" s="12" t="str">
        <f t="shared" si="175"/>
        <v>Millennial</v>
      </c>
      <c r="M887">
        <f t="shared" ca="1" si="176"/>
        <v>33</v>
      </c>
      <c r="N887" s="12">
        <v>43003</v>
      </c>
      <c r="O887" s="14">
        <f t="shared" ca="1" si="177"/>
        <v>7</v>
      </c>
      <c r="P887" s="13">
        <v>131769</v>
      </c>
      <c r="Q887" s="13" t="str">
        <f t="shared" ca="1" si="178"/>
        <v>5 - 10 Year</v>
      </c>
      <c r="R887" s="3" t="str">
        <f t="shared" ca="1" si="181"/>
        <v>10%</v>
      </c>
      <c r="S887" s="13">
        <f t="shared" ca="1" si="179"/>
        <v>13176.900000000001</v>
      </c>
      <c r="T887" s="13">
        <f t="shared" ca="1" si="180"/>
        <v>118592.1</v>
      </c>
      <c r="U887" t="str">
        <f>VLOOKUP(MID(B887,G887,F887-G887),Department!$A$1:$C$20,2,0)</f>
        <v>Accounting</v>
      </c>
      <c r="V887" t="str">
        <f>VLOOKUP(U887,Department!$B$1:$C$20,2,0)</f>
        <v>Finance</v>
      </c>
      <c r="W887" t="str">
        <f>VLOOKUP(MID(B887,FIND(":",B887,F887+1)+1,2),Employee!$G$1:$H$8,2,0)</f>
        <v>United States Of America</v>
      </c>
    </row>
    <row r="888" spans="1:23" x14ac:dyDescent="0.35">
      <c r="A888" t="str">
        <f t="shared" si="169"/>
        <v>EMP-OPR-R2-2007</v>
      </c>
      <c r="B888" t="s">
        <v>952</v>
      </c>
      <c r="C888" t="str">
        <f t="shared" si="172"/>
        <v>N3914</v>
      </c>
      <c r="D888" t="str">
        <f>VLOOKUP(C888,Employee!$A$1:$B$1803,2,0)</f>
        <v>Cassie Aguirre</v>
      </c>
      <c r="E888" t="str">
        <f>VLOOKUP(MID(B888,FIND(":",B888,FIND(":",B888)+1)+1,1),Employee!$C$1:$D$1803,2)</f>
        <v>Female</v>
      </c>
      <c r="F888">
        <f t="shared" si="170"/>
        <v>41</v>
      </c>
      <c r="G888">
        <f t="shared" si="171"/>
        <v>39</v>
      </c>
      <c r="H888" t="str">
        <f t="shared" si="173"/>
        <v>R2</v>
      </c>
      <c r="I888" t="str">
        <f>VLOOKUP(V888,Guide!$B$12:$C$18,2,0)</f>
        <v>OPR</v>
      </c>
      <c r="J888" s="12" t="str">
        <f t="shared" si="174"/>
        <v>C2</v>
      </c>
      <c r="K888" s="12">
        <v>29297</v>
      </c>
      <c r="L888" s="12" t="str">
        <f t="shared" si="175"/>
        <v>Gen X</v>
      </c>
      <c r="M888">
        <f t="shared" ca="1" si="176"/>
        <v>44</v>
      </c>
      <c r="N888" s="12">
        <v>39288</v>
      </c>
      <c r="O888" s="14">
        <f t="shared" ca="1" si="177"/>
        <v>17</v>
      </c>
      <c r="P888" s="13">
        <v>189634</v>
      </c>
      <c r="Q888" s="13" t="str">
        <f t="shared" ca="1" si="178"/>
        <v>16 - 20 Year</v>
      </c>
      <c r="R888" s="3" t="str">
        <f t="shared" ca="1" si="181"/>
        <v>20%</v>
      </c>
      <c r="S888" s="13">
        <f t="shared" ca="1" si="179"/>
        <v>37926.800000000003</v>
      </c>
      <c r="T888" s="13">
        <f t="shared" ca="1" si="180"/>
        <v>151707.20000000001</v>
      </c>
      <c r="U888" t="str">
        <f>VLOOKUP(MID(B888,G888,F888-G888),Department!$A$1:$C$20,2,0)</f>
        <v>Network Engineer</v>
      </c>
      <c r="V888" t="str">
        <f>VLOOKUP(U888,Department!$B$1:$C$20,2,0)</f>
        <v>Operation</v>
      </c>
      <c r="W888" t="str">
        <f>VLOOKUP(MID(B888,FIND(":",B888,F888+1)+1,2),Employee!$G$1:$H$8,2,0)</f>
        <v>Canada</v>
      </c>
    </row>
    <row r="889" spans="1:23" x14ac:dyDescent="0.35">
      <c r="A889" t="str">
        <f t="shared" si="169"/>
        <v>EMP-OPR-R17-2008</v>
      </c>
      <c r="B889" t="s">
        <v>953</v>
      </c>
      <c r="C889" t="str">
        <f t="shared" si="172"/>
        <v>N4127</v>
      </c>
      <c r="D889" t="str">
        <f>VLOOKUP(C889,Employee!$A$1:$B$1803,2,0)</f>
        <v>Eric Cantu</v>
      </c>
      <c r="E889" t="str">
        <f>VLOOKUP(MID(B889,FIND(":",B889,FIND(":",B889)+1)+1,1),Employee!$C$1:$D$1803,2)</f>
        <v>Male</v>
      </c>
      <c r="F889">
        <f t="shared" si="170"/>
        <v>42</v>
      </c>
      <c r="G889">
        <f t="shared" si="171"/>
        <v>39</v>
      </c>
      <c r="H889" t="str">
        <f t="shared" si="173"/>
        <v>R17</v>
      </c>
      <c r="I889" t="str">
        <f>VLOOKUP(V889,Guide!$B$12:$C$18,2,0)</f>
        <v>OPR</v>
      </c>
      <c r="J889" s="12" t="str">
        <f t="shared" si="174"/>
        <v>C1</v>
      </c>
      <c r="K889" s="12">
        <v>30125</v>
      </c>
      <c r="L889" s="12" t="str">
        <f t="shared" si="175"/>
        <v>Millennial</v>
      </c>
      <c r="M889">
        <f t="shared" ca="1" si="176"/>
        <v>42</v>
      </c>
      <c r="N889" s="12">
        <v>39491</v>
      </c>
      <c r="O889" s="14">
        <f t="shared" ca="1" si="177"/>
        <v>17</v>
      </c>
      <c r="P889" s="13">
        <v>105189</v>
      </c>
      <c r="Q889" s="13" t="str">
        <f t="shared" ca="1" si="178"/>
        <v>16 - 20 Year</v>
      </c>
      <c r="R889" s="3" t="str">
        <f t="shared" ca="1" si="181"/>
        <v>20%</v>
      </c>
      <c r="S889" s="13">
        <f t="shared" ca="1" si="179"/>
        <v>21037.800000000003</v>
      </c>
      <c r="T889" s="13">
        <f t="shared" ca="1" si="180"/>
        <v>84151.2</v>
      </c>
      <c r="U889" t="str">
        <f>VLOOKUP(MID(B889,G889,F889-G889),Department!$A$1:$C$20,2,0)</f>
        <v>Database Administrator</v>
      </c>
      <c r="V889" t="str">
        <f>VLOOKUP(U889,Department!$B$1:$C$20,2,0)</f>
        <v>Operation</v>
      </c>
      <c r="W889" t="str">
        <f>VLOOKUP(MID(B889,FIND(":",B889,F889+1)+1,2),Employee!$G$1:$H$8,2,0)</f>
        <v>United States Of America</v>
      </c>
    </row>
    <row r="890" spans="1:23" x14ac:dyDescent="0.35">
      <c r="A890" t="str">
        <f t="shared" si="169"/>
        <v>EMP-OPR-R8-2011</v>
      </c>
      <c r="B890" t="s">
        <v>954</v>
      </c>
      <c r="C890" t="str">
        <f t="shared" si="172"/>
        <v>N4998</v>
      </c>
      <c r="D890" t="str">
        <f>VLOOKUP(C890,Employee!$A$1:$B$1803,2,0)</f>
        <v>Chas Petersen</v>
      </c>
      <c r="E890" t="str">
        <f>VLOOKUP(MID(B890,FIND(":",B890,FIND(":",B890)+1)+1,1),Employee!$C$1:$D$1803,2)</f>
        <v>Male</v>
      </c>
      <c r="F890">
        <f t="shared" si="170"/>
        <v>41</v>
      </c>
      <c r="G890">
        <f t="shared" si="171"/>
        <v>39</v>
      </c>
      <c r="H890" t="str">
        <f t="shared" si="173"/>
        <v>R8</v>
      </c>
      <c r="I890" t="str">
        <f>VLOOKUP(V890,Guide!$B$12:$C$18,2,0)</f>
        <v>OPR</v>
      </c>
      <c r="J890" s="12" t="str">
        <f t="shared" si="174"/>
        <v>C3</v>
      </c>
      <c r="K890" s="12">
        <v>31650</v>
      </c>
      <c r="L890" s="12" t="str">
        <f t="shared" si="175"/>
        <v>Millennial</v>
      </c>
      <c r="M890">
        <f t="shared" ca="1" si="176"/>
        <v>38</v>
      </c>
      <c r="N890" s="12">
        <v>40840</v>
      </c>
      <c r="O890" s="14">
        <f t="shared" ca="1" si="177"/>
        <v>13</v>
      </c>
      <c r="P890" s="13">
        <v>110466</v>
      </c>
      <c r="Q890" s="13" t="str">
        <f t="shared" ca="1" si="178"/>
        <v>11 - 15 Year</v>
      </c>
      <c r="R890" s="3" t="str">
        <f t="shared" ca="1" si="181"/>
        <v>15%</v>
      </c>
      <c r="S890" s="13">
        <f t="shared" ca="1" si="179"/>
        <v>16569.899999999998</v>
      </c>
      <c r="T890" s="13">
        <f t="shared" ca="1" si="180"/>
        <v>93896.1</v>
      </c>
      <c r="U890" t="str">
        <f>VLOOKUP(MID(B890,G890,F890-G890),Department!$A$1:$C$20,2,0)</f>
        <v>DevOps Engineer</v>
      </c>
      <c r="V890" t="str">
        <f>VLOOKUP(U890,Department!$B$1:$C$20,2,0)</f>
        <v>Operation</v>
      </c>
      <c r="W890" t="str">
        <f>VLOOKUP(MID(B890,FIND(":",B890,F890+1)+1,2),Employee!$G$1:$H$8,2,0)</f>
        <v>United Kingdom</v>
      </c>
    </row>
    <row r="891" spans="1:23" x14ac:dyDescent="0.35">
      <c r="A891" t="str">
        <f t="shared" si="169"/>
        <v>EMP-ENG-R7-2008</v>
      </c>
      <c r="B891" t="s">
        <v>955</v>
      </c>
      <c r="C891" t="str">
        <f t="shared" si="172"/>
        <v>N4203</v>
      </c>
      <c r="D891" t="str">
        <f>VLOOKUP(C891,Employee!$A$1:$B$1803,2,0)</f>
        <v>Stephen Espinoza</v>
      </c>
      <c r="E891" t="str">
        <f>VLOOKUP(MID(B891,FIND(":",B891,FIND(":",B891)+1)+1,1),Employee!$C$1:$D$1803,2)</f>
        <v>Male</v>
      </c>
      <c r="F891">
        <f t="shared" si="170"/>
        <v>41</v>
      </c>
      <c r="G891">
        <f t="shared" si="171"/>
        <v>39</v>
      </c>
      <c r="H891" t="str">
        <f t="shared" si="173"/>
        <v>R7</v>
      </c>
      <c r="I891" t="str">
        <f>VLOOKUP(V891,Guide!$B$12:$C$18,2,0)</f>
        <v>ENG</v>
      </c>
      <c r="J891" s="12" t="str">
        <f t="shared" si="174"/>
        <v>C7</v>
      </c>
      <c r="K891" s="12">
        <v>29495</v>
      </c>
      <c r="L891" s="12" t="str">
        <f t="shared" si="175"/>
        <v>Gen X</v>
      </c>
      <c r="M891">
        <f t="shared" ca="1" si="176"/>
        <v>44</v>
      </c>
      <c r="N891" s="12">
        <v>39539</v>
      </c>
      <c r="O891" s="14">
        <f t="shared" ca="1" si="177"/>
        <v>16</v>
      </c>
      <c r="P891" s="13">
        <v>226729</v>
      </c>
      <c r="Q891" s="13" t="str">
        <f t="shared" ca="1" si="178"/>
        <v>16 - 20 Year</v>
      </c>
      <c r="R891" s="3" t="str">
        <f t="shared" ca="1" si="181"/>
        <v>20%</v>
      </c>
      <c r="S891" s="13">
        <f t="shared" ca="1" si="179"/>
        <v>45345.8</v>
      </c>
      <c r="T891" s="13">
        <f t="shared" ca="1" si="180"/>
        <v>181383.2</v>
      </c>
      <c r="U891" t="str">
        <f>VLOOKUP(MID(B891,G891,F891-G891),Department!$A$1:$C$20,2,0)</f>
        <v>AI Engineer</v>
      </c>
      <c r="V891" t="str">
        <f>VLOOKUP(U891,Department!$B$1:$C$20,2,0)</f>
        <v>Engineering and Data</v>
      </c>
      <c r="W891" t="str">
        <f>VLOOKUP(MID(B891,FIND(":",B891,F891+1)+1,2),Employee!$G$1:$H$8,2,0)</f>
        <v>Argentina</v>
      </c>
    </row>
    <row r="892" spans="1:23" x14ac:dyDescent="0.35">
      <c r="A892" t="str">
        <f t="shared" si="169"/>
        <v>EMP-ENG-R1-2010</v>
      </c>
      <c r="B892" t="s">
        <v>956</v>
      </c>
      <c r="C892" t="str">
        <f t="shared" si="172"/>
        <v>N5737</v>
      </c>
      <c r="D892" t="str">
        <f>VLOOKUP(C892,Employee!$A$1:$B$1803,2,0)</f>
        <v>Man Mullen</v>
      </c>
      <c r="E892" t="str">
        <f>VLOOKUP(MID(B892,FIND(":",B892,FIND(":",B892)+1)+1,1),Employee!$C$1:$D$1803,2)</f>
        <v>Male</v>
      </c>
      <c r="F892">
        <f t="shared" si="170"/>
        <v>41</v>
      </c>
      <c r="G892">
        <f t="shared" si="171"/>
        <v>39</v>
      </c>
      <c r="H892" t="str">
        <f t="shared" si="173"/>
        <v>R1</v>
      </c>
      <c r="I892" t="str">
        <f>VLOOKUP(V892,Guide!$B$12:$C$18,2,0)</f>
        <v>ENG</v>
      </c>
      <c r="J892" s="12" t="str">
        <f t="shared" si="174"/>
        <v>C6</v>
      </c>
      <c r="K892" s="12">
        <v>31393</v>
      </c>
      <c r="L892" s="12" t="str">
        <f t="shared" si="175"/>
        <v>Millennial</v>
      </c>
      <c r="M892">
        <f t="shared" ca="1" si="176"/>
        <v>39</v>
      </c>
      <c r="N892" s="12">
        <v>40441</v>
      </c>
      <c r="O892" s="14">
        <f t="shared" ca="1" si="177"/>
        <v>14</v>
      </c>
      <c r="P892" s="13">
        <v>223622</v>
      </c>
      <c r="Q892" s="13" t="str">
        <f t="shared" ca="1" si="178"/>
        <v>11 - 15 Year</v>
      </c>
      <c r="R892" s="3" t="str">
        <f t="shared" ca="1" si="181"/>
        <v>15%</v>
      </c>
      <c r="S892" s="13">
        <f t="shared" ca="1" si="179"/>
        <v>33543.299999999996</v>
      </c>
      <c r="T892" s="13">
        <f t="shared" ca="1" si="180"/>
        <v>190078.7</v>
      </c>
      <c r="U892" t="str">
        <f>VLOOKUP(MID(B892,G892,F892-G892),Department!$A$1:$C$20,2,0)</f>
        <v>BackEnd Developer</v>
      </c>
      <c r="V892" t="str">
        <f>VLOOKUP(U892,Department!$B$1:$C$20,2,0)</f>
        <v>Engineering and Data</v>
      </c>
      <c r="W892" t="str">
        <f>VLOOKUP(MID(B892,FIND(":",B892,F892+1)+1,2),Employee!$G$1:$H$8,2,0)</f>
        <v>France</v>
      </c>
    </row>
    <row r="893" spans="1:23" x14ac:dyDescent="0.35">
      <c r="A893" t="str">
        <f t="shared" si="169"/>
        <v>EMP-FN-R19-2019</v>
      </c>
      <c r="B893" t="s">
        <v>957</v>
      </c>
      <c r="C893" t="str">
        <f t="shared" si="172"/>
        <v>N4979</v>
      </c>
      <c r="D893" t="str">
        <f>VLOOKUP(C893,Employee!$A$1:$B$1803,2,0)</f>
        <v>Charley Simmons</v>
      </c>
      <c r="E893" t="str">
        <f>VLOOKUP(MID(B893,FIND(":",B893,FIND(":",B893)+1)+1,1),Employee!$C$1:$D$1803,2)</f>
        <v>Male</v>
      </c>
      <c r="F893">
        <f t="shared" si="170"/>
        <v>42</v>
      </c>
      <c r="G893">
        <f t="shared" si="171"/>
        <v>39</v>
      </c>
      <c r="H893" t="str">
        <f t="shared" si="173"/>
        <v>R19</v>
      </c>
      <c r="I893" t="str">
        <f>VLOOKUP(V893,Guide!$B$12:$C$18,2,0)</f>
        <v>FN</v>
      </c>
      <c r="J893" s="12" t="str">
        <f t="shared" si="174"/>
        <v>C4</v>
      </c>
      <c r="K893" s="12">
        <v>27149</v>
      </c>
      <c r="L893" s="12" t="str">
        <f t="shared" si="175"/>
        <v>Gen X</v>
      </c>
      <c r="M893">
        <f t="shared" ca="1" si="176"/>
        <v>50</v>
      </c>
      <c r="N893" s="12">
        <v>43570</v>
      </c>
      <c r="O893" s="14">
        <f t="shared" ca="1" si="177"/>
        <v>5</v>
      </c>
      <c r="P893" s="13">
        <v>286600</v>
      </c>
      <c r="Q893" s="13" t="str">
        <f t="shared" ca="1" si="178"/>
        <v>5 - 10 Year</v>
      </c>
      <c r="R893" s="3" t="str">
        <f t="shared" ca="1" si="181"/>
        <v>10%</v>
      </c>
      <c r="S893" s="13">
        <f t="shared" ca="1" si="179"/>
        <v>28660</v>
      </c>
      <c r="T893" s="13">
        <f t="shared" ca="1" si="180"/>
        <v>257940</v>
      </c>
      <c r="U893" t="str">
        <f>VLOOKUP(MID(B893,G893,F893-G893),Department!$A$1:$C$20,2,0)</f>
        <v>Accounting</v>
      </c>
      <c r="V893" t="str">
        <f>VLOOKUP(U893,Department!$B$1:$C$20,2,0)</f>
        <v>Finance</v>
      </c>
      <c r="W893" t="str">
        <f>VLOOKUP(MID(B893,FIND(":",B893,F893+1)+1,2),Employee!$G$1:$H$8,2,0)</f>
        <v>Australia</v>
      </c>
    </row>
    <row r="894" spans="1:23" x14ac:dyDescent="0.35">
      <c r="A894" t="str">
        <f t="shared" si="169"/>
        <v>EMP-OPR-R16-2009</v>
      </c>
      <c r="B894" t="s">
        <v>958</v>
      </c>
      <c r="C894" t="str">
        <f t="shared" si="172"/>
        <v>N4907</v>
      </c>
      <c r="D894" t="str">
        <f>VLOOKUP(C894,Employee!$A$1:$B$1803,2,0)</f>
        <v>Maggie Malone</v>
      </c>
      <c r="E894" t="str">
        <f>VLOOKUP(MID(B894,FIND(":",B894,FIND(":",B894)+1)+1,1),Employee!$C$1:$D$1803,2)</f>
        <v>Female</v>
      </c>
      <c r="F894">
        <f t="shared" si="170"/>
        <v>42</v>
      </c>
      <c r="G894">
        <f t="shared" si="171"/>
        <v>39</v>
      </c>
      <c r="H894" t="str">
        <f t="shared" si="173"/>
        <v>R16</v>
      </c>
      <c r="I894" t="str">
        <f>VLOOKUP(V894,Guide!$B$12:$C$18,2,0)</f>
        <v>OPR</v>
      </c>
      <c r="J894" s="12" t="str">
        <f t="shared" si="174"/>
        <v>C2</v>
      </c>
      <c r="K894" s="12">
        <v>27288</v>
      </c>
      <c r="L894" s="12" t="str">
        <f t="shared" si="175"/>
        <v>Gen X</v>
      </c>
      <c r="M894">
        <f t="shared" ca="1" si="176"/>
        <v>50</v>
      </c>
      <c r="N894" s="12">
        <v>40014</v>
      </c>
      <c r="O894" s="14">
        <f t="shared" ca="1" si="177"/>
        <v>15</v>
      </c>
      <c r="P894" s="13">
        <v>443054</v>
      </c>
      <c r="Q894" s="13" t="str">
        <f t="shared" ca="1" si="178"/>
        <v>11 - 15 Year</v>
      </c>
      <c r="R894" s="3" t="str">
        <f t="shared" ca="1" si="181"/>
        <v>15%</v>
      </c>
      <c r="S894" s="13">
        <f t="shared" ca="1" si="179"/>
        <v>66458.099999999991</v>
      </c>
      <c r="T894" s="13">
        <f t="shared" ca="1" si="180"/>
        <v>376595.9</v>
      </c>
      <c r="U894" t="str">
        <f>VLOOKUP(MID(B894,G894,F894-G894),Department!$A$1:$C$20,2,0)</f>
        <v>IT Support</v>
      </c>
      <c r="V894" t="str">
        <f>VLOOKUP(U894,Department!$B$1:$C$20,2,0)</f>
        <v>Operation</v>
      </c>
      <c r="W894" t="str">
        <f>VLOOKUP(MID(B894,FIND(":",B894,F894+1)+1,2),Employee!$G$1:$H$8,2,0)</f>
        <v>Canada</v>
      </c>
    </row>
    <row r="895" spans="1:23" x14ac:dyDescent="0.35">
      <c r="A895" t="str">
        <f t="shared" si="169"/>
        <v>EMP-OPR-R8-2007</v>
      </c>
      <c r="B895" t="s">
        <v>959</v>
      </c>
      <c r="C895" t="str">
        <f t="shared" si="172"/>
        <v>N3976</v>
      </c>
      <c r="D895" t="str">
        <f>VLOOKUP(C895,Employee!$A$1:$B$1803,2,0)</f>
        <v>Celeste Moran</v>
      </c>
      <c r="E895" t="str">
        <f>VLOOKUP(MID(B895,FIND(":",B895,FIND(":",B895)+1)+1,1),Employee!$C$1:$D$1803,2)</f>
        <v>Female</v>
      </c>
      <c r="F895">
        <f t="shared" si="170"/>
        <v>41</v>
      </c>
      <c r="G895">
        <f t="shared" si="171"/>
        <v>39</v>
      </c>
      <c r="H895" t="str">
        <f t="shared" si="173"/>
        <v>R8</v>
      </c>
      <c r="I895" t="str">
        <f>VLOOKUP(V895,Guide!$B$12:$C$18,2,0)</f>
        <v>OPR</v>
      </c>
      <c r="J895" s="12" t="str">
        <f t="shared" si="174"/>
        <v>C7</v>
      </c>
      <c r="K895" s="12">
        <v>30453</v>
      </c>
      <c r="L895" s="12" t="str">
        <f t="shared" si="175"/>
        <v>Millennial</v>
      </c>
      <c r="M895">
        <f t="shared" ca="1" si="176"/>
        <v>41</v>
      </c>
      <c r="N895" s="12">
        <v>39352</v>
      </c>
      <c r="O895" s="14">
        <f t="shared" ca="1" si="177"/>
        <v>17</v>
      </c>
      <c r="P895" s="13">
        <v>279717</v>
      </c>
      <c r="Q895" s="13" t="str">
        <f t="shared" ca="1" si="178"/>
        <v>16 - 20 Year</v>
      </c>
      <c r="R895" s="3" t="str">
        <f t="shared" ca="1" si="181"/>
        <v>20%</v>
      </c>
      <c r="S895" s="13">
        <f t="shared" ca="1" si="179"/>
        <v>55943.4</v>
      </c>
      <c r="T895" s="13">
        <f t="shared" ca="1" si="180"/>
        <v>223773.6</v>
      </c>
      <c r="U895" t="str">
        <f>VLOOKUP(MID(B895,G895,F895-G895),Department!$A$1:$C$20,2,0)</f>
        <v>DevOps Engineer</v>
      </c>
      <c r="V895" t="str">
        <f>VLOOKUP(U895,Department!$B$1:$C$20,2,0)</f>
        <v>Operation</v>
      </c>
      <c r="W895" t="str">
        <f>VLOOKUP(MID(B895,FIND(":",B895,F895+1)+1,2),Employee!$G$1:$H$8,2,0)</f>
        <v>Argentina</v>
      </c>
    </row>
    <row r="896" spans="1:23" x14ac:dyDescent="0.35">
      <c r="A896" t="str">
        <f t="shared" si="169"/>
        <v>EMP-OPR-R17-2019</v>
      </c>
      <c r="B896" t="s">
        <v>960</v>
      </c>
      <c r="C896" t="str">
        <f t="shared" si="172"/>
        <v>N21630</v>
      </c>
      <c r="D896" t="str">
        <f>VLOOKUP(C896,Employee!$A$1:$B$1803,2,0)</f>
        <v>Cliff Holland</v>
      </c>
      <c r="E896" t="str">
        <f>VLOOKUP(MID(B896,FIND(":",B896,FIND(":",B896)+1)+1,1),Employee!$C$1:$D$1803,2)</f>
        <v>Male</v>
      </c>
      <c r="F896">
        <f t="shared" si="170"/>
        <v>43</v>
      </c>
      <c r="G896">
        <f t="shared" si="171"/>
        <v>40</v>
      </c>
      <c r="H896" t="str">
        <f t="shared" si="173"/>
        <v>R17</v>
      </c>
      <c r="I896" t="str">
        <f>VLOOKUP(V896,Guide!$B$12:$C$18,2,0)</f>
        <v>OPR</v>
      </c>
      <c r="J896" s="12" t="str">
        <f t="shared" si="174"/>
        <v>C6</v>
      </c>
      <c r="K896" s="12">
        <v>32416</v>
      </c>
      <c r="L896" s="12" t="str">
        <f t="shared" si="175"/>
        <v>Millennial</v>
      </c>
      <c r="M896">
        <f t="shared" ca="1" si="176"/>
        <v>36</v>
      </c>
      <c r="N896" s="12">
        <v>43552</v>
      </c>
      <c r="O896" s="14">
        <f t="shared" ca="1" si="177"/>
        <v>5</v>
      </c>
      <c r="P896" s="13">
        <v>176716</v>
      </c>
      <c r="Q896" s="13" t="str">
        <f t="shared" ca="1" si="178"/>
        <v>5 - 10 Year</v>
      </c>
      <c r="R896" s="3" t="str">
        <f t="shared" ca="1" si="181"/>
        <v>10%</v>
      </c>
      <c r="S896" s="13">
        <f t="shared" ca="1" si="179"/>
        <v>17671.600000000002</v>
      </c>
      <c r="T896" s="13">
        <f t="shared" ca="1" si="180"/>
        <v>159044.4</v>
      </c>
      <c r="U896" t="str">
        <f>VLOOKUP(MID(B896,G896,F896-G896),Department!$A$1:$C$20,2,0)</f>
        <v>Database Administrator</v>
      </c>
      <c r="V896" t="str">
        <f>VLOOKUP(U896,Department!$B$1:$C$20,2,0)</f>
        <v>Operation</v>
      </c>
      <c r="W896" t="str">
        <f>VLOOKUP(MID(B896,FIND(":",B896,F896+1)+1,2),Employee!$G$1:$H$8,2,0)</f>
        <v>France</v>
      </c>
    </row>
    <row r="897" spans="1:23" x14ac:dyDescent="0.35">
      <c r="A897" t="str">
        <f t="shared" si="169"/>
        <v>EMP-PM-R5-2017</v>
      </c>
      <c r="B897" t="s">
        <v>961</v>
      </c>
      <c r="C897" t="str">
        <f t="shared" si="172"/>
        <v>N19179</v>
      </c>
      <c r="D897" t="str">
        <f>VLOOKUP(C897,Employee!$A$1:$B$1803,2,0)</f>
        <v>Alfreda Gill</v>
      </c>
      <c r="E897" t="str">
        <f>VLOOKUP(MID(B897,FIND(":",B897,FIND(":",B897)+1)+1,1),Employee!$C$1:$D$1803,2)</f>
        <v>Female</v>
      </c>
      <c r="F897">
        <f t="shared" si="170"/>
        <v>42</v>
      </c>
      <c r="G897">
        <f t="shared" si="171"/>
        <v>40</v>
      </c>
      <c r="H897" t="str">
        <f t="shared" si="173"/>
        <v>R5</v>
      </c>
      <c r="I897" t="str">
        <f>VLOOKUP(V897,Guide!$B$12:$C$18,2,0)</f>
        <v>PM</v>
      </c>
      <c r="J897" s="12" t="str">
        <f t="shared" si="174"/>
        <v>C2</v>
      </c>
      <c r="K897" s="12">
        <v>33364</v>
      </c>
      <c r="L897" s="12" t="str">
        <f t="shared" si="175"/>
        <v>Millennial</v>
      </c>
      <c r="M897">
        <f t="shared" ca="1" si="176"/>
        <v>33</v>
      </c>
      <c r="N897" s="12">
        <v>43020</v>
      </c>
      <c r="O897" s="14">
        <f t="shared" ca="1" si="177"/>
        <v>7</v>
      </c>
      <c r="P897" s="13">
        <v>128998</v>
      </c>
      <c r="Q897" s="13" t="str">
        <f t="shared" ca="1" si="178"/>
        <v>5 - 10 Year</v>
      </c>
      <c r="R897" s="3" t="str">
        <f t="shared" ca="1" si="181"/>
        <v>10%</v>
      </c>
      <c r="S897" s="13">
        <f t="shared" ca="1" si="179"/>
        <v>12899.800000000001</v>
      </c>
      <c r="T897" s="13">
        <f t="shared" ca="1" si="180"/>
        <v>116098.2</v>
      </c>
      <c r="U897" t="str">
        <f>VLOOKUP(MID(B897,G897,F897-G897),Department!$A$1:$C$20,2,0)</f>
        <v>Product Manager</v>
      </c>
      <c r="V897" t="str">
        <f>VLOOKUP(U897,Department!$B$1:$C$20,2,0)</f>
        <v>Product Management</v>
      </c>
      <c r="W897" t="str">
        <f>VLOOKUP(MID(B897,FIND(":",B897,F897+1)+1,2),Employee!$G$1:$H$8,2,0)</f>
        <v>Canada</v>
      </c>
    </row>
    <row r="898" spans="1:23" x14ac:dyDescent="0.35">
      <c r="A898" t="str">
        <f t="shared" ref="A898:A961" si="182">CONCATENATE("EMP","-",I898,"-",MID(B898,G898,F898-G898),"-",YEAR(N898))</f>
        <v>EMP-PM-R6-2008</v>
      </c>
      <c r="B898" t="s">
        <v>962</v>
      </c>
      <c r="C898" t="str">
        <f t="shared" si="172"/>
        <v>N4202</v>
      </c>
      <c r="D898" t="str">
        <f>VLOOKUP(C898,Employee!$A$1:$B$1803,2,0)</f>
        <v>Hipolito Tyler</v>
      </c>
      <c r="E898" t="str">
        <f>VLOOKUP(MID(B898,FIND(":",B898,FIND(":",B898)+1)+1,1),Employee!$C$1:$D$1803,2)</f>
        <v>Male</v>
      </c>
      <c r="F898">
        <f t="shared" ref="F898:F961" si="183">FIND(",",B898,G898+1)</f>
        <v>41</v>
      </c>
      <c r="G898">
        <f t="shared" ref="G898:G961" si="184">FIND(":",B898,FIND(":",B898,FIND(":",B898)+1)+1)+1</f>
        <v>39</v>
      </c>
      <c r="H898" t="str">
        <f t="shared" si="173"/>
        <v>R6</v>
      </c>
      <c r="I898" t="str">
        <f>VLOOKUP(V898,Guide!$B$12:$C$18,2,0)</f>
        <v>PM</v>
      </c>
      <c r="J898" s="12" t="str">
        <f t="shared" si="174"/>
        <v>C2</v>
      </c>
      <c r="K898" s="12">
        <v>29380</v>
      </c>
      <c r="L898" s="12" t="str">
        <f t="shared" si="175"/>
        <v>Gen X</v>
      </c>
      <c r="M898">
        <f t="shared" ca="1" si="176"/>
        <v>44</v>
      </c>
      <c r="N898" s="12">
        <v>39539</v>
      </c>
      <c r="O898" s="14">
        <f t="shared" ca="1" si="177"/>
        <v>16</v>
      </c>
      <c r="P898" s="13">
        <v>222111</v>
      </c>
      <c r="Q898" s="13" t="str">
        <f t="shared" ca="1" si="178"/>
        <v>16 - 20 Year</v>
      </c>
      <c r="R898" s="3" t="str">
        <f t="shared" ca="1" si="181"/>
        <v>20%</v>
      </c>
      <c r="S898" s="13">
        <f t="shared" ca="1" si="179"/>
        <v>44422.200000000004</v>
      </c>
      <c r="T898" s="13">
        <f t="shared" ca="1" si="180"/>
        <v>177688.8</v>
      </c>
      <c r="U898" t="str">
        <f>VLOOKUP(MID(B898,G898,F898-G898),Department!$A$1:$C$20,2,0)</f>
        <v>UI/UX</v>
      </c>
      <c r="V898" t="str">
        <f>VLOOKUP(U898,Department!$B$1:$C$20,2,0)</f>
        <v>Product Management</v>
      </c>
      <c r="W898" t="str">
        <f>VLOOKUP(MID(B898,FIND(":",B898,F898+1)+1,2),Employee!$G$1:$H$8,2,0)</f>
        <v>Canada</v>
      </c>
    </row>
    <row r="899" spans="1:23" x14ac:dyDescent="0.35">
      <c r="A899" t="str">
        <f t="shared" si="182"/>
        <v>EMP-SM-R15-2016</v>
      </c>
      <c r="B899" t="s">
        <v>963</v>
      </c>
      <c r="C899" t="str">
        <f t="shared" ref="C899:C962" si="185">MID(B899,FIND(":",B899)+1,FIND(",",B899)-(FIND(":",B899)+1))</f>
        <v>N16228</v>
      </c>
      <c r="D899" t="str">
        <f>VLOOKUP(C899,Employee!$A$1:$B$1803,2,0)</f>
        <v>Ruthie Roach</v>
      </c>
      <c r="E899" t="str">
        <f>VLOOKUP(MID(B899,FIND(":",B899,FIND(":",B899)+1)+1,1),Employee!$C$1:$D$1803,2)</f>
        <v>Female</v>
      </c>
      <c r="F899">
        <f t="shared" si="183"/>
        <v>43</v>
      </c>
      <c r="G899">
        <f t="shared" si="184"/>
        <v>40</v>
      </c>
      <c r="H899" t="str">
        <f t="shared" ref="H899:H962" si="186">MID(B899,G899,F899-G899)</f>
        <v>R15</v>
      </c>
      <c r="I899" t="str">
        <f>VLOOKUP(V899,Guide!$B$12:$C$18,2,0)</f>
        <v>SM</v>
      </c>
      <c r="J899" s="12" t="str">
        <f t="shared" ref="J899:J962" si="187">MID(B899,FIND(":",B899,F899+1)+1,2)</f>
        <v>C7</v>
      </c>
      <c r="K899" s="12">
        <v>31377</v>
      </c>
      <c r="L899" s="12" t="str">
        <f t="shared" ref="L899:L962" si="188">IF(YEAR(K899)&gt;=2013, "Gen Alpha", IF(YEAR(K899)&gt;=1997, "Gen Z", IF(YEAR(K899)&gt;=1981, "Millennial", IF(YEAR(K899)&gt;=1965, "Gen X", IF(YEAR(K899)&gt;=1946, "Baby Boomer", "Sebelum Baby Boomer")))))</f>
        <v>Millennial</v>
      </c>
      <c r="M899">
        <f t="shared" ref="M899:M962" ca="1" si="189">ROUNDDOWN(YEARFRAC(K899,TODAY()),0)</f>
        <v>39</v>
      </c>
      <c r="N899" s="12">
        <v>42541</v>
      </c>
      <c r="O899" s="14">
        <f t="shared" ref="O899:O962" ca="1" si="190">ROUNDDOWN(YEARFRAC(N899,TODAY()),0)</f>
        <v>8</v>
      </c>
      <c r="P899" s="13">
        <v>101777</v>
      </c>
      <c r="Q899" s="13" t="str">
        <f t="shared" ref="Q899:Q962" ca="1" si="191">_xlfn.IFS(R899="10%","5 - 10 Year",R899="15%","11 - 15 Year",R899="20%","16 - 20 Year")</f>
        <v>5 - 10 Year</v>
      </c>
      <c r="R899" s="3" t="str">
        <f t="shared" ca="1" si="181"/>
        <v>10%</v>
      </c>
      <c r="S899" s="13">
        <f t="shared" ref="S899:S962" ca="1" si="192">P899*R899</f>
        <v>10177.700000000001</v>
      </c>
      <c r="T899" s="13">
        <f t="shared" ref="T899:T962" ca="1" si="193">P899-S899</f>
        <v>91599.3</v>
      </c>
      <c r="U899" t="str">
        <f>VLOOKUP(MID(B899,G899,F899-G899),Department!$A$1:$C$20,2,0)</f>
        <v>Sales</v>
      </c>
      <c r="V899" t="str">
        <f>VLOOKUP(U899,Department!$B$1:$C$20,2,0)</f>
        <v>Sales and Marketing</v>
      </c>
      <c r="W899" t="str">
        <f>VLOOKUP(MID(B899,FIND(":",B899,F899+1)+1,2),Employee!$G$1:$H$8,2,0)</f>
        <v>Argentina</v>
      </c>
    </row>
    <row r="900" spans="1:23" x14ac:dyDescent="0.35">
      <c r="A900" t="str">
        <f t="shared" si="182"/>
        <v>EMP-PM-R14-2004</v>
      </c>
      <c r="B900" t="s">
        <v>964</v>
      </c>
      <c r="C900" t="str">
        <f t="shared" si="185"/>
        <v>N2815</v>
      </c>
      <c r="D900" t="str">
        <f>VLOOKUP(C900,Employee!$A$1:$B$1803,2,0)</f>
        <v>Young Knapp</v>
      </c>
      <c r="E900" t="str">
        <f>VLOOKUP(MID(B900,FIND(":",B900,FIND(":",B900)+1)+1,1),Employee!$C$1:$D$1803,2)</f>
        <v>Female</v>
      </c>
      <c r="F900">
        <f t="shared" si="183"/>
        <v>42</v>
      </c>
      <c r="G900">
        <f t="shared" si="184"/>
        <v>39</v>
      </c>
      <c r="H900" t="str">
        <f t="shared" si="186"/>
        <v>R14</v>
      </c>
      <c r="I900" t="str">
        <f>VLOOKUP(V900,Guide!$B$12:$C$18,2,0)</f>
        <v>PM</v>
      </c>
      <c r="J900" s="12" t="str">
        <f t="shared" si="187"/>
        <v>C7</v>
      </c>
      <c r="K900" s="12">
        <v>25678</v>
      </c>
      <c r="L900" s="12" t="str">
        <f t="shared" si="188"/>
        <v>Gen X</v>
      </c>
      <c r="M900">
        <f t="shared" ca="1" si="189"/>
        <v>54</v>
      </c>
      <c r="N900" s="12">
        <v>38231</v>
      </c>
      <c r="O900" s="14">
        <f t="shared" ca="1" si="190"/>
        <v>20</v>
      </c>
      <c r="P900" s="13">
        <v>146276</v>
      </c>
      <c r="Q900" s="13" t="str">
        <f t="shared" ca="1" si="191"/>
        <v>16 - 20 Year</v>
      </c>
      <c r="R900" s="3" t="str">
        <f t="shared" ref="R900:R963" ca="1" si="194">_xlfn.IFS(AND(O900&gt;=5,O900&lt;=10),"10%",AND(O900&gt;=11,O900&lt;=15),"15%",AND(O900&gt;=16,O900&lt;=20),"20%")</f>
        <v>20%</v>
      </c>
      <c r="S900" s="13">
        <f t="shared" ca="1" si="192"/>
        <v>29255.200000000001</v>
      </c>
      <c r="T900" s="13">
        <f t="shared" ca="1" si="193"/>
        <v>117020.8</v>
      </c>
      <c r="U900" t="str">
        <f>VLOOKUP(MID(B900,G900,F900-G900),Department!$A$1:$C$20,2,0)</f>
        <v>SEO Specialist</v>
      </c>
      <c r="V900" t="str">
        <f>VLOOKUP(U900,Department!$B$1:$C$20,2,0)</f>
        <v>Product Management</v>
      </c>
      <c r="W900" t="str">
        <f>VLOOKUP(MID(B900,FIND(":",B900,F900+1)+1,2),Employee!$G$1:$H$8,2,0)</f>
        <v>Argentina</v>
      </c>
    </row>
    <row r="901" spans="1:23" x14ac:dyDescent="0.35">
      <c r="A901" t="str">
        <f t="shared" si="182"/>
        <v>EMP-OPR-R2-2018</v>
      </c>
      <c r="B901" t="s">
        <v>965</v>
      </c>
      <c r="C901" t="str">
        <f t="shared" si="185"/>
        <v>N6919</v>
      </c>
      <c r="D901" t="str">
        <f>VLOOKUP(C901,Employee!$A$1:$B$1803,2,0)</f>
        <v>Merle Nolan</v>
      </c>
      <c r="E901" t="str">
        <f>VLOOKUP(MID(B901,FIND(":",B901,FIND(":",B901)+1)+1,1),Employee!$C$1:$D$1803,2)</f>
        <v>Male</v>
      </c>
      <c r="F901">
        <f t="shared" si="183"/>
        <v>41</v>
      </c>
      <c r="G901">
        <f t="shared" si="184"/>
        <v>39</v>
      </c>
      <c r="H901" t="str">
        <f t="shared" si="186"/>
        <v>R2</v>
      </c>
      <c r="I901" t="str">
        <f>VLOOKUP(V901,Guide!$B$12:$C$18,2,0)</f>
        <v>OPR</v>
      </c>
      <c r="J901" s="12" t="str">
        <f t="shared" si="187"/>
        <v>C2</v>
      </c>
      <c r="K901" s="12">
        <v>31999</v>
      </c>
      <c r="L901" s="12" t="str">
        <f t="shared" si="188"/>
        <v>Millennial</v>
      </c>
      <c r="M901">
        <f t="shared" ca="1" si="189"/>
        <v>37</v>
      </c>
      <c r="N901" s="12">
        <v>43150</v>
      </c>
      <c r="O901" s="14">
        <f t="shared" ca="1" si="190"/>
        <v>7</v>
      </c>
      <c r="P901" s="13">
        <v>226288</v>
      </c>
      <c r="Q901" s="13" t="str">
        <f t="shared" ca="1" si="191"/>
        <v>5 - 10 Year</v>
      </c>
      <c r="R901" s="3" t="str">
        <f t="shared" ca="1" si="194"/>
        <v>10%</v>
      </c>
      <c r="S901" s="13">
        <f t="shared" ca="1" si="192"/>
        <v>22628.800000000003</v>
      </c>
      <c r="T901" s="13">
        <f t="shared" ca="1" si="193"/>
        <v>203659.2</v>
      </c>
      <c r="U901" t="str">
        <f>VLOOKUP(MID(B901,G901,F901-G901),Department!$A$1:$C$20,2,0)</f>
        <v>Network Engineer</v>
      </c>
      <c r="V901" t="str">
        <f>VLOOKUP(U901,Department!$B$1:$C$20,2,0)</f>
        <v>Operation</v>
      </c>
      <c r="W901" t="str">
        <f>VLOOKUP(MID(B901,FIND(":",B901,F901+1)+1,2),Employee!$G$1:$H$8,2,0)</f>
        <v>Canada</v>
      </c>
    </row>
    <row r="902" spans="1:23" x14ac:dyDescent="0.35">
      <c r="A902" t="str">
        <f t="shared" si="182"/>
        <v>EMP-OPR-R17-2012</v>
      </c>
      <c r="B902" t="s">
        <v>966</v>
      </c>
      <c r="C902" t="str">
        <f t="shared" si="185"/>
        <v>N6987</v>
      </c>
      <c r="D902" t="str">
        <f>VLOOKUP(C902,Employee!$A$1:$B$1803,2,0)</f>
        <v>Josiah Guerra</v>
      </c>
      <c r="E902" t="str">
        <f>VLOOKUP(MID(B902,FIND(":",B902,FIND(":",B902)+1)+1,1),Employee!$C$1:$D$1803,2)</f>
        <v>Male</v>
      </c>
      <c r="F902">
        <f t="shared" si="183"/>
        <v>42</v>
      </c>
      <c r="G902">
        <f t="shared" si="184"/>
        <v>39</v>
      </c>
      <c r="H902" t="str">
        <f t="shared" si="186"/>
        <v>R17</v>
      </c>
      <c r="I902" t="str">
        <f>VLOOKUP(V902,Guide!$B$12:$C$18,2,0)</f>
        <v>OPR</v>
      </c>
      <c r="J902" s="12" t="str">
        <f t="shared" si="187"/>
        <v>C6</v>
      </c>
      <c r="K902" s="12">
        <v>31396</v>
      </c>
      <c r="L902" s="12" t="str">
        <f t="shared" si="188"/>
        <v>Millennial</v>
      </c>
      <c r="M902">
        <f t="shared" ca="1" si="189"/>
        <v>39</v>
      </c>
      <c r="N902" s="12">
        <v>41008</v>
      </c>
      <c r="O902" s="14">
        <f t="shared" ca="1" si="190"/>
        <v>12</v>
      </c>
      <c r="P902" s="13">
        <v>258233</v>
      </c>
      <c r="Q902" s="13" t="str">
        <f t="shared" ca="1" si="191"/>
        <v>11 - 15 Year</v>
      </c>
      <c r="R902" s="3" t="str">
        <f t="shared" ca="1" si="194"/>
        <v>15%</v>
      </c>
      <c r="S902" s="13">
        <f t="shared" ca="1" si="192"/>
        <v>38734.949999999997</v>
      </c>
      <c r="T902" s="13">
        <f t="shared" ca="1" si="193"/>
        <v>219498.05</v>
      </c>
      <c r="U902" t="str">
        <f>VLOOKUP(MID(B902,G902,F902-G902),Department!$A$1:$C$20,2,0)</f>
        <v>Database Administrator</v>
      </c>
      <c r="V902" t="str">
        <f>VLOOKUP(U902,Department!$B$1:$C$20,2,0)</f>
        <v>Operation</v>
      </c>
      <c r="W902" t="str">
        <f>VLOOKUP(MID(B902,FIND(":",B902,F902+1)+1,2),Employee!$G$1:$H$8,2,0)</f>
        <v>France</v>
      </c>
    </row>
    <row r="903" spans="1:23" x14ac:dyDescent="0.35">
      <c r="A903" t="str">
        <f t="shared" si="182"/>
        <v>EMP-ENG-R1-2017</v>
      </c>
      <c r="B903" t="s">
        <v>967</v>
      </c>
      <c r="C903" t="str">
        <f t="shared" si="185"/>
        <v>N18393</v>
      </c>
      <c r="D903" t="str">
        <f>VLOOKUP(C903,Employee!$A$1:$B$1803,2,0)</f>
        <v>Ashley Morales</v>
      </c>
      <c r="E903" t="str">
        <f>VLOOKUP(MID(B903,FIND(":",B903,FIND(":",B903)+1)+1,1),Employee!$C$1:$D$1803,2)</f>
        <v>Female</v>
      </c>
      <c r="F903">
        <f t="shared" si="183"/>
        <v>42</v>
      </c>
      <c r="G903">
        <f t="shared" si="184"/>
        <v>40</v>
      </c>
      <c r="H903" t="str">
        <f t="shared" si="186"/>
        <v>R1</v>
      </c>
      <c r="I903" t="str">
        <f>VLOOKUP(V903,Guide!$B$12:$C$18,2,0)</f>
        <v>ENG</v>
      </c>
      <c r="J903" s="12" t="str">
        <f t="shared" si="187"/>
        <v>C7</v>
      </c>
      <c r="K903" s="12">
        <v>31242</v>
      </c>
      <c r="L903" s="12" t="str">
        <f t="shared" si="188"/>
        <v>Millennial</v>
      </c>
      <c r="M903">
        <f t="shared" ca="1" si="189"/>
        <v>39</v>
      </c>
      <c r="N903" s="12">
        <v>42908</v>
      </c>
      <c r="O903" s="14">
        <f t="shared" ca="1" si="190"/>
        <v>7</v>
      </c>
      <c r="P903" s="13">
        <v>79423</v>
      </c>
      <c r="Q903" s="13" t="str">
        <f t="shared" ca="1" si="191"/>
        <v>5 - 10 Year</v>
      </c>
      <c r="R903" s="3" t="str">
        <f t="shared" ca="1" si="194"/>
        <v>10%</v>
      </c>
      <c r="S903" s="13">
        <f t="shared" ca="1" si="192"/>
        <v>7942.3</v>
      </c>
      <c r="T903" s="13">
        <f t="shared" ca="1" si="193"/>
        <v>71480.7</v>
      </c>
      <c r="U903" t="str">
        <f>VLOOKUP(MID(B903,G903,F903-G903),Department!$A$1:$C$20,2,0)</f>
        <v>BackEnd Developer</v>
      </c>
      <c r="V903" t="str">
        <f>VLOOKUP(U903,Department!$B$1:$C$20,2,0)</f>
        <v>Engineering and Data</v>
      </c>
      <c r="W903" t="str">
        <f>VLOOKUP(MID(B903,FIND(":",B903,F903+1)+1,2),Employee!$G$1:$H$8,2,0)</f>
        <v>Argentina</v>
      </c>
    </row>
    <row r="904" spans="1:23" x14ac:dyDescent="0.35">
      <c r="A904" t="str">
        <f t="shared" si="182"/>
        <v>EMP-OPR-R17-2008</v>
      </c>
      <c r="B904" t="s">
        <v>968</v>
      </c>
      <c r="C904" t="str">
        <f t="shared" si="185"/>
        <v>N4270</v>
      </c>
      <c r="D904" t="str">
        <f>VLOOKUP(C904,Employee!$A$1:$B$1803,2,0)</f>
        <v>Isaiah Wyatt</v>
      </c>
      <c r="E904" t="str">
        <f>VLOOKUP(MID(B904,FIND(":",B904,FIND(":",B904)+1)+1,1),Employee!$C$1:$D$1803,2)</f>
        <v>Male</v>
      </c>
      <c r="F904">
        <f t="shared" si="183"/>
        <v>42</v>
      </c>
      <c r="G904">
        <f t="shared" si="184"/>
        <v>39</v>
      </c>
      <c r="H904" t="str">
        <f t="shared" si="186"/>
        <v>R17</v>
      </c>
      <c r="I904" t="str">
        <f>VLOOKUP(V904,Guide!$B$12:$C$18,2,0)</f>
        <v>OPR</v>
      </c>
      <c r="J904" s="12" t="str">
        <f t="shared" si="187"/>
        <v>C3</v>
      </c>
      <c r="K904" s="12">
        <v>30333</v>
      </c>
      <c r="L904" s="12" t="str">
        <f t="shared" si="188"/>
        <v>Millennial</v>
      </c>
      <c r="M904">
        <f t="shared" ca="1" si="189"/>
        <v>42</v>
      </c>
      <c r="N904" s="12">
        <v>39580</v>
      </c>
      <c r="O904" s="14">
        <f t="shared" ca="1" si="190"/>
        <v>16</v>
      </c>
      <c r="P904" s="13">
        <v>412864</v>
      </c>
      <c r="Q904" s="13" t="str">
        <f t="shared" ca="1" si="191"/>
        <v>16 - 20 Year</v>
      </c>
      <c r="R904" s="3" t="str">
        <f t="shared" ca="1" si="194"/>
        <v>20%</v>
      </c>
      <c r="S904" s="13">
        <f t="shared" ca="1" si="192"/>
        <v>82572.800000000003</v>
      </c>
      <c r="T904" s="13">
        <f t="shared" ca="1" si="193"/>
        <v>330291.20000000001</v>
      </c>
      <c r="U904" t="str">
        <f>VLOOKUP(MID(B904,G904,F904-G904),Department!$A$1:$C$20,2,0)</f>
        <v>Database Administrator</v>
      </c>
      <c r="V904" t="str">
        <f>VLOOKUP(U904,Department!$B$1:$C$20,2,0)</f>
        <v>Operation</v>
      </c>
      <c r="W904" t="str">
        <f>VLOOKUP(MID(B904,FIND(":",B904,F904+1)+1,2),Employee!$G$1:$H$8,2,0)</f>
        <v>United Kingdom</v>
      </c>
    </row>
    <row r="905" spans="1:23" x14ac:dyDescent="0.35">
      <c r="A905" t="str">
        <f t="shared" si="182"/>
        <v>EMP-SM-R9-2011</v>
      </c>
      <c r="B905" t="s">
        <v>969</v>
      </c>
      <c r="C905" t="str">
        <f t="shared" si="185"/>
        <v>N6003</v>
      </c>
      <c r="D905" t="str">
        <f>VLOOKUP(C905,Employee!$A$1:$B$1803,2,0)</f>
        <v>Ferdinand Hernandez</v>
      </c>
      <c r="E905" t="str">
        <f>VLOOKUP(MID(B905,FIND(":",B905,FIND(":",B905)+1)+1,1),Employee!$C$1:$D$1803,2)</f>
        <v>Male</v>
      </c>
      <c r="F905">
        <f t="shared" si="183"/>
        <v>41</v>
      </c>
      <c r="G905">
        <f t="shared" si="184"/>
        <v>39</v>
      </c>
      <c r="H905" t="str">
        <f t="shared" si="186"/>
        <v>R9</v>
      </c>
      <c r="I905" t="str">
        <f>VLOOKUP(V905,Guide!$B$12:$C$18,2,0)</f>
        <v>SM</v>
      </c>
      <c r="J905" s="12" t="str">
        <f t="shared" si="187"/>
        <v>C4</v>
      </c>
      <c r="K905" s="12">
        <v>32838</v>
      </c>
      <c r="L905" s="12" t="str">
        <f t="shared" si="188"/>
        <v>Millennial</v>
      </c>
      <c r="M905">
        <f t="shared" ca="1" si="189"/>
        <v>35</v>
      </c>
      <c r="N905" s="12">
        <v>40738</v>
      </c>
      <c r="O905" s="14">
        <f t="shared" ca="1" si="190"/>
        <v>13</v>
      </c>
      <c r="P905" s="13">
        <v>265008</v>
      </c>
      <c r="Q905" s="13" t="str">
        <f t="shared" ca="1" si="191"/>
        <v>11 - 15 Year</v>
      </c>
      <c r="R905" s="3" t="str">
        <f t="shared" ca="1" si="194"/>
        <v>15%</v>
      </c>
      <c r="S905" s="13">
        <f t="shared" ca="1" si="192"/>
        <v>39751.199999999997</v>
      </c>
      <c r="T905" s="13">
        <f t="shared" ca="1" si="193"/>
        <v>225256.8</v>
      </c>
      <c r="U905" t="str">
        <f>VLOOKUP(MID(B905,G905,F905-G905),Department!$A$1:$C$20,2,0)</f>
        <v xml:space="preserve">Presales </v>
      </c>
      <c r="V905" t="str">
        <f>VLOOKUP(U905,Department!$B$1:$C$20,2,0)</f>
        <v>Sales and Marketing</v>
      </c>
      <c r="W905" t="str">
        <f>VLOOKUP(MID(B905,FIND(":",B905,F905+1)+1,2),Employee!$G$1:$H$8,2,0)</f>
        <v>Australia</v>
      </c>
    </row>
    <row r="906" spans="1:23" x14ac:dyDescent="0.35">
      <c r="A906" t="str">
        <f t="shared" si="182"/>
        <v>EMP-OPR-R11-2009</v>
      </c>
      <c r="B906" t="s">
        <v>970</v>
      </c>
      <c r="C906" t="str">
        <f t="shared" si="185"/>
        <v>N5069</v>
      </c>
      <c r="D906" t="str">
        <f>VLOOKUP(C906,Employee!$A$1:$B$1803,2,0)</f>
        <v>Johnie Mcdowell</v>
      </c>
      <c r="E906" t="str">
        <f>VLOOKUP(MID(B906,FIND(":",B906,FIND(":",B906)+1)+1,1),Employee!$C$1:$D$1803,2)</f>
        <v>Male</v>
      </c>
      <c r="F906">
        <f t="shared" si="183"/>
        <v>42</v>
      </c>
      <c r="G906">
        <f t="shared" si="184"/>
        <v>39</v>
      </c>
      <c r="H906" t="str">
        <f t="shared" si="186"/>
        <v>R11</v>
      </c>
      <c r="I906" t="str">
        <f>VLOOKUP(V906,Guide!$B$12:$C$18,2,0)</f>
        <v>OPR</v>
      </c>
      <c r="J906" s="12" t="str">
        <f t="shared" si="187"/>
        <v>C7</v>
      </c>
      <c r="K906" s="12">
        <v>24420</v>
      </c>
      <c r="L906" s="12" t="str">
        <f t="shared" si="188"/>
        <v>Gen X</v>
      </c>
      <c r="M906">
        <f t="shared" ca="1" si="189"/>
        <v>58</v>
      </c>
      <c r="N906" s="12">
        <v>40154</v>
      </c>
      <c r="O906" s="14">
        <f t="shared" ca="1" si="190"/>
        <v>15</v>
      </c>
      <c r="P906" s="13">
        <v>747518</v>
      </c>
      <c r="Q906" s="13" t="str">
        <f t="shared" ca="1" si="191"/>
        <v>11 - 15 Year</v>
      </c>
      <c r="R906" s="3" t="str">
        <f t="shared" ca="1" si="194"/>
        <v>15%</v>
      </c>
      <c r="S906" s="13">
        <f t="shared" ca="1" si="192"/>
        <v>112127.7</v>
      </c>
      <c r="T906" s="13">
        <f t="shared" ca="1" si="193"/>
        <v>635390.30000000005</v>
      </c>
      <c r="U906" t="str">
        <f>VLOOKUP(MID(B906,G906,F906-G906),Department!$A$1:$C$20,2,0)</f>
        <v>Technical Support</v>
      </c>
      <c r="V906" t="str">
        <f>VLOOKUP(U906,Department!$B$1:$C$20,2,0)</f>
        <v>Operation</v>
      </c>
      <c r="W906" t="str">
        <f>VLOOKUP(MID(B906,FIND(":",B906,F906+1)+1,2),Employee!$G$1:$H$8,2,0)</f>
        <v>Argentina</v>
      </c>
    </row>
    <row r="907" spans="1:23" x14ac:dyDescent="0.35">
      <c r="A907" t="str">
        <f t="shared" si="182"/>
        <v>EMP-OPR-R8-2009</v>
      </c>
      <c r="B907" t="s">
        <v>971</v>
      </c>
      <c r="C907" t="str">
        <f t="shared" si="185"/>
        <v>N4991</v>
      </c>
      <c r="D907" t="str">
        <f>VLOOKUP(C907,Employee!$A$1:$B$1803,2,0)</f>
        <v>Leann Bartlett</v>
      </c>
      <c r="E907" t="str">
        <f>VLOOKUP(MID(B907,FIND(":",B907,FIND(":",B907)+1)+1,1),Employee!$C$1:$D$1803,2)</f>
        <v>Female</v>
      </c>
      <c r="F907">
        <f t="shared" si="183"/>
        <v>41</v>
      </c>
      <c r="G907">
        <f t="shared" si="184"/>
        <v>39</v>
      </c>
      <c r="H907" t="str">
        <f t="shared" si="186"/>
        <v>R8</v>
      </c>
      <c r="I907" t="str">
        <f>VLOOKUP(V907,Guide!$B$12:$C$18,2,0)</f>
        <v>OPR</v>
      </c>
      <c r="J907" s="12" t="str">
        <f t="shared" si="187"/>
        <v>C7</v>
      </c>
      <c r="K907" s="12">
        <v>29652</v>
      </c>
      <c r="L907" s="12" t="str">
        <f t="shared" si="188"/>
        <v>Millennial</v>
      </c>
      <c r="M907">
        <f t="shared" ca="1" si="189"/>
        <v>43</v>
      </c>
      <c r="N907" s="12">
        <v>40091</v>
      </c>
      <c r="O907" s="14">
        <f t="shared" ca="1" si="190"/>
        <v>15</v>
      </c>
      <c r="P907" s="13">
        <v>261848</v>
      </c>
      <c r="Q907" s="13" t="str">
        <f t="shared" ca="1" si="191"/>
        <v>11 - 15 Year</v>
      </c>
      <c r="R907" s="3" t="str">
        <f t="shared" ca="1" si="194"/>
        <v>15%</v>
      </c>
      <c r="S907" s="13">
        <f t="shared" ca="1" si="192"/>
        <v>39277.199999999997</v>
      </c>
      <c r="T907" s="13">
        <f t="shared" ca="1" si="193"/>
        <v>222570.8</v>
      </c>
      <c r="U907" t="str">
        <f>VLOOKUP(MID(B907,G907,F907-G907),Department!$A$1:$C$20,2,0)</f>
        <v>DevOps Engineer</v>
      </c>
      <c r="V907" t="str">
        <f>VLOOKUP(U907,Department!$B$1:$C$20,2,0)</f>
        <v>Operation</v>
      </c>
      <c r="W907" t="str">
        <f>VLOOKUP(MID(B907,FIND(":",B907,F907+1)+1,2),Employee!$G$1:$H$8,2,0)</f>
        <v>Argentina</v>
      </c>
    </row>
    <row r="908" spans="1:23" x14ac:dyDescent="0.35">
      <c r="A908" t="str">
        <f t="shared" si="182"/>
        <v>EMP-OPR-R16-2016</v>
      </c>
      <c r="B908" t="s">
        <v>972</v>
      </c>
      <c r="C908" t="str">
        <f t="shared" si="185"/>
        <v>N16514</v>
      </c>
      <c r="D908" t="str">
        <f>VLOOKUP(C908,Employee!$A$1:$B$1803,2,0)</f>
        <v>Minerva Mcclain</v>
      </c>
      <c r="E908" t="str">
        <f>VLOOKUP(MID(B908,FIND(":",B908,FIND(":",B908)+1)+1,1),Employee!$C$1:$D$1803,2)</f>
        <v>Female</v>
      </c>
      <c r="F908">
        <f t="shared" si="183"/>
        <v>43</v>
      </c>
      <c r="G908">
        <f t="shared" si="184"/>
        <v>40</v>
      </c>
      <c r="H908" t="str">
        <f t="shared" si="186"/>
        <v>R16</v>
      </c>
      <c r="I908" t="str">
        <f>VLOOKUP(V908,Guide!$B$12:$C$18,2,0)</f>
        <v>OPR</v>
      </c>
      <c r="J908" s="12" t="str">
        <f t="shared" si="187"/>
        <v>C6</v>
      </c>
      <c r="K908" s="12">
        <v>32177</v>
      </c>
      <c r="L908" s="12" t="str">
        <f t="shared" si="188"/>
        <v>Millennial</v>
      </c>
      <c r="M908">
        <f t="shared" ca="1" si="189"/>
        <v>37</v>
      </c>
      <c r="N908" s="12">
        <v>42590</v>
      </c>
      <c r="O908" s="14">
        <f t="shared" ca="1" si="190"/>
        <v>8</v>
      </c>
      <c r="P908" s="13">
        <v>189750</v>
      </c>
      <c r="Q908" s="13" t="str">
        <f t="shared" ca="1" si="191"/>
        <v>5 - 10 Year</v>
      </c>
      <c r="R908" s="3" t="str">
        <f t="shared" ca="1" si="194"/>
        <v>10%</v>
      </c>
      <c r="S908" s="13">
        <f t="shared" ca="1" si="192"/>
        <v>18975</v>
      </c>
      <c r="T908" s="13">
        <f t="shared" ca="1" si="193"/>
        <v>170775</v>
      </c>
      <c r="U908" t="str">
        <f>VLOOKUP(MID(B908,G908,F908-G908),Department!$A$1:$C$20,2,0)</f>
        <v>IT Support</v>
      </c>
      <c r="V908" t="str">
        <f>VLOOKUP(U908,Department!$B$1:$C$20,2,0)</f>
        <v>Operation</v>
      </c>
      <c r="W908" t="str">
        <f>VLOOKUP(MID(B908,FIND(":",B908,F908+1)+1,2),Employee!$G$1:$H$8,2,0)</f>
        <v>France</v>
      </c>
    </row>
    <row r="909" spans="1:23" x14ac:dyDescent="0.35">
      <c r="A909" t="str">
        <f t="shared" si="182"/>
        <v>EMP-OPR-R17-2016</v>
      </c>
      <c r="B909" t="s">
        <v>973</v>
      </c>
      <c r="C909" t="str">
        <f t="shared" si="185"/>
        <v>N15555</v>
      </c>
      <c r="D909" t="str">
        <f>VLOOKUP(C909,Employee!$A$1:$B$1803,2,0)</f>
        <v>Latisha Camacho</v>
      </c>
      <c r="E909" t="str">
        <f>VLOOKUP(MID(B909,FIND(":",B909,FIND(":",B909)+1)+1,1),Employee!$C$1:$D$1803,2)</f>
        <v>Female</v>
      </c>
      <c r="F909">
        <f t="shared" si="183"/>
        <v>43</v>
      </c>
      <c r="G909">
        <f t="shared" si="184"/>
        <v>40</v>
      </c>
      <c r="H909" t="str">
        <f t="shared" si="186"/>
        <v>R17</v>
      </c>
      <c r="I909" t="str">
        <f>VLOOKUP(V909,Guide!$B$12:$C$18,2,0)</f>
        <v>OPR</v>
      </c>
      <c r="J909" s="12" t="str">
        <f t="shared" si="187"/>
        <v>C5</v>
      </c>
      <c r="K909" s="12">
        <v>33399</v>
      </c>
      <c r="L909" s="12" t="str">
        <f t="shared" si="188"/>
        <v>Millennial</v>
      </c>
      <c r="M909">
        <f t="shared" ca="1" si="189"/>
        <v>33</v>
      </c>
      <c r="N909" s="12">
        <v>42397</v>
      </c>
      <c r="O909" s="14">
        <f t="shared" ca="1" si="190"/>
        <v>9</v>
      </c>
      <c r="P909" s="13">
        <v>141710</v>
      </c>
      <c r="Q909" s="13" t="str">
        <f t="shared" ca="1" si="191"/>
        <v>5 - 10 Year</v>
      </c>
      <c r="R909" s="3" t="str">
        <f t="shared" ca="1" si="194"/>
        <v>10%</v>
      </c>
      <c r="S909" s="13">
        <f t="shared" ca="1" si="192"/>
        <v>14171</v>
      </c>
      <c r="T909" s="13">
        <f t="shared" ca="1" si="193"/>
        <v>127539</v>
      </c>
      <c r="U909" t="str">
        <f>VLOOKUP(MID(B909,G909,F909-G909),Department!$A$1:$C$20,2,0)</f>
        <v>Database Administrator</v>
      </c>
      <c r="V909" t="str">
        <f>VLOOKUP(U909,Department!$B$1:$C$20,2,0)</f>
        <v>Operation</v>
      </c>
      <c r="W909" t="str">
        <f>VLOOKUP(MID(B909,FIND(":",B909,F909+1)+1,2),Employee!$G$1:$H$8,2,0)</f>
        <v>Germany</v>
      </c>
    </row>
    <row r="910" spans="1:23" x14ac:dyDescent="0.35">
      <c r="A910" t="str">
        <f t="shared" si="182"/>
        <v>EMP-HR-R18-2009</v>
      </c>
      <c r="B910" t="s">
        <v>974</v>
      </c>
      <c r="C910" t="str">
        <f t="shared" si="185"/>
        <v>N4694</v>
      </c>
      <c r="D910" t="str">
        <f>VLOOKUP(C910,Employee!$A$1:$B$1803,2,0)</f>
        <v>Eusebio Reyes</v>
      </c>
      <c r="E910" t="str">
        <f>VLOOKUP(MID(B910,FIND(":",B910,FIND(":",B910)+1)+1,1),Employee!$C$1:$D$1803,2)</f>
        <v>Male</v>
      </c>
      <c r="F910">
        <f t="shared" si="183"/>
        <v>42</v>
      </c>
      <c r="G910">
        <f t="shared" si="184"/>
        <v>39</v>
      </c>
      <c r="H910" t="str">
        <f t="shared" si="186"/>
        <v>R18</v>
      </c>
      <c r="I910" t="str">
        <f>VLOOKUP(V910,Guide!$B$12:$C$18,2,0)</f>
        <v>HR</v>
      </c>
      <c r="J910" s="12" t="str">
        <f t="shared" si="187"/>
        <v>C5</v>
      </c>
      <c r="K910" s="12">
        <v>30511</v>
      </c>
      <c r="L910" s="12" t="str">
        <f t="shared" si="188"/>
        <v>Millennial</v>
      </c>
      <c r="M910">
        <f t="shared" ca="1" si="189"/>
        <v>41</v>
      </c>
      <c r="N910" s="12">
        <v>39868</v>
      </c>
      <c r="O910" s="14">
        <f t="shared" ca="1" si="190"/>
        <v>16</v>
      </c>
      <c r="P910" s="13">
        <v>196891</v>
      </c>
      <c r="Q910" s="13" t="str">
        <f t="shared" ca="1" si="191"/>
        <v>16 - 20 Year</v>
      </c>
      <c r="R910" s="3" t="str">
        <f t="shared" ca="1" si="194"/>
        <v>20%</v>
      </c>
      <c r="S910" s="13">
        <f t="shared" ca="1" si="192"/>
        <v>39378.200000000004</v>
      </c>
      <c r="T910" s="13">
        <f t="shared" ca="1" si="193"/>
        <v>157512.79999999999</v>
      </c>
      <c r="U910" t="str">
        <f>VLOOKUP(MID(B910,G910,F910-G910),Department!$A$1:$C$20,2,0)</f>
        <v>HR</v>
      </c>
      <c r="V910" t="str">
        <f>VLOOKUP(U910,Department!$B$1:$C$20,2,0)</f>
        <v>HR</v>
      </c>
      <c r="W910" t="str">
        <f>VLOOKUP(MID(B910,FIND(":",B910,F910+1)+1,2),Employee!$G$1:$H$8,2,0)</f>
        <v>Germany</v>
      </c>
    </row>
    <row r="911" spans="1:23" x14ac:dyDescent="0.35">
      <c r="A911" t="str">
        <f t="shared" si="182"/>
        <v>EMP-SM-R15-2011</v>
      </c>
      <c r="B911" t="s">
        <v>975</v>
      </c>
      <c r="C911" t="str">
        <f t="shared" si="185"/>
        <v>N6055</v>
      </c>
      <c r="D911" t="str">
        <f>VLOOKUP(C911,Employee!$A$1:$B$1803,2,0)</f>
        <v>Cyril Hoffman</v>
      </c>
      <c r="E911" t="str">
        <f>VLOOKUP(MID(B911,FIND(":",B911,FIND(":",B911)+1)+1,1),Employee!$C$1:$D$1803,2)</f>
        <v>Male</v>
      </c>
      <c r="F911">
        <f t="shared" si="183"/>
        <v>42</v>
      </c>
      <c r="G911">
        <f t="shared" si="184"/>
        <v>39</v>
      </c>
      <c r="H911" t="str">
        <f t="shared" si="186"/>
        <v>R15</v>
      </c>
      <c r="I911" t="str">
        <f>VLOOKUP(V911,Guide!$B$12:$C$18,2,0)</f>
        <v>SM</v>
      </c>
      <c r="J911" s="12" t="str">
        <f t="shared" si="187"/>
        <v>C1</v>
      </c>
      <c r="K911" s="12">
        <v>32184</v>
      </c>
      <c r="L911" s="12" t="str">
        <f t="shared" si="188"/>
        <v>Millennial</v>
      </c>
      <c r="M911">
        <f t="shared" ca="1" si="189"/>
        <v>37</v>
      </c>
      <c r="N911" s="12">
        <v>40819</v>
      </c>
      <c r="O911" s="14">
        <f t="shared" ca="1" si="190"/>
        <v>13</v>
      </c>
      <c r="P911" s="13">
        <v>195345</v>
      </c>
      <c r="Q911" s="13" t="str">
        <f t="shared" ca="1" si="191"/>
        <v>11 - 15 Year</v>
      </c>
      <c r="R911" s="3" t="str">
        <f t="shared" ca="1" si="194"/>
        <v>15%</v>
      </c>
      <c r="S911" s="13">
        <f t="shared" ca="1" si="192"/>
        <v>29301.75</v>
      </c>
      <c r="T911" s="13">
        <f t="shared" ca="1" si="193"/>
        <v>166043.25</v>
      </c>
      <c r="U911" t="str">
        <f>VLOOKUP(MID(B911,G911,F911-G911),Department!$A$1:$C$20,2,0)</f>
        <v>Sales</v>
      </c>
      <c r="V911" t="str">
        <f>VLOOKUP(U911,Department!$B$1:$C$20,2,0)</f>
        <v>Sales and Marketing</v>
      </c>
      <c r="W911" t="str">
        <f>VLOOKUP(MID(B911,FIND(":",B911,F911+1)+1,2),Employee!$G$1:$H$8,2,0)</f>
        <v>United States Of America</v>
      </c>
    </row>
    <row r="912" spans="1:23" x14ac:dyDescent="0.35">
      <c r="A912" t="str">
        <f t="shared" si="182"/>
        <v>EMP-FN-R19-2011</v>
      </c>
      <c r="B912" t="s">
        <v>976</v>
      </c>
      <c r="C912" t="str">
        <f t="shared" si="185"/>
        <v>N6216</v>
      </c>
      <c r="D912" t="str">
        <f>VLOOKUP(C912,Employee!$A$1:$B$1803,2,0)</f>
        <v>Laura Singleton</v>
      </c>
      <c r="E912" t="str">
        <f>VLOOKUP(MID(B912,FIND(":",B912,FIND(":",B912)+1)+1,1),Employee!$C$1:$D$1803,2)</f>
        <v>Female</v>
      </c>
      <c r="F912">
        <f t="shared" si="183"/>
        <v>42</v>
      </c>
      <c r="G912">
        <f t="shared" si="184"/>
        <v>39</v>
      </c>
      <c r="H912" t="str">
        <f t="shared" si="186"/>
        <v>R19</v>
      </c>
      <c r="I912" t="str">
        <f>VLOOKUP(V912,Guide!$B$12:$C$18,2,0)</f>
        <v>FN</v>
      </c>
      <c r="J912" s="12" t="str">
        <f t="shared" si="187"/>
        <v>C5</v>
      </c>
      <c r="K912" s="12">
        <v>30964</v>
      </c>
      <c r="L912" s="12" t="str">
        <f t="shared" si="188"/>
        <v>Millennial</v>
      </c>
      <c r="M912">
        <f t="shared" ca="1" si="189"/>
        <v>40</v>
      </c>
      <c r="N912" s="12">
        <v>40710</v>
      </c>
      <c r="O912" s="14">
        <f t="shared" ca="1" si="190"/>
        <v>13</v>
      </c>
      <c r="P912" s="13">
        <v>279962</v>
      </c>
      <c r="Q912" s="13" t="str">
        <f t="shared" ca="1" si="191"/>
        <v>11 - 15 Year</v>
      </c>
      <c r="R912" s="3" t="str">
        <f t="shared" ca="1" si="194"/>
        <v>15%</v>
      </c>
      <c r="S912" s="13">
        <f t="shared" ca="1" si="192"/>
        <v>41994.299999999996</v>
      </c>
      <c r="T912" s="13">
        <f t="shared" ca="1" si="193"/>
        <v>237967.7</v>
      </c>
      <c r="U912" t="str">
        <f>VLOOKUP(MID(B912,G912,F912-G912),Department!$A$1:$C$20,2,0)</f>
        <v>Accounting</v>
      </c>
      <c r="V912" t="str">
        <f>VLOOKUP(U912,Department!$B$1:$C$20,2,0)</f>
        <v>Finance</v>
      </c>
      <c r="W912" t="str">
        <f>VLOOKUP(MID(B912,FIND(":",B912,F912+1)+1,2),Employee!$G$1:$H$8,2,0)</f>
        <v>Germany</v>
      </c>
    </row>
    <row r="913" spans="1:23" x14ac:dyDescent="0.35">
      <c r="A913" t="str">
        <f t="shared" si="182"/>
        <v>EMP-OPR-R17-2011</v>
      </c>
      <c r="B913" t="s">
        <v>977</v>
      </c>
      <c r="C913" t="str">
        <f t="shared" si="185"/>
        <v>N6426</v>
      </c>
      <c r="D913" t="str">
        <f>VLOOKUP(C913,Employee!$A$1:$B$1803,2,0)</f>
        <v>Lee Park</v>
      </c>
      <c r="E913" t="str">
        <f>VLOOKUP(MID(B913,FIND(":",B913,FIND(":",B913)+1)+1,1),Employee!$C$1:$D$1803,2)</f>
        <v>Male</v>
      </c>
      <c r="F913">
        <f t="shared" si="183"/>
        <v>42</v>
      </c>
      <c r="G913">
        <f t="shared" si="184"/>
        <v>39</v>
      </c>
      <c r="H913" t="str">
        <f t="shared" si="186"/>
        <v>R17</v>
      </c>
      <c r="I913" t="str">
        <f>VLOOKUP(V913,Guide!$B$12:$C$18,2,0)</f>
        <v>OPR</v>
      </c>
      <c r="J913" s="12" t="str">
        <f t="shared" si="187"/>
        <v>C3</v>
      </c>
      <c r="K913" s="12">
        <v>31645</v>
      </c>
      <c r="L913" s="12" t="str">
        <f t="shared" si="188"/>
        <v>Millennial</v>
      </c>
      <c r="M913">
        <f t="shared" ca="1" si="189"/>
        <v>38</v>
      </c>
      <c r="N913" s="12">
        <v>40794</v>
      </c>
      <c r="O913" s="14">
        <f t="shared" ca="1" si="190"/>
        <v>13</v>
      </c>
      <c r="P913" s="13">
        <v>173948</v>
      </c>
      <c r="Q913" s="13" t="str">
        <f t="shared" ca="1" si="191"/>
        <v>11 - 15 Year</v>
      </c>
      <c r="R913" s="3" t="str">
        <f t="shared" ca="1" si="194"/>
        <v>15%</v>
      </c>
      <c r="S913" s="13">
        <f t="shared" ca="1" si="192"/>
        <v>26092.2</v>
      </c>
      <c r="T913" s="13">
        <f t="shared" ca="1" si="193"/>
        <v>147855.79999999999</v>
      </c>
      <c r="U913" t="str">
        <f>VLOOKUP(MID(B913,G913,F913-G913),Department!$A$1:$C$20,2,0)</f>
        <v>Database Administrator</v>
      </c>
      <c r="V913" t="str">
        <f>VLOOKUP(U913,Department!$B$1:$C$20,2,0)</f>
        <v>Operation</v>
      </c>
      <c r="W913" t="str">
        <f>VLOOKUP(MID(B913,FIND(":",B913,F913+1)+1,2),Employee!$G$1:$H$8,2,0)</f>
        <v>United Kingdom</v>
      </c>
    </row>
    <row r="914" spans="1:23" x14ac:dyDescent="0.35">
      <c r="A914" t="str">
        <f t="shared" si="182"/>
        <v>EMP-ENG-R7-2015</v>
      </c>
      <c r="B914" t="s">
        <v>978</v>
      </c>
      <c r="C914" t="str">
        <f t="shared" si="185"/>
        <v>N15380</v>
      </c>
      <c r="D914" t="str">
        <f>VLOOKUP(C914,Employee!$A$1:$B$1803,2,0)</f>
        <v>Simone Parks</v>
      </c>
      <c r="E914" t="str">
        <f>VLOOKUP(MID(B914,FIND(":",B914,FIND(":",B914)+1)+1,1),Employee!$C$1:$D$1803,2)</f>
        <v>Female</v>
      </c>
      <c r="F914">
        <f t="shared" si="183"/>
        <v>42</v>
      </c>
      <c r="G914">
        <f t="shared" si="184"/>
        <v>40</v>
      </c>
      <c r="H914" t="str">
        <f t="shared" si="186"/>
        <v>R7</v>
      </c>
      <c r="I914" t="str">
        <f>VLOOKUP(V914,Guide!$B$12:$C$18,2,0)</f>
        <v>ENG</v>
      </c>
      <c r="J914" s="12" t="str">
        <f t="shared" si="187"/>
        <v>C3</v>
      </c>
      <c r="K914" s="12">
        <v>33587</v>
      </c>
      <c r="L914" s="12" t="str">
        <f t="shared" si="188"/>
        <v>Millennial</v>
      </c>
      <c r="M914">
        <f t="shared" ca="1" si="189"/>
        <v>33</v>
      </c>
      <c r="N914" s="12">
        <v>42338</v>
      </c>
      <c r="O914" s="14">
        <f t="shared" ca="1" si="190"/>
        <v>9</v>
      </c>
      <c r="P914" s="13">
        <v>150338</v>
      </c>
      <c r="Q914" s="13" t="str">
        <f t="shared" ca="1" si="191"/>
        <v>5 - 10 Year</v>
      </c>
      <c r="R914" s="3" t="str">
        <f t="shared" ca="1" si="194"/>
        <v>10%</v>
      </c>
      <c r="S914" s="13">
        <f t="shared" ca="1" si="192"/>
        <v>15033.800000000001</v>
      </c>
      <c r="T914" s="13">
        <f t="shared" ca="1" si="193"/>
        <v>135304.20000000001</v>
      </c>
      <c r="U914" t="str">
        <f>VLOOKUP(MID(B914,G914,F914-G914),Department!$A$1:$C$20,2,0)</f>
        <v>AI Engineer</v>
      </c>
      <c r="V914" t="str">
        <f>VLOOKUP(U914,Department!$B$1:$C$20,2,0)</f>
        <v>Engineering and Data</v>
      </c>
      <c r="W914" t="str">
        <f>VLOOKUP(MID(B914,FIND(":",B914,F914+1)+1,2),Employee!$G$1:$H$8,2,0)</f>
        <v>United Kingdom</v>
      </c>
    </row>
    <row r="915" spans="1:23" x14ac:dyDescent="0.35">
      <c r="A915" t="str">
        <f t="shared" si="182"/>
        <v>EMP-OPR-R2-2015</v>
      </c>
      <c r="B915" t="s">
        <v>979</v>
      </c>
      <c r="C915" t="str">
        <f t="shared" si="185"/>
        <v>N11865</v>
      </c>
      <c r="D915" t="str">
        <f>VLOOKUP(C915,Employee!$A$1:$B$1803,2,0)</f>
        <v>Bert Fleming</v>
      </c>
      <c r="E915" t="str">
        <f>VLOOKUP(MID(B915,FIND(":",B915,FIND(":",B915)+1)+1,1),Employee!$C$1:$D$1803,2)</f>
        <v>Male</v>
      </c>
      <c r="F915">
        <f t="shared" si="183"/>
        <v>42</v>
      </c>
      <c r="G915">
        <f t="shared" si="184"/>
        <v>40</v>
      </c>
      <c r="H915" t="str">
        <f t="shared" si="186"/>
        <v>R2</v>
      </c>
      <c r="I915" t="str">
        <f>VLOOKUP(V915,Guide!$B$12:$C$18,2,0)</f>
        <v>OPR</v>
      </c>
      <c r="J915" s="12" t="str">
        <f t="shared" si="187"/>
        <v>C5</v>
      </c>
      <c r="K915" s="12">
        <v>26491</v>
      </c>
      <c r="L915" s="12" t="str">
        <f t="shared" si="188"/>
        <v>Gen X</v>
      </c>
      <c r="M915">
        <f t="shared" ca="1" si="189"/>
        <v>52</v>
      </c>
      <c r="N915" s="12">
        <v>42021</v>
      </c>
      <c r="O915" s="14">
        <f t="shared" ca="1" si="190"/>
        <v>10</v>
      </c>
      <c r="P915" s="13">
        <v>767947</v>
      </c>
      <c r="Q915" s="13" t="str">
        <f t="shared" ca="1" si="191"/>
        <v>5 - 10 Year</v>
      </c>
      <c r="R915" s="3" t="str">
        <f t="shared" ca="1" si="194"/>
        <v>10%</v>
      </c>
      <c r="S915" s="13">
        <f t="shared" ca="1" si="192"/>
        <v>76794.7</v>
      </c>
      <c r="T915" s="13">
        <f t="shared" ca="1" si="193"/>
        <v>691152.3</v>
      </c>
      <c r="U915" t="str">
        <f>VLOOKUP(MID(B915,G915,F915-G915),Department!$A$1:$C$20,2,0)</f>
        <v>Network Engineer</v>
      </c>
      <c r="V915" t="str">
        <f>VLOOKUP(U915,Department!$B$1:$C$20,2,0)</f>
        <v>Operation</v>
      </c>
      <c r="W915" t="str">
        <f>VLOOKUP(MID(B915,FIND(":",B915,F915+1)+1,2),Employee!$G$1:$H$8,2,0)</f>
        <v>Germany</v>
      </c>
    </row>
    <row r="916" spans="1:23" x14ac:dyDescent="0.35">
      <c r="A916" t="str">
        <f t="shared" si="182"/>
        <v>EMP-HR-R18-2009</v>
      </c>
      <c r="B916" t="s">
        <v>980</v>
      </c>
      <c r="C916" t="str">
        <f t="shared" si="185"/>
        <v>N5096</v>
      </c>
      <c r="D916" t="str">
        <f>VLOOKUP(C916,Employee!$A$1:$B$1803,2,0)</f>
        <v>Geneva Buckley</v>
      </c>
      <c r="E916" t="str">
        <f>VLOOKUP(MID(B916,FIND(":",B916,FIND(":",B916)+1)+1,1),Employee!$C$1:$D$1803,2)</f>
        <v>Female</v>
      </c>
      <c r="F916">
        <f t="shared" si="183"/>
        <v>42</v>
      </c>
      <c r="G916">
        <f t="shared" si="184"/>
        <v>39</v>
      </c>
      <c r="H916" t="str">
        <f t="shared" si="186"/>
        <v>R18</v>
      </c>
      <c r="I916" t="str">
        <f>VLOOKUP(V916,Guide!$B$12:$C$18,2,0)</f>
        <v>HR</v>
      </c>
      <c r="J916" s="12" t="str">
        <f t="shared" si="187"/>
        <v>C5</v>
      </c>
      <c r="K916" s="12">
        <v>30514</v>
      </c>
      <c r="L916" s="12" t="str">
        <f t="shared" si="188"/>
        <v>Millennial</v>
      </c>
      <c r="M916">
        <f t="shared" ca="1" si="189"/>
        <v>41</v>
      </c>
      <c r="N916" s="12">
        <v>40168</v>
      </c>
      <c r="O916" s="14">
        <f t="shared" ca="1" si="190"/>
        <v>15</v>
      </c>
      <c r="P916" s="13">
        <v>181202</v>
      </c>
      <c r="Q916" s="13" t="str">
        <f t="shared" ca="1" si="191"/>
        <v>11 - 15 Year</v>
      </c>
      <c r="R916" s="3" t="str">
        <f t="shared" ca="1" si="194"/>
        <v>15%</v>
      </c>
      <c r="S916" s="13">
        <f t="shared" ca="1" si="192"/>
        <v>27180.3</v>
      </c>
      <c r="T916" s="13">
        <f t="shared" ca="1" si="193"/>
        <v>154021.70000000001</v>
      </c>
      <c r="U916" t="str">
        <f>VLOOKUP(MID(B916,G916,F916-G916),Department!$A$1:$C$20,2,0)</f>
        <v>HR</v>
      </c>
      <c r="V916" t="str">
        <f>VLOOKUP(U916,Department!$B$1:$C$20,2,0)</f>
        <v>HR</v>
      </c>
      <c r="W916" t="str">
        <f>VLOOKUP(MID(B916,FIND(":",B916,F916+1)+1,2),Employee!$G$1:$H$8,2,0)</f>
        <v>Germany</v>
      </c>
    </row>
    <row r="917" spans="1:23" x14ac:dyDescent="0.35">
      <c r="A917" t="str">
        <f t="shared" si="182"/>
        <v>EMP-PM-R14-2019</v>
      </c>
      <c r="B917" t="s">
        <v>981</v>
      </c>
      <c r="C917" t="str">
        <f t="shared" si="185"/>
        <v>N21871</v>
      </c>
      <c r="D917" t="str">
        <f>VLOOKUP(C917,Employee!$A$1:$B$1803,2,0)</f>
        <v>Matilda Raymond</v>
      </c>
      <c r="E917" t="str">
        <f>VLOOKUP(MID(B917,FIND(":",B917,FIND(":",B917)+1)+1,1),Employee!$C$1:$D$1803,2)</f>
        <v>Female</v>
      </c>
      <c r="F917">
        <f t="shared" si="183"/>
        <v>43</v>
      </c>
      <c r="G917">
        <f t="shared" si="184"/>
        <v>40</v>
      </c>
      <c r="H917" t="str">
        <f t="shared" si="186"/>
        <v>R14</v>
      </c>
      <c r="I917" t="str">
        <f>VLOOKUP(V917,Guide!$B$12:$C$18,2,0)</f>
        <v>PM</v>
      </c>
      <c r="J917" s="12" t="str">
        <f t="shared" si="187"/>
        <v>C6</v>
      </c>
      <c r="K917" s="12">
        <v>33470</v>
      </c>
      <c r="L917" s="12" t="str">
        <f t="shared" si="188"/>
        <v>Millennial</v>
      </c>
      <c r="M917">
        <f t="shared" ca="1" si="189"/>
        <v>33</v>
      </c>
      <c r="N917" s="12">
        <v>43605</v>
      </c>
      <c r="O917" s="14">
        <f t="shared" ca="1" si="190"/>
        <v>5</v>
      </c>
      <c r="P917" s="13">
        <v>163650</v>
      </c>
      <c r="Q917" s="13" t="str">
        <f t="shared" ca="1" si="191"/>
        <v>5 - 10 Year</v>
      </c>
      <c r="R917" s="3" t="str">
        <f t="shared" ca="1" si="194"/>
        <v>10%</v>
      </c>
      <c r="S917" s="13">
        <f t="shared" ca="1" si="192"/>
        <v>16365</v>
      </c>
      <c r="T917" s="13">
        <f t="shared" ca="1" si="193"/>
        <v>147285</v>
      </c>
      <c r="U917" t="str">
        <f>VLOOKUP(MID(B917,G917,F917-G917),Department!$A$1:$C$20,2,0)</f>
        <v>SEO Specialist</v>
      </c>
      <c r="V917" t="str">
        <f>VLOOKUP(U917,Department!$B$1:$C$20,2,0)</f>
        <v>Product Management</v>
      </c>
      <c r="W917" t="str">
        <f>VLOOKUP(MID(B917,FIND(":",B917,F917+1)+1,2),Employee!$G$1:$H$8,2,0)</f>
        <v>France</v>
      </c>
    </row>
    <row r="918" spans="1:23" x14ac:dyDescent="0.35">
      <c r="A918" t="str">
        <f t="shared" si="182"/>
        <v>EMP-PM-R5-2006</v>
      </c>
      <c r="B918" t="s">
        <v>982</v>
      </c>
      <c r="C918" t="str">
        <f t="shared" si="185"/>
        <v>N3395</v>
      </c>
      <c r="D918" t="str">
        <f>VLOOKUP(C918,Employee!$A$1:$B$1803,2,0)</f>
        <v>Ulysses Barajas</v>
      </c>
      <c r="E918" t="str">
        <f>VLOOKUP(MID(B918,FIND(":",B918,FIND(":",B918)+1)+1,1),Employee!$C$1:$D$1803,2)</f>
        <v>Male</v>
      </c>
      <c r="F918">
        <f t="shared" si="183"/>
        <v>41</v>
      </c>
      <c r="G918">
        <f t="shared" si="184"/>
        <v>39</v>
      </c>
      <c r="H918" t="str">
        <f t="shared" si="186"/>
        <v>R5</v>
      </c>
      <c r="I918" t="str">
        <f>VLOOKUP(V918,Guide!$B$12:$C$18,2,0)</f>
        <v>PM</v>
      </c>
      <c r="J918" s="12" t="str">
        <f t="shared" si="187"/>
        <v>C4</v>
      </c>
      <c r="K918" s="12">
        <v>29010</v>
      </c>
      <c r="L918" s="12" t="str">
        <f t="shared" si="188"/>
        <v>Gen X</v>
      </c>
      <c r="M918">
        <f t="shared" ca="1" si="189"/>
        <v>45</v>
      </c>
      <c r="N918" s="12">
        <v>39034</v>
      </c>
      <c r="O918" s="14">
        <f t="shared" ca="1" si="190"/>
        <v>18</v>
      </c>
      <c r="P918" s="13">
        <v>172376</v>
      </c>
      <c r="Q918" s="13" t="str">
        <f t="shared" ca="1" si="191"/>
        <v>16 - 20 Year</v>
      </c>
      <c r="R918" s="3" t="str">
        <f t="shared" ca="1" si="194"/>
        <v>20%</v>
      </c>
      <c r="S918" s="13">
        <f t="shared" ca="1" si="192"/>
        <v>34475.200000000004</v>
      </c>
      <c r="T918" s="13">
        <f t="shared" ca="1" si="193"/>
        <v>137900.79999999999</v>
      </c>
      <c r="U918" t="str">
        <f>VLOOKUP(MID(B918,G918,F918-G918),Department!$A$1:$C$20,2,0)</f>
        <v>Product Manager</v>
      </c>
      <c r="V918" t="str">
        <f>VLOOKUP(U918,Department!$B$1:$C$20,2,0)</f>
        <v>Product Management</v>
      </c>
      <c r="W918" t="str">
        <f>VLOOKUP(MID(B918,FIND(":",B918,F918+1)+1,2),Employee!$G$1:$H$8,2,0)</f>
        <v>Australia</v>
      </c>
    </row>
    <row r="919" spans="1:23" x14ac:dyDescent="0.35">
      <c r="A919" t="str">
        <f t="shared" si="182"/>
        <v>EMP-HR-R18-2010</v>
      </c>
      <c r="B919" t="s">
        <v>983</v>
      </c>
      <c r="C919" t="str">
        <f t="shared" si="185"/>
        <v>N5349</v>
      </c>
      <c r="D919" t="str">
        <f>VLOOKUP(C919,Employee!$A$1:$B$1803,2,0)</f>
        <v>Dorian Villegas</v>
      </c>
      <c r="E919" t="str">
        <f>VLOOKUP(MID(B919,FIND(":",B919,FIND(":",B919)+1)+1,1),Employee!$C$1:$D$1803,2)</f>
        <v>Male</v>
      </c>
      <c r="F919">
        <f t="shared" si="183"/>
        <v>42</v>
      </c>
      <c r="G919">
        <f t="shared" si="184"/>
        <v>39</v>
      </c>
      <c r="H919" t="str">
        <f t="shared" si="186"/>
        <v>R18</v>
      </c>
      <c r="I919" t="str">
        <f>VLOOKUP(V919,Guide!$B$12:$C$18,2,0)</f>
        <v>HR</v>
      </c>
      <c r="J919" s="12" t="str">
        <f t="shared" si="187"/>
        <v>C6</v>
      </c>
      <c r="K919" s="12">
        <v>29310</v>
      </c>
      <c r="L919" s="12" t="str">
        <f t="shared" si="188"/>
        <v>Gen X</v>
      </c>
      <c r="M919">
        <f t="shared" ca="1" si="189"/>
        <v>44</v>
      </c>
      <c r="N919" s="12">
        <v>40315</v>
      </c>
      <c r="O919" s="14">
        <f t="shared" ca="1" si="190"/>
        <v>14</v>
      </c>
      <c r="P919" s="13">
        <v>227938</v>
      </c>
      <c r="Q919" s="13" t="str">
        <f t="shared" ca="1" si="191"/>
        <v>11 - 15 Year</v>
      </c>
      <c r="R919" s="3" t="str">
        <f t="shared" ca="1" si="194"/>
        <v>15%</v>
      </c>
      <c r="S919" s="13">
        <f t="shared" ca="1" si="192"/>
        <v>34190.699999999997</v>
      </c>
      <c r="T919" s="13">
        <f t="shared" ca="1" si="193"/>
        <v>193747.3</v>
      </c>
      <c r="U919" t="str">
        <f>VLOOKUP(MID(B919,G919,F919-G919),Department!$A$1:$C$20,2,0)</f>
        <v>HR</v>
      </c>
      <c r="V919" t="str">
        <f>VLOOKUP(U919,Department!$B$1:$C$20,2,0)</f>
        <v>HR</v>
      </c>
      <c r="W919" t="str">
        <f>VLOOKUP(MID(B919,FIND(":",B919,F919+1)+1,2),Employee!$G$1:$H$8,2,0)</f>
        <v>France</v>
      </c>
    </row>
    <row r="920" spans="1:23" x14ac:dyDescent="0.35">
      <c r="A920" t="str">
        <f t="shared" si="182"/>
        <v>EMP-SM-R10-2015</v>
      </c>
      <c r="B920" t="s">
        <v>984</v>
      </c>
      <c r="C920" t="str">
        <f t="shared" si="185"/>
        <v>N14752</v>
      </c>
      <c r="D920" t="str">
        <f>VLOOKUP(C920,Employee!$A$1:$B$1803,2,0)</f>
        <v>Desmond Hendrix</v>
      </c>
      <c r="E920" t="str">
        <f>VLOOKUP(MID(B920,FIND(":",B920,FIND(":",B920)+1)+1,1),Employee!$C$1:$D$1803,2)</f>
        <v>Male</v>
      </c>
      <c r="F920">
        <f t="shared" si="183"/>
        <v>43</v>
      </c>
      <c r="G920">
        <f t="shared" si="184"/>
        <v>40</v>
      </c>
      <c r="H920" t="str">
        <f t="shared" si="186"/>
        <v>R10</v>
      </c>
      <c r="I920" t="str">
        <f>VLOOKUP(V920,Guide!$B$12:$C$18,2,0)</f>
        <v>SM</v>
      </c>
      <c r="J920" s="12" t="str">
        <f t="shared" si="187"/>
        <v>C7</v>
      </c>
      <c r="K920" s="12">
        <v>33121</v>
      </c>
      <c r="L920" s="12" t="str">
        <f t="shared" si="188"/>
        <v>Millennial</v>
      </c>
      <c r="M920">
        <f t="shared" ca="1" si="189"/>
        <v>34</v>
      </c>
      <c r="N920" s="12">
        <v>42215</v>
      </c>
      <c r="O920" s="14">
        <f t="shared" ca="1" si="190"/>
        <v>9</v>
      </c>
      <c r="P920" s="13">
        <v>193755</v>
      </c>
      <c r="Q920" s="13" t="str">
        <f t="shared" ca="1" si="191"/>
        <v>5 - 10 Year</v>
      </c>
      <c r="R920" s="3" t="str">
        <f t="shared" ca="1" si="194"/>
        <v>10%</v>
      </c>
      <c r="S920" s="13">
        <f t="shared" ca="1" si="192"/>
        <v>19375.5</v>
      </c>
      <c r="T920" s="13">
        <f t="shared" ca="1" si="193"/>
        <v>174379.5</v>
      </c>
      <c r="U920" t="str">
        <f>VLOOKUP(MID(B920,G920,F920-G920),Department!$A$1:$C$20,2,0)</f>
        <v>Marketing</v>
      </c>
      <c r="V920" t="str">
        <f>VLOOKUP(U920,Department!$B$1:$C$20,2,0)</f>
        <v>Sales and Marketing</v>
      </c>
      <c r="W920" t="str">
        <f>VLOOKUP(MID(B920,FIND(":",B920,F920+1)+1,2),Employee!$G$1:$H$8,2,0)</f>
        <v>Argentina</v>
      </c>
    </row>
    <row r="921" spans="1:23" x14ac:dyDescent="0.35">
      <c r="A921" t="str">
        <f t="shared" si="182"/>
        <v>EMP-ENG-R13-2017</v>
      </c>
      <c r="B921" t="s">
        <v>985</v>
      </c>
      <c r="C921" t="str">
        <f t="shared" si="185"/>
        <v>N17973</v>
      </c>
      <c r="D921" t="str">
        <f>VLOOKUP(C921,Employee!$A$1:$B$1803,2,0)</f>
        <v>Forrest Walton</v>
      </c>
      <c r="E921" t="str">
        <f>VLOOKUP(MID(B921,FIND(":",B921,FIND(":",B921)+1)+1,1),Employee!$C$1:$D$1803,2)</f>
        <v>Male</v>
      </c>
      <c r="F921">
        <f t="shared" si="183"/>
        <v>43</v>
      </c>
      <c r="G921">
        <f t="shared" si="184"/>
        <v>40</v>
      </c>
      <c r="H921" t="str">
        <f t="shared" si="186"/>
        <v>R13</v>
      </c>
      <c r="I921" t="str">
        <f>VLOOKUP(V921,Guide!$B$12:$C$18,2,0)</f>
        <v>ENG</v>
      </c>
      <c r="J921" s="12" t="str">
        <f t="shared" si="187"/>
        <v>C5</v>
      </c>
      <c r="K921" s="12">
        <v>32919</v>
      </c>
      <c r="L921" s="12" t="str">
        <f t="shared" si="188"/>
        <v>Millennial</v>
      </c>
      <c r="M921">
        <f t="shared" ca="1" si="189"/>
        <v>35</v>
      </c>
      <c r="N921" s="12">
        <v>42863</v>
      </c>
      <c r="O921" s="14">
        <f t="shared" ca="1" si="190"/>
        <v>7</v>
      </c>
      <c r="P921" s="13">
        <v>111329</v>
      </c>
      <c r="Q921" s="13" t="str">
        <f t="shared" ca="1" si="191"/>
        <v>5 - 10 Year</v>
      </c>
      <c r="R921" s="3" t="str">
        <f t="shared" ca="1" si="194"/>
        <v>10%</v>
      </c>
      <c r="S921" s="13">
        <f t="shared" ca="1" si="192"/>
        <v>11132.900000000001</v>
      </c>
      <c r="T921" s="13">
        <f t="shared" ca="1" si="193"/>
        <v>100196.1</v>
      </c>
      <c r="U921" t="str">
        <f>VLOOKUP(MID(B921,G921,F921-G921),Department!$A$1:$C$20,2,0)</f>
        <v>Data Engineer</v>
      </c>
      <c r="V921" t="str">
        <f>VLOOKUP(U921,Department!$B$1:$C$20,2,0)</f>
        <v>Engineering and Data</v>
      </c>
      <c r="W921" t="str">
        <f>VLOOKUP(MID(B921,FIND(":",B921,F921+1)+1,2),Employee!$G$1:$H$8,2,0)</f>
        <v>Germany</v>
      </c>
    </row>
    <row r="922" spans="1:23" x14ac:dyDescent="0.35">
      <c r="A922" t="str">
        <f t="shared" si="182"/>
        <v>EMP-ENG-R1-2010</v>
      </c>
      <c r="B922" t="s">
        <v>986</v>
      </c>
      <c r="C922" t="str">
        <f t="shared" si="185"/>
        <v>N5545</v>
      </c>
      <c r="D922" t="str">
        <f>VLOOKUP(C922,Employee!$A$1:$B$1803,2,0)</f>
        <v>Adrienne Vasquez</v>
      </c>
      <c r="E922" t="str">
        <f>VLOOKUP(MID(B922,FIND(":",B922,FIND(":",B922)+1)+1,1),Employee!$C$1:$D$1803,2)</f>
        <v>Female</v>
      </c>
      <c r="F922">
        <f t="shared" si="183"/>
        <v>41</v>
      </c>
      <c r="G922">
        <f t="shared" si="184"/>
        <v>39</v>
      </c>
      <c r="H922" t="str">
        <f t="shared" si="186"/>
        <v>R1</v>
      </c>
      <c r="I922" t="str">
        <f>VLOOKUP(V922,Guide!$B$12:$C$18,2,0)</f>
        <v>ENG</v>
      </c>
      <c r="J922" s="12" t="str">
        <f t="shared" si="187"/>
        <v>C7</v>
      </c>
      <c r="K922" s="12">
        <v>29737</v>
      </c>
      <c r="L922" s="12" t="str">
        <f t="shared" si="188"/>
        <v>Millennial</v>
      </c>
      <c r="M922">
        <f t="shared" ca="1" si="189"/>
        <v>43</v>
      </c>
      <c r="N922" s="12">
        <v>40365</v>
      </c>
      <c r="O922" s="14">
        <f t="shared" ca="1" si="190"/>
        <v>14</v>
      </c>
      <c r="P922" s="13">
        <v>285235</v>
      </c>
      <c r="Q922" s="13" t="str">
        <f t="shared" ca="1" si="191"/>
        <v>11 - 15 Year</v>
      </c>
      <c r="R922" s="3" t="str">
        <f t="shared" ca="1" si="194"/>
        <v>15%</v>
      </c>
      <c r="S922" s="13">
        <f t="shared" ca="1" si="192"/>
        <v>42785.25</v>
      </c>
      <c r="T922" s="13">
        <f t="shared" ca="1" si="193"/>
        <v>242449.75</v>
      </c>
      <c r="U922" t="str">
        <f>VLOOKUP(MID(B922,G922,F922-G922),Department!$A$1:$C$20,2,0)</f>
        <v>BackEnd Developer</v>
      </c>
      <c r="V922" t="str">
        <f>VLOOKUP(U922,Department!$B$1:$C$20,2,0)</f>
        <v>Engineering and Data</v>
      </c>
      <c r="W922" t="str">
        <f>VLOOKUP(MID(B922,FIND(":",B922,F922+1)+1,2),Employee!$G$1:$H$8,2,0)</f>
        <v>Argentina</v>
      </c>
    </row>
    <row r="923" spans="1:23" x14ac:dyDescent="0.35">
      <c r="A923" t="str">
        <f t="shared" si="182"/>
        <v>EMP-ENG-R1-2009</v>
      </c>
      <c r="B923" t="s">
        <v>987</v>
      </c>
      <c r="C923" t="str">
        <f t="shared" si="185"/>
        <v>N4961</v>
      </c>
      <c r="D923" t="str">
        <f>VLOOKUP(C923,Employee!$A$1:$B$1803,2,0)</f>
        <v>Erick Oconnor</v>
      </c>
      <c r="E923" t="str">
        <f>VLOOKUP(MID(B923,FIND(":",B923,FIND(":",B923)+1)+1,1),Employee!$C$1:$D$1803,2)</f>
        <v>Male</v>
      </c>
      <c r="F923">
        <f t="shared" si="183"/>
        <v>41</v>
      </c>
      <c r="G923">
        <f t="shared" si="184"/>
        <v>39</v>
      </c>
      <c r="H923" t="str">
        <f t="shared" si="186"/>
        <v>R1</v>
      </c>
      <c r="I923" t="str">
        <f>VLOOKUP(V923,Guide!$B$12:$C$18,2,0)</f>
        <v>ENG</v>
      </c>
      <c r="J923" s="12" t="str">
        <f t="shared" si="187"/>
        <v>C2</v>
      </c>
      <c r="K923" s="12">
        <v>30127</v>
      </c>
      <c r="L923" s="12" t="str">
        <f t="shared" si="188"/>
        <v>Millennial</v>
      </c>
      <c r="M923">
        <f t="shared" ca="1" si="189"/>
        <v>42</v>
      </c>
      <c r="N923" s="12">
        <v>40070</v>
      </c>
      <c r="O923" s="14">
        <f t="shared" ca="1" si="190"/>
        <v>15</v>
      </c>
      <c r="P923" s="13">
        <v>480000</v>
      </c>
      <c r="Q923" s="13" t="str">
        <f t="shared" ca="1" si="191"/>
        <v>11 - 15 Year</v>
      </c>
      <c r="R923" s="3" t="str">
        <f t="shared" ca="1" si="194"/>
        <v>15%</v>
      </c>
      <c r="S923" s="13">
        <f t="shared" ca="1" si="192"/>
        <v>72000</v>
      </c>
      <c r="T923" s="13">
        <f t="shared" ca="1" si="193"/>
        <v>408000</v>
      </c>
      <c r="U923" t="str">
        <f>VLOOKUP(MID(B923,G923,F923-G923),Department!$A$1:$C$20,2,0)</f>
        <v>BackEnd Developer</v>
      </c>
      <c r="V923" t="str">
        <f>VLOOKUP(U923,Department!$B$1:$C$20,2,0)</f>
        <v>Engineering and Data</v>
      </c>
      <c r="W923" t="str">
        <f>VLOOKUP(MID(B923,FIND(":",B923,F923+1)+1,2),Employee!$G$1:$H$8,2,0)</f>
        <v>Canada</v>
      </c>
    </row>
    <row r="924" spans="1:23" x14ac:dyDescent="0.35">
      <c r="A924" t="str">
        <f t="shared" si="182"/>
        <v>EMP-PM-R14-2011</v>
      </c>
      <c r="B924" t="s">
        <v>988</v>
      </c>
      <c r="C924" t="str">
        <f t="shared" si="185"/>
        <v>N6400</v>
      </c>
      <c r="D924" t="str">
        <f>VLOOKUP(C924,Employee!$A$1:$B$1803,2,0)</f>
        <v>Antoine Cordova</v>
      </c>
      <c r="E924" t="str">
        <f>VLOOKUP(MID(B924,FIND(":",B924,FIND(":",B924)+1)+1,1),Employee!$C$1:$D$1803,2)</f>
        <v>Male</v>
      </c>
      <c r="F924">
        <f t="shared" si="183"/>
        <v>42</v>
      </c>
      <c r="G924">
        <f t="shared" si="184"/>
        <v>39</v>
      </c>
      <c r="H924" t="str">
        <f t="shared" si="186"/>
        <v>R14</v>
      </c>
      <c r="I924" t="str">
        <f>VLOOKUP(V924,Guide!$B$12:$C$18,2,0)</f>
        <v>PM</v>
      </c>
      <c r="J924" s="12" t="str">
        <f t="shared" si="187"/>
        <v>C2</v>
      </c>
      <c r="K924" s="12">
        <v>31219</v>
      </c>
      <c r="L924" s="12" t="str">
        <f t="shared" si="188"/>
        <v>Millennial</v>
      </c>
      <c r="M924">
        <f t="shared" ca="1" si="189"/>
        <v>39</v>
      </c>
      <c r="N924" s="12">
        <v>40784</v>
      </c>
      <c r="O924" s="14">
        <f t="shared" ca="1" si="190"/>
        <v>13</v>
      </c>
      <c r="P924" s="13">
        <v>285798</v>
      </c>
      <c r="Q924" s="13" t="str">
        <f t="shared" ca="1" si="191"/>
        <v>11 - 15 Year</v>
      </c>
      <c r="R924" s="3" t="str">
        <f t="shared" ca="1" si="194"/>
        <v>15%</v>
      </c>
      <c r="S924" s="13">
        <f t="shared" ca="1" si="192"/>
        <v>42869.7</v>
      </c>
      <c r="T924" s="13">
        <f t="shared" ca="1" si="193"/>
        <v>242928.3</v>
      </c>
      <c r="U924" t="str">
        <f>VLOOKUP(MID(B924,G924,F924-G924),Department!$A$1:$C$20,2,0)</f>
        <v>SEO Specialist</v>
      </c>
      <c r="V924" t="str">
        <f>VLOOKUP(U924,Department!$B$1:$C$20,2,0)</f>
        <v>Product Management</v>
      </c>
      <c r="W924" t="str">
        <f>VLOOKUP(MID(B924,FIND(":",B924,F924+1)+1,2),Employee!$G$1:$H$8,2,0)</f>
        <v>Canada</v>
      </c>
    </row>
    <row r="925" spans="1:23" x14ac:dyDescent="0.35">
      <c r="A925" t="str">
        <f t="shared" si="182"/>
        <v>EMP-OPR-R16-2009</v>
      </c>
      <c r="B925" t="s">
        <v>989</v>
      </c>
      <c r="C925" t="str">
        <f t="shared" si="185"/>
        <v>N4909</v>
      </c>
      <c r="D925" t="str">
        <f>VLOOKUP(C925,Employee!$A$1:$B$1803,2,0)</f>
        <v>Jacob Fields</v>
      </c>
      <c r="E925" t="str">
        <f>VLOOKUP(MID(B925,FIND(":",B925,FIND(":",B925)+1)+1,1),Employee!$C$1:$D$1803,2)</f>
        <v>Male</v>
      </c>
      <c r="F925">
        <f t="shared" si="183"/>
        <v>42</v>
      </c>
      <c r="G925">
        <f t="shared" si="184"/>
        <v>39</v>
      </c>
      <c r="H925" t="str">
        <f t="shared" si="186"/>
        <v>R16</v>
      </c>
      <c r="I925" t="str">
        <f>VLOOKUP(V925,Guide!$B$12:$C$18,2,0)</f>
        <v>OPR</v>
      </c>
      <c r="J925" s="12" t="str">
        <f t="shared" si="187"/>
        <v>C3</v>
      </c>
      <c r="K925" s="12">
        <v>30947</v>
      </c>
      <c r="L925" s="12" t="str">
        <f t="shared" si="188"/>
        <v>Millennial</v>
      </c>
      <c r="M925">
        <f t="shared" ca="1" si="189"/>
        <v>40</v>
      </c>
      <c r="N925" s="12">
        <v>40014</v>
      </c>
      <c r="O925" s="14">
        <f t="shared" ca="1" si="190"/>
        <v>15</v>
      </c>
      <c r="P925" s="13">
        <v>178881</v>
      </c>
      <c r="Q925" s="13" t="str">
        <f t="shared" ca="1" si="191"/>
        <v>11 - 15 Year</v>
      </c>
      <c r="R925" s="3" t="str">
        <f t="shared" ca="1" si="194"/>
        <v>15%</v>
      </c>
      <c r="S925" s="13">
        <f t="shared" ca="1" si="192"/>
        <v>26832.149999999998</v>
      </c>
      <c r="T925" s="13">
        <f t="shared" ca="1" si="193"/>
        <v>152048.85</v>
      </c>
      <c r="U925" t="str">
        <f>VLOOKUP(MID(B925,G925,F925-G925),Department!$A$1:$C$20,2,0)</f>
        <v>IT Support</v>
      </c>
      <c r="V925" t="str">
        <f>VLOOKUP(U925,Department!$B$1:$C$20,2,0)</f>
        <v>Operation</v>
      </c>
      <c r="W925" t="str">
        <f>VLOOKUP(MID(B925,FIND(":",B925,F925+1)+1,2),Employee!$G$1:$H$8,2,0)</f>
        <v>United Kingdom</v>
      </c>
    </row>
    <row r="926" spans="1:23" x14ac:dyDescent="0.35">
      <c r="A926" t="str">
        <f t="shared" si="182"/>
        <v>EMP-ENG-R13-2017</v>
      </c>
      <c r="B926" t="s">
        <v>990</v>
      </c>
      <c r="C926" t="str">
        <f t="shared" si="185"/>
        <v>N19052</v>
      </c>
      <c r="D926" t="str">
        <f>VLOOKUP(C926,Employee!$A$1:$B$1803,2,0)</f>
        <v>Modesto Murray</v>
      </c>
      <c r="E926" t="str">
        <f>VLOOKUP(MID(B926,FIND(":",B926,FIND(":",B926)+1)+1,1),Employee!$C$1:$D$1803,2)</f>
        <v>Male</v>
      </c>
      <c r="F926">
        <f t="shared" si="183"/>
        <v>43</v>
      </c>
      <c r="G926">
        <f t="shared" si="184"/>
        <v>40</v>
      </c>
      <c r="H926" t="str">
        <f t="shared" si="186"/>
        <v>R13</v>
      </c>
      <c r="I926" t="str">
        <f>VLOOKUP(V926,Guide!$B$12:$C$18,2,0)</f>
        <v>ENG</v>
      </c>
      <c r="J926" s="12" t="str">
        <f t="shared" si="187"/>
        <v>C1</v>
      </c>
      <c r="K926" s="12">
        <v>31575</v>
      </c>
      <c r="L926" s="12" t="str">
        <f t="shared" si="188"/>
        <v>Millennial</v>
      </c>
      <c r="M926">
        <f t="shared" ca="1" si="189"/>
        <v>38</v>
      </c>
      <c r="N926" s="12">
        <v>42999</v>
      </c>
      <c r="O926" s="14">
        <f t="shared" ca="1" si="190"/>
        <v>7</v>
      </c>
      <c r="P926" s="13">
        <v>117463</v>
      </c>
      <c r="Q926" s="13" t="str">
        <f t="shared" ca="1" si="191"/>
        <v>5 - 10 Year</v>
      </c>
      <c r="R926" s="3" t="str">
        <f t="shared" ca="1" si="194"/>
        <v>10%</v>
      </c>
      <c r="S926" s="13">
        <f t="shared" ca="1" si="192"/>
        <v>11746.300000000001</v>
      </c>
      <c r="T926" s="13">
        <f t="shared" ca="1" si="193"/>
        <v>105716.7</v>
      </c>
      <c r="U926" t="str">
        <f>VLOOKUP(MID(B926,G926,F926-G926),Department!$A$1:$C$20,2,0)</f>
        <v>Data Engineer</v>
      </c>
      <c r="V926" t="str">
        <f>VLOOKUP(U926,Department!$B$1:$C$20,2,0)</f>
        <v>Engineering and Data</v>
      </c>
      <c r="W926" t="str">
        <f>VLOOKUP(MID(B926,FIND(":",B926,F926+1)+1,2),Employee!$G$1:$H$8,2,0)</f>
        <v>United States Of America</v>
      </c>
    </row>
    <row r="927" spans="1:23" x14ac:dyDescent="0.35">
      <c r="A927" t="str">
        <f t="shared" si="182"/>
        <v>EMP-PM-R14-2009</v>
      </c>
      <c r="B927" t="s">
        <v>991</v>
      </c>
      <c r="C927" t="str">
        <f t="shared" si="185"/>
        <v>N4677</v>
      </c>
      <c r="D927" t="str">
        <f>VLOOKUP(C927,Employee!$A$1:$B$1803,2,0)</f>
        <v>Donte Wade</v>
      </c>
      <c r="E927" t="str">
        <f>VLOOKUP(MID(B927,FIND(":",B927,FIND(":",B927)+1)+1,1),Employee!$C$1:$D$1803,2)</f>
        <v>Male</v>
      </c>
      <c r="F927">
        <f t="shared" si="183"/>
        <v>42</v>
      </c>
      <c r="G927">
        <f t="shared" si="184"/>
        <v>39</v>
      </c>
      <c r="H927" t="str">
        <f t="shared" si="186"/>
        <v>R14</v>
      </c>
      <c r="I927" t="str">
        <f>VLOOKUP(V927,Guide!$B$12:$C$18,2,0)</f>
        <v>PM</v>
      </c>
      <c r="J927" s="12" t="str">
        <f t="shared" si="187"/>
        <v>C2</v>
      </c>
      <c r="K927" s="12">
        <v>29953</v>
      </c>
      <c r="L927" s="12" t="str">
        <f t="shared" si="188"/>
        <v>Millennial</v>
      </c>
      <c r="M927">
        <f t="shared" ca="1" si="189"/>
        <v>43</v>
      </c>
      <c r="N927" s="12">
        <v>39860</v>
      </c>
      <c r="O927" s="14">
        <f t="shared" ca="1" si="190"/>
        <v>16</v>
      </c>
      <c r="P927" s="13">
        <v>512007</v>
      </c>
      <c r="Q927" s="13" t="str">
        <f t="shared" ca="1" si="191"/>
        <v>16 - 20 Year</v>
      </c>
      <c r="R927" s="3" t="str">
        <f t="shared" ca="1" si="194"/>
        <v>20%</v>
      </c>
      <c r="S927" s="13">
        <f t="shared" ca="1" si="192"/>
        <v>102401.40000000001</v>
      </c>
      <c r="T927" s="13">
        <f t="shared" ca="1" si="193"/>
        <v>409605.6</v>
      </c>
      <c r="U927" t="str">
        <f>VLOOKUP(MID(B927,G927,F927-G927),Department!$A$1:$C$20,2,0)</f>
        <v>SEO Specialist</v>
      </c>
      <c r="V927" t="str">
        <f>VLOOKUP(U927,Department!$B$1:$C$20,2,0)</f>
        <v>Product Management</v>
      </c>
      <c r="W927" t="str">
        <f>VLOOKUP(MID(B927,FIND(":",B927,F927+1)+1,2),Employee!$G$1:$H$8,2,0)</f>
        <v>Canada</v>
      </c>
    </row>
    <row r="928" spans="1:23" x14ac:dyDescent="0.35">
      <c r="A928" t="str">
        <f t="shared" si="182"/>
        <v>EMP-ENG-R4-2007</v>
      </c>
      <c r="B928" t="s">
        <v>992</v>
      </c>
      <c r="C928" t="str">
        <f t="shared" si="185"/>
        <v>N3434</v>
      </c>
      <c r="D928" t="str">
        <f>VLOOKUP(C928,Employee!$A$1:$B$1803,2,0)</f>
        <v>Hans Brooks</v>
      </c>
      <c r="E928" t="str">
        <f>VLOOKUP(MID(B928,FIND(":",B928,FIND(":",B928)+1)+1,1),Employee!$C$1:$D$1803,2)</f>
        <v>Male</v>
      </c>
      <c r="F928">
        <f t="shared" si="183"/>
        <v>41</v>
      </c>
      <c r="G928">
        <f t="shared" si="184"/>
        <v>39</v>
      </c>
      <c r="H928" t="str">
        <f t="shared" si="186"/>
        <v>R4</v>
      </c>
      <c r="I928" t="str">
        <f>VLOOKUP(V928,Guide!$B$12:$C$18,2,0)</f>
        <v>ENG</v>
      </c>
      <c r="J928" s="12" t="str">
        <f t="shared" si="187"/>
        <v>C5</v>
      </c>
      <c r="K928" s="12">
        <v>30233</v>
      </c>
      <c r="L928" s="12" t="str">
        <f t="shared" si="188"/>
        <v>Millennial</v>
      </c>
      <c r="M928">
        <f t="shared" ca="1" si="189"/>
        <v>42</v>
      </c>
      <c r="N928" s="12">
        <v>39156</v>
      </c>
      <c r="O928" s="14">
        <f t="shared" ca="1" si="190"/>
        <v>17</v>
      </c>
      <c r="P928" s="13">
        <v>341201</v>
      </c>
      <c r="Q928" s="13" t="str">
        <f t="shared" ca="1" si="191"/>
        <v>16 - 20 Year</v>
      </c>
      <c r="R928" s="3" t="str">
        <f t="shared" ca="1" si="194"/>
        <v>20%</v>
      </c>
      <c r="S928" s="13">
        <f t="shared" ca="1" si="192"/>
        <v>68240.2</v>
      </c>
      <c r="T928" s="13">
        <f t="shared" ca="1" si="193"/>
        <v>272960.8</v>
      </c>
      <c r="U928" t="str">
        <f>VLOOKUP(MID(B928,G928,F928-G928),Department!$A$1:$C$20,2,0)</f>
        <v>FrontEnd Developer</v>
      </c>
      <c r="V928" t="str">
        <f>VLOOKUP(U928,Department!$B$1:$C$20,2,0)</f>
        <v>Engineering and Data</v>
      </c>
      <c r="W928" t="str">
        <f>VLOOKUP(MID(B928,FIND(":",B928,F928+1)+1,2),Employee!$G$1:$H$8,2,0)</f>
        <v>Germany</v>
      </c>
    </row>
    <row r="929" spans="1:23" x14ac:dyDescent="0.35">
      <c r="A929" t="str">
        <f t="shared" si="182"/>
        <v>EMP-SM-R10-2010</v>
      </c>
      <c r="B929" t="s">
        <v>993</v>
      </c>
      <c r="C929" t="str">
        <f t="shared" si="185"/>
        <v>N5699</v>
      </c>
      <c r="D929" t="str">
        <f>VLOOKUP(C929,Employee!$A$1:$B$1803,2,0)</f>
        <v>Jim Rich</v>
      </c>
      <c r="E929" t="str">
        <f>VLOOKUP(MID(B929,FIND(":",B929,FIND(":",B929)+1)+1,1),Employee!$C$1:$D$1803,2)</f>
        <v>Male</v>
      </c>
      <c r="F929">
        <f t="shared" si="183"/>
        <v>42</v>
      </c>
      <c r="G929">
        <f t="shared" si="184"/>
        <v>39</v>
      </c>
      <c r="H929" t="str">
        <f t="shared" si="186"/>
        <v>R10</v>
      </c>
      <c r="I929" t="str">
        <f>VLOOKUP(V929,Guide!$B$12:$C$18,2,0)</f>
        <v>SM</v>
      </c>
      <c r="J929" s="12" t="str">
        <f t="shared" si="187"/>
        <v>C4</v>
      </c>
      <c r="K929" s="12">
        <v>28386</v>
      </c>
      <c r="L929" s="12" t="str">
        <f t="shared" si="188"/>
        <v>Gen X</v>
      </c>
      <c r="M929">
        <f t="shared" ca="1" si="189"/>
        <v>47</v>
      </c>
      <c r="N929" s="12">
        <v>40420</v>
      </c>
      <c r="O929" s="14">
        <f t="shared" ca="1" si="190"/>
        <v>14</v>
      </c>
      <c r="P929" s="13">
        <v>219469</v>
      </c>
      <c r="Q929" s="13" t="str">
        <f t="shared" ca="1" si="191"/>
        <v>11 - 15 Year</v>
      </c>
      <c r="R929" s="3" t="str">
        <f t="shared" ca="1" si="194"/>
        <v>15%</v>
      </c>
      <c r="S929" s="13">
        <f t="shared" ca="1" si="192"/>
        <v>32920.35</v>
      </c>
      <c r="T929" s="13">
        <f t="shared" ca="1" si="193"/>
        <v>186548.65</v>
      </c>
      <c r="U929" t="str">
        <f>VLOOKUP(MID(B929,G929,F929-G929),Department!$A$1:$C$20,2,0)</f>
        <v>Marketing</v>
      </c>
      <c r="V929" t="str">
        <f>VLOOKUP(U929,Department!$B$1:$C$20,2,0)</f>
        <v>Sales and Marketing</v>
      </c>
      <c r="W929" t="str">
        <f>VLOOKUP(MID(B929,FIND(":",B929,F929+1)+1,2),Employee!$G$1:$H$8,2,0)</f>
        <v>Australia</v>
      </c>
    </row>
    <row r="930" spans="1:23" x14ac:dyDescent="0.35">
      <c r="A930" t="str">
        <f t="shared" si="182"/>
        <v>EMP-OPR-R8-2008</v>
      </c>
      <c r="B930" t="s">
        <v>994</v>
      </c>
      <c r="C930" t="str">
        <f t="shared" si="185"/>
        <v>N4086</v>
      </c>
      <c r="D930" t="str">
        <f>VLOOKUP(C930,Employee!$A$1:$B$1803,2,0)</f>
        <v>Erich Anthony</v>
      </c>
      <c r="E930" t="str">
        <f>VLOOKUP(MID(B930,FIND(":",B930,FIND(":",B930)+1)+1,1),Employee!$C$1:$D$1803,2)</f>
        <v>Male</v>
      </c>
      <c r="F930">
        <f t="shared" si="183"/>
        <v>41</v>
      </c>
      <c r="G930">
        <f t="shared" si="184"/>
        <v>39</v>
      </c>
      <c r="H930" t="str">
        <f t="shared" si="186"/>
        <v>R8</v>
      </c>
      <c r="I930" t="str">
        <f>VLOOKUP(V930,Guide!$B$12:$C$18,2,0)</f>
        <v>OPR</v>
      </c>
      <c r="J930" s="12" t="str">
        <f t="shared" si="187"/>
        <v>C1</v>
      </c>
      <c r="K930" s="12">
        <v>30634</v>
      </c>
      <c r="L930" s="12" t="str">
        <f t="shared" si="188"/>
        <v>Millennial</v>
      </c>
      <c r="M930">
        <f t="shared" ca="1" si="189"/>
        <v>41</v>
      </c>
      <c r="N930" s="12">
        <v>39454</v>
      </c>
      <c r="O930" s="14">
        <f t="shared" ca="1" si="190"/>
        <v>17</v>
      </c>
      <c r="P930" s="13">
        <v>261530</v>
      </c>
      <c r="Q930" s="13" t="str">
        <f t="shared" ca="1" si="191"/>
        <v>16 - 20 Year</v>
      </c>
      <c r="R930" s="3" t="str">
        <f t="shared" ca="1" si="194"/>
        <v>20%</v>
      </c>
      <c r="S930" s="13">
        <f t="shared" ca="1" si="192"/>
        <v>52306</v>
      </c>
      <c r="T930" s="13">
        <f t="shared" ca="1" si="193"/>
        <v>209224</v>
      </c>
      <c r="U930" t="str">
        <f>VLOOKUP(MID(B930,G930,F930-G930),Department!$A$1:$C$20,2,0)</f>
        <v>DevOps Engineer</v>
      </c>
      <c r="V930" t="str">
        <f>VLOOKUP(U930,Department!$B$1:$C$20,2,0)</f>
        <v>Operation</v>
      </c>
      <c r="W930" t="str">
        <f>VLOOKUP(MID(B930,FIND(":",B930,F930+1)+1,2),Employee!$G$1:$H$8,2,0)</f>
        <v>United States Of America</v>
      </c>
    </row>
    <row r="931" spans="1:23" x14ac:dyDescent="0.35">
      <c r="A931" t="str">
        <f t="shared" si="182"/>
        <v>EMP-OPR-R2-2008</v>
      </c>
      <c r="B931" t="s">
        <v>995</v>
      </c>
      <c r="C931" t="str">
        <f t="shared" si="185"/>
        <v>N3989</v>
      </c>
      <c r="D931" t="str">
        <f>VLOOKUP(C931,Employee!$A$1:$B$1803,2,0)</f>
        <v>Tracy Curry</v>
      </c>
      <c r="E931" t="str">
        <f>VLOOKUP(MID(B931,FIND(":",B931,FIND(":",B931)+1)+1,1),Employee!$C$1:$D$1803,2)</f>
        <v>Male</v>
      </c>
      <c r="F931">
        <f t="shared" si="183"/>
        <v>41</v>
      </c>
      <c r="G931">
        <f t="shared" si="184"/>
        <v>39</v>
      </c>
      <c r="H931" t="str">
        <f t="shared" si="186"/>
        <v>R2</v>
      </c>
      <c r="I931" t="str">
        <f>VLOOKUP(V931,Guide!$B$12:$C$18,2,0)</f>
        <v>OPR</v>
      </c>
      <c r="J931" s="12" t="str">
        <f t="shared" si="187"/>
        <v>C3</v>
      </c>
      <c r="K931" s="12">
        <v>30989</v>
      </c>
      <c r="L931" s="12" t="str">
        <f t="shared" si="188"/>
        <v>Millennial</v>
      </c>
      <c r="M931">
        <f t="shared" ca="1" si="189"/>
        <v>40</v>
      </c>
      <c r="N931" s="12">
        <v>39539</v>
      </c>
      <c r="O931" s="14">
        <f t="shared" ca="1" si="190"/>
        <v>16</v>
      </c>
      <c r="P931" s="13">
        <v>361699</v>
      </c>
      <c r="Q931" s="13" t="str">
        <f t="shared" ca="1" si="191"/>
        <v>16 - 20 Year</v>
      </c>
      <c r="R931" s="3" t="str">
        <f t="shared" ca="1" si="194"/>
        <v>20%</v>
      </c>
      <c r="S931" s="13">
        <f t="shared" ca="1" si="192"/>
        <v>72339.8</v>
      </c>
      <c r="T931" s="13">
        <f t="shared" ca="1" si="193"/>
        <v>289359.2</v>
      </c>
      <c r="U931" t="str">
        <f>VLOOKUP(MID(B931,G931,F931-G931),Department!$A$1:$C$20,2,0)</f>
        <v>Network Engineer</v>
      </c>
      <c r="V931" t="str">
        <f>VLOOKUP(U931,Department!$B$1:$C$20,2,0)</f>
        <v>Operation</v>
      </c>
      <c r="W931" t="str">
        <f>VLOOKUP(MID(B931,FIND(":",B931,F931+1)+1,2),Employee!$G$1:$H$8,2,0)</f>
        <v>United Kingdom</v>
      </c>
    </row>
    <row r="932" spans="1:23" x14ac:dyDescent="0.35">
      <c r="A932" t="str">
        <f t="shared" si="182"/>
        <v>EMP-PM-R14-2011</v>
      </c>
      <c r="B932" t="s">
        <v>996</v>
      </c>
      <c r="C932" t="str">
        <f t="shared" si="185"/>
        <v>N6563</v>
      </c>
      <c r="D932" t="str">
        <f>VLOOKUP(C932,Employee!$A$1:$B$1803,2,0)</f>
        <v>Darren Randolph</v>
      </c>
      <c r="E932" t="str">
        <f>VLOOKUP(MID(B932,FIND(":",B932,FIND(":",B932)+1)+1,1),Employee!$C$1:$D$1803,2)</f>
        <v>Male</v>
      </c>
      <c r="F932">
        <f t="shared" si="183"/>
        <v>42</v>
      </c>
      <c r="G932">
        <f t="shared" si="184"/>
        <v>39</v>
      </c>
      <c r="H932" t="str">
        <f t="shared" si="186"/>
        <v>R14</v>
      </c>
      <c r="I932" t="str">
        <f>VLOOKUP(V932,Guide!$B$12:$C$18,2,0)</f>
        <v>PM</v>
      </c>
      <c r="J932" s="12" t="str">
        <f t="shared" si="187"/>
        <v>C6</v>
      </c>
      <c r="K932" s="12">
        <v>31625</v>
      </c>
      <c r="L932" s="12" t="str">
        <f t="shared" si="188"/>
        <v>Millennial</v>
      </c>
      <c r="M932">
        <f t="shared" ca="1" si="189"/>
        <v>38</v>
      </c>
      <c r="N932" s="12">
        <v>40864</v>
      </c>
      <c r="O932" s="14">
        <f t="shared" ca="1" si="190"/>
        <v>13</v>
      </c>
      <c r="P932" s="13">
        <v>240793</v>
      </c>
      <c r="Q932" s="13" t="str">
        <f t="shared" ca="1" si="191"/>
        <v>11 - 15 Year</v>
      </c>
      <c r="R932" s="3" t="str">
        <f t="shared" ca="1" si="194"/>
        <v>15%</v>
      </c>
      <c r="S932" s="13">
        <f t="shared" ca="1" si="192"/>
        <v>36118.949999999997</v>
      </c>
      <c r="T932" s="13">
        <f t="shared" ca="1" si="193"/>
        <v>204674.05</v>
      </c>
      <c r="U932" t="str">
        <f>VLOOKUP(MID(B932,G932,F932-G932),Department!$A$1:$C$20,2,0)</f>
        <v>SEO Specialist</v>
      </c>
      <c r="V932" t="str">
        <f>VLOOKUP(U932,Department!$B$1:$C$20,2,0)</f>
        <v>Product Management</v>
      </c>
      <c r="W932" t="str">
        <f>VLOOKUP(MID(B932,FIND(":",B932,F932+1)+1,2),Employee!$G$1:$H$8,2,0)</f>
        <v>France</v>
      </c>
    </row>
    <row r="933" spans="1:23" x14ac:dyDescent="0.35">
      <c r="A933" t="str">
        <f t="shared" si="182"/>
        <v>EMP-SM-R9-2016</v>
      </c>
      <c r="B933" t="s">
        <v>997</v>
      </c>
      <c r="C933" t="str">
        <f t="shared" si="185"/>
        <v>N12161</v>
      </c>
      <c r="D933" t="str">
        <f>VLOOKUP(C933,Employee!$A$1:$B$1803,2,0)</f>
        <v>Estelle Clark</v>
      </c>
      <c r="E933" t="str">
        <f>VLOOKUP(MID(B933,FIND(":",B933,FIND(":",B933)+1)+1,1),Employee!$C$1:$D$1803,2)</f>
        <v>Female</v>
      </c>
      <c r="F933">
        <f t="shared" si="183"/>
        <v>42</v>
      </c>
      <c r="G933">
        <f t="shared" si="184"/>
        <v>40</v>
      </c>
      <c r="H933" t="str">
        <f t="shared" si="186"/>
        <v>R9</v>
      </c>
      <c r="I933" t="str">
        <f>VLOOKUP(V933,Guide!$B$12:$C$18,2,0)</f>
        <v>SM</v>
      </c>
      <c r="J933" s="12" t="str">
        <f t="shared" si="187"/>
        <v>C4</v>
      </c>
      <c r="K933" s="12">
        <v>32987</v>
      </c>
      <c r="L933" s="12" t="str">
        <f t="shared" si="188"/>
        <v>Millennial</v>
      </c>
      <c r="M933">
        <f t="shared" ca="1" si="189"/>
        <v>34</v>
      </c>
      <c r="N933" s="12">
        <v>42523</v>
      </c>
      <c r="O933" s="14">
        <f t="shared" ca="1" si="190"/>
        <v>8</v>
      </c>
      <c r="P933" s="13">
        <v>135338</v>
      </c>
      <c r="Q933" s="13" t="str">
        <f t="shared" ca="1" si="191"/>
        <v>5 - 10 Year</v>
      </c>
      <c r="R933" s="3" t="str">
        <f t="shared" ca="1" si="194"/>
        <v>10%</v>
      </c>
      <c r="S933" s="13">
        <f t="shared" ca="1" si="192"/>
        <v>13533.800000000001</v>
      </c>
      <c r="T933" s="13">
        <f t="shared" ca="1" si="193"/>
        <v>121804.2</v>
      </c>
      <c r="U933" t="str">
        <f>VLOOKUP(MID(B933,G933,F933-G933),Department!$A$1:$C$20,2,0)</f>
        <v xml:space="preserve">Presales </v>
      </c>
      <c r="V933" t="str">
        <f>VLOOKUP(U933,Department!$B$1:$C$20,2,0)</f>
        <v>Sales and Marketing</v>
      </c>
      <c r="W933" t="str">
        <f>VLOOKUP(MID(B933,FIND(":",B933,F933+1)+1,2),Employee!$G$1:$H$8,2,0)</f>
        <v>Australia</v>
      </c>
    </row>
    <row r="934" spans="1:23" x14ac:dyDescent="0.35">
      <c r="A934" t="str">
        <f t="shared" si="182"/>
        <v>EMP-OPR-R11-2015</v>
      </c>
      <c r="B934" t="s">
        <v>998</v>
      </c>
      <c r="C934" t="str">
        <f t="shared" si="185"/>
        <v>N14236</v>
      </c>
      <c r="D934" t="str">
        <f>VLOOKUP(C934,Employee!$A$1:$B$1803,2,0)</f>
        <v>Leticia Howe</v>
      </c>
      <c r="E934" t="str">
        <f>VLOOKUP(MID(B934,FIND(":",B934,FIND(":",B934)+1)+1,1),Employee!$C$1:$D$1803,2)</f>
        <v>Female</v>
      </c>
      <c r="F934">
        <f t="shared" si="183"/>
        <v>43</v>
      </c>
      <c r="G934">
        <f t="shared" si="184"/>
        <v>40</v>
      </c>
      <c r="H934" t="str">
        <f t="shared" si="186"/>
        <v>R11</v>
      </c>
      <c r="I934" t="str">
        <f>VLOOKUP(V934,Guide!$B$12:$C$18,2,0)</f>
        <v>OPR</v>
      </c>
      <c r="J934" s="12" t="str">
        <f t="shared" si="187"/>
        <v>C1</v>
      </c>
      <c r="K934" s="12">
        <v>32690</v>
      </c>
      <c r="L934" s="12" t="str">
        <f t="shared" si="188"/>
        <v>Millennial</v>
      </c>
      <c r="M934">
        <f t="shared" ca="1" si="189"/>
        <v>35</v>
      </c>
      <c r="N934" s="12">
        <v>42142</v>
      </c>
      <c r="O934" s="14">
        <f t="shared" ca="1" si="190"/>
        <v>9</v>
      </c>
      <c r="P934" s="13">
        <v>112295</v>
      </c>
      <c r="Q934" s="13" t="str">
        <f t="shared" ca="1" si="191"/>
        <v>5 - 10 Year</v>
      </c>
      <c r="R934" s="3" t="str">
        <f t="shared" ca="1" si="194"/>
        <v>10%</v>
      </c>
      <c r="S934" s="13">
        <f t="shared" ca="1" si="192"/>
        <v>11229.5</v>
      </c>
      <c r="T934" s="13">
        <f t="shared" ca="1" si="193"/>
        <v>101065.5</v>
      </c>
      <c r="U934" t="str">
        <f>VLOOKUP(MID(B934,G934,F934-G934),Department!$A$1:$C$20,2,0)</f>
        <v>Technical Support</v>
      </c>
      <c r="V934" t="str">
        <f>VLOOKUP(U934,Department!$B$1:$C$20,2,0)</f>
        <v>Operation</v>
      </c>
      <c r="W934" t="str">
        <f>VLOOKUP(MID(B934,FIND(":",B934,F934+1)+1,2),Employee!$G$1:$H$8,2,0)</f>
        <v>United States Of America</v>
      </c>
    </row>
    <row r="935" spans="1:23" x14ac:dyDescent="0.35">
      <c r="A935" t="str">
        <f t="shared" si="182"/>
        <v>EMP-SM-R15-2012</v>
      </c>
      <c r="B935" t="s">
        <v>999</v>
      </c>
      <c r="C935" t="str">
        <f t="shared" si="185"/>
        <v>N5785</v>
      </c>
      <c r="D935" t="str">
        <f>VLOOKUP(C935,Employee!$A$1:$B$1803,2,0)</f>
        <v>Petra Silva</v>
      </c>
      <c r="E935" t="str">
        <f>VLOOKUP(MID(B935,FIND(":",B935,FIND(":",B935)+1)+1,1),Employee!$C$1:$D$1803,2)</f>
        <v>Female</v>
      </c>
      <c r="F935">
        <f t="shared" si="183"/>
        <v>42</v>
      </c>
      <c r="G935">
        <f t="shared" si="184"/>
        <v>39</v>
      </c>
      <c r="H935" t="str">
        <f t="shared" si="186"/>
        <v>R15</v>
      </c>
      <c r="I935" t="str">
        <f>VLOOKUP(V935,Guide!$B$12:$C$18,2,0)</f>
        <v>SM</v>
      </c>
      <c r="J935" s="12" t="str">
        <f t="shared" si="187"/>
        <v>C6</v>
      </c>
      <c r="K935" s="12">
        <v>31476</v>
      </c>
      <c r="L935" s="12" t="str">
        <f t="shared" si="188"/>
        <v>Millennial</v>
      </c>
      <c r="M935">
        <f t="shared" ca="1" si="189"/>
        <v>38</v>
      </c>
      <c r="N935" s="12">
        <v>40911</v>
      </c>
      <c r="O935" s="14">
        <f t="shared" ca="1" si="190"/>
        <v>13</v>
      </c>
      <c r="P935" s="13">
        <v>177575</v>
      </c>
      <c r="Q935" s="13" t="str">
        <f t="shared" ca="1" si="191"/>
        <v>11 - 15 Year</v>
      </c>
      <c r="R935" s="3" t="str">
        <f t="shared" ca="1" si="194"/>
        <v>15%</v>
      </c>
      <c r="S935" s="13">
        <f t="shared" ca="1" si="192"/>
        <v>26636.25</v>
      </c>
      <c r="T935" s="13">
        <f t="shared" ca="1" si="193"/>
        <v>150938.75</v>
      </c>
      <c r="U935" t="str">
        <f>VLOOKUP(MID(B935,G935,F935-G935),Department!$A$1:$C$20,2,0)</f>
        <v>Sales</v>
      </c>
      <c r="V935" t="str">
        <f>VLOOKUP(U935,Department!$B$1:$C$20,2,0)</f>
        <v>Sales and Marketing</v>
      </c>
      <c r="W935" t="str">
        <f>VLOOKUP(MID(B935,FIND(":",B935,F935+1)+1,2),Employee!$G$1:$H$8,2,0)</f>
        <v>France</v>
      </c>
    </row>
    <row r="936" spans="1:23" x14ac:dyDescent="0.35">
      <c r="A936" t="str">
        <f t="shared" si="182"/>
        <v>EMP-ENG-R4-2019</v>
      </c>
      <c r="B936" t="s">
        <v>1000</v>
      </c>
      <c r="C936" t="str">
        <f t="shared" si="185"/>
        <v>N21613</v>
      </c>
      <c r="D936" t="str">
        <f>VLOOKUP(C936,Employee!$A$1:$B$1803,2,0)</f>
        <v>Wilson Juarez</v>
      </c>
      <c r="E936" t="str">
        <f>VLOOKUP(MID(B936,FIND(":",B936,FIND(":",B936)+1)+1,1),Employee!$C$1:$D$1803,2)</f>
        <v>Male</v>
      </c>
      <c r="F936">
        <f t="shared" si="183"/>
        <v>42</v>
      </c>
      <c r="G936">
        <f t="shared" si="184"/>
        <v>40</v>
      </c>
      <c r="H936" t="str">
        <f t="shared" si="186"/>
        <v>R4</v>
      </c>
      <c r="I936" t="str">
        <f>VLOOKUP(V936,Guide!$B$12:$C$18,2,0)</f>
        <v>ENG</v>
      </c>
      <c r="J936" s="12" t="str">
        <f t="shared" si="187"/>
        <v>C5</v>
      </c>
      <c r="K936" s="12">
        <v>33429</v>
      </c>
      <c r="L936" s="12" t="str">
        <f t="shared" si="188"/>
        <v>Millennial</v>
      </c>
      <c r="M936">
        <f t="shared" ca="1" si="189"/>
        <v>33</v>
      </c>
      <c r="N936" s="12">
        <v>43549</v>
      </c>
      <c r="O936" s="14">
        <f t="shared" ca="1" si="190"/>
        <v>5</v>
      </c>
      <c r="P936" s="13">
        <v>88822</v>
      </c>
      <c r="Q936" s="13" t="str">
        <f t="shared" ca="1" si="191"/>
        <v>5 - 10 Year</v>
      </c>
      <c r="R936" s="3" t="str">
        <f t="shared" ca="1" si="194"/>
        <v>10%</v>
      </c>
      <c r="S936" s="13">
        <f t="shared" ca="1" si="192"/>
        <v>8882.2000000000007</v>
      </c>
      <c r="T936" s="13">
        <f t="shared" ca="1" si="193"/>
        <v>79939.8</v>
      </c>
      <c r="U936" t="str">
        <f>VLOOKUP(MID(B936,G936,F936-G936),Department!$A$1:$C$20,2,0)</f>
        <v>FrontEnd Developer</v>
      </c>
      <c r="V936" t="str">
        <f>VLOOKUP(U936,Department!$B$1:$C$20,2,0)</f>
        <v>Engineering and Data</v>
      </c>
      <c r="W936" t="str">
        <f>VLOOKUP(MID(B936,FIND(":",B936,F936+1)+1,2),Employee!$G$1:$H$8,2,0)</f>
        <v>Germany</v>
      </c>
    </row>
    <row r="937" spans="1:23" x14ac:dyDescent="0.35">
      <c r="A937" t="str">
        <f t="shared" si="182"/>
        <v>EMP-ENG-R1-2005</v>
      </c>
      <c r="B937" t="s">
        <v>1001</v>
      </c>
      <c r="C937" t="str">
        <f t="shared" si="185"/>
        <v>N2930</v>
      </c>
      <c r="D937" t="str">
        <f>VLOOKUP(C937,Employee!$A$1:$B$1803,2,0)</f>
        <v>Nicky Pennington</v>
      </c>
      <c r="E937" t="str">
        <f>VLOOKUP(MID(B937,FIND(":",B937,FIND(":",B937)+1)+1,1),Employee!$C$1:$D$1803,2)</f>
        <v>Male</v>
      </c>
      <c r="F937">
        <f t="shared" si="183"/>
        <v>41</v>
      </c>
      <c r="G937">
        <f t="shared" si="184"/>
        <v>39</v>
      </c>
      <c r="H937" t="str">
        <f t="shared" si="186"/>
        <v>R1</v>
      </c>
      <c r="I937" t="str">
        <f>VLOOKUP(V937,Guide!$B$12:$C$18,2,0)</f>
        <v>ENG</v>
      </c>
      <c r="J937" s="12" t="str">
        <f t="shared" si="187"/>
        <v>C7</v>
      </c>
      <c r="K937" s="12">
        <v>29363</v>
      </c>
      <c r="L937" s="12" t="str">
        <f t="shared" si="188"/>
        <v>Gen X</v>
      </c>
      <c r="M937">
        <f t="shared" ca="1" si="189"/>
        <v>44</v>
      </c>
      <c r="N937" s="12">
        <v>38615</v>
      </c>
      <c r="O937" s="14">
        <f t="shared" ca="1" si="190"/>
        <v>19</v>
      </c>
      <c r="P937" s="13">
        <v>332122</v>
      </c>
      <c r="Q937" s="13" t="str">
        <f t="shared" ca="1" si="191"/>
        <v>16 - 20 Year</v>
      </c>
      <c r="R937" s="3" t="str">
        <f t="shared" ca="1" si="194"/>
        <v>20%</v>
      </c>
      <c r="S937" s="13">
        <f t="shared" ca="1" si="192"/>
        <v>66424.400000000009</v>
      </c>
      <c r="T937" s="13">
        <f t="shared" ca="1" si="193"/>
        <v>265697.59999999998</v>
      </c>
      <c r="U937" t="str">
        <f>VLOOKUP(MID(B937,G937,F937-G937),Department!$A$1:$C$20,2,0)</f>
        <v>BackEnd Developer</v>
      </c>
      <c r="V937" t="str">
        <f>VLOOKUP(U937,Department!$B$1:$C$20,2,0)</f>
        <v>Engineering and Data</v>
      </c>
      <c r="W937" t="str">
        <f>VLOOKUP(MID(B937,FIND(":",B937,F937+1)+1,2),Employee!$G$1:$H$8,2,0)</f>
        <v>Argentina</v>
      </c>
    </row>
    <row r="938" spans="1:23" x14ac:dyDescent="0.35">
      <c r="A938" t="str">
        <f t="shared" si="182"/>
        <v>EMP-FN-R19-2015</v>
      </c>
      <c r="B938" t="s">
        <v>1002</v>
      </c>
      <c r="C938" t="str">
        <f t="shared" si="185"/>
        <v>N14596</v>
      </c>
      <c r="D938" t="str">
        <f>VLOOKUP(C938,Employee!$A$1:$B$1803,2,0)</f>
        <v>Beth Lyons</v>
      </c>
      <c r="E938" t="str">
        <f>VLOOKUP(MID(B938,FIND(":",B938,FIND(":",B938)+1)+1,1),Employee!$C$1:$D$1803,2)</f>
        <v>Female</v>
      </c>
      <c r="F938">
        <f t="shared" si="183"/>
        <v>43</v>
      </c>
      <c r="G938">
        <f t="shared" si="184"/>
        <v>40</v>
      </c>
      <c r="H938" t="str">
        <f t="shared" si="186"/>
        <v>R19</v>
      </c>
      <c r="I938" t="str">
        <f>VLOOKUP(V938,Guide!$B$12:$C$18,2,0)</f>
        <v>FN</v>
      </c>
      <c r="J938" s="12" t="str">
        <f t="shared" si="187"/>
        <v>C7</v>
      </c>
      <c r="K938" s="12">
        <v>33258</v>
      </c>
      <c r="L938" s="12" t="str">
        <f t="shared" si="188"/>
        <v>Millennial</v>
      </c>
      <c r="M938">
        <f t="shared" ca="1" si="189"/>
        <v>34</v>
      </c>
      <c r="N938" s="12">
        <v>42191</v>
      </c>
      <c r="O938" s="14">
        <f t="shared" ca="1" si="190"/>
        <v>9</v>
      </c>
      <c r="P938" s="13">
        <v>76377</v>
      </c>
      <c r="Q938" s="13" t="str">
        <f t="shared" ca="1" si="191"/>
        <v>5 - 10 Year</v>
      </c>
      <c r="R938" s="3" t="str">
        <f t="shared" ca="1" si="194"/>
        <v>10%</v>
      </c>
      <c r="S938" s="13">
        <f t="shared" ca="1" si="192"/>
        <v>7637.7000000000007</v>
      </c>
      <c r="T938" s="13">
        <f t="shared" ca="1" si="193"/>
        <v>68739.3</v>
      </c>
      <c r="U938" t="str">
        <f>VLOOKUP(MID(B938,G938,F938-G938),Department!$A$1:$C$20,2,0)</f>
        <v>Accounting</v>
      </c>
      <c r="V938" t="str">
        <f>VLOOKUP(U938,Department!$B$1:$C$20,2,0)</f>
        <v>Finance</v>
      </c>
      <c r="W938" t="str">
        <f>VLOOKUP(MID(B938,FIND(":",B938,F938+1)+1,2),Employee!$G$1:$H$8,2,0)</f>
        <v>Argentina</v>
      </c>
    </row>
    <row r="939" spans="1:23" x14ac:dyDescent="0.35">
      <c r="A939" t="str">
        <f t="shared" si="182"/>
        <v>EMP-PM-R5-2016</v>
      </c>
      <c r="B939" t="s">
        <v>1003</v>
      </c>
      <c r="C939" t="str">
        <f t="shared" si="185"/>
        <v>N15790</v>
      </c>
      <c r="D939" t="str">
        <f>VLOOKUP(C939,Employee!$A$1:$B$1803,2,0)</f>
        <v>Dane Ruiz</v>
      </c>
      <c r="E939" t="str">
        <f>VLOOKUP(MID(B939,FIND(":",B939,FIND(":",B939)+1)+1,1),Employee!$C$1:$D$1803,2)</f>
        <v>Male</v>
      </c>
      <c r="F939">
        <f t="shared" si="183"/>
        <v>42</v>
      </c>
      <c r="G939">
        <f t="shared" si="184"/>
        <v>40</v>
      </c>
      <c r="H939" t="str">
        <f t="shared" si="186"/>
        <v>R5</v>
      </c>
      <c r="I939" t="str">
        <f>VLOOKUP(V939,Guide!$B$12:$C$18,2,0)</f>
        <v>PM</v>
      </c>
      <c r="J939" s="12" t="str">
        <f t="shared" si="187"/>
        <v>C2</v>
      </c>
      <c r="K939" s="12">
        <v>28479</v>
      </c>
      <c r="L939" s="12" t="str">
        <f t="shared" si="188"/>
        <v>Gen X</v>
      </c>
      <c r="M939">
        <f t="shared" ca="1" si="189"/>
        <v>47</v>
      </c>
      <c r="N939" s="12">
        <v>42478</v>
      </c>
      <c r="O939" s="14">
        <f t="shared" ca="1" si="190"/>
        <v>8</v>
      </c>
      <c r="P939" s="13">
        <v>335684</v>
      </c>
      <c r="Q939" s="13" t="str">
        <f t="shared" ca="1" si="191"/>
        <v>5 - 10 Year</v>
      </c>
      <c r="R939" s="3" t="str">
        <f t="shared" ca="1" si="194"/>
        <v>10%</v>
      </c>
      <c r="S939" s="13">
        <f t="shared" ca="1" si="192"/>
        <v>33568.400000000001</v>
      </c>
      <c r="T939" s="13">
        <f t="shared" ca="1" si="193"/>
        <v>302115.59999999998</v>
      </c>
      <c r="U939" t="str">
        <f>VLOOKUP(MID(B939,G939,F939-G939),Department!$A$1:$C$20,2,0)</f>
        <v>Product Manager</v>
      </c>
      <c r="V939" t="str">
        <f>VLOOKUP(U939,Department!$B$1:$C$20,2,0)</f>
        <v>Product Management</v>
      </c>
      <c r="W939" t="str">
        <f>VLOOKUP(MID(B939,FIND(":",B939,F939+1)+1,2),Employee!$G$1:$H$8,2,0)</f>
        <v>Canada</v>
      </c>
    </row>
    <row r="940" spans="1:23" x14ac:dyDescent="0.35">
      <c r="A940" t="str">
        <f t="shared" si="182"/>
        <v>EMP-ENG-R3-2018</v>
      </c>
      <c r="B940" t="s">
        <v>1004</v>
      </c>
      <c r="C940" t="str">
        <f t="shared" si="185"/>
        <v>N19731</v>
      </c>
      <c r="D940" t="str">
        <f>VLOOKUP(C940,Employee!$A$1:$B$1803,2,0)</f>
        <v>Reba Evans</v>
      </c>
      <c r="E940" t="str">
        <f>VLOOKUP(MID(B940,FIND(":",B940,FIND(":",B940)+1)+1,1),Employee!$C$1:$D$1803,2)</f>
        <v>Female</v>
      </c>
      <c r="F940">
        <f t="shared" si="183"/>
        <v>42</v>
      </c>
      <c r="G940">
        <f t="shared" si="184"/>
        <v>40</v>
      </c>
      <c r="H940" t="str">
        <f t="shared" si="186"/>
        <v>R3</v>
      </c>
      <c r="I940" t="str">
        <f>VLOOKUP(V940,Guide!$B$12:$C$18,2,0)</f>
        <v>ENG</v>
      </c>
      <c r="J940" s="12" t="str">
        <f t="shared" si="187"/>
        <v>C6</v>
      </c>
      <c r="K940" s="12">
        <v>33568</v>
      </c>
      <c r="L940" s="12" t="str">
        <f t="shared" si="188"/>
        <v>Millennial</v>
      </c>
      <c r="M940">
        <f t="shared" ca="1" si="189"/>
        <v>33</v>
      </c>
      <c r="N940" s="12">
        <v>43111</v>
      </c>
      <c r="O940" s="14">
        <f t="shared" ca="1" si="190"/>
        <v>7</v>
      </c>
      <c r="P940" s="13">
        <v>180086</v>
      </c>
      <c r="Q940" s="13" t="str">
        <f t="shared" ca="1" si="191"/>
        <v>5 - 10 Year</v>
      </c>
      <c r="R940" s="3" t="str">
        <f t="shared" ca="1" si="194"/>
        <v>10%</v>
      </c>
      <c r="S940" s="13">
        <f t="shared" ca="1" si="192"/>
        <v>18008.600000000002</v>
      </c>
      <c r="T940" s="13">
        <f t="shared" ca="1" si="193"/>
        <v>162077.4</v>
      </c>
      <c r="U940" t="str">
        <f>VLOOKUP(MID(B940,G940,F940-G940),Department!$A$1:$C$20,2,0)</f>
        <v>Software Quality Assurance</v>
      </c>
      <c r="V940" t="str">
        <f>VLOOKUP(U940,Department!$B$1:$C$20,2,0)</f>
        <v>Engineering and Data</v>
      </c>
      <c r="W940" t="str">
        <f>VLOOKUP(MID(B940,FIND(":",B940,F940+1)+1,2),Employee!$G$1:$H$8,2,0)</f>
        <v>France</v>
      </c>
    </row>
    <row r="941" spans="1:23" x14ac:dyDescent="0.35">
      <c r="A941" t="str">
        <f t="shared" si="182"/>
        <v>EMP-OPR-R17-2017</v>
      </c>
      <c r="B941" t="s">
        <v>1005</v>
      </c>
      <c r="C941" t="str">
        <f t="shared" si="185"/>
        <v>N17136</v>
      </c>
      <c r="D941" t="str">
        <f>VLOOKUP(C941,Employee!$A$1:$B$1803,2,0)</f>
        <v>Houston Montes</v>
      </c>
      <c r="E941" t="str">
        <f>VLOOKUP(MID(B941,FIND(":",B941,FIND(":",B941)+1)+1,1),Employee!$C$1:$D$1803,2)</f>
        <v>Male</v>
      </c>
      <c r="F941">
        <f t="shared" si="183"/>
        <v>43</v>
      </c>
      <c r="G941">
        <f t="shared" si="184"/>
        <v>40</v>
      </c>
      <c r="H941" t="str">
        <f t="shared" si="186"/>
        <v>R17</v>
      </c>
      <c r="I941" t="str">
        <f>VLOOKUP(V941,Guide!$B$12:$C$18,2,0)</f>
        <v>OPR</v>
      </c>
      <c r="J941" s="12" t="str">
        <f t="shared" si="187"/>
        <v>C5</v>
      </c>
      <c r="K941" s="12">
        <v>26701</v>
      </c>
      <c r="L941" s="12" t="str">
        <f t="shared" si="188"/>
        <v>Gen X</v>
      </c>
      <c r="M941">
        <f t="shared" ca="1" si="189"/>
        <v>52</v>
      </c>
      <c r="N941" s="12">
        <v>42740</v>
      </c>
      <c r="O941" s="14">
        <f t="shared" ca="1" si="190"/>
        <v>8</v>
      </c>
      <c r="P941" s="13">
        <v>369758</v>
      </c>
      <c r="Q941" s="13" t="str">
        <f t="shared" ca="1" si="191"/>
        <v>5 - 10 Year</v>
      </c>
      <c r="R941" s="3" t="str">
        <f t="shared" ca="1" si="194"/>
        <v>10%</v>
      </c>
      <c r="S941" s="13">
        <f t="shared" ca="1" si="192"/>
        <v>36975.800000000003</v>
      </c>
      <c r="T941" s="13">
        <f t="shared" ca="1" si="193"/>
        <v>332782.2</v>
      </c>
      <c r="U941" t="str">
        <f>VLOOKUP(MID(B941,G941,F941-G941),Department!$A$1:$C$20,2,0)</f>
        <v>Database Administrator</v>
      </c>
      <c r="V941" t="str">
        <f>VLOOKUP(U941,Department!$B$1:$C$20,2,0)</f>
        <v>Operation</v>
      </c>
      <c r="W941" t="str">
        <f>VLOOKUP(MID(B941,FIND(":",B941,F941+1)+1,2),Employee!$G$1:$H$8,2,0)</f>
        <v>Germany</v>
      </c>
    </row>
    <row r="942" spans="1:23" x14ac:dyDescent="0.35">
      <c r="A942" t="str">
        <f t="shared" si="182"/>
        <v>EMP-PM-R5-2018</v>
      </c>
      <c r="B942" t="s">
        <v>1006</v>
      </c>
      <c r="C942" t="str">
        <f t="shared" si="185"/>
        <v>N19740</v>
      </c>
      <c r="D942" t="str">
        <f>VLOOKUP(C942,Employee!$A$1:$B$1803,2,0)</f>
        <v>Beatriz Kirby</v>
      </c>
      <c r="E942" t="str">
        <f>VLOOKUP(MID(B942,FIND(":",B942,FIND(":",B942)+1)+1,1),Employee!$C$1:$D$1803,2)</f>
        <v>Female</v>
      </c>
      <c r="F942">
        <f t="shared" si="183"/>
        <v>42</v>
      </c>
      <c r="G942">
        <f t="shared" si="184"/>
        <v>40</v>
      </c>
      <c r="H942" t="str">
        <f t="shared" si="186"/>
        <v>R5</v>
      </c>
      <c r="I942" t="str">
        <f>VLOOKUP(V942,Guide!$B$12:$C$18,2,0)</f>
        <v>PM</v>
      </c>
      <c r="J942" s="12" t="str">
        <f t="shared" si="187"/>
        <v>C3</v>
      </c>
      <c r="K942" s="12">
        <v>31336</v>
      </c>
      <c r="L942" s="12" t="str">
        <f t="shared" si="188"/>
        <v>Millennial</v>
      </c>
      <c r="M942">
        <f t="shared" ca="1" si="189"/>
        <v>39</v>
      </c>
      <c r="N942" s="12">
        <v>43111</v>
      </c>
      <c r="O942" s="14">
        <f t="shared" ca="1" si="190"/>
        <v>7</v>
      </c>
      <c r="P942" s="13">
        <v>79168</v>
      </c>
      <c r="Q942" s="13" t="str">
        <f t="shared" ca="1" si="191"/>
        <v>5 - 10 Year</v>
      </c>
      <c r="R942" s="3" t="str">
        <f t="shared" ca="1" si="194"/>
        <v>10%</v>
      </c>
      <c r="S942" s="13">
        <f t="shared" ca="1" si="192"/>
        <v>7916.8</v>
      </c>
      <c r="T942" s="13">
        <f t="shared" ca="1" si="193"/>
        <v>71251.199999999997</v>
      </c>
      <c r="U942" t="str">
        <f>VLOOKUP(MID(B942,G942,F942-G942),Department!$A$1:$C$20,2,0)</f>
        <v>Product Manager</v>
      </c>
      <c r="V942" t="str">
        <f>VLOOKUP(U942,Department!$B$1:$C$20,2,0)</f>
        <v>Product Management</v>
      </c>
      <c r="W942" t="str">
        <f>VLOOKUP(MID(B942,FIND(":",B942,F942+1)+1,2),Employee!$G$1:$H$8,2,0)</f>
        <v>United Kingdom</v>
      </c>
    </row>
    <row r="943" spans="1:23" x14ac:dyDescent="0.35">
      <c r="A943" t="str">
        <f t="shared" si="182"/>
        <v>EMP-SM-R10-2015</v>
      </c>
      <c r="B943" t="s">
        <v>1007</v>
      </c>
      <c r="C943" t="str">
        <f t="shared" si="185"/>
        <v>N11945</v>
      </c>
      <c r="D943" t="str">
        <f>VLOOKUP(C943,Employee!$A$1:$B$1803,2,0)</f>
        <v>Carter Waller</v>
      </c>
      <c r="E943" t="str">
        <f>VLOOKUP(MID(B943,FIND(":",B943,FIND(":",B943)+1)+1,1),Employee!$C$1:$D$1803,2)</f>
        <v>Male</v>
      </c>
      <c r="F943">
        <f t="shared" si="183"/>
        <v>43</v>
      </c>
      <c r="G943">
        <f t="shared" si="184"/>
        <v>40</v>
      </c>
      <c r="H943" t="str">
        <f t="shared" si="186"/>
        <v>R10</v>
      </c>
      <c r="I943" t="str">
        <f>VLOOKUP(V943,Guide!$B$12:$C$18,2,0)</f>
        <v>SM</v>
      </c>
      <c r="J943" s="12" t="str">
        <f t="shared" si="187"/>
        <v>C7</v>
      </c>
      <c r="K943" s="12">
        <v>28330</v>
      </c>
      <c r="L943" s="12" t="str">
        <f t="shared" si="188"/>
        <v>Gen X</v>
      </c>
      <c r="M943">
        <f t="shared" ca="1" si="189"/>
        <v>47</v>
      </c>
      <c r="N943" s="12">
        <v>42037</v>
      </c>
      <c r="O943" s="14">
        <f t="shared" ca="1" si="190"/>
        <v>10</v>
      </c>
      <c r="P943" s="13">
        <v>480371</v>
      </c>
      <c r="Q943" s="13" t="str">
        <f t="shared" ca="1" si="191"/>
        <v>5 - 10 Year</v>
      </c>
      <c r="R943" s="3" t="str">
        <f t="shared" ca="1" si="194"/>
        <v>10%</v>
      </c>
      <c r="S943" s="13">
        <f t="shared" ca="1" si="192"/>
        <v>48037.100000000006</v>
      </c>
      <c r="T943" s="13">
        <f t="shared" ca="1" si="193"/>
        <v>432333.9</v>
      </c>
      <c r="U943" t="str">
        <f>VLOOKUP(MID(B943,G943,F943-G943),Department!$A$1:$C$20,2,0)</f>
        <v>Marketing</v>
      </c>
      <c r="V943" t="str">
        <f>VLOOKUP(U943,Department!$B$1:$C$20,2,0)</f>
        <v>Sales and Marketing</v>
      </c>
      <c r="W943" t="str">
        <f>VLOOKUP(MID(B943,FIND(":",B943,F943+1)+1,2),Employee!$G$1:$H$8,2,0)</f>
        <v>Argentina</v>
      </c>
    </row>
    <row r="944" spans="1:23" x14ac:dyDescent="0.35">
      <c r="A944" t="str">
        <f t="shared" si="182"/>
        <v>EMP-ENG-R4-2018</v>
      </c>
      <c r="B944" t="s">
        <v>1008</v>
      </c>
      <c r="C944" t="str">
        <f t="shared" si="185"/>
        <v>N20805</v>
      </c>
      <c r="D944" t="str">
        <f>VLOOKUP(C944,Employee!$A$1:$B$1803,2,0)</f>
        <v>Evangeline Hayes</v>
      </c>
      <c r="E944" t="str">
        <f>VLOOKUP(MID(B944,FIND(":",B944,FIND(":",B944)+1)+1,1),Employee!$C$1:$D$1803,2)</f>
        <v>Female</v>
      </c>
      <c r="F944">
        <f t="shared" si="183"/>
        <v>42</v>
      </c>
      <c r="G944">
        <f t="shared" si="184"/>
        <v>40</v>
      </c>
      <c r="H944" t="str">
        <f t="shared" si="186"/>
        <v>R4</v>
      </c>
      <c r="I944" t="str">
        <f>VLOOKUP(V944,Guide!$B$12:$C$18,2,0)</f>
        <v>ENG</v>
      </c>
      <c r="J944" s="12" t="str">
        <f t="shared" si="187"/>
        <v>C2</v>
      </c>
      <c r="K944" s="12">
        <v>30745</v>
      </c>
      <c r="L944" s="12" t="str">
        <f t="shared" si="188"/>
        <v>Millennial</v>
      </c>
      <c r="M944">
        <f t="shared" ca="1" si="189"/>
        <v>40</v>
      </c>
      <c r="N944" s="12">
        <v>43349</v>
      </c>
      <c r="O944" s="14">
        <f t="shared" ca="1" si="190"/>
        <v>6</v>
      </c>
      <c r="P944" s="13">
        <v>55446</v>
      </c>
      <c r="Q944" s="13" t="str">
        <f t="shared" ca="1" si="191"/>
        <v>5 - 10 Year</v>
      </c>
      <c r="R944" s="3" t="str">
        <f t="shared" ca="1" si="194"/>
        <v>10%</v>
      </c>
      <c r="S944" s="13">
        <f t="shared" ca="1" si="192"/>
        <v>5544.6</v>
      </c>
      <c r="T944" s="13">
        <f t="shared" ca="1" si="193"/>
        <v>49901.4</v>
      </c>
      <c r="U944" t="str">
        <f>VLOOKUP(MID(B944,G944,F944-G944),Department!$A$1:$C$20,2,0)</f>
        <v>FrontEnd Developer</v>
      </c>
      <c r="V944" t="str">
        <f>VLOOKUP(U944,Department!$B$1:$C$20,2,0)</f>
        <v>Engineering and Data</v>
      </c>
      <c r="W944" t="str">
        <f>VLOOKUP(MID(B944,FIND(":",B944,F944+1)+1,2),Employee!$G$1:$H$8,2,0)</f>
        <v>Canada</v>
      </c>
    </row>
    <row r="945" spans="1:23" x14ac:dyDescent="0.35">
      <c r="A945" t="str">
        <f t="shared" si="182"/>
        <v>EMP-SM-R10-2019</v>
      </c>
      <c r="B945" t="s">
        <v>1009</v>
      </c>
      <c r="C945" t="str">
        <f t="shared" si="185"/>
        <v>N22222</v>
      </c>
      <c r="D945" t="str">
        <f>VLOOKUP(C945,Employee!$A$1:$B$1803,2,0)</f>
        <v>Ollie Herrera</v>
      </c>
      <c r="E945" t="str">
        <f>VLOOKUP(MID(B945,FIND(":",B945,FIND(":",B945)+1)+1,1),Employee!$C$1:$D$1803,2)</f>
        <v>Female</v>
      </c>
      <c r="F945">
        <f t="shared" si="183"/>
        <v>43</v>
      </c>
      <c r="G945">
        <f t="shared" si="184"/>
        <v>40</v>
      </c>
      <c r="H945" t="str">
        <f t="shared" si="186"/>
        <v>R10</v>
      </c>
      <c r="I945" t="str">
        <f>VLOOKUP(V945,Guide!$B$12:$C$18,2,0)</f>
        <v>SM</v>
      </c>
      <c r="J945" s="12" t="str">
        <f t="shared" si="187"/>
        <v>C1</v>
      </c>
      <c r="K945" s="12">
        <v>32214</v>
      </c>
      <c r="L945" s="12" t="str">
        <f t="shared" si="188"/>
        <v>Millennial</v>
      </c>
      <c r="M945">
        <f t="shared" ca="1" si="189"/>
        <v>36</v>
      </c>
      <c r="N945" s="12">
        <v>43668</v>
      </c>
      <c r="O945" s="14">
        <f t="shared" ca="1" si="190"/>
        <v>5</v>
      </c>
      <c r="P945" s="13">
        <v>143800</v>
      </c>
      <c r="Q945" s="13" t="str">
        <f t="shared" ca="1" si="191"/>
        <v>5 - 10 Year</v>
      </c>
      <c r="R945" s="3" t="str">
        <f t="shared" ca="1" si="194"/>
        <v>10%</v>
      </c>
      <c r="S945" s="13">
        <f t="shared" ca="1" si="192"/>
        <v>14380</v>
      </c>
      <c r="T945" s="13">
        <f t="shared" ca="1" si="193"/>
        <v>129420</v>
      </c>
      <c r="U945" t="str">
        <f>VLOOKUP(MID(B945,G945,F945-G945),Department!$A$1:$C$20,2,0)</f>
        <v>Marketing</v>
      </c>
      <c r="V945" t="str">
        <f>VLOOKUP(U945,Department!$B$1:$C$20,2,0)</f>
        <v>Sales and Marketing</v>
      </c>
      <c r="W945" t="str">
        <f>VLOOKUP(MID(B945,FIND(":",B945,F945+1)+1,2),Employee!$G$1:$H$8,2,0)</f>
        <v>United States Of America</v>
      </c>
    </row>
    <row r="946" spans="1:23" x14ac:dyDescent="0.35">
      <c r="A946" t="str">
        <f t="shared" si="182"/>
        <v>EMP-SM-R9-2013</v>
      </c>
      <c r="B946" t="s">
        <v>1010</v>
      </c>
      <c r="C946" t="str">
        <f t="shared" si="185"/>
        <v>N8516</v>
      </c>
      <c r="D946" t="str">
        <f>VLOOKUP(C946,Employee!$A$1:$B$1803,2,0)</f>
        <v>Carissa Cummings</v>
      </c>
      <c r="E946" t="str">
        <f>VLOOKUP(MID(B946,FIND(":",B946,FIND(":",B946)+1)+1,1),Employee!$C$1:$D$1803,2)</f>
        <v>Female</v>
      </c>
      <c r="F946">
        <f t="shared" si="183"/>
        <v>41</v>
      </c>
      <c r="G946">
        <f t="shared" si="184"/>
        <v>39</v>
      </c>
      <c r="H946" t="str">
        <f t="shared" si="186"/>
        <v>R9</v>
      </c>
      <c r="I946" t="str">
        <f>VLOOKUP(V946,Guide!$B$12:$C$18,2,0)</f>
        <v>SM</v>
      </c>
      <c r="J946" s="12" t="str">
        <f t="shared" si="187"/>
        <v>C6</v>
      </c>
      <c r="K946" s="12">
        <v>31786</v>
      </c>
      <c r="L946" s="12" t="str">
        <f t="shared" si="188"/>
        <v>Millennial</v>
      </c>
      <c r="M946">
        <f t="shared" ca="1" si="189"/>
        <v>38</v>
      </c>
      <c r="N946" s="12">
        <v>41400</v>
      </c>
      <c r="O946" s="14">
        <f t="shared" ca="1" si="190"/>
        <v>11</v>
      </c>
      <c r="P946" s="13">
        <v>150889</v>
      </c>
      <c r="Q946" s="13" t="str">
        <f t="shared" ca="1" si="191"/>
        <v>11 - 15 Year</v>
      </c>
      <c r="R946" s="3" t="str">
        <f t="shared" ca="1" si="194"/>
        <v>15%</v>
      </c>
      <c r="S946" s="13">
        <f t="shared" ca="1" si="192"/>
        <v>22633.35</v>
      </c>
      <c r="T946" s="13">
        <f t="shared" ca="1" si="193"/>
        <v>128255.65</v>
      </c>
      <c r="U946" t="str">
        <f>VLOOKUP(MID(B946,G946,F946-G946),Department!$A$1:$C$20,2,0)</f>
        <v xml:space="preserve">Presales </v>
      </c>
      <c r="V946" t="str">
        <f>VLOOKUP(U946,Department!$B$1:$C$20,2,0)</f>
        <v>Sales and Marketing</v>
      </c>
      <c r="W946" t="str">
        <f>VLOOKUP(MID(B946,FIND(":",B946,F946+1)+1,2),Employee!$G$1:$H$8,2,0)</f>
        <v>France</v>
      </c>
    </row>
    <row r="947" spans="1:23" x14ac:dyDescent="0.35">
      <c r="A947" t="str">
        <f t="shared" si="182"/>
        <v>EMP-ENG-R4-2015</v>
      </c>
      <c r="B947" t="s">
        <v>1011</v>
      </c>
      <c r="C947" t="str">
        <f t="shared" si="185"/>
        <v>N14429</v>
      </c>
      <c r="D947" t="str">
        <f>VLOOKUP(C947,Employee!$A$1:$B$1803,2,0)</f>
        <v>Jordon Cardenas</v>
      </c>
      <c r="E947" t="str">
        <f>VLOOKUP(MID(B947,FIND(":",B947,FIND(":",B947)+1)+1,1),Employee!$C$1:$D$1803,2)</f>
        <v>Male</v>
      </c>
      <c r="F947">
        <f t="shared" si="183"/>
        <v>42</v>
      </c>
      <c r="G947">
        <f t="shared" si="184"/>
        <v>40</v>
      </c>
      <c r="H947" t="str">
        <f t="shared" si="186"/>
        <v>R4</v>
      </c>
      <c r="I947" t="str">
        <f>VLOOKUP(V947,Guide!$B$12:$C$18,2,0)</f>
        <v>ENG</v>
      </c>
      <c r="J947" s="12" t="str">
        <f t="shared" si="187"/>
        <v>C1</v>
      </c>
      <c r="K947" s="12">
        <v>32796</v>
      </c>
      <c r="L947" s="12" t="str">
        <f t="shared" si="188"/>
        <v>Millennial</v>
      </c>
      <c r="M947">
        <f t="shared" ca="1" si="189"/>
        <v>35</v>
      </c>
      <c r="N947" s="12">
        <v>42170</v>
      </c>
      <c r="O947" s="14">
        <f t="shared" ca="1" si="190"/>
        <v>9</v>
      </c>
      <c r="P947" s="13">
        <v>136607</v>
      </c>
      <c r="Q947" s="13" t="str">
        <f t="shared" ca="1" si="191"/>
        <v>5 - 10 Year</v>
      </c>
      <c r="R947" s="3" t="str">
        <f t="shared" ca="1" si="194"/>
        <v>10%</v>
      </c>
      <c r="S947" s="13">
        <f t="shared" ca="1" si="192"/>
        <v>13660.7</v>
      </c>
      <c r="T947" s="13">
        <f t="shared" ca="1" si="193"/>
        <v>122946.3</v>
      </c>
      <c r="U947" t="str">
        <f>VLOOKUP(MID(B947,G947,F947-G947),Department!$A$1:$C$20,2,0)</f>
        <v>FrontEnd Developer</v>
      </c>
      <c r="V947" t="str">
        <f>VLOOKUP(U947,Department!$B$1:$C$20,2,0)</f>
        <v>Engineering and Data</v>
      </c>
      <c r="W947" t="str">
        <f>VLOOKUP(MID(B947,FIND(":",B947,F947+1)+1,2),Employee!$G$1:$H$8,2,0)</f>
        <v>United States Of America</v>
      </c>
    </row>
    <row r="948" spans="1:23" x14ac:dyDescent="0.35">
      <c r="A948" t="str">
        <f t="shared" si="182"/>
        <v>EMP-PM-R14-2017</v>
      </c>
      <c r="B948" t="s">
        <v>1012</v>
      </c>
      <c r="C948" t="str">
        <f t="shared" si="185"/>
        <v>N18800</v>
      </c>
      <c r="D948" t="str">
        <f>VLOOKUP(C948,Employee!$A$1:$B$1803,2,0)</f>
        <v>Paulette Irwin</v>
      </c>
      <c r="E948" t="str">
        <f>VLOOKUP(MID(B948,FIND(":",B948,FIND(":",B948)+1)+1,1),Employee!$C$1:$D$1803,2)</f>
        <v>Female</v>
      </c>
      <c r="F948">
        <f t="shared" si="183"/>
        <v>43</v>
      </c>
      <c r="G948">
        <f t="shared" si="184"/>
        <v>40</v>
      </c>
      <c r="H948" t="str">
        <f t="shared" si="186"/>
        <v>R14</v>
      </c>
      <c r="I948" t="str">
        <f>VLOOKUP(V948,Guide!$B$12:$C$18,2,0)</f>
        <v>PM</v>
      </c>
      <c r="J948" s="12" t="str">
        <f t="shared" si="187"/>
        <v>C4</v>
      </c>
      <c r="K948" s="12">
        <v>33412</v>
      </c>
      <c r="L948" s="12" t="str">
        <f t="shared" si="188"/>
        <v>Millennial</v>
      </c>
      <c r="M948">
        <f t="shared" ca="1" si="189"/>
        <v>33</v>
      </c>
      <c r="N948" s="12">
        <v>42961</v>
      </c>
      <c r="O948" s="14">
        <f t="shared" ca="1" si="190"/>
        <v>7</v>
      </c>
      <c r="P948" s="13">
        <v>220634</v>
      </c>
      <c r="Q948" s="13" t="str">
        <f t="shared" ca="1" si="191"/>
        <v>5 - 10 Year</v>
      </c>
      <c r="R948" s="3" t="str">
        <f t="shared" ca="1" si="194"/>
        <v>10%</v>
      </c>
      <c r="S948" s="13">
        <f t="shared" ca="1" si="192"/>
        <v>22063.4</v>
      </c>
      <c r="T948" s="13">
        <f t="shared" ca="1" si="193"/>
        <v>198570.6</v>
      </c>
      <c r="U948" t="str">
        <f>VLOOKUP(MID(B948,G948,F948-G948),Department!$A$1:$C$20,2,0)</f>
        <v>SEO Specialist</v>
      </c>
      <c r="V948" t="str">
        <f>VLOOKUP(U948,Department!$B$1:$C$20,2,0)</f>
        <v>Product Management</v>
      </c>
      <c r="W948" t="str">
        <f>VLOOKUP(MID(B948,FIND(":",B948,F948+1)+1,2),Employee!$G$1:$H$8,2,0)</f>
        <v>Australia</v>
      </c>
    </row>
    <row r="949" spans="1:23" x14ac:dyDescent="0.35">
      <c r="A949" t="str">
        <f t="shared" si="182"/>
        <v>EMP-SM-R10-2017</v>
      </c>
      <c r="B949" t="s">
        <v>1013</v>
      </c>
      <c r="C949" t="str">
        <f t="shared" si="185"/>
        <v>N17259</v>
      </c>
      <c r="D949" t="str">
        <f>VLOOKUP(C949,Employee!$A$1:$B$1803,2,0)</f>
        <v>Miquel Marshall</v>
      </c>
      <c r="E949" t="str">
        <f>VLOOKUP(MID(B949,FIND(":",B949,FIND(":",B949)+1)+1,1),Employee!$C$1:$D$1803,2)</f>
        <v>Male</v>
      </c>
      <c r="F949">
        <f t="shared" si="183"/>
        <v>43</v>
      </c>
      <c r="G949">
        <f t="shared" si="184"/>
        <v>40</v>
      </c>
      <c r="H949" t="str">
        <f t="shared" si="186"/>
        <v>R10</v>
      </c>
      <c r="I949" t="str">
        <f>VLOOKUP(V949,Guide!$B$12:$C$18,2,0)</f>
        <v>SM</v>
      </c>
      <c r="J949" s="12" t="str">
        <f t="shared" si="187"/>
        <v>C1</v>
      </c>
      <c r="K949" s="12">
        <v>30788</v>
      </c>
      <c r="L949" s="12" t="str">
        <f t="shared" si="188"/>
        <v>Millennial</v>
      </c>
      <c r="M949">
        <f t="shared" ca="1" si="189"/>
        <v>40</v>
      </c>
      <c r="N949" s="12">
        <v>42765</v>
      </c>
      <c r="O949" s="14">
        <f t="shared" ca="1" si="190"/>
        <v>8</v>
      </c>
      <c r="P949" s="13">
        <v>104813</v>
      </c>
      <c r="Q949" s="13" t="str">
        <f t="shared" ca="1" si="191"/>
        <v>5 - 10 Year</v>
      </c>
      <c r="R949" s="3" t="str">
        <f t="shared" ca="1" si="194"/>
        <v>10%</v>
      </c>
      <c r="S949" s="13">
        <f t="shared" ca="1" si="192"/>
        <v>10481.300000000001</v>
      </c>
      <c r="T949" s="13">
        <f t="shared" ca="1" si="193"/>
        <v>94331.7</v>
      </c>
      <c r="U949" t="str">
        <f>VLOOKUP(MID(B949,G949,F949-G949),Department!$A$1:$C$20,2,0)</f>
        <v>Marketing</v>
      </c>
      <c r="V949" t="str">
        <f>VLOOKUP(U949,Department!$B$1:$C$20,2,0)</f>
        <v>Sales and Marketing</v>
      </c>
      <c r="W949" t="str">
        <f>VLOOKUP(MID(B949,FIND(":",B949,F949+1)+1,2),Employee!$G$1:$H$8,2,0)</f>
        <v>United States Of America</v>
      </c>
    </row>
    <row r="950" spans="1:23" x14ac:dyDescent="0.35">
      <c r="A950" t="str">
        <f t="shared" si="182"/>
        <v>EMP-PM-R14-2011</v>
      </c>
      <c r="B950" t="s">
        <v>1014</v>
      </c>
      <c r="C950" t="str">
        <f t="shared" si="185"/>
        <v>N5637</v>
      </c>
      <c r="D950" t="str">
        <f>VLOOKUP(C950,Employee!$A$1:$B$1803,2,0)</f>
        <v>Gilda Frazier</v>
      </c>
      <c r="E950" t="str">
        <f>VLOOKUP(MID(B950,FIND(":",B950,FIND(":",B950)+1)+1,1),Employee!$C$1:$D$1803,2)</f>
        <v>Female</v>
      </c>
      <c r="F950">
        <f t="shared" si="183"/>
        <v>42</v>
      </c>
      <c r="G950">
        <f t="shared" si="184"/>
        <v>39</v>
      </c>
      <c r="H950" t="str">
        <f t="shared" si="186"/>
        <v>R14</v>
      </c>
      <c r="I950" t="str">
        <f>VLOOKUP(V950,Guide!$B$12:$C$18,2,0)</f>
        <v>PM</v>
      </c>
      <c r="J950" s="12" t="str">
        <f t="shared" si="187"/>
        <v>C3</v>
      </c>
      <c r="K950" s="12">
        <v>29942</v>
      </c>
      <c r="L950" s="12" t="str">
        <f t="shared" si="188"/>
        <v>Millennial</v>
      </c>
      <c r="M950">
        <f t="shared" ca="1" si="189"/>
        <v>43</v>
      </c>
      <c r="N950" s="12">
        <v>40574</v>
      </c>
      <c r="O950" s="14">
        <f t="shared" ca="1" si="190"/>
        <v>14</v>
      </c>
      <c r="P950" s="13">
        <v>121945</v>
      </c>
      <c r="Q950" s="13" t="str">
        <f t="shared" ca="1" si="191"/>
        <v>11 - 15 Year</v>
      </c>
      <c r="R950" s="3" t="str">
        <f t="shared" ca="1" si="194"/>
        <v>15%</v>
      </c>
      <c r="S950" s="13">
        <f t="shared" ca="1" si="192"/>
        <v>18291.75</v>
      </c>
      <c r="T950" s="13">
        <f t="shared" ca="1" si="193"/>
        <v>103653.25</v>
      </c>
      <c r="U950" t="str">
        <f>VLOOKUP(MID(B950,G950,F950-G950),Department!$A$1:$C$20,2,0)</f>
        <v>SEO Specialist</v>
      </c>
      <c r="V950" t="str">
        <f>VLOOKUP(U950,Department!$B$1:$C$20,2,0)</f>
        <v>Product Management</v>
      </c>
      <c r="W950" t="str">
        <f>VLOOKUP(MID(B950,FIND(":",B950,F950+1)+1,2),Employee!$G$1:$H$8,2,0)</f>
        <v>United Kingdom</v>
      </c>
    </row>
    <row r="951" spans="1:23" x14ac:dyDescent="0.35">
      <c r="A951" t="str">
        <f t="shared" si="182"/>
        <v>EMP-OPR-R11-2017</v>
      </c>
      <c r="B951" t="s">
        <v>1015</v>
      </c>
      <c r="C951" t="str">
        <f t="shared" si="185"/>
        <v>N19156</v>
      </c>
      <c r="D951" t="str">
        <f>VLOOKUP(C951,Employee!$A$1:$B$1803,2,0)</f>
        <v>Emmett Ho</v>
      </c>
      <c r="E951" t="str">
        <f>VLOOKUP(MID(B951,FIND(":",B951,FIND(":",B951)+1)+1,1),Employee!$C$1:$D$1803,2)</f>
        <v>Male</v>
      </c>
      <c r="F951">
        <f t="shared" si="183"/>
        <v>43</v>
      </c>
      <c r="G951">
        <f t="shared" si="184"/>
        <v>40</v>
      </c>
      <c r="H951" t="str">
        <f t="shared" si="186"/>
        <v>R11</v>
      </c>
      <c r="I951" t="str">
        <f>VLOOKUP(V951,Guide!$B$12:$C$18,2,0)</f>
        <v>OPR</v>
      </c>
      <c r="J951" s="12" t="str">
        <f t="shared" si="187"/>
        <v>C1</v>
      </c>
      <c r="K951" s="12">
        <v>33275</v>
      </c>
      <c r="L951" s="12" t="str">
        <f t="shared" si="188"/>
        <v>Millennial</v>
      </c>
      <c r="M951">
        <f t="shared" ca="1" si="189"/>
        <v>34</v>
      </c>
      <c r="N951" s="12">
        <v>43017</v>
      </c>
      <c r="O951" s="14">
        <f t="shared" ca="1" si="190"/>
        <v>7</v>
      </c>
      <c r="P951" s="13">
        <v>126072</v>
      </c>
      <c r="Q951" s="13" t="str">
        <f t="shared" ca="1" si="191"/>
        <v>5 - 10 Year</v>
      </c>
      <c r="R951" s="3" t="str">
        <f t="shared" ca="1" si="194"/>
        <v>10%</v>
      </c>
      <c r="S951" s="13">
        <f t="shared" ca="1" si="192"/>
        <v>12607.2</v>
      </c>
      <c r="T951" s="13">
        <f t="shared" ca="1" si="193"/>
        <v>113464.8</v>
      </c>
      <c r="U951" t="str">
        <f>VLOOKUP(MID(B951,G951,F951-G951),Department!$A$1:$C$20,2,0)</f>
        <v>Technical Support</v>
      </c>
      <c r="V951" t="str">
        <f>VLOOKUP(U951,Department!$B$1:$C$20,2,0)</f>
        <v>Operation</v>
      </c>
      <c r="W951" t="str">
        <f>VLOOKUP(MID(B951,FIND(":",B951,F951+1)+1,2),Employee!$G$1:$H$8,2,0)</f>
        <v>United States Of America</v>
      </c>
    </row>
    <row r="952" spans="1:23" x14ac:dyDescent="0.35">
      <c r="A952" t="str">
        <f t="shared" si="182"/>
        <v>EMP-ENG-R1-2015</v>
      </c>
      <c r="B952" t="s">
        <v>1016</v>
      </c>
      <c r="C952" t="str">
        <f t="shared" si="185"/>
        <v>N14782</v>
      </c>
      <c r="D952" t="str">
        <f>VLOOKUP(C952,Employee!$A$1:$B$1803,2,0)</f>
        <v>Martha Edwards</v>
      </c>
      <c r="E952" t="str">
        <f>VLOOKUP(MID(B952,FIND(":",B952,FIND(":",B952)+1)+1,1),Employee!$C$1:$D$1803,2)</f>
        <v>Female</v>
      </c>
      <c r="F952">
        <f t="shared" si="183"/>
        <v>42</v>
      </c>
      <c r="G952">
        <f t="shared" si="184"/>
        <v>40</v>
      </c>
      <c r="H952" t="str">
        <f t="shared" si="186"/>
        <v>R1</v>
      </c>
      <c r="I952" t="str">
        <f>VLOOKUP(V952,Guide!$B$12:$C$18,2,0)</f>
        <v>ENG</v>
      </c>
      <c r="J952" s="12" t="str">
        <f t="shared" si="187"/>
        <v>C2</v>
      </c>
      <c r="K952" s="12">
        <v>33329</v>
      </c>
      <c r="L952" s="12" t="str">
        <f t="shared" si="188"/>
        <v>Millennial</v>
      </c>
      <c r="M952">
        <f t="shared" ca="1" si="189"/>
        <v>33</v>
      </c>
      <c r="N952" s="12">
        <v>42222</v>
      </c>
      <c r="O952" s="14">
        <f t="shared" ca="1" si="190"/>
        <v>9</v>
      </c>
      <c r="P952" s="13">
        <v>129672</v>
      </c>
      <c r="Q952" s="13" t="str">
        <f t="shared" ca="1" si="191"/>
        <v>5 - 10 Year</v>
      </c>
      <c r="R952" s="3" t="str">
        <f t="shared" ca="1" si="194"/>
        <v>10%</v>
      </c>
      <c r="S952" s="13">
        <f t="shared" ca="1" si="192"/>
        <v>12967.2</v>
      </c>
      <c r="T952" s="13">
        <f t="shared" ca="1" si="193"/>
        <v>116704.8</v>
      </c>
      <c r="U952" t="str">
        <f>VLOOKUP(MID(B952,G952,F952-G952),Department!$A$1:$C$20,2,0)</f>
        <v>BackEnd Developer</v>
      </c>
      <c r="V952" t="str">
        <f>VLOOKUP(U952,Department!$B$1:$C$20,2,0)</f>
        <v>Engineering and Data</v>
      </c>
      <c r="W952" t="str">
        <f>VLOOKUP(MID(B952,FIND(":",B952,F952+1)+1,2),Employee!$G$1:$H$8,2,0)</f>
        <v>Canada</v>
      </c>
    </row>
    <row r="953" spans="1:23" x14ac:dyDescent="0.35">
      <c r="A953" t="str">
        <f t="shared" si="182"/>
        <v>EMP-ENG-R7-2008</v>
      </c>
      <c r="B953" t="s">
        <v>1017</v>
      </c>
      <c r="C953" t="str">
        <f t="shared" si="185"/>
        <v>N4580</v>
      </c>
      <c r="D953" t="str">
        <f>VLOOKUP(C953,Employee!$A$1:$B$1803,2,0)</f>
        <v>Foster Durham</v>
      </c>
      <c r="E953" t="str">
        <f>VLOOKUP(MID(B953,FIND(":",B953,FIND(":",B953)+1)+1,1),Employee!$C$1:$D$1803,2)</f>
        <v>Male</v>
      </c>
      <c r="F953">
        <f t="shared" si="183"/>
        <v>41</v>
      </c>
      <c r="G953">
        <f t="shared" si="184"/>
        <v>39</v>
      </c>
      <c r="H953" t="str">
        <f t="shared" si="186"/>
        <v>R7</v>
      </c>
      <c r="I953" t="str">
        <f>VLOOKUP(V953,Guide!$B$12:$C$18,2,0)</f>
        <v>ENG</v>
      </c>
      <c r="J953" s="12" t="str">
        <f t="shared" si="187"/>
        <v>C4</v>
      </c>
      <c r="K953" s="12">
        <v>30541</v>
      </c>
      <c r="L953" s="12" t="str">
        <f t="shared" si="188"/>
        <v>Millennial</v>
      </c>
      <c r="M953">
        <f t="shared" ca="1" si="189"/>
        <v>41</v>
      </c>
      <c r="N953" s="12">
        <v>39755</v>
      </c>
      <c r="O953" s="14">
        <f t="shared" ca="1" si="190"/>
        <v>16</v>
      </c>
      <c r="P953" s="13">
        <v>370929</v>
      </c>
      <c r="Q953" s="13" t="str">
        <f t="shared" ca="1" si="191"/>
        <v>16 - 20 Year</v>
      </c>
      <c r="R953" s="3" t="str">
        <f t="shared" ca="1" si="194"/>
        <v>20%</v>
      </c>
      <c r="S953" s="13">
        <f t="shared" ca="1" si="192"/>
        <v>74185.8</v>
      </c>
      <c r="T953" s="13">
        <f t="shared" ca="1" si="193"/>
        <v>296743.2</v>
      </c>
      <c r="U953" t="str">
        <f>VLOOKUP(MID(B953,G953,F953-G953),Department!$A$1:$C$20,2,0)</f>
        <v>AI Engineer</v>
      </c>
      <c r="V953" t="str">
        <f>VLOOKUP(U953,Department!$B$1:$C$20,2,0)</f>
        <v>Engineering and Data</v>
      </c>
      <c r="W953" t="str">
        <f>VLOOKUP(MID(B953,FIND(":",B953,F953+1)+1,2),Employee!$G$1:$H$8,2,0)</f>
        <v>Australia</v>
      </c>
    </row>
    <row r="954" spans="1:23" x14ac:dyDescent="0.35">
      <c r="A954" t="str">
        <f t="shared" si="182"/>
        <v>EMP-PM-R6-2008</v>
      </c>
      <c r="B954" t="s">
        <v>1018</v>
      </c>
      <c r="C954" t="str">
        <f t="shared" si="185"/>
        <v>N4422</v>
      </c>
      <c r="D954" t="str">
        <f>VLOOKUP(C954,Employee!$A$1:$B$1803,2,0)</f>
        <v>Tiffany Booker</v>
      </c>
      <c r="E954" t="str">
        <f>VLOOKUP(MID(B954,FIND(":",B954,FIND(":",B954)+1)+1,1),Employee!$C$1:$D$1803,2)</f>
        <v>Female</v>
      </c>
      <c r="F954">
        <f t="shared" si="183"/>
        <v>41</v>
      </c>
      <c r="G954">
        <f t="shared" si="184"/>
        <v>39</v>
      </c>
      <c r="H954" t="str">
        <f t="shared" si="186"/>
        <v>R6</v>
      </c>
      <c r="I954" t="str">
        <f>VLOOKUP(V954,Guide!$B$12:$C$18,2,0)</f>
        <v>PM</v>
      </c>
      <c r="J954" s="12" t="str">
        <f t="shared" si="187"/>
        <v>C6</v>
      </c>
      <c r="K954" s="12">
        <v>25076</v>
      </c>
      <c r="L954" s="12" t="str">
        <f t="shared" si="188"/>
        <v>Gen X</v>
      </c>
      <c r="M954">
        <f t="shared" ca="1" si="189"/>
        <v>56</v>
      </c>
      <c r="N954" s="12">
        <v>39678</v>
      </c>
      <c r="O954" s="14">
        <f t="shared" ca="1" si="190"/>
        <v>16</v>
      </c>
      <c r="P954" s="13">
        <v>183373</v>
      </c>
      <c r="Q954" s="13" t="str">
        <f t="shared" ca="1" si="191"/>
        <v>16 - 20 Year</v>
      </c>
      <c r="R954" s="3" t="str">
        <f t="shared" ca="1" si="194"/>
        <v>20%</v>
      </c>
      <c r="S954" s="13">
        <f t="shared" ca="1" si="192"/>
        <v>36674.6</v>
      </c>
      <c r="T954" s="13">
        <f t="shared" ca="1" si="193"/>
        <v>146698.4</v>
      </c>
      <c r="U954" t="str">
        <f>VLOOKUP(MID(B954,G954,F954-G954),Department!$A$1:$C$20,2,0)</f>
        <v>UI/UX</v>
      </c>
      <c r="V954" t="str">
        <f>VLOOKUP(U954,Department!$B$1:$C$20,2,0)</f>
        <v>Product Management</v>
      </c>
      <c r="W954" t="str">
        <f>VLOOKUP(MID(B954,FIND(":",B954,F954+1)+1,2),Employee!$G$1:$H$8,2,0)</f>
        <v>France</v>
      </c>
    </row>
    <row r="955" spans="1:23" x14ac:dyDescent="0.35">
      <c r="A955" t="str">
        <f t="shared" si="182"/>
        <v>EMP-SM-R15-2011</v>
      </c>
      <c r="B955" t="s">
        <v>1019</v>
      </c>
      <c r="C955" t="str">
        <f t="shared" si="185"/>
        <v>N6480</v>
      </c>
      <c r="D955" t="str">
        <f>VLOOKUP(C955,Employee!$A$1:$B$1803,2,0)</f>
        <v>Forrest Francis</v>
      </c>
      <c r="E955" t="str">
        <f>VLOOKUP(MID(B955,FIND(":",B955,FIND(":",B955)+1)+1,1),Employee!$C$1:$D$1803,2)</f>
        <v>Male</v>
      </c>
      <c r="F955">
        <f t="shared" si="183"/>
        <v>42</v>
      </c>
      <c r="G955">
        <f t="shared" si="184"/>
        <v>39</v>
      </c>
      <c r="H955" t="str">
        <f t="shared" si="186"/>
        <v>R15</v>
      </c>
      <c r="I955" t="str">
        <f>VLOOKUP(V955,Guide!$B$12:$C$18,2,0)</f>
        <v>SM</v>
      </c>
      <c r="J955" s="12" t="str">
        <f t="shared" si="187"/>
        <v>C7</v>
      </c>
      <c r="K955" s="12">
        <v>29818</v>
      </c>
      <c r="L955" s="12" t="str">
        <f t="shared" si="188"/>
        <v>Millennial</v>
      </c>
      <c r="M955">
        <f t="shared" ca="1" si="189"/>
        <v>43</v>
      </c>
      <c r="N955" s="12">
        <v>40819</v>
      </c>
      <c r="O955" s="14">
        <f t="shared" ca="1" si="190"/>
        <v>13</v>
      </c>
      <c r="P955" s="13">
        <v>308426</v>
      </c>
      <c r="Q955" s="13" t="str">
        <f t="shared" ca="1" si="191"/>
        <v>11 - 15 Year</v>
      </c>
      <c r="R955" s="3" t="str">
        <f t="shared" ca="1" si="194"/>
        <v>15%</v>
      </c>
      <c r="S955" s="13">
        <f t="shared" ca="1" si="192"/>
        <v>46263.9</v>
      </c>
      <c r="T955" s="13">
        <f t="shared" ca="1" si="193"/>
        <v>262162.09999999998</v>
      </c>
      <c r="U955" t="str">
        <f>VLOOKUP(MID(B955,G955,F955-G955),Department!$A$1:$C$20,2,0)</f>
        <v>Sales</v>
      </c>
      <c r="V955" t="str">
        <f>VLOOKUP(U955,Department!$B$1:$C$20,2,0)</f>
        <v>Sales and Marketing</v>
      </c>
      <c r="W955" t="str">
        <f>VLOOKUP(MID(B955,FIND(":",B955,F955+1)+1,2),Employee!$G$1:$H$8,2,0)</f>
        <v>Argentina</v>
      </c>
    </row>
    <row r="956" spans="1:23" x14ac:dyDescent="0.35">
      <c r="A956" t="str">
        <f t="shared" si="182"/>
        <v>EMP-ENG-R12-2009</v>
      </c>
      <c r="B956" t="s">
        <v>1020</v>
      </c>
      <c r="C956" t="str">
        <f t="shared" si="185"/>
        <v>N4760</v>
      </c>
      <c r="D956" t="str">
        <f>VLOOKUP(C956,Employee!$A$1:$B$1803,2,0)</f>
        <v>George Weeks</v>
      </c>
      <c r="E956" t="str">
        <f>VLOOKUP(MID(B956,FIND(":",B956,FIND(":",B956)+1)+1,1),Employee!$C$1:$D$1803,2)</f>
        <v>Male</v>
      </c>
      <c r="F956">
        <f t="shared" si="183"/>
        <v>42</v>
      </c>
      <c r="G956">
        <f t="shared" si="184"/>
        <v>39</v>
      </c>
      <c r="H956" t="str">
        <f t="shared" si="186"/>
        <v>R12</v>
      </c>
      <c r="I956" t="str">
        <f>VLOOKUP(V956,Guide!$B$12:$C$18,2,0)</f>
        <v>ENG</v>
      </c>
      <c r="J956" s="12" t="str">
        <f t="shared" si="187"/>
        <v>C7</v>
      </c>
      <c r="K956" s="12">
        <v>30853</v>
      </c>
      <c r="L956" s="12" t="str">
        <f t="shared" si="188"/>
        <v>Millennial</v>
      </c>
      <c r="M956">
        <f t="shared" ca="1" si="189"/>
        <v>40</v>
      </c>
      <c r="N956" s="12">
        <v>39923</v>
      </c>
      <c r="O956" s="14">
        <f t="shared" ca="1" si="190"/>
        <v>15</v>
      </c>
      <c r="P956" s="13">
        <v>186510</v>
      </c>
      <c r="Q956" s="13" t="str">
        <f t="shared" ca="1" si="191"/>
        <v>11 - 15 Year</v>
      </c>
      <c r="R956" s="3" t="str">
        <f t="shared" ca="1" si="194"/>
        <v>15%</v>
      </c>
      <c r="S956" s="13">
        <f t="shared" ca="1" si="192"/>
        <v>27976.5</v>
      </c>
      <c r="T956" s="13">
        <f t="shared" ca="1" si="193"/>
        <v>158533.5</v>
      </c>
      <c r="U956" t="str">
        <f>VLOOKUP(MID(B956,G956,F956-G956),Department!$A$1:$C$20,2,0)</f>
        <v>Data Analyst</v>
      </c>
      <c r="V956" t="str">
        <f>VLOOKUP(U956,Department!$B$1:$C$20,2,0)</f>
        <v>Engineering and Data</v>
      </c>
      <c r="W956" t="str">
        <f>VLOOKUP(MID(B956,FIND(":",B956,F956+1)+1,2),Employee!$G$1:$H$8,2,0)</f>
        <v>Argentina</v>
      </c>
    </row>
    <row r="957" spans="1:23" x14ac:dyDescent="0.35">
      <c r="A957" t="str">
        <f t="shared" si="182"/>
        <v>EMP-SM-R9-2018</v>
      </c>
      <c r="B957" t="s">
        <v>1021</v>
      </c>
      <c r="C957" t="str">
        <f t="shared" si="185"/>
        <v>N19889</v>
      </c>
      <c r="D957" t="str">
        <f>VLOOKUP(C957,Employee!$A$1:$B$1803,2,0)</f>
        <v>Nathanael Ross</v>
      </c>
      <c r="E957" t="str">
        <f>VLOOKUP(MID(B957,FIND(":",B957,FIND(":",B957)+1)+1,1),Employee!$C$1:$D$1803,2)</f>
        <v>Male</v>
      </c>
      <c r="F957">
        <f t="shared" si="183"/>
        <v>42</v>
      </c>
      <c r="G957">
        <f t="shared" si="184"/>
        <v>40</v>
      </c>
      <c r="H957" t="str">
        <f t="shared" si="186"/>
        <v>R9</v>
      </c>
      <c r="I957" t="str">
        <f>VLOOKUP(V957,Guide!$B$12:$C$18,2,0)</f>
        <v>SM</v>
      </c>
      <c r="J957" s="12" t="str">
        <f t="shared" si="187"/>
        <v>C1</v>
      </c>
      <c r="K957" s="12">
        <v>31928</v>
      </c>
      <c r="L957" s="12" t="str">
        <f t="shared" si="188"/>
        <v>Millennial</v>
      </c>
      <c r="M957">
        <f t="shared" ca="1" si="189"/>
        <v>37</v>
      </c>
      <c r="N957" s="12">
        <v>43150</v>
      </c>
      <c r="O957" s="14">
        <f t="shared" ca="1" si="190"/>
        <v>7</v>
      </c>
      <c r="P957" s="13">
        <v>149575</v>
      </c>
      <c r="Q957" s="13" t="str">
        <f t="shared" ca="1" si="191"/>
        <v>5 - 10 Year</v>
      </c>
      <c r="R957" s="3" t="str">
        <f t="shared" ca="1" si="194"/>
        <v>10%</v>
      </c>
      <c r="S957" s="13">
        <f t="shared" ca="1" si="192"/>
        <v>14957.5</v>
      </c>
      <c r="T957" s="13">
        <f t="shared" ca="1" si="193"/>
        <v>134617.5</v>
      </c>
      <c r="U957" t="str">
        <f>VLOOKUP(MID(B957,G957,F957-G957),Department!$A$1:$C$20,2,0)</f>
        <v xml:space="preserve">Presales </v>
      </c>
      <c r="V957" t="str">
        <f>VLOOKUP(U957,Department!$B$1:$C$20,2,0)</f>
        <v>Sales and Marketing</v>
      </c>
      <c r="W957" t="str">
        <f>VLOOKUP(MID(B957,FIND(":",B957,F957+1)+1,2),Employee!$G$1:$H$8,2,0)</f>
        <v>United States Of America</v>
      </c>
    </row>
    <row r="958" spans="1:23" x14ac:dyDescent="0.35">
      <c r="A958" t="str">
        <f t="shared" si="182"/>
        <v>EMP-SM-R9-2016</v>
      </c>
      <c r="B958" t="s">
        <v>1022</v>
      </c>
      <c r="C958" t="str">
        <f t="shared" si="185"/>
        <v>N16440</v>
      </c>
      <c r="D958" t="str">
        <f>VLOOKUP(C958,Employee!$A$1:$B$1803,2,0)</f>
        <v>Ty Conway</v>
      </c>
      <c r="E958" t="str">
        <f>VLOOKUP(MID(B958,FIND(":",B958,FIND(":",B958)+1)+1,1),Employee!$C$1:$D$1803,2)</f>
        <v>Male</v>
      </c>
      <c r="F958">
        <f t="shared" si="183"/>
        <v>42</v>
      </c>
      <c r="G958">
        <f t="shared" si="184"/>
        <v>40</v>
      </c>
      <c r="H958" t="str">
        <f t="shared" si="186"/>
        <v>R9</v>
      </c>
      <c r="I958" t="str">
        <f>VLOOKUP(V958,Guide!$B$12:$C$18,2,0)</f>
        <v>SM</v>
      </c>
      <c r="J958" s="12" t="str">
        <f t="shared" si="187"/>
        <v>C2</v>
      </c>
      <c r="K958" s="12">
        <v>30187</v>
      </c>
      <c r="L958" s="12" t="str">
        <f t="shared" si="188"/>
        <v>Millennial</v>
      </c>
      <c r="M958">
        <f t="shared" ca="1" si="189"/>
        <v>42</v>
      </c>
      <c r="N958" s="12">
        <v>42569</v>
      </c>
      <c r="O958" s="14">
        <f t="shared" ca="1" si="190"/>
        <v>8</v>
      </c>
      <c r="P958" s="13">
        <v>112503</v>
      </c>
      <c r="Q958" s="13" t="str">
        <f t="shared" ca="1" si="191"/>
        <v>5 - 10 Year</v>
      </c>
      <c r="R958" s="3" t="str">
        <f t="shared" ca="1" si="194"/>
        <v>10%</v>
      </c>
      <c r="S958" s="13">
        <f t="shared" ca="1" si="192"/>
        <v>11250.300000000001</v>
      </c>
      <c r="T958" s="13">
        <f t="shared" ca="1" si="193"/>
        <v>101252.7</v>
      </c>
      <c r="U958" t="str">
        <f>VLOOKUP(MID(B958,G958,F958-G958),Department!$A$1:$C$20,2,0)</f>
        <v xml:space="preserve">Presales </v>
      </c>
      <c r="V958" t="str">
        <f>VLOOKUP(U958,Department!$B$1:$C$20,2,0)</f>
        <v>Sales and Marketing</v>
      </c>
      <c r="W958" t="str">
        <f>VLOOKUP(MID(B958,FIND(":",B958,F958+1)+1,2),Employee!$G$1:$H$8,2,0)</f>
        <v>Canada</v>
      </c>
    </row>
    <row r="959" spans="1:23" x14ac:dyDescent="0.35">
      <c r="A959" t="str">
        <f t="shared" si="182"/>
        <v>EMP-OPR-R8-2017</v>
      </c>
      <c r="B959" t="s">
        <v>1023</v>
      </c>
      <c r="C959" t="str">
        <f t="shared" si="185"/>
        <v>N17442</v>
      </c>
      <c r="D959" t="str">
        <f>VLOOKUP(C959,Employee!$A$1:$B$1803,2,0)</f>
        <v>Jacinto Arellano</v>
      </c>
      <c r="E959" t="str">
        <f>VLOOKUP(MID(B959,FIND(":",B959,FIND(":",B959)+1)+1,1),Employee!$C$1:$D$1803,2)</f>
        <v>Male</v>
      </c>
      <c r="F959">
        <f t="shared" si="183"/>
        <v>42</v>
      </c>
      <c r="G959">
        <f t="shared" si="184"/>
        <v>40</v>
      </c>
      <c r="H959" t="str">
        <f t="shared" si="186"/>
        <v>R8</v>
      </c>
      <c r="I959" t="str">
        <f>VLOOKUP(V959,Guide!$B$12:$C$18,2,0)</f>
        <v>OPR</v>
      </c>
      <c r="J959" s="12" t="str">
        <f t="shared" si="187"/>
        <v>C4</v>
      </c>
      <c r="K959" s="12">
        <v>32647</v>
      </c>
      <c r="L959" s="12" t="str">
        <f t="shared" si="188"/>
        <v>Millennial</v>
      </c>
      <c r="M959">
        <f t="shared" ca="1" si="189"/>
        <v>35</v>
      </c>
      <c r="N959" s="12">
        <v>42803</v>
      </c>
      <c r="O959" s="14">
        <f t="shared" ca="1" si="190"/>
        <v>7</v>
      </c>
      <c r="P959" s="13">
        <v>198668</v>
      </c>
      <c r="Q959" s="13" t="str">
        <f t="shared" ca="1" si="191"/>
        <v>5 - 10 Year</v>
      </c>
      <c r="R959" s="3" t="str">
        <f t="shared" ca="1" si="194"/>
        <v>10%</v>
      </c>
      <c r="S959" s="13">
        <f t="shared" ca="1" si="192"/>
        <v>19866.800000000003</v>
      </c>
      <c r="T959" s="13">
        <f t="shared" ca="1" si="193"/>
        <v>178801.2</v>
      </c>
      <c r="U959" t="str">
        <f>VLOOKUP(MID(B959,G959,F959-G959),Department!$A$1:$C$20,2,0)</f>
        <v>DevOps Engineer</v>
      </c>
      <c r="V959" t="str">
        <f>VLOOKUP(U959,Department!$B$1:$C$20,2,0)</f>
        <v>Operation</v>
      </c>
      <c r="W959" t="str">
        <f>VLOOKUP(MID(B959,FIND(":",B959,F959+1)+1,2),Employee!$G$1:$H$8,2,0)</f>
        <v>Australia</v>
      </c>
    </row>
    <row r="960" spans="1:23" x14ac:dyDescent="0.35">
      <c r="A960" t="str">
        <f t="shared" si="182"/>
        <v>EMP-OPR-R2-2014</v>
      </c>
      <c r="B960" t="s">
        <v>1024</v>
      </c>
      <c r="C960" t="str">
        <f t="shared" si="185"/>
        <v>N10505</v>
      </c>
      <c r="D960" t="str">
        <f>VLOOKUP(C960,Employee!$A$1:$B$1803,2,0)</f>
        <v>Marshall Odonnell</v>
      </c>
      <c r="E960" t="str">
        <f>VLOOKUP(MID(B960,FIND(":",B960,FIND(":",B960)+1)+1,1),Employee!$C$1:$D$1803,2)</f>
        <v>Male</v>
      </c>
      <c r="F960">
        <f t="shared" si="183"/>
        <v>42</v>
      </c>
      <c r="G960">
        <f t="shared" si="184"/>
        <v>40</v>
      </c>
      <c r="H960" t="str">
        <f t="shared" si="186"/>
        <v>R2</v>
      </c>
      <c r="I960" t="str">
        <f>VLOOKUP(V960,Guide!$B$12:$C$18,2,0)</f>
        <v>OPR</v>
      </c>
      <c r="J960" s="12" t="str">
        <f t="shared" si="187"/>
        <v>C5</v>
      </c>
      <c r="K960" s="12">
        <v>30746</v>
      </c>
      <c r="L960" s="12" t="str">
        <f t="shared" si="188"/>
        <v>Millennial</v>
      </c>
      <c r="M960">
        <f t="shared" ca="1" si="189"/>
        <v>40</v>
      </c>
      <c r="N960" s="12">
        <v>41792</v>
      </c>
      <c r="O960" s="14">
        <f t="shared" ca="1" si="190"/>
        <v>10</v>
      </c>
      <c r="P960" s="13">
        <v>235845</v>
      </c>
      <c r="Q960" s="13" t="str">
        <f t="shared" ca="1" si="191"/>
        <v>5 - 10 Year</v>
      </c>
      <c r="R960" s="3" t="str">
        <f t="shared" ca="1" si="194"/>
        <v>10%</v>
      </c>
      <c r="S960" s="13">
        <f t="shared" ca="1" si="192"/>
        <v>23584.5</v>
      </c>
      <c r="T960" s="13">
        <f t="shared" ca="1" si="193"/>
        <v>212260.5</v>
      </c>
      <c r="U960" t="str">
        <f>VLOOKUP(MID(B960,G960,F960-G960),Department!$A$1:$C$20,2,0)</f>
        <v>Network Engineer</v>
      </c>
      <c r="V960" t="str">
        <f>VLOOKUP(U960,Department!$B$1:$C$20,2,0)</f>
        <v>Operation</v>
      </c>
      <c r="W960" t="str">
        <f>VLOOKUP(MID(B960,FIND(":",B960,F960+1)+1,2),Employee!$G$1:$H$8,2,0)</f>
        <v>Germany</v>
      </c>
    </row>
    <row r="961" spans="1:23" x14ac:dyDescent="0.35">
      <c r="A961" t="str">
        <f t="shared" si="182"/>
        <v>EMP-SM-R10-2018</v>
      </c>
      <c r="B961" t="s">
        <v>1025</v>
      </c>
      <c r="C961" t="str">
        <f t="shared" si="185"/>
        <v>N8266</v>
      </c>
      <c r="D961" t="str">
        <f>VLOOKUP(C961,Employee!$A$1:$B$1803,2,0)</f>
        <v>Annmarie Garcia</v>
      </c>
      <c r="E961" t="str">
        <f>VLOOKUP(MID(B961,FIND(":",B961,FIND(":",B961)+1)+1,1),Employee!$C$1:$D$1803,2)</f>
        <v>Female</v>
      </c>
      <c r="F961">
        <f t="shared" si="183"/>
        <v>42</v>
      </c>
      <c r="G961">
        <f t="shared" si="184"/>
        <v>39</v>
      </c>
      <c r="H961" t="str">
        <f t="shared" si="186"/>
        <v>R10</v>
      </c>
      <c r="I961" t="str">
        <f>VLOOKUP(V961,Guide!$B$12:$C$18,2,0)</f>
        <v>SM</v>
      </c>
      <c r="J961" s="12" t="str">
        <f t="shared" si="187"/>
        <v>C2</v>
      </c>
      <c r="K961" s="12">
        <v>28727</v>
      </c>
      <c r="L961" s="12" t="str">
        <f t="shared" si="188"/>
        <v>Gen X</v>
      </c>
      <c r="M961">
        <f t="shared" ca="1" si="189"/>
        <v>46</v>
      </c>
      <c r="N961" s="12">
        <v>43311</v>
      </c>
      <c r="O961" s="14">
        <f t="shared" ca="1" si="190"/>
        <v>6</v>
      </c>
      <c r="P961" s="13">
        <v>195114</v>
      </c>
      <c r="Q961" s="13" t="str">
        <f t="shared" ca="1" si="191"/>
        <v>5 - 10 Year</v>
      </c>
      <c r="R961" s="3" t="str">
        <f t="shared" ca="1" si="194"/>
        <v>10%</v>
      </c>
      <c r="S961" s="13">
        <f t="shared" ca="1" si="192"/>
        <v>19511.400000000001</v>
      </c>
      <c r="T961" s="13">
        <f t="shared" ca="1" si="193"/>
        <v>175602.6</v>
      </c>
      <c r="U961" t="str">
        <f>VLOOKUP(MID(B961,G961,F961-G961),Department!$A$1:$C$20,2,0)</f>
        <v>Marketing</v>
      </c>
      <c r="V961" t="str">
        <f>VLOOKUP(U961,Department!$B$1:$C$20,2,0)</f>
        <v>Sales and Marketing</v>
      </c>
      <c r="W961" t="str">
        <f>VLOOKUP(MID(B961,FIND(":",B961,F961+1)+1,2),Employee!$G$1:$H$8,2,0)</f>
        <v>Canada</v>
      </c>
    </row>
    <row r="962" spans="1:23" x14ac:dyDescent="0.35">
      <c r="A962" t="str">
        <f t="shared" ref="A962:A1025" si="195">CONCATENATE("EMP","-",I962,"-",MID(B962,G962,F962-G962),"-",YEAR(N962))</f>
        <v>EMP-FN-R19-2013</v>
      </c>
      <c r="B962" t="s">
        <v>1026</v>
      </c>
      <c r="C962" t="str">
        <f t="shared" si="185"/>
        <v>N8433</v>
      </c>
      <c r="D962" t="str">
        <f>VLOOKUP(C962,Employee!$A$1:$B$1803,2,0)</f>
        <v>Genevieve Cooper</v>
      </c>
      <c r="E962" t="str">
        <f>VLOOKUP(MID(B962,FIND(":",B962,FIND(":",B962)+1)+1,1),Employee!$C$1:$D$1803,2)</f>
        <v>Female</v>
      </c>
      <c r="F962">
        <f t="shared" ref="F962:F1025" si="196">FIND(",",B962,G962+1)</f>
        <v>42</v>
      </c>
      <c r="G962">
        <f t="shared" ref="G962:G1025" si="197">FIND(":",B962,FIND(":",B962,FIND(":",B962)+1)+1)+1</f>
        <v>39</v>
      </c>
      <c r="H962" t="str">
        <f t="shared" si="186"/>
        <v>R19</v>
      </c>
      <c r="I962" t="str">
        <f>VLOOKUP(V962,Guide!$B$12:$C$18,2,0)</f>
        <v>FN</v>
      </c>
      <c r="J962" s="12" t="str">
        <f t="shared" si="187"/>
        <v>C1</v>
      </c>
      <c r="K962" s="12">
        <v>31406</v>
      </c>
      <c r="L962" s="12" t="str">
        <f t="shared" si="188"/>
        <v>Millennial</v>
      </c>
      <c r="M962">
        <f t="shared" ca="1" si="189"/>
        <v>39</v>
      </c>
      <c r="N962" s="12">
        <v>41386</v>
      </c>
      <c r="O962" s="14">
        <f t="shared" ca="1" si="190"/>
        <v>11</v>
      </c>
      <c r="P962" s="13">
        <v>195954</v>
      </c>
      <c r="Q962" s="13" t="str">
        <f t="shared" ca="1" si="191"/>
        <v>11 - 15 Year</v>
      </c>
      <c r="R962" s="3" t="str">
        <f t="shared" ca="1" si="194"/>
        <v>15%</v>
      </c>
      <c r="S962" s="13">
        <f t="shared" ca="1" si="192"/>
        <v>29393.1</v>
      </c>
      <c r="T962" s="13">
        <f t="shared" ca="1" si="193"/>
        <v>166560.9</v>
      </c>
      <c r="U962" t="str">
        <f>VLOOKUP(MID(B962,G962,F962-G962),Department!$A$1:$C$20,2,0)</f>
        <v>Accounting</v>
      </c>
      <c r="V962" t="str">
        <f>VLOOKUP(U962,Department!$B$1:$C$20,2,0)</f>
        <v>Finance</v>
      </c>
      <c r="W962" t="str">
        <f>VLOOKUP(MID(B962,FIND(":",B962,F962+1)+1,2),Employee!$G$1:$H$8,2,0)</f>
        <v>United States Of America</v>
      </c>
    </row>
    <row r="963" spans="1:23" x14ac:dyDescent="0.35">
      <c r="A963" t="str">
        <f t="shared" si="195"/>
        <v>EMP-OPR-R16-2018</v>
      </c>
      <c r="B963" t="s">
        <v>1027</v>
      </c>
      <c r="C963" t="str">
        <f t="shared" ref="C963:C1026" si="198">MID(B963,FIND(":",B963)+1,FIND(",",B963)-(FIND(":",B963)+1))</f>
        <v>N19969</v>
      </c>
      <c r="D963" t="str">
        <f>VLOOKUP(C963,Employee!$A$1:$B$1803,2,0)</f>
        <v>Dale Doyle</v>
      </c>
      <c r="E963" t="str">
        <f>VLOOKUP(MID(B963,FIND(":",B963,FIND(":",B963)+1)+1,1),Employee!$C$1:$D$1803,2)</f>
        <v>Male</v>
      </c>
      <c r="F963">
        <f t="shared" si="196"/>
        <v>43</v>
      </c>
      <c r="G963">
        <f t="shared" si="197"/>
        <v>40</v>
      </c>
      <c r="H963" t="str">
        <f t="shared" ref="H963:H1026" si="199">MID(B963,G963,F963-G963)</f>
        <v>R16</v>
      </c>
      <c r="I963" t="str">
        <f>VLOOKUP(V963,Guide!$B$12:$C$18,2,0)</f>
        <v>OPR</v>
      </c>
      <c r="J963" s="12" t="str">
        <f t="shared" ref="J963:J1026" si="200">MID(B963,FIND(":",B963,F963+1)+1,2)</f>
        <v>C7</v>
      </c>
      <c r="K963" s="12">
        <v>32826</v>
      </c>
      <c r="L963" s="12" t="str">
        <f t="shared" ref="L963:L1026" si="201">IF(YEAR(K963)&gt;=2013, "Gen Alpha", IF(YEAR(K963)&gt;=1997, "Gen Z", IF(YEAR(K963)&gt;=1981, "Millennial", IF(YEAR(K963)&gt;=1965, "Gen X", IF(YEAR(K963)&gt;=1946, "Baby Boomer", "Sebelum Baby Boomer")))))</f>
        <v>Millennial</v>
      </c>
      <c r="M963">
        <f t="shared" ref="M963:M1026" ca="1" si="202">ROUNDDOWN(YEARFRAC(K963,TODAY()),0)</f>
        <v>35</v>
      </c>
      <c r="N963" s="12">
        <v>43172</v>
      </c>
      <c r="O963" s="14">
        <f t="shared" ref="O963:O1026" ca="1" si="203">ROUNDDOWN(YEARFRAC(N963,TODAY()),0)</f>
        <v>6</v>
      </c>
      <c r="P963" s="13">
        <v>173015</v>
      </c>
      <c r="Q963" s="13" t="str">
        <f t="shared" ref="Q963:Q1026" ca="1" si="204">_xlfn.IFS(R963="10%","5 - 10 Year",R963="15%","11 - 15 Year",R963="20%","16 - 20 Year")</f>
        <v>5 - 10 Year</v>
      </c>
      <c r="R963" s="3" t="str">
        <f t="shared" ca="1" si="194"/>
        <v>10%</v>
      </c>
      <c r="S963" s="13">
        <f t="shared" ref="S963:S1026" ca="1" si="205">P963*R963</f>
        <v>17301.5</v>
      </c>
      <c r="T963" s="13">
        <f t="shared" ref="T963:T1026" ca="1" si="206">P963-S963</f>
        <v>155713.5</v>
      </c>
      <c r="U963" t="str">
        <f>VLOOKUP(MID(B963,G963,F963-G963),Department!$A$1:$C$20,2,0)</f>
        <v>IT Support</v>
      </c>
      <c r="V963" t="str">
        <f>VLOOKUP(U963,Department!$B$1:$C$20,2,0)</f>
        <v>Operation</v>
      </c>
      <c r="W963" t="str">
        <f>VLOOKUP(MID(B963,FIND(":",B963,F963+1)+1,2),Employee!$G$1:$H$8,2,0)</f>
        <v>Argentina</v>
      </c>
    </row>
    <row r="964" spans="1:23" x14ac:dyDescent="0.35">
      <c r="A964" t="str">
        <f t="shared" si="195"/>
        <v>EMP-OPR-R11-2015</v>
      </c>
      <c r="B964" t="s">
        <v>1028</v>
      </c>
      <c r="C964" t="str">
        <f t="shared" si="198"/>
        <v>N14255</v>
      </c>
      <c r="D964" t="str">
        <f>VLOOKUP(C964,Employee!$A$1:$B$1803,2,0)</f>
        <v>Horace Wilkinson</v>
      </c>
      <c r="E964" t="str">
        <f>VLOOKUP(MID(B964,FIND(":",B964,FIND(":",B964)+1)+1,1),Employee!$C$1:$D$1803,2)</f>
        <v>Male</v>
      </c>
      <c r="F964">
        <f t="shared" si="196"/>
        <v>43</v>
      </c>
      <c r="G964">
        <f t="shared" si="197"/>
        <v>40</v>
      </c>
      <c r="H964" t="str">
        <f t="shared" si="199"/>
        <v>R11</v>
      </c>
      <c r="I964" t="str">
        <f>VLOOKUP(V964,Guide!$B$12:$C$18,2,0)</f>
        <v>OPR</v>
      </c>
      <c r="J964" s="12" t="str">
        <f t="shared" si="200"/>
        <v>C2</v>
      </c>
      <c r="K964" s="12">
        <v>33751</v>
      </c>
      <c r="L964" s="12" t="str">
        <f t="shared" si="201"/>
        <v>Millennial</v>
      </c>
      <c r="M964">
        <f t="shared" ca="1" si="202"/>
        <v>32</v>
      </c>
      <c r="N964" s="12">
        <v>42142</v>
      </c>
      <c r="O964" s="14">
        <f t="shared" ca="1" si="203"/>
        <v>9</v>
      </c>
      <c r="P964" s="13">
        <v>103009</v>
      </c>
      <c r="Q964" s="13" t="str">
        <f t="shared" ca="1" si="204"/>
        <v>5 - 10 Year</v>
      </c>
      <c r="R964" s="3" t="str">
        <f t="shared" ref="R964:R1027" ca="1" si="207">_xlfn.IFS(AND(O964&gt;=5,O964&lt;=10),"10%",AND(O964&gt;=11,O964&lt;=15),"15%",AND(O964&gt;=16,O964&lt;=20),"20%")</f>
        <v>10%</v>
      </c>
      <c r="S964" s="13">
        <f t="shared" ca="1" si="205"/>
        <v>10300.900000000001</v>
      </c>
      <c r="T964" s="13">
        <f t="shared" ca="1" si="206"/>
        <v>92708.1</v>
      </c>
      <c r="U964" t="str">
        <f>VLOOKUP(MID(B964,G964,F964-G964),Department!$A$1:$C$20,2,0)</f>
        <v>Technical Support</v>
      </c>
      <c r="V964" t="str">
        <f>VLOOKUP(U964,Department!$B$1:$C$20,2,0)</f>
        <v>Operation</v>
      </c>
      <c r="W964" t="str">
        <f>VLOOKUP(MID(B964,FIND(":",B964,F964+1)+1,2),Employee!$G$1:$H$8,2,0)</f>
        <v>Canada</v>
      </c>
    </row>
    <row r="965" spans="1:23" x14ac:dyDescent="0.35">
      <c r="A965" t="str">
        <f t="shared" si="195"/>
        <v>EMP-PM-R5-2012</v>
      </c>
      <c r="B965" t="s">
        <v>1029</v>
      </c>
      <c r="C965" t="str">
        <f t="shared" si="198"/>
        <v>N7668</v>
      </c>
      <c r="D965" t="str">
        <f>VLOOKUP(C965,Employee!$A$1:$B$1803,2,0)</f>
        <v>Hosea Acosta</v>
      </c>
      <c r="E965" t="str">
        <f>VLOOKUP(MID(B965,FIND(":",B965,FIND(":",B965)+1)+1,1),Employee!$C$1:$D$1803,2)</f>
        <v>Male</v>
      </c>
      <c r="F965">
        <f t="shared" si="196"/>
        <v>41</v>
      </c>
      <c r="G965">
        <f t="shared" si="197"/>
        <v>39</v>
      </c>
      <c r="H965" t="str">
        <f t="shared" si="199"/>
        <v>R5</v>
      </c>
      <c r="I965" t="str">
        <f>VLOOKUP(V965,Guide!$B$12:$C$18,2,0)</f>
        <v>PM</v>
      </c>
      <c r="J965" s="12" t="str">
        <f t="shared" si="200"/>
        <v>C6</v>
      </c>
      <c r="K965" s="12">
        <v>30551</v>
      </c>
      <c r="L965" s="12" t="str">
        <f t="shared" si="201"/>
        <v>Millennial</v>
      </c>
      <c r="M965">
        <f t="shared" ca="1" si="202"/>
        <v>41</v>
      </c>
      <c r="N965" s="12">
        <v>41190</v>
      </c>
      <c r="O965" s="14">
        <f t="shared" ca="1" si="203"/>
        <v>12</v>
      </c>
      <c r="P965" s="13">
        <v>240056</v>
      </c>
      <c r="Q965" s="13" t="str">
        <f t="shared" ca="1" si="204"/>
        <v>11 - 15 Year</v>
      </c>
      <c r="R965" s="3" t="str">
        <f t="shared" ca="1" si="207"/>
        <v>15%</v>
      </c>
      <c r="S965" s="13">
        <f t="shared" ca="1" si="205"/>
        <v>36008.400000000001</v>
      </c>
      <c r="T965" s="13">
        <f t="shared" ca="1" si="206"/>
        <v>204047.6</v>
      </c>
      <c r="U965" t="str">
        <f>VLOOKUP(MID(B965,G965,F965-G965),Department!$A$1:$C$20,2,0)</f>
        <v>Product Manager</v>
      </c>
      <c r="V965" t="str">
        <f>VLOOKUP(U965,Department!$B$1:$C$20,2,0)</f>
        <v>Product Management</v>
      </c>
      <c r="W965" t="str">
        <f>VLOOKUP(MID(B965,FIND(":",B965,F965+1)+1,2),Employee!$G$1:$H$8,2,0)</f>
        <v>France</v>
      </c>
    </row>
    <row r="966" spans="1:23" x14ac:dyDescent="0.35">
      <c r="A966" t="str">
        <f t="shared" si="195"/>
        <v>EMP-OPR-R8-2016</v>
      </c>
      <c r="B966" t="s">
        <v>1030</v>
      </c>
      <c r="C966" t="str">
        <f t="shared" si="198"/>
        <v>N16360</v>
      </c>
      <c r="D966" t="str">
        <f>VLOOKUP(C966,Employee!$A$1:$B$1803,2,0)</f>
        <v>Tristan Briggs</v>
      </c>
      <c r="E966" t="str">
        <f>VLOOKUP(MID(B966,FIND(":",B966,FIND(":",B966)+1)+1,1),Employee!$C$1:$D$1803,2)</f>
        <v>Male</v>
      </c>
      <c r="F966">
        <f t="shared" si="196"/>
        <v>42</v>
      </c>
      <c r="G966">
        <f t="shared" si="197"/>
        <v>40</v>
      </c>
      <c r="H966" t="str">
        <f t="shared" si="199"/>
        <v>R8</v>
      </c>
      <c r="I966" t="str">
        <f>VLOOKUP(V966,Guide!$B$12:$C$18,2,0)</f>
        <v>OPR</v>
      </c>
      <c r="J966" s="12" t="str">
        <f t="shared" si="200"/>
        <v>C3</v>
      </c>
      <c r="K966" s="12">
        <v>31788</v>
      </c>
      <c r="L966" s="12" t="str">
        <f t="shared" si="201"/>
        <v>Millennial</v>
      </c>
      <c r="M966">
        <f t="shared" ca="1" si="202"/>
        <v>38</v>
      </c>
      <c r="N966" s="12">
        <v>42555</v>
      </c>
      <c r="O966" s="14">
        <f t="shared" ca="1" si="203"/>
        <v>8</v>
      </c>
      <c r="P966" s="13">
        <v>211092</v>
      </c>
      <c r="Q966" s="13" t="str">
        <f t="shared" ca="1" si="204"/>
        <v>5 - 10 Year</v>
      </c>
      <c r="R966" s="3" t="str">
        <f t="shared" ca="1" si="207"/>
        <v>10%</v>
      </c>
      <c r="S966" s="13">
        <f t="shared" ca="1" si="205"/>
        <v>21109.200000000001</v>
      </c>
      <c r="T966" s="13">
        <f t="shared" ca="1" si="206"/>
        <v>189982.8</v>
      </c>
      <c r="U966" t="str">
        <f>VLOOKUP(MID(B966,G966,F966-G966),Department!$A$1:$C$20,2,0)</f>
        <v>DevOps Engineer</v>
      </c>
      <c r="V966" t="str">
        <f>VLOOKUP(U966,Department!$B$1:$C$20,2,0)</f>
        <v>Operation</v>
      </c>
      <c r="W966" t="str">
        <f>VLOOKUP(MID(B966,FIND(":",B966,F966+1)+1,2),Employee!$G$1:$H$8,2,0)</f>
        <v>United Kingdom</v>
      </c>
    </row>
    <row r="967" spans="1:23" x14ac:dyDescent="0.35">
      <c r="A967" t="str">
        <f t="shared" si="195"/>
        <v>EMP-ENG-R13-2013</v>
      </c>
      <c r="B967" t="s">
        <v>1031</v>
      </c>
      <c r="C967" t="str">
        <f t="shared" si="198"/>
        <v>N8768</v>
      </c>
      <c r="D967" t="str">
        <f>VLOOKUP(C967,Employee!$A$1:$B$1803,2,0)</f>
        <v>Dana Robbins</v>
      </c>
      <c r="E967" t="str">
        <f>VLOOKUP(MID(B967,FIND(":",B967,FIND(":",B967)+1)+1,1),Employee!$C$1:$D$1803,2)</f>
        <v>Male</v>
      </c>
      <c r="F967">
        <f t="shared" si="196"/>
        <v>42</v>
      </c>
      <c r="G967">
        <f t="shared" si="197"/>
        <v>39</v>
      </c>
      <c r="H967" t="str">
        <f t="shared" si="199"/>
        <v>R13</v>
      </c>
      <c r="I967" t="str">
        <f>VLOOKUP(V967,Guide!$B$12:$C$18,2,0)</f>
        <v>ENG</v>
      </c>
      <c r="J967" s="12" t="str">
        <f t="shared" si="200"/>
        <v>C5</v>
      </c>
      <c r="K967" s="12">
        <v>32278</v>
      </c>
      <c r="L967" s="12" t="str">
        <f t="shared" si="201"/>
        <v>Millennial</v>
      </c>
      <c r="M967">
        <f t="shared" ca="1" si="202"/>
        <v>36</v>
      </c>
      <c r="N967" s="12">
        <v>41449</v>
      </c>
      <c r="O967" s="14">
        <f t="shared" ca="1" si="203"/>
        <v>11</v>
      </c>
      <c r="P967" s="13">
        <v>144956</v>
      </c>
      <c r="Q967" s="13" t="str">
        <f t="shared" ca="1" si="204"/>
        <v>11 - 15 Year</v>
      </c>
      <c r="R967" s="3" t="str">
        <f t="shared" ca="1" si="207"/>
        <v>15%</v>
      </c>
      <c r="S967" s="13">
        <f t="shared" ca="1" si="205"/>
        <v>21743.399999999998</v>
      </c>
      <c r="T967" s="13">
        <f t="shared" ca="1" si="206"/>
        <v>123212.6</v>
      </c>
      <c r="U967" t="str">
        <f>VLOOKUP(MID(B967,G967,F967-G967),Department!$A$1:$C$20,2,0)</f>
        <v>Data Engineer</v>
      </c>
      <c r="V967" t="str">
        <f>VLOOKUP(U967,Department!$B$1:$C$20,2,0)</f>
        <v>Engineering and Data</v>
      </c>
      <c r="W967" t="str">
        <f>VLOOKUP(MID(B967,FIND(":",B967,F967+1)+1,2),Employee!$G$1:$H$8,2,0)</f>
        <v>Germany</v>
      </c>
    </row>
    <row r="968" spans="1:23" x14ac:dyDescent="0.35">
      <c r="A968" t="str">
        <f t="shared" si="195"/>
        <v>EMP-ENG-R1-2013</v>
      </c>
      <c r="B968" t="s">
        <v>1032</v>
      </c>
      <c r="C968" t="str">
        <f t="shared" si="198"/>
        <v>N8090</v>
      </c>
      <c r="D968" t="str">
        <f>VLOOKUP(C968,Employee!$A$1:$B$1803,2,0)</f>
        <v>Burt Vincent</v>
      </c>
      <c r="E968" t="str">
        <f>VLOOKUP(MID(B968,FIND(":",B968,FIND(":",B968)+1)+1,1),Employee!$C$1:$D$1803,2)</f>
        <v>Male</v>
      </c>
      <c r="F968">
        <f t="shared" si="196"/>
        <v>41</v>
      </c>
      <c r="G968">
        <f t="shared" si="197"/>
        <v>39</v>
      </c>
      <c r="H968" t="str">
        <f t="shared" si="199"/>
        <v>R1</v>
      </c>
      <c r="I968" t="str">
        <f>VLOOKUP(V968,Guide!$B$12:$C$18,2,0)</f>
        <v>ENG</v>
      </c>
      <c r="J968" s="12" t="str">
        <f t="shared" si="200"/>
        <v>C5</v>
      </c>
      <c r="K968" s="12">
        <v>29223</v>
      </c>
      <c r="L968" s="12" t="str">
        <f t="shared" si="201"/>
        <v>Gen X</v>
      </c>
      <c r="M968">
        <f t="shared" ca="1" si="202"/>
        <v>45</v>
      </c>
      <c r="N968" s="12">
        <v>41309</v>
      </c>
      <c r="O968" s="14">
        <f t="shared" ca="1" si="203"/>
        <v>12</v>
      </c>
      <c r="P968" s="13">
        <v>280565</v>
      </c>
      <c r="Q968" s="13" t="str">
        <f t="shared" ca="1" si="204"/>
        <v>11 - 15 Year</v>
      </c>
      <c r="R968" s="3" t="str">
        <f t="shared" ca="1" si="207"/>
        <v>15%</v>
      </c>
      <c r="S968" s="13">
        <f t="shared" ca="1" si="205"/>
        <v>42084.75</v>
      </c>
      <c r="T968" s="13">
        <f t="shared" ca="1" si="206"/>
        <v>238480.25</v>
      </c>
      <c r="U968" t="str">
        <f>VLOOKUP(MID(B968,G968,F968-G968),Department!$A$1:$C$20,2,0)</f>
        <v>BackEnd Developer</v>
      </c>
      <c r="V968" t="str">
        <f>VLOOKUP(U968,Department!$B$1:$C$20,2,0)</f>
        <v>Engineering and Data</v>
      </c>
      <c r="W968" t="str">
        <f>VLOOKUP(MID(B968,FIND(":",B968,F968+1)+1,2),Employee!$G$1:$H$8,2,0)</f>
        <v>Germany</v>
      </c>
    </row>
    <row r="969" spans="1:23" x14ac:dyDescent="0.35">
      <c r="A969" t="str">
        <f t="shared" si="195"/>
        <v>EMP-OPR-R17-2017</v>
      </c>
      <c r="B969" t="s">
        <v>1033</v>
      </c>
      <c r="C969" t="str">
        <f t="shared" si="198"/>
        <v>N19021</v>
      </c>
      <c r="D969" t="str">
        <f>VLOOKUP(C969,Employee!$A$1:$B$1803,2,0)</f>
        <v>Pierre Andersen</v>
      </c>
      <c r="E969" t="str">
        <f>VLOOKUP(MID(B969,FIND(":",B969,FIND(":",B969)+1)+1,1),Employee!$C$1:$D$1803,2)</f>
        <v>Male</v>
      </c>
      <c r="F969">
        <f t="shared" si="196"/>
        <v>43</v>
      </c>
      <c r="G969">
        <f t="shared" si="197"/>
        <v>40</v>
      </c>
      <c r="H969" t="str">
        <f t="shared" si="199"/>
        <v>R17</v>
      </c>
      <c r="I969" t="str">
        <f>VLOOKUP(V969,Guide!$B$12:$C$18,2,0)</f>
        <v>OPR</v>
      </c>
      <c r="J969" s="12" t="str">
        <f t="shared" si="200"/>
        <v>C6</v>
      </c>
      <c r="K969" s="12">
        <v>27242</v>
      </c>
      <c r="L969" s="12" t="str">
        <f t="shared" si="201"/>
        <v>Gen X</v>
      </c>
      <c r="M969">
        <f t="shared" ca="1" si="202"/>
        <v>50</v>
      </c>
      <c r="N969" s="12">
        <v>42996</v>
      </c>
      <c r="O969" s="14">
        <f t="shared" ca="1" si="203"/>
        <v>7</v>
      </c>
      <c r="P969" s="13">
        <v>318362</v>
      </c>
      <c r="Q969" s="13" t="str">
        <f t="shared" ca="1" si="204"/>
        <v>5 - 10 Year</v>
      </c>
      <c r="R969" s="3" t="str">
        <f t="shared" ca="1" si="207"/>
        <v>10%</v>
      </c>
      <c r="S969" s="13">
        <f t="shared" ca="1" si="205"/>
        <v>31836.2</v>
      </c>
      <c r="T969" s="13">
        <f t="shared" ca="1" si="206"/>
        <v>286525.8</v>
      </c>
      <c r="U969" t="str">
        <f>VLOOKUP(MID(B969,G969,F969-G969),Department!$A$1:$C$20,2,0)</f>
        <v>Database Administrator</v>
      </c>
      <c r="V969" t="str">
        <f>VLOOKUP(U969,Department!$B$1:$C$20,2,0)</f>
        <v>Operation</v>
      </c>
      <c r="W969" t="str">
        <f>VLOOKUP(MID(B969,FIND(":",B969,F969+1)+1,2),Employee!$G$1:$H$8,2,0)</f>
        <v>France</v>
      </c>
    </row>
    <row r="970" spans="1:23" x14ac:dyDescent="0.35">
      <c r="A970" t="str">
        <f t="shared" si="195"/>
        <v>EMP-ENG-R1-2017</v>
      </c>
      <c r="B970" t="s">
        <v>1034</v>
      </c>
      <c r="C970" t="str">
        <f t="shared" si="198"/>
        <v>N17164</v>
      </c>
      <c r="D970" t="str">
        <f>VLOOKUP(C970,Employee!$A$1:$B$1803,2,0)</f>
        <v>Lesley Ellison</v>
      </c>
      <c r="E970" t="str">
        <f>VLOOKUP(MID(B970,FIND(":",B970,FIND(":",B970)+1)+1,1),Employee!$C$1:$D$1803,2)</f>
        <v>Male</v>
      </c>
      <c r="F970">
        <f t="shared" si="196"/>
        <v>42</v>
      </c>
      <c r="G970">
        <f t="shared" si="197"/>
        <v>40</v>
      </c>
      <c r="H970" t="str">
        <f t="shared" si="199"/>
        <v>R1</v>
      </c>
      <c r="I970" t="str">
        <f>VLOOKUP(V970,Guide!$B$12:$C$18,2,0)</f>
        <v>ENG</v>
      </c>
      <c r="J970" s="12" t="str">
        <f t="shared" si="200"/>
        <v>C6</v>
      </c>
      <c r="K970" s="12">
        <v>31529</v>
      </c>
      <c r="L970" s="12" t="str">
        <f t="shared" si="201"/>
        <v>Millennial</v>
      </c>
      <c r="M970">
        <f t="shared" ca="1" si="202"/>
        <v>38</v>
      </c>
      <c r="N970" s="12">
        <v>42747</v>
      </c>
      <c r="O970" s="14">
        <f t="shared" ca="1" si="203"/>
        <v>8</v>
      </c>
      <c r="P970" s="13">
        <v>278879</v>
      </c>
      <c r="Q970" s="13" t="str">
        <f t="shared" ca="1" si="204"/>
        <v>5 - 10 Year</v>
      </c>
      <c r="R970" s="3" t="str">
        <f t="shared" ca="1" si="207"/>
        <v>10%</v>
      </c>
      <c r="S970" s="13">
        <f t="shared" ca="1" si="205"/>
        <v>27887.9</v>
      </c>
      <c r="T970" s="13">
        <f t="shared" ca="1" si="206"/>
        <v>250991.1</v>
      </c>
      <c r="U970" t="str">
        <f>VLOOKUP(MID(B970,G970,F970-G970),Department!$A$1:$C$20,2,0)</f>
        <v>BackEnd Developer</v>
      </c>
      <c r="V970" t="str">
        <f>VLOOKUP(U970,Department!$B$1:$C$20,2,0)</f>
        <v>Engineering and Data</v>
      </c>
      <c r="W970" t="str">
        <f>VLOOKUP(MID(B970,FIND(":",B970,F970+1)+1,2),Employee!$G$1:$H$8,2,0)</f>
        <v>France</v>
      </c>
    </row>
    <row r="971" spans="1:23" x14ac:dyDescent="0.35">
      <c r="A971" t="str">
        <f t="shared" si="195"/>
        <v>EMP-ENG-R13-2015</v>
      </c>
      <c r="B971" t="s">
        <v>1035</v>
      </c>
      <c r="C971" t="str">
        <f t="shared" si="198"/>
        <v>N15049</v>
      </c>
      <c r="D971" t="str">
        <f>VLOOKUP(C971,Employee!$A$1:$B$1803,2,0)</f>
        <v>Erasmo Bird</v>
      </c>
      <c r="E971" t="str">
        <f>VLOOKUP(MID(B971,FIND(":",B971,FIND(":",B971)+1)+1,1),Employee!$C$1:$D$1803,2)</f>
        <v>Male</v>
      </c>
      <c r="F971">
        <f t="shared" si="196"/>
        <v>43</v>
      </c>
      <c r="G971">
        <f t="shared" si="197"/>
        <v>40</v>
      </c>
      <c r="H971" t="str">
        <f t="shared" si="199"/>
        <v>R13</v>
      </c>
      <c r="I971" t="str">
        <f>VLOOKUP(V971,Guide!$B$12:$C$18,2,0)</f>
        <v>ENG</v>
      </c>
      <c r="J971" s="12" t="str">
        <f t="shared" si="200"/>
        <v>C6</v>
      </c>
      <c r="K971" s="12">
        <v>30090</v>
      </c>
      <c r="L971" s="12" t="str">
        <f t="shared" si="201"/>
        <v>Millennial</v>
      </c>
      <c r="M971">
        <f t="shared" ca="1" si="202"/>
        <v>42</v>
      </c>
      <c r="N971" s="12">
        <v>42275</v>
      </c>
      <c r="O971" s="14">
        <f t="shared" ca="1" si="203"/>
        <v>9</v>
      </c>
      <c r="P971" s="13">
        <v>176051</v>
      </c>
      <c r="Q971" s="13" t="str">
        <f t="shared" ca="1" si="204"/>
        <v>5 - 10 Year</v>
      </c>
      <c r="R971" s="3" t="str">
        <f t="shared" ca="1" si="207"/>
        <v>10%</v>
      </c>
      <c r="S971" s="13">
        <f t="shared" ca="1" si="205"/>
        <v>17605.100000000002</v>
      </c>
      <c r="T971" s="13">
        <f t="shared" ca="1" si="206"/>
        <v>158445.9</v>
      </c>
      <c r="U971" t="str">
        <f>VLOOKUP(MID(B971,G971,F971-G971),Department!$A$1:$C$20,2,0)</f>
        <v>Data Engineer</v>
      </c>
      <c r="V971" t="str">
        <f>VLOOKUP(U971,Department!$B$1:$C$20,2,0)</f>
        <v>Engineering and Data</v>
      </c>
      <c r="W971" t="str">
        <f>VLOOKUP(MID(B971,FIND(":",B971,F971+1)+1,2),Employee!$G$1:$H$8,2,0)</f>
        <v>France</v>
      </c>
    </row>
    <row r="972" spans="1:23" x14ac:dyDescent="0.35">
      <c r="A972" t="str">
        <f t="shared" si="195"/>
        <v>EMP-OPR-R17-2013</v>
      </c>
      <c r="B972" t="s">
        <v>1036</v>
      </c>
      <c r="C972" t="str">
        <f t="shared" si="198"/>
        <v>N3245</v>
      </c>
      <c r="D972" t="str">
        <f>VLOOKUP(C972,Employee!$A$1:$B$1803,2,0)</f>
        <v>Coleman Davies</v>
      </c>
      <c r="E972" t="str">
        <f>VLOOKUP(MID(B972,FIND(":",B972,FIND(":",B972)+1)+1,1),Employee!$C$1:$D$1803,2)</f>
        <v>Male</v>
      </c>
      <c r="F972">
        <f t="shared" si="196"/>
        <v>42</v>
      </c>
      <c r="G972">
        <f t="shared" si="197"/>
        <v>39</v>
      </c>
      <c r="H972" t="str">
        <f t="shared" si="199"/>
        <v>R17</v>
      </c>
      <c r="I972" t="str">
        <f>VLOOKUP(V972,Guide!$B$12:$C$18,2,0)</f>
        <v>OPR</v>
      </c>
      <c r="J972" s="12" t="str">
        <f t="shared" si="200"/>
        <v>C2</v>
      </c>
      <c r="K972" s="12">
        <v>29999</v>
      </c>
      <c r="L972" s="12" t="str">
        <f t="shared" si="201"/>
        <v>Millennial</v>
      </c>
      <c r="M972">
        <f t="shared" ca="1" si="202"/>
        <v>43</v>
      </c>
      <c r="N972" s="12">
        <v>41284</v>
      </c>
      <c r="O972" s="14">
        <f t="shared" ca="1" si="203"/>
        <v>12</v>
      </c>
      <c r="P972" s="13">
        <v>148170</v>
      </c>
      <c r="Q972" s="13" t="str">
        <f t="shared" ca="1" si="204"/>
        <v>11 - 15 Year</v>
      </c>
      <c r="R972" s="3" t="str">
        <f t="shared" ca="1" si="207"/>
        <v>15%</v>
      </c>
      <c r="S972" s="13">
        <f t="shared" ca="1" si="205"/>
        <v>22225.5</v>
      </c>
      <c r="T972" s="13">
        <f t="shared" ca="1" si="206"/>
        <v>125944.5</v>
      </c>
      <c r="U972" t="str">
        <f>VLOOKUP(MID(B972,G972,F972-G972),Department!$A$1:$C$20,2,0)</f>
        <v>Database Administrator</v>
      </c>
      <c r="V972" t="str">
        <f>VLOOKUP(U972,Department!$B$1:$C$20,2,0)</f>
        <v>Operation</v>
      </c>
      <c r="W972" t="str">
        <f>VLOOKUP(MID(B972,FIND(":",B972,F972+1)+1,2),Employee!$G$1:$H$8,2,0)</f>
        <v>Canada</v>
      </c>
    </row>
    <row r="973" spans="1:23" x14ac:dyDescent="0.35">
      <c r="A973" t="str">
        <f t="shared" si="195"/>
        <v>EMP-OPR-R11-2015</v>
      </c>
      <c r="B973" t="s">
        <v>1037</v>
      </c>
      <c r="C973" t="str">
        <f t="shared" si="198"/>
        <v>N14785</v>
      </c>
      <c r="D973" t="str">
        <f>VLOOKUP(C973,Employee!$A$1:$B$1803,2,0)</f>
        <v>Aldo Daniel</v>
      </c>
      <c r="E973" t="str">
        <f>VLOOKUP(MID(B973,FIND(":",B973,FIND(":",B973)+1)+1,1),Employee!$C$1:$D$1803,2)</f>
        <v>Male</v>
      </c>
      <c r="F973">
        <f t="shared" si="196"/>
        <v>43</v>
      </c>
      <c r="G973">
        <f t="shared" si="197"/>
        <v>40</v>
      </c>
      <c r="H973" t="str">
        <f t="shared" si="199"/>
        <v>R11</v>
      </c>
      <c r="I973" t="str">
        <f>VLOOKUP(V973,Guide!$B$12:$C$18,2,0)</f>
        <v>OPR</v>
      </c>
      <c r="J973" s="12" t="str">
        <f t="shared" si="200"/>
        <v>C2</v>
      </c>
      <c r="K973" s="12">
        <v>33106</v>
      </c>
      <c r="L973" s="12" t="str">
        <f t="shared" si="201"/>
        <v>Millennial</v>
      </c>
      <c r="M973">
        <f t="shared" ca="1" si="202"/>
        <v>34</v>
      </c>
      <c r="N973" s="12">
        <v>42222</v>
      </c>
      <c r="O973" s="14">
        <f t="shared" ca="1" si="203"/>
        <v>9</v>
      </c>
      <c r="P973" s="13">
        <v>106837</v>
      </c>
      <c r="Q973" s="13" t="str">
        <f t="shared" ca="1" si="204"/>
        <v>5 - 10 Year</v>
      </c>
      <c r="R973" s="3" t="str">
        <f t="shared" ca="1" si="207"/>
        <v>10%</v>
      </c>
      <c r="S973" s="13">
        <f t="shared" ca="1" si="205"/>
        <v>10683.7</v>
      </c>
      <c r="T973" s="13">
        <f t="shared" ca="1" si="206"/>
        <v>96153.3</v>
      </c>
      <c r="U973" t="str">
        <f>VLOOKUP(MID(B973,G973,F973-G973),Department!$A$1:$C$20,2,0)</f>
        <v>Technical Support</v>
      </c>
      <c r="V973" t="str">
        <f>VLOOKUP(U973,Department!$B$1:$C$20,2,0)</f>
        <v>Operation</v>
      </c>
      <c r="W973" t="str">
        <f>VLOOKUP(MID(B973,FIND(":",B973,F973+1)+1,2),Employee!$G$1:$H$8,2,0)</f>
        <v>Canada</v>
      </c>
    </row>
    <row r="974" spans="1:23" x14ac:dyDescent="0.35">
      <c r="A974" t="str">
        <f t="shared" si="195"/>
        <v>EMP-PM-R6-2011</v>
      </c>
      <c r="B974" t="s">
        <v>1038</v>
      </c>
      <c r="C974" t="str">
        <f t="shared" si="198"/>
        <v>N5960</v>
      </c>
      <c r="D974" t="str">
        <f>VLOOKUP(C974,Employee!$A$1:$B$1803,2,0)</f>
        <v>Jamar Cummings</v>
      </c>
      <c r="E974" t="str">
        <f>VLOOKUP(MID(B974,FIND(":",B974,FIND(":",B974)+1)+1,1),Employee!$C$1:$D$1803,2)</f>
        <v>Male</v>
      </c>
      <c r="F974">
        <f t="shared" si="196"/>
        <v>41</v>
      </c>
      <c r="G974">
        <f t="shared" si="197"/>
        <v>39</v>
      </c>
      <c r="H974" t="str">
        <f t="shared" si="199"/>
        <v>R6</v>
      </c>
      <c r="I974" t="str">
        <f>VLOOKUP(V974,Guide!$B$12:$C$18,2,0)</f>
        <v>PM</v>
      </c>
      <c r="J974" s="12" t="str">
        <f t="shared" si="200"/>
        <v>C2</v>
      </c>
      <c r="K974" s="12">
        <v>27534</v>
      </c>
      <c r="L974" s="12" t="str">
        <f t="shared" si="201"/>
        <v>Gen X</v>
      </c>
      <c r="M974">
        <f t="shared" ca="1" si="202"/>
        <v>49</v>
      </c>
      <c r="N974" s="12">
        <v>40561</v>
      </c>
      <c r="O974" s="14">
        <f t="shared" ca="1" si="203"/>
        <v>14</v>
      </c>
      <c r="P974" s="13">
        <v>618037</v>
      </c>
      <c r="Q974" s="13" t="str">
        <f t="shared" ca="1" si="204"/>
        <v>11 - 15 Year</v>
      </c>
      <c r="R974" s="3" t="str">
        <f t="shared" ca="1" si="207"/>
        <v>15%</v>
      </c>
      <c r="S974" s="13">
        <f t="shared" ca="1" si="205"/>
        <v>92705.55</v>
      </c>
      <c r="T974" s="13">
        <f t="shared" ca="1" si="206"/>
        <v>525331.44999999995</v>
      </c>
      <c r="U974" t="str">
        <f>VLOOKUP(MID(B974,G974,F974-G974),Department!$A$1:$C$20,2,0)</f>
        <v>UI/UX</v>
      </c>
      <c r="V974" t="str">
        <f>VLOOKUP(U974,Department!$B$1:$C$20,2,0)</f>
        <v>Product Management</v>
      </c>
      <c r="W974" t="str">
        <f>VLOOKUP(MID(B974,FIND(":",B974,F974+1)+1,2),Employee!$G$1:$H$8,2,0)</f>
        <v>Canada</v>
      </c>
    </row>
    <row r="975" spans="1:23" x14ac:dyDescent="0.35">
      <c r="A975" t="str">
        <f t="shared" si="195"/>
        <v>EMP-SM-R10-2015</v>
      </c>
      <c r="B975" t="s">
        <v>1039</v>
      </c>
      <c r="C975" t="str">
        <f t="shared" si="198"/>
        <v>N11933</v>
      </c>
      <c r="D975" t="str">
        <f>VLOOKUP(C975,Employee!$A$1:$B$1803,2,0)</f>
        <v>Elias Dorsey</v>
      </c>
      <c r="E975" t="str">
        <f>VLOOKUP(MID(B975,FIND(":",B975,FIND(":",B975)+1)+1,1),Employee!$C$1:$D$1803,2)</f>
        <v>Male</v>
      </c>
      <c r="F975">
        <f t="shared" si="196"/>
        <v>43</v>
      </c>
      <c r="G975">
        <f t="shared" si="197"/>
        <v>40</v>
      </c>
      <c r="H975" t="str">
        <f t="shared" si="199"/>
        <v>R10</v>
      </c>
      <c r="I975" t="str">
        <f>VLOOKUP(V975,Guide!$B$12:$C$18,2,0)</f>
        <v>SM</v>
      </c>
      <c r="J975" s="12" t="str">
        <f t="shared" si="200"/>
        <v>C4</v>
      </c>
      <c r="K975" s="12">
        <v>32499</v>
      </c>
      <c r="L975" s="12" t="str">
        <f t="shared" si="201"/>
        <v>Millennial</v>
      </c>
      <c r="M975">
        <f t="shared" ca="1" si="202"/>
        <v>36</v>
      </c>
      <c r="N975" s="12">
        <v>42033</v>
      </c>
      <c r="O975" s="14">
        <f t="shared" ca="1" si="203"/>
        <v>10</v>
      </c>
      <c r="P975" s="13">
        <v>183928</v>
      </c>
      <c r="Q975" s="13" t="str">
        <f t="shared" ca="1" si="204"/>
        <v>5 - 10 Year</v>
      </c>
      <c r="R975" s="3" t="str">
        <f t="shared" ca="1" si="207"/>
        <v>10%</v>
      </c>
      <c r="S975" s="13">
        <f t="shared" ca="1" si="205"/>
        <v>18392.8</v>
      </c>
      <c r="T975" s="13">
        <f t="shared" ca="1" si="206"/>
        <v>165535.20000000001</v>
      </c>
      <c r="U975" t="str">
        <f>VLOOKUP(MID(B975,G975,F975-G975),Department!$A$1:$C$20,2,0)</f>
        <v>Marketing</v>
      </c>
      <c r="V975" t="str">
        <f>VLOOKUP(U975,Department!$B$1:$C$20,2,0)</f>
        <v>Sales and Marketing</v>
      </c>
      <c r="W975" t="str">
        <f>VLOOKUP(MID(B975,FIND(":",B975,F975+1)+1,2),Employee!$G$1:$H$8,2,0)</f>
        <v>Australia</v>
      </c>
    </row>
    <row r="976" spans="1:23" x14ac:dyDescent="0.35">
      <c r="A976" t="str">
        <f t="shared" si="195"/>
        <v>EMP-OPR-R16-2017</v>
      </c>
      <c r="B976" t="s">
        <v>1040</v>
      </c>
      <c r="C976" t="str">
        <f t="shared" si="198"/>
        <v>N19117</v>
      </c>
      <c r="D976" t="str">
        <f>VLOOKUP(C976,Employee!$A$1:$B$1803,2,0)</f>
        <v>Felipe Novak</v>
      </c>
      <c r="E976" t="str">
        <f>VLOOKUP(MID(B976,FIND(":",B976,FIND(":",B976)+1)+1,1),Employee!$C$1:$D$1803,2)</f>
        <v>Male</v>
      </c>
      <c r="F976">
        <f t="shared" si="196"/>
        <v>43</v>
      </c>
      <c r="G976">
        <f t="shared" si="197"/>
        <v>40</v>
      </c>
      <c r="H976" t="str">
        <f t="shared" si="199"/>
        <v>R16</v>
      </c>
      <c r="I976" t="str">
        <f>VLOOKUP(V976,Guide!$B$12:$C$18,2,0)</f>
        <v>OPR</v>
      </c>
      <c r="J976" s="12" t="str">
        <f t="shared" si="200"/>
        <v>C5</v>
      </c>
      <c r="K976" s="12">
        <v>29600</v>
      </c>
      <c r="L976" s="12" t="str">
        <f t="shared" si="201"/>
        <v>Millennial</v>
      </c>
      <c r="M976">
        <f t="shared" ca="1" si="202"/>
        <v>44</v>
      </c>
      <c r="N976" s="12">
        <v>43013</v>
      </c>
      <c r="O976" s="14">
        <f t="shared" ca="1" si="203"/>
        <v>7</v>
      </c>
      <c r="P976" s="13">
        <v>264479</v>
      </c>
      <c r="Q976" s="13" t="str">
        <f t="shared" ca="1" si="204"/>
        <v>5 - 10 Year</v>
      </c>
      <c r="R976" s="3" t="str">
        <f t="shared" ca="1" si="207"/>
        <v>10%</v>
      </c>
      <c r="S976" s="13">
        <f t="shared" ca="1" si="205"/>
        <v>26447.9</v>
      </c>
      <c r="T976" s="13">
        <f t="shared" ca="1" si="206"/>
        <v>238031.1</v>
      </c>
      <c r="U976" t="str">
        <f>VLOOKUP(MID(B976,G976,F976-G976),Department!$A$1:$C$20,2,0)</f>
        <v>IT Support</v>
      </c>
      <c r="V976" t="str">
        <f>VLOOKUP(U976,Department!$B$1:$C$20,2,0)</f>
        <v>Operation</v>
      </c>
      <c r="W976" t="str">
        <f>VLOOKUP(MID(B976,FIND(":",B976,F976+1)+1,2),Employee!$G$1:$H$8,2,0)</f>
        <v>Germany</v>
      </c>
    </row>
    <row r="977" spans="1:23" x14ac:dyDescent="0.35">
      <c r="A977" t="str">
        <f t="shared" si="195"/>
        <v>EMP-PM-R5-2019</v>
      </c>
      <c r="B977" t="s">
        <v>1041</v>
      </c>
      <c r="C977" t="str">
        <f t="shared" si="198"/>
        <v>N21839</v>
      </c>
      <c r="D977" t="str">
        <f>VLOOKUP(C977,Employee!$A$1:$B$1803,2,0)</f>
        <v>Burton Glover</v>
      </c>
      <c r="E977" t="str">
        <f>VLOOKUP(MID(B977,FIND(":",B977,FIND(":",B977)+1)+1,1),Employee!$C$1:$D$1803,2)</f>
        <v>Male</v>
      </c>
      <c r="F977">
        <f t="shared" si="196"/>
        <v>42</v>
      </c>
      <c r="G977">
        <f t="shared" si="197"/>
        <v>40</v>
      </c>
      <c r="H977" t="str">
        <f t="shared" si="199"/>
        <v>R5</v>
      </c>
      <c r="I977" t="str">
        <f>VLOOKUP(V977,Guide!$B$12:$C$18,2,0)</f>
        <v>PM</v>
      </c>
      <c r="J977" s="12" t="str">
        <f t="shared" si="200"/>
        <v>C6</v>
      </c>
      <c r="K977" s="12">
        <v>31816</v>
      </c>
      <c r="L977" s="12" t="str">
        <f t="shared" si="201"/>
        <v>Millennial</v>
      </c>
      <c r="M977">
        <f t="shared" ca="1" si="202"/>
        <v>38</v>
      </c>
      <c r="N977" s="12">
        <v>43601</v>
      </c>
      <c r="O977" s="14">
        <f t="shared" ca="1" si="203"/>
        <v>5</v>
      </c>
      <c r="P977" s="13">
        <v>252993</v>
      </c>
      <c r="Q977" s="13" t="str">
        <f t="shared" ca="1" si="204"/>
        <v>5 - 10 Year</v>
      </c>
      <c r="R977" s="3" t="str">
        <f t="shared" ca="1" si="207"/>
        <v>10%</v>
      </c>
      <c r="S977" s="13">
        <f t="shared" ca="1" si="205"/>
        <v>25299.300000000003</v>
      </c>
      <c r="T977" s="13">
        <f t="shared" ca="1" si="206"/>
        <v>227693.7</v>
      </c>
      <c r="U977" t="str">
        <f>VLOOKUP(MID(B977,G977,F977-G977),Department!$A$1:$C$20,2,0)</f>
        <v>Product Manager</v>
      </c>
      <c r="V977" t="str">
        <f>VLOOKUP(U977,Department!$B$1:$C$20,2,0)</f>
        <v>Product Management</v>
      </c>
      <c r="W977" t="str">
        <f>VLOOKUP(MID(B977,FIND(":",B977,F977+1)+1,2),Employee!$G$1:$H$8,2,0)</f>
        <v>France</v>
      </c>
    </row>
    <row r="978" spans="1:23" x14ac:dyDescent="0.35">
      <c r="A978" t="str">
        <f t="shared" si="195"/>
        <v>EMP-OPR-R8-2013</v>
      </c>
      <c r="B978" t="s">
        <v>1042</v>
      </c>
      <c r="C978" t="str">
        <f t="shared" si="198"/>
        <v>N8814</v>
      </c>
      <c r="D978" t="str">
        <f>VLOOKUP(C978,Employee!$A$1:$B$1803,2,0)</f>
        <v>Blake Hall</v>
      </c>
      <c r="E978" t="str">
        <f>VLOOKUP(MID(B978,FIND(":",B978,FIND(":",B978)+1)+1,1),Employee!$C$1:$D$1803,2)</f>
        <v>Male</v>
      </c>
      <c r="F978">
        <f t="shared" si="196"/>
        <v>41</v>
      </c>
      <c r="G978">
        <f t="shared" si="197"/>
        <v>39</v>
      </c>
      <c r="H978" t="str">
        <f t="shared" si="199"/>
        <v>R8</v>
      </c>
      <c r="I978" t="str">
        <f>VLOOKUP(V978,Guide!$B$12:$C$18,2,0)</f>
        <v>OPR</v>
      </c>
      <c r="J978" s="12" t="str">
        <f t="shared" si="200"/>
        <v>C1</v>
      </c>
      <c r="K978" s="12">
        <v>33366</v>
      </c>
      <c r="L978" s="12" t="str">
        <f t="shared" si="201"/>
        <v>Millennial</v>
      </c>
      <c r="M978">
        <f t="shared" ca="1" si="202"/>
        <v>33</v>
      </c>
      <c r="N978" s="12">
        <v>41456</v>
      </c>
      <c r="O978" s="14">
        <f t="shared" ca="1" si="203"/>
        <v>11</v>
      </c>
      <c r="P978" s="13">
        <v>263678</v>
      </c>
      <c r="Q978" s="13" t="str">
        <f t="shared" ca="1" si="204"/>
        <v>11 - 15 Year</v>
      </c>
      <c r="R978" s="3" t="str">
        <f t="shared" ca="1" si="207"/>
        <v>15%</v>
      </c>
      <c r="S978" s="13">
        <f t="shared" ca="1" si="205"/>
        <v>39551.699999999997</v>
      </c>
      <c r="T978" s="13">
        <f t="shared" ca="1" si="206"/>
        <v>224126.3</v>
      </c>
      <c r="U978" t="str">
        <f>VLOOKUP(MID(B978,G978,F978-G978),Department!$A$1:$C$20,2,0)</f>
        <v>DevOps Engineer</v>
      </c>
      <c r="V978" t="str">
        <f>VLOOKUP(U978,Department!$B$1:$C$20,2,0)</f>
        <v>Operation</v>
      </c>
      <c r="W978" t="str">
        <f>VLOOKUP(MID(B978,FIND(":",B978,F978+1)+1,2),Employee!$G$1:$H$8,2,0)</f>
        <v>United States Of America</v>
      </c>
    </row>
    <row r="979" spans="1:23" x14ac:dyDescent="0.35">
      <c r="A979" t="str">
        <f t="shared" si="195"/>
        <v>EMP-FN-R19-2016</v>
      </c>
      <c r="B979" t="s">
        <v>1043</v>
      </c>
      <c r="C979" t="str">
        <f t="shared" si="198"/>
        <v>N16432</v>
      </c>
      <c r="D979" t="str">
        <f>VLOOKUP(C979,Employee!$A$1:$B$1803,2,0)</f>
        <v>Keith Deleon</v>
      </c>
      <c r="E979" t="str">
        <f>VLOOKUP(MID(B979,FIND(":",B979,FIND(":",B979)+1)+1,1),Employee!$C$1:$D$1803,2)</f>
        <v>Male</v>
      </c>
      <c r="F979">
        <f t="shared" si="196"/>
        <v>43</v>
      </c>
      <c r="G979">
        <f t="shared" si="197"/>
        <v>40</v>
      </c>
      <c r="H979" t="str">
        <f t="shared" si="199"/>
        <v>R19</v>
      </c>
      <c r="I979" t="str">
        <f>VLOOKUP(V979,Guide!$B$12:$C$18,2,0)</f>
        <v>FN</v>
      </c>
      <c r="J979" s="12" t="str">
        <f t="shared" si="200"/>
        <v>C7</v>
      </c>
      <c r="K979" s="12">
        <v>32742</v>
      </c>
      <c r="L979" s="12" t="str">
        <f t="shared" si="201"/>
        <v>Millennial</v>
      </c>
      <c r="M979">
        <f t="shared" ca="1" si="202"/>
        <v>35</v>
      </c>
      <c r="N979" s="12">
        <v>42565</v>
      </c>
      <c r="O979" s="14">
        <f t="shared" ca="1" si="203"/>
        <v>8</v>
      </c>
      <c r="P979" s="13">
        <v>224872</v>
      </c>
      <c r="Q979" s="13" t="str">
        <f t="shared" ca="1" si="204"/>
        <v>5 - 10 Year</v>
      </c>
      <c r="R979" s="3" t="str">
        <f t="shared" ca="1" si="207"/>
        <v>10%</v>
      </c>
      <c r="S979" s="13">
        <f t="shared" ca="1" si="205"/>
        <v>22487.200000000001</v>
      </c>
      <c r="T979" s="13">
        <f t="shared" ca="1" si="206"/>
        <v>202384.8</v>
      </c>
      <c r="U979" t="str">
        <f>VLOOKUP(MID(B979,G979,F979-G979),Department!$A$1:$C$20,2,0)</f>
        <v>Accounting</v>
      </c>
      <c r="V979" t="str">
        <f>VLOOKUP(U979,Department!$B$1:$C$20,2,0)</f>
        <v>Finance</v>
      </c>
      <c r="W979" t="str">
        <f>VLOOKUP(MID(B979,FIND(":",B979,F979+1)+1,2),Employee!$G$1:$H$8,2,0)</f>
        <v>Argentina</v>
      </c>
    </row>
    <row r="980" spans="1:23" x14ac:dyDescent="0.35">
      <c r="A980" t="str">
        <f t="shared" si="195"/>
        <v>EMP-OPR-R8-2013</v>
      </c>
      <c r="B980" t="s">
        <v>1044</v>
      </c>
      <c r="C980" t="str">
        <f t="shared" si="198"/>
        <v>N8588</v>
      </c>
      <c r="D980" t="str">
        <f>VLOOKUP(C980,Employee!$A$1:$B$1803,2,0)</f>
        <v>Virgil Herrera</v>
      </c>
      <c r="E980" t="str">
        <f>VLOOKUP(MID(B980,FIND(":",B980,FIND(":",B980)+1)+1,1),Employee!$C$1:$D$1803,2)</f>
        <v>Male</v>
      </c>
      <c r="F980">
        <f t="shared" si="196"/>
        <v>41</v>
      </c>
      <c r="G980">
        <f t="shared" si="197"/>
        <v>39</v>
      </c>
      <c r="H980" t="str">
        <f t="shared" si="199"/>
        <v>R8</v>
      </c>
      <c r="I980" t="str">
        <f>VLOOKUP(V980,Guide!$B$12:$C$18,2,0)</f>
        <v>OPR</v>
      </c>
      <c r="J980" s="12" t="str">
        <f t="shared" si="200"/>
        <v>C7</v>
      </c>
      <c r="K980" s="12">
        <v>32303</v>
      </c>
      <c r="L980" s="12" t="str">
        <f t="shared" si="201"/>
        <v>Millennial</v>
      </c>
      <c r="M980">
        <f t="shared" ca="1" si="202"/>
        <v>36</v>
      </c>
      <c r="N980" s="12">
        <v>41592</v>
      </c>
      <c r="O980" s="14">
        <f t="shared" ca="1" si="203"/>
        <v>11</v>
      </c>
      <c r="P980" s="13">
        <v>197513</v>
      </c>
      <c r="Q980" s="13" t="str">
        <f t="shared" ca="1" si="204"/>
        <v>11 - 15 Year</v>
      </c>
      <c r="R980" s="3" t="str">
        <f t="shared" ca="1" si="207"/>
        <v>15%</v>
      </c>
      <c r="S980" s="13">
        <f t="shared" ca="1" si="205"/>
        <v>29626.949999999997</v>
      </c>
      <c r="T980" s="13">
        <f t="shared" ca="1" si="206"/>
        <v>167886.05</v>
      </c>
      <c r="U980" t="str">
        <f>VLOOKUP(MID(B980,G980,F980-G980),Department!$A$1:$C$20,2,0)</f>
        <v>DevOps Engineer</v>
      </c>
      <c r="V980" t="str">
        <f>VLOOKUP(U980,Department!$B$1:$C$20,2,0)</f>
        <v>Operation</v>
      </c>
      <c r="W980" t="str">
        <f>VLOOKUP(MID(B980,FIND(":",B980,F980+1)+1,2),Employee!$G$1:$H$8,2,0)</f>
        <v>Argentina</v>
      </c>
    </row>
    <row r="981" spans="1:23" x14ac:dyDescent="0.35">
      <c r="A981" t="str">
        <f t="shared" si="195"/>
        <v>EMP-PM-R5-2015</v>
      </c>
      <c r="B981" t="s">
        <v>1045</v>
      </c>
      <c r="C981" t="str">
        <f t="shared" si="198"/>
        <v>N12060</v>
      </c>
      <c r="D981" t="str">
        <f>VLOOKUP(C981,Employee!$A$1:$B$1803,2,0)</f>
        <v>Cleveland Cisneros</v>
      </c>
      <c r="E981" t="str">
        <f>VLOOKUP(MID(B981,FIND(":",B981,FIND(":",B981)+1)+1,1),Employee!$C$1:$D$1803,2)</f>
        <v>Male</v>
      </c>
      <c r="F981">
        <f t="shared" si="196"/>
        <v>42</v>
      </c>
      <c r="G981">
        <f t="shared" si="197"/>
        <v>40</v>
      </c>
      <c r="H981" t="str">
        <f t="shared" si="199"/>
        <v>R5</v>
      </c>
      <c r="I981" t="str">
        <f>VLOOKUP(V981,Guide!$B$12:$C$18,2,0)</f>
        <v>PM</v>
      </c>
      <c r="J981" s="12" t="str">
        <f t="shared" si="200"/>
        <v>C6</v>
      </c>
      <c r="K981" s="12">
        <v>32226</v>
      </c>
      <c r="L981" s="12" t="str">
        <f t="shared" si="201"/>
        <v>Millennial</v>
      </c>
      <c r="M981">
        <f t="shared" ca="1" si="202"/>
        <v>36</v>
      </c>
      <c r="N981" s="12">
        <v>42065</v>
      </c>
      <c r="O981" s="14">
        <f t="shared" ca="1" si="203"/>
        <v>9</v>
      </c>
      <c r="P981" s="13">
        <v>175595</v>
      </c>
      <c r="Q981" s="13" t="str">
        <f t="shared" ca="1" si="204"/>
        <v>5 - 10 Year</v>
      </c>
      <c r="R981" s="3" t="str">
        <f t="shared" ca="1" si="207"/>
        <v>10%</v>
      </c>
      <c r="S981" s="13">
        <f t="shared" ca="1" si="205"/>
        <v>17559.5</v>
      </c>
      <c r="T981" s="13">
        <f t="shared" ca="1" si="206"/>
        <v>158035.5</v>
      </c>
      <c r="U981" t="str">
        <f>VLOOKUP(MID(B981,G981,F981-G981),Department!$A$1:$C$20,2,0)</f>
        <v>Product Manager</v>
      </c>
      <c r="V981" t="str">
        <f>VLOOKUP(U981,Department!$B$1:$C$20,2,0)</f>
        <v>Product Management</v>
      </c>
      <c r="W981" t="str">
        <f>VLOOKUP(MID(B981,FIND(":",B981,F981+1)+1,2),Employee!$G$1:$H$8,2,0)</f>
        <v>France</v>
      </c>
    </row>
    <row r="982" spans="1:23" x14ac:dyDescent="0.35">
      <c r="A982" t="str">
        <f t="shared" si="195"/>
        <v>EMP-OPR-R2-2018</v>
      </c>
      <c r="B982" t="s">
        <v>1046</v>
      </c>
      <c r="C982" t="str">
        <f t="shared" si="198"/>
        <v>N20543</v>
      </c>
      <c r="D982" t="str">
        <f>VLOOKUP(C982,Employee!$A$1:$B$1803,2,0)</f>
        <v>Ed Whitaker</v>
      </c>
      <c r="E982" t="str">
        <f>VLOOKUP(MID(B982,FIND(":",B982,FIND(":",B982)+1)+1,1),Employee!$C$1:$D$1803,2)</f>
        <v>Male</v>
      </c>
      <c r="F982">
        <f t="shared" si="196"/>
        <v>42</v>
      </c>
      <c r="G982">
        <f t="shared" si="197"/>
        <v>40</v>
      </c>
      <c r="H982" t="str">
        <f t="shared" si="199"/>
        <v>R2</v>
      </c>
      <c r="I982" t="str">
        <f>VLOOKUP(V982,Guide!$B$12:$C$18,2,0)</f>
        <v>OPR</v>
      </c>
      <c r="J982" s="12" t="str">
        <f t="shared" si="200"/>
        <v>C1</v>
      </c>
      <c r="K982" s="12">
        <v>29858</v>
      </c>
      <c r="L982" s="12" t="str">
        <f t="shared" si="201"/>
        <v>Millennial</v>
      </c>
      <c r="M982">
        <f t="shared" ca="1" si="202"/>
        <v>43</v>
      </c>
      <c r="N982" s="12">
        <v>43297</v>
      </c>
      <c r="O982" s="14">
        <f t="shared" ca="1" si="203"/>
        <v>6</v>
      </c>
      <c r="P982" s="13">
        <v>268375</v>
      </c>
      <c r="Q982" s="13" t="str">
        <f t="shared" ca="1" si="204"/>
        <v>5 - 10 Year</v>
      </c>
      <c r="R982" s="3" t="str">
        <f t="shared" ca="1" si="207"/>
        <v>10%</v>
      </c>
      <c r="S982" s="13">
        <f t="shared" ca="1" si="205"/>
        <v>26837.5</v>
      </c>
      <c r="T982" s="13">
        <f t="shared" ca="1" si="206"/>
        <v>241537.5</v>
      </c>
      <c r="U982" t="str">
        <f>VLOOKUP(MID(B982,G982,F982-G982),Department!$A$1:$C$20,2,0)</f>
        <v>Network Engineer</v>
      </c>
      <c r="V982" t="str">
        <f>VLOOKUP(U982,Department!$B$1:$C$20,2,0)</f>
        <v>Operation</v>
      </c>
      <c r="W982" t="str">
        <f>VLOOKUP(MID(B982,FIND(":",B982,F982+1)+1,2),Employee!$G$1:$H$8,2,0)</f>
        <v>United States Of America</v>
      </c>
    </row>
    <row r="983" spans="1:23" x14ac:dyDescent="0.35">
      <c r="A983" t="str">
        <f t="shared" si="195"/>
        <v>EMP-OPR-R17-2013</v>
      </c>
      <c r="B983" t="s">
        <v>1047</v>
      </c>
      <c r="C983" t="str">
        <f t="shared" si="198"/>
        <v>N8234</v>
      </c>
      <c r="D983" t="str">
        <f>VLOOKUP(C983,Employee!$A$1:$B$1803,2,0)</f>
        <v>Waldo Booker</v>
      </c>
      <c r="E983" t="str">
        <f>VLOOKUP(MID(B983,FIND(":",B983,FIND(":",B983)+1)+1,1),Employee!$C$1:$D$1803,2)</f>
        <v>Male</v>
      </c>
      <c r="F983">
        <f t="shared" si="196"/>
        <v>42</v>
      </c>
      <c r="G983">
        <f t="shared" si="197"/>
        <v>39</v>
      </c>
      <c r="H983" t="str">
        <f t="shared" si="199"/>
        <v>R17</v>
      </c>
      <c r="I983" t="str">
        <f>VLOOKUP(V983,Guide!$B$12:$C$18,2,0)</f>
        <v>OPR</v>
      </c>
      <c r="J983" s="12" t="str">
        <f t="shared" si="200"/>
        <v>C6</v>
      </c>
      <c r="K983" s="12">
        <v>29751</v>
      </c>
      <c r="L983" s="12" t="str">
        <f t="shared" si="201"/>
        <v>Millennial</v>
      </c>
      <c r="M983">
        <f t="shared" ca="1" si="202"/>
        <v>43</v>
      </c>
      <c r="N983" s="12">
        <v>41344</v>
      </c>
      <c r="O983" s="14">
        <f t="shared" ca="1" si="203"/>
        <v>11</v>
      </c>
      <c r="P983" s="13">
        <v>190606</v>
      </c>
      <c r="Q983" s="13" t="str">
        <f t="shared" ca="1" si="204"/>
        <v>11 - 15 Year</v>
      </c>
      <c r="R983" s="3" t="str">
        <f t="shared" ca="1" si="207"/>
        <v>15%</v>
      </c>
      <c r="S983" s="13">
        <f t="shared" ca="1" si="205"/>
        <v>28590.899999999998</v>
      </c>
      <c r="T983" s="13">
        <f t="shared" ca="1" si="206"/>
        <v>162015.1</v>
      </c>
      <c r="U983" t="str">
        <f>VLOOKUP(MID(B983,G983,F983-G983),Department!$A$1:$C$20,2,0)</f>
        <v>Database Administrator</v>
      </c>
      <c r="V983" t="str">
        <f>VLOOKUP(U983,Department!$B$1:$C$20,2,0)</f>
        <v>Operation</v>
      </c>
      <c r="W983" t="str">
        <f>VLOOKUP(MID(B983,FIND(":",B983,F983+1)+1,2),Employee!$G$1:$H$8,2,0)</f>
        <v>France</v>
      </c>
    </row>
    <row r="984" spans="1:23" x14ac:dyDescent="0.35">
      <c r="A984" t="str">
        <f t="shared" si="195"/>
        <v>EMP-OPR-R16-2013</v>
      </c>
      <c r="B984" t="s">
        <v>1048</v>
      </c>
      <c r="C984" t="str">
        <f t="shared" si="198"/>
        <v>N8690</v>
      </c>
      <c r="D984" t="str">
        <f>VLOOKUP(C984,Employee!$A$1:$B$1803,2,0)</f>
        <v>Millard Werner</v>
      </c>
      <c r="E984" t="str">
        <f>VLOOKUP(MID(B984,FIND(":",B984,FIND(":",B984)+1)+1,1),Employee!$C$1:$D$1803,2)</f>
        <v>Male</v>
      </c>
      <c r="F984">
        <f t="shared" si="196"/>
        <v>42</v>
      </c>
      <c r="G984">
        <f t="shared" si="197"/>
        <v>39</v>
      </c>
      <c r="H984" t="str">
        <f t="shared" si="199"/>
        <v>R16</v>
      </c>
      <c r="I984" t="str">
        <f>VLOOKUP(V984,Guide!$B$12:$C$18,2,0)</f>
        <v>OPR</v>
      </c>
      <c r="J984" s="12" t="str">
        <f t="shared" si="200"/>
        <v>C1</v>
      </c>
      <c r="K984" s="12">
        <v>31714</v>
      </c>
      <c r="L984" s="12" t="str">
        <f t="shared" si="201"/>
        <v>Millennial</v>
      </c>
      <c r="M984">
        <f t="shared" ca="1" si="202"/>
        <v>38</v>
      </c>
      <c r="N984" s="12">
        <v>41435</v>
      </c>
      <c r="O984" s="14">
        <f t="shared" ca="1" si="203"/>
        <v>11</v>
      </c>
      <c r="P984" s="13">
        <v>102074</v>
      </c>
      <c r="Q984" s="13" t="str">
        <f t="shared" ca="1" si="204"/>
        <v>11 - 15 Year</v>
      </c>
      <c r="R984" s="3" t="str">
        <f t="shared" ca="1" si="207"/>
        <v>15%</v>
      </c>
      <c r="S984" s="13">
        <f t="shared" ca="1" si="205"/>
        <v>15311.099999999999</v>
      </c>
      <c r="T984" s="13">
        <f t="shared" ca="1" si="206"/>
        <v>86762.9</v>
      </c>
      <c r="U984" t="str">
        <f>VLOOKUP(MID(B984,G984,F984-G984),Department!$A$1:$C$20,2,0)</f>
        <v>IT Support</v>
      </c>
      <c r="V984" t="str">
        <f>VLOOKUP(U984,Department!$B$1:$C$20,2,0)</f>
        <v>Operation</v>
      </c>
      <c r="W984" t="str">
        <f>VLOOKUP(MID(B984,FIND(":",B984,F984+1)+1,2),Employee!$G$1:$H$8,2,0)</f>
        <v>United States Of America</v>
      </c>
    </row>
    <row r="985" spans="1:23" x14ac:dyDescent="0.35">
      <c r="A985" t="str">
        <f t="shared" si="195"/>
        <v>EMP-SM-R10-2015</v>
      </c>
      <c r="B985" t="s">
        <v>1049</v>
      </c>
      <c r="C985" t="str">
        <f t="shared" si="198"/>
        <v>N14835</v>
      </c>
      <c r="D985" t="str">
        <f>VLOOKUP(C985,Employee!$A$1:$B$1803,2,0)</f>
        <v>Roberto Sparks</v>
      </c>
      <c r="E985" t="str">
        <f>VLOOKUP(MID(B985,FIND(":",B985,FIND(":",B985)+1)+1,1),Employee!$C$1:$D$1803,2)</f>
        <v>Male</v>
      </c>
      <c r="F985">
        <f t="shared" si="196"/>
        <v>43</v>
      </c>
      <c r="G985">
        <f t="shared" si="197"/>
        <v>40</v>
      </c>
      <c r="H985" t="str">
        <f t="shared" si="199"/>
        <v>R10</v>
      </c>
      <c r="I985" t="str">
        <f>VLOOKUP(V985,Guide!$B$12:$C$18,2,0)</f>
        <v>SM</v>
      </c>
      <c r="J985" s="12" t="str">
        <f t="shared" si="200"/>
        <v>C3</v>
      </c>
      <c r="K985" s="12">
        <v>29657</v>
      </c>
      <c r="L985" s="12" t="str">
        <f t="shared" si="201"/>
        <v>Millennial</v>
      </c>
      <c r="M985">
        <f t="shared" ca="1" si="202"/>
        <v>43</v>
      </c>
      <c r="N985" s="12">
        <v>42233</v>
      </c>
      <c r="O985" s="14">
        <f t="shared" ca="1" si="203"/>
        <v>9</v>
      </c>
      <c r="P985" s="13">
        <v>300930</v>
      </c>
      <c r="Q985" s="13" t="str">
        <f t="shared" ca="1" si="204"/>
        <v>5 - 10 Year</v>
      </c>
      <c r="R985" s="3" t="str">
        <f t="shared" ca="1" si="207"/>
        <v>10%</v>
      </c>
      <c r="S985" s="13">
        <f t="shared" ca="1" si="205"/>
        <v>30093</v>
      </c>
      <c r="T985" s="13">
        <f t="shared" ca="1" si="206"/>
        <v>270837</v>
      </c>
      <c r="U985" t="str">
        <f>VLOOKUP(MID(B985,G985,F985-G985),Department!$A$1:$C$20,2,0)</f>
        <v>Marketing</v>
      </c>
      <c r="V985" t="str">
        <f>VLOOKUP(U985,Department!$B$1:$C$20,2,0)</f>
        <v>Sales and Marketing</v>
      </c>
      <c r="W985" t="str">
        <f>VLOOKUP(MID(B985,FIND(":",B985,F985+1)+1,2),Employee!$G$1:$H$8,2,0)</f>
        <v>United Kingdom</v>
      </c>
    </row>
    <row r="986" spans="1:23" x14ac:dyDescent="0.35">
      <c r="A986" t="str">
        <f t="shared" si="195"/>
        <v>EMP-OPR-R17-2013</v>
      </c>
      <c r="B986" t="s">
        <v>1050</v>
      </c>
      <c r="C986" t="str">
        <f t="shared" si="198"/>
        <v>N8592</v>
      </c>
      <c r="D986" t="str">
        <f>VLOOKUP(C986,Employee!$A$1:$B$1803,2,0)</f>
        <v>Micah Dunlap</v>
      </c>
      <c r="E986" t="str">
        <f>VLOOKUP(MID(B986,FIND(":",B986,FIND(":",B986)+1)+1,1),Employee!$C$1:$D$1803,2)</f>
        <v>Male</v>
      </c>
      <c r="F986">
        <f t="shared" si="196"/>
        <v>42</v>
      </c>
      <c r="G986">
        <f t="shared" si="197"/>
        <v>39</v>
      </c>
      <c r="H986" t="str">
        <f t="shared" si="199"/>
        <v>R17</v>
      </c>
      <c r="I986" t="str">
        <f>VLOOKUP(V986,Guide!$B$12:$C$18,2,0)</f>
        <v>OPR</v>
      </c>
      <c r="J986" s="12" t="str">
        <f t="shared" si="200"/>
        <v>C6</v>
      </c>
      <c r="K986" s="12">
        <v>30622</v>
      </c>
      <c r="L986" s="12" t="str">
        <f t="shared" si="201"/>
        <v>Millennial</v>
      </c>
      <c r="M986">
        <f t="shared" ca="1" si="202"/>
        <v>41</v>
      </c>
      <c r="N986" s="12">
        <v>41414</v>
      </c>
      <c r="O986" s="14">
        <f t="shared" ca="1" si="203"/>
        <v>11</v>
      </c>
      <c r="P986" s="13">
        <v>516077</v>
      </c>
      <c r="Q986" s="13" t="str">
        <f t="shared" ca="1" si="204"/>
        <v>11 - 15 Year</v>
      </c>
      <c r="R986" s="3" t="str">
        <f t="shared" ca="1" si="207"/>
        <v>15%</v>
      </c>
      <c r="S986" s="13">
        <f t="shared" ca="1" si="205"/>
        <v>77411.55</v>
      </c>
      <c r="T986" s="13">
        <f t="shared" ca="1" si="206"/>
        <v>438665.45</v>
      </c>
      <c r="U986" t="str">
        <f>VLOOKUP(MID(B986,G986,F986-G986),Department!$A$1:$C$20,2,0)</f>
        <v>Database Administrator</v>
      </c>
      <c r="V986" t="str">
        <f>VLOOKUP(U986,Department!$B$1:$C$20,2,0)</f>
        <v>Operation</v>
      </c>
      <c r="W986" t="str">
        <f>VLOOKUP(MID(B986,FIND(":",B986,F986+1)+1,2),Employee!$G$1:$H$8,2,0)</f>
        <v>France</v>
      </c>
    </row>
    <row r="987" spans="1:23" x14ac:dyDescent="0.35">
      <c r="A987" t="str">
        <f t="shared" si="195"/>
        <v>EMP-PM-R5-2019</v>
      </c>
      <c r="B987" t="s">
        <v>1051</v>
      </c>
      <c r="C987" t="str">
        <f t="shared" si="198"/>
        <v>N22354</v>
      </c>
      <c r="D987" t="str">
        <f>VLOOKUP(C987,Employee!$A$1:$B$1803,2,0)</f>
        <v>Kelvin Gamble</v>
      </c>
      <c r="E987" t="str">
        <f>VLOOKUP(MID(B987,FIND(":",B987,FIND(":",B987)+1)+1,1),Employee!$C$1:$D$1803,2)</f>
        <v>Male</v>
      </c>
      <c r="F987">
        <f t="shared" si="196"/>
        <v>42</v>
      </c>
      <c r="G987">
        <f t="shared" si="197"/>
        <v>40</v>
      </c>
      <c r="H987" t="str">
        <f t="shared" si="199"/>
        <v>R5</v>
      </c>
      <c r="I987" t="str">
        <f>VLOOKUP(V987,Guide!$B$12:$C$18,2,0)</f>
        <v>PM</v>
      </c>
      <c r="J987" s="12" t="str">
        <f t="shared" si="200"/>
        <v>C7</v>
      </c>
      <c r="K987" s="12">
        <v>32441</v>
      </c>
      <c r="L987" s="12" t="str">
        <f t="shared" si="201"/>
        <v>Millennial</v>
      </c>
      <c r="M987">
        <f t="shared" ca="1" si="202"/>
        <v>36</v>
      </c>
      <c r="N987" s="12">
        <v>43696</v>
      </c>
      <c r="O987" s="14">
        <f t="shared" ca="1" si="203"/>
        <v>5</v>
      </c>
      <c r="P987" s="13">
        <v>249933</v>
      </c>
      <c r="Q987" s="13" t="str">
        <f t="shared" ca="1" si="204"/>
        <v>5 - 10 Year</v>
      </c>
      <c r="R987" s="3" t="str">
        <f t="shared" ca="1" si="207"/>
        <v>10%</v>
      </c>
      <c r="S987" s="13">
        <f t="shared" ca="1" si="205"/>
        <v>24993.300000000003</v>
      </c>
      <c r="T987" s="13">
        <f t="shared" ca="1" si="206"/>
        <v>224939.7</v>
      </c>
      <c r="U987" t="str">
        <f>VLOOKUP(MID(B987,G987,F987-G987),Department!$A$1:$C$20,2,0)</f>
        <v>Product Manager</v>
      </c>
      <c r="V987" t="str">
        <f>VLOOKUP(U987,Department!$B$1:$C$20,2,0)</f>
        <v>Product Management</v>
      </c>
      <c r="W987" t="str">
        <f>VLOOKUP(MID(B987,FIND(":",B987,F987+1)+1,2),Employee!$G$1:$H$8,2,0)</f>
        <v>Argentina</v>
      </c>
    </row>
    <row r="988" spans="1:23" x14ac:dyDescent="0.35">
      <c r="A988" t="str">
        <f t="shared" si="195"/>
        <v>EMP-ENG-R13-2013</v>
      </c>
      <c r="B988" t="s">
        <v>1052</v>
      </c>
      <c r="C988" t="str">
        <f t="shared" si="198"/>
        <v>N9237</v>
      </c>
      <c r="D988" t="str">
        <f>VLOOKUP(C988,Employee!$A$1:$B$1803,2,0)</f>
        <v>Armando Nash</v>
      </c>
      <c r="E988" t="str">
        <f>VLOOKUP(MID(B988,FIND(":",B988,FIND(":",B988)+1)+1,1),Employee!$C$1:$D$1803,2)</f>
        <v>Male</v>
      </c>
      <c r="F988">
        <f t="shared" si="196"/>
        <v>42</v>
      </c>
      <c r="G988">
        <f t="shared" si="197"/>
        <v>39</v>
      </c>
      <c r="H988" t="str">
        <f t="shared" si="199"/>
        <v>R13</v>
      </c>
      <c r="I988" t="str">
        <f>VLOOKUP(V988,Guide!$B$12:$C$18,2,0)</f>
        <v>ENG</v>
      </c>
      <c r="J988" s="12" t="str">
        <f t="shared" si="200"/>
        <v>C1</v>
      </c>
      <c r="K988" s="12">
        <v>32909</v>
      </c>
      <c r="L988" s="12" t="str">
        <f t="shared" si="201"/>
        <v>Millennial</v>
      </c>
      <c r="M988">
        <f t="shared" ca="1" si="202"/>
        <v>35</v>
      </c>
      <c r="N988" s="12">
        <v>41557</v>
      </c>
      <c r="O988" s="14">
        <f t="shared" ca="1" si="203"/>
        <v>11</v>
      </c>
      <c r="P988" s="13">
        <v>125949</v>
      </c>
      <c r="Q988" s="13" t="str">
        <f t="shared" ca="1" si="204"/>
        <v>11 - 15 Year</v>
      </c>
      <c r="R988" s="3" t="str">
        <f t="shared" ca="1" si="207"/>
        <v>15%</v>
      </c>
      <c r="S988" s="13">
        <f t="shared" ca="1" si="205"/>
        <v>18892.349999999999</v>
      </c>
      <c r="T988" s="13">
        <f t="shared" ca="1" si="206"/>
        <v>107056.65</v>
      </c>
      <c r="U988" t="str">
        <f>VLOOKUP(MID(B988,G988,F988-G988),Department!$A$1:$C$20,2,0)</f>
        <v>Data Engineer</v>
      </c>
      <c r="V988" t="str">
        <f>VLOOKUP(U988,Department!$B$1:$C$20,2,0)</f>
        <v>Engineering and Data</v>
      </c>
      <c r="W988" t="str">
        <f>VLOOKUP(MID(B988,FIND(":",B988,F988+1)+1,2),Employee!$G$1:$H$8,2,0)</f>
        <v>United States Of America</v>
      </c>
    </row>
    <row r="989" spans="1:23" x14ac:dyDescent="0.35">
      <c r="A989" t="str">
        <f t="shared" si="195"/>
        <v>EMP-HR-R18-2017</v>
      </c>
      <c r="B989" t="s">
        <v>1053</v>
      </c>
      <c r="C989" t="str">
        <f t="shared" si="198"/>
        <v>N18619</v>
      </c>
      <c r="D989" t="str">
        <f>VLOOKUP(C989,Employee!$A$1:$B$1803,2,0)</f>
        <v>Eric Harrell</v>
      </c>
      <c r="E989" t="str">
        <f>VLOOKUP(MID(B989,FIND(":",B989,FIND(":",B989)+1)+1,1),Employee!$C$1:$D$1803,2)</f>
        <v>Male</v>
      </c>
      <c r="F989">
        <f t="shared" si="196"/>
        <v>43</v>
      </c>
      <c r="G989">
        <f t="shared" si="197"/>
        <v>40</v>
      </c>
      <c r="H989" t="str">
        <f t="shared" si="199"/>
        <v>R18</v>
      </c>
      <c r="I989" t="str">
        <f>VLOOKUP(V989,Guide!$B$12:$C$18,2,0)</f>
        <v>HR</v>
      </c>
      <c r="J989" s="12" t="str">
        <f t="shared" si="200"/>
        <v>C5</v>
      </c>
      <c r="K989" s="12">
        <v>32285</v>
      </c>
      <c r="L989" s="12" t="str">
        <f t="shared" si="201"/>
        <v>Millennial</v>
      </c>
      <c r="M989">
        <f t="shared" ca="1" si="202"/>
        <v>36</v>
      </c>
      <c r="N989" s="12">
        <v>42933</v>
      </c>
      <c r="O989" s="14">
        <f t="shared" ca="1" si="203"/>
        <v>7</v>
      </c>
      <c r="P989" s="13">
        <v>202309</v>
      </c>
      <c r="Q989" s="13" t="str">
        <f t="shared" ca="1" si="204"/>
        <v>5 - 10 Year</v>
      </c>
      <c r="R989" s="3" t="str">
        <f t="shared" ca="1" si="207"/>
        <v>10%</v>
      </c>
      <c r="S989" s="13">
        <f t="shared" ca="1" si="205"/>
        <v>20230.900000000001</v>
      </c>
      <c r="T989" s="13">
        <f t="shared" ca="1" si="206"/>
        <v>182078.1</v>
      </c>
      <c r="U989" t="str">
        <f>VLOOKUP(MID(B989,G989,F989-G989),Department!$A$1:$C$20,2,0)</f>
        <v>HR</v>
      </c>
      <c r="V989" t="str">
        <f>VLOOKUP(U989,Department!$B$1:$C$20,2,0)</f>
        <v>HR</v>
      </c>
      <c r="W989" t="str">
        <f>VLOOKUP(MID(B989,FIND(":",B989,F989+1)+1,2),Employee!$G$1:$H$8,2,0)</f>
        <v>Germany</v>
      </c>
    </row>
    <row r="990" spans="1:23" x14ac:dyDescent="0.35">
      <c r="A990" t="str">
        <f t="shared" si="195"/>
        <v>EMP-OPR-R17-2015</v>
      </c>
      <c r="B990" t="s">
        <v>1054</v>
      </c>
      <c r="C990" t="str">
        <f t="shared" si="198"/>
        <v>N12277</v>
      </c>
      <c r="D990" t="str">
        <f>VLOOKUP(C990,Employee!$A$1:$B$1803,2,0)</f>
        <v>Jude Jones</v>
      </c>
      <c r="E990" t="str">
        <f>VLOOKUP(MID(B990,FIND(":",B990,FIND(":",B990)+1)+1,1),Employee!$C$1:$D$1803,2)</f>
        <v>Male</v>
      </c>
      <c r="F990">
        <f t="shared" si="196"/>
        <v>43</v>
      </c>
      <c r="G990">
        <f t="shared" si="197"/>
        <v>40</v>
      </c>
      <c r="H990" t="str">
        <f t="shared" si="199"/>
        <v>R17</v>
      </c>
      <c r="I990" t="str">
        <f>VLOOKUP(V990,Guide!$B$12:$C$18,2,0)</f>
        <v>OPR</v>
      </c>
      <c r="J990" s="12" t="str">
        <f t="shared" si="200"/>
        <v>C6</v>
      </c>
      <c r="K990" s="12">
        <v>31125</v>
      </c>
      <c r="L990" s="12" t="str">
        <f t="shared" si="201"/>
        <v>Millennial</v>
      </c>
      <c r="M990">
        <f t="shared" ca="1" si="202"/>
        <v>39</v>
      </c>
      <c r="N990" s="12">
        <v>42100</v>
      </c>
      <c r="O990" s="14">
        <f t="shared" ca="1" si="203"/>
        <v>9</v>
      </c>
      <c r="P990" s="13">
        <v>224150</v>
      </c>
      <c r="Q990" s="13" t="str">
        <f t="shared" ca="1" si="204"/>
        <v>5 - 10 Year</v>
      </c>
      <c r="R990" s="3" t="str">
        <f t="shared" ca="1" si="207"/>
        <v>10%</v>
      </c>
      <c r="S990" s="13">
        <f t="shared" ca="1" si="205"/>
        <v>22415</v>
      </c>
      <c r="T990" s="13">
        <f t="shared" ca="1" si="206"/>
        <v>201735</v>
      </c>
      <c r="U990" t="str">
        <f>VLOOKUP(MID(B990,G990,F990-G990),Department!$A$1:$C$20,2,0)</f>
        <v>Database Administrator</v>
      </c>
      <c r="V990" t="str">
        <f>VLOOKUP(U990,Department!$B$1:$C$20,2,0)</f>
        <v>Operation</v>
      </c>
      <c r="W990" t="str">
        <f>VLOOKUP(MID(B990,FIND(":",B990,F990+1)+1,2),Employee!$G$1:$H$8,2,0)</f>
        <v>France</v>
      </c>
    </row>
    <row r="991" spans="1:23" x14ac:dyDescent="0.35">
      <c r="A991" t="str">
        <f t="shared" si="195"/>
        <v>EMP-ENG-R7-2013</v>
      </c>
      <c r="B991" t="s">
        <v>1055</v>
      </c>
      <c r="C991" t="str">
        <f t="shared" si="198"/>
        <v>N9333</v>
      </c>
      <c r="D991" t="str">
        <f>VLOOKUP(C991,Employee!$A$1:$B$1803,2,0)</f>
        <v>Elroy Wu</v>
      </c>
      <c r="E991" t="str">
        <f>VLOOKUP(MID(B991,FIND(":",B991,FIND(":",B991)+1)+1,1),Employee!$C$1:$D$1803,2)</f>
        <v>Male</v>
      </c>
      <c r="F991">
        <f t="shared" si="196"/>
        <v>41</v>
      </c>
      <c r="G991">
        <f t="shared" si="197"/>
        <v>39</v>
      </c>
      <c r="H991" t="str">
        <f t="shared" si="199"/>
        <v>R7</v>
      </c>
      <c r="I991" t="str">
        <f>VLOOKUP(V991,Guide!$B$12:$C$18,2,0)</f>
        <v>ENG</v>
      </c>
      <c r="J991" s="12" t="str">
        <f t="shared" si="200"/>
        <v>C1</v>
      </c>
      <c r="K991" s="12">
        <v>28471</v>
      </c>
      <c r="L991" s="12" t="str">
        <f t="shared" si="201"/>
        <v>Gen X</v>
      </c>
      <c r="M991">
        <f t="shared" ca="1" si="202"/>
        <v>47</v>
      </c>
      <c r="N991" s="12">
        <v>41589</v>
      </c>
      <c r="O991" s="14">
        <f t="shared" ca="1" si="203"/>
        <v>11</v>
      </c>
      <c r="P991" s="13">
        <v>510961</v>
      </c>
      <c r="Q991" s="13" t="str">
        <f t="shared" ca="1" si="204"/>
        <v>11 - 15 Year</v>
      </c>
      <c r="R991" s="3" t="str">
        <f t="shared" ca="1" si="207"/>
        <v>15%</v>
      </c>
      <c r="S991" s="13">
        <f t="shared" ca="1" si="205"/>
        <v>76644.149999999994</v>
      </c>
      <c r="T991" s="13">
        <f t="shared" ca="1" si="206"/>
        <v>434316.85</v>
      </c>
      <c r="U991" t="str">
        <f>VLOOKUP(MID(B991,G991,F991-G991),Department!$A$1:$C$20,2,0)</f>
        <v>AI Engineer</v>
      </c>
      <c r="V991" t="str">
        <f>VLOOKUP(U991,Department!$B$1:$C$20,2,0)</f>
        <v>Engineering and Data</v>
      </c>
      <c r="W991" t="str">
        <f>VLOOKUP(MID(B991,FIND(":",B991,F991+1)+1,2),Employee!$G$1:$H$8,2,0)</f>
        <v>United States Of America</v>
      </c>
    </row>
    <row r="992" spans="1:23" x14ac:dyDescent="0.35">
      <c r="A992" t="str">
        <f t="shared" si="195"/>
        <v>EMP-FN-R19-2015</v>
      </c>
      <c r="B992" t="s">
        <v>1056</v>
      </c>
      <c r="C992" t="str">
        <f t="shared" si="198"/>
        <v>N8849</v>
      </c>
      <c r="D992" t="str">
        <f>VLOOKUP(C992,Employee!$A$1:$B$1803,2,0)</f>
        <v>Terry Chung</v>
      </c>
      <c r="E992" t="str">
        <f>VLOOKUP(MID(B992,FIND(":",B992,FIND(":",B992)+1)+1,1),Employee!$C$1:$D$1803,2)</f>
        <v>Male</v>
      </c>
      <c r="F992">
        <f t="shared" si="196"/>
        <v>42</v>
      </c>
      <c r="G992">
        <f t="shared" si="197"/>
        <v>39</v>
      </c>
      <c r="H992" t="str">
        <f t="shared" si="199"/>
        <v>R19</v>
      </c>
      <c r="I992" t="str">
        <f>VLOOKUP(V992,Guide!$B$12:$C$18,2,0)</f>
        <v>FN</v>
      </c>
      <c r="J992" s="12" t="str">
        <f t="shared" si="200"/>
        <v>C7</v>
      </c>
      <c r="K992" s="12">
        <v>32211</v>
      </c>
      <c r="L992" s="12" t="str">
        <f t="shared" si="201"/>
        <v>Millennial</v>
      </c>
      <c r="M992">
        <f t="shared" ca="1" si="202"/>
        <v>36</v>
      </c>
      <c r="N992" s="12">
        <v>42128</v>
      </c>
      <c r="O992" s="14">
        <f t="shared" ca="1" si="203"/>
        <v>9</v>
      </c>
      <c r="P992" s="13">
        <v>102283</v>
      </c>
      <c r="Q992" s="13" t="str">
        <f t="shared" ca="1" si="204"/>
        <v>5 - 10 Year</v>
      </c>
      <c r="R992" s="3" t="str">
        <f t="shared" ca="1" si="207"/>
        <v>10%</v>
      </c>
      <c r="S992" s="13">
        <f t="shared" ca="1" si="205"/>
        <v>10228.300000000001</v>
      </c>
      <c r="T992" s="13">
        <f t="shared" ca="1" si="206"/>
        <v>92054.7</v>
      </c>
      <c r="U992" t="str">
        <f>VLOOKUP(MID(B992,G992,F992-G992),Department!$A$1:$C$20,2,0)</f>
        <v>Accounting</v>
      </c>
      <c r="V992" t="str">
        <f>VLOOKUP(U992,Department!$B$1:$C$20,2,0)</f>
        <v>Finance</v>
      </c>
      <c r="W992" t="str">
        <f>VLOOKUP(MID(B992,FIND(":",B992,F992+1)+1,2),Employee!$G$1:$H$8,2,0)</f>
        <v>Argentina</v>
      </c>
    </row>
    <row r="993" spans="1:23" x14ac:dyDescent="0.35">
      <c r="A993" t="str">
        <f t="shared" si="195"/>
        <v>EMP-PM-R14-2013</v>
      </c>
      <c r="B993" t="s">
        <v>1057</v>
      </c>
      <c r="C993" t="str">
        <f t="shared" si="198"/>
        <v>N8091</v>
      </c>
      <c r="D993" t="str">
        <f>VLOOKUP(C993,Employee!$A$1:$B$1803,2,0)</f>
        <v>Abel Moreno</v>
      </c>
      <c r="E993" t="str">
        <f>VLOOKUP(MID(B993,FIND(":",B993,FIND(":",B993)+1)+1,1),Employee!$C$1:$D$1803,2)</f>
        <v>Male</v>
      </c>
      <c r="F993">
        <f t="shared" si="196"/>
        <v>42</v>
      </c>
      <c r="G993">
        <f t="shared" si="197"/>
        <v>39</v>
      </c>
      <c r="H993" t="str">
        <f t="shared" si="199"/>
        <v>R14</v>
      </c>
      <c r="I993" t="str">
        <f>VLOOKUP(V993,Guide!$B$12:$C$18,2,0)</f>
        <v>PM</v>
      </c>
      <c r="J993" s="12" t="str">
        <f t="shared" si="200"/>
        <v>C4</v>
      </c>
      <c r="K993" s="12">
        <v>32549</v>
      </c>
      <c r="L993" s="12" t="str">
        <f t="shared" si="201"/>
        <v>Millennial</v>
      </c>
      <c r="M993">
        <f t="shared" ca="1" si="202"/>
        <v>36</v>
      </c>
      <c r="N993" s="12">
        <v>41309</v>
      </c>
      <c r="O993" s="14">
        <f t="shared" ca="1" si="203"/>
        <v>12</v>
      </c>
      <c r="P993" s="13">
        <v>253825</v>
      </c>
      <c r="Q993" s="13" t="str">
        <f t="shared" ca="1" si="204"/>
        <v>11 - 15 Year</v>
      </c>
      <c r="R993" s="3" t="str">
        <f t="shared" ca="1" si="207"/>
        <v>15%</v>
      </c>
      <c r="S993" s="13">
        <f t="shared" ca="1" si="205"/>
        <v>38073.75</v>
      </c>
      <c r="T993" s="13">
        <f t="shared" ca="1" si="206"/>
        <v>215751.25</v>
      </c>
      <c r="U993" t="str">
        <f>VLOOKUP(MID(B993,G993,F993-G993),Department!$A$1:$C$20,2,0)</f>
        <v>SEO Specialist</v>
      </c>
      <c r="V993" t="str">
        <f>VLOOKUP(U993,Department!$B$1:$C$20,2,0)</f>
        <v>Product Management</v>
      </c>
      <c r="W993" t="str">
        <f>VLOOKUP(MID(B993,FIND(":",B993,F993+1)+1,2),Employee!$G$1:$H$8,2,0)</f>
        <v>Australia</v>
      </c>
    </row>
    <row r="994" spans="1:23" x14ac:dyDescent="0.35">
      <c r="A994" t="str">
        <f t="shared" si="195"/>
        <v>EMP-ENG-R3-2019</v>
      </c>
      <c r="B994" t="s">
        <v>1058</v>
      </c>
      <c r="C994" t="str">
        <f t="shared" si="198"/>
        <v>N21772</v>
      </c>
      <c r="D994" t="str">
        <f>VLOOKUP(C994,Employee!$A$1:$B$1803,2,0)</f>
        <v>Stewart Ballard</v>
      </c>
      <c r="E994" t="str">
        <f>VLOOKUP(MID(B994,FIND(":",B994,FIND(":",B994)+1)+1,1),Employee!$C$1:$D$1803,2)</f>
        <v>Male</v>
      </c>
      <c r="F994">
        <f t="shared" si="196"/>
        <v>42</v>
      </c>
      <c r="G994">
        <f t="shared" si="197"/>
        <v>40</v>
      </c>
      <c r="H994" t="str">
        <f t="shared" si="199"/>
        <v>R3</v>
      </c>
      <c r="I994" t="str">
        <f>VLOOKUP(V994,Guide!$B$12:$C$18,2,0)</f>
        <v>ENG</v>
      </c>
      <c r="J994" s="12" t="str">
        <f t="shared" si="200"/>
        <v>C5</v>
      </c>
      <c r="K994" s="12">
        <v>33877</v>
      </c>
      <c r="L994" s="12" t="str">
        <f t="shared" si="201"/>
        <v>Millennial</v>
      </c>
      <c r="M994">
        <f t="shared" ca="1" si="202"/>
        <v>32</v>
      </c>
      <c r="N994" s="12">
        <v>43587</v>
      </c>
      <c r="O994" s="14">
        <f t="shared" ca="1" si="203"/>
        <v>5</v>
      </c>
      <c r="P994" s="13">
        <v>195114</v>
      </c>
      <c r="Q994" s="13" t="str">
        <f t="shared" ca="1" si="204"/>
        <v>5 - 10 Year</v>
      </c>
      <c r="R994" s="3" t="str">
        <f t="shared" ca="1" si="207"/>
        <v>10%</v>
      </c>
      <c r="S994" s="13">
        <f t="shared" ca="1" si="205"/>
        <v>19511.400000000001</v>
      </c>
      <c r="T994" s="13">
        <f t="shared" ca="1" si="206"/>
        <v>175602.6</v>
      </c>
      <c r="U994" t="str">
        <f>VLOOKUP(MID(B994,G994,F994-G994),Department!$A$1:$C$20,2,0)</f>
        <v>Software Quality Assurance</v>
      </c>
      <c r="V994" t="str">
        <f>VLOOKUP(U994,Department!$B$1:$C$20,2,0)</f>
        <v>Engineering and Data</v>
      </c>
      <c r="W994" t="str">
        <f>VLOOKUP(MID(B994,FIND(":",B994,F994+1)+1,2),Employee!$G$1:$H$8,2,0)</f>
        <v>Germany</v>
      </c>
    </row>
    <row r="995" spans="1:23" x14ac:dyDescent="0.35">
      <c r="A995" t="str">
        <f t="shared" si="195"/>
        <v>EMP-HR-R18-2018</v>
      </c>
      <c r="B995" t="s">
        <v>1059</v>
      </c>
      <c r="C995" t="str">
        <f t="shared" si="198"/>
        <v>N8360</v>
      </c>
      <c r="D995" t="str">
        <f>VLOOKUP(C995,Employee!$A$1:$B$1803,2,0)</f>
        <v>Jere Middleton</v>
      </c>
      <c r="E995" t="str">
        <f>VLOOKUP(MID(B995,FIND(":",B995,FIND(":",B995)+1)+1,1),Employee!$C$1:$D$1803,2)</f>
        <v>Male</v>
      </c>
      <c r="F995">
        <f t="shared" si="196"/>
        <v>42</v>
      </c>
      <c r="G995">
        <f t="shared" si="197"/>
        <v>39</v>
      </c>
      <c r="H995" t="str">
        <f t="shared" si="199"/>
        <v>R18</v>
      </c>
      <c r="I995" t="str">
        <f>VLOOKUP(V995,Guide!$B$12:$C$18,2,0)</f>
        <v>HR</v>
      </c>
      <c r="J995" s="12" t="str">
        <f t="shared" si="200"/>
        <v>C1</v>
      </c>
      <c r="K995" s="12">
        <v>32824</v>
      </c>
      <c r="L995" s="12" t="str">
        <f t="shared" si="201"/>
        <v>Millennial</v>
      </c>
      <c r="M995">
        <f t="shared" ca="1" si="202"/>
        <v>35</v>
      </c>
      <c r="N995" s="12">
        <v>43185</v>
      </c>
      <c r="O995" s="14">
        <f t="shared" ca="1" si="203"/>
        <v>6</v>
      </c>
      <c r="P995" s="13">
        <v>209378</v>
      </c>
      <c r="Q995" s="13" t="str">
        <f t="shared" ca="1" si="204"/>
        <v>5 - 10 Year</v>
      </c>
      <c r="R995" s="3" t="str">
        <f t="shared" ca="1" si="207"/>
        <v>10%</v>
      </c>
      <c r="S995" s="13">
        <f t="shared" ca="1" si="205"/>
        <v>20937.800000000003</v>
      </c>
      <c r="T995" s="13">
        <f t="shared" ca="1" si="206"/>
        <v>188440.2</v>
      </c>
      <c r="U995" t="str">
        <f>VLOOKUP(MID(B995,G995,F995-G995),Department!$A$1:$C$20,2,0)</f>
        <v>HR</v>
      </c>
      <c r="V995" t="str">
        <f>VLOOKUP(U995,Department!$B$1:$C$20,2,0)</f>
        <v>HR</v>
      </c>
      <c r="W995" t="str">
        <f>VLOOKUP(MID(B995,FIND(":",B995,F995+1)+1,2),Employee!$G$1:$H$8,2,0)</f>
        <v>United States Of America</v>
      </c>
    </row>
    <row r="996" spans="1:23" x14ac:dyDescent="0.35">
      <c r="A996" t="str">
        <f t="shared" si="195"/>
        <v>EMP-FN-R19-2017</v>
      </c>
      <c r="B996" t="s">
        <v>1060</v>
      </c>
      <c r="C996" t="str">
        <f t="shared" si="198"/>
        <v>N18267</v>
      </c>
      <c r="D996" t="str">
        <f>VLOOKUP(C996,Employee!$A$1:$B$1803,2,0)</f>
        <v>Dion Velez</v>
      </c>
      <c r="E996" t="str">
        <f>VLOOKUP(MID(B996,FIND(":",B996,FIND(":",B996)+1)+1,1),Employee!$C$1:$D$1803,2)</f>
        <v>Male</v>
      </c>
      <c r="F996">
        <f t="shared" si="196"/>
        <v>43</v>
      </c>
      <c r="G996">
        <f t="shared" si="197"/>
        <v>40</v>
      </c>
      <c r="H996" t="str">
        <f t="shared" si="199"/>
        <v>R19</v>
      </c>
      <c r="I996" t="str">
        <f>VLOOKUP(V996,Guide!$B$12:$C$18,2,0)</f>
        <v>FN</v>
      </c>
      <c r="J996" s="12" t="str">
        <f t="shared" si="200"/>
        <v>C5</v>
      </c>
      <c r="K996" s="12">
        <v>31754</v>
      </c>
      <c r="L996" s="12" t="str">
        <f t="shared" si="201"/>
        <v>Millennial</v>
      </c>
      <c r="M996">
        <f t="shared" ca="1" si="202"/>
        <v>38</v>
      </c>
      <c r="N996" s="12">
        <v>42891</v>
      </c>
      <c r="O996" s="14">
        <f t="shared" ca="1" si="203"/>
        <v>7</v>
      </c>
      <c r="P996" s="13">
        <v>176391</v>
      </c>
      <c r="Q996" s="13" t="str">
        <f t="shared" ca="1" si="204"/>
        <v>5 - 10 Year</v>
      </c>
      <c r="R996" s="3" t="str">
        <f t="shared" ca="1" si="207"/>
        <v>10%</v>
      </c>
      <c r="S996" s="13">
        <f t="shared" ca="1" si="205"/>
        <v>17639.100000000002</v>
      </c>
      <c r="T996" s="13">
        <f t="shared" ca="1" si="206"/>
        <v>158751.9</v>
      </c>
      <c r="U996" t="str">
        <f>VLOOKUP(MID(B996,G996,F996-G996),Department!$A$1:$C$20,2,0)</f>
        <v>Accounting</v>
      </c>
      <c r="V996" t="str">
        <f>VLOOKUP(U996,Department!$B$1:$C$20,2,0)</f>
        <v>Finance</v>
      </c>
      <c r="W996" t="str">
        <f>VLOOKUP(MID(B996,FIND(":",B996,F996+1)+1,2),Employee!$G$1:$H$8,2,0)</f>
        <v>Germany</v>
      </c>
    </row>
    <row r="997" spans="1:23" x14ac:dyDescent="0.35">
      <c r="A997" t="str">
        <f t="shared" si="195"/>
        <v>EMP-ENG-R13-2014</v>
      </c>
      <c r="B997" t="s">
        <v>1061</v>
      </c>
      <c r="C997" t="str">
        <f t="shared" si="198"/>
        <v>N10872</v>
      </c>
      <c r="D997" t="str">
        <f>VLOOKUP(C997,Employee!$A$1:$B$1803,2,0)</f>
        <v>Arnoldo Mack</v>
      </c>
      <c r="E997" t="str">
        <f>VLOOKUP(MID(B997,FIND(":",B997,FIND(":",B997)+1)+1,1),Employee!$C$1:$D$1803,2)</f>
        <v>Male</v>
      </c>
      <c r="F997">
        <f t="shared" si="196"/>
        <v>43</v>
      </c>
      <c r="G997">
        <f t="shared" si="197"/>
        <v>40</v>
      </c>
      <c r="H997" t="str">
        <f t="shared" si="199"/>
        <v>R13</v>
      </c>
      <c r="I997" t="str">
        <f>VLOOKUP(V997,Guide!$B$12:$C$18,2,0)</f>
        <v>ENG</v>
      </c>
      <c r="J997" s="12" t="str">
        <f t="shared" si="200"/>
        <v>C5</v>
      </c>
      <c r="K997" s="12">
        <v>31242</v>
      </c>
      <c r="L997" s="12" t="str">
        <f t="shared" si="201"/>
        <v>Millennial</v>
      </c>
      <c r="M997">
        <f t="shared" ca="1" si="202"/>
        <v>39</v>
      </c>
      <c r="N997" s="12">
        <v>41852</v>
      </c>
      <c r="O997" s="14">
        <f t="shared" ca="1" si="203"/>
        <v>10</v>
      </c>
      <c r="P997" s="13">
        <v>265928</v>
      </c>
      <c r="Q997" s="13" t="str">
        <f t="shared" ca="1" si="204"/>
        <v>5 - 10 Year</v>
      </c>
      <c r="R997" s="3" t="str">
        <f t="shared" ca="1" si="207"/>
        <v>10%</v>
      </c>
      <c r="S997" s="13">
        <f t="shared" ca="1" si="205"/>
        <v>26592.800000000003</v>
      </c>
      <c r="T997" s="13">
        <f t="shared" ca="1" si="206"/>
        <v>239335.2</v>
      </c>
      <c r="U997" t="str">
        <f>VLOOKUP(MID(B997,G997,F997-G997),Department!$A$1:$C$20,2,0)</f>
        <v>Data Engineer</v>
      </c>
      <c r="V997" t="str">
        <f>VLOOKUP(U997,Department!$B$1:$C$20,2,0)</f>
        <v>Engineering and Data</v>
      </c>
      <c r="W997" t="str">
        <f>VLOOKUP(MID(B997,FIND(":",B997,F997+1)+1,2),Employee!$G$1:$H$8,2,0)</f>
        <v>Germany</v>
      </c>
    </row>
    <row r="998" spans="1:23" x14ac:dyDescent="0.35">
      <c r="A998" t="str">
        <f t="shared" si="195"/>
        <v>EMP-PM-R14-2014</v>
      </c>
      <c r="B998" t="s">
        <v>1062</v>
      </c>
      <c r="C998" t="str">
        <f t="shared" si="198"/>
        <v>N10521</v>
      </c>
      <c r="D998" t="str">
        <f>VLOOKUP(C998,Employee!$A$1:$B$1803,2,0)</f>
        <v>Geraldo Proctor</v>
      </c>
      <c r="E998" t="str">
        <f>VLOOKUP(MID(B998,FIND(":",B998,FIND(":",B998)+1)+1,1),Employee!$C$1:$D$1803,2)</f>
        <v>Male</v>
      </c>
      <c r="F998">
        <f t="shared" si="196"/>
        <v>43</v>
      </c>
      <c r="G998">
        <f t="shared" si="197"/>
        <v>40</v>
      </c>
      <c r="H998" t="str">
        <f t="shared" si="199"/>
        <v>R14</v>
      </c>
      <c r="I998" t="str">
        <f>VLOOKUP(V998,Guide!$B$12:$C$18,2,0)</f>
        <v>PM</v>
      </c>
      <c r="J998" s="12" t="str">
        <f t="shared" si="200"/>
        <v>C5</v>
      </c>
      <c r="K998" s="12">
        <v>30771</v>
      </c>
      <c r="L998" s="12" t="str">
        <f t="shared" si="201"/>
        <v>Millennial</v>
      </c>
      <c r="M998">
        <f t="shared" ca="1" si="202"/>
        <v>40</v>
      </c>
      <c r="N998" s="12">
        <v>41795</v>
      </c>
      <c r="O998" s="14">
        <f t="shared" ca="1" si="203"/>
        <v>10</v>
      </c>
      <c r="P998" s="13">
        <v>238323</v>
      </c>
      <c r="Q998" s="13" t="str">
        <f t="shared" ca="1" si="204"/>
        <v>5 - 10 Year</v>
      </c>
      <c r="R998" s="3" t="str">
        <f t="shared" ca="1" si="207"/>
        <v>10%</v>
      </c>
      <c r="S998" s="13">
        <f t="shared" ca="1" si="205"/>
        <v>23832.300000000003</v>
      </c>
      <c r="T998" s="13">
        <f t="shared" ca="1" si="206"/>
        <v>214490.7</v>
      </c>
      <c r="U998" t="str">
        <f>VLOOKUP(MID(B998,G998,F998-G998),Department!$A$1:$C$20,2,0)</f>
        <v>SEO Specialist</v>
      </c>
      <c r="V998" t="str">
        <f>VLOOKUP(U998,Department!$B$1:$C$20,2,0)</f>
        <v>Product Management</v>
      </c>
      <c r="W998" t="str">
        <f>VLOOKUP(MID(B998,FIND(":",B998,F998+1)+1,2),Employee!$G$1:$H$8,2,0)</f>
        <v>Germany</v>
      </c>
    </row>
    <row r="999" spans="1:23" x14ac:dyDescent="0.35">
      <c r="A999" t="str">
        <f t="shared" si="195"/>
        <v>EMP-ENG-R1-2017</v>
      </c>
      <c r="B999" t="s">
        <v>1063</v>
      </c>
      <c r="C999" t="str">
        <f t="shared" si="198"/>
        <v>N18479</v>
      </c>
      <c r="D999" t="str">
        <f>VLOOKUP(C999,Employee!$A$1:$B$1803,2,0)</f>
        <v>Emile Palmer</v>
      </c>
      <c r="E999" t="str">
        <f>VLOOKUP(MID(B999,FIND(":",B999,FIND(":",B999)+1)+1,1),Employee!$C$1:$D$1803,2)</f>
        <v>Male</v>
      </c>
      <c r="F999">
        <f t="shared" si="196"/>
        <v>42</v>
      </c>
      <c r="G999">
        <f t="shared" si="197"/>
        <v>40</v>
      </c>
      <c r="H999" t="str">
        <f t="shared" si="199"/>
        <v>R1</v>
      </c>
      <c r="I999" t="str">
        <f>VLOOKUP(V999,Guide!$B$12:$C$18,2,0)</f>
        <v>ENG</v>
      </c>
      <c r="J999" s="12" t="str">
        <f t="shared" si="200"/>
        <v>C6</v>
      </c>
      <c r="K999" s="12">
        <v>32476</v>
      </c>
      <c r="L999" s="12" t="str">
        <f t="shared" si="201"/>
        <v>Millennial</v>
      </c>
      <c r="M999">
        <f t="shared" ca="1" si="202"/>
        <v>36</v>
      </c>
      <c r="N999" s="12">
        <v>42915</v>
      </c>
      <c r="O999" s="14">
        <f t="shared" ca="1" si="203"/>
        <v>7</v>
      </c>
      <c r="P999" s="13">
        <v>235638</v>
      </c>
      <c r="Q999" s="13" t="str">
        <f t="shared" ca="1" si="204"/>
        <v>5 - 10 Year</v>
      </c>
      <c r="R999" s="3" t="str">
        <f t="shared" ca="1" si="207"/>
        <v>10%</v>
      </c>
      <c r="S999" s="13">
        <f t="shared" ca="1" si="205"/>
        <v>23563.800000000003</v>
      </c>
      <c r="T999" s="13">
        <f t="shared" ca="1" si="206"/>
        <v>212074.2</v>
      </c>
      <c r="U999" t="str">
        <f>VLOOKUP(MID(B999,G999,F999-G999),Department!$A$1:$C$20,2,0)</f>
        <v>BackEnd Developer</v>
      </c>
      <c r="V999" t="str">
        <f>VLOOKUP(U999,Department!$B$1:$C$20,2,0)</f>
        <v>Engineering and Data</v>
      </c>
      <c r="W999" t="str">
        <f>VLOOKUP(MID(B999,FIND(":",B999,F999+1)+1,2),Employee!$G$1:$H$8,2,0)</f>
        <v>France</v>
      </c>
    </row>
    <row r="1000" spans="1:23" x14ac:dyDescent="0.35">
      <c r="A1000" t="str">
        <f t="shared" si="195"/>
        <v>EMP-PM-R6-2013</v>
      </c>
      <c r="B1000" t="s">
        <v>1064</v>
      </c>
      <c r="C1000" t="str">
        <f t="shared" si="198"/>
        <v>N8816</v>
      </c>
      <c r="D1000" t="str">
        <f>VLOOKUP(C1000,Employee!$A$1:$B$1803,2,0)</f>
        <v>Damien Roberts</v>
      </c>
      <c r="E1000" t="str">
        <f>VLOOKUP(MID(B1000,FIND(":",B1000,FIND(":",B1000)+1)+1,1),Employee!$C$1:$D$1803,2)</f>
        <v>Male</v>
      </c>
      <c r="F1000">
        <f t="shared" si="196"/>
        <v>41</v>
      </c>
      <c r="G1000">
        <f t="shared" si="197"/>
        <v>39</v>
      </c>
      <c r="H1000" t="str">
        <f t="shared" si="199"/>
        <v>R6</v>
      </c>
      <c r="I1000" t="str">
        <f>VLOOKUP(V1000,Guide!$B$12:$C$18,2,0)</f>
        <v>PM</v>
      </c>
      <c r="J1000" s="12" t="str">
        <f t="shared" si="200"/>
        <v>C3</v>
      </c>
      <c r="K1000" s="12">
        <v>33546</v>
      </c>
      <c r="L1000" s="12" t="str">
        <f t="shared" si="201"/>
        <v>Millennial</v>
      </c>
      <c r="M1000">
        <f t="shared" ca="1" si="202"/>
        <v>33</v>
      </c>
      <c r="N1000" s="12">
        <v>41456</v>
      </c>
      <c r="O1000" s="14">
        <f t="shared" ca="1" si="203"/>
        <v>11</v>
      </c>
      <c r="P1000" s="13">
        <v>255217</v>
      </c>
      <c r="Q1000" s="13" t="str">
        <f t="shared" ca="1" si="204"/>
        <v>11 - 15 Year</v>
      </c>
      <c r="R1000" s="3" t="str">
        <f t="shared" ca="1" si="207"/>
        <v>15%</v>
      </c>
      <c r="S1000" s="13">
        <f t="shared" ca="1" si="205"/>
        <v>38282.549999999996</v>
      </c>
      <c r="T1000" s="13">
        <f t="shared" ca="1" si="206"/>
        <v>216934.45</v>
      </c>
      <c r="U1000" t="str">
        <f>VLOOKUP(MID(B1000,G1000,F1000-G1000),Department!$A$1:$C$20,2,0)</f>
        <v>UI/UX</v>
      </c>
      <c r="V1000" t="str">
        <f>VLOOKUP(U1000,Department!$B$1:$C$20,2,0)</f>
        <v>Product Management</v>
      </c>
      <c r="W1000" t="str">
        <f>VLOOKUP(MID(B1000,FIND(":",B1000,F1000+1)+1,2),Employee!$G$1:$H$8,2,0)</f>
        <v>United Kingdom</v>
      </c>
    </row>
    <row r="1001" spans="1:23" x14ac:dyDescent="0.35">
      <c r="A1001" t="str">
        <f t="shared" si="195"/>
        <v>EMP-OPR-R8-2017</v>
      </c>
      <c r="B1001" t="s">
        <v>1065</v>
      </c>
      <c r="C1001" t="str">
        <f t="shared" si="198"/>
        <v>N19440</v>
      </c>
      <c r="D1001" t="str">
        <f>VLOOKUP(C1001,Employee!$A$1:$B$1803,2,0)</f>
        <v>Edward Bradley</v>
      </c>
      <c r="E1001" t="str">
        <f>VLOOKUP(MID(B1001,FIND(":",B1001,FIND(":",B1001)+1)+1,1),Employee!$C$1:$D$1803,2)</f>
        <v>Male</v>
      </c>
      <c r="F1001">
        <f t="shared" si="196"/>
        <v>42</v>
      </c>
      <c r="G1001">
        <f t="shared" si="197"/>
        <v>40</v>
      </c>
      <c r="H1001" t="str">
        <f t="shared" si="199"/>
        <v>R8</v>
      </c>
      <c r="I1001" t="str">
        <f>VLOOKUP(V1001,Guide!$B$12:$C$18,2,0)</f>
        <v>OPR</v>
      </c>
      <c r="J1001" s="12" t="str">
        <f t="shared" si="200"/>
        <v>C7</v>
      </c>
      <c r="K1001" s="12">
        <v>32716</v>
      </c>
      <c r="L1001" s="12" t="str">
        <f t="shared" si="201"/>
        <v>Millennial</v>
      </c>
      <c r="M1001">
        <f t="shared" ca="1" si="202"/>
        <v>35</v>
      </c>
      <c r="N1001" s="12">
        <v>43041</v>
      </c>
      <c r="O1001" s="14">
        <f t="shared" ca="1" si="203"/>
        <v>7</v>
      </c>
      <c r="P1001" s="13">
        <v>99079</v>
      </c>
      <c r="Q1001" s="13" t="str">
        <f t="shared" ca="1" si="204"/>
        <v>5 - 10 Year</v>
      </c>
      <c r="R1001" s="3" t="str">
        <f t="shared" ca="1" si="207"/>
        <v>10%</v>
      </c>
      <c r="S1001" s="13">
        <f t="shared" ca="1" si="205"/>
        <v>9907.9000000000015</v>
      </c>
      <c r="T1001" s="13">
        <f t="shared" ca="1" si="206"/>
        <v>89171.1</v>
      </c>
      <c r="U1001" t="str">
        <f>VLOOKUP(MID(B1001,G1001,F1001-G1001),Department!$A$1:$C$20,2,0)</f>
        <v>DevOps Engineer</v>
      </c>
      <c r="V1001" t="str">
        <f>VLOOKUP(U1001,Department!$B$1:$C$20,2,0)</f>
        <v>Operation</v>
      </c>
      <c r="W1001" t="str">
        <f>VLOOKUP(MID(B1001,FIND(":",B1001,F1001+1)+1,2),Employee!$G$1:$H$8,2,0)</f>
        <v>Argentina</v>
      </c>
    </row>
    <row r="1002" spans="1:23" x14ac:dyDescent="0.35">
      <c r="A1002" t="str">
        <f t="shared" si="195"/>
        <v>EMP-OPR-R2-2014</v>
      </c>
      <c r="B1002" t="s">
        <v>1066</v>
      </c>
      <c r="C1002" t="str">
        <f t="shared" si="198"/>
        <v>N11168</v>
      </c>
      <c r="D1002" t="str">
        <f>VLOOKUP(C1002,Employee!$A$1:$B$1803,2,0)</f>
        <v>Lolita Compton</v>
      </c>
      <c r="E1002" t="str">
        <f>VLOOKUP(MID(B1002,FIND(":",B1002,FIND(":",B1002)+1)+1,1),Employee!$C$1:$D$1803,2)</f>
        <v>Female</v>
      </c>
      <c r="F1002">
        <f t="shared" si="196"/>
        <v>42</v>
      </c>
      <c r="G1002">
        <f t="shared" si="197"/>
        <v>40</v>
      </c>
      <c r="H1002" t="str">
        <f t="shared" si="199"/>
        <v>R2</v>
      </c>
      <c r="I1002" t="str">
        <f>VLOOKUP(V1002,Guide!$B$12:$C$18,2,0)</f>
        <v>OPR</v>
      </c>
      <c r="J1002" s="12" t="str">
        <f t="shared" si="200"/>
        <v>C3</v>
      </c>
      <c r="K1002" s="12">
        <v>33276</v>
      </c>
      <c r="L1002" s="12" t="str">
        <f t="shared" si="201"/>
        <v>Millennial</v>
      </c>
      <c r="M1002">
        <f t="shared" ca="1" si="202"/>
        <v>34</v>
      </c>
      <c r="N1002" s="12">
        <v>41904</v>
      </c>
      <c r="O1002" s="14">
        <f t="shared" ca="1" si="203"/>
        <v>10</v>
      </c>
      <c r="P1002" s="13">
        <v>139902</v>
      </c>
      <c r="Q1002" s="13" t="str">
        <f t="shared" ca="1" si="204"/>
        <v>5 - 10 Year</v>
      </c>
      <c r="R1002" s="3" t="str">
        <f t="shared" ca="1" si="207"/>
        <v>10%</v>
      </c>
      <c r="S1002" s="13">
        <f t="shared" ca="1" si="205"/>
        <v>13990.2</v>
      </c>
      <c r="T1002" s="13">
        <f t="shared" ca="1" si="206"/>
        <v>125911.8</v>
      </c>
      <c r="U1002" t="str">
        <f>VLOOKUP(MID(B1002,G1002,F1002-G1002),Department!$A$1:$C$20,2,0)</f>
        <v>Network Engineer</v>
      </c>
      <c r="V1002" t="str">
        <f>VLOOKUP(U1002,Department!$B$1:$C$20,2,0)</f>
        <v>Operation</v>
      </c>
      <c r="W1002" t="str">
        <f>VLOOKUP(MID(B1002,FIND(":",B1002,F1002+1)+1,2),Employee!$G$1:$H$8,2,0)</f>
        <v>United Kingdom</v>
      </c>
    </row>
    <row r="1003" spans="1:23" x14ac:dyDescent="0.35">
      <c r="A1003" t="str">
        <f t="shared" si="195"/>
        <v>EMP-PM-R6-2010</v>
      </c>
      <c r="B1003" t="s">
        <v>1067</v>
      </c>
      <c r="C1003" t="str">
        <f t="shared" si="198"/>
        <v>N5224</v>
      </c>
      <c r="D1003" t="str">
        <f>VLOOKUP(C1003,Employee!$A$1:$B$1803,2,0)</f>
        <v>Annie Maynard</v>
      </c>
      <c r="E1003" t="str">
        <f>VLOOKUP(MID(B1003,FIND(":",B1003,FIND(":",B1003)+1)+1,1),Employee!$C$1:$D$1803,2)</f>
        <v>Female</v>
      </c>
      <c r="F1003">
        <f t="shared" si="196"/>
        <v>41</v>
      </c>
      <c r="G1003">
        <f t="shared" si="197"/>
        <v>39</v>
      </c>
      <c r="H1003" t="str">
        <f t="shared" si="199"/>
        <v>R6</v>
      </c>
      <c r="I1003" t="str">
        <f>VLOOKUP(V1003,Guide!$B$12:$C$18,2,0)</f>
        <v>PM</v>
      </c>
      <c r="J1003" s="12" t="str">
        <f t="shared" si="200"/>
        <v>C2</v>
      </c>
      <c r="K1003" s="12">
        <v>30649</v>
      </c>
      <c r="L1003" s="12" t="str">
        <f t="shared" si="201"/>
        <v>Millennial</v>
      </c>
      <c r="M1003">
        <f t="shared" ca="1" si="202"/>
        <v>41</v>
      </c>
      <c r="N1003" s="12">
        <v>40252</v>
      </c>
      <c r="O1003" s="14">
        <f t="shared" ca="1" si="203"/>
        <v>14</v>
      </c>
      <c r="P1003" s="13">
        <v>216763</v>
      </c>
      <c r="Q1003" s="13" t="str">
        <f t="shared" ca="1" si="204"/>
        <v>11 - 15 Year</v>
      </c>
      <c r="R1003" s="3" t="str">
        <f t="shared" ca="1" si="207"/>
        <v>15%</v>
      </c>
      <c r="S1003" s="13">
        <f t="shared" ca="1" si="205"/>
        <v>32514.449999999997</v>
      </c>
      <c r="T1003" s="13">
        <f t="shared" ca="1" si="206"/>
        <v>184248.55</v>
      </c>
      <c r="U1003" t="str">
        <f>VLOOKUP(MID(B1003,G1003,F1003-G1003),Department!$A$1:$C$20,2,0)</f>
        <v>UI/UX</v>
      </c>
      <c r="V1003" t="str">
        <f>VLOOKUP(U1003,Department!$B$1:$C$20,2,0)</f>
        <v>Product Management</v>
      </c>
      <c r="W1003" t="str">
        <f>VLOOKUP(MID(B1003,FIND(":",B1003,F1003+1)+1,2),Employee!$G$1:$H$8,2,0)</f>
        <v>Canada</v>
      </c>
    </row>
    <row r="1004" spans="1:23" x14ac:dyDescent="0.35">
      <c r="A1004" t="str">
        <f t="shared" si="195"/>
        <v>EMP-ENG-R4-2008</v>
      </c>
      <c r="B1004" t="s">
        <v>1068</v>
      </c>
      <c r="C1004" t="str">
        <f t="shared" si="198"/>
        <v>N1934</v>
      </c>
      <c r="D1004" t="str">
        <f>VLOOKUP(C1004,Employee!$A$1:$B$1803,2,0)</f>
        <v>Kristin Cooley</v>
      </c>
      <c r="E1004" t="str">
        <f>VLOOKUP(MID(B1004,FIND(":",B1004,FIND(":",B1004)+1)+1,1),Employee!$C$1:$D$1803,2)</f>
        <v>Female</v>
      </c>
      <c r="F1004">
        <f t="shared" si="196"/>
        <v>41</v>
      </c>
      <c r="G1004">
        <f t="shared" si="197"/>
        <v>39</v>
      </c>
      <c r="H1004" t="str">
        <f t="shared" si="199"/>
        <v>R4</v>
      </c>
      <c r="I1004" t="str">
        <f>VLOOKUP(V1004,Guide!$B$12:$C$18,2,0)</f>
        <v>ENG</v>
      </c>
      <c r="J1004" s="12" t="str">
        <f t="shared" si="200"/>
        <v>C2</v>
      </c>
      <c r="K1004" s="12">
        <v>28528</v>
      </c>
      <c r="L1004" s="12" t="str">
        <f t="shared" si="201"/>
        <v>Gen X</v>
      </c>
      <c r="M1004">
        <f t="shared" ca="1" si="202"/>
        <v>47</v>
      </c>
      <c r="N1004" s="12">
        <v>39661</v>
      </c>
      <c r="O1004" s="14">
        <f t="shared" ca="1" si="203"/>
        <v>16</v>
      </c>
      <c r="P1004" s="13">
        <v>169588</v>
      </c>
      <c r="Q1004" s="13" t="str">
        <f t="shared" ca="1" si="204"/>
        <v>16 - 20 Year</v>
      </c>
      <c r="R1004" s="3" t="str">
        <f t="shared" ca="1" si="207"/>
        <v>20%</v>
      </c>
      <c r="S1004" s="13">
        <f t="shared" ca="1" si="205"/>
        <v>33917.599999999999</v>
      </c>
      <c r="T1004" s="13">
        <f t="shared" ca="1" si="206"/>
        <v>135670.39999999999</v>
      </c>
      <c r="U1004" t="str">
        <f>VLOOKUP(MID(B1004,G1004,F1004-G1004),Department!$A$1:$C$20,2,0)</f>
        <v>FrontEnd Developer</v>
      </c>
      <c r="V1004" t="str">
        <f>VLOOKUP(U1004,Department!$B$1:$C$20,2,0)</f>
        <v>Engineering and Data</v>
      </c>
      <c r="W1004" t="str">
        <f>VLOOKUP(MID(B1004,FIND(":",B1004,F1004+1)+1,2),Employee!$G$1:$H$8,2,0)</f>
        <v>Canada</v>
      </c>
    </row>
    <row r="1005" spans="1:23" x14ac:dyDescent="0.35">
      <c r="A1005" t="str">
        <f t="shared" si="195"/>
        <v>EMP-OPR-R16-2018</v>
      </c>
      <c r="B1005" t="s">
        <v>1069</v>
      </c>
      <c r="C1005" t="str">
        <f t="shared" si="198"/>
        <v>N21156</v>
      </c>
      <c r="D1005" t="str">
        <f>VLOOKUP(C1005,Employee!$A$1:$B$1803,2,0)</f>
        <v>Adalberto Zavala</v>
      </c>
      <c r="E1005" t="str">
        <f>VLOOKUP(MID(B1005,FIND(":",B1005,FIND(":",B1005)+1)+1,1),Employee!$C$1:$D$1803,2)</f>
        <v>Male</v>
      </c>
      <c r="F1005">
        <f t="shared" si="196"/>
        <v>43</v>
      </c>
      <c r="G1005">
        <f t="shared" si="197"/>
        <v>40</v>
      </c>
      <c r="H1005" t="str">
        <f t="shared" si="199"/>
        <v>R16</v>
      </c>
      <c r="I1005" t="str">
        <f>VLOOKUP(V1005,Guide!$B$12:$C$18,2,0)</f>
        <v>OPR</v>
      </c>
      <c r="J1005" s="12" t="str">
        <f t="shared" si="200"/>
        <v>C2</v>
      </c>
      <c r="K1005" s="12">
        <v>32090</v>
      </c>
      <c r="L1005" s="12" t="str">
        <f t="shared" si="201"/>
        <v>Millennial</v>
      </c>
      <c r="M1005">
        <f t="shared" ca="1" si="202"/>
        <v>37</v>
      </c>
      <c r="N1005" s="12">
        <v>43444</v>
      </c>
      <c r="O1005" s="14">
        <f t="shared" ca="1" si="203"/>
        <v>6</v>
      </c>
      <c r="P1005" s="13">
        <v>310220</v>
      </c>
      <c r="Q1005" s="13" t="str">
        <f t="shared" ca="1" si="204"/>
        <v>5 - 10 Year</v>
      </c>
      <c r="R1005" s="3" t="str">
        <f t="shared" ca="1" si="207"/>
        <v>10%</v>
      </c>
      <c r="S1005" s="13">
        <f t="shared" ca="1" si="205"/>
        <v>31022</v>
      </c>
      <c r="T1005" s="13">
        <f t="shared" ca="1" si="206"/>
        <v>279198</v>
      </c>
      <c r="U1005" t="str">
        <f>VLOOKUP(MID(B1005,G1005,F1005-G1005),Department!$A$1:$C$20,2,0)</f>
        <v>IT Support</v>
      </c>
      <c r="V1005" t="str">
        <f>VLOOKUP(U1005,Department!$B$1:$C$20,2,0)</f>
        <v>Operation</v>
      </c>
      <c r="W1005" t="str">
        <f>VLOOKUP(MID(B1005,FIND(":",B1005,F1005+1)+1,2),Employee!$G$1:$H$8,2,0)</f>
        <v>Canada</v>
      </c>
    </row>
    <row r="1006" spans="1:23" x14ac:dyDescent="0.35">
      <c r="A1006" t="str">
        <f t="shared" si="195"/>
        <v>EMP-PM-R14-2017</v>
      </c>
      <c r="B1006" t="s">
        <v>1070</v>
      </c>
      <c r="C1006" t="str">
        <f t="shared" si="198"/>
        <v>N17486</v>
      </c>
      <c r="D1006" t="str">
        <f>VLOOKUP(C1006,Employee!$A$1:$B$1803,2,0)</f>
        <v>Isreal Barton</v>
      </c>
      <c r="E1006" t="str">
        <f>VLOOKUP(MID(B1006,FIND(":",B1006,FIND(":",B1006)+1)+1,1),Employee!$C$1:$D$1803,2)</f>
        <v>Male</v>
      </c>
      <c r="F1006">
        <f t="shared" si="196"/>
        <v>43</v>
      </c>
      <c r="G1006">
        <f t="shared" si="197"/>
        <v>40</v>
      </c>
      <c r="H1006" t="str">
        <f t="shared" si="199"/>
        <v>R14</v>
      </c>
      <c r="I1006" t="str">
        <f>VLOOKUP(V1006,Guide!$B$12:$C$18,2,0)</f>
        <v>PM</v>
      </c>
      <c r="J1006" s="12" t="str">
        <f t="shared" si="200"/>
        <v>C3</v>
      </c>
      <c r="K1006" s="12">
        <v>31995</v>
      </c>
      <c r="L1006" s="12" t="str">
        <f t="shared" si="201"/>
        <v>Millennial</v>
      </c>
      <c r="M1006">
        <f t="shared" ca="1" si="202"/>
        <v>37</v>
      </c>
      <c r="N1006" s="12">
        <v>42810</v>
      </c>
      <c r="O1006" s="14">
        <f t="shared" ca="1" si="203"/>
        <v>7</v>
      </c>
      <c r="P1006" s="13">
        <v>240627</v>
      </c>
      <c r="Q1006" s="13" t="str">
        <f t="shared" ca="1" si="204"/>
        <v>5 - 10 Year</v>
      </c>
      <c r="R1006" s="3" t="str">
        <f t="shared" ca="1" si="207"/>
        <v>10%</v>
      </c>
      <c r="S1006" s="13">
        <f t="shared" ca="1" si="205"/>
        <v>24062.7</v>
      </c>
      <c r="T1006" s="13">
        <f t="shared" ca="1" si="206"/>
        <v>216564.3</v>
      </c>
      <c r="U1006" t="str">
        <f>VLOOKUP(MID(B1006,G1006,F1006-G1006),Department!$A$1:$C$20,2,0)</f>
        <v>SEO Specialist</v>
      </c>
      <c r="V1006" t="str">
        <f>VLOOKUP(U1006,Department!$B$1:$C$20,2,0)</f>
        <v>Product Management</v>
      </c>
      <c r="W1006" t="str">
        <f>VLOOKUP(MID(B1006,FIND(":",B1006,F1006+1)+1,2),Employee!$G$1:$H$8,2,0)</f>
        <v>United Kingdom</v>
      </c>
    </row>
    <row r="1007" spans="1:23" x14ac:dyDescent="0.35">
      <c r="A1007" t="str">
        <f t="shared" si="195"/>
        <v>EMP-ENG-R12-2011</v>
      </c>
      <c r="B1007" t="s">
        <v>1071</v>
      </c>
      <c r="C1007" t="str">
        <f t="shared" si="198"/>
        <v>N5953</v>
      </c>
      <c r="D1007" t="str">
        <f>VLOOKUP(C1007,Employee!$A$1:$B$1803,2,0)</f>
        <v>Pat Malone</v>
      </c>
      <c r="E1007" t="str">
        <f>VLOOKUP(MID(B1007,FIND(":",B1007,FIND(":",B1007)+1)+1,1),Employee!$C$1:$D$1803,2)</f>
        <v>Male</v>
      </c>
      <c r="F1007">
        <f t="shared" si="196"/>
        <v>42</v>
      </c>
      <c r="G1007">
        <f t="shared" si="197"/>
        <v>39</v>
      </c>
      <c r="H1007" t="str">
        <f t="shared" si="199"/>
        <v>R12</v>
      </c>
      <c r="I1007" t="str">
        <f>VLOOKUP(V1007,Guide!$B$12:$C$18,2,0)</f>
        <v>ENG</v>
      </c>
      <c r="J1007" s="12" t="str">
        <f t="shared" si="200"/>
        <v>C7</v>
      </c>
      <c r="K1007" s="12">
        <v>29650</v>
      </c>
      <c r="L1007" s="12" t="str">
        <f t="shared" si="201"/>
        <v>Millennial</v>
      </c>
      <c r="M1007">
        <f t="shared" ca="1" si="202"/>
        <v>43</v>
      </c>
      <c r="N1007" s="12">
        <v>40546</v>
      </c>
      <c r="O1007" s="14">
        <f t="shared" ca="1" si="203"/>
        <v>14</v>
      </c>
      <c r="P1007" s="13">
        <v>205735</v>
      </c>
      <c r="Q1007" s="13" t="str">
        <f t="shared" ca="1" si="204"/>
        <v>11 - 15 Year</v>
      </c>
      <c r="R1007" s="3" t="str">
        <f t="shared" ca="1" si="207"/>
        <v>15%</v>
      </c>
      <c r="S1007" s="13">
        <f t="shared" ca="1" si="205"/>
        <v>30860.25</v>
      </c>
      <c r="T1007" s="13">
        <f t="shared" ca="1" si="206"/>
        <v>174874.75</v>
      </c>
      <c r="U1007" t="str">
        <f>VLOOKUP(MID(B1007,G1007,F1007-G1007),Department!$A$1:$C$20,2,0)</f>
        <v>Data Analyst</v>
      </c>
      <c r="V1007" t="str">
        <f>VLOOKUP(U1007,Department!$B$1:$C$20,2,0)</f>
        <v>Engineering and Data</v>
      </c>
      <c r="W1007" t="str">
        <f>VLOOKUP(MID(B1007,FIND(":",B1007,F1007+1)+1,2),Employee!$G$1:$H$8,2,0)</f>
        <v>Argentina</v>
      </c>
    </row>
    <row r="1008" spans="1:23" x14ac:dyDescent="0.35">
      <c r="A1008" t="str">
        <f t="shared" si="195"/>
        <v>EMP-SM-R9-2006</v>
      </c>
      <c r="B1008" t="s">
        <v>1072</v>
      </c>
      <c r="C1008" t="str">
        <f t="shared" si="198"/>
        <v>N3156</v>
      </c>
      <c r="D1008" t="str">
        <f>VLOOKUP(C1008,Employee!$A$1:$B$1803,2,0)</f>
        <v>Asa Evans</v>
      </c>
      <c r="E1008" t="str">
        <f>VLOOKUP(MID(B1008,FIND(":",B1008,FIND(":",B1008)+1)+1,1),Employee!$C$1:$D$1803,2)</f>
        <v>Male</v>
      </c>
      <c r="F1008">
        <f t="shared" si="196"/>
        <v>41</v>
      </c>
      <c r="G1008">
        <f t="shared" si="197"/>
        <v>39</v>
      </c>
      <c r="H1008" t="str">
        <f t="shared" si="199"/>
        <v>R9</v>
      </c>
      <c r="I1008" t="str">
        <f>VLOOKUP(V1008,Guide!$B$12:$C$18,2,0)</f>
        <v>SM</v>
      </c>
      <c r="J1008" s="12" t="str">
        <f t="shared" si="200"/>
        <v>C4</v>
      </c>
      <c r="K1008" s="12">
        <v>30311</v>
      </c>
      <c r="L1008" s="12" t="str">
        <f t="shared" si="201"/>
        <v>Millennial</v>
      </c>
      <c r="M1008">
        <f t="shared" ca="1" si="202"/>
        <v>42</v>
      </c>
      <c r="N1008" s="12">
        <v>38825</v>
      </c>
      <c r="O1008" s="14">
        <f t="shared" ca="1" si="203"/>
        <v>18</v>
      </c>
      <c r="P1008" s="13">
        <v>129398</v>
      </c>
      <c r="Q1008" s="13" t="str">
        <f t="shared" ca="1" si="204"/>
        <v>16 - 20 Year</v>
      </c>
      <c r="R1008" s="3" t="str">
        <f t="shared" ca="1" si="207"/>
        <v>20%</v>
      </c>
      <c r="S1008" s="13">
        <f t="shared" ca="1" si="205"/>
        <v>25879.600000000002</v>
      </c>
      <c r="T1008" s="13">
        <f t="shared" ca="1" si="206"/>
        <v>103518.39999999999</v>
      </c>
      <c r="U1008" t="str">
        <f>VLOOKUP(MID(B1008,G1008,F1008-G1008),Department!$A$1:$C$20,2,0)</f>
        <v xml:space="preserve">Presales </v>
      </c>
      <c r="V1008" t="str">
        <f>VLOOKUP(U1008,Department!$B$1:$C$20,2,0)</f>
        <v>Sales and Marketing</v>
      </c>
      <c r="W1008" t="str">
        <f>VLOOKUP(MID(B1008,FIND(":",B1008,F1008+1)+1,2),Employee!$G$1:$H$8,2,0)</f>
        <v>Australia</v>
      </c>
    </row>
    <row r="1009" spans="1:23" x14ac:dyDescent="0.35">
      <c r="A1009" t="str">
        <f t="shared" si="195"/>
        <v>EMP-OPR-R16-2009</v>
      </c>
      <c r="B1009" t="s">
        <v>1073</v>
      </c>
      <c r="C1009" t="str">
        <f t="shared" si="198"/>
        <v>N4761</v>
      </c>
      <c r="D1009" t="str">
        <f>VLOOKUP(C1009,Employee!$A$1:$B$1803,2,0)</f>
        <v>Basil Edwards</v>
      </c>
      <c r="E1009" t="str">
        <f>VLOOKUP(MID(B1009,FIND(":",B1009,FIND(":",B1009)+1)+1,1),Employee!$C$1:$D$1803,2)</f>
        <v>Male</v>
      </c>
      <c r="F1009">
        <f t="shared" si="196"/>
        <v>42</v>
      </c>
      <c r="G1009">
        <f t="shared" si="197"/>
        <v>39</v>
      </c>
      <c r="H1009" t="str">
        <f t="shared" si="199"/>
        <v>R16</v>
      </c>
      <c r="I1009" t="str">
        <f>VLOOKUP(V1009,Guide!$B$12:$C$18,2,0)</f>
        <v>OPR</v>
      </c>
      <c r="J1009" s="12" t="str">
        <f t="shared" si="200"/>
        <v>C6</v>
      </c>
      <c r="K1009" s="12">
        <v>28728</v>
      </c>
      <c r="L1009" s="12" t="str">
        <f t="shared" si="201"/>
        <v>Gen X</v>
      </c>
      <c r="M1009">
        <f t="shared" ca="1" si="202"/>
        <v>46</v>
      </c>
      <c r="N1009" s="12">
        <v>39923</v>
      </c>
      <c r="O1009" s="14">
        <f t="shared" ca="1" si="203"/>
        <v>15</v>
      </c>
      <c r="P1009" s="13">
        <v>134208</v>
      </c>
      <c r="Q1009" s="13" t="str">
        <f t="shared" ca="1" si="204"/>
        <v>11 - 15 Year</v>
      </c>
      <c r="R1009" s="3" t="str">
        <f t="shared" ca="1" si="207"/>
        <v>15%</v>
      </c>
      <c r="S1009" s="13">
        <f t="shared" ca="1" si="205"/>
        <v>20131.2</v>
      </c>
      <c r="T1009" s="13">
        <f t="shared" ca="1" si="206"/>
        <v>114076.8</v>
      </c>
      <c r="U1009" t="str">
        <f>VLOOKUP(MID(B1009,G1009,F1009-G1009),Department!$A$1:$C$20,2,0)</f>
        <v>IT Support</v>
      </c>
      <c r="V1009" t="str">
        <f>VLOOKUP(U1009,Department!$B$1:$C$20,2,0)</f>
        <v>Operation</v>
      </c>
      <c r="W1009" t="str">
        <f>VLOOKUP(MID(B1009,FIND(":",B1009,F1009+1)+1,2),Employee!$G$1:$H$8,2,0)</f>
        <v>France</v>
      </c>
    </row>
    <row r="1010" spans="1:23" x14ac:dyDescent="0.35">
      <c r="A1010" t="str">
        <f t="shared" si="195"/>
        <v>EMP-OPR-R11-2010</v>
      </c>
      <c r="B1010" t="s">
        <v>1074</v>
      </c>
      <c r="C1010" t="str">
        <f t="shared" si="198"/>
        <v>N5801</v>
      </c>
      <c r="D1010" t="str">
        <f>VLOOKUP(C1010,Employee!$A$1:$B$1803,2,0)</f>
        <v>Frances Oneal</v>
      </c>
      <c r="E1010" t="str">
        <f>VLOOKUP(MID(B1010,FIND(":",B1010,FIND(":",B1010)+1)+1,1),Employee!$C$1:$D$1803,2)</f>
        <v>Male</v>
      </c>
      <c r="F1010">
        <f t="shared" si="196"/>
        <v>42</v>
      </c>
      <c r="G1010">
        <f t="shared" si="197"/>
        <v>39</v>
      </c>
      <c r="H1010" t="str">
        <f t="shared" si="199"/>
        <v>R11</v>
      </c>
      <c r="I1010" t="str">
        <f>VLOOKUP(V1010,Guide!$B$12:$C$18,2,0)</f>
        <v>OPR</v>
      </c>
      <c r="J1010" s="12" t="str">
        <f t="shared" si="200"/>
        <v>C4</v>
      </c>
      <c r="K1010" s="12">
        <v>31848</v>
      </c>
      <c r="L1010" s="12" t="str">
        <f t="shared" si="201"/>
        <v>Millennial</v>
      </c>
      <c r="M1010">
        <f t="shared" ca="1" si="202"/>
        <v>37</v>
      </c>
      <c r="N1010" s="12">
        <v>40462</v>
      </c>
      <c r="O1010" s="14">
        <f t="shared" ca="1" si="203"/>
        <v>14</v>
      </c>
      <c r="P1010" s="13">
        <v>242083</v>
      </c>
      <c r="Q1010" s="13" t="str">
        <f t="shared" ca="1" si="204"/>
        <v>11 - 15 Year</v>
      </c>
      <c r="R1010" s="3" t="str">
        <f t="shared" ca="1" si="207"/>
        <v>15%</v>
      </c>
      <c r="S1010" s="13">
        <f t="shared" ca="1" si="205"/>
        <v>36312.449999999997</v>
      </c>
      <c r="T1010" s="13">
        <f t="shared" ca="1" si="206"/>
        <v>205770.55</v>
      </c>
      <c r="U1010" t="str">
        <f>VLOOKUP(MID(B1010,G1010,F1010-G1010),Department!$A$1:$C$20,2,0)</f>
        <v>Technical Support</v>
      </c>
      <c r="V1010" t="str">
        <f>VLOOKUP(U1010,Department!$B$1:$C$20,2,0)</f>
        <v>Operation</v>
      </c>
      <c r="W1010" t="str">
        <f>VLOOKUP(MID(B1010,FIND(":",B1010,F1010+1)+1,2),Employee!$G$1:$H$8,2,0)</f>
        <v>Australia</v>
      </c>
    </row>
    <row r="1011" spans="1:23" x14ac:dyDescent="0.35">
      <c r="A1011" t="str">
        <f t="shared" si="195"/>
        <v>EMP-SM-R9-2010</v>
      </c>
      <c r="B1011" t="s">
        <v>1075</v>
      </c>
      <c r="C1011" t="str">
        <f t="shared" si="198"/>
        <v>N5459</v>
      </c>
      <c r="D1011" t="str">
        <f>VLOOKUP(C1011,Employee!$A$1:$B$1803,2,0)</f>
        <v>Toby Newman</v>
      </c>
      <c r="E1011" t="str">
        <f>VLOOKUP(MID(B1011,FIND(":",B1011,FIND(":",B1011)+1)+1,1),Employee!$C$1:$D$1803,2)</f>
        <v>Male</v>
      </c>
      <c r="F1011">
        <f t="shared" si="196"/>
        <v>41</v>
      </c>
      <c r="G1011">
        <f t="shared" si="197"/>
        <v>39</v>
      </c>
      <c r="H1011" t="str">
        <f t="shared" si="199"/>
        <v>R9</v>
      </c>
      <c r="I1011" t="str">
        <f>VLOOKUP(V1011,Guide!$B$12:$C$18,2,0)</f>
        <v>SM</v>
      </c>
      <c r="J1011" s="12" t="str">
        <f t="shared" si="200"/>
        <v>C6</v>
      </c>
      <c r="K1011" s="12">
        <v>29304</v>
      </c>
      <c r="L1011" s="12" t="str">
        <f t="shared" si="201"/>
        <v>Gen X</v>
      </c>
      <c r="M1011">
        <f t="shared" ca="1" si="202"/>
        <v>44</v>
      </c>
      <c r="N1011" s="12">
        <v>40336</v>
      </c>
      <c r="O1011" s="14">
        <f t="shared" ca="1" si="203"/>
        <v>14</v>
      </c>
      <c r="P1011" s="13">
        <v>231778</v>
      </c>
      <c r="Q1011" s="13" t="str">
        <f t="shared" ca="1" si="204"/>
        <v>11 - 15 Year</v>
      </c>
      <c r="R1011" s="3" t="str">
        <f t="shared" ca="1" si="207"/>
        <v>15%</v>
      </c>
      <c r="S1011" s="13">
        <f t="shared" ca="1" si="205"/>
        <v>34766.699999999997</v>
      </c>
      <c r="T1011" s="13">
        <f t="shared" ca="1" si="206"/>
        <v>197011.3</v>
      </c>
      <c r="U1011" t="str">
        <f>VLOOKUP(MID(B1011,G1011,F1011-G1011),Department!$A$1:$C$20,2,0)</f>
        <v xml:space="preserve">Presales </v>
      </c>
      <c r="V1011" t="str">
        <f>VLOOKUP(U1011,Department!$B$1:$C$20,2,0)</f>
        <v>Sales and Marketing</v>
      </c>
      <c r="W1011" t="str">
        <f>VLOOKUP(MID(B1011,FIND(":",B1011,F1011+1)+1,2),Employee!$G$1:$H$8,2,0)</f>
        <v>France</v>
      </c>
    </row>
    <row r="1012" spans="1:23" x14ac:dyDescent="0.35">
      <c r="A1012" t="str">
        <f t="shared" si="195"/>
        <v>EMP-FN-R19-2019</v>
      </c>
      <c r="B1012" t="s">
        <v>1076</v>
      </c>
      <c r="C1012" t="str">
        <f t="shared" si="198"/>
        <v>N21855</v>
      </c>
      <c r="D1012" t="str">
        <f>VLOOKUP(C1012,Employee!$A$1:$B$1803,2,0)</f>
        <v>Adolph Fitzpatrick</v>
      </c>
      <c r="E1012" t="str">
        <f>VLOOKUP(MID(B1012,FIND(":",B1012,FIND(":",B1012)+1)+1,1),Employee!$C$1:$D$1803,2)</f>
        <v>Male</v>
      </c>
      <c r="F1012">
        <f t="shared" si="196"/>
        <v>43</v>
      </c>
      <c r="G1012">
        <f t="shared" si="197"/>
        <v>40</v>
      </c>
      <c r="H1012" t="str">
        <f t="shared" si="199"/>
        <v>R19</v>
      </c>
      <c r="I1012" t="str">
        <f>VLOOKUP(V1012,Guide!$B$12:$C$18,2,0)</f>
        <v>FN</v>
      </c>
      <c r="J1012" s="12" t="str">
        <f t="shared" si="200"/>
        <v>C1</v>
      </c>
      <c r="K1012" s="12">
        <v>32177</v>
      </c>
      <c r="L1012" s="12" t="str">
        <f t="shared" si="201"/>
        <v>Millennial</v>
      </c>
      <c r="M1012">
        <f t="shared" ca="1" si="202"/>
        <v>37</v>
      </c>
      <c r="N1012" s="12">
        <v>43601</v>
      </c>
      <c r="O1012" s="14">
        <f t="shared" ca="1" si="203"/>
        <v>5</v>
      </c>
      <c r="P1012" s="13">
        <v>189889</v>
      </c>
      <c r="Q1012" s="13" t="str">
        <f t="shared" ca="1" si="204"/>
        <v>5 - 10 Year</v>
      </c>
      <c r="R1012" s="3" t="str">
        <f t="shared" ca="1" si="207"/>
        <v>10%</v>
      </c>
      <c r="S1012" s="13">
        <f t="shared" ca="1" si="205"/>
        <v>18988.900000000001</v>
      </c>
      <c r="T1012" s="13">
        <f t="shared" ca="1" si="206"/>
        <v>170900.1</v>
      </c>
      <c r="U1012" t="str">
        <f>VLOOKUP(MID(B1012,G1012,F1012-G1012),Department!$A$1:$C$20,2,0)</f>
        <v>Accounting</v>
      </c>
      <c r="V1012" t="str">
        <f>VLOOKUP(U1012,Department!$B$1:$C$20,2,0)</f>
        <v>Finance</v>
      </c>
      <c r="W1012" t="str">
        <f>VLOOKUP(MID(B1012,FIND(":",B1012,F1012+1)+1,2),Employee!$G$1:$H$8,2,0)</f>
        <v>United States Of America</v>
      </c>
    </row>
    <row r="1013" spans="1:23" x14ac:dyDescent="0.35">
      <c r="A1013" t="str">
        <f t="shared" si="195"/>
        <v>EMP-ENG-R12-2005</v>
      </c>
      <c r="B1013" t="s">
        <v>1077</v>
      </c>
      <c r="C1013" t="str">
        <f t="shared" si="198"/>
        <v>N2924</v>
      </c>
      <c r="D1013" t="str">
        <f>VLOOKUP(C1013,Employee!$A$1:$B$1803,2,0)</f>
        <v>Quinn Marquez</v>
      </c>
      <c r="E1013" t="str">
        <f>VLOOKUP(MID(B1013,FIND(":",B1013,FIND(":",B1013)+1)+1,1),Employee!$C$1:$D$1803,2)</f>
        <v>Male</v>
      </c>
      <c r="F1013">
        <f t="shared" si="196"/>
        <v>42</v>
      </c>
      <c r="G1013">
        <f t="shared" si="197"/>
        <v>39</v>
      </c>
      <c r="H1013" t="str">
        <f t="shared" si="199"/>
        <v>R12</v>
      </c>
      <c r="I1013" t="str">
        <f>VLOOKUP(V1013,Guide!$B$12:$C$18,2,0)</f>
        <v>ENG</v>
      </c>
      <c r="J1013" s="12" t="str">
        <f t="shared" si="200"/>
        <v>C4</v>
      </c>
      <c r="K1013" s="12">
        <v>28821</v>
      </c>
      <c r="L1013" s="12" t="str">
        <f t="shared" si="201"/>
        <v>Gen X</v>
      </c>
      <c r="M1013">
        <f t="shared" ca="1" si="202"/>
        <v>46</v>
      </c>
      <c r="N1013" s="12">
        <v>38609</v>
      </c>
      <c r="O1013" s="14">
        <f t="shared" ca="1" si="203"/>
        <v>19</v>
      </c>
      <c r="P1013" s="13">
        <v>235767</v>
      </c>
      <c r="Q1013" s="13" t="str">
        <f t="shared" ca="1" si="204"/>
        <v>16 - 20 Year</v>
      </c>
      <c r="R1013" s="3" t="str">
        <f t="shared" ca="1" si="207"/>
        <v>20%</v>
      </c>
      <c r="S1013" s="13">
        <f t="shared" ca="1" si="205"/>
        <v>47153.4</v>
      </c>
      <c r="T1013" s="13">
        <f t="shared" ca="1" si="206"/>
        <v>188613.6</v>
      </c>
      <c r="U1013" t="str">
        <f>VLOOKUP(MID(B1013,G1013,F1013-G1013),Department!$A$1:$C$20,2,0)</f>
        <v>Data Analyst</v>
      </c>
      <c r="V1013" t="str">
        <f>VLOOKUP(U1013,Department!$B$1:$C$20,2,0)</f>
        <v>Engineering and Data</v>
      </c>
      <c r="W1013" t="str">
        <f>VLOOKUP(MID(B1013,FIND(":",B1013,F1013+1)+1,2),Employee!$G$1:$H$8,2,0)</f>
        <v>Australia</v>
      </c>
    </row>
    <row r="1014" spans="1:23" x14ac:dyDescent="0.35">
      <c r="A1014" t="str">
        <f t="shared" si="195"/>
        <v>EMP-OPR-R16-2013</v>
      </c>
      <c r="B1014" t="s">
        <v>1078</v>
      </c>
      <c r="C1014" t="str">
        <f t="shared" si="198"/>
        <v>N3892</v>
      </c>
      <c r="D1014" t="str">
        <f>VLOOKUP(C1014,Employee!$A$1:$B$1803,2,0)</f>
        <v>Damian Brooks</v>
      </c>
      <c r="E1014" t="str">
        <f>VLOOKUP(MID(B1014,FIND(":",B1014,FIND(":",B1014)+1)+1,1),Employee!$C$1:$D$1803,2)</f>
        <v>Male</v>
      </c>
      <c r="F1014">
        <f t="shared" si="196"/>
        <v>42</v>
      </c>
      <c r="G1014">
        <f t="shared" si="197"/>
        <v>39</v>
      </c>
      <c r="H1014" t="str">
        <f t="shared" si="199"/>
        <v>R16</v>
      </c>
      <c r="I1014" t="str">
        <f>VLOOKUP(V1014,Guide!$B$12:$C$18,2,0)</f>
        <v>OPR</v>
      </c>
      <c r="J1014" s="12" t="str">
        <f t="shared" si="200"/>
        <v>C3</v>
      </c>
      <c r="K1014" s="12">
        <v>30053</v>
      </c>
      <c r="L1014" s="12" t="str">
        <f t="shared" si="201"/>
        <v>Millennial</v>
      </c>
      <c r="M1014">
        <f t="shared" ca="1" si="202"/>
        <v>42</v>
      </c>
      <c r="N1014" s="12">
        <v>41277</v>
      </c>
      <c r="O1014" s="14">
        <f t="shared" ca="1" si="203"/>
        <v>12</v>
      </c>
      <c r="P1014" s="13">
        <v>308280</v>
      </c>
      <c r="Q1014" s="13" t="str">
        <f t="shared" ca="1" si="204"/>
        <v>11 - 15 Year</v>
      </c>
      <c r="R1014" s="3" t="str">
        <f t="shared" ca="1" si="207"/>
        <v>15%</v>
      </c>
      <c r="S1014" s="13">
        <f t="shared" ca="1" si="205"/>
        <v>46242</v>
      </c>
      <c r="T1014" s="13">
        <f t="shared" ca="1" si="206"/>
        <v>262038</v>
      </c>
      <c r="U1014" t="str">
        <f>VLOOKUP(MID(B1014,G1014,F1014-G1014),Department!$A$1:$C$20,2,0)</f>
        <v>IT Support</v>
      </c>
      <c r="V1014" t="str">
        <f>VLOOKUP(U1014,Department!$B$1:$C$20,2,0)</f>
        <v>Operation</v>
      </c>
      <c r="W1014" t="str">
        <f>VLOOKUP(MID(B1014,FIND(":",B1014,F1014+1)+1,2),Employee!$G$1:$H$8,2,0)</f>
        <v>United Kingdom</v>
      </c>
    </row>
    <row r="1015" spans="1:23" x14ac:dyDescent="0.35">
      <c r="A1015" t="str">
        <f t="shared" si="195"/>
        <v>EMP-SM-R9-2017</v>
      </c>
      <c r="B1015" t="s">
        <v>1079</v>
      </c>
      <c r="C1015" t="str">
        <f t="shared" si="198"/>
        <v>N19426</v>
      </c>
      <c r="D1015" t="str">
        <f>VLOOKUP(C1015,Employee!$A$1:$B$1803,2,0)</f>
        <v>Kristofer Lambert</v>
      </c>
      <c r="E1015" t="str">
        <f>VLOOKUP(MID(B1015,FIND(":",B1015,FIND(":",B1015)+1)+1,1),Employee!$C$1:$D$1803,2)</f>
        <v>Male</v>
      </c>
      <c r="F1015">
        <f t="shared" si="196"/>
        <v>42</v>
      </c>
      <c r="G1015">
        <f t="shared" si="197"/>
        <v>40</v>
      </c>
      <c r="H1015" t="str">
        <f t="shared" si="199"/>
        <v>R9</v>
      </c>
      <c r="I1015" t="str">
        <f>VLOOKUP(V1015,Guide!$B$12:$C$18,2,0)</f>
        <v>SM</v>
      </c>
      <c r="J1015" s="12" t="str">
        <f t="shared" si="200"/>
        <v>C3</v>
      </c>
      <c r="K1015" s="12">
        <v>33141</v>
      </c>
      <c r="L1015" s="12" t="str">
        <f t="shared" si="201"/>
        <v>Millennial</v>
      </c>
      <c r="M1015">
        <f t="shared" ca="1" si="202"/>
        <v>34</v>
      </c>
      <c r="N1015" s="12">
        <v>43038</v>
      </c>
      <c r="O1015" s="14">
        <f t="shared" ca="1" si="203"/>
        <v>7</v>
      </c>
      <c r="P1015" s="13">
        <v>85441</v>
      </c>
      <c r="Q1015" s="13" t="str">
        <f t="shared" ca="1" si="204"/>
        <v>5 - 10 Year</v>
      </c>
      <c r="R1015" s="3" t="str">
        <f t="shared" ca="1" si="207"/>
        <v>10%</v>
      </c>
      <c r="S1015" s="13">
        <f t="shared" ca="1" si="205"/>
        <v>8544.1</v>
      </c>
      <c r="T1015" s="13">
        <f t="shared" ca="1" si="206"/>
        <v>76896.899999999994</v>
      </c>
      <c r="U1015" t="str">
        <f>VLOOKUP(MID(B1015,G1015,F1015-G1015),Department!$A$1:$C$20,2,0)</f>
        <v xml:space="preserve">Presales </v>
      </c>
      <c r="V1015" t="str">
        <f>VLOOKUP(U1015,Department!$B$1:$C$20,2,0)</f>
        <v>Sales and Marketing</v>
      </c>
      <c r="W1015" t="str">
        <f>VLOOKUP(MID(B1015,FIND(":",B1015,F1015+1)+1,2),Employee!$G$1:$H$8,2,0)</f>
        <v>United Kingdom</v>
      </c>
    </row>
    <row r="1016" spans="1:23" x14ac:dyDescent="0.35">
      <c r="A1016" t="str">
        <f t="shared" si="195"/>
        <v>EMP-ENG-R7-2015</v>
      </c>
      <c r="B1016" t="s">
        <v>1080</v>
      </c>
      <c r="C1016" t="str">
        <f t="shared" si="198"/>
        <v>N14628</v>
      </c>
      <c r="D1016" t="str">
        <f>VLOOKUP(C1016,Employee!$A$1:$B$1803,2,0)</f>
        <v>Jaime Munoz</v>
      </c>
      <c r="E1016" t="str">
        <f>VLOOKUP(MID(B1016,FIND(":",B1016,FIND(":",B1016)+1)+1,1),Employee!$C$1:$D$1803,2)</f>
        <v>Male</v>
      </c>
      <c r="F1016">
        <f t="shared" si="196"/>
        <v>42</v>
      </c>
      <c r="G1016">
        <f t="shared" si="197"/>
        <v>40</v>
      </c>
      <c r="H1016" t="str">
        <f t="shared" si="199"/>
        <v>R7</v>
      </c>
      <c r="I1016" t="str">
        <f>VLOOKUP(V1016,Guide!$B$12:$C$18,2,0)</f>
        <v>ENG</v>
      </c>
      <c r="J1016" s="12" t="str">
        <f t="shared" si="200"/>
        <v>C1</v>
      </c>
      <c r="K1016" s="12">
        <v>32104</v>
      </c>
      <c r="L1016" s="12" t="str">
        <f t="shared" si="201"/>
        <v>Millennial</v>
      </c>
      <c r="M1016">
        <f t="shared" ca="1" si="202"/>
        <v>37</v>
      </c>
      <c r="N1016" s="12">
        <v>42198</v>
      </c>
      <c r="O1016" s="14">
        <f t="shared" ca="1" si="203"/>
        <v>9</v>
      </c>
      <c r="P1016" s="13">
        <v>141451</v>
      </c>
      <c r="Q1016" s="13" t="str">
        <f t="shared" ca="1" si="204"/>
        <v>5 - 10 Year</v>
      </c>
      <c r="R1016" s="3" t="str">
        <f t="shared" ca="1" si="207"/>
        <v>10%</v>
      </c>
      <c r="S1016" s="13">
        <f t="shared" ca="1" si="205"/>
        <v>14145.1</v>
      </c>
      <c r="T1016" s="13">
        <f t="shared" ca="1" si="206"/>
        <v>127305.9</v>
      </c>
      <c r="U1016" t="str">
        <f>VLOOKUP(MID(B1016,G1016,F1016-G1016),Department!$A$1:$C$20,2,0)</f>
        <v>AI Engineer</v>
      </c>
      <c r="V1016" t="str">
        <f>VLOOKUP(U1016,Department!$B$1:$C$20,2,0)</f>
        <v>Engineering and Data</v>
      </c>
      <c r="W1016" t="str">
        <f>VLOOKUP(MID(B1016,FIND(":",B1016,F1016+1)+1,2),Employee!$G$1:$H$8,2,0)</f>
        <v>United States Of America</v>
      </c>
    </row>
    <row r="1017" spans="1:23" x14ac:dyDescent="0.35">
      <c r="A1017" t="str">
        <f t="shared" si="195"/>
        <v>EMP-ENG-R3-2009</v>
      </c>
      <c r="B1017" t="s">
        <v>1081</v>
      </c>
      <c r="C1017" t="str">
        <f t="shared" si="198"/>
        <v>N4941</v>
      </c>
      <c r="D1017" t="str">
        <f>VLOOKUP(C1017,Employee!$A$1:$B$1803,2,0)</f>
        <v>Maurice Bradley</v>
      </c>
      <c r="E1017" t="str">
        <f>VLOOKUP(MID(B1017,FIND(":",B1017,FIND(":",B1017)+1)+1,1),Employee!$C$1:$D$1803,2)</f>
        <v>Male</v>
      </c>
      <c r="F1017">
        <f t="shared" si="196"/>
        <v>41</v>
      </c>
      <c r="G1017">
        <f t="shared" si="197"/>
        <v>39</v>
      </c>
      <c r="H1017" t="str">
        <f t="shared" si="199"/>
        <v>R3</v>
      </c>
      <c r="I1017" t="str">
        <f>VLOOKUP(V1017,Guide!$B$12:$C$18,2,0)</f>
        <v>ENG</v>
      </c>
      <c r="J1017" s="12" t="str">
        <f t="shared" si="200"/>
        <v>C1</v>
      </c>
      <c r="K1017" s="12">
        <v>30218</v>
      </c>
      <c r="L1017" s="12" t="str">
        <f t="shared" si="201"/>
        <v>Millennial</v>
      </c>
      <c r="M1017">
        <f t="shared" ca="1" si="202"/>
        <v>42</v>
      </c>
      <c r="N1017" s="12">
        <v>40049</v>
      </c>
      <c r="O1017" s="14">
        <f t="shared" ca="1" si="203"/>
        <v>15</v>
      </c>
      <c r="P1017" s="13">
        <v>226697</v>
      </c>
      <c r="Q1017" s="13" t="str">
        <f t="shared" ca="1" si="204"/>
        <v>11 - 15 Year</v>
      </c>
      <c r="R1017" s="3" t="str">
        <f t="shared" ca="1" si="207"/>
        <v>15%</v>
      </c>
      <c r="S1017" s="13">
        <f t="shared" ca="1" si="205"/>
        <v>34004.549999999996</v>
      </c>
      <c r="T1017" s="13">
        <f t="shared" ca="1" si="206"/>
        <v>192692.45</v>
      </c>
      <c r="U1017" t="str">
        <f>VLOOKUP(MID(B1017,G1017,F1017-G1017),Department!$A$1:$C$20,2,0)</f>
        <v>Software Quality Assurance</v>
      </c>
      <c r="V1017" t="str">
        <f>VLOOKUP(U1017,Department!$B$1:$C$20,2,0)</f>
        <v>Engineering and Data</v>
      </c>
      <c r="W1017" t="str">
        <f>VLOOKUP(MID(B1017,FIND(":",B1017,F1017+1)+1,2),Employee!$G$1:$H$8,2,0)</f>
        <v>United States Of America</v>
      </c>
    </row>
    <row r="1018" spans="1:23" x14ac:dyDescent="0.35">
      <c r="A1018" t="str">
        <f t="shared" si="195"/>
        <v>EMP-FN-R19-2012</v>
      </c>
      <c r="B1018" t="s">
        <v>1082</v>
      </c>
      <c r="C1018" t="str">
        <f t="shared" si="198"/>
        <v>N7024</v>
      </c>
      <c r="D1018" t="str">
        <f>VLOOKUP(C1018,Employee!$A$1:$B$1803,2,0)</f>
        <v>Truman Moore</v>
      </c>
      <c r="E1018" t="str">
        <f>VLOOKUP(MID(B1018,FIND(":",B1018,FIND(":",B1018)+1)+1,1),Employee!$C$1:$D$1803,2)</f>
        <v>Male</v>
      </c>
      <c r="F1018">
        <f t="shared" si="196"/>
        <v>42</v>
      </c>
      <c r="G1018">
        <f t="shared" si="197"/>
        <v>39</v>
      </c>
      <c r="H1018" t="str">
        <f t="shared" si="199"/>
        <v>R19</v>
      </c>
      <c r="I1018" t="str">
        <f>VLOOKUP(V1018,Guide!$B$12:$C$18,2,0)</f>
        <v>FN</v>
      </c>
      <c r="J1018" s="12" t="str">
        <f t="shared" si="200"/>
        <v>C1</v>
      </c>
      <c r="K1018" s="12">
        <v>30000</v>
      </c>
      <c r="L1018" s="12" t="str">
        <f t="shared" si="201"/>
        <v>Millennial</v>
      </c>
      <c r="M1018">
        <f t="shared" ca="1" si="202"/>
        <v>43</v>
      </c>
      <c r="N1018" s="12">
        <v>41025</v>
      </c>
      <c r="O1018" s="14">
        <f t="shared" ca="1" si="203"/>
        <v>12</v>
      </c>
      <c r="P1018" s="13">
        <v>319849</v>
      </c>
      <c r="Q1018" s="13" t="str">
        <f t="shared" ca="1" si="204"/>
        <v>11 - 15 Year</v>
      </c>
      <c r="R1018" s="3" t="str">
        <f t="shared" ca="1" si="207"/>
        <v>15%</v>
      </c>
      <c r="S1018" s="13">
        <f t="shared" ca="1" si="205"/>
        <v>47977.35</v>
      </c>
      <c r="T1018" s="13">
        <f t="shared" ca="1" si="206"/>
        <v>271871.65000000002</v>
      </c>
      <c r="U1018" t="str">
        <f>VLOOKUP(MID(B1018,G1018,F1018-G1018),Department!$A$1:$C$20,2,0)</f>
        <v>Accounting</v>
      </c>
      <c r="V1018" t="str">
        <f>VLOOKUP(U1018,Department!$B$1:$C$20,2,0)</f>
        <v>Finance</v>
      </c>
      <c r="W1018" t="str">
        <f>VLOOKUP(MID(B1018,FIND(":",B1018,F1018+1)+1,2),Employee!$G$1:$H$8,2,0)</f>
        <v>United States Of America</v>
      </c>
    </row>
    <row r="1019" spans="1:23" x14ac:dyDescent="0.35">
      <c r="A1019" t="str">
        <f t="shared" si="195"/>
        <v>EMP-FN-R19-2018</v>
      </c>
      <c r="B1019" t="s">
        <v>1083</v>
      </c>
      <c r="C1019" t="str">
        <f t="shared" si="198"/>
        <v>N19397</v>
      </c>
      <c r="D1019" t="str">
        <f>VLOOKUP(C1019,Employee!$A$1:$B$1803,2,0)</f>
        <v>Dale Sullivan</v>
      </c>
      <c r="E1019" t="str">
        <f>VLOOKUP(MID(B1019,FIND(":",B1019,FIND(":",B1019)+1)+1,1),Employee!$C$1:$D$1803,2)</f>
        <v>Male</v>
      </c>
      <c r="F1019">
        <f t="shared" si="196"/>
        <v>43</v>
      </c>
      <c r="G1019">
        <f t="shared" si="197"/>
        <v>40</v>
      </c>
      <c r="H1019" t="str">
        <f t="shared" si="199"/>
        <v>R19</v>
      </c>
      <c r="I1019" t="str">
        <f>VLOOKUP(V1019,Guide!$B$12:$C$18,2,0)</f>
        <v>FN</v>
      </c>
      <c r="J1019" s="12" t="str">
        <f t="shared" si="200"/>
        <v>C2</v>
      </c>
      <c r="K1019" s="12">
        <v>33425</v>
      </c>
      <c r="L1019" s="12" t="str">
        <f t="shared" si="201"/>
        <v>Millennial</v>
      </c>
      <c r="M1019">
        <f t="shared" ca="1" si="202"/>
        <v>33</v>
      </c>
      <c r="N1019" s="12">
        <v>43181</v>
      </c>
      <c r="O1019" s="14">
        <f t="shared" ca="1" si="203"/>
        <v>6</v>
      </c>
      <c r="P1019" s="13">
        <v>134518</v>
      </c>
      <c r="Q1019" s="13" t="str">
        <f t="shared" ca="1" si="204"/>
        <v>5 - 10 Year</v>
      </c>
      <c r="R1019" s="3" t="str">
        <f t="shared" ca="1" si="207"/>
        <v>10%</v>
      </c>
      <c r="S1019" s="13">
        <f t="shared" ca="1" si="205"/>
        <v>13451.800000000001</v>
      </c>
      <c r="T1019" s="13">
        <f t="shared" ca="1" si="206"/>
        <v>121066.2</v>
      </c>
      <c r="U1019" t="str">
        <f>VLOOKUP(MID(B1019,G1019,F1019-G1019),Department!$A$1:$C$20,2,0)</f>
        <v>Accounting</v>
      </c>
      <c r="V1019" t="str">
        <f>VLOOKUP(U1019,Department!$B$1:$C$20,2,0)</f>
        <v>Finance</v>
      </c>
      <c r="W1019" t="str">
        <f>VLOOKUP(MID(B1019,FIND(":",B1019,F1019+1)+1,2),Employee!$G$1:$H$8,2,0)</f>
        <v>Canada</v>
      </c>
    </row>
    <row r="1020" spans="1:23" x14ac:dyDescent="0.35">
      <c r="A1020" t="str">
        <f t="shared" si="195"/>
        <v>EMP-FN-R19-2013</v>
      </c>
      <c r="B1020" t="s">
        <v>1084</v>
      </c>
      <c r="C1020" t="str">
        <f t="shared" si="198"/>
        <v>N9358</v>
      </c>
      <c r="D1020" t="str">
        <f>VLOOKUP(C1020,Employee!$A$1:$B$1803,2,0)</f>
        <v>Rafael Weiss</v>
      </c>
      <c r="E1020" t="str">
        <f>VLOOKUP(MID(B1020,FIND(":",B1020,FIND(":",B1020)+1)+1,1),Employee!$C$1:$D$1803,2)</f>
        <v>Male</v>
      </c>
      <c r="F1020">
        <f t="shared" si="196"/>
        <v>42</v>
      </c>
      <c r="G1020">
        <f t="shared" si="197"/>
        <v>39</v>
      </c>
      <c r="H1020" t="str">
        <f t="shared" si="199"/>
        <v>R19</v>
      </c>
      <c r="I1020" t="str">
        <f>VLOOKUP(V1020,Guide!$B$12:$C$18,2,0)</f>
        <v>FN</v>
      </c>
      <c r="J1020" s="12" t="str">
        <f t="shared" si="200"/>
        <v>C6</v>
      </c>
      <c r="K1020" s="12">
        <v>30535</v>
      </c>
      <c r="L1020" s="12" t="str">
        <f t="shared" si="201"/>
        <v>Millennial</v>
      </c>
      <c r="M1020">
        <f t="shared" ca="1" si="202"/>
        <v>41</v>
      </c>
      <c r="N1020" s="12">
        <v>41596</v>
      </c>
      <c r="O1020" s="14">
        <f t="shared" ca="1" si="203"/>
        <v>11</v>
      </c>
      <c r="P1020" s="13">
        <v>168456</v>
      </c>
      <c r="Q1020" s="13" t="str">
        <f t="shared" ca="1" si="204"/>
        <v>11 - 15 Year</v>
      </c>
      <c r="R1020" s="3" t="str">
        <f t="shared" ca="1" si="207"/>
        <v>15%</v>
      </c>
      <c r="S1020" s="13">
        <f t="shared" ca="1" si="205"/>
        <v>25268.399999999998</v>
      </c>
      <c r="T1020" s="13">
        <f t="shared" ca="1" si="206"/>
        <v>143187.6</v>
      </c>
      <c r="U1020" t="str">
        <f>VLOOKUP(MID(B1020,G1020,F1020-G1020),Department!$A$1:$C$20,2,0)</f>
        <v>Accounting</v>
      </c>
      <c r="V1020" t="str">
        <f>VLOOKUP(U1020,Department!$B$1:$C$20,2,0)</f>
        <v>Finance</v>
      </c>
      <c r="W1020" t="str">
        <f>VLOOKUP(MID(B1020,FIND(":",B1020,F1020+1)+1,2),Employee!$G$1:$H$8,2,0)</f>
        <v>France</v>
      </c>
    </row>
    <row r="1021" spans="1:23" x14ac:dyDescent="0.35">
      <c r="A1021" t="str">
        <f t="shared" si="195"/>
        <v>EMP-ENG-R13-2015</v>
      </c>
      <c r="B1021" t="s">
        <v>1085</v>
      </c>
      <c r="C1021" t="str">
        <f t="shared" si="198"/>
        <v>N15294</v>
      </c>
      <c r="D1021" t="str">
        <f>VLOOKUP(C1021,Employee!$A$1:$B$1803,2,0)</f>
        <v>Lemuel Noble</v>
      </c>
      <c r="E1021" t="str">
        <f>VLOOKUP(MID(B1021,FIND(":",B1021,FIND(":",B1021)+1)+1,1),Employee!$C$1:$D$1803,2)</f>
        <v>Male</v>
      </c>
      <c r="F1021">
        <f t="shared" si="196"/>
        <v>43</v>
      </c>
      <c r="G1021">
        <f t="shared" si="197"/>
        <v>40</v>
      </c>
      <c r="H1021" t="str">
        <f t="shared" si="199"/>
        <v>R13</v>
      </c>
      <c r="I1021" t="str">
        <f>VLOOKUP(V1021,Guide!$B$12:$C$18,2,0)</f>
        <v>ENG</v>
      </c>
      <c r="J1021" s="12" t="str">
        <f t="shared" si="200"/>
        <v>C1</v>
      </c>
      <c r="K1021" s="12">
        <v>31279</v>
      </c>
      <c r="L1021" s="12" t="str">
        <f t="shared" si="201"/>
        <v>Millennial</v>
      </c>
      <c r="M1021">
        <f t="shared" ca="1" si="202"/>
        <v>39</v>
      </c>
      <c r="N1021" s="12">
        <v>42313</v>
      </c>
      <c r="O1021" s="14">
        <f t="shared" ca="1" si="203"/>
        <v>9</v>
      </c>
      <c r="P1021" s="13">
        <v>210585</v>
      </c>
      <c r="Q1021" s="13" t="str">
        <f t="shared" ca="1" si="204"/>
        <v>5 - 10 Year</v>
      </c>
      <c r="R1021" s="3" t="str">
        <f t="shared" ca="1" si="207"/>
        <v>10%</v>
      </c>
      <c r="S1021" s="13">
        <f t="shared" ca="1" si="205"/>
        <v>21058.5</v>
      </c>
      <c r="T1021" s="13">
        <f t="shared" ca="1" si="206"/>
        <v>189526.5</v>
      </c>
      <c r="U1021" t="str">
        <f>VLOOKUP(MID(B1021,G1021,F1021-G1021),Department!$A$1:$C$20,2,0)</f>
        <v>Data Engineer</v>
      </c>
      <c r="V1021" t="str">
        <f>VLOOKUP(U1021,Department!$B$1:$C$20,2,0)</f>
        <v>Engineering and Data</v>
      </c>
      <c r="W1021" t="str">
        <f>VLOOKUP(MID(B1021,FIND(":",B1021,F1021+1)+1,2),Employee!$G$1:$H$8,2,0)</f>
        <v>United States Of America</v>
      </c>
    </row>
    <row r="1022" spans="1:23" x14ac:dyDescent="0.35">
      <c r="A1022" t="str">
        <f t="shared" si="195"/>
        <v>EMP-OPR-R8-2019</v>
      </c>
      <c r="B1022" t="s">
        <v>1086</v>
      </c>
      <c r="C1022" t="str">
        <f t="shared" si="198"/>
        <v>N22219</v>
      </c>
      <c r="D1022" t="str">
        <f>VLOOKUP(C1022,Employee!$A$1:$B$1803,2,0)</f>
        <v>Jessie Chambers</v>
      </c>
      <c r="E1022" t="str">
        <f>VLOOKUP(MID(B1022,FIND(":",B1022,FIND(":",B1022)+1)+1,1),Employee!$C$1:$D$1803,2)</f>
        <v>Male</v>
      </c>
      <c r="F1022">
        <f t="shared" si="196"/>
        <v>42</v>
      </c>
      <c r="G1022">
        <f t="shared" si="197"/>
        <v>40</v>
      </c>
      <c r="H1022" t="str">
        <f t="shared" si="199"/>
        <v>R8</v>
      </c>
      <c r="I1022" t="str">
        <f>VLOOKUP(V1022,Guide!$B$12:$C$18,2,0)</f>
        <v>OPR</v>
      </c>
      <c r="J1022" s="12" t="str">
        <f t="shared" si="200"/>
        <v>C7</v>
      </c>
      <c r="K1022" s="12">
        <v>29377</v>
      </c>
      <c r="L1022" s="12" t="str">
        <f t="shared" si="201"/>
        <v>Gen X</v>
      </c>
      <c r="M1022">
        <f t="shared" ca="1" si="202"/>
        <v>44</v>
      </c>
      <c r="N1022" s="12">
        <v>43668</v>
      </c>
      <c r="O1022" s="14">
        <f t="shared" ca="1" si="203"/>
        <v>5</v>
      </c>
      <c r="P1022" s="13">
        <v>222167</v>
      </c>
      <c r="Q1022" s="13" t="str">
        <f t="shared" ca="1" si="204"/>
        <v>5 - 10 Year</v>
      </c>
      <c r="R1022" s="3" t="str">
        <f t="shared" ca="1" si="207"/>
        <v>10%</v>
      </c>
      <c r="S1022" s="13">
        <f t="shared" ca="1" si="205"/>
        <v>22216.7</v>
      </c>
      <c r="T1022" s="13">
        <f t="shared" ca="1" si="206"/>
        <v>199950.3</v>
      </c>
      <c r="U1022" t="str">
        <f>VLOOKUP(MID(B1022,G1022,F1022-G1022),Department!$A$1:$C$20,2,0)</f>
        <v>DevOps Engineer</v>
      </c>
      <c r="V1022" t="str">
        <f>VLOOKUP(U1022,Department!$B$1:$C$20,2,0)</f>
        <v>Operation</v>
      </c>
      <c r="W1022" t="str">
        <f>VLOOKUP(MID(B1022,FIND(":",B1022,F1022+1)+1,2),Employee!$G$1:$H$8,2,0)</f>
        <v>Argentina</v>
      </c>
    </row>
    <row r="1023" spans="1:23" x14ac:dyDescent="0.35">
      <c r="A1023" t="str">
        <f t="shared" si="195"/>
        <v>EMP-ENG-R7-2019</v>
      </c>
      <c r="B1023" t="s">
        <v>1087</v>
      </c>
      <c r="C1023" t="str">
        <f t="shared" si="198"/>
        <v>N17880</v>
      </c>
      <c r="D1023" t="str">
        <f>VLOOKUP(C1023,Employee!$A$1:$B$1803,2,0)</f>
        <v>Vincenzo Santos</v>
      </c>
      <c r="E1023" t="str">
        <f>VLOOKUP(MID(B1023,FIND(":",B1023,FIND(":",B1023)+1)+1,1),Employee!$C$1:$D$1803,2)</f>
        <v>Male</v>
      </c>
      <c r="F1023">
        <f t="shared" si="196"/>
        <v>42</v>
      </c>
      <c r="G1023">
        <f t="shared" si="197"/>
        <v>40</v>
      </c>
      <c r="H1023" t="str">
        <f t="shared" si="199"/>
        <v>R7</v>
      </c>
      <c r="I1023" t="str">
        <f>VLOOKUP(V1023,Guide!$B$12:$C$18,2,0)</f>
        <v>ENG</v>
      </c>
      <c r="J1023" s="12" t="str">
        <f t="shared" si="200"/>
        <v>C6</v>
      </c>
      <c r="K1023" s="12">
        <v>31200</v>
      </c>
      <c r="L1023" s="12" t="str">
        <f t="shared" si="201"/>
        <v>Millennial</v>
      </c>
      <c r="M1023">
        <f t="shared" ca="1" si="202"/>
        <v>39</v>
      </c>
      <c r="N1023" s="12">
        <v>43685</v>
      </c>
      <c r="O1023" s="14">
        <f t="shared" ca="1" si="203"/>
        <v>5</v>
      </c>
      <c r="P1023" s="13">
        <v>191400</v>
      </c>
      <c r="Q1023" s="13" t="str">
        <f t="shared" ca="1" si="204"/>
        <v>5 - 10 Year</v>
      </c>
      <c r="R1023" s="3" t="str">
        <f t="shared" ca="1" si="207"/>
        <v>10%</v>
      </c>
      <c r="S1023" s="13">
        <f t="shared" ca="1" si="205"/>
        <v>19140</v>
      </c>
      <c r="T1023" s="13">
        <f t="shared" ca="1" si="206"/>
        <v>172260</v>
      </c>
      <c r="U1023" t="str">
        <f>VLOOKUP(MID(B1023,G1023,F1023-G1023),Department!$A$1:$C$20,2,0)</f>
        <v>AI Engineer</v>
      </c>
      <c r="V1023" t="str">
        <f>VLOOKUP(U1023,Department!$B$1:$C$20,2,0)</f>
        <v>Engineering and Data</v>
      </c>
      <c r="W1023" t="str">
        <f>VLOOKUP(MID(B1023,FIND(":",B1023,F1023+1)+1,2),Employee!$G$1:$H$8,2,0)</f>
        <v>France</v>
      </c>
    </row>
    <row r="1024" spans="1:23" x14ac:dyDescent="0.35">
      <c r="A1024" t="str">
        <f t="shared" si="195"/>
        <v>EMP-PM-R6-2015</v>
      </c>
      <c r="B1024" t="s">
        <v>1088</v>
      </c>
      <c r="C1024" t="str">
        <f t="shared" si="198"/>
        <v>N15096</v>
      </c>
      <c r="D1024" t="str">
        <f>VLOOKUP(C1024,Employee!$A$1:$B$1803,2,0)</f>
        <v>Caroline Allison</v>
      </c>
      <c r="E1024" t="str">
        <f>VLOOKUP(MID(B1024,FIND(":",B1024,FIND(":",B1024)+1)+1,1),Employee!$C$1:$D$1803,2)</f>
        <v>Female</v>
      </c>
      <c r="F1024">
        <f t="shared" si="196"/>
        <v>42</v>
      </c>
      <c r="G1024">
        <f t="shared" si="197"/>
        <v>40</v>
      </c>
      <c r="H1024" t="str">
        <f t="shared" si="199"/>
        <v>R6</v>
      </c>
      <c r="I1024" t="str">
        <f>VLOOKUP(V1024,Guide!$B$12:$C$18,2,0)</f>
        <v>PM</v>
      </c>
      <c r="J1024" s="12" t="str">
        <f t="shared" si="200"/>
        <v>C2</v>
      </c>
      <c r="K1024" s="12">
        <v>33008</v>
      </c>
      <c r="L1024" s="12" t="str">
        <f t="shared" si="201"/>
        <v>Millennial</v>
      </c>
      <c r="M1024">
        <f t="shared" ca="1" si="202"/>
        <v>34</v>
      </c>
      <c r="N1024" s="12">
        <v>42278</v>
      </c>
      <c r="O1024" s="14">
        <f t="shared" ca="1" si="203"/>
        <v>9</v>
      </c>
      <c r="P1024" s="13">
        <v>146755</v>
      </c>
      <c r="Q1024" s="13" t="str">
        <f t="shared" ca="1" si="204"/>
        <v>5 - 10 Year</v>
      </c>
      <c r="R1024" s="3" t="str">
        <f t="shared" ca="1" si="207"/>
        <v>10%</v>
      </c>
      <c r="S1024" s="13">
        <f t="shared" ca="1" si="205"/>
        <v>14675.5</v>
      </c>
      <c r="T1024" s="13">
        <f t="shared" ca="1" si="206"/>
        <v>132079.5</v>
      </c>
      <c r="U1024" t="str">
        <f>VLOOKUP(MID(B1024,G1024,F1024-G1024),Department!$A$1:$C$20,2,0)</f>
        <v>UI/UX</v>
      </c>
      <c r="V1024" t="str">
        <f>VLOOKUP(U1024,Department!$B$1:$C$20,2,0)</f>
        <v>Product Management</v>
      </c>
      <c r="W1024" t="str">
        <f>VLOOKUP(MID(B1024,FIND(":",B1024,F1024+1)+1,2),Employee!$G$1:$H$8,2,0)</f>
        <v>Canada</v>
      </c>
    </row>
    <row r="1025" spans="1:23" x14ac:dyDescent="0.35">
      <c r="A1025" t="str">
        <f t="shared" si="195"/>
        <v>EMP-ENG-R13-2016</v>
      </c>
      <c r="B1025" t="s">
        <v>1089</v>
      </c>
      <c r="C1025" t="str">
        <f t="shared" si="198"/>
        <v>N15648</v>
      </c>
      <c r="D1025" t="str">
        <f>VLOOKUP(C1025,Employee!$A$1:$B$1803,2,0)</f>
        <v>Marion Mora</v>
      </c>
      <c r="E1025" t="str">
        <f>VLOOKUP(MID(B1025,FIND(":",B1025,FIND(":",B1025)+1)+1,1),Employee!$C$1:$D$1803,2)</f>
        <v>Male</v>
      </c>
      <c r="F1025">
        <f t="shared" si="196"/>
        <v>43</v>
      </c>
      <c r="G1025">
        <f t="shared" si="197"/>
        <v>40</v>
      </c>
      <c r="H1025" t="str">
        <f t="shared" si="199"/>
        <v>R13</v>
      </c>
      <c r="I1025" t="str">
        <f>VLOOKUP(V1025,Guide!$B$12:$C$18,2,0)</f>
        <v>ENG</v>
      </c>
      <c r="J1025" s="12" t="str">
        <f t="shared" si="200"/>
        <v>C5</v>
      </c>
      <c r="K1025" s="12">
        <v>32715</v>
      </c>
      <c r="L1025" s="12" t="str">
        <f t="shared" si="201"/>
        <v>Millennial</v>
      </c>
      <c r="M1025">
        <f t="shared" ca="1" si="202"/>
        <v>35</v>
      </c>
      <c r="N1025" s="12">
        <v>42436</v>
      </c>
      <c r="O1025" s="14">
        <f t="shared" ca="1" si="203"/>
        <v>8</v>
      </c>
      <c r="P1025" s="13">
        <v>124936</v>
      </c>
      <c r="Q1025" s="13" t="str">
        <f t="shared" ca="1" si="204"/>
        <v>5 - 10 Year</v>
      </c>
      <c r="R1025" s="3" t="str">
        <f t="shared" ca="1" si="207"/>
        <v>10%</v>
      </c>
      <c r="S1025" s="13">
        <f t="shared" ca="1" si="205"/>
        <v>12493.6</v>
      </c>
      <c r="T1025" s="13">
        <f t="shared" ca="1" si="206"/>
        <v>112442.4</v>
      </c>
      <c r="U1025" t="str">
        <f>VLOOKUP(MID(B1025,G1025,F1025-G1025),Department!$A$1:$C$20,2,0)</f>
        <v>Data Engineer</v>
      </c>
      <c r="V1025" t="str">
        <f>VLOOKUP(U1025,Department!$B$1:$C$20,2,0)</f>
        <v>Engineering and Data</v>
      </c>
      <c r="W1025" t="str">
        <f>VLOOKUP(MID(B1025,FIND(":",B1025,F1025+1)+1,2),Employee!$G$1:$H$8,2,0)</f>
        <v>Germany</v>
      </c>
    </row>
    <row r="1026" spans="1:23" x14ac:dyDescent="0.35">
      <c r="A1026" t="str">
        <f t="shared" ref="A1026:A1089" si="208">CONCATENATE("EMP","-",I1026,"-",MID(B1026,G1026,F1026-G1026),"-",YEAR(N1026))</f>
        <v>EMP-PM-R14-2017</v>
      </c>
      <c r="B1026" t="s">
        <v>1090</v>
      </c>
      <c r="C1026" t="str">
        <f t="shared" si="198"/>
        <v>N18339</v>
      </c>
      <c r="D1026" t="str">
        <f>VLOOKUP(C1026,Employee!$A$1:$B$1803,2,0)</f>
        <v>Nora Malone</v>
      </c>
      <c r="E1026" t="str">
        <f>VLOOKUP(MID(B1026,FIND(":",B1026,FIND(":",B1026)+1)+1,1),Employee!$C$1:$D$1803,2)</f>
        <v>Female</v>
      </c>
      <c r="F1026">
        <f t="shared" ref="F1026:F1089" si="209">FIND(",",B1026,G1026+1)</f>
        <v>43</v>
      </c>
      <c r="G1026">
        <f t="shared" ref="G1026:G1089" si="210">FIND(":",B1026,FIND(":",B1026,FIND(":",B1026)+1)+1)+1</f>
        <v>40</v>
      </c>
      <c r="H1026" t="str">
        <f t="shared" si="199"/>
        <v>R14</v>
      </c>
      <c r="I1026" t="str">
        <f>VLOOKUP(V1026,Guide!$B$12:$C$18,2,0)</f>
        <v>PM</v>
      </c>
      <c r="J1026" s="12" t="str">
        <f t="shared" si="200"/>
        <v>C3</v>
      </c>
      <c r="K1026" s="12">
        <v>34006</v>
      </c>
      <c r="L1026" s="12" t="str">
        <f t="shared" si="201"/>
        <v>Millennial</v>
      </c>
      <c r="M1026">
        <f t="shared" ca="1" si="202"/>
        <v>32</v>
      </c>
      <c r="N1026" s="12">
        <v>42901</v>
      </c>
      <c r="O1026" s="14">
        <f t="shared" ca="1" si="203"/>
        <v>7</v>
      </c>
      <c r="P1026" s="13">
        <v>107930</v>
      </c>
      <c r="Q1026" s="13" t="str">
        <f t="shared" ca="1" si="204"/>
        <v>5 - 10 Year</v>
      </c>
      <c r="R1026" s="3" t="str">
        <f t="shared" ca="1" si="207"/>
        <v>10%</v>
      </c>
      <c r="S1026" s="13">
        <f t="shared" ca="1" si="205"/>
        <v>10793</v>
      </c>
      <c r="T1026" s="13">
        <f t="shared" ca="1" si="206"/>
        <v>97137</v>
      </c>
      <c r="U1026" t="str">
        <f>VLOOKUP(MID(B1026,G1026,F1026-G1026),Department!$A$1:$C$20,2,0)</f>
        <v>SEO Specialist</v>
      </c>
      <c r="V1026" t="str">
        <f>VLOOKUP(U1026,Department!$B$1:$C$20,2,0)</f>
        <v>Product Management</v>
      </c>
      <c r="W1026" t="str">
        <f>VLOOKUP(MID(B1026,FIND(":",B1026,F1026+1)+1,2),Employee!$G$1:$H$8,2,0)</f>
        <v>United Kingdom</v>
      </c>
    </row>
    <row r="1027" spans="1:23" x14ac:dyDescent="0.35">
      <c r="A1027" t="str">
        <f t="shared" si="208"/>
        <v>EMP-OPR-R11-2016</v>
      </c>
      <c r="B1027" t="s">
        <v>1091</v>
      </c>
      <c r="C1027" t="str">
        <f t="shared" ref="C1027:C1090" si="211">MID(B1027,FIND(":",B1027)+1,FIND(",",B1027)-(FIND(":",B1027)+1))</f>
        <v>N16019</v>
      </c>
      <c r="D1027" t="str">
        <f>VLOOKUP(C1027,Employee!$A$1:$B$1803,2,0)</f>
        <v>Brian Nguyen</v>
      </c>
      <c r="E1027" t="str">
        <f>VLOOKUP(MID(B1027,FIND(":",B1027,FIND(":",B1027)+1)+1,1),Employee!$C$1:$D$1803,2)</f>
        <v>Male</v>
      </c>
      <c r="F1027">
        <f t="shared" si="209"/>
        <v>43</v>
      </c>
      <c r="G1027">
        <f t="shared" si="210"/>
        <v>40</v>
      </c>
      <c r="H1027" t="str">
        <f t="shared" ref="H1027:H1090" si="212">MID(B1027,G1027,F1027-G1027)</f>
        <v>R11</v>
      </c>
      <c r="I1027" t="str">
        <f>VLOOKUP(V1027,Guide!$B$12:$C$18,2,0)</f>
        <v>OPR</v>
      </c>
      <c r="J1027" s="12" t="str">
        <f t="shared" ref="J1027:J1090" si="213">MID(B1027,FIND(":",B1027,F1027+1)+1,2)</f>
        <v>C7</v>
      </c>
      <c r="K1027" s="12">
        <v>32864</v>
      </c>
      <c r="L1027" s="12" t="str">
        <f t="shared" ref="L1027:L1090" si="214">IF(YEAR(K1027)&gt;=2013, "Gen Alpha", IF(YEAR(K1027)&gt;=1997, "Gen Z", IF(YEAR(K1027)&gt;=1981, "Millennial", IF(YEAR(K1027)&gt;=1965, "Gen X", IF(YEAR(K1027)&gt;=1946, "Baby Boomer", "Sebelum Baby Boomer")))))</f>
        <v>Millennial</v>
      </c>
      <c r="M1027">
        <f t="shared" ref="M1027:M1090" ca="1" si="215">ROUNDDOWN(YEARFRAC(K1027,TODAY()),0)</f>
        <v>35</v>
      </c>
      <c r="N1027" s="12">
        <v>42506</v>
      </c>
      <c r="O1027" s="14">
        <f t="shared" ref="O1027:O1090" ca="1" si="216">ROUNDDOWN(YEARFRAC(N1027,TODAY()),0)</f>
        <v>8</v>
      </c>
      <c r="P1027" s="13">
        <v>94347</v>
      </c>
      <c r="Q1027" s="13" t="str">
        <f t="shared" ref="Q1027:Q1090" ca="1" si="217">_xlfn.IFS(R1027="10%","5 - 10 Year",R1027="15%","11 - 15 Year",R1027="20%","16 - 20 Year")</f>
        <v>5 - 10 Year</v>
      </c>
      <c r="R1027" s="3" t="str">
        <f t="shared" ca="1" si="207"/>
        <v>10%</v>
      </c>
      <c r="S1027" s="13">
        <f t="shared" ref="S1027:S1090" ca="1" si="218">P1027*R1027</f>
        <v>9434.7000000000007</v>
      </c>
      <c r="T1027" s="13">
        <f t="shared" ref="T1027:T1090" ca="1" si="219">P1027-S1027</f>
        <v>84912.3</v>
      </c>
      <c r="U1027" t="str">
        <f>VLOOKUP(MID(B1027,G1027,F1027-G1027),Department!$A$1:$C$20,2,0)</f>
        <v>Technical Support</v>
      </c>
      <c r="V1027" t="str">
        <f>VLOOKUP(U1027,Department!$B$1:$C$20,2,0)</f>
        <v>Operation</v>
      </c>
      <c r="W1027" t="str">
        <f>VLOOKUP(MID(B1027,FIND(":",B1027,F1027+1)+1,2),Employee!$G$1:$H$8,2,0)</f>
        <v>Argentina</v>
      </c>
    </row>
    <row r="1028" spans="1:23" x14ac:dyDescent="0.35">
      <c r="A1028" t="str">
        <f t="shared" si="208"/>
        <v>EMP-ENG-R4-2018</v>
      </c>
      <c r="B1028" t="s">
        <v>1092</v>
      </c>
      <c r="C1028" t="str">
        <f t="shared" si="211"/>
        <v>N20582</v>
      </c>
      <c r="D1028" t="str">
        <f>VLOOKUP(C1028,Employee!$A$1:$B$1803,2,0)</f>
        <v>Alfredo Alexander</v>
      </c>
      <c r="E1028" t="str">
        <f>VLOOKUP(MID(B1028,FIND(":",B1028,FIND(":",B1028)+1)+1,1),Employee!$C$1:$D$1803,2)</f>
        <v>Male</v>
      </c>
      <c r="F1028">
        <f t="shared" si="209"/>
        <v>42</v>
      </c>
      <c r="G1028">
        <f t="shared" si="210"/>
        <v>40</v>
      </c>
      <c r="H1028" t="str">
        <f t="shared" si="212"/>
        <v>R4</v>
      </c>
      <c r="I1028" t="str">
        <f>VLOOKUP(V1028,Guide!$B$12:$C$18,2,0)</f>
        <v>ENG</v>
      </c>
      <c r="J1028" s="12" t="str">
        <f t="shared" si="213"/>
        <v>C7</v>
      </c>
      <c r="K1028" s="12">
        <v>33164</v>
      </c>
      <c r="L1028" s="12" t="str">
        <f t="shared" si="214"/>
        <v>Millennial</v>
      </c>
      <c r="M1028">
        <f t="shared" ca="1" si="215"/>
        <v>34</v>
      </c>
      <c r="N1028" s="12">
        <v>43304</v>
      </c>
      <c r="O1028" s="14">
        <f t="shared" ca="1" si="216"/>
        <v>6</v>
      </c>
      <c r="P1028" s="13">
        <v>166435</v>
      </c>
      <c r="Q1028" s="13" t="str">
        <f t="shared" ca="1" si="217"/>
        <v>5 - 10 Year</v>
      </c>
      <c r="R1028" s="3" t="str">
        <f t="shared" ref="R1028:R1091" ca="1" si="220">_xlfn.IFS(AND(O1028&gt;=5,O1028&lt;=10),"10%",AND(O1028&gt;=11,O1028&lt;=15),"15%",AND(O1028&gt;=16,O1028&lt;=20),"20%")</f>
        <v>10%</v>
      </c>
      <c r="S1028" s="13">
        <f t="shared" ca="1" si="218"/>
        <v>16643.5</v>
      </c>
      <c r="T1028" s="13">
        <f t="shared" ca="1" si="219"/>
        <v>149791.5</v>
      </c>
      <c r="U1028" t="str">
        <f>VLOOKUP(MID(B1028,G1028,F1028-G1028),Department!$A$1:$C$20,2,0)</f>
        <v>FrontEnd Developer</v>
      </c>
      <c r="V1028" t="str">
        <f>VLOOKUP(U1028,Department!$B$1:$C$20,2,0)</f>
        <v>Engineering and Data</v>
      </c>
      <c r="W1028" t="str">
        <f>VLOOKUP(MID(B1028,FIND(":",B1028,F1028+1)+1,2),Employee!$G$1:$H$8,2,0)</f>
        <v>Argentina</v>
      </c>
    </row>
    <row r="1029" spans="1:23" x14ac:dyDescent="0.35">
      <c r="A1029" t="str">
        <f t="shared" si="208"/>
        <v>EMP-HR-R18-2019</v>
      </c>
      <c r="B1029" t="s">
        <v>1093</v>
      </c>
      <c r="C1029" t="str">
        <f t="shared" si="211"/>
        <v>N21985</v>
      </c>
      <c r="D1029" t="str">
        <f>VLOOKUP(C1029,Employee!$A$1:$B$1803,2,0)</f>
        <v>Norris Garrett</v>
      </c>
      <c r="E1029" t="str">
        <f>VLOOKUP(MID(B1029,FIND(":",B1029,FIND(":",B1029)+1)+1,1),Employee!$C$1:$D$1803,2)</f>
        <v>Male</v>
      </c>
      <c r="F1029">
        <f t="shared" si="209"/>
        <v>43</v>
      </c>
      <c r="G1029">
        <f t="shared" si="210"/>
        <v>40</v>
      </c>
      <c r="H1029" t="str">
        <f t="shared" si="212"/>
        <v>R18</v>
      </c>
      <c r="I1029" t="str">
        <f>VLOOKUP(V1029,Guide!$B$12:$C$18,2,0)</f>
        <v>HR</v>
      </c>
      <c r="J1029" s="12" t="str">
        <f t="shared" si="213"/>
        <v>C6</v>
      </c>
      <c r="K1029" s="12">
        <v>31902</v>
      </c>
      <c r="L1029" s="12" t="str">
        <f t="shared" si="214"/>
        <v>Millennial</v>
      </c>
      <c r="M1029">
        <f t="shared" ca="1" si="215"/>
        <v>37</v>
      </c>
      <c r="N1029" s="12">
        <v>43622</v>
      </c>
      <c r="O1029" s="14">
        <f t="shared" ca="1" si="216"/>
        <v>5</v>
      </c>
      <c r="P1029" s="13">
        <v>161219</v>
      </c>
      <c r="Q1029" s="13" t="str">
        <f t="shared" ca="1" si="217"/>
        <v>5 - 10 Year</v>
      </c>
      <c r="R1029" s="3" t="str">
        <f t="shared" ca="1" si="220"/>
        <v>10%</v>
      </c>
      <c r="S1029" s="13">
        <f t="shared" ca="1" si="218"/>
        <v>16121.900000000001</v>
      </c>
      <c r="T1029" s="13">
        <f t="shared" ca="1" si="219"/>
        <v>145097.1</v>
      </c>
      <c r="U1029" t="str">
        <f>VLOOKUP(MID(B1029,G1029,F1029-G1029),Department!$A$1:$C$20,2,0)</f>
        <v>HR</v>
      </c>
      <c r="V1029" t="str">
        <f>VLOOKUP(U1029,Department!$B$1:$C$20,2,0)</f>
        <v>HR</v>
      </c>
      <c r="W1029" t="str">
        <f>VLOOKUP(MID(B1029,FIND(":",B1029,F1029+1)+1,2),Employee!$G$1:$H$8,2,0)</f>
        <v>France</v>
      </c>
    </row>
    <row r="1030" spans="1:23" x14ac:dyDescent="0.35">
      <c r="A1030" t="str">
        <f t="shared" si="208"/>
        <v>EMP-ENG-R12-2019</v>
      </c>
      <c r="B1030" t="s">
        <v>1094</v>
      </c>
      <c r="C1030" t="str">
        <f t="shared" si="211"/>
        <v>N16551</v>
      </c>
      <c r="D1030" t="str">
        <f>VLOOKUP(C1030,Employee!$A$1:$B$1803,2,0)</f>
        <v>Eldridge Mclaughlin</v>
      </c>
      <c r="E1030" t="str">
        <f>VLOOKUP(MID(B1030,FIND(":",B1030,FIND(":",B1030)+1)+1,1),Employee!$C$1:$D$1803,2)</f>
        <v>Male</v>
      </c>
      <c r="F1030">
        <f t="shared" si="209"/>
        <v>43</v>
      </c>
      <c r="G1030">
        <f t="shared" si="210"/>
        <v>40</v>
      </c>
      <c r="H1030" t="str">
        <f t="shared" si="212"/>
        <v>R12</v>
      </c>
      <c r="I1030" t="str">
        <f>VLOOKUP(V1030,Guide!$B$12:$C$18,2,0)</f>
        <v>ENG</v>
      </c>
      <c r="J1030" s="12" t="str">
        <f t="shared" si="213"/>
        <v>C4</v>
      </c>
      <c r="K1030" s="12">
        <v>32693</v>
      </c>
      <c r="L1030" s="12" t="str">
        <f t="shared" si="214"/>
        <v>Millennial</v>
      </c>
      <c r="M1030">
        <f t="shared" ca="1" si="215"/>
        <v>35</v>
      </c>
      <c r="N1030" s="12">
        <v>43671</v>
      </c>
      <c r="O1030" s="14">
        <f t="shared" ca="1" si="216"/>
        <v>5</v>
      </c>
      <c r="P1030" s="13">
        <v>154733</v>
      </c>
      <c r="Q1030" s="13" t="str">
        <f t="shared" ca="1" si="217"/>
        <v>5 - 10 Year</v>
      </c>
      <c r="R1030" s="3" t="str">
        <f t="shared" ca="1" si="220"/>
        <v>10%</v>
      </c>
      <c r="S1030" s="13">
        <f t="shared" ca="1" si="218"/>
        <v>15473.300000000001</v>
      </c>
      <c r="T1030" s="13">
        <f t="shared" ca="1" si="219"/>
        <v>139259.70000000001</v>
      </c>
      <c r="U1030" t="str">
        <f>VLOOKUP(MID(B1030,G1030,F1030-G1030),Department!$A$1:$C$20,2,0)</f>
        <v>Data Analyst</v>
      </c>
      <c r="V1030" t="str">
        <f>VLOOKUP(U1030,Department!$B$1:$C$20,2,0)</f>
        <v>Engineering and Data</v>
      </c>
      <c r="W1030" t="str">
        <f>VLOOKUP(MID(B1030,FIND(":",B1030,F1030+1)+1,2),Employee!$G$1:$H$8,2,0)</f>
        <v>Australia</v>
      </c>
    </row>
    <row r="1031" spans="1:23" x14ac:dyDescent="0.35">
      <c r="A1031" t="str">
        <f t="shared" si="208"/>
        <v>EMP-ENG-R13-2019</v>
      </c>
      <c r="B1031" t="s">
        <v>1095</v>
      </c>
      <c r="C1031" t="str">
        <f t="shared" si="211"/>
        <v>N22679</v>
      </c>
      <c r="D1031" t="str">
        <f>VLOOKUP(C1031,Employee!$A$1:$B$1803,2,0)</f>
        <v>Lynnette Morgan</v>
      </c>
      <c r="E1031" t="str">
        <f>VLOOKUP(MID(B1031,FIND(":",B1031,FIND(":",B1031)+1)+1,1),Employee!$C$1:$D$1803,2)</f>
        <v>Female</v>
      </c>
      <c r="F1031">
        <f t="shared" si="209"/>
        <v>43</v>
      </c>
      <c r="G1031">
        <f t="shared" si="210"/>
        <v>40</v>
      </c>
      <c r="H1031" t="str">
        <f t="shared" si="212"/>
        <v>R13</v>
      </c>
      <c r="I1031" t="str">
        <f>VLOOKUP(V1031,Guide!$B$12:$C$18,2,0)</f>
        <v>ENG</v>
      </c>
      <c r="J1031" s="12" t="str">
        <f t="shared" si="213"/>
        <v>C1</v>
      </c>
      <c r="K1031" s="12">
        <v>33886</v>
      </c>
      <c r="L1031" s="12" t="str">
        <f t="shared" si="214"/>
        <v>Millennial</v>
      </c>
      <c r="M1031">
        <f t="shared" ca="1" si="215"/>
        <v>32</v>
      </c>
      <c r="N1031" s="12">
        <v>43752</v>
      </c>
      <c r="O1031" s="14">
        <f t="shared" ca="1" si="216"/>
        <v>5</v>
      </c>
      <c r="P1031" s="13">
        <v>174588</v>
      </c>
      <c r="Q1031" s="13" t="str">
        <f t="shared" ca="1" si="217"/>
        <v>5 - 10 Year</v>
      </c>
      <c r="R1031" s="3" t="str">
        <f t="shared" ca="1" si="220"/>
        <v>10%</v>
      </c>
      <c r="S1031" s="13">
        <f t="shared" ca="1" si="218"/>
        <v>17458.8</v>
      </c>
      <c r="T1031" s="13">
        <f t="shared" ca="1" si="219"/>
        <v>157129.20000000001</v>
      </c>
      <c r="U1031" t="str">
        <f>VLOOKUP(MID(B1031,G1031,F1031-G1031),Department!$A$1:$C$20,2,0)</f>
        <v>Data Engineer</v>
      </c>
      <c r="V1031" t="str">
        <f>VLOOKUP(U1031,Department!$B$1:$C$20,2,0)</f>
        <v>Engineering and Data</v>
      </c>
      <c r="W1031" t="str">
        <f>VLOOKUP(MID(B1031,FIND(":",B1031,F1031+1)+1,2),Employee!$G$1:$H$8,2,0)</f>
        <v>United States Of America</v>
      </c>
    </row>
    <row r="1032" spans="1:23" x14ac:dyDescent="0.35">
      <c r="A1032" t="str">
        <f t="shared" si="208"/>
        <v>EMP-ENG-R1-2018</v>
      </c>
      <c r="B1032" t="s">
        <v>1096</v>
      </c>
      <c r="C1032" t="str">
        <f t="shared" si="211"/>
        <v>N19852</v>
      </c>
      <c r="D1032" t="str">
        <f>VLOOKUP(C1032,Employee!$A$1:$B$1803,2,0)</f>
        <v>Sallie Gomez</v>
      </c>
      <c r="E1032" t="str">
        <f>VLOOKUP(MID(B1032,FIND(":",B1032,FIND(":",B1032)+1)+1,1),Employee!$C$1:$D$1803,2)</f>
        <v>Female</v>
      </c>
      <c r="F1032">
        <f t="shared" si="209"/>
        <v>42</v>
      </c>
      <c r="G1032">
        <f t="shared" si="210"/>
        <v>40</v>
      </c>
      <c r="H1032" t="str">
        <f t="shared" si="212"/>
        <v>R1</v>
      </c>
      <c r="I1032" t="str">
        <f>VLOOKUP(V1032,Guide!$B$12:$C$18,2,0)</f>
        <v>ENG</v>
      </c>
      <c r="J1032" s="12" t="str">
        <f t="shared" si="213"/>
        <v>C7</v>
      </c>
      <c r="K1032" s="12">
        <v>32957</v>
      </c>
      <c r="L1032" s="12" t="str">
        <f t="shared" si="214"/>
        <v>Millennial</v>
      </c>
      <c r="M1032">
        <f t="shared" ca="1" si="215"/>
        <v>34</v>
      </c>
      <c r="N1032" s="12">
        <v>43139</v>
      </c>
      <c r="O1032" s="14">
        <f t="shared" ca="1" si="216"/>
        <v>7</v>
      </c>
      <c r="P1032" s="13">
        <v>89629</v>
      </c>
      <c r="Q1032" s="13" t="str">
        <f t="shared" ca="1" si="217"/>
        <v>5 - 10 Year</v>
      </c>
      <c r="R1032" s="3" t="str">
        <f t="shared" ca="1" si="220"/>
        <v>10%</v>
      </c>
      <c r="S1032" s="13">
        <f t="shared" ca="1" si="218"/>
        <v>8962.9</v>
      </c>
      <c r="T1032" s="13">
        <f t="shared" ca="1" si="219"/>
        <v>80666.100000000006</v>
      </c>
      <c r="U1032" t="str">
        <f>VLOOKUP(MID(B1032,G1032,F1032-G1032),Department!$A$1:$C$20,2,0)</f>
        <v>BackEnd Developer</v>
      </c>
      <c r="V1032" t="str">
        <f>VLOOKUP(U1032,Department!$B$1:$C$20,2,0)</f>
        <v>Engineering and Data</v>
      </c>
      <c r="W1032" t="str">
        <f>VLOOKUP(MID(B1032,FIND(":",B1032,F1032+1)+1,2),Employee!$G$1:$H$8,2,0)</f>
        <v>Argentina</v>
      </c>
    </row>
    <row r="1033" spans="1:23" x14ac:dyDescent="0.35">
      <c r="A1033" t="str">
        <f t="shared" si="208"/>
        <v>EMP-PM-R5-2015</v>
      </c>
      <c r="B1033" t="s">
        <v>1097</v>
      </c>
      <c r="C1033" t="str">
        <f t="shared" si="211"/>
        <v>N15346</v>
      </c>
      <c r="D1033" t="str">
        <f>VLOOKUP(C1033,Employee!$A$1:$B$1803,2,0)</f>
        <v>Dexter Rasmussen</v>
      </c>
      <c r="E1033" t="str">
        <f>VLOOKUP(MID(B1033,FIND(":",B1033,FIND(":",B1033)+1)+1,1),Employee!$C$1:$D$1803,2)</f>
        <v>Male</v>
      </c>
      <c r="F1033">
        <f t="shared" si="209"/>
        <v>42</v>
      </c>
      <c r="G1033">
        <f t="shared" si="210"/>
        <v>40</v>
      </c>
      <c r="H1033" t="str">
        <f t="shared" si="212"/>
        <v>R5</v>
      </c>
      <c r="I1033" t="str">
        <f>VLOOKUP(V1033,Guide!$B$12:$C$18,2,0)</f>
        <v>PM</v>
      </c>
      <c r="J1033" s="12" t="str">
        <f t="shared" si="213"/>
        <v>C1</v>
      </c>
      <c r="K1033" s="12">
        <v>33132</v>
      </c>
      <c r="L1033" s="12" t="str">
        <f t="shared" si="214"/>
        <v>Millennial</v>
      </c>
      <c r="M1033">
        <f t="shared" ca="1" si="215"/>
        <v>34</v>
      </c>
      <c r="N1033" s="12">
        <v>42331</v>
      </c>
      <c r="O1033" s="14">
        <f t="shared" ca="1" si="216"/>
        <v>9</v>
      </c>
      <c r="P1033" s="13">
        <v>102828</v>
      </c>
      <c r="Q1033" s="13" t="str">
        <f t="shared" ca="1" si="217"/>
        <v>5 - 10 Year</v>
      </c>
      <c r="R1033" s="3" t="str">
        <f t="shared" ca="1" si="220"/>
        <v>10%</v>
      </c>
      <c r="S1033" s="13">
        <f t="shared" ca="1" si="218"/>
        <v>10282.800000000001</v>
      </c>
      <c r="T1033" s="13">
        <f t="shared" ca="1" si="219"/>
        <v>92545.2</v>
      </c>
      <c r="U1033" t="str">
        <f>VLOOKUP(MID(B1033,G1033,F1033-G1033),Department!$A$1:$C$20,2,0)</f>
        <v>Product Manager</v>
      </c>
      <c r="V1033" t="str">
        <f>VLOOKUP(U1033,Department!$B$1:$C$20,2,0)</f>
        <v>Product Management</v>
      </c>
      <c r="W1033" t="str">
        <f>VLOOKUP(MID(B1033,FIND(":",B1033,F1033+1)+1,2),Employee!$G$1:$H$8,2,0)</f>
        <v>United States Of America</v>
      </c>
    </row>
    <row r="1034" spans="1:23" x14ac:dyDescent="0.35">
      <c r="A1034" t="str">
        <f t="shared" si="208"/>
        <v>EMP-PM-R5-2015</v>
      </c>
      <c r="B1034" t="s">
        <v>1098</v>
      </c>
      <c r="C1034" t="str">
        <f t="shared" si="211"/>
        <v>N12372</v>
      </c>
      <c r="D1034" t="str">
        <f>VLOOKUP(C1034,Employee!$A$1:$B$1803,2,0)</f>
        <v>Elise Golden</v>
      </c>
      <c r="E1034" t="str">
        <f>VLOOKUP(MID(B1034,FIND(":",B1034,FIND(":",B1034)+1)+1,1),Employee!$C$1:$D$1803,2)</f>
        <v>Female</v>
      </c>
      <c r="F1034">
        <f t="shared" si="209"/>
        <v>42</v>
      </c>
      <c r="G1034">
        <f t="shared" si="210"/>
        <v>40</v>
      </c>
      <c r="H1034" t="str">
        <f t="shared" si="212"/>
        <v>R5</v>
      </c>
      <c r="I1034" t="str">
        <f>VLOOKUP(V1034,Guide!$B$12:$C$18,2,0)</f>
        <v>PM</v>
      </c>
      <c r="J1034" s="12" t="str">
        <f t="shared" si="213"/>
        <v>C7</v>
      </c>
      <c r="K1034" s="12">
        <v>29845</v>
      </c>
      <c r="L1034" s="12" t="str">
        <f t="shared" si="214"/>
        <v>Millennial</v>
      </c>
      <c r="M1034">
        <f t="shared" ca="1" si="215"/>
        <v>43</v>
      </c>
      <c r="N1034" s="12">
        <v>42110</v>
      </c>
      <c r="O1034" s="14">
        <f t="shared" ca="1" si="216"/>
        <v>9</v>
      </c>
      <c r="P1034" s="13">
        <v>340533</v>
      </c>
      <c r="Q1034" s="13" t="str">
        <f t="shared" ca="1" si="217"/>
        <v>5 - 10 Year</v>
      </c>
      <c r="R1034" s="3" t="str">
        <f t="shared" ca="1" si="220"/>
        <v>10%</v>
      </c>
      <c r="S1034" s="13">
        <f t="shared" ca="1" si="218"/>
        <v>34053.300000000003</v>
      </c>
      <c r="T1034" s="13">
        <f t="shared" ca="1" si="219"/>
        <v>306479.7</v>
      </c>
      <c r="U1034" t="str">
        <f>VLOOKUP(MID(B1034,G1034,F1034-G1034),Department!$A$1:$C$20,2,0)</f>
        <v>Product Manager</v>
      </c>
      <c r="V1034" t="str">
        <f>VLOOKUP(U1034,Department!$B$1:$C$20,2,0)</f>
        <v>Product Management</v>
      </c>
      <c r="W1034" t="str">
        <f>VLOOKUP(MID(B1034,FIND(":",B1034,F1034+1)+1,2),Employee!$G$1:$H$8,2,0)</f>
        <v>Argentina</v>
      </c>
    </row>
    <row r="1035" spans="1:23" x14ac:dyDescent="0.35">
      <c r="A1035" t="str">
        <f t="shared" si="208"/>
        <v>EMP-ENG-R1-2019</v>
      </c>
      <c r="B1035" t="s">
        <v>1099</v>
      </c>
      <c r="C1035" t="str">
        <f t="shared" si="211"/>
        <v>N21782</v>
      </c>
      <c r="D1035" t="str">
        <f>VLOOKUP(C1035,Employee!$A$1:$B$1803,2,0)</f>
        <v>Rosalyn Meyers</v>
      </c>
      <c r="E1035" t="str">
        <f>VLOOKUP(MID(B1035,FIND(":",B1035,FIND(":",B1035)+1)+1,1),Employee!$C$1:$D$1803,2)</f>
        <v>Female</v>
      </c>
      <c r="F1035">
        <f t="shared" si="209"/>
        <v>42</v>
      </c>
      <c r="G1035">
        <f t="shared" si="210"/>
        <v>40</v>
      </c>
      <c r="H1035" t="str">
        <f t="shared" si="212"/>
        <v>R1</v>
      </c>
      <c r="I1035" t="str">
        <f>VLOOKUP(V1035,Guide!$B$12:$C$18,2,0)</f>
        <v>ENG</v>
      </c>
      <c r="J1035" s="12" t="str">
        <f t="shared" si="213"/>
        <v>C1</v>
      </c>
      <c r="K1035" s="12">
        <v>33551</v>
      </c>
      <c r="L1035" s="12" t="str">
        <f t="shared" si="214"/>
        <v>Millennial</v>
      </c>
      <c r="M1035">
        <f t="shared" ca="1" si="215"/>
        <v>33</v>
      </c>
      <c r="N1035" s="12">
        <v>43591</v>
      </c>
      <c r="O1035" s="14">
        <f t="shared" ca="1" si="216"/>
        <v>5</v>
      </c>
      <c r="P1035" s="13">
        <v>156900</v>
      </c>
      <c r="Q1035" s="13" t="str">
        <f t="shared" ca="1" si="217"/>
        <v>5 - 10 Year</v>
      </c>
      <c r="R1035" s="3" t="str">
        <f t="shared" ca="1" si="220"/>
        <v>10%</v>
      </c>
      <c r="S1035" s="13">
        <f t="shared" ca="1" si="218"/>
        <v>15690</v>
      </c>
      <c r="T1035" s="13">
        <f t="shared" ca="1" si="219"/>
        <v>141210</v>
      </c>
      <c r="U1035" t="str">
        <f>VLOOKUP(MID(B1035,G1035,F1035-G1035),Department!$A$1:$C$20,2,0)</f>
        <v>BackEnd Developer</v>
      </c>
      <c r="V1035" t="str">
        <f>VLOOKUP(U1035,Department!$B$1:$C$20,2,0)</f>
        <v>Engineering and Data</v>
      </c>
      <c r="W1035" t="str">
        <f>VLOOKUP(MID(B1035,FIND(":",B1035,F1035+1)+1,2),Employee!$G$1:$H$8,2,0)</f>
        <v>United States Of America</v>
      </c>
    </row>
    <row r="1036" spans="1:23" x14ac:dyDescent="0.35">
      <c r="A1036" t="str">
        <f t="shared" si="208"/>
        <v>EMP-ENG-R13-2017</v>
      </c>
      <c r="B1036" t="s">
        <v>1100</v>
      </c>
      <c r="C1036" t="str">
        <f t="shared" si="211"/>
        <v>N17693</v>
      </c>
      <c r="D1036" t="str">
        <f>VLOOKUP(C1036,Employee!$A$1:$B$1803,2,0)</f>
        <v>Leon Kramer</v>
      </c>
      <c r="E1036" t="str">
        <f>VLOOKUP(MID(B1036,FIND(":",B1036,FIND(":",B1036)+1)+1,1),Employee!$C$1:$D$1803,2)</f>
        <v>Male</v>
      </c>
      <c r="F1036">
        <f t="shared" si="209"/>
        <v>43</v>
      </c>
      <c r="G1036">
        <f t="shared" si="210"/>
        <v>40</v>
      </c>
      <c r="H1036" t="str">
        <f t="shared" si="212"/>
        <v>R13</v>
      </c>
      <c r="I1036" t="str">
        <f>VLOOKUP(V1036,Guide!$B$12:$C$18,2,0)</f>
        <v>ENG</v>
      </c>
      <c r="J1036" s="12" t="str">
        <f t="shared" si="213"/>
        <v>C3</v>
      </c>
      <c r="K1036" s="12">
        <v>33444</v>
      </c>
      <c r="L1036" s="12" t="str">
        <f t="shared" si="214"/>
        <v>Millennial</v>
      </c>
      <c r="M1036">
        <f t="shared" ca="1" si="215"/>
        <v>33</v>
      </c>
      <c r="N1036" s="12">
        <v>42821</v>
      </c>
      <c r="O1036" s="14">
        <f t="shared" ca="1" si="216"/>
        <v>7</v>
      </c>
      <c r="P1036" s="13">
        <v>95963</v>
      </c>
      <c r="Q1036" s="13" t="str">
        <f t="shared" ca="1" si="217"/>
        <v>5 - 10 Year</v>
      </c>
      <c r="R1036" s="3" t="str">
        <f t="shared" ca="1" si="220"/>
        <v>10%</v>
      </c>
      <c r="S1036" s="13">
        <f t="shared" ca="1" si="218"/>
        <v>9596.3000000000011</v>
      </c>
      <c r="T1036" s="13">
        <f t="shared" ca="1" si="219"/>
        <v>86366.7</v>
      </c>
      <c r="U1036" t="str">
        <f>VLOOKUP(MID(B1036,G1036,F1036-G1036),Department!$A$1:$C$20,2,0)</f>
        <v>Data Engineer</v>
      </c>
      <c r="V1036" t="str">
        <f>VLOOKUP(U1036,Department!$B$1:$C$20,2,0)</f>
        <v>Engineering and Data</v>
      </c>
      <c r="W1036" t="str">
        <f>VLOOKUP(MID(B1036,FIND(":",B1036,F1036+1)+1,2),Employee!$G$1:$H$8,2,0)</f>
        <v>United Kingdom</v>
      </c>
    </row>
    <row r="1037" spans="1:23" x14ac:dyDescent="0.35">
      <c r="A1037" t="str">
        <f t="shared" si="208"/>
        <v>EMP-OPR-R2-2017</v>
      </c>
      <c r="B1037" t="s">
        <v>1101</v>
      </c>
      <c r="C1037" t="str">
        <f t="shared" si="211"/>
        <v>N17400</v>
      </c>
      <c r="D1037" t="str">
        <f>VLOOKUP(C1037,Employee!$A$1:$B$1803,2,0)</f>
        <v>Lyman Sparks</v>
      </c>
      <c r="E1037" t="str">
        <f>VLOOKUP(MID(B1037,FIND(":",B1037,FIND(":",B1037)+1)+1,1),Employee!$C$1:$D$1803,2)</f>
        <v>Male</v>
      </c>
      <c r="F1037">
        <f t="shared" si="209"/>
        <v>42</v>
      </c>
      <c r="G1037">
        <f t="shared" si="210"/>
        <v>40</v>
      </c>
      <c r="H1037" t="str">
        <f t="shared" si="212"/>
        <v>R2</v>
      </c>
      <c r="I1037" t="str">
        <f>VLOOKUP(V1037,Guide!$B$12:$C$18,2,0)</f>
        <v>OPR</v>
      </c>
      <c r="J1037" s="12" t="str">
        <f t="shared" si="213"/>
        <v>C3</v>
      </c>
      <c r="K1037" s="12">
        <v>34178</v>
      </c>
      <c r="L1037" s="12" t="str">
        <f t="shared" si="214"/>
        <v>Millennial</v>
      </c>
      <c r="M1037">
        <f t="shared" ca="1" si="215"/>
        <v>31</v>
      </c>
      <c r="N1037" s="12">
        <v>42793</v>
      </c>
      <c r="O1037" s="14">
        <f t="shared" ca="1" si="216"/>
        <v>7</v>
      </c>
      <c r="P1037" s="13">
        <v>106343</v>
      </c>
      <c r="Q1037" s="13" t="str">
        <f t="shared" ca="1" si="217"/>
        <v>5 - 10 Year</v>
      </c>
      <c r="R1037" s="3" t="str">
        <f t="shared" ca="1" si="220"/>
        <v>10%</v>
      </c>
      <c r="S1037" s="13">
        <f t="shared" ca="1" si="218"/>
        <v>10634.300000000001</v>
      </c>
      <c r="T1037" s="13">
        <f t="shared" ca="1" si="219"/>
        <v>95708.7</v>
      </c>
      <c r="U1037" t="str">
        <f>VLOOKUP(MID(B1037,G1037,F1037-G1037),Department!$A$1:$C$20,2,0)</f>
        <v>Network Engineer</v>
      </c>
      <c r="V1037" t="str">
        <f>VLOOKUP(U1037,Department!$B$1:$C$20,2,0)</f>
        <v>Operation</v>
      </c>
      <c r="W1037" t="str">
        <f>VLOOKUP(MID(B1037,FIND(":",B1037,F1037+1)+1,2),Employee!$G$1:$H$8,2,0)</f>
        <v>United Kingdom</v>
      </c>
    </row>
    <row r="1038" spans="1:23" x14ac:dyDescent="0.35">
      <c r="A1038" t="str">
        <f t="shared" si="208"/>
        <v>EMP-PM-R5-2018</v>
      </c>
      <c r="B1038" t="s">
        <v>1102</v>
      </c>
      <c r="C1038" t="str">
        <f t="shared" si="211"/>
        <v>N20507</v>
      </c>
      <c r="D1038" t="str">
        <f>VLOOKUP(C1038,Employee!$A$1:$B$1803,2,0)</f>
        <v>Mauro Mcgee</v>
      </c>
      <c r="E1038" t="str">
        <f>VLOOKUP(MID(B1038,FIND(":",B1038,FIND(":",B1038)+1)+1,1),Employee!$C$1:$D$1803,2)</f>
        <v>Male</v>
      </c>
      <c r="F1038">
        <f t="shared" si="209"/>
        <v>42</v>
      </c>
      <c r="G1038">
        <f t="shared" si="210"/>
        <v>40</v>
      </c>
      <c r="H1038" t="str">
        <f t="shared" si="212"/>
        <v>R5</v>
      </c>
      <c r="I1038" t="str">
        <f>VLOOKUP(V1038,Guide!$B$12:$C$18,2,0)</f>
        <v>PM</v>
      </c>
      <c r="J1038" s="12" t="str">
        <f t="shared" si="213"/>
        <v>C2</v>
      </c>
      <c r="K1038" s="12">
        <v>31016</v>
      </c>
      <c r="L1038" s="12" t="str">
        <f t="shared" si="214"/>
        <v>Millennial</v>
      </c>
      <c r="M1038">
        <f t="shared" ca="1" si="215"/>
        <v>40</v>
      </c>
      <c r="N1038" s="12">
        <v>43290</v>
      </c>
      <c r="O1038" s="14">
        <f t="shared" ca="1" si="216"/>
        <v>6</v>
      </c>
      <c r="P1038" s="13">
        <v>264688</v>
      </c>
      <c r="Q1038" s="13" t="str">
        <f t="shared" ca="1" si="217"/>
        <v>5 - 10 Year</v>
      </c>
      <c r="R1038" s="3" t="str">
        <f t="shared" ca="1" si="220"/>
        <v>10%</v>
      </c>
      <c r="S1038" s="13">
        <f t="shared" ca="1" si="218"/>
        <v>26468.800000000003</v>
      </c>
      <c r="T1038" s="13">
        <f t="shared" ca="1" si="219"/>
        <v>238219.2</v>
      </c>
      <c r="U1038" t="str">
        <f>VLOOKUP(MID(B1038,G1038,F1038-G1038),Department!$A$1:$C$20,2,0)</f>
        <v>Product Manager</v>
      </c>
      <c r="V1038" t="str">
        <f>VLOOKUP(U1038,Department!$B$1:$C$20,2,0)</f>
        <v>Product Management</v>
      </c>
      <c r="W1038" t="str">
        <f>VLOOKUP(MID(B1038,FIND(":",B1038,F1038+1)+1,2),Employee!$G$1:$H$8,2,0)</f>
        <v>Canada</v>
      </c>
    </row>
    <row r="1039" spans="1:23" x14ac:dyDescent="0.35">
      <c r="A1039" t="str">
        <f t="shared" si="208"/>
        <v>EMP-PM-R14-2017</v>
      </c>
      <c r="B1039" t="s">
        <v>1103</v>
      </c>
      <c r="C1039" t="str">
        <f t="shared" si="211"/>
        <v>N18917</v>
      </c>
      <c r="D1039" t="str">
        <f>VLOOKUP(C1039,Employee!$A$1:$B$1803,2,0)</f>
        <v>Chauncey Hughes</v>
      </c>
      <c r="E1039" t="str">
        <f>VLOOKUP(MID(B1039,FIND(":",B1039,FIND(":",B1039)+1)+1,1),Employee!$C$1:$D$1803,2)</f>
        <v>Male</v>
      </c>
      <c r="F1039">
        <f t="shared" si="209"/>
        <v>43</v>
      </c>
      <c r="G1039">
        <f t="shared" si="210"/>
        <v>40</v>
      </c>
      <c r="H1039" t="str">
        <f t="shared" si="212"/>
        <v>R14</v>
      </c>
      <c r="I1039" t="str">
        <f>VLOOKUP(V1039,Guide!$B$12:$C$18,2,0)</f>
        <v>PM</v>
      </c>
      <c r="J1039" s="12" t="str">
        <f t="shared" si="213"/>
        <v>C7</v>
      </c>
      <c r="K1039" s="12">
        <v>33824</v>
      </c>
      <c r="L1039" s="12" t="str">
        <f t="shared" si="214"/>
        <v>Millennial</v>
      </c>
      <c r="M1039">
        <f t="shared" ca="1" si="215"/>
        <v>32</v>
      </c>
      <c r="N1039" s="12">
        <v>42982</v>
      </c>
      <c r="O1039" s="14">
        <f t="shared" ca="1" si="216"/>
        <v>7</v>
      </c>
      <c r="P1039" s="13">
        <v>162381</v>
      </c>
      <c r="Q1039" s="13" t="str">
        <f t="shared" ca="1" si="217"/>
        <v>5 - 10 Year</v>
      </c>
      <c r="R1039" s="3" t="str">
        <f t="shared" ca="1" si="220"/>
        <v>10%</v>
      </c>
      <c r="S1039" s="13">
        <f t="shared" ca="1" si="218"/>
        <v>16238.1</v>
      </c>
      <c r="T1039" s="13">
        <f t="shared" ca="1" si="219"/>
        <v>146142.9</v>
      </c>
      <c r="U1039" t="str">
        <f>VLOOKUP(MID(B1039,G1039,F1039-G1039),Department!$A$1:$C$20,2,0)</f>
        <v>SEO Specialist</v>
      </c>
      <c r="V1039" t="str">
        <f>VLOOKUP(U1039,Department!$B$1:$C$20,2,0)</f>
        <v>Product Management</v>
      </c>
      <c r="W1039" t="str">
        <f>VLOOKUP(MID(B1039,FIND(":",B1039,F1039+1)+1,2),Employee!$G$1:$H$8,2,0)</f>
        <v>Argentina</v>
      </c>
    </row>
    <row r="1040" spans="1:23" x14ac:dyDescent="0.35">
      <c r="A1040" t="str">
        <f t="shared" si="208"/>
        <v>EMP-ENG-R7-2018</v>
      </c>
      <c r="B1040" t="s">
        <v>1104</v>
      </c>
      <c r="C1040" t="str">
        <f t="shared" si="211"/>
        <v>N21131</v>
      </c>
      <c r="D1040" t="str">
        <f>VLOOKUP(C1040,Employee!$A$1:$B$1803,2,0)</f>
        <v>Ervin Roach</v>
      </c>
      <c r="E1040" t="str">
        <f>VLOOKUP(MID(B1040,FIND(":",B1040,FIND(":",B1040)+1)+1,1),Employee!$C$1:$D$1803,2)</f>
        <v>Male</v>
      </c>
      <c r="F1040">
        <f t="shared" si="209"/>
        <v>42</v>
      </c>
      <c r="G1040">
        <f t="shared" si="210"/>
        <v>40</v>
      </c>
      <c r="H1040" t="str">
        <f t="shared" si="212"/>
        <v>R7</v>
      </c>
      <c r="I1040" t="str">
        <f>VLOOKUP(V1040,Guide!$B$12:$C$18,2,0)</f>
        <v>ENG</v>
      </c>
      <c r="J1040" s="12" t="str">
        <f t="shared" si="213"/>
        <v>C3</v>
      </c>
      <c r="K1040" s="12">
        <v>32698</v>
      </c>
      <c r="L1040" s="12" t="str">
        <f t="shared" si="214"/>
        <v>Millennial</v>
      </c>
      <c r="M1040">
        <f t="shared" ca="1" si="215"/>
        <v>35</v>
      </c>
      <c r="N1040" s="12">
        <v>43426</v>
      </c>
      <c r="O1040" s="14">
        <f t="shared" ca="1" si="216"/>
        <v>6</v>
      </c>
      <c r="P1040" s="13">
        <v>211742</v>
      </c>
      <c r="Q1040" s="13" t="str">
        <f t="shared" ca="1" si="217"/>
        <v>5 - 10 Year</v>
      </c>
      <c r="R1040" s="3" t="str">
        <f t="shared" ca="1" si="220"/>
        <v>10%</v>
      </c>
      <c r="S1040" s="13">
        <f t="shared" ca="1" si="218"/>
        <v>21174.2</v>
      </c>
      <c r="T1040" s="13">
        <f t="shared" ca="1" si="219"/>
        <v>190567.8</v>
      </c>
      <c r="U1040" t="str">
        <f>VLOOKUP(MID(B1040,G1040,F1040-G1040),Department!$A$1:$C$20,2,0)</f>
        <v>AI Engineer</v>
      </c>
      <c r="V1040" t="str">
        <f>VLOOKUP(U1040,Department!$B$1:$C$20,2,0)</f>
        <v>Engineering and Data</v>
      </c>
      <c r="W1040" t="str">
        <f>VLOOKUP(MID(B1040,FIND(":",B1040,F1040+1)+1,2),Employee!$G$1:$H$8,2,0)</f>
        <v>United Kingdom</v>
      </c>
    </row>
    <row r="1041" spans="1:23" x14ac:dyDescent="0.35">
      <c r="A1041" t="str">
        <f t="shared" si="208"/>
        <v>EMP-SM-R10-2017</v>
      </c>
      <c r="B1041" t="s">
        <v>1105</v>
      </c>
      <c r="C1041" t="str">
        <f t="shared" si="211"/>
        <v>N17318</v>
      </c>
      <c r="D1041" t="str">
        <f>VLOOKUP(C1041,Employee!$A$1:$B$1803,2,0)</f>
        <v>Judith Cherry</v>
      </c>
      <c r="E1041" t="str">
        <f>VLOOKUP(MID(B1041,FIND(":",B1041,FIND(":",B1041)+1)+1,1),Employee!$C$1:$D$1803,2)</f>
        <v>Female</v>
      </c>
      <c r="F1041">
        <f t="shared" si="209"/>
        <v>43</v>
      </c>
      <c r="G1041">
        <f t="shared" si="210"/>
        <v>40</v>
      </c>
      <c r="H1041" t="str">
        <f t="shared" si="212"/>
        <v>R10</v>
      </c>
      <c r="I1041" t="str">
        <f>VLOOKUP(V1041,Guide!$B$12:$C$18,2,0)</f>
        <v>SM</v>
      </c>
      <c r="J1041" s="12" t="str">
        <f t="shared" si="213"/>
        <v>C5</v>
      </c>
      <c r="K1041" s="12">
        <v>34189</v>
      </c>
      <c r="L1041" s="12" t="str">
        <f t="shared" si="214"/>
        <v>Millennial</v>
      </c>
      <c r="M1041">
        <f t="shared" ca="1" si="215"/>
        <v>31</v>
      </c>
      <c r="N1041" s="12">
        <v>42775</v>
      </c>
      <c r="O1041" s="14">
        <f t="shared" ca="1" si="216"/>
        <v>8</v>
      </c>
      <c r="P1041" s="13">
        <v>156330</v>
      </c>
      <c r="Q1041" s="13" t="str">
        <f t="shared" ca="1" si="217"/>
        <v>5 - 10 Year</v>
      </c>
      <c r="R1041" s="3" t="str">
        <f t="shared" ca="1" si="220"/>
        <v>10%</v>
      </c>
      <c r="S1041" s="13">
        <f t="shared" ca="1" si="218"/>
        <v>15633</v>
      </c>
      <c r="T1041" s="13">
        <f t="shared" ca="1" si="219"/>
        <v>140697</v>
      </c>
      <c r="U1041" t="str">
        <f>VLOOKUP(MID(B1041,G1041,F1041-G1041),Department!$A$1:$C$20,2,0)</f>
        <v>Marketing</v>
      </c>
      <c r="V1041" t="str">
        <f>VLOOKUP(U1041,Department!$B$1:$C$20,2,0)</f>
        <v>Sales and Marketing</v>
      </c>
      <c r="W1041" t="str">
        <f>VLOOKUP(MID(B1041,FIND(":",B1041,F1041+1)+1,2),Employee!$G$1:$H$8,2,0)</f>
        <v>Germany</v>
      </c>
    </row>
    <row r="1042" spans="1:23" x14ac:dyDescent="0.35">
      <c r="A1042" t="str">
        <f t="shared" si="208"/>
        <v>EMP-PM-R5-2017</v>
      </c>
      <c r="B1042" t="s">
        <v>1106</v>
      </c>
      <c r="C1042" t="str">
        <f t="shared" si="211"/>
        <v>N18998</v>
      </c>
      <c r="D1042" t="str">
        <f>VLOOKUP(C1042,Employee!$A$1:$B$1803,2,0)</f>
        <v>Vaughn Horton</v>
      </c>
      <c r="E1042" t="str">
        <f>VLOOKUP(MID(B1042,FIND(":",B1042,FIND(":",B1042)+1)+1,1),Employee!$C$1:$D$1803,2)</f>
        <v>Male</v>
      </c>
      <c r="F1042">
        <f t="shared" si="209"/>
        <v>42</v>
      </c>
      <c r="G1042">
        <f t="shared" si="210"/>
        <v>40</v>
      </c>
      <c r="H1042" t="str">
        <f t="shared" si="212"/>
        <v>R5</v>
      </c>
      <c r="I1042" t="str">
        <f>VLOOKUP(V1042,Guide!$B$12:$C$18,2,0)</f>
        <v>PM</v>
      </c>
      <c r="J1042" s="12" t="str">
        <f t="shared" si="213"/>
        <v>C1</v>
      </c>
      <c r="K1042" s="12">
        <v>33767</v>
      </c>
      <c r="L1042" s="12" t="str">
        <f t="shared" si="214"/>
        <v>Millennial</v>
      </c>
      <c r="M1042">
        <f t="shared" ca="1" si="215"/>
        <v>32</v>
      </c>
      <c r="N1042" s="12">
        <v>42992</v>
      </c>
      <c r="O1042" s="14">
        <f t="shared" ca="1" si="216"/>
        <v>7</v>
      </c>
      <c r="P1042" s="13">
        <v>110352</v>
      </c>
      <c r="Q1042" s="13" t="str">
        <f t="shared" ca="1" si="217"/>
        <v>5 - 10 Year</v>
      </c>
      <c r="R1042" s="3" t="str">
        <f t="shared" ca="1" si="220"/>
        <v>10%</v>
      </c>
      <c r="S1042" s="13">
        <f t="shared" ca="1" si="218"/>
        <v>11035.2</v>
      </c>
      <c r="T1042" s="13">
        <f t="shared" ca="1" si="219"/>
        <v>99316.800000000003</v>
      </c>
      <c r="U1042" t="str">
        <f>VLOOKUP(MID(B1042,G1042,F1042-G1042),Department!$A$1:$C$20,2,0)</f>
        <v>Product Manager</v>
      </c>
      <c r="V1042" t="str">
        <f>VLOOKUP(U1042,Department!$B$1:$C$20,2,0)</f>
        <v>Product Management</v>
      </c>
      <c r="W1042" t="str">
        <f>VLOOKUP(MID(B1042,FIND(":",B1042,F1042+1)+1,2),Employee!$G$1:$H$8,2,0)</f>
        <v>United States Of America</v>
      </c>
    </row>
    <row r="1043" spans="1:23" x14ac:dyDescent="0.35">
      <c r="A1043" t="str">
        <f t="shared" si="208"/>
        <v>EMP-ENG-R4-2017</v>
      </c>
      <c r="B1043" t="s">
        <v>1107</v>
      </c>
      <c r="C1043" t="str">
        <f t="shared" si="211"/>
        <v>N17752</v>
      </c>
      <c r="D1043" t="str">
        <f>VLOOKUP(C1043,Employee!$A$1:$B$1803,2,0)</f>
        <v>Claud Jacobs</v>
      </c>
      <c r="E1043" t="str">
        <f>VLOOKUP(MID(B1043,FIND(":",B1043,FIND(":",B1043)+1)+1,1),Employee!$C$1:$D$1803,2)</f>
        <v>Male</v>
      </c>
      <c r="F1043">
        <f t="shared" si="209"/>
        <v>42</v>
      </c>
      <c r="G1043">
        <f t="shared" si="210"/>
        <v>40</v>
      </c>
      <c r="H1043" t="str">
        <f t="shared" si="212"/>
        <v>R4</v>
      </c>
      <c r="I1043" t="str">
        <f>VLOOKUP(V1043,Guide!$B$12:$C$18,2,0)</f>
        <v>ENG</v>
      </c>
      <c r="J1043" s="12" t="str">
        <f t="shared" si="213"/>
        <v>C4</v>
      </c>
      <c r="K1043" s="12">
        <v>33812</v>
      </c>
      <c r="L1043" s="12" t="str">
        <f t="shared" si="214"/>
        <v>Millennial</v>
      </c>
      <c r="M1043">
        <f t="shared" ca="1" si="215"/>
        <v>32</v>
      </c>
      <c r="N1043" s="12">
        <v>42831</v>
      </c>
      <c r="O1043" s="14">
        <f t="shared" ca="1" si="216"/>
        <v>7</v>
      </c>
      <c r="P1043" s="13">
        <v>128260</v>
      </c>
      <c r="Q1043" s="13" t="str">
        <f t="shared" ca="1" si="217"/>
        <v>5 - 10 Year</v>
      </c>
      <c r="R1043" s="3" t="str">
        <f t="shared" ca="1" si="220"/>
        <v>10%</v>
      </c>
      <c r="S1043" s="13">
        <f t="shared" ca="1" si="218"/>
        <v>12826</v>
      </c>
      <c r="T1043" s="13">
        <f t="shared" ca="1" si="219"/>
        <v>115434</v>
      </c>
      <c r="U1043" t="str">
        <f>VLOOKUP(MID(B1043,G1043,F1043-G1043),Department!$A$1:$C$20,2,0)</f>
        <v>FrontEnd Developer</v>
      </c>
      <c r="V1043" t="str">
        <f>VLOOKUP(U1043,Department!$B$1:$C$20,2,0)</f>
        <v>Engineering and Data</v>
      </c>
      <c r="W1043" t="str">
        <f>VLOOKUP(MID(B1043,FIND(":",B1043,F1043+1)+1,2),Employee!$G$1:$H$8,2,0)</f>
        <v>Australia</v>
      </c>
    </row>
    <row r="1044" spans="1:23" x14ac:dyDescent="0.35">
      <c r="A1044" t="str">
        <f t="shared" si="208"/>
        <v>EMP-ENG-R12-2017</v>
      </c>
      <c r="B1044" t="s">
        <v>1108</v>
      </c>
      <c r="C1044" t="str">
        <f t="shared" si="211"/>
        <v>N17641</v>
      </c>
      <c r="D1044" t="str">
        <f>VLOOKUP(C1044,Employee!$A$1:$B$1803,2,0)</f>
        <v>Vivian Ross</v>
      </c>
      <c r="E1044" t="str">
        <f>VLOOKUP(MID(B1044,FIND(":",B1044,FIND(":",B1044)+1)+1,1),Employee!$C$1:$D$1803,2)</f>
        <v>Female</v>
      </c>
      <c r="F1044">
        <f t="shared" si="209"/>
        <v>43</v>
      </c>
      <c r="G1044">
        <f t="shared" si="210"/>
        <v>40</v>
      </c>
      <c r="H1044" t="str">
        <f t="shared" si="212"/>
        <v>R12</v>
      </c>
      <c r="I1044" t="str">
        <f>VLOOKUP(V1044,Guide!$B$12:$C$18,2,0)</f>
        <v>ENG</v>
      </c>
      <c r="J1044" s="12" t="str">
        <f t="shared" si="213"/>
        <v>C7</v>
      </c>
      <c r="K1044" s="12">
        <v>34299</v>
      </c>
      <c r="L1044" s="12" t="str">
        <f t="shared" si="214"/>
        <v>Millennial</v>
      </c>
      <c r="M1044">
        <f t="shared" ca="1" si="215"/>
        <v>31</v>
      </c>
      <c r="N1044" s="12">
        <v>42814</v>
      </c>
      <c r="O1044" s="14">
        <f t="shared" ca="1" si="216"/>
        <v>7</v>
      </c>
      <c r="P1044" s="13">
        <v>185361</v>
      </c>
      <c r="Q1044" s="13" t="str">
        <f t="shared" ca="1" si="217"/>
        <v>5 - 10 Year</v>
      </c>
      <c r="R1044" s="3" t="str">
        <f t="shared" ca="1" si="220"/>
        <v>10%</v>
      </c>
      <c r="S1044" s="13">
        <f t="shared" ca="1" si="218"/>
        <v>18536.100000000002</v>
      </c>
      <c r="T1044" s="13">
        <f t="shared" ca="1" si="219"/>
        <v>166824.9</v>
      </c>
      <c r="U1044" t="str">
        <f>VLOOKUP(MID(B1044,G1044,F1044-G1044),Department!$A$1:$C$20,2,0)</f>
        <v>Data Analyst</v>
      </c>
      <c r="V1044" t="str">
        <f>VLOOKUP(U1044,Department!$B$1:$C$20,2,0)</f>
        <v>Engineering and Data</v>
      </c>
      <c r="W1044" t="str">
        <f>VLOOKUP(MID(B1044,FIND(":",B1044,F1044+1)+1,2),Employee!$G$1:$H$8,2,0)</f>
        <v>Argentina</v>
      </c>
    </row>
    <row r="1045" spans="1:23" x14ac:dyDescent="0.35">
      <c r="A1045" t="str">
        <f t="shared" si="208"/>
        <v>EMP-ENG-R12-2019</v>
      </c>
      <c r="B1045" t="s">
        <v>1109</v>
      </c>
      <c r="C1045" t="str">
        <f t="shared" si="211"/>
        <v>N21441</v>
      </c>
      <c r="D1045" t="str">
        <f>VLOOKUP(C1045,Employee!$A$1:$B$1803,2,0)</f>
        <v>Rachelle Flowers</v>
      </c>
      <c r="E1045" t="str">
        <f>VLOOKUP(MID(B1045,FIND(":",B1045,FIND(":",B1045)+1)+1,1),Employee!$C$1:$D$1803,2)</f>
        <v>Female</v>
      </c>
      <c r="F1045">
        <f t="shared" si="209"/>
        <v>43</v>
      </c>
      <c r="G1045">
        <f t="shared" si="210"/>
        <v>40</v>
      </c>
      <c r="H1045" t="str">
        <f t="shared" si="212"/>
        <v>R12</v>
      </c>
      <c r="I1045" t="str">
        <f>VLOOKUP(V1045,Guide!$B$12:$C$18,2,0)</f>
        <v>ENG</v>
      </c>
      <c r="J1045" s="12" t="str">
        <f t="shared" si="213"/>
        <v>C5</v>
      </c>
      <c r="K1045" s="12">
        <v>33597</v>
      </c>
      <c r="L1045" s="12" t="str">
        <f t="shared" si="214"/>
        <v>Millennial</v>
      </c>
      <c r="M1045">
        <f t="shared" ca="1" si="215"/>
        <v>33</v>
      </c>
      <c r="N1045" s="12">
        <v>43496</v>
      </c>
      <c r="O1045" s="14">
        <f t="shared" ca="1" si="216"/>
        <v>6</v>
      </c>
      <c r="P1045" s="13">
        <v>103008</v>
      </c>
      <c r="Q1045" s="13" t="str">
        <f t="shared" ca="1" si="217"/>
        <v>5 - 10 Year</v>
      </c>
      <c r="R1045" s="3" t="str">
        <f t="shared" ca="1" si="220"/>
        <v>10%</v>
      </c>
      <c r="S1045" s="13">
        <f t="shared" ca="1" si="218"/>
        <v>10300.800000000001</v>
      </c>
      <c r="T1045" s="13">
        <f t="shared" ca="1" si="219"/>
        <v>92707.199999999997</v>
      </c>
      <c r="U1045" t="str">
        <f>VLOOKUP(MID(B1045,G1045,F1045-G1045),Department!$A$1:$C$20,2,0)</f>
        <v>Data Analyst</v>
      </c>
      <c r="V1045" t="str">
        <f>VLOOKUP(U1045,Department!$B$1:$C$20,2,0)</f>
        <v>Engineering and Data</v>
      </c>
      <c r="W1045" t="str">
        <f>VLOOKUP(MID(B1045,FIND(":",B1045,F1045+1)+1,2),Employee!$G$1:$H$8,2,0)</f>
        <v>Germany</v>
      </c>
    </row>
    <row r="1046" spans="1:23" x14ac:dyDescent="0.35">
      <c r="A1046" t="str">
        <f t="shared" si="208"/>
        <v>EMP-HR-R18-2016</v>
      </c>
      <c r="B1046" t="s">
        <v>1110</v>
      </c>
      <c r="C1046" t="str">
        <f t="shared" si="211"/>
        <v>N16328</v>
      </c>
      <c r="D1046" t="str">
        <f>VLOOKUP(C1046,Employee!$A$1:$B$1803,2,0)</f>
        <v>Garrett Doyle</v>
      </c>
      <c r="E1046" t="str">
        <f>VLOOKUP(MID(B1046,FIND(":",B1046,FIND(":",B1046)+1)+1,1),Employee!$C$1:$D$1803,2)</f>
        <v>Male</v>
      </c>
      <c r="F1046">
        <f t="shared" si="209"/>
        <v>43</v>
      </c>
      <c r="G1046">
        <f t="shared" si="210"/>
        <v>40</v>
      </c>
      <c r="H1046" t="str">
        <f t="shared" si="212"/>
        <v>R18</v>
      </c>
      <c r="I1046" t="str">
        <f>VLOOKUP(V1046,Guide!$B$12:$C$18,2,0)</f>
        <v>HR</v>
      </c>
      <c r="J1046" s="12" t="str">
        <f t="shared" si="213"/>
        <v>C3</v>
      </c>
      <c r="K1046" s="12">
        <v>33969</v>
      </c>
      <c r="L1046" s="12" t="str">
        <f t="shared" si="214"/>
        <v>Millennial</v>
      </c>
      <c r="M1046">
        <f t="shared" ca="1" si="215"/>
        <v>32</v>
      </c>
      <c r="N1046" s="12">
        <v>42555</v>
      </c>
      <c r="O1046" s="14">
        <f t="shared" ca="1" si="216"/>
        <v>8</v>
      </c>
      <c r="P1046" s="13">
        <v>99354</v>
      </c>
      <c r="Q1046" s="13" t="str">
        <f t="shared" ca="1" si="217"/>
        <v>5 - 10 Year</v>
      </c>
      <c r="R1046" s="3" t="str">
        <f t="shared" ca="1" si="220"/>
        <v>10%</v>
      </c>
      <c r="S1046" s="13">
        <f t="shared" ca="1" si="218"/>
        <v>9935.4000000000015</v>
      </c>
      <c r="T1046" s="13">
        <f t="shared" ca="1" si="219"/>
        <v>89418.6</v>
      </c>
      <c r="U1046" t="str">
        <f>VLOOKUP(MID(B1046,G1046,F1046-G1046),Department!$A$1:$C$20,2,0)</f>
        <v>HR</v>
      </c>
      <c r="V1046" t="str">
        <f>VLOOKUP(U1046,Department!$B$1:$C$20,2,0)</f>
        <v>HR</v>
      </c>
      <c r="W1046" t="str">
        <f>VLOOKUP(MID(B1046,FIND(":",B1046,F1046+1)+1,2),Employee!$G$1:$H$8,2,0)</f>
        <v>United Kingdom</v>
      </c>
    </row>
    <row r="1047" spans="1:23" x14ac:dyDescent="0.35">
      <c r="A1047" t="str">
        <f t="shared" si="208"/>
        <v>EMP-SM-R10-2019</v>
      </c>
      <c r="B1047" t="s">
        <v>1111</v>
      </c>
      <c r="C1047" t="str">
        <f t="shared" si="211"/>
        <v>N22678</v>
      </c>
      <c r="D1047" t="str">
        <f>VLOOKUP(C1047,Employee!$A$1:$B$1803,2,0)</f>
        <v>Rick Costa</v>
      </c>
      <c r="E1047" t="str">
        <f>VLOOKUP(MID(B1047,FIND(":",B1047,FIND(":",B1047)+1)+1,1),Employee!$C$1:$D$1803,2)</f>
        <v>Male</v>
      </c>
      <c r="F1047">
        <f t="shared" si="209"/>
        <v>43</v>
      </c>
      <c r="G1047">
        <f t="shared" si="210"/>
        <v>40</v>
      </c>
      <c r="H1047" t="str">
        <f t="shared" si="212"/>
        <v>R10</v>
      </c>
      <c r="I1047" t="str">
        <f>VLOOKUP(V1047,Guide!$B$12:$C$18,2,0)</f>
        <v>SM</v>
      </c>
      <c r="J1047" s="12" t="str">
        <f t="shared" si="213"/>
        <v>C2</v>
      </c>
      <c r="K1047" s="12">
        <v>33837</v>
      </c>
      <c r="L1047" s="12" t="str">
        <f t="shared" si="214"/>
        <v>Millennial</v>
      </c>
      <c r="M1047">
        <f t="shared" ca="1" si="215"/>
        <v>32</v>
      </c>
      <c r="N1047" s="12">
        <v>43752</v>
      </c>
      <c r="O1047" s="14">
        <f t="shared" ca="1" si="216"/>
        <v>5</v>
      </c>
      <c r="P1047" s="13">
        <v>154337</v>
      </c>
      <c r="Q1047" s="13" t="str">
        <f t="shared" ca="1" si="217"/>
        <v>5 - 10 Year</v>
      </c>
      <c r="R1047" s="3" t="str">
        <f t="shared" ca="1" si="220"/>
        <v>10%</v>
      </c>
      <c r="S1047" s="13">
        <f t="shared" ca="1" si="218"/>
        <v>15433.7</v>
      </c>
      <c r="T1047" s="13">
        <f t="shared" ca="1" si="219"/>
        <v>138903.29999999999</v>
      </c>
      <c r="U1047" t="str">
        <f>VLOOKUP(MID(B1047,G1047,F1047-G1047),Department!$A$1:$C$20,2,0)</f>
        <v>Marketing</v>
      </c>
      <c r="V1047" t="str">
        <f>VLOOKUP(U1047,Department!$B$1:$C$20,2,0)</f>
        <v>Sales and Marketing</v>
      </c>
      <c r="W1047" t="str">
        <f>VLOOKUP(MID(B1047,FIND(":",B1047,F1047+1)+1,2),Employee!$G$1:$H$8,2,0)</f>
        <v>Canada</v>
      </c>
    </row>
    <row r="1048" spans="1:23" x14ac:dyDescent="0.35">
      <c r="A1048" t="str">
        <f t="shared" si="208"/>
        <v>EMP-PM-R6-2019</v>
      </c>
      <c r="B1048" t="s">
        <v>1112</v>
      </c>
      <c r="C1048" t="str">
        <f t="shared" si="211"/>
        <v>N21418</v>
      </c>
      <c r="D1048" t="str">
        <f>VLOOKUP(C1048,Employee!$A$1:$B$1803,2,0)</f>
        <v>Lazaro Vazquez</v>
      </c>
      <c r="E1048" t="str">
        <f>VLOOKUP(MID(B1048,FIND(":",B1048,FIND(":",B1048)+1)+1,1),Employee!$C$1:$D$1803,2)</f>
        <v>Male</v>
      </c>
      <c r="F1048">
        <f t="shared" si="209"/>
        <v>42</v>
      </c>
      <c r="G1048">
        <f t="shared" si="210"/>
        <v>40</v>
      </c>
      <c r="H1048" t="str">
        <f t="shared" si="212"/>
        <v>R6</v>
      </c>
      <c r="I1048" t="str">
        <f>VLOOKUP(V1048,Guide!$B$12:$C$18,2,0)</f>
        <v>PM</v>
      </c>
      <c r="J1048" s="12" t="str">
        <f t="shared" si="213"/>
        <v>C3</v>
      </c>
      <c r="K1048" s="12">
        <v>33681</v>
      </c>
      <c r="L1048" s="12" t="str">
        <f t="shared" si="214"/>
        <v>Millennial</v>
      </c>
      <c r="M1048">
        <f t="shared" ca="1" si="215"/>
        <v>32</v>
      </c>
      <c r="N1048" s="12">
        <v>43489</v>
      </c>
      <c r="O1048" s="14">
        <f t="shared" ca="1" si="216"/>
        <v>6</v>
      </c>
      <c r="P1048" s="13">
        <v>95669</v>
      </c>
      <c r="Q1048" s="13" t="str">
        <f t="shared" ca="1" si="217"/>
        <v>5 - 10 Year</v>
      </c>
      <c r="R1048" s="3" t="str">
        <f t="shared" ca="1" si="220"/>
        <v>10%</v>
      </c>
      <c r="S1048" s="13">
        <f t="shared" ca="1" si="218"/>
        <v>9566.9</v>
      </c>
      <c r="T1048" s="13">
        <f t="shared" ca="1" si="219"/>
        <v>86102.1</v>
      </c>
      <c r="U1048" t="str">
        <f>VLOOKUP(MID(B1048,G1048,F1048-G1048),Department!$A$1:$C$20,2,0)</f>
        <v>UI/UX</v>
      </c>
      <c r="V1048" t="str">
        <f>VLOOKUP(U1048,Department!$B$1:$C$20,2,0)</f>
        <v>Product Management</v>
      </c>
      <c r="W1048" t="str">
        <f>VLOOKUP(MID(B1048,FIND(":",B1048,F1048+1)+1,2),Employee!$G$1:$H$8,2,0)</f>
        <v>United Kingdom</v>
      </c>
    </row>
    <row r="1049" spans="1:23" x14ac:dyDescent="0.35">
      <c r="A1049" t="str">
        <f t="shared" si="208"/>
        <v>EMP-PM-R14-2018</v>
      </c>
      <c r="B1049" t="s">
        <v>1113</v>
      </c>
      <c r="C1049" t="str">
        <f t="shared" si="211"/>
        <v>N19967</v>
      </c>
      <c r="D1049" t="str">
        <f>VLOOKUP(C1049,Employee!$A$1:$B$1803,2,0)</f>
        <v>Nathanial Sosa</v>
      </c>
      <c r="E1049" t="str">
        <f>VLOOKUP(MID(B1049,FIND(":",B1049,FIND(":",B1049)+1)+1,1),Employee!$C$1:$D$1803,2)</f>
        <v>Male</v>
      </c>
      <c r="F1049">
        <f t="shared" si="209"/>
        <v>43</v>
      </c>
      <c r="G1049">
        <f t="shared" si="210"/>
        <v>40</v>
      </c>
      <c r="H1049" t="str">
        <f t="shared" si="212"/>
        <v>R14</v>
      </c>
      <c r="I1049" t="str">
        <f>VLOOKUP(V1049,Guide!$B$12:$C$18,2,0)</f>
        <v>PM</v>
      </c>
      <c r="J1049" s="12" t="str">
        <f t="shared" si="213"/>
        <v>C1</v>
      </c>
      <c r="K1049" s="12">
        <v>31117</v>
      </c>
      <c r="L1049" s="12" t="str">
        <f t="shared" si="214"/>
        <v>Millennial</v>
      </c>
      <c r="M1049">
        <f t="shared" ca="1" si="215"/>
        <v>39</v>
      </c>
      <c r="N1049" s="12">
        <v>43174</v>
      </c>
      <c r="O1049" s="14">
        <f t="shared" ca="1" si="216"/>
        <v>6</v>
      </c>
      <c r="P1049" s="13">
        <v>128783</v>
      </c>
      <c r="Q1049" s="13" t="str">
        <f t="shared" ca="1" si="217"/>
        <v>5 - 10 Year</v>
      </c>
      <c r="R1049" s="3" t="str">
        <f t="shared" ca="1" si="220"/>
        <v>10%</v>
      </c>
      <c r="S1049" s="13">
        <f t="shared" ca="1" si="218"/>
        <v>12878.300000000001</v>
      </c>
      <c r="T1049" s="13">
        <f t="shared" ca="1" si="219"/>
        <v>115904.7</v>
      </c>
      <c r="U1049" t="str">
        <f>VLOOKUP(MID(B1049,G1049,F1049-G1049),Department!$A$1:$C$20,2,0)</f>
        <v>SEO Specialist</v>
      </c>
      <c r="V1049" t="str">
        <f>VLOOKUP(U1049,Department!$B$1:$C$20,2,0)</f>
        <v>Product Management</v>
      </c>
      <c r="W1049" t="str">
        <f>VLOOKUP(MID(B1049,FIND(":",B1049,F1049+1)+1,2),Employee!$G$1:$H$8,2,0)</f>
        <v>United States Of America</v>
      </c>
    </row>
    <row r="1050" spans="1:23" x14ac:dyDescent="0.35">
      <c r="A1050" t="str">
        <f t="shared" si="208"/>
        <v>EMP-SM-R10-2019</v>
      </c>
      <c r="B1050" t="s">
        <v>1114</v>
      </c>
      <c r="C1050" t="str">
        <f t="shared" si="211"/>
        <v>N21067</v>
      </c>
      <c r="D1050" t="str">
        <f>VLOOKUP(C1050,Employee!$A$1:$B$1803,2,0)</f>
        <v>Granville Armstrong</v>
      </c>
      <c r="E1050" t="str">
        <f>VLOOKUP(MID(B1050,FIND(":",B1050,FIND(":",B1050)+1)+1,1),Employee!$C$1:$D$1803,2)</f>
        <v>Male</v>
      </c>
      <c r="F1050">
        <f t="shared" si="209"/>
        <v>43</v>
      </c>
      <c r="G1050">
        <f t="shared" si="210"/>
        <v>40</v>
      </c>
      <c r="H1050" t="str">
        <f t="shared" si="212"/>
        <v>R10</v>
      </c>
      <c r="I1050" t="str">
        <f>VLOOKUP(V1050,Guide!$B$12:$C$18,2,0)</f>
        <v>SM</v>
      </c>
      <c r="J1050" s="12" t="str">
        <f t="shared" si="213"/>
        <v>C4</v>
      </c>
      <c r="K1050" s="12">
        <v>33260</v>
      </c>
      <c r="L1050" s="12" t="str">
        <f t="shared" si="214"/>
        <v>Millennial</v>
      </c>
      <c r="M1050">
        <f t="shared" ca="1" si="215"/>
        <v>34</v>
      </c>
      <c r="N1050" s="12">
        <v>43748</v>
      </c>
      <c r="O1050" s="14">
        <f t="shared" ca="1" si="216"/>
        <v>5</v>
      </c>
      <c r="P1050" s="13">
        <v>114685</v>
      </c>
      <c r="Q1050" s="13" t="str">
        <f t="shared" ca="1" si="217"/>
        <v>5 - 10 Year</v>
      </c>
      <c r="R1050" s="3" t="str">
        <f t="shared" ca="1" si="220"/>
        <v>10%</v>
      </c>
      <c r="S1050" s="13">
        <f t="shared" ca="1" si="218"/>
        <v>11468.5</v>
      </c>
      <c r="T1050" s="13">
        <f t="shared" ca="1" si="219"/>
        <v>103216.5</v>
      </c>
      <c r="U1050" t="str">
        <f>VLOOKUP(MID(B1050,G1050,F1050-G1050),Department!$A$1:$C$20,2,0)</f>
        <v>Marketing</v>
      </c>
      <c r="V1050" t="str">
        <f>VLOOKUP(U1050,Department!$B$1:$C$20,2,0)</f>
        <v>Sales and Marketing</v>
      </c>
      <c r="W1050" t="str">
        <f>VLOOKUP(MID(B1050,FIND(":",B1050,F1050+1)+1,2),Employee!$G$1:$H$8,2,0)</f>
        <v>Australia</v>
      </c>
    </row>
    <row r="1051" spans="1:23" x14ac:dyDescent="0.35">
      <c r="A1051" t="str">
        <f t="shared" si="208"/>
        <v>EMP-PM-R6-2018</v>
      </c>
      <c r="B1051" t="s">
        <v>1115</v>
      </c>
      <c r="C1051" t="str">
        <f t="shared" si="211"/>
        <v>N20402</v>
      </c>
      <c r="D1051" t="str">
        <f>VLOOKUP(C1051,Employee!$A$1:$B$1803,2,0)</f>
        <v>Robyn Marks</v>
      </c>
      <c r="E1051" t="str">
        <f>VLOOKUP(MID(B1051,FIND(":",B1051,FIND(":",B1051)+1)+1,1),Employee!$C$1:$D$1803,2)</f>
        <v>Female</v>
      </c>
      <c r="F1051">
        <f t="shared" si="209"/>
        <v>42</v>
      </c>
      <c r="G1051">
        <f t="shared" si="210"/>
        <v>40</v>
      </c>
      <c r="H1051" t="str">
        <f t="shared" si="212"/>
        <v>R6</v>
      </c>
      <c r="I1051" t="str">
        <f>VLOOKUP(V1051,Guide!$B$12:$C$18,2,0)</f>
        <v>PM</v>
      </c>
      <c r="J1051" s="12" t="str">
        <f t="shared" si="213"/>
        <v>C1</v>
      </c>
      <c r="K1051" s="12">
        <v>33932</v>
      </c>
      <c r="L1051" s="12" t="str">
        <f t="shared" si="214"/>
        <v>Millennial</v>
      </c>
      <c r="M1051">
        <f t="shared" ca="1" si="215"/>
        <v>32</v>
      </c>
      <c r="N1051" s="12">
        <v>43272</v>
      </c>
      <c r="O1051" s="14">
        <f t="shared" ca="1" si="216"/>
        <v>6</v>
      </c>
      <c r="P1051" s="13">
        <v>98565</v>
      </c>
      <c r="Q1051" s="13" t="str">
        <f t="shared" ca="1" si="217"/>
        <v>5 - 10 Year</v>
      </c>
      <c r="R1051" s="3" t="str">
        <f t="shared" ca="1" si="220"/>
        <v>10%</v>
      </c>
      <c r="S1051" s="13">
        <f t="shared" ca="1" si="218"/>
        <v>9856.5</v>
      </c>
      <c r="T1051" s="13">
        <f t="shared" ca="1" si="219"/>
        <v>88708.5</v>
      </c>
      <c r="U1051" t="str">
        <f>VLOOKUP(MID(B1051,G1051,F1051-G1051),Department!$A$1:$C$20,2,0)</f>
        <v>UI/UX</v>
      </c>
      <c r="V1051" t="str">
        <f>VLOOKUP(U1051,Department!$B$1:$C$20,2,0)</f>
        <v>Product Management</v>
      </c>
      <c r="W1051" t="str">
        <f>VLOOKUP(MID(B1051,FIND(":",B1051,F1051+1)+1,2),Employee!$G$1:$H$8,2,0)</f>
        <v>United States Of America</v>
      </c>
    </row>
    <row r="1052" spans="1:23" x14ac:dyDescent="0.35">
      <c r="A1052" t="str">
        <f t="shared" si="208"/>
        <v>EMP-OPR-R16-2016</v>
      </c>
      <c r="B1052" t="s">
        <v>1116</v>
      </c>
      <c r="C1052" t="str">
        <f t="shared" si="211"/>
        <v>N16354</v>
      </c>
      <c r="D1052" t="str">
        <f>VLOOKUP(C1052,Employee!$A$1:$B$1803,2,0)</f>
        <v>Jerald Best</v>
      </c>
      <c r="E1052" t="str">
        <f>VLOOKUP(MID(B1052,FIND(":",B1052,FIND(":",B1052)+1)+1,1),Employee!$C$1:$D$1803,2)</f>
        <v>Male</v>
      </c>
      <c r="F1052">
        <f t="shared" si="209"/>
        <v>43</v>
      </c>
      <c r="G1052">
        <f t="shared" si="210"/>
        <v>40</v>
      </c>
      <c r="H1052" t="str">
        <f t="shared" si="212"/>
        <v>R16</v>
      </c>
      <c r="I1052" t="str">
        <f>VLOOKUP(V1052,Guide!$B$12:$C$18,2,0)</f>
        <v>OPR</v>
      </c>
      <c r="J1052" s="12" t="str">
        <f t="shared" si="213"/>
        <v>C4</v>
      </c>
      <c r="K1052" s="12">
        <v>30366</v>
      </c>
      <c r="L1052" s="12" t="str">
        <f t="shared" si="214"/>
        <v>Millennial</v>
      </c>
      <c r="M1052">
        <f t="shared" ca="1" si="215"/>
        <v>42</v>
      </c>
      <c r="N1052" s="12">
        <v>42551</v>
      </c>
      <c r="O1052" s="14">
        <f t="shared" ca="1" si="216"/>
        <v>8</v>
      </c>
      <c r="P1052" s="13">
        <v>157715</v>
      </c>
      <c r="Q1052" s="13" t="str">
        <f t="shared" ca="1" si="217"/>
        <v>5 - 10 Year</v>
      </c>
      <c r="R1052" s="3" t="str">
        <f t="shared" ca="1" si="220"/>
        <v>10%</v>
      </c>
      <c r="S1052" s="13">
        <f t="shared" ca="1" si="218"/>
        <v>15771.5</v>
      </c>
      <c r="T1052" s="13">
        <f t="shared" ca="1" si="219"/>
        <v>141943.5</v>
      </c>
      <c r="U1052" t="str">
        <f>VLOOKUP(MID(B1052,G1052,F1052-G1052),Department!$A$1:$C$20,2,0)</f>
        <v>IT Support</v>
      </c>
      <c r="V1052" t="str">
        <f>VLOOKUP(U1052,Department!$B$1:$C$20,2,0)</f>
        <v>Operation</v>
      </c>
      <c r="W1052" t="str">
        <f>VLOOKUP(MID(B1052,FIND(":",B1052,F1052+1)+1,2),Employee!$G$1:$H$8,2,0)</f>
        <v>Australia</v>
      </c>
    </row>
    <row r="1053" spans="1:23" x14ac:dyDescent="0.35">
      <c r="A1053" t="str">
        <f t="shared" si="208"/>
        <v>EMP-SM-R9-2019</v>
      </c>
      <c r="B1053" t="s">
        <v>1117</v>
      </c>
      <c r="C1053" t="str">
        <f t="shared" si="211"/>
        <v>N22252</v>
      </c>
      <c r="D1053" t="str">
        <f>VLOOKUP(C1053,Employee!$A$1:$B$1803,2,0)</f>
        <v>Mauricio Donovan</v>
      </c>
      <c r="E1053" t="str">
        <f>VLOOKUP(MID(B1053,FIND(":",B1053,FIND(":",B1053)+1)+1,1),Employee!$C$1:$D$1803,2)</f>
        <v>Male</v>
      </c>
      <c r="F1053">
        <f t="shared" si="209"/>
        <v>42</v>
      </c>
      <c r="G1053">
        <f t="shared" si="210"/>
        <v>40</v>
      </c>
      <c r="H1053" t="str">
        <f t="shared" si="212"/>
        <v>R9</v>
      </c>
      <c r="I1053" t="str">
        <f>VLOOKUP(V1053,Guide!$B$12:$C$18,2,0)</f>
        <v>SM</v>
      </c>
      <c r="J1053" s="12" t="str">
        <f t="shared" si="213"/>
        <v>C1</v>
      </c>
      <c r="K1053" s="12">
        <v>33676</v>
      </c>
      <c r="L1053" s="12" t="str">
        <f t="shared" si="214"/>
        <v>Millennial</v>
      </c>
      <c r="M1053">
        <f t="shared" ca="1" si="215"/>
        <v>32</v>
      </c>
      <c r="N1053" s="12">
        <v>43671</v>
      </c>
      <c r="O1053" s="14">
        <f t="shared" ca="1" si="216"/>
        <v>5</v>
      </c>
      <c r="P1053" s="13">
        <v>170600</v>
      </c>
      <c r="Q1053" s="13" t="str">
        <f t="shared" ca="1" si="217"/>
        <v>5 - 10 Year</v>
      </c>
      <c r="R1053" s="3" t="str">
        <f t="shared" ca="1" si="220"/>
        <v>10%</v>
      </c>
      <c r="S1053" s="13">
        <f t="shared" ca="1" si="218"/>
        <v>17060</v>
      </c>
      <c r="T1053" s="13">
        <f t="shared" ca="1" si="219"/>
        <v>153540</v>
      </c>
      <c r="U1053" t="str">
        <f>VLOOKUP(MID(B1053,G1053,F1053-G1053),Department!$A$1:$C$20,2,0)</f>
        <v xml:space="preserve">Presales </v>
      </c>
      <c r="V1053" t="str">
        <f>VLOOKUP(U1053,Department!$B$1:$C$20,2,0)</f>
        <v>Sales and Marketing</v>
      </c>
      <c r="W1053" t="str">
        <f>VLOOKUP(MID(B1053,FIND(":",B1053,F1053+1)+1,2),Employee!$G$1:$H$8,2,0)</f>
        <v>United States Of America</v>
      </c>
    </row>
    <row r="1054" spans="1:23" x14ac:dyDescent="0.35">
      <c r="A1054" t="str">
        <f t="shared" si="208"/>
        <v>EMP-ENG-R12-2016</v>
      </c>
      <c r="B1054" t="s">
        <v>1118</v>
      </c>
      <c r="C1054" t="str">
        <f t="shared" si="211"/>
        <v>N15763</v>
      </c>
      <c r="D1054" t="str">
        <f>VLOOKUP(C1054,Employee!$A$1:$B$1803,2,0)</f>
        <v>Patricia Perez</v>
      </c>
      <c r="E1054" t="str">
        <f>VLOOKUP(MID(B1054,FIND(":",B1054,FIND(":",B1054)+1)+1,1),Employee!$C$1:$D$1803,2)</f>
        <v>Male</v>
      </c>
      <c r="F1054">
        <f t="shared" si="209"/>
        <v>43</v>
      </c>
      <c r="G1054">
        <f t="shared" si="210"/>
        <v>40</v>
      </c>
      <c r="H1054" t="str">
        <f t="shared" si="212"/>
        <v>R12</v>
      </c>
      <c r="I1054" t="str">
        <f>VLOOKUP(V1054,Guide!$B$12:$C$18,2,0)</f>
        <v>ENG</v>
      </c>
      <c r="J1054" s="12" t="str">
        <f t="shared" si="213"/>
        <v>C1</v>
      </c>
      <c r="K1054" s="12">
        <v>33179</v>
      </c>
      <c r="L1054" s="12" t="str">
        <f t="shared" si="214"/>
        <v>Millennial</v>
      </c>
      <c r="M1054">
        <f t="shared" ca="1" si="215"/>
        <v>34</v>
      </c>
      <c r="N1054" s="12">
        <v>42471</v>
      </c>
      <c r="O1054" s="14">
        <f t="shared" ca="1" si="216"/>
        <v>8</v>
      </c>
      <c r="P1054" s="13">
        <v>136710</v>
      </c>
      <c r="Q1054" s="13" t="str">
        <f t="shared" ca="1" si="217"/>
        <v>5 - 10 Year</v>
      </c>
      <c r="R1054" s="3" t="str">
        <f t="shared" ca="1" si="220"/>
        <v>10%</v>
      </c>
      <c r="S1054" s="13">
        <f t="shared" ca="1" si="218"/>
        <v>13671</v>
      </c>
      <c r="T1054" s="13">
        <f t="shared" ca="1" si="219"/>
        <v>123039</v>
      </c>
      <c r="U1054" t="str">
        <f>VLOOKUP(MID(B1054,G1054,F1054-G1054),Department!$A$1:$C$20,2,0)</f>
        <v>Data Analyst</v>
      </c>
      <c r="V1054" t="str">
        <f>VLOOKUP(U1054,Department!$B$1:$C$20,2,0)</f>
        <v>Engineering and Data</v>
      </c>
      <c r="W1054" t="str">
        <f>VLOOKUP(MID(B1054,FIND(":",B1054,F1054+1)+1,2),Employee!$G$1:$H$8,2,0)</f>
        <v>United States Of America</v>
      </c>
    </row>
    <row r="1055" spans="1:23" x14ac:dyDescent="0.35">
      <c r="A1055" t="str">
        <f t="shared" si="208"/>
        <v>EMP-SM-R15-2018</v>
      </c>
      <c r="B1055" t="s">
        <v>1119</v>
      </c>
      <c r="C1055" t="str">
        <f t="shared" si="211"/>
        <v>N19707</v>
      </c>
      <c r="D1055" t="str">
        <f>VLOOKUP(C1055,Employee!$A$1:$B$1803,2,0)</f>
        <v>Hollie Mcneil</v>
      </c>
      <c r="E1055" t="str">
        <f>VLOOKUP(MID(B1055,FIND(":",B1055,FIND(":",B1055)+1)+1,1),Employee!$C$1:$D$1803,2)</f>
        <v>Female</v>
      </c>
      <c r="F1055">
        <f t="shared" si="209"/>
        <v>43</v>
      </c>
      <c r="G1055">
        <f t="shared" si="210"/>
        <v>40</v>
      </c>
      <c r="H1055" t="str">
        <f t="shared" si="212"/>
        <v>R15</v>
      </c>
      <c r="I1055" t="str">
        <f>VLOOKUP(V1055,Guide!$B$12:$C$18,2,0)</f>
        <v>SM</v>
      </c>
      <c r="J1055" s="12" t="str">
        <f t="shared" si="213"/>
        <v>C2</v>
      </c>
      <c r="K1055" s="12">
        <v>33365</v>
      </c>
      <c r="L1055" s="12" t="str">
        <f t="shared" si="214"/>
        <v>Millennial</v>
      </c>
      <c r="M1055">
        <f t="shared" ca="1" si="215"/>
        <v>33</v>
      </c>
      <c r="N1055" s="12">
        <v>43374</v>
      </c>
      <c r="O1055" s="14">
        <f t="shared" ca="1" si="216"/>
        <v>6</v>
      </c>
      <c r="P1055" s="13">
        <v>107108</v>
      </c>
      <c r="Q1055" s="13" t="str">
        <f t="shared" ca="1" si="217"/>
        <v>5 - 10 Year</v>
      </c>
      <c r="R1055" s="3" t="str">
        <f t="shared" ca="1" si="220"/>
        <v>10%</v>
      </c>
      <c r="S1055" s="13">
        <f t="shared" ca="1" si="218"/>
        <v>10710.800000000001</v>
      </c>
      <c r="T1055" s="13">
        <f t="shared" ca="1" si="219"/>
        <v>96397.2</v>
      </c>
      <c r="U1055" t="str">
        <f>VLOOKUP(MID(B1055,G1055,F1055-G1055),Department!$A$1:$C$20,2,0)</f>
        <v>Sales</v>
      </c>
      <c r="V1055" t="str">
        <f>VLOOKUP(U1055,Department!$B$1:$C$20,2,0)</f>
        <v>Sales and Marketing</v>
      </c>
      <c r="W1055" t="str">
        <f>VLOOKUP(MID(B1055,FIND(":",B1055,F1055+1)+1,2),Employee!$G$1:$H$8,2,0)</f>
        <v>Canada</v>
      </c>
    </row>
    <row r="1056" spans="1:23" x14ac:dyDescent="0.35">
      <c r="A1056" t="str">
        <f t="shared" si="208"/>
        <v>EMP-ENG-R12-2015</v>
      </c>
      <c r="B1056" t="s">
        <v>1120</v>
      </c>
      <c r="C1056" t="str">
        <f t="shared" si="211"/>
        <v>N14635</v>
      </c>
      <c r="D1056" t="str">
        <f>VLOOKUP(C1056,Employee!$A$1:$B$1803,2,0)</f>
        <v>Minh Blackwell</v>
      </c>
      <c r="E1056" t="str">
        <f>VLOOKUP(MID(B1056,FIND(":",B1056,FIND(":",B1056)+1)+1,1),Employee!$C$1:$D$1803,2)</f>
        <v>Male</v>
      </c>
      <c r="F1056">
        <f t="shared" si="209"/>
        <v>43</v>
      </c>
      <c r="G1056">
        <f t="shared" si="210"/>
        <v>40</v>
      </c>
      <c r="H1056" t="str">
        <f t="shared" si="212"/>
        <v>R12</v>
      </c>
      <c r="I1056" t="str">
        <f>VLOOKUP(V1056,Guide!$B$12:$C$18,2,0)</f>
        <v>ENG</v>
      </c>
      <c r="J1056" s="12" t="str">
        <f t="shared" si="213"/>
        <v>C6</v>
      </c>
      <c r="K1056" s="12">
        <v>32513</v>
      </c>
      <c r="L1056" s="12" t="str">
        <f t="shared" si="214"/>
        <v>Millennial</v>
      </c>
      <c r="M1056">
        <f t="shared" ca="1" si="215"/>
        <v>36</v>
      </c>
      <c r="N1056" s="12">
        <v>42198</v>
      </c>
      <c r="O1056" s="14">
        <f t="shared" ca="1" si="216"/>
        <v>9</v>
      </c>
      <c r="P1056" s="13">
        <v>186602</v>
      </c>
      <c r="Q1056" s="13" t="str">
        <f t="shared" ca="1" si="217"/>
        <v>5 - 10 Year</v>
      </c>
      <c r="R1056" s="3" t="str">
        <f t="shared" ca="1" si="220"/>
        <v>10%</v>
      </c>
      <c r="S1056" s="13">
        <f t="shared" ca="1" si="218"/>
        <v>18660.2</v>
      </c>
      <c r="T1056" s="13">
        <f t="shared" ca="1" si="219"/>
        <v>167941.8</v>
      </c>
      <c r="U1056" t="str">
        <f>VLOOKUP(MID(B1056,G1056,F1056-G1056),Department!$A$1:$C$20,2,0)</f>
        <v>Data Analyst</v>
      </c>
      <c r="V1056" t="str">
        <f>VLOOKUP(U1056,Department!$B$1:$C$20,2,0)</f>
        <v>Engineering and Data</v>
      </c>
      <c r="W1056" t="str">
        <f>VLOOKUP(MID(B1056,FIND(":",B1056,F1056+1)+1,2),Employee!$G$1:$H$8,2,0)</f>
        <v>France</v>
      </c>
    </row>
    <row r="1057" spans="1:23" x14ac:dyDescent="0.35">
      <c r="A1057" t="str">
        <f t="shared" si="208"/>
        <v>EMP-SM-R9-2019</v>
      </c>
      <c r="B1057" t="s">
        <v>1121</v>
      </c>
      <c r="C1057" t="str">
        <f t="shared" si="211"/>
        <v>N21767</v>
      </c>
      <c r="D1057" t="str">
        <f>VLOOKUP(C1057,Employee!$A$1:$B$1803,2,0)</f>
        <v>Russ Green</v>
      </c>
      <c r="E1057" t="str">
        <f>VLOOKUP(MID(B1057,FIND(":",B1057,FIND(":",B1057)+1)+1,1),Employee!$C$1:$D$1803,2)</f>
        <v>Male</v>
      </c>
      <c r="F1057">
        <f t="shared" si="209"/>
        <v>42</v>
      </c>
      <c r="G1057">
        <f t="shared" si="210"/>
        <v>40</v>
      </c>
      <c r="H1057" t="str">
        <f t="shared" si="212"/>
        <v>R9</v>
      </c>
      <c r="I1057" t="str">
        <f>VLOOKUP(V1057,Guide!$B$12:$C$18,2,0)</f>
        <v>SM</v>
      </c>
      <c r="J1057" s="12" t="str">
        <f t="shared" si="213"/>
        <v>C5</v>
      </c>
      <c r="K1057" s="12">
        <v>32280</v>
      </c>
      <c r="L1057" s="12" t="str">
        <f t="shared" si="214"/>
        <v>Millennial</v>
      </c>
      <c r="M1057">
        <f t="shared" ca="1" si="215"/>
        <v>36</v>
      </c>
      <c r="N1057" s="12">
        <v>43584</v>
      </c>
      <c r="O1057" s="14">
        <f t="shared" ca="1" si="216"/>
        <v>5</v>
      </c>
      <c r="P1057" s="13">
        <v>159097</v>
      </c>
      <c r="Q1057" s="13" t="str">
        <f t="shared" ca="1" si="217"/>
        <v>5 - 10 Year</v>
      </c>
      <c r="R1057" s="3" t="str">
        <f t="shared" ca="1" si="220"/>
        <v>10%</v>
      </c>
      <c r="S1057" s="13">
        <f t="shared" ca="1" si="218"/>
        <v>15909.7</v>
      </c>
      <c r="T1057" s="13">
        <f t="shared" ca="1" si="219"/>
        <v>143187.29999999999</v>
      </c>
      <c r="U1057" t="str">
        <f>VLOOKUP(MID(B1057,G1057,F1057-G1057),Department!$A$1:$C$20,2,0)</f>
        <v xml:space="preserve">Presales </v>
      </c>
      <c r="V1057" t="str">
        <f>VLOOKUP(U1057,Department!$B$1:$C$20,2,0)</f>
        <v>Sales and Marketing</v>
      </c>
      <c r="W1057" t="str">
        <f>VLOOKUP(MID(B1057,FIND(":",B1057,F1057+1)+1,2),Employee!$G$1:$H$8,2,0)</f>
        <v>Germany</v>
      </c>
    </row>
    <row r="1058" spans="1:23" x14ac:dyDescent="0.35">
      <c r="A1058" t="str">
        <f t="shared" si="208"/>
        <v>EMP-PM-R14-2019</v>
      </c>
      <c r="B1058" t="s">
        <v>1122</v>
      </c>
      <c r="C1058" t="str">
        <f t="shared" si="211"/>
        <v>N22170</v>
      </c>
      <c r="D1058" t="str">
        <f>VLOOKUP(C1058,Employee!$A$1:$B$1803,2,0)</f>
        <v>Leola Page</v>
      </c>
      <c r="E1058" t="str">
        <f>VLOOKUP(MID(B1058,FIND(":",B1058,FIND(":",B1058)+1)+1,1),Employee!$C$1:$D$1803,2)</f>
        <v>Female</v>
      </c>
      <c r="F1058">
        <f t="shared" si="209"/>
        <v>43</v>
      </c>
      <c r="G1058">
        <f t="shared" si="210"/>
        <v>40</v>
      </c>
      <c r="H1058" t="str">
        <f t="shared" si="212"/>
        <v>R14</v>
      </c>
      <c r="I1058" t="str">
        <f>VLOOKUP(V1058,Guide!$B$12:$C$18,2,0)</f>
        <v>PM</v>
      </c>
      <c r="J1058" s="12" t="str">
        <f t="shared" si="213"/>
        <v>C1</v>
      </c>
      <c r="K1058" s="12">
        <v>33790</v>
      </c>
      <c r="L1058" s="12" t="str">
        <f t="shared" si="214"/>
        <v>Millennial</v>
      </c>
      <c r="M1058">
        <f t="shared" ca="1" si="215"/>
        <v>32</v>
      </c>
      <c r="N1058" s="12">
        <v>43657</v>
      </c>
      <c r="O1058" s="14">
        <f t="shared" ca="1" si="216"/>
        <v>5</v>
      </c>
      <c r="P1058" s="13">
        <v>124546</v>
      </c>
      <c r="Q1058" s="13" t="str">
        <f t="shared" ca="1" si="217"/>
        <v>5 - 10 Year</v>
      </c>
      <c r="R1058" s="3" t="str">
        <f t="shared" ca="1" si="220"/>
        <v>10%</v>
      </c>
      <c r="S1058" s="13">
        <f t="shared" ca="1" si="218"/>
        <v>12454.6</v>
      </c>
      <c r="T1058" s="13">
        <f t="shared" ca="1" si="219"/>
        <v>112091.4</v>
      </c>
      <c r="U1058" t="str">
        <f>VLOOKUP(MID(B1058,G1058,F1058-G1058),Department!$A$1:$C$20,2,0)</f>
        <v>SEO Specialist</v>
      </c>
      <c r="V1058" t="str">
        <f>VLOOKUP(U1058,Department!$B$1:$C$20,2,0)</f>
        <v>Product Management</v>
      </c>
      <c r="W1058" t="str">
        <f>VLOOKUP(MID(B1058,FIND(":",B1058,F1058+1)+1,2),Employee!$G$1:$H$8,2,0)</f>
        <v>United States Of America</v>
      </c>
    </row>
    <row r="1059" spans="1:23" x14ac:dyDescent="0.35">
      <c r="A1059" t="str">
        <f t="shared" si="208"/>
        <v>EMP-ENG-R4-2019</v>
      </c>
      <c r="B1059" t="s">
        <v>1123</v>
      </c>
      <c r="C1059" t="str">
        <f t="shared" si="211"/>
        <v>N22435</v>
      </c>
      <c r="D1059" t="str">
        <f>VLOOKUP(C1059,Employee!$A$1:$B$1803,2,0)</f>
        <v>Bret Li</v>
      </c>
      <c r="E1059" t="str">
        <f>VLOOKUP(MID(B1059,FIND(":",B1059,FIND(":",B1059)+1)+1,1),Employee!$C$1:$D$1803,2)</f>
        <v>Male</v>
      </c>
      <c r="F1059">
        <f t="shared" si="209"/>
        <v>42</v>
      </c>
      <c r="G1059">
        <f t="shared" si="210"/>
        <v>40</v>
      </c>
      <c r="H1059" t="str">
        <f t="shared" si="212"/>
        <v>R4</v>
      </c>
      <c r="I1059" t="str">
        <f>VLOOKUP(V1059,Guide!$B$12:$C$18,2,0)</f>
        <v>ENG</v>
      </c>
      <c r="J1059" s="12" t="str">
        <f t="shared" si="213"/>
        <v>C2</v>
      </c>
      <c r="K1059" s="12">
        <v>33889</v>
      </c>
      <c r="L1059" s="12" t="str">
        <f t="shared" si="214"/>
        <v>Millennial</v>
      </c>
      <c r="M1059">
        <f t="shared" ca="1" si="215"/>
        <v>32</v>
      </c>
      <c r="N1059" s="12">
        <v>43713</v>
      </c>
      <c r="O1059" s="14">
        <f t="shared" ca="1" si="216"/>
        <v>5</v>
      </c>
      <c r="P1059" s="13">
        <v>129450</v>
      </c>
      <c r="Q1059" s="13" t="str">
        <f t="shared" ca="1" si="217"/>
        <v>5 - 10 Year</v>
      </c>
      <c r="R1059" s="3" t="str">
        <f t="shared" ca="1" si="220"/>
        <v>10%</v>
      </c>
      <c r="S1059" s="13">
        <f t="shared" ca="1" si="218"/>
        <v>12945</v>
      </c>
      <c r="T1059" s="13">
        <f t="shared" ca="1" si="219"/>
        <v>116505</v>
      </c>
      <c r="U1059" t="str">
        <f>VLOOKUP(MID(B1059,G1059,F1059-G1059),Department!$A$1:$C$20,2,0)</f>
        <v>FrontEnd Developer</v>
      </c>
      <c r="V1059" t="str">
        <f>VLOOKUP(U1059,Department!$B$1:$C$20,2,0)</f>
        <v>Engineering and Data</v>
      </c>
      <c r="W1059" t="str">
        <f>VLOOKUP(MID(B1059,FIND(":",B1059,F1059+1)+1,2),Employee!$G$1:$H$8,2,0)</f>
        <v>Canada</v>
      </c>
    </row>
    <row r="1060" spans="1:23" x14ac:dyDescent="0.35">
      <c r="A1060" t="str">
        <f t="shared" si="208"/>
        <v>EMP-SM-R10-2015</v>
      </c>
      <c r="B1060" t="s">
        <v>1124</v>
      </c>
      <c r="C1060" t="str">
        <f t="shared" si="211"/>
        <v>N14844</v>
      </c>
      <c r="D1060" t="str">
        <f>VLOOKUP(C1060,Employee!$A$1:$B$1803,2,0)</f>
        <v>Damion Brown</v>
      </c>
      <c r="E1060" t="str">
        <f>VLOOKUP(MID(B1060,FIND(":",B1060,FIND(":",B1060)+1)+1,1),Employee!$C$1:$D$1803,2)</f>
        <v>Male</v>
      </c>
      <c r="F1060">
        <f t="shared" si="209"/>
        <v>43</v>
      </c>
      <c r="G1060">
        <f t="shared" si="210"/>
        <v>40</v>
      </c>
      <c r="H1060" t="str">
        <f t="shared" si="212"/>
        <v>R10</v>
      </c>
      <c r="I1060" t="str">
        <f>VLOOKUP(V1060,Guide!$B$12:$C$18,2,0)</f>
        <v>SM</v>
      </c>
      <c r="J1060" s="12" t="str">
        <f t="shared" si="213"/>
        <v>C7</v>
      </c>
      <c r="K1060" s="12">
        <v>32725</v>
      </c>
      <c r="L1060" s="12" t="str">
        <f t="shared" si="214"/>
        <v>Millennial</v>
      </c>
      <c r="M1060">
        <f t="shared" ca="1" si="215"/>
        <v>35</v>
      </c>
      <c r="N1060" s="12">
        <v>42236</v>
      </c>
      <c r="O1060" s="14">
        <f t="shared" ca="1" si="216"/>
        <v>9</v>
      </c>
      <c r="P1060" s="13">
        <v>166491</v>
      </c>
      <c r="Q1060" s="13" t="str">
        <f t="shared" ca="1" si="217"/>
        <v>5 - 10 Year</v>
      </c>
      <c r="R1060" s="3" t="str">
        <f t="shared" ca="1" si="220"/>
        <v>10%</v>
      </c>
      <c r="S1060" s="13">
        <f t="shared" ca="1" si="218"/>
        <v>16649.100000000002</v>
      </c>
      <c r="T1060" s="13">
        <f t="shared" ca="1" si="219"/>
        <v>149841.9</v>
      </c>
      <c r="U1060" t="str">
        <f>VLOOKUP(MID(B1060,G1060,F1060-G1060),Department!$A$1:$C$20,2,0)</f>
        <v>Marketing</v>
      </c>
      <c r="V1060" t="str">
        <f>VLOOKUP(U1060,Department!$B$1:$C$20,2,0)</f>
        <v>Sales and Marketing</v>
      </c>
      <c r="W1060" t="str">
        <f>VLOOKUP(MID(B1060,FIND(":",B1060,F1060+1)+1,2),Employee!$G$1:$H$8,2,0)</f>
        <v>Argentina</v>
      </c>
    </row>
    <row r="1061" spans="1:23" x14ac:dyDescent="0.35">
      <c r="A1061" t="str">
        <f t="shared" si="208"/>
        <v>EMP-ENG-R13-2017</v>
      </c>
      <c r="B1061" t="s">
        <v>1125</v>
      </c>
      <c r="C1061" t="str">
        <f t="shared" si="211"/>
        <v>N18694</v>
      </c>
      <c r="D1061" t="str">
        <f>VLOOKUP(C1061,Employee!$A$1:$B$1803,2,0)</f>
        <v>Christi Bishop</v>
      </c>
      <c r="E1061" t="str">
        <f>VLOOKUP(MID(B1061,FIND(":",B1061,FIND(":",B1061)+1)+1,1),Employee!$C$1:$D$1803,2)</f>
        <v>Female</v>
      </c>
      <c r="F1061">
        <f t="shared" si="209"/>
        <v>43</v>
      </c>
      <c r="G1061">
        <f t="shared" si="210"/>
        <v>40</v>
      </c>
      <c r="H1061" t="str">
        <f t="shared" si="212"/>
        <v>R13</v>
      </c>
      <c r="I1061" t="str">
        <f>VLOOKUP(V1061,Guide!$B$12:$C$18,2,0)</f>
        <v>ENG</v>
      </c>
      <c r="J1061" s="12" t="str">
        <f t="shared" si="213"/>
        <v>C7</v>
      </c>
      <c r="K1061" s="12">
        <v>32998</v>
      </c>
      <c r="L1061" s="12" t="str">
        <f t="shared" si="214"/>
        <v>Millennial</v>
      </c>
      <c r="M1061">
        <f t="shared" ca="1" si="215"/>
        <v>34</v>
      </c>
      <c r="N1061" s="12">
        <v>42943</v>
      </c>
      <c r="O1061" s="14">
        <f t="shared" ca="1" si="216"/>
        <v>7</v>
      </c>
      <c r="P1061" s="13">
        <v>107751</v>
      </c>
      <c r="Q1061" s="13" t="str">
        <f t="shared" ca="1" si="217"/>
        <v>5 - 10 Year</v>
      </c>
      <c r="R1061" s="3" t="str">
        <f t="shared" ca="1" si="220"/>
        <v>10%</v>
      </c>
      <c r="S1061" s="13">
        <f t="shared" ca="1" si="218"/>
        <v>10775.1</v>
      </c>
      <c r="T1061" s="13">
        <f t="shared" ca="1" si="219"/>
        <v>96975.9</v>
      </c>
      <c r="U1061" t="str">
        <f>VLOOKUP(MID(B1061,G1061,F1061-G1061),Department!$A$1:$C$20,2,0)</f>
        <v>Data Engineer</v>
      </c>
      <c r="V1061" t="str">
        <f>VLOOKUP(U1061,Department!$B$1:$C$20,2,0)</f>
        <v>Engineering and Data</v>
      </c>
      <c r="W1061" t="str">
        <f>VLOOKUP(MID(B1061,FIND(":",B1061,F1061+1)+1,2),Employee!$G$1:$H$8,2,0)</f>
        <v>Argentina</v>
      </c>
    </row>
    <row r="1062" spans="1:23" x14ac:dyDescent="0.35">
      <c r="A1062" t="str">
        <f t="shared" si="208"/>
        <v>EMP-ENG-R13-2016</v>
      </c>
      <c r="B1062" t="s">
        <v>1126</v>
      </c>
      <c r="C1062" t="str">
        <f t="shared" si="211"/>
        <v>N16288</v>
      </c>
      <c r="D1062" t="str">
        <f>VLOOKUP(C1062,Employee!$A$1:$B$1803,2,0)</f>
        <v>Willis Church</v>
      </c>
      <c r="E1062" t="str">
        <f>VLOOKUP(MID(B1062,FIND(":",B1062,FIND(":",B1062)+1)+1,1),Employee!$C$1:$D$1803,2)</f>
        <v>Male</v>
      </c>
      <c r="F1062">
        <f t="shared" si="209"/>
        <v>43</v>
      </c>
      <c r="G1062">
        <f t="shared" si="210"/>
        <v>40</v>
      </c>
      <c r="H1062" t="str">
        <f t="shared" si="212"/>
        <v>R13</v>
      </c>
      <c r="I1062" t="str">
        <f>VLOOKUP(V1062,Guide!$B$12:$C$18,2,0)</f>
        <v>ENG</v>
      </c>
      <c r="J1062" s="12" t="str">
        <f t="shared" si="213"/>
        <v>C3</v>
      </c>
      <c r="K1062" s="12">
        <v>33790</v>
      </c>
      <c r="L1062" s="12" t="str">
        <f t="shared" si="214"/>
        <v>Millennial</v>
      </c>
      <c r="M1062">
        <f t="shared" ca="1" si="215"/>
        <v>32</v>
      </c>
      <c r="N1062" s="12">
        <v>42544</v>
      </c>
      <c r="O1062" s="14">
        <f t="shared" ca="1" si="216"/>
        <v>8</v>
      </c>
      <c r="P1062" s="13">
        <v>110643</v>
      </c>
      <c r="Q1062" s="13" t="str">
        <f t="shared" ca="1" si="217"/>
        <v>5 - 10 Year</v>
      </c>
      <c r="R1062" s="3" t="str">
        <f t="shared" ca="1" si="220"/>
        <v>10%</v>
      </c>
      <c r="S1062" s="13">
        <f t="shared" ca="1" si="218"/>
        <v>11064.300000000001</v>
      </c>
      <c r="T1062" s="13">
        <f t="shared" ca="1" si="219"/>
        <v>99578.7</v>
      </c>
      <c r="U1062" t="str">
        <f>VLOOKUP(MID(B1062,G1062,F1062-G1062),Department!$A$1:$C$20,2,0)</f>
        <v>Data Engineer</v>
      </c>
      <c r="V1062" t="str">
        <f>VLOOKUP(U1062,Department!$B$1:$C$20,2,0)</f>
        <v>Engineering and Data</v>
      </c>
      <c r="W1062" t="str">
        <f>VLOOKUP(MID(B1062,FIND(":",B1062,F1062+1)+1,2),Employee!$G$1:$H$8,2,0)</f>
        <v>United Kingdom</v>
      </c>
    </row>
    <row r="1063" spans="1:23" x14ac:dyDescent="0.35">
      <c r="A1063" t="str">
        <f t="shared" si="208"/>
        <v>EMP-ENG-R12-2018</v>
      </c>
      <c r="B1063" t="s">
        <v>1127</v>
      </c>
      <c r="C1063" t="str">
        <f t="shared" si="211"/>
        <v>N19816</v>
      </c>
      <c r="D1063" t="str">
        <f>VLOOKUP(C1063,Employee!$A$1:$B$1803,2,0)</f>
        <v>Ben Lopez</v>
      </c>
      <c r="E1063" t="str">
        <f>VLOOKUP(MID(B1063,FIND(":",B1063,FIND(":",B1063)+1)+1,1),Employee!$C$1:$D$1803,2)</f>
        <v>Male</v>
      </c>
      <c r="F1063">
        <f t="shared" si="209"/>
        <v>43</v>
      </c>
      <c r="G1063">
        <f t="shared" si="210"/>
        <v>40</v>
      </c>
      <c r="H1063" t="str">
        <f t="shared" si="212"/>
        <v>R12</v>
      </c>
      <c r="I1063" t="str">
        <f>VLOOKUP(V1063,Guide!$B$12:$C$18,2,0)</f>
        <v>ENG</v>
      </c>
      <c r="J1063" s="12" t="str">
        <f t="shared" si="213"/>
        <v>C3</v>
      </c>
      <c r="K1063" s="12">
        <v>33329</v>
      </c>
      <c r="L1063" s="12" t="str">
        <f t="shared" si="214"/>
        <v>Millennial</v>
      </c>
      <c r="M1063">
        <f t="shared" ca="1" si="215"/>
        <v>33</v>
      </c>
      <c r="N1063" s="12">
        <v>43129</v>
      </c>
      <c r="O1063" s="14">
        <f t="shared" ca="1" si="216"/>
        <v>7</v>
      </c>
      <c r="P1063" s="13">
        <v>97811</v>
      </c>
      <c r="Q1063" s="13" t="str">
        <f t="shared" ca="1" si="217"/>
        <v>5 - 10 Year</v>
      </c>
      <c r="R1063" s="3" t="str">
        <f t="shared" ca="1" si="220"/>
        <v>10%</v>
      </c>
      <c r="S1063" s="13">
        <f t="shared" ca="1" si="218"/>
        <v>9781.1</v>
      </c>
      <c r="T1063" s="13">
        <f t="shared" ca="1" si="219"/>
        <v>88029.9</v>
      </c>
      <c r="U1063" t="str">
        <f>VLOOKUP(MID(B1063,G1063,F1063-G1063),Department!$A$1:$C$20,2,0)</f>
        <v>Data Analyst</v>
      </c>
      <c r="V1063" t="str">
        <f>VLOOKUP(U1063,Department!$B$1:$C$20,2,0)</f>
        <v>Engineering and Data</v>
      </c>
      <c r="W1063" t="str">
        <f>VLOOKUP(MID(B1063,FIND(":",B1063,F1063+1)+1,2),Employee!$G$1:$H$8,2,0)</f>
        <v>United Kingdom</v>
      </c>
    </row>
    <row r="1064" spans="1:23" x14ac:dyDescent="0.35">
      <c r="A1064" t="str">
        <f t="shared" si="208"/>
        <v>EMP-ENG-R7-2019</v>
      </c>
      <c r="B1064" t="s">
        <v>1128</v>
      </c>
      <c r="C1064" t="str">
        <f t="shared" si="211"/>
        <v>N21475</v>
      </c>
      <c r="D1064" t="str">
        <f>VLOOKUP(C1064,Employee!$A$1:$B$1803,2,0)</f>
        <v>Coy Mack</v>
      </c>
      <c r="E1064" t="str">
        <f>VLOOKUP(MID(B1064,FIND(":",B1064,FIND(":",B1064)+1)+1,1),Employee!$C$1:$D$1803,2)</f>
        <v>Male</v>
      </c>
      <c r="F1064">
        <f t="shared" si="209"/>
        <v>42</v>
      </c>
      <c r="G1064">
        <f t="shared" si="210"/>
        <v>40</v>
      </c>
      <c r="H1064" t="str">
        <f t="shared" si="212"/>
        <v>R7</v>
      </c>
      <c r="I1064" t="str">
        <f>VLOOKUP(V1064,Guide!$B$12:$C$18,2,0)</f>
        <v>ENG</v>
      </c>
      <c r="J1064" s="12" t="str">
        <f t="shared" si="213"/>
        <v>C4</v>
      </c>
      <c r="K1064" s="12">
        <v>31973</v>
      </c>
      <c r="L1064" s="12" t="str">
        <f t="shared" si="214"/>
        <v>Millennial</v>
      </c>
      <c r="M1064">
        <f t="shared" ca="1" si="215"/>
        <v>37</v>
      </c>
      <c r="N1064" s="12">
        <v>43500</v>
      </c>
      <c r="O1064" s="14">
        <f t="shared" ca="1" si="216"/>
        <v>6</v>
      </c>
      <c r="P1064" s="13">
        <v>111725</v>
      </c>
      <c r="Q1064" s="13" t="str">
        <f t="shared" ca="1" si="217"/>
        <v>5 - 10 Year</v>
      </c>
      <c r="R1064" s="3" t="str">
        <f t="shared" ca="1" si="220"/>
        <v>10%</v>
      </c>
      <c r="S1064" s="13">
        <f t="shared" ca="1" si="218"/>
        <v>11172.5</v>
      </c>
      <c r="T1064" s="13">
        <f t="shared" ca="1" si="219"/>
        <v>100552.5</v>
      </c>
      <c r="U1064" t="str">
        <f>VLOOKUP(MID(B1064,G1064,F1064-G1064),Department!$A$1:$C$20,2,0)</f>
        <v>AI Engineer</v>
      </c>
      <c r="V1064" t="str">
        <f>VLOOKUP(U1064,Department!$B$1:$C$20,2,0)</f>
        <v>Engineering and Data</v>
      </c>
      <c r="W1064" t="str">
        <f>VLOOKUP(MID(B1064,FIND(":",B1064,F1064+1)+1,2),Employee!$G$1:$H$8,2,0)</f>
        <v>Australia</v>
      </c>
    </row>
    <row r="1065" spans="1:23" x14ac:dyDescent="0.35">
      <c r="A1065" t="str">
        <f t="shared" si="208"/>
        <v>EMP-SM-R10-2017</v>
      </c>
      <c r="B1065" t="s">
        <v>1129</v>
      </c>
      <c r="C1065" t="str">
        <f t="shared" si="211"/>
        <v>N19017</v>
      </c>
      <c r="D1065" t="str">
        <f>VLOOKUP(C1065,Employee!$A$1:$B$1803,2,0)</f>
        <v>Aldo Barajas</v>
      </c>
      <c r="E1065" t="str">
        <f>VLOOKUP(MID(B1065,FIND(":",B1065,FIND(":",B1065)+1)+1,1),Employee!$C$1:$D$1803,2)</f>
        <v>Male</v>
      </c>
      <c r="F1065">
        <f t="shared" si="209"/>
        <v>43</v>
      </c>
      <c r="G1065">
        <f t="shared" si="210"/>
        <v>40</v>
      </c>
      <c r="H1065" t="str">
        <f t="shared" si="212"/>
        <v>R10</v>
      </c>
      <c r="I1065" t="str">
        <f>VLOOKUP(V1065,Guide!$B$12:$C$18,2,0)</f>
        <v>SM</v>
      </c>
      <c r="J1065" s="12" t="str">
        <f t="shared" si="213"/>
        <v>C1</v>
      </c>
      <c r="K1065" s="12">
        <v>33264</v>
      </c>
      <c r="L1065" s="12" t="str">
        <f t="shared" si="214"/>
        <v>Millennial</v>
      </c>
      <c r="M1065">
        <f t="shared" ca="1" si="215"/>
        <v>34</v>
      </c>
      <c r="N1065" s="12">
        <v>42996</v>
      </c>
      <c r="O1065" s="14">
        <f t="shared" ca="1" si="216"/>
        <v>7</v>
      </c>
      <c r="P1065" s="13">
        <v>104615</v>
      </c>
      <c r="Q1065" s="13" t="str">
        <f t="shared" ca="1" si="217"/>
        <v>5 - 10 Year</v>
      </c>
      <c r="R1065" s="3" t="str">
        <f t="shared" ca="1" si="220"/>
        <v>10%</v>
      </c>
      <c r="S1065" s="13">
        <f t="shared" ca="1" si="218"/>
        <v>10461.5</v>
      </c>
      <c r="T1065" s="13">
        <f t="shared" ca="1" si="219"/>
        <v>94153.5</v>
      </c>
      <c r="U1065" t="str">
        <f>VLOOKUP(MID(B1065,G1065,F1065-G1065),Department!$A$1:$C$20,2,0)</f>
        <v>Marketing</v>
      </c>
      <c r="V1065" t="str">
        <f>VLOOKUP(U1065,Department!$B$1:$C$20,2,0)</f>
        <v>Sales and Marketing</v>
      </c>
      <c r="W1065" t="str">
        <f>VLOOKUP(MID(B1065,FIND(":",B1065,F1065+1)+1,2),Employee!$G$1:$H$8,2,0)</f>
        <v>United States Of America</v>
      </c>
    </row>
    <row r="1066" spans="1:23" x14ac:dyDescent="0.35">
      <c r="A1066" t="str">
        <f t="shared" si="208"/>
        <v>EMP-FN-R19-2017</v>
      </c>
      <c r="B1066" t="s">
        <v>1130</v>
      </c>
      <c r="C1066" t="str">
        <f t="shared" si="211"/>
        <v>N17211</v>
      </c>
      <c r="D1066" t="str">
        <f>VLOOKUP(C1066,Employee!$A$1:$B$1803,2,0)</f>
        <v>Gloria Bennett</v>
      </c>
      <c r="E1066" t="str">
        <f>VLOOKUP(MID(B1066,FIND(":",B1066,FIND(":",B1066)+1)+1,1),Employee!$C$1:$D$1803,2)</f>
        <v>Female</v>
      </c>
      <c r="F1066">
        <f t="shared" si="209"/>
        <v>43</v>
      </c>
      <c r="G1066">
        <f t="shared" si="210"/>
        <v>40</v>
      </c>
      <c r="H1066" t="str">
        <f t="shared" si="212"/>
        <v>R19</v>
      </c>
      <c r="I1066" t="str">
        <f>VLOOKUP(V1066,Guide!$B$12:$C$18,2,0)</f>
        <v>FN</v>
      </c>
      <c r="J1066" s="12" t="str">
        <f t="shared" si="213"/>
        <v>C5</v>
      </c>
      <c r="K1066" s="12">
        <v>33166</v>
      </c>
      <c r="L1066" s="12" t="str">
        <f t="shared" si="214"/>
        <v>Millennial</v>
      </c>
      <c r="M1066">
        <f t="shared" ca="1" si="215"/>
        <v>34</v>
      </c>
      <c r="N1066" s="12">
        <v>42758</v>
      </c>
      <c r="O1066" s="14">
        <f t="shared" ca="1" si="216"/>
        <v>8</v>
      </c>
      <c r="P1066" s="13">
        <v>121682</v>
      </c>
      <c r="Q1066" s="13" t="str">
        <f t="shared" ca="1" si="217"/>
        <v>5 - 10 Year</v>
      </c>
      <c r="R1066" s="3" t="str">
        <f t="shared" ca="1" si="220"/>
        <v>10%</v>
      </c>
      <c r="S1066" s="13">
        <f t="shared" ca="1" si="218"/>
        <v>12168.2</v>
      </c>
      <c r="T1066" s="13">
        <f t="shared" ca="1" si="219"/>
        <v>109513.8</v>
      </c>
      <c r="U1066" t="str">
        <f>VLOOKUP(MID(B1066,G1066,F1066-G1066),Department!$A$1:$C$20,2,0)</f>
        <v>Accounting</v>
      </c>
      <c r="V1066" t="str">
        <f>VLOOKUP(U1066,Department!$B$1:$C$20,2,0)</f>
        <v>Finance</v>
      </c>
      <c r="W1066" t="str">
        <f>VLOOKUP(MID(B1066,FIND(":",B1066,F1066+1)+1,2),Employee!$G$1:$H$8,2,0)</f>
        <v>Germany</v>
      </c>
    </row>
    <row r="1067" spans="1:23" x14ac:dyDescent="0.35">
      <c r="A1067" t="str">
        <f t="shared" si="208"/>
        <v>EMP-SM-R15-2018</v>
      </c>
      <c r="B1067" t="s">
        <v>1131</v>
      </c>
      <c r="C1067" t="str">
        <f t="shared" si="211"/>
        <v>N20359</v>
      </c>
      <c r="D1067" t="str">
        <f>VLOOKUP(C1067,Employee!$A$1:$B$1803,2,0)</f>
        <v>Wm Castaneda</v>
      </c>
      <c r="E1067" t="str">
        <f>VLOOKUP(MID(B1067,FIND(":",B1067,FIND(":",B1067)+1)+1,1),Employee!$C$1:$D$1803,2)</f>
        <v>Male</v>
      </c>
      <c r="F1067">
        <f t="shared" si="209"/>
        <v>43</v>
      </c>
      <c r="G1067">
        <f t="shared" si="210"/>
        <v>40</v>
      </c>
      <c r="H1067" t="str">
        <f t="shared" si="212"/>
        <v>R15</v>
      </c>
      <c r="I1067" t="str">
        <f>VLOOKUP(V1067,Guide!$B$12:$C$18,2,0)</f>
        <v>SM</v>
      </c>
      <c r="J1067" s="12" t="str">
        <f t="shared" si="213"/>
        <v>C4</v>
      </c>
      <c r="K1067" s="12">
        <v>33095</v>
      </c>
      <c r="L1067" s="12" t="str">
        <f t="shared" si="214"/>
        <v>Millennial</v>
      </c>
      <c r="M1067">
        <f t="shared" ca="1" si="215"/>
        <v>34</v>
      </c>
      <c r="N1067" s="12">
        <v>43262</v>
      </c>
      <c r="O1067" s="14">
        <f t="shared" ca="1" si="216"/>
        <v>6</v>
      </c>
      <c r="P1067" s="13">
        <v>196627</v>
      </c>
      <c r="Q1067" s="13" t="str">
        <f t="shared" ca="1" si="217"/>
        <v>5 - 10 Year</v>
      </c>
      <c r="R1067" s="3" t="str">
        <f t="shared" ca="1" si="220"/>
        <v>10%</v>
      </c>
      <c r="S1067" s="13">
        <f t="shared" ca="1" si="218"/>
        <v>19662.7</v>
      </c>
      <c r="T1067" s="13">
        <f t="shared" ca="1" si="219"/>
        <v>176964.3</v>
      </c>
      <c r="U1067" t="str">
        <f>VLOOKUP(MID(B1067,G1067,F1067-G1067),Department!$A$1:$C$20,2,0)</f>
        <v>Sales</v>
      </c>
      <c r="V1067" t="str">
        <f>VLOOKUP(U1067,Department!$B$1:$C$20,2,0)</f>
        <v>Sales and Marketing</v>
      </c>
      <c r="W1067" t="str">
        <f>VLOOKUP(MID(B1067,FIND(":",B1067,F1067+1)+1,2),Employee!$G$1:$H$8,2,0)</f>
        <v>Australia</v>
      </c>
    </row>
    <row r="1068" spans="1:23" x14ac:dyDescent="0.35">
      <c r="A1068" t="str">
        <f t="shared" si="208"/>
        <v>EMP-OPR-R8-2017</v>
      </c>
      <c r="B1068" t="s">
        <v>1132</v>
      </c>
      <c r="C1068" t="str">
        <f t="shared" si="211"/>
        <v>N18799</v>
      </c>
      <c r="D1068" t="str">
        <f>VLOOKUP(C1068,Employee!$A$1:$B$1803,2,0)</f>
        <v>Maxwell Wilcox</v>
      </c>
      <c r="E1068" t="str">
        <f>VLOOKUP(MID(B1068,FIND(":",B1068,FIND(":",B1068)+1)+1,1),Employee!$C$1:$D$1803,2)</f>
        <v>Male</v>
      </c>
      <c r="F1068">
        <f t="shared" si="209"/>
        <v>42</v>
      </c>
      <c r="G1068">
        <f t="shared" si="210"/>
        <v>40</v>
      </c>
      <c r="H1068" t="str">
        <f t="shared" si="212"/>
        <v>R8</v>
      </c>
      <c r="I1068" t="str">
        <f>VLOOKUP(V1068,Guide!$B$12:$C$18,2,0)</f>
        <v>OPR</v>
      </c>
      <c r="J1068" s="12" t="str">
        <f t="shared" si="213"/>
        <v>C7</v>
      </c>
      <c r="K1068" s="12">
        <v>30633</v>
      </c>
      <c r="L1068" s="12" t="str">
        <f t="shared" si="214"/>
        <v>Millennial</v>
      </c>
      <c r="M1068">
        <f t="shared" ca="1" si="215"/>
        <v>41</v>
      </c>
      <c r="N1068" s="12">
        <v>42961</v>
      </c>
      <c r="O1068" s="14">
        <f t="shared" ca="1" si="216"/>
        <v>7</v>
      </c>
      <c r="P1068" s="13">
        <v>104088</v>
      </c>
      <c r="Q1068" s="13" t="str">
        <f t="shared" ca="1" si="217"/>
        <v>5 - 10 Year</v>
      </c>
      <c r="R1068" s="3" t="str">
        <f t="shared" ca="1" si="220"/>
        <v>10%</v>
      </c>
      <c r="S1068" s="13">
        <f t="shared" ca="1" si="218"/>
        <v>10408.800000000001</v>
      </c>
      <c r="T1068" s="13">
        <f t="shared" ca="1" si="219"/>
        <v>93679.2</v>
      </c>
      <c r="U1068" t="str">
        <f>VLOOKUP(MID(B1068,G1068,F1068-G1068),Department!$A$1:$C$20,2,0)</f>
        <v>DevOps Engineer</v>
      </c>
      <c r="V1068" t="str">
        <f>VLOOKUP(U1068,Department!$B$1:$C$20,2,0)</f>
        <v>Operation</v>
      </c>
      <c r="W1068" t="str">
        <f>VLOOKUP(MID(B1068,FIND(":",B1068,F1068+1)+1,2),Employee!$G$1:$H$8,2,0)</f>
        <v>Argentina</v>
      </c>
    </row>
    <row r="1069" spans="1:23" x14ac:dyDescent="0.35">
      <c r="A1069" t="str">
        <f t="shared" si="208"/>
        <v>EMP-PM-R5-2017</v>
      </c>
      <c r="B1069" t="s">
        <v>1133</v>
      </c>
      <c r="C1069" t="str">
        <f t="shared" si="211"/>
        <v>N19041</v>
      </c>
      <c r="D1069" t="str">
        <f>VLOOKUP(C1069,Employee!$A$1:$B$1803,2,0)</f>
        <v>Keneth Quinn</v>
      </c>
      <c r="E1069" t="str">
        <f>VLOOKUP(MID(B1069,FIND(":",B1069,FIND(":",B1069)+1)+1,1),Employee!$C$1:$D$1803,2)</f>
        <v>Male</v>
      </c>
      <c r="F1069">
        <f t="shared" si="209"/>
        <v>42</v>
      </c>
      <c r="G1069">
        <f t="shared" si="210"/>
        <v>40</v>
      </c>
      <c r="H1069" t="str">
        <f t="shared" si="212"/>
        <v>R5</v>
      </c>
      <c r="I1069" t="str">
        <f>VLOOKUP(V1069,Guide!$B$12:$C$18,2,0)</f>
        <v>PM</v>
      </c>
      <c r="J1069" s="12" t="str">
        <f t="shared" si="213"/>
        <v>C2</v>
      </c>
      <c r="K1069" s="12">
        <v>33008</v>
      </c>
      <c r="L1069" s="12" t="str">
        <f t="shared" si="214"/>
        <v>Millennial</v>
      </c>
      <c r="M1069">
        <f t="shared" ca="1" si="215"/>
        <v>34</v>
      </c>
      <c r="N1069" s="12">
        <v>42999</v>
      </c>
      <c r="O1069" s="14">
        <f t="shared" ca="1" si="216"/>
        <v>7</v>
      </c>
      <c r="P1069" s="13">
        <v>87043</v>
      </c>
      <c r="Q1069" s="13" t="str">
        <f t="shared" ca="1" si="217"/>
        <v>5 - 10 Year</v>
      </c>
      <c r="R1069" s="3" t="str">
        <f t="shared" ca="1" si="220"/>
        <v>10%</v>
      </c>
      <c r="S1069" s="13">
        <f t="shared" ca="1" si="218"/>
        <v>8704.3000000000011</v>
      </c>
      <c r="T1069" s="13">
        <f t="shared" ca="1" si="219"/>
        <v>78338.7</v>
      </c>
      <c r="U1069" t="str">
        <f>VLOOKUP(MID(B1069,G1069,F1069-G1069),Department!$A$1:$C$20,2,0)</f>
        <v>Product Manager</v>
      </c>
      <c r="V1069" t="str">
        <f>VLOOKUP(U1069,Department!$B$1:$C$20,2,0)</f>
        <v>Product Management</v>
      </c>
      <c r="W1069" t="str">
        <f>VLOOKUP(MID(B1069,FIND(":",B1069,F1069+1)+1,2),Employee!$G$1:$H$8,2,0)</f>
        <v>Canada</v>
      </c>
    </row>
    <row r="1070" spans="1:23" x14ac:dyDescent="0.35">
      <c r="A1070" t="str">
        <f t="shared" si="208"/>
        <v>EMP-PM-R14-2019</v>
      </c>
      <c r="B1070" t="s">
        <v>1134</v>
      </c>
      <c r="C1070" t="str">
        <f t="shared" si="211"/>
        <v>N21494</v>
      </c>
      <c r="D1070" t="str">
        <f>VLOOKUP(C1070,Employee!$A$1:$B$1803,2,0)</f>
        <v>Broderick Bailey</v>
      </c>
      <c r="E1070" t="str">
        <f>VLOOKUP(MID(B1070,FIND(":",B1070,FIND(":",B1070)+1)+1,1),Employee!$C$1:$D$1803,2)</f>
        <v>Male</v>
      </c>
      <c r="F1070">
        <f t="shared" si="209"/>
        <v>43</v>
      </c>
      <c r="G1070">
        <f t="shared" si="210"/>
        <v>40</v>
      </c>
      <c r="H1070" t="str">
        <f t="shared" si="212"/>
        <v>R14</v>
      </c>
      <c r="I1070" t="str">
        <f>VLOOKUP(V1070,Guide!$B$12:$C$18,2,0)</f>
        <v>PM</v>
      </c>
      <c r="J1070" s="12" t="str">
        <f t="shared" si="213"/>
        <v>C2</v>
      </c>
      <c r="K1070" s="12">
        <v>32509</v>
      </c>
      <c r="L1070" s="12" t="str">
        <f t="shared" si="214"/>
        <v>Millennial</v>
      </c>
      <c r="M1070">
        <f t="shared" ca="1" si="215"/>
        <v>36</v>
      </c>
      <c r="N1070" s="12">
        <v>43507</v>
      </c>
      <c r="O1070" s="14">
        <f t="shared" ca="1" si="216"/>
        <v>6</v>
      </c>
      <c r="P1070" s="13">
        <v>99568</v>
      </c>
      <c r="Q1070" s="13" t="str">
        <f t="shared" ca="1" si="217"/>
        <v>5 - 10 Year</v>
      </c>
      <c r="R1070" s="3" t="str">
        <f t="shared" ca="1" si="220"/>
        <v>10%</v>
      </c>
      <c r="S1070" s="13">
        <f t="shared" ca="1" si="218"/>
        <v>9956.8000000000011</v>
      </c>
      <c r="T1070" s="13">
        <f t="shared" ca="1" si="219"/>
        <v>89611.199999999997</v>
      </c>
      <c r="U1070" t="str">
        <f>VLOOKUP(MID(B1070,G1070,F1070-G1070),Department!$A$1:$C$20,2,0)</f>
        <v>SEO Specialist</v>
      </c>
      <c r="V1070" t="str">
        <f>VLOOKUP(U1070,Department!$B$1:$C$20,2,0)</f>
        <v>Product Management</v>
      </c>
      <c r="W1070" t="str">
        <f>VLOOKUP(MID(B1070,FIND(":",B1070,F1070+1)+1,2),Employee!$G$1:$H$8,2,0)</f>
        <v>Canada</v>
      </c>
    </row>
    <row r="1071" spans="1:23" x14ac:dyDescent="0.35">
      <c r="A1071" t="str">
        <f t="shared" si="208"/>
        <v>EMP-OPR-R11-2019</v>
      </c>
      <c r="B1071" t="s">
        <v>1135</v>
      </c>
      <c r="C1071" t="str">
        <f t="shared" si="211"/>
        <v>N21684</v>
      </c>
      <c r="D1071" t="str">
        <f>VLOOKUP(C1071,Employee!$A$1:$B$1803,2,0)</f>
        <v>Douglass Orozco</v>
      </c>
      <c r="E1071" t="str">
        <f>VLOOKUP(MID(B1071,FIND(":",B1071,FIND(":",B1071)+1)+1,1),Employee!$C$1:$D$1803,2)</f>
        <v>Male</v>
      </c>
      <c r="F1071">
        <f t="shared" si="209"/>
        <v>43</v>
      </c>
      <c r="G1071">
        <f t="shared" si="210"/>
        <v>40</v>
      </c>
      <c r="H1071" t="str">
        <f t="shared" si="212"/>
        <v>R11</v>
      </c>
      <c r="I1071" t="str">
        <f>VLOOKUP(V1071,Guide!$B$12:$C$18,2,0)</f>
        <v>OPR</v>
      </c>
      <c r="J1071" s="12" t="str">
        <f t="shared" si="213"/>
        <v>C2</v>
      </c>
      <c r="K1071" s="12">
        <v>33246</v>
      </c>
      <c r="L1071" s="12" t="str">
        <f t="shared" si="214"/>
        <v>Millennial</v>
      </c>
      <c r="M1071">
        <f t="shared" ca="1" si="215"/>
        <v>34</v>
      </c>
      <c r="N1071" s="12">
        <v>43566</v>
      </c>
      <c r="O1071" s="14">
        <f t="shared" ca="1" si="216"/>
        <v>5</v>
      </c>
      <c r="P1071" s="13">
        <v>79822</v>
      </c>
      <c r="Q1071" s="13" t="str">
        <f t="shared" ca="1" si="217"/>
        <v>5 - 10 Year</v>
      </c>
      <c r="R1071" s="3" t="str">
        <f t="shared" ca="1" si="220"/>
        <v>10%</v>
      </c>
      <c r="S1071" s="13">
        <f t="shared" ca="1" si="218"/>
        <v>7982.2000000000007</v>
      </c>
      <c r="T1071" s="13">
        <f t="shared" ca="1" si="219"/>
        <v>71839.8</v>
      </c>
      <c r="U1071" t="str">
        <f>VLOOKUP(MID(B1071,G1071,F1071-G1071),Department!$A$1:$C$20,2,0)</f>
        <v>Technical Support</v>
      </c>
      <c r="V1071" t="str">
        <f>VLOOKUP(U1071,Department!$B$1:$C$20,2,0)</f>
        <v>Operation</v>
      </c>
      <c r="W1071" t="str">
        <f>VLOOKUP(MID(B1071,FIND(":",B1071,F1071+1)+1,2),Employee!$G$1:$H$8,2,0)</f>
        <v>Canada</v>
      </c>
    </row>
    <row r="1072" spans="1:23" x14ac:dyDescent="0.35">
      <c r="A1072" t="str">
        <f t="shared" si="208"/>
        <v>EMP-FN-R19-2017</v>
      </c>
      <c r="B1072" t="s">
        <v>1136</v>
      </c>
      <c r="C1072" t="str">
        <f t="shared" si="211"/>
        <v>N18275</v>
      </c>
      <c r="D1072" t="str">
        <f>VLOOKUP(C1072,Employee!$A$1:$B$1803,2,0)</f>
        <v>Tyrell Jacobson</v>
      </c>
      <c r="E1072" t="str">
        <f>VLOOKUP(MID(B1072,FIND(":",B1072,FIND(":",B1072)+1)+1,1),Employee!$C$1:$D$1803,2)</f>
        <v>Male</v>
      </c>
      <c r="F1072">
        <f t="shared" si="209"/>
        <v>43</v>
      </c>
      <c r="G1072">
        <f t="shared" si="210"/>
        <v>40</v>
      </c>
      <c r="H1072" t="str">
        <f t="shared" si="212"/>
        <v>R19</v>
      </c>
      <c r="I1072" t="str">
        <f>VLOOKUP(V1072,Guide!$B$12:$C$18,2,0)</f>
        <v>FN</v>
      </c>
      <c r="J1072" s="12" t="str">
        <f t="shared" si="213"/>
        <v>C2</v>
      </c>
      <c r="K1072" s="12">
        <v>33511</v>
      </c>
      <c r="L1072" s="12" t="str">
        <f t="shared" si="214"/>
        <v>Millennial</v>
      </c>
      <c r="M1072">
        <f t="shared" ca="1" si="215"/>
        <v>33</v>
      </c>
      <c r="N1072" s="12">
        <v>42891</v>
      </c>
      <c r="O1072" s="14">
        <f t="shared" ca="1" si="216"/>
        <v>7</v>
      </c>
      <c r="P1072" s="13">
        <v>151311</v>
      </c>
      <c r="Q1072" s="13" t="str">
        <f t="shared" ca="1" si="217"/>
        <v>5 - 10 Year</v>
      </c>
      <c r="R1072" s="3" t="str">
        <f t="shared" ca="1" si="220"/>
        <v>10%</v>
      </c>
      <c r="S1072" s="13">
        <f t="shared" ca="1" si="218"/>
        <v>15131.1</v>
      </c>
      <c r="T1072" s="13">
        <f t="shared" ca="1" si="219"/>
        <v>136179.9</v>
      </c>
      <c r="U1072" t="str">
        <f>VLOOKUP(MID(B1072,G1072,F1072-G1072),Department!$A$1:$C$20,2,0)</f>
        <v>Accounting</v>
      </c>
      <c r="V1072" t="str">
        <f>VLOOKUP(U1072,Department!$B$1:$C$20,2,0)</f>
        <v>Finance</v>
      </c>
      <c r="W1072" t="str">
        <f>VLOOKUP(MID(B1072,FIND(":",B1072,F1072+1)+1,2),Employee!$G$1:$H$8,2,0)</f>
        <v>Canada</v>
      </c>
    </row>
    <row r="1073" spans="1:23" x14ac:dyDescent="0.35">
      <c r="A1073" t="str">
        <f t="shared" si="208"/>
        <v>EMP-HR-R18-2018</v>
      </c>
      <c r="B1073" t="s">
        <v>1137</v>
      </c>
      <c r="C1073" t="str">
        <f t="shared" si="211"/>
        <v>N20701</v>
      </c>
      <c r="D1073" t="str">
        <f>VLOOKUP(C1073,Employee!$A$1:$B$1803,2,0)</f>
        <v>Timmy Figueroa</v>
      </c>
      <c r="E1073" t="str">
        <f>VLOOKUP(MID(B1073,FIND(":",B1073,FIND(":",B1073)+1)+1,1),Employee!$C$1:$D$1803,2)</f>
        <v>Male</v>
      </c>
      <c r="F1073">
        <f t="shared" si="209"/>
        <v>43</v>
      </c>
      <c r="G1073">
        <f t="shared" si="210"/>
        <v>40</v>
      </c>
      <c r="H1073" t="str">
        <f t="shared" si="212"/>
        <v>R18</v>
      </c>
      <c r="I1073" t="str">
        <f>VLOOKUP(V1073,Guide!$B$12:$C$18,2,0)</f>
        <v>HR</v>
      </c>
      <c r="J1073" s="12" t="str">
        <f t="shared" si="213"/>
        <v>C5</v>
      </c>
      <c r="K1073" s="12">
        <v>30092</v>
      </c>
      <c r="L1073" s="12" t="str">
        <f t="shared" si="214"/>
        <v>Millennial</v>
      </c>
      <c r="M1073">
        <f t="shared" ca="1" si="215"/>
        <v>42</v>
      </c>
      <c r="N1073" s="12">
        <v>43332</v>
      </c>
      <c r="O1073" s="14">
        <f t="shared" ca="1" si="216"/>
        <v>6</v>
      </c>
      <c r="P1073" s="13">
        <v>484858</v>
      </c>
      <c r="Q1073" s="13" t="str">
        <f t="shared" ca="1" si="217"/>
        <v>5 - 10 Year</v>
      </c>
      <c r="R1073" s="3" t="str">
        <f t="shared" ca="1" si="220"/>
        <v>10%</v>
      </c>
      <c r="S1073" s="13">
        <f t="shared" ca="1" si="218"/>
        <v>48485.8</v>
      </c>
      <c r="T1073" s="13">
        <f t="shared" ca="1" si="219"/>
        <v>436372.2</v>
      </c>
      <c r="U1073" t="str">
        <f>VLOOKUP(MID(B1073,G1073,F1073-G1073),Department!$A$1:$C$20,2,0)</f>
        <v>HR</v>
      </c>
      <c r="V1073" t="str">
        <f>VLOOKUP(U1073,Department!$B$1:$C$20,2,0)</f>
        <v>HR</v>
      </c>
      <c r="W1073" t="str">
        <f>VLOOKUP(MID(B1073,FIND(":",B1073,F1073+1)+1,2),Employee!$G$1:$H$8,2,0)</f>
        <v>Germany</v>
      </c>
    </row>
    <row r="1074" spans="1:23" x14ac:dyDescent="0.35">
      <c r="A1074" t="str">
        <f t="shared" si="208"/>
        <v>EMP-PM-R6-2017</v>
      </c>
      <c r="B1074" t="s">
        <v>1138</v>
      </c>
      <c r="C1074" t="str">
        <f t="shared" si="211"/>
        <v>N17929</v>
      </c>
      <c r="D1074" t="str">
        <f>VLOOKUP(C1074,Employee!$A$1:$B$1803,2,0)</f>
        <v>Brett Rose</v>
      </c>
      <c r="E1074" t="str">
        <f>VLOOKUP(MID(B1074,FIND(":",B1074,FIND(":",B1074)+1)+1,1),Employee!$C$1:$D$1803,2)</f>
        <v>Male</v>
      </c>
      <c r="F1074">
        <f t="shared" si="209"/>
        <v>42</v>
      </c>
      <c r="G1074">
        <f t="shared" si="210"/>
        <v>40</v>
      </c>
      <c r="H1074" t="str">
        <f t="shared" si="212"/>
        <v>R6</v>
      </c>
      <c r="I1074" t="str">
        <f>VLOOKUP(V1074,Guide!$B$12:$C$18,2,0)</f>
        <v>PM</v>
      </c>
      <c r="J1074" s="12" t="str">
        <f t="shared" si="213"/>
        <v>C3</v>
      </c>
      <c r="K1074" s="12">
        <v>33253</v>
      </c>
      <c r="L1074" s="12" t="str">
        <f t="shared" si="214"/>
        <v>Millennial</v>
      </c>
      <c r="M1074">
        <f t="shared" ca="1" si="215"/>
        <v>34</v>
      </c>
      <c r="N1074" s="12">
        <v>42859</v>
      </c>
      <c r="O1074" s="14">
        <f t="shared" ca="1" si="216"/>
        <v>7</v>
      </c>
      <c r="P1074" s="13">
        <v>150234</v>
      </c>
      <c r="Q1074" s="13" t="str">
        <f t="shared" ca="1" si="217"/>
        <v>5 - 10 Year</v>
      </c>
      <c r="R1074" s="3" t="str">
        <f t="shared" ca="1" si="220"/>
        <v>10%</v>
      </c>
      <c r="S1074" s="13">
        <f t="shared" ca="1" si="218"/>
        <v>15023.400000000001</v>
      </c>
      <c r="T1074" s="13">
        <f t="shared" ca="1" si="219"/>
        <v>135210.6</v>
      </c>
      <c r="U1074" t="str">
        <f>VLOOKUP(MID(B1074,G1074,F1074-G1074),Department!$A$1:$C$20,2,0)</f>
        <v>UI/UX</v>
      </c>
      <c r="V1074" t="str">
        <f>VLOOKUP(U1074,Department!$B$1:$C$20,2,0)</f>
        <v>Product Management</v>
      </c>
      <c r="W1074" t="str">
        <f>VLOOKUP(MID(B1074,FIND(":",B1074,F1074+1)+1,2),Employee!$G$1:$H$8,2,0)</f>
        <v>United Kingdom</v>
      </c>
    </row>
    <row r="1075" spans="1:23" x14ac:dyDescent="0.35">
      <c r="A1075" t="str">
        <f t="shared" si="208"/>
        <v>EMP-OPR-R16-2018</v>
      </c>
      <c r="B1075" t="s">
        <v>1139</v>
      </c>
      <c r="C1075" t="str">
        <f t="shared" si="211"/>
        <v>N20119</v>
      </c>
      <c r="D1075" t="str">
        <f>VLOOKUP(C1075,Employee!$A$1:$B$1803,2,0)</f>
        <v>Arden Farley</v>
      </c>
      <c r="E1075" t="str">
        <f>VLOOKUP(MID(B1075,FIND(":",B1075,FIND(":",B1075)+1)+1,1),Employee!$C$1:$D$1803,2)</f>
        <v>Male</v>
      </c>
      <c r="F1075">
        <f t="shared" si="209"/>
        <v>43</v>
      </c>
      <c r="G1075">
        <f t="shared" si="210"/>
        <v>40</v>
      </c>
      <c r="H1075" t="str">
        <f t="shared" si="212"/>
        <v>R16</v>
      </c>
      <c r="I1075" t="str">
        <f>VLOOKUP(V1075,Guide!$B$12:$C$18,2,0)</f>
        <v>OPR</v>
      </c>
      <c r="J1075" s="12" t="str">
        <f t="shared" si="213"/>
        <v>C4</v>
      </c>
      <c r="K1075" s="12">
        <v>33348</v>
      </c>
      <c r="L1075" s="12" t="str">
        <f t="shared" si="214"/>
        <v>Millennial</v>
      </c>
      <c r="M1075">
        <f t="shared" ca="1" si="215"/>
        <v>33</v>
      </c>
      <c r="N1075" s="12">
        <v>43216</v>
      </c>
      <c r="O1075" s="14">
        <f t="shared" ca="1" si="216"/>
        <v>6</v>
      </c>
      <c r="P1075" s="13">
        <v>182233</v>
      </c>
      <c r="Q1075" s="13" t="str">
        <f t="shared" ca="1" si="217"/>
        <v>5 - 10 Year</v>
      </c>
      <c r="R1075" s="3" t="str">
        <f t="shared" ca="1" si="220"/>
        <v>10%</v>
      </c>
      <c r="S1075" s="13">
        <f t="shared" ca="1" si="218"/>
        <v>18223.3</v>
      </c>
      <c r="T1075" s="13">
        <f t="shared" ca="1" si="219"/>
        <v>164009.70000000001</v>
      </c>
      <c r="U1075" t="str">
        <f>VLOOKUP(MID(B1075,G1075,F1075-G1075),Department!$A$1:$C$20,2,0)</f>
        <v>IT Support</v>
      </c>
      <c r="V1075" t="str">
        <f>VLOOKUP(U1075,Department!$B$1:$C$20,2,0)</f>
        <v>Operation</v>
      </c>
      <c r="W1075" t="str">
        <f>VLOOKUP(MID(B1075,FIND(":",B1075,F1075+1)+1,2),Employee!$G$1:$H$8,2,0)</f>
        <v>Australia</v>
      </c>
    </row>
    <row r="1076" spans="1:23" x14ac:dyDescent="0.35">
      <c r="A1076" t="str">
        <f t="shared" si="208"/>
        <v>EMP-OPR-R8-2016</v>
      </c>
      <c r="B1076" t="s">
        <v>1140</v>
      </c>
      <c r="C1076" t="str">
        <f t="shared" si="211"/>
        <v>N17102</v>
      </c>
      <c r="D1076" t="str">
        <f>VLOOKUP(C1076,Employee!$A$1:$B$1803,2,0)</f>
        <v>John Dunn</v>
      </c>
      <c r="E1076" t="str">
        <f>VLOOKUP(MID(B1076,FIND(":",B1076,FIND(":",B1076)+1)+1,1),Employee!$C$1:$D$1803,2)</f>
        <v>Male</v>
      </c>
      <c r="F1076">
        <f t="shared" si="209"/>
        <v>42</v>
      </c>
      <c r="G1076">
        <f t="shared" si="210"/>
        <v>40</v>
      </c>
      <c r="H1076" t="str">
        <f t="shared" si="212"/>
        <v>R8</v>
      </c>
      <c r="I1076" t="str">
        <f>VLOOKUP(V1076,Guide!$B$12:$C$18,2,0)</f>
        <v>OPR</v>
      </c>
      <c r="J1076" s="12" t="str">
        <f t="shared" si="213"/>
        <v>C7</v>
      </c>
      <c r="K1076" s="12">
        <v>33502</v>
      </c>
      <c r="L1076" s="12" t="str">
        <f t="shared" si="214"/>
        <v>Millennial</v>
      </c>
      <c r="M1076">
        <f t="shared" ca="1" si="215"/>
        <v>33</v>
      </c>
      <c r="N1076" s="12">
        <v>42730</v>
      </c>
      <c r="O1076" s="14">
        <f t="shared" ca="1" si="216"/>
        <v>8</v>
      </c>
      <c r="P1076" s="13">
        <v>175634</v>
      </c>
      <c r="Q1076" s="13" t="str">
        <f t="shared" ca="1" si="217"/>
        <v>5 - 10 Year</v>
      </c>
      <c r="R1076" s="3" t="str">
        <f t="shared" ca="1" si="220"/>
        <v>10%</v>
      </c>
      <c r="S1076" s="13">
        <f t="shared" ca="1" si="218"/>
        <v>17563.400000000001</v>
      </c>
      <c r="T1076" s="13">
        <f t="shared" ca="1" si="219"/>
        <v>158070.6</v>
      </c>
      <c r="U1076" t="str">
        <f>VLOOKUP(MID(B1076,G1076,F1076-G1076),Department!$A$1:$C$20,2,0)</f>
        <v>DevOps Engineer</v>
      </c>
      <c r="V1076" t="str">
        <f>VLOOKUP(U1076,Department!$B$1:$C$20,2,0)</f>
        <v>Operation</v>
      </c>
      <c r="W1076" t="str">
        <f>VLOOKUP(MID(B1076,FIND(":",B1076,F1076+1)+1,2),Employee!$G$1:$H$8,2,0)</f>
        <v>Argentina</v>
      </c>
    </row>
    <row r="1077" spans="1:23" x14ac:dyDescent="0.35">
      <c r="A1077" t="str">
        <f t="shared" si="208"/>
        <v>EMP-PM-R14-2017</v>
      </c>
      <c r="B1077" t="s">
        <v>1141</v>
      </c>
      <c r="C1077" t="str">
        <f t="shared" si="211"/>
        <v>N19455</v>
      </c>
      <c r="D1077" t="str">
        <f>VLOOKUP(C1077,Employee!$A$1:$B$1803,2,0)</f>
        <v>Del Parks</v>
      </c>
      <c r="E1077" t="str">
        <f>VLOOKUP(MID(B1077,FIND(":",B1077,FIND(":",B1077)+1)+1,1),Employee!$C$1:$D$1803,2)</f>
        <v>Male</v>
      </c>
      <c r="F1077">
        <f t="shared" si="209"/>
        <v>43</v>
      </c>
      <c r="G1077">
        <f t="shared" si="210"/>
        <v>40</v>
      </c>
      <c r="H1077" t="str">
        <f t="shared" si="212"/>
        <v>R14</v>
      </c>
      <c r="I1077" t="str">
        <f>VLOOKUP(V1077,Guide!$B$12:$C$18,2,0)</f>
        <v>PM</v>
      </c>
      <c r="J1077" s="12" t="str">
        <f t="shared" si="213"/>
        <v>C2</v>
      </c>
      <c r="K1077" s="12">
        <v>32689</v>
      </c>
      <c r="L1077" s="12" t="str">
        <f t="shared" si="214"/>
        <v>Millennial</v>
      </c>
      <c r="M1077">
        <f t="shared" ca="1" si="215"/>
        <v>35</v>
      </c>
      <c r="N1077" s="12">
        <v>43045</v>
      </c>
      <c r="O1077" s="14">
        <f t="shared" ca="1" si="216"/>
        <v>7</v>
      </c>
      <c r="P1077" s="13">
        <v>237532</v>
      </c>
      <c r="Q1077" s="13" t="str">
        <f t="shared" ca="1" si="217"/>
        <v>5 - 10 Year</v>
      </c>
      <c r="R1077" s="3" t="str">
        <f t="shared" ca="1" si="220"/>
        <v>10%</v>
      </c>
      <c r="S1077" s="13">
        <f t="shared" ca="1" si="218"/>
        <v>23753.200000000001</v>
      </c>
      <c r="T1077" s="13">
        <f t="shared" ca="1" si="219"/>
        <v>213778.8</v>
      </c>
      <c r="U1077" t="str">
        <f>VLOOKUP(MID(B1077,G1077,F1077-G1077),Department!$A$1:$C$20,2,0)</f>
        <v>SEO Specialist</v>
      </c>
      <c r="V1077" t="str">
        <f>VLOOKUP(U1077,Department!$B$1:$C$20,2,0)</f>
        <v>Product Management</v>
      </c>
      <c r="W1077" t="str">
        <f>VLOOKUP(MID(B1077,FIND(":",B1077,F1077+1)+1,2),Employee!$G$1:$H$8,2,0)</f>
        <v>Canada</v>
      </c>
    </row>
    <row r="1078" spans="1:23" x14ac:dyDescent="0.35">
      <c r="A1078" t="str">
        <f t="shared" si="208"/>
        <v>EMP-SM-R10-2019</v>
      </c>
      <c r="B1078" t="s">
        <v>1142</v>
      </c>
      <c r="C1078" t="str">
        <f t="shared" si="211"/>
        <v>N22456</v>
      </c>
      <c r="D1078" t="str">
        <f>VLOOKUP(C1078,Employee!$A$1:$B$1803,2,0)</f>
        <v>Reid Gordon</v>
      </c>
      <c r="E1078" t="str">
        <f>VLOOKUP(MID(B1078,FIND(":",B1078,FIND(":",B1078)+1)+1,1),Employee!$C$1:$D$1803,2)</f>
        <v>Male</v>
      </c>
      <c r="F1078">
        <f t="shared" si="209"/>
        <v>43</v>
      </c>
      <c r="G1078">
        <f t="shared" si="210"/>
        <v>40</v>
      </c>
      <c r="H1078" t="str">
        <f t="shared" si="212"/>
        <v>R10</v>
      </c>
      <c r="I1078" t="str">
        <f>VLOOKUP(V1078,Guide!$B$12:$C$18,2,0)</f>
        <v>SM</v>
      </c>
      <c r="J1078" s="12" t="str">
        <f t="shared" si="213"/>
        <v>C4</v>
      </c>
      <c r="K1078" s="12">
        <v>33030</v>
      </c>
      <c r="L1078" s="12" t="str">
        <f t="shared" si="214"/>
        <v>Millennial</v>
      </c>
      <c r="M1078">
        <f t="shared" ca="1" si="215"/>
        <v>34</v>
      </c>
      <c r="N1078" s="12">
        <v>43717</v>
      </c>
      <c r="O1078" s="14">
        <f t="shared" ca="1" si="216"/>
        <v>5</v>
      </c>
      <c r="P1078" s="13">
        <v>197364</v>
      </c>
      <c r="Q1078" s="13" t="str">
        <f t="shared" ca="1" si="217"/>
        <v>5 - 10 Year</v>
      </c>
      <c r="R1078" s="3" t="str">
        <f t="shared" ca="1" si="220"/>
        <v>10%</v>
      </c>
      <c r="S1078" s="13">
        <f t="shared" ca="1" si="218"/>
        <v>19736.400000000001</v>
      </c>
      <c r="T1078" s="13">
        <f t="shared" ca="1" si="219"/>
        <v>177627.6</v>
      </c>
      <c r="U1078" t="str">
        <f>VLOOKUP(MID(B1078,G1078,F1078-G1078),Department!$A$1:$C$20,2,0)</f>
        <v>Marketing</v>
      </c>
      <c r="V1078" t="str">
        <f>VLOOKUP(U1078,Department!$B$1:$C$20,2,0)</f>
        <v>Sales and Marketing</v>
      </c>
      <c r="W1078" t="str">
        <f>VLOOKUP(MID(B1078,FIND(":",B1078,F1078+1)+1,2),Employee!$G$1:$H$8,2,0)</f>
        <v>Australia</v>
      </c>
    </row>
    <row r="1079" spans="1:23" x14ac:dyDescent="0.35">
      <c r="A1079" t="str">
        <f t="shared" si="208"/>
        <v>EMP-HR-R18-2019</v>
      </c>
      <c r="B1079" t="s">
        <v>1143</v>
      </c>
      <c r="C1079" t="str">
        <f t="shared" si="211"/>
        <v>N21788</v>
      </c>
      <c r="D1079" t="str">
        <f>VLOOKUP(C1079,Employee!$A$1:$B$1803,2,0)</f>
        <v>Seymour Hull</v>
      </c>
      <c r="E1079" t="str">
        <f>VLOOKUP(MID(B1079,FIND(":",B1079,FIND(":",B1079)+1)+1,1),Employee!$C$1:$D$1803,2)</f>
        <v>Male</v>
      </c>
      <c r="F1079">
        <f t="shared" si="209"/>
        <v>43</v>
      </c>
      <c r="G1079">
        <f t="shared" si="210"/>
        <v>40</v>
      </c>
      <c r="H1079" t="str">
        <f t="shared" si="212"/>
        <v>R18</v>
      </c>
      <c r="I1079" t="str">
        <f>VLOOKUP(V1079,Guide!$B$12:$C$18,2,0)</f>
        <v>HR</v>
      </c>
      <c r="J1079" s="12" t="str">
        <f t="shared" si="213"/>
        <v>C6</v>
      </c>
      <c r="K1079" s="12">
        <v>33114</v>
      </c>
      <c r="L1079" s="12" t="str">
        <f t="shared" si="214"/>
        <v>Millennial</v>
      </c>
      <c r="M1079">
        <f t="shared" ca="1" si="215"/>
        <v>34</v>
      </c>
      <c r="N1079" s="12">
        <v>43591</v>
      </c>
      <c r="O1079" s="14">
        <f t="shared" ca="1" si="216"/>
        <v>5</v>
      </c>
      <c r="P1079" s="13">
        <v>250900</v>
      </c>
      <c r="Q1079" s="13" t="str">
        <f t="shared" ca="1" si="217"/>
        <v>5 - 10 Year</v>
      </c>
      <c r="R1079" s="3" t="str">
        <f t="shared" ca="1" si="220"/>
        <v>10%</v>
      </c>
      <c r="S1079" s="13">
        <f t="shared" ca="1" si="218"/>
        <v>25090</v>
      </c>
      <c r="T1079" s="13">
        <f t="shared" ca="1" si="219"/>
        <v>225810</v>
      </c>
      <c r="U1079" t="str">
        <f>VLOOKUP(MID(B1079,G1079,F1079-G1079),Department!$A$1:$C$20,2,0)</f>
        <v>HR</v>
      </c>
      <c r="V1079" t="str">
        <f>VLOOKUP(U1079,Department!$B$1:$C$20,2,0)</f>
        <v>HR</v>
      </c>
      <c r="W1079" t="str">
        <f>VLOOKUP(MID(B1079,FIND(":",B1079,F1079+1)+1,2),Employee!$G$1:$H$8,2,0)</f>
        <v>France</v>
      </c>
    </row>
    <row r="1080" spans="1:23" x14ac:dyDescent="0.35">
      <c r="A1080" t="str">
        <f t="shared" si="208"/>
        <v>EMP-PM-R14-2017</v>
      </c>
      <c r="B1080" t="s">
        <v>1144</v>
      </c>
      <c r="C1080" t="str">
        <f t="shared" si="211"/>
        <v>N17203</v>
      </c>
      <c r="D1080" t="str">
        <f>VLOOKUP(C1080,Employee!$A$1:$B$1803,2,0)</f>
        <v>Jack Mcgee</v>
      </c>
      <c r="E1080" t="str">
        <f>VLOOKUP(MID(B1080,FIND(":",B1080,FIND(":",B1080)+1)+1,1),Employee!$C$1:$D$1803,2)</f>
        <v>Male</v>
      </c>
      <c r="F1080">
        <f t="shared" si="209"/>
        <v>43</v>
      </c>
      <c r="G1080">
        <f t="shared" si="210"/>
        <v>40</v>
      </c>
      <c r="H1080" t="str">
        <f t="shared" si="212"/>
        <v>R14</v>
      </c>
      <c r="I1080" t="str">
        <f>VLOOKUP(V1080,Guide!$B$12:$C$18,2,0)</f>
        <v>PM</v>
      </c>
      <c r="J1080" s="12" t="str">
        <f t="shared" si="213"/>
        <v>C1</v>
      </c>
      <c r="K1080" s="12">
        <v>32339</v>
      </c>
      <c r="L1080" s="12" t="str">
        <f t="shared" si="214"/>
        <v>Millennial</v>
      </c>
      <c r="M1080">
        <f t="shared" ca="1" si="215"/>
        <v>36</v>
      </c>
      <c r="N1080" s="12">
        <v>42758</v>
      </c>
      <c r="O1080" s="14">
        <f t="shared" ca="1" si="216"/>
        <v>8</v>
      </c>
      <c r="P1080" s="13">
        <v>343230</v>
      </c>
      <c r="Q1080" s="13" t="str">
        <f t="shared" ca="1" si="217"/>
        <v>5 - 10 Year</v>
      </c>
      <c r="R1080" s="3" t="str">
        <f t="shared" ca="1" si="220"/>
        <v>10%</v>
      </c>
      <c r="S1080" s="13">
        <f t="shared" ca="1" si="218"/>
        <v>34323</v>
      </c>
      <c r="T1080" s="13">
        <f t="shared" ca="1" si="219"/>
        <v>308907</v>
      </c>
      <c r="U1080" t="str">
        <f>VLOOKUP(MID(B1080,G1080,F1080-G1080),Department!$A$1:$C$20,2,0)</f>
        <v>SEO Specialist</v>
      </c>
      <c r="V1080" t="str">
        <f>VLOOKUP(U1080,Department!$B$1:$C$20,2,0)</f>
        <v>Product Management</v>
      </c>
      <c r="W1080" t="str">
        <f>VLOOKUP(MID(B1080,FIND(":",B1080,F1080+1)+1,2),Employee!$G$1:$H$8,2,0)</f>
        <v>United States Of America</v>
      </c>
    </row>
    <row r="1081" spans="1:23" x14ac:dyDescent="0.35">
      <c r="A1081" t="str">
        <f t="shared" si="208"/>
        <v>EMP-ENG-R1-2017</v>
      </c>
      <c r="B1081" t="s">
        <v>1145</v>
      </c>
      <c r="C1081" t="str">
        <f t="shared" si="211"/>
        <v>N18654</v>
      </c>
      <c r="D1081" t="str">
        <f>VLOOKUP(C1081,Employee!$A$1:$B$1803,2,0)</f>
        <v>Lindsay Anthony</v>
      </c>
      <c r="E1081" t="str">
        <f>VLOOKUP(MID(B1081,FIND(":",B1081,FIND(":",B1081)+1)+1,1),Employee!$C$1:$D$1803,2)</f>
        <v>Female</v>
      </c>
      <c r="F1081">
        <f t="shared" si="209"/>
        <v>42</v>
      </c>
      <c r="G1081">
        <f t="shared" si="210"/>
        <v>40</v>
      </c>
      <c r="H1081" t="str">
        <f t="shared" si="212"/>
        <v>R1</v>
      </c>
      <c r="I1081" t="str">
        <f>VLOOKUP(V1081,Guide!$B$12:$C$18,2,0)</f>
        <v>ENG</v>
      </c>
      <c r="J1081" s="12" t="str">
        <f t="shared" si="213"/>
        <v>C7</v>
      </c>
      <c r="K1081" s="12">
        <v>34275</v>
      </c>
      <c r="L1081" s="12" t="str">
        <f t="shared" si="214"/>
        <v>Millennial</v>
      </c>
      <c r="M1081">
        <f t="shared" ca="1" si="215"/>
        <v>31</v>
      </c>
      <c r="N1081" s="12">
        <v>42940</v>
      </c>
      <c r="O1081" s="14">
        <f t="shared" ca="1" si="216"/>
        <v>7</v>
      </c>
      <c r="P1081" s="13">
        <v>96376</v>
      </c>
      <c r="Q1081" s="13" t="str">
        <f t="shared" ca="1" si="217"/>
        <v>5 - 10 Year</v>
      </c>
      <c r="R1081" s="3" t="str">
        <f t="shared" ca="1" si="220"/>
        <v>10%</v>
      </c>
      <c r="S1081" s="13">
        <f t="shared" ca="1" si="218"/>
        <v>9637.6</v>
      </c>
      <c r="T1081" s="13">
        <f t="shared" ca="1" si="219"/>
        <v>86738.4</v>
      </c>
      <c r="U1081" t="str">
        <f>VLOOKUP(MID(B1081,G1081,F1081-G1081),Department!$A$1:$C$20,2,0)</f>
        <v>BackEnd Developer</v>
      </c>
      <c r="V1081" t="str">
        <f>VLOOKUP(U1081,Department!$B$1:$C$20,2,0)</f>
        <v>Engineering and Data</v>
      </c>
      <c r="W1081" t="str">
        <f>VLOOKUP(MID(B1081,FIND(":",B1081,F1081+1)+1,2),Employee!$G$1:$H$8,2,0)</f>
        <v>Argentina</v>
      </c>
    </row>
    <row r="1082" spans="1:23" x14ac:dyDescent="0.35">
      <c r="A1082" t="str">
        <f t="shared" si="208"/>
        <v>EMP-OPR-R2-2015</v>
      </c>
      <c r="B1082" t="s">
        <v>1146</v>
      </c>
      <c r="C1082" t="str">
        <f t="shared" si="211"/>
        <v>N14323</v>
      </c>
      <c r="D1082" t="str">
        <f>VLOOKUP(C1082,Employee!$A$1:$B$1803,2,0)</f>
        <v>Claude Moore</v>
      </c>
      <c r="E1082" t="str">
        <f>VLOOKUP(MID(B1082,FIND(":",B1082,FIND(":",B1082)+1)+1,1),Employee!$C$1:$D$1803,2)</f>
        <v>Male</v>
      </c>
      <c r="F1082">
        <f t="shared" si="209"/>
        <v>42</v>
      </c>
      <c r="G1082">
        <f t="shared" si="210"/>
        <v>40</v>
      </c>
      <c r="H1082" t="str">
        <f t="shared" si="212"/>
        <v>R2</v>
      </c>
      <c r="I1082" t="str">
        <f>VLOOKUP(V1082,Guide!$B$12:$C$18,2,0)</f>
        <v>OPR</v>
      </c>
      <c r="J1082" s="12" t="str">
        <f t="shared" si="213"/>
        <v>C1</v>
      </c>
      <c r="K1082" s="12">
        <v>31621</v>
      </c>
      <c r="L1082" s="12" t="str">
        <f t="shared" si="214"/>
        <v>Millennial</v>
      </c>
      <c r="M1082">
        <f t="shared" ca="1" si="215"/>
        <v>38</v>
      </c>
      <c r="N1082" s="12">
        <v>42152</v>
      </c>
      <c r="O1082" s="14">
        <f t="shared" ca="1" si="216"/>
        <v>9</v>
      </c>
      <c r="P1082" s="13">
        <v>185842</v>
      </c>
      <c r="Q1082" s="13" t="str">
        <f t="shared" ca="1" si="217"/>
        <v>5 - 10 Year</v>
      </c>
      <c r="R1082" s="3" t="str">
        <f t="shared" ca="1" si="220"/>
        <v>10%</v>
      </c>
      <c r="S1082" s="13">
        <f t="shared" ca="1" si="218"/>
        <v>18584.2</v>
      </c>
      <c r="T1082" s="13">
        <f t="shared" ca="1" si="219"/>
        <v>167257.79999999999</v>
      </c>
      <c r="U1082" t="str">
        <f>VLOOKUP(MID(B1082,G1082,F1082-G1082),Department!$A$1:$C$20,2,0)</f>
        <v>Network Engineer</v>
      </c>
      <c r="V1082" t="str">
        <f>VLOOKUP(U1082,Department!$B$1:$C$20,2,0)</f>
        <v>Operation</v>
      </c>
      <c r="W1082" t="str">
        <f>VLOOKUP(MID(B1082,FIND(":",B1082,F1082+1)+1,2),Employee!$G$1:$H$8,2,0)</f>
        <v>United States Of America</v>
      </c>
    </row>
    <row r="1083" spans="1:23" x14ac:dyDescent="0.35">
      <c r="A1083" t="str">
        <f t="shared" si="208"/>
        <v>EMP-OPR-R17-2019</v>
      </c>
      <c r="B1083" t="s">
        <v>1147</v>
      </c>
      <c r="C1083" t="str">
        <f t="shared" si="211"/>
        <v>N22607</v>
      </c>
      <c r="D1083" t="str">
        <f>VLOOKUP(C1083,Employee!$A$1:$B$1803,2,0)</f>
        <v>Helga Burch</v>
      </c>
      <c r="E1083" t="str">
        <f>VLOOKUP(MID(B1083,FIND(":",B1083,FIND(":",B1083)+1)+1,1),Employee!$C$1:$D$1803,2)</f>
        <v>Female</v>
      </c>
      <c r="F1083">
        <f t="shared" si="209"/>
        <v>43</v>
      </c>
      <c r="G1083">
        <f t="shared" si="210"/>
        <v>40</v>
      </c>
      <c r="H1083" t="str">
        <f t="shared" si="212"/>
        <v>R17</v>
      </c>
      <c r="I1083" t="str">
        <f>VLOOKUP(V1083,Guide!$B$12:$C$18,2,0)</f>
        <v>OPR</v>
      </c>
      <c r="J1083" s="12" t="str">
        <f t="shared" si="213"/>
        <v>C6</v>
      </c>
      <c r="K1083" s="12">
        <v>33026</v>
      </c>
      <c r="L1083" s="12" t="str">
        <f t="shared" si="214"/>
        <v>Millennial</v>
      </c>
      <c r="M1083">
        <f t="shared" ca="1" si="215"/>
        <v>34</v>
      </c>
      <c r="N1083" s="12">
        <v>43734</v>
      </c>
      <c r="O1083" s="14">
        <f t="shared" ca="1" si="216"/>
        <v>5</v>
      </c>
      <c r="P1083" s="13">
        <v>97646</v>
      </c>
      <c r="Q1083" s="13" t="str">
        <f t="shared" ca="1" si="217"/>
        <v>5 - 10 Year</v>
      </c>
      <c r="R1083" s="3" t="str">
        <f t="shared" ca="1" si="220"/>
        <v>10%</v>
      </c>
      <c r="S1083" s="13">
        <f t="shared" ca="1" si="218"/>
        <v>9764.6</v>
      </c>
      <c r="T1083" s="13">
        <f t="shared" ca="1" si="219"/>
        <v>87881.4</v>
      </c>
      <c r="U1083" t="str">
        <f>VLOOKUP(MID(B1083,G1083,F1083-G1083),Department!$A$1:$C$20,2,0)</f>
        <v>Database Administrator</v>
      </c>
      <c r="V1083" t="str">
        <f>VLOOKUP(U1083,Department!$B$1:$C$20,2,0)</f>
        <v>Operation</v>
      </c>
      <c r="W1083" t="str">
        <f>VLOOKUP(MID(B1083,FIND(":",B1083,F1083+1)+1,2),Employee!$G$1:$H$8,2,0)</f>
        <v>France</v>
      </c>
    </row>
    <row r="1084" spans="1:23" x14ac:dyDescent="0.35">
      <c r="A1084" t="str">
        <f t="shared" si="208"/>
        <v>EMP-SM-R9-2017</v>
      </c>
      <c r="B1084" t="s">
        <v>1148</v>
      </c>
      <c r="C1084" t="str">
        <f t="shared" si="211"/>
        <v>N18582</v>
      </c>
      <c r="D1084" t="str">
        <f>VLOOKUP(C1084,Employee!$A$1:$B$1803,2,0)</f>
        <v>Diann Savage</v>
      </c>
      <c r="E1084" t="str">
        <f>VLOOKUP(MID(B1084,FIND(":",B1084,FIND(":",B1084)+1)+1,1),Employee!$C$1:$D$1803,2)</f>
        <v>Female</v>
      </c>
      <c r="F1084">
        <f t="shared" si="209"/>
        <v>42</v>
      </c>
      <c r="G1084">
        <f t="shared" si="210"/>
        <v>40</v>
      </c>
      <c r="H1084" t="str">
        <f t="shared" si="212"/>
        <v>R9</v>
      </c>
      <c r="I1084" t="str">
        <f>VLOOKUP(V1084,Guide!$B$12:$C$18,2,0)</f>
        <v>SM</v>
      </c>
      <c r="J1084" s="12" t="str">
        <f t="shared" si="213"/>
        <v>C7</v>
      </c>
      <c r="K1084" s="12">
        <v>33206</v>
      </c>
      <c r="L1084" s="12" t="str">
        <f t="shared" si="214"/>
        <v>Millennial</v>
      </c>
      <c r="M1084">
        <f t="shared" ca="1" si="215"/>
        <v>34</v>
      </c>
      <c r="N1084" s="12">
        <v>42929</v>
      </c>
      <c r="O1084" s="14">
        <f t="shared" ca="1" si="216"/>
        <v>7</v>
      </c>
      <c r="P1084" s="13">
        <v>126334</v>
      </c>
      <c r="Q1084" s="13" t="str">
        <f t="shared" ca="1" si="217"/>
        <v>5 - 10 Year</v>
      </c>
      <c r="R1084" s="3" t="str">
        <f t="shared" ca="1" si="220"/>
        <v>10%</v>
      </c>
      <c r="S1084" s="13">
        <f t="shared" ca="1" si="218"/>
        <v>12633.400000000001</v>
      </c>
      <c r="T1084" s="13">
        <f t="shared" ca="1" si="219"/>
        <v>113700.6</v>
      </c>
      <c r="U1084" t="str">
        <f>VLOOKUP(MID(B1084,G1084,F1084-G1084),Department!$A$1:$C$20,2,0)</f>
        <v xml:space="preserve">Presales </v>
      </c>
      <c r="V1084" t="str">
        <f>VLOOKUP(U1084,Department!$B$1:$C$20,2,0)</f>
        <v>Sales and Marketing</v>
      </c>
      <c r="W1084" t="str">
        <f>VLOOKUP(MID(B1084,FIND(":",B1084,F1084+1)+1,2),Employee!$G$1:$H$8,2,0)</f>
        <v>Argentina</v>
      </c>
    </row>
    <row r="1085" spans="1:23" x14ac:dyDescent="0.35">
      <c r="A1085" t="str">
        <f t="shared" si="208"/>
        <v>EMP-OPR-R2-2019</v>
      </c>
      <c r="B1085" t="s">
        <v>1149</v>
      </c>
      <c r="C1085" t="str">
        <f t="shared" si="211"/>
        <v>N22288</v>
      </c>
      <c r="D1085" t="str">
        <f>VLOOKUP(C1085,Employee!$A$1:$B$1803,2,0)</f>
        <v>Forest Pruitt</v>
      </c>
      <c r="E1085" t="str">
        <f>VLOOKUP(MID(B1085,FIND(":",B1085,FIND(":",B1085)+1)+1,1),Employee!$C$1:$D$1803,2)</f>
        <v>Male</v>
      </c>
      <c r="F1085">
        <f t="shared" si="209"/>
        <v>42</v>
      </c>
      <c r="G1085">
        <f t="shared" si="210"/>
        <v>40</v>
      </c>
      <c r="H1085" t="str">
        <f t="shared" si="212"/>
        <v>R2</v>
      </c>
      <c r="I1085" t="str">
        <f>VLOOKUP(V1085,Guide!$B$12:$C$18,2,0)</f>
        <v>OPR</v>
      </c>
      <c r="J1085" s="12" t="str">
        <f t="shared" si="213"/>
        <v>C2</v>
      </c>
      <c r="K1085" s="12">
        <v>33924</v>
      </c>
      <c r="L1085" s="12" t="str">
        <f t="shared" si="214"/>
        <v>Millennial</v>
      </c>
      <c r="M1085">
        <f t="shared" ca="1" si="215"/>
        <v>32</v>
      </c>
      <c r="N1085" s="12">
        <v>43682</v>
      </c>
      <c r="O1085" s="14">
        <f t="shared" ca="1" si="216"/>
        <v>5</v>
      </c>
      <c r="P1085" s="13">
        <v>171988</v>
      </c>
      <c r="Q1085" s="13" t="str">
        <f t="shared" ca="1" si="217"/>
        <v>5 - 10 Year</v>
      </c>
      <c r="R1085" s="3" t="str">
        <f t="shared" ca="1" si="220"/>
        <v>10%</v>
      </c>
      <c r="S1085" s="13">
        <f t="shared" ca="1" si="218"/>
        <v>17198.8</v>
      </c>
      <c r="T1085" s="13">
        <f t="shared" ca="1" si="219"/>
        <v>154789.20000000001</v>
      </c>
      <c r="U1085" t="str">
        <f>VLOOKUP(MID(B1085,G1085,F1085-G1085),Department!$A$1:$C$20,2,0)</f>
        <v>Network Engineer</v>
      </c>
      <c r="V1085" t="str">
        <f>VLOOKUP(U1085,Department!$B$1:$C$20,2,0)</f>
        <v>Operation</v>
      </c>
      <c r="W1085" t="str">
        <f>VLOOKUP(MID(B1085,FIND(":",B1085,F1085+1)+1,2),Employee!$G$1:$H$8,2,0)</f>
        <v>Canada</v>
      </c>
    </row>
    <row r="1086" spans="1:23" x14ac:dyDescent="0.35">
      <c r="A1086" t="str">
        <f t="shared" si="208"/>
        <v>EMP-OPR-R16-2016</v>
      </c>
      <c r="B1086" t="s">
        <v>1150</v>
      </c>
      <c r="C1086" t="str">
        <f t="shared" si="211"/>
        <v>N16450</v>
      </c>
      <c r="D1086" t="str">
        <f>VLOOKUP(C1086,Employee!$A$1:$B$1803,2,0)</f>
        <v>Kieth Burch</v>
      </c>
      <c r="E1086" t="str">
        <f>VLOOKUP(MID(B1086,FIND(":",B1086,FIND(":",B1086)+1)+1,1),Employee!$C$1:$D$1803,2)</f>
        <v>Male</v>
      </c>
      <c r="F1086">
        <f t="shared" si="209"/>
        <v>43</v>
      </c>
      <c r="G1086">
        <f t="shared" si="210"/>
        <v>40</v>
      </c>
      <c r="H1086" t="str">
        <f t="shared" si="212"/>
        <v>R16</v>
      </c>
      <c r="I1086" t="str">
        <f>VLOOKUP(V1086,Guide!$B$12:$C$18,2,0)</f>
        <v>OPR</v>
      </c>
      <c r="J1086" s="12" t="str">
        <f t="shared" si="213"/>
        <v>C6</v>
      </c>
      <c r="K1086" s="12">
        <v>33806</v>
      </c>
      <c r="L1086" s="12" t="str">
        <f t="shared" si="214"/>
        <v>Millennial</v>
      </c>
      <c r="M1086">
        <f t="shared" ca="1" si="215"/>
        <v>32</v>
      </c>
      <c r="N1086" s="12">
        <v>42569</v>
      </c>
      <c r="O1086" s="14">
        <f t="shared" ca="1" si="216"/>
        <v>8</v>
      </c>
      <c r="P1086" s="13">
        <v>165800</v>
      </c>
      <c r="Q1086" s="13" t="str">
        <f t="shared" ca="1" si="217"/>
        <v>5 - 10 Year</v>
      </c>
      <c r="R1086" s="3" t="str">
        <f t="shared" ca="1" si="220"/>
        <v>10%</v>
      </c>
      <c r="S1086" s="13">
        <f t="shared" ca="1" si="218"/>
        <v>16580</v>
      </c>
      <c r="T1086" s="13">
        <f t="shared" ca="1" si="219"/>
        <v>149220</v>
      </c>
      <c r="U1086" t="str">
        <f>VLOOKUP(MID(B1086,G1086,F1086-G1086),Department!$A$1:$C$20,2,0)</f>
        <v>IT Support</v>
      </c>
      <c r="V1086" t="str">
        <f>VLOOKUP(U1086,Department!$B$1:$C$20,2,0)</f>
        <v>Operation</v>
      </c>
      <c r="W1086" t="str">
        <f>VLOOKUP(MID(B1086,FIND(":",B1086,F1086+1)+1,2),Employee!$G$1:$H$8,2,0)</f>
        <v>France</v>
      </c>
    </row>
    <row r="1087" spans="1:23" x14ac:dyDescent="0.35">
      <c r="A1087" t="str">
        <f t="shared" si="208"/>
        <v>EMP-OPR-R16-2018</v>
      </c>
      <c r="B1087" t="s">
        <v>1151</v>
      </c>
      <c r="C1087" t="str">
        <f t="shared" si="211"/>
        <v>N20087</v>
      </c>
      <c r="D1087" t="str">
        <f>VLOOKUP(C1087,Employee!$A$1:$B$1803,2,0)</f>
        <v>Arline Bryan</v>
      </c>
      <c r="E1087" t="str">
        <f>VLOOKUP(MID(B1087,FIND(":",B1087,FIND(":",B1087)+1)+1,1),Employee!$C$1:$D$1803,2)</f>
        <v>Female</v>
      </c>
      <c r="F1087">
        <f t="shared" si="209"/>
        <v>43</v>
      </c>
      <c r="G1087">
        <f t="shared" si="210"/>
        <v>40</v>
      </c>
      <c r="H1087" t="str">
        <f t="shared" si="212"/>
        <v>R16</v>
      </c>
      <c r="I1087" t="str">
        <f>VLOOKUP(V1087,Guide!$B$12:$C$18,2,0)</f>
        <v>OPR</v>
      </c>
      <c r="J1087" s="12" t="str">
        <f t="shared" si="213"/>
        <v>C3</v>
      </c>
      <c r="K1087" s="12">
        <v>32736</v>
      </c>
      <c r="L1087" s="12" t="str">
        <f t="shared" si="214"/>
        <v>Millennial</v>
      </c>
      <c r="M1087">
        <f t="shared" ca="1" si="215"/>
        <v>35</v>
      </c>
      <c r="N1087" s="12">
        <v>43209</v>
      </c>
      <c r="O1087" s="14">
        <f t="shared" ca="1" si="216"/>
        <v>6</v>
      </c>
      <c r="P1087" s="13">
        <v>225910</v>
      </c>
      <c r="Q1087" s="13" t="str">
        <f t="shared" ca="1" si="217"/>
        <v>5 - 10 Year</v>
      </c>
      <c r="R1087" s="3" t="str">
        <f t="shared" ca="1" si="220"/>
        <v>10%</v>
      </c>
      <c r="S1087" s="13">
        <f t="shared" ca="1" si="218"/>
        <v>22591</v>
      </c>
      <c r="T1087" s="13">
        <f t="shared" ca="1" si="219"/>
        <v>203319</v>
      </c>
      <c r="U1087" t="str">
        <f>VLOOKUP(MID(B1087,G1087,F1087-G1087),Department!$A$1:$C$20,2,0)</f>
        <v>IT Support</v>
      </c>
      <c r="V1087" t="str">
        <f>VLOOKUP(U1087,Department!$B$1:$C$20,2,0)</f>
        <v>Operation</v>
      </c>
      <c r="W1087" t="str">
        <f>VLOOKUP(MID(B1087,FIND(":",B1087,F1087+1)+1,2),Employee!$G$1:$H$8,2,0)</f>
        <v>United Kingdom</v>
      </c>
    </row>
    <row r="1088" spans="1:23" x14ac:dyDescent="0.35">
      <c r="A1088" t="str">
        <f t="shared" si="208"/>
        <v>EMP-FN-R19-2018</v>
      </c>
      <c r="B1088" t="s">
        <v>1152</v>
      </c>
      <c r="C1088" t="str">
        <f t="shared" si="211"/>
        <v>N20817</v>
      </c>
      <c r="D1088" t="str">
        <f>VLOOKUP(C1088,Employee!$A$1:$B$1803,2,0)</f>
        <v>Jules Humphrey</v>
      </c>
      <c r="E1088" t="str">
        <f>VLOOKUP(MID(B1088,FIND(":",B1088,FIND(":",B1088)+1)+1,1),Employee!$C$1:$D$1803,2)</f>
        <v>Male</v>
      </c>
      <c r="F1088">
        <f t="shared" si="209"/>
        <v>43</v>
      </c>
      <c r="G1088">
        <f t="shared" si="210"/>
        <v>40</v>
      </c>
      <c r="H1088" t="str">
        <f t="shared" si="212"/>
        <v>R19</v>
      </c>
      <c r="I1088" t="str">
        <f>VLOOKUP(V1088,Guide!$B$12:$C$18,2,0)</f>
        <v>FN</v>
      </c>
      <c r="J1088" s="12" t="str">
        <f t="shared" si="213"/>
        <v>C3</v>
      </c>
      <c r="K1088" s="12">
        <v>33202</v>
      </c>
      <c r="L1088" s="12" t="str">
        <f t="shared" si="214"/>
        <v>Millennial</v>
      </c>
      <c r="M1088">
        <f t="shared" ca="1" si="215"/>
        <v>34</v>
      </c>
      <c r="N1088" s="12">
        <v>43353</v>
      </c>
      <c r="O1088" s="14">
        <f t="shared" ca="1" si="216"/>
        <v>6</v>
      </c>
      <c r="P1088" s="13">
        <v>149697</v>
      </c>
      <c r="Q1088" s="13" t="str">
        <f t="shared" ca="1" si="217"/>
        <v>5 - 10 Year</v>
      </c>
      <c r="R1088" s="3" t="str">
        <f t="shared" ca="1" si="220"/>
        <v>10%</v>
      </c>
      <c r="S1088" s="13">
        <f t="shared" ca="1" si="218"/>
        <v>14969.7</v>
      </c>
      <c r="T1088" s="13">
        <f t="shared" ca="1" si="219"/>
        <v>134727.29999999999</v>
      </c>
      <c r="U1088" t="str">
        <f>VLOOKUP(MID(B1088,G1088,F1088-G1088),Department!$A$1:$C$20,2,0)</f>
        <v>Accounting</v>
      </c>
      <c r="V1088" t="str">
        <f>VLOOKUP(U1088,Department!$B$1:$C$20,2,0)</f>
        <v>Finance</v>
      </c>
      <c r="W1088" t="str">
        <f>VLOOKUP(MID(B1088,FIND(":",B1088,F1088+1)+1,2),Employee!$G$1:$H$8,2,0)</f>
        <v>United Kingdom</v>
      </c>
    </row>
    <row r="1089" spans="1:23" x14ac:dyDescent="0.35">
      <c r="A1089" t="str">
        <f t="shared" si="208"/>
        <v>EMP-OPR-R16-2018</v>
      </c>
      <c r="B1089" t="s">
        <v>1153</v>
      </c>
      <c r="C1089" t="str">
        <f t="shared" si="211"/>
        <v>N20577</v>
      </c>
      <c r="D1089" t="str">
        <f>VLOOKUP(C1089,Employee!$A$1:$B$1803,2,0)</f>
        <v>Emmitt Yu</v>
      </c>
      <c r="E1089" t="str">
        <f>VLOOKUP(MID(B1089,FIND(":",B1089,FIND(":",B1089)+1)+1,1),Employee!$C$1:$D$1803,2)</f>
        <v>Male</v>
      </c>
      <c r="F1089">
        <f t="shared" si="209"/>
        <v>43</v>
      </c>
      <c r="G1089">
        <f t="shared" si="210"/>
        <v>40</v>
      </c>
      <c r="H1089" t="str">
        <f t="shared" si="212"/>
        <v>R16</v>
      </c>
      <c r="I1089" t="str">
        <f>VLOOKUP(V1089,Guide!$B$12:$C$18,2,0)</f>
        <v>OPR</v>
      </c>
      <c r="J1089" s="12" t="str">
        <f t="shared" si="213"/>
        <v>C1</v>
      </c>
      <c r="K1089" s="12">
        <v>33156</v>
      </c>
      <c r="L1089" s="12" t="str">
        <f t="shared" si="214"/>
        <v>Millennial</v>
      </c>
      <c r="M1089">
        <f t="shared" ca="1" si="215"/>
        <v>34</v>
      </c>
      <c r="N1089" s="12">
        <v>43304</v>
      </c>
      <c r="O1089" s="14">
        <f t="shared" ca="1" si="216"/>
        <v>6</v>
      </c>
      <c r="P1089" s="13">
        <v>121984</v>
      </c>
      <c r="Q1089" s="13" t="str">
        <f t="shared" ca="1" si="217"/>
        <v>5 - 10 Year</v>
      </c>
      <c r="R1089" s="3" t="str">
        <f t="shared" ca="1" si="220"/>
        <v>10%</v>
      </c>
      <c r="S1089" s="13">
        <f t="shared" ca="1" si="218"/>
        <v>12198.400000000001</v>
      </c>
      <c r="T1089" s="13">
        <f t="shared" ca="1" si="219"/>
        <v>109785.60000000001</v>
      </c>
      <c r="U1089" t="str">
        <f>VLOOKUP(MID(B1089,G1089,F1089-G1089),Department!$A$1:$C$20,2,0)</f>
        <v>IT Support</v>
      </c>
      <c r="V1089" t="str">
        <f>VLOOKUP(U1089,Department!$B$1:$C$20,2,0)</f>
        <v>Operation</v>
      </c>
      <c r="W1089" t="str">
        <f>VLOOKUP(MID(B1089,FIND(":",B1089,F1089+1)+1,2),Employee!$G$1:$H$8,2,0)</f>
        <v>United States Of America</v>
      </c>
    </row>
    <row r="1090" spans="1:23" x14ac:dyDescent="0.35">
      <c r="A1090" t="str">
        <f t="shared" ref="A1090:A1153" si="221">CONCATENATE("EMP","-",I1090,"-",MID(B1090,G1090,F1090-G1090),"-",YEAR(N1090))</f>
        <v>EMP-OPR-R11-2016</v>
      </c>
      <c r="B1090" t="s">
        <v>1154</v>
      </c>
      <c r="C1090" t="str">
        <f t="shared" si="211"/>
        <v>N16521</v>
      </c>
      <c r="D1090" t="str">
        <f>VLOOKUP(C1090,Employee!$A$1:$B$1803,2,0)</f>
        <v>Hung Bryant</v>
      </c>
      <c r="E1090" t="str">
        <f>VLOOKUP(MID(B1090,FIND(":",B1090,FIND(":",B1090)+1)+1,1),Employee!$C$1:$D$1803,2)</f>
        <v>Male</v>
      </c>
      <c r="F1090">
        <f t="shared" ref="F1090:F1153" si="222">FIND(",",B1090,G1090+1)</f>
        <v>43</v>
      </c>
      <c r="G1090">
        <f t="shared" ref="G1090:G1153" si="223">FIND(":",B1090,FIND(":",B1090,FIND(":",B1090)+1)+1)+1</f>
        <v>40</v>
      </c>
      <c r="H1090" t="str">
        <f t="shared" si="212"/>
        <v>R11</v>
      </c>
      <c r="I1090" t="str">
        <f>VLOOKUP(V1090,Guide!$B$12:$C$18,2,0)</f>
        <v>OPR</v>
      </c>
      <c r="J1090" s="12" t="str">
        <f t="shared" si="213"/>
        <v>C4</v>
      </c>
      <c r="K1090" s="12">
        <v>33784</v>
      </c>
      <c r="L1090" s="12" t="str">
        <f t="shared" si="214"/>
        <v>Millennial</v>
      </c>
      <c r="M1090">
        <f t="shared" ca="1" si="215"/>
        <v>32</v>
      </c>
      <c r="N1090" s="12">
        <v>42586</v>
      </c>
      <c r="O1090" s="14">
        <f t="shared" ca="1" si="216"/>
        <v>8</v>
      </c>
      <c r="P1090" s="13">
        <v>174171</v>
      </c>
      <c r="Q1090" s="13" t="str">
        <f t="shared" ca="1" si="217"/>
        <v>5 - 10 Year</v>
      </c>
      <c r="R1090" s="3" t="str">
        <f t="shared" ca="1" si="220"/>
        <v>10%</v>
      </c>
      <c r="S1090" s="13">
        <f t="shared" ca="1" si="218"/>
        <v>17417.100000000002</v>
      </c>
      <c r="T1090" s="13">
        <f t="shared" ca="1" si="219"/>
        <v>156753.9</v>
      </c>
      <c r="U1090" t="str">
        <f>VLOOKUP(MID(B1090,G1090,F1090-G1090),Department!$A$1:$C$20,2,0)</f>
        <v>Technical Support</v>
      </c>
      <c r="V1090" t="str">
        <f>VLOOKUP(U1090,Department!$B$1:$C$20,2,0)</f>
        <v>Operation</v>
      </c>
      <c r="W1090" t="str">
        <f>VLOOKUP(MID(B1090,FIND(":",B1090,F1090+1)+1,2),Employee!$G$1:$H$8,2,0)</f>
        <v>Australia</v>
      </c>
    </row>
    <row r="1091" spans="1:23" x14ac:dyDescent="0.35">
      <c r="A1091" t="str">
        <f t="shared" si="221"/>
        <v>EMP-OPR-R16-2016</v>
      </c>
      <c r="B1091" t="s">
        <v>1155</v>
      </c>
      <c r="C1091" t="str">
        <f t="shared" ref="C1091:C1154" si="224">MID(B1091,FIND(":",B1091)+1,FIND(",",B1091)-(FIND(":",B1091)+1))</f>
        <v>N16438</v>
      </c>
      <c r="D1091" t="str">
        <f>VLOOKUP(C1091,Employee!$A$1:$B$1803,2,0)</f>
        <v>Chris Bell</v>
      </c>
      <c r="E1091" t="str">
        <f>VLOOKUP(MID(B1091,FIND(":",B1091,FIND(":",B1091)+1)+1,1),Employee!$C$1:$D$1803,2)</f>
        <v>Male</v>
      </c>
      <c r="F1091">
        <f t="shared" si="222"/>
        <v>43</v>
      </c>
      <c r="G1091">
        <f t="shared" si="223"/>
        <v>40</v>
      </c>
      <c r="H1091" t="str">
        <f t="shared" ref="H1091:H1154" si="225">MID(B1091,G1091,F1091-G1091)</f>
        <v>R16</v>
      </c>
      <c r="I1091" t="str">
        <f>VLOOKUP(V1091,Guide!$B$12:$C$18,2,0)</f>
        <v>OPR</v>
      </c>
      <c r="J1091" s="12" t="str">
        <f t="shared" ref="J1091:J1154" si="226">MID(B1091,FIND(":",B1091,F1091+1)+1,2)</f>
        <v>C5</v>
      </c>
      <c r="K1091" s="12">
        <v>33643</v>
      </c>
      <c r="L1091" s="12" t="str">
        <f t="shared" ref="L1091:L1154" si="227">IF(YEAR(K1091)&gt;=2013, "Gen Alpha", IF(YEAR(K1091)&gt;=1997, "Gen Z", IF(YEAR(K1091)&gt;=1981, "Millennial", IF(YEAR(K1091)&gt;=1965, "Gen X", IF(YEAR(K1091)&gt;=1946, "Baby Boomer", "Sebelum Baby Boomer")))))</f>
        <v>Millennial</v>
      </c>
      <c r="M1091">
        <f t="shared" ref="M1091:M1154" ca="1" si="228">ROUNDDOWN(YEARFRAC(K1091,TODAY()),0)</f>
        <v>33</v>
      </c>
      <c r="N1091" s="12">
        <v>42565</v>
      </c>
      <c r="O1091" s="14">
        <f t="shared" ref="O1091:O1154" ca="1" si="229">ROUNDDOWN(YEARFRAC(N1091,TODAY()),0)</f>
        <v>8</v>
      </c>
      <c r="P1091" s="13">
        <v>137514</v>
      </c>
      <c r="Q1091" s="13" t="str">
        <f t="shared" ref="Q1091:Q1154" ca="1" si="230">_xlfn.IFS(R1091="10%","5 - 10 Year",R1091="15%","11 - 15 Year",R1091="20%","16 - 20 Year")</f>
        <v>5 - 10 Year</v>
      </c>
      <c r="R1091" s="3" t="str">
        <f t="shared" ca="1" si="220"/>
        <v>10%</v>
      </c>
      <c r="S1091" s="13">
        <f t="shared" ref="S1091:S1154" ca="1" si="231">P1091*R1091</f>
        <v>13751.400000000001</v>
      </c>
      <c r="T1091" s="13">
        <f t="shared" ref="T1091:T1154" ca="1" si="232">P1091-S1091</f>
        <v>123762.6</v>
      </c>
      <c r="U1091" t="str">
        <f>VLOOKUP(MID(B1091,G1091,F1091-G1091),Department!$A$1:$C$20,2,0)</f>
        <v>IT Support</v>
      </c>
      <c r="V1091" t="str">
        <f>VLOOKUP(U1091,Department!$B$1:$C$20,2,0)</f>
        <v>Operation</v>
      </c>
      <c r="W1091" t="str">
        <f>VLOOKUP(MID(B1091,FIND(":",B1091,F1091+1)+1,2),Employee!$G$1:$H$8,2,0)</f>
        <v>Germany</v>
      </c>
    </row>
    <row r="1092" spans="1:23" x14ac:dyDescent="0.35">
      <c r="A1092" t="str">
        <f t="shared" si="221"/>
        <v>EMP-OPR-R17-2017</v>
      </c>
      <c r="B1092" t="s">
        <v>1156</v>
      </c>
      <c r="C1092" t="str">
        <f t="shared" si="224"/>
        <v>N17490</v>
      </c>
      <c r="D1092" t="str">
        <f>VLOOKUP(C1092,Employee!$A$1:$B$1803,2,0)</f>
        <v>Domingo Swanson</v>
      </c>
      <c r="E1092" t="str">
        <f>VLOOKUP(MID(B1092,FIND(":",B1092,FIND(":",B1092)+1)+1,1),Employee!$C$1:$D$1803,2)</f>
        <v>Male</v>
      </c>
      <c r="F1092">
        <f t="shared" si="222"/>
        <v>43</v>
      </c>
      <c r="G1092">
        <f t="shared" si="223"/>
        <v>40</v>
      </c>
      <c r="H1092" t="str">
        <f t="shared" si="225"/>
        <v>R17</v>
      </c>
      <c r="I1092" t="str">
        <f>VLOOKUP(V1092,Guide!$B$12:$C$18,2,0)</f>
        <v>OPR</v>
      </c>
      <c r="J1092" s="12" t="str">
        <f t="shared" si="226"/>
        <v>C1</v>
      </c>
      <c r="K1092" s="12">
        <v>32730</v>
      </c>
      <c r="L1092" s="12" t="str">
        <f t="shared" si="227"/>
        <v>Millennial</v>
      </c>
      <c r="M1092">
        <f t="shared" ca="1" si="228"/>
        <v>35</v>
      </c>
      <c r="N1092" s="12">
        <v>42810</v>
      </c>
      <c r="O1092" s="14">
        <f t="shared" ca="1" si="229"/>
        <v>7</v>
      </c>
      <c r="P1092" s="13">
        <v>70549</v>
      </c>
      <c r="Q1092" s="13" t="str">
        <f t="shared" ca="1" si="230"/>
        <v>5 - 10 Year</v>
      </c>
      <c r="R1092" s="3" t="str">
        <f t="shared" ref="R1092:R1155" ca="1" si="233">_xlfn.IFS(AND(O1092&gt;=5,O1092&lt;=10),"10%",AND(O1092&gt;=11,O1092&lt;=15),"15%",AND(O1092&gt;=16,O1092&lt;=20),"20%")</f>
        <v>10%</v>
      </c>
      <c r="S1092" s="13">
        <f t="shared" ca="1" si="231"/>
        <v>7054.9000000000005</v>
      </c>
      <c r="T1092" s="13">
        <f t="shared" ca="1" si="232"/>
        <v>63494.1</v>
      </c>
      <c r="U1092" t="str">
        <f>VLOOKUP(MID(B1092,G1092,F1092-G1092),Department!$A$1:$C$20,2,0)</f>
        <v>Database Administrator</v>
      </c>
      <c r="V1092" t="str">
        <f>VLOOKUP(U1092,Department!$B$1:$C$20,2,0)</f>
        <v>Operation</v>
      </c>
      <c r="W1092" t="str">
        <f>VLOOKUP(MID(B1092,FIND(":",B1092,F1092+1)+1,2),Employee!$G$1:$H$8,2,0)</f>
        <v>United States Of America</v>
      </c>
    </row>
    <row r="1093" spans="1:23" x14ac:dyDescent="0.35">
      <c r="A1093" t="str">
        <f t="shared" si="221"/>
        <v>EMP-FN-R19-2017</v>
      </c>
      <c r="B1093" t="s">
        <v>1157</v>
      </c>
      <c r="C1093" t="str">
        <f t="shared" si="224"/>
        <v>N17208</v>
      </c>
      <c r="D1093" t="str">
        <f>VLOOKUP(C1093,Employee!$A$1:$B$1803,2,0)</f>
        <v>Esther Patton</v>
      </c>
      <c r="E1093" t="str">
        <f>VLOOKUP(MID(B1093,FIND(":",B1093,FIND(":",B1093)+1)+1,1),Employee!$C$1:$D$1803,2)</f>
        <v>Female</v>
      </c>
      <c r="F1093">
        <f t="shared" si="222"/>
        <v>43</v>
      </c>
      <c r="G1093">
        <f t="shared" si="223"/>
        <v>40</v>
      </c>
      <c r="H1093" t="str">
        <f t="shared" si="225"/>
        <v>R19</v>
      </c>
      <c r="I1093" t="str">
        <f>VLOOKUP(V1093,Guide!$B$12:$C$18,2,0)</f>
        <v>FN</v>
      </c>
      <c r="J1093" s="12" t="str">
        <f t="shared" si="226"/>
        <v>C6</v>
      </c>
      <c r="K1093" s="12">
        <v>33366</v>
      </c>
      <c r="L1093" s="12" t="str">
        <f t="shared" si="227"/>
        <v>Millennial</v>
      </c>
      <c r="M1093">
        <f t="shared" ca="1" si="228"/>
        <v>33</v>
      </c>
      <c r="N1093" s="12">
        <v>42758</v>
      </c>
      <c r="O1093" s="14">
        <f t="shared" ca="1" si="229"/>
        <v>8</v>
      </c>
      <c r="P1093" s="13">
        <v>102958</v>
      </c>
      <c r="Q1093" s="13" t="str">
        <f t="shared" ca="1" si="230"/>
        <v>5 - 10 Year</v>
      </c>
      <c r="R1093" s="3" t="str">
        <f t="shared" ca="1" si="233"/>
        <v>10%</v>
      </c>
      <c r="S1093" s="13">
        <f t="shared" ca="1" si="231"/>
        <v>10295.800000000001</v>
      </c>
      <c r="T1093" s="13">
        <f t="shared" ca="1" si="232"/>
        <v>92662.2</v>
      </c>
      <c r="U1093" t="str">
        <f>VLOOKUP(MID(B1093,G1093,F1093-G1093),Department!$A$1:$C$20,2,0)</f>
        <v>Accounting</v>
      </c>
      <c r="V1093" t="str">
        <f>VLOOKUP(U1093,Department!$B$1:$C$20,2,0)</f>
        <v>Finance</v>
      </c>
      <c r="W1093" t="str">
        <f>VLOOKUP(MID(B1093,FIND(":",B1093,F1093+1)+1,2),Employee!$G$1:$H$8,2,0)</f>
        <v>France</v>
      </c>
    </row>
    <row r="1094" spans="1:23" x14ac:dyDescent="0.35">
      <c r="A1094" t="str">
        <f t="shared" si="221"/>
        <v>EMP-OPR-R16-2015</v>
      </c>
      <c r="B1094" t="s">
        <v>1158</v>
      </c>
      <c r="C1094" t="str">
        <f t="shared" si="224"/>
        <v>N15301</v>
      </c>
      <c r="D1094" t="str">
        <f>VLOOKUP(C1094,Employee!$A$1:$B$1803,2,0)</f>
        <v>Dana Gregory</v>
      </c>
      <c r="E1094" t="str">
        <f>VLOOKUP(MID(B1094,FIND(":",B1094,FIND(":",B1094)+1)+1,1),Employee!$C$1:$D$1803,2)</f>
        <v>Male</v>
      </c>
      <c r="F1094">
        <f t="shared" si="222"/>
        <v>43</v>
      </c>
      <c r="G1094">
        <f t="shared" si="223"/>
        <v>40</v>
      </c>
      <c r="H1094" t="str">
        <f t="shared" si="225"/>
        <v>R16</v>
      </c>
      <c r="I1094" t="str">
        <f>VLOOKUP(V1094,Guide!$B$12:$C$18,2,0)</f>
        <v>OPR</v>
      </c>
      <c r="J1094" s="12" t="str">
        <f t="shared" si="226"/>
        <v>C1</v>
      </c>
      <c r="K1094" s="12">
        <v>31684</v>
      </c>
      <c r="L1094" s="12" t="str">
        <f t="shared" si="227"/>
        <v>Millennial</v>
      </c>
      <c r="M1094">
        <f t="shared" ca="1" si="228"/>
        <v>38</v>
      </c>
      <c r="N1094" s="12">
        <v>42317</v>
      </c>
      <c r="O1094" s="14">
        <f t="shared" ca="1" si="229"/>
        <v>9</v>
      </c>
      <c r="P1094" s="13">
        <v>190281</v>
      </c>
      <c r="Q1094" s="13" t="str">
        <f t="shared" ca="1" si="230"/>
        <v>5 - 10 Year</v>
      </c>
      <c r="R1094" s="3" t="str">
        <f t="shared" ca="1" si="233"/>
        <v>10%</v>
      </c>
      <c r="S1094" s="13">
        <f t="shared" ca="1" si="231"/>
        <v>19028.100000000002</v>
      </c>
      <c r="T1094" s="13">
        <f t="shared" ca="1" si="232"/>
        <v>171252.9</v>
      </c>
      <c r="U1094" t="str">
        <f>VLOOKUP(MID(B1094,G1094,F1094-G1094),Department!$A$1:$C$20,2,0)</f>
        <v>IT Support</v>
      </c>
      <c r="V1094" t="str">
        <f>VLOOKUP(U1094,Department!$B$1:$C$20,2,0)</f>
        <v>Operation</v>
      </c>
      <c r="W1094" t="str">
        <f>VLOOKUP(MID(B1094,FIND(":",B1094,F1094+1)+1,2),Employee!$G$1:$H$8,2,0)</f>
        <v>United States Of America</v>
      </c>
    </row>
    <row r="1095" spans="1:23" x14ac:dyDescent="0.35">
      <c r="A1095" t="str">
        <f t="shared" si="221"/>
        <v>EMP-OPR-R11-2017</v>
      </c>
      <c r="B1095" t="s">
        <v>1159</v>
      </c>
      <c r="C1095" t="str">
        <f t="shared" si="224"/>
        <v>N19193</v>
      </c>
      <c r="D1095" t="str">
        <f>VLOOKUP(C1095,Employee!$A$1:$B$1803,2,0)</f>
        <v>Stacey Robertson</v>
      </c>
      <c r="E1095" t="str">
        <f>VLOOKUP(MID(B1095,FIND(":",B1095,FIND(":",B1095)+1)+1,1),Employee!$C$1:$D$1803,2)</f>
        <v>Male</v>
      </c>
      <c r="F1095">
        <f t="shared" si="222"/>
        <v>43</v>
      </c>
      <c r="G1095">
        <f t="shared" si="223"/>
        <v>40</v>
      </c>
      <c r="H1095" t="str">
        <f t="shared" si="225"/>
        <v>R11</v>
      </c>
      <c r="I1095" t="str">
        <f>VLOOKUP(V1095,Guide!$B$12:$C$18,2,0)</f>
        <v>OPR</v>
      </c>
      <c r="J1095" s="12" t="str">
        <f t="shared" si="226"/>
        <v>C2</v>
      </c>
      <c r="K1095" s="12">
        <v>33818</v>
      </c>
      <c r="L1095" s="12" t="str">
        <f t="shared" si="227"/>
        <v>Millennial</v>
      </c>
      <c r="M1095">
        <f t="shared" ca="1" si="228"/>
        <v>32</v>
      </c>
      <c r="N1095" s="12">
        <v>43024</v>
      </c>
      <c r="O1095" s="14">
        <f t="shared" ca="1" si="229"/>
        <v>7</v>
      </c>
      <c r="P1095" s="13">
        <v>189113</v>
      </c>
      <c r="Q1095" s="13" t="str">
        <f t="shared" ca="1" si="230"/>
        <v>5 - 10 Year</v>
      </c>
      <c r="R1095" s="3" t="str">
        <f t="shared" ca="1" si="233"/>
        <v>10%</v>
      </c>
      <c r="S1095" s="13">
        <f t="shared" ca="1" si="231"/>
        <v>18911.3</v>
      </c>
      <c r="T1095" s="13">
        <f t="shared" ca="1" si="232"/>
        <v>170201.7</v>
      </c>
      <c r="U1095" t="str">
        <f>VLOOKUP(MID(B1095,G1095,F1095-G1095),Department!$A$1:$C$20,2,0)</f>
        <v>Technical Support</v>
      </c>
      <c r="V1095" t="str">
        <f>VLOOKUP(U1095,Department!$B$1:$C$20,2,0)</f>
        <v>Operation</v>
      </c>
      <c r="W1095" t="str">
        <f>VLOOKUP(MID(B1095,FIND(":",B1095,F1095+1)+1,2),Employee!$G$1:$H$8,2,0)</f>
        <v>Canada</v>
      </c>
    </row>
    <row r="1096" spans="1:23" x14ac:dyDescent="0.35">
      <c r="A1096" t="str">
        <f t="shared" si="221"/>
        <v>EMP-OPR-R16-2017</v>
      </c>
      <c r="B1096" t="s">
        <v>1160</v>
      </c>
      <c r="C1096" t="str">
        <f t="shared" si="224"/>
        <v>N19579</v>
      </c>
      <c r="D1096" t="str">
        <f>VLOOKUP(C1096,Employee!$A$1:$B$1803,2,0)</f>
        <v>Kim Schneider</v>
      </c>
      <c r="E1096" t="str">
        <f>VLOOKUP(MID(B1096,FIND(":",B1096,FIND(":",B1096)+1)+1,1),Employee!$C$1:$D$1803,2)</f>
        <v>Male</v>
      </c>
      <c r="F1096">
        <f t="shared" si="222"/>
        <v>43</v>
      </c>
      <c r="G1096">
        <f t="shared" si="223"/>
        <v>40</v>
      </c>
      <c r="H1096" t="str">
        <f t="shared" si="225"/>
        <v>R16</v>
      </c>
      <c r="I1096" t="str">
        <f>VLOOKUP(V1096,Guide!$B$12:$C$18,2,0)</f>
        <v>OPR</v>
      </c>
      <c r="J1096" s="12" t="str">
        <f t="shared" si="226"/>
        <v>C3</v>
      </c>
      <c r="K1096" s="12">
        <v>32582</v>
      </c>
      <c r="L1096" s="12" t="str">
        <f t="shared" si="227"/>
        <v>Millennial</v>
      </c>
      <c r="M1096">
        <f t="shared" ca="1" si="228"/>
        <v>35</v>
      </c>
      <c r="N1096" s="12">
        <v>43069</v>
      </c>
      <c r="O1096" s="14">
        <f t="shared" ca="1" si="229"/>
        <v>7</v>
      </c>
      <c r="P1096" s="13">
        <v>78565</v>
      </c>
      <c r="Q1096" s="13" t="str">
        <f t="shared" ca="1" si="230"/>
        <v>5 - 10 Year</v>
      </c>
      <c r="R1096" s="3" t="str">
        <f t="shared" ca="1" si="233"/>
        <v>10%</v>
      </c>
      <c r="S1096" s="13">
        <f t="shared" ca="1" si="231"/>
        <v>7856.5</v>
      </c>
      <c r="T1096" s="13">
        <f t="shared" ca="1" si="232"/>
        <v>70708.5</v>
      </c>
      <c r="U1096" t="str">
        <f>VLOOKUP(MID(B1096,G1096,F1096-G1096),Department!$A$1:$C$20,2,0)</f>
        <v>IT Support</v>
      </c>
      <c r="V1096" t="str">
        <f>VLOOKUP(U1096,Department!$B$1:$C$20,2,0)</f>
        <v>Operation</v>
      </c>
      <c r="W1096" t="str">
        <f>VLOOKUP(MID(B1096,FIND(":",B1096,F1096+1)+1,2),Employee!$G$1:$H$8,2,0)</f>
        <v>United Kingdom</v>
      </c>
    </row>
    <row r="1097" spans="1:23" x14ac:dyDescent="0.35">
      <c r="A1097" t="str">
        <f t="shared" si="221"/>
        <v>EMP-SM-R15-2019</v>
      </c>
      <c r="B1097" t="s">
        <v>1161</v>
      </c>
      <c r="C1097" t="str">
        <f t="shared" si="224"/>
        <v>N22365</v>
      </c>
      <c r="D1097" t="str">
        <f>VLOOKUP(C1097,Employee!$A$1:$B$1803,2,0)</f>
        <v>Claudia Curtis</v>
      </c>
      <c r="E1097" t="str">
        <f>VLOOKUP(MID(B1097,FIND(":",B1097,FIND(":",B1097)+1)+1,1),Employee!$C$1:$D$1803,2)</f>
        <v>Female</v>
      </c>
      <c r="F1097">
        <f t="shared" si="222"/>
        <v>43</v>
      </c>
      <c r="G1097">
        <f t="shared" si="223"/>
        <v>40</v>
      </c>
      <c r="H1097" t="str">
        <f t="shared" si="225"/>
        <v>R15</v>
      </c>
      <c r="I1097" t="str">
        <f>VLOOKUP(V1097,Guide!$B$12:$C$18,2,0)</f>
        <v>SM</v>
      </c>
      <c r="J1097" s="12" t="str">
        <f t="shared" si="226"/>
        <v>C5</v>
      </c>
      <c r="K1097" s="12">
        <v>33889</v>
      </c>
      <c r="L1097" s="12" t="str">
        <f t="shared" si="227"/>
        <v>Millennial</v>
      </c>
      <c r="M1097">
        <f t="shared" ca="1" si="228"/>
        <v>32</v>
      </c>
      <c r="N1097" s="12">
        <v>43696</v>
      </c>
      <c r="O1097" s="14">
        <f t="shared" ca="1" si="229"/>
        <v>5</v>
      </c>
      <c r="P1097" s="13">
        <v>93185</v>
      </c>
      <c r="Q1097" s="13" t="str">
        <f t="shared" ca="1" si="230"/>
        <v>5 - 10 Year</v>
      </c>
      <c r="R1097" s="3" t="str">
        <f t="shared" ca="1" si="233"/>
        <v>10%</v>
      </c>
      <c r="S1097" s="13">
        <f t="shared" ca="1" si="231"/>
        <v>9318.5</v>
      </c>
      <c r="T1097" s="13">
        <f t="shared" ca="1" si="232"/>
        <v>83866.5</v>
      </c>
      <c r="U1097" t="str">
        <f>VLOOKUP(MID(B1097,G1097,F1097-G1097),Department!$A$1:$C$20,2,0)</f>
        <v>Sales</v>
      </c>
      <c r="V1097" t="str">
        <f>VLOOKUP(U1097,Department!$B$1:$C$20,2,0)</f>
        <v>Sales and Marketing</v>
      </c>
      <c r="W1097" t="str">
        <f>VLOOKUP(MID(B1097,FIND(":",B1097,F1097+1)+1,2),Employee!$G$1:$H$8,2,0)</f>
        <v>Germany</v>
      </c>
    </row>
    <row r="1098" spans="1:23" x14ac:dyDescent="0.35">
      <c r="A1098" t="str">
        <f t="shared" si="221"/>
        <v>EMP-ENG-R4-2019</v>
      </c>
      <c r="B1098" t="s">
        <v>1162</v>
      </c>
      <c r="C1098" t="str">
        <f t="shared" si="224"/>
        <v>N22448</v>
      </c>
      <c r="D1098" t="str">
        <f>VLOOKUP(C1098,Employee!$A$1:$B$1803,2,0)</f>
        <v>Jaime Tate</v>
      </c>
      <c r="E1098" t="str">
        <f>VLOOKUP(MID(B1098,FIND(":",B1098,FIND(":",B1098)+1)+1,1),Employee!$C$1:$D$1803,2)</f>
        <v>Male</v>
      </c>
      <c r="F1098">
        <f t="shared" si="222"/>
        <v>42</v>
      </c>
      <c r="G1098">
        <f t="shared" si="223"/>
        <v>40</v>
      </c>
      <c r="H1098" t="str">
        <f t="shared" si="225"/>
        <v>R4</v>
      </c>
      <c r="I1098" t="str">
        <f>VLOOKUP(V1098,Guide!$B$12:$C$18,2,0)</f>
        <v>ENG</v>
      </c>
      <c r="J1098" s="12" t="str">
        <f t="shared" si="226"/>
        <v>C7</v>
      </c>
      <c r="K1098" s="12">
        <v>34203</v>
      </c>
      <c r="L1098" s="12" t="str">
        <f t="shared" si="227"/>
        <v>Millennial</v>
      </c>
      <c r="M1098">
        <f t="shared" ca="1" si="228"/>
        <v>31</v>
      </c>
      <c r="N1098" s="12">
        <v>43720</v>
      </c>
      <c r="O1098" s="14">
        <f t="shared" ca="1" si="229"/>
        <v>5</v>
      </c>
      <c r="P1098" s="13">
        <v>135867</v>
      </c>
      <c r="Q1098" s="13" t="str">
        <f t="shared" ca="1" si="230"/>
        <v>5 - 10 Year</v>
      </c>
      <c r="R1098" s="3" t="str">
        <f t="shared" ca="1" si="233"/>
        <v>10%</v>
      </c>
      <c r="S1098" s="13">
        <f t="shared" ca="1" si="231"/>
        <v>13586.7</v>
      </c>
      <c r="T1098" s="13">
        <f t="shared" ca="1" si="232"/>
        <v>122280.3</v>
      </c>
      <c r="U1098" t="str">
        <f>VLOOKUP(MID(B1098,G1098,F1098-G1098),Department!$A$1:$C$20,2,0)</f>
        <v>FrontEnd Developer</v>
      </c>
      <c r="V1098" t="str">
        <f>VLOOKUP(U1098,Department!$B$1:$C$20,2,0)</f>
        <v>Engineering and Data</v>
      </c>
      <c r="W1098" t="str">
        <f>VLOOKUP(MID(B1098,FIND(":",B1098,F1098+1)+1,2),Employee!$G$1:$H$8,2,0)</f>
        <v>Argentina</v>
      </c>
    </row>
    <row r="1099" spans="1:23" x14ac:dyDescent="0.35">
      <c r="A1099" t="str">
        <f t="shared" si="221"/>
        <v>EMP-OPR-R11-2018</v>
      </c>
      <c r="B1099" t="s">
        <v>1163</v>
      </c>
      <c r="C1099" t="str">
        <f t="shared" si="224"/>
        <v>N20918</v>
      </c>
      <c r="D1099" t="str">
        <f>VLOOKUP(C1099,Employee!$A$1:$B$1803,2,0)</f>
        <v>Jim Thompson</v>
      </c>
      <c r="E1099" t="str">
        <f>VLOOKUP(MID(B1099,FIND(":",B1099,FIND(":",B1099)+1)+1,1),Employee!$C$1:$D$1803,2)</f>
        <v>Male</v>
      </c>
      <c r="F1099">
        <f t="shared" si="222"/>
        <v>43</v>
      </c>
      <c r="G1099">
        <f t="shared" si="223"/>
        <v>40</v>
      </c>
      <c r="H1099" t="str">
        <f t="shared" si="225"/>
        <v>R11</v>
      </c>
      <c r="I1099" t="str">
        <f>VLOOKUP(V1099,Guide!$B$12:$C$18,2,0)</f>
        <v>OPR</v>
      </c>
      <c r="J1099" s="12" t="str">
        <f t="shared" si="226"/>
        <v>C7</v>
      </c>
      <c r="K1099" s="12">
        <v>33876</v>
      </c>
      <c r="L1099" s="12" t="str">
        <f t="shared" si="227"/>
        <v>Millennial</v>
      </c>
      <c r="M1099">
        <f t="shared" ca="1" si="228"/>
        <v>32</v>
      </c>
      <c r="N1099" s="12">
        <v>43377</v>
      </c>
      <c r="O1099" s="14">
        <f t="shared" ca="1" si="229"/>
        <v>6</v>
      </c>
      <c r="P1099" s="13">
        <v>79449</v>
      </c>
      <c r="Q1099" s="13" t="str">
        <f t="shared" ca="1" si="230"/>
        <v>5 - 10 Year</v>
      </c>
      <c r="R1099" s="3" t="str">
        <f t="shared" ca="1" si="233"/>
        <v>10%</v>
      </c>
      <c r="S1099" s="13">
        <f t="shared" ca="1" si="231"/>
        <v>7944.9000000000005</v>
      </c>
      <c r="T1099" s="13">
        <f t="shared" ca="1" si="232"/>
        <v>71504.100000000006</v>
      </c>
      <c r="U1099" t="str">
        <f>VLOOKUP(MID(B1099,G1099,F1099-G1099),Department!$A$1:$C$20,2,0)</f>
        <v>Technical Support</v>
      </c>
      <c r="V1099" t="str">
        <f>VLOOKUP(U1099,Department!$B$1:$C$20,2,0)</f>
        <v>Operation</v>
      </c>
      <c r="W1099" t="str">
        <f>VLOOKUP(MID(B1099,FIND(":",B1099,F1099+1)+1,2),Employee!$G$1:$H$8,2,0)</f>
        <v>Argentina</v>
      </c>
    </row>
    <row r="1100" spans="1:23" x14ac:dyDescent="0.35">
      <c r="A1100" t="str">
        <f t="shared" si="221"/>
        <v>EMP-SM-R10-2017</v>
      </c>
      <c r="B1100" t="s">
        <v>1164</v>
      </c>
      <c r="C1100" t="str">
        <f t="shared" si="224"/>
        <v>N18960</v>
      </c>
      <c r="D1100" t="str">
        <f>VLOOKUP(C1100,Employee!$A$1:$B$1803,2,0)</f>
        <v>Dane Gaines</v>
      </c>
      <c r="E1100" t="str">
        <f>VLOOKUP(MID(B1100,FIND(":",B1100,FIND(":",B1100)+1)+1,1),Employee!$C$1:$D$1803,2)</f>
        <v>Male</v>
      </c>
      <c r="F1100">
        <f t="shared" si="222"/>
        <v>43</v>
      </c>
      <c r="G1100">
        <f t="shared" si="223"/>
        <v>40</v>
      </c>
      <c r="H1100" t="str">
        <f t="shared" si="225"/>
        <v>R10</v>
      </c>
      <c r="I1100" t="str">
        <f>VLOOKUP(V1100,Guide!$B$12:$C$18,2,0)</f>
        <v>SM</v>
      </c>
      <c r="J1100" s="12" t="str">
        <f t="shared" si="226"/>
        <v>C5</v>
      </c>
      <c r="K1100" s="12">
        <v>32072</v>
      </c>
      <c r="L1100" s="12" t="str">
        <f t="shared" si="227"/>
        <v>Millennial</v>
      </c>
      <c r="M1100">
        <f t="shared" ca="1" si="228"/>
        <v>37</v>
      </c>
      <c r="N1100" s="12">
        <v>42985</v>
      </c>
      <c r="O1100" s="14">
        <f t="shared" ca="1" si="229"/>
        <v>7</v>
      </c>
      <c r="P1100" s="13">
        <v>157816</v>
      </c>
      <c r="Q1100" s="13" t="str">
        <f t="shared" ca="1" si="230"/>
        <v>5 - 10 Year</v>
      </c>
      <c r="R1100" s="3" t="str">
        <f t="shared" ca="1" si="233"/>
        <v>10%</v>
      </c>
      <c r="S1100" s="13">
        <f t="shared" ca="1" si="231"/>
        <v>15781.6</v>
      </c>
      <c r="T1100" s="13">
        <f t="shared" ca="1" si="232"/>
        <v>142034.4</v>
      </c>
      <c r="U1100" t="str">
        <f>VLOOKUP(MID(B1100,G1100,F1100-G1100),Department!$A$1:$C$20,2,0)</f>
        <v>Marketing</v>
      </c>
      <c r="V1100" t="str">
        <f>VLOOKUP(U1100,Department!$B$1:$C$20,2,0)</f>
        <v>Sales and Marketing</v>
      </c>
      <c r="W1100" t="str">
        <f>VLOOKUP(MID(B1100,FIND(":",B1100,F1100+1)+1,2),Employee!$G$1:$H$8,2,0)</f>
        <v>Germany</v>
      </c>
    </row>
    <row r="1101" spans="1:23" x14ac:dyDescent="0.35">
      <c r="A1101" t="str">
        <f t="shared" si="221"/>
        <v>EMP-ENG-R3-2019</v>
      </c>
      <c r="B1101" t="s">
        <v>1165</v>
      </c>
      <c r="C1101" t="str">
        <f t="shared" si="224"/>
        <v>N21849</v>
      </c>
      <c r="D1101" t="str">
        <f>VLOOKUP(C1101,Employee!$A$1:$B$1803,2,0)</f>
        <v>Martin White</v>
      </c>
      <c r="E1101" t="str">
        <f>VLOOKUP(MID(B1101,FIND(":",B1101,FIND(":",B1101)+1)+1,1),Employee!$C$1:$D$1803,2)</f>
        <v>Male</v>
      </c>
      <c r="F1101">
        <f t="shared" si="222"/>
        <v>42</v>
      </c>
      <c r="G1101">
        <f t="shared" si="223"/>
        <v>40</v>
      </c>
      <c r="H1101" t="str">
        <f t="shared" si="225"/>
        <v>R3</v>
      </c>
      <c r="I1101" t="str">
        <f>VLOOKUP(V1101,Guide!$B$12:$C$18,2,0)</f>
        <v>ENG</v>
      </c>
      <c r="J1101" s="12" t="str">
        <f t="shared" si="226"/>
        <v>C2</v>
      </c>
      <c r="K1101" s="12">
        <v>33289</v>
      </c>
      <c r="L1101" s="12" t="str">
        <f t="shared" si="227"/>
        <v>Millennial</v>
      </c>
      <c r="M1101">
        <f t="shared" ca="1" si="228"/>
        <v>34</v>
      </c>
      <c r="N1101" s="12">
        <v>43601</v>
      </c>
      <c r="O1101" s="14">
        <f t="shared" ca="1" si="229"/>
        <v>5</v>
      </c>
      <c r="P1101" s="13">
        <v>260000</v>
      </c>
      <c r="Q1101" s="13" t="str">
        <f t="shared" ca="1" si="230"/>
        <v>5 - 10 Year</v>
      </c>
      <c r="R1101" s="3" t="str">
        <f t="shared" ca="1" si="233"/>
        <v>10%</v>
      </c>
      <c r="S1101" s="13">
        <f t="shared" ca="1" si="231"/>
        <v>26000</v>
      </c>
      <c r="T1101" s="13">
        <f t="shared" ca="1" si="232"/>
        <v>234000</v>
      </c>
      <c r="U1101" t="str">
        <f>VLOOKUP(MID(B1101,G1101,F1101-G1101),Department!$A$1:$C$20,2,0)</f>
        <v>Software Quality Assurance</v>
      </c>
      <c r="V1101" t="str">
        <f>VLOOKUP(U1101,Department!$B$1:$C$20,2,0)</f>
        <v>Engineering and Data</v>
      </c>
      <c r="W1101" t="str">
        <f>VLOOKUP(MID(B1101,FIND(":",B1101,F1101+1)+1,2),Employee!$G$1:$H$8,2,0)</f>
        <v>Canada</v>
      </c>
    </row>
    <row r="1102" spans="1:23" x14ac:dyDescent="0.35">
      <c r="A1102" t="str">
        <f t="shared" si="221"/>
        <v>EMP-OPR-R17-2016</v>
      </c>
      <c r="B1102" t="s">
        <v>1166</v>
      </c>
      <c r="C1102" t="str">
        <f t="shared" si="224"/>
        <v>N17060</v>
      </c>
      <c r="D1102" t="str">
        <f>VLOOKUP(C1102,Employee!$A$1:$B$1803,2,0)</f>
        <v>Freddy Stuart</v>
      </c>
      <c r="E1102" t="str">
        <f>VLOOKUP(MID(B1102,FIND(":",B1102,FIND(":",B1102)+1)+1,1),Employee!$C$1:$D$1803,2)</f>
        <v>Male</v>
      </c>
      <c r="F1102">
        <f t="shared" si="222"/>
        <v>43</v>
      </c>
      <c r="G1102">
        <f t="shared" si="223"/>
        <v>40</v>
      </c>
      <c r="H1102" t="str">
        <f t="shared" si="225"/>
        <v>R17</v>
      </c>
      <c r="I1102" t="str">
        <f>VLOOKUP(V1102,Guide!$B$12:$C$18,2,0)</f>
        <v>OPR</v>
      </c>
      <c r="J1102" s="12" t="str">
        <f t="shared" si="226"/>
        <v>C4</v>
      </c>
      <c r="K1102" s="12">
        <v>33655</v>
      </c>
      <c r="L1102" s="12" t="str">
        <f t="shared" si="227"/>
        <v>Millennial</v>
      </c>
      <c r="M1102">
        <f t="shared" ca="1" si="228"/>
        <v>33</v>
      </c>
      <c r="N1102" s="12">
        <v>42723</v>
      </c>
      <c r="O1102" s="14">
        <f t="shared" ca="1" si="229"/>
        <v>8</v>
      </c>
      <c r="P1102" s="13">
        <v>63789</v>
      </c>
      <c r="Q1102" s="13" t="str">
        <f t="shared" ca="1" si="230"/>
        <v>5 - 10 Year</v>
      </c>
      <c r="R1102" s="3" t="str">
        <f t="shared" ca="1" si="233"/>
        <v>10%</v>
      </c>
      <c r="S1102" s="13">
        <f t="shared" ca="1" si="231"/>
        <v>6378.9000000000005</v>
      </c>
      <c r="T1102" s="13">
        <f t="shared" ca="1" si="232"/>
        <v>57410.1</v>
      </c>
      <c r="U1102" t="str">
        <f>VLOOKUP(MID(B1102,G1102,F1102-G1102),Department!$A$1:$C$20,2,0)</f>
        <v>Database Administrator</v>
      </c>
      <c r="V1102" t="str">
        <f>VLOOKUP(U1102,Department!$B$1:$C$20,2,0)</f>
        <v>Operation</v>
      </c>
      <c r="W1102" t="str">
        <f>VLOOKUP(MID(B1102,FIND(":",B1102,F1102+1)+1,2),Employee!$G$1:$H$8,2,0)</f>
        <v>Australia</v>
      </c>
    </row>
    <row r="1103" spans="1:23" x14ac:dyDescent="0.35">
      <c r="A1103" t="str">
        <f t="shared" si="221"/>
        <v>EMP-SM-R9-2017</v>
      </c>
      <c r="B1103" t="s">
        <v>1167</v>
      </c>
      <c r="C1103" t="str">
        <f t="shared" si="224"/>
        <v>N19485</v>
      </c>
      <c r="D1103" t="str">
        <f>VLOOKUP(C1103,Employee!$A$1:$B$1803,2,0)</f>
        <v>Theodore Burke</v>
      </c>
      <c r="E1103" t="str">
        <f>VLOOKUP(MID(B1103,FIND(":",B1103,FIND(":",B1103)+1)+1,1),Employee!$C$1:$D$1803,2)</f>
        <v>Male</v>
      </c>
      <c r="F1103">
        <f t="shared" si="222"/>
        <v>42</v>
      </c>
      <c r="G1103">
        <f t="shared" si="223"/>
        <v>40</v>
      </c>
      <c r="H1103" t="str">
        <f t="shared" si="225"/>
        <v>R9</v>
      </c>
      <c r="I1103" t="str">
        <f>VLOOKUP(V1103,Guide!$B$12:$C$18,2,0)</f>
        <v>SM</v>
      </c>
      <c r="J1103" s="12" t="str">
        <f t="shared" si="226"/>
        <v>C6</v>
      </c>
      <c r="K1103" s="12">
        <v>32860</v>
      </c>
      <c r="L1103" s="12" t="str">
        <f t="shared" si="227"/>
        <v>Millennial</v>
      </c>
      <c r="M1103">
        <f t="shared" ca="1" si="228"/>
        <v>35</v>
      </c>
      <c r="N1103" s="12">
        <v>43048</v>
      </c>
      <c r="O1103" s="14">
        <f t="shared" ca="1" si="229"/>
        <v>7</v>
      </c>
      <c r="P1103" s="13">
        <v>78797</v>
      </c>
      <c r="Q1103" s="13" t="str">
        <f t="shared" ca="1" si="230"/>
        <v>5 - 10 Year</v>
      </c>
      <c r="R1103" s="3" t="str">
        <f t="shared" ca="1" si="233"/>
        <v>10%</v>
      </c>
      <c r="S1103" s="13">
        <f t="shared" ca="1" si="231"/>
        <v>7879.7000000000007</v>
      </c>
      <c r="T1103" s="13">
        <f t="shared" ca="1" si="232"/>
        <v>70917.3</v>
      </c>
      <c r="U1103" t="str">
        <f>VLOOKUP(MID(B1103,G1103,F1103-G1103),Department!$A$1:$C$20,2,0)</f>
        <v xml:space="preserve">Presales </v>
      </c>
      <c r="V1103" t="str">
        <f>VLOOKUP(U1103,Department!$B$1:$C$20,2,0)</f>
        <v>Sales and Marketing</v>
      </c>
      <c r="W1103" t="str">
        <f>VLOOKUP(MID(B1103,FIND(":",B1103,F1103+1)+1,2),Employee!$G$1:$H$8,2,0)</f>
        <v>France</v>
      </c>
    </row>
    <row r="1104" spans="1:23" x14ac:dyDescent="0.35">
      <c r="A1104" t="str">
        <f t="shared" si="221"/>
        <v>EMP-PM-R14-2019</v>
      </c>
      <c r="B1104" t="s">
        <v>1168</v>
      </c>
      <c r="C1104" t="str">
        <f t="shared" si="224"/>
        <v>N21578</v>
      </c>
      <c r="D1104" t="str">
        <f>VLOOKUP(C1104,Employee!$A$1:$B$1803,2,0)</f>
        <v>Elinor Price</v>
      </c>
      <c r="E1104" t="str">
        <f>VLOOKUP(MID(B1104,FIND(":",B1104,FIND(":",B1104)+1)+1,1),Employee!$C$1:$D$1803,2)</f>
        <v>Female</v>
      </c>
      <c r="F1104">
        <f t="shared" si="222"/>
        <v>43</v>
      </c>
      <c r="G1104">
        <f t="shared" si="223"/>
        <v>40</v>
      </c>
      <c r="H1104" t="str">
        <f t="shared" si="225"/>
        <v>R14</v>
      </c>
      <c r="I1104" t="str">
        <f>VLOOKUP(V1104,Guide!$B$12:$C$18,2,0)</f>
        <v>PM</v>
      </c>
      <c r="J1104" s="12" t="str">
        <f t="shared" si="226"/>
        <v>C1</v>
      </c>
      <c r="K1104" s="12">
        <v>33693</v>
      </c>
      <c r="L1104" s="12" t="str">
        <f t="shared" si="227"/>
        <v>Millennial</v>
      </c>
      <c r="M1104">
        <f t="shared" ca="1" si="228"/>
        <v>32</v>
      </c>
      <c r="N1104" s="12">
        <v>43538</v>
      </c>
      <c r="O1104" s="14">
        <f t="shared" ca="1" si="229"/>
        <v>5</v>
      </c>
      <c r="P1104" s="13">
        <v>80333</v>
      </c>
      <c r="Q1104" s="13" t="str">
        <f t="shared" ca="1" si="230"/>
        <v>5 - 10 Year</v>
      </c>
      <c r="R1104" s="3" t="str">
        <f t="shared" ca="1" si="233"/>
        <v>10%</v>
      </c>
      <c r="S1104" s="13">
        <f t="shared" ca="1" si="231"/>
        <v>8033.3</v>
      </c>
      <c r="T1104" s="13">
        <f t="shared" ca="1" si="232"/>
        <v>72299.7</v>
      </c>
      <c r="U1104" t="str">
        <f>VLOOKUP(MID(B1104,G1104,F1104-G1104),Department!$A$1:$C$20,2,0)</f>
        <v>SEO Specialist</v>
      </c>
      <c r="V1104" t="str">
        <f>VLOOKUP(U1104,Department!$B$1:$C$20,2,0)</f>
        <v>Product Management</v>
      </c>
      <c r="W1104" t="str">
        <f>VLOOKUP(MID(B1104,FIND(":",B1104,F1104+1)+1,2),Employee!$G$1:$H$8,2,0)</f>
        <v>United States Of America</v>
      </c>
    </row>
    <row r="1105" spans="1:23" x14ac:dyDescent="0.35">
      <c r="A1105" t="str">
        <f t="shared" si="221"/>
        <v>EMP-ENG-R13-2017</v>
      </c>
      <c r="B1105" t="s">
        <v>1169</v>
      </c>
      <c r="C1105" t="str">
        <f t="shared" si="224"/>
        <v>N10802</v>
      </c>
      <c r="D1105" t="str">
        <f>VLOOKUP(C1105,Employee!$A$1:$B$1803,2,0)</f>
        <v>Weldon Hurley</v>
      </c>
      <c r="E1105" t="str">
        <f>VLOOKUP(MID(B1105,FIND(":",B1105,FIND(":",B1105)+1)+1,1),Employee!$C$1:$D$1803,2)</f>
        <v>Male</v>
      </c>
      <c r="F1105">
        <f t="shared" si="222"/>
        <v>43</v>
      </c>
      <c r="G1105">
        <f t="shared" si="223"/>
        <v>40</v>
      </c>
      <c r="H1105" t="str">
        <f t="shared" si="225"/>
        <v>R13</v>
      </c>
      <c r="I1105" t="str">
        <f>VLOOKUP(V1105,Guide!$B$12:$C$18,2,0)</f>
        <v>ENG</v>
      </c>
      <c r="J1105" s="12" t="str">
        <f t="shared" si="226"/>
        <v>C7</v>
      </c>
      <c r="K1105" s="12">
        <v>30781</v>
      </c>
      <c r="L1105" s="12" t="str">
        <f t="shared" si="227"/>
        <v>Millennial</v>
      </c>
      <c r="M1105">
        <f t="shared" ca="1" si="228"/>
        <v>40</v>
      </c>
      <c r="N1105" s="12">
        <v>42810</v>
      </c>
      <c r="O1105" s="14">
        <f t="shared" ca="1" si="229"/>
        <v>7</v>
      </c>
      <c r="P1105" s="13">
        <v>232906</v>
      </c>
      <c r="Q1105" s="13" t="str">
        <f t="shared" ca="1" si="230"/>
        <v>5 - 10 Year</v>
      </c>
      <c r="R1105" s="3" t="str">
        <f t="shared" ca="1" si="233"/>
        <v>10%</v>
      </c>
      <c r="S1105" s="13">
        <f t="shared" ca="1" si="231"/>
        <v>23290.600000000002</v>
      </c>
      <c r="T1105" s="13">
        <f t="shared" ca="1" si="232"/>
        <v>209615.4</v>
      </c>
      <c r="U1105" t="str">
        <f>VLOOKUP(MID(B1105,G1105,F1105-G1105),Department!$A$1:$C$20,2,0)</f>
        <v>Data Engineer</v>
      </c>
      <c r="V1105" t="str">
        <f>VLOOKUP(U1105,Department!$B$1:$C$20,2,0)</f>
        <v>Engineering and Data</v>
      </c>
      <c r="W1105" t="str">
        <f>VLOOKUP(MID(B1105,FIND(":",B1105,F1105+1)+1,2),Employee!$G$1:$H$8,2,0)</f>
        <v>Argentina</v>
      </c>
    </row>
    <row r="1106" spans="1:23" x14ac:dyDescent="0.35">
      <c r="A1106" t="str">
        <f t="shared" si="221"/>
        <v>EMP-SM-R10-2014</v>
      </c>
      <c r="B1106" t="s">
        <v>1170</v>
      </c>
      <c r="C1106" t="str">
        <f t="shared" si="224"/>
        <v>N11225</v>
      </c>
      <c r="D1106" t="str">
        <f>VLOOKUP(C1106,Employee!$A$1:$B$1803,2,0)</f>
        <v>Royce Strickland</v>
      </c>
      <c r="E1106" t="str">
        <f>VLOOKUP(MID(B1106,FIND(":",B1106,FIND(":",B1106)+1)+1,1),Employee!$C$1:$D$1803,2)</f>
        <v>Male</v>
      </c>
      <c r="F1106">
        <f t="shared" si="222"/>
        <v>43</v>
      </c>
      <c r="G1106">
        <f t="shared" si="223"/>
        <v>40</v>
      </c>
      <c r="H1106" t="str">
        <f t="shared" si="225"/>
        <v>R10</v>
      </c>
      <c r="I1106" t="str">
        <f>VLOOKUP(V1106,Guide!$B$12:$C$18,2,0)</f>
        <v>SM</v>
      </c>
      <c r="J1106" s="12" t="str">
        <f t="shared" si="226"/>
        <v>C1</v>
      </c>
      <c r="K1106" s="12">
        <v>32295</v>
      </c>
      <c r="L1106" s="12" t="str">
        <f t="shared" si="227"/>
        <v>Millennial</v>
      </c>
      <c r="M1106">
        <f t="shared" ca="1" si="228"/>
        <v>36</v>
      </c>
      <c r="N1106" s="12">
        <v>41911</v>
      </c>
      <c r="O1106" s="14">
        <f t="shared" ca="1" si="229"/>
        <v>10</v>
      </c>
      <c r="P1106" s="13">
        <v>233475</v>
      </c>
      <c r="Q1106" s="13" t="str">
        <f t="shared" ca="1" si="230"/>
        <v>5 - 10 Year</v>
      </c>
      <c r="R1106" s="3" t="str">
        <f t="shared" ca="1" si="233"/>
        <v>10%</v>
      </c>
      <c r="S1106" s="13">
        <f t="shared" ca="1" si="231"/>
        <v>23347.5</v>
      </c>
      <c r="T1106" s="13">
        <f t="shared" ca="1" si="232"/>
        <v>210127.5</v>
      </c>
      <c r="U1106" t="str">
        <f>VLOOKUP(MID(B1106,G1106,F1106-G1106),Department!$A$1:$C$20,2,0)</f>
        <v>Marketing</v>
      </c>
      <c r="V1106" t="str">
        <f>VLOOKUP(U1106,Department!$B$1:$C$20,2,0)</f>
        <v>Sales and Marketing</v>
      </c>
      <c r="W1106" t="str">
        <f>VLOOKUP(MID(B1106,FIND(":",B1106,F1106+1)+1,2),Employee!$G$1:$H$8,2,0)</f>
        <v>United States Of America</v>
      </c>
    </row>
    <row r="1107" spans="1:23" x14ac:dyDescent="0.35">
      <c r="A1107" t="str">
        <f t="shared" si="221"/>
        <v>EMP-OPR-R11-2018</v>
      </c>
      <c r="B1107" t="s">
        <v>1171</v>
      </c>
      <c r="C1107" t="str">
        <f t="shared" si="224"/>
        <v>N20169</v>
      </c>
      <c r="D1107" t="str">
        <f>VLOOKUP(C1107,Employee!$A$1:$B$1803,2,0)</f>
        <v>Jay Palmer</v>
      </c>
      <c r="E1107" t="str">
        <f>VLOOKUP(MID(B1107,FIND(":",B1107,FIND(":",B1107)+1)+1,1),Employee!$C$1:$D$1803,2)</f>
        <v>Male</v>
      </c>
      <c r="F1107">
        <f t="shared" si="222"/>
        <v>43</v>
      </c>
      <c r="G1107">
        <f t="shared" si="223"/>
        <v>40</v>
      </c>
      <c r="H1107" t="str">
        <f t="shared" si="225"/>
        <v>R11</v>
      </c>
      <c r="I1107" t="str">
        <f>VLOOKUP(V1107,Guide!$B$12:$C$18,2,0)</f>
        <v>OPR</v>
      </c>
      <c r="J1107" s="12" t="str">
        <f t="shared" si="226"/>
        <v>C1</v>
      </c>
      <c r="K1107" s="12">
        <v>34193</v>
      </c>
      <c r="L1107" s="12" t="str">
        <f t="shared" si="227"/>
        <v>Millennial</v>
      </c>
      <c r="M1107">
        <f t="shared" ca="1" si="228"/>
        <v>31</v>
      </c>
      <c r="N1107" s="12">
        <v>43230</v>
      </c>
      <c r="O1107" s="14">
        <f t="shared" ca="1" si="229"/>
        <v>6</v>
      </c>
      <c r="P1107" s="13">
        <v>133988</v>
      </c>
      <c r="Q1107" s="13" t="str">
        <f t="shared" ca="1" si="230"/>
        <v>5 - 10 Year</v>
      </c>
      <c r="R1107" s="3" t="str">
        <f t="shared" ca="1" si="233"/>
        <v>10%</v>
      </c>
      <c r="S1107" s="13">
        <f t="shared" ca="1" si="231"/>
        <v>13398.800000000001</v>
      </c>
      <c r="T1107" s="13">
        <f t="shared" ca="1" si="232"/>
        <v>120589.2</v>
      </c>
      <c r="U1107" t="str">
        <f>VLOOKUP(MID(B1107,G1107,F1107-G1107),Department!$A$1:$C$20,2,0)</f>
        <v>Technical Support</v>
      </c>
      <c r="V1107" t="str">
        <f>VLOOKUP(U1107,Department!$B$1:$C$20,2,0)</f>
        <v>Operation</v>
      </c>
      <c r="W1107" t="str">
        <f>VLOOKUP(MID(B1107,FIND(":",B1107,F1107+1)+1,2),Employee!$G$1:$H$8,2,0)</f>
        <v>United States Of America</v>
      </c>
    </row>
    <row r="1108" spans="1:23" x14ac:dyDescent="0.35">
      <c r="A1108" t="str">
        <f t="shared" si="221"/>
        <v>EMP-OPR-R2-2019</v>
      </c>
      <c r="B1108" t="s">
        <v>1172</v>
      </c>
      <c r="C1108" t="str">
        <f t="shared" si="224"/>
        <v>N22394</v>
      </c>
      <c r="D1108" t="str">
        <f>VLOOKUP(C1108,Employee!$A$1:$B$1803,2,0)</f>
        <v>Yvette Buchanan</v>
      </c>
      <c r="E1108" t="str">
        <f>VLOOKUP(MID(B1108,FIND(":",B1108,FIND(":",B1108)+1)+1,1),Employee!$C$1:$D$1803,2)</f>
        <v>Female</v>
      </c>
      <c r="F1108">
        <f t="shared" si="222"/>
        <v>42</v>
      </c>
      <c r="G1108">
        <f t="shared" si="223"/>
        <v>40</v>
      </c>
      <c r="H1108" t="str">
        <f t="shared" si="225"/>
        <v>R2</v>
      </c>
      <c r="I1108" t="str">
        <f>VLOOKUP(V1108,Guide!$B$12:$C$18,2,0)</f>
        <v>OPR</v>
      </c>
      <c r="J1108" s="12" t="str">
        <f t="shared" si="226"/>
        <v>C2</v>
      </c>
      <c r="K1108" s="12">
        <v>33542</v>
      </c>
      <c r="L1108" s="12" t="str">
        <f t="shared" si="227"/>
        <v>Millennial</v>
      </c>
      <c r="M1108">
        <f t="shared" ca="1" si="228"/>
        <v>33</v>
      </c>
      <c r="N1108" s="12">
        <v>43703</v>
      </c>
      <c r="O1108" s="14">
        <f t="shared" ca="1" si="229"/>
        <v>5</v>
      </c>
      <c r="P1108" s="13">
        <v>112646</v>
      </c>
      <c r="Q1108" s="13" t="str">
        <f t="shared" ca="1" si="230"/>
        <v>5 - 10 Year</v>
      </c>
      <c r="R1108" s="3" t="str">
        <f t="shared" ca="1" si="233"/>
        <v>10%</v>
      </c>
      <c r="S1108" s="13">
        <f t="shared" ca="1" si="231"/>
        <v>11264.6</v>
      </c>
      <c r="T1108" s="13">
        <f t="shared" ca="1" si="232"/>
        <v>101381.4</v>
      </c>
      <c r="U1108" t="str">
        <f>VLOOKUP(MID(B1108,G1108,F1108-G1108),Department!$A$1:$C$20,2,0)</f>
        <v>Network Engineer</v>
      </c>
      <c r="V1108" t="str">
        <f>VLOOKUP(U1108,Department!$B$1:$C$20,2,0)</f>
        <v>Operation</v>
      </c>
      <c r="W1108" t="str">
        <f>VLOOKUP(MID(B1108,FIND(":",B1108,F1108+1)+1,2),Employee!$G$1:$H$8,2,0)</f>
        <v>Canada</v>
      </c>
    </row>
    <row r="1109" spans="1:23" x14ac:dyDescent="0.35">
      <c r="A1109" t="str">
        <f t="shared" si="221"/>
        <v>EMP-FN-R19-2018</v>
      </c>
      <c r="B1109" t="s">
        <v>1173</v>
      </c>
      <c r="C1109" t="str">
        <f t="shared" si="224"/>
        <v>N20031</v>
      </c>
      <c r="D1109" t="str">
        <f>VLOOKUP(C1109,Employee!$A$1:$B$1803,2,0)</f>
        <v>Callie Melendez</v>
      </c>
      <c r="E1109" t="str">
        <f>VLOOKUP(MID(B1109,FIND(":",B1109,FIND(":",B1109)+1)+1,1),Employee!$C$1:$D$1803,2)</f>
        <v>Female</v>
      </c>
      <c r="F1109">
        <f t="shared" si="222"/>
        <v>43</v>
      </c>
      <c r="G1109">
        <f t="shared" si="223"/>
        <v>40</v>
      </c>
      <c r="H1109" t="str">
        <f t="shared" si="225"/>
        <v>R19</v>
      </c>
      <c r="I1109" t="str">
        <f>VLOOKUP(V1109,Guide!$B$12:$C$18,2,0)</f>
        <v>FN</v>
      </c>
      <c r="J1109" s="12" t="str">
        <f t="shared" si="226"/>
        <v>C5</v>
      </c>
      <c r="K1109" s="12">
        <v>32235</v>
      </c>
      <c r="L1109" s="12" t="str">
        <f t="shared" si="227"/>
        <v>Millennial</v>
      </c>
      <c r="M1109">
        <f t="shared" ca="1" si="228"/>
        <v>36</v>
      </c>
      <c r="N1109" s="12">
        <v>43192</v>
      </c>
      <c r="O1109" s="14">
        <f t="shared" ca="1" si="229"/>
        <v>6</v>
      </c>
      <c r="P1109" s="13">
        <v>122712</v>
      </c>
      <c r="Q1109" s="13" t="str">
        <f t="shared" ca="1" si="230"/>
        <v>5 - 10 Year</v>
      </c>
      <c r="R1109" s="3" t="str">
        <f t="shared" ca="1" si="233"/>
        <v>10%</v>
      </c>
      <c r="S1109" s="13">
        <f t="shared" ca="1" si="231"/>
        <v>12271.2</v>
      </c>
      <c r="T1109" s="13">
        <f t="shared" ca="1" si="232"/>
        <v>110440.8</v>
      </c>
      <c r="U1109" t="str">
        <f>VLOOKUP(MID(B1109,G1109,F1109-G1109),Department!$A$1:$C$20,2,0)</f>
        <v>Accounting</v>
      </c>
      <c r="V1109" t="str">
        <f>VLOOKUP(U1109,Department!$B$1:$C$20,2,0)</f>
        <v>Finance</v>
      </c>
      <c r="W1109" t="str">
        <f>VLOOKUP(MID(B1109,FIND(":",B1109,F1109+1)+1,2),Employee!$G$1:$H$8,2,0)</f>
        <v>Germany</v>
      </c>
    </row>
    <row r="1110" spans="1:23" x14ac:dyDescent="0.35">
      <c r="A1110" t="str">
        <f t="shared" si="221"/>
        <v>EMP-ENG-R7-2018</v>
      </c>
      <c r="B1110" t="s">
        <v>1174</v>
      </c>
      <c r="C1110" t="str">
        <f t="shared" si="224"/>
        <v>N20069</v>
      </c>
      <c r="D1110" t="str">
        <f>VLOOKUP(C1110,Employee!$A$1:$B$1803,2,0)</f>
        <v>Dina Zavala</v>
      </c>
      <c r="E1110" t="str">
        <f>VLOOKUP(MID(B1110,FIND(":",B1110,FIND(":",B1110)+1)+1,1),Employee!$C$1:$D$1803,2)</f>
        <v>Female</v>
      </c>
      <c r="F1110">
        <f t="shared" si="222"/>
        <v>42</v>
      </c>
      <c r="G1110">
        <f t="shared" si="223"/>
        <v>40</v>
      </c>
      <c r="H1110" t="str">
        <f t="shared" si="225"/>
        <v>R7</v>
      </c>
      <c r="I1110" t="str">
        <f>VLOOKUP(V1110,Guide!$B$12:$C$18,2,0)</f>
        <v>ENG</v>
      </c>
      <c r="J1110" s="12" t="str">
        <f t="shared" si="226"/>
        <v>C1</v>
      </c>
      <c r="K1110" s="12">
        <v>33430</v>
      </c>
      <c r="L1110" s="12" t="str">
        <f t="shared" si="227"/>
        <v>Millennial</v>
      </c>
      <c r="M1110">
        <f t="shared" ca="1" si="228"/>
        <v>33</v>
      </c>
      <c r="N1110" s="12">
        <v>43206</v>
      </c>
      <c r="O1110" s="14">
        <f t="shared" ca="1" si="229"/>
        <v>6</v>
      </c>
      <c r="P1110" s="13">
        <v>80457</v>
      </c>
      <c r="Q1110" s="13" t="str">
        <f t="shared" ca="1" si="230"/>
        <v>5 - 10 Year</v>
      </c>
      <c r="R1110" s="3" t="str">
        <f t="shared" ca="1" si="233"/>
        <v>10%</v>
      </c>
      <c r="S1110" s="13">
        <f t="shared" ca="1" si="231"/>
        <v>8045.7000000000007</v>
      </c>
      <c r="T1110" s="13">
        <f t="shared" ca="1" si="232"/>
        <v>72411.3</v>
      </c>
      <c r="U1110" t="str">
        <f>VLOOKUP(MID(B1110,G1110,F1110-G1110),Department!$A$1:$C$20,2,0)</f>
        <v>AI Engineer</v>
      </c>
      <c r="V1110" t="str">
        <f>VLOOKUP(U1110,Department!$B$1:$C$20,2,0)</f>
        <v>Engineering and Data</v>
      </c>
      <c r="W1110" t="str">
        <f>VLOOKUP(MID(B1110,FIND(":",B1110,F1110+1)+1,2),Employee!$G$1:$H$8,2,0)</f>
        <v>United States Of America</v>
      </c>
    </row>
    <row r="1111" spans="1:23" x14ac:dyDescent="0.35">
      <c r="A1111" t="str">
        <f t="shared" si="221"/>
        <v>EMP-ENG-R7-2019</v>
      </c>
      <c r="B1111" t="s">
        <v>1175</v>
      </c>
      <c r="C1111" t="str">
        <f t="shared" si="224"/>
        <v>N21177</v>
      </c>
      <c r="D1111" t="str">
        <f>VLOOKUP(C1111,Employee!$A$1:$B$1803,2,0)</f>
        <v>Jesse Shaffer</v>
      </c>
      <c r="E1111" t="str">
        <f>VLOOKUP(MID(B1111,FIND(":",B1111,FIND(":",B1111)+1)+1,1),Employee!$C$1:$D$1803,2)</f>
        <v>Male</v>
      </c>
      <c r="F1111">
        <f t="shared" si="222"/>
        <v>42</v>
      </c>
      <c r="G1111">
        <f t="shared" si="223"/>
        <v>40</v>
      </c>
      <c r="H1111" t="str">
        <f t="shared" si="225"/>
        <v>R7</v>
      </c>
      <c r="I1111" t="str">
        <f>VLOOKUP(V1111,Guide!$B$12:$C$18,2,0)</f>
        <v>ENG</v>
      </c>
      <c r="J1111" s="12" t="str">
        <f t="shared" si="226"/>
        <v>C6</v>
      </c>
      <c r="K1111" s="12">
        <v>32989</v>
      </c>
      <c r="L1111" s="12" t="str">
        <f t="shared" si="227"/>
        <v>Millennial</v>
      </c>
      <c r="M1111">
        <f t="shared" ca="1" si="228"/>
        <v>34</v>
      </c>
      <c r="N1111" s="12">
        <v>43591</v>
      </c>
      <c r="O1111" s="14">
        <f t="shared" ca="1" si="229"/>
        <v>5</v>
      </c>
      <c r="P1111" s="13">
        <v>104185</v>
      </c>
      <c r="Q1111" s="13" t="str">
        <f t="shared" ca="1" si="230"/>
        <v>5 - 10 Year</v>
      </c>
      <c r="R1111" s="3" t="str">
        <f t="shared" ca="1" si="233"/>
        <v>10%</v>
      </c>
      <c r="S1111" s="13">
        <f t="shared" ca="1" si="231"/>
        <v>10418.5</v>
      </c>
      <c r="T1111" s="13">
        <f t="shared" ca="1" si="232"/>
        <v>93766.5</v>
      </c>
      <c r="U1111" t="str">
        <f>VLOOKUP(MID(B1111,G1111,F1111-G1111),Department!$A$1:$C$20,2,0)</f>
        <v>AI Engineer</v>
      </c>
      <c r="V1111" t="str">
        <f>VLOOKUP(U1111,Department!$B$1:$C$20,2,0)</f>
        <v>Engineering and Data</v>
      </c>
      <c r="W1111" t="str">
        <f>VLOOKUP(MID(B1111,FIND(":",B1111,F1111+1)+1,2),Employee!$G$1:$H$8,2,0)</f>
        <v>France</v>
      </c>
    </row>
    <row r="1112" spans="1:23" x14ac:dyDescent="0.35">
      <c r="A1112" t="str">
        <f t="shared" si="221"/>
        <v>EMP-PM-R14-2015</v>
      </c>
      <c r="B1112" t="s">
        <v>1176</v>
      </c>
      <c r="C1112" t="str">
        <f t="shared" si="224"/>
        <v>N15483</v>
      </c>
      <c r="D1112" t="str">
        <f>VLOOKUP(C1112,Employee!$A$1:$B$1803,2,0)</f>
        <v>Dirk Reed</v>
      </c>
      <c r="E1112" t="str">
        <f>VLOOKUP(MID(B1112,FIND(":",B1112,FIND(":",B1112)+1)+1,1),Employee!$C$1:$D$1803,2)</f>
        <v>Male</v>
      </c>
      <c r="F1112">
        <f t="shared" si="222"/>
        <v>43</v>
      </c>
      <c r="G1112">
        <f t="shared" si="223"/>
        <v>40</v>
      </c>
      <c r="H1112" t="str">
        <f t="shared" si="225"/>
        <v>R14</v>
      </c>
      <c r="I1112" t="str">
        <f>VLOOKUP(V1112,Guide!$B$12:$C$18,2,0)</f>
        <v>PM</v>
      </c>
      <c r="J1112" s="12" t="str">
        <f t="shared" si="226"/>
        <v>C5</v>
      </c>
      <c r="K1112" s="12">
        <v>31835</v>
      </c>
      <c r="L1112" s="12" t="str">
        <f t="shared" si="227"/>
        <v>Millennial</v>
      </c>
      <c r="M1112">
        <f t="shared" ca="1" si="228"/>
        <v>37</v>
      </c>
      <c r="N1112" s="12">
        <v>42366</v>
      </c>
      <c r="O1112" s="14">
        <f t="shared" ca="1" si="229"/>
        <v>9</v>
      </c>
      <c r="P1112" s="13">
        <v>105715</v>
      </c>
      <c r="Q1112" s="13" t="str">
        <f t="shared" ca="1" si="230"/>
        <v>5 - 10 Year</v>
      </c>
      <c r="R1112" s="3" t="str">
        <f t="shared" ca="1" si="233"/>
        <v>10%</v>
      </c>
      <c r="S1112" s="13">
        <f t="shared" ca="1" si="231"/>
        <v>10571.5</v>
      </c>
      <c r="T1112" s="13">
        <f t="shared" ca="1" si="232"/>
        <v>95143.5</v>
      </c>
      <c r="U1112" t="str">
        <f>VLOOKUP(MID(B1112,G1112,F1112-G1112),Department!$A$1:$C$20,2,0)</f>
        <v>SEO Specialist</v>
      </c>
      <c r="V1112" t="str">
        <f>VLOOKUP(U1112,Department!$B$1:$C$20,2,0)</f>
        <v>Product Management</v>
      </c>
      <c r="W1112" t="str">
        <f>VLOOKUP(MID(B1112,FIND(":",B1112,F1112+1)+1,2),Employee!$G$1:$H$8,2,0)</f>
        <v>Germany</v>
      </c>
    </row>
    <row r="1113" spans="1:23" x14ac:dyDescent="0.35">
      <c r="A1113" t="str">
        <f t="shared" si="221"/>
        <v>EMP-ENG-R1-2017</v>
      </c>
      <c r="B1113" t="s">
        <v>1177</v>
      </c>
      <c r="C1113" t="str">
        <f t="shared" si="224"/>
        <v>N17416</v>
      </c>
      <c r="D1113" t="str">
        <f>VLOOKUP(C1113,Employee!$A$1:$B$1803,2,0)</f>
        <v>Hyman Morales</v>
      </c>
      <c r="E1113" t="str">
        <f>VLOOKUP(MID(B1113,FIND(":",B1113,FIND(":",B1113)+1)+1,1),Employee!$C$1:$D$1803,2)</f>
        <v>Male</v>
      </c>
      <c r="F1113">
        <f t="shared" si="222"/>
        <v>42</v>
      </c>
      <c r="G1113">
        <f t="shared" si="223"/>
        <v>40</v>
      </c>
      <c r="H1113" t="str">
        <f t="shared" si="225"/>
        <v>R1</v>
      </c>
      <c r="I1113" t="str">
        <f>VLOOKUP(V1113,Guide!$B$12:$C$18,2,0)</f>
        <v>ENG</v>
      </c>
      <c r="J1113" s="12" t="str">
        <f t="shared" si="226"/>
        <v>C7</v>
      </c>
      <c r="K1113" s="12">
        <v>33380</v>
      </c>
      <c r="L1113" s="12" t="str">
        <f t="shared" si="227"/>
        <v>Millennial</v>
      </c>
      <c r="M1113">
        <f t="shared" ca="1" si="228"/>
        <v>33</v>
      </c>
      <c r="N1113" s="12">
        <v>42796</v>
      </c>
      <c r="O1113" s="14">
        <f t="shared" ca="1" si="229"/>
        <v>7</v>
      </c>
      <c r="P1113" s="13">
        <v>118232</v>
      </c>
      <c r="Q1113" s="13" t="str">
        <f t="shared" ca="1" si="230"/>
        <v>5 - 10 Year</v>
      </c>
      <c r="R1113" s="3" t="str">
        <f t="shared" ca="1" si="233"/>
        <v>10%</v>
      </c>
      <c r="S1113" s="13">
        <f t="shared" ca="1" si="231"/>
        <v>11823.2</v>
      </c>
      <c r="T1113" s="13">
        <f t="shared" ca="1" si="232"/>
        <v>106408.8</v>
      </c>
      <c r="U1113" t="str">
        <f>VLOOKUP(MID(B1113,G1113,F1113-G1113),Department!$A$1:$C$20,2,0)</f>
        <v>BackEnd Developer</v>
      </c>
      <c r="V1113" t="str">
        <f>VLOOKUP(U1113,Department!$B$1:$C$20,2,0)</f>
        <v>Engineering and Data</v>
      </c>
      <c r="W1113" t="str">
        <f>VLOOKUP(MID(B1113,FIND(":",B1113,F1113+1)+1,2),Employee!$G$1:$H$8,2,0)</f>
        <v>Argentina</v>
      </c>
    </row>
    <row r="1114" spans="1:23" x14ac:dyDescent="0.35">
      <c r="A1114" t="str">
        <f t="shared" si="221"/>
        <v>EMP-SM-R9-2019</v>
      </c>
      <c r="B1114" t="s">
        <v>1178</v>
      </c>
      <c r="C1114" t="str">
        <f t="shared" si="224"/>
        <v>N22245</v>
      </c>
      <c r="D1114" t="str">
        <f>VLOOKUP(C1114,Employee!$A$1:$B$1803,2,0)</f>
        <v>Zachery Friedman</v>
      </c>
      <c r="E1114" t="str">
        <f>VLOOKUP(MID(B1114,FIND(":",B1114,FIND(":",B1114)+1)+1,1),Employee!$C$1:$D$1803,2)</f>
        <v>Male</v>
      </c>
      <c r="F1114">
        <f t="shared" si="222"/>
        <v>42</v>
      </c>
      <c r="G1114">
        <f t="shared" si="223"/>
        <v>40</v>
      </c>
      <c r="H1114" t="str">
        <f t="shared" si="225"/>
        <v>R9</v>
      </c>
      <c r="I1114" t="str">
        <f>VLOOKUP(V1114,Guide!$B$12:$C$18,2,0)</f>
        <v>SM</v>
      </c>
      <c r="J1114" s="12" t="str">
        <f t="shared" si="226"/>
        <v>C3</v>
      </c>
      <c r="K1114" s="12">
        <v>34265</v>
      </c>
      <c r="L1114" s="12" t="str">
        <f t="shared" si="227"/>
        <v>Millennial</v>
      </c>
      <c r="M1114">
        <f t="shared" ca="1" si="228"/>
        <v>31</v>
      </c>
      <c r="N1114" s="12">
        <v>43671</v>
      </c>
      <c r="O1114" s="14">
        <f t="shared" ca="1" si="229"/>
        <v>5</v>
      </c>
      <c r="P1114" s="13">
        <v>118122</v>
      </c>
      <c r="Q1114" s="13" t="str">
        <f t="shared" ca="1" si="230"/>
        <v>5 - 10 Year</v>
      </c>
      <c r="R1114" s="3" t="str">
        <f t="shared" ca="1" si="233"/>
        <v>10%</v>
      </c>
      <c r="S1114" s="13">
        <f t="shared" ca="1" si="231"/>
        <v>11812.2</v>
      </c>
      <c r="T1114" s="13">
        <f t="shared" ca="1" si="232"/>
        <v>106309.8</v>
      </c>
      <c r="U1114" t="str">
        <f>VLOOKUP(MID(B1114,G1114,F1114-G1114),Department!$A$1:$C$20,2,0)</f>
        <v xml:space="preserve">Presales </v>
      </c>
      <c r="V1114" t="str">
        <f>VLOOKUP(U1114,Department!$B$1:$C$20,2,0)</f>
        <v>Sales and Marketing</v>
      </c>
      <c r="W1114" t="str">
        <f>VLOOKUP(MID(B1114,FIND(":",B1114,F1114+1)+1,2),Employee!$G$1:$H$8,2,0)</f>
        <v>United Kingdom</v>
      </c>
    </row>
    <row r="1115" spans="1:23" x14ac:dyDescent="0.35">
      <c r="A1115" t="str">
        <f t="shared" si="221"/>
        <v>EMP-SM-R10-2019</v>
      </c>
      <c r="B1115" t="s">
        <v>1179</v>
      </c>
      <c r="C1115" t="str">
        <f t="shared" si="224"/>
        <v>N20820</v>
      </c>
      <c r="D1115" t="str">
        <f>VLOOKUP(C1115,Employee!$A$1:$B$1803,2,0)</f>
        <v>Ladonna Berry</v>
      </c>
      <c r="E1115" t="str">
        <f>VLOOKUP(MID(B1115,FIND(":",B1115,FIND(":",B1115)+1)+1,1),Employee!$C$1:$D$1803,2)</f>
        <v>Female</v>
      </c>
      <c r="F1115">
        <f t="shared" si="222"/>
        <v>43</v>
      </c>
      <c r="G1115">
        <f t="shared" si="223"/>
        <v>40</v>
      </c>
      <c r="H1115" t="str">
        <f t="shared" si="225"/>
        <v>R10</v>
      </c>
      <c r="I1115" t="str">
        <f>VLOOKUP(V1115,Guide!$B$12:$C$18,2,0)</f>
        <v>SM</v>
      </c>
      <c r="J1115" s="12" t="str">
        <f t="shared" si="226"/>
        <v>C4</v>
      </c>
      <c r="K1115" s="12">
        <v>33165</v>
      </c>
      <c r="L1115" s="12" t="str">
        <f t="shared" si="227"/>
        <v>Millennial</v>
      </c>
      <c r="M1115">
        <f t="shared" ca="1" si="228"/>
        <v>34</v>
      </c>
      <c r="N1115" s="12">
        <v>43629</v>
      </c>
      <c r="O1115" s="14">
        <f t="shared" ca="1" si="229"/>
        <v>5</v>
      </c>
      <c r="P1115" s="13">
        <v>66683</v>
      </c>
      <c r="Q1115" s="13" t="str">
        <f t="shared" ca="1" si="230"/>
        <v>5 - 10 Year</v>
      </c>
      <c r="R1115" s="3" t="str">
        <f t="shared" ca="1" si="233"/>
        <v>10%</v>
      </c>
      <c r="S1115" s="13">
        <f t="shared" ca="1" si="231"/>
        <v>6668.3</v>
      </c>
      <c r="T1115" s="13">
        <f t="shared" ca="1" si="232"/>
        <v>60014.7</v>
      </c>
      <c r="U1115" t="str">
        <f>VLOOKUP(MID(B1115,G1115,F1115-G1115),Department!$A$1:$C$20,2,0)</f>
        <v>Marketing</v>
      </c>
      <c r="V1115" t="str">
        <f>VLOOKUP(U1115,Department!$B$1:$C$20,2,0)</f>
        <v>Sales and Marketing</v>
      </c>
      <c r="W1115" t="str">
        <f>VLOOKUP(MID(B1115,FIND(":",B1115,F1115+1)+1,2),Employee!$G$1:$H$8,2,0)</f>
        <v>Australia</v>
      </c>
    </row>
    <row r="1116" spans="1:23" x14ac:dyDescent="0.35">
      <c r="A1116" t="str">
        <f t="shared" si="221"/>
        <v>EMP-ENG-R4-2018</v>
      </c>
      <c r="B1116" t="s">
        <v>1180</v>
      </c>
      <c r="C1116" t="str">
        <f t="shared" si="224"/>
        <v>N20465</v>
      </c>
      <c r="D1116" t="str">
        <f>VLOOKUP(C1116,Employee!$A$1:$B$1803,2,0)</f>
        <v>Jenifer Montgomery</v>
      </c>
      <c r="E1116" t="str">
        <f>VLOOKUP(MID(B1116,FIND(":",B1116,FIND(":",B1116)+1)+1,1),Employee!$C$1:$D$1803,2)</f>
        <v>Female</v>
      </c>
      <c r="F1116">
        <f t="shared" si="222"/>
        <v>42</v>
      </c>
      <c r="G1116">
        <f t="shared" si="223"/>
        <v>40</v>
      </c>
      <c r="H1116" t="str">
        <f t="shared" si="225"/>
        <v>R4</v>
      </c>
      <c r="I1116" t="str">
        <f>VLOOKUP(V1116,Guide!$B$12:$C$18,2,0)</f>
        <v>ENG</v>
      </c>
      <c r="J1116" s="12" t="str">
        <f t="shared" si="226"/>
        <v>C3</v>
      </c>
      <c r="K1116" s="12">
        <v>34208</v>
      </c>
      <c r="L1116" s="12" t="str">
        <f t="shared" si="227"/>
        <v>Millennial</v>
      </c>
      <c r="M1116">
        <f t="shared" ca="1" si="228"/>
        <v>31</v>
      </c>
      <c r="N1116" s="12">
        <v>43279</v>
      </c>
      <c r="O1116" s="14">
        <f t="shared" ca="1" si="229"/>
        <v>6</v>
      </c>
      <c r="P1116" s="13">
        <v>122841</v>
      </c>
      <c r="Q1116" s="13" t="str">
        <f t="shared" ca="1" si="230"/>
        <v>5 - 10 Year</v>
      </c>
      <c r="R1116" s="3" t="str">
        <f t="shared" ca="1" si="233"/>
        <v>10%</v>
      </c>
      <c r="S1116" s="13">
        <f t="shared" ca="1" si="231"/>
        <v>12284.1</v>
      </c>
      <c r="T1116" s="13">
        <f t="shared" ca="1" si="232"/>
        <v>110556.9</v>
      </c>
      <c r="U1116" t="str">
        <f>VLOOKUP(MID(B1116,G1116,F1116-G1116),Department!$A$1:$C$20,2,0)</f>
        <v>FrontEnd Developer</v>
      </c>
      <c r="V1116" t="str">
        <f>VLOOKUP(U1116,Department!$B$1:$C$20,2,0)</f>
        <v>Engineering and Data</v>
      </c>
      <c r="W1116" t="str">
        <f>VLOOKUP(MID(B1116,FIND(":",B1116,F1116+1)+1,2),Employee!$G$1:$H$8,2,0)</f>
        <v>United Kingdom</v>
      </c>
    </row>
    <row r="1117" spans="1:23" x14ac:dyDescent="0.35">
      <c r="A1117" t="str">
        <f t="shared" si="221"/>
        <v>EMP-OPR-R2-2018</v>
      </c>
      <c r="B1117" t="s">
        <v>1181</v>
      </c>
      <c r="C1117" t="str">
        <f t="shared" si="224"/>
        <v>N19711</v>
      </c>
      <c r="D1117" t="str">
        <f>VLOOKUP(C1117,Employee!$A$1:$B$1803,2,0)</f>
        <v>Robby Blevins</v>
      </c>
      <c r="E1117" t="str">
        <f>VLOOKUP(MID(B1117,FIND(":",B1117,FIND(":",B1117)+1)+1,1),Employee!$C$1:$D$1803,2)</f>
        <v>Male</v>
      </c>
      <c r="F1117">
        <f t="shared" si="222"/>
        <v>42</v>
      </c>
      <c r="G1117">
        <f t="shared" si="223"/>
        <v>40</v>
      </c>
      <c r="H1117" t="str">
        <f t="shared" si="225"/>
        <v>R2</v>
      </c>
      <c r="I1117" t="str">
        <f>VLOOKUP(V1117,Guide!$B$12:$C$18,2,0)</f>
        <v>OPR</v>
      </c>
      <c r="J1117" s="12" t="str">
        <f t="shared" si="226"/>
        <v>C4</v>
      </c>
      <c r="K1117" s="12">
        <v>34010</v>
      </c>
      <c r="L1117" s="12" t="str">
        <f t="shared" si="227"/>
        <v>Millennial</v>
      </c>
      <c r="M1117">
        <f t="shared" ca="1" si="228"/>
        <v>32</v>
      </c>
      <c r="N1117" s="12">
        <v>43108</v>
      </c>
      <c r="O1117" s="14">
        <f t="shared" ca="1" si="229"/>
        <v>7</v>
      </c>
      <c r="P1117" s="13">
        <v>117050</v>
      </c>
      <c r="Q1117" s="13" t="str">
        <f t="shared" ca="1" si="230"/>
        <v>5 - 10 Year</v>
      </c>
      <c r="R1117" s="3" t="str">
        <f t="shared" ca="1" si="233"/>
        <v>10%</v>
      </c>
      <c r="S1117" s="13">
        <f t="shared" ca="1" si="231"/>
        <v>11705</v>
      </c>
      <c r="T1117" s="13">
        <f t="shared" ca="1" si="232"/>
        <v>105345</v>
      </c>
      <c r="U1117" t="str">
        <f>VLOOKUP(MID(B1117,G1117,F1117-G1117),Department!$A$1:$C$20,2,0)</f>
        <v>Network Engineer</v>
      </c>
      <c r="V1117" t="str">
        <f>VLOOKUP(U1117,Department!$B$1:$C$20,2,0)</f>
        <v>Operation</v>
      </c>
      <c r="W1117" t="str">
        <f>VLOOKUP(MID(B1117,FIND(":",B1117,F1117+1)+1,2),Employee!$G$1:$H$8,2,0)</f>
        <v>Australia</v>
      </c>
    </row>
    <row r="1118" spans="1:23" x14ac:dyDescent="0.35">
      <c r="A1118" t="str">
        <f t="shared" si="221"/>
        <v>EMP-ENG-R12-2016</v>
      </c>
      <c r="B1118" t="s">
        <v>1182</v>
      </c>
      <c r="C1118" t="str">
        <f t="shared" si="224"/>
        <v>N14653</v>
      </c>
      <c r="D1118" t="str">
        <f>VLOOKUP(C1118,Employee!$A$1:$B$1803,2,0)</f>
        <v>Oliver Vaughn</v>
      </c>
      <c r="E1118" t="str">
        <f>VLOOKUP(MID(B1118,FIND(":",B1118,FIND(":",B1118)+1)+1,1),Employee!$C$1:$D$1803,2)</f>
        <v>Male</v>
      </c>
      <c r="F1118">
        <f t="shared" si="222"/>
        <v>43</v>
      </c>
      <c r="G1118">
        <f t="shared" si="223"/>
        <v>40</v>
      </c>
      <c r="H1118" t="str">
        <f t="shared" si="225"/>
        <v>R12</v>
      </c>
      <c r="I1118" t="str">
        <f>VLOOKUP(V1118,Guide!$B$12:$C$18,2,0)</f>
        <v>ENG</v>
      </c>
      <c r="J1118" s="12" t="str">
        <f t="shared" si="226"/>
        <v>C2</v>
      </c>
      <c r="K1118" s="12">
        <v>31991</v>
      </c>
      <c r="L1118" s="12" t="str">
        <f t="shared" si="227"/>
        <v>Millennial</v>
      </c>
      <c r="M1118">
        <f t="shared" ca="1" si="228"/>
        <v>37</v>
      </c>
      <c r="N1118" s="12">
        <v>42461</v>
      </c>
      <c r="O1118" s="14">
        <f t="shared" ca="1" si="229"/>
        <v>8</v>
      </c>
      <c r="P1118" s="13">
        <v>93798</v>
      </c>
      <c r="Q1118" s="13" t="str">
        <f t="shared" ca="1" si="230"/>
        <v>5 - 10 Year</v>
      </c>
      <c r="R1118" s="3" t="str">
        <f t="shared" ca="1" si="233"/>
        <v>10%</v>
      </c>
      <c r="S1118" s="13">
        <f t="shared" ca="1" si="231"/>
        <v>9379.8000000000011</v>
      </c>
      <c r="T1118" s="13">
        <f t="shared" ca="1" si="232"/>
        <v>84418.2</v>
      </c>
      <c r="U1118" t="str">
        <f>VLOOKUP(MID(B1118,G1118,F1118-G1118),Department!$A$1:$C$20,2,0)</f>
        <v>Data Analyst</v>
      </c>
      <c r="V1118" t="str">
        <f>VLOOKUP(U1118,Department!$B$1:$C$20,2,0)</f>
        <v>Engineering and Data</v>
      </c>
      <c r="W1118" t="str">
        <f>VLOOKUP(MID(B1118,FIND(":",B1118,F1118+1)+1,2),Employee!$G$1:$H$8,2,0)</f>
        <v>Canada</v>
      </c>
    </row>
    <row r="1119" spans="1:23" x14ac:dyDescent="0.35">
      <c r="A1119" t="str">
        <f t="shared" si="221"/>
        <v>EMP-OPR-R8-2016</v>
      </c>
      <c r="B1119" t="s">
        <v>1183</v>
      </c>
      <c r="C1119" t="str">
        <f t="shared" si="224"/>
        <v>N11584</v>
      </c>
      <c r="D1119" t="str">
        <f>VLOOKUP(C1119,Employee!$A$1:$B$1803,2,0)</f>
        <v>Marina Potter</v>
      </c>
      <c r="E1119" t="str">
        <f>VLOOKUP(MID(B1119,FIND(":",B1119,FIND(":",B1119)+1)+1,1),Employee!$C$1:$D$1803,2)</f>
        <v>Female</v>
      </c>
      <c r="F1119">
        <f t="shared" si="222"/>
        <v>42</v>
      </c>
      <c r="G1119">
        <f t="shared" si="223"/>
        <v>40</v>
      </c>
      <c r="H1119" t="str">
        <f t="shared" si="225"/>
        <v>R8</v>
      </c>
      <c r="I1119" t="str">
        <f>VLOOKUP(V1119,Guide!$B$12:$C$18,2,0)</f>
        <v>OPR</v>
      </c>
      <c r="J1119" s="12" t="str">
        <f t="shared" si="226"/>
        <v>C1</v>
      </c>
      <c r="K1119" s="12">
        <v>33764</v>
      </c>
      <c r="L1119" s="12" t="str">
        <f t="shared" si="227"/>
        <v>Millennial</v>
      </c>
      <c r="M1119">
        <f t="shared" ca="1" si="228"/>
        <v>32</v>
      </c>
      <c r="N1119" s="12">
        <v>42579</v>
      </c>
      <c r="O1119" s="14">
        <f t="shared" ca="1" si="229"/>
        <v>8</v>
      </c>
      <c r="P1119" s="13">
        <v>125306</v>
      </c>
      <c r="Q1119" s="13" t="str">
        <f t="shared" ca="1" si="230"/>
        <v>5 - 10 Year</v>
      </c>
      <c r="R1119" s="3" t="str">
        <f t="shared" ca="1" si="233"/>
        <v>10%</v>
      </c>
      <c r="S1119" s="13">
        <f t="shared" ca="1" si="231"/>
        <v>12530.6</v>
      </c>
      <c r="T1119" s="13">
        <f t="shared" ca="1" si="232"/>
        <v>112775.4</v>
      </c>
      <c r="U1119" t="str">
        <f>VLOOKUP(MID(B1119,G1119,F1119-G1119),Department!$A$1:$C$20,2,0)</f>
        <v>DevOps Engineer</v>
      </c>
      <c r="V1119" t="str">
        <f>VLOOKUP(U1119,Department!$B$1:$C$20,2,0)</f>
        <v>Operation</v>
      </c>
      <c r="W1119" t="str">
        <f>VLOOKUP(MID(B1119,FIND(":",B1119,F1119+1)+1,2),Employee!$G$1:$H$8,2,0)</f>
        <v>United States Of America</v>
      </c>
    </row>
    <row r="1120" spans="1:23" x14ac:dyDescent="0.35">
      <c r="A1120" t="str">
        <f t="shared" si="221"/>
        <v>EMP-PM-R6-2018</v>
      </c>
      <c r="B1120" t="s">
        <v>1184</v>
      </c>
      <c r="C1120" t="str">
        <f t="shared" si="224"/>
        <v>N20308</v>
      </c>
      <c r="D1120" t="str">
        <f>VLOOKUP(C1120,Employee!$A$1:$B$1803,2,0)</f>
        <v>Robt Walters</v>
      </c>
      <c r="E1120" t="str">
        <f>VLOOKUP(MID(B1120,FIND(":",B1120,FIND(":",B1120)+1)+1,1),Employee!$C$1:$D$1803,2)</f>
        <v>Male</v>
      </c>
      <c r="F1120">
        <f t="shared" si="222"/>
        <v>42</v>
      </c>
      <c r="G1120">
        <f t="shared" si="223"/>
        <v>40</v>
      </c>
      <c r="H1120" t="str">
        <f t="shared" si="225"/>
        <v>R6</v>
      </c>
      <c r="I1120" t="str">
        <f>VLOOKUP(V1120,Guide!$B$12:$C$18,2,0)</f>
        <v>PM</v>
      </c>
      <c r="J1120" s="12" t="str">
        <f t="shared" si="226"/>
        <v>C3</v>
      </c>
      <c r="K1120" s="12">
        <v>32417</v>
      </c>
      <c r="L1120" s="12" t="str">
        <f t="shared" si="227"/>
        <v>Millennial</v>
      </c>
      <c r="M1120">
        <f t="shared" ca="1" si="228"/>
        <v>36</v>
      </c>
      <c r="N1120" s="12">
        <v>43248</v>
      </c>
      <c r="O1120" s="14">
        <f t="shared" ca="1" si="229"/>
        <v>6</v>
      </c>
      <c r="P1120" s="13">
        <v>79035</v>
      </c>
      <c r="Q1120" s="13" t="str">
        <f t="shared" ca="1" si="230"/>
        <v>5 - 10 Year</v>
      </c>
      <c r="R1120" s="3" t="str">
        <f t="shared" ca="1" si="233"/>
        <v>10%</v>
      </c>
      <c r="S1120" s="13">
        <f t="shared" ca="1" si="231"/>
        <v>7903.5</v>
      </c>
      <c r="T1120" s="13">
        <f t="shared" ca="1" si="232"/>
        <v>71131.5</v>
      </c>
      <c r="U1120" t="str">
        <f>VLOOKUP(MID(B1120,G1120,F1120-G1120),Department!$A$1:$C$20,2,0)</f>
        <v>UI/UX</v>
      </c>
      <c r="V1120" t="str">
        <f>VLOOKUP(U1120,Department!$B$1:$C$20,2,0)</f>
        <v>Product Management</v>
      </c>
      <c r="W1120" t="str">
        <f>VLOOKUP(MID(B1120,FIND(":",B1120,F1120+1)+1,2),Employee!$G$1:$H$8,2,0)</f>
        <v>United Kingdom</v>
      </c>
    </row>
    <row r="1121" spans="1:23" x14ac:dyDescent="0.35">
      <c r="A1121" t="str">
        <f t="shared" si="221"/>
        <v>EMP-PM-R6-2018</v>
      </c>
      <c r="B1121" t="s">
        <v>1185</v>
      </c>
      <c r="C1121" t="str">
        <f t="shared" si="224"/>
        <v>N19938</v>
      </c>
      <c r="D1121" t="str">
        <f>VLOOKUP(C1121,Employee!$A$1:$B$1803,2,0)</f>
        <v>Jarrod Cooley</v>
      </c>
      <c r="E1121" t="str">
        <f>VLOOKUP(MID(B1121,FIND(":",B1121,FIND(":",B1121)+1)+1,1),Employee!$C$1:$D$1803,2)</f>
        <v>Male</v>
      </c>
      <c r="F1121">
        <f t="shared" si="222"/>
        <v>42</v>
      </c>
      <c r="G1121">
        <f t="shared" si="223"/>
        <v>40</v>
      </c>
      <c r="H1121" t="str">
        <f t="shared" si="225"/>
        <v>R6</v>
      </c>
      <c r="I1121" t="str">
        <f>VLOOKUP(V1121,Guide!$B$12:$C$18,2,0)</f>
        <v>PM</v>
      </c>
      <c r="J1121" s="12" t="str">
        <f t="shared" si="226"/>
        <v>C3</v>
      </c>
      <c r="K1121" s="12">
        <v>33610</v>
      </c>
      <c r="L1121" s="12" t="str">
        <f t="shared" si="227"/>
        <v>Millennial</v>
      </c>
      <c r="M1121">
        <f t="shared" ca="1" si="228"/>
        <v>33</v>
      </c>
      <c r="N1121" s="12">
        <v>43164</v>
      </c>
      <c r="O1121" s="14">
        <f t="shared" ca="1" si="229"/>
        <v>6</v>
      </c>
      <c r="P1121" s="13">
        <v>55644</v>
      </c>
      <c r="Q1121" s="13" t="str">
        <f t="shared" ca="1" si="230"/>
        <v>5 - 10 Year</v>
      </c>
      <c r="R1121" s="3" t="str">
        <f t="shared" ca="1" si="233"/>
        <v>10%</v>
      </c>
      <c r="S1121" s="13">
        <f t="shared" ca="1" si="231"/>
        <v>5564.4000000000005</v>
      </c>
      <c r="T1121" s="13">
        <f t="shared" ca="1" si="232"/>
        <v>50079.6</v>
      </c>
      <c r="U1121" t="str">
        <f>VLOOKUP(MID(B1121,G1121,F1121-G1121),Department!$A$1:$C$20,2,0)</f>
        <v>UI/UX</v>
      </c>
      <c r="V1121" t="str">
        <f>VLOOKUP(U1121,Department!$B$1:$C$20,2,0)</f>
        <v>Product Management</v>
      </c>
      <c r="W1121" t="str">
        <f>VLOOKUP(MID(B1121,FIND(":",B1121,F1121+1)+1,2),Employee!$G$1:$H$8,2,0)</f>
        <v>United Kingdom</v>
      </c>
    </row>
    <row r="1122" spans="1:23" x14ac:dyDescent="0.35">
      <c r="A1122" t="str">
        <f t="shared" si="221"/>
        <v>EMP-ENG-R3-2016</v>
      </c>
      <c r="B1122" t="s">
        <v>1186</v>
      </c>
      <c r="C1122" t="str">
        <f t="shared" si="224"/>
        <v>N15857</v>
      </c>
      <c r="D1122" t="str">
        <f>VLOOKUP(C1122,Employee!$A$1:$B$1803,2,0)</f>
        <v>Marietta Odom</v>
      </c>
      <c r="E1122" t="str">
        <f>VLOOKUP(MID(B1122,FIND(":",B1122,FIND(":",B1122)+1)+1,1),Employee!$C$1:$D$1803,2)</f>
        <v>Female</v>
      </c>
      <c r="F1122">
        <f t="shared" si="222"/>
        <v>42</v>
      </c>
      <c r="G1122">
        <f t="shared" si="223"/>
        <v>40</v>
      </c>
      <c r="H1122" t="str">
        <f t="shared" si="225"/>
        <v>R3</v>
      </c>
      <c r="I1122" t="str">
        <f>VLOOKUP(V1122,Guide!$B$12:$C$18,2,0)</f>
        <v>ENG</v>
      </c>
      <c r="J1122" s="12" t="str">
        <f t="shared" si="226"/>
        <v>C6</v>
      </c>
      <c r="K1122" s="12">
        <v>32979</v>
      </c>
      <c r="L1122" s="12" t="str">
        <f t="shared" si="227"/>
        <v>Millennial</v>
      </c>
      <c r="M1122">
        <f t="shared" ca="1" si="228"/>
        <v>34</v>
      </c>
      <c r="N1122" s="12">
        <v>42492</v>
      </c>
      <c r="O1122" s="14">
        <f t="shared" ca="1" si="229"/>
        <v>8</v>
      </c>
      <c r="P1122" s="13">
        <v>101320</v>
      </c>
      <c r="Q1122" s="13" t="str">
        <f t="shared" ca="1" si="230"/>
        <v>5 - 10 Year</v>
      </c>
      <c r="R1122" s="3" t="str">
        <f t="shared" ca="1" si="233"/>
        <v>10%</v>
      </c>
      <c r="S1122" s="13">
        <f t="shared" ca="1" si="231"/>
        <v>10132</v>
      </c>
      <c r="T1122" s="13">
        <f t="shared" ca="1" si="232"/>
        <v>91188</v>
      </c>
      <c r="U1122" t="str">
        <f>VLOOKUP(MID(B1122,G1122,F1122-G1122),Department!$A$1:$C$20,2,0)</f>
        <v>Software Quality Assurance</v>
      </c>
      <c r="V1122" t="str">
        <f>VLOOKUP(U1122,Department!$B$1:$C$20,2,0)</f>
        <v>Engineering and Data</v>
      </c>
      <c r="W1122" t="str">
        <f>VLOOKUP(MID(B1122,FIND(":",B1122,F1122+1)+1,2),Employee!$G$1:$H$8,2,0)</f>
        <v>France</v>
      </c>
    </row>
    <row r="1123" spans="1:23" x14ac:dyDescent="0.35">
      <c r="A1123" t="str">
        <f t="shared" si="221"/>
        <v>EMP-SM-R15-2016</v>
      </c>
      <c r="B1123" t="s">
        <v>1187</v>
      </c>
      <c r="C1123" t="str">
        <f t="shared" si="224"/>
        <v>N16233</v>
      </c>
      <c r="D1123" t="str">
        <f>VLOOKUP(C1123,Employee!$A$1:$B$1803,2,0)</f>
        <v>Beatrice Patterson</v>
      </c>
      <c r="E1123" t="str">
        <f>VLOOKUP(MID(B1123,FIND(":",B1123,FIND(":",B1123)+1)+1,1),Employee!$C$1:$D$1803,2)</f>
        <v>Female</v>
      </c>
      <c r="F1123">
        <f t="shared" si="222"/>
        <v>43</v>
      </c>
      <c r="G1123">
        <f t="shared" si="223"/>
        <v>40</v>
      </c>
      <c r="H1123" t="str">
        <f t="shared" si="225"/>
        <v>R15</v>
      </c>
      <c r="I1123" t="str">
        <f>VLOOKUP(V1123,Guide!$B$12:$C$18,2,0)</f>
        <v>SM</v>
      </c>
      <c r="J1123" s="12" t="str">
        <f t="shared" si="226"/>
        <v>C7</v>
      </c>
      <c r="K1123" s="12">
        <v>31779</v>
      </c>
      <c r="L1123" s="12" t="str">
        <f t="shared" si="227"/>
        <v>Millennial</v>
      </c>
      <c r="M1123">
        <f t="shared" ca="1" si="228"/>
        <v>38</v>
      </c>
      <c r="N1123" s="12">
        <v>42541</v>
      </c>
      <c r="O1123" s="14">
        <f t="shared" ca="1" si="229"/>
        <v>8</v>
      </c>
      <c r="P1123" s="13">
        <v>113015</v>
      </c>
      <c r="Q1123" s="13" t="str">
        <f t="shared" ca="1" si="230"/>
        <v>5 - 10 Year</v>
      </c>
      <c r="R1123" s="3" t="str">
        <f t="shared" ca="1" si="233"/>
        <v>10%</v>
      </c>
      <c r="S1123" s="13">
        <f t="shared" ca="1" si="231"/>
        <v>11301.5</v>
      </c>
      <c r="T1123" s="13">
        <f t="shared" ca="1" si="232"/>
        <v>101713.5</v>
      </c>
      <c r="U1123" t="str">
        <f>VLOOKUP(MID(B1123,G1123,F1123-G1123),Department!$A$1:$C$20,2,0)</f>
        <v>Sales</v>
      </c>
      <c r="V1123" t="str">
        <f>VLOOKUP(U1123,Department!$B$1:$C$20,2,0)</f>
        <v>Sales and Marketing</v>
      </c>
      <c r="W1123" t="str">
        <f>VLOOKUP(MID(B1123,FIND(":",B1123,F1123+1)+1,2),Employee!$G$1:$H$8,2,0)</f>
        <v>Argentina</v>
      </c>
    </row>
    <row r="1124" spans="1:23" x14ac:dyDescent="0.35">
      <c r="A1124" t="str">
        <f t="shared" si="221"/>
        <v>EMP-PM-R14-2018</v>
      </c>
      <c r="B1124" t="s">
        <v>1188</v>
      </c>
      <c r="C1124" t="str">
        <f t="shared" si="224"/>
        <v>N21090</v>
      </c>
      <c r="D1124" t="str">
        <f>VLOOKUP(C1124,Employee!$A$1:$B$1803,2,0)</f>
        <v>Thad Bass</v>
      </c>
      <c r="E1124" t="str">
        <f>VLOOKUP(MID(B1124,FIND(":",B1124,FIND(":",B1124)+1)+1,1),Employee!$C$1:$D$1803,2)</f>
        <v>Male</v>
      </c>
      <c r="F1124">
        <f t="shared" si="222"/>
        <v>43</v>
      </c>
      <c r="G1124">
        <f t="shared" si="223"/>
        <v>40</v>
      </c>
      <c r="H1124" t="str">
        <f t="shared" si="225"/>
        <v>R14</v>
      </c>
      <c r="I1124" t="str">
        <f>VLOOKUP(V1124,Guide!$B$12:$C$18,2,0)</f>
        <v>PM</v>
      </c>
      <c r="J1124" s="12" t="str">
        <f t="shared" si="226"/>
        <v>C7</v>
      </c>
      <c r="K1124" s="12">
        <v>34145</v>
      </c>
      <c r="L1124" s="12" t="str">
        <f t="shared" si="227"/>
        <v>Millennial</v>
      </c>
      <c r="M1124">
        <f t="shared" ca="1" si="228"/>
        <v>31</v>
      </c>
      <c r="N1124" s="12">
        <v>43416</v>
      </c>
      <c r="O1124" s="14">
        <f t="shared" ca="1" si="229"/>
        <v>6</v>
      </c>
      <c r="P1124" s="13">
        <v>120620</v>
      </c>
      <c r="Q1124" s="13" t="str">
        <f t="shared" ca="1" si="230"/>
        <v>5 - 10 Year</v>
      </c>
      <c r="R1124" s="3" t="str">
        <f t="shared" ca="1" si="233"/>
        <v>10%</v>
      </c>
      <c r="S1124" s="13">
        <f t="shared" ca="1" si="231"/>
        <v>12062</v>
      </c>
      <c r="T1124" s="13">
        <f t="shared" ca="1" si="232"/>
        <v>108558</v>
      </c>
      <c r="U1124" t="str">
        <f>VLOOKUP(MID(B1124,G1124,F1124-G1124),Department!$A$1:$C$20,2,0)</f>
        <v>SEO Specialist</v>
      </c>
      <c r="V1124" t="str">
        <f>VLOOKUP(U1124,Department!$B$1:$C$20,2,0)</f>
        <v>Product Management</v>
      </c>
      <c r="W1124" t="str">
        <f>VLOOKUP(MID(B1124,FIND(":",B1124,F1124+1)+1,2),Employee!$G$1:$H$8,2,0)</f>
        <v>Argentina</v>
      </c>
    </row>
    <row r="1125" spans="1:23" x14ac:dyDescent="0.35">
      <c r="A1125" t="str">
        <f t="shared" si="221"/>
        <v>EMP-OPR-R2-2018</v>
      </c>
      <c r="B1125" t="s">
        <v>1189</v>
      </c>
      <c r="C1125" t="str">
        <f t="shared" si="224"/>
        <v>N20175</v>
      </c>
      <c r="D1125" t="str">
        <f>VLOOKUP(C1125,Employee!$A$1:$B$1803,2,0)</f>
        <v>Keenan Cherry</v>
      </c>
      <c r="E1125" t="str">
        <f>VLOOKUP(MID(B1125,FIND(":",B1125,FIND(":",B1125)+1)+1,1),Employee!$C$1:$D$1803,2)</f>
        <v>Male</v>
      </c>
      <c r="F1125">
        <f t="shared" si="222"/>
        <v>42</v>
      </c>
      <c r="G1125">
        <f t="shared" si="223"/>
        <v>40</v>
      </c>
      <c r="H1125" t="str">
        <f t="shared" si="225"/>
        <v>R2</v>
      </c>
      <c r="I1125" t="str">
        <f>VLOOKUP(V1125,Guide!$B$12:$C$18,2,0)</f>
        <v>OPR</v>
      </c>
      <c r="J1125" s="12" t="str">
        <f t="shared" si="226"/>
        <v>C3</v>
      </c>
      <c r="K1125" s="12">
        <v>34432</v>
      </c>
      <c r="L1125" s="12" t="str">
        <f t="shared" si="227"/>
        <v>Millennial</v>
      </c>
      <c r="M1125">
        <f t="shared" ca="1" si="228"/>
        <v>30</v>
      </c>
      <c r="N1125" s="12">
        <v>43230</v>
      </c>
      <c r="O1125" s="14">
        <f t="shared" ca="1" si="229"/>
        <v>6</v>
      </c>
      <c r="P1125" s="13">
        <v>90198</v>
      </c>
      <c r="Q1125" s="13" t="str">
        <f t="shared" ca="1" si="230"/>
        <v>5 - 10 Year</v>
      </c>
      <c r="R1125" s="3" t="str">
        <f t="shared" ca="1" si="233"/>
        <v>10%</v>
      </c>
      <c r="S1125" s="13">
        <f t="shared" ca="1" si="231"/>
        <v>9019.8000000000011</v>
      </c>
      <c r="T1125" s="13">
        <f t="shared" ca="1" si="232"/>
        <v>81178.2</v>
      </c>
      <c r="U1125" t="str">
        <f>VLOOKUP(MID(B1125,G1125,F1125-G1125),Department!$A$1:$C$20,2,0)</f>
        <v>Network Engineer</v>
      </c>
      <c r="V1125" t="str">
        <f>VLOOKUP(U1125,Department!$B$1:$C$20,2,0)</f>
        <v>Operation</v>
      </c>
      <c r="W1125" t="str">
        <f>VLOOKUP(MID(B1125,FIND(":",B1125,F1125+1)+1,2),Employee!$G$1:$H$8,2,0)</f>
        <v>United Kingdom</v>
      </c>
    </row>
    <row r="1126" spans="1:23" x14ac:dyDescent="0.35">
      <c r="A1126" t="str">
        <f t="shared" si="221"/>
        <v>EMP-SM-R10-2014</v>
      </c>
      <c r="B1126" t="s">
        <v>1190</v>
      </c>
      <c r="C1126" t="str">
        <f t="shared" si="224"/>
        <v>N11329</v>
      </c>
      <c r="D1126" t="str">
        <f>VLOOKUP(C1126,Employee!$A$1:$B$1803,2,0)</f>
        <v>Alden Tucker</v>
      </c>
      <c r="E1126" t="str">
        <f>VLOOKUP(MID(B1126,FIND(":",B1126,FIND(":",B1126)+1)+1,1),Employee!$C$1:$D$1803,2)</f>
        <v>Male</v>
      </c>
      <c r="F1126">
        <f t="shared" si="222"/>
        <v>43</v>
      </c>
      <c r="G1126">
        <f t="shared" si="223"/>
        <v>40</v>
      </c>
      <c r="H1126" t="str">
        <f t="shared" si="225"/>
        <v>R10</v>
      </c>
      <c r="I1126" t="str">
        <f>VLOOKUP(V1126,Guide!$B$12:$C$18,2,0)</f>
        <v>SM</v>
      </c>
      <c r="J1126" s="12" t="str">
        <f t="shared" si="226"/>
        <v>C5</v>
      </c>
      <c r="K1126" s="12">
        <v>31807</v>
      </c>
      <c r="L1126" s="12" t="str">
        <f t="shared" si="227"/>
        <v>Millennial</v>
      </c>
      <c r="M1126">
        <f t="shared" ca="1" si="228"/>
        <v>38</v>
      </c>
      <c r="N1126" s="12">
        <v>41932</v>
      </c>
      <c r="O1126" s="14">
        <f t="shared" ca="1" si="229"/>
        <v>10</v>
      </c>
      <c r="P1126" s="13">
        <v>233239</v>
      </c>
      <c r="Q1126" s="13" t="str">
        <f t="shared" ca="1" si="230"/>
        <v>5 - 10 Year</v>
      </c>
      <c r="R1126" s="3" t="str">
        <f t="shared" ca="1" si="233"/>
        <v>10%</v>
      </c>
      <c r="S1126" s="13">
        <f t="shared" ca="1" si="231"/>
        <v>23323.9</v>
      </c>
      <c r="T1126" s="13">
        <f t="shared" ca="1" si="232"/>
        <v>209915.1</v>
      </c>
      <c r="U1126" t="str">
        <f>VLOOKUP(MID(B1126,G1126,F1126-G1126),Department!$A$1:$C$20,2,0)</f>
        <v>Marketing</v>
      </c>
      <c r="V1126" t="str">
        <f>VLOOKUP(U1126,Department!$B$1:$C$20,2,0)</f>
        <v>Sales and Marketing</v>
      </c>
      <c r="W1126" t="str">
        <f>VLOOKUP(MID(B1126,FIND(":",B1126,F1126+1)+1,2),Employee!$G$1:$H$8,2,0)</f>
        <v>Germany</v>
      </c>
    </row>
    <row r="1127" spans="1:23" x14ac:dyDescent="0.35">
      <c r="A1127" t="str">
        <f t="shared" si="221"/>
        <v>EMP-ENG-R3-2018</v>
      </c>
      <c r="B1127" t="s">
        <v>1191</v>
      </c>
      <c r="C1127" t="str">
        <f t="shared" si="224"/>
        <v>N7324</v>
      </c>
      <c r="D1127" t="str">
        <f>VLOOKUP(C1127,Employee!$A$1:$B$1803,2,0)</f>
        <v>Francesca Cochran</v>
      </c>
      <c r="E1127" t="str">
        <f>VLOOKUP(MID(B1127,FIND(":",B1127,FIND(":",B1127)+1)+1,1),Employee!$C$1:$D$1803,2)</f>
        <v>Female</v>
      </c>
      <c r="F1127">
        <f t="shared" si="222"/>
        <v>41</v>
      </c>
      <c r="G1127">
        <f t="shared" si="223"/>
        <v>39</v>
      </c>
      <c r="H1127" t="str">
        <f t="shared" si="225"/>
        <v>R3</v>
      </c>
      <c r="I1127" t="str">
        <f>VLOOKUP(V1127,Guide!$B$12:$C$18,2,0)</f>
        <v>ENG</v>
      </c>
      <c r="J1127" s="12" t="str">
        <f t="shared" si="226"/>
        <v>C5</v>
      </c>
      <c r="K1127" s="12">
        <v>33197</v>
      </c>
      <c r="L1127" s="12" t="str">
        <f t="shared" si="227"/>
        <v>Millennial</v>
      </c>
      <c r="M1127">
        <f t="shared" ca="1" si="228"/>
        <v>34</v>
      </c>
      <c r="N1127" s="12">
        <v>43325</v>
      </c>
      <c r="O1127" s="14">
        <f t="shared" ca="1" si="229"/>
        <v>6</v>
      </c>
      <c r="P1127" s="13">
        <v>162103</v>
      </c>
      <c r="Q1127" s="13" t="str">
        <f t="shared" ca="1" si="230"/>
        <v>5 - 10 Year</v>
      </c>
      <c r="R1127" s="3" t="str">
        <f t="shared" ca="1" si="233"/>
        <v>10%</v>
      </c>
      <c r="S1127" s="13">
        <f t="shared" ca="1" si="231"/>
        <v>16210.300000000001</v>
      </c>
      <c r="T1127" s="13">
        <f t="shared" ca="1" si="232"/>
        <v>145892.70000000001</v>
      </c>
      <c r="U1127" t="str">
        <f>VLOOKUP(MID(B1127,G1127,F1127-G1127),Department!$A$1:$C$20,2,0)</f>
        <v>Software Quality Assurance</v>
      </c>
      <c r="V1127" t="str">
        <f>VLOOKUP(U1127,Department!$B$1:$C$20,2,0)</f>
        <v>Engineering and Data</v>
      </c>
      <c r="W1127" t="str">
        <f>VLOOKUP(MID(B1127,FIND(":",B1127,F1127+1)+1,2),Employee!$G$1:$H$8,2,0)</f>
        <v>Germany</v>
      </c>
    </row>
    <row r="1128" spans="1:23" x14ac:dyDescent="0.35">
      <c r="A1128" t="str">
        <f t="shared" si="221"/>
        <v>EMP-ENG-R4-2016</v>
      </c>
      <c r="B1128" t="s">
        <v>1192</v>
      </c>
      <c r="C1128" t="str">
        <f t="shared" si="224"/>
        <v>N16459</v>
      </c>
      <c r="D1128" t="str">
        <f>VLOOKUP(C1128,Employee!$A$1:$B$1803,2,0)</f>
        <v>Rosa Hubbard</v>
      </c>
      <c r="E1128" t="str">
        <f>VLOOKUP(MID(B1128,FIND(":",B1128,FIND(":",B1128)+1)+1,1),Employee!$C$1:$D$1803,2)</f>
        <v>Female</v>
      </c>
      <c r="F1128">
        <f t="shared" si="222"/>
        <v>42</v>
      </c>
      <c r="G1128">
        <f t="shared" si="223"/>
        <v>40</v>
      </c>
      <c r="H1128" t="str">
        <f t="shared" si="225"/>
        <v>R4</v>
      </c>
      <c r="I1128" t="str">
        <f>VLOOKUP(V1128,Guide!$B$12:$C$18,2,0)</f>
        <v>ENG</v>
      </c>
      <c r="J1128" s="12" t="str">
        <f t="shared" si="226"/>
        <v>C2</v>
      </c>
      <c r="K1128" s="12">
        <v>33172</v>
      </c>
      <c r="L1128" s="12" t="str">
        <f t="shared" si="227"/>
        <v>Millennial</v>
      </c>
      <c r="M1128">
        <f t="shared" ca="1" si="228"/>
        <v>34</v>
      </c>
      <c r="N1128" s="12">
        <v>42572</v>
      </c>
      <c r="O1128" s="14">
        <f t="shared" ca="1" si="229"/>
        <v>8</v>
      </c>
      <c r="P1128" s="13">
        <v>191881</v>
      </c>
      <c r="Q1128" s="13" t="str">
        <f t="shared" ca="1" si="230"/>
        <v>5 - 10 Year</v>
      </c>
      <c r="R1128" s="3" t="str">
        <f t="shared" ca="1" si="233"/>
        <v>10%</v>
      </c>
      <c r="S1128" s="13">
        <f t="shared" ca="1" si="231"/>
        <v>19188.100000000002</v>
      </c>
      <c r="T1128" s="13">
        <f t="shared" ca="1" si="232"/>
        <v>172692.9</v>
      </c>
      <c r="U1128" t="str">
        <f>VLOOKUP(MID(B1128,G1128,F1128-G1128),Department!$A$1:$C$20,2,0)</f>
        <v>FrontEnd Developer</v>
      </c>
      <c r="V1128" t="str">
        <f>VLOOKUP(U1128,Department!$B$1:$C$20,2,0)</f>
        <v>Engineering and Data</v>
      </c>
      <c r="W1128" t="str">
        <f>VLOOKUP(MID(B1128,FIND(":",B1128,F1128+1)+1,2),Employee!$G$1:$H$8,2,0)</f>
        <v>Canada</v>
      </c>
    </row>
    <row r="1129" spans="1:23" x14ac:dyDescent="0.35">
      <c r="A1129" t="str">
        <f t="shared" si="221"/>
        <v>EMP-PM-R5-2019</v>
      </c>
      <c r="B1129" t="s">
        <v>1193</v>
      </c>
      <c r="C1129" t="str">
        <f t="shared" si="224"/>
        <v>N22154</v>
      </c>
      <c r="D1129" t="str">
        <f>VLOOKUP(C1129,Employee!$A$1:$B$1803,2,0)</f>
        <v>Natalie Macias</v>
      </c>
      <c r="E1129" t="str">
        <f>VLOOKUP(MID(B1129,FIND(":",B1129,FIND(":",B1129)+1)+1,1),Employee!$C$1:$D$1803,2)</f>
        <v>Female</v>
      </c>
      <c r="F1129">
        <f t="shared" si="222"/>
        <v>42</v>
      </c>
      <c r="G1129">
        <f t="shared" si="223"/>
        <v>40</v>
      </c>
      <c r="H1129" t="str">
        <f t="shared" si="225"/>
        <v>R5</v>
      </c>
      <c r="I1129" t="str">
        <f>VLOOKUP(V1129,Guide!$B$12:$C$18,2,0)</f>
        <v>PM</v>
      </c>
      <c r="J1129" s="12" t="str">
        <f t="shared" si="226"/>
        <v>C7</v>
      </c>
      <c r="K1129" s="12">
        <v>33985</v>
      </c>
      <c r="L1129" s="12" t="str">
        <f t="shared" si="227"/>
        <v>Millennial</v>
      </c>
      <c r="M1129">
        <f t="shared" ca="1" si="228"/>
        <v>32</v>
      </c>
      <c r="N1129" s="12">
        <v>43654</v>
      </c>
      <c r="O1129" s="14">
        <f t="shared" ca="1" si="229"/>
        <v>5</v>
      </c>
      <c r="P1129" s="13">
        <v>88883</v>
      </c>
      <c r="Q1129" s="13" t="str">
        <f t="shared" ca="1" si="230"/>
        <v>5 - 10 Year</v>
      </c>
      <c r="R1129" s="3" t="str">
        <f t="shared" ca="1" si="233"/>
        <v>10%</v>
      </c>
      <c r="S1129" s="13">
        <f t="shared" ca="1" si="231"/>
        <v>8888.3000000000011</v>
      </c>
      <c r="T1129" s="13">
        <f t="shared" ca="1" si="232"/>
        <v>79994.7</v>
      </c>
      <c r="U1129" t="str">
        <f>VLOOKUP(MID(B1129,G1129,F1129-G1129),Department!$A$1:$C$20,2,0)</f>
        <v>Product Manager</v>
      </c>
      <c r="V1129" t="str">
        <f>VLOOKUP(U1129,Department!$B$1:$C$20,2,0)</f>
        <v>Product Management</v>
      </c>
      <c r="W1129" t="str">
        <f>VLOOKUP(MID(B1129,FIND(":",B1129,F1129+1)+1,2),Employee!$G$1:$H$8,2,0)</f>
        <v>Argentina</v>
      </c>
    </row>
    <row r="1130" spans="1:23" x14ac:dyDescent="0.35">
      <c r="A1130" t="str">
        <f t="shared" si="221"/>
        <v>EMP-ENG-R7-2018</v>
      </c>
      <c r="B1130" t="s">
        <v>1194</v>
      </c>
      <c r="C1130" t="str">
        <f t="shared" si="224"/>
        <v>N19949</v>
      </c>
      <c r="D1130" t="str">
        <f>VLOOKUP(C1130,Employee!$A$1:$B$1803,2,0)</f>
        <v>Fred Dougherty</v>
      </c>
      <c r="E1130" t="str">
        <f>VLOOKUP(MID(B1130,FIND(":",B1130,FIND(":",B1130)+1)+1,1),Employee!$C$1:$D$1803,2)</f>
        <v>Male</v>
      </c>
      <c r="F1130">
        <f t="shared" si="222"/>
        <v>42</v>
      </c>
      <c r="G1130">
        <f t="shared" si="223"/>
        <v>40</v>
      </c>
      <c r="H1130" t="str">
        <f t="shared" si="225"/>
        <v>R7</v>
      </c>
      <c r="I1130" t="str">
        <f>VLOOKUP(V1130,Guide!$B$12:$C$18,2,0)</f>
        <v>ENG</v>
      </c>
      <c r="J1130" s="12" t="str">
        <f t="shared" si="226"/>
        <v>C7</v>
      </c>
      <c r="K1130" s="12">
        <v>32091</v>
      </c>
      <c r="L1130" s="12" t="str">
        <f t="shared" si="227"/>
        <v>Millennial</v>
      </c>
      <c r="M1130">
        <f t="shared" ca="1" si="228"/>
        <v>37</v>
      </c>
      <c r="N1130" s="12">
        <v>43167</v>
      </c>
      <c r="O1130" s="14">
        <f t="shared" ca="1" si="229"/>
        <v>6</v>
      </c>
      <c r="P1130" s="13">
        <v>148796</v>
      </c>
      <c r="Q1130" s="13" t="str">
        <f t="shared" ca="1" si="230"/>
        <v>5 - 10 Year</v>
      </c>
      <c r="R1130" s="3" t="str">
        <f t="shared" ca="1" si="233"/>
        <v>10%</v>
      </c>
      <c r="S1130" s="13">
        <f t="shared" ca="1" si="231"/>
        <v>14879.6</v>
      </c>
      <c r="T1130" s="13">
        <f t="shared" ca="1" si="232"/>
        <v>133916.4</v>
      </c>
      <c r="U1130" t="str">
        <f>VLOOKUP(MID(B1130,G1130,F1130-G1130),Department!$A$1:$C$20,2,0)</f>
        <v>AI Engineer</v>
      </c>
      <c r="V1130" t="str">
        <f>VLOOKUP(U1130,Department!$B$1:$C$20,2,0)</f>
        <v>Engineering and Data</v>
      </c>
      <c r="W1130" t="str">
        <f>VLOOKUP(MID(B1130,FIND(":",B1130,F1130+1)+1,2),Employee!$G$1:$H$8,2,0)</f>
        <v>Argentina</v>
      </c>
    </row>
    <row r="1131" spans="1:23" x14ac:dyDescent="0.35">
      <c r="A1131" t="str">
        <f t="shared" si="221"/>
        <v>EMP-ENG-R7-2017</v>
      </c>
      <c r="B1131" t="s">
        <v>1195</v>
      </c>
      <c r="C1131" t="str">
        <f t="shared" si="224"/>
        <v>N17130</v>
      </c>
      <c r="D1131" t="str">
        <f>VLOOKUP(C1131,Employee!$A$1:$B$1803,2,0)</f>
        <v>Wes David</v>
      </c>
      <c r="E1131" t="str">
        <f>VLOOKUP(MID(B1131,FIND(":",B1131,FIND(":",B1131)+1)+1,1),Employee!$C$1:$D$1803,2)</f>
        <v>Male</v>
      </c>
      <c r="F1131">
        <f t="shared" si="222"/>
        <v>42</v>
      </c>
      <c r="G1131">
        <f t="shared" si="223"/>
        <v>40</v>
      </c>
      <c r="H1131" t="str">
        <f t="shared" si="225"/>
        <v>R7</v>
      </c>
      <c r="I1131" t="str">
        <f>VLOOKUP(V1131,Guide!$B$12:$C$18,2,0)</f>
        <v>ENG</v>
      </c>
      <c r="J1131" s="12" t="str">
        <f t="shared" si="226"/>
        <v>C5</v>
      </c>
      <c r="K1131" s="12">
        <v>28320</v>
      </c>
      <c r="L1131" s="12" t="str">
        <f t="shared" si="227"/>
        <v>Gen X</v>
      </c>
      <c r="M1131">
        <f t="shared" ca="1" si="228"/>
        <v>47</v>
      </c>
      <c r="N1131" s="12">
        <v>42737</v>
      </c>
      <c r="O1131" s="14">
        <f t="shared" ca="1" si="229"/>
        <v>8</v>
      </c>
      <c r="P1131" s="13">
        <v>255976</v>
      </c>
      <c r="Q1131" s="13" t="str">
        <f t="shared" ca="1" si="230"/>
        <v>5 - 10 Year</v>
      </c>
      <c r="R1131" s="3" t="str">
        <f t="shared" ca="1" si="233"/>
        <v>10%</v>
      </c>
      <c r="S1131" s="13">
        <f t="shared" ca="1" si="231"/>
        <v>25597.600000000002</v>
      </c>
      <c r="T1131" s="13">
        <f t="shared" ca="1" si="232"/>
        <v>230378.4</v>
      </c>
      <c r="U1131" t="str">
        <f>VLOOKUP(MID(B1131,G1131,F1131-G1131),Department!$A$1:$C$20,2,0)</f>
        <v>AI Engineer</v>
      </c>
      <c r="V1131" t="str">
        <f>VLOOKUP(U1131,Department!$B$1:$C$20,2,0)</f>
        <v>Engineering and Data</v>
      </c>
      <c r="W1131" t="str">
        <f>VLOOKUP(MID(B1131,FIND(":",B1131,F1131+1)+1,2),Employee!$G$1:$H$8,2,0)</f>
        <v>Germany</v>
      </c>
    </row>
    <row r="1132" spans="1:23" x14ac:dyDescent="0.35">
      <c r="A1132" t="str">
        <f t="shared" si="221"/>
        <v>EMP-OPR-R2-2019</v>
      </c>
      <c r="B1132" t="s">
        <v>1196</v>
      </c>
      <c r="C1132" t="str">
        <f t="shared" si="224"/>
        <v>N22634</v>
      </c>
      <c r="D1132" t="str">
        <f>VLOOKUP(C1132,Employee!$A$1:$B$1803,2,0)</f>
        <v>Mohamed Rocha</v>
      </c>
      <c r="E1132" t="str">
        <f>VLOOKUP(MID(B1132,FIND(":",B1132,FIND(":",B1132)+1)+1,1),Employee!$C$1:$D$1803,2)</f>
        <v>Male</v>
      </c>
      <c r="F1132">
        <f t="shared" si="222"/>
        <v>42</v>
      </c>
      <c r="G1132">
        <f t="shared" si="223"/>
        <v>40</v>
      </c>
      <c r="H1132" t="str">
        <f t="shared" si="225"/>
        <v>R2</v>
      </c>
      <c r="I1132" t="str">
        <f>VLOOKUP(V1132,Guide!$B$12:$C$18,2,0)</f>
        <v>OPR</v>
      </c>
      <c r="J1132" s="12" t="str">
        <f t="shared" si="226"/>
        <v>C5</v>
      </c>
      <c r="K1132" s="12">
        <v>33861</v>
      </c>
      <c r="L1132" s="12" t="str">
        <f t="shared" si="227"/>
        <v>Millennial</v>
      </c>
      <c r="M1132">
        <f t="shared" ca="1" si="228"/>
        <v>32</v>
      </c>
      <c r="N1132" s="12">
        <v>43741</v>
      </c>
      <c r="O1132" s="14">
        <f t="shared" ca="1" si="229"/>
        <v>5</v>
      </c>
      <c r="P1132" s="13">
        <v>114591</v>
      </c>
      <c r="Q1132" s="13" t="str">
        <f t="shared" ca="1" si="230"/>
        <v>5 - 10 Year</v>
      </c>
      <c r="R1132" s="3" t="str">
        <f t="shared" ca="1" si="233"/>
        <v>10%</v>
      </c>
      <c r="S1132" s="13">
        <f t="shared" ca="1" si="231"/>
        <v>11459.1</v>
      </c>
      <c r="T1132" s="13">
        <f t="shared" ca="1" si="232"/>
        <v>103131.9</v>
      </c>
      <c r="U1132" t="str">
        <f>VLOOKUP(MID(B1132,G1132,F1132-G1132),Department!$A$1:$C$20,2,0)</f>
        <v>Network Engineer</v>
      </c>
      <c r="V1132" t="str">
        <f>VLOOKUP(U1132,Department!$B$1:$C$20,2,0)</f>
        <v>Operation</v>
      </c>
      <c r="W1132" t="str">
        <f>VLOOKUP(MID(B1132,FIND(":",B1132,F1132+1)+1,2),Employee!$G$1:$H$8,2,0)</f>
        <v>Germany</v>
      </c>
    </row>
    <row r="1133" spans="1:23" x14ac:dyDescent="0.35">
      <c r="A1133" t="str">
        <f t="shared" si="221"/>
        <v>EMP-SM-R15-2019</v>
      </c>
      <c r="B1133" t="s">
        <v>1197</v>
      </c>
      <c r="C1133" t="str">
        <f t="shared" si="224"/>
        <v>N22217</v>
      </c>
      <c r="D1133" t="str">
        <f>VLOOKUP(C1133,Employee!$A$1:$B$1803,2,0)</f>
        <v>Michelle Daugherty</v>
      </c>
      <c r="E1133" t="str">
        <f>VLOOKUP(MID(B1133,FIND(":",B1133,FIND(":",B1133)+1)+1,1),Employee!$C$1:$D$1803,2)</f>
        <v>Female</v>
      </c>
      <c r="F1133">
        <f t="shared" si="222"/>
        <v>43</v>
      </c>
      <c r="G1133">
        <f t="shared" si="223"/>
        <v>40</v>
      </c>
      <c r="H1133" t="str">
        <f t="shared" si="225"/>
        <v>R15</v>
      </c>
      <c r="I1133" t="str">
        <f>VLOOKUP(V1133,Guide!$B$12:$C$18,2,0)</f>
        <v>SM</v>
      </c>
      <c r="J1133" s="12" t="str">
        <f t="shared" si="226"/>
        <v>C4</v>
      </c>
      <c r="K1133" s="12">
        <v>33897</v>
      </c>
      <c r="L1133" s="12" t="str">
        <f t="shared" si="227"/>
        <v>Millennial</v>
      </c>
      <c r="M1133">
        <f t="shared" ca="1" si="228"/>
        <v>32</v>
      </c>
      <c r="N1133" s="12">
        <v>43668</v>
      </c>
      <c r="O1133" s="14">
        <f t="shared" ca="1" si="229"/>
        <v>5</v>
      </c>
      <c r="P1133" s="13">
        <v>114591</v>
      </c>
      <c r="Q1133" s="13" t="str">
        <f t="shared" ca="1" si="230"/>
        <v>5 - 10 Year</v>
      </c>
      <c r="R1133" s="3" t="str">
        <f t="shared" ca="1" si="233"/>
        <v>10%</v>
      </c>
      <c r="S1133" s="13">
        <f t="shared" ca="1" si="231"/>
        <v>11459.1</v>
      </c>
      <c r="T1133" s="13">
        <f t="shared" ca="1" si="232"/>
        <v>103131.9</v>
      </c>
      <c r="U1133" t="str">
        <f>VLOOKUP(MID(B1133,G1133,F1133-G1133),Department!$A$1:$C$20,2,0)</f>
        <v>Sales</v>
      </c>
      <c r="V1133" t="str">
        <f>VLOOKUP(U1133,Department!$B$1:$C$20,2,0)</f>
        <v>Sales and Marketing</v>
      </c>
      <c r="W1133" t="str">
        <f>VLOOKUP(MID(B1133,FIND(":",B1133,F1133+1)+1,2),Employee!$G$1:$H$8,2,0)</f>
        <v>Australia</v>
      </c>
    </row>
    <row r="1134" spans="1:23" x14ac:dyDescent="0.35">
      <c r="A1134" t="str">
        <f t="shared" si="221"/>
        <v>EMP-ENG-R7-2019</v>
      </c>
      <c r="B1134" t="s">
        <v>1198</v>
      </c>
      <c r="C1134" t="str">
        <f t="shared" si="224"/>
        <v>N21934</v>
      </c>
      <c r="D1134" t="str">
        <f>VLOOKUP(C1134,Employee!$A$1:$B$1803,2,0)</f>
        <v>Barney Hopkins</v>
      </c>
      <c r="E1134" t="str">
        <f>VLOOKUP(MID(B1134,FIND(":",B1134,FIND(":",B1134)+1)+1,1),Employee!$C$1:$D$1803,2)</f>
        <v>Male</v>
      </c>
      <c r="F1134">
        <f t="shared" si="222"/>
        <v>42</v>
      </c>
      <c r="G1134">
        <f t="shared" si="223"/>
        <v>40</v>
      </c>
      <c r="H1134" t="str">
        <f t="shared" si="225"/>
        <v>R7</v>
      </c>
      <c r="I1134" t="str">
        <f>VLOOKUP(V1134,Guide!$B$12:$C$18,2,0)</f>
        <v>ENG</v>
      </c>
      <c r="J1134" s="12" t="str">
        <f t="shared" si="226"/>
        <v>C3</v>
      </c>
      <c r="K1134" s="12">
        <v>31492</v>
      </c>
      <c r="L1134" s="12" t="str">
        <f t="shared" si="227"/>
        <v>Millennial</v>
      </c>
      <c r="M1134">
        <f t="shared" ca="1" si="228"/>
        <v>38</v>
      </c>
      <c r="N1134" s="12">
        <v>43615</v>
      </c>
      <c r="O1134" s="14">
        <f t="shared" ca="1" si="229"/>
        <v>5</v>
      </c>
      <c r="P1134" s="13">
        <v>230273</v>
      </c>
      <c r="Q1134" s="13" t="str">
        <f t="shared" ca="1" si="230"/>
        <v>5 - 10 Year</v>
      </c>
      <c r="R1134" s="3" t="str">
        <f t="shared" ca="1" si="233"/>
        <v>10%</v>
      </c>
      <c r="S1134" s="13">
        <f t="shared" ca="1" si="231"/>
        <v>23027.300000000003</v>
      </c>
      <c r="T1134" s="13">
        <f t="shared" ca="1" si="232"/>
        <v>207245.7</v>
      </c>
      <c r="U1134" t="str">
        <f>VLOOKUP(MID(B1134,G1134,F1134-G1134),Department!$A$1:$C$20,2,0)</f>
        <v>AI Engineer</v>
      </c>
      <c r="V1134" t="str">
        <f>VLOOKUP(U1134,Department!$B$1:$C$20,2,0)</f>
        <v>Engineering and Data</v>
      </c>
      <c r="W1134" t="str">
        <f>VLOOKUP(MID(B1134,FIND(":",B1134,F1134+1)+1,2),Employee!$G$1:$H$8,2,0)</f>
        <v>United Kingdom</v>
      </c>
    </row>
    <row r="1135" spans="1:23" x14ac:dyDescent="0.35">
      <c r="A1135" t="str">
        <f t="shared" si="221"/>
        <v>EMP-ENG-R12-2017</v>
      </c>
      <c r="B1135" t="s">
        <v>1199</v>
      </c>
      <c r="C1135" t="str">
        <f t="shared" si="224"/>
        <v>N19470</v>
      </c>
      <c r="D1135" t="str">
        <f>VLOOKUP(C1135,Employee!$A$1:$B$1803,2,0)</f>
        <v>Benito Owen</v>
      </c>
      <c r="E1135" t="str">
        <f>VLOOKUP(MID(B1135,FIND(":",B1135,FIND(":",B1135)+1)+1,1),Employee!$C$1:$D$1803,2)</f>
        <v>Male</v>
      </c>
      <c r="F1135">
        <f t="shared" si="222"/>
        <v>43</v>
      </c>
      <c r="G1135">
        <f t="shared" si="223"/>
        <v>40</v>
      </c>
      <c r="H1135" t="str">
        <f t="shared" si="225"/>
        <v>R12</v>
      </c>
      <c r="I1135" t="str">
        <f>VLOOKUP(V1135,Guide!$B$12:$C$18,2,0)</f>
        <v>ENG</v>
      </c>
      <c r="J1135" s="12" t="str">
        <f t="shared" si="226"/>
        <v>C1</v>
      </c>
      <c r="K1135" s="12">
        <v>32535</v>
      </c>
      <c r="L1135" s="12" t="str">
        <f t="shared" si="227"/>
        <v>Millennial</v>
      </c>
      <c r="M1135">
        <f t="shared" ca="1" si="228"/>
        <v>36</v>
      </c>
      <c r="N1135" s="12">
        <v>43045</v>
      </c>
      <c r="O1135" s="14">
        <f t="shared" ca="1" si="229"/>
        <v>7</v>
      </c>
      <c r="P1135" s="13">
        <v>114628</v>
      </c>
      <c r="Q1135" s="13" t="str">
        <f t="shared" ca="1" si="230"/>
        <v>5 - 10 Year</v>
      </c>
      <c r="R1135" s="3" t="str">
        <f t="shared" ca="1" si="233"/>
        <v>10%</v>
      </c>
      <c r="S1135" s="13">
        <f t="shared" ca="1" si="231"/>
        <v>11462.800000000001</v>
      </c>
      <c r="T1135" s="13">
        <f t="shared" ca="1" si="232"/>
        <v>103165.2</v>
      </c>
      <c r="U1135" t="str">
        <f>VLOOKUP(MID(B1135,G1135,F1135-G1135),Department!$A$1:$C$20,2,0)</f>
        <v>Data Analyst</v>
      </c>
      <c r="V1135" t="str">
        <f>VLOOKUP(U1135,Department!$B$1:$C$20,2,0)</f>
        <v>Engineering and Data</v>
      </c>
      <c r="W1135" t="str">
        <f>VLOOKUP(MID(B1135,FIND(":",B1135,F1135+1)+1,2),Employee!$G$1:$H$8,2,0)</f>
        <v>United States Of America</v>
      </c>
    </row>
    <row r="1136" spans="1:23" x14ac:dyDescent="0.35">
      <c r="A1136" t="str">
        <f t="shared" si="221"/>
        <v>EMP-PM-R5-2017</v>
      </c>
      <c r="B1136" t="s">
        <v>1200</v>
      </c>
      <c r="C1136" t="str">
        <f t="shared" si="224"/>
        <v>N18868</v>
      </c>
      <c r="D1136" t="str">
        <f>VLOOKUP(C1136,Employee!$A$1:$B$1803,2,0)</f>
        <v>Maria Proctor</v>
      </c>
      <c r="E1136" t="str">
        <f>VLOOKUP(MID(B1136,FIND(":",B1136,FIND(":",B1136)+1)+1,1),Employee!$C$1:$D$1803,2)</f>
        <v>Male</v>
      </c>
      <c r="F1136">
        <f t="shared" si="222"/>
        <v>42</v>
      </c>
      <c r="G1136">
        <f t="shared" si="223"/>
        <v>40</v>
      </c>
      <c r="H1136" t="str">
        <f t="shared" si="225"/>
        <v>R5</v>
      </c>
      <c r="I1136" t="str">
        <f>VLOOKUP(V1136,Guide!$B$12:$C$18,2,0)</f>
        <v>PM</v>
      </c>
      <c r="J1136" s="12" t="str">
        <f t="shared" si="226"/>
        <v>C7</v>
      </c>
      <c r="K1136" s="12">
        <v>33615</v>
      </c>
      <c r="L1136" s="12" t="str">
        <f t="shared" si="227"/>
        <v>Millennial</v>
      </c>
      <c r="M1136">
        <f t="shared" ca="1" si="228"/>
        <v>33</v>
      </c>
      <c r="N1136" s="12">
        <v>42971</v>
      </c>
      <c r="O1136" s="14">
        <f t="shared" ca="1" si="229"/>
        <v>7</v>
      </c>
      <c r="P1136" s="13">
        <v>104772</v>
      </c>
      <c r="Q1136" s="13" t="str">
        <f t="shared" ca="1" si="230"/>
        <v>5 - 10 Year</v>
      </c>
      <c r="R1136" s="3" t="str">
        <f t="shared" ca="1" si="233"/>
        <v>10%</v>
      </c>
      <c r="S1136" s="13">
        <f t="shared" ca="1" si="231"/>
        <v>10477.200000000001</v>
      </c>
      <c r="T1136" s="13">
        <f t="shared" ca="1" si="232"/>
        <v>94294.8</v>
      </c>
      <c r="U1136" t="str">
        <f>VLOOKUP(MID(B1136,G1136,F1136-G1136),Department!$A$1:$C$20,2,0)</f>
        <v>Product Manager</v>
      </c>
      <c r="V1136" t="str">
        <f>VLOOKUP(U1136,Department!$B$1:$C$20,2,0)</f>
        <v>Product Management</v>
      </c>
      <c r="W1136" t="str">
        <f>VLOOKUP(MID(B1136,FIND(":",B1136,F1136+1)+1,2),Employee!$G$1:$H$8,2,0)</f>
        <v>Argentina</v>
      </c>
    </row>
    <row r="1137" spans="1:23" x14ac:dyDescent="0.35">
      <c r="A1137" t="str">
        <f t="shared" si="221"/>
        <v>EMP-FN-R19-2016</v>
      </c>
      <c r="B1137" t="s">
        <v>1201</v>
      </c>
      <c r="C1137" t="str">
        <f t="shared" si="224"/>
        <v>N16990</v>
      </c>
      <c r="D1137" t="str">
        <f>VLOOKUP(C1137,Employee!$A$1:$B$1803,2,0)</f>
        <v>Corina Copeland</v>
      </c>
      <c r="E1137" t="str">
        <f>VLOOKUP(MID(B1137,FIND(":",B1137,FIND(":",B1137)+1)+1,1),Employee!$C$1:$D$1803,2)</f>
        <v>Female</v>
      </c>
      <c r="F1137">
        <f t="shared" si="222"/>
        <v>43</v>
      </c>
      <c r="G1137">
        <f t="shared" si="223"/>
        <v>40</v>
      </c>
      <c r="H1137" t="str">
        <f t="shared" si="225"/>
        <v>R19</v>
      </c>
      <c r="I1137" t="str">
        <f>VLOOKUP(V1137,Guide!$B$12:$C$18,2,0)</f>
        <v>FN</v>
      </c>
      <c r="J1137" s="12" t="str">
        <f t="shared" si="226"/>
        <v>C5</v>
      </c>
      <c r="K1137" s="12">
        <v>32247</v>
      </c>
      <c r="L1137" s="12" t="str">
        <f t="shared" si="227"/>
        <v>Millennial</v>
      </c>
      <c r="M1137">
        <f t="shared" ca="1" si="228"/>
        <v>36</v>
      </c>
      <c r="N1137" s="12">
        <v>42705</v>
      </c>
      <c r="O1137" s="14">
        <f t="shared" ca="1" si="229"/>
        <v>8</v>
      </c>
      <c r="P1137" s="13">
        <v>159715</v>
      </c>
      <c r="Q1137" s="13" t="str">
        <f t="shared" ca="1" si="230"/>
        <v>5 - 10 Year</v>
      </c>
      <c r="R1137" s="3" t="str">
        <f t="shared" ca="1" si="233"/>
        <v>10%</v>
      </c>
      <c r="S1137" s="13">
        <f t="shared" ca="1" si="231"/>
        <v>15971.5</v>
      </c>
      <c r="T1137" s="13">
        <f t="shared" ca="1" si="232"/>
        <v>143743.5</v>
      </c>
      <c r="U1137" t="str">
        <f>VLOOKUP(MID(B1137,G1137,F1137-G1137),Department!$A$1:$C$20,2,0)</f>
        <v>Accounting</v>
      </c>
      <c r="V1137" t="str">
        <f>VLOOKUP(U1137,Department!$B$1:$C$20,2,0)</f>
        <v>Finance</v>
      </c>
      <c r="W1137" t="str">
        <f>VLOOKUP(MID(B1137,FIND(":",B1137,F1137+1)+1,2),Employee!$G$1:$H$8,2,0)</f>
        <v>Germany</v>
      </c>
    </row>
    <row r="1138" spans="1:23" x14ac:dyDescent="0.35">
      <c r="A1138" t="str">
        <f t="shared" si="221"/>
        <v>EMP-ENG-R7-2017</v>
      </c>
      <c r="B1138" t="s">
        <v>1202</v>
      </c>
      <c r="C1138" t="str">
        <f t="shared" si="224"/>
        <v>N19020</v>
      </c>
      <c r="D1138" t="str">
        <f>VLOOKUP(C1138,Employee!$A$1:$B$1803,2,0)</f>
        <v>Elva Andrade</v>
      </c>
      <c r="E1138" t="str">
        <f>VLOOKUP(MID(B1138,FIND(":",B1138,FIND(":",B1138)+1)+1,1),Employee!$C$1:$D$1803,2)</f>
        <v>Female</v>
      </c>
      <c r="F1138">
        <f t="shared" si="222"/>
        <v>42</v>
      </c>
      <c r="G1138">
        <f t="shared" si="223"/>
        <v>40</v>
      </c>
      <c r="H1138" t="str">
        <f t="shared" si="225"/>
        <v>R7</v>
      </c>
      <c r="I1138" t="str">
        <f>VLOOKUP(V1138,Guide!$B$12:$C$18,2,0)</f>
        <v>ENG</v>
      </c>
      <c r="J1138" s="12" t="str">
        <f t="shared" si="226"/>
        <v>C7</v>
      </c>
      <c r="K1138" s="12">
        <v>34214</v>
      </c>
      <c r="L1138" s="12" t="str">
        <f t="shared" si="227"/>
        <v>Millennial</v>
      </c>
      <c r="M1138">
        <f t="shared" ca="1" si="228"/>
        <v>31</v>
      </c>
      <c r="N1138" s="12">
        <v>42996</v>
      </c>
      <c r="O1138" s="14">
        <f t="shared" ca="1" si="229"/>
        <v>7</v>
      </c>
      <c r="P1138" s="13">
        <v>82682</v>
      </c>
      <c r="Q1138" s="13" t="str">
        <f t="shared" ca="1" si="230"/>
        <v>5 - 10 Year</v>
      </c>
      <c r="R1138" s="3" t="str">
        <f t="shared" ca="1" si="233"/>
        <v>10%</v>
      </c>
      <c r="S1138" s="13">
        <f t="shared" ca="1" si="231"/>
        <v>8268.2000000000007</v>
      </c>
      <c r="T1138" s="13">
        <f t="shared" ca="1" si="232"/>
        <v>74413.8</v>
      </c>
      <c r="U1138" t="str">
        <f>VLOOKUP(MID(B1138,G1138,F1138-G1138),Department!$A$1:$C$20,2,0)</f>
        <v>AI Engineer</v>
      </c>
      <c r="V1138" t="str">
        <f>VLOOKUP(U1138,Department!$B$1:$C$20,2,0)</f>
        <v>Engineering and Data</v>
      </c>
      <c r="W1138" t="str">
        <f>VLOOKUP(MID(B1138,FIND(":",B1138,F1138+1)+1,2),Employee!$G$1:$H$8,2,0)</f>
        <v>Argentina</v>
      </c>
    </row>
    <row r="1139" spans="1:23" x14ac:dyDescent="0.35">
      <c r="A1139" t="str">
        <f t="shared" si="221"/>
        <v>EMP-ENG-R3-2017</v>
      </c>
      <c r="B1139" t="s">
        <v>1203</v>
      </c>
      <c r="C1139" t="str">
        <f t="shared" si="224"/>
        <v>N18809</v>
      </c>
      <c r="D1139" t="str">
        <f>VLOOKUP(C1139,Employee!$A$1:$B$1803,2,0)</f>
        <v>Raymond Henderson</v>
      </c>
      <c r="E1139" t="str">
        <f>VLOOKUP(MID(B1139,FIND(":",B1139,FIND(":",B1139)+1)+1,1),Employee!$C$1:$D$1803,2)</f>
        <v>Male</v>
      </c>
      <c r="F1139">
        <f t="shared" si="222"/>
        <v>42</v>
      </c>
      <c r="G1139">
        <f t="shared" si="223"/>
        <v>40</v>
      </c>
      <c r="H1139" t="str">
        <f t="shared" si="225"/>
        <v>R3</v>
      </c>
      <c r="I1139" t="str">
        <f>VLOOKUP(V1139,Guide!$B$12:$C$18,2,0)</f>
        <v>ENG</v>
      </c>
      <c r="J1139" s="12" t="str">
        <f t="shared" si="226"/>
        <v>C1</v>
      </c>
      <c r="K1139" s="12">
        <v>33107</v>
      </c>
      <c r="L1139" s="12" t="str">
        <f t="shared" si="227"/>
        <v>Millennial</v>
      </c>
      <c r="M1139">
        <f t="shared" ca="1" si="228"/>
        <v>34</v>
      </c>
      <c r="N1139" s="12">
        <v>42964</v>
      </c>
      <c r="O1139" s="14">
        <f t="shared" ca="1" si="229"/>
        <v>7</v>
      </c>
      <c r="P1139" s="13">
        <v>142846</v>
      </c>
      <c r="Q1139" s="13" t="str">
        <f t="shared" ca="1" si="230"/>
        <v>5 - 10 Year</v>
      </c>
      <c r="R1139" s="3" t="str">
        <f t="shared" ca="1" si="233"/>
        <v>10%</v>
      </c>
      <c r="S1139" s="13">
        <f t="shared" ca="1" si="231"/>
        <v>14284.6</v>
      </c>
      <c r="T1139" s="13">
        <f t="shared" ca="1" si="232"/>
        <v>128561.4</v>
      </c>
      <c r="U1139" t="str">
        <f>VLOOKUP(MID(B1139,G1139,F1139-G1139),Department!$A$1:$C$20,2,0)</f>
        <v>Software Quality Assurance</v>
      </c>
      <c r="V1139" t="str">
        <f>VLOOKUP(U1139,Department!$B$1:$C$20,2,0)</f>
        <v>Engineering and Data</v>
      </c>
      <c r="W1139" t="str">
        <f>VLOOKUP(MID(B1139,FIND(":",B1139,F1139+1)+1,2),Employee!$G$1:$H$8,2,0)</f>
        <v>United States Of America</v>
      </c>
    </row>
    <row r="1140" spans="1:23" x14ac:dyDescent="0.35">
      <c r="A1140" t="str">
        <f t="shared" si="221"/>
        <v>EMP-ENG-R4-2019</v>
      </c>
      <c r="B1140" t="s">
        <v>1204</v>
      </c>
      <c r="C1140" t="str">
        <f t="shared" si="224"/>
        <v>N22621</v>
      </c>
      <c r="D1140" t="str">
        <f>VLOOKUP(C1140,Employee!$A$1:$B$1803,2,0)</f>
        <v>Drew Rush</v>
      </c>
      <c r="E1140" t="str">
        <f>VLOOKUP(MID(B1140,FIND(":",B1140,FIND(":",B1140)+1)+1,1),Employee!$C$1:$D$1803,2)</f>
        <v>Male</v>
      </c>
      <c r="F1140">
        <f t="shared" si="222"/>
        <v>42</v>
      </c>
      <c r="G1140">
        <f t="shared" si="223"/>
        <v>40</v>
      </c>
      <c r="H1140" t="str">
        <f t="shared" si="225"/>
        <v>R4</v>
      </c>
      <c r="I1140" t="str">
        <f>VLOOKUP(V1140,Guide!$B$12:$C$18,2,0)</f>
        <v>ENG</v>
      </c>
      <c r="J1140" s="12" t="str">
        <f t="shared" si="226"/>
        <v>C3</v>
      </c>
      <c r="K1140" s="12">
        <v>33562</v>
      </c>
      <c r="L1140" s="12" t="str">
        <f t="shared" si="227"/>
        <v>Millennial</v>
      </c>
      <c r="M1140">
        <f t="shared" ca="1" si="228"/>
        <v>33</v>
      </c>
      <c r="N1140" s="12">
        <v>43738</v>
      </c>
      <c r="O1140" s="14">
        <f t="shared" ca="1" si="229"/>
        <v>5</v>
      </c>
      <c r="P1140" s="13">
        <v>100532</v>
      </c>
      <c r="Q1140" s="13" t="str">
        <f t="shared" ca="1" si="230"/>
        <v>5 - 10 Year</v>
      </c>
      <c r="R1140" s="3" t="str">
        <f t="shared" ca="1" si="233"/>
        <v>10%</v>
      </c>
      <c r="S1140" s="13">
        <f t="shared" ca="1" si="231"/>
        <v>10053.200000000001</v>
      </c>
      <c r="T1140" s="13">
        <f t="shared" ca="1" si="232"/>
        <v>90478.8</v>
      </c>
      <c r="U1140" t="str">
        <f>VLOOKUP(MID(B1140,G1140,F1140-G1140),Department!$A$1:$C$20,2,0)</f>
        <v>FrontEnd Developer</v>
      </c>
      <c r="V1140" t="str">
        <f>VLOOKUP(U1140,Department!$B$1:$C$20,2,0)</f>
        <v>Engineering and Data</v>
      </c>
      <c r="W1140" t="str">
        <f>VLOOKUP(MID(B1140,FIND(":",B1140,F1140+1)+1,2),Employee!$G$1:$H$8,2,0)</f>
        <v>United Kingdom</v>
      </c>
    </row>
    <row r="1141" spans="1:23" x14ac:dyDescent="0.35">
      <c r="A1141" t="str">
        <f t="shared" si="221"/>
        <v>EMP-ENG-R13-2017</v>
      </c>
      <c r="B1141" t="s">
        <v>1205</v>
      </c>
      <c r="C1141" t="str">
        <f t="shared" si="224"/>
        <v>N17276</v>
      </c>
      <c r="D1141" t="str">
        <f>VLOOKUP(C1141,Employee!$A$1:$B$1803,2,0)</f>
        <v>Roosevelt Nguyen</v>
      </c>
      <c r="E1141" t="str">
        <f>VLOOKUP(MID(B1141,FIND(":",B1141,FIND(":",B1141)+1)+1,1),Employee!$C$1:$D$1803,2)</f>
        <v>Male</v>
      </c>
      <c r="F1141">
        <f t="shared" si="222"/>
        <v>43</v>
      </c>
      <c r="G1141">
        <f t="shared" si="223"/>
        <v>40</v>
      </c>
      <c r="H1141" t="str">
        <f t="shared" si="225"/>
        <v>R13</v>
      </c>
      <c r="I1141" t="str">
        <f>VLOOKUP(V1141,Guide!$B$12:$C$18,2,0)</f>
        <v>ENG</v>
      </c>
      <c r="J1141" s="12" t="str">
        <f t="shared" si="226"/>
        <v>C5</v>
      </c>
      <c r="K1141" s="12">
        <v>33473</v>
      </c>
      <c r="L1141" s="12" t="str">
        <f t="shared" si="227"/>
        <v>Millennial</v>
      </c>
      <c r="M1141">
        <f t="shared" ca="1" si="228"/>
        <v>33</v>
      </c>
      <c r="N1141" s="12">
        <v>42768</v>
      </c>
      <c r="O1141" s="14">
        <f t="shared" ca="1" si="229"/>
        <v>8</v>
      </c>
      <c r="P1141" s="13">
        <v>177634</v>
      </c>
      <c r="Q1141" s="13" t="str">
        <f t="shared" ca="1" si="230"/>
        <v>5 - 10 Year</v>
      </c>
      <c r="R1141" s="3" t="str">
        <f t="shared" ca="1" si="233"/>
        <v>10%</v>
      </c>
      <c r="S1141" s="13">
        <f t="shared" ca="1" si="231"/>
        <v>17763.400000000001</v>
      </c>
      <c r="T1141" s="13">
        <f t="shared" ca="1" si="232"/>
        <v>159870.6</v>
      </c>
      <c r="U1141" t="str">
        <f>VLOOKUP(MID(B1141,G1141,F1141-G1141),Department!$A$1:$C$20,2,0)</f>
        <v>Data Engineer</v>
      </c>
      <c r="V1141" t="str">
        <f>VLOOKUP(U1141,Department!$B$1:$C$20,2,0)</f>
        <v>Engineering and Data</v>
      </c>
      <c r="W1141" t="str">
        <f>VLOOKUP(MID(B1141,FIND(":",B1141,F1141+1)+1,2),Employee!$G$1:$H$8,2,0)</f>
        <v>Germany</v>
      </c>
    </row>
    <row r="1142" spans="1:23" x14ac:dyDescent="0.35">
      <c r="A1142" t="str">
        <f t="shared" si="221"/>
        <v>EMP-OPR-R16-2019</v>
      </c>
      <c r="B1142" t="s">
        <v>1206</v>
      </c>
      <c r="C1142" t="str">
        <f t="shared" si="224"/>
        <v>N22380</v>
      </c>
      <c r="D1142" t="str">
        <f>VLOOKUP(C1142,Employee!$A$1:$B$1803,2,0)</f>
        <v>Marcus Shields</v>
      </c>
      <c r="E1142" t="str">
        <f>VLOOKUP(MID(B1142,FIND(":",B1142,FIND(":",B1142)+1)+1,1),Employee!$C$1:$D$1803,2)</f>
        <v>Male</v>
      </c>
      <c r="F1142">
        <f t="shared" si="222"/>
        <v>43</v>
      </c>
      <c r="G1142">
        <f t="shared" si="223"/>
        <v>40</v>
      </c>
      <c r="H1142" t="str">
        <f t="shared" si="225"/>
        <v>R16</v>
      </c>
      <c r="I1142" t="str">
        <f>VLOOKUP(V1142,Guide!$B$12:$C$18,2,0)</f>
        <v>OPR</v>
      </c>
      <c r="J1142" s="12" t="str">
        <f t="shared" si="226"/>
        <v>C7</v>
      </c>
      <c r="K1142" s="12">
        <v>34076</v>
      </c>
      <c r="L1142" s="12" t="str">
        <f t="shared" si="227"/>
        <v>Millennial</v>
      </c>
      <c r="M1142">
        <f t="shared" ca="1" si="228"/>
        <v>31</v>
      </c>
      <c r="N1142" s="12">
        <v>43699</v>
      </c>
      <c r="O1142" s="14">
        <f t="shared" ca="1" si="229"/>
        <v>5</v>
      </c>
      <c r="P1142" s="13">
        <v>89853</v>
      </c>
      <c r="Q1142" s="13" t="str">
        <f t="shared" ca="1" si="230"/>
        <v>5 - 10 Year</v>
      </c>
      <c r="R1142" s="3" t="str">
        <f t="shared" ca="1" si="233"/>
        <v>10%</v>
      </c>
      <c r="S1142" s="13">
        <f t="shared" ca="1" si="231"/>
        <v>8985.3000000000011</v>
      </c>
      <c r="T1142" s="13">
        <f t="shared" ca="1" si="232"/>
        <v>80867.7</v>
      </c>
      <c r="U1142" t="str">
        <f>VLOOKUP(MID(B1142,G1142,F1142-G1142),Department!$A$1:$C$20,2,0)</f>
        <v>IT Support</v>
      </c>
      <c r="V1142" t="str">
        <f>VLOOKUP(U1142,Department!$B$1:$C$20,2,0)</f>
        <v>Operation</v>
      </c>
      <c r="W1142" t="str">
        <f>VLOOKUP(MID(B1142,FIND(":",B1142,F1142+1)+1,2),Employee!$G$1:$H$8,2,0)</f>
        <v>Argentina</v>
      </c>
    </row>
    <row r="1143" spans="1:23" x14ac:dyDescent="0.35">
      <c r="A1143" t="str">
        <f t="shared" si="221"/>
        <v>EMP-PM-R6-2019</v>
      </c>
      <c r="B1143" t="s">
        <v>1207</v>
      </c>
      <c r="C1143" t="str">
        <f t="shared" si="224"/>
        <v>N22299</v>
      </c>
      <c r="D1143" t="str">
        <f>VLOOKUP(C1143,Employee!$A$1:$B$1803,2,0)</f>
        <v>Isreal Herrera</v>
      </c>
      <c r="E1143" t="str">
        <f>VLOOKUP(MID(B1143,FIND(":",B1143,FIND(":",B1143)+1)+1,1),Employee!$C$1:$D$1803,2)</f>
        <v>Male</v>
      </c>
      <c r="F1143">
        <f t="shared" si="222"/>
        <v>42</v>
      </c>
      <c r="G1143">
        <f t="shared" si="223"/>
        <v>40</v>
      </c>
      <c r="H1143" t="str">
        <f t="shared" si="225"/>
        <v>R6</v>
      </c>
      <c r="I1143" t="str">
        <f>VLOOKUP(V1143,Guide!$B$12:$C$18,2,0)</f>
        <v>PM</v>
      </c>
      <c r="J1143" s="12" t="str">
        <f t="shared" si="226"/>
        <v>C2</v>
      </c>
      <c r="K1143" s="12">
        <v>32880</v>
      </c>
      <c r="L1143" s="12" t="str">
        <f t="shared" si="227"/>
        <v>Millennial</v>
      </c>
      <c r="M1143">
        <f t="shared" ca="1" si="228"/>
        <v>35</v>
      </c>
      <c r="N1143" s="12">
        <v>43682</v>
      </c>
      <c r="O1143" s="14">
        <f t="shared" ca="1" si="229"/>
        <v>5</v>
      </c>
      <c r="P1143" s="13">
        <v>129917</v>
      </c>
      <c r="Q1143" s="13" t="str">
        <f t="shared" ca="1" si="230"/>
        <v>5 - 10 Year</v>
      </c>
      <c r="R1143" s="3" t="str">
        <f t="shared" ca="1" si="233"/>
        <v>10%</v>
      </c>
      <c r="S1143" s="13">
        <f t="shared" ca="1" si="231"/>
        <v>12991.7</v>
      </c>
      <c r="T1143" s="13">
        <f t="shared" ca="1" si="232"/>
        <v>116925.3</v>
      </c>
      <c r="U1143" t="str">
        <f>VLOOKUP(MID(B1143,G1143,F1143-G1143),Department!$A$1:$C$20,2,0)</f>
        <v>UI/UX</v>
      </c>
      <c r="V1143" t="str">
        <f>VLOOKUP(U1143,Department!$B$1:$C$20,2,0)</f>
        <v>Product Management</v>
      </c>
      <c r="W1143" t="str">
        <f>VLOOKUP(MID(B1143,FIND(":",B1143,F1143+1)+1,2),Employee!$G$1:$H$8,2,0)</f>
        <v>Canada</v>
      </c>
    </row>
    <row r="1144" spans="1:23" x14ac:dyDescent="0.35">
      <c r="A1144" t="str">
        <f t="shared" si="221"/>
        <v>EMP-ENG-R3-2018</v>
      </c>
      <c r="B1144" t="s">
        <v>1208</v>
      </c>
      <c r="C1144" t="str">
        <f t="shared" si="224"/>
        <v>N20030</v>
      </c>
      <c r="D1144" t="str">
        <f>VLOOKUP(C1144,Employee!$A$1:$B$1803,2,0)</f>
        <v>Kate Kane</v>
      </c>
      <c r="E1144" t="str">
        <f>VLOOKUP(MID(B1144,FIND(":",B1144,FIND(":",B1144)+1)+1,1),Employee!$C$1:$D$1803,2)</f>
        <v>Female</v>
      </c>
      <c r="F1144">
        <f t="shared" si="222"/>
        <v>42</v>
      </c>
      <c r="G1144">
        <f t="shared" si="223"/>
        <v>40</v>
      </c>
      <c r="H1144" t="str">
        <f t="shared" si="225"/>
        <v>R3</v>
      </c>
      <c r="I1144" t="str">
        <f>VLOOKUP(V1144,Guide!$B$12:$C$18,2,0)</f>
        <v>ENG</v>
      </c>
      <c r="J1144" s="12" t="str">
        <f t="shared" si="226"/>
        <v>C7</v>
      </c>
      <c r="K1144" s="12">
        <v>33847</v>
      </c>
      <c r="L1144" s="12" t="str">
        <f t="shared" si="227"/>
        <v>Millennial</v>
      </c>
      <c r="M1144">
        <f t="shared" ca="1" si="228"/>
        <v>32</v>
      </c>
      <c r="N1144" s="12">
        <v>43192</v>
      </c>
      <c r="O1144" s="14">
        <f t="shared" ca="1" si="229"/>
        <v>6</v>
      </c>
      <c r="P1144" s="13">
        <v>107048</v>
      </c>
      <c r="Q1144" s="13" t="str">
        <f t="shared" ca="1" si="230"/>
        <v>5 - 10 Year</v>
      </c>
      <c r="R1144" s="3" t="str">
        <f t="shared" ca="1" si="233"/>
        <v>10%</v>
      </c>
      <c r="S1144" s="13">
        <f t="shared" ca="1" si="231"/>
        <v>10704.800000000001</v>
      </c>
      <c r="T1144" s="13">
        <f t="shared" ca="1" si="232"/>
        <v>96343.2</v>
      </c>
      <c r="U1144" t="str">
        <f>VLOOKUP(MID(B1144,G1144,F1144-G1144),Department!$A$1:$C$20,2,0)</f>
        <v>Software Quality Assurance</v>
      </c>
      <c r="V1144" t="str">
        <f>VLOOKUP(U1144,Department!$B$1:$C$20,2,0)</f>
        <v>Engineering and Data</v>
      </c>
      <c r="W1144" t="str">
        <f>VLOOKUP(MID(B1144,FIND(":",B1144,F1144+1)+1,2),Employee!$G$1:$H$8,2,0)</f>
        <v>Argentina</v>
      </c>
    </row>
    <row r="1145" spans="1:23" x14ac:dyDescent="0.35">
      <c r="A1145" t="str">
        <f t="shared" si="221"/>
        <v>EMP-HR-R18-2018</v>
      </c>
      <c r="B1145" t="s">
        <v>1209</v>
      </c>
      <c r="C1145" t="str">
        <f t="shared" si="224"/>
        <v>N20790</v>
      </c>
      <c r="D1145" t="str">
        <f>VLOOKUP(C1145,Employee!$A$1:$B$1803,2,0)</f>
        <v>Lane Kennedy</v>
      </c>
      <c r="E1145" t="str">
        <f>VLOOKUP(MID(B1145,FIND(":",B1145,FIND(":",B1145)+1)+1,1),Employee!$C$1:$D$1803,2)</f>
        <v>Male</v>
      </c>
      <c r="F1145">
        <f t="shared" si="222"/>
        <v>43</v>
      </c>
      <c r="G1145">
        <f t="shared" si="223"/>
        <v>40</v>
      </c>
      <c r="H1145" t="str">
        <f t="shared" si="225"/>
        <v>R18</v>
      </c>
      <c r="I1145" t="str">
        <f>VLOOKUP(V1145,Guide!$B$12:$C$18,2,0)</f>
        <v>HR</v>
      </c>
      <c r="J1145" s="12" t="str">
        <f t="shared" si="226"/>
        <v>C2</v>
      </c>
      <c r="K1145" s="12">
        <v>33151</v>
      </c>
      <c r="L1145" s="12" t="str">
        <f t="shared" si="227"/>
        <v>Millennial</v>
      </c>
      <c r="M1145">
        <f t="shared" ca="1" si="228"/>
        <v>34</v>
      </c>
      <c r="N1145" s="12">
        <v>43346</v>
      </c>
      <c r="O1145" s="14">
        <f t="shared" ca="1" si="229"/>
        <v>6</v>
      </c>
      <c r="P1145" s="13">
        <v>119193</v>
      </c>
      <c r="Q1145" s="13" t="str">
        <f t="shared" ca="1" si="230"/>
        <v>5 - 10 Year</v>
      </c>
      <c r="R1145" s="3" t="str">
        <f t="shared" ca="1" si="233"/>
        <v>10%</v>
      </c>
      <c r="S1145" s="13">
        <f t="shared" ca="1" si="231"/>
        <v>11919.300000000001</v>
      </c>
      <c r="T1145" s="13">
        <f t="shared" ca="1" si="232"/>
        <v>107273.7</v>
      </c>
      <c r="U1145" t="str">
        <f>VLOOKUP(MID(B1145,G1145,F1145-G1145),Department!$A$1:$C$20,2,0)</f>
        <v>HR</v>
      </c>
      <c r="V1145" t="str">
        <f>VLOOKUP(U1145,Department!$B$1:$C$20,2,0)</f>
        <v>HR</v>
      </c>
      <c r="W1145" t="str">
        <f>VLOOKUP(MID(B1145,FIND(":",B1145,F1145+1)+1,2),Employee!$G$1:$H$8,2,0)</f>
        <v>Canada</v>
      </c>
    </row>
    <row r="1146" spans="1:23" x14ac:dyDescent="0.35">
      <c r="A1146" t="str">
        <f t="shared" si="221"/>
        <v>EMP-OPR-R11-2017</v>
      </c>
      <c r="B1146" t="s">
        <v>1210</v>
      </c>
      <c r="C1146" t="str">
        <f t="shared" si="224"/>
        <v>N19559</v>
      </c>
      <c r="D1146" t="str">
        <f>VLOOKUP(C1146,Employee!$A$1:$B$1803,2,0)</f>
        <v>Francesco Orr</v>
      </c>
      <c r="E1146" t="str">
        <f>VLOOKUP(MID(B1146,FIND(":",B1146,FIND(":",B1146)+1)+1,1),Employee!$C$1:$D$1803,2)</f>
        <v>Male</v>
      </c>
      <c r="F1146">
        <f t="shared" si="222"/>
        <v>43</v>
      </c>
      <c r="G1146">
        <f t="shared" si="223"/>
        <v>40</v>
      </c>
      <c r="H1146" t="str">
        <f t="shared" si="225"/>
        <v>R11</v>
      </c>
      <c r="I1146" t="str">
        <f>VLOOKUP(V1146,Guide!$B$12:$C$18,2,0)</f>
        <v>OPR</v>
      </c>
      <c r="J1146" s="12" t="str">
        <f t="shared" si="226"/>
        <v>C6</v>
      </c>
      <c r="K1146" s="12">
        <v>33322</v>
      </c>
      <c r="L1146" s="12" t="str">
        <f t="shared" si="227"/>
        <v>Millennial</v>
      </c>
      <c r="M1146">
        <f t="shared" ca="1" si="228"/>
        <v>33</v>
      </c>
      <c r="N1146" s="12">
        <v>43066</v>
      </c>
      <c r="O1146" s="14">
        <f t="shared" ca="1" si="229"/>
        <v>7</v>
      </c>
      <c r="P1146" s="13">
        <v>87312</v>
      </c>
      <c r="Q1146" s="13" t="str">
        <f t="shared" ca="1" si="230"/>
        <v>5 - 10 Year</v>
      </c>
      <c r="R1146" s="3" t="str">
        <f t="shared" ca="1" si="233"/>
        <v>10%</v>
      </c>
      <c r="S1146" s="13">
        <f t="shared" ca="1" si="231"/>
        <v>8731.2000000000007</v>
      </c>
      <c r="T1146" s="13">
        <f t="shared" ca="1" si="232"/>
        <v>78580.800000000003</v>
      </c>
      <c r="U1146" t="str">
        <f>VLOOKUP(MID(B1146,G1146,F1146-G1146),Department!$A$1:$C$20,2,0)</f>
        <v>Technical Support</v>
      </c>
      <c r="V1146" t="str">
        <f>VLOOKUP(U1146,Department!$B$1:$C$20,2,0)</f>
        <v>Operation</v>
      </c>
      <c r="W1146" t="str">
        <f>VLOOKUP(MID(B1146,FIND(":",B1146,F1146+1)+1,2),Employee!$G$1:$H$8,2,0)</f>
        <v>France</v>
      </c>
    </row>
    <row r="1147" spans="1:23" x14ac:dyDescent="0.35">
      <c r="A1147" t="str">
        <f t="shared" si="221"/>
        <v>EMP-FN-R19-2014</v>
      </c>
      <c r="B1147" t="s">
        <v>1211</v>
      </c>
      <c r="C1147" t="str">
        <f t="shared" si="224"/>
        <v>N9886</v>
      </c>
      <c r="D1147" t="str">
        <f>VLOOKUP(C1147,Employee!$A$1:$B$1803,2,0)</f>
        <v>Raquel Velasquez</v>
      </c>
      <c r="E1147" t="str">
        <f>VLOOKUP(MID(B1147,FIND(":",B1147,FIND(":",B1147)+1)+1,1),Employee!$C$1:$D$1803,2)</f>
        <v>Female</v>
      </c>
      <c r="F1147">
        <f t="shared" si="222"/>
        <v>42</v>
      </c>
      <c r="G1147">
        <f t="shared" si="223"/>
        <v>39</v>
      </c>
      <c r="H1147" t="str">
        <f t="shared" si="225"/>
        <v>R19</v>
      </c>
      <c r="I1147" t="str">
        <f>VLOOKUP(V1147,Guide!$B$12:$C$18,2,0)</f>
        <v>FN</v>
      </c>
      <c r="J1147" s="12" t="str">
        <f t="shared" si="226"/>
        <v>C3</v>
      </c>
      <c r="K1147" s="12">
        <v>29972</v>
      </c>
      <c r="L1147" s="12" t="str">
        <f t="shared" si="227"/>
        <v>Millennial</v>
      </c>
      <c r="M1147">
        <f t="shared" ca="1" si="228"/>
        <v>43</v>
      </c>
      <c r="N1147" s="12">
        <v>41953</v>
      </c>
      <c r="O1147" s="14">
        <f t="shared" ca="1" si="229"/>
        <v>10</v>
      </c>
      <c r="P1147" s="13">
        <v>214243</v>
      </c>
      <c r="Q1147" s="13" t="str">
        <f t="shared" ca="1" si="230"/>
        <v>5 - 10 Year</v>
      </c>
      <c r="R1147" s="3" t="str">
        <f t="shared" ca="1" si="233"/>
        <v>10%</v>
      </c>
      <c r="S1147" s="13">
        <f t="shared" ca="1" si="231"/>
        <v>21424.300000000003</v>
      </c>
      <c r="T1147" s="13">
        <f t="shared" ca="1" si="232"/>
        <v>192818.7</v>
      </c>
      <c r="U1147" t="str">
        <f>VLOOKUP(MID(B1147,G1147,F1147-G1147),Department!$A$1:$C$20,2,0)</f>
        <v>Accounting</v>
      </c>
      <c r="V1147" t="str">
        <f>VLOOKUP(U1147,Department!$B$1:$C$20,2,0)</f>
        <v>Finance</v>
      </c>
      <c r="W1147" t="str">
        <f>VLOOKUP(MID(B1147,FIND(":",B1147,F1147+1)+1,2),Employee!$G$1:$H$8,2,0)</f>
        <v>United Kingdom</v>
      </c>
    </row>
    <row r="1148" spans="1:23" x14ac:dyDescent="0.35">
      <c r="A1148" t="str">
        <f t="shared" si="221"/>
        <v>EMP-PM-R5-2017</v>
      </c>
      <c r="B1148" t="s">
        <v>1212</v>
      </c>
      <c r="C1148" t="str">
        <f t="shared" si="224"/>
        <v>N19568</v>
      </c>
      <c r="D1148" t="str">
        <f>VLOOKUP(C1148,Employee!$A$1:$B$1803,2,0)</f>
        <v>Winston Melton</v>
      </c>
      <c r="E1148" t="str">
        <f>VLOOKUP(MID(B1148,FIND(":",B1148,FIND(":",B1148)+1)+1,1),Employee!$C$1:$D$1803,2)</f>
        <v>Male</v>
      </c>
      <c r="F1148">
        <f t="shared" si="222"/>
        <v>42</v>
      </c>
      <c r="G1148">
        <f t="shared" si="223"/>
        <v>40</v>
      </c>
      <c r="H1148" t="str">
        <f t="shared" si="225"/>
        <v>R5</v>
      </c>
      <c r="I1148" t="str">
        <f>VLOOKUP(V1148,Guide!$B$12:$C$18,2,0)</f>
        <v>PM</v>
      </c>
      <c r="J1148" s="12" t="str">
        <f t="shared" si="226"/>
        <v>C7</v>
      </c>
      <c r="K1148" s="12">
        <v>34086</v>
      </c>
      <c r="L1148" s="12" t="str">
        <f t="shared" si="227"/>
        <v>Millennial</v>
      </c>
      <c r="M1148">
        <f t="shared" ca="1" si="228"/>
        <v>31</v>
      </c>
      <c r="N1148" s="12">
        <v>43069</v>
      </c>
      <c r="O1148" s="14">
        <f t="shared" ca="1" si="229"/>
        <v>7</v>
      </c>
      <c r="P1148" s="13">
        <v>112956</v>
      </c>
      <c r="Q1148" s="13" t="str">
        <f t="shared" ca="1" si="230"/>
        <v>5 - 10 Year</v>
      </c>
      <c r="R1148" s="3" t="str">
        <f t="shared" ca="1" si="233"/>
        <v>10%</v>
      </c>
      <c r="S1148" s="13">
        <f t="shared" ca="1" si="231"/>
        <v>11295.6</v>
      </c>
      <c r="T1148" s="13">
        <f t="shared" ca="1" si="232"/>
        <v>101660.4</v>
      </c>
      <c r="U1148" t="str">
        <f>VLOOKUP(MID(B1148,G1148,F1148-G1148),Department!$A$1:$C$20,2,0)</f>
        <v>Product Manager</v>
      </c>
      <c r="V1148" t="str">
        <f>VLOOKUP(U1148,Department!$B$1:$C$20,2,0)</f>
        <v>Product Management</v>
      </c>
      <c r="W1148" t="str">
        <f>VLOOKUP(MID(B1148,FIND(":",B1148,F1148+1)+1,2),Employee!$G$1:$H$8,2,0)</f>
        <v>Argentina</v>
      </c>
    </row>
    <row r="1149" spans="1:23" x14ac:dyDescent="0.35">
      <c r="A1149" t="str">
        <f t="shared" si="221"/>
        <v>EMP-PM-R5-2017</v>
      </c>
      <c r="B1149" t="s">
        <v>1213</v>
      </c>
      <c r="C1149" t="str">
        <f t="shared" si="224"/>
        <v>N18296</v>
      </c>
      <c r="D1149" t="str">
        <f>VLOOKUP(C1149,Employee!$A$1:$B$1803,2,0)</f>
        <v>Norman Martinez</v>
      </c>
      <c r="E1149" t="str">
        <f>VLOOKUP(MID(B1149,FIND(":",B1149,FIND(":",B1149)+1)+1,1),Employee!$C$1:$D$1803,2)</f>
        <v>Male</v>
      </c>
      <c r="F1149">
        <f t="shared" si="222"/>
        <v>42</v>
      </c>
      <c r="G1149">
        <f t="shared" si="223"/>
        <v>40</v>
      </c>
      <c r="H1149" t="str">
        <f t="shared" si="225"/>
        <v>R5</v>
      </c>
      <c r="I1149" t="str">
        <f>VLOOKUP(V1149,Guide!$B$12:$C$18,2,0)</f>
        <v>PM</v>
      </c>
      <c r="J1149" s="12" t="str">
        <f t="shared" si="226"/>
        <v>C6</v>
      </c>
      <c r="K1149" s="12">
        <v>32987</v>
      </c>
      <c r="L1149" s="12" t="str">
        <f t="shared" si="227"/>
        <v>Millennial</v>
      </c>
      <c r="M1149">
        <f t="shared" ca="1" si="228"/>
        <v>34</v>
      </c>
      <c r="N1149" s="12">
        <v>42894</v>
      </c>
      <c r="O1149" s="14">
        <f t="shared" ca="1" si="229"/>
        <v>7</v>
      </c>
      <c r="P1149" s="13">
        <v>131181</v>
      </c>
      <c r="Q1149" s="13" t="str">
        <f t="shared" ca="1" si="230"/>
        <v>5 - 10 Year</v>
      </c>
      <c r="R1149" s="3" t="str">
        <f t="shared" ca="1" si="233"/>
        <v>10%</v>
      </c>
      <c r="S1149" s="13">
        <f t="shared" ca="1" si="231"/>
        <v>13118.1</v>
      </c>
      <c r="T1149" s="13">
        <f t="shared" ca="1" si="232"/>
        <v>118062.9</v>
      </c>
      <c r="U1149" t="str">
        <f>VLOOKUP(MID(B1149,G1149,F1149-G1149),Department!$A$1:$C$20,2,0)</f>
        <v>Product Manager</v>
      </c>
      <c r="V1149" t="str">
        <f>VLOOKUP(U1149,Department!$B$1:$C$20,2,0)</f>
        <v>Product Management</v>
      </c>
      <c r="W1149" t="str">
        <f>VLOOKUP(MID(B1149,FIND(":",B1149,F1149+1)+1,2),Employee!$G$1:$H$8,2,0)</f>
        <v>France</v>
      </c>
    </row>
    <row r="1150" spans="1:23" x14ac:dyDescent="0.35">
      <c r="A1150" t="str">
        <f t="shared" si="221"/>
        <v>EMP-SM-R9-2017</v>
      </c>
      <c r="B1150" t="s">
        <v>1214</v>
      </c>
      <c r="C1150" t="str">
        <f t="shared" si="224"/>
        <v>N19459</v>
      </c>
      <c r="D1150" t="str">
        <f>VLOOKUP(C1150,Employee!$A$1:$B$1803,2,0)</f>
        <v>Elwood Mercado</v>
      </c>
      <c r="E1150" t="str">
        <f>VLOOKUP(MID(B1150,FIND(":",B1150,FIND(":",B1150)+1)+1,1),Employee!$C$1:$D$1803,2)</f>
        <v>Male</v>
      </c>
      <c r="F1150">
        <f t="shared" si="222"/>
        <v>42</v>
      </c>
      <c r="G1150">
        <f t="shared" si="223"/>
        <v>40</v>
      </c>
      <c r="H1150" t="str">
        <f t="shared" si="225"/>
        <v>R9</v>
      </c>
      <c r="I1150" t="str">
        <f>VLOOKUP(V1150,Guide!$B$12:$C$18,2,0)</f>
        <v>SM</v>
      </c>
      <c r="J1150" s="12" t="str">
        <f t="shared" si="226"/>
        <v>C6</v>
      </c>
      <c r="K1150" s="12">
        <v>33799</v>
      </c>
      <c r="L1150" s="12" t="str">
        <f t="shared" si="227"/>
        <v>Millennial</v>
      </c>
      <c r="M1150">
        <f t="shared" ca="1" si="228"/>
        <v>32</v>
      </c>
      <c r="N1150" s="12">
        <v>43045</v>
      </c>
      <c r="O1150" s="14">
        <f t="shared" ca="1" si="229"/>
        <v>7</v>
      </c>
      <c r="P1150" s="13">
        <v>81085</v>
      </c>
      <c r="Q1150" s="13" t="str">
        <f t="shared" ca="1" si="230"/>
        <v>5 - 10 Year</v>
      </c>
      <c r="R1150" s="3" t="str">
        <f t="shared" ca="1" si="233"/>
        <v>10%</v>
      </c>
      <c r="S1150" s="13">
        <f t="shared" ca="1" si="231"/>
        <v>8108.5</v>
      </c>
      <c r="T1150" s="13">
        <f t="shared" ca="1" si="232"/>
        <v>72976.5</v>
      </c>
      <c r="U1150" t="str">
        <f>VLOOKUP(MID(B1150,G1150,F1150-G1150),Department!$A$1:$C$20,2,0)</f>
        <v xml:space="preserve">Presales </v>
      </c>
      <c r="V1150" t="str">
        <f>VLOOKUP(U1150,Department!$B$1:$C$20,2,0)</f>
        <v>Sales and Marketing</v>
      </c>
      <c r="W1150" t="str">
        <f>VLOOKUP(MID(B1150,FIND(":",B1150,F1150+1)+1,2),Employee!$G$1:$H$8,2,0)</f>
        <v>France</v>
      </c>
    </row>
    <row r="1151" spans="1:23" x14ac:dyDescent="0.35">
      <c r="A1151" t="str">
        <f t="shared" si="221"/>
        <v>EMP-ENG-R12-2016</v>
      </c>
      <c r="B1151" t="s">
        <v>1215</v>
      </c>
      <c r="C1151" t="str">
        <f t="shared" si="224"/>
        <v>N15789</v>
      </c>
      <c r="D1151" t="str">
        <f>VLOOKUP(C1151,Employee!$A$1:$B$1803,2,0)</f>
        <v>Tracie Mora</v>
      </c>
      <c r="E1151" t="str">
        <f>VLOOKUP(MID(B1151,FIND(":",B1151,FIND(":",B1151)+1)+1,1),Employee!$C$1:$D$1803,2)</f>
        <v>Female</v>
      </c>
      <c r="F1151">
        <f t="shared" si="222"/>
        <v>43</v>
      </c>
      <c r="G1151">
        <f t="shared" si="223"/>
        <v>40</v>
      </c>
      <c r="H1151" t="str">
        <f t="shared" si="225"/>
        <v>R12</v>
      </c>
      <c r="I1151" t="str">
        <f>VLOOKUP(V1151,Guide!$B$12:$C$18,2,0)</f>
        <v>ENG</v>
      </c>
      <c r="J1151" s="12" t="str">
        <f t="shared" si="226"/>
        <v>C5</v>
      </c>
      <c r="K1151" s="12">
        <v>32418</v>
      </c>
      <c r="L1151" s="12" t="str">
        <f t="shared" si="227"/>
        <v>Millennial</v>
      </c>
      <c r="M1151">
        <f t="shared" ca="1" si="228"/>
        <v>36</v>
      </c>
      <c r="N1151" s="12">
        <v>42478</v>
      </c>
      <c r="O1151" s="14">
        <f t="shared" ca="1" si="229"/>
        <v>8</v>
      </c>
      <c r="P1151" s="13">
        <v>131726</v>
      </c>
      <c r="Q1151" s="13" t="str">
        <f t="shared" ca="1" si="230"/>
        <v>5 - 10 Year</v>
      </c>
      <c r="R1151" s="3" t="str">
        <f t="shared" ca="1" si="233"/>
        <v>10%</v>
      </c>
      <c r="S1151" s="13">
        <f t="shared" ca="1" si="231"/>
        <v>13172.6</v>
      </c>
      <c r="T1151" s="13">
        <f t="shared" ca="1" si="232"/>
        <v>118553.4</v>
      </c>
      <c r="U1151" t="str">
        <f>VLOOKUP(MID(B1151,G1151,F1151-G1151),Department!$A$1:$C$20,2,0)</f>
        <v>Data Analyst</v>
      </c>
      <c r="V1151" t="str">
        <f>VLOOKUP(U1151,Department!$B$1:$C$20,2,0)</f>
        <v>Engineering and Data</v>
      </c>
      <c r="W1151" t="str">
        <f>VLOOKUP(MID(B1151,FIND(":",B1151,F1151+1)+1,2),Employee!$G$1:$H$8,2,0)</f>
        <v>Germany</v>
      </c>
    </row>
    <row r="1152" spans="1:23" x14ac:dyDescent="0.35">
      <c r="A1152" t="str">
        <f t="shared" si="221"/>
        <v>EMP-SM-R10-2018</v>
      </c>
      <c r="B1152" t="s">
        <v>1216</v>
      </c>
      <c r="C1152" t="str">
        <f t="shared" si="224"/>
        <v>N20117</v>
      </c>
      <c r="D1152" t="str">
        <f>VLOOKUP(C1152,Employee!$A$1:$B$1803,2,0)</f>
        <v>Marlon Russell</v>
      </c>
      <c r="E1152" t="str">
        <f>VLOOKUP(MID(B1152,FIND(":",B1152,FIND(":",B1152)+1)+1,1),Employee!$C$1:$D$1803,2)</f>
        <v>Male</v>
      </c>
      <c r="F1152">
        <f t="shared" si="222"/>
        <v>43</v>
      </c>
      <c r="G1152">
        <f t="shared" si="223"/>
        <v>40</v>
      </c>
      <c r="H1152" t="str">
        <f t="shared" si="225"/>
        <v>R10</v>
      </c>
      <c r="I1152" t="str">
        <f>VLOOKUP(V1152,Guide!$B$12:$C$18,2,0)</f>
        <v>SM</v>
      </c>
      <c r="J1152" s="12" t="str">
        <f t="shared" si="226"/>
        <v>C7</v>
      </c>
      <c r="K1152" s="12">
        <v>33894</v>
      </c>
      <c r="L1152" s="12" t="str">
        <f t="shared" si="227"/>
        <v>Millennial</v>
      </c>
      <c r="M1152">
        <f t="shared" ca="1" si="228"/>
        <v>32</v>
      </c>
      <c r="N1152" s="12">
        <v>43216</v>
      </c>
      <c r="O1152" s="14">
        <f t="shared" ca="1" si="229"/>
        <v>6</v>
      </c>
      <c r="P1152" s="13">
        <v>215214</v>
      </c>
      <c r="Q1152" s="13" t="str">
        <f t="shared" ca="1" si="230"/>
        <v>5 - 10 Year</v>
      </c>
      <c r="R1152" s="3" t="str">
        <f t="shared" ca="1" si="233"/>
        <v>10%</v>
      </c>
      <c r="S1152" s="13">
        <f t="shared" ca="1" si="231"/>
        <v>21521.4</v>
      </c>
      <c r="T1152" s="13">
        <f t="shared" ca="1" si="232"/>
        <v>193692.6</v>
      </c>
      <c r="U1152" t="str">
        <f>VLOOKUP(MID(B1152,G1152,F1152-G1152),Department!$A$1:$C$20,2,0)</f>
        <v>Marketing</v>
      </c>
      <c r="V1152" t="str">
        <f>VLOOKUP(U1152,Department!$B$1:$C$20,2,0)</f>
        <v>Sales and Marketing</v>
      </c>
      <c r="W1152" t="str">
        <f>VLOOKUP(MID(B1152,FIND(":",B1152,F1152+1)+1,2),Employee!$G$1:$H$8,2,0)</f>
        <v>Argentina</v>
      </c>
    </row>
    <row r="1153" spans="1:23" x14ac:dyDescent="0.35">
      <c r="A1153" t="str">
        <f t="shared" si="221"/>
        <v>EMP-ENG-R13-2019</v>
      </c>
      <c r="B1153" t="s">
        <v>1217</v>
      </c>
      <c r="C1153" t="str">
        <f t="shared" si="224"/>
        <v>N21718</v>
      </c>
      <c r="D1153" t="str">
        <f>VLOOKUP(C1153,Employee!$A$1:$B$1803,2,0)</f>
        <v>Noah Orozco</v>
      </c>
      <c r="E1153" t="str">
        <f>VLOOKUP(MID(B1153,FIND(":",B1153,FIND(":",B1153)+1)+1,1),Employee!$C$1:$D$1803,2)</f>
        <v>Male</v>
      </c>
      <c r="F1153">
        <f t="shared" si="222"/>
        <v>43</v>
      </c>
      <c r="G1153">
        <f t="shared" si="223"/>
        <v>40</v>
      </c>
      <c r="H1153" t="str">
        <f t="shared" si="225"/>
        <v>R13</v>
      </c>
      <c r="I1153" t="str">
        <f>VLOOKUP(V1153,Guide!$B$12:$C$18,2,0)</f>
        <v>ENG</v>
      </c>
      <c r="J1153" s="12" t="str">
        <f t="shared" si="226"/>
        <v>C5</v>
      </c>
      <c r="K1153" s="12">
        <v>34257</v>
      </c>
      <c r="L1153" s="12" t="str">
        <f t="shared" si="227"/>
        <v>Millennial</v>
      </c>
      <c r="M1153">
        <f t="shared" ca="1" si="228"/>
        <v>31</v>
      </c>
      <c r="N1153" s="12">
        <v>43577</v>
      </c>
      <c r="O1153" s="14">
        <f t="shared" ca="1" si="229"/>
        <v>5</v>
      </c>
      <c r="P1153" s="13">
        <v>126767</v>
      </c>
      <c r="Q1153" s="13" t="str">
        <f t="shared" ca="1" si="230"/>
        <v>5 - 10 Year</v>
      </c>
      <c r="R1153" s="3" t="str">
        <f t="shared" ca="1" si="233"/>
        <v>10%</v>
      </c>
      <c r="S1153" s="13">
        <f t="shared" ca="1" si="231"/>
        <v>12676.7</v>
      </c>
      <c r="T1153" s="13">
        <f t="shared" ca="1" si="232"/>
        <v>114090.3</v>
      </c>
      <c r="U1153" t="str">
        <f>VLOOKUP(MID(B1153,G1153,F1153-G1153),Department!$A$1:$C$20,2,0)</f>
        <v>Data Engineer</v>
      </c>
      <c r="V1153" t="str">
        <f>VLOOKUP(U1153,Department!$B$1:$C$20,2,0)</f>
        <v>Engineering and Data</v>
      </c>
      <c r="W1153" t="str">
        <f>VLOOKUP(MID(B1153,FIND(":",B1153,F1153+1)+1,2),Employee!$G$1:$H$8,2,0)</f>
        <v>Germany</v>
      </c>
    </row>
    <row r="1154" spans="1:23" x14ac:dyDescent="0.35">
      <c r="A1154" t="str">
        <f t="shared" ref="A1154:A1217" si="234">CONCATENATE("EMP","-",I1154,"-",MID(B1154,G1154,F1154-G1154),"-",YEAR(N1154))</f>
        <v>EMP-ENG-R1-2019</v>
      </c>
      <c r="B1154" t="s">
        <v>1218</v>
      </c>
      <c r="C1154" t="str">
        <f t="shared" si="224"/>
        <v>N22195</v>
      </c>
      <c r="D1154" t="str">
        <f>VLOOKUP(C1154,Employee!$A$1:$B$1803,2,0)</f>
        <v>Miles Huffman</v>
      </c>
      <c r="E1154" t="str">
        <f>VLOOKUP(MID(B1154,FIND(":",B1154,FIND(":",B1154)+1)+1,1),Employee!$C$1:$D$1803,2)</f>
        <v>Male</v>
      </c>
      <c r="F1154">
        <f t="shared" ref="F1154:F1217" si="235">FIND(",",B1154,G1154+1)</f>
        <v>42</v>
      </c>
      <c r="G1154">
        <f t="shared" ref="G1154:G1217" si="236">FIND(":",B1154,FIND(":",B1154,FIND(":",B1154)+1)+1)+1</f>
        <v>40</v>
      </c>
      <c r="H1154" t="str">
        <f t="shared" si="225"/>
        <v>R1</v>
      </c>
      <c r="I1154" t="str">
        <f>VLOOKUP(V1154,Guide!$B$12:$C$18,2,0)</f>
        <v>ENG</v>
      </c>
      <c r="J1154" s="12" t="str">
        <f t="shared" si="226"/>
        <v>C3</v>
      </c>
      <c r="K1154" s="12">
        <v>32851</v>
      </c>
      <c r="L1154" s="12" t="str">
        <f t="shared" si="227"/>
        <v>Millennial</v>
      </c>
      <c r="M1154">
        <f t="shared" ca="1" si="228"/>
        <v>35</v>
      </c>
      <c r="N1154" s="12">
        <v>43664</v>
      </c>
      <c r="O1154" s="14">
        <f t="shared" ca="1" si="229"/>
        <v>5</v>
      </c>
      <c r="P1154" s="13">
        <v>102545</v>
      </c>
      <c r="Q1154" s="13" t="str">
        <f t="shared" ca="1" si="230"/>
        <v>5 - 10 Year</v>
      </c>
      <c r="R1154" s="3" t="str">
        <f t="shared" ca="1" si="233"/>
        <v>10%</v>
      </c>
      <c r="S1154" s="13">
        <f t="shared" ca="1" si="231"/>
        <v>10254.5</v>
      </c>
      <c r="T1154" s="13">
        <f t="shared" ca="1" si="232"/>
        <v>92290.5</v>
      </c>
      <c r="U1154" t="str">
        <f>VLOOKUP(MID(B1154,G1154,F1154-G1154),Department!$A$1:$C$20,2,0)</f>
        <v>BackEnd Developer</v>
      </c>
      <c r="V1154" t="str">
        <f>VLOOKUP(U1154,Department!$B$1:$C$20,2,0)</f>
        <v>Engineering and Data</v>
      </c>
      <c r="W1154" t="str">
        <f>VLOOKUP(MID(B1154,FIND(":",B1154,F1154+1)+1,2),Employee!$G$1:$H$8,2,0)</f>
        <v>United Kingdom</v>
      </c>
    </row>
    <row r="1155" spans="1:23" x14ac:dyDescent="0.35">
      <c r="A1155" t="str">
        <f t="shared" si="234"/>
        <v>EMP-FN-R19-2019</v>
      </c>
      <c r="B1155" t="s">
        <v>1219</v>
      </c>
      <c r="C1155" t="str">
        <f t="shared" ref="C1155:C1218" si="237">MID(B1155,FIND(":",B1155)+1,FIND(",",B1155)-(FIND(":",B1155)+1))</f>
        <v>N21038</v>
      </c>
      <c r="D1155" t="str">
        <f>VLOOKUP(C1155,Employee!$A$1:$B$1803,2,0)</f>
        <v>Harriett Turner</v>
      </c>
      <c r="E1155" t="str">
        <f>VLOOKUP(MID(B1155,FIND(":",B1155,FIND(":",B1155)+1)+1,1),Employee!$C$1:$D$1803,2)</f>
        <v>Female</v>
      </c>
      <c r="F1155">
        <f t="shared" si="235"/>
        <v>43</v>
      </c>
      <c r="G1155">
        <f t="shared" si="236"/>
        <v>40</v>
      </c>
      <c r="H1155" t="str">
        <f t="shared" ref="H1155:H1218" si="238">MID(B1155,G1155,F1155-G1155)</f>
        <v>R19</v>
      </c>
      <c r="I1155" t="str">
        <f>VLOOKUP(V1155,Guide!$B$12:$C$18,2,0)</f>
        <v>FN</v>
      </c>
      <c r="J1155" s="12" t="str">
        <f t="shared" ref="J1155:J1218" si="239">MID(B1155,FIND(":",B1155,F1155+1)+1,2)</f>
        <v>C5</v>
      </c>
      <c r="K1155" s="12">
        <v>33850</v>
      </c>
      <c r="L1155" s="12" t="str">
        <f t="shared" ref="L1155:L1218" si="240">IF(YEAR(K1155)&gt;=2013, "Gen Alpha", IF(YEAR(K1155)&gt;=1997, "Gen Z", IF(YEAR(K1155)&gt;=1981, "Millennial", IF(YEAR(K1155)&gt;=1965, "Gen X", IF(YEAR(K1155)&gt;=1946, "Baby Boomer", "Sebelum Baby Boomer")))))</f>
        <v>Millennial</v>
      </c>
      <c r="M1155">
        <f t="shared" ref="M1155:M1218" ca="1" si="241">ROUNDDOWN(YEARFRAC(K1155,TODAY()),0)</f>
        <v>32</v>
      </c>
      <c r="N1155" s="12">
        <v>43720</v>
      </c>
      <c r="O1155" s="14">
        <f t="shared" ref="O1155:O1218" ca="1" si="242">ROUNDDOWN(YEARFRAC(N1155,TODAY()),0)</f>
        <v>5</v>
      </c>
      <c r="P1155" s="13">
        <v>78242</v>
      </c>
      <c r="Q1155" s="13" t="str">
        <f t="shared" ref="Q1155:Q1218" ca="1" si="243">_xlfn.IFS(R1155="10%","5 - 10 Year",R1155="15%","11 - 15 Year",R1155="20%","16 - 20 Year")</f>
        <v>5 - 10 Year</v>
      </c>
      <c r="R1155" s="3" t="str">
        <f t="shared" ca="1" si="233"/>
        <v>10%</v>
      </c>
      <c r="S1155" s="13">
        <f t="shared" ref="S1155:S1218" ca="1" si="244">P1155*R1155</f>
        <v>7824.2000000000007</v>
      </c>
      <c r="T1155" s="13">
        <f t="shared" ref="T1155:T1218" ca="1" si="245">P1155-S1155</f>
        <v>70417.8</v>
      </c>
      <c r="U1155" t="str">
        <f>VLOOKUP(MID(B1155,G1155,F1155-G1155),Department!$A$1:$C$20,2,0)</f>
        <v>Accounting</v>
      </c>
      <c r="V1155" t="str">
        <f>VLOOKUP(U1155,Department!$B$1:$C$20,2,0)</f>
        <v>Finance</v>
      </c>
      <c r="W1155" t="str">
        <f>VLOOKUP(MID(B1155,FIND(":",B1155,F1155+1)+1,2),Employee!$G$1:$H$8,2,0)</f>
        <v>Germany</v>
      </c>
    </row>
    <row r="1156" spans="1:23" x14ac:dyDescent="0.35">
      <c r="A1156" t="str">
        <f t="shared" si="234"/>
        <v>EMP-ENG-R12-2015</v>
      </c>
      <c r="B1156" t="s">
        <v>1220</v>
      </c>
      <c r="C1156" t="str">
        <f t="shared" si="237"/>
        <v>N14587</v>
      </c>
      <c r="D1156" t="str">
        <f>VLOOKUP(C1156,Employee!$A$1:$B$1803,2,0)</f>
        <v>Young Cervantes</v>
      </c>
      <c r="E1156" t="str">
        <f>VLOOKUP(MID(B1156,FIND(":",B1156,FIND(":",B1156)+1)+1,1),Employee!$C$1:$D$1803,2)</f>
        <v>Female</v>
      </c>
      <c r="F1156">
        <f t="shared" si="235"/>
        <v>43</v>
      </c>
      <c r="G1156">
        <f t="shared" si="236"/>
        <v>40</v>
      </c>
      <c r="H1156" t="str">
        <f t="shared" si="238"/>
        <v>R12</v>
      </c>
      <c r="I1156" t="str">
        <f>VLOOKUP(V1156,Guide!$B$12:$C$18,2,0)</f>
        <v>ENG</v>
      </c>
      <c r="J1156" s="12" t="str">
        <f t="shared" si="239"/>
        <v>C3</v>
      </c>
      <c r="K1156" s="12">
        <v>34174</v>
      </c>
      <c r="L1156" s="12" t="str">
        <f t="shared" si="240"/>
        <v>Millennial</v>
      </c>
      <c r="M1156">
        <f t="shared" ca="1" si="241"/>
        <v>31</v>
      </c>
      <c r="N1156" s="12">
        <v>42187</v>
      </c>
      <c r="O1156" s="14">
        <f t="shared" ca="1" si="242"/>
        <v>9</v>
      </c>
      <c r="P1156" s="13">
        <v>145308</v>
      </c>
      <c r="Q1156" s="13" t="str">
        <f t="shared" ca="1" si="243"/>
        <v>5 - 10 Year</v>
      </c>
      <c r="R1156" s="3" t="str">
        <f t="shared" ref="R1156:R1219" ca="1" si="246">_xlfn.IFS(AND(O1156&gt;=5,O1156&lt;=10),"10%",AND(O1156&gt;=11,O1156&lt;=15),"15%",AND(O1156&gt;=16,O1156&lt;=20),"20%")</f>
        <v>10%</v>
      </c>
      <c r="S1156" s="13">
        <f t="shared" ca="1" si="244"/>
        <v>14530.800000000001</v>
      </c>
      <c r="T1156" s="13">
        <f t="shared" ca="1" si="245"/>
        <v>130777.2</v>
      </c>
      <c r="U1156" t="str">
        <f>VLOOKUP(MID(B1156,G1156,F1156-G1156),Department!$A$1:$C$20,2,0)</f>
        <v>Data Analyst</v>
      </c>
      <c r="V1156" t="str">
        <f>VLOOKUP(U1156,Department!$B$1:$C$20,2,0)</f>
        <v>Engineering and Data</v>
      </c>
      <c r="W1156" t="str">
        <f>VLOOKUP(MID(B1156,FIND(":",B1156,F1156+1)+1,2),Employee!$G$1:$H$8,2,0)</f>
        <v>United Kingdom</v>
      </c>
    </row>
    <row r="1157" spans="1:23" x14ac:dyDescent="0.35">
      <c r="A1157" t="str">
        <f t="shared" si="234"/>
        <v>EMP-OPR-R8-2015</v>
      </c>
      <c r="B1157" t="s">
        <v>1221</v>
      </c>
      <c r="C1157" t="str">
        <f t="shared" si="237"/>
        <v>N14571</v>
      </c>
      <c r="D1157" t="str">
        <f>VLOOKUP(C1157,Employee!$A$1:$B$1803,2,0)</f>
        <v>Reginald Page</v>
      </c>
      <c r="E1157" t="str">
        <f>VLOOKUP(MID(B1157,FIND(":",B1157,FIND(":",B1157)+1)+1,1),Employee!$C$1:$D$1803,2)</f>
        <v>Male</v>
      </c>
      <c r="F1157">
        <f t="shared" si="235"/>
        <v>42</v>
      </c>
      <c r="G1157">
        <f t="shared" si="236"/>
        <v>40</v>
      </c>
      <c r="H1157" t="str">
        <f t="shared" si="238"/>
        <v>R8</v>
      </c>
      <c r="I1157" t="str">
        <f>VLOOKUP(V1157,Guide!$B$12:$C$18,2,0)</f>
        <v>OPR</v>
      </c>
      <c r="J1157" s="12" t="str">
        <f t="shared" si="239"/>
        <v>C6</v>
      </c>
      <c r="K1157" s="12">
        <v>34151</v>
      </c>
      <c r="L1157" s="12" t="str">
        <f t="shared" si="240"/>
        <v>Millennial</v>
      </c>
      <c r="M1157">
        <f t="shared" ca="1" si="241"/>
        <v>31</v>
      </c>
      <c r="N1157" s="12">
        <v>42187</v>
      </c>
      <c r="O1157" s="14">
        <f t="shared" ca="1" si="242"/>
        <v>9</v>
      </c>
      <c r="P1157" s="13">
        <v>134118</v>
      </c>
      <c r="Q1157" s="13" t="str">
        <f t="shared" ca="1" si="243"/>
        <v>5 - 10 Year</v>
      </c>
      <c r="R1157" s="3" t="str">
        <f t="shared" ca="1" si="246"/>
        <v>10%</v>
      </c>
      <c r="S1157" s="13">
        <f t="shared" ca="1" si="244"/>
        <v>13411.800000000001</v>
      </c>
      <c r="T1157" s="13">
        <f t="shared" ca="1" si="245"/>
        <v>120706.2</v>
      </c>
      <c r="U1157" t="str">
        <f>VLOOKUP(MID(B1157,G1157,F1157-G1157),Department!$A$1:$C$20,2,0)</f>
        <v>DevOps Engineer</v>
      </c>
      <c r="V1157" t="str">
        <f>VLOOKUP(U1157,Department!$B$1:$C$20,2,0)</f>
        <v>Operation</v>
      </c>
      <c r="W1157" t="str">
        <f>VLOOKUP(MID(B1157,FIND(":",B1157,F1157+1)+1,2),Employee!$G$1:$H$8,2,0)</f>
        <v>France</v>
      </c>
    </row>
    <row r="1158" spans="1:23" x14ac:dyDescent="0.35">
      <c r="A1158" t="str">
        <f t="shared" si="234"/>
        <v>EMP-FN-R19-2015</v>
      </c>
      <c r="B1158" t="s">
        <v>1222</v>
      </c>
      <c r="C1158" t="str">
        <f t="shared" si="237"/>
        <v>N14917</v>
      </c>
      <c r="D1158" t="str">
        <f>VLOOKUP(C1158,Employee!$A$1:$B$1803,2,0)</f>
        <v>Ted Blair</v>
      </c>
      <c r="E1158" t="str">
        <f>VLOOKUP(MID(B1158,FIND(":",B1158,FIND(":",B1158)+1)+1,1),Employee!$C$1:$D$1803,2)</f>
        <v>Male</v>
      </c>
      <c r="F1158">
        <f t="shared" si="235"/>
        <v>43</v>
      </c>
      <c r="G1158">
        <f t="shared" si="236"/>
        <v>40</v>
      </c>
      <c r="H1158" t="str">
        <f t="shared" si="238"/>
        <v>R19</v>
      </c>
      <c r="I1158" t="str">
        <f>VLOOKUP(V1158,Guide!$B$12:$C$18,2,0)</f>
        <v>FN</v>
      </c>
      <c r="J1158" s="12" t="str">
        <f t="shared" si="239"/>
        <v>C7</v>
      </c>
      <c r="K1158" s="12">
        <v>33059</v>
      </c>
      <c r="L1158" s="12" t="str">
        <f t="shared" si="240"/>
        <v>Millennial</v>
      </c>
      <c r="M1158">
        <f t="shared" ca="1" si="241"/>
        <v>34</v>
      </c>
      <c r="N1158" s="12">
        <v>42254</v>
      </c>
      <c r="O1158" s="14">
        <f t="shared" ca="1" si="242"/>
        <v>9</v>
      </c>
      <c r="P1158" s="13">
        <v>132039</v>
      </c>
      <c r="Q1158" s="13" t="str">
        <f t="shared" ca="1" si="243"/>
        <v>5 - 10 Year</v>
      </c>
      <c r="R1158" s="3" t="str">
        <f t="shared" ca="1" si="246"/>
        <v>10%</v>
      </c>
      <c r="S1158" s="13">
        <f t="shared" ca="1" si="244"/>
        <v>13203.900000000001</v>
      </c>
      <c r="T1158" s="13">
        <f t="shared" ca="1" si="245"/>
        <v>118835.1</v>
      </c>
      <c r="U1158" t="str">
        <f>VLOOKUP(MID(B1158,G1158,F1158-G1158),Department!$A$1:$C$20,2,0)</f>
        <v>Accounting</v>
      </c>
      <c r="V1158" t="str">
        <f>VLOOKUP(U1158,Department!$B$1:$C$20,2,0)</f>
        <v>Finance</v>
      </c>
      <c r="W1158" t="str">
        <f>VLOOKUP(MID(B1158,FIND(":",B1158,F1158+1)+1,2),Employee!$G$1:$H$8,2,0)</f>
        <v>Argentina</v>
      </c>
    </row>
    <row r="1159" spans="1:23" x14ac:dyDescent="0.35">
      <c r="A1159" t="str">
        <f t="shared" si="234"/>
        <v>EMP-OPR-R11-2014</v>
      </c>
      <c r="B1159" t="s">
        <v>1223</v>
      </c>
      <c r="C1159" t="str">
        <f t="shared" si="237"/>
        <v>N11671</v>
      </c>
      <c r="D1159" t="str">
        <f>VLOOKUP(C1159,Employee!$A$1:$B$1803,2,0)</f>
        <v>Ezra Stewart</v>
      </c>
      <c r="E1159" t="str">
        <f>VLOOKUP(MID(B1159,FIND(":",B1159,FIND(":",B1159)+1)+1,1),Employee!$C$1:$D$1803,2)</f>
        <v>Male</v>
      </c>
      <c r="F1159">
        <f t="shared" si="235"/>
        <v>43</v>
      </c>
      <c r="G1159">
        <f t="shared" si="236"/>
        <v>40</v>
      </c>
      <c r="H1159" t="str">
        <f t="shared" si="238"/>
        <v>R11</v>
      </c>
      <c r="I1159" t="str">
        <f>VLOOKUP(V1159,Guide!$B$12:$C$18,2,0)</f>
        <v>OPR</v>
      </c>
      <c r="J1159" s="12" t="str">
        <f t="shared" si="239"/>
        <v>C1</v>
      </c>
      <c r="K1159" s="12">
        <v>32537</v>
      </c>
      <c r="L1159" s="12" t="str">
        <f t="shared" si="240"/>
        <v>Millennial</v>
      </c>
      <c r="M1159">
        <f t="shared" ca="1" si="241"/>
        <v>36</v>
      </c>
      <c r="N1159" s="12">
        <v>41991</v>
      </c>
      <c r="O1159" s="14">
        <f t="shared" ca="1" si="242"/>
        <v>10</v>
      </c>
      <c r="P1159" s="13">
        <v>141592</v>
      </c>
      <c r="Q1159" s="13" t="str">
        <f t="shared" ca="1" si="243"/>
        <v>5 - 10 Year</v>
      </c>
      <c r="R1159" s="3" t="str">
        <f t="shared" ca="1" si="246"/>
        <v>10%</v>
      </c>
      <c r="S1159" s="13">
        <f t="shared" ca="1" si="244"/>
        <v>14159.2</v>
      </c>
      <c r="T1159" s="13">
        <f t="shared" ca="1" si="245"/>
        <v>127432.8</v>
      </c>
      <c r="U1159" t="str">
        <f>VLOOKUP(MID(B1159,G1159,F1159-G1159),Department!$A$1:$C$20,2,0)</f>
        <v>Technical Support</v>
      </c>
      <c r="V1159" t="str">
        <f>VLOOKUP(U1159,Department!$B$1:$C$20,2,0)</f>
        <v>Operation</v>
      </c>
      <c r="W1159" t="str">
        <f>VLOOKUP(MID(B1159,FIND(":",B1159,F1159+1)+1,2),Employee!$G$1:$H$8,2,0)</f>
        <v>United States Of America</v>
      </c>
    </row>
    <row r="1160" spans="1:23" x14ac:dyDescent="0.35">
      <c r="A1160" t="str">
        <f t="shared" si="234"/>
        <v>EMP-ENG-R3-2015</v>
      </c>
      <c r="B1160" t="s">
        <v>1224</v>
      </c>
      <c r="C1160" t="str">
        <f t="shared" si="237"/>
        <v>N14351</v>
      </c>
      <c r="D1160" t="str">
        <f>VLOOKUP(C1160,Employee!$A$1:$B$1803,2,0)</f>
        <v>Luis Hester</v>
      </c>
      <c r="E1160" t="str">
        <f>VLOOKUP(MID(B1160,FIND(":",B1160,FIND(":",B1160)+1)+1,1),Employee!$C$1:$D$1803,2)</f>
        <v>Male</v>
      </c>
      <c r="F1160">
        <f t="shared" si="235"/>
        <v>42</v>
      </c>
      <c r="G1160">
        <f t="shared" si="236"/>
        <v>40</v>
      </c>
      <c r="H1160" t="str">
        <f t="shared" si="238"/>
        <v>R3</v>
      </c>
      <c r="I1160" t="str">
        <f>VLOOKUP(V1160,Guide!$B$12:$C$18,2,0)</f>
        <v>ENG</v>
      </c>
      <c r="J1160" s="12" t="str">
        <f t="shared" si="239"/>
        <v>C1</v>
      </c>
      <c r="K1160" s="12">
        <v>32801</v>
      </c>
      <c r="L1160" s="12" t="str">
        <f t="shared" si="240"/>
        <v>Millennial</v>
      </c>
      <c r="M1160">
        <f t="shared" ca="1" si="241"/>
        <v>35</v>
      </c>
      <c r="N1160" s="12">
        <v>42156</v>
      </c>
      <c r="O1160" s="14">
        <f t="shared" ca="1" si="242"/>
        <v>9</v>
      </c>
      <c r="P1160" s="13">
        <v>100521</v>
      </c>
      <c r="Q1160" s="13" t="str">
        <f t="shared" ca="1" si="243"/>
        <v>5 - 10 Year</v>
      </c>
      <c r="R1160" s="3" t="str">
        <f t="shared" ca="1" si="246"/>
        <v>10%</v>
      </c>
      <c r="S1160" s="13">
        <f t="shared" ca="1" si="244"/>
        <v>10052.1</v>
      </c>
      <c r="T1160" s="13">
        <f t="shared" ca="1" si="245"/>
        <v>90468.9</v>
      </c>
      <c r="U1160" t="str">
        <f>VLOOKUP(MID(B1160,G1160,F1160-G1160),Department!$A$1:$C$20,2,0)</f>
        <v>Software Quality Assurance</v>
      </c>
      <c r="V1160" t="str">
        <f>VLOOKUP(U1160,Department!$B$1:$C$20,2,0)</f>
        <v>Engineering and Data</v>
      </c>
      <c r="W1160" t="str">
        <f>VLOOKUP(MID(B1160,FIND(":",B1160,F1160+1)+1,2),Employee!$G$1:$H$8,2,0)</f>
        <v>United States Of America</v>
      </c>
    </row>
    <row r="1161" spans="1:23" x14ac:dyDescent="0.35">
      <c r="A1161" t="str">
        <f t="shared" si="234"/>
        <v>EMP-OPR-R17-2015</v>
      </c>
      <c r="B1161" t="s">
        <v>1225</v>
      </c>
      <c r="C1161" t="str">
        <f t="shared" si="237"/>
        <v>N14353</v>
      </c>
      <c r="D1161" t="str">
        <f>VLOOKUP(C1161,Employee!$A$1:$B$1803,2,0)</f>
        <v>Patty Prince</v>
      </c>
      <c r="E1161" t="str">
        <f>VLOOKUP(MID(B1161,FIND(":",B1161,FIND(":",B1161)+1)+1,1),Employee!$C$1:$D$1803,2)</f>
        <v>Female</v>
      </c>
      <c r="F1161">
        <f t="shared" si="235"/>
        <v>43</v>
      </c>
      <c r="G1161">
        <f t="shared" si="236"/>
        <v>40</v>
      </c>
      <c r="H1161" t="str">
        <f t="shared" si="238"/>
        <v>R17</v>
      </c>
      <c r="I1161" t="str">
        <f>VLOOKUP(V1161,Guide!$B$12:$C$18,2,0)</f>
        <v>OPR</v>
      </c>
      <c r="J1161" s="12" t="str">
        <f t="shared" si="239"/>
        <v>C3</v>
      </c>
      <c r="K1161" s="12">
        <v>33998</v>
      </c>
      <c r="L1161" s="12" t="str">
        <f t="shared" si="240"/>
        <v>Millennial</v>
      </c>
      <c r="M1161">
        <f t="shared" ca="1" si="241"/>
        <v>32</v>
      </c>
      <c r="N1161" s="12">
        <v>42156</v>
      </c>
      <c r="O1161" s="14">
        <f t="shared" ca="1" si="242"/>
        <v>9</v>
      </c>
      <c r="P1161" s="13">
        <v>117429</v>
      </c>
      <c r="Q1161" s="13" t="str">
        <f t="shared" ca="1" si="243"/>
        <v>5 - 10 Year</v>
      </c>
      <c r="R1161" s="3" t="str">
        <f t="shared" ca="1" si="246"/>
        <v>10%</v>
      </c>
      <c r="S1161" s="13">
        <f t="shared" ca="1" si="244"/>
        <v>11742.900000000001</v>
      </c>
      <c r="T1161" s="13">
        <f t="shared" ca="1" si="245"/>
        <v>105686.1</v>
      </c>
      <c r="U1161" t="str">
        <f>VLOOKUP(MID(B1161,G1161,F1161-G1161),Department!$A$1:$C$20,2,0)</f>
        <v>Database Administrator</v>
      </c>
      <c r="V1161" t="str">
        <f>VLOOKUP(U1161,Department!$B$1:$C$20,2,0)</f>
        <v>Operation</v>
      </c>
      <c r="W1161" t="str">
        <f>VLOOKUP(MID(B1161,FIND(":",B1161,F1161+1)+1,2),Employee!$G$1:$H$8,2,0)</f>
        <v>United Kingdom</v>
      </c>
    </row>
    <row r="1162" spans="1:23" x14ac:dyDescent="0.35">
      <c r="A1162" t="str">
        <f t="shared" si="234"/>
        <v>EMP-PM-R6-2015</v>
      </c>
      <c r="B1162" t="s">
        <v>1226</v>
      </c>
      <c r="C1162" t="str">
        <f t="shared" si="237"/>
        <v>N11874</v>
      </c>
      <c r="D1162" t="str">
        <f>VLOOKUP(C1162,Employee!$A$1:$B$1803,2,0)</f>
        <v>Lourdes Valenzuela</v>
      </c>
      <c r="E1162" t="str">
        <f>VLOOKUP(MID(B1162,FIND(":",B1162,FIND(":",B1162)+1)+1,1),Employee!$C$1:$D$1803,2)</f>
        <v>Female</v>
      </c>
      <c r="F1162">
        <f t="shared" si="235"/>
        <v>42</v>
      </c>
      <c r="G1162">
        <f t="shared" si="236"/>
        <v>40</v>
      </c>
      <c r="H1162" t="str">
        <f t="shared" si="238"/>
        <v>R6</v>
      </c>
      <c r="I1162" t="str">
        <f>VLOOKUP(V1162,Guide!$B$12:$C$18,2,0)</f>
        <v>PM</v>
      </c>
      <c r="J1162" s="12" t="str">
        <f t="shared" si="239"/>
        <v>C7</v>
      </c>
      <c r="K1162" s="12">
        <v>34488</v>
      </c>
      <c r="L1162" s="12" t="str">
        <f t="shared" si="240"/>
        <v>Millennial</v>
      </c>
      <c r="M1162">
        <f t="shared" ca="1" si="241"/>
        <v>30</v>
      </c>
      <c r="N1162" s="12">
        <v>42170</v>
      </c>
      <c r="O1162" s="14">
        <f t="shared" ca="1" si="242"/>
        <v>9</v>
      </c>
      <c r="P1162" s="13">
        <v>103415</v>
      </c>
      <c r="Q1162" s="13" t="str">
        <f t="shared" ca="1" si="243"/>
        <v>5 - 10 Year</v>
      </c>
      <c r="R1162" s="3" t="str">
        <f t="shared" ca="1" si="246"/>
        <v>10%</v>
      </c>
      <c r="S1162" s="13">
        <f t="shared" ca="1" si="244"/>
        <v>10341.5</v>
      </c>
      <c r="T1162" s="13">
        <f t="shared" ca="1" si="245"/>
        <v>93073.5</v>
      </c>
      <c r="U1162" t="str">
        <f>VLOOKUP(MID(B1162,G1162,F1162-G1162),Department!$A$1:$C$20,2,0)</f>
        <v>UI/UX</v>
      </c>
      <c r="V1162" t="str">
        <f>VLOOKUP(U1162,Department!$B$1:$C$20,2,0)</f>
        <v>Product Management</v>
      </c>
      <c r="W1162" t="str">
        <f>VLOOKUP(MID(B1162,FIND(":",B1162,F1162+1)+1,2),Employee!$G$1:$H$8,2,0)</f>
        <v>Argentina</v>
      </c>
    </row>
    <row r="1163" spans="1:23" x14ac:dyDescent="0.35">
      <c r="A1163" t="str">
        <f t="shared" si="234"/>
        <v>EMP-ENG-R4-2015</v>
      </c>
      <c r="B1163" t="s">
        <v>1227</v>
      </c>
      <c r="C1163" t="str">
        <f t="shared" si="237"/>
        <v>N14638</v>
      </c>
      <c r="D1163" t="str">
        <f>VLOOKUP(C1163,Employee!$A$1:$B$1803,2,0)</f>
        <v>Tyrell Oneill</v>
      </c>
      <c r="E1163" t="str">
        <f>VLOOKUP(MID(B1163,FIND(":",B1163,FIND(":",B1163)+1)+1,1),Employee!$C$1:$D$1803,2)</f>
        <v>Male</v>
      </c>
      <c r="F1163">
        <f t="shared" si="235"/>
        <v>42</v>
      </c>
      <c r="G1163">
        <f t="shared" si="236"/>
        <v>40</v>
      </c>
      <c r="H1163" t="str">
        <f t="shared" si="238"/>
        <v>R4</v>
      </c>
      <c r="I1163" t="str">
        <f>VLOOKUP(V1163,Guide!$B$12:$C$18,2,0)</f>
        <v>ENG</v>
      </c>
      <c r="J1163" s="12" t="str">
        <f t="shared" si="239"/>
        <v>C1</v>
      </c>
      <c r="K1163" s="12">
        <v>32309</v>
      </c>
      <c r="L1163" s="12" t="str">
        <f t="shared" si="240"/>
        <v>Millennial</v>
      </c>
      <c r="M1163">
        <f t="shared" ca="1" si="241"/>
        <v>36</v>
      </c>
      <c r="N1163" s="12">
        <v>42198</v>
      </c>
      <c r="O1163" s="14">
        <f t="shared" ca="1" si="242"/>
        <v>9</v>
      </c>
      <c r="P1163" s="13">
        <v>98144</v>
      </c>
      <c r="Q1163" s="13" t="str">
        <f t="shared" ca="1" si="243"/>
        <v>5 - 10 Year</v>
      </c>
      <c r="R1163" s="3" t="str">
        <f t="shared" ca="1" si="246"/>
        <v>10%</v>
      </c>
      <c r="S1163" s="13">
        <f t="shared" ca="1" si="244"/>
        <v>9814.4</v>
      </c>
      <c r="T1163" s="13">
        <f t="shared" ca="1" si="245"/>
        <v>88329.600000000006</v>
      </c>
      <c r="U1163" t="str">
        <f>VLOOKUP(MID(B1163,G1163,F1163-G1163),Department!$A$1:$C$20,2,0)</f>
        <v>FrontEnd Developer</v>
      </c>
      <c r="V1163" t="str">
        <f>VLOOKUP(U1163,Department!$B$1:$C$20,2,0)</f>
        <v>Engineering and Data</v>
      </c>
      <c r="W1163" t="str">
        <f>VLOOKUP(MID(B1163,FIND(":",B1163,F1163+1)+1,2),Employee!$G$1:$H$8,2,0)</f>
        <v>United States Of America</v>
      </c>
    </row>
    <row r="1164" spans="1:23" x14ac:dyDescent="0.35">
      <c r="A1164" t="str">
        <f t="shared" si="234"/>
        <v>EMP-OPR-R16-2015</v>
      </c>
      <c r="B1164" t="s">
        <v>1228</v>
      </c>
      <c r="C1164" t="str">
        <f t="shared" si="237"/>
        <v>N14687</v>
      </c>
      <c r="D1164" t="str">
        <f>VLOOKUP(C1164,Employee!$A$1:$B$1803,2,0)</f>
        <v>Emmanuel Morgan</v>
      </c>
      <c r="E1164" t="str">
        <f>VLOOKUP(MID(B1164,FIND(":",B1164,FIND(":",B1164)+1)+1,1),Employee!$C$1:$D$1803,2)</f>
        <v>Male</v>
      </c>
      <c r="F1164">
        <f t="shared" si="235"/>
        <v>43</v>
      </c>
      <c r="G1164">
        <f t="shared" si="236"/>
        <v>40</v>
      </c>
      <c r="H1164" t="str">
        <f t="shared" si="238"/>
        <v>R16</v>
      </c>
      <c r="I1164" t="str">
        <f>VLOOKUP(V1164,Guide!$B$12:$C$18,2,0)</f>
        <v>OPR</v>
      </c>
      <c r="J1164" s="12" t="str">
        <f t="shared" si="239"/>
        <v>C1</v>
      </c>
      <c r="K1164" s="12">
        <v>33484</v>
      </c>
      <c r="L1164" s="12" t="str">
        <f t="shared" si="240"/>
        <v>Millennial</v>
      </c>
      <c r="M1164">
        <f t="shared" ca="1" si="241"/>
        <v>33</v>
      </c>
      <c r="N1164" s="12">
        <v>42205</v>
      </c>
      <c r="O1164" s="14">
        <f t="shared" ca="1" si="242"/>
        <v>9</v>
      </c>
      <c r="P1164" s="13">
        <v>231028</v>
      </c>
      <c r="Q1164" s="13" t="str">
        <f t="shared" ca="1" si="243"/>
        <v>5 - 10 Year</v>
      </c>
      <c r="R1164" s="3" t="str">
        <f t="shared" ca="1" si="246"/>
        <v>10%</v>
      </c>
      <c r="S1164" s="13">
        <f t="shared" ca="1" si="244"/>
        <v>23102.800000000003</v>
      </c>
      <c r="T1164" s="13">
        <f t="shared" ca="1" si="245"/>
        <v>207925.2</v>
      </c>
      <c r="U1164" t="str">
        <f>VLOOKUP(MID(B1164,G1164,F1164-G1164),Department!$A$1:$C$20,2,0)</f>
        <v>IT Support</v>
      </c>
      <c r="V1164" t="str">
        <f>VLOOKUP(U1164,Department!$B$1:$C$20,2,0)</f>
        <v>Operation</v>
      </c>
      <c r="W1164" t="str">
        <f>VLOOKUP(MID(B1164,FIND(":",B1164,F1164+1)+1,2),Employee!$G$1:$H$8,2,0)</f>
        <v>United States Of America</v>
      </c>
    </row>
    <row r="1165" spans="1:23" x14ac:dyDescent="0.35">
      <c r="A1165" t="str">
        <f t="shared" si="234"/>
        <v>EMP-SM-R10-2015</v>
      </c>
      <c r="B1165" t="s">
        <v>1229</v>
      </c>
      <c r="C1165" t="str">
        <f t="shared" si="237"/>
        <v>N14586</v>
      </c>
      <c r="D1165" t="str">
        <f>VLOOKUP(C1165,Employee!$A$1:$B$1803,2,0)</f>
        <v>Hal Henderson</v>
      </c>
      <c r="E1165" t="str">
        <f>VLOOKUP(MID(B1165,FIND(":",B1165,FIND(":",B1165)+1)+1,1),Employee!$C$1:$D$1803,2)</f>
        <v>Male</v>
      </c>
      <c r="F1165">
        <f t="shared" si="235"/>
        <v>43</v>
      </c>
      <c r="G1165">
        <f t="shared" si="236"/>
        <v>40</v>
      </c>
      <c r="H1165" t="str">
        <f t="shared" si="238"/>
        <v>R10</v>
      </c>
      <c r="I1165" t="str">
        <f>VLOOKUP(V1165,Guide!$B$12:$C$18,2,0)</f>
        <v>SM</v>
      </c>
      <c r="J1165" s="12" t="str">
        <f t="shared" si="239"/>
        <v>C4</v>
      </c>
      <c r="K1165" s="12">
        <v>33829</v>
      </c>
      <c r="L1165" s="12" t="str">
        <f t="shared" si="240"/>
        <v>Millennial</v>
      </c>
      <c r="M1165">
        <f t="shared" ca="1" si="241"/>
        <v>32</v>
      </c>
      <c r="N1165" s="12">
        <v>42187</v>
      </c>
      <c r="O1165" s="14">
        <f t="shared" ca="1" si="242"/>
        <v>9</v>
      </c>
      <c r="P1165" s="13">
        <v>135816</v>
      </c>
      <c r="Q1165" s="13" t="str">
        <f t="shared" ca="1" si="243"/>
        <v>5 - 10 Year</v>
      </c>
      <c r="R1165" s="3" t="str">
        <f t="shared" ca="1" si="246"/>
        <v>10%</v>
      </c>
      <c r="S1165" s="13">
        <f t="shared" ca="1" si="244"/>
        <v>13581.6</v>
      </c>
      <c r="T1165" s="13">
        <f t="shared" ca="1" si="245"/>
        <v>122234.4</v>
      </c>
      <c r="U1165" t="str">
        <f>VLOOKUP(MID(B1165,G1165,F1165-G1165),Department!$A$1:$C$20,2,0)</f>
        <v>Marketing</v>
      </c>
      <c r="V1165" t="str">
        <f>VLOOKUP(U1165,Department!$B$1:$C$20,2,0)</f>
        <v>Sales and Marketing</v>
      </c>
      <c r="W1165" t="str">
        <f>VLOOKUP(MID(B1165,FIND(":",B1165,F1165+1)+1,2),Employee!$G$1:$H$8,2,0)</f>
        <v>Australia</v>
      </c>
    </row>
    <row r="1166" spans="1:23" x14ac:dyDescent="0.35">
      <c r="A1166" t="str">
        <f t="shared" si="234"/>
        <v>EMP-SM-R15-2015</v>
      </c>
      <c r="B1166" t="s">
        <v>1230</v>
      </c>
      <c r="C1166" t="str">
        <f t="shared" si="237"/>
        <v>N14585</v>
      </c>
      <c r="D1166" t="str">
        <f>VLOOKUP(C1166,Employee!$A$1:$B$1803,2,0)</f>
        <v>Aaron Reyes</v>
      </c>
      <c r="E1166" t="str">
        <f>VLOOKUP(MID(B1166,FIND(":",B1166,FIND(":",B1166)+1)+1,1),Employee!$C$1:$D$1803,2)</f>
        <v>Male</v>
      </c>
      <c r="F1166">
        <f t="shared" si="235"/>
        <v>43</v>
      </c>
      <c r="G1166">
        <f t="shared" si="236"/>
        <v>40</v>
      </c>
      <c r="H1166" t="str">
        <f t="shared" si="238"/>
        <v>R15</v>
      </c>
      <c r="I1166" t="str">
        <f>VLOOKUP(V1166,Guide!$B$12:$C$18,2,0)</f>
        <v>SM</v>
      </c>
      <c r="J1166" s="12" t="str">
        <f t="shared" si="239"/>
        <v>C2</v>
      </c>
      <c r="K1166" s="12">
        <v>34319</v>
      </c>
      <c r="L1166" s="12" t="str">
        <f t="shared" si="240"/>
        <v>Millennial</v>
      </c>
      <c r="M1166">
        <f t="shared" ca="1" si="241"/>
        <v>31</v>
      </c>
      <c r="N1166" s="12">
        <v>42187</v>
      </c>
      <c r="O1166" s="14">
        <f t="shared" ca="1" si="242"/>
        <v>9</v>
      </c>
      <c r="P1166" s="13">
        <v>175415</v>
      </c>
      <c r="Q1166" s="13" t="str">
        <f t="shared" ca="1" si="243"/>
        <v>5 - 10 Year</v>
      </c>
      <c r="R1166" s="3" t="str">
        <f t="shared" ca="1" si="246"/>
        <v>10%</v>
      </c>
      <c r="S1166" s="13">
        <f t="shared" ca="1" si="244"/>
        <v>17541.5</v>
      </c>
      <c r="T1166" s="13">
        <f t="shared" ca="1" si="245"/>
        <v>157873.5</v>
      </c>
      <c r="U1166" t="str">
        <f>VLOOKUP(MID(B1166,G1166,F1166-G1166),Department!$A$1:$C$20,2,0)</f>
        <v>Sales</v>
      </c>
      <c r="V1166" t="str">
        <f>VLOOKUP(U1166,Department!$B$1:$C$20,2,0)</f>
        <v>Sales and Marketing</v>
      </c>
      <c r="W1166" t="str">
        <f>VLOOKUP(MID(B1166,FIND(":",B1166,F1166+1)+1,2),Employee!$G$1:$H$8,2,0)</f>
        <v>Canada</v>
      </c>
    </row>
    <row r="1167" spans="1:23" x14ac:dyDescent="0.35">
      <c r="A1167" t="str">
        <f t="shared" si="234"/>
        <v>EMP-SM-R9-2015</v>
      </c>
      <c r="B1167" t="s">
        <v>1231</v>
      </c>
      <c r="C1167" t="str">
        <f t="shared" si="237"/>
        <v>N14584</v>
      </c>
      <c r="D1167" t="str">
        <f>VLOOKUP(C1167,Employee!$A$1:$B$1803,2,0)</f>
        <v>Roderick Arias</v>
      </c>
      <c r="E1167" t="str">
        <f>VLOOKUP(MID(B1167,FIND(":",B1167,FIND(":",B1167)+1)+1,1),Employee!$C$1:$D$1803,2)</f>
        <v>Male</v>
      </c>
      <c r="F1167">
        <f t="shared" si="235"/>
        <v>42</v>
      </c>
      <c r="G1167">
        <f t="shared" si="236"/>
        <v>40</v>
      </c>
      <c r="H1167" t="str">
        <f t="shared" si="238"/>
        <v>R9</v>
      </c>
      <c r="I1167" t="str">
        <f>VLOOKUP(V1167,Guide!$B$12:$C$18,2,0)</f>
        <v>SM</v>
      </c>
      <c r="J1167" s="12" t="str">
        <f t="shared" si="239"/>
        <v>C1</v>
      </c>
      <c r="K1167" s="12">
        <v>34193</v>
      </c>
      <c r="L1167" s="12" t="str">
        <f t="shared" si="240"/>
        <v>Millennial</v>
      </c>
      <c r="M1167">
        <f t="shared" ca="1" si="241"/>
        <v>31</v>
      </c>
      <c r="N1167" s="12">
        <v>42187</v>
      </c>
      <c r="O1167" s="14">
        <f t="shared" ca="1" si="242"/>
        <v>9</v>
      </c>
      <c r="P1167" s="13">
        <v>145228</v>
      </c>
      <c r="Q1167" s="13" t="str">
        <f t="shared" ca="1" si="243"/>
        <v>5 - 10 Year</v>
      </c>
      <c r="R1167" s="3" t="str">
        <f t="shared" ca="1" si="246"/>
        <v>10%</v>
      </c>
      <c r="S1167" s="13">
        <f t="shared" ca="1" si="244"/>
        <v>14522.800000000001</v>
      </c>
      <c r="T1167" s="13">
        <f t="shared" ca="1" si="245"/>
        <v>130705.2</v>
      </c>
      <c r="U1167" t="str">
        <f>VLOOKUP(MID(B1167,G1167,F1167-G1167),Department!$A$1:$C$20,2,0)</f>
        <v xml:space="preserve">Presales </v>
      </c>
      <c r="V1167" t="str">
        <f>VLOOKUP(U1167,Department!$B$1:$C$20,2,0)</f>
        <v>Sales and Marketing</v>
      </c>
      <c r="W1167" t="str">
        <f>VLOOKUP(MID(B1167,FIND(":",B1167,F1167+1)+1,2),Employee!$G$1:$H$8,2,0)</f>
        <v>United States Of America</v>
      </c>
    </row>
    <row r="1168" spans="1:23" x14ac:dyDescent="0.35">
      <c r="A1168" t="str">
        <f t="shared" si="234"/>
        <v>EMP-OPR-R2-2015</v>
      </c>
      <c r="B1168" t="s">
        <v>1232</v>
      </c>
      <c r="C1168" t="str">
        <f t="shared" si="237"/>
        <v>N14350</v>
      </c>
      <c r="D1168" t="str">
        <f>VLOOKUP(C1168,Employee!$A$1:$B$1803,2,0)</f>
        <v>Latisha Cook</v>
      </c>
      <c r="E1168" t="str">
        <f>VLOOKUP(MID(B1168,FIND(":",B1168,FIND(":",B1168)+1)+1,1),Employee!$C$1:$D$1803,2)</f>
        <v>Female</v>
      </c>
      <c r="F1168">
        <f t="shared" si="235"/>
        <v>42</v>
      </c>
      <c r="G1168">
        <f t="shared" si="236"/>
        <v>40</v>
      </c>
      <c r="H1168" t="str">
        <f t="shared" si="238"/>
        <v>R2</v>
      </c>
      <c r="I1168" t="str">
        <f>VLOOKUP(V1168,Guide!$B$12:$C$18,2,0)</f>
        <v>OPR</v>
      </c>
      <c r="J1168" s="12" t="str">
        <f t="shared" si="239"/>
        <v>C2</v>
      </c>
      <c r="K1168" s="12">
        <v>33014</v>
      </c>
      <c r="L1168" s="12" t="str">
        <f t="shared" si="240"/>
        <v>Millennial</v>
      </c>
      <c r="M1168">
        <f t="shared" ca="1" si="241"/>
        <v>34</v>
      </c>
      <c r="N1168" s="12">
        <v>42156</v>
      </c>
      <c r="O1168" s="14">
        <f t="shared" ca="1" si="242"/>
        <v>9</v>
      </c>
      <c r="P1168" s="13">
        <v>103053</v>
      </c>
      <c r="Q1168" s="13" t="str">
        <f t="shared" ca="1" si="243"/>
        <v>5 - 10 Year</v>
      </c>
      <c r="R1168" s="3" t="str">
        <f t="shared" ca="1" si="246"/>
        <v>10%</v>
      </c>
      <c r="S1168" s="13">
        <f t="shared" ca="1" si="244"/>
        <v>10305.300000000001</v>
      </c>
      <c r="T1168" s="13">
        <f t="shared" ca="1" si="245"/>
        <v>92747.7</v>
      </c>
      <c r="U1168" t="str">
        <f>VLOOKUP(MID(B1168,G1168,F1168-G1168),Department!$A$1:$C$20,2,0)</f>
        <v>Network Engineer</v>
      </c>
      <c r="V1168" t="str">
        <f>VLOOKUP(U1168,Department!$B$1:$C$20,2,0)</f>
        <v>Operation</v>
      </c>
      <c r="W1168" t="str">
        <f>VLOOKUP(MID(B1168,FIND(":",B1168,F1168+1)+1,2),Employee!$G$1:$H$8,2,0)</f>
        <v>Canada</v>
      </c>
    </row>
    <row r="1169" spans="1:23" x14ac:dyDescent="0.35">
      <c r="A1169" t="str">
        <f t="shared" si="234"/>
        <v>EMP-OPR-R16-2015</v>
      </c>
      <c r="B1169" t="s">
        <v>1233</v>
      </c>
      <c r="C1169" t="str">
        <f t="shared" si="237"/>
        <v>N14731</v>
      </c>
      <c r="D1169" t="str">
        <f>VLOOKUP(C1169,Employee!$A$1:$B$1803,2,0)</f>
        <v>Shelly Carrillo</v>
      </c>
      <c r="E1169" t="str">
        <f>VLOOKUP(MID(B1169,FIND(":",B1169,FIND(":",B1169)+1)+1,1),Employee!$C$1:$D$1803,2)</f>
        <v>Female</v>
      </c>
      <c r="F1169">
        <f t="shared" si="235"/>
        <v>43</v>
      </c>
      <c r="G1169">
        <f t="shared" si="236"/>
        <v>40</v>
      </c>
      <c r="H1169" t="str">
        <f t="shared" si="238"/>
        <v>R16</v>
      </c>
      <c r="I1169" t="str">
        <f>VLOOKUP(V1169,Guide!$B$12:$C$18,2,0)</f>
        <v>OPR</v>
      </c>
      <c r="J1169" s="12" t="str">
        <f t="shared" si="239"/>
        <v>C1</v>
      </c>
      <c r="K1169" s="12">
        <v>33815</v>
      </c>
      <c r="L1169" s="12" t="str">
        <f t="shared" si="240"/>
        <v>Millennial</v>
      </c>
      <c r="M1169">
        <f t="shared" ca="1" si="241"/>
        <v>32</v>
      </c>
      <c r="N1169" s="12">
        <v>42212</v>
      </c>
      <c r="O1169" s="14">
        <f t="shared" ca="1" si="242"/>
        <v>9</v>
      </c>
      <c r="P1169" s="13">
        <v>139558</v>
      </c>
      <c r="Q1169" s="13" t="str">
        <f t="shared" ca="1" si="243"/>
        <v>5 - 10 Year</v>
      </c>
      <c r="R1169" s="3" t="str">
        <f t="shared" ca="1" si="246"/>
        <v>10%</v>
      </c>
      <c r="S1169" s="13">
        <f t="shared" ca="1" si="244"/>
        <v>13955.800000000001</v>
      </c>
      <c r="T1169" s="13">
        <f t="shared" ca="1" si="245"/>
        <v>125602.2</v>
      </c>
      <c r="U1169" t="str">
        <f>VLOOKUP(MID(B1169,G1169,F1169-G1169),Department!$A$1:$C$20,2,0)</f>
        <v>IT Support</v>
      </c>
      <c r="V1169" t="str">
        <f>VLOOKUP(U1169,Department!$B$1:$C$20,2,0)</f>
        <v>Operation</v>
      </c>
      <c r="W1169" t="str">
        <f>VLOOKUP(MID(B1169,FIND(":",B1169,F1169+1)+1,2),Employee!$G$1:$H$8,2,0)</f>
        <v>United States Of America</v>
      </c>
    </row>
    <row r="1170" spans="1:23" x14ac:dyDescent="0.35">
      <c r="A1170" t="str">
        <f t="shared" si="234"/>
        <v>EMP-ENG-R4-2014</v>
      </c>
      <c r="B1170" t="s">
        <v>1234</v>
      </c>
      <c r="C1170" t="str">
        <f t="shared" si="237"/>
        <v>N10460</v>
      </c>
      <c r="D1170" t="str">
        <f>VLOOKUP(C1170,Employee!$A$1:$B$1803,2,0)</f>
        <v>Sal Briggs</v>
      </c>
      <c r="E1170" t="str">
        <f>VLOOKUP(MID(B1170,FIND(":",B1170,FIND(":",B1170)+1)+1,1),Employee!$C$1:$D$1803,2)</f>
        <v>Male</v>
      </c>
      <c r="F1170">
        <f t="shared" si="235"/>
        <v>42</v>
      </c>
      <c r="G1170">
        <f t="shared" si="236"/>
        <v>40</v>
      </c>
      <c r="H1170" t="str">
        <f t="shared" si="238"/>
        <v>R4</v>
      </c>
      <c r="I1170" t="str">
        <f>VLOOKUP(V1170,Guide!$B$12:$C$18,2,0)</f>
        <v>ENG</v>
      </c>
      <c r="J1170" s="12" t="str">
        <f t="shared" si="239"/>
        <v>C5</v>
      </c>
      <c r="K1170" s="12">
        <v>28686</v>
      </c>
      <c r="L1170" s="12" t="str">
        <f t="shared" si="240"/>
        <v>Gen X</v>
      </c>
      <c r="M1170">
        <f t="shared" ca="1" si="241"/>
        <v>46</v>
      </c>
      <c r="N1170" s="12">
        <v>41785</v>
      </c>
      <c r="O1170" s="14">
        <f t="shared" ca="1" si="242"/>
        <v>10</v>
      </c>
      <c r="P1170" s="13">
        <v>259764</v>
      </c>
      <c r="Q1170" s="13" t="str">
        <f t="shared" ca="1" si="243"/>
        <v>5 - 10 Year</v>
      </c>
      <c r="R1170" s="3" t="str">
        <f t="shared" ca="1" si="246"/>
        <v>10%</v>
      </c>
      <c r="S1170" s="13">
        <f t="shared" ca="1" si="244"/>
        <v>25976.400000000001</v>
      </c>
      <c r="T1170" s="13">
        <f t="shared" ca="1" si="245"/>
        <v>233787.6</v>
      </c>
      <c r="U1170" t="str">
        <f>VLOOKUP(MID(B1170,G1170,F1170-G1170),Department!$A$1:$C$20,2,0)</f>
        <v>FrontEnd Developer</v>
      </c>
      <c r="V1170" t="str">
        <f>VLOOKUP(U1170,Department!$B$1:$C$20,2,0)</f>
        <v>Engineering and Data</v>
      </c>
      <c r="W1170" t="str">
        <f>VLOOKUP(MID(B1170,FIND(":",B1170,F1170+1)+1,2),Employee!$G$1:$H$8,2,0)</f>
        <v>Germany</v>
      </c>
    </row>
    <row r="1171" spans="1:23" x14ac:dyDescent="0.35">
      <c r="A1171" t="str">
        <f t="shared" si="234"/>
        <v>EMP-OPR-R17-2014</v>
      </c>
      <c r="B1171" t="s">
        <v>1235</v>
      </c>
      <c r="C1171" t="str">
        <f t="shared" si="237"/>
        <v>N10654</v>
      </c>
      <c r="D1171" t="str">
        <f>VLOOKUP(C1171,Employee!$A$1:$B$1803,2,0)</f>
        <v>Spencer Archer</v>
      </c>
      <c r="E1171" t="str">
        <f>VLOOKUP(MID(B1171,FIND(":",B1171,FIND(":",B1171)+1)+1,1),Employee!$C$1:$D$1803,2)</f>
        <v>Male</v>
      </c>
      <c r="F1171">
        <f t="shared" si="235"/>
        <v>43</v>
      </c>
      <c r="G1171">
        <f t="shared" si="236"/>
        <v>40</v>
      </c>
      <c r="H1171" t="str">
        <f t="shared" si="238"/>
        <v>R17</v>
      </c>
      <c r="I1171" t="str">
        <f>VLOOKUP(V1171,Guide!$B$12:$C$18,2,0)</f>
        <v>OPR</v>
      </c>
      <c r="J1171" s="12" t="str">
        <f t="shared" si="239"/>
        <v>C5</v>
      </c>
      <c r="K1171" s="12">
        <v>33730</v>
      </c>
      <c r="L1171" s="12" t="str">
        <f t="shared" si="240"/>
        <v>Millennial</v>
      </c>
      <c r="M1171">
        <f t="shared" ca="1" si="241"/>
        <v>32</v>
      </c>
      <c r="N1171" s="12">
        <v>41820</v>
      </c>
      <c r="O1171" s="14">
        <f t="shared" ca="1" si="242"/>
        <v>10</v>
      </c>
      <c r="P1171" s="13">
        <v>146361</v>
      </c>
      <c r="Q1171" s="13" t="str">
        <f t="shared" ca="1" si="243"/>
        <v>5 - 10 Year</v>
      </c>
      <c r="R1171" s="3" t="str">
        <f t="shared" ca="1" si="246"/>
        <v>10%</v>
      </c>
      <c r="S1171" s="13">
        <f t="shared" ca="1" si="244"/>
        <v>14636.1</v>
      </c>
      <c r="T1171" s="13">
        <f t="shared" ca="1" si="245"/>
        <v>131724.9</v>
      </c>
      <c r="U1171" t="str">
        <f>VLOOKUP(MID(B1171,G1171,F1171-G1171),Department!$A$1:$C$20,2,0)</f>
        <v>Database Administrator</v>
      </c>
      <c r="V1171" t="str">
        <f>VLOOKUP(U1171,Department!$B$1:$C$20,2,0)</f>
        <v>Operation</v>
      </c>
      <c r="W1171" t="str">
        <f>VLOOKUP(MID(B1171,FIND(":",B1171,F1171+1)+1,2),Employee!$G$1:$H$8,2,0)</f>
        <v>Germany</v>
      </c>
    </row>
    <row r="1172" spans="1:23" x14ac:dyDescent="0.35">
      <c r="A1172" t="str">
        <f t="shared" si="234"/>
        <v>EMP-OPR-R17-2014</v>
      </c>
      <c r="B1172" t="s">
        <v>1236</v>
      </c>
      <c r="C1172" t="str">
        <f t="shared" si="237"/>
        <v>N11143</v>
      </c>
      <c r="D1172" t="str">
        <f>VLOOKUP(C1172,Employee!$A$1:$B$1803,2,0)</f>
        <v>Elmo Hutchinson</v>
      </c>
      <c r="E1172" t="str">
        <f>VLOOKUP(MID(B1172,FIND(":",B1172,FIND(":",B1172)+1)+1,1),Employee!$C$1:$D$1803,2)</f>
        <v>Male</v>
      </c>
      <c r="F1172">
        <f t="shared" si="235"/>
        <v>43</v>
      </c>
      <c r="G1172">
        <f t="shared" si="236"/>
        <v>40</v>
      </c>
      <c r="H1172" t="str">
        <f t="shared" si="238"/>
        <v>R17</v>
      </c>
      <c r="I1172" t="str">
        <f>VLOOKUP(V1172,Guide!$B$12:$C$18,2,0)</f>
        <v>OPR</v>
      </c>
      <c r="J1172" s="12" t="str">
        <f t="shared" si="239"/>
        <v>C2</v>
      </c>
      <c r="K1172" s="12">
        <v>31290</v>
      </c>
      <c r="L1172" s="12" t="str">
        <f t="shared" si="240"/>
        <v>Millennial</v>
      </c>
      <c r="M1172">
        <f t="shared" ca="1" si="241"/>
        <v>39</v>
      </c>
      <c r="N1172" s="12">
        <v>41897</v>
      </c>
      <c r="O1172" s="14">
        <f t="shared" ca="1" si="242"/>
        <v>10</v>
      </c>
      <c r="P1172" s="13">
        <v>326066</v>
      </c>
      <c r="Q1172" s="13" t="str">
        <f t="shared" ca="1" si="243"/>
        <v>5 - 10 Year</v>
      </c>
      <c r="R1172" s="3" t="str">
        <f t="shared" ca="1" si="246"/>
        <v>10%</v>
      </c>
      <c r="S1172" s="13">
        <f t="shared" ca="1" si="244"/>
        <v>32606.600000000002</v>
      </c>
      <c r="T1172" s="13">
        <f t="shared" ca="1" si="245"/>
        <v>293459.40000000002</v>
      </c>
      <c r="U1172" t="str">
        <f>VLOOKUP(MID(B1172,G1172,F1172-G1172),Department!$A$1:$C$20,2,0)</f>
        <v>Database Administrator</v>
      </c>
      <c r="V1172" t="str">
        <f>VLOOKUP(U1172,Department!$B$1:$C$20,2,0)</f>
        <v>Operation</v>
      </c>
      <c r="W1172" t="str">
        <f>VLOOKUP(MID(B1172,FIND(":",B1172,F1172+1)+1,2),Employee!$G$1:$H$8,2,0)</f>
        <v>Canada</v>
      </c>
    </row>
    <row r="1173" spans="1:23" x14ac:dyDescent="0.35">
      <c r="A1173" t="str">
        <f t="shared" si="234"/>
        <v>EMP-PM-R6-2015</v>
      </c>
      <c r="B1173" t="s">
        <v>1237</v>
      </c>
      <c r="C1173" t="str">
        <f t="shared" si="237"/>
        <v>N11347</v>
      </c>
      <c r="D1173" t="str">
        <f>VLOOKUP(C1173,Employee!$A$1:$B$1803,2,0)</f>
        <v>Armand Avery</v>
      </c>
      <c r="E1173" t="str">
        <f>VLOOKUP(MID(B1173,FIND(":",B1173,FIND(":",B1173)+1)+1,1),Employee!$C$1:$D$1803,2)</f>
        <v>Male</v>
      </c>
      <c r="F1173">
        <f t="shared" si="235"/>
        <v>42</v>
      </c>
      <c r="G1173">
        <f t="shared" si="236"/>
        <v>40</v>
      </c>
      <c r="H1173" t="str">
        <f t="shared" si="238"/>
        <v>R6</v>
      </c>
      <c r="I1173" t="str">
        <f>VLOOKUP(V1173,Guide!$B$12:$C$18,2,0)</f>
        <v>PM</v>
      </c>
      <c r="J1173" s="12" t="str">
        <f t="shared" si="239"/>
        <v>C2</v>
      </c>
      <c r="K1173" s="12">
        <v>29097</v>
      </c>
      <c r="L1173" s="12" t="str">
        <f t="shared" si="240"/>
        <v>Gen X</v>
      </c>
      <c r="M1173">
        <f t="shared" ca="1" si="241"/>
        <v>45</v>
      </c>
      <c r="N1173" s="12">
        <v>42096</v>
      </c>
      <c r="O1173" s="14">
        <f t="shared" ca="1" si="242"/>
        <v>9</v>
      </c>
      <c r="P1173" s="13">
        <v>177650</v>
      </c>
      <c r="Q1173" s="13" t="str">
        <f t="shared" ca="1" si="243"/>
        <v>5 - 10 Year</v>
      </c>
      <c r="R1173" s="3" t="str">
        <f t="shared" ca="1" si="246"/>
        <v>10%</v>
      </c>
      <c r="S1173" s="13">
        <f t="shared" ca="1" si="244"/>
        <v>17765</v>
      </c>
      <c r="T1173" s="13">
        <f t="shared" ca="1" si="245"/>
        <v>159885</v>
      </c>
      <c r="U1173" t="str">
        <f>VLOOKUP(MID(B1173,G1173,F1173-G1173),Department!$A$1:$C$20,2,0)</f>
        <v>UI/UX</v>
      </c>
      <c r="V1173" t="str">
        <f>VLOOKUP(U1173,Department!$B$1:$C$20,2,0)</f>
        <v>Product Management</v>
      </c>
      <c r="W1173" t="str">
        <f>VLOOKUP(MID(B1173,FIND(":",B1173,F1173+1)+1,2),Employee!$G$1:$H$8,2,0)</f>
        <v>Canada</v>
      </c>
    </row>
    <row r="1174" spans="1:23" x14ac:dyDescent="0.35">
      <c r="A1174" t="str">
        <f t="shared" si="234"/>
        <v>EMP-OPR-R11-2017</v>
      </c>
      <c r="B1174" t="s">
        <v>1238</v>
      </c>
      <c r="C1174" t="str">
        <f t="shared" si="237"/>
        <v>N17301</v>
      </c>
      <c r="D1174" t="str">
        <f>VLOOKUP(C1174,Employee!$A$1:$B$1803,2,0)</f>
        <v>Gordon Zamora</v>
      </c>
      <c r="E1174" t="str">
        <f>VLOOKUP(MID(B1174,FIND(":",B1174,FIND(":",B1174)+1)+1,1),Employee!$C$1:$D$1803,2)</f>
        <v>Male</v>
      </c>
      <c r="F1174">
        <f t="shared" si="235"/>
        <v>43</v>
      </c>
      <c r="G1174">
        <f t="shared" si="236"/>
        <v>40</v>
      </c>
      <c r="H1174" t="str">
        <f t="shared" si="238"/>
        <v>R11</v>
      </c>
      <c r="I1174" t="str">
        <f>VLOOKUP(V1174,Guide!$B$12:$C$18,2,0)</f>
        <v>OPR</v>
      </c>
      <c r="J1174" s="12" t="str">
        <f t="shared" si="239"/>
        <v>C1</v>
      </c>
      <c r="K1174" s="12">
        <v>31886</v>
      </c>
      <c r="L1174" s="12" t="str">
        <f t="shared" si="240"/>
        <v>Millennial</v>
      </c>
      <c r="M1174">
        <f t="shared" ca="1" si="241"/>
        <v>37</v>
      </c>
      <c r="N1174" s="12">
        <v>42772</v>
      </c>
      <c r="O1174" s="14">
        <f t="shared" ca="1" si="242"/>
        <v>8</v>
      </c>
      <c r="P1174" s="13">
        <v>226006</v>
      </c>
      <c r="Q1174" s="13" t="str">
        <f t="shared" ca="1" si="243"/>
        <v>5 - 10 Year</v>
      </c>
      <c r="R1174" s="3" t="str">
        <f t="shared" ca="1" si="246"/>
        <v>10%</v>
      </c>
      <c r="S1174" s="13">
        <f t="shared" ca="1" si="244"/>
        <v>22600.600000000002</v>
      </c>
      <c r="T1174" s="13">
        <f t="shared" ca="1" si="245"/>
        <v>203405.4</v>
      </c>
      <c r="U1174" t="str">
        <f>VLOOKUP(MID(B1174,G1174,F1174-G1174),Department!$A$1:$C$20,2,0)</f>
        <v>Technical Support</v>
      </c>
      <c r="V1174" t="str">
        <f>VLOOKUP(U1174,Department!$B$1:$C$20,2,0)</f>
        <v>Operation</v>
      </c>
      <c r="W1174" t="str">
        <f>VLOOKUP(MID(B1174,FIND(":",B1174,F1174+1)+1,2),Employee!$G$1:$H$8,2,0)</f>
        <v>United States Of America</v>
      </c>
    </row>
    <row r="1175" spans="1:23" x14ac:dyDescent="0.35">
      <c r="A1175" t="str">
        <f t="shared" si="234"/>
        <v>EMP-PM-R6-2015</v>
      </c>
      <c r="B1175" t="s">
        <v>1239</v>
      </c>
      <c r="C1175" t="str">
        <f t="shared" si="237"/>
        <v>N12255</v>
      </c>
      <c r="D1175" t="str">
        <f>VLOOKUP(C1175,Employee!$A$1:$B$1803,2,0)</f>
        <v>Jeromy Calderon</v>
      </c>
      <c r="E1175" t="str">
        <f>VLOOKUP(MID(B1175,FIND(":",B1175,FIND(":",B1175)+1)+1,1),Employee!$C$1:$D$1803,2)</f>
        <v>Male</v>
      </c>
      <c r="F1175">
        <f t="shared" si="235"/>
        <v>42</v>
      </c>
      <c r="G1175">
        <f t="shared" si="236"/>
        <v>40</v>
      </c>
      <c r="H1175" t="str">
        <f t="shared" si="238"/>
        <v>R6</v>
      </c>
      <c r="I1175" t="str">
        <f>VLOOKUP(V1175,Guide!$B$12:$C$18,2,0)</f>
        <v>PM</v>
      </c>
      <c r="J1175" s="12" t="str">
        <f t="shared" si="239"/>
        <v>C7</v>
      </c>
      <c r="K1175" s="12">
        <v>32168</v>
      </c>
      <c r="L1175" s="12" t="str">
        <f t="shared" si="240"/>
        <v>Millennial</v>
      </c>
      <c r="M1175">
        <f t="shared" ca="1" si="241"/>
        <v>37</v>
      </c>
      <c r="N1175" s="12">
        <v>42096</v>
      </c>
      <c r="O1175" s="14">
        <f t="shared" ca="1" si="242"/>
        <v>9</v>
      </c>
      <c r="P1175" s="13">
        <v>109513</v>
      </c>
      <c r="Q1175" s="13" t="str">
        <f t="shared" ca="1" si="243"/>
        <v>5 - 10 Year</v>
      </c>
      <c r="R1175" s="3" t="str">
        <f t="shared" ca="1" si="246"/>
        <v>10%</v>
      </c>
      <c r="S1175" s="13">
        <f t="shared" ca="1" si="244"/>
        <v>10951.300000000001</v>
      </c>
      <c r="T1175" s="13">
        <f t="shared" ca="1" si="245"/>
        <v>98561.7</v>
      </c>
      <c r="U1175" t="str">
        <f>VLOOKUP(MID(B1175,G1175,F1175-G1175),Department!$A$1:$C$20,2,0)</f>
        <v>UI/UX</v>
      </c>
      <c r="V1175" t="str">
        <f>VLOOKUP(U1175,Department!$B$1:$C$20,2,0)</f>
        <v>Product Management</v>
      </c>
      <c r="W1175" t="str">
        <f>VLOOKUP(MID(B1175,FIND(":",B1175,F1175+1)+1,2),Employee!$G$1:$H$8,2,0)</f>
        <v>Argentina</v>
      </c>
    </row>
    <row r="1176" spans="1:23" x14ac:dyDescent="0.35">
      <c r="A1176" t="str">
        <f t="shared" si="234"/>
        <v>EMP-SM-R15-2015</v>
      </c>
      <c r="B1176" t="s">
        <v>1240</v>
      </c>
      <c r="C1176" t="str">
        <f t="shared" si="237"/>
        <v>N14058</v>
      </c>
      <c r="D1176" t="str">
        <f>VLOOKUP(C1176,Employee!$A$1:$B$1803,2,0)</f>
        <v>Chong Shelton</v>
      </c>
      <c r="E1176" t="str">
        <f>VLOOKUP(MID(B1176,FIND(":",B1176,FIND(":",B1176)+1)+1,1),Employee!$C$1:$D$1803,2)</f>
        <v>Male</v>
      </c>
      <c r="F1176">
        <f t="shared" si="235"/>
        <v>43</v>
      </c>
      <c r="G1176">
        <f t="shared" si="236"/>
        <v>40</v>
      </c>
      <c r="H1176" t="str">
        <f t="shared" si="238"/>
        <v>R15</v>
      </c>
      <c r="I1176" t="str">
        <f>VLOOKUP(V1176,Guide!$B$12:$C$18,2,0)</f>
        <v>SM</v>
      </c>
      <c r="J1176" s="12" t="str">
        <f t="shared" si="239"/>
        <v>C3</v>
      </c>
      <c r="K1176" s="12">
        <v>32618</v>
      </c>
      <c r="L1176" s="12" t="str">
        <f t="shared" si="240"/>
        <v>Millennial</v>
      </c>
      <c r="M1176">
        <f t="shared" ca="1" si="241"/>
        <v>35</v>
      </c>
      <c r="N1176" s="12">
        <v>42222</v>
      </c>
      <c r="O1176" s="14">
        <f t="shared" ca="1" si="242"/>
        <v>9</v>
      </c>
      <c r="P1176" s="13">
        <v>242018</v>
      </c>
      <c r="Q1176" s="13" t="str">
        <f t="shared" ca="1" si="243"/>
        <v>5 - 10 Year</v>
      </c>
      <c r="R1176" s="3" t="str">
        <f t="shared" ca="1" si="246"/>
        <v>10%</v>
      </c>
      <c r="S1176" s="13">
        <f t="shared" ca="1" si="244"/>
        <v>24201.800000000003</v>
      </c>
      <c r="T1176" s="13">
        <f t="shared" ca="1" si="245"/>
        <v>217816.2</v>
      </c>
      <c r="U1176" t="str">
        <f>VLOOKUP(MID(B1176,G1176,F1176-G1176),Department!$A$1:$C$20,2,0)</f>
        <v>Sales</v>
      </c>
      <c r="V1176" t="str">
        <f>VLOOKUP(U1176,Department!$B$1:$C$20,2,0)</f>
        <v>Sales and Marketing</v>
      </c>
      <c r="W1176" t="str">
        <f>VLOOKUP(MID(B1176,FIND(":",B1176,F1176+1)+1,2),Employee!$G$1:$H$8,2,0)</f>
        <v>United Kingdom</v>
      </c>
    </row>
    <row r="1177" spans="1:23" x14ac:dyDescent="0.35">
      <c r="A1177" t="str">
        <f t="shared" si="234"/>
        <v>EMP-ENG-R3-2017</v>
      </c>
      <c r="B1177" t="s">
        <v>1241</v>
      </c>
      <c r="C1177" t="str">
        <f t="shared" si="237"/>
        <v>N17404</v>
      </c>
      <c r="D1177" t="str">
        <f>VLOOKUP(C1177,Employee!$A$1:$B$1803,2,0)</f>
        <v>Hector Curtis</v>
      </c>
      <c r="E1177" t="str">
        <f>VLOOKUP(MID(B1177,FIND(":",B1177,FIND(":",B1177)+1)+1,1),Employee!$C$1:$D$1803,2)</f>
        <v>Male</v>
      </c>
      <c r="F1177">
        <f t="shared" si="235"/>
        <v>42</v>
      </c>
      <c r="G1177">
        <f t="shared" si="236"/>
        <v>40</v>
      </c>
      <c r="H1177" t="str">
        <f t="shared" si="238"/>
        <v>R3</v>
      </c>
      <c r="I1177" t="str">
        <f>VLOOKUP(V1177,Guide!$B$12:$C$18,2,0)</f>
        <v>ENG</v>
      </c>
      <c r="J1177" s="12" t="str">
        <f t="shared" si="239"/>
        <v>C2</v>
      </c>
      <c r="K1177" s="12">
        <v>32605</v>
      </c>
      <c r="L1177" s="12" t="str">
        <f t="shared" si="240"/>
        <v>Millennial</v>
      </c>
      <c r="M1177">
        <f t="shared" ca="1" si="241"/>
        <v>35</v>
      </c>
      <c r="N1177" s="12">
        <v>42793</v>
      </c>
      <c r="O1177" s="14">
        <f t="shared" ca="1" si="242"/>
        <v>7</v>
      </c>
      <c r="P1177" s="13">
        <v>188931</v>
      </c>
      <c r="Q1177" s="13" t="str">
        <f t="shared" ca="1" si="243"/>
        <v>5 - 10 Year</v>
      </c>
      <c r="R1177" s="3" t="str">
        <f t="shared" ca="1" si="246"/>
        <v>10%</v>
      </c>
      <c r="S1177" s="13">
        <f t="shared" ca="1" si="244"/>
        <v>18893.100000000002</v>
      </c>
      <c r="T1177" s="13">
        <f t="shared" ca="1" si="245"/>
        <v>170037.9</v>
      </c>
      <c r="U1177" t="str">
        <f>VLOOKUP(MID(B1177,G1177,F1177-G1177),Department!$A$1:$C$20,2,0)</f>
        <v>Software Quality Assurance</v>
      </c>
      <c r="V1177" t="str">
        <f>VLOOKUP(U1177,Department!$B$1:$C$20,2,0)</f>
        <v>Engineering and Data</v>
      </c>
      <c r="W1177" t="str">
        <f>VLOOKUP(MID(B1177,FIND(":",B1177,F1177+1)+1,2),Employee!$G$1:$H$8,2,0)</f>
        <v>Canada</v>
      </c>
    </row>
    <row r="1178" spans="1:23" x14ac:dyDescent="0.35">
      <c r="A1178" t="str">
        <f t="shared" si="234"/>
        <v>EMP-SM-R9-2014</v>
      </c>
      <c r="B1178" t="s">
        <v>1242</v>
      </c>
      <c r="C1178" t="str">
        <f t="shared" si="237"/>
        <v>N9871</v>
      </c>
      <c r="D1178" t="str">
        <f>VLOOKUP(C1178,Employee!$A$1:$B$1803,2,0)</f>
        <v>Deena Hughes</v>
      </c>
      <c r="E1178" t="str">
        <f>VLOOKUP(MID(B1178,FIND(":",B1178,FIND(":",B1178)+1)+1,1),Employee!$C$1:$D$1803,2)</f>
        <v>Female</v>
      </c>
      <c r="F1178">
        <f t="shared" si="235"/>
        <v>41</v>
      </c>
      <c r="G1178">
        <f t="shared" si="236"/>
        <v>39</v>
      </c>
      <c r="H1178" t="str">
        <f t="shared" si="238"/>
        <v>R9</v>
      </c>
      <c r="I1178" t="str">
        <f>VLOOKUP(V1178,Guide!$B$12:$C$18,2,0)</f>
        <v>SM</v>
      </c>
      <c r="J1178" s="12" t="str">
        <f t="shared" si="239"/>
        <v>C5</v>
      </c>
      <c r="K1178" s="12">
        <v>33012</v>
      </c>
      <c r="L1178" s="12" t="str">
        <f t="shared" si="240"/>
        <v>Millennial</v>
      </c>
      <c r="M1178">
        <f t="shared" ca="1" si="241"/>
        <v>34</v>
      </c>
      <c r="N1178" s="12">
        <v>41841</v>
      </c>
      <c r="O1178" s="14">
        <f t="shared" ca="1" si="242"/>
        <v>10</v>
      </c>
      <c r="P1178" s="13">
        <v>141286</v>
      </c>
      <c r="Q1178" s="13" t="str">
        <f t="shared" ca="1" si="243"/>
        <v>5 - 10 Year</v>
      </c>
      <c r="R1178" s="3" t="str">
        <f t="shared" ca="1" si="246"/>
        <v>10%</v>
      </c>
      <c r="S1178" s="13">
        <f t="shared" ca="1" si="244"/>
        <v>14128.6</v>
      </c>
      <c r="T1178" s="13">
        <f t="shared" ca="1" si="245"/>
        <v>127157.4</v>
      </c>
      <c r="U1178" t="str">
        <f>VLOOKUP(MID(B1178,G1178,F1178-G1178),Department!$A$1:$C$20,2,0)</f>
        <v xml:space="preserve">Presales </v>
      </c>
      <c r="V1178" t="str">
        <f>VLOOKUP(U1178,Department!$B$1:$C$20,2,0)</f>
        <v>Sales and Marketing</v>
      </c>
      <c r="W1178" t="str">
        <f>VLOOKUP(MID(B1178,FIND(":",B1178,F1178+1)+1,2),Employee!$G$1:$H$8,2,0)</f>
        <v>Germany</v>
      </c>
    </row>
    <row r="1179" spans="1:23" x14ac:dyDescent="0.35">
      <c r="A1179" t="str">
        <f t="shared" si="234"/>
        <v>EMP-PM-R6-2019</v>
      </c>
      <c r="B1179" t="s">
        <v>1243</v>
      </c>
      <c r="C1179" t="str">
        <f t="shared" si="237"/>
        <v>N22436</v>
      </c>
      <c r="D1179" t="str">
        <f>VLOOKUP(C1179,Employee!$A$1:$B$1803,2,0)</f>
        <v>Donnie Blevins</v>
      </c>
      <c r="E1179" t="str">
        <f>VLOOKUP(MID(B1179,FIND(":",B1179,FIND(":",B1179)+1)+1,1),Employee!$C$1:$D$1803,2)</f>
        <v>Male</v>
      </c>
      <c r="F1179">
        <f t="shared" si="235"/>
        <v>42</v>
      </c>
      <c r="G1179">
        <f t="shared" si="236"/>
        <v>40</v>
      </c>
      <c r="H1179" t="str">
        <f t="shared" si="238"/>
        <v>R6</v>
      </c>
      <c r="I1179" t="str">
        <f>VLOOKUP(V1179,Guide!$B$12:$C$18,2,0)</f>
        <v>PM</v>
      </c>
      <c r="J1179" s="12" t="str">
        <f t="shared" si="239"/>
        <v>C3</v>
      </c>
      <c r="K1179" s="12">
        <v>34336</v>
      </c>
      <c r="L1179" s="12" t="str">
        <f t="shared" si="240"/>
        <v>Millennial</v>
      </c>
      <c r="M1179">
        <f t="shared" ca="1" si="241"/>
        <v>31</v>
      </c>
      <c r="N1179" s="12">
        <v>43713</v>
      </c>
      <c r="O1179" s="14">
        <f t="shared" ca="1" si="242"/>
        <v>5</v>
      </c>
      <c r="P1179" s="13">
        <v>119646</v>
      </c>
      <c r="Q1179" s="13" t="str">
        <f t="shared" ca="1" si="243"/>
        <v>5 - 10 Year</v>
      </c>
      <c r="R1179" s="3" t="str">
        <f t="shared" ca="1" si="246"/>
        <v>10%</v>
      </c>
      <c r="S1179" s="13">
        <f t="shared" ca="1" si="244"/>
        <v>11964.6</v>
      </c>
      <c r="T1179" s="13">
        <f t="shared" ca="1" si="245"/>
        <v>107681.4</v>
      </c>
      <c r="U1179" t="str">
        <f>VLOOKUP(MID(B1179,G1179,F1179-G1179),Department!$A$1:$C$20,2,0)</f>
        <v>UI/UX</v>
      </c>
      <c r="V1179" t="str">
        <f>VLOOKUP(U1179,Department!$B$1:$C$20,2,0)</f>
        <v>Product Management</v>
      </c>
      <c r="W1179" t="str">
        <f>VLOOKUP(MID(B1179,FIND(":",B1179,F1179+1)+1,2),Employee!$G$1:$H$8,2,0)</f>
        <v>United Kingdom</v>
      </c>
    </row>
    <row r="1180" spans="1:23" x14ac:dyDescent="0.35">
      <c r="A1180" t="str">
        <f t="shared" si="234"/>
        <v>EMP-ENG-R3-2015</v>
      </c>
      <c r="B1180" t="s">
        <v>1244</v>
      </c>
      <c r="C1180" t="str">
        <f t="shared" si="237"/>
        <v>N14610</v>
      </c>
      <c r="D1180" t="str">
        <f>VLOOKUP(C1180,Employee!$A$1:$B$1803,2,0)</f>
        <v>Darnell Oconnell</v>
      </c>
      <c r="E1180" t="str">
        <f>VLOOKUP(MID(B1180,FIND(":",B1180,FIND(":",B1180)+1)+1,1),Employee!$C$1:$D$1803,2)</f>
        <v>Male</v>
      </c>
      <c r="F1180">
        <f t="shared" si="235"/>
        <v>42</v>
      </c>
      <c r="G1180">
        <f t="shared" si="236"/>
        <v>40</v>
      </c>
      <c r="H1180" t="str">
        <f t="shared" si="238"/>
        <v>R3</v>
      </c>
      <c r="I1180" t="str">
        <f>VLOOKUP(V1180,Guide!$B$12:$C$18,2,0)</f>
        <v>ENG</v>
      </c>
      <c r="J1180" s="12" t="str">
        <f t="shared" si="239"/>
        <v>C7</v>
      </c>
      <c r="K1180" s="12">
        <v>33151</v>
      </c>
      <c r="L1180" s="12" t="str">
        <f t="shared" si="240"/>
        <v>Millennial</v>
      </c>
      <c r="M1180">
        <f t="shared" ca="1" si="241"/>
        <v>34</v>
      </c>
      <c r="N1180" s="12">
        <v>42194</v>
      </c>
      <c r="O1180" s="14">
        <f t="shared" ca="1" si="242"/>
        <v>9</v>
      </c>
      <c r="P1180" s="13">
        <v>157166</v>
      </c>
      <c r="Q1180" s="13" t="str">
        <f t="shared" ca="1" si="243"/>
        <v>5 - 10 Year</v>
      </c>
      <c r="R1180" s="3" t="str">
        <f t="shared" ca="1" si="246"/>
        <v>10%</v>
      </c>
      <c r="S1180" s="13">
        <f t="shared" ca="1" si="244"/>
        <v>15716.6</v>
      </c>
      <c r="T1180" s="13">
        <f t="shared" ca="1" si="245"/>
        <v>141449.4</v>
      </c>
      <c r="U1180" t="str">
        <f>VLOOKUP(MID(B1180,G1180,F1180-G1180),Department!$A$1:$C$20,2,0)</f>
        <v>Software Quality Assurance</v>
      </c>
      <c r="V1180" t="str">
        <f>VLOOKUP(U1180,Department!$B$1:$C$20,2,0)</f>
        <v>Engineering and Data</v>
      </c>
      <c r="W1180" t="str">
        <f>VLOOKUP(MID(B1180,FIND(":",B1180,F1180+1)+1,2),Employee!$G$1:$H$8,2,0)</f>
        <v>Argentina</v>
      </c>
    </row>
    <row r="1181" spans="1:23" x14ac:dyDescent="0.35">
      <c r="A1181" t="str">
        <f t="shared" si="234"/>
        <v>EMP-PM-R5-2014</v>
      </c>
      <c r="B1181" t="s">
        <v>1245</v>
      </c>
      <c r="C1181" t="str">
        <f t="shared" si="237"/>
        <v>N10651</v>
      </c>
      <c r="D1181" t="str">
        <f>VLOOKUP(C1181,Employee!$A$1:$B$1803,2,0)</f>
        <v>Cecil Tran</v>
      </c>
      <c r="E1181" t="str">
        <f>VLOOKUP(MID(B1181,FIND(":",B1181,FIND(":",B1181)+1)+1,1),Employee!$C$1:$D$1803,2)</f>
        <v>Male</v>
      </c>
      <c r="F1181">
        <f t="shared" si="235"/>
        <v>42</v>
      </c>
      <c r="G1181">
        <f t="shared" si="236"/>
        <v>40</v>
      </c>
      <c r="H1181" t="str">
        <f t="shared" si="238"/>
        <v>R5</v>
      </c>
      <c r="I1181" t="str">
        <f>VLOOKUP(V1181,Guide!$B$12:$C$18,2,0)</f>
        <v>PM</v>
      </c>
      <c r="J1181" s="12" t="str">
        <f t="shared" si="239"/>
        <v>C2</v>
      </c>
      <c r="K1181" s="12">
        <v>33867</v>
      </c>
      <c r="L1181" s="12" t="str">
        <f t="shared" si="240"/>
        <v>Millennial</v>
      </c>
      <c r="M1181">
        <f t="shared" ca="1" si="241"/>
        <v>32</v>
      </c>
      <c r="N1181" s="12">
        <v>41820</v>
      </c>
      <c r="O1181" s="14">
        <f t="shared" ca="1" si="242"/>
        <v>10</v>
      </c>
      <c r="P1181" s="13">
        <v>141215</v>
      </c>
      <c r="Q1181" s="13" t="str">
        <f t="shared" ca="1" si="243"/>
        <v>5 - 10 Year</v>
      </c>
      <c r="R1181" s="3" t="str">
        <f t="shared" ca="1" si="246"/>
        <v>10%</v>
      </c>
      <c r="S1181" s="13">
        <f t="shared" ca="1" si="244"/>
        <v>14121.5</v>
      </c>
      <c r="T1181" s="13">
        <f t="shared" ca="1" si="245"/>
        <v>127093.5</v>
      </c>
      <c r="U1181" t="str">
        <f>VLOOKUP(MID(B1181,G1181,F1181-G1181),Department!$A$1:$C$20,2,0)</f>
        <v>Product Manager</v>
      </c>
      <c r="V1181" t="str">
        <f>VLOOKUP(U1181,Department!$B$1:$C$20,2,0)</f>
        <v>Product Management</v>
      </c>
      <c r="W1181" t="str">
        <f>VLOOKUP(MID(B1181,FIND(":",B1181,F1181+1)+1,2),Employee!$G$1:$H$8,2,0)</f>
        <v>Canada</v>
      </c>
    </row>
    <row r="1182" spans="1:23" x14ac:dyDescent="0.35">
      <c r="A1182" t="str">
        <f t="shared" si="234"/>
        <v>EMP-PM-R14-2018</v>
      </c>
      <c r="B1182" t="s">
        <v>1246</v>
      </c>
      <c r="C1182" t="str">
        <f t="shared" si="237"/>
        <v>N20474</v>
      </c>
      <c r="D1182" t="str">
        <f>VLOOKUP(C1182,Employee!$A$1:$B$1803,2,0)</f>
        <v>Frances Christensen</v>
      </c>
      <c r="E1182" t="str">
        <f>VLOOKUP(MID(B1182,FIND(":",B1182,FIND(":",B1182)+1)+1,1),Employee!$C$1:$D$1803,2)</f>
        <v>Female</v>
      </c>
      <c r="F1182">
        <f t="shared" si="235"/>
        <v>43</v>
      </c>
      <c r="G1182">
        <f t="shared" si="236"/>
        <v>40</v>
      </c>
      <c r="H1182" t="str">
        <f t="shared" si="238"/>
        <v>R14</v>
      </c>
      <c r="I1182" t="str">
        <f>VLOOKUP(V1182,Guide!$B$12:$C$18,2,0)</f>
        <v>PM</v>
      </c>
      <c r="J1182" s="12" t="str">
        <f t="shared" si="239"/>
        <v>C1</v>
      </c>
      <c r="K1182" s="12">
        <v>33903</v>
      </c>
      <c r="L1182" s="12" t="str">
        <f t="shared" si="240"/>
        <v>Millennial</v>
      </c>
      <c r="M1182">
        <f t="shared" ca="1" si="241"/>
        <v>32</v>
      </c>
      <c r="N1182" s="12">
        <v>43283</v>
      </c>
      <c r="O1182" s="14">
        <f t="shared" ca="1" si="242"/>
        <v>6</v>
      </c>
      <c r="P1182" s="13">
        <v>166602</v>
      </c>
      <c r="Q1182" s="13" t="str">
        <f t="shared" ca="1" si="243"/>
        <v>5 - 10 Year</v>
      </c>
      <c r="R1182" s="3" t="str">
        <f t="shared" ca="1" si="246"/>
        <v>10%</v>
      </c>
      <c r="S1182" s="13">
        <f t="shared" ca="1" si="244"/>
        <v>16660.2</v>
      </c>
      <c r="T1182" s="13">
        <f t="shared" ca="1" si="245"/>
        <v>149941.79999999999</v>
      </c>
      <c r="U1182" t="str">
        <f>VLOOKUP(MID(B1182,G1182,F1182-G1182),Department!$A$1:$C$20,2,0)</f>
        <v>SEO Specialist</v>
      </c>
      <c r="V1182" t="str">
        <f>VLOOKUP(U1182,Department!$B$1:$C$20,2,0)</f>
        <v>Product Management</v>
      </c>
      <c r="W1182" t="str">
        <f>VLOOKUP(MID(B1182,FIND(":",B1182,F1182+1)+1,2),Employee!$G$1:$H$8,2,0)</f>
        <v>United States Of America</v>
      </c>
    </row>
    <row r="1183" spans="1:23" x14ac:dyDescent="0.35">
      <c r="A1183" t="str">
        <f t="shared" si="234"/>
        <v>EMP-OPR-R8-2015</v>
      </c>
      <c r="B1183" t="s">
        <v>1247</v>
      </c>
      <c r="C1183" t="str">
        <f t="shared" si="237"/>
        <v>N10934</v>
      </c>
      <c r="D1183" t="str">
        <f>VLOOKUP(C1183,Employee!$A$1:$B$1803,2,0)</f>
        <v>Heidi Finley</v>
      </c>
      <c r="E1183" t="str">
        <f>VLOOKUP(MID(B1183,FIND(":",B1183,FIND(":",B1183)+1)+1,1),Employee!$C$1:$D$1803,2)</f>
        <v>Female</v>
      </c>
      <c r="F1183">
        <f t="shared" si="235"/>
        <v>42</v>
      </c>
      <c r="G1183">
        <f t="shared" si="236"/>
        <v>40</v>
      </c>
      <c r="H1183" t="str">
        <f t="shared" si="238"/>
        <v>R8</v>
      </c>
      <c r="I1183" t="str">
        <f>VLOOKUP(V1183,Guide!$B$12:$C$18,2,0)</f>
        <v>OPR</v>
      </c>
      <c r="J1183" s="12" t="str">
        <f t="shared" si="239"/>
        <v>C3</v>
      </c>
      <c r="K1183" s="12">
        <v>34396</v>
      </c>
      <c r="L1183" s="12" t="str">
        <f t="shared" si="240"/>
        <v>Millennial</v>
      </c>
      <c r="M1183">
        <f t="shared" ca="1" si="241"/>
        <v>30</v>
      </c>
      <c r="N1183" s="12">
        <v>42201</v>
      </c>
      <c r="O1183" s="14">
        <f t="shared" ca="1" si="242"/>
        <v>9</v>
      </c>
      <c r="P1183" s="13">
        <v>141061</v>
      </c>
      <c r="Q1183" s="13" t="str">
        <f t="shared" ca="1" si="243"/>
        <v>5 - 10 Year</v>
      </c>
      <c r="R1183" s="3" t="str">
        <f t="shared" ca="1" si="246"/>
        <v>10%</v>
      </c>
      <c r="S1183" s="13">
        <f t="shared" ca="1" si="244"/>
        <v>14106.1</v>
      </c>
      <c r="T1183" s="13">
        <f t="shared" ca="1" si="245"/>
        <v>126954.9</v>
      </c>
      <c r="U1183" t="str">
        <f>VLOOKUP(MID(B1183,G1183,F1183-G1183),Department!$A$1:$C$20,2,0)</f>
        <v>DevOps Engineer</v>
      </c>
      <c r="V1183" t="str">
        <f>VLOOKUP(U1183,Department!$B$1:$C$20,2,0)</f>
        <v>Operation</v>
      </c>
      <c r="W1183" t="str">
        <f>VLOOKUP(MID(B1183,FIND(":",B1183,F1183+1)+1,2),Employee!$G$1:$H$8,2,0)</f>
        <v>United Kingdom</v>
      </c>
    </row>
    <row r="1184" spans="1:23" x14ac:dyDescent="0.35">
      <c r="A1184" t="str">
        <f t="shared" si="234"/>
        <v>EMP-SM-R15-2015</v>
      </c>
      <c r="B1184" t="s">
        <v>1248</v>
      </c>
      <c r="C1184" t="str">
        <f t="shared" si="237"/>
        <v>N12398</v>
      </c>
      <c r="D1184" t="str">
        <f>VLOOKUP(C1184,Employee!$A$1:$B$1803,2,0)</f>
        <v>Bret Jennings</v>
      </c>
      <c r="E1184" t="str">
        <f>VLOOKUP(MID(B1184,FIND(":",B1184,FIND(":",B1184)+1)+1,1),Employee!$C$1:$D$1803,2)</f>
        <v>Male</v>
      </c>
      <c r="F1184">
        <f t="shared" si="235"/>
        <v>43</v>
      </c>
      <c r="G1184">
        <f t="shared" si="236"/>
        <v>40</v>
      </c>
      <c r="H1184" t="str">
        <f t="shared" si="238"/>
        <v>R15</v>
      </c>
      <c r="I1184" t="str">
        <f>VLOOKUP(V1184,Guide!$B$12:$C$18,2,0)</f>
        <v>SM</v>
      </c>
      <c r="J1184" s="12" t="str">
        <f t="shared" si="239"/>
        <v>C3</v>
      </c>
      <c r="K1184" s="12">
        <v>30717</v>
      </c>
      <c r="L1184" s="12" t="str">
        <f t="shared" si="240"/>
        <v>Millennial</v>
      </c>
      <c r="M1184">
        <f t="shared" ca="1" si="241"/>
        <v>41</v>
      </c>
      <c r="N1184" s="12">
        <v>42117</v>
      </c>
      <c r="O1184" s="14">
        <f t="shared" ca="1" si="242"/>
        <v>9</v>
      </c>
      <c r="P1184" s="13">
        <v>106684</v>
      </c>
      <c r="Q1184" s="13" t="str">
        <f t="shared" ca="1" si="243"/>
        <v>5 - 10 Year</v>
      </c>
      <c r="R1184" s="3" t="str">
        <f t="shared" ca="1" si="246"/>
        <v>10%</v>
      </c>
      <c r="S1184" s="13">
        <f t="shared" ca="1" si="244"/>
        <v>10668.400000000001</v>
      </c>
      <c r="T1184" s="13">
        <f t="shared" ca="1" si="245"/>
        <v>96015.6</v>
      </c>
      <c r="U1184" t="str">
        <f>VLOOKUP(MID(B1184,G1184,F1184-G1184),Department!$A$1:$C$20,2,0)</f>
        <v>Sales</v>
      </c>
      <c r="V1184" t="str">
        <f>VLOOKUP(U1184,Department!$B$1:$C$20,2,0)</f>
        <v>Sales and Marketing</v>
      </c>
      <c r="W1184" t="str">
        <f>VLOOKUP(MID(B1184,FIND(":",B1184,F1184+1)+1,2),Employee!$G$1:$H$8,2,0)</f>
        <v>United Kingdom</v>
      </c>
    </row>
    <row r="1185" spans="1:23" x14ac:dyDescent="0.35">
      <c r="A1185" t="str">
        <f t="shared" si="234"/>
        <v>EMP-OPR-R16-2017</v>
      </c>
      <c r="B1185" t="s">
        <v>1249</v>
      </c>
      <c r="C1185" t="str">
        <f t="shared" si="237"/>
        <v>N10516</v>
      </c>
      <c r="D1185" t="str">
        <f>VLOOKUP(C1185,Employee!$A$1:$B$1803,2,0)</f>
        <v>Fritz Andrade</v>
      </c>
      <c r="E1185" t="str">
        <f>VLOOKUP(MID(B1185,FIND(":",B1185,FIND(":",B1185)+1)+1,1),Employee!$C$1:$D$1803,2)</f>
        <v>Male</v>
      </c>
      <c r="F1185">
        <f t="shared" si="235"/>
        <v>43</v>
      </c>
      <c r="G1185">
        <f t="shared" si="236"/>
        <v>40</v>
      </c>
      <c r="H1185" t="str">
        <f t="shared" si="238"/>
        <v>R16</v>
      </c>
      <c r="I1185" t="str">
        <f>VLOOKUP(V1185,Guide!$B$12:$C$18,2,0)</f>
        <v>OPR</v>
      </c>
      <c r="J1185" s="12" t="str">
        <f t="shared" si="239"/>
        <v>C3</v>
      </c>
      <c r="K1185" s="12">
        <v>32897</v>
      </c>
      <c r="L1185" s="12" t="str">
        <f t="shared" si="240"/>
        <v>Millennial</v>
      </c>
      <c r="M1185">
        <f t="shared" ca="1" si="241"/>
        <v>35</v>
      </c>
      <c r="N1185" s="12">
        <v>42961</v>
      </c>
      <c r="O1185" s="14">
        <f t="shared" ca="1" si="242"/>
        <v>7</v>
      </c>
      <c r="P1185" s="13">
        <v>92187</v>
      </c>
      <c r="Q1185" s="13" t="str">
        <f t="shared" ca="1" si="243"/>
        <v>5 - 10 Year</v>
      </c>
      <c r="R1185" s="3" t="str">
        <f t="shared" ca="1" si="246"/>
        <v>10%</v>
      </c>
      <c r="S1185" s="13">
        <f t="shared" ca="1" si="244"/>
        <v>9218.7000000000007</v>
      </c>
      <c r="T1185" s="13">
        <f t="shared" ca="1" si="245"/>
        <v>82968.3</v>
      </c>
      <c r="U1185" t="str">
        <f>VLOOKUP(MID(B1185,G1185,F1185-G1185),Department!$A$1:$C$20,2,0)</f>
        <v>IT Support</v>
      </c>
      <c r="V1185" t="str">
        <f>VLOOKUP(U1185,Department!$B$1:$C$20,2,0)</f>
        <v>Operation</v>
      </c>
      <c r="W1185" t="str">
        <f>VLOOKUP(MID(B1185,FIND(":",B1185,F1185+1)+1,2),Employee!$G$1:$H$8,2,0)</f>
        <v>United Kingdom</v>
      </c>
    </row>
    <row r="1186" spans="1:23" x14ac:dyDescent="0.35">
      <c r="A1186" t="str">
        <f t="shared" si="234"/>
        <v>EMP-PM-R6-2018</v>
      </c>
      <c r="B1186" t="s">
        <v>1250</v>
      </c>
      <c r="C1186" t="str">
        <f t="shared" si="237"/>
        <v>N19836</v>
      </c>
      <c r="D1186" t="str">
        <f>VLOOKUP(C1186,Employee!$A$1:$B$1803,2,0)</f>
        <v>Jean Hammond</v>
      </c>
      <c r="E1186" t="str">
        <f>VLOOKUP(MID(B1186,FIND(":",B1186,FIND(":",B1186)+1)+1,1),Employee!$C$1:$D$1803,2)</f>
        <v>Male</v>
      </c>
      <c r="F1186">
        <f t="shared" si="235"/>
        <v>42</v>
      </c>
      <c r="G1186">
        <f t="shared" si="236"/>
        <v>40</v>
      </c>
      <c r="H1186" t="str">
        <f t="shared" si="238"/>
        <v>R6</v>
      </c>
      <c r="I1186" t="str">
        <f>VLOOKUP(V1186,Guide!$B$12:$C$18,2,0)</f>
        <v>PM</v>
      </c>
      <c r="J1186" s="12" t="str">
        <f t="shared" si="239"/>
        <v>C4</v>
      </c>
      <c r="K1186" s="12">
        <v>33639</v>
      </c>
      <c r="L1186" s="12" t="str">
        <f t="shared" si="240"/>
        <v>Millennial</v>
      </c>
      <c r="M1186">
        <f t="shared" ca="1" si="241"/>
        <v>33</v>
      </c>
      <c r="N1186" s="12">
        <v>43132</v>
      </c>
      <c r="O1186" s="14">
        <f t="shared" ca="1" si="242"/>
        <v>7</v>
      </c>
      <c r="P1186" s="13">
        <v>61959</v>
      </c>
      <c r="Q1186" s="13" t="str">
        <f t="shared" ca="1" si="243"/>
        <v>5 - 10 Year</v>
      </c>
      <c r="R1186" s="3" t="str">
        <f t="shared" ca="1" si="246"/>
        <v>10%</v>
      </c>
      <c r="S1186" s="13">
        <f t="shared" ca="1" si="244"/>
        <v>6195.9000000000005</v>
      </c>
      <c r="T1186" s="13">
        <f t="shared" ca="1" si="245"/>
        <v>55763.1</v>
      </c>
      <c r="U1186" t="str">
        <f>VLOOKUP(MID(B1186,G1186,F1186-G1186),Department!$A$1:$C$20,2,0)</f>
        <v>UI/UX</v>
      </c>
      <c r="V1186" t="str">
        <f>VLOOKUP(U1186,Department!$B$1:$C$20,2,0)</f>
        <v>Product Management</v>
      </c>
      <c r="W1186" t="str">
        <f>VLOOKUP(MID(B1186,FIND(":",B1186,F1186+1)+1,2),Employee!$G$1:$H$8,2,0)</f>
        <v>Australia</v>
      </c>
    </row>
    <row r="1187" spans="1:23" x14ac:dyDescent="0.35">
      <c r="A1187" t="str">
        <f t="shared" si="234"/>
        <v>EMP-OPR-R2-2014</v>
      </c>
      <c r="B1187" t="s">
        <v>1251</v>
      </c>
      <c r="C1187" t="str">
        <f t="shared" si="237"/>
        <v>N10661</v>
      </c>
      <c r="D1187" t="str">
        <f>VLOOKUP(C1187,Employee!$A$1:$B$1803,2,0)</f>
        <v>Shirley Morales</v>
      </c>
      <c r="E1187" t="str">
        <f>VLOOKUP(MID(B1187,FIND(":",B1187,FIND(":",B1187)+1)+1,1),Employee!$C$1:$D$1803,2)</f>
        <v>Female</v>
      </c>
      <c r="F1187">
        <f t="shared" si="235"/>
        <v>42</v>
      </c>
      <c r="G1187">
        <f t="shared" si="236"/>
        <v>40</v>
      </c>
      <c r="H1187" t="str">
        <f t="shared" si="238"/>
        <v>R2</v>
      </c>
      <c r="I1187" t="str">
        <f>VLOOKUP(V1187,Guide!$B$12:$C$18,2,0)</f>
        <v>OPR</v>
      </c>
      <c r="J1187" s="12" t="str">
        <f t="shared" si="239"/>
        <v>C6</v>
      </c>
      <c r="K1187" s="12">
        <v>33845</v>
      </c>
      <c r="L1187" s="12" t="str">
        <f t="shared" si="240"/>
        <v>Millennial</v>
      </c>
      <c r="M1187">
        <f t="shared" ca="1" si="241"/>
        <v>32</v>
      </c>
      <c r="N1187" s="12">
        <v>41820</v>
      </c>
      <c r="O1187" s="14">
        <f t="shared" ca="1" si="242"/>
        <v>10</v>
      </c>
      <c r="P1187" s="13">
        <v>158238</v>
      </c>
      <c r="Q1187" s="13" t="str">
        <f t="shared" ca="1" si="243"/>
        <v>5 - 10 Year</v>
      </c>
      <c r="R1187" s="3" t="str">
        <f t="shared" ca="1" si="246"/>
        <v>10%</v>
      </c>
      <c r="S1187" s="13">
        <f t="shared" ca="1" si="244"/>
        <v>15823.800000000001</v>
      </c>
      <c r="T1187" s="13">
        <f t="shared" ca="1" si="245"/>
        <v>142414.20000000001</v>
      </c>
      <c r="U1187" t="str">
        <f>VLOOKUP(MID(B1187,G1187,F1187-G1187),Department!$A$1:$C$20,2,0)</f>
        <v>Network Engineer</v>
      </c>
      <c r="V1187" t="str">
        <f>VLOOKUP(U1187,Department!$B$1:$C$20,2,0)</f>
        <v>Operation</v>
      </c>
      <c r="W1187" t="str">
        <f>VLOOKUP(MID(B1187,FIND(":",B1187,F1187+1)+1,2),Employee!$G$1:$H$8,2,0)</f>
        <v>France</v>
      </c>
    </row>
    <row r="1188" spans="1:23" x14ac:dyDescent="0.35">
      <c r="A1188" t="str">
        <f t="shared" si="234"/>
        <v>EMP-HR-R18-2016</v>
      </c>
      <c r="B1188" t="s">
        <v>1252</v>
      </c>
      <c r="C1188" t="str">
        <f t="shared" si="237"/>
        <v>N11232</v>
      </c>
      <c r="D1188" t="str">
        <f>VLOOKUP(C1188,Employee!$A$1:$B$1803,2,0)</f>
        <v>Herman Garza</v>
      </c>
      <c r="E1188" t="str">
        <f>VLOOKUP(MID(B1188,FIND(":",B1188,FIND(":",B1188)+1)+1,1),Employee!$C$1:$D$1803,2)</f>
        <v>Male</v>
      </c>
      <c r="F1188">
        <f t="shared" si="235"/>
        <v>43</v>
      </c>
      <c r="G1188">
        <f t="shared" si="236"/>
        <v>40</v>
      </c>
      <c r="H1188" t="str">
        <f t="shared" si="238"/>
        <v>R18</v>
      </c>
      <c r="I1188" t="str">
        <f>VLOOKUP(V1188,Guide!$B$12:$C$18,2,0)</f>
        <v>HR</v>
      </c>
      <c r="J1188" s="12" t="str">
        <f t="shared" si="239"/>
        <v>C5</v>
      </c>
      <c r="K1188" s="12">
        <v>32765</v>
      </c>
      <c r="L1188" s="12" t="str">
        <f t="shared" si="240"/>
        <v>Millennial</v>
      </c>
      <c r="M1188">
        <f t="shared" ca="1" si="241"/>
        <v>35</v>
      </c>
      <c r="N1188" s="12">
        <v>42492</v>
      </c>
      <c r="O1188" s="14">
        <f t="shared" ca="1" si="242"/>
        <v>8</v>
      </c>
      <c r="P1188" s="13">
        <v>134925</v>
      </c>
      <c r="Q1188" s="13" t="str">
        <f t="shared" ca="1" si="243"/>
        <v>5 - 10 Year</v>
      </c>
      <c r="R1188" s="3" t="str">
        <f t="shared" ca="1" si="246"/>
        <v>10%</v>
      </c>
      <c r="S1188" s="13">
        <f t="shared" ca="1" si="244"/>
        <v>13492.5</v>
      </c>
      <c r="T1188" s="13">
        <f t="shared" ca="1" si="245"/>
        <v>121432.5</v>
      </c>
      <c r="U1188" t="str">
        <f>VLOOKUP(MID(B1188,G1188,F1188-G1188),Department!$A$1:$C$20,2,0)</f>
        <v>HR</v>
      </c>
      <c r="V1188" t="str">
        <f>VLOOKUP(U1188,Department!$B$1:$C$20,2,0)</f>
        <v>HR</v>
      </c>
      <c r="W1188" t="str">
        <f>VLOOKUP(MID(B1188,FIND(":",B1188,F1188+1)+1,2),Employee!$G$1:$H$8,2,0)</f>
        <v>Germany</v>
      </c>
    </row>
    <row r="1189" spans="1:23" x14ac:dyDescent="0.35">
      <c r="A1189" t="str">
        <f t="shared" si="234"/>
        <v>EMP-OPR-R16-2014</v>
      </c>
      <c r="B1189" t="s">
        <v>1253</v>
      </c>
      <c r="C1189" t="str">
        <f t="shared" si="237"/>
        <v>N10665</v>
      </c>
      <c r="D1189" t="str">
        <f>VLOOKUP(C1189,Employee!$A$1:$B$1803,2,0)</f>
        <v>Robin Carey</v>
      </c>
      <c r="E1189" t="str">
        <f>VLOOKUP(MID(B1189,FIND(":",B1189,FIND(":",B1189)+1)+1,1),Employee!$C$1:$D$1803,2)</f>
        <v>Male</v>
      </c>
      <c r="F1189">
        <f t="shared" si="235"/>
        <v>43</v>
      </c>
      <c r="G1189">
        <f t="shared" si="236"/>
        <v>40</v>
      </c>
      <c r="H1189" t="str">
        <f t="shared" si="238"/>
        <v>R16</v>
      </c>
      <c r="I1189" t="str">
        <f>VLOOKUP(V1189,Guide!$B$12:$C$18,2,0)</f>
        <v>OPR</v>
      </c>
      <c r="J1189" s="12" t="str">
        <f t="shared" si="239"/>
        <v>C4</v>
      </c>
      <c r="K1189" s="12">
        <v>33887</v>
      </c>
      <c r="L1189" s="12" t="str">
        <f t="shared" si="240"/>
        <v>Millennial</v>
      </c>
      <c r="M1189">
        <f t="shared" ca="1" si="241"/>
        <v>32</v>
      </c>
      <c r="N1189" s="12">
        <v>41820</v>
      </c>
      <c r="O1189" s="14">
        <f t="shared" ca="1" si="242"/>
        <v>10</v>
      </c>
      <c r="P1189" s="13">
        <v>201525</v>
      </c>
      <c r="Q1189" s="13" t="str">
        <f t="shared" ca="1" si="243"/>
        <v>5 - 10 Year</v>
      </c>
      <c r="R1189" s="3" t="str">
        <f t="shared" ca="1" si="246"/>
        <v>10%</v>
      </c>
      <c r="S1189" s="13">
        <f t="shared" ca="1" si="244"/>
        <v>20152.5</v>
      </c>
      <c r="T1189" s="13">
        <f t="shared" ca="1" si="245"/>
        <v>181372.5</v>
      </c>
      <c r="U1189" t="str">
        <f>VLOOKUP(MID(B1189,G1189,F1189-G1189),Department!$A$1:$C$20,2,0)</f>
        <v>IT Support</v>
      </c>
      <c r="V1189" t="str">
        <f>VLOOKUP(U1189,Department!$B$1:$C$20,2,0)</f>
        <v>Operation</v>
      </c>
      <c r="W1189" t="str">
        <f>VLOOKUP(MID(B1189,FIND(":",B1189,F1189+1)+1,2),Employee!$G$1:$H$8,2,0)</f>
        <v>Australia</v>
      </c>
    </row>
    <row r="1190" spans="1:23" x14ac:dyDescent="0.35">
      <c r="A1190" t="str">
        <f t="shared" si="234"/>
        <v>EMP-OPR-R16-2017</v>
      </c>
      <c r="B1190" t="s">
        <v>1254</v>
      </c>
      <c r="C1190" t="str">
        <f t="shared" si="237"/>
        <v>N18222</v>
      </c>
      <c r="D1190" t="str">
        <f>VLOOKUP(C1190,Employee!$A$1:$B$1803,2,0)</f>
        <v>Cameron Brennan</v>
      </c>
      <c r="E1190" t="str">
        <f>VLOOKUP(MID(B1190,FIND(":",B1190,FIND(":",B1190)+1)+1,1),Employee!$C$1:$D$1803,2)</f>
        <v>Male</v>
      </c>
      <c r="F1190">
        <f t="shared" si="235"/>
        <v>43</v>
      </c>
      <c r="G1190">
        <f t="shared" si="236"/>
        <v>40</v>
      </c>
      <c r="H1190" t="str">
        <f t="shared" si="238"/>
        <v>R16</v>
      </c>
      <c r="I1190" t="str">
        <f>VLOOKUP(V1190,Guide!$B$12:$C$18,2,0)</f>
        <v>OPR</v>
      </c>
      <c r="J1190" s="12" t="str">
        <f t="shared" si="239"/>
        <v>C2</v>
      </c>
      <c r="K1190" s="12">
        <v>31268</v>
      </c>
      <c r="L1190" s="12" t="str">
        <f t="shared" si="240"/>
        <v>Millennial</v>
      </c>
      <c r="M1190">
        <f t="shared" ca="1" si="241"/>
        <v>39</v>
      </c>
      <c r="N1190" s="12">
        <v>42884</v>
      </c>
      <c r="O1190" s="14">
        <f t="shared" ca="1" si="242"/>
        <v>7</v>
      </c>
      <c r="P1190" s="13">
        <v>261896</v>
      </c>
      <c r="Q1190" s="13" t="str">
        <f t="shared" ca="1" si="243"/>
        <v>5 - 10 Year</v>
      </c>
      <c r="R1190" s="3" t="str">
        <f t="shared" ca="1" si="246"/>
        <v>10%</v>
      </c>
      <c r="S1190" s="13">
        <f t="shared" ca="1" si="244"/>
        <v>26189.600000000002</v>
      </c>
      <c r="T1190" s="13">
        <f t="shared" ca="1" si="245"/>
        <v>235706.4</v>
      </c>
      <c r="U1190" t="str">
        <f>VLOOKUP(MID(B1190,G1190,F1190-G1190),Department!$A$1:$C$20,2,0)</f>
        <v>IT Support</v>
      </c>
      <c r="V1190" t="str">
        <f>VLOOKUP(U1190,Department!$B$1:$C$20,2,0)</f>
        <v>Operation</v>
      </c>
      <c r="W1190" t="str">
        <f>VLOOKUP(MID(B1190,FIND(":",B1190,F1190+1)+1,2),Employee!$G$1:$H$8,2,0)</f>
        <v>Canada</v>
      </c>
    </row>
    <row r="1191" spans="1:23" x14ac:dyDescent="0.35">
      <c r="A1191" t="str">
        <f t="shared" si="234"/>
        <v>EMP-PM-R6-2014</v>
      </c>
      <c r="B1191" t="s">
        <v>1255</v>
      </c>
      <c r="C1191" t="str">
        <f t="shared" si="237"/>
        <v>N10662</v>
      </c>
      <c r="D1191" t="str">
        <f>VLOOKUP(C1191,Employee!$A$1:$B$1803,2,0)</f>
        <v>Rowena Oneal</v>
      </c>
      <c r="E1191" t="str">
        <f>VLOOKUP(MID(B1191,FIND(":",B1191,FIND(":",B1191)+1)+1,1),Employee!$C$1:$D$1803,2)</f>
        <v>Female</v>
      </c>
      <c r="F1191">
        <f t="shared" si="235"/>
        <v>42</v>
      </c>
      <c r="G1191">
        <f t="shared" si="236"/>
        <v>40</v>
      </c>
      <c r="H1191" t="str">
        <f t="shared" si="238"/>
        <v>R6</v>
      </c>
      <c r="I1191" t="str">
        <f>VLOOKUP(V1191,Guide!$B$12:$C$18,2,0)</f>
        <v>PM</v>
      </c>
      <c r="J1191" s="12" t="str">
        <f t="shared" si="239"/>
        <v>C6</v>
      </c>
      <c r="K1191" s="12">
        <v>33876</v>
      </c>
      <c r="L1191" s="12" t="str">
        <f t="shared" si="240"/>
        <v>Millennial</v>
      </c>
      <c r="M1191">
        <f t="shared" ca="1" si="241"/>
        <v>32</v>
      </c>
      <c r="N1191" s="12">
        <v>41820</v>
      </c>
      <c r="O1191" s="14">
        <f t="shared" ca="1" si="242"/>
        <v>10</v>
      </c>
      <c r="P1191" s="13">
        <v>128250</v>
      </c>
      <c r="Q1191" s="13" t="str">
        <f t="shared" ca="1" si="243"/>
        <v>5 - 10 Year</v>
      </c>
      <c r="R1191" s="3" t="str">
        <f t="shared" ca="1" si="246"/>
        <v>10%</v>
      </c>
      <c r="S1191" s="13">
        <f t="shared" ca="1" si="244"/>
        <v>12825</v>
      </c>
      <c r="T1191" s="13">
        <f t="shared" ca="1" si="245"/>
        <v>115425</v>
      </c>
      <c r="U1191" t="str">
        <f>VLOOKUP(MID(B1191,G1191,F1191-G1191),Department!$A$1:$C$20,2,0)</f>
        <v>UI/UX</v>
      </c>
      <c r="V1191" t="str">
        <f>VLOOKUP(U1191,Department!$B$1:$C$20,2,0)</f>
        <v>Product Management</v>
      </c>
      <c r="W1191" t="str">
        <f>VLOOKUP(MID(B1191,FIND(":",B1191,F1191+1)+1,2),Employee!$G$1:$H$8,2,0)</f>
        <v>France</v>
      </c>
    </row>
    <row r="1192" spans="1:23" x14ac:dyDescent="0.35">
      <c r="A1192" t="str">
        <f t="shared" si="234"/>
        <v>EMP-OPR-R11-2014</v>
      </c>
      <c r="B1192" t="s">
        <v>1256</v>
      </c>
      <c r="C1192" t="str">
        <f t="shared" si="237"/>
        <v>N10660</v>
      </c>
      <c r="D1192" t="str">
        <f>VLOOKUP(C1192,Employee!$A$1:$B$1803,2,0)</f>
        <v>Freddie Whitaker</v>
      </c>
      <c r="E1192" t="str">
        <f>VLOOKUP(MID(B1192,FIND(":",B1192,FIND(":",B1192)+1)+1,1),Employee!$C$1:$D$1803,2)</f>
        <v>Male</v>
      </c>
      <c r="F1192">
        <f t="shared" si="235"/>
        <v>43</v>
      </c>
      <c r="G1192">
        <f t="shared" si="236"/>
        <v>40</v>
      </c>
      <c r="H1192" t="str">
        <f t="shared" si="238"/>
        <v>R11</v>
      </c>
      <c r="I1192" t="str">
        <f>VLOOKUP(V1192,Guide!$B$12:$C$18,2,0)</f>
        <v>OPR</v>
      </c>
      <c r="J1192" s="12" t="str">
        <f t="shared" si="239"/>
        <v>C7</v>
      </c>
      <c r="K1192" s="12">
        <v>33758</v>
      </c>
      <c r="L1192" s="12" t="str">
        <f t="shared" si="240"/>
        <v>Millennial</v>
      </c>
      <c r="M1192">
        <f t="shared" ca="1" si="241"/>
        <v>32</v>
      </c>
      <c r="N1192" s="12">
        <v>41820</v>
      </c>
      <c r="O1192" s="14">
        <f t="shared" ca="1" si="242"/>
        <v>10</v>
      </c>
      <c r="P1192" s="13">
        <v>157068</v>
      </c>
      <c r="Q1192" s="13" t="str">
        <f t="shared" ca="1" si="243"/>
        <v>5 - 10 Year</v>
      </c>
      <c r="R1192" s="3" t="str">
        <f t="shared" ca="1" si="246"/>
        <v>10%</v>
      </c>
      <c r="S1192" s="13">
        <f t="shared" ca="1" si="244"/>
        <v>15706.800000000001</v>
      </c>
      <c r="T1192" s="13">
        <f t="shared" ca="1" si="245"/>
        <v>141361.20000000001</v>
      </c>
      <c r="U1192" t="str">
        <f>VLOOKUP(MID(B1192,G1192,F1192-G1192),Department!$A$1:$C$20,2,0)</f>
        <v>Technical Support</v>
      </c>
      <c r="V1192" t="str">
        <f>VLOOKUP(U1192,Department!$B$1:$C$20,2,0)</f>
        <v>Operation</v>
      </c>
      <c r="W1192" t="str">
        <f>VLOOKUP(MID(B1192,FIND(":",B1192,F1192+1)+1,2),Employee!$G$1:$H$8,2,0)</f>
        <v>Argentina</v>
      </c>
    </row>
    <row r="1193" spans="1:23" x14ac:dyDescent="0.35">
      <c r="A1193" t="str">
        <f t="shared" si="234"/>
        <v>EMP-HR-R18-2014</v>
      </c>
      <c r="B1193" t="s">
        <v>1257</v>
      </c>
      <c r="C1193" t="str">
        <f t="shared" si="237"/>
        <v>N10650</v>
      </c>
      <c r="D1193" t="str">
        <f>VLOOKUP(C1193,Employee!$A$1:$B$1803,2,0)</f>
        <v>Cecelia Lynn</v>
      </c>
      <c r="E1193" t="str">
        <f>VLOOKUP(MID(B1193,FIND(":",B1193,FIND(":",B1193)+1)+1,1),Employee!$C$1:$D$1803,2)</f>
        <v>Female</v>
      </c>
      <c r="F1193">
        <f t="shared" si="235"/>
        <v>43</v>
      </c>
      <c r="G1193">
        <f t="shared" si="236"/>
        <v>40</v>
      </c>
      <c r="H1193" t="str">
        <f t="shared" si="238"/>
        <v>R18</v>
      </c>
      <c r="I1193" t="str">
        <f>VLOOKUP(V1193,Guide!$B$12:$C$18,2,0)</f>
        <v>HR</v>
      </c>
      <c r="J1193" s="12" t="str">
        <f t="shared" si="239"/>
        <v>C1</v>
      </c>
      <c r="K1193" s="12">
        <v>34121</v>
      </c>
      <c r="L1193" s="12" t="str">
        <f t="shared" si="240"/>
        <v>Millennial</v>
      </c>
      <c r="M1193">
        <f t="shared" ca="1" si="241"/>
        <v>31</v>
      </c>
      <c r="N1193" s="12">
        <v>41820</v>
      </c>
      <c r="O1193" s="14">
        <f t="shared" ca="1" si="242"/>
        <v>10</v>
      </c>
      <c r="P1193" s="13">
        <v>135984</v>
      </c>
      <c r="Q1193" s="13" t="str">
        <f t="shared" ca="1" si="243"/>
        <v>5 - 10 Year</v>
      </c>
      <c r="R1193" s="3" t="str">
        <f t="shared" ca="1" si="246"/>
        <v>10%</v>
      </c>
      <c r="S1193" s="13">
        <f t="shared" ca="1" si="244"/>
        <v>13598.400000000001</v>
      </c>
      <c r="T1193" s="13">
        <f t="shared" ca="1" si="245"/>
        <v>122385.60000000001</v>
      </c>
      <c r="U1193" t="str">
        <f>VLOOKUP(MID(B1193,G1193,F1193-G1193),Department!$A$1:$C$20,2,0)</f>
        <v>HR</v>
      </c>
      <c r="V1193" t="str">
        <f>VLOOKUP(U1193,Department!$B$1:$C$20,2,0)</f>
        <v>HR</v>
      </c>
      <c r="W1193" t="str">
        <f>VLOOKUP(MID(B1193,FIND(":",B1193,F1193+1)+1,2),Employee!$G$1:$H$8,2,0)</f>
        <v>United States Of America</v>
      </c>
    </row>
    <row r="1194" spans="1:23" x14ac:dyDescent="0.35">
      <c r="A1194" t="str">
        <f t="shared" si="234"/>
        <v>EMP-ENG-R12-2017</v>
      </c>
      <c r="B1194" t="s">
        <v>1258</v>
      </c>
      <c r="C1194" t="str">
        <f t="shared" si="237"/>
        <v>N18207</v>
      </c>
      <c r="D1194" t="str">
        <f>VLOOKUP(C1194,Employee!$A$1:$B$1803,2,0)</f>
        <v>Man Woods</v>
      </c>
      <c r="E1194" t="str">
        <f>VLOOKUP(MID(B1194,FIND(":",B1194,FIND(":",B1194)+1)+1,1),Employee!$C$1:$D$1803,2)</f>
        <v>Male</v>
      </c>
      <c r="F1194">
        <f t="shared" si="235"/>
        <v>43</v>
      </c>
      <c r="G1194">
        <f t="shared" si="236"/>
        <v>40</v>
      </c>
      <c r="H1194" t="str">
        <f t="shared" si="238"/>
        <v>R12</v>
      </c>
      <c r="I1194" t="str">
        <f>VLOOKUP(V1194,Guide!$B$12:$C$18,2,0)</f>
        <v>ENG</v>
      </c>
      <c r="J1194" s="12" t="str">
        <f t="shared" si="239"/>
        <v>C3</v>
      </c>
      <c r="K1194" s="12">
        <v>32391</v>
      </c>
      <c r="L1194" s="12" t="str">
        <f t="shared" si="240"/>
        <v>Millennial</v>
      </c>
      <c r="M1194">
        <f t="shared" ca="1" si="241"/>
        <v>36</v>
      </c>
      <c r="N1194" s="12">
        <v>42880</v>
      </c>
      <c r="O1194" s="14">
        <f t="shared" ca="1" si="242"/>
        <v>7</v>
      </c>
      <c r="P1194" s="13">
        <v>167111</v>
      </c>
      <c r="Q1194" s="13" t="str">
        <f t="shared" ca="1" si="243"/>
        <v>5 - 10 Year</v>
      </c>
      <c r="R1194" s="3" t="str">
        <f t="shared" ca="1" si="246"/>
        <v>10%</v>
      </c>
      <c r="S1194" s="13">
        <f t="shared" ca="1" si="244"/>
        <v>16711.100000000002</v>
      </c>
      <c r="T1194" s="13">
        <f t="shared" ca="1" si="245"/>
        <v>150399.9</v>
      </c>
      <c r="U1194" t="str">
        <f>VLOOKUP(MID(B1194,G1194,F1194-G1194),Department!$A$1:$C$20,2,0)</f>
        <v>Data Analyst</v>
      </c>
      <c r="V1194" t="str">
        <f>VLOOKUP(U1194,Department!$B$1:$C$20,2,0)</f>
        <v>Engineering and Data</v>
      </c>
      <c r="W1194" t="str">
        <f>VLOOKUP(MID(B1194,FIND(":",B1194,F1194+1)+1,2),Employee!$G$1:$H$8,2,0)</f>
        <v>United Kingdom</v>
      </c>
    </row>
    <row r="1195" spans="1:23" x14ac:dyDescent="0.35">
      <c r="A1195" t="str">
        <f t="shared" si="234"/>
        <v>EMP-PM-R14-2015</v>
      </c>
      <c r="B1195" t="s">
        <v>1259</v>
      </c>
      <c r="C1195" t="str">
        <f t="shared" si="237"/>
        <v>N15218</v>
      </c>
      <c r="D1195" t="str">
        <f>VLOOKUP(C1195,Employee!$A$1:$B$1803,2,0)</f>
        <v>Nellie Shah</v>
      </c>
      <c r="E1195" t="str">
        <f>VLOOKUP(MID(B1195,FIND(":",B1195,FIND(":",B1195)+1)+1,1),Employee!$C$1:$D$1803,2)</f>
        <v>Female</v>
      </c>
      <c r="F1195">
        <f t="shared" si="235"/>
        <v>43</v>
      </c>
      <c r="G1195">
        <f t="shared" si="236"/>
        <v>40</v>
      </c>
      <c r="H1195" t="str">
        <f t="shared" si="238"/>
        <v>R14</v>
      </c>
      <c r="I1195" t="str">
        <f>VLOOKUP(V1195,Guide!$B$12:$C$18,2,0)</f>
        <v>PM</v>
      </c>
      <c r="J1195" s="12" t="str">
        <f t="shared" si="239"/>
        <v>C7</v>
      </c>
      <c r="K1195" s="12">
        <v>34197</v>
      </c>
      <c r="L1195" s="12" t="str">
        <f t="shared" si="240"/>
        <v>Millennial</v>
      </c>
      <c r="M1195">
        <f t="shared" ca="1" si="241"/>
        <v>31</v>
      </c>
      <c r="N1195" s="12">
        <v>42296</v>
      </c>
      <c r="O1195" s="14">
        <f t="shared" ca="1" si="242"/>
        <v>9</v>
      </c>
      <c r="P1195" s="13">
        <v>98928</v>
      </c>
      <c r="Q1195" s="13" t="str">
        <f t="shared" ca="1" si="243"/>
        <v>5 - 10 Year</v>
      </c>
      <c r="R1195" s="3" t="str">
        <f t="shared" ca="1" si="246"/>
        <v>10%</v>
      </c>
      <c r="S1195" s="13">
        <f t="shared" ca="1" si="244"/>
        <v>9892.8000000000011</v>
      </c>
      <c r="T1195" s="13">
        <f t="shared" ca="1" si="245"/>
        <v>89035.199999999997</v>
      </c>
      <c r="U1195" t="str">
        <f>VLOOKUP(MID(B1195,G1195,F1195-G1195),Department!$A$1:$C$20,2,0)</f>
        <v>SEO Specialist</v>
      </c>
      <c r="V1195" t="str">
        <f>VLOOKUP(U1195,Department!$B$1:$C$20,2,0)</f>
        <v>Product Management</v>
      </c>
      <c r="W1195" t="str">
        <f>VLOOKUP(MID(B1195,FIND(":",B1195,F1195+1)+1,2),Employee!$G$1:$H$8,2,0)</f>
        <v>Argentina</v>
      </c>
    </row>
    <row r="1196" spans="1:23" x14ac:dyDescent="0.35">
      <c r="A1196" t="str">
        <f t="shared" si="234"/>
        <v>EMP-ENG-R7-2015</v>
      </c>
      <c r="B1196" t="s">
        <v>1260</v>
      </c>
      <c r="C1196" t="str">
        <f t="shared" si="237"/>
        <v>N11881</v>
      </c>
      <c r="D1196" t="str">
        <f>VLOOKUP(C1196,Employee!$A$1:$B$1803,2,0)</f>
        <v>Arden Gaines</v>
      </c>
      <c r="E1196" t="str">
        <f>VLOOKUP(MID(B1196,FIND(":",B1196,FIND(":",B1196)+1)+1,1),Employee!$C$1:$D$1803,2)</f>
        <v>Male</v>
      </c>
      <c r="F1196">
        <f t="shared" si="235"/>
        <v>42</v>
      </c>
      <c r="G1196">
        <f t="shared" si="236"/>
        <v>40</v>
      </c>
      <c r="H1196" t="str">
        <f t="shared" si="238"/>
        <v>R7</v>
      </c>
      <c r="I1196" t="str">
        <f>VLOOKUP(V1196,Guide!$B$12:$C$18,2,0)</f>
        <v>ENG</v>
      </c>
      <c r="J1196" s="12" t="str">
        <f t="shared" si="239"/>
        <v>C6</v>
      </c>
      <c r="K1196" s="12">
        <v>33081</v>
      </c>
      <c r="L1196" s="12" t="str">
        <f t="shared" si="240"/>
        <v>Millennial</v>
      </c>
      <c r="M1196">
        <f t="shared" ca="1" si="241"/>
        <v>34</v>
      </c>
      <c r="N1196" s="12">
        <v>42229</v>
      </c>
      <c r="O1196" s="14">
        <f t="shared" ca="1" si="242"/>
        <v>9</v>
      </c>
      <c r="P1196" s="13">
        <v>122568</v>
      </c>
      <c r="Q1196" s="13" t="str">
        <f t="shared" ca="1" si="243"/>
        <v>5 - 10 Year</v>
      </c>
      <c r="R1196" s="3" t="str">
        <f t="shared" ca="1" si="246"/>
        <v>10%</v>
      </c>
      <c r="S1196" s="13">
        <f t="shared" ca="1" si="244"/>
        <v>12256.800000000001</v>
      </c>
      <c r="T1196" s="13">
        <f t="shared" ca="1" si="245"/>
        <v>110311.2</v>
      </c>
      <c r="U1196" t="str">
        <f>VLOOKUP(MID(B1196,G1196,F1196-G1196),Department!$A$1:$C$20,2,0)</f>
        <v>AI Engineer</v>
      </c>
      <c r="V1196" t="str">
        <f>VLOOKUP(U1196,Department!$B$1:$C$20,2,0)</f>
        <v>Engineering and Data</v>
      </c>
      <c r="W1196" t="str">
        <f>VLOOKUP(MID(B1196,FIND(":",B1196,F1196+1)+1,2),Employee!$G$1:$H$8,2,0)</f>
        <v>France</v>
      </c>
    </row>
    <row r="1197" spans="1:23" x14ac:dyDescent="0.35">
      <c r="A1197" t="str">
        <f t="shared" si="234"/>
        <v>EMP-ENG-R4-2015</v>
      </c>
      <c r="B1197" t="s">
        <v>1261</v>
      </c>
      <c r="C1197" t="str">
        <f t="shared" si="237"/>
        <v>N15051</v>
      </c>
      <c r="D1197" t="str">
        <f>VLOOKUP(C1197,Employee!$A$1:$B$1803,2,0)</f>
        <v>Brice Downs</v>
      </c>
      <c r="E1197" t="str">
        <f>VLOOKUP(MID(B1197,FIND(":",B1197,FIND(":",B1197)+1)+1,1),Employee!$C$1:$D$1803,2)</f>
        <v>Male</v>
      </c>
      <c r="F1197">
        <f t="shared" si="235"/>
        <v>42</v>
      </c>
      <c r="G1197">
        <f t="shared" si="236"/>
        <v>40</v>
      </c>
      <c r="H1197" t="str">
        <f t="shared" si="238"/>
        <v>R4</v>
      </c>
      <c r="I1197" t="str">
        <f>VLOOKUP(V1197,Guide!$B$12:$C$18,2,0)</f>
        <v>ENG</v>
      </c>
      <c r="J1197" s="12" t="str">
        <f t="shared" si="239"/>
        <v>C7</v>
      </c>
      <c r="K1197" s="12">
        <v>34414</v>
      </c>
      <c r="L1197" s="12" t="str">
        <f t="shared" si="240"/>
        <v>Millennial</v>
      </c>
      <c r="M1197">
        <f t="shared" ca="1" si="241"/>
        <v>30</v>
      </c>
      <c r="N1197" s="12">
        <v>42275</v>
      </c>
      <c r="O1197" s="14">
        <f t="shared" ca="1" si="242"/>
        <v>9</v>
      </c>
      <c r="P1197" s="13">
        <v>125510</v>
      </c>
      <c r="Q1197" s="13" t="str">
        <f t="shared" ca="1" si="243"/>
        <v>5 - 10 Year</v>
      </c>
      <c r="R1197" s="3" t="str">
        <f t="shared" ca="1" si="246"/>
        <v>10%</v>
      </c>
      <c r="S1197" s="13">
        <f t="shared" ca="1" si="244"/>
        <v>12551</v>
      </c>
      <c r="T1197" s="13">
        <f t="shared" ca="1" si="245"/>
        <v>112959</v>
      </c>
      <c r="U1197" t="str">
        <f>VLOOKUP(MID(B1197,G1197,F1197-G1197),Department!$A$1:$C$20,2,0)</f>
        <v>FrontEnd Developer</v>
      </c>
      <c r="V1197" t="str">
        <f>VLOOKUP(U1197,Department!$B$1:$C$20,2,0)</f>
        <v>Engineering and Data</v>
      </c>
      <c r="W1197" t="str">
        <f>VLOOKUP(MID(B1197,FIND(":",B1197,F1197+1)+1,2),Employee!$G$1:$H$8,2,0)</f>
        <v>Argentina</v>
      </c>
    </row>
    <row r="1198" spans="1:23" x14ac:dyDescent="0.35">
      <c r="A1198" t="str">
        <f t="shared" si="234"/>
        <v>EMP-ENG-R1-2016</v>
      </c>
      <c r="B1198" t="s">
        <v>1262</v>
      </c>
      <c r="C1198" t="str">
        <f t="shared" si="237"/>
        <v>N17085</v>
      </c>
      <c r="D1198" t="str">
        <f>VLOOKUP(C1198,Employee!$A$1:$B$1803,2,0)</f>
        <v>Roland Castillo</v>
      </c>
      <c r="E1198" t="str">
        <f>VLOOKUP(MID(B1198,FIND(":",B1198,FIND(":",B1198)+1)+1,1),Employee!$C$1:$D$1803,2)</f>
        <v>Male</v>
      </c>
      <c r="F1198">
        <f t="shared" si="235"/>
        <v>42</v>
      </c>
      <c r="G1198">
        <f t="shared" si="236"/>
        <v>40</v>
      </c>
      <c r="H1198" t="str">
        <f t="shared" si="238"/>
        <v>R1</v>
      </c>
      <c r="I1198" t="str">
        <f>VLOOKUP(V1198,Guide!$B$12:$C$18,2,0)</f>
        <v>ENG</v>
      </c>
      <c r="J1198" s="12" t="str">
        <f t="shared" si="239"/>
        <v>C7</v>
      </c>
      <c r="K1198" s="12">
        <v>33289</v>
      </c>
      <c r="L1198" s="12" t="str">
        <f t="shared" si="240"/>
        <v>Millennial</v>
      </c>
      <c r="M1198">
        <f t="shared" ca="1" si="241"/>
        <v>34</v>
      </c>
      <c r="N1198" s="12">
        <v>42726</v>
      </c>
      <c r="O1198" s="14">
        <f t="shared" ca="1" si="242"/>
        <v>8</v>
      </c>
      <c r="P1198" s="13">
        <v>142941</v>
      </c>
      <c r="Q1198" s="13" t="str">
        <f t="shared" ca="1" si="243"/>
        <v>5 - 10 Year</v>
      </c>
      <c r="R1198" s="3" t="str">
        <f t="shared" ca="1" si="246"/>
        <v>10%</v>
      </c>
      <c r="S1198" s="13">
        <f t="shared" ca="1" si="244"/>
        <v>14294.1</v>
      </c>
      <c r="T1198" s="13">
        <f t="shared" ca="1" si="245"/>
        <v>128646.9</v>
      </c>
      <c r="U1198" t="str">
        <f>VLOOKUP(MID(B1198,G1198,F1198-G1198),Department!$A$1:$C$20,2,0)</f>
        <v>BackEnd Developer</v>
      </c>
      <c r="V1198" t="str">
        <f>VLOOKUP(U1198,Department!$B$1:$C$20,2,0)</f>
        <v>Engineering and Data</v>
      </c>
      <c r="W1198" t="str">
        <f>VLOOKUP(MID(B1198,FIND(":",B1198,F1198+1)+1,2),Employee!$G$1:$H$8,2,0)</f>
        <v>Argentina</v>
      </c>
    </row>
    <row r="1199" spans="1:23" x14ac:dyDescent="0.35">
      <c r="A1199" t="str">
        <f t="shared" si="234"/>
        <v>EMP-ENG-R7-2014</v>
      </c>
      <c r="B1199" t="s">
        <v>1263</v>
      </c>
      <c r="C1199" t="str">
        <f t="shared" si="237"/>
        <v>N10515</v>
      </c>
      <c r="D1199" t="str">
        <f>VLOOKUP(C1199,Employee!$A$1:$B$1803,2,0)</f>
        <v>Howard Dorsey</v>
      </c>
      <c r="E1199" t="str">
        <f>VLOOKUP(MID(B1199,FIND(":",B1199,FIND(":",B1199)+1)+1,1),Employee!$C$1:$D$1803,2)</f>
        <v>Male</v>
      </c>
      <c r="F1199">
        <f t="shared" si="235"/>
        <v>42</v>
      </c>
      <c r="G1199">
        <f t="shared" si="236"/>
        <v>40</v>
      </c>
      <c r="H1199" t="str">
        <f t="shared" si="238"/>
        <v>R7</v>
      </c>
      <c r="I1199" t="str">
        <f>VLOOKUP(V1199,Guide!$B$12:$C$18,2,0)</f>
        <v>ENG</v>
      </c>
      <c r="J1199" s="12" t="str">
        <f t="shared" si="239"/>
        <v>C4</v>
      </c>
      <c r="K1199" s="12">
        <v>32696</v>
      </c>
      <c r="L1199" s="12" t="str">
        <f t="shared" si="240"/>
        <v>Millennial</v>
      </c>
      <c r="M1199">
        <f t="shared" ca="1" si="241"/>
        <v>35</v>
      </c>
      <c r="N1199" s="12">
        <v>41977</v>
      </c>
      <c r="O1199" s="14">
        <f t="shared" ca="1" si="242"/>
        <v>10</v>
      </c>
      <c r="P1199" s="13">
        <v>117331</v>
      </c>
      <c r="Q1199" s="13" t="str">
        <f t="shared" ca="1" si="243"/>
        <v>5 - 10 Year</v>
      </c>
      <c r="R1199" s="3" t="str">
        <f t="shared" ca="1" si="246"/>
        <v>10%</v>
      </c>
      <c r="S1199" s="13">
        <f t="shared" ca="1" si="244"/>
        <v>11733.1</v>
      </c>
      <c r="T1199" s="13">
        <f t="shared" ca="1" si="245"/>
        <v>105597.9</v>
      </c>
      <c r="U1199" t="str">
        <f>VLOOKUP(MID(B1199,G1199,F1199-G1199),Department!$A$1:$C$20,2,0)</f>
        <v>AI Engineer</v>
      </c>
      <c r="V1199" t="str">
        <f>VLOOKUP(U1199,Department!$B$1:$C$20,2,0)</f>
        <v>Engineering and Data</v>
      </c>
      <c r="W1199" t="str">
        <f>VLOOKUP(MID(B1199,FIND(":",B1199,F1199+1)+1,2),Employee!$G$1:$H$8,2,0)</f>
        <v>Australia</v>
      </c>
    </row>
    <row r="1200" spans="1:23" x14ac:dyDescent="0.35">
      <c r="A1200" t="str">
        <f t="shared" si="234"/>
        <v>EMP-OPR-R2-2017</v>
      </c>
      <c r="B1200" t="s">
        <v>1264</v>
      </c>
      <c r="C1200" t="str">
        <f t="shared" si="237"/>
        <v>N11305</v>
      </c>
      <c r="D1200" t="str">
        <f>VLOOKUP(C1200,Employee!$A$1:$B$1803,2,0)</f>
        <v>Elisa Benson</v>
      </c>
      <c r="E1200" t="str">
        <f>VLOOKUP(MID(B1200,FIND(":",B1200,FIND(":",B1200)+1)+1,1),Employee!$C$1:$D$1803,2)</f>
        <v>Female</v>
      </c>
      <c r="F1200">
        <f t="shared" si="235"/>
        <v>42</v>
      </c>
      <c r="G1200">
        <f t="shared" si="236"/>
        <v>40</v>
      </c>
      <c r="H1200" t="str">
        <f t="shared" si="238"/>
        <v>R2</v>
      </c>
      <c r="I1200" t="str">
        <f>VLOOKUP(V1200,Guide!$B$12:$C$18,2,0)</f>
        <v>OPR</v>
      </c>
      <c r="J1200" s="12" t="str">
        <f t="shared" si="239"/>
        <v>C6</v>
      </c>
      <c r="K1200" s="12">
        <v>33024</v>
      </c>
      <c r="L1200" s="12" t="str">
        <f t="shared" si="240"/>
        <v>Millennial</v>
      </c>
      <c r="M1200">
        <f t="shared" ca="1" si="241"/>
        <v>34</v>
      </c>
      <c r="N1200" s="12">
        <v>42842</v>
      </c>
      <c r="O1200" s="14">
        <f t="shared" ca="1" si="242"/>
        <v>7</v>
      </c>
      <c r="P1200" s="13">
        <v>113674</v>
      </c>
      <c r="Q1200" s="13" t="str">
        <f t="shared" ca="1" si="243"/>
        <v>5 - 10 Year</v>
      </c>
      <c r="R1200" s="3" t="str">
        <f t="shared" ca="1" si="246"/>
        <v>10%</v>
      </c>
      <c r="S1200" s="13">
        <f t="shared" ca="1" si="244"/>
        <v>11367.400000000001</v>
      </c>
      <c r="T1200" s="13">
        <f t="shared" ca="1" si="245"/>
        <v>102306.6</v>
      </c>
      <c r="U1200" t="str">
        <f>VLOOKUP(MID(B1200,G1200,F1200-G1200),Department!$A$1:$C$20,2,0)</f>
        <v>Network Engineer</v>
      </c>
      <c r="V1200" t="str">
        <f>VLOOKUP(U1200,Department!$B$1:$C$20,2,0)</f>
        <v>Operation</v>
      </c>
      <c r="W1200" t="str">
        <f>VLOOKUP(MID(B1200,FIND(":",B1200,F1200+1)+1,2),Employee!$G$1:$H$8,2,0)</f>
        <v>France</v>
      </c>
    </row>
    <row r="1201" spans="1:23" x14ac:dyDescent="0.35">
      <c r="A1201" t="str">
        <f t="shared" si="234"/>
        <v>EMP-ENG-R3-2017</v>
      </c>
      <c r="B1201" t="s">
        <v>1265</v>
      </c>
      <c r="C1201" t="str">
        <f t="shared" si="237"/>
        <v>N19024</v>
      </c>
      <c r="D1201" t="str">
        <f>VLOOKUP(C1201,Employee!$A$1:$B$1803,2,0)</f>
        <v>Bridget Sexton</v>
      </c>
      <c r="E1201" t="str">
        <f>VLOOKUP(MID(B1201,FIND(":",B1201,FIND(":",B1201)+1)+1,1),Employee!$C$1:$D$1803,2)</f>
        <v>Female</v>
      </c>
      <c r="F1201">
        <f t="shared" si="235"/>
        <v>42</v>
      </c>
      <c r="G1201">
        <f t="shared" si="236"/>
        <v>40</v>
      </c>
      <c r="H1201" t="str">
        <f t="shared" si="238"/>
        <v>R3</v>
      </c>
      <c r="I1201" t="str">
        <f>VLOOKUP(V1201,Guide!$B$12:$C$18,2,0)</f>
        <v>ENG</v>
      </c>
      <c r="J1201" s="12" t="str">
        <f t="shared" si="239"/>
        <v>C7</v>
      </c>
      <c r="K1201" s="12">
        <v>34218</v>
      </c>
      <c r="L1201" s="12" t="str">
        <f t="shared" si="240"/>
        <v>Millennial</v>
      </c>
      <c r="M1201">
        <f t="shared" ca="1" si="241"/>
        <v>31</v>
      </c>
      <c r="N1201" s="12">
        <v>42996</v>
      </c>
      <c r="O1201" s="14">
        <f t="shared" ca="1" si="242"/>
        <v>7</v>
      </c>
      <c r="P1201" s="13">
        <v>126366</v>
      </c>
      <c r="Q1201" s="13" t="str">
        <f t="shared" ca="1" si="243"/>
        <v>5 - 10 Year</v>
      </c>
      <c r="R1201" s="3" t="str">
        <f t="shared" ca="1" si="246"/>
        <v>10%</v>
      </c>
      <c r="S1201" s="13">
        <f t="shared" ca="1" si="244"/>
        <v>12636.6</v>
      </c>
      <c r="T1201" s="13">
        <f t="shared" ca="1" si="245"/>
        <v>113729.4</v>
      </c>
      <c r="U1201" t="str">
        <f>VLOOKUP(MID(B1201,G1201,F1201-G1201),Department!$A$1:$C$20,2,0)</f>
        <v>Software Quality Assurance</v>
      </c>
      <c r="V1201" t="str">
        <f>VLOOKUP(U1201,Department!$B$1:$C$20,2,0)</f>
        <v>Engineering and Data</v>
      </c>
      <c r="W1201" t="str">
        <f>VLOOKUP(MID(B1201,FIND(":",B1201,F1201+1)+1,2),Employee!$G$1:$H$8,2,0)</f>
        <v>Argentina</v>
      </c>
    </row>
    <row r="1202" spans="1:23" x14ac:dyDescent="0.35">
      <c r="A1202" t="str">
        <f t="shared" si="234"/>
        <v>EMP-ENG-R12-2019</v>
      </c>
      <c r="B1202" t="s">
        <v>1266</v>
      </c>
      <c r="C1202" t="str">
        <f t="shared" si="237"/>
        <v>N21980</v>
      </c>
      <c r="D1202" t="str">
        <f>VLOOKUP(C1202,Employee!$A$1:$B$1803,2,0)</f>
        <v>Herb Greene</v>
      </c>
      <c r="E1202" t="str">
        <f>VLOOKUP(MID(B1202,FIND(":",B1202,FIND(":",B1202)+1)+1,1),Employee!$C$1:$D$1803,2)</f>
        <v>Male</v>
      </c>
      <c r="F1202">
        <f t="shared" si="235"/>
        <v>43</v>
      </c>
      <c r="G1202">
        <f t="shared" si="236"/>
        <v>40</v>
      </c>
      <c r="H1202" t="str">
        <f t="shared" si="238"/>
        <v>R12</v>
      </c>
      <c r="I1202" t="str">
        <f>VLOOKUP(V1202,Guide!$B$12:$C$18,2,0)</f>
        <v>ENG</v>
      </c>
      <c r="J1202" s="12" t="str">
        <f t="shared" si="239"/>
        <v>C5</v>
      </c>
      <c r="K1202" s="12">
        <v>34563</v>
      </c>
      <c r="L1202" s="12" t="str">
        <f t="shared" si="240"/>
        <v>Millennial</v>
      </c>
      <c r="M1202">
        <f t="shared" ca="1" si="241"/>
        <v>30</v>
      </c>
      <c r="N1202" s="12">
        <v>43622</v>
      </c>
      <c r="O1202" s="14">
        <f t="shared" ca="1" si="242"/>
        <v>5</v>
      </c>
      <c r="P1202" s="13">
        <v>79367</v>
      </c>
      <c r="Q1202" s="13" t="str">
        <f t="shared" ca="1" si="243"/>
        <v>5 - 10 Year</v>
      </c>
      <c r="R1202" s="3" t="str">
        <f t="shared" ca="1" si="246"/>
        <v>10%</v>
      </c>
      <c r="S1202" s="13">
        <f t="shared" ca="1" si="244"/>
        <v>7936.7000000000007</v>
      </c>
      <c r="T1202" s="13">
        <f t="shared" ca="1" si="245"/>
        <v>71430.3</v>
      </c>
      <c r="U1202" t="str">
        <f>VLOOKUP(MID(B1202,G1202,F1202-G1202),Department!$A$1:$C$20,2,0)</f>
        <v>Data Analyst</v>
      </c>
      <c r="V1202" t="str">
        <f>VLOOKUP(U1202,Department!$B$1:$C$20,2,0)</f>
        <v>Engineering and Data</v>
      </c>
      <c r="W1202" t="str">
        <f>VLOOKUP(MID(B1202,FIND(":",B1202,F1202+1)+1,2),Employee!$G$1:$H$8,2,0)</f>
        <v>Germany</v>
      </c>
    </row>
    <row r="1203" spans="1:23" x14ac:dyDescent="0.35">
      <c r="A1203" t="str">
        <f t="shared" si="234"/>
        <v>EMP-SM-R10-2017</v>
      </c>
      <c r="B1203" t="s">
        <v>1267</v>
      </c>
      <c r="C1203" t="str">
        <f t="shared" si="237"/>
        <v>N17176</v>
      </c>
      <c r="D1203" t="str">
        <f>VLOOKUP(C1203,Employee!$A$1:$B$1803,2,0)</f>
        <v>Doris Ryan</v>
      </c>
      <c r="E1203" t="str">
        <f>VLOOKUP(MID(B1203,FIND(":",B1203,FIND(":",B1203)+1)+1,1),Employee!$C$1:$D$1803,2)</f>
        <v>Female</v>
      </c>
      <c r="F1203">
        <f t="shared" si="235"/>
        <v>43</v>
      </c>
      <c r="G1203">
        <f t="shared" si="236"/>
        <v>40</v>
      </c>
      <c r="H1203" t="str">
        <f t="shared" si="238"/>
        <v>R10</v>
      </c>
      <c r="I1203" t="str">
        <f>VLOOKUP(V1203,Guide!$B$12:$C$18,2,0)</f>
        <v>SM</v>
      </c>
      <c r="J1203" s="12" t="str">
        <f t="shared" si="239"/>
        <v>C4</v>
      </c>
      <c r="K1203" s="12">
        <v>33414</v>
      </c>
      <c r="L1203" s="12" t="str">
        <f t="shared" si="240"/>
        <v>Millennial</v>
      </c>
      <c r="M1203">
        <f t="shared" ca="1" si="241"/>
        <v>33</v>
      </c>
      <c r="N1203" s="12">
        <v>42751</v>
      </c>
      <c r="O1203" s="14">
        <f t="shared" ca="1" si="242"/>
        <v>8</v>
      </c>
      <c r="P1203" s="13">
        <v>156771</v>
      </c>
      <c r="Q1203" s="13" t="str">
        <f t="shared" ca="1" si="243"/>
        <v>5 - 10 Year</v>
      </c>
      <c r="R1203" s="3" t="str">
        <f t="shared" ca="1" si="246"/>
        <v>10%</v>
      </c>
      <c r="S1203" s="13">
        <f t="shared" ca="1" si="244"/>
        <v>15677.1</v>
      </c>
      <c r="T1203" s="13">
        <f t="shared" ca="1" si="245"/>
        <v>141093.9</v>
      </c>
      <c r="U1203" t="str">
        <f>VLOOKUP(MID(B1203,G1203,F1203-G1203),Department!$A$1:$C$20,2,0)</f>
        <v>Marketing</v>
      </c>
      <c r="V1203" t="str">
        <f>VLOOKUP(U1203,Department!$B$1:$C$20,2,0)</f>
        <v>Sales and Marketing</v>
      </c>
      <c r="W1203" t="str">
        <f>VLOOKUP(MID(B1203,FIND(":",B1203,F1203+1)+1,2),Employee!$G$1:$H$8,2,0)</f>
        <v>Australia</v>
      </c>
    </row>
    <row r="1204" spans="1:23" x14ac:dyDescent="0.35">
      <c r="A1204" t="str">
        <f t="shared" si="234"/>
        <v>EMP-OPR-R8-2019</v>
      </c>
      <c r="B1204" t="s">
        <v>1268</v>
      </c>
      <c r="C1204" t="str">
        <f t="shared" si="237"/>
        <v>N21880</v>
      </c>
      <c r="D1204" t="str">
        <f>VLOOKUP(C1204,Employee!$A$1:$B$1803,2,0)</f>
        <v>Roman Logan</v>
      </c>
      <c r="E1204" t="str">
        <f>VLOOKUP(MID(B1204,FIND(":",B1204,FIND(":",B1204)+1)+1,1),Employee!$C$1:$D$1803,2)</f>
        <v>Male</v>
      </c>
      <c r="F1204">
        <f t="shared" si="235"/>
        <v>42</v>
      </c>
      <c r="G1204">
        <f t="shared" si="236"/>
        <v>40</v>
      </c>
      <c r="H1204" t="str">
        <f t="shared" si="238"/>
        <v>R8</v>
      </c>
      <c r="I1204" t="str">
        <f>VLOOKUP(V1204,Guide!$B$12:$C$18,2,0)</f>
        <v>OPR</v>
      </c>
      <c r="J1204" s="12" t="str">
        <f t="shared" si="239"/>
        <v>C5</v>
      </c>
      <c r="K1204" s="12">
        <v>34399</v>
      </c>
      <c r="L1204" s="12" t="str">
        <f t="shared" si="240"/>
        <v>Millennial</v>
      </c>
      <c r="M1204">
        <f t="shared" ca="1" si="241"/>
        <v>30</v>
      </c>
      <c r="N1204" s="12">
        <v>43605</v>
      </c>
      <c r="O1204" s="14">
        <f t="shared" ca="1" si="242"/>
        <v>5</v>
      </c>
      <c r="P1204" s="13">
        <v>94867</v>
      </c>
      <c r="Q1204" s="13" t="str">
        <f t="shared" ca="1" si="243"/>
        <v>5 - 10 Year</v>
      </c>
      <c r="R1204" s="3" t="str">
        <f t="shared" ca="1" si="246"/>
        <v>10%</v>
      </c>
      <c r="S1204" s="13">
        <f t="shared" ca="1" si="244"/>
        <v>9486.7000000000007</v>
      </c>
      <c r="T1204" s="13">
        <f t="shared" ca="1" si="245"/>
        <v>85380.3</v>
      </c>
      <c r="U1204" t="str">
        <f>VLOOKUP(MID(B1204,G1204,F1204-G1204),Department!$A$1:$C$20,2,0)</f>
        <v>DevOps Engineer</v>
      </c>
      <c r="V1204" t="str">
        <f>VLOOKUP(U1204,Department!$B$1:$C$20,2,0)</f>
        <v>Operation</v>
      </c>
      <c r="W1204" t="str">
        <f>VLOOKUP(MID(B1204,FIND(":",B1204,F1204+1)+1,2),Employee!$G$1:$H$8,2,0)</f>
        <v>Germany</v>
      </c>
    </row>
    <row r="1205" spans="1:23" x14ac:dyDescent="0.35">
      <c r="A1205" t="str">
        <f t="shared" si="234"/>
        <v>EMP-OPR-R2-2015</v>
      </c>
      <c r="B1205" t="s">
        <v>1269</v>
      </c>
      <c r="C1205" t="str">
        <f t="shared" si="237"/>
        <v>N14346</v>
      </c>
      <c r="D1205" t="str">
        <f>VLOOKUP(C1205,Employee!$A$1:$B$1803,2,0)</f>
        <v>Gretchen Harrell</v>
      </c>
      <c r="E1205" t="str">
        <f>VLOOKUP(MID(B1205,FIND(":",B1205,FIND(":",B1205)+1)+1,1),Employee!$C$1:$D$1803,2)</f>
        <v>Female</v>
      </c>
      <c r="F1205">
        <f t="shared" si="235"/>
        <v>42</v>
      </c>
      <c r="G1205">
        <f t="shared" si="236"/>
        <v>40</v>
      </c>
      <c r="H1205" t="str">
        <f t="shared" si="238"/>
        <v>R2</v>
      </c>
      <c r="I1205" t="str">
        <f>VLOOKUP(V1205,Guide!$B$12:$C$18,2,0)</f>
        <v>OPR</v>
      </c>
      <c r="J1205" s="12" t="str">
        <f t="shared" si="239"/>
        <v>C6</v>
      </c>
      <c r="K1205" s="12">
        <v>31668</v>
      </c>
      <c r="L1205" s="12" t="str">
        <f t="shared" si="240"/>
        <v>Millennial</v>
      </c>
      <c r="M1205">
        <f t="shared" ca="1" si="241"/>
        <v>38</v>
      </c>
      <c r="N1205" s="12">
        <v>42156</v>
      </c>
      <c r="O1205" s="14">
        <f t="shared" ca="1" si="242"/>
        <v>9</v>
      </c>
      <c r="P1205" s="13">
        <v>113845</v>
      </c>
      <c r="Q1205" s="13" t="str">
        <f t="shared" ca="1" si="243"/>
        <v>5 - 10 Year</v>
      </c>
      <c r="R1205" s="3" t="str">
        <f t="shared" ca="1" si="246"/>
        <v>10%</v>
      </c>
      <c r="S1205" s="13">
        <f t="shared" ca="1" si="244"/>
        <v>11384.5</v>
      </c>
      <c r="T1205" s="13">
        <f t="shared" ca="1" si="245"/>
        <v>102460.5</v>
      </c>
      <c r="U1205" t="str">
        <f>VLOOKUP(MID(B1205,G1205,F1205-G1205),Department!$A$1:$C$20,2,0)</f>
        <v>Network Engineer</v>
      </c>
      <c r="V1205" t="str">
        <f>VLOOKUP(U1205,Department!$B$1:$C$20,2,0)</f>
        <v>Operation</v>
      </c>
      <c r="W1205" t="str">
        <f>VLOOKUP(MID(B1205,FIND(":",B1205,F1205+1)+1,2),Employee!$G$1:$H$8,2,0)</f>
        <v>France</v>
      </c>
    </row>
    <row r="1206" spans="1:23" x14ac:dyDescent="0.35">
      <c r="A1206" t="str">
        <f t="shared" si="234"/>
        <v>EMP-ENG-R1-2014</v>
      </c>
      <c r="B1206" t="s">
        <v>1270</v>
      </c>
      <c r="C1206" t="str">
        <f t="shared" si="237"/>
        <v>N10708</v>
      </c>
      <c r="D1206" t="str">
        <f>VLOOKUP(C1206,Employee!$A$1:$B$1803,2,0)</f>
        <v>Lincoln Rosales</v>
      </c>
      <c r="E1206" t="str">
        <f>VLOOKUP(MID(B1206,FIND(":",B1206,FIND(":",B1206)+1)+1,1),Employee!$C$1:$D$1803,2)</f>
        <v>Male</v>
      </c>
      <c r="F1206">
        <f t="shared" si="235"/>
        <v>42</v>
      </c>
      <c r="G1206">
        <f t="shared" si="236"/>
        <v>40</v>
      </c>
      <c r="H1206" t="str">
        <f t="shared" si="238"/>
        <v>R1</v>
      </c>
      <c r="I1206" t="str">
        <f>VLOOKUP(V1206,Guide!$B$12:$C$18,2,0)</f>
        <v>ENG</v>
      </c>
      <c r="J1206" s="12" t="str">
        <f t="shared" si="239"/>
        <v>C2</v>
      </c>
      <c r="K1206" s="12">
        <v>33217</v>
      </c>
      <c r="L1206" s="12" t="str">
        <f t="shared" si="240"/>
        <v>Millennial</v>
      </c>
      <c r="M1206">
        <f t="shared" ca="1" si="241"/>
        <v>34</v>
      </c>
      <c r="N1206" s="12">
        <v>41823</v>
      </c>
      <c r="O1206" s="14">
        <f t="shared" ca="1" si="242"/>
        <v>10</v>
      </c>
      <c r="P1206" s="13">
        <v>108067</v>
      </c>
      <c r="Q1206" s="13" t="str">
        <f t="shared" ca="1" si="243"/>
        <v>5 - 10 Year</v>
      </c>
      <c r="R1206" s="3" t="str">
        <f t="shared" ca="1" si="246"/>
        <v>10%</v>
      </c>
      <c r="S1206" s="13">
        <f t="shared" ca="1" si="244"/>
        <v>10806.7</v>
      </c>
      <c r="T1206" s="13">
        <f t="shared" ca="1" si="245"/>
        <v>97260.3</v>
      </c>
      <c r="U1206" t="str">
        <f>VLOOKUP(MID(B1206,G1206,F1206-G1206),Department!$A$1:$C$20,2,0)</f>
        <v>BackEnd Developer</v>
      </c>
      <c r="V1206" t="str">
        <f>VLOOKUP(U1206,Department!$B$1:$C$20,2,0)</f>
        <v>Engineering and Data</v>
      </c>
      <c r="W1206" t="str">
        <f>VLOOKUP(MID(B1206,FIND(":",B1206,F1206+1)+1,2),Employee!$G$1:$H$8,2,0)</f>
        <v>Canada</v>
      </c>
    </row>
    <row r="1207" spans="1:23" x14ac:dyDescent="0.35">
      <c r="A1207" t="str">
        <f t="shared" si="234"/>
        <v>EMP-HR-R18-2014</v>
      </c>
      <c r="B1207" t="s">
        <v>1271</v>
      </c>
      <c r="C1207" t="str">
        <f t="shared" si="237"/>
        <v>N10659</v>
      </c>
      <c r="D1207" t="str">
        <f>VLOOKUP(C1207,Employee!$A$1:$B$1803,2,0)</f>
        <v>Tamika Clements</v>
      </c>
      <c r="E1207" t="str">
        <f>VLOOKUP(MID(B1207,FIND(":",B1207,FIND(":",B1207)+1)+1,1),Employee!$C$1:$D$1803,2)</f>
        <v>Female</v>
      </c>
      <c r="F1207">
        <f t="shared" si="235"/>
        <v>43</v>
      </c>
      <c r="G1207">
        <f t="shared" si="236"/>
        <v>40</v>
      </c>
      <c r="H1207" t="str">
        <f t="shared" si="238"/>
        <v>R18</v>
      </c>
      <c r="I1207" t="str">
        <f>VLOOKUP(V1207,Guide!$B$12:$C$18,2,0)</f>
        <v>HR</v>
      </c>
      <c r="J1207" s="12" t="str">
        <f t="shared" si="239"/>
        <v>C4</v>
      </c>
      <c r="K1207" s="12">
        <v>33878</v>
      </c>
      <c r="L1207" s="12" t="str">
        <f t="shared" si="240"/>
        <v>Millennial</v>
      </c>
      <c r="M1207">
        <f t="shared" ca="1" si="241"/>
        <v>32</v>
      </c>
      <c r="N1207" s="12">
        <v>41820</v>
      </c>
      <c r="O1207" s="14">
        <f t="shared" ca="1" si="242"/>
        <v>10</v>
      </c>
      <c r="P1207" s="13">
        <v>155272</v>
      </c>
      <c r="Q1207" s="13" t="str">
        <f t="shared" ca="1" si="243"/>
        <v>5 - 10 Year</v>
      </c>
      <c r="R1207" s="3" t="str">
        <f t="shared" ca="1" si="246"/>
        <v>10%</v>
      </c>
      <c r="S1207" s="13">
        <f t="shared" ca="1" si="244"/>
        <v>15527.2</v>
      </c>
      <c r="T1207" s="13">
        <f t="shared" ca="1" si="245"/>
        <v>139744.79999999999</v>
      </c>
      <c r="U1207" t="str">
        <f>VLOOKUP(MID(B1207,G1207,F1207-G1207),Department!$A$1:$C$20,2,0)</f>
        <v>HR</v>
      </c>
      <c r="V1207" t="str">
        <f>VLOOKUP(U1207,Department!$B$1:$C$20,2,0)</f>
        <v>HR</v>
      </c>
      <c r="W1207" t="str">
        <f>VLOOKUP(MID(B1207,FIND(":",B1207,F1207+1)+1,2),Employee!$G$1:$H$8,2,0)</f>
        <v>Australia</v>
      </c>
    </row>
    <row r="1208" spans="1:23" x14ac:dyDescent="0.35">
      <c r="A1208" t="str">
        <f t="shared" si="234"/>
        <v>EMP-SM-R10-2014</v>
      </c>
      <c r="B1208" t="s">
        <v>1272</v>
      </c>
      <c r="C1208" t="str">
        <f t="shared" si="237"/>
        <v>N10503</v>
      </c>
      <c r="D1208" t="str">
        <f>VLOOKUP(C1208,Employee!$A$1:$B$1803,2,0)</f>
        <v>Nathanael Campos</v>
      </c>
      <c r="E1208" t="str">
        <f>VLOOKUP(MID(B1208,FIND(":",B1208,FIND(":",B1208)+1)+1,1),Employee!$C$1:$D$1803,2)</f>
        <v>Male</v>
      </c>
      <c r="F1208">
        <f t="shared" si="235"/>
        <v>43</v>
      </c>
      <c r="G1208">
        <f t="shared" si="236"/>
        <v>40</v>
      </c>
      <c r="H1208" t="str">
        <f t="shared" si="238"/>
        <v>R10</v>
      </c>
      <c r="I1208" t="str">
        <f>VLOOKUP(V1208,Guide!$B$12:$C$18,2,0)</f>
        <v>SM</v>
      </c>
      <c r="J1208" s="12" t="str">
        <f t="shared" si="239"/>
        <v>C7</v>
      </c>
      <c r="K1208" s="12">
        <v>30923</v>
      </c>
      <c r="L1208" s="12" t="str">
        <f t="shared" si="240"/>
        <v>Millennial</v>
      </c>
      <c r="M1208">
        <f t="shared" ca="1" si="241"/>
        <v>40</v>
      </c>
      <c r="N1208" s="12">
        <v>41792</v>
      </c>
      <c r="O1208" s="14">
        <f t="shared" ca="1" si="242"/>
        <v>10</v>
      </c>
      <c r="P1208" s="13">
        <v>121795</v>
      </c>
      <c r="Q1208" s="13" t="str">
        <f t="shared" ca="1" si="243"/>
        <v>5 - 10 Year</v>
      </c>
      <c r="R1208" s="3" t="str">
        <f t="shared" ca="1" si="246"/>
        <v>10%</v>
      </c>
      <c r="S1208" s="13">
        <f t="shared" ca="1" si="244"/>
        <v>12179.5</v>
      </c>
      <c r="T1208" s="13">
        <f t="shared" ca="1" si="245"/>
        <v>109615.5</v>
      </c>
      <c r="U1208" t="str">
        <f>VLOOKUP(MID(B1208,G1208,F1208-G1208),Department!$A$1:$C$20,2,0)</f>
        <v>Marketing</v>
      </c>
      <c r="V1208" t="str">
        <f>VLOOKUP(U1208,Department!$B$1:$C$20,2,0)</f>
        <v>Sales and Marketing</v>
      </c>
      <c r="W1208" t="str">
        <f>VLOOKUP(MID(B1208,FIND(":",B1208,F1208+1)+1,2),Employee!$G$1:$H$8,2,0)</f>
        <v>Argentina</v>
      </c>
    </row>
    <row r="1209" spans="1:23" x14ac:dyDescent="0.35">
      <c r="A1209" t="str">
        <f t="shared" si="234"/>
        <v>EMP-PM-R14-2014</v>
      </c>
      <c r="B1209" t="s">
        <v>1273</v>
      </c>
      <c r="C1209" t="str">
        <f t="shared" si="237"/>
        <v>N9857</v>
      </c>
      <c r="D1209" t="str">
        <f>VLOOKUP(C1209,Employee!$A$1:$B$1803,2,0)</f>
        <v>Teodoro Foster</v>
      </c>
      <c r="E1209" t="str">
        <f>VLOOKUP(MID(B1209,FIND(":",B1209,FIND(":",B1209)+1)+1,1),Employee!$C$1:$D$1803,2)</f>
        <v>Male</v>
      </c>
      <c r="F1209">
        <f t="shared" si="235"/>
        <v>42</v>
      </c>
      <c r="G1209">
        <f t="shared" si="236"/>
        <v>39</v>
      </c>
      <c r="H1209" t="str">
        <f t="shared" si="238"/>
        <v>R14</v>
      </c>
      <c r="I1209" t="str">
        <f>VLOOKUP(V1209,Guide!$B$12:$C$18,2,0)</f>
        <v>PM</v>
      </c>
      <c r="J1209" s="12" t="str">
        <f t="shared" si="239"/>
        <v>C2</v>
      </c>
      <c r="K1209" s="12">
        <v>32852</v>
      </c>
      <c r="L1209" s="12" t="str">
        <f t="shared" si="240"/>
        <v>Millennial</v>
      </c>
      <c r="M1209">
        <f t="shared" ca="1" si="241"/>
        <v>35</v>
      </c>
      <c r="N1209" s="12">
        <v>41841</v>
      </c>
      <c r="O1209" s="14">
        <f t="shared" ca="1" si="242"/>
        <v>10</v>
      </c>
      <c r="P1209" s="13">
        <v>190127</v>
      </c>
      <c r="Q1209" s="13" t="str">
        <f t="shared" ca="1" si="243"/>
        <v>5 - 10 Year</v>
      </c>
      <c r="R1209" s="3" t="str">
        <f t="shared" ca="1" si="246"/>
        <v>10%</v>
      </c>
      <c r="S1209" s="13">
        <f t="shared" ca="1" si="244"/>
        <v>19012.7</v>
      </c>
      <c r="T1209" s="13">
        <f t="shared" ca="1" si="245"/>
        <v>171114.3</v>
      </c>
      <c r="U1209" t="str">
        <f>VLOOKUP(MID(B1209,G1209,F1209-G1209),Department!$A$1:$C$20,2,0)</f>
        <v>SEO Specialist</v>
      </c>
      <c r="V1209" t="str">
        <f>VLOOKUP(U1209,Department!$B$1:$C$20,2,0)</f>
        <v>Product Management</v>
      </c>
      <c r="W1209" t="str">
        <f>VLOOKUP(MID(B1209,FIND(":",B1209,F1209+1)+1,2),Employee!$G$1:$H$8,2,0)</f>
        <v>Canada</v>
      </c>
    </row>
    <row r="1210" spans="1:23" x14ac:dyDescent="0.35">
      <c r="A1210" t="str">
        <f t="shared" si="234"/>
        <v>EMP-ENG-R4-2014</v>
      </c>
      <c r="B1210" t="s">
        <v>1274</v>
      </c>
      <c r="C1210" t="str">
        <f t="shared" si="237"/>
        <v>N10734</v>
      </c>
      <c r="D1210" t="str">
        <f>VLOOKUP(C1210,Employee!$A$1:$B$1803,2,0)</f>
        <v>Cedric Mckinney</v>
      </c>
      <c r="E1210" t="str">
        <f>VLOOKUP(MID(B1210,FIND(":",B1210,FIND(":",B1210)+1)+1,1),Employee!$C$1:$D$1803,2)</f>
        <v>Male</v>
      </c>
      <c r="F1210">
        <f t="shared" si="235"/>
        <v>42</v>
      </c>
      <c r="G1210">
        <f t="shared" si="236"/>
        <v>40</v>
      </c>
      <c r="H1210" t="str">
        <f t="shared" si="238"/>
        <v>R4</v>
      </c>
      <c r="I1210" t="str">
        <f>VLOOKUP(V1210,Guide!$B$12:$C$18,2,0)</f>
        <v>ENG</v>
      </c>
      <c r="J1210" s="12" t="str">
        <f t="shared" si="239"/>
        <v>C3</v>
      </c>
      <c r="K1210" s="12">
        <v>32276</v>
      </c>
      <c r="L1210" s="12" t="str">
        <f t="shared" si="240"/>
        <v>Millennial</v>
      </c>
      <c r="M1210">
        <f t="shared" ca="1" si="241"/>
        <v>36</v>
      </c>
      <c r="N1210" s="12">
        <v>41827</v>
      </c>
      <c r="O1210" s="14">
        <f t="shared" ca="1" si="242"/>
        <v>10</v>
      </c>
      <c r="P1210" s="13">
        <v>154411</v>
      </c>
      <c r="Q1210" s="13" t="str">
        <f t="shared" ca="1" si="243"/>
        <v>5 - 10 Year</v>
      </c>
      <c r="R1210" s="3" t="str">
        <f t="shared" ca="1" si="246"/>
        <v>10%</v>
      </c>
      <c r="S1210" s="13">
        <f t="shared" ca="1" si="244"/>
        <v>15441.1</v>
      </c>
      <c r="T1210" s="13">
        <f t="shared" ca="1" si="245"/>
        <v>138969.9</v>
      </c>
      <c r="U1210" t="str">
        <f>VLOOKUP(MID(B1210,G1210,F1210-G1210),Department!$A$1:$C$20,2,0)</f>
        <v>FrontEnd Developer</v>
      </c>
      <c r="V1210" t="str">
        <f>VLOOKUP(U1210,Department!$B$1:$C$20,2,0)</f>
        <v>Engineering and Data</v>
      </c>
      <c r="W1210" t="str">
        <f>VLOOKUP(MID(B1210,FIND(":",B1210,F1210+1)+1,2),Employee!$G$1:$H$8,2,0)</f>
        <v>United Kingdom</v>
      </c>
    </row>
    <row r="1211" spans="1:23" x14ac:dyDescent="0.35">
      <c r="A1211" t="str">
        <f t="shared" si="234"/>
        <v>EMP-ENG-R12-2014</v>
      </c>
      <c r="B1211" t="s">
        <v>1275</v>
      </c>
      <c r="C1211" t="str">
        <f t="shared" si="237"/>
        <v>N10646</v>
      </c>
      <c r="D1211" t="str">
        <f>VLOOKUP(C1211,Employee!$A$1:$B$1803,2,0)</f>
        <v>Christopher Huff</v>
      </c>
      <c r="E1211" t="str">
        <f>VLOOKUP(MID(B1211,FIND(":",B1211,FIND(":",B1211)+1)+1,1),Employee!$C$1:$D$1803,2)</f>
        <v>Male</v>
      </c>
      <c r="F1211">
        <f t="shared" si="235"/>
        <v>43</v>
      </c>
      <c r="G1211">
        <f t="shared" si="236"/>
        <v>40</v>
      </c>
      <c r="H1211" t="str">
        <f t="shared" si="238"/>
        <v>R12</v>
      </c>
      <c r="I1211" t="str">
        <f>VLOOKUP(V1211,Guide!$B$12:$C$18,2,0)</f>
        <v>ENG</v>
      </c>
      <c r="J1211" s="12" t="str">
        <f t="shared" si="239"/>
        <v>C4</v>
      </c>
      <c r="K1211" s="12">
        <v>33974</v>
      </c>
      <c r="L1211" s="12" t="str">
        <f t="shared" si="240"/>
        <v>Millennial</v>
      </c>
      <c r="M1211">
        <f t="shared" ca="1" si="241"/>
        <v>32</v>
      </c>
      <c r="N1211" s="12">
        <v>41820</v>
      </c>
      <c r="O1211" s="14">
        <f t="shared" ca="1" si="242"/>
        <v>10</v>
      </c>
      <c r="P1211" s="13">
        <v>155555</v>
      </c>
      <c r="Q1211" s="13" t="str">
        <f t="shared" ca="1" si="243"/>
        <v>5 - 10 Year</v>
      </c>
      <c r="R1211" s="3" t="str">
        <f t="shared" ca="1" si="246"/>
        <v>10%</v>
      </c>
      <c r="S1211" s="13">
        <f t="shared" ca="1" si="244"/>
        <v>15555.5</v>
      </c>
      <c r="T1211" s="13">
        <f t="shared" ca="1" si="245"/>
        <v>139999.5</v>
      </c>
      <c r="U1211" t="str">
        <f>VLOOKUP(MID(B1211,G1211,F1211-G1211),Department!$A$1:$C$20,2,0)</f>
        <v>Data Analyst</v>
      </c>
      <c r="V1211" t="str">
        <f>VLOOKUP(U1211,Department!$B$1:$C$20,2,0)</f>
        <v>Engineering and Data</v>
      </c>
      <c r="W1211" t="str">
        <f>VLOOKUP(MID(B1211,FIND(":",B1211,F1211+1)+1,2),Employee!$G$1:$H$8,2,0)</f>
        <v>Australia</v>
      </c>
    </row>
    <row r="1212" spans="1:23" x14ac:dyDescent="0.35">
      <c r="A1212" t="str">
        <f t="shared" si="234"/>
        <v>EMP-SM-R9-2014</v>
      </c>
      <c r="B1212" t="s">
        <v>1276</v>
      </c>
      <c r="C1212" t="str">
        <f t="shared" si="237"/>
        <v>N9860</v>
      </c>
      <c r="D1212" t="str">
        <f>VLOOKUP(C1212,Employee!$A$1:$B$1803,2,0)</f>
        <v>Cristopher Church</v>
      </c>
      <c r="E1212" t="str">
        <f>VLOOKUP(MID(B1212,FIND(":",B1212,FIND(":",B1212)+1)+1,1),Employee!$C$1:$D$1803,2)</f>
        <v>Male</v>
      </c>
      <c r="F1212">
        <f t="shared" si="235"/>
        <v>41</v>
      </c>
      <c r="G1212">
        <f t="shared" si="236"/>
        <v>39</v>
      </c>
      <c r="H1212" t="str">
        <f t="shared" si="238"/>
        <v>R9</v>
      </c>
      <c r="I1212" t="str">
        <f>VLOOKUP(V1212,Guide!$B$12:$C$18,2,0)</f>
        <v>SM</v>
      </c>
      <c r="J1212" s="12" t="str">
        <f t="shared" si="239"/>
        <v>C3</v>
      </c>
      <c r="K1212" s="12">
        <v>32961</v>
      </c>
      <c r="L1212" s="12" t="str">
        <f t="shared" si="240"/>
        <v>Millennial</v>
      </c>
      <c r="M1212">
        <f t="shared" ca="1" si="241"/>
        <v>34</v>
      </c>
      <c r="N1212" s="12">
        <v>41841</v>
      </c>
      <c r="O1212" s="14">
        <f t="shared" ca="1" si="242"/>
        <v>10</v>
      </c>
      <c r="P1212" s="13">
        <v>156145</v>
      </c>
      <c r="Q1212" s="13" t="str">
        <f t="shared" ca="1" si="243"/>
        <v>5 - 10 Year</v>
      </c>
      <c r="R1212" s="3" t="str">
        <f t="shared" ca="1" si="246"/>
        <v>10%</v>
      </c>
      <c r="S1212" s="13">
        <f t="shared" ca="1" si="244"/>
        <v>15614.5</v>
      </c>
      <c r="T1212" s="13">
        <f t="shared" ca="1" si="245"/>
        <v>140530.5</v>
      </c>
      <c r="U1212" t="str">
        <f>VLOOKUP(MID(B1212,G1212,F1212-G1212),Department!$A$1:$C$20,2,0)</f>
        <v xml:space="preserve">Presales </v>
      </c>
      <c r="V1212" t="str">
        <f>VLOOKUP(U1212,Department!$B$1:$C$20,2,0)</f>
        <v>Sales and Marketing</v>
      </c>
      <c r="W1212" t="str">
        <f>VLOOKUP(MID(B1212,FIND(":",B1212,F1212+1)+1,2),Employee!$G$1:$H$8,2,0)</f>
        <v>United Kingdom</v>
      </c>
    </row>
    <row r="1213" spans="1:23" x14ac:dyDescent="0.35">
      <c r="A1213" t="str">
        <f t="shared" si="234"/>
        <v>EMP-PM-R5-2014</v>
      </c>
      <c r="B1213" t="s">
        <v>1277</v>
      </c>
      <c r="C1213" t="str">
        <f t="shared" si="237"/>
        <v>N10709</v>
      </c>
      <c r="D1213" t="str">
        <f>VLOOKUP(C1213,Employee!$A$1:$B$1803,2,0)</f>
        <v>Perry Collier</v>
      </c>
      <c r="E1213" t="str">
        <f>VLOOKUP(MID(B1213,FIND(":",B1213,FIND(":",B1213)+1)+1,1),Employee!$C$1:$D$1803,2)</f>
        <v>Male</v>
      </c>
      <c r="F1213">
        <f t="shared" si="235"/>
        <v>42</v>
      </c>
      <c r="G1213">
        <f t="shared" si="236"/>
        <v>40</v>
      </c>
      <c r="H1213" t="str">
        <f t="shared" si="238"/>
        <v>R5</v>
      </c>
      <c r="I1213" t="str">
        <f>VLOOKUP(V1213,Guide!$B$12:$C$18,2,0)</f>
        <v>PM</v>
      </c>
      <c r="J1213" s="12" t="str">
        <f t="shared" si="239"/>
        <v>C6</v>
      </c>
      <c r="K1213" s="12">
        <v>32360</v>
      </c>
      <c r="L1213" s="12" t="str">
        <f t="shared" si="240"/>
        <v>Millennial</v>
      </c>
      <c r="M1213">
        <f t="shared" ca="1" si="241"/>
        <v>36</v>
      </c>
      <c r="N1213" s="12">
        <v>41823</v>
      </c>
      <c r="O1213" s="14">
        <f t="shared" ca="1" si="242"/>
        <v>10</v>
      </c>
      <c r="P1213" s="13">
        <v>132947</v>
      </c>
      <c r="Q1213" s="13" t="str">
        <f t="shared" ca="1" si="243"/>
        <v>5 - 10 Year</v>
      </c>
      <c r="R1213" s="3" t="str">
        <f t="shared" ca="1" si="246"/>
        <v>10%</v>
      </c>
      <c r="S1213" s="13">
        <f t="shared" ca="1" si="244"/>
        <v>13294.7</v>
      </c>
      <c r="T1213" s="13">
        <f t="shared" ca="1" si="245"/>
        <v>119652.3</v>
      </c>
      <c r="U1213" t="str">
        <f>VLOOKUP(MID(B1213,G1213,F1213-G1213),Department!$A$1:$C$20,2,0)</f>
        <v>Product Manager</v>
      </c>
      <c r="V1213" t="str">
        <f>VLOOKUP(U1213,Department!$B$1:$C$20,2,0)</f>
        <v>Product Management</v>
      </c>
      <c r="W1213" t="str">
        <f>VLOOKUP(MID(B1213,FIND(":",B1213,F1213+1)+1,2),Employee!$G$1:$H$8,2,0)</f>
        <v>France</v>
      </c>
    </row>
    <row r="1214" spans="1:23" x14ac:dyDescent="0.35">
      <c r="A1214" t="str">
        <f t="shared" si="234"/>
        <v>EMP-OPR-R16-2014</v>
      </c>
      <c r="B1214" t="s">
        <v>1278</v>
      </c>
      <c r="C1214" t="str">
        <f t="shared" si="237"/>
        <v>N10671</v>
      </c>
      <c r="D1214" t="str">
        <f>VLOOKUP(C1214,Employee!$A$1:$B$1803,2,0)</f>
        <v>Scott Brewer</v>
      </c>
      <c r="E1214" t="str">
        <f>VLOOKUP(MID(B1214,FIND(":",B1214,FIND(":",B1214)+1)+1,1),Employee!$C$1:$D$1803,2)</f>
        <v>Male</v>
      </c>
      <c r="F1214">
        <f t="shared" si="235"/>
        <v>43</v>
      </c>
      <c r="G1214">
        <f t="shared" si="236"/>
        <v>40</v>
      </c>
      <c r="H1214" t="str">
        <f t="shared" si="238"/>
        <v>R16</v>
      </c>
      <c r="I1214" t="str">
        <f>VLOOKUP(V1214,Guide!$B$12:$C$18,2,0)</f>
        <v>OPR</v>
      </c>
      <c r="J1214" s="12" t="str">
        <f t="shared" si="239"/>
        <v>C6</v>
      </c>
      <c r="K1214" s="12">
        <v>33501</v>
      </c>
      <c r="L1214" s="12" t="str">
        <f t="shared" si="240"/>
        <v>Millennial</v>
      </c>
      <c r="M1214">
        <f t="shared" ca="1" si="241"/>
        <v>33</v>
      </c>
      <c r="N1214" s="12">
        <v>41816</v>
      </c>
      <c r="O1214" s="14">
        <f t="shared" ca="1" si="242"/>
        <v>10</v>
      </c>
      <c r="P1214" s="13">
        <v>188421</v>
      </c>
      <c r="Q1214" s="13" t="str">
        <f t="shared" ca="1" si="243"/>
        <v>5 - 10 Year</v>
      </c>
      <c r="R1214" s="3" t="str">
        <f t="shared" ca="1" si="246"/>
        <v>10%</v>
      </c>
      <c r="S1214" s="13">
        <f t="shared" ca="1" si="244"/>
        <v>18842.100000000002</v>
      </c>
      <c r="T1214" s="13">
        <f t="shared" ca="1" si="245"/>
        <v>169578.9</v>
      </c>
      <c r="U1214" t="str">
        <f>VLOOKUP(MID(B1214,G1214,F1214-G1214),Department!$A$1:$C$20,2,0)</f>
        <v>IT Support</v>
      </c>
      <c r="V1214" t="str">
        <f>VLOOKUP(U1214,Department!$B$1:$C$20,2,0)</f>
        <v>Operation</v>
      </c>
      <c r="W1214" t="str">
        <f>VLOOKUP(MID(B1214,FIND(":",B1214,F1214+1)+1,2),Employee!$G$1:$H$8,2,0)</f>
        <v>France</v>
      </c>
    </row>
    <row r="1215" spans="1:23" x14ac:dyDescent="0.35">
      <c r="A1215" t="str">
        <f t="shared" si="234"/>
        <v>EMP-SM-R10-2014</v>
      </c>
      <c r="B1215" t="s">
        <v>1279</v>
      </c>
      <c r="C1215" t="str">
        <f t="shared" si="237"/>
        <v>N10538</v>
      </c>
      <c r="D1215" t="str">
        <f>VLOOKUP(C1215,Employee!$A$1:$B$1803,2,0)</f>
        <v>Tonia Harrison</v>
      </c>
      <c r="E1215" t="str">
        <f>VLOOKUP(MID(B1215,FIND(":",B1215,FIND(":",B1215)+1)+1,1),Employee!$C$1:$D$1803,2)</f>
        <v>Female</v>
      </c>
      <c r="F1215">
        <f t="shared" si="235"/>
        <v>43</v>
      </c>
      <c r="G1215">
        <f t="shared" si="236"/>
        <v>40</v>
      </c>
      <c r="H1215" t="str">
        <f t="shared" si="238"/>
        <v>R10</v>
      </c>
      <c r="I1215" t="str">
        <f>VLOOKUP(V1215,Guide!$B$12:$C$18,2,0)</f>
        <v>SM</v>
      </c>
      <c r="J1215" s="12" t="str">
        <f t="shared" si="239"/>
        <v>C6</v>
      </c>
      <c r="K1215" s="12">
        <v>32329</v>
      </c>
      <c r="L1215" s="12" t="str">
        <f t="shared" si="240"/>
        <v>Millennial</v>
      </c>
      <c r="M1215">
        <f t="shared" ca="1" si="241"/>
        <v>36</v>
      </c>
      <c r="N1215" s="12">
        <v>41799</v>
      </c>
      <c r="O1215" s="14">
        <f t="shared" ca="1" si="242"/>
        <v>10</v>
      </c>
      <c r="P1215" s="13">
        <v>265483</v>
      </c>
      <c r="Q1215" s="13" t="str">
        <f t="shared" ca="1" si="243"/>
        <v>5 - 10 Year</v>
      </c>
      <c r="R1215" s="3" t="str">
        <f t="shared" ca="1" si="246"/>
        <v>10%</v>
      </c>
      <c r="S1215" s="13">
        <f t="shared" ca="1" si="244"/>
        <v>26548.300000000003</v>
      </c>
      <c r="T1215" s="13">
        <f t="shared" ca="1" si="245"/>
        <v>238934.7</v>
      </c>
      <c r="U1215" t="str">
        <f>VLOOKUP(MID(B1215,G1215,F1215-G1215),Department!$A$1:$C$20,2,0)</f>
        <v>Marketing</v>
      </c>
      <c r="V1215" t="str">
        <f>VLOOKUP(U1215,Department!$B$1:$C$20,2,0)</f>
        <v>Sales and Marketing</v>
      </c>
      <c r="W1215" t="str">
        <f>VLOOKUP(MID(B1215,FIND(":",B1215,F1215+1)+1,2),Employee!$G$1:$H$8,2,0)</f>
        <v>France</v>
      </c>
    </row>
    <row r="1216" spans="1:23" x14ac:dyDescent="0.35">
      <c r="A1216" t="str">
        <f t="shared" si="234"/>
        <v>EMP-FN-R19-2014</v>
      </c>
      <c r="B1216" t="s">
        <v>1280</v>
      </c>
      <c r="C1216" t="str">
        <f t="shared" si="237"/>
        <v>N10735</v>
      </c>
      <c r="D1216" t="str">
        <f>VLOOKUP(C1216,Employee!$A$1:$B$1803,2,0)</f>
        <v>Chris Oconnor</v>
      </c>
      <c r="E1216" t="str">
        <f>VLOOKUP(MID(B1216,FIND(":",B1216,FIND(":",B1216)+1)+1,1),Employee!$C$1:$D$1803,2)</f>
        <v>Male</v>
      </c>
      <c r="F1216">
        <f t="shared" si="235"/>
        <v>43</v>
      </c>
      <c r="G1216">
        <f t="shared" si="236"/>
        <v>40</v>
      </c>
      <c r="H1216" t="str">
        <f t="shared" si="238"/>
        <v>R19</v>
      </c>
      <c r="I1216" t="str">
        <f>VLOOKUP(V1216,Guide!$B$12:$C$18,2,0)</f>
        <v>FN</v>
      </c>
      <c r="J1216" s="12" t="str">
        <f t="shared" si="239"/>
        <v>C2</v>
      </c>
      <c r="K1216" s="12">
        <v>32056</v>
      </c>
      <c r="L1216" s="12" t="str">
        <f t="shared" si="240"/>
        <v>Millennial</v>
      </c>
      <c r="M1216">
        <f t="shared" ca="1" si="241"/>
        <v>37</v>
      </c>
      <c r="N1216" s="12">
        <v>41827</v>
      </c>
      <c r="O1216" s="14">
        <f t="shared" ca="1" si="242"/>
        <v>10</v>
      </c>
      <c r="P1216" s="13">
        <v>142274</v>
      </c>
      <c r="Q1216" s="13" t="str">
        <f t="shared" ca="1" si="243"/>
        <v>5 - 10 Year</v>
      </c>
      <c r="R1216" s="3" t="str">
        <f t="shared" ca="1" si="246"/>
        <v>10%</v>
      </c>
      <c r="S1216" s="13">
        <f t="shared" ca="1" si="244"/>
        <v>14227.400000000001</v>
      </c>
      <c r="T1216" s="13">
        <f t="shared" ca="1" si="245"/>
        <v>128046.6</v>
      </c>
      <c r="U1216" t="str">
        <f>VLOOKUP(MID(B1216,G1216,F1216-G1216),Department!$A$1:$C$20,2,0)</f>
        <v>Accounting</v>
      </c>
      <c r="V1216" t="str">
        <f>VLOOKUP(U1216,Department!$B$1:$C$20,2,0)</f>
        <v>Finance</v>
      </c>
      <c r="W1216" t="str">
        <f>VLOOKUP(MID(B1216,FIND(":",B1216,F1216+1)+1,2),Employee!$G$1:$H$8,2,0)</f>
        <v>Canada</v>
      </c>
    </row>
    <row r="1217" spans="1:23" x14ac:dyDescent="0.35">
      <c r="A1217" t="str">
        <f t="shared" si="234"/>
        <v>EMP-OPR-R8-2014</v>
      </c>
      <c r="B1217" t="s">
        <v>1281</v>
      </c>
      <c r="C1217" t="str">
        <f t="shared" si="237"/>
        <v>N10663</v>
      </c>
      <c r="D1217" t="str">
        <f>VLOOKUP(C1217,Employee!$A$1:$B$1803,2,0)</f>
        <v>Carol Perez</v>
      </c>
      <c r="E1217" t="str">
        <f>VLOOKUP(MID(B1217,FIND(":",B1217,FIND(":",B1217)+1)+1,1),Employee!$C$1:$D$1803,2)</f>
        <v>Female</v>
      </c>
      <c r="F1217">
        <f t="shared" si="235"/>
        <v>42</v>
      </c>
      <c r="G1217">
        <f t="shared" si="236"/>
        <v>40</v>
      </c>
      <c r="H1217" t="str">
        <f t="shared" si="238"/>
        <v>R8</v>
      </c>
      <c r="I1217" t="str">
        <f>VLOOKUP(V1217,Guide!$B$12:$C$18,2,0)</f>
        <v>OPR</v>
      </c>
      <c r="J1217" s="12" t="str">
        <f t="shared" si="239"/>
        <v>C3</v>
      </c>
      <c r="K1217" s="12">
        <v>33729</v>
      </c>
      <c r="L1217" s="12" t="str">
        <f t="shared" si="240"/>
        <v>Millennial</v>
      </c>
      <c r="M1217">
        <f t="shared" ca="1" si="241"/>
        <v>32</v>
      </c>
      <c r="N1217" s="12">
        <v>41820</v>
      </c>
      <c r="O1217" s="14">
        <f t="shared" ca="1" si="242"/>
        <v>10</v>
      </c>
      <c r="P1217" s="13">
        <v>135504</v>
      </c>
      <c r="Q1217" s="13" t="str">
        <f t="shared" ca="1" si="243"/>
        <v>5 - 10 Year</v>
      </c>
      <c r="R1217" s="3" t="str">
        <f t="shared" ca="1" si="246"/>
        <v>10%</v>
      </c>
      <c r="S1217" s="13">
        <f t="shared" ca="1" si="244"/>
        <v>13550.400000000001</v>
      </c>
      <c r="T1217" s="13">
        <f t="shared" ca="1" si="245"/>
        <v>121953.60000000001</v>
      </c>
      <c r="U1217" t="str">
        <f>VLOOKUP(MID(B1217,G1217,F1217-G1217),Department!$A$1:$C$20,2,0)</f>
        <v>DevOps Engineer</v>
      </c>
      <c r="V1217" t="str">
        <f>VLOOKUP(U1217,Department!$B$1:$C$20,2,0)</f>
        <v>Operation</v>
      </c>
      <c r="W1217" t="str">
        <f>VLOOKUP(MID(B1217,FIND(":",B1217,F1217+1)+1,2),Employee!$G$1:$H$8,2,0)</f>
        <v>United Kingdom</v>
      </c>
    </row>
    <row r="1218" spans="1:23" x14ac:dyDescent="0.35">
      <c r="A1218" t="str">
        <f t="shared" ref="A1218:A1281" si="247">CONCATENATE("EMP","-",I1218,"-",MID(B1218,G1218,F1218-G1218),"-",YEAR(N1218))</f>
        <v>EMP-PM-R14-2014</v>
      </c>
      <c r="B1218" t="s">
        <v>1282</v>
      </c>
      <c r="C1218" t="str">
        <f t="shared" si="237"/>
        <v>N9859</v>
      </c>
      <c r="D1218" t="str">
        <f>VLOOKUP(C1218,Employee!$A$1:$B$1803,2,0)</f>
        <v>Florine Porter</v>
      </c>
      <c r="E1218" t="str">
        <f>VLOOKUP(MID(B1218,FIND(":",B1218,FIND(":",B1218)+1)+1,1),Employee!$C$1:$D$1803,2)</f>
        <v>Female</v>
      </c>
      <c r="F1218">
        <f t="shared" ref="F1218:F1281" si="248">FIND(",",B1218,G1218+1)</f>
        <v>42</v>
      </c>
      <c r="G1218">
        <f t="shared" ref="G1218:G1281" si="249">FIND(":",B1218,FIND(":",B1218,FIND(":",B1218)+1)+1)+1</f>
        <v>39</v>
      </c>
      <c r="H1218" t="str">
        <f t="shared" si="238"/>
        <v>R14</v>
      </c>
      <c r="I1218" t="str">
        <f>VLOOKUP(V1218,Guide!$B$12:$C$18,2,0)</f>
        <v>PM</v>
      </c>
      <c r="J1218" s="12" t="str">
        <f t="shared" si="239"/>
        <v>C4</v>
      </c>
      <c r="K1218" s="12">
        <v>33749</v>
      </c>
      <c r="L1218" s="12" t="str">
        <f t="shared" si="240"/>
        <v>Millennial</v>
      </c>
      <c r="M1218">
        <f t="shared" ca="1" si="241"/>
        <v>32</v>
      </c>
      <c r="N1218" s="12">
        <v>41820</v>
      </c>
      <c r="O1218" s="14">
        <f t="shared" ca="1" si="242"/>
        <v>10</v>
      </c>
      <c r="P1218" s="13">
        <v>150972</v>
      </c>
      <c r="Q1218" s="13" t="str">
        <f t="shared" ca="1" si="243"/>
        <v>5 - 10 Year</v>
      </c>
      <c r="R1218" s="3" t="str">
        <f t="shared" ca="1" si="246"/>
        <v>10%</v>
      </c>
      <c r="S1218" s="13">
        <f t="shared" ca="1" si="244"/>
        <v>15097.2</v>
      </c>
      <c r="T1218" s="13">
        <f t="shared" ca="1" si="245"/>
        <v>135874.79999999999</v>
      </c>
      <c r="U1218" t="str">
        <f>VLOOKUP(MID(B1218,G1218,F1218-G1218),Department!$A$1:$C$20,2,0)</f>
        <v>SEO Specialist</v>
      </c>
      <c r="V1218" t="str">
        <f>VLOOKUP(U1218,Department!$B$1:$C$20,2,0)</f>
        <v>Product Management</v>
      </c>
      <c r="W1218" t="str">
        <f>VLOOKUP(MID(B1218,FIND(":",B1218,F1218+1)+1,2),Employee!$G$1:$H$8,2,0)</f>
        <v>Australia</v>
      </c>
    </row>
    <row r="1219" spans="1:23" x14ac:dyDescent="0.35">
      <c r="A1219" t="str">
        <f t="shared" si="247"/>
        <v>EMP-SM-R9-2015</v>
      </c>
      <c r="B1219" t="s">
        <v>1283</v>
      </c>
      <c r="C1219" t="str">
        <f t="shared" ref="C1219:C1282" si="250">MID(B1219,FIND(":",B1219)+1,FIND(",",B1219)-(FIND(":",B1219)+1))</f>
        <v>N14290</v>
      </c>
      <c r="D1219" t="str">
        <f>VLOOKUP(C1219,Employee!$A$1:$B$1803,2,0)</f>
        <v>Sherwood Preston</v>
      </c>
      <c r="E1219" t="str">
        <f>VLOOKUP(MID(B1219,FIND(":",B1219,FIND(":",B1219)+1)+1,1),Employee!$C$1:$D$1803,2)</f>
        <v>Male</v>
      </c>
      <c r="F1219">
        <f t="shared" si="248"/>
        <v>42</v>
      </c>
      <c r="G1219">
        <f t="shared" si="249"/>
        <v>40</v>
      </c>
      <c r="H1219" t="str">
        <f t="shared" ref="H1219:H1282" si="251">MID(B1219,G1219,F1219-G1219)</f>
        <v>R9</v>
      </c>
      <c r="I1219" t="str">
        <f>VLOOKUP(V1219,Guide!$B$12:$C$18,2,0)</f>
        <v>SM</v>
      </c>
      <c r="J1219" s="12" t="str">
        <f t="shared" ref="J1219:J1282" si="252">MID(B1219,FIND(":",B1219,F1219+1)+1,2)</f>
        <v>C5</v>
      </c>
      <c r="K1219" s="12">
        <v>31218</v>
      </c>
      <c r="L1219" s="12" t="str">
        <f t="shared" ref="L1219:L1282" si="253">IF(YEAR(K1219)&gt;=2013, "Gen Alpha", IF(YEAR(K1219)&gt;=1997, "Gen Z", IF(YEAR(K1219)&gt;=1981, "Millennial", IF(YEAR(K1219)&gt;=1965, "Gen X", IF(YEAR(K1219)&gt;=1946, "Baby Boomer", "Sebelum Baby Boomer")))))</f>
        <v>Millennial</v>
      </c>
      <c r="M1219">
        <f t="shared" ref="M1219:M1282" ca="1" si="254">ROUNDDOWN(YEARFRAC(K1219,TODAY()),0)</f>
        <v>39</v>
      </c>
      <c r="N1219" s="12">
        <v>42145</v>
      </c>
      <c r="O1219" s="14">
        <f t="shared" ref="O1219:O1282" ca="1" si="255">ROUNDDOWN(YEARFRAC(N1219,TODAY()),0)</f>
        <v>9</v>
      </c>
      <c r="P1219" s="13">
        <v>263470</v>
      </c>
      <c r="Q1219" s="13" t="str">
        <f t="shared" ref="Q1219:Q1282" ca="1" si="256">_xlfn.IFS(R1219="10%","5 - 10 Year",R1219="15%","11 - 15 Year",R1219="20%","16 - 20 Year")</f>
        <v>5 - 10 Year</v>
      </c>
      <c r="R1219" s="3" t="str">
        <f t="shared" ca="1" si="246"/>
        <v>10%</v>
      </c>
      <c r="S1219" s="13">
        <f t="shared" ref="S1219:S1282" ca="1" si="257">P1219*R1219</f>
        <v>26347</v>
      </c>
      <c r="T1219" s="13">
        <f t="shared" ref="T1219:T1282" ca="1" si="258">P1219-S1219</f>
        <v>237123</v>
      </c>
      <c r="U1219" t="str">
        <f>VLOOKUP(MID(B1219,G1219,F1219-G1219),Department!$A$1:$C$20,2,0)</f>
        <v xml:space="preserve">Presales </v>
      </c>
      <c r="V1219" t="str">
        <f>VLOOKUP(U1219,Department!$B$1:$C$20,2,0)</f>
        <v>Sales and Marketing</v>
      </c>
      <c r="W1219" t="str">
        <f>VLOOKUP(MID(B1219,FIND(":",B1219,F1219+1)+1,2),Employee!$G$1:$H$8,2,0)</f>
        <v>Germany</v>
      </c>
    </row>
    <row r="1220" spans="1:23" x14ac:dyDescent="0.35">
      <c r="A1220" t="str">
        <f t="shared" si="247"/>
        <v>EMP-ENG-R7-2015</v>
      </c>
      <c r="B1220" t="s">
        <v>1284</v>
      </c>
      <c r="C1220" t="str">
        <f t="shared" si="250"/>
        <v>N3727</v>
      </c>
      <c r="D1220" t="str">
        <f>VLOOKUP(C1220,Employee!$A$1:$B$1803,2,0)</f>
        <v>Lester Patton</v>
      </c>
      <c r="E1220" t="str">
        <f>VLOOKUP(MID(B1220,FIND(":",B1220,FIND(":",B1220)+1)+1,1),Employee!$C$1:$D$1803,2)</f>
        <v>Male</v>
      </c>
      <c r="F1220">
        <f t="shared" si="248"/>
        <v>41</v>
      </c>
      <c r="G1220">
        <f t="shared" si="249"/>
        <v>39</v>
      </c>
      <c r="H1220" t="str">
        <f t="shared" si="251"/>
        <v>R7</v>
      </c>
      <c r="I1220" t="str">
        <f>VLOOKUP(V1220,Guide!$B$12:$C$18,2,0)</f>
        <v>ENG</v>
      </c>
      <c r="J1220" s="12" t="str">
        <f t="shared" si="252"/>
        <v>C2</v>
      </c>
      <c r="K1220" s="12">
        <v>30309</v>
      </c>
      <c r="L1220" s="12" t="str">
        <f t="shared" si="253"/>
        <v>Millennial</v>
      </c>
      <c r="M1220">
        <f t="shared" ca="1" si="254"/>
        <v>42</v>
      </c>
      <c r="N1220" s="12">
        <v>42026</v>
      </c>
      <c r="O1220" s="14">
        <f t="shared" ca="1" si="255"/>
        <v>10</v>
      </c>
      <c r="P1220" s="13">
        <v>280110</v>
      </c>
      <c r="Q1220" s="13" t="str">
        <f t="shared" ca="1" si="256"/>
        <v>5 - 10 Year</v>
      </c>
      <c r="R1220" s="3" t="str">
        <f t="shared" ref="R1220:R1283" ca="1" si="259">_xlfn.IFS(AND(O1220&gt;=5,O1220&lt;=10),"10%",AND(O1220&gt;=11,O1220&lt;=15),"15%",AND(O1220&gt;=16,O1220&lt;=20),"20%")</f>
        <v>10%</v>
      </c>
      <c r="S1220" s="13">
        <f t="shared" ca="1" si="257"/>
        <v>28011</v>
      </c>
      <c r="T1220" s="13">
        <f t="shared" ca="1" si="258"/>
        <v>252099</v>
      </c>
      <c r="U1220" t="str">
        <f>VLOOKUP(MID(B1220,G1220,F1220-G1220),Department!$A$1:$C$20,2,0)</f>
        <v>AI Engineer</v>
      </c>
      <c r="V1220" t="str">
        <f>VLOOKUP(U1220,Department!$B$1:$C$20,2,0)</f>
        <v>Engineering and Data</v>
      </c>
      <c r="W1220" t="str">
        <f>VLOOKUP(MID(B1220,FIND(":",B1220,F1220+1)+1,2),Employee!$G$1:$H$8,2,0)</f>
        <v>Canada</v>
      </c>
    </row>
    <row r="1221" spans="1:23" x14ac:dyDescent="0.35">
      <c r="A1221" t="str">
        <f t="shared" si="247"/>
        <v>EMP-ENG-R3-2019</v>
      </c>
      <c r="B1221" t="s">
        <v>1285</v>
      </c>
      <c r="C1221" t="str">
        <f t="shared" si="250"/>
        <v>N21692</v>
      </c>
      <c r="D1221" t="str">
        <f>VLOOKUP(C1221,Employee!$A$1:$B$1803,2,0)</f>
        <v>Angeline Freeman</v>
      </c>
      <c r="E1221" t="str">
        <f>VLOOKUP(MID(B1221,FIND(":",B1221,FIND(":",B1221)+1)+1,1),Employee!$C$1:$D$1803,2)</f>
        <v>Female</v>
      </c>
      <c r="F1221">
        <f t="shared" si="248"/>
        <v>42</v>
      </c>
      <c r="G1221">
        <f t="shared" si="249"/>
        <v>40</v>
      </c>
      <c r="H1221" t="str">
        <f t="shared" si="251"/>
        <v>R3</v>
      </c>
      <c r="I1221" t="str">
        <f>VLOOKUP(V1221,Guide!$B$12:$C$18,2,0)</f>
        <v>ENG</v>
      </c>
      <c r="J1221" s="12" t="str">
        <f t="shared" si="252"/>
        <v>C4</v>
      </c>
      <c r="K1221" s="12">
        <v>33516</v>
      </c>
      <c r="L1221" s="12" t="str">
        <f t="shared" si="253"/>
        <v>Millennial</v>
      </c>
      <c r="M1221">
        <f t="shared" ca="1" si="254"/>
        <v>33</v>
      </c>
      <c r="N1221" s="12">
        <v>43570</v>
      </c>
      <c r="O1221" s="14">
        <f t="shared" ca="1" si="255"/>
        <v>5</v>
      </c>
      <c r="P1221" s="13">
        <v>172634</v>
      </c>
      <c r="Q1221" s="13" t="str">
        <f t="shared" ca="1" si="256"/>
        <v>5 - 10 Year</v>
      </c>
      <c r="R1221" s="3" t="str">
        <f t="shared" ca="1" si="259"/>
        <v>10%</v>
      </c>
      <c r="S1221" s="13">
        <f t="shared" ca="1" si="257"/>
        <v>17263.400000000001</v>
      </c>
      <c r="T1221" s="13">
        <f t="shared" ca="1" si="258"/>
        <v>155370.6</v>
      </c>
      <c r="U1221" t="str">
        <f>VLOOKUP(MID(B1221,G1221,F1221-G1221),Department!$A$1:$C$20,2,0)</f>
        <v>Software Quality Assurance</v>
      </c>
      <c r="V1221" t="str">
        <f>VLOOKUP(U1221,Department!$B$1:$C$20,2,0)</f>
        <v>Engineering and Data</v>
      </c>
      <c r="W1221" t="str">
        <f>VLOOKUP(MID(B1221,FIND(":",B1221,F1221+1)+1,2),Employee!$G$1:$H$8,2,0)</f>
        <v>Australia</v>
      </c>
    </row>
    <row r="1222" spans="1:23" x14ac:dyDescent="0.35">
      <c r="A1222" t="str">
        <f t="shared" si="247"/>
        <v>EMP-OPR-R16-2017</v>
      </c>
      <c r="B1222" t="s">
        <v>1286</v>
      </c>
      <c r="C1222" t="str">
        <f t="shared" si="250"/>
        <v>N19086</v>
      </c>
      <c r="D1222" t="str">
        <f>VLOOKUP(C1222,Employee!$A$1:$B$1803,2,0)</f>
        <v>Pablo Bowers</v>
      </c>
      <c r="E1222" t="str">
        <f>VLOOKUP(MID(B1222,FIND(":",B1222,FIND(":",B1222)+1)+1,1),Employee!$C$1:$D$1803,2)</f>
        <v>Male</v>
      </c>
      <c r="F1222">
        <f t="shared" si="248"/>
        <v>43</v>
      </c>
      <c r="G1222">
        <f t="shared" si="249"/>
        <v>40</v>
      </c>
      <c r="H1222" t="str">
        <f t="shared" si="251"/>
        <v>R16</v>
      </c>
      <c r="I1222" t="str">
        <f>VLOOKUP(V1222,Guide!$B$12:$C$18,2,0)</f>
        <v>OPR</v>
      </c>
      <c r="J1222" s="12" t="str">
        <f t="shared" si="252"/>
        <v>C4</v>
      </c>
      <c r="K1222" s="12">
        <v>34383</v>
      </c>
      <c r="L1222" s="12" t="str">
        <f t="shared" si="253"/>
        <v>Millennial</v>
      </c>
      <c r="M1222">
        <f t="shared" ca="1" si="254"/>
        <v>31</v>
      </c>
      <c r="N1222" s="12">
        <v>43006</v>
      </c>
      <c r="O1222" s="14">
        <f t="shared" ca="1" si="255"/>
        <v>7</v>
      </c>
      <c r="P1222" s="13">
        <v>81323</v>
      </c>
      <c r="Q1222" s="13" t="str">
        <f t="shared" ca="1" si="256"/>
        <v>5 - 10 Year</v>
      </c>
      <c r="R1222" s="3" t="str">
        <f t="shared" ca="1" si="259"/>
        <v>10%</v>
      </c>
      <c r="S1222" s="13">
        <f t="shared" ca="1" si="257"/>
        <v>8132.3</v>
      </c>
      <c r="T1222" s="13">
        <f t="shared" ca="1" si="258"/>
        <v>73190.7</v>
      </c>
      <c r="U1222" t="str">
        <f>VLOOKUP(MID(B1222,G1222,F1222-G1222),Department!$A$1:$C$20,2,0)</f>
        <v>IT Support</v>
      </c>
      <c r="V1222" t="str">
        <f>VLOOKUP(U1222,Department!$B$1:$C$20,2,0)</f>
        <v>Operation</v>
      </c>
      <c r="W1222" t="str">
        <f>VLOOKUP(MID(B1222,FIND(":",B1222,F1222+1)+1,2),Employee!$G$1:$H$8,2,0)</f>
        <v>Australia</v>
      </c>
    </row>
    <row r="1223" spans="1:23" x14ac:dyDescent="0.35">
      <c r="A1223" t="str">
        <f t="shared" si="247"/>
        <v>EMP-OPR-R8-2016</v>
      </c>
      <c r="B1223" t="s">
        <v>1287</v>
      </c>
      <c r="C1223" t="str">
        <f t="shared" si="250"/>
        <v>N11997</v>
      </c>
      <c r="D1223" t="str">
        <f>VLOOKUP(C1223,Employee!$A$1:$B$1803,2,0)</f>
        <v>Ellsworth Barajas</v>
      </c>
      <c r="E1223" t="str">
        <f>VLOOKUP(MID(B1223,FIND(":",B1223,FIND(":",B1223)+1)+1,1),Employee!$C$1:$D$1803,2)</f>
        <v>Male</v>
      </c>
      <c r="F1223">
        <f t="shared" si="248"/>
        <v>42</v>
      </c>
      <c r="G1223">
        <f t="shared" si="249"/>
        <v>40</v>
      </c>
      <c r="H1223" t="str">
        <f t="shared" si="251"/>
        <v>R8</v>
      </c>
      <c r="I1223" t="str">
        <f>VLOOKUP(V1223,Guide!$B$12:$C$18,2,0)</f>
        <v>OPR</v>
      </c>
      <c r="J1223" s="12" t="str">
        <f t="shared" si="252"/>
        <v>C4</v>
      </c>
      <c r="K1223" s="12">
        <v>33117</v>
      </c>
      <c r="L1223" s="12" t="str">
        <f t="shared" si="253"/>
        <v>Millennial</v>
      </c>
      <c r="M1223">
        <f t="shared" ca="1" si="254"/>
        <v>34</v>
      </c>
      <c r="N1223" s="12">
        <v>42394</v>
      </c>
      <c r="O1223" s="14">
        <f t="shared" ca="1" si="255"/>
        <v>9</v>
      </c>
      <c r="P1223" s="13">
        <v>221828</v>
      </c>
      <c r="Q1223" s="13" t="str">
        <f t="shared" ca="1" si="256"/>
        <v>5 - 10 Year</v>
      </c>
      <c r="R1223" s="3" t="str">
        <f t="shared" ca="1" si="259"/>
        <v>10%</v>
      </c>
      <c r="S1223" s="13">
        <f t="shared" ca="1" si="257"/>
        <v>22182.800000000003</v>
      </c>
      <c r="T1223" s="13">
        <f t="shared" ca="1" si="258"/>
        <v>199645.2</v>
      </c>
      <c r="U1223" t="str">
        <f>VLOOKUP(MID(B1223,G1223,F1223-G1223),Department!$A$1:$C$20,2,0)</f>
        <v>DevOps Engineer</v>
      </c>
      <c r="V1223" t="str">
        <f>VLOOKUP(U1223,Department!$B$1:$C$20,2,0)</f>
        <v>Operation</v>
      </c>
      <c r="W1223" t="str">
        <f>VLOOKUP(MID(B1223,FIND(":",B1223,F1223+1)+1,2),Employee!$G$1:$H$8,2,0)</f>
        <v>Australia</v>
      </c>
    </row>
    <row r="1224" spans="1:23" x14ac:dyDescent="0.35">
      <c r="A1224" t="str">
        <f t="shared" si="247"/>
        <v>EMP-ENG-R7-2016</v>
      </c>
      <c r="B1224" t="s">
        <v>1288</v>
      </c>
      <c r="C1224" t="str">
        <f t="shared" si="250"/>
        <v>N10703</v>
      </c>
      <c r="D1224" t="str">
        <f>VLOOKUP(C1224,Employee!$A$1:$B$1803,2,0)</f>
        <v>Jeannine Carr</v>
      </c>
      <c r="E1224" t="str">
        <f>VLOOKUP(MID(B1224,FIND(":",B1224,FIND(":",B1224)+1)+1,1),Employee!$C$1:$D$1803,2)</f>
        <v>Female</v>
      </c>
      <c r="F1224">
        <f t="shared" si="248"/>
        <v>42</v>
      </c>
      <c r="G1224">
        <f t="shared" si="249"/>
        <v>40</v>
      </c>
      <c r="H1224" t="str">
        <f t="shared" si="251"/>
        <v>R7</v>
      </c>
      <c r="I1224" t="str">
        <f>VLOOKUP(V1224,Guide!$B$12:$C$18,2,0)</f>
        <v>ENG</v>
      </c>
      <c r="J1224" s="12" t="str">
        <f t="shared" si="252"/>
        <v>C3</v>
      </c>
      <c r="K1224" s="12">
        <v>32946</v>
      </c>
      <c r="L1224" s="12" t="str">
        <f t="shared" si="253"/>
        <v>Millennial</v>
      </c>
      <c r="M1224">
        <f t="shared" ca="1" si="254"/>
        <v>34</v>
      </c>
      <c r="N1224" s="12">
        <v>42485</v>
      </c>
      <c r="O1224" s="14">
        <f t="shared" ca="1" si="255"/>
        <v>8</v>
      </c>
      <c r="P1224" s="13">
        <v>77612</v>
      </c>
      <c r="Q1224" s="13" t="str">
        <f t="shared" ca="1" si="256"/>
        <v>5 - 10 Year</v>
      </c>
      <c r="R1224" s="3" t="str">
        <f t="shared" ca="1" si="259"/>
        <v>10%</v>
      </c>
      <c r="S1224" s="13">
        <f t="shared" ca="1" si="257"/>
        <v>7761.2000000000007</v>
      </c>
      <c r="T1224" s="13">
        <f t="shared" ca="1" si="258"/>
        <v>69850.8</v>
      </c>
      <c r="U1224" t="str">
        <f>VLOOKUP(MID(B1224,G1224,F1224-G1224),Department!$A$1:$C$20,2,0)</f>
        <v>AI Engineer</v>
      </c>
      <c r="V1224" t="str">
        <f>VLOOKUP(U1224,Department!$B$1:$C$20,2,0)</f>
        <v>Engineering and Data</v>
      </c>
      <c r="W1224" t="str">
        <f>VLOOKUP(MID(B1224,FIND(":",B1224,F1224+1)+1,2),Employee!$G$1:$H$8,2,0)</f>
        <v>United Kingdom</v>
      </c>
    </row>
    <row r="1225" spans="1:23" x14ac:dyDescent="0.35">
      <c r="A1225" t="str">
        <f t="shared" si="247"/>
        <v>EMP-HR-R18-2017</v>
      </c>
      <c r="B1225" t="s">
        <v>1289</v>
      </c>
      <c r="C1225" t="str">
        <f t="shared" si="250"/>
        <v>N18586</v>
      </c>
      <c r="D1225" t="str">
        <f>VLOOKUP(C1225,Employee!$A$1:$B$1803,2,0)</f>
        <v>Galen Alvarado</v>
      </c>
      <c r="E1225" t="str">
        <f>VLOOKUP(MID(B1225,FIND(":",B1225,FIND(":",B1225)+1)+1,1),Employee!$C$1:$D$1803,2)</f>
        <v>Male</v>
      </c>
      <c r="F1225">
        <f t="shared" si="248"/>
        <v>43</v>
      </c>
      <c r="G1225">
        <f t="shared" si="249"/>
        <v>40</v>
      </c>
      <c r="H1225" t="str">
        <f t="shared" si="251"/>
        <v>R18</v>
      </c>
      <c r="I1225" t="str">
        <f>VLOOKUP(V1225,Guide!$B$12:$C$18,2,0)</f>
        <v>HR</v>
      </c>
      <c r="J1225" s="12" t="str">
        <f t="shared" si="252"/>
        <v>C2</v>
      </c>
      <c r="K1225" s="12">
        <v>33780</v>
      </c>
      <c r="L1225" s="12" t="str">
        <f t="shared" si="253"/>
        <v>Millennial</v>
      </c>
      <c r="M1225">
        <f t="shared" ca="1" si="254"/>
        <v>32</v>
      </c>
      <c r="N1225" s="12">
        <v>42929</v>
      </c>
      <c r="O1225" s="14">
        <f t="shared" ca="1" si="255"/>
        <v>7</v>
      </c>
      <c r="P1225" s="13">
        <v>117426</v>
      </c>
      <c r="Q1225" s="13" t="str">
        <f t="shared" ca="1" si="256"/>
        <v>5 - 10 Year</v>
      </c>
      <c r="R1225" s="3" t="str">
        <f t="shared" ca="1" si="259"/>
        <v>10%</v>
      </c>
      <c r="S1225" s="13">
        <f t="shared" ca="1" si="257"/>
        <v>11742.6</v>
      </c>
      <c r="T1225" s="13">
        <f t="shared" ca="1" si="258"/>
        <v>105683.4</v>
      </c>
      <c r="U1225" t="str">
        <f>VLOOKUP(MID(B1225,G1225,F1225-G1225),Department!$A$1:$C$20,2,0)</f>
        <v>HR</v>
      </c>
      <c r="V1225" t="str">
        <f>VLOOKUP(U1225,Department!$B$1:$C$20,2,0)</f>
        <v>HR</v>
      </c>
      <c r="W1225" t="str">
        <f>VLOOKUP(MID(B1225,FIND(":",B1225,F1225+1)+1,2),Employee!$G$1:$H$8,2,0)</f>
        <v>Canada</v>
      </c>
    </row>
    <row r="1226" spans="1:23" x14ac:dyDescent="0.35">
      <c r="A1226" t="str">
        <f t="shared" si="247"/>
        <v>EMP-SM-R9-2017</v>
      </c>
      <c r="B1226" t="s">
        <v>1290</v>
      </c>
      <c r="C1226" t="str">
        <f t="shared" si="250"/>
        <v>N18888</v>
      </c>
      <c r="D1226" t="str">
        <f>VLOOKUP(C1226,Employee!$A$1:$B$1803,2,0)</f>
        <v>Booker Hensley</v>
      </c>
      <c r="E1226" t="str">
        <f>VLOOKUP(MID(B1226,FIND(":",B1226,FIND(":",B1226)+1)+1,1),Employee!$C$1:$D$1803,2)</f>
        <v>Male</v>
      </c>
      <c r="F1226">
        <f t="shared" si="248"/>
        <v>42</v>
      </c>
      <c r="G1226">
        <f t="shared" si="249"/>
        <v>40</v>
      </c>
      <c r="H1226" t="str">
        <f t="shared" si="251"/>
        <v>R9</v>
      </c>
      <c r="I1226" t="str">
        <f>VLOOKUP(V1226,Guide!$B$12:$C$18,2,0)</f>
        <v>SM</v>
      </c>
      <c r="J1226" s="12" t="str">
        <f t="shared" si="252"/>
        <v>C2</v>
      </c>
      <c r="K1226" s="12">
        <v>32835</v>
      </c>
      <c r="L1226" s="12" t="str">
        <f t="shared" si="253"/>
        <v>Millennial</v>
      </c>
      <c r="M1226">
        <f t="shared" ca="1" si="254"/>
        <v>35</v>
      </c>
      <c r="N1226" s="12">
        <v>42975</v>
      </c>
      <c r="O1226" s="14">
        <f t="shared" ca="1" si="255"/>
        <v>7</v>
      </c>
      <c r="P1226" s="13">
        <v>171731</v>
      </c>
      <c r="Q1226" s="13" t="str">
        <f t="shared" ca="1" si="256"/>
        <v>5 - 10 Year</v>
      </c>
      <c r="R1226" s="3" t="str">
        <f t="shared" ca="1" si="259"/>
        <v>10%</v>
      </c>
      <c r="S1226" s="13">
        <f t="shared" ca="1" si="257"/>
        <v>17173.100000000002</v>
      </c>
      <c r="T1226" s="13">
        <f t="shared" ca="1" si="258"/>
        <v>154557.9</v>
      </c>
      <c r="U1226" t="str">
        <f>VLOOKUP(MID(B1226,G1226,F1226-G1226),Department!$A$1:$C$20,2,0)</f>
        <v xml:space="preserve">Presales </v>
      </c>
      <c r="V1226" t="str">
        <f>VLOOKUP(U1226,Department!$B$1:$C$20,2,0)</f>
        <v>Sales and Marketing</v>
      </c>
      <c r="W1226" t="str">
        <f>VLOOKUP(MID(B1226,FIND(":",B1226,F1226+1)+1,2),Employee!$G$1:$H$8,2,0)</f>
        <v>Canada</v>
      </c>
    </row>
    <row r="1227" spans="1:23" x14ac:dyDescent="0.35">
      <c r="A1227" t="str">
        <f t="shared" si="247"/>
        <v>EMP-ENG-R1-2019</v>
      </c>
      <c r="B1227" t="s">
        <v>1291</v>
      </c>
      <c r="C1227" t="str">
        <f t="shared" si="250"/>
        <v>N22376</v>
      </c>
      <c r="D1227" t="str">
        <f>VLOOKUP(C1227,Employee!$A$1:$B$1803,2,0)</f>
        <v>Rex Rodgers</v>
      </c>
      <c r="E1227" t="str">
        <f>VLOOKUP(MID(B1227,FIND(":",B1227,FIND(":",B1227)+1)+1,1),Employee!$C$1:$D$1803,2)</f>
        <v>Male</v>
      </c>
      <c r="F1227">
        <f t="shared" si="248"/>
        <v>42</v>
      </c>
      <c r="G1227">
        <f t="shared" si="249"/>
        <v>40</v>
      </c>
      <c r="H1227" t="str">
        <f t="shared" si="251"/>
        <v>R1</v>
      </c>
      <c r="I1227" t="str">
        <f>VLOOKUP(V1227,Guide!$B$12:$C$18,2,0)</f>
        <v>ENG</v>
      </c>
      <c r="J1227" s="12" t="str">
        <f t="shared" si="252"/>
        <v>C1</v>
      </c>
      <c r="K1227" s="12">
        <v>33489</v>
      </c>
      <c r="L1227" s="12" t="str">
        <f t="shared" si="253"/>
        <v>Millennial</v>
      </c>
      <c r="M1227">
        <f t="shared" ca="1" si="254"/>
        <v>33</v>
      </c>
      <c r="N1227" s="12">
        <v>43699</v>
      </c>
      <c r="O1227" s="14">
        <f t="shared" ca="1" si="255"/>
        <v>5</v>
      </c>
      <c r="P1227" s="13">
        <v>162667</v>
      </c>
      <c r="Q1227" s="13" t="str">
        <f t="shared" ca="1" si="256"/>
        <v>5 - 10 Year</v>
      </c>
      <c r="R1227" s="3" t="str">
        <f t="shared" ca="1" si="259"/>
        <v>10%</v>
      </c>
      <c r="S1227" s="13">
        <f t="shared" ca="1" si="257"/>
        <v>16266.7</v>
      </c>
      <c r="T1227" s="13">
        <f t="shared" ca="1" si="258"/>
        <v>146400.29999999999</v>
      </c>
      <c r="U1227" t="str">
        <f>VLOOKUP(MID(B1227,G1227,F1227-G1227),Department!$A$1:$C$20,2,0)</f>
        <v>BackEnd Developer</v>
      </c>
      <c r="V1227" t="str">
        <f>VLOOKUP(U1227,Department!$B$1:$C$20,2,0)</f>
        <v>Engineering and Data</v>
      </c>
      <c r="W1227" t="str">
        <f>VLOOKUP(MID(B1227,FIND(":",B1227,F1227+1)+1,2),Employee!$G$1:$H$8,2,0)</f>
        <v>United States Of America</v>
      </c>
    </row>
    <row r="1228" spans="1:23" x14ac:dyDescent="0.35">
      <c r="A1228" t="str">
        <f t="shared" si="247"/>
        <v>EMP-HR-R18-2015</v>
      </c>
      <c r="B1228" t="s">
        <v>1292</v>
      </c>
      <c r="C1228" t="str">
        <f t="shared" si="250"/>
        <v>N15420</v>
      </c>
      <c r="D1228" t="str">
        <f>VLOOKUP(C1228,Employee!$A$1:$B$1803,2,0)</f>
        <v>John Villarreal</v>
      </c>
      <c r="E1228" t="str">
        <f>VLOOKUP(MID(B1228,FIND(":",B1228,FIND(":",B1228)+1)+1,1),Employee!$C$1:$D$1803,2)</f>
        <v>Male</v>
      </c>
      <c r="F1228">
        <f t="shared" si="248"/>
        <v>43</v>
      </c>
      <c r="G1228">
        <f t="shared" si="249"/>
        <v>40</v>
      </c>
      <c r="H1228" t="str">
        <f t="shared" si="251"/>
        <v>R18</v>
      </c>
      <c r="I1228" t="str">
        <f>VLOOKUP(V1228,Guide!$B$12:$C$18,2,0)</f>
        <v>HR</v>
      </c>
      <c r="J1228" s="12" t="str">
        <f t="shared" si="252"/>
        <v>C4</v>
      </c>
      <c r="K1228" s="12">
        <v>32926</v>
      </c>
      <c r="L1228" s="12" t="str">
        <f t="shared" si="253"/>
        <v>Millennial</v>
      </c>
      <c r="M1228">
        <f t="shared" ca="1" si="254"/>
        <v>35</v>
      </c>
      <c r="N1228" s="12">
        <v>42352</v>
      </c>
      <c r="O1228" s="14">
        <f t="shared" ca="1" si="255"/>
        <v>9</v>
      </c>
      <c r="P1228" s="13">
        <v>139270</v>
      </c>
      <c r="Q1228" s="13" t="str">
        <f t="shared" ca="1" si="256"/>
        <v>5 - 10 Year</v>
      </c>
      <c r="R1228" s="3" t="str">
        <f t="shared" ca="1" si="259"/>
        <v>10%</v>
      </c>
      <c r="S1228" s="13">
        <f t="shared" ca="1" si="257"/>
        <v>13927</v>
      </c>
      <c r="T1228" s="13">
        <f t="shared" ca="1" si="258"/>
        <v>125343</v>
      </c>
      <c r="U1228" t="str">
        <f>VLOOKUP(MID(B1228,G1228,F1228-G1228),Department!$A$1:$C$20,2,0)</f>
        <v>HR</v>
      </c>
      <c r="V1228" t="str">
        <f>VLOOKUP(U1228,Department!$B$1:$C$20,2,0)</f>
        <v>HR</v>
      </c>
      <c r="W1228" t="str">
        <f>VLOOKUP(MID(B1228,FIND(":",B1228,F1228+1)+1,2),Employee!$G$1:$H$8,2,0)</f>
        <v>Australia</v>
      </c>
    </row>
    <row r="1229" spans="1:23" x14ac:dyDescent="0.35">
      <c r="A1229" t="str">
        <f t="shared" si="247"/>
        <v>EMP-OPR-R16-2015</v>
      </c>
      <c r="B1229" t="s">
        <v>1293</v>
      </c>
      <c r="C1229" t="str">
        <f t="shared" si="250"/>
        <v>N15354</v>
      </c>
      <c r="D1229" t="str">
        <f>VLOOKUP(C1229,Employee!$A$1:$B$1803,2,0)</f>
        <v>Jae Montoya</v>
      </c>
      <c r="E1229" t="str">
        <f>VLOOKUP(MID(B1229,FIND(":",B1229,FIND(":",B1229)+1)+1,1),Employee!$C$1:$D$1803,2)</f>
        <v>Male</v>
      </c>
      <c r="F1229">
        <f t="shared" si="248"/>
        <v>43</v>
      </c>
      <c r="G1229">
        <f t="shared" si="249"/>
        <v>40</v>
      </c>
      <c r="H1229" t="str">
        <f t="shared" si="251"/>
        <v>R16</v>
      </c>
      <c r="I1229" t="str">
        <f>VLOOKUP(V1229,Guide!$B$12:$C$18,2,0)</f>
        <v>OPR</v>
      </c>
      <c r="J1229" s="12" t="str">
        <f t="shared" si="252"/>
        <v>C2</v>
      </c>
      <c r="K1229" s="12">
        <v>30414</v>
      </c>
      <c r="L1229" s="12" t="str">
        <f t="shared" si="253"/>
        <v>Millennial</v>
      </c>
      <c r="M1229">
        <f t="shared" ca="1" si="254"/>
        <v>41</v>
      </c>
      <c r="N1229" s="12">
        <v>42331</v>
      </c>
      <c r="O1229" s="14">
        <f t="shared" ca="1" si="255"/>
        <v>9</v>
      </c>
      <c r="P1229" s="13">
        <v>186174</v>
      </c>
      <c r="Q1229" s="13" t="str">
        <f t="shared" ca="1" si="256"/>
        <v>5 - 10 Year</v>
      </c>
      <c r="R1229" s="3" t="str">
        <f t="shared" ca="1" si="259"/>
        <v>10%</v>
      </c>
      <c r="S1229" s="13">
        <f t="shared" ca="1" si="257"/>
        <v>18617.400000000001</v>
      </c>
      <c r="T1229" s="13">
        <f t="shared" ca="1" si="258"/>
        <v>167556.6</v>
      </c>
      <c r="U1229" t="str">
        <f>VLOOKUP(MID(B1229,G1229,F1229-G1229),Department!$A$1:$C$20,2,0)</f>
        <v>IT Support</v>
      </c>
      <c r="V1229" t="str">
        <f>VLOOKUP(U1229,Department!$B$1:$C$20,2,0)</f>
        <v>Operation</v>
      </c>
      <c r="W1229" t="str">
        <f>VLOOKUP(MID(B1229,FIND(":",B1229,F1229+1)+1,2),Employee!$G$1:$H$8,2,0)</f>
        <v>Canada</v>
      </c>
    </row>
    <row r="1230" spans="1:23" x14ac:dyDescent="0.35">
      <c r="A1230" t="str">
        <f t="shared" si="247"/>
        <v>EMP-OPR-R17-2015</v>
      </c>
      <c r="B1230" t="s">
        <v>1294</v>
      </c>
      <c r="C1230" t="str">
        <f t="shared" si="250"/>
        <v>N15402</v>
      </c>
      <c r="D1230" t="str">
        <f>VLOOKUP(C1230,Employee!$A$1:$B$1803,2,0)</f>
        <v>Edward Ray</v>
      </c>
      <c r="E1230" t="str">
        <f>VLOOKUP(MID(B1230,FIND(":",B1230,FIND(":",B1230)+1)+1,1),Employee!$C$1:$D$1803,2)</f>
        <v>Male</v>
      </c>
      <c r="F1230">
        <f t="shared" si="248"/>
        <v>43</v>
      </c>
      <c r="G1230">
        <f t="shared" si="249"/>
        <v>40</v>
      </c>
      <c r="H1230" t="str">
        <f t="shared" si="251"/>
        <v>R17</v>
      </c>
      <c r="I1230" t="str">
        <f>VLOOKUP(V1230,Guide!$B$12:$C$18,2,0)</f>
        <v>OPR</v>
      </c>
      <c r="J1230" s="12" t="str">
        <f t="shared" si="252"/>
        <v>C6</v>
      </c>
      <c r="K1230" s="12">
        <v>30149</v>
      </c>
      <c r="L1230" s="12" t="str">
        <f t="shared" si="253"/>
        <v>Millennial</v>
      </c>
      <c r="M1230">
        <f t="shared" ca="1" si="254"/>
        <v>42</v>
      </c>
      <c r="N1230" s="12">
        <v>42345</v>
      </c>
      <c r="O1230" s="14">
        <f t="shared" ca="1" si="255"/>
        <v>9</v>
      </c>
      <c r="P1230" s="13">
        <v>180595</v>
      </c>
      <c r="Q1230" s="13" t="str">
        <f t="shared" ca="1" si="256"/>
        <v>5 - 10 Year</v>
      </c>
      <c r="R1230" s="3" t="str">
        <f t="shared" ca="1" si="259"/>
        <v>10%</v>
      </c>
      <c r="S1230" s="13">
        <f t="shared" ca="1" si="257"/>
        <v>18059.5</v>
      </c>
      <c r="T1230" s="13">
        <f t="shared" ca="1" si="258"/>
        <v>162535.5</v>
      </c>
      <c r="U1230" t="str">
        <f>VLOOKUP(MID(B1230,G1230,F1230-G1230),Department!$A$1:$C$20,2,0)</f>
        <v>Database Administrator</v>
      </c>
      <c r="V1230" t="str">
        <f>VLOOKUP(U1230,Department!$B$1:$C$20,2,0)</f>
        <v>Operation</v>
      </c>
      <c r="W1230" t="str">
        <f>VLOOKUP(MID(B1230,FIND(":",B1230,F1230+1)+1,2),Employee!$G$1:$H$8,2,0)</f>
        <v>France</v>
      </c>
    </row>
    <row r="1231" spans="1:23" x14ac:dyDescent="0.35">
      <c r="A1231" t="str">
        <f t="shared" si="247"/>
        <v>EMP-ENG-R12-2019</v>
      </c>
      <c r="B1231" t="s">
        <v>1295</v>
      </c>
      <c r="C1231" t="str">
        <f t="shared" si="250"/>
        <v>N21583</v>
      </c>
      <c r="D1231" t="str">
        <f>VLOOKUP(C1231,Employee!$A$1:$B$1803,2,0)</f>
        <v>Cortez Blackburn</v>
      </c>
      <c r="E1231" t="str">
        <f>VLOOKUP(MID(B1231,FIND(":",B1231,FIND(":",B1231)+1)+1,1),Employee!$C$1:$D$1803,2)</f>
        <v>Male</v>
      </c>
      <c r="F1231">
        <f t="shared" si="248"/>
        <v>43</v>
      </c>
      <c r="G1231">
        <f t="shared" si="249"/>
        <v>40</v>
      </c>
      <c r="H1231" t="str">
        <f t="shared" si="251"/>
        <v>R12</v>
      </c>
      <c r="I1231" t="str">
        <f>VLOOKUP(V1231,Guide!$B$12:$C$18,2,0)</f>
        <v>ENG</v>
      </c>
      <c r="J1231" s="12" t="str">
        <f t="shared" si="252"/>
        <v>C6</v>
      </c>
      <c r="K1231" s="12">
        <v>34095</v>
      </c>
      <c r="L1231" s="12" t="str">
        <f t="shared" si="253"/>
        <v>Millennial</v>
      </c>
      <c r="M1231">
        <f t="shared" ca="1" si="254"/>
        <v>31</v>
      </c>
      <c r="N1231" s="12">
        <v>43542</v>
      </c>
      <c r="O1231" s="14">
        <f t="shared" ca="1" si="255"/>
        <v>5</v>
      </c>
      <c r="P1231" s="13">
        <v>105254</v>
      </c>
      <c r="Q1231" s="13" t="str">
        <f t="shared" ca="1" si="256"/>
        <v>5 - 10 Year</v>
      </c>
      <c r="R1231" s="3" t="str">
        <f t="shared" ca="1" si="259"/>
        <v>10%</v>
      </c>
      <c r="S1231" s="13">
        <f t="shared" ca="1" si="257"/>
        <v>10525.400000000001</v>
      </c>
      <c r="T1231" s="13">
        <f t="shared" ca="1" si="258"/>
        <v>94728.6</v>
      </c>
      <c r="U1231" t="str">
        <f>VLOOKUP(MID(B1231,G1231,F1231-G1231),Department!$A$1:$C$20,2,0)</f>
        <v>Data Analyst</v>
      </c>
      <c r="V1231" t="str">
        <f>VLOOKUP(U1231,Department!$B$1:$C$20,2,0)</f>
        <v>Engineering and Data</v>
      </c>
      <c r="W1231" t="str">
        <f>VLOOKUP(MID(B1231,FIND(":",B1231,F1231+1)+1,2),Employee!$G$1:$H$8,2,0)</f>
        <v>France</v>
      </c>
    </row>
    <row r="1232" spans="1:23" x14ac:dyDescent="0.35">
      <c r="A1232" t="str">
        <f t="shared" si="247"/>
        <v>EMP-FN-R19-2017</v>
      </c>
      <c r="B1232" t="s">
        <v>1296</v>
      </c>
      <c r="C1232" t="str">
        <f t="shared" si="250"/>
        <v>N19022</v>
      </c>
      <c r="D1232" t="str">
        <f>VLOOKUP(C1232,Employee!$A$1:$B$1803,2,0)</f>
        <v>Elmer Marshall</v>
      </c>
      <c r="E1232" t="str">
        <f>VLOOKUP(MID(B1232,FIND(":",B1232,FIND(":",B1232)+1)+1,1),Employee!$C$1:$D$1803,2)</f>
        <v>Male</v>
      </c>
      <c r="F1232">
        <f t="shared" si="248"/>
        <v>43</v>
      </c>
      <c r="G1232">
        <f t="shared" si="249"/>
        <v>40</v>
      </c>
      <c r="H1232" t="str">
        <f t="shared" si="251"/>
        <v>R19</v>
      </c>
      <c r="I1232" t="str">
        <f>VLOOKUP(V1232,Guide!$B$12:$C$18,2,0)</f>
        <v>FN</v>
      </c>
      <c r="J1232" s="12" t="str">
        <f t="shared" si="252"/>
        <v>C6</v>
      </c>
      <c r="K1232" s="12">
        <v>32433</v>
      </c>
      <c r="L1232" s="12" t="str">
        <f t="shared" si="253"/>
        <v>Millennial</v>
      </c>
      <c r="M1232">
        <f t="shared" ca="1" si="254"/>
        <v>36</v>
      </c>
      <c r="N1232" s="12">
        <v>42996</v>
      </c>
      <c r="O1232" s="14">
        <f t="shared" ca="1" si="255"/>
        <v>7</v>
      </c>
      <c r="P1232" s="13">
        <v>176923</v>
      </c>
      <c r="Q1232" s="13" t="str">
        <f t="shared" ca="1" si="256"/>
        <v>5 - 10 Year</v>
      </c>
      <c r="R1232" s="3" t="str">
        <f t="shared" ca="1" si="259"/>
        <v>10%</v>
      </c>
      <c r="S1232" s="13">
        <f t="shared" ca="1" si="257"/>
        <v>17692.3</v>
      </c>
      <c r="T1232" s="13">
        <f t="shared" ca="1" si="258"/>
        <v>159230.70000000001</v>
      </c>
      <c r="U1232" t="str">
        <f>VLOOKUP(MID(B1232,G1232,F1232-G1232),Department!$A$1:$C$20,2,0)</f>
        <v>Accounting</v>
      </c>
      <c r="V1232" t="str">
        <f>VLOOKUP(U1232,Department!$B$1:$C$20,2,0)</f>
        <v>Finance</v>
      </c>
      <c r="W1232" t="str">
        <f>VLOOKUP(MID(B1232,FIND(":",B1232,F1232+1)+1,2),Employee!$G$1:$H$8,2,0)</f>
        <v>France</v>
      </c>
    </row>
    <row r="1233" spans="1:23" x14ac:dyDescent="0.35">
      <c r="A1233" t="str">
        <f t="shared" si="247"/>
        <v>EMP-ENG-R3-2017</v>
      </c>
      <c r="B1233" t="s">
        <v>1297</v>
      </c>
      <c r="C1233" t="str">
        <f t="shared" si="250"/>
        <v>N19365</v>
      </c>
      <c r="D1233" t="str">
        <f>VLOOKUP(C1233,Employee!$A$1:$B$1803,2,0)</f>
        <v>Elaine Moyer</v>
      </c>
      <c r="E1233" t="str">
        <f>VLOOKUP(MID(B1233,FIND(":",B1233,FIND(":",B1233)+1)+1,1),Employee!$C$1:$D$1803,2)</f>
        <v>Female</v>
      </c>
      <c r="F1233">
        <f t="shared" si="248"/>
        <v>42</v>
      </c>
      <c r="G1233">
        <f t="shared" si="249"/>
        <v>40</v>
      </c>
      <c r="H1233" t="str">
        <f t="shared" si="251"/>
        <v>R3</v>
      </c>
      <c r="I1233" t="str">
        <f>VLOOKUP(V1233,Guide!$B$12:$C$18,2,0)</f>
        <v>ENG</v>
      </c>
      <c r="J1233" s="12" t="str">
        <f t="shared" si="252"/>
        <v>C5</v>
      </c>
      <c r="K1233" s="12">
        <v>33621</v>
      </c>
      <c r="L1233" s="12" t="str">
        <f t="shared" si="253"/>
        <v>Millennial</v>
      </c>
      <c r="M1233">
        <f t="shared" ca="1" si="254"/>
        <v>33</v>
      </c>
      <c r="N1233" s="12">
        <v>43031</v>
      </c>
      <c r="O1233" s="14">
        <f t="shared" ca="1" si="255"/>
        <v>7</v>
      </c>
      <c r="P1233" s="13">
        <v>102059</v>
      </c>
      <c r="Q1233" s="13" t="str">
        <f t="shared" ca="1" si="256"/>
        <v>5 - 10 Year</v>
      </c>
      <c r="R1233" s="3" t="str">
        <f t="shared" ca="1" si="259"/>
        <v>10%</v>
      </c>
      <c r="S1233" s="13">
        <f t="shared" ca="1" si="257"/>
        <v>10205.900000000001</v>
      </c>
      <c r="T1233" s="13">
        <f t="shared" ca="1" si="258"/>
        <v>91853.1</v>
      </c>
      <c r="U1233" t="str">
        <f>VLOOKUP(MID(B1233,G1233,F1233-G1233),Department!$A$1:$C$20,2,0)</f>
        <v>Software Quality Assurance</v>
      </c>
      <c r="V1233" t="str">
        <f>VLOOKUP(U1233,Department!$B$1:$C$20,2,0)</f>
        <v>Engineering and Data</v>
      </c>
      <c r="W1233" t="str">
        <f>VLOOKUP(MID(B1233,FIND(":",B1233,F1233+1)+1,2),Employee!$G$1:$H$8,2,0)</f>
        <v>Germany</v>
      </c>
    </row>
    <row r="1234" spans="1:23" x14ac:dyDescent="0.35">
      <c r="A1234" t="str">
        <f t="shared" si="247"/>
        <v>EMP-ENG-R3-2019</v>
      </c>
      <c r="B1234" t="s">
        <v>1298</v>
      </c>
      <c r="C1234" t="str">
        <f t="shared" si="250"/>
        <v>N11100</v>
      </c>
      <c r="D1234" t="str">
        <f>VLOOKUP(C1234,Employee!$A$1:$B$1803,2,0)</f>
        <v>Robby Armstrong</v>
      </c>
      <c r="E1234" t="str">
        <f>VLOOKUP(MID(B1234,FIND(":",B1234,FIND(":",B1234)+1)+1,1),Employee!$C$1:$D$1803,2)</f>
        <v>Male</v>
      </c>
      <c r="F1234">
        <f t="shared" si="248"/>
        <v>42</v>
      </c>
      <c r="G1234">
        <f t="shared" si="249"/>
        <v>40</v>
      </c>
      <c r="H1234" t="str">
        <f t="shared" si="251"/>
        <v>R3</v>
      </c>
      <c r="I1234" t="str">
        <f>VLOOKUP(V1234,Guide!$B$12:$C$18,2,0)</f>
        <v>ENG</v>
      </c>
      <c r="J1234" s="12" t="str">
        <f t="shared" si="252"/>
        <v>C7</v>
      </c>
      <c r="K1234" s="12">
        <v>32703</v>
      </c>
      <c r="L1234" s="12" t="str">
        <f t="shared" si="253"/>
        <v>Millennial</v>
      </c>
      <c r="M1234">
        <f t="shared" ca="1" si="254"/>
        <v>35</v>
      </c>
      <c r="N1234" s="12">
        <v>43696</v>
      </c>
      <c r="O1234" s="14">
        <f t="shared" ca="1" si="255"/>
        <v>5</v>
      </c>
      <c r="P1234" s="13">
        <v>163222</v>
      </c>
      <c r="Q1234" s="13" t="str">
        <f t="shared" ca="1" si="256"/>
        <v>5 - 10 Year</v>
      </c>
      <c r="R1234" s="3" t="str">
        <f t="shared" ca="1" si="259"/>
        <v>10%</v>
      </c>
      <c r="S1234" s="13">
        <f t="shared" ca="1" si="257"/>
        <v>16322.2</v>
      </c>
      <c r="T1234" s="13">
        <f t="shared" ca="1" si="258"/>
        <v>146899.79999999999</v>
      </c>
      <c r="U1234" t="str">
        <f>VLOOKUP(MID(B1234,G1234,F1234-G1234),Department!$A$1:$C$20,2,0)</f>
        <v>Software Quality Assurance</v>
      </c>
      <c r="V1234" t="str">
        <f>VLOOKUP(U1234,Department!$B$1:$C$20,2,0)</f>
        <v>Engineering and Data</v>
      </c>
      <c r="W1234" t="str">
        <f>VLOOKUP(MID(B1234,FIND(":",B1234,F1234+1)+1,2),Employee!$G$1:$H$8,2,0)</f>
        <v>Argentina</v>
      </c>
    </row>
    <row r="1235" spans="1:23" x14ac:dyDescent="0.35">
      <c r="A1235" t="str">
        <f t="shared" si="247"/>
        <v>EMP-PM-R6-2014</v>
      </c>
      <c r="B1235" t="s">
        <v>1299</v>
      </c>
      <c r="C1235" t="str">
        <f t="shared" si="250"/>
        <v>N11469</v>
      </c>
      <c r="D1235" t="str">
        <f>VLOOKUP(C1235,Employee!$A$1:$B$1803,2,0)</f>
        <v>Ashlee Cochran</v>
      </c>
      <c r="E1235" t="str">
        <f>VLOOKUP(MID(B1235,FIND(":",B1235,FIND(":",B1235)+1)+1,1),Employee!$C$1:$D$1803,2)</f>
        <v>Female</v>
      </c>
      <c r="F1235">
        <f t="shared" si="248"/>
        <v>42</v>
      </c>
      <c r="G1235">
        <f t="shared" si="249"/>
        <v>40</v>
      </c>
      <c r="H1235" t="str">
        <f t="shared" si="251"/>
        <v>R6</v>
      </c>
      <c r="I1235" t="str">
        <f>VLOOKUP(V1235,Guide!$B$12:$C$18,2,0)</f>
        <v>PM</v>
      </c>
      <c r="J1235" s="12" t="str">
        <f t="shared" si="252"/>
        <v>C6</v>
      </c>
      <c r="K1235" s="12">
        <v>33863</v>
      </c>
      <c r="L1235" s="12" t="str">
        <f t="shared" si="253"/>
        <v>Millennial</v>
      </c>
      <c r="M1235">
        <f t="shared" ca="1" si="254"/>
        <v>32</v>
      </c>
      <c r="N1235" s="12">
        <v>41956</v>
      </c>
      <c r="O1235" s="14">
        <f t="shared" ca="1" si="255"/>
        <v>10</v>
      </c>
      <c r="P1235" s="13">
        <v>133350</v>
      </c>
      <c r="Q1235" s="13" t="str">
        <f t="shared" ca="1" si="256"/>
        <v>5 - 10 Year</v>
      </c>
      <c r="R1235" s="3" t="str">
        <f t="shared" ca="1" si="259"/>
        <v>10%</v>
      </c>
      <c r="S1235" s="13">
        <f t="shared" ca="1" si="257"/>
        <v>13335</v>
      </c>
      <c r="T1235" s="13">
        <f t="shared" ca="1" si="258"/>
        <v>120015</v>
      </c>
      <c r="U1235" t="str">
        <f>VLOOKUP(MID(B1235,G1235,F1235-G1235),Department!$A$1:$C$20,2,0)</f>
        <v>UI/UX</v>
      </c>
      <c r="V1235" t="str">
        <f>VLOOKUP(U1235,Department!$B$1:$C$20,2,0)</f>
        <v>Product Management</v>
      </c>
      <c r="W1235" t="str">
        <f>VLOOKUP(MID(B1235,FIND(":",B1235,F1235+1)+1,2),Employee!$G$1:$H$8,2,0)</f>
        <v>France</v>
      </c>
    </row>
    <row r="1236" spans="1:23" x14ac:dyDescent="0.35">
      <c r="A1236" t="str">
        <f t="shared" si="247"/>
        <v>EMP-ENG-R3-2018</v>
      </c>
      <c r="B1236" t="s">
        <v>1300</v>
      </c>
      <c r="C1236" t="str">
        <f t="shared" si="250"/>
        <v>N19136</v>
      </c>
      <c r="D1236" t="str">
        <f>VLOOKUP(C1236,Employee!$A$1:$B$1803,2,0)</f>
        <v>Candy Goodwin</v>
      </c>
      <c r="E1236" t="str">
        <f>VLOOKUP(MID(B1236,FIND(":",B1236,FIND(":",B1236)+1)+1,1),Employee!$C$1:$D$1803,2)</f>
        <v>Female</v>
      </c>
      <c r="F1236">
        <f t="shared" si="248"/>
        <v>42</v>
      </c>
      <c r="G1236">
        <f t="shared" si="249"/>
        <v>40</v>
      </c>
      <c r="H1236" t="str">
        <f t="shared" si="251"/>
        <v>R3</v>
      </c>
      <c r="I1236" t="str">
        <f>VLOOKUP(V1236,Guide!$B$12:$C$18,2,0)</f>
        <v>ENG</v>
      </c>
      <c r="J1236" s="12" t="str">
        <f t="shared" si="252"/>
        <v>C2</v>
      </c>
      <c r="K1236" s="12">
        <v>34260</v>
      </c>
      <c r="L1236" s="12" t="str">
        <f t="shared" si="253"/>
        <v>Millennial</v>
      </c>
      <c r="M1236">
        <f t="shared" ca="1" si="254"/>
        <v>31</v>
      </c>
      <c r="N1236" s="12">
        <v>43255</v>
      </c>
      <c r="O1236" s="14">
        <f t="shared" ca="1" si="255"/>
        <v>6</v>
      </c>
      <c r="P1236" s="13">
        <v>89853</v>
      </c>
      <c r="Q1236" s="13" t="str">
        <f t="shared" ca="1" si="256"/>
        <v>5 - 10 Year</v>
      </c>
      <c r="R1236" s="3" t="str">
        <f t="shared" ca="1" si="259"/>
        <v>10%</v>
      </c>
      <c r="S1236" s="13">
        <f t="shared" ca="1" si="257"/>
        <v>8985.3000000000011</v>
      </c>
      <c r="T1236" s="13">
        <f t="shared" ca="1" si="258"/>
        <v>80867.7</v>
      </c>
      <c r="U1236" t="str">
        <f>VLOOKUP(MID(B1236,G1236,F1236-G1236),Department!$A$1:$C$20,2,0)</f>
        <v>Software Quality Assurance</v>
      </c>
      <c r="V1236" t="str">
        <f>VLOOKUP(U1236,Department!$B$1:$C$20,2,0)</f>
        <v>Engineering and Data</v>
      </c>
      <c r="W1236" t="str">
        <f>VLOOKUP(MID(B1236,FIND(":",B1236,F1236+1)+1,2),Employee!$G$1:$H$8,2,0)</f>
        <v>Canada</v>
      </c>
    </row>
    <row r="1237" spans="1:23" x14ac:dyDescent="0.35">
      <c r="A1237" t="str">
        <f t="shared" si="247"/>
        <v>EMP-PM-R5-2014</v>
      </c>
      <c r="B1237" t="s">
        <v>1301</v>
      </c>
      <c r="C1237" t="str">
        <f t="shared" si="250"/>
        <v>N11255</v>
      </c>
      <c r="D1237" t="str">
        <f>VLOOKUP(C1237,Employee!$A$1:$B$1803,2,0)</f>
        <v>Felton Hunt</v>
      </c>
      <c r="E1237" t="str">
        <f>VLOOKUP(MID(B1237,FIND(":",B1237,FIND(":",B1237)+1)+1,1),Employee!$C$1:$D$1803,2)</f>
        <v>Male</v>
      </c>
      <c r="F1237">
        <f t="shared" si="248"/>
        <v>42</v>
      </c>
      <c r="G1237">
        <f t="shared" si="249"/>
        <v>40</v>
      </c>
      <c r="H1237" t="str">
        <f t="shared" si="251"/>
        <v>R5</v>
      </c>
      <c r="I1237" t="str">
        <f>VLOOKUP(V1237,Guide!$B$12:$C$18,2,0)</f>
        <v>PM</v>
      </c>
      <c r="J1237" s="12" t="str">
        <f t="shared" si="252"/>
        <v>C5</v>
      </c>
      <c r="K1237" s="12">
        <v>23860</v>
      </c>
      <c r="L1237" s="12" t="str">
        <f t="shared" si="253"/>
        <v>Gen X</v>
      </c>
      <c r="M1237">
        <f t="shared" ca="1" si="254"/>
        <v>59</v>
      </c>
      <c r="N1237" s="12">
        <v>41918</v>
      </c>
      <c r="O1237" s="14">
        <f t="shared" ca="1" si="255"/>
        <v>10</v>
      </c>
      <c r="P1237" s="13">
        <v>513881</v>
      </c>
      <c r="Q1237" s="13" t="str">
        <f t="shared" ca="1" si="256"/>
        <v>5 - 10 Year</v>
      </c>
      <c r="R1237" s="3" t="str">
        <f t="shared" ca="1" si="259"/>
        <v>10%</v>
      </c>
      <c r="S1237" s="13">
        <f t="shared" ca="1" si="257"/>
        <v>51388.100000000006</v>
      </c>
      <c r="T1237" s="13">
        <f t="shared" ca="1" si="258"/>
        <v>462492.9</v>
      </c>
      <c r="U1237" t="str">
        <f>VLOOKUP(MID(B1237,G1237,F1237-G1237),Department!$A$1:$C$20,2,0)</f>
        <v>Product Manager</v>
      </c>
      <c r="V1237" t="str">
        <f>VLOOKUP(U1237,Department!$B$1:$C$20,2,0)</f>
        <v>Product Management</v>
      </c>
      <c r="W1237" t="str">
        <f>VLOOKUP(MID(B1237,FIND(":",B1237,F1237+1)+1,2),Employee!$G$1:$H$8,2,0)</f>
        <v>Germany</v>
      </c>
    </row>
    <row r="1238" spans="1:23" x14ac:dyDescent="0.35">
      <c r="A1238" t="str">
        <f t="shared" si="247"/>
        <v>EMP-OPR-R17-2015</v>
      </c>
      <c r="B1238" t="s">
        <v>1302</v>
      </c>
      <c r="C1238" t="str">
        <f t="shared" si="250"/>
        <v>N11877</v>
      </c>
      <c r="D1238" t="str">
        <f>VLOOKUP(C1238,Employee!$A$1:$B$1803,2,0)</f>
        <v>Jesus Vance</v>
      </c>
      <c r="E1238" t="str">
        <f>VLOOKUP(MID(B1238,FIND(":",B1238,FIND(":",B1238)+1)+1,1),Employee!$C$1:$D$1803,2)</f>
        <v>Male</v>
      </c>
      <c r="F1238">
        <f t="shared" si="248"/>
        <v>43</v>
      </c>
      <c r="G1238">
        <f t="shared" si="249"/>
        <v>40</v>
      </c>
      <c r="H1238" t="str">
        <f t="shared" si="251"/>
        <v>R17</v>
      </c>
      <c r="I1238" t="str">
        <f>VLOOKUP(V1238,Guide!$B$12:$C$18,2,0)</f>
        <v>OPR</v>
      </c>
      <c r="J1238" s="12" t="str">
        <f t="shared" si="252"/>
        <v>C3</v>
      </c>
      <c r="K1238" s="12">
        <v>32949</v>
      </c>
      <c r="L1238" s="12" t="str">
        <f t="shared" si="253"/>
        <v>Millennial</v>
      </c>
      <c r="M1238">
        <f t="shared" ca="1" si="254"/>
        <v>34</v>
      </c>
      <c r="N1238" s="12">
        <v>42229</v>
      </c>
      <c r="O1238" s="14">
        <f t="shared" ca="1" si="255"/>
        <v>9</v>
      </c>
      <c r="P1238" s="13">
        <v>99538</v>
      </c>
      <c r="Q1238" s="13" t="str">
        <f t="shared" ca="1" si="256"/>
        <v>5 - 10 Year</v>
      </c>
      <c r="R1238" s="3" t="str">
        <f t="shared" ca="1" si="259"/>
        <v>10%</v>
      </c>
      <c r="S1238" s="13">
        <f t="shared" ca="1" si="257"/>
        <v>9953.8000000000011</v>
      </c>
      <c r="T1238" s="13">
        <f t="shared" ca="1" si="258"/>
        <v>89584.2</v>
      </c>
      <c r="U1238" t="str">
        <f>VLOOKUP(MID(B1238,G1238,F1238-G1238),Department!$A$1:$C$20,2,0)</f>
        <v>Database Administrator</v>
      </c>
      <c r="V1238" t="str">
        <f>VLOOKUP(U1238,Department!$B$1:$C$20,2,0)</f>
        <v>Operation</v>
      </c>
      <c r="W1238" t="str">
        <f>VLOOKUP(MID(B1238,FIND(":",B1238,F1238+1)+1,2),Employee!$G$1:$H$8,2,0)</f>
        <v>United Kingdom</v>
      </c>
    </row>
    <row r="1239" spans="1:23" x14ac:dyDescent="0.35">
      <c r="A1239" t="str">
        <f t="shared" si="247"/>
        <v>EMP-OPR-R2-2018</v>
      </c>
      <c r="B1239" t="s">
        <v>1303</v>
      </c>
      <c r="C1239" t="str">
        <f t="shared" si="250"/>
        <v>N20406</v>
      </c>
      <c r="D1239" t="str">
        <f>VLOOKUP(C1239,Employee!$A$1:$B$1803,2,0)</f>
        <v>Heath Jefferson</v>
      </c>
      <c r="E1239" t="str">
        <f>VLOOKUP(MID(B1239,FIND(":",B1239,FIND(":",B1239)+1)+1,1),Employee!$C$1:$D$1803,2)</f>
        <v>Male</v>
      </c>
      <c r="F1239">
        <f t="shared" si="248"/>
        <v>42</v>
      </c>
      <c r="G1239">
        <f t="shared" si="249"/>
        <v>40</v>
      </c>
      <c r="H1239" t="str">
        <f t="shared" si="251"/>
        <v>R2</v>
      </c>
      <c r="I1239" t="str">
        <f>VLOOKUP(V1239,Guide!$B$12:$C$18,2,0)</f>
        <v>OPR</v>
      </c>
      <c r="J1239" s="12" t="str">
        <f t="shared" si="252"/>
        <v>C4</v>
      </c>
      <c r="K1239" s="12">
        <v>33315</v>
      </c>
      <c r="L1239" s="12" t="str">
        <f t="shared" si="253"/>
        <v>Millennial</v>
      </c>
      <c r="M1239">
        <f t="shared" ca="1" si="254"/>
        <v>33</v>
      </c>
      <c r="N1239" s="12">
        <v>43272</v>
      </c>
      <c r="O1239" s="14">
        <f t="shared" ca="1" si="255"/>
        <v>6</v>
      </c>
      <c r="P1239" s="13">
        <v>118070</v>
      </c>
      <c r="Q1239" s="13" t="str">
        <f t="shared" ca="1" si="256"/>
        <v>5 - 10 Year</v>
      </c>
      <c r="R1239" s="3" t="str">
        <f t="shared" ca="1" si="259"/>
        <v>10%</v>
      </c>
      <c r="S1239" s="13">
        <f t="shared" ca="1" si="257"/>
        <v>11807</v>
      </c>
      <c r="T1239" s="13">
        <f t="shared" ca="1" si="258"/>
        <v>106263</v>
      </c>
      <c r="U1239" t="str">
        <f>VLOOKUP(MID(B1239,G1239,F1239-G1239),Department!$A$1:$C$20,2,0)</f>
        <v>Network Engineer</v>
      </c>
      <c r="V1239" t="str">
        <f>VLOOKUP(U1239,Department!$B$1:$C$20,2,0)</f>
        <v>Operation</v>
      </c>
      <c r="W1239" t="str">
        <f>VLOOKUP(MID(B1239,FIND(":",B1239,F1239+1)+1,2),Employee!$G$1:$H$8,2,0)</f>
        <v>Australia</v>
      </c>
    </row>
    <row r="1240" spans="1:23" x14ac:dyDescent="0.35">
      <c r="A1240" t="str">
        <f t="shared" si="247"/>
        <v>EMP-FN-R19-2019</v>
      </c>
      <c r="B1240" t="s">
        <v>1304</v>
      </c>
      <c r="C1240" t="str">
        <f t="shared" si="250"/>
        <v>N21793</v>
      </c>
      <c r="D1240" t="str">
        <f>VLOOKUP(C1240,Employee!$A$1:$B$1803,2,0)</f>
        <v>Jody Knight</v>
      </c>
      <c r="E1240" t="str">
        <f>VLOOKUP(MID(B1240,FIND(":",B1240,FIND(":",B1240)+1)+1,1),Employee!$C$1:$D$1803,2)</f>
        <v>Female</v>
      </c>
      <c r="F1240">
        <f t="shared" si="248"/>
        <v>43</v>
      </c>
      <c r="G1240">
        <f t="shared" si="249"/>
        <v>40</v>
      </c>
      <c r="H1240" t="str">
        <f t="shared" si="251"/>
        <v>R19</v>
      </c>
      <c r="I1240" t="str">
        <f>VLOOKUP(V1240,Guide!$B$12:$C$18,2,0)</f>
        <v>FN</v>
      </c>
      <c r="J1240" s="12" t="str">
        <f t="shared" si="252"/>
        <v>C7</v>
      </c>
      <c r="K1240" s="12">
        <v>34047</v>
      </c>
      <c r="L1240" s="12" t="str">
        <f t="shared" si="253"/>
        <v>Millennial</v>
      </c>
      <c r="M1240">
        <f t="shared" ca="1" si="254"/>
        <v>31</v>
      </c>
      <c r="N1240" s="12">
        <v>43591</v>
      </c>
      <c r="O1240" s="14">
        <f t="shared" ca="1" si="255"/>
        <v>5</v>
      </c>
      <c r="P1240" s="13">
        <v>150097</v>
      </c>
      <c r="Q1240" s="13" t="str">
        <f t="shared" ca="1" si="256"/>
        <v>5 - 10 Year</v>
      </c>
      <c r="R1240" s="3" t="str">
        <f t="shared" ca="1" si="259"/>
        <v>10%</v>
      </c>
      <c r="S1240" s="13">
        <f t="shared" ca="1" si="257"/>
        <v>15009.7</v>
      </c>
      <c r="T1240" s="13">
        <f t="shared" ca="1" si="258"/>
        <v>135087.29999999999</v>
      </c>
      <c r="U1240" t="str">
        <f>VLOOKUP(MID(B1240,G1240,F1240-G1240),Department!$A$1:$C$20,2,0)</f>
        <v>Accounting</v>
      </c>
      <c r="V1240" t="str">
        <f>VLOOKUP(U1240,Department!$B$1:$C$20,2,0)</f>
        <v>Finance</v>
      </c>
      <c r="W1240" t="str">
        <f>VLOOKUP(MID(B1240,FIND(":",B1240,F1240+1)+1,2),Employee!$G$1:$H$8,2,0)</f>
        <v>Argentina</v>
      </c>
    </row>
    <row r="1241" spans="1:23" x14ac:dyDescent="0.35">
      <c r="A1241" t="str">
        <f t="shared" si="247"/>
        <v>EMP-PM-R14-2019</v>
      </c>
      <c r="B1241" t="s">
        <v>1305</v>
      </c>
      <c r="C1241" t="str">
        <f t="shared" si="250"/>
        <v>N22190</v>
      </c>
      <c r="D1241" t="str">
        <f>VLOOKUP(C1241,Employee!$A$1:$B$1803,2,0)</f>
        <v>Krystal Mckee</v>
      </c>
      <c r="E1241" t="str">
        <f>VLOOKUP(MID(B1241,FIND(":",B1241,FIND(":",B1241)+1)+1,1),Employee!$C$1:$D$1803,2)</f>
        <v>Female</v>
      </c>
      <c r="F1241">
        <f t="shared" si="248"/>
        <v>43</v>
      </c>
      <c r="G1241">
        <f t="shared" si="249"/>
        <v>40</v>
      </c>
      <c r="H1241" t="str">
        <f t="shared" si="251"/>
        <v>R14</v>
      </c>
      <c r="I1241" t="str">
        <f>VLOOKUP(V1241,Guide!$B$12:$C$18,2,0)</f>
        <v>PM</v>
      </c>
      <c r="J1241" s="12" t="str">
        <f t="shared" si="252"/>
        <v>C3</v>
      </c>
      <c r="K1241" s="12">
        <v>34222</v>
      </c>
      <c r="L1241" s="12" t="str">
        <f t="shared" si="253"/>
        <v>Millennial</v>
      </c>
      <c r="M1241">
        <f t="shared" ca="1" si="254"/>
        <v>31</v>
      </c>
      <c r="N1241" s="12">
        <v>43661</v>
      </c>
      <c r="O1241" s="14">
        <f t="shared" ca="1" si="255"/>
        <v>5</v>
      </c>
      <c r="P1241" s="13">
        <v>113081</v>
      </c>
      <c r="Q1241" s="13" t="str">
        <f t="shared" ca="1" si="256"/>
        <v>5 - 10 Year</v>
      </c>
      <c r="R1241" s="3" t="str">
        <f t="shared" ca="1" si="259"/>
        <v>10%</v>
      </c>
      <c r="S1241" s="13">
        <f t="shared" ca="1" si="257"/>
        <v>11308.1</v>
      </c>
      <c r="T1241" s="13">
        <f t="shared" ca="1" si="258"/>
        <v>101772.9</v>
      </c>
      <c r="U1241" t="str">
        <f>VLOOKUP(MID(B1241,G1241,F1241-G1241),Department!$A$1:$C$20,2,0)</f>
        <v>SEO Specialist</v>
      </c>
      <c r="V1241" t="str">
        <f>VLOOKUP(U1241,Department!$B$1:$C$20,2,0)</f>
        <v>Product Management</v>
      </c>
      <c r="W1241" t="str">
        <f>VLOOKUP(MID(B1241,FIND(":",B1241,F1241+1)+1,2),Employee!$G$1:$H$8,2,0)</f>
        <v>United Kingdom</v>
      </c>
    </row>
    <row r="1242" spans="1:23" x14ac:dyDescent="0.35">
      <c r="A1242" t="str">
        <f t="shared" si="247"/>
        <v>EMP-PM-R14-2015</v>
      </c>
      <c r="B1242" t="s">
        <v>1306</v>
      </c>
      <c r="C1242" t="str">
        <f t="shared" si="250"/>
        <v>N6447</v>
      </c>
      <c r="D1242" t="str">
        <f>VLOOKUP(C1242,Employee!$A$1:$B$1803,2,0)</f>
        <v>Mallory Stein</v>
      </c>
      <c r="E1242" t="str">
        <f>VLOOKUP(MID(B1242,FIND(":",B1242,FIND(":",B1242)+1)+1,1),Employee!$C$1:$D$1803,2)</f>
        <v>Female</v>
      </c>
      <c r="F1242">
        <f t="shared" si="248"/>
        <v>42</v>
      </c>
      <c r="G1242">
        <f t="shared" si="249"/>
        <v>39</v>
      </c>
      <c r="H1242" t="str">
        <f t="shared" si="251"/>
        <v>R14</v>
      </c>
      <c r="I1242" t="str">
        <f>VLOOKUP(V1242,Guide!$B$12:$C$18,2,0)</f>
        <v>PM</v>
      </c>
      <c r="J1242" s="12" t="str">
        <f t="shared" si="252"/>
        <v>C3</v>
      </c>
      <c r="K1242" s="12">
        <v>32757</v>
      </c>
      <c r="L1242" s="12" t="str">
        <f t="shared" si="253"/>
        <v>Millennial</v>
      </c>
      <c r="M1242">
        <f t="shared" ca="1" si="254"/>
        <v>35</v>
      </c>
      <c r="N1242" s="12">
        <v>42163</v>
      </c>
      <c r="O1242" s="14">
        <f t="shared" ca="1" si="255"/>
        <v>9</v>
      </c>
      <c r="P1242" s="13">
        <v>120245</v>
      </c>
      <c r="Q1242" s="13" t="str">
        <f t="shared" ca="1" si="256"/>
        <v>5 - 10 Year</v>
      </c>
      <c r="R1242" s="3" t="str">
        <f t="shared" ca="1" si="259"/>
        <v>10%</v>
      </c>
      <c r="S1242" s="13">
        <f t="shared" ca="1" si="257"/>
        <v>12024.5</v>
      </c>
      <c r="T1242" s="13">
        <f t="shared" ca="1" si="258"/>
        <v>108220.5</v>
      </c>
      <c r="U1242" t="str">
        <f>VLOOKUP(MID(B1242,G1242,F1242-G1242),Department!$A$1:$C$20,2,0)</f>
        <v>SEO Specialist</v>
      </c>
      <c r="V1242" t="str">
        <f>VLOOKUP(U1242,Department!$B$1:$C$20,2,0)</f>
        <v>Product Management</v>
      </c>
      <c r="W1242" t="str">
        <f>VLOOKUP(MID(B1242,FIND(":",B1242,F1242+1)+1,2),Employee!$G$1:$H$8,2,0)</f>
        <v>United Kingdom</v>
      </c>
    </row>
    <row r="1243" spans="1:23" x14ac:dyDescent="0.35">
      <c r="A1243" t="str">
        <f t="shared" si="247"/>
        <v>EMP-OPR-R8-2014</v>
      </c>
      <c r="B1243" t="s">
        <v>1307</v>
      </c>
      <c r="C1243" t="str">
        <f t="shared" si="250"/>
        <v>N11202</v>
      </c>
      <c r="D1243" t="str">
        <f>VLOOKUP(C1243,Employee!$A$1:$B$1803,2,0)</f>
        <v>Arnoldo Simon</v>
      </c>
      <c r="E1243" t="str">
        <f>VLOOKUP(MID(B1243,FIND(":",B1243,FIND(":",B1243)+1)+1,1),Employee!$C$1:$D$1803,2)</f>
        <v>Male</v>
      </c>
      <c r="F1243">
        <f t="shared" si="248"/>
        <v>42</v>
      </c>
      <c r="G1243">
        <f t="shared" si="249"/>
        <v>40</v>
      </c>
      <c r="H1243" t="str">
        <f t="shared" si="251"/>
        <v>R8</v>
      </c>
      <c r="I1243" t="str">
        <f>VLOOKUP(V1243,Guide!$B$12:$C$18,2,0)</f>
        <v>OPR</v>
      </c>
      <c r="J1243" s="12" t="str">
        <f t="shared" si="252"/>
        <v>C1</v>
      </c>
      <c r="K1243" s="12">
        <v>30072</v>
      </c>
      <c r="L1243" s="12" t="str">
        <f t="shared" si="253"/>
        <v>Millennial</v>
      </c>
      <c r="M1243">
        <f t="shared" ca="1" si="254"/>
        <v>42</v>
      </c>
      <c r="N1243" s="12">
        <v>41907</v>
      </c>
      <c r="O1243" s="14">
        <f t="shared" ca="1" si="255"/>
        <v>10</v>
      </c>
      <c r="P1243" s="13">
        <v>108139</v>
      </c>
      <c r="Q1243" s="13" t="str">
        <f t="shared" ca="1" si="256"/>
        <v>5 - 10 Year</v>
      </c>
      <c r="R1243" s="3" t="str">
        <f t="shared" ca="1" si="259"/>
        <v>10%</v>
      </c>
      <c r="S1243" s="13">
        <f t="shared" ca="1" si="257"/>
        <v>10813.900000000001</v>
      </c>
      <c r="T1243" s="13">
        <f t="shared" ca="1" si="258"/>
        <v>97325.1</v>
      </c>
      <c r="U1243" t="str">
        <f>VLOOKUP(MID(B1243,G1243,F1243-G1243),Department!$A$1:$C$20,2,0)</f>
        <v>DevOps Engineer</v>
      </c>
      <c r="V1243" t="str">
        <f>VLOOKUP(U1243,Department!$B$1:$C$20,2,0)</f>
        <v>Operation</v>
      </c>
      <c r="W1243" t="str">
        <f>VLOOKUP(MID(B1243,FIND(":",B1243,F1243+1)+1,2),Employee!$G$1:$H$8,2,0)</f>
        <v>United States Of America</v>
      </c>
    </row>
    <row r="1244" spans="1:23" x14ac:dyDescent="0.35">
      <c r="A1244" t="str">
        <f t="shared" si="247"/>
        <v>EMP-OPR-R16-2016</v>
      </c>
      <c r="B1244" t="s">
        <v>1308</v>
      </c>
      <c r="C1244" t="str">
        <f t="shared" si="250"/>
        <v>N11464</v>
      </c>
      <c r="D1244" t="str">
        <f>VLOOKUP(C1244,Employee!$A$1:$B$1803,2,0)</f>
        <v>Alfonso Oneal</v>
      </c>
      <c r="E1244" t="str">
        <f>VLOOKUP(MID(B1244,FIND(":",B1244,FIND(":",B1244)+1)+1,1),Employee!$C$1:$D$1803,2)</f>
        <v>Male</v>
      </c>
      <c r="F1244">
        <f t="shared" si="248"/>
        <v>43</v>
      </c>
      <c r="G1244">
        <f t="shared" si="249"/>
        <v>40</v>
      </c>
      <c r="H1244" t="str">
        <f t="shared" si="251"/>
        <v>R16</v>
      </c>
      <c r="I1244" t="str">
        <f>VLOOKUP(V1244,Guide!$B$12:$C$18,2,0)</f>
        <v>OPR</v>
      </c>
      <c r="J1244" s="12" t="str">
        <f t="shared" si="252"/>
        <v>C7</v>
      </c>
      <c r="K1244" s="12">
        <v>31261</v>
      </c>
      <c r="L1244" s="12" t="str">
        <f t="shared" si="253"/>
        <v>Millennial</v>
      </c>
      <c r="M1244">
        <f t="shared" ca="1" si="254"/>
        <v>39</v>
      </c>
      <c r="N1244" s="12">
        <v>42401</v>
      </c>
      <c r="O1244" s="14">
        <f t="shared" ca="1" si="255"/>
        <v>9</v>
      </c>
      <c r="P1244" s="13">
        <v>108966</v>
      </c>
      <c r="Q1244" s="13" t="str">
        <f t="shared" ca="1" si="256"/>
        <v>5 - 10 Year</v>
      </c>
      <c r="R1244" s="3" t="str">
        <f t="shared" ca="1" si="259"/>
        <v>10%</v>
      </c>
      <c r="S1244" s="13">
        <f t="shared" ca="1" si="257"/>
        <v>10896.6</v>
      </c>
      <c r="T1244" s="13">
        <f t="shared" ca="1" si="258"/>
        <v>98069.4</v>
      </c>
      <c r="U1244" t="str">
        <f>VLOOKUP(MID(B1244,G1244,F1244-G1244),Department!$A$1:$C$20,2,0)</f>
        <v>IT Support</v>
      </c>
      <c r="V1244" t="str">
        <f>VLOOKUP(U1244,Department!$B$1:$C$20,2,0)</f>
        <v>Operation</v>
      </c>
      <c r="W1244" t="str">
        <f>VLOOKUP(MID(B1244,FIND(":",B1244,F1244+1)+1,2),Employee!$G$1:$H$8,2,0)</f>
        <v>Argentina</v>
      </c>
    </row>
    <row r="1245" spans="1:23" x14ac:dyDescent="0.35">
      <c r="A1245" t="str">
        <f t="shared" si="247"/>
        <v>EMP-ENG-R13-2015</v>
      </c>
      <c r="B1245" t="s">
        <v>1309</v>
      </c>
      <c r="C1245" t="str">
        <f t="shared" si="250"/>
        <v>N11876</v>
      </c>
      <c r="D1245" t="str">
        <f>VLOOKUP(C1245,Employee!$A$1:$B$1803,2,0)</f>
        <v>Sadie Lin</v>
      </c>
      <c r="E1245" t="str">
        <f>VLOOKUP(MID(B1245,FIND(":",B1245,FIND(":",B1245)+1)+1,1),Employee!$C$1:$D$1803,2)</f>
        <v>Female</v>
      </c>
      <c r="F1245">
        <f t="shared" si="248"/>
        <v>43</v>
      </c>
      <c r="G1245">
        <f t="shared" si="249"/>
        <v>40</v>
      </c>
      <c r="H1245" t="str">
        <f t="shared" si="251"/>
        <v>R13</v>
      </c>
      <c r="I1245" t="str">
        <f>VLOOKUP(V1245,Guide!$B$12:$C$18,2,0)</f>
        <v>ENG</v>
      </c>
      <c r="J1245" s="12" t="str">
        <f t="shared" si="252"/>
        <v>C1</v>
      </c>
      <c r="K1245" s="12">
        <v>33063</v>
      </c>
      <c r="L1245" s="12" t="str">
        <f t="shared" si="253"/>
        <v>Millennial</v>
      </c>
      <c r="M1245">
        <f t="shared" ca="1" si="254"/>
        <v>34</v>
      </c>
      <c r="N1245" s="12">
        <v>42229</v>
      </c>
      <c r="O1245" s="14">
        <f t="shared" ca="1" si="255"/>
        <v>9</v>
      </c>
      <c r="P1245" s="13">
        <v>96071</v>
      </c>
      <c r="Q1245" s="13" t="str">
        <f t="shared" ca="1" si="256"/>
        <v>5 - 10 Year</v>
      </c>
      <c r="R1245" s="3" t="str">
        <f t="shared" ca="1" si="259"/>
        <v>10%</v>
      </c>
      <c r="S1245" s="13">
        <f t="shared" ca="1" si="257"/>
        <v>9607.1</v>
      </c>
      <c r="T1245" s="13">
        <f t="shared" ca="1" si="258"/>
        <v>86463.9</v>
      </c>
      <c r="U1245" t="str">
        <f>VLOOKUP(MID(B1245,G1245,F1245-G1245),Department!$A$1:$C$20,2,0)</f>
        <v>Data Engineer</v>
      </c>
      <c r="V1245" t="str">
        <f>VLOOKUP(U1245,Department!$B$1:$C$20,2,0)</f>
        <v>Engineering and Data</v>
      </c>
      <c r="W1245" t="str">
        <f>VLOOKUP(MID(B1245,FIND(":",B1245,F1245+1)+1,2),Employee!$G$1:$H$8,2,0)</f>
        <v>United States Of America</v>
      </c>
    </row>
    <row r="1246" spans="1:23" x14ac:dyDescent="0.35">
      <c r="A1246" t="str">
        <f t="shared" si="247"/>
        <v>EMP-HR-R18-2018</v>
      </c>
      <c r="B1246" t="s">
        <v>1310</v>
      </c>
      <c r="C1246" t="str">
        <f t="shared" si="250"/>
        <v>N20854</v>
      </c>
      <c r="D1246" t="str">
        <f>VLOOKUP(C1246,Employee!$A$1:$B$1803,2,0)</f>
        <v>Isaac Bautista</v>
      </c>
      <c r="E1246" t="str">
        <f>VLOOKUP(MID(B1246,FIND(":",B1246,FIND(":",B1246)+1)+1,1),Employee!$C$1:$D$1803,2)</f>
        <v>Male</v>
      </c>
      <c r="F1246">
        <f t="shared" si="248"/>
        <v>43</v>
      </c>
      <c r="G1246">
        <f t="shared" si="249"/>
        <v>40</v>
      </c>
      <c r="H1246" t="str">
        <f t="shared" si="251"/>
        <v>R18</v>
      </c>
      <c r="I1246" t="str">
        <f>VLOOKUP(V1246,Guide!$B$12:$C$18,2,0)</f>
        <v>HR</v>
      </c>
      <c r="J1246" s="12" t="str">
        <f t="shared" si="252"/>
        <v>C3</v>
      </c>
      <c r="K1246" s="12">
        <v>34065</v>
      </c>
      <c r="L1246" s="12" t="str">
        <f t="shared" si="253"/>
        <v>Millennial</v>
      </c>
      <c r="M1246">
        <f t="shared" ca="1" si="254"/>
        <v>31</v>
      </c>
      <c r="N1246" s="12">
        <v>43363</v>
      </c>
      <c r="O1246" s="14">
        <f t="shared" ca="1" si="255"/>
        <v>6</v>
      </c>
      <c r="P1246" s="13">
        <v>139008</v>
      </c>
      <c r="Q1246" s="13" t="str">
        <f t="shared" ca="1" si="256"/>
        <v>5 - 10 Year</v>
      </c>
      <c r="R1246" s="3" t="str">
        <f t="shared" ca="1" si="259"/>
        <v>10%</v>
      </c>
      <c r="S1246" s="13">
        <f t="shared" ca="1" si="257"/>
        <v>13900.800000000001</v>
      </c>
      <c r="T1246" s="13">
        <f t="shared" ca="1" si="258"/>
        <v>125107.2</v>
      </c>
      <c r="U1246" t="str">
        <f>VLOOKUP(MID(B1246,G1246,F1246-G1246),Department!$A$1:$C$20,2,0)</f>
        <v>HR</v>
      </c>
      <c r="V1246" t="str">
        <f>VLOOKUP(U1246,Department!$B$1:$C$20,2,0)</f>
        <v>HR</v>
      </c>
      <c r="W1246" t="str">
        <f>VLOOKUP(MID(B1246,FIND(":",B1246,F1246+1)+1,2),Employee!$G$1:$H$8,2,0)</f>
        <v>United Kingdom</v>
      </c>
    </row>
    <row r="1247" spans="1:23" x14ac:dyDescent="0.35">
      <c r="A1247" t="str">
        <f t="shared" si="247"/>
        <v>EMP-OPR-R17-2016</v>
      </c>
      <c r="B1247" t="s">
        <v>1311</v>
      </c>
      <c r="C1247" t="str">
        <f t="shared" si="250"/>
        <v>N15588</v>
      </c>
      <c r="D1247" t="str">
        <f>VLOOKUP(C1247,Employee!$A$1:$B$1803,2,0)</f>
        <v>George Hobbs</v>
      </c>
      <c r="E1247" t="str">
        <f>VLOOKUP(MID(B1247,FIND(":",B1247,FIND(":",B1247)+1)+1,1),Employee!$C$1:$D$1803,2)</f>
        <v>Male</v>
      </c>
      <c r="F1247">
        <f t="shared" si="248"/>
        <v>43</v>
      </c>
      <c r="G1247">
        <f t="shared" si="249"/>
        <v>40</v>
      </c>
      <c r="H1247" t="str">
        <f t="shared" si="251"/>
        <v>R17</v>
      </c>
      <c r="I1247" t="str">
        <f>VLOOKUP(V1247,Guide!$B$12:$C$18,2,0)</f>
        <v>OPR</v>
      </c>
      <c r="J1247" s="12" t="str">
        <f t="shared" si="252"/>
        <v>C2</v>
      </c>
      <c r="K1247" s="12">
        <v>34323</v>
      </c>
      <c r="L1247" s="12" t="str">
        <f t="shared" si="253"/>
        <v>Millennial</v>
      </c>
      <c r="M1247">
        <f t="shared" ca="1" si="254"/>
        <v>31</v>
      </c>
      <c r="N1247" s="12">
        <v>42415</v>
      </c>
      <c r="O1247" s="14">
        <f t="shared" ca="1" si="255"/>
        <v>9</v>
      </c>
      <c r="P1247" s="13">
        <v>152402</v>
      </c>
      <c r="Q1247" s="13" t="str">
        <f t="shared" ca="1" si="256"/>
        <v>5 - 10 Year</v>
      </c>
      <c r="R1247" s="3" t="str">
        <f t="shared" ca="1" si="259"/>
        <v>10%</v>
      </c>
      <c r="S1247" s="13">
        <f t="shared" ca="1" si="257"/>
        <v>15240.2</v>
      </c>
      <c r="T1247" s="13">
        <f t="shared" ca="1" si="258"/>
        <v>137161.79999999999</v>
      </c>
      <c r="U1247" t="str">
        <f>VLOOKUP(MID(B1247,G1247,F1247-G1247),Department!$A$1:$C$20,2,0)</f>
        <v>Database Administrator</v>
      </c>
      <c r="V1247" t="str">
        <f>VLOOKUP(U1247,Department!$B$1:$C$20,2,0)</f>
        <v>Operation</v>
      </c>
      <c r="W1247" t="str">
        <f>VLOOKUP(MID(B1247,FIND(":",B1247,F1247+1)+1,2),Employee!$G$1:$H$8,2,0)</f>
        <v>Canada</v>
      </c>
    </row>
    <row r="1248" spans="1:23" x14ac:dyDescent="0.35">
      <c r="A1248" t="str">
        <f t="shared" si="247"/>
        <v>EMP-ENG-R13-2015</v>
      </c>
      <c r="B1248" t="s">
        <v>1312</v>
      </c>
      <c r="C1248" t="str">
        <f t="shared" si="250"/>
        <v>N11994</v>
      </c>
      <c r="D1248" t="str">
        <f>VLOOKUP(C1248,Employee!$A$1:$B$1803,2,0)</f>
        <v>Ophelia Osborne</v>
      </c>
      <c r="E1248" t="str">
        <f>VLOOKUP(MID(B1248,FIND(":",B1248,FIND(":",B1248)+1)+1,1),Employee!$C$1:$D$1803,2)</f>
        <v>Female</v>
      </c>
      <c r="F1248">
        <f t="shared" si="248"/>
        <v>43</v>
      </c>
      <c r="G1248">
        <f t="shared" si="249"/>
        <v>40</v>
      </c>
      <c r="H1248" t="str">
        <f t="shared" si="251"/>
        <v>R13</v>
      </c>
      <c r="I1248" t="str">
        <f>VLOOKUP(V1248,Guide!$B$12:$C$18,2,0)</f>
        <v>ENG</v>
      </c>
      <c r="J1248" s="12" t="str">
        <f t="shared" si="252"/>
        <v>C7</v>
      </c>
      <c r="K1248" s="12">
        <v>32786</v>
      </c>
      <c r="L1248" s="12" t="str">
        <f t="shared" si="253"/>
        <v>Millennial</v>
      </c>
      <c r="M1248">
        <f t="shared" ca="1" si="254"/>
        <v>35</v>
      </c>
      <c r="N1248" s="12">
        <v>42051</v>
      </c>
      <c r="O1248" s="14">
        <f t="shared" ca="1" si="255"/>
        <v>10</v>
      </c>
      <c r="P1248" s="13">
        <v>175323</v>
      </c>
      <c r="Q1248" s="13" t="str">
        <f t="shared" ca="1" si="256"/>
        <v>5 - 10 Year</v>
      </c>
      <c r="R1248" s="3" t="str">
        <f t="shared" ca="1" si="259"/>
        <v>10%</v>
      </c>
      <c r="S1248" s="13">
        <f t="shared" ca="1" si="257"/>
        <v>17532.3</v>
      </c>
      <c r="T1248" s="13">
        <f t="shared" ca="1" si="258"/>
        <v>157790.70000000001</v>
      </c>
      <c r="U1248" t="str">
        <f>VLOOKUP(MID(B1248,G1248,F1248-G1248),Department!$A$1:$C$20,2,0)</f>
        <v>Data Engineer</v>
      </c>
      <c r="V1248" t="str">
        <f>VLOOKUP(U1248,Department!$B$1:$C$20,2,0)</f>
        <v>Engineering and Data</v>
      </c>
      <c r="W1248" t="str">
        <f>VLOOKUP(MID(B1248,FIND(":",B1248,F1248+1)+1,2),Employee!$G$1:$H$8,2,0)</f>
        <v>Argentina</v>
      </c>
    </row>
    <row r="1249" spans="1:23" x14ac:dyDescent="0.35">
      <c r="A1249" t="str">
        <f t="shared" si="247"/>
        <v>EMP-PM-R6-2015</v>
      </c>
      <c r="B1249" t="s">
        <v>1313</v>
      </c>
      <c r="C1249" t="str">
        <f t="shared" si="250"/>
        <v>N12418</v>
      </c>
      <c r="D1249" t="str">
        <f>VLOOKUP(C1249,Employee!$A$1:$B$1803,2,0)</f>
        <v>Otto Wiggins</v>
      </c>
      <c r="E1249" t="str">
        <f>VLOOKUP(MID(B1249,FIND(":",B1249,FIND(":",B1249)+1)+1,1),Employee!$C$1:$D$1803,2)</f>
        <v>Male</v>
      </c>
      <c r="F1249">
        <f t="shared" si="248"/>
        <v>42</v>
      </c>
      <c r="G1249">
        <f t="shared" si="249"/>
        <v>40</v>
      </c>
      <c r="H1249" t="str">
        <f t="shared" si="251"/>
        <v>R6</v>
      </c>
      <c r="I1249" t="str">
        <f>VLOOKUP(V1249,Guide!$B$12:$C$18,2,0)</f>
        <v>PM</v>
      </c>
      <c r="J1249" s="12" t="str">
        <f t="shared" si="252"/>
        <v>C5</v>
      </c>
      <c r="K1249" s="12">
        <v>32210</v>
      </c>
      <c r="L1249" s="12" t="str">
        <f t="shared" si="253"/>
        <v>Millennial</v>
      </c>
      <c r="M1249">
        <f t="shared" ca="1" si="254"/>
        <v>36</v>
      </c>
      <c r="N1249" s="12">
        <v>42201</v>
      </c>
      <c r="O1249" s="14">
        <f t="shared" ca="1" si="255"/>
        <v>9</v>
      </c>
      <c r="P1249" s="13">
        <v>127834</v>
      </c>
      <c r="Q1249" s="13" t="str">
        <f t="shared" ca="1" si="256"/>
        <v>5 - 10 Year</v>
      </c>
      <c r="R1249" s="3" t="str">
        <f t="shared" ca="1" si="259"/>
        <v>10%</v>
      </c>
      <c r="S1249" s="13">
        <f t="shared" ca="1" si="257"/>
        <v>12783.400000000001</v>
      </c>
      <c r="T1249" s="13">
        <f t="shared" ca="1" si="258"/>
        <v>115050.6</v>
      </c>
      <c r="U1249" t="str">
        <f>VLOOKUP(MID(B1249,G1249,F1249-G1249),Department!$A$1:$C$20,2,0)</f>
        <v>UI/UX</v>
      </c>
      <c r="V1249" t="str">
        <f>VLOOKUP(U1249,Department!$B$1:$C$20,2,0)</f>
        <v>Product Management</v>
      </c>
      <c r="W1249" t="str">
        <f>VLOOKUP(MID(B1249,FIND(":",B1249,F1249+1)+1,2),Employee!$G$1:$H$8,2,0)</f>
        <v>Germany</v>
      </c>
    </row>
    <row r="1250" spans="1:23" x14ac:dyDescent="0.35">
      <c r="A1250" t="str">
        <f t="shared" si="247"/>
        <v>EMP-ENG-R7-2018</v>
      </c>
      <c r="B1250" t="s">
        <v>1314</v>
      </c>
      <c r="C1250" t="str">
        <f t="shared" si="250"/>
        <v>N20652</v>
      </c>
      <c r="D1250" t="str">
        <f>VLOOKUP(C1250,Employee!$A$1:$B$1803,2,0)</f>
        <v>Oren Frank</v>
      </c>
      <c r="E1250" t="str">
        <f>VLOOKUP(MID(B1250,FIND(":",B1250,FIND(":",B1250)+1)+1,1),Employee!$C$1:$D$1803,2)</f>
        <v>Male</v>
      </c>
      <c r="F1250">
        <f t="shared" si="248"/>
        <v>42</v>
      </c>
      <c r="G1250">
        <f t="shared" si="249"/>
        <v>40</v>
      </c>
      <c r="H1250" t="str">
        <f t="shared" si="251"/>
        <v>R7</v>
      </c>
      <c r="I1250" t="str">
        <f>VLOOKUP(V1250,Guide!$B$12:$C$18,2,0)</f>
        <v>ENG</v>
      </c>
      <c r="J1250" s="12" t="str">
        <f t="shared" si="252"/>
        <v>C7</v>
      </c>
      <c r="K1250" s="12">
        <v>33079</v>
      </c>
      <c r="L1250" s="12" t="str">
        <f t="shared" si="253"/>
        <v>Millennial</v>
      </c>
      <c r="M1250">
        <f t="shared" ca="1" si="254"/>
        <v>34</v>
      </c>
      <c r="N1250" s="12">
        <v>43318</v>
      </c>
      <c r="O1250" s="14">
        <f t="shared" ca="1" si="255"/>
        <v>6</v>
      </c>
      <c r="P1250" s="13">
        <v>89433</v>
      </c>
      <c r="Q1250" s="13" t="str">
        <f t="shared" ca="1" si="256"/>
        <v>5 - 10 Year</v>
      </c>
      <c r="R1250" s="3" t="str">
        <f t="shared" ca="1" si="259"/>
        <v>10%</v>
      </c>
      <c r="S1250" s="13">
        <f t="shared" ca="1" si="257"/>
        <v>8943.3000000000011</v>
      </c>
      <c r="T1250" s="13">
        <f t="shared" ca="1" si="258"/>
        <v>80489.7</v>
      </c>
      <c r="U1250" t="str">
        <f>VLOOKUP(MID(B1250,G1250,F1250-G1250),Department!$A$1:$C$20,2,0)</f>
        <v>AI Engineer</v>
      </c>
      <c r="V1250" t="str">
        <f>VLOOKUP(U1250,Department!$B$1:$C$20,2,0)</f>
        <v>Engineering and Data</v>
      </c>
      <c r="W1250" t="str">
        <f>VLOOKUP(MID(B1250,FIND(":",B1250,F1250+1)+1,2),Employee!$G$1:$H$8,2,0)</f>
        <v>Argentina</v>
      </c>
    </row>
    <row r="1251" spans="1:23" x14ac:dyDescent="0.35">
      <c r="A1251" t="str">
        <f t="shared" si="247"/>
        <v>EMP-PM-R14-2015</v>
      </c>
      <c r="B1251" t="s">
        <v>1315</v>
      </c>
      <c r="C1251" t="str">
        <f t="shared" si="250"/>
        <v>N14352</v>
      </c>
      <c r="D1251" t="str">
        <f>VLOOKUP(C1251,Employee!$A$1:$B$1803,2,0)</f>
        <v>Delmer Rollins</v>
      </c>
      <c r="E1251" t="str">
        <f>VLOOKUP(MID(B1251,FIND(":",B1251,FIND(":",B1251)+1)+1,1),Employee!$C$1:$D$1803,2)</f>
        <v>Male</v>
      </c>
      <c r="F1251">
        <f t="shared" si="248"/>
        <v>43</v>
      </c>
      <c r="G1251">
        <f t="shared" si="249"/>
        <v>40</v>
      </c>
      <c r="H1251" t="str">
        <f t="shared" si="251"/>
        <v>R14</v>
      </c>
      <c r="I1251" t="str">
        <f>VLOOKUP(V1251,Guide!$B$12:$C$18,2,0)</f>
        <v>PM</v>
      </c>
      <c r="J1251" s="12" t="str">
        <f t="shared" si="252"/>
        <v>C2</v>
      </c>
      <c r="K1251" s="12">
        <v>33064</v>
      </c>
      <c r="L1251" s="12" t="str">
        <f t="shared" si="253"/>
        <v>Millennial</v>
      </c>
      <c r="M1251">
        <f t="shared" ca="1" si="254"/>
        <v>34</v>
      </c>
      <c r="N1251" s="12">
        <v>42156</v>
      </c>
      <c r="O1251" s="14">
        <f t="shared" ca="1" si="255"/>
        <v>9</v>
      </c>
      <c r="P1251" s="13">
        <v>90368</v>
      </c>
      <c r="Q1251" s="13" t="str">
        <f t="shared" ca="1" si="256"/>
        <v>5 - 10 Year</v>
      </c>
      <c r="R1251" s="3" t="str">
        <f t="shared" ca="1" si="259"/>
        <v>10%</v>
      </c>
      <c r="S1251" s="13">
        <f t="shared" ca="1" si="257"/>
        <v>9036.8000000000011</v>
      </c>
      <c r="T1251" s="13">
        <f t="shared" ca="1" si="258"/>
        <v>81331.199999999997</v>
      </c>
      <c r="U1251" t="str">
        <f>VLOOKUP(MID(B1251,G1251,F1251-G1251),Department!$A$1:$C$20,2,0)</f>
        <v>SEO Specialist</v>
      </c>
      <c r="V1251" t="str">
        <f>VLOOKUP(U1251,Department!$B$1:$C$20,2,0)</f>
        <v>Product Management</v>
      </c>
      <c r="W1251" t="str">
        <f>VLOOKUP(MID(B1251,FIND(":",B1251,F1251+1)+1,2),Employee!$G$1:$H$8,2,0)</f>
        <v>Canada</v>
      </c>
    </row>
    <row r="1252" spans="1:23" x14ac:dyDescent="0.35">
      <c r="A1252" t="str">
        <f t="shared" si="247"/>
        <v>EMP-ENG-R13-2019</v>
      </c>
      <c r="B1252" t="s">
        <v>1316</v>
      </c>
      <c r="C1252" t="str">
        <f t="shared" si="250"/>
        <v>N22396</v>
      </c>
      <c r="D1252" t="str">
        <f>VLOOKUP(C1252,Employee!$A$1:$B$1803,2,0)</f>
        <v>Elmo Harrison</v>
      </c>
      <c r="E1252" t="str">
        <f>VLOOKUP(MID(B1252,FIND(":",B1252,FIND(":",B1252)+1)+1,1),Employee!$C$1:$D$1803,2)</f>
        <v>Male</v>
      </c>
      <c r="F1252">
        <f t="shared" si="248"/>
        <v>43</v>
      </c>
      <c r="G1252">
        <f t="shared" si="249"/>
        <v>40</v>
      </c>
      <c r="H1252" t="str">
        <f t="shared" si="251"/>
        <v>R13</v>
      </c>
      <c r="I1252" t="str">
        <f>VLOOKUP(V1252,Guide!$B$12:$C$18,2,0)</f>
        <v>ENG</v>
      </c>
      <c r="J1252" s="12" t="str">
        <f t="shared" si="252"/>
        <v>C1</v>
      </c>
      <c r="K1252" s="12">
        <v>26812</v>
      </c>
      <c r="L1252" s="12" t="str">
        <f t="shared" si="253"/>
        <v>Gen X</v>
      </c>
      <c r="M1252">
        <f t="shared" ca="1" si="254"/>
        <v>51</v>
      </c>
      <c r="N1252" s="12">
        <v>43703</v>
      </c>
      <c r="O1252" s="14">
        <f t="shared" ca="1" si="255"/>
        <v>5</v>
      </c>
      <c r="P1252" s="13">
        <v>358000</v>
      </c>
      <c r="Q1252" s="13" t="str">
        <f t="shared" ca="1" si="256"/>
        <v>5 - 10 Year</v>
      </c>
      <c r="R1252" s="3" t="str">
        <f t="shared" ca="1" si="259"/>
        <v>10%</v>
      </c>
      <c r="S1252" s="13">
        <f t="shared" ca="1" si="257"/>
        <v>35800</v>
      </c>
      <c r="T1252" s="13">
        <f t="shared" ca="1" si="258"/>
        <v>322200</v>
      </c>
      <c r="U1252" t="str">
        <f>VLOOKUP(MID(B1252,G1252,F1252-G1252),Department!$A$1:$C$20,2,0)</f>
        <v>Data Engineer</v>
      </c>
      <c r="V1252" t="str">
        <f>VLOOKUP(U1252,Department!$B$1:$C$20,2,0)</f>
        <v>Engineering and Data</v>
      </c>
      <c r="W1252" t="str">
        <f>VLOOKUP(MID(B1252,FIND(":",B1252,F1252+1)+1,2),Employee!$G$1:$H$8,2,0)</f>
        <v>United States Of America</v>
      </c>
    </row>
    <row r="1253" spans="1:23" x14ac:dyDescent="0.35">
      <c r="A1253" t="str">
        <f t="shared" si="247"/>
        <v>EMP-OPR-R11-2019</v>
      </c>
      <c r="B1253" t="s">
        <v>1317</v>
      </c>
      <c r="C1253" t="str">
        <f t="shared" si="250"/>
        <v>N21787</v>
      </c>
      <c r="D1253" t="str">
        <f>VLOOKUP(C1253,Employee!$A$1:$B$1803,2,0)</f>
        <v>Desiree Contreras</v>
      </c>
      <c r="E1253" t="str">
        <f>VLOOKUP(MID(B1253,FIND(":",B1253,FIND(":",B1253)+1)+1,1),Employee!$C$1:$D$1803,2)</f>
        <v>Female</v>
      </c>
      <c r="F1253">
        <f t="shared" si="248"/>
        <v>43</v>
      </c>
      <c r="G1253">
        <f t="shared" si="249"/>
        <v>40</v>
      </c>
      <c r="H1253" t="str">
        <f t="shared" si="251"/>
        <v>R11</v>
      </c>
      <c r="I1253" t="str">
        <f>VLOOKUP(V1253,Guide!$B$12:$C$18,2,0)</f>
        <v>OPR</v>
      </c>
      <c r="J1253" s="12" t="str">
        <f t="shared" si="252"/>
        <v>C5</v>
      </c>
      <c r="K1253" s="12">
        <v>33843</v>
      </c>
      <c r="L1253" s="12" t="str">
        <f t="shared" si="253"/>
        <v>Millennial</v>
      </c>
      <c r="M1253">
        <f t="shared" ca="1" si="254"/>
        <v>32</v>
      </c>
      <c r="N1253" s="12">
        <v>43591</v>
      </c>
      <c r="O1253" s="14">
        <f t="shared" ca="1" si="255"/>
        <v>5</v>
      </c>
      <c r="P1253" s="13">
        <v>114684</v>
      </c>
      <c r="Q1253" s="13" t="str">
        <f t="shared" ca="1" si="256"/>
        <v>5 - 10 Year</v>
      </c>
      <c r="R1253" s="3" t="str">
        <f t="shared" ca="1" si="259"/>
        <v>10%</v>
      </c>
      <c r="S1253" s="13">
        <f t="shared" ca="1" si="257"/>
        <v>11468.400000000001</v>
      </c>
      <c r="T1253" s="13">
        <f t="shared" ca="1" si="258"/>
        <v>103215.6</v>
      </c>
      <c r="U1253" t="str">
        <f>VLOOKUP(MID(B1253,G1253,F1253-G1253),Department!$A$1:$C$20,2,0)</f>
        <v>Technical Support</v>
      </c>
      <c r="V1253" t="str">
        <f>VLOOKUP(U1253,Department!$B$1:$C$20,2,0)</f>
        <v>Operation</v>
      </c>
      <c r="W1253" t="str">
        <f>VLOOKUP(MID(B1253,FIND(":",B1253,F1253+1)+1,2),Employee!$G$1:$H$8,2,0)</f>
        <v>Germany</v>
      </c>
    </row>
    <row r="1254" spans="1:23" x14ac:dyDescent="0.35">
      <c r="A1254" t="str">
        <f t="shared" si="247"/>
        <v>EMP-PM-R6-2018</v>
      </c>
      <c r="B1254" t="s">
        <v>1318</v>
      </c>
      <c r="C1254" t="str">
        <f t="shared" si="250"/>
        <v>N19832</v>
      </c>
      <c r="D1254" t="str">
        <f>VLOOKUP(C1254,Employee!$A$1:$B$1803,2,0)</f>
        <v>Mac Gutierrez</v>
      </c>
      <c r="E1254" t="str">
        <f>VLOOKUP(MID(B1254,FIND(":",B1254,FIND(":",B1254)+1)+1,1),Employee!$C$1:$D$1803,2)</f>
        <v>Male</v>
      </c>
      <c r="F1254">
        <f t="shared" si="248"/>
        <v>42</v>
      </c>
      <c r="G1254">
        <f t="shared" si="249"/>
        <v>40</v>
      </c>
      <c r="H1254" t="str">
        <f t="shared" si="251"/>
        <v>R6</v>
      </c>
      <c r="I1254" t="str">
        <f>VLOOKUP(V1254,Guide!$B$12:$C$18,2,0)</f>
        <v>PM</v>
      </c>
      <c r="J1254" s="12" t="str">
        <f t="shared" si="252"/>
        <v>C4</v>
      </c>
      <c r="K1254" s="12">
        <v>32998</v>
      </c>
      <c r="L1254" s="12" t="str">
        <f t="shared" si="253"/>
        <v>Millennial</v>
      </c>
      <c r="M1254">
        <f t="shared" ca="1" si="254"/>
        <v>34</v>
      </c>
      <c r="N1254" s="12">
        <v>43132</v>
      </c>
      <c r="O1254" s="14">
        <f t="shared" ca="1" si="255"/>
        <v>7</v>
      </c>
      <c r="P1254" s="13">
        <v>168783</v>
      </c>
      <c r="Q1254" s="13" t="str">
        <f t="shared" ca="1" si="256"/>
        <v>5 - 10 Year</v>
      </c>
      <c r="R1254" s="3" t="str">
        <f t="shared" ca="1" si="259"/>
        <v>10%</v>
      </c>
      <c r="S1254" s="13">
        <f t="shared" ca="1" si="257"/>
        <v>16878.3</v>
      </c>
      <c r="T1254" s="13">
        <f t="shared" ca="1" si="258"/>
        <v>151904.70000000001</v>
      </c>
      <c r="U1254" t="str">
        <f>VLOOKUP(MID(B1254,G1254,F1254-G1254),Department!$A$1:$C$20,2,0)</f>
        <v>UI/UX</v>
      </c>
      <c r="V1254" t="str">
        <f>VLOOKUP(U1254,Department!$B$1:$C$20,2,0)</f>
        <v>Product Management</v>
      </c>
      <c r="W1254" t="str">
        <f>VLOOKUP(MID(B1254,FIND(":",B1254,F1254+1)+1,2),Employee!$G$1:$H$8,2,0)</f>
        <v>Australia</v>
      </c>
    </row>
    <row r="1255" spans="1:23" x14ac:dyDescent="0.35">
      <c r="A1255" t="str">
        <f t="shared" si="247"/>
        <v>EMP-PM-R6-2018</v>
      </c>
      <c r="B1255" t="s">
        <v>1319</v>
      </c>
      <c r="C1255" t="str">
        <f t="shared" si="250"/>
        <v>N20077</v>
      </c>
      <c r="D1255" t="str">
        <f>VLOOKUP(C1255,Employee!$A$1:$B$1803,2,0)</f>
        <v>Marvin Lambert</v>
      </c>
      <c r="E1255" t="str">
        <f>VLOOKUP(MID(B1255,FIND(":",B1255,FIND(":",B1255)+1)+1,1),Employee!$C$1:$D$1803,2)</f>
        <v>Male</v>
      </c>
      <c r="F1255">
        <f t="shared" si="248"/>
        <v>42</v>
      </c>
      <c r="G1255">
        <f t="shared" si="249"/>
        <v>40</v>
      </c>
      <c r="H1255" t="str">
        <f t="shared" si="251"/>
        <v>R6</v>
      </c>
      <c r="I1255" t="str">
        <f>VLOOKUP(V1255,Guide!$B$12:$C$18,2,0)</f>
        <v>PM</v>
      </c>
      <c r="J1255" s="12" t="str">
        <f t="shared" si="252"/>
        <v>C1</v>
      </c>
      <c r="K1255" s="12">
        <v>33858</v>
      </c>
      <c r="L1255" s="12" t="str">
        <f t="shared" si="253"/>
        <v>Millennial</v>
      </c>
      <c r="M1255">
        <f t="shared" ca="1" si="254"/>
        <v>32</v>
      </c>
      <c r="N1255" s="12">
        <v>43206</v>
      </c>
      <c r="O1255" s="14">
        <f t="shared" ca="1" si="255"/>
        <v>6</v>
      </c>
      <c r="P1255" s="13">
        <v>190219</v>
      </c>
      <c r="Q1255" s="13" t="str">
        <f t="shared" ca="1" si="256"/>
        <v>5 - 10 Year</v>
      </c>
      <c r="R1255" s="3" t="str">
        <f t="shared" ca="1" si="259"/>
        <v>10%</v>
      </c>
      <c r="S1255" s="13">
        <f t="shared" ca="1" si="257"/>
        <v>19021.900000000001</v>
      </c>
      <c r="T1255" s="13">
        <f t="shared" ca="1" si="258"/>
        <v>171197.1</v>
      </c>
      <c r="U1255" t="str">
        <f>VLOOKUP(MID(B1255,G1255,F1255-G1255),Department!$A$1:$C$20,2,0)</f>
        <v>UI/UX</v>
      </c>
      <c r="V1255" t="str">
        <f>VLOOKUP(U1255,Department!$B$1:$C$20,2,0)</f>
        <v>Product Management</v>
      </c>
      <c r="W1255" t="str">
        <f>VLOOKUP(MID(B1255,FIND(":",B1255,F1255+1)+1,2),Employee!$G$1:$H$8,2,0)</f>
        <v>United States Of America</v>
      </c>
    </row>
    <row r="1256" spans="1:23" x14ac:dyDescent="0.35">
      <c r="A1256" t="str">
        <f t="shared" si="247"/>
        <v>EMP-OPR-R16-2017</v>
      </c>
      <c r="B1256" t="s">
        <v>1320</v>
      </c>
      <c r="C1256" t="str">
        <f t="shared" si="250"/>
        <v>N18543</v>
      </c>
      <c r="D1256" t="str">
        <f>VLOOKUP(C1256,Employee!$A$1:$B$1803,2,0)</f>
        <v>Rodolfo Holder</v>
      </c>
      <c r="E1256" t="str">
        <f>VLOOKUP(MID(B1256,FIND(":",B1256,FIND(":",B1256)+1)+1,1),Employee!$C$1:$D$1803,2)</f>
        <v>Male</v>
      </c>
      <c r="F1256">
        <f t="shared" si="248"/>
        <v>43</v>
      </c>
      <c r="G1256">
        <f t="shared" si="249"/>
        <v>40</v>
      </c>
      <c r="H1256" t="str">
        <f t="shared" si="251"/>
        <v>R16</v>
      </c>
      <c r="I1256" t="str">
        <f>VLOOKUP(V1256,Guide!$B$12:$C$18,2,0)</f>
        <v>OPR</v>
      </c>
      <c r="J1256" s="12" t="str">
        <f t="shared" si="252"/>
        <v>C1</v>
      </c>
      <c r="K1256" s="12">
        <v>32087</v>
      </c>
      <c r="L1256" s="12" t="str">
        <f t="shared" si="253"/>
        <v>Millennial</v>
      </c>
      <c r="M1256">
        <f t="shared" ca="1" si="254"/>
        <v>37</v>
      </c>
      <c r="N1256" s="12">
        <v>42922</v>
      </c>
      <c r="O1256" s="14">
        <f t="shared" ca="1" si="255"/>
        <v>7</v>
      </c>
      <c r="P1256" s="13">
        <v>200552</v>
      </c>
      <c r="Q1256" s="13" t="str">
        <f t="shared" ca="1" si="256"/>
        <v>5 - 10 Year</v>
      </c>
      <c r="R1256" s="3" t="str">
        <f t="shared" ca="1" si="259"/>
        <v>10%</v>
      </c>
      <c r="S1256" s="13">
        <f t="shared" ca="1" si="257"/>
        <v>20055.2</v>
      </c>
      <c r="T1256" s="13">
        <f t="shared" ca="1" si="258"/>
        <v>180496.8</v>
      </c>
      <c r="U1256" t="str">
        <f>VLOOKUP(MID(B1256,G1256,F1256-G1256),Department!$A$1:$C$20,2,0)</f>
        <v>IT Support</v>
      </c>
      <c r="V1256" t="str">
        <f>VLOOKUP(U1256,Department!$B$1:$C$20,2,0)</f>
        <v>Operation</v>
      </c>
      <c r="W1256" t="str">
        <f>VLOOKUP(MID(B1256,FIND(":",B1256,F1256+1)+1,2),Employee!$G$1:$H$8,2,0)</f>
        <v>United States Of America</v>
      </c>
    </row>
    <row r="1257" spans="1:23" x14ac:dyDescent="0.35">
      <c r="A1257" t="str">
        <f t="shared" si="247"/>
        <v>EMP-SM-R15-2016</v>
      </c>
      <c r="B1257" t="s">
        <v>1321</v>
      </c>
      <c r="C1257" t="str">
        <f t="shared" si="250"/>
        <v>N15856</v>
      </c>
      <c r="D1257" t="str">
        <f>VLOOKUP(C1257,Employee!$A$1:$B$1803,2,0)</f>
        <v>Denver Stephenson</v>
      </c>
      <c r="E1257" t="str">
        <f>VLOOKUP(MID(B1257,FIND(":",B1257,FIND(":",B1257)+1)+1,1),Employee!$C$1:$D$1803,2)</f>
        <v>Male</v>
      </c>
      <c r="F1257">
        <f t="shared" si="248"/>
        <v>43</v>
      </c>
      <c r="G1257">
        <f t="shared" si="249"/>
        <v>40</v>
      </c>
      <c r="H1257" t="str">
        <f t="shared" si="251"/>
        <v>R15</v>
      </c>
      <c r="I1257" t="str">
        <f>VLOOKUP(V1257,Guide!$B$12:$C$18,2,0)</f>
        <v>SM</v>
      </c>
      <c r="J1257" s="12" t="str">
        <f t="shared" si="252"/>
        <v>C5</v>
      </c>
      <c r="K1257" s="12">
        <v>32783</v>
      </c>
      <c r="L1257" s="12" t="str">
        <f t="shared" si="253"/>
        <v>Millennial</v>
      </c>
      <c r="M1257">
        <f t="shared" ca="1" si="254"/>
        <v>35</v>
      </c>
      <c r="N1257" s="12">
        <v>42492</v>
      </c>
      <c r="O1257" s="14">
        <f t="shared" ca="1" si="255"/>
        <v>8</v>
      </c>
      <c r="P1257" s="13">
        <v>113309</v>
      </c>
      <c r="Q1257" s="13" t="str">
        <f t="shared" ca="1" si="256"/>
        <v>5 - 10 Year</v>
      </c>
      <c r="R1257" s="3" t="str">
        <f t="shared" ca="1" si="259"/>
        <v>10%</v>
      </c>
      <c r="S1257" s="13">
        <f t="shared" ca="1" si="257"/>
        <v>11330.900000000001</v>
      </c>
      <c r="T1257" s="13">
        <f t="shared" ca="1" si="258"/>
        <v>101978.1</v>
      </c>
      <c r="U1257" t="str">
        <f>VLOOKUP(MID(B1257,G1257,F1257-G1257),Department!$A$1:$C$20,2,0)</f>
        <v>Sales</v>
      </c>
      <c r="V1257" t="str">
        <f>VLOOKUP(U1257,Department!$B$1:$C$20,2,0)</f>
        <v>Sales and Marketing</v>
      </c>
      <c r="W1257" t="str">
        <f>VLOOKUP(MID(B1257,FIND(":",B1257,F1257+1)+1,2),Employee!$G$1:$H$8,2,0)</f>
        <v>Germany</v>
      </c>
    </row>
    <row r="1258" spans="1:23" x14ac:dyDescent="0.35">
      <c r="A1258" t="str">
        <f t="shared" si="247"/>
        <v>EMP-OPR-R11-2017</v>
      </c>
      <c r="B1258" t="s">
        <v>1322</v>
      </c>
      <c r="C1258" t="str">
        <f t="shared" si="250"/>
        <v>N19122</v>
      </c>
      <c r="D1258" t="str">
        <f>VLOOKUP(C1258,Employee!$A$1:$B$1803,2,0)</f>
        <v>Garth Ali</v>
      </c>
      <c r="E1258" t="str">
        <f>VLOOKUP(MID(B1258,FIND(":",B1258,FIND(":",B1258)+1)+1,1),Employee!$C$1:$D$1803,2)</f>
        <v>Male</v>
      </c>
      <c r="F1258">
        <f t="shared" si="248"/>
        <v>43</v>
      </c>
      <c r="G1258">
        <f t="shared" si="249"/>
        <v>40</v>
      </c>
      <c r="H1258" t="str">
        <f t="shared" si="251"/>
        <v>R11</v>
      </c>
      <c r="I1258" t="str">
        <f>VLOOKUP(V1258,Guide!$B$12:$C$18,2,0)</f>
        <v>OPR</v>
      </c>
      <c r="J1258" s="12" t="str">
        <f t="shared" si="252"/>
        <v>C5</v>
      </c>
      <c r="K1258" s="12">
        <v>33006</v>
      </c>
      <c r="L1258" s="12" t="str">
        <f t="shared" si="253"/>
        <v>Millennial</v>
      </c>
      <c r="M1258">
        <f t="shared" ca="1" si="254"/>
        <v>34</v>
      </c>
      <c r="N1258" s="12">
        <v>43013</v>
      </c>
      <c r="O1258" s="14">
        <f t="shared" ca="1" si="255"/>
        <v>7</v>
      </c>
      <c r="P1258" s="13">
        <v>93973</v>
      </c>
      <c r="Q1258" s="13" t="str">
        <f t="shared" ca="1" si="256"/>
        <v>5 - 10 Year</v>
      </c>
      <c r="R1258" s="3" t="str">
        <f t="shared" ca="1" si="259"/>
        <v>10%</v>
      </c>
      <c r="S1258" s="13">
        <f t="shared" ca="1" si="257"/>
        <v>9397.3000000000011</v>
      </c>
      <c r="T1258" s="13">
        <f t="shared" ca="1" si="258"/>
        <v>84575.7</v>
      </c>
      <c r="U1258" t="str">
        <f>VLOOKUP(MID(B1258,G1258,F1258-G1258),Department!$A$1:$C$20,2,0)</f>
        <v>Technical Support</v>
      </c>
      <c r="V1258" t="str">
        <f>VLOOKUP(U1258,Department!$B$1:$C$20,2,0)</f>
        <v>Operation</v>
      </c>
      <c r="W1258" t="str">
        <f>VLOOKUP(MID(B1258,FIND(":",B1258,F1258+1)+1,2),Employee!$G$1:$H$8,2,0)</f>
        <v>Germany</v>
      </c>
    </row>
    <row r="1259" spans="1:23" x14ac:dyDescent="0.35">
      <c r="A1259" t="str">
        <f t="shared" si="247"/>
        <v>EMP-OPR-R17-2019</v>
      </c>
      <c r="B1259" t="s">
        <v>1323</v>
      </c>
      <c r="C1259" t="str">
        <f t="shared" si="250"/>
        <v>N22290</v>
      </c>
      <c r="D1259" t="str">
        <f>VLOOKUP(C1259,Employee!$A$1:$B$1803,2,0)</f>
        <v>Jolene Blackwell</v>
      </c>
      <c r="E1259" t="str">
        <f>VLOOKUP(MID(B1259,FIND(":",B1259,FIND(":",B1259)+1)+1,1),Employee!$C$1:$D$1803,2)</f>
        <v>Female</v>
      </c>
      <c r="F1259">
        <f t="shared" si="248"/>
        <v>43</v>
      </c>
      <c r="G1259">
        <f t="shared" si="249"/>
        <v>40</v>
      </c>
      <c r="H1259" t="str">
        <f t="shared" si="251"/>
        <v>R17</v>
      </c>
      <c r="I1259" t="str">
        <f>VLOOKUP(V1259,Guide!$B$12:$C$18,2,0)</f>
        <v>OPR</v>
      </c>
      <c r="J1259" s="12" t="str">
        <f t="shared" si="252"/>
        <v>C5</v>
      </c>
      <c r="K1259" s="12">
        <v>34205</v>
      </c>
      <c r="L1259" s="12" t="str">
        <f t="shared" si="253"/>
        <v>Millennial</v>
      </c>
      <c r="M1259">
        <f t="shared" ca="1" si="254"/>
        <v>31</v>
      </c>
      <c r="N1259" s="12">
        <v>43682</v>
      </c>
      <c r="O1259" s="14">
        <f t="shared" ca="1" si="255"/>
        <v>5</v>
      </c>
      <c r="P1259" s="13">
        <v>104133</v>
      </c>
      <c r="Q1259" s="13" t="str">
        <f t="shared" ca="1" si="256"/>
        <v>5 - 10 Year</v>
      </c>
      <c r="R1259" s="3" t="str">
        <f t="shared" ca="1" si="259"/>
        <v>10%</v>
      </c>
      <c r="S1259" s="13">
        <f t="shared" ca="1" si="257"/>
        <v>10413.300000000001</v>
      </c>
      <c r="T1259" s="13">
        <f t="shared" ca="1" si="258"/>
        <v>93719.7</v>
      </c>
      <c r="U1259" t="str">
        <f>VLOOKUP(MID(B1259,G1259,F1259-G1259),Department!$A$1:$C$20,2,0)</f>
        <v>Database Administrator</v>
      </c>
      <c r="V1259" t="str">
        <f>VLOOKUP(U1259,Department!$B$1:$C$20,2,0)</f>
        <v>Operation</v>
      </c>
      <c r="W1259" t="str">
        <f>VLOOKUP(MID(B1259,FIND(":",B1259,F1259+1)+1,2),Employee!$G$1:$H$8,2,0)</f>
        <v>Germany</v>
      </c>
    </row>
    <row r="1260" spans="1:23" x14ac:dyDescent="0.35">
      <c r="A1260" t="str">
        <f t="shared" si="247"/>
        <v>EMP-ENG-R3-2019</v>
      </c>
      <c r="B1260" t="s">
        <v>1324</v>
      </c>
      <c r="C1260" t="str">
        <f t="shared" si="250"/>
        <v>N21647</v>
      </c>
      <c r="D1260" t="str">
        <f>VLOOKUP(C1260,Employee!$A$1:$B$1803,2,0)</f>
        <v>Judson Mckay</v>
      </c>
      <c r="E1260" t="str">
        <f>VLOOKUP(MID(B1260,FIND(":",B1260,FIND(":",B1260)+1)+1,1),Employee!$C$1:$D$1803,2)</f>
        <v>Male</v>
      </c>
      <c r="F1260">
        <f t="shared" si="248"/>
        <v>42</v>
      </c>
      <c r="G1260">
        <f t="shared" si="249"/>
        <v>40</v>
      </c>
      <c r="H1260" t="str">
        <f t="shared" si="251"/>
        <v>R3</v>
      </c>
      <c r="I1260" t="str">
        <f>VLOOKUP(V1260,Guide!$B$12:$C$18,2,0)</f>
        <v>ENG</v>
      </c>
      <c r="J1260" s="12" t="str">
        <f t="shared" si="252"/>
        <v>C1</v>
      </c>
      <c r="K1260" s="12">
        <v>33018</v>
      </c>
      <c r="L1260" s="12" t="str">
        <f t="shared" si="253"/>
        <v>Millennial</v>
      </c>
      <c r="M1260">
        <f t="shared" ca="1" si="254"/>
        <v>34</v>
      </c>
      <c r="N1260" s="12">
        <v>43556</v>
      </c>
      <c r="O1260" s="14">
        <f t="shared" ca="1" si="255"/>
        <v>5</v>
      </c>
      <c r="P1260" s="13">
        <v>94555</v>
      </c>
      <c r="Q1260" s="13" t="str">
        <f t="shared" ca="1" si="256"/>
        <v>5 - 10 Year</v>
      </c>
      <c r="R1260" s="3" t="str">
        <f t="shared" ca="1" si="259"/>
        <v>10%</v>
      </c>
      <c r="S1260" s="13">
        <f t="shared" ca="1" si="257"/>
        <v>9455.5</v>
      </c>
      <c r="T1260" s="13">
        <f t="shared" ca="1" si="258"/>
        <v>85099.5</v>
      </c>
      <c r="U1260" t="str">
        <f>VLOOKUP(MID(B1260,G1260,F1260-G1260),Department!$A$1:$C$20,2,0)</f>
        <v>Software Quality Assurance</v>
      </c>
      <c r="V1260" t="str">
        <f>VLOOKUP(U1260,Department!$B$1:$C$20,2,0)</f>
        <v>Engineering and Data</v>
      </c>
      <c r="W1260" t="str">
        <f>VLOOKUP(MID(B1260,FIND(":",B1260,F1260+1)+1,2),Employee!$G$1:$H$8,2,0)</f>
        <v>United States Of America</v>
      </c>
    </row>
    <row r="1261" spans="1:23" x14ac:dyDescent="0.35">
      <c r="A1261" t="str">
        <f t="shared" si="247"/>
        <v>EMP-PM-R6-2019</v>
      </c>
      <c r="B1261" t="s">
        <v>1325</v>
      </c>
      <c r="C1261" t="str">
        <f t="shared" si="250"/>
        <v>N21399</v>
      </c>
      <c r="D1261" t="str">
        <f>VLOOKUP(C1261,Employee!$A$1:$B$1803,2,0)</f>
        <v>Elliot Bowen</v>
      </c>
      <c r="E1261" t="str">
        <f>VLOOKUP(MID(B1261,FIND(":",B1261,FIND(":",B1261)+1)+1,1),Employee!$C$1:$D$1803,2)</f>
        <v>Male</v>
      </c>
      <c r="F1261">
        <f t="shared" si="248"/>
        <v>42</v>
      </c>
      <c r="G1261">
        <f t="shared" si="249"/>
        <v>40</v>
      </c>
      <c r="H1261" t="str">
        <f t="shared" si="251"/>
        <v>R6</v>
      </c>
      <c r="I1261" t="str">
        <f>VLOOKUP(V1261,Guide!$B$12:$C$18,2,0)</f>
        <v>PM</v>
      </c>
      <c r="J1261" s="12" t="str">
        <f t="shared" si="252"/>
        <v>C1</v>
      </c>
      <c r="K1261" s="12">
        <v>34222</v>
      </c>
      <c r="L1261" s="12" t="str">
        <f t="shared" si="253"/>
        <v>Millennial</v>
      </c>
      <c r="M1261">
        <f t="shared" ca="1" si="254"/>
        <v>31</v>
      </c>
      <c r="N1261" s="12">
        <v>43486</v>
      </c>
      <c r="O1261" s="14">
        <f t="shared" ca="1" si="255"/>
        <v>6</v>
      </c>
      <c r="P1261" s="13">
        <v>117271</v>
      </c>
      <c r="Q1261" s="13" t="str">
        <f t="shared" ca="1" si="256"/>
        <v>5 - 10 Year</v>
      </c>
      <c r="R1261" s="3" t="str">
        <f t="shared" ca="1" si="259"/>
        <v>10%</v>
      </c>
      <c r="S1261" s="13">
        <f t="shared" ca="1" si="257"/>
        <v>11727.1</v>
      </c>
      <c r="T1261" s="13">
        <f t="shared" ca="1" si="258"/>
        <v>105543.9</v>
      </c>
      <c r="U1261" t="str">
        <f>VLOOKUP(MID(B1261,G1261,F1261-G1261),Department!$A$1:$C$20,2,0)</f>
        <v>UI/UX</v>
      </c>
      <c r="V1261" t="str">
        <f>VLOOKUP(U1261,Department!$B$1:$C$20,2,0)</f>
        <v>Product Management</v>
      </c>
      <c r="W1261" t="str">
        <f>VLOOKUP(MID(B1261,FIND(":",B1261,F1261+1)+1,2),Employee!$G$1:$H$8,2,0)</f>
        <v>United States Of America</v>
      </c>
    </row>
    <row r="1262" spans="1:23" x14ac:dyDescent="0.35">
      <c r="A1262" t="str">
        <f t="shared" si="247"/>
        <v>EMP-OPR-R17-2019</v>
      </c>
      <c r="B1262" t="s">
        <v>1326</v>
      </c>
      <c r="C1262" t="str">
        <f t="shared" si="250"/>
        <v>N21642</v>
      </c>
      <c r="D1262" t="str">
        <f>VLOOKUP(C1262,Employee!$A$1:$B$1803,2,0)</f>
        <v>Houston Olsen</v>
      </c>
      <c r="E1262" t="str">
        <f>VLOOKUP(MID(B1262,FIND(":",B1262,FIND(":",B1262)+1)+1,1),Employee!$C$1:$D$1803,2)</f>
        <v>Male</v>
      </c>
      <c r="F1262">
        <f t="shared" si="248"/>
        <v>43</v>
      </c>
      <c r="G1262">
        <f t="shared" si="249"/>
        <v>40</v>
      </c>
      <c r="H1262" t="str">
        <f t="shared" si="251"/>
        <v>R17</v>
      </c>
      <c r="I1262" t="str">
        <f>VLOOKUP(V1262,Guide!$B$12:$C$18,2,0)</f>
        <v>OPR</v>
      </c>
      <c r="J1262" s="12" t="str">
        <f t="shared" si="252"/>
        <v>C3</v>
      </c>
      <c r="K1262" s="12">
        <v>33536</v>
      </c>
      <c r="L1262" s="12" t="str">
        <f t="shared" si="253"/>
        <v>Millennial</v>
      </c>
      <c r="M1262">
        <f t="shared" ca="1" si="254"/>
        <v>33</v>
      </c>
      <c r="N1262" s="12">
        <v>43556</v>
      </c>
      <c r="O1262" s="14">
        <f t="shared" ca="1" si="255"/>
        <v>5</v>
      </c>
      <c r="P1262" s="13">
        <v>134162</v>
      </c>
      <c r="Q1262" s="13" t="str">
        <f t="shared" ca="1" si="256"/>
        <v>5 - 10 Year</v>
      </c>
      <c r="R1262" s="3" t="str">
        <f t="shared" ca="1" si="259"/>
        <v>10%</v>
      </c>
      <c r="S1262" s="13">
        <f t="shared" ca="1" si="257"/>
        <v>13416.2</v>
      </c>
      <c r="T1262" s="13">
        <f t="shared" ca="1" si="258"/>
        <v>120745.8</v>
      </c>
      <c r="U1262" t="str">
        <f>VLOOKUP(MID(B1262,G1262,F1262-G1262),Department!$A$1:$C$20,2,0)</f>
        <v>Database Administrator</v>
      </c>
      <c r="V1262" t="str">
        <f>VLOOKUP(U1262,Department!$B$1:$C$20,2,0)</f>
        <v>Operation</v>
      </c>
      <c r="W1262" t="str">
        <f>VLOOKUP(MID(B1262,FIND(":",B1262,F1262+1)+1,2),Employee!$G$1:$H$8,2,0)</f>
        <v>United Kingdom</v>
      </c>
    </row>
    <row r="1263" spans="1:23" x14ac:dyDescent="0.35">
      <c r="A1263" t="str">
        <f t="shared" si="247"/>
        <v>EMP-ENG-R3-2018</v>
      </c>
      <c r="B1263" t="s">
        <v>1327</v>
      </c>
      <c r="C1263" t="str">
        <f t="shared" si="250"/>
        <v>N20728</v>
      </c>
      <c r="D1263" t="str">
        <f>VLOOKUP(C1263,Employee!$A$1:$B$1803,2,0)</f>
        <v>Efrain Bruce</v>
      </c>
      <c r="E1263" t="str">
        <f>VLOOKUP(MID(B1263,FIND(":",B1263,FIND(":",B1263)+1)+1,1),Employee!$C$1:$D$1803,2)</f>
        <v>Male</v>
      </c>
      <c r="F1263">
        <f t="shared" si="248"/>
        <v>42</v>
      </c>
      <c r="G1263">
        <f t="shared" si="249"/>
        <v>40</v>
      </c>
      <c r="H1263" t="str">
        <f t="shared" si="251"/>
        <v>R3</v>
      </c>
      <c r="I1263" t="str">
        <f>VLOOKUP(V1263,Guide!$B$12:$C$18,2,0)</f>
        <v>ENG</v>
      </c>
      <c r="J1263" s="12" t="str">
        <f t="shared" si="252"/>
        <v>C4</v>
      </c>
      <c r="K1263" s="12">
        <v>33487</v>
      </c>
      <c r="L1263" s="12" t="str">
        <f t="shared" si="253"/>
        <v>Millennial</v>
      </c>
      <c r="M1263">
        <f t="shared" ca="1" si="254"/>
        <v>33</v>
      </c>
      <c r="N1263" s="12">
        <v>43335</v>
      </c>
      <c r="O1263" s="14">
        <f t="shared" ca="1" si="255"/>
        <v>6</v>
      </c>
      <c r="P1263" s="13">
        <v>128395</v>
      </c>
      <c r="Q1263" s="13" t="str">
        <f t="shared" ca="1" si="256"/>
        <v>5 - 10 Year</v>
      </c>
      <c r="R1263" s="3" t="str">
        <f t="shared" ca="1" si="259"/>
        <v>10%</v>
      </c>
      <c r="S1263" s="13">
        <f t="shared" ca="1" si="257"/>
        <v>12839.5</v>
      </c>
      <c r="T1263" s="13">
        <f t="shared" ca="1" si="258"/>
        <v>115555.5</v>
      </c>
      <c r="U1263" t="str">
        <f>VLOOKUP(MID(B1263,G1263,F1263-G1263),Department!$A$1:$C$20,2,0)</f>
        <v>Software Quality Assurance</v>
      </c>
      <c r="V1263" t="str">
        <f>VLOOKUP(U1263,Department!$B$1:$C$20,2,0)</f>
        <v>Engineering and Data</v>
      </c>
      <c r="W1263" t="str">
        <f>VLOOKUP(MID(B1263,FIND(":",B1263,F1263+1)+1,2),Employee!$G$1:$H$8,2,0)</f>
        <v>Australia</v>
      </c>
    </row>
    <row r="1264" spans="1:23" x14ac:dyDescent="0.35">
      <c r="A1264" t="str">
        <f t="shared" si="247"/>
        <v>EMP-ENG-R12-2019</v>
      </c>
      <c r="B1264" t="s">
        <v>1328</v>
      </c>
      <c r="C1264" t="str">
        <f t="shared" si="250"/>
        <v>N21611</v>
      </c>
      <c r="D1264" t="str">
        <f>VLOOKUP(C1264,Employee!$A$1:$B$1803,2,0)</f>
        <v>Dorsey Blankenship</v>
      </c>
      <c r="E1264" t="str">
        <f>VLOOKUP(MID(B1264,FIND(":",B1264,FIND(":",B1264)+1)+1,1),Employee!$C$1:$D$1803,2)</f>
        <v>Male</v>
      </c>
      <c r="F1264">
        <f t="shared" si="248"/>
        <v>43</v>
      </c>
      <c r="G1264">
        <f t="shared" si="249"/>
        <v>40</v>
      </c>
      <c r="H1264" t="str">
        <f t="shared" si="251"/>
        <v>R12</v>
      </c>
      <c r="I1264" t="str">
        <f>VLOOKUP(V1264,Guide!$B$12:$C$18,2,0)</f>
        <v>ENG</v>
      </c>
      <c r="J1264" s="12" t="str">
        <f t="shared" si="252"/>
        <v>C4</v>
      </c>
      <c r="K1264" s="12">
        <v>33279</v>
      </c>
      <c r="L1264" s="12" t="str">
        <f t="shared" si="253"/>
        <v>Millennial</v>
      </c>
      <c r="M1264">
        <f t="shared" ca="1" si="254"/>
        <v>34</v>
      </c>
      <c r="N1264" s="12">
        <v>43549</v>
      </c>
      <c r="O1264" s="14">
        <f t="shared" ca="1" si="255"/>
        <v>5</v>
      </c>
      <c r="P1264" s="13">
        <v>115861</v>
      </c>
      <c r="Q1264" s="13" t="str">
        <f t="shared" ca="1" si="256"/>
        <v>5 - 10 Year</v>
      </c>
      <c r="R1264" s="3" t="str">
        <f t="shared" ca="1" si="259"/>
        <v>10%</v>
      </c>
      <c r="S1264" s="13">
        <f t="shared" ca="1" si="257"/>
        <v>11586.1</v>
      </c>
      <c r="T1264" s="13">
        <f t="shared" ca="1" si="258"/>
        <v>104274.9</v>
      </c>
      <c r="U1264" t="str">
        <f>VLOOKUP(MID(B1264,G1264,F1264-G1264),Department!$A$1:$C$20,2,0)</f>
        <v>Data Analyst</v>
      </c>
      <c r="V1264" t="str">
        <f>VLOOKUP(U1264,Department!$B$1:$C$20,2,0)</f>
        <v>Engineering and Data</v>
      </c>
      <c r="W1264" t="str">
        <f>VLOOKUP(MID(B1264,FIND(":",B1264,F1264+1)+1,2),Employee!$G$1:$H$8,2,0)</f>
        <v>Australia</v>
      </c>
    </row>
    <row r="1265" spans="1:23" x14ac:dyDescent="0.35">
      <c r="A1265" t="str">
        <f t="shared" si="247"/>
        <v>EMP-HR-R18-2019</v>
      </c>
      <c r="B1265" t="s">
        <v>1329</v>
      </c>
      <c r="C1265" t="str">
        <f t="shared" si="250"/>
        <v>N22204</v>
      </c>
      <c r="D1265" t="str">
        <f>VLOOKUP(C1265,Employee!$A$1:$B$1803,2,0)</f>
        <v>Odis Meadows</v>
      </c>
      <c r="E1265" t="str">
        <f>VLOOKUP(MID(B1265,FIND(":",B1265,FIND(":",B1265)+1)+1,1),Employee!$C$1:$D$1803,2)</f>
        <v>Male</v>
      </c>
      <c r="F1265">
        <f t="shared" si="248"/>
        <v>43</v>
      </c>
      <c r="G1265">
        <f t="shared" si="249"/>
        <v>40</v>
      </c>
      <c r="H1265" t="str">
        <f t="shared" si="251"/>
        <v>R18</v>
      </c>
      <c r="I1265" t="str">
        <f>VLOOKUP(V1265,Guide!$B$12:$C$18,2,0)</f>
        <v>HR</v>
      </c>
      <c r="J1265" s="12" t="str">
        <f t="shared" si="252"/>
        <v>C4</v>
      </c>
      <c r="K1265" s="12">
        <v>34157</v>
      </c>
      <c r="L1265" s="12" t="str">
        <f t="shared" si="253"/>
        <v>Millennial</v>
      </c>
      <c r="M1265">
        <f t="shared" ca="1" si="254"/>
        <v>31</v>
      </c>
      <c r="N1265" s="12">
        <v>43664</v>
      </c>
      <c r="O1265" s="14">
        <f t="shared" ca="1" si="255"/>
        <v>5</v>
      </c>
      <c r="P1265" s="13">
        <v>95681</v>
      </c>
      <c r="Q1265" s="13" t="str">
        <f t="shared" ca="1" si="256"/>
        <v>5 - 10 Year</v>
      </c>
      <c r="R1265" s="3" t="str">
        <f t="shared" ca="1" si="259"/>
        <v>10%</v>
      </c>
      <c r="S1265" s="13">
        <f t="shared" ca="1" si="257"/>
        <v>9568.1</v>
      </c>
      <c r="T1265" s="13">
        <f t="shared" ca="1" si="258"/>
        <v>86112.9</v>
      </c>
      <c r="U1265" t="str">
        <f>VLOOKUP(MID(B1265,G1265,F1265-G1265),Department!$A$1:$C$20,2,0)</f>
        <v>HR</v>
      </c>
      <c r="V1265" t="str">
        <f>VLOOKUP(U1265,Department!$B$1:$C$20,2,0)</f>
        <v>HR</v>
      </c>
      <c r="W1265" t="str">
        <f>VLOOKUP(MID(B1265,FIND(":",B1265,F1265+1)+1,2),Employee!$G$1:$H$8,2,0)</f>
        <v>Australia</v>
      </c>
    </row>
    <row r="1266" spans="1:23" x14ac:dyDescent="0.35">
      <c r="A1266" t="str">
        <f t="shared" si="247"/>
        <v>EMP-SM-R9-2019</v>
      </c>
      <c r="B1266" t="s">
        <v>1330</v>
      </c>
      <c r="C1266" t="str">
        <f t="shared" si="250"/>
        <v>N21716</v>
      </c>
      <c r="D1266" t="str">
        <f>VLOOKUP(C1266,Employee!$A$1:$B$1803,2,0)</f>
        <v>Earnestine Mckay</v>
      </c>
      <c r="E1266" t="str">
        <f>VLOOKUP(MID(B1266,FIND(":",B1266,FIND(":",B1266)+1)+1,1),Employee!$C$1:$D$1803,2)</f>
        <v>Female</v>
      </c>
      <c r="F1266">
        <f t="shared" si="248"/>
        <v>42</v>
      </c>
      <c r="G1266">
        <f t="shared" si="249"/>
        <v>40</v>
      </c>
      <c r="H1266" t="str">
        <f t="shared" si="251"/>
        <v>R9</v>
      </c>
      <c r="I1266" t="str">
        <f>VLOOKUP(V1266,Guide!$B$12:$C$18,2,0)</f>
        <v>SM</v>
      </c>
      <c r="J1266" s="12" t="str">
        <f t="shared" si="252"/>
        <v>C3</v>
      </c>
      <c r="K1266" s="12">
        <v>34080</v>
      </c>
      <c r="L1266" s="12" t="str">
        <f t="shared" si="253"/>
        <v>Millennial</v>
      </c>
      <c r="M1266">
        <f t="shared" ca="1" si="254"/>
        <v>31</v>
      </c>
      <c r="N1266" s="12">
        <v>43577</v>
      </c>
      <c r="O1266" s="14">
        <f t="shared" ca="1" si="255"/>
        <v>5</v>
      </c>
      <c r="P1266" s="13">
        <v>119984</v>
      </c>
      <c r="Q1266" s="13" t="str">
        <f t="shared" ca="1" si="256"/>
        <v>5 - 10 Year</v>
      </c>
      <c r="R1266" s="3" t="str">
        <f t="shared" ca="1" si="259"/>
        <v>10%</v>
      </c>
      <c r="S1266" s="13">
        <f t="shared" ca="1" si="257"/>
        <v>11998.400000000001</v>
      </c>
      <c r="T1266" s="13">
        <f t="shared" ca="1" si="258"/>
        <v>107985.60000000001</v>
      </c>
      <c r="U1266" t="str">
        <f>VLOOKUP(MID(B1266,G1266,F1266-G1266),Department!$A$1:$C$20,2,0)</f>
        <v xml:space="preserve">Presales </v>
      </c>
      <c r="V1266" t="str">
        <f>VLOOKUP(U1266,Department!$B$1:$C$20,2,0)</f>
        <v>Sales and Marketing</v>
      </c>
      <c r="W1266" t="str">
        <f>VLOOKUP(MID(B1266,FIND(":",B1266,F1266+1)+1,2),Employee!$G$1:$H$8,2,0)</f>
        <v>United Kingdom</v>
      </c>
    </row>
    <row r="1267" spans="1:23" x14ac:dyDescent="0.35">
      <c r="A1267" t="str">
        <f t="shared" si="247"/>
        <v>EMP-ENG-R12-2017</v>
      </c>
      <c r="B1267" t="s">
        <v>1331</v>
      </c>
      <c r="C1267" t="str">
        <f t="shared" si="250"/>
        <v>N18103</v>
      </c>
      <c r="D1267" t="str">
        <f>VLOOKUP(C1267,Employee!$A$1:$B$1803,2,0)</f>
        <v>Rosella Byrd</v>
      </c>
      <c r="E1267" t="str">
        <f>VLOOKUP(MID(B1267,FIND(":",B1267,FIND(":",B1267)+1)+1,1),Employee!$C$1:$D$1803,2)</f>
        <v>Female</v>
      </c>
      <c r="F1267">
        <f t="shared" si="248"/>
        <v>43</v>
      </c>
      <c r="G1267">
        <f t="shared" si="249"/>
        <v>40</v>
      </c>
      <c r="H1267" t="str">
        <f t="shared" si="251"/>
        <v>R12</v>
      </c>
      <c r="I1267" t="str">
        <f>VLOOKUP(V1267,Guide!$B$12:$C$18,2,0)</f>
        <v>ENG</v>
      </c>
      <c r="J1267" s="12" t="str">
        <f t="shared" si="252"/>
        <v>C1</v>
      </c>
      <c r="K1267" s="12">
        <v>34120</v>
      </c>
      <c r="L1267" s="12" t="str">
        <f t="shared" si="253"/>
        <v>Millennial</v>
      </c>
      <c r="M1267">
        <f t="shared" ca="1" si="254"/>
        <v>31</v>
      </c>
      <c r="N1267" s="12">
        <v>42873</v>
      </c>
      <c r="O1267" s="14">
        <f t="shared" ca="1" si="255"/>
        <v>7</v>
      </c>
      <c r="P1267" s="13">
        <v>73083</v>
      </c>
      <c r="Q1267" s="13" t="str">
        <f t="shared" ca="1" si="256"/>
        <v>5 - 10 Year</v>
      </c>
      <c r="R1267" s="3" t="str">
        <f t="shared" ca="1" si="259"/>
        <v>10%</v>
      </c>
      <c r="S1267" s="13">
        <f t="shared" ca="1" si="257"/>
        <v>7308.3</v>
      </c>
      <c r="T1267" s="13">
        <f t="shared" ca="1" si="258"/>
        <v>65774.7</v>
      </c>
      <c r="U1267" t="str">
        <f>VLOOKUP(MID(B1267,G1267,F1267-G1267),Department!$A$1:$C$20,2,0)</f>
        <v>Data Analyst</v>
      </c>
      <c r="V1267" t="str">
        <f>VLOOKUP(U1267,Department!$B$1:$C$20,2,0)</f>
        <v>Engineering and Data</v>
      </c>
      <c r="W1267" t="str">
        <f>VLOOKUP(MID(B1267,FIND(":",B1267,F1267+1)+1,2),Employee!$G$1:$H$8,2,0)</f>
        <v>United States Of America</v>
      </c>
    </row>
    <row r="1268" spans="1:23" x14ac:dyDescent="0.35">
      <c r="A1268" t="str">
        <f t="shared" si="247"/>
        <v>EMP-ENG-R13-2019</v>
      </c>
      <c r="B1268" t="s">
        <v>1332</v>
      </c>
      <c r="C1268" t="str">
        <f t="shared" si="250"/>
        <v>N22455</v>
      </c>
      <c r="D1268" t="str">
        <f>VLOOKUP(C1268,Employee!$A$1:$B$1803,2,0)</f>
        <v>Elijah Austin</v>
      </c>
      <c r="E1268" t="str">
        <f>VLOOKUP(MID(B1268,FIND(":",B1268,FIND(":",B1268)+1)+1,1),Employee!$C$1:$D$1803,2)</f>
        <v>Male</v>
      </c>
      <c r="F1268">
        <f t="shared" si="248"/>
        <v>43</v>
      </c>
      <c r="G1268">
        <f t="shared" si="249"/>
        <v>40</v>
      </c>
      <c r="H1268" t="str">
        <f t="shared" si="251"/>
        <v>R13</v>
      </c>
      <c r="I1268" t="str">
        <f>VLOOKUP(V1268,Guide!$B$12:$C$18,2,0)</f>
        <v>ENG</v>
      </c>
      <c r="J1268" s="12" t="str">
        <f t="shared" si="252"/>
        <v>C3</v>
      </c>
      <c r="K1268" s="12">
        <v>34472</v>
      </c>
      <c r="L1268" s="12" t="str">
        <f t="shared" si="253"/>
        <v>Millennial</v>
      </c>
      <c r="M1268">
        <f t="shared" ca="1" si="254"/>
        <v>30</v>
      </c>
      <c r="N1268" s="12">
        <v>43717</v>
      </c>
      <c r="O1268" s="14">
        <f t="shared" ca="1" si="255"/>
        <v>5</v>
      </c>
      <c r="P1268" s="13">
        <v>114686</v>
      </c>
      <c r="Q1268" s="13" t="str">
        <f t="shared" ca="1" si="256"/>
        <v>5 - 10 Year</v>
      </c>
      <c r="R1268" s="3" t="str">
        <f t="shared" ca="1" si="259"/>
        <v>10%</v>
      </c>
      <c r="S1268" s="13">
        <f t="shared" ca="1" si="257"/>
        <v>11468.6</v>
      </c>
      <c r="T1268" s="13">
        <f t="shared" ca="1" si="258"/>
        <v>103217.4</v>
      </c>
      <c r="U1268" t="str">
        <f>VLOOKUP(MID(B1268,G1268,F1268-G1268),Department!$A$1:$C$20,2,0)</f>
        <v>Data Engineer</v>
      </c>
      <c r="V1268" t="str">
        <f>VLOOKUP(U1268,Department!$B$1:$C$20,2,0)</f>
        <v>Engineering and Data</v>
      </c>
      <c r="W1268" t="str">
        <f>VLOOKUP(MID(B1268,FIND(":",B1268,F1268+1)+1,2),Employee!$G$1:$H$8,2,0)</f>
        <v>United Kingdom</v>
      </c>
    </row>
    <row r="1269" spans="1:23" x14ac:dyDescent="0.35">
      <c r="A1269" t="str">
        <f t="shared" si="247"/>
        <v>EMP-PM-R6-2017</v>
      </c>
      <c r="B1269" t="s">
        <v>1333</v>
      </c>
      <c r="C1269" t="str">
        <f t="shared" si="250"/>
        <v>N18863</v>
      </c>
      <c r="D1269" t="str">
        <f>VLOOKUP(C1269,Employee!$A$1:$B$1803,2,0)</f>
        <v>Gavin Andrade</v>
      </c>
      <c r="E1269" t="str">
        <f>VLOOKUP(MID(B1269,FIND(":",B1269,FIND(":",B1269)+1)+1,1),Employee!$C$1:$D$1803,2)</f>
        <v>Male</v>
      </c>
      <c r="F1269">
        <f t="shared" si="248"/>
        <v>42</v>
      </c>
      <c r="G1269">
        <f t="shared" si="249"/>
        <v>40</v>
      </c>
      <c r="H1269" t="str">
        <f t="shared" si="251"/>
        <v>R6</v>
      </c>
      <c r="I1269" t="str">
        <f>VLOOKUP(V1269,Guide!$B$12:$C$18,2,0)</f>
        <v>PM</v>
      </c>
      <c r="J1269" s="12" t="str">
        <f t="shared" si="252"/>
        <v>C4</v>
      </c>
      <c r="K1269" s="12">
        <v>33025</v>
      </c>
      <c r="L1269" s="12" t="str">
        <f t="shared" si="253"/>
        <v>Millennial</v>
      </c>
      <c r="M1269">
        <f t="shared" ca="1" si="254"/>
        <v>34</v>
      </c>
      <c r="N1269" s="12">
        <v>42971</v>
      </c>
      <c r="O1269" s="14">
        <f t="shared" ca="1" si="255"/>
        <v>7</v>
      </c>
      <c r="P1269" s="13">
        <v>232542</v>
      </c>
      <c r="Q1269" s="13" t="str">
        <f t="shared" ca="1" si="256"/>
        <v>5 - 10 Year</v>
      </c>
      <c r="R1269" s="3" t="str">
        <f t="shared" ca="1" si="259"/>
        <v>10%</v>
      </c>
      <c r="S1269" s="13">
        <f t="shared" ca="1" si="257"/>
        <v>23254.2</v>
      </c>
      <c r="T1269" s="13">
        <f t="shared" ca="1" si="258"/>
        <v>209287.8</v>
      </c>
      <c r="U1269" t="str">
        <f>VLOOKUP(MID(B1269,G1269,F1269-G1269),Department!$A$1:$C$20,2,0)</f>
        <v>UI/UX</v>
      </c>
      <c r="V1269" t="str">
        <f>VLOOKUP(U1269,Department!$B$1:$C$20,2,0)</f>
        <v>Product Management</v>
      </c>
      <c r="W1269" t="str">
        <f>VLOOKUP(MID(B1269,FIND(":",B1269,F1269+1)+1,2),Employee!$G$1:$H$8,2,0)</f>
        <v>Australia</v>
      </c>
    </row>
    <row r="1270" spans="1:23" x14ac:dyDescent="0.35">
      <c r="A1270" t="str">
        <f t="shared" si="247"/>
        <v>EMP-SM-R9-2018</v>
      </c>
      <c r="B1270" t="s">
        <v>1334</v>
      </c>
      <c r="C1270" t="str">
        <f t="shared" si="250"/>
        <v>N20646</v>
      </c>
      <c r="D1270" t="str">
        <f>VLOOKUP(C1270,Employee!$A$1:$B$1803,2,0)</f>
        <v>Natasha Ford</v>
      </c>
      <c r="E1270" t="str">
        <f>VLOOKUP(MID(B1270,FIND(":",B1270,FIND(":",B1270)+1)+1,1),Employee!$C$1:$D$1803,2)</f>
        <v>Female</v>
      </c>
      <c r="F1270">
        <f t="shared" si="248"/>
        <v>42</v>
      </c>
      <c r="G1270">
        <f t="shared" si="249"/>
        <v>40</v>
      </c>
      <c r="H1270" t="str">
        <f t="shared" si="251"/>
        <v>R9</v>
      </c>
      <c r="I1270" t="str">
        <f>VLOOKUP(V1270,Guide!$B$12:$C$18,2,0)</f>
        <v>SM</v>
      </c>
      <c r="J1270" s="12" t="str">
        <f t="shared" si="252"/>
        <v>C5</v>
      </c>
      <c r="K1270" s="12">
        <v>33983</v>
      </c>
      <c r="L1270" s="12" t="str">
        <f t="shared" si="253"/>
        <v>Millennial</v>
      </c>
      <c r="M1270">
        <f t="shared" ca="1" si="254"/>
        <v>32</v>
      </c>
      <c r="N1270" s="12">
        <v>43318</v>
      </c>
      <c r="O1270" s="14">
        <f t="shared" ca="1" si="255"/>
        <v>6</v>
      </c>
      <c r="P1270" s="13">
        <v>94375</v>
      </c>
      <c r="Q1270" s="13" t="str">
        <f t="shared" ca="1" si="256"/>
        <v>5 - 10 Year</v>
      </c>
      <c r="R1270" s="3" t="str">
        <f t="shared" ca="1" si="259"/>
        <v>10%</v>
      </c>
      <c r="S1270" s="13">
        <f t="shared" ca="1" si="257"/>
        <v>9437.5</v>
      </c>
      <c r="T1270" s="13">
        <f t="shared" ca="1" si="258"/>
        <v>84937.5</v>
      </c>
      <c r="U1270" t="str">
        <f>VLOOKUP(MID(B1270,G1270,F1270-G1270),Department!$A$1:$C$20,2,0)</f>
        <v xml:space="preserve">Presales </v>
      </c>
      <c r="V1270" t="str">
        <f>VLOOKUP(U1270,Department!$B$1:$C$20,2,0)</f>
        <v>Sales and Marketing</v>
      </c>
      <c r="W1270" t="str">
        <f>VLOOKUP(MID(B1270,FIND(":",B1270,F1270+1)+1,2),Employee!$G$1:$H$8,2,0)</f>
        <v>Germany</v>
      </c>
    </row>
    <row r="1271" spans="1:23" x14ac:dyDescent="0.35">
      <c r="A1271" t="str">
        <f t="shared" si="247"/>
        <v>EMP-OPR-R2-2019</v>
      </c>
      <c r="B1271" t="s">
        <v>1335</v>
      </c>
      <c r="C1271" t="str">
        <f t="shared" si="250"/>
        <v>N22025</v>
      </c>
      <c r="D1271" t="str">
        <f>VLOOKUP(C1271,Employee!$A$1:$B$1803,2,0)</f>
        <v>Rashad Walton</v>
      </c>
      <c r="E1271" t="str">
        <f>VLOOKUP(MID(B1271,FIND(":",B1271,FIND(":",B1271)+1)+1,1),Employee!$C$1:$D$1803,2)</f>
        <v>Male</v>
      </c>
      <c r="F1271">
        <f t="shared" si="248"/>
        <v>42</v>
      </c>
      <c r="G1271">
        <f t="shared" si="249"/>
        <v>40</v>
      </c>
      <c r="H1271" t="str">
        <f t="shared" si="251"/>
        <v>R2</v>
      </c>
      <c r="I1271" t="str">
        <f>VLOOKUP(V1271,Guide!$B$12:$C$18,2,0)</f>
        <v>OPR</v>
      </c>
      <c r="J1271" s="12" t="str">
        <f t="shared" si="252"/>
        <v>C5</v>
      </c>
      <c r="K1271" s="12">
        <v>34314</v>
      </c>
      <c r="L1271" s="12" t="str">
        <f t="shared" si="253"/>
        <v>Millennial</v>
      </c>
      <c r="M1271">
        <f t="shared" ca="1" si="254"/>
        <v>31</v>
      </c>
      <c r="N1271" s="12">
        <v>43633</v>
      </c>
      <c r="O1271" s="14">
        <f t="shared" ca="1" si="255"/>
        <v>5</v>
      </c>
      <c r="P1271" s="13">
        <v>74457</v>
      </c>
      <c r="Q1271" s="13" t="str">
        <f t="shared" ca="1" si="256"/>
        <v>5 - 10 Year</v>
      </c>
      <c r="R1271" s="3" t="str">
        <f t="shared" ca="1" si="259"/>
        <v>10%</v>
      </c>
      <c r="S1271" s="13">
        <f t="shared" ca="1" si="257"/>
        <v>7445.7000000000007</v>
      </c>
      <c r="T1271" s="13">
        <f t="shared" ca="1" si="258"/>
        <v>67011.3</v>
      </c>
      <c r="U1271" t="str">
        <f>VLOOKUP(MID(B1271,G1271,F1271-G1271),Department!$A$1:$C$20,2,0)</f>
        <v>Network Engineer</v>
      </c>
      <c r="V1271" t="str">
        <f>VLOOKUP(U1271,Department!$B$1:$C$20,2,0)</f>
        <v>Operation</v>
      </c>
      <c r="W1271" t="str">
        <f>VLOOKUP(MID(B1271,FIND(":",B1271,F1271+1)+1,2),Employee!$G$1:$H$8,2,0)</f>
        <v>Germany</v>
      </c>
    </row>
    <row r="1272" spans="1:23" x14ac:dyDescent="0.35">
      <c r="A1272" t="str">
        <f t="shared" si="247"/>
        <v>EMP-SM-R15-2017</v>
      </c>
      <c r="B1272" t="s">
        <v>1336</v>
      </c>
      <c r="C1272" t="str">
        <f t="shared" si="250"/>
        <v>N17638</v>
      </c>
      <c r="D1272" t="str">
        <f>VLOOKUP(C1272,Employee!$A$1:$B$1803,2,0)</f>
        <v>Son Mendoza</v>
      </c>
      <c r="E1272" t="str">
        <f>VLOOKUP(MID(B1272,FIND(":",B1272,FIND(":",B1272)+1)+1,1),Employee!$C$1:$D$1803,2)</f>
        <v>Male</v>
      </c>
      <c r="F1272">
        <f t="shared" si="248"/>
        <v>43</v>
      </c>
      <c r="G1272">
        <f t="shared" si="249"/>
        <v>40</v>
      </c>
      <c r="H1272" t="str">
        <f t="shared" si="251"/>
        <v>R15</v>
      </c>
      <c r="I1272" t="str">
        <f>VLOOKUP(V1272,Guide!$B$12:$C$18,2,0)</f>
        <v>SM</v>
      </c>
      <c r="J1272" s="12" t="str">
        <f t="shared" si="252"/>
        <v>C6</v>
      </c>
      <c r="K1272" s="12">
        <v>32777</v>
      </c>
      <c r="L1272" s="12" t="str">
        <f t="shared" si="253"/>
        <v>Millennial</v>
      </c>
      <c r="M1272">
        <f t="shared" ca="1" si="254"/>
        <v>35</v>
      </c>
      <c r="N1272" s="12">
        <v>42814</v>
      </c>
      <c r="O1272" s="14">
        <f t="shared" ca="1" si="255"/>
        <v>7</v>
      </c>
      <c r="P1272" s="13">
        <v>93015</v>
      </c>
      <c r="Q1272" s="13" t="str">
        <f t="shared" ca="1" si="256"/>
        <v>5 - 10 Year</v>
      </c>
      <c r="R1272" s="3" t="str">
        <f t="shared" ca="1" si="259"/>
        <v>10%</v>
      </c>
      <c r="S1272" s="13">
        <f t="shared" ca="1" si="257"/>
        <v>9301.5</v>
      </c>
      <c r="T1272" s="13">
        <f t="shared" ca="1" si="258"/>
        <v>83713.5</v>
      </c>
      <c r="U1272" t="str">
        <f>VLOOKUP(MID(B1272,G1272,F1272-G1272),Department!$A$1:$C$20,2,0)</f>
        <v>Sales</v>
      </c>
      <c r="V1272" t="str">
        <f>VLOOKUP(U1272,Department!$B$1:$C$20,2,0)</f>
        <v>Sales and Marketing</v>
      </c>
      <c r="W1272" t="str">
        <f>VLOOKUP(MID(B1272,FIND(":",B1272,F1272+1)+1,2),Employee!$G$1:$H$8,2,0)</f>
        <v>France</v>
      </c>
    </row>
    <row r="1273" spans="1:23" x14ac:dyDescent="0.35">
      <c r="A1273" t="str">
        <f t="shared" si="247"/>
        <v>EMP-ENG-R13-2017</v>
      </c>
      <c r="B1273" t="s">
        <v>1337</v>
      </c>
      <c r="C1273" t="str">
        <f t="shared" si="250"/>
        <v>N17175</v>
      </c>
      <c r="D1273" t="str">
        <f>VLOOKUP(C1273,Employee!$A$1:$B$1803,2,0)</f>
        <v>Huey Hart</v>
      </c>
      <c r="E1273" t="str">
        <f>VLOOKUP(MID(B1273,FIND(":",B1273,FIND(":",B1273)+1)+1,1),Employee!$C$1:$D$1803,2)</f>
        <v>Male</v>
      </c>
      <c r="F1273">
        <f t="shared" si="248"/>
        <v>43</v>
      </c>
      <c r="G1273">
        <f t="shared" si="249"/>
        <v>40</v>
      </c>
      <c r="H1273" t="str">
        <f t="shared" si="251"/>
        <v>R13</v>
      </c>
      <c r="I1273" t="str">
        <f>VLOOKUP(V1273,Guide!$B$12:$C$18,2,0)</f>
        <v>ENG</v>
      </c>
      <c r="J1273" s="12" t="str">
        <f t="shared" si="252"/>
        <v>C1</v>
      </c>
      <c r="K1273" s="12">
        <v>33936</v>
      </c>
      <c r="L1273" s="12" t="str">
        <f t="shared" si="253"/>
        <v>Millennial</v>
      </c>
      <c r="M1273">
        <f t="shared" ca="1" si="254"/>
        <v>32</v>
      </c>
      <c r="N1273" s="12">
        <v>42751</v>
      </c>
      <c r="O1273" s="14">
        <f t="shared" ca="1" si="255"/>
        <v>8</v>
      </c>
      <c r="P1273" s="13">
        <v>150322</v>
      </c>
      <c r="Q1273" s="13" t="str">
        <f t="shared" ca="1" si="256"/>
        <v>5 - 10 Year</v>
      </c>
      <c r="R1273" s="3" t="str">
        <f t="shared" ca="1" si="259"/>
        <v>10%</v>
      </c>
      <c r="S1273" s="13">
        <f t="shared" ca="1" si="257"/>
        <v>15032.2</v>
      </c>
      <c r="T1273" s="13">
        <f t="shared" ca="1" si="258"/>
        <v>135289.79999999999</v>
      </c>
      <c r="U1273" t="str">
        <f>VLOOKUP(MID(B1273,G1273,F1273-G1273),Department!$A$1:$C$20,2,0)</f>
        <v>Data Engineer</v>
      </c>
      <c r="V1273" t="str">
        <f>VLOOKUP(U1273,Department!$B$1:$C$20,2,0)</f>
        <v>Engineering and Data</v>
      </c>
      <c r="W1273" t="str">
        <f>VLOOKUP(MID(B1273,FIND(":",B1273,F1273+1)+1,2),Employee!$G$1:$H$8,2,0)</f>
        <v>United States Of America</v>
      </c>
    </row>
    <row r="1274" spans="1:23" x14ac:dyDescent="0.35">
      <c r="A1274" t="str">
        <f t="shared" si="247"/>
        <v>EMP-OPR-R16-2017</v>
      </c>
      <c r="B1274" t="s">
        <v>1338</v>
      </c>
      <c r="C1274" t="str">
        <f t="shared" si="250"/>
        <v>N19157</v>
      </c>
      <c r="D1274" t="str">
        <f>VLOOKUP(C1274,Employee!$A$1:$B$1803,2,0)</f>
        <v>Darla West</v>
      </c>
      <c r="E1274" t="str">
        <f>VLOOKUP(MID(B1274,FIND(":",B1274,FIND(":",B1274)+1)+1,1),Employee!$C$1:$D$1803,2)</f>
        <v>Female</v>
      </c>
      <c r="F1274">
        <f t="shared" si="248"/>
        <v>43</v>
      </c>
      <c r="G1274">
        <f t="shared" si="249"/>
        <v>40</v>
      </c>
      <c r="H1274" t="str">
        <f t="shared" si="251"/>
        <v>R16</v>
      </c>
      <c r="I1274" t="str">
        <f>VLOOKUP(V1274,Guide!$B$12:$C$18,2,0)</f>
        <v>OPR</v>
      </c>
      <c r="J1274" s="12" t="str">
        <f t="shared" si="252"/>
        <v>C4</v>
      </c>
      <c r="K1274" s="12">
        <v>34295</v>
      </c>
      <c r="L1274" s="12" t="str">
        <f t="shared" si="253"/>
        <v>Millennial</v>
      </c>
      <c r="M1274">
        <f t="shared" ca="1" si="254"/>
        <v>31</v>
      </c>
      <c r="N1274" s="12">
        <v>43017</v>
      </c>
      <c r="O1274" s="14">
        <f t="shared" ca="1" si="255"/>
        <v>7</v>
      </c>
      <c r="P1274" s="13">
        <v>84693</v>
      </c>
      <c r="Q1274" s="13" t="str">
        <f t="shared" ca="1" si="256"/>
        <v>5 - 10 Year</v>
      </c>
      <c r="R1274" s="3" t="str">
        <f t="shared" ca="1" si="259"/>
        <v>10%</v>
      </c>
      <c r="S1274" s="13">
        <f t="shared" ca="1" si="257"/>
        <v>8469.3000000000011</v>
      </c>
      <c r="T1274" s="13">
        <f t="shared" ca="1" si="258"/>
        <v>76223.7</v>
      </c>
      <c r="U1274" t="str">
        <f>VLOOKUP(MID(B1274,G1274,F1274-G1274),Department!$A$1:$C$20,2,0)</f>
        <v>IT Support</v>
      </c>
      <c r="V1274" t="str">
        <f>VLOOKUP(U1274,Department!$B$1:$C$20,2,0)</f>
        <v>Operation</v>
      </c>
      <c r="W1274" t="str">
        <f>VLOOKUP(MID(B1274,FIND(":",B1274,F1274+1)+1,2),Employee!$G$1:$H$8,2,0)</f>
        <v>Australia</v>
      </c>
    </row>
    <row r="1275" spans="1:23" x14ac:dyDescent="0.35">
      <c r="A1275" t="str">
        <f t="shared" si="247"/>
        <v>EMP-SM-R10-2016</v>
      </c>
      <c r="B1275" t="s">
        <v>1339</v>
      </c>
      <c r="C1275" t="str">
        <f t="shared" si="250"/>
        <v>N10514</v>
      </c>
      <c r="D1275" t="str">
        <f>VLOOKUP(C1275,Employee!$A$1:$B$1803,2,0)</f>
        <v>Sylvia Moss</v>
      </c>
      <c r="E1275" t="str">
        <f>VLOOKUP(MID(B1275,FIND(":",B1275,FIND(":",B1275)+1)+1,1),Employee!$C$1:$D$1803,2)</f>
        <v>Female</v>
      </c>
      <c r="F1275">
        <f t="shared" si="248"/>
        <v>43</v>
      </c>
      <c r="G1275">
        <f t="shared" si="249"/>
        <v>40</v>
      </c>
      <c r="H1275" t="str">
        <f t="shared" si="251"/>
        <v>R10</v>
      </c>
      <c r="I1275" t="str">
        <f>VLOOKUP(V1275,Guide!$B$12:$C$18,2,0)</f>
        <v>SM</v>
      </c>
      <c r="J1275" s="12" t="str">
        <f t="shared" si="252"/>
        <v>C3</v>
      </c>
      <c r="K1275" s="12">
        <v>32331</v>
      </c>
      <c r="L1275" s="12" t="str">
        <f t="shared" si="253"/>
        <v>Millennial</v>
      </c>
      <c r="M1275">
        <f t="shared" ca="1" si="254"/>
        <v>36</v>
      </c>
      <c r="N1275" s="12">
        <v>42555</v>
      </c>
      <c r="O1275" s="14">
        <f t="shared" ca="1" si="255"/>
        <v>8</v>
      </c>
      <c r="P1275" s="13">
        <v>65681</v>
      </c>
      <c r="Q1275" s="13" t="str">
        <f t="shared" ca="1" si="256"/>
        <v>5 - 10 Year</v>
      </c>
      <c r="R1275" s="3" t="str">
        <f t="shared" ca="1" si="259"/>
        <v>10%</v>
      </c>
      <c r="S1275" s="13">
        <f t="shared" ca="1" si="257"/>
        <v>6568.1</v>
      </c>
      <c r="T1275" s="13">
        <f t="shared" ca="1" si="258"/>
        <v>59112.9</v>
      </c>
      <c r="U1275" t="str">
        <f>VLOOKUP(MID(B1275,G1275,F1275-G1275),Department!$A$1:$C$20,2,0)</f>
        <v>Marketing</v>
      </c>
      <c r="V1275" t="str">
        <f>VLOOKUP(U1275,Department!$B$1:$C$20,2,0)</f>
        <v>Sales and Marketing</v>
      </c>
      <c r="W1275" t="str">
        <f>VLOOKUP(MID(B1275,FIND(":",B1275,F1275+1)+1,2),Employee!$G$1:$H$8,2,0)</f>
        <v>United Kingdom</v>
      </c>
    </row>
    <row r="1276" spans="1:23" x14ac:dyDescent="0.35">
      <c r="A1276" t="str">
        <f t="shared" si="247"/>
        <v>EMP-FN-R19-2016</v>
      </c>
      <c r="B1276" t="s">
        <v>1340</v>
      </c>
      <c r="C1276" t="str">
        <f t="shared" si="250"/>
        <v>N15953</v>
      </c>
      <c r="D1276" t="str">
        <f>VLOOKUP(C1276,Employee!$A$1:$B$1803,2,0)</f>
        <v>Tracey Holden</v>
      </c>
      <c r="E1276" t="str">
        <f>VLOOKUP(MID(B1276,FIND(":",B1276,FIND(":",B1276)+1)+1,1),Employee!$C$1:$D$1803,2)</f>
        <v>Male</v>
      </c>
      <c r="F1276">
        <f t="shared" si="248"/>
        <v>43</v>
      </c>
      <c r="G1276">
        <f t="shared" si="249"/>
        <v>40</v>
      </c>
      <c r="H1276" t="str">
        <f t="shared" si="251"/>
        <v>R19</v>
      </c>
      <c r="I1276" t="str">
        <f>VLOOKUP(V1276,Guide!$B$12:$C$18,2,0)</f>
        <v>FN</v>
      </c>
      <c r="J1276" s="12" t="str">
        <f t="shared" si="252"/>
        <v>C6</v>
      </c>
      <c r="K1276" s="12">
        <v>33706</v>
      </c>
      <c r="L1276" s="12" t="str">
        <f t="shared" si="253"/>
        <v>Millennial</v>
      </c>
      <c r="M1276">
        <f t="shared" ca="1" si="254"/>
        <v>32</v>
      </c>
      <c r="N1276" s="12">
        <v>42495</v>
      </c>
      <c r="O1276" s="14">
        <f t="shared" ca="1" si="255"/>
        <v>8</v>
      </c>
      <c r="P1276" s="13">
        <v>98566</v>
      </c>
      <c r="Q1276" s="13" t="str">
        <f t="shared" ca="1" si="256"/>
        <v>5 - 10 Year</v>
      </c>
      <c r="R1276" s="3" t="str">
        <f t="shared" ca="1" si="259"/>
        <v>10%</v>
      </c>
      <c r="S1276" s="13">
        <f t="shared" ca="1" si="257"/>
        <v>9856.6</v>
      </c>
      <c r="T1276" s="13">
        <f t="shared" ca="1" si="258"/>
        <v>88709.4</v>
      </c>
      <c r="U1276" t="str">
        <f>VLOOKUP(MID(B1276,G1276,F1276-G1276),Department!$A$1:$C$20,2,0)</f>
        <v>Accounting</v>
      </c>
      <c r="V1276" t="str">
        <f>VLOOKUP(U1276,Department!$B$1:$C$20,2,0)</f>
        <v>Finance</v>
      </c>
      <c r="W1276" t="str">
        <f>VLOOKUP(MID(B1276,FIND(":",B1276,F1276+1)+1,2),Employee!$G$1:$H$8,2,0)</f>
        <v>France</v>
      </c>
    </row>
    <row r="1277" spans="1:23" x14ac:dyDescent="0.35">
      <c r="A1277" t="str">
        <f t="shared" si="247"/>
        <v>EMP-FN-R19-2016</v>
      </c>
      <c r="B1277" t="s">
        <v>1341</v>
      </c>
      <c r="C1277" t="str">
        <f t="shared" si="250"/>
        <v>N15742</v>
      </c>
      <c r="D1277" t="str">
        <f>VLOOKUP(C1277,Employee!$A$1:$B$1803,2,0)</f>
        <v>Graig Dodson</v>
      </c>
      <c r="E1277" t="str">
        <f>VLOOKUP(MID(B1277,FIND(":",B1277,FIND(":",B1277)+1)+1,1),Employee!$C$1:$D$1803,2)</f>
        <v>Male</v>
      </c>
      <c r="F1277">
        <f t="shared" si="248"/>
        <v>43</v>
      </c>
      <c r="G1277">
        <f t="shared" si="249"/>
        <v>40</v>
      </c>
      <c r="H1277" t="str">
        <f t="shared" si="251"/>
        <v>R19</v>
      </c>
      <c r="I1277" t="str">
        <f>VLOOKUP(V1277,Guide!$B$12:$C$18,2,0)</f>
        <v>FN</v>
      </c>
      <c r="J1277" s="12" t="str">
        <f t="shared" si="252"/>
        <v>C6</v>
      </c>
      <c r="K1277" s="12">
        <v>33467</v>
      </c>
      <c r="L1277" s="12" t="str">
        <f t="shared" si="253"/>
        <v>Millennial</v>
      </c>
      <c r="M1277">
        <f t="shared" ca="1" si="254"/>
        <v>33</v>
      </c>
      <c r="N1277" s="12">
        <v>42464</v>
      </c>
      <c r="O1277" s="14">
        <f t="shared" ca="1" si="255"/>
        <v>8</v>
      </c>
      <c r="P1277" s="13">
        <v>102047</v>
      </c>
      <c r="Q1277" s="13" t="str">
        <f t="shared" ca="1" si="256"/>
        <v>5 - 10 Year</v>
      </c>
      <c r="R1277" s="3" t="str">
        <f t="shared" ca="1" si="259"/>
        <v>10%</v>
      </c>
      <c r="S1277" s="13">
        <f t="shared" ca="1" si="257"/>
        <v>10204.700000000001</v>
      </c>
      <c r="T1277" s="13">
        <f t="shared" ca="1" si="258"/>
        <v>91842.3</v>
      </c>
      <c r="U1277" t="str">
        <f>VLOOKUP(MID(B1277,G1277,F1277-G1277),Department!$A$1:$C$20,2,0)</f>
        <v>Accounting</v>
      </c>
      <c r="V1277" t="str">
        <f>VLOOKUP(U1277,Department!$B$1:$C$20,2,0)</f>
        <v>Finance</v>
      </c>
      <c r="W1277" t="str">
        <f>VLOOKUP(MID(B1277,FIND(":",B1277,F1277+1)+1,2),Employee!$G$1:$H$8,2,0)</f>
        <v>France</v>
      </c>
    </row>
    <row r="1278" spans="1:23" x14ac:dyDescent="0.35">
      <c r="A1278" t="str">
        <f t="shared" si="247"/>
        <v>EMP-ENG-R1-2016</v>
      </c>
      <c r="B1278" t="s">
        <v>1342</v>
      </c>
      <c r="C1278" t="str">
        <f t="shared" si="250"/>
        <v>N16024</v>
      </c>
      <c r="D1278" t="str">
        <f>VLOOKUP(C1278,Employee!$A$1:$B$1803,2,0)</f>
        <v>Dewitt Spence</v>
      </c>
      <c r="E1278" t="str">
        <f>VLOOKUP(MID(B1278,FIND(":",B1278,FIND(":",B1278)+1)+1,1),Employee!$C$1:$D$1803,2)</f>
        <v>Male</v>
      </c>
      <c r="F1278">
        <f t="shared" si="248"/>
        <v>42</v>
      </c>
      <c r="G1278">
        <f t="shared" si="249"/>
        <v>40</v>
      </c>
      <c r="H1278" t="str">
        <f t="shared" si="251"/>
        <v>R1</v>
      </c>
      <c r="I1278" t="str">
        <f>VLOOKUP(V1278,Guide!$B$12:$C$18,2,0)</f>
        <v>ENG</v>
      </c>
      <c r="J1278" s="12" t="str">
        <f t="shared" si="252"/>
        <v>C1</v>
      </c>
      <c r="K1278" s="12">
        <v>32516</v>
      </c>
      <c r="L1278" s="12" t="str">
        <f t="shared" si="253"/>
        <v>Millennial</v>
      </c>
      <c r="M1278">
        <f t="shared" ca="1" si="254"/>
        <v>36</v>
      </c>
      <c r="N1278" s="12">
        <v>42506</v>
      </c>
      <c r="O1278" s="14">
        <f t="shared" ca="1" si="255"/>
        <v>8</v>
      </c>
      <c r="P1278" s="13">
        <v>156759</v>
      </c>
      <c r="Q1278" s="13" t="str">
        <f t="shared" ca="1" si="256"/>
        <v>5 - 10 Year</v>
      </c>
      <c r="R1278" s="3" t="str">
        <f t="shared" ca="1" si="259"/>
        <v>10%</v>
      </c>
      <c r="S1278" s="13">
        <f t="shared" ca="1" si="257"/>
        <v>15675.900000000001</v>
      </c>
      <c r="T1278" s="13">
        <f t="shared" ca="1" si="258"/>
        <v>141083.1</v>
      </c>
      <c r="U1278" t="str">
        <f>VLOOKUP(MID(B1278,G1278,F1278-G1278),Department!$A$1:$C$20,2,0)</f>
        <v>BackEnd Developer</v>
      </c>
      <c r="V1278" t="str">
        <f>VLOOKUP(U1278,Department!$B$1:$C$20,2,0)</f>
        <v>Engineering and Data</v>
      </c>
      <c r="W1278" t="str">
        <f>VLOOKUP(MID(B1278,FIND(":",B1278,F1278+1)+1,2),Employee!$G$1:$H$8,2,0)</f>
        <v>United States Of America</v>
      </c>
    </row>
    <row r="1279" spans="1:23" x14ac:dyDescent="0.35">
      <c r="A1279" t="str">
        <f t="shared" si="247"/>
        <v>EMP-ENG-R4-2016</v>
      </c>
      <c r="B1279" t="s">
        <v>1343</v>
      </c>
      <c r="C1279" t="str">
        <f t="shared" si="250"/>
        <v>N15764</v>
      </c>
      <c r="D1279" t="str">
        <f>VLOOKUP(C1279,Employee!$A$1:$B$1803,2,0)</f>
        <v>Lesley Dominguez</v>
      </c>
      <c r="E1279" t="str">
        <f>VLOOKUP(MID(B1279,FIND(":",B1279,FIND(":",B1279)+1)+1,1),Employee!$C$1:$D$1803,2)</f>
        <v>Male</v>
      </c>
      <c r="F1279">
        <f t="shared" si="248"/>
        <v>42</v>
      </c>
      <c r="G1279">
        <f t="shared" si="249"/>
        <v>40</v>
      </c>
      <c r="H1279" t="str">
        <f t="shared" si="251"/>
        <v>R4</v>
      </c>
      <c r="I1279" t="str">
        <f>VLOOKUP(V1279,Guide!$B$12:$C$18,2,0)</f>
        <v>ENG</v>
      </c>
      <c r="J1279" s="12" t="str">
        <f t="shared" si="252"/>
        <v>C6</v>
      </c>
      <c r="K1279" s="12">
        <v>31570</v>
      </c>
      <c r="L1279" s="12" t="str">
        <f t="shared" si="253"/>
        <v>Millennial</v>
      </c>
      <c r="M1279">
        <f t="shared" ca="1" si="254"/>
        <v>38</v>
      </c>
      <c r="N1279" s="12">
        <v>42471</v>
      </c>
      <c r="O1279" s="14">
        <f t="shared" ca="1" si="255"/>
        <v>8</v>
      </c>
      <c r="P1279" s="13">
        <v>127754</v>
      </c>
      <c r="Q1279" s="13" t="str">
        <f t="shared" ca="1" si="256"/>
        <v>5 - 10 Year</v>
      </c>
      <c r="R1279" s="3" t="str">
        <f t="shared" ca="1" si="259"/>
        <v>10%</v>
      </c>
      <c r="S1279" s="13">
        <f t="shared" ca="1" si="257"/>
        <v>12775.400000000001</v>
      </c>
      <c r="T1279" s="13">
        <f t="shared" ca="1" si="258"/>
        <v>114978.6</v>
      </c>
      <c r="U1279" t="str">
        <f>VLOOKUP(MID(B1279,G1279,F1279-G1279),Department!$A$1:$C$20,2,0)</f>
        <v>FrontEnd Developer</v>
      </c>
      <c r="V1279" t="str">
        <f>VLOOKUP(U1279,Department!$B$1:$C$20,2,0)</f>
        <v>Engineering and Data</v>
      </c>
      <c r="W1279" t="str">
        <f>VLOOKUP(MID(B1279,FIND(":",B1279,F1279+1)+1,2),Employee!$G$1:$H$8,2,0)</f>
        <v>France</v>
      </c>
    </row>
    <row r="1280" spans="1:23" x14ac:dyDescent="0.35">
      <c r="A1280" t="str">
        <f t="shared" si="247"/>
        <v>EMP-PM-R14-2018</v>
      </c>
      <c r="B1280" t="s">
        <v>1344</v>
      </c>
      <c r="C1280" t="str">
        <f t="shared" si="250"/>
        <v>N20762</v>
      </c>
      <c r="D1280" t="str">
        <f>VLOOKUP(C1280,Employee!$A$1:$B$1803,2,0)</f>
        <v>Ezra Pugh</v>
      </c>
      <c r="E1280" t="str">
        <f>VLOOKUP(MID(B1280,FIND(":",B1280,FIND(":",B1280)+1)+1,1),Employee!$C$1:$D$1803,2)</f>
        <v>Male</v>
      </c>
      <c r="F1280">
        <f t="shared" si="248"/>
        <v>43</v>
      </c>
      <c r="G1280">
        <f t="shared" si="249"/>
        <v>40</v>
      </c>
      <c r="H1280" t="str">
        <f t="shared" si="251"/>
        <v>R14</v>
      </c>
      <c r="I1280" t="str">
        <f>VLOOKUP(V1280,Guide!$B$12:$C$18,2,0)</f>
        <v>PM</v>
      </c>
      <c r="J1280" s="12" t="str">
        <f t="shared" si="252"/>
        <v>C6</v>
      </c>
      <c r="K1280" s="12">
        <v>33757</v>
      </c>
      <c r="L1280" s="12" t="str">
        <f t="shared" si="253"/>
        <v>Millennial</v>
      </c>
      <c r="M1280">
        <f t="shared" ca="1" si="254"/>
        <v>32</v>
      </c>
      <c r="N1280" s="12">
        <v>43339</v>
      </c>
      <c r="O1280" s="14">
        <f t="shared" ca="1" si="255"/>
        <v>6</v>
      </c>
      <c r="P1280" s="13">
        <v>71662</v>
      </c>
      <c r="Q1280" s="13" t="str">
        <f t="shared" ca="1" si="256"/>
        <v>5 - 10 Year</v>
      </c>
      <c r="R1280" s="3" t="str">
        <f t="shared" ca="1" si="259"/>
        <v>10%</v>
      </c>
      <c r="S1280" s="13">
        <f t="shared" ca="1" si="257"/>
        <v>7166.2000000000007</v>
      </c>
      <c r="T1280" s="13">
        <f t="shared" ca="1" si="258"/>
        <v>64495.8</v>
      </c>
      <c r="U1280" t="str">
        <f>VLOOKUP(MID(B1280,G1280,F1280-G1280),Department!$A$1:$C$20,2,0)</f>
        <v>SEO Specialist</v>
      </c>
      <c r="V1280" t="str">
        <f>VLOOKUP(U1280,Department!$B$1:$C$20,2,0)</f>
        <v>Product Management</v>
      </c>
      <c r="W1280" t="str">
        <f>VLOOKUP(MID(B1280,FIND(":",B1280,F1280+1)+1,2),Employee!$G$1:$H$8,2,0)</f>
        <v>France</v>
      </c>
    </row>
    <row r="1281" spans="1:23" x14ac:dyDescent="0.35">
      <c r="A1281" t="str">
        <f t="shared" si="247"/>
        <v>EMP-PM-R5-2019</v>
      </c>
      <c r="B1281" t="s">
        <v>1345</v>
      </c>
      <c r="C1281" t="str">
        <f t="shared" si="250"/>
        <v>N21937</v>
      </c>
      <c r="D1281" t="str">
        <f>VLOOKUP(C1281,Employee!$A$1:$B$1803,2,0)</f>
        <v>Eusebio Mcguire</v>
      </c>
      <c r="E1281" t="str">
        <f>VLOOKUP(MID(B1281,FIND(":",B1281,FIND(":",B1281)+1)+1,1),Employee!$C$1:$D$1803,2)</f>
        <v>Male</v>
      </c>
      <c r="F1281">
        <f t="shared" si="248"/>
        <v>42</v>
      </c>
      <c r="G1281">
        <f t="shared" si="249"/>
        <v>40</v>
      </c>
      <c r="H1281" t="str">
        <f t="shared" si="251"/>
        <v>R5</v>
      </c>
      <c r="I1281" t="str">
        <f>VLOOKUP(V1281,Guide!$B$12:$C$18,2,0)</f>
        <v>PM</v>
      </c>
      <c r="J1281" s="12" t="str">
        <f t="shared" si="252"/>
        <v>C4</v>
      </c>
      <c r="K1281" s="12">
        <v>32580</v>
      </c>
      <c r="L1281" s="12" t="str">
        <f t="shared" si="253"/>
        <v>Millennial</v>
      </c>
      <c r="M1281">
        <f t="shared" ca="1" si="254"/>
        <v>35</v>
      </c>
      <c r="N1281" s="12">
        <v>43615</v>
      </c>
      <c r="O1281" s="14">
        <f t="shared" ca="1" si="255"/>
        <v>5</v>
      </c>
      <c r="P1281" s="13">
        <v>120275</v>
      </c>
      <c r="Q1281" s="13" t="str">
        <f t="shared" ca="1" si="256"/>
        <v>5 - 10 Year</v>
      </c>
      <c r="R1281" s="3" t="str">
        <f t="shared" ca="1" si="259"/>
        <v>10%</v>
      </c>
      <c r="S1281" s="13">
        <f t="shared" ca="1" si="257"/>
        <v>12027.5</v>
      </c>
      <c r="T1281" s="13">
        <f t="shared" ca="1" si="258"/>
        <v>108247.5</v>
      </c>
      <c r="U1281" t="str">
        <f>VLOOKUP(MID(B1281,G1281,F1281-G1281),Department!$A$1:$C$20,2,0)</f>
        <v>Product Manager</v>
      </c>
      <c r="V1281" t="str">
        <f>VLOOKUP(U1281,Department!$B$1:$C$20,2,0)</f>
        <v>Product Management</v>
      </c>
      <c r="W1281" t="str">
        <f>VLOOKUP(MID(B1281,FIND(":",B1281,F1281+1)+1,2),Employee!$G$1:$H$8,2,0)</f>
        <v>Australia</v>
      </c>
    </row>
    <row r="1282" spans="1:23" x14ac:dyDescent="0.35">
      <c r="A1282" t="str">
        <f t="shared" ref="A1282:A1345" si="260">CONCATENATE("EMP","-",I1282,"-",MID(B1282,G1282,F1282-G1282),"-",YEAR(N1282))</f>
        <v>EMP-HR-R18-2017</v>
      </c>
      <c r="B1282" t="s">
        <v>1346</v>
      </c>
      <c r="C1282" t="str">
        <f t="shared" si="250"/>
        <v>N19091</v>
      </c>
      <c r="D1282" t="str">
        <f>VLOOKUP(C1282,Employee!$A$1:$B$1803,2,0)</f>
        <v>Leon Weeks</v>
      </c>
      <c r="E1282" t="str">
        <f>VLOOKUP(MID(B1282,FIND(":",B1282,FIND(":",B1282)+1)+1,1),Employee!$C$1:$D$1803,2)</f>
        <v>Male</v>
      </c>
      <c r="F1282">
        <f t="shared" ref="F1282:F1345" si="261">FIND(",",B1282,G1282+1)</f>
        <v>43</v>
      </c>
      <c r="G1282">
        <f t="shared" ref="G1282:G1345" si="262">FIND(":",B1282,FIND(":",B1282,FIND(":",B1282)+1)+1)+1</f>
        <v>40</v>
      </c>
      <c r="H1282" t="str">
        <f t="shared" si="251"/>
        <v>R18</v>
      </c>
      <c r="I1282" t="str">
        <f>VLOOKUP(V1282,Guide!$B$12:$C$18,2,0)</f>
        <v>HR</v>
      </c>
      <c r="J1282" s="12" t="str">
        <f t="shared" si="252"/>
        <v>C1</v>
      </c>
      <c r="K1282" s="12">
        <v>31412</v>
      </c>
      <c r="L1282" s="12" t="str">
        <f t="shared" si="253"/>
        <v>Millennial</v>
      </c>
      <c r="M1282">
        <f t="shared" ca="1" si="254"/>
        <v>39</v>
      </c>
      <c r="N1282" s="12">
        <v>43006</v>
      </c>
      <c r="O1282" s="14">
        <f t="shared" ca="1" si="255"/>
        <v>7</v>
      </c>
      <c r="P1282" s="13">
        <v>321483</v>
      </c>
      <c r="Q1282" s="13" t="str">
        <f t="shared" ca="1" si="256"/>
        <v>5 - 10 Year</v>
      </c>
      <c r="R1282" s="3" t="str">
        <f t="shared" ca="1" si="259"/>
        <v>10%</v>
      </c>
      <c r="S1282" s="13">
        <f t="shared" ca="1" si="257"/>
        <v>32148.300000000003</v>
      </c>
      <c r="T1282" s="13">
        <f t="shared" ca="1" si="258"/>
        <v>289334.7</v>
      </c>
      <c r="U1282" t="str">
        <f>VLOOKUP(MID(B1282,G1282,F1282-G1282),Department!$A$1:$C$20,2,0)</f>
        <v>HR</v>
      </c>
      <c r="V1282" t="str">
        <f>VLOOKUP(U1282,Department!$B$1:$C$20,2,0)</f>
        <v>HR</v>
      </c>
      <c r="W1282" t="str">
        <f>VLOOKUP(MID(B1282,FIND(":",B1282,F1282+1)+1,2),Employee!$G$1:$H$8,2,0)</f>
        <v>United States Of America</v>
      </c>
    </row>
    <row r="1283" spans="1:23" x14ac:dyDescent="0.35">
      <c r="A1283" t="str">
        <f t="shared" si="260"/>
        <v>EMP-SM-R10-2017</v>
      </c>
      <c r="B1283" t="s">
        <v>1347</v>
      </c>
      <c r="C1283" t="str">
        <f t="shared" ref="C1283:C1346" si="263">MID(B1283,FIND(":",B1283)+1,FIND(",",B1283)-(FIND(":",B1283)+1))</f>
        <v>N19642</v>
      </c>
      <c r="D1283" t="str">
        <f>VLOOKUP(C1283,Employee!$A$1:$B$1803,2,0)</f>
        <v>Isiah Mckenzie</v>
      </c>
      <c r="E1283" t="str">
        <f>VLOOKUP(MID(B1283,FIND(":",B1283,FIND(":",B1283)+1)+1,1),Employee!$C$1:$D$1803,2)</f>
        <v>Male</v>
      </c>
      <c r="F1283">
        <f t="shared" si="261"/>
        <v>43</v>
      </c>
      <c r="G1283">
        <f t="shared" si="262"/>
        <v>40</v>
      </c>
      <c r="H1283" t="str">
        <f t="shared" ref="H1283:H1346" si="264">MID(B1283,G1283,F1283-G1283)</f>
        <v>R10</v>
      </c>
      <c r="I1283" t="str">
        <f>VLOOKUP(V1283,Guide!$B$12:$C$18,2,0)</f>
        <v>SM</v>
      </c>
      <c r="J1283" s="12" t="str">
        <f t="shared" ref="J1283:J1346" si="265">MID(B1283,FIND(":",B1283,F1283+1)+1,2)</f>
        <v>C3</v>
      </c>
      <c r="K1283" s="12">
        <v>32862</v>
      </c>
      <c r="L1283" s="12" t="str">
        <f t="shared" ref="L1283:L1346" si="266">IF(YEAR(K1283)&gt;=2013, "Gen Alpha", IF(YEAR(K1283)&gt;=1997, "Gen Z", IF(YEAR(K1283)&gt;=1981, "Millennial", IF(YEAR(K1283)&gt;=1965, "Gen X", IF(YEAR(K1283)&gt;=1946, "Baby Boomer", "Sebelum Baby Boomer")))))</f>
        <v>Millennial</v>
      </c>
      <c r="M1283">
        <f t="shared" ref="M1283:M1346" ca="1" si="267">ROUNDDOWN(YEARFRAC(K1283,TODAY()),0)</f>
        <v>35</v>
      </c>
      <c r="N1283" s="12">
        <v>43087</v>
      </c>
      <c r="O1283" s="14">
        <f t="shared" ref="O1283:O1346" ca="1" si="268">ROUNDDOWN(YEARFRAC(N1283,TODAY()),0)</f>
        <v>7</v>
      </c>
      <c r="P1283" s="13">
        <v>92883</v>
      </c>
      <c r="Q1283" s="13" t="str">
        <f t="shared" ref="Q1283:Q1346" ca="1" si="269">_xlfn.IFS(R1283="10%","5 - 10 Year",R1283="15%","11 - 15 Year",R1283="20%","16 - 20 Year")</f>
        <v>5 - 10 Year</v>
      </c>
      <c r="R1283" s="3" t="str">
        <f t="shared" ca="1" si="259"/>
        <v>10%</v>
      </c>
      <c r="S1283" s="13">
        <f t="shared" ref="S1283:S1346" ca="1" si="270">P1283*R1283</f>
        <v>9288.3000000000011</v>
      </c>
      <c r="T1283" s="13">
        <f t="shared" ref="T1283:T1346" ca="1" si="271">P1283-S1283</f>
        <v>83594.7</v>
      </c>
      <c r="U1283" t="str">
        <f>VLOOKUP(MID(B1283,G1283,F1283-G1283),Department!$A$1:$C$20,2,0)</f>
        <v>Marketing</v>
      </c>
      <c r="V1283" t="str">
        <f>VLOOKUP(U1283,Department!$B$1:$C$20,2,0)</f>
        <v>Sales and Marketing</v>
      </c>
      <c r="W1283" t="str">
        <f>VLOOKUP(MID(B1283,FIND(":",B1283,F1283+1)+1,2),Employee!$G$1:$H$8,2,0)</f>
        <v>United Kingdom</v>
      </c>
    </row>
    <row r="1284" spans="1:23" x14ac:dyDescent="0.35">
      <c r="A1284" t="str">
        <f t="shared" si="260"/>
        <v>EMP-OPR-R17-2019</v>
      </c>
      <c r="B1284" t="s">
        <v>1348</v>
      </c>
      <c r="C1284" t="str">
        <f t="shared" si="263"/>
        <v>N22114</v>
      </c>
      <c r="D1284" t="str">
        <f>VLOOKUP(C1284,Employee!$A$1:$B$1803,2,0)</f>
        <v>Genaro Wells</v>
      </c>
      <c r="E1284" t="str">
        <f>VLOOKUP(MID(B1284,FIND(":",B1284,FIND(":",B1284)+1)+1,1),Employee!$C$1:$D$1803,2)</f>
        <v>Male</v>
      </c>
      <c r="F1284">
        <f t="shared" si="261"/>
        <v>43</v>
      </c>
      <c r="G1284">
        <f t="shared" si="262"/>
        <v>40</v>
      </c>
      <c r="H1284" t="str">
        <f t="shared" si="264"/>
        <v>R17</v>
      </c>
      <c r="I1284" t="str">
        <f>VLOOKUP(V1284,Guide!$B$12:$C$18,2,0)</f>
        <v>OPR</v>
      </c>
      <c r="J1284" s="12" t="str">
        <f t="shared" si="265"/>
        <v>C3</v>
      </c>
      <c r="K1284" s="12">
        <v>34118</v>
      </c>
      <c r="L1284" s="12" t="str">
        <f t="shared" si="266"/>
        <v>Millennial</v>
      </c>
      <c r="M1284">
        <f t="shared" ca="1" si="267"/>
        <v>31</v>
      </c>
      <c r="N1284" s="12">
        <v>43647</v>
      </c>
      <c r="O1284" s="14">
        <f t="shared" ca="1" si="268"/>
        <v>5</v>
      </c>
      <c r="P1284" s="13">
        <v>99200</v>
      </c>
      <c r="Q1284" s="13" t="str">
        <f t="shared" ca="1" si="269"/>
        <v>5 - 10 Year</v>
      </c>
      <c r="R1284" s="3" t="str">
        <f t="shared" ref="R1284:R1347" ca="1" si="272">_xlfn.IFS(AND(O1284&gt;=5,O1284&lt;=10),"10%",AND(O1284&gt;=11,O1284&lt;=15),"15%",AND(O1284&gt;=16,O1284&lt;=20),"20%")</f>
        <v>10%</v>
      </c>
      <c r="S1284" s="13">
        <f t="shared" ca="1" si="270"/>
        <v>9920</v>
      </c>
      <c r="T1284" s="13">
        <f t="shared" ca="1" si="271"/>
        <v>89280</v>
      </c>
      <c r="U1284" t="str">
        <f>VLOOKUP(MID(B1284,G1284,F1284-G1284),Department!$A$1:$C$20,2,0)</f>
        <v>Database Administrator</v>
      </c>
      <c r="V1284" t="str">
        <f>VLOOKUP(U1284,Department!$B$1:$C$20,2,0)</f>
        <v>Operation</v>
      </c>
      <c r="W1284" t="str">
        <f>VLOOKUP(MID(B1284,FIND(":",B1284,F1284+1)+1,2),Employee!$G$1:$H$8,2,0)</f>
        <v>United Kingdom</v>
      </c>
    </row>
    <row r="1285" spans="1:23" x14ac:dyDescent="0.35">
      <c r="A1285" t="str">
        <f t="shared" si="260"/>
        <v>EMP-SM-R9-2019</v>
      </c>
      <c r="B1285" t="s">
        <v>1349</v>
      </c>
      <c r="C1285" t="str">
        <f t="shared" si="263"/>
        <v>N21581</v>
      </c>
      <c r="D1285" t="str">
        <f>VLOOKUP(C1285,Employee!$A$1:$B$1803,2,0)</f>
        <v>Milton Payne</v>
      </c>
      <c r="E1285" t="str">
        <f>VLOOKUP(MID(B1285,FIND(":",B1285,FIND(":",B1285)+1)+1,1),Employee!$C$1:$D$1803,2)</f>
        <v>Male</v>
      </c>
      <c r="F1285">
        <f t="shared" si="261"/>
        <v>42</v>
      </c>
      <c r="G1285">
        <f t="shared" si="262"/>
        <v>40</v>
      </c>
      <c r="H1285" t="str">
        <f t="shared" si="264"/>
        <v>R9</v>
      </c>
      <c r="I1285" t="str">
        <f>VLOOKUP(V1285,Guide!$B$12:$C$18,2,0)</f>
        <v>SM</v>
      </c>
      <c r="J1285" s="12" t="str">
        <f t="shared" si="265"/>
        <v>C4</v>
      </c>
      <c r="K1285" s="12">
        <v>31696</v>
      </c>
      <c r="L1285" s="12" t="str">
        <f t="shared" si="266"/>
        <v>Millennial</v>
      </c>
      <c r="M1285">
        <f t="shared" ca="1" si="267"/>
        <v>38</v>
      </c>
      <c r="N1285" s="12">
        <v>43542</v>
      </c>
      <c r="O1285" s="14">
        <f t="shared" ca="1" si="268"/>
        <v>5</v>
      </c>
      <c r="P1285" s="13">
        <v>299277</v>
      </c>
      <c r="Q1285" s="13" t="str">
        <f t="shared" ca="1" si="269"/>
        <v>5 - 10 Year</v>
      </c>
      <c r="R1285" s="3" t="str">
        <f t="shared" ca="1" si="272"/>
        <v>10%</v>
      </c>
      <c r="S1285" s="13">
        <f t="shared" ca="1" si="270"/>
        <v>29927.7</v>
      </c>
      <c r="T1285" s="13">
        <f t="shared" ca="1" si="271"/>
        <v>269349.3</v>
      </c>
      <c r="U1285" t="str">
        <f>VLOOKUP(MID(B1285,G1285,F1285-G1285),Department!$A$1:$C$20,2,0)</f>
        <v xml:space="preserve">Presales </v>
      </c>
      <c r="V1285" t="str">
        <f>VLOOKUP(U1285,Department!$B$1:$C$20,2,0)</f>
        <v>Sales and Marketing</v>
      </c>
      <c r="W1285" t="str">
        <f>VLOOKUP(MID(B1285,FIND(":",B1285,F1285+1)+1,2),Employee!$G$1:$H$8,2,0)</f>
        <v>Australia</v>
      </c>
    </row>
    <row r="1286" spans="1:23" x14ac:dyDescent="0.35">
      <c r="A1286" t="str">
        <f t="shared" si="260"/>
        <v>EMP-ENG-R1-2016</v>
      </c>
      <c r="B1286" t="s">
        <v>1350</v>
      </c>
      <c r="C1286" t="str">
        <f t="shared" si="263"/>
        <v>N10637</v>
      </c>
      <c r="D1286" t="str">
        <f>VLOOKUP(C1286,Employee!$A$1:$B$1803,2,0)</f>
        <v>Owen Johnston</v>
      </c>
      <c r="E1286" t="str">
        <f>VLOOKUP(MID(B1286,FIND(":",B1286,FIND(":",B1286)+1)+1,1),Employee!$C$1:$D$1803,2)</f>
        <v>Male</v>
      </c>
      <c r="F1286">
        <f t="shared" si="261"/>
        <v>42</v>
      </c>
      <c r="G1286">
        <f t="shared" si="262"/>
        <v>40</v>
      </c>
      <c r="H1286" t="str">
        <f t="shared" si="264"/>
        <v>R1</v>
      </c>
      <c r="I1286" t="str">
        <f>VLOOKUP(V1286,Guide!$B$12:$C$18,2,0)</f>
        <v>ENG</v>
      </c>
      <c r="J1286" s="12" t="str">
        <f t="shared" si="265"/>
        <v>C2</v>
      </c>
      <c r="K1286" s="12">
        <v>33786</v>
      </c>
      <c r="L1286" s="12" t="str">
        <f t="shared" si="266"/>
        <v>Millennial</v>
      </c>
      <c r="M1286">
        <f t="shared" ca="1" si="267"/>
        <v>32</v>
      </c>
      <c r="N1286" s="12">
        <v>42513</v>
      </c>
      <c r="O1286" s="14">
        <f t="shared" ca="1" si="268"/>
        <v>8</v>
      </c>
      <c r="P1286" s="13">
        <v>131324</v>
      </c>
      <c r="Q1286" s="13" t="str">
        <f t="shared" ca="1" si="269"/>
        <v>5 - 10 Year</v>
      </c>
      <c r="R1286" s="3" t="str">
        <f t="shared" ca="1" si="272"/>
        <v>10%</v>
      </c>
      <c r="S1286" s="13">
        <f t="shared" ca="1" si="270"/>
        <v>13132.400000000001</v>
      </c>
      <c r="T1286" s="13">
        <f t="shared" ca="1" si="271"/>
        <v>118191.6</v>
      </c>
      <c r="U1286" t="str">
        <f>VLOOKUP(MID(B1286,G1286,F1286-G1286),Department!$A$1:$C$20,2,0)</f>
        <v>BackEnd Developer</v>
      </c>
      <c r="V1286" t="str">
        <f>VLOOKUP(U1286,Department!$B$1:$C$20,2,0)</f>
        <v>Engineering and Data</v>
      </c>
      <c r="W1286" t="str">
        <f>VLOOKUP(MID(B1286,FIND(":",B1286,F1286+1)+1,2),Employee!$G$1:$H$8,2,0)</f>
        <v>Canada</v>
      </c>
    </row>
    <row r="1287" spans="1:23" x14ac:dyDescent="0.35">
      <c r="A1287" t="str">
        <f t="shared" si="260"/>
        <v>EMP-SM-R15-2016</v>
      </c>
      <c r="B1287" t="s">
        <v>1351</v>
      </c>
      <c r="C1287" t="str">
        <f t="shared" si="263"/>
        <v>N12355</v>
      </c>
      <c r="D1287" t="str">
        <f>VLOOKUP(C1287,Employee!$A$1:$B$1803,2,0)</f>
        <v>Priscilla Griffith</v>
      </c>
      <c r="E1287" t="str">
        <f>VLOOKUP(MID(B1287,FIND(":",B1287,FIND(":",B1287)+1)+1,1),Employee!$C$1:$D$1803,2)</f>
        <v>Female</v>
      </c>
      <c r="F1287">
        <f t="shared" si="261"/>
        <v>43</v>
      </c>
      <c r="G1287">
        <f t="shared" si="262"/>
        <v>40</v>
      </c>
      <c r="H1287" t="str">
        <f t="shared" si="264"/>
        <v>R15</v>
      </c>
      <c r="I1287" t="str">
        <f>VLOOKUP(V1287,Guide!$B$12:$C$18,2,0)</f>
        <v>SM</v>
      </c>
      <c r="J1287" s="12" t="str">
        <f t="shared" si="265"/>
        <v>C6</v>
      </c>
      <c r="K1287" s="12">
        <v>32088</v>
      </c>
      <c r="L1287" s="12" t="str">
        <f t="shared" si="266"/>
        <v>Millennial</v>
      </c>
      <c r="M1287">
        <f t="shared" ca="1" si="267"/>
        <v>37</v>
      </c>
      <c r="N1287" s="12">
        <v>42583</v>
      </c>
      <c r="O1287" s="14">
        <f t="shared" ca="1" si="268"/>
        <v>8</v>
      </c>
      <c r="P1287" s="13">
        <v>79799</v>
      </c>
      <c r="Q1287" s="13" t="str">
        <f t="shared" ca="1" si="269"/>
        <v>5 - 10 Year</v>
      </c>
      <c r="R1287" s="3" t="str">
        <f t="shared" ca="1" si="272"/>
        <v>10%</v>
      </c>
      <c r="S1287" s="13">
        <f t="shared" ca="1" si="270"/>
        <v>7979.9000000000005</v>
      </c>
      <c r="T1287" s="13">
        <f t="shared" ca="1" si="271"/>
        <v>71819.100000000006</v>
      </c>
      <c r="U1287" t="str">
        <f>VLOOKUP(MID(B1287,G1287,F1287-G1287),Department!$A$1:$C$20,2,0)</f>
        <v>Sales</v>
      </c>
      <c r="V1287" t="str">
        <f>VLOOKUP(U1287,Department!$B$1:$C$20,2,0)</f>
        <v>Sales and Marketing</v>
      </c>
      <c r="W1287" t="str">
        <f>VLOOKUP(MID(B1287,FIND(":",B1287,F1287+1)+1,2),Employee!$G$1:$H$8,2,0)</f>
        <v>France</v>
      </c>
    </row>
    <row r="1288" spans="1:23" x14ac:dyDescent="0.35">
      <c r="A1288" t="str">
        <f t="shared" si="260"/>
        <v>EMP-ENG-R3-2016</v>
      </c>
      <c r="B1288" t="s">
        <v>1352</v>
      </c>
      <c r="C1288" t="str">
        <f t="shared" si="263"/>
        <v>N14516</v>
      </c>
      <c r="D1288" t="str">
        <f>VLOOKUP(C1288,Employee!$A$1:$B$1803,2,0)</f>
        <v>Eliseo Miles</v>
      </c>
      <c r="E1288" t="str">
        <f>VLOOKUP(MID(B1288,FIND(":",B1288,FIND(":",B1288)+1)+1,1),Employee!$C$1:$D$1803,2)</f>
        <v>Male</v>
      </c>
      <c r="F1288">
        <f t="shared" si="261"/>
        <v>42</v>
      </c>
      <c r="G1288">
        <f t="shared" si="262"/>
        <v>40</v>
      </c>
      <c r="H1288" t="str">
        <f t="shared" si="264"/>
        <v>R3</v>
      </c>
      <c r="I1288" t="str">
        <f>VLOOKUP(V1288,Guide!$B$12:$C$18,2,0)</f>
        <v>ENG</v>
      </c>
      <c r="J1288" s="12" t="str">
        <f t="shared" si="265"/>
        <v>C2</v>
      </c>
      <c r="K1288" s="12">
        <v>32450</v>
      </c>
      <c r="L1288" s="12" t="str">
        <f t="shared" si="266"/>
        <v>Millennial</v>
      </c>
      <c r="M1288">
        <f t="shared" ca="1" si="267"/>
        <v>36</v>
      </c>
      <c r="N1288" s="12">
        <v>42555</v>
      </c>
      <c r="O1288" s="14">
        <f t="shared" ca="1" si="268"/>
        <v>8</v>
      </c>
      <c r="P1288" s="13">
        <v>149739</v>
      </c>
      <c r="Q1288" s="13" t="str">
        <f t="shared" ca="1" si="269"/>
        <v>5 - 10 Year</v>
      </c>
      <c r="R1288" s="3" t="str">
        <f t="shared" ca="1" si="272"/>
        <v>10%</v>
      </c>
      <c r="S1288" s="13">
        <f t="shared" ca="1" si="270"/>
        <v>14973.900000000001</v>
      </c>
      <c r="T1288" s="13">
        <f t="shared" ca="1" si="271"/>
        <v>134765.1</v>
      </c>
      <c r="U1288" t="str">
        <f>VLOOKUP(MID(B1288,G1288,F1288-G1288),Department!$A$1:$C$20,2,0)</f>
        <v>Software Quality Assurance</v>
      </c>
      <c r="V1288" t="str">
        <f>VLOOKUP(U1288,Department!$B$1:$C$20,2,0)</f>
        <v>Engineering and Data</v>
      </c>
      <c r="W1288" t="str">
        <f>VLOOKUP(MID(B1288,FIND(":",B1288,F1288+1)+1,2),Employee!$G$1:$H$8,2,0)</f>
        <v>Canada</v>
      </c>
    </row>
    <row r="1289" spans="1:23" x14ac:dyDescent="0.35">
      <c r="A1289" t="str">
        <f t="shared" si="260"/>
        <v>EMP-OPR-R11-2017</v>
      </c>
      <c r="B1289" t="s">
        <v>1353</v>
      </c>
      <c r="C1289" t="str">
        <f t="shared" si="263"/>
        <v>N17425</v>
      </c>
      <c r="D1289" t="str">
        <f>VLOOKUP(C1289,Employee!$A$1:$B$1803,2,0)</f>
        <v>Arthur Conner</v>
      </c>
      <c r="E1289" t="str">
        <f>VLOOKUP(MID(B1289,FIND(":",B1289,FIND(":",B1289)+1)+1,1),Employee!$C$1:$D$1803,2)</f>
        <v>Male</v>
      </c>
      <c r="F1289">
        <f t="shared" si="261"/>
        <v>43</v>
      </c>
      <c r="G1289">
        <f t="shared" si="262"/>
        <v>40</v>
      </c>
      <c r="H1289" t="str">
        <f t="shared" si="264"/>
        <v>R11</v>
      </c>
      <c r="I1289" t="str">
        <f>VLOOKUP(V1289,Guide!$B$12:$C$18,2,0)</f>
        <v>OPR</v>
      </c>
      <c r="J1289" s="12" t="str">
        <f t="shared" si="265"/>
        <v>C2</v>
      </c>
      <c r="K1289" s="12">
        <v>33944</v>
      </c>
      <c r="L1289" s="12" t="str">
        <f t="shared" si="266"/>
        <v>Millennial</v>
      </c>
      <c r="M1289">
        <f t="shared" ca="1" si="267"/>
        <v>32</v>
      </c>
      <c r="N1289" s="12">
        <v>42800</v>
      </c>
      <c r="O1289" s="14">
        <f t="shared" ca="1" si="268"/>
        <v>7</v>
      </c>
      <c r="P1289" s="13">
        <v>86990</v>
      </c>
      <c r="Q1289" s="13" t="str">
        <f t="shared" ca="1" si="269"/>
        <v>5 - 10 Year</v>
      </c>
      <c r="R1289" s="3" t="str">
        <f t="shared" ca="1" si="272"/>
        <v>10%</v>
      </c>
      <c r="S1289" s="13">
        <f t="shared" ca="1" si="270"/>
        <v>8699</v>
      </c>
      <c r="T1289" s="13">
        <f t="shared" ca="1" si="271"/>
        <v>78291</v>
      </c>
      <c r="U1289" t="str">
        <f>VLOOKUP(MID(B1289,G1289,F1289-G1289),Department!$A$1:$C$20,2,0)</f>
        <v>Technical Support</v>
      </c>
      <c r="V1289" t="str">
        <f>VLOOKUP(U1289,Department!$B$1:$C$20,2,0)</f>
        <v>Operation</v>
      </c>
      <c r="W1289" t="str">
        <f>VLOOKUP(MID(B1289,FIND(":",B1289,F1289+1)+1,2),Employee!$G$1:$H$8,2,0)</f>
        <v>Canada</v>
      </c>
    </row>
    <row r="1290" spans="1:23" x14ac:dyDescent="0.35">
      <c r="A1290" t="str">
        <f t="shared" si="260"/>
        <v>EMP-ENG-R1-2017</v>
      </c>
      <c r="B1290" t="s">
        <v>1354</v>
      </c>
      <c r="C1290" t="str">
        <f t="shared" si="263"/>
        <v>N17358</v>
      </c>
      <c r="D1290" t="str">
        <f>VLOOKUP(C1290,Employee!$A$1:$B$1803,2,0)</f>
        <v>Ahmed Bates</v>
      </c>
      <c r="E1290" t="str">
        <f>VLOOKUP(MID(B1290,FIND(":",B1290,FIND(":",B1290)+1)+1,1),Employee!$C$1:$D$1803,2)</f>
        <v>Male</v>
      </c>
      <c r="F1290">
        <f t="shared" si="261"/>
        <v>42</v>
      </c>
      <c r="G1290">
        <f t="shared" si="262"/>
        <v>40</v>
      </c>
      <c r="H1290" t="str">
        <f t="shared" si="264"/>
        <v>R1</v>
      </c>
      <c r="I1290" t="str">
        <f>VLOOKUP(V1290,Guide!$B$12:$C$18,2,0)</f>
        <v>ENG</v>
      </c>
      <c r="J1290" s="12" t="str">
        <f t="shared" si="265"/>
        <v>C4</v>
      </c>
      <c r="K1290" s="12">
        <v>33705</v>
      </c>
      <c r="L1290" s="12" t="str">
        <f t="shared" si="266"/>
        <v>Millennial</v>
      </c>
      <c r="M1290">
        <f t="shared" ca="1" si="267"/>
        <v>32</v>
      </c>
      <c r="N1290" s="12">
        <v>42782</v>
      </c>
      <c r="O1290" s="14">
        <f t="shared" ca="1" si="268"/>
        <v>8</v>
      </c>
      <c r="P1290" s="13">
        <v>95798</v>
      </c>
      <c r="Q1290" s="13" t="str">
        <f t="shared" ca="1" si="269"/>
        <v>5 - 10 Year</v>
      </c>
      <c r="R1290" s="3" t="str">
        <f t="shared" ca="1" si="272"/>
        <v>10%</v>
      </c>
      <c r="S1290" s="13">
        <f t="shared" ca="1" si="270"/>
        <v>9579.8000000000011</v>
      </c>
      <c r="T1290" s="13">
        <f t="shared" ca="1" si="271"/>
        <v>86218.2</v>
      </c>
      <c r="U1290" t="str">
        <f>VLOOKUP(MID(B1290,G1290,F1290-G1290),Department!$A$1:$C$20,2,0)</f>
        <v>BackEnd Developer</v>
      </c>
      <c r="V1290" t="str">
        <f>VLOOKUP(U1290,Department!$B$1:$C$20,2,0)</f>
        <v>Engineering and Data</v>
      </c>
      <c r="W1290" t="str">
        <f>VLOOKUP(MID(B1290,FIND(":",B1290,F1290+1)+1,2),Employee!$G$1:$H$8,2,0)</f>
        <v>Australia</v>
      </c>
    </row>
    <row r="1291" spans="1:23" x14ac:dyDescent="0.35">
      <c r="A1291" t="str">
        <f t="shared" si="260"/>
        <v>EMP-SM-R10-2017</v>
      </c>
      <c r="B1291" t="s">
        <v>1355</v>
      </c>
      <c r="C1291" t="str">
        <f t="shared" si="263"/>
        <v>N17438</v>
      </c>
      <c r="D1291" t="str">
        <f>VLOOKUP(C1291,Employee!$A$1:$B$1803,2,0)</f>
        <v>Sid Thomas</v>
      </c>
      <c r="E1291" t="str">
        <f>VLOOKUP(MID(B1291,FIND(":",B1291,FIND(":",B1291)+1)+1,1),Employee!$C$1:$D$1803,2)</f>
        <v>Male</v>
      </c>
      <c r="F1291">
        <f t="shared" si="261"/>
        <v>43</v>
      </c>
      <c r="G1291">
        <f t="shared" si="262"/>
        <v>40</v>
      </c>
      <c r="H1291" t="str">
        <f t="shared" si="264"/>
        <v>R10</v>
      </c>
      <c r="I1291" t="str">
        <f>VLOOKUP(V1291,Guide!$B$12:$C$18,2,0)</f>
        <v>SM</v>
      </c>
      <c r="J1291" s="12" t="str">
        <f t="shared" si="265"/>
        <v>C5</v>
      </c>
      <c r="K1291" s="12">
        <v>32343</v>
      </c>
      <c r="L1291" s="12" t="str">
        <f t="shared" si="266"/>
        <v>Millennial</v>
      </c>
      <c r="M1291">
        <f t="shared" ca="1" si="267"/>
        <v>36</v>
      </c>
      <c r="N1291" s="12">
        <v>42803</v>
      </c>
      <c r="O1291" s="14">
        <f t="shared" ca="1" si="268"/>
        <v>7</v>
      </c>
      <c r="P1291" s="13">
        <v>291163</v>
      </c>
      <c r="Q1291" s="13" t="str">
        <f t="shared" ca="1" si="269"/>
        <v>5 - 10 Year</v>
      </c>
      <c r="R1291" s="3" t="str">
        <f t="shared" ca="1" si="272"/>
        <v>10%</v>
      </c>
      <c r="S1291" s="13">
        <f t="shared" ca="1" si="270"/>
        <v>29116.300000000003</v>
      </c>
      <c r="T1291" s="13">
        <f t="shared" ca="1" si="271"/>
        <v>262046.7</v>
      </c>
      <c r="U1291" t="str">
        <f>VLOOKUP(MID(B1291,G1291,F1291-G1291),Department!$A$1:$C$20,2,0)</f>
        <v>Marketing</v>
      </c>
      <c r="V1291" t="str">
        <f>VLOOKUP(U1291,Department!$B$1:$C$20,2,0)</f>
        <v>Sales and Marketing</v>
      </c>
      <c r="W1291" t="str">
        <f>VLOOKUP(MID(B1291,FIND(":",B1291,F1291+1)+1,2),Employee!$G$1:$H$8,2,0)</f>
        <v>Germany</v>
      </c>
    </row>
    <row r="1292" spans="1:23" x14ac:dyDescent="0.35">
      <c r="A1292" t="str">
        <f t="shared" si="260"/>
        <v>EMP-OPR-R8-2018</v>
      </c>
      <c r="B1292" t="s">
        <v>1356</v>
      </c>
      <c r="C1292" t="str">
        <f t="shared" si="263"/>
        <v>N20333</v>
      </c>
      <c r="D1292" t="str">
        <f>VLOOKUP(C1292,Employee!$A$1:$B$1803,2,0)</f>
        <v>Carl Finley</v>
      </c>
      <c r="E1292" t="str">
        <f>VLOOKUP(MID(B1292,FIND(":",B1292,FIND(":",B1292)+1)+1,1),Employee!$C$1:$D$1803,2)</f>
        <v>Male</v>
      </c>
      <c r="F1292">
        <f t="shared" si="261"/>
        <v>42</v>
      </c>
      <c r="G1292">
        <f t="shared" si="262"/>
        <v>40</v>
      </c>
      <c r="H1292" t="str">
        <f t="shared" si="264"/>
        <v>R8</v>
      </c>
      <c r="I1292" t="str">
        <f>VLOOKUP(V1292,Guide!$B$12:$C$18,2,0)</f>
        <v>OPR</v>
      </c>
      <c r="J1292" s="12" t="str">
        <f t="shared" si="265"/>
        <v>C1</v>
      </c>
      <c r="K1292" s="12">
        <v>33984</v>
      </c>
      <c r="L1292" s="12" t="str">
        <f t="shared" si="266"/>
        <v>Millennial</v>
      </c>
      <c r="M1292">
        <f t="shared" ca="1" si="267"/>
        <v>32</v>
      </c>
      <c r="N1292" s="12">
        <v>43255</v>
      </c>
      <c r="O1292" s="14">
        <f t="shared" ca="1" si="268"/>
        <v>6</v>
      </c>
      <c r="P1292" s="13">
        <v>101450</v>
      </c>
      <c r="Q1292" s="13" t="str">
        <f t="shared" ca="1" si="269"/>
        <v>5 - 10 Year</v>
      </c>
      <c r="R1292" s="3" t="str">
        <f t="shared" ca="1" si="272"/>
        <v>10%</v>
      </c>
      <c r="S1292" s="13">
        <f t="shared" ca="1" si="270"/>
        <v>10145</v>
      </c>
      <c r="T1292" s="13">
        <f t="shared" ca="1" si="271"/>
        <v>91305</v>
      </c>
      <c r="U1292" t="str">
        <f>VLOOKUP(MID(B1292,G1292,F1292-G1292),Department!$A$1:$C$20,2,0)</f>
        <v>DevOps Engineer</v>
      </c>
      <c r="V1292" t="str">
        <f>VLOOKUP(U1292,Department!$B$1:$C$20,2,0)</f>
        <v>Operation</v>
      </c>
      <c r="W1292" t="str">
        <f>VLOOKUP(MID(B1292,FIND(":",B1292,F1292+1)+1,2),Employee!$G$1:$H$8,2,0)</f>
        <v>United States Of America</v>
      </c>
    </row>
    <row r="1293" spans="1:23" x14ac:dyDescent="0.35">
      <c r="A1293" t="str">
        <f t="shared" si="260"/>
        <v>EMP-HR-R18-2019</v>
      </c>
      <c r="B1293" t="s">
        <v>1357</v>
      </c>
      <c r="C1293" t="str">
        <f t="shared" si="263"/>
        <v>N22173</v>
      </c>
      <c r="D1293" t="str">
        <f>VLOOKUP(C1293,Employee!$A$1:$B$1803,2,0)</f>
        <v>Corina Castro</v>
      </c>
      <c r="E1293" t="str">
        <f>VLOOKUP(MID(B1293,FIND(":",B1293,FIND(":",B1293)+1)+1,1),Employee!$C$1:$D$1803,2)</f>
        <v>Female</v>
      </c>
      <c r="F1293">
        <f t="shared" si="261"/>
        <v>43</v>
      </c>
      <c r="G1293">
        <f t="shared" si="262"/>
        <v>40</v>
      </c>
      <c r="H1293" t="str">
        <f t="shared" si="264"/>
        <v>R18</v>
      </c>
      <c r="I1293" t="str">
        <f>VLOOKUP(V1293,Guide!$B$12:$C$18,2,0)</f>
        <v>HR</v>
      </c>
      <c r="J1293" s="12" t="str">
        <f t="shared" si="265"/>
        <v>C6</v>
      </c>
      <c r="K1293" s="12">
        <v>31309</v>
      </c>
      <c r="L1293" s="12" t="str">
        <f t="shared" si="266"/>
        <v>Millennial</v>
      </c>
      <c r="M1293">
        <f t="shared" ca="1" si="267"/>
        <v>39</v>
      </c>
      <c r="N1293" s="12">
        <v>43657</v>
      </c>
      <c r="O1293" s="14">
        <f t="shared" ca="1" si="268"/>
        <v>5</v>
      </c>
      <c r="P1293" s="13">
        <v>111591</v>
      </c>
      <c r="Q1293" s="13" t="str">
        <f t="shared" ca="1" si="269"/>
        <v>5 - 10 Year</v>
      </c>
      <c r="R1293" s="3" t="str">
        <f t="shared" ca="1" si="272"/>
        <v>10%</v>
      </c>
      <c r="S1293" s="13">
        <f t="shared" ca="1" si="270"/>
        <v>11159.1</v>
      </c>
      <c r="T1293" s="13">
        <f t="shared" ca="1" si="271"/>
        <v>100431.9</v>
      </c>
      <c r="U1293" t="str">
        <f>VLOOKUP(MID(B1293,G1293,F1293-G1293),Department!$A$1:$C$20,2,0)</f>
        <v>HR</v>
      </c>
      <c r="V1293" t="str">
        <f>VLOOKUP(U1293,Department!$B$1:$C$20,2,0)</f>
        <v>HR</v>
      </c>
      <c r="W1293" t="str">
        <f>VLOOKUP(MID(B1293,FIND(":",B1293,F1293+1)+1,2),Employee!$G$1:$H$8,2,0)</f>
        <v>France</v>
      </c>
    </row>
    <row r="1294" spans="1:23" x14ac:dyDescent="0.35">
      <c r="A1294" t="str">
        <f t="shared" si="260"/>
        <v>EMP-PM-R5-2017</v>
      </c>
      <c r="B1294" t="s">
        <v>1358</v>
      </c>
      <c r="C1294" t="str">
        <f t="shared" si="263"/>
        <v>N18637</v>
      </c>
      <c r="D1294" t="str">
        <f>VLOOKUP(C1294,Employee!$A$1:$B$1803,2,0)</f>
        <v>Enrique Manning</v>
      </c>
      <c r="E1294" t="str">
        <f>VLOOKUP(MID(B1294,FIND(":",B1294,FIND(":",B1294)+1)+1,1),Employee!$C$1:$D$1803,2)</f>
        <v>Male</v>
      </c>
      <c r="F1294">
        <f t="shared" si="261"/>
        <v>42</v>
      </c>
      <c r="G1294">
        <f t="shared" si="262"/>
        <v>40</v>
      </c>
      <c r="H1294" t="str">
        <f t="shared" si="264"/>
        <v>R5</v>
      </c>
      <c r="I1294" t="str">
        <f>VLOOKUP(V1294,Guide!$B$12:$C$18,2,0)</f>
        <v>PM</v>
      </c>
      <c r="J1294" s="12" t="str">
        <f t="shared" si="265"/>
        <v>C2</v>
      </c>
      <c r="K1294" s="12">
        <v>32757</v>
      </c>
      <c r="L1294" s="12" t="str">
        <f t="shared" si="266"/>
        <v>Millennial</v>
      </c>
      <c r="M1294">
        <f t="shared" ca="1" si="267"/>
        <v>35</v>
      </c>
      <c r="N1294" s="12">
        <v>42936</v>
      </c>
      <c r="O1294" s="14">
        <f t="shared" ca="1" si="268"/>
        <v>7</v>
      </c>
      <c r="P1294" s="13">
        <v>152784</v>
      </c>
      <c r="Q1294" s="13" t="str">
        <f t="shared" ca="1" si="269"/>
        <v>5 - 10 Year</v>
      </c>
      <c r="R1294" s="3" t="str">
        <f t="shared" ca="1" si="272"/>
        <v>10%</v>
      </c>
      <c r="S1294" s="13">
        <f t="shared" ca="1" si="270"/>
        <v>15278.400000000001</v>
      </c>
      <c r="T1294" s="13">
        <f t="shared" ca="1" si="271"/>
        <v>137505.60000000001</v>
      </c>
      <c r="U1294" t="str">
        <f>VLOOKUP(MID(B1294,G1294,F1294-G1294),Department!$A$1:$C$20,2,0)</f>
        <v>Product Manager</v>
      </c>
      <c r="V1294" t="str">
        <f>VLOOKUP(U1294,Department!$B$1:$C$20,2,0)</f>
        <v>Product Management</v>
      </c>
      <c r="W1294" t="str">
        <f>VLOOKUP(MID(B1294,FIND(":",B1294,F1294+1)+1,2),Employee!$G$1:$H$8,2,0)</f>
        <v>Canada</v>
      </c>
    </row>
    <row r="1295" spans="1:23" x14ac:dyDescent="0.35">
      <c r="A1295" t="str">
        <f t="shared" si="260"/>
        <v>EMP-PM-R6-2018</v>
      </c>
      <c r="B1295" t="s">
        <v>1359</v>
      </c>
      <c r="C1295" t="str">
        <f t="shared" si="263"/>
        <v>N19948</v>
      </c>
      <c r="D1295" t="str">
        <f>VLOOKUP(C1295,Employee!$A$1:$B$1803,2,0)</f>
        <v>Simon Griffith</v>
      </c>
      <c r="E1295" t="str">
        <f>VLOOKUP(MID(B1295,FIND(":",B1295,FIND(":",B1295)+1)+1,1),Employee!$C$1:$D$1803,2)</f>
        <v>Male</v>
      </c>
      <c r="F1295">
        <f t="shared" si="261"/>
        <v>42</v>
      </c>
      <c r="G1295">
        <f t="shared" si="262"/>
        <v>40</v>
      </c>
      <c r="H1295" t="str">
        <f t="shared" si="264"/>
        <v>R6</v>
      </c>
      <c r="I1295" t="str">
        <f>VLOOKUP(V1295,Guide!$B$12:$C$18,2,0)</f>
        <v>PM</v>
      </c>
      <c r="J1295" s="12" t="str">
        <f t="shared" si="265"/>
        <v>C7</v>
      </c>
      <c r="K1295" s="12">
        <v>30858</v>
      </c>
      <c r="L1295" s="12" t="str">
        <f t="shared" si="266"/>
        <v>Millennial</v>
      </c>
      <c r="M1295">
        <f t="shared" ca="1" si="267"/>
        <v>40</v>
      </c>
      <c r="N1295" s="12">
        <v>43167</v>
      </c>
      <c r="O1295" s="14">
        <f t="shared" ca="1" si="268"/>
        <v>6</v>
      </c>
      <c r="P1295" s="13">
        <v>291357</v>
      </c>
      <c r="Q1295" s="13" t="str">
        <f t="shared" ca="1" si="269"/>
        <v>5 - 10 Year</v>
      </c>
      <c r="R1295" s="3" t="str">
        <f t="shared" ca="1" si="272"/>
        <v>10%</v>
      </c>
      <c r="S1295" s="13">
        <f t="shared" ca="1" si="270"/>
        <v>29135.7</v>
      </c>
      <c r="T1295" s="13">
        <f t="shared" ca="1" si="271"/>
        <v>262221.3</v>
      </c>
      <c r="U1295" t="str">
        <f>VLOOKUP(MID(B1295,G1295,F1295-G1295),Department!$A$1:$C$20,2,0)</f>
        <v>UI/UX</v>
      </c>
      <c r="V1295" t="str">
        <f>VLOOKUP(U1295,Department!$B$1:$C$20,2,0)</f>
        <v>Product Management</v>
      </c>
      <c r="W1295" t="str">
        <f>VLOOKUP(MID(B1295,FIND(":",B1295,F1295+1)+1,2),Employee!$G$1:$H$8,2,0)</f>
        <v>Argentina</v>
      </c>
    </row>
    <row r="1296" spans="1:23" x14ac:dyDescent="0.35">
      <c r="A1296" t="str">
        <f t="shared" si="260"/>
        <v>EMP-ENG-R1-2017</v>
      </c>
      <c r="B1296" t="s">
        <v>1360</v>
      </c>
      <c r="C1296" t="str">
        <f t="shared" si="263"/>
        <v>N18640</v>
      </c>
      <c r="D1296" t="str">
        <f>VLOOKUP(C1296,Employee!$A$1:$B$1803,2,0)</f>
        <v>Valentin West</v>
      </c>
      <c r="E1296" t="str">
        <f>VLOOKUP(MID(B1296,FIND(":",B1296,FIND(":",B1296)+1)+1,1),Employee!$C$1:$D$1803,2)</f>
        <v>Male</v>
      </c>
      <c r="F1296">
        <f t="shared" si="261"/>
        <v>42</v>
      </c>
      <c r="G1296">
        <f t="shared" si="262"/>
        <v>40</v>
      </c>
      <c r="H1296" t="str">
        <f t="shared" si="264"/>
        <v>R1</v>
      </c>
      <c r="I1296" t="str">
        <f>VLOOKUP(V1296,Guide!$B$12:$C$18,2,0)</f>
        <v>ENG</v>
      </c>
      <c r="J1296" s="12" t="str">
        <f t="shared" si="265"/>
        <v>C5</v>
      </c>
      <c r="K1296" s="12">
        <v>34305</v>
      </c>
      <c r="L1296" s="12" t="str">
        <f t="shared" si="266"/>
        <v>Millennial</v>
      </c>
      <c r="M1296">
        <f t="shared" ca="1" si="267"/>
        <v>31</v>
      </c>
      <c r="N1296" s="12">
        <v>42940</v>
      </c>
      <c r="O1296" s="14">
        <f t="shared" ca="1" si="268"/>
        <v>7</v>
      </c>
      <c r="P1296" s="13">
        <v>87090</v>
      </c>
      <c r="Q1296" s="13" t="str">
        <f t="shared" ca="1" si="269"/>
        <v>5 - 10 Year</v>
      </c>
      <c r="R1296" s="3" t="str">
        <f t="shared" ca="1" si="272"/>
        <v>10%</v>
      </c>
      <c r="S1296" s="13">
        <f t="shared" ca="1" si="270"/>
        <v>8709</v>
      </c>
      <c r="T1296" s="13">
        <f t="shared" ca="1" si="271"/>
        <v>78381</v>
      </c>
      <c r="U1296" t="str">
        <f>VLOOKUP(MID(B1296,G1296,F1296-G1296),Department!$A$1:$C$20,2,0)</f>
        <v>BackEnd Developer</v>
      </c>
      <c r="V1296" t="str">
        <f>VLOOKUP(U1296,Department!$B$1:$C$20,2,0)</f>
        <v>Engineering and Data</v>
      </c>
      <c r="W1296" t="str">
        <f>VLOOKUP(MID(B1296,FIND(":",B1296,F1296+1)+1,2),Employee!$G$1:$H$8,2,0)</f>
        <v>Germany</v>
      </c>
    </row>
    <row r="1297" spans="1:23" x14ac:dyDescent="0.35">
      <c r="A1297" t="str">
        <f t="shared" si="260"/>
        <v>EMP-OPR-R2-2019</v>
      </c>
      <c r="B1297" t="s">
        <v>1361</v>
      </c>
      <c r="C1297" t="str">
        <f t="shared" si="263"/>
        <v>N21715</v>
      </c>
      <c r="D1297" t="str">
        <f>VLOOKUP(C1297,Employee!$A$1:$B$1803,2,0)</f>
        <v>Mandy Becker</v>
      </c>
      <c r="E1297" t="str">
        <f>VLOOKUP(MID(B1297,FIND(":",B1297,FIND(":",B1297)+1)+1,1),Employee!$C$1:$D$1803,2)</f>
        <v>Female</v>
      </c>
      <c r="F1297">
        <f t="shared" si="261"/>
        <v>42</v>
      </c>
      <c r="G1297">
        <f t="shared" si="262"/>
        <v>40</v>
      </c>
      <c r="H1297" t="str">
        <f t="shared" si="264"/>
        <v>R2</v>
      </c>
      <c r="I1297" t="str">
        <f>VLOOKUP(V1297,Guide!$B$12:$C$18,2,0)</f>
        <v>OPR</v>
      </c>
      <c r="J1297" s="12" t="str">
        <f t="shared" si="265"/>
        <v>C7</v>
      </c>
      <c r="K1297" s="12">
        <v>34250</v>
      </c>
      <c r="L1297" s="12" t="str">
        <f t="shared" si="266"/>
        <v>Millennial</v>
      </c>
      <c r="M1297">
        <f t="shared" ca="1" si="267"/>
        <v>31</v>
      </c>
      <c r="N1297" s="12">
        <v>43577</v>
      </c>
      <c r="O1297" s="14">
        <f t="shared" ca="1" si="268"/>
        <v>5</v>
      </c>
      <c r="P1297" s="13">
        <v>121167</v>
      </c>
      <c r="Q1297" s="13" t="str">
        <f t="shared" ca="1" si="269"/>
        <v>5 - 10 Year</v>
      </c>
      <c r="R1297" s="3" t="str">
        <f t="shared" ca="1" si="272"/>
        <v>10%</v>
      </c>
      <c r="S1297" s="13">
        <f t="shared" ca="1" si="270"/>
        <v>12116.7</v>
      </c>
      <c r="T1297" s="13">
        <f t="shared" ca="1" si="271"/>
        <v>109050.3</v>
      </c>
      <c r="U1297" t="str">
        <f>VLOOKUP(MID(B1297,G1297,F1297-G1297),Department!$A$1:$C$20,2,0)</f>
        <v>Network Engineer</v>
      </c>
      <c r="V1297" t="str">
        <f>VLOOKUP(U1297,Department!$B$1:$C$20,2,0)</f>
        <v>Operation</v>
      </c>
      <c r="W1297" t="str">
        <f>VLOOKUP(MID(B1297,FIND(":",B1297,F1297+1)+1,2),Employee!$G$1:$H$8,2,0)</f>
        <v>Argentina</v>
      </c>
    </row>
    <row r="1298" spans="1:23" x14ac:dyDescent="0.35">
      <c r="A1298" t="str">
        <f t="shared" si="260"/>
        <v>EMP-SM-R9-2018</v>
      </c>
      <c r="B1298" t="s">
        <v>1362</v>
      </c>
      <c r="C1298" t="str">
        <f t="shared" si="263"/>
        <v>N21155</v>
      </c>
      <c r="D1298" t="str">
        <f>VLOOKUP(C1298,Employee!$A$1:$B$1803,2,0)</f>
        <v>Garry Mullins</v>
      </c>
      <c r="E1298" t="str">
        <f>VLOOKUP(MID(B1298,FIND(":",B1298,FIND(":",B1298)+1)+1,1),Employee!$C$1:$D$1803,2)</f>
        <v>Male</v>
      </c>
      <c r="F1298">
        <f t="shared" si="261"/>
        <v>42</v>
      </c>
      <c r="G1298">
        <f t="shared" si="262"/>
        <v>40</v>
      </c>
      <c r="H1298" t="str">
        <f t="shared" si="264"/>
        <v>R9</v>
      </c>
      <c r="I1298" t="str">
        <f>VLOOKUP(V1298,Guide!$B$12:$C$18,2,0)</f>
        <v>SM</v>
      </c>
      <c r="J1298" s="12" t="str">
        <f t="shared" si="265"/>
        <v>C6</v>
      </c>
      <c r="K1298" s="12">
        <v>33745</v>
      </c>
      <c r="L1298" s="12" t="str">
        <f t="shared" si="266"/>
        <v>Millennial</v>
      </c>
      <c r="M1298">
        <f t="shared" ca="1" si="267"/>
        <v>32</v>
      </c>
      <c r="N1298" s="12">
        <v>43444</v>
      </c>
      <c r="O1298" s="14">
        <f t="shared" ca="1" si="268"/>
        <v>6</v>
      </c>
      <c r="P1298" s="13">
        <v>118899</v>
      </c>
      <c r="Q1298" s="13" t="str">
        <f t="shared" ca="1" si="269"/>
        <v>5 - 10 Year</v>
      </c>
      <c r="R1298" s="3" t="str">
        <f t="shared" ca="1" si="272"/>
        <v>10%</v>
      </c>
      <c r="S1298" s="13">
        <f t="shared" ca="1" si="270"/>
        <v>11889.900000000001</v>
      </c>
      <c r="T1298" s="13">
        <f t="shared" ca="1" si="271"/>
        <v>107009.1</v>
      </c>
      <c r="U1298" t="str">
        <f>VLOOKUP(MID(B1298,G1298,F1298-G1298),Department!$A$1:$C$20,2,0)</f>
        <v xml:space="preserve">Presales </v>
      </c>
      <c r="V1298" t="str">
        <f>VLOOKUP(U1298,Department!$B$1:$C$20,2,0)</f>
        <v>Sales and Marketing</v>
      </c>
      <c r="W1298" t="str">
        <f>VLOOKUP(MID(B1298,FIND(":",B1298,F1298+1)+1,2),Employee!$G$1:$H$8,2,0)</f>
        <v>France</v>
      </c>
    </row>
    <row r="1299" spans="1:23" x14ac:dyDescent="0.35">
      <c r="A1299" t="str">
        <f t="shared" si="260"/>
        <v>EMP-OPR-R16-2017</v>
      </c>
      <c r="B1299" t="s">
        <v>1363</v>
      </c>
      <c r="C1299" t="str">
        <f t="shared" si="263"/>
        <v>N18466</v>
      </c>
      <c r="D1299" t="str">
        <f>VLOOKUP(C1299,Employee!$A$1:$B$1803,2,0)</f>
        <v>Leopoldo Jordan</v>
      </c>
      <c r="E1299" t="str">
        <f>VLOOKUP(MID(B1299,FIND(":",B1299,FIND(":",B1299)+1)+1,1),Employee!$C$1:$D$1803,2)</f>
        <v>Male</v>
      </c>
      <c r="F1299">
        <f t="shared" si="261"/>
        <v>43</v>
      </c>
      <c r="G1299">
        <f t="shared" si="262"/>
        <v>40</v>
      </c>
      <c r="H1299" t="str">
        <f t="shared" si="264"/>
        <v>R16</v>
      </c>
      <c r="I1299" t="str">
        <f>VLOOKUP(V1299,Guide!$B$12:$C$18,2,0)</f>
        <v>OPR</v>
      </c>
      <c r="J1299" s="12" t="str">
        <f t="shared" si="265"/>
        <v>C6</v>
      </c>
      <c r="K1299" s="12">
        <v>33249</v>
      </c>
      <c r="L1299" s="12" t="str">
        <f t="shared" si="266"/>
        <v>Millennial</v>
      </c>
      <c r="M1299">
        <f t="shared" ca="1" si="267"/>
        <v>34</v>
      </c>
      <c r="N1299" s="12">
        <v>42915</v>
      </c>
      <c r="O1299" s="14">
        <f t="shared" ca="1" si="268"/>
        <v>7</v>
      </c>
      <c r="P1299" s="13">
        <v>61382</v>
      </c>
      <c r="Q1299" s="13" t="str">
        <f t="shared" ca="1" si="269"/>
        <v>5 - 10 Year</v>
      </c>
      <c r="R1299" s="3" t="str">
        <f t="shared" ca="1" si="272"/>
        <v>10%</v>
      </c>
      <c r="S1299" s="13">
        <f t="shared" ca="1" si="270"/>
        <v>6138.2000000000007</v>
      </c>
      <c r="T1299" s="13">
        <f t="shared" ca="1" si="271"/>
        <v>55243.8</v>
      </c>
      <c r="U1299" t="str">
        <f>VLOOKUP(MID(B1299,G1299,F1299-G1299),Department!$A$1:$C$20,2,0)</f>
        <v>IT Support</v>
      </c>
      <c r="V1299" t="str">
        <f>VLOOKUP(U1299,Department!$B$1:$C$20,2,0)</f>
        <v>Operation</v>
      </c>
      <c r="W1299" t="str">
        <f>VLOOKUP(MID(B1299,FIND(":",B1299,F1299+1)+1,2),Employee!$G$1:$H$8,2,0)</f>
        <v>France</v>
      </c>
    </row>
    <row r="1300" spans="1:23" x14ac:dyDescent="0.35">
      <c r="A1300" t="str">
        <f t="shared" si="260"/>
        <v>EMP-OPR-R2-2018</v>
      </c>
      <c r="B1300" t="s">
        <v>1364</v>
      </c>
      <c r="C1300" t="str">
        <f t="shared" si="263"/>
        <v>N20075</v>
      </c>
      <c r="D1300" t="str">
        <f>VLOOKUP(C1300,Employee!$A$1:$B$1803,2,0)</f>
        <v>Bill Murillo</v>
      </c>
      <c r="E1300" t="str">
        <f>VLOOKUP(MID(B1300,FIND(":",B1300,FIND(":",B1300)+1)+1,1),Employee!$C$1:$D$1803,2)</f>
        <v>Male</v>
      </c>
      <c r="F1300">
        <f t="shared" si="261"/>
        <v>42</v>
      </c>
      <c r="G1300">
        <f t="shared" si="262"/>
        <v>40</v>
      </c>
      <c r="H1300" t="str">
        <f t="shared" si="264"/>
        <v>R2</v>
      </c>
      <c r="I1300" t="str">
        <f>VLOOKUP(V1300,Guide!$B$12:$C$18,2,0)</f>
        <v>OPR</v>
      </c>
      <c r="J1300" s="12" t="str">
        <f t="shared" si="265"/>
        <v>C1</v>
      </c>
      <c r="K1300" s="12">
        <v>34486</v>
      </c>
      <c r="L1300" s="12" t="str">
        <f t="shared" si="266"/>
        <v>Millennial</v>
      </c>
      <c r="M1300">
        <f t="shared" ca="1" si="267"/>
        <v>30</v>
      </c>
      <c r="N1300" s="12">
        <v>43206</v>
      </c>
      <c r="O1300" s="14">
        <f t="shared" ca="1" si="268"/>
        <v>6</v>
      </c>
      <c r="P1300" s="13">
        <v>108840</v>
      </c>
      <c r="Q1300" s="13" t="str">
        <f t="shared" ca="1" si="269"/>
        <v>5 - 10 Year</v>
      </c>
      <c r="R1300" s="3" t="str">
        <f t="shared" ca="1" si="272"/>
        <v>10%</v>
      </c>
      <c r="S1300" s="13">
        <f t="shared" ca="1" si="270"/>
        <v>10884</v>
      </c>
      <c r="T1300" s="13">
        <f t="shared" ca="1" si="271"/>
        <v>97956</v>
      </c>
      <c r="U1300" t="str">
        <f>VLOOKUP(MID(B1300,G1300,F1300-G1300),Department!$A$1:$C$20,2,0)</f>
        <v>Network Engineer</v>
      </c>
      <c r="V1300" t="str">
        <f>VLOOKUP(U1300,Department!$B$1:$C$20,2,0)</f>
        <v>Operation</v>
      </c>
      <c r="W1300" t="str">
        <f>VLOOKUP(MID(B1300,FIND(":",B1300,F1300+1)+1,2),Employee!$G$1:$H$8,2,0)</f>
        <v>United States Of America</v>
      </c>
    </row>
    <row r="1301" spans="1:23" x14ac:dyDescent="0.35">
      <c r="A1301" t="str">
        <f t="shared" si="260"/>
        <v>EMP-SM-R9-2019</v>
      </c>
      <c r="B1301" t="s">
        <v>1365</v>
      </c>
      <c r="C1301" t="str">
        <f t="shared" si="263"/>
        <v>N22447</v>
      </c>
      <c r="D1301" t="str">
        <f>VLOOKUP(C1301,Employee!$A$1:$B$1803,2,0)</f>
        <v>Earnest Park</v>
      </c>
      <c r="E1301" t="str">
        <f>VLOOKUP(MID(B1301,FIND(":",B1301,FIND(":",B1301)+1)+1,1),Employee!$C$1:$D$1803,2)</f>
        <v>Male</v>
      </c>
      <c r="F1301">
        <f t="shared" si="261"/>
        <v>42</v>
      </c>
      <c r="G1301">
        <f t="shared" si="262"/>
        <v>40</v>
      </c>
      <c r="H1301" t="str">
        <f t="shared" si="264"/>
        <v>R9</v>
      </c>
      <c r="I1301" t="str">
        <f>VLOOKUP(V1301,Guide!$B$12:$C$18,2,0)</f>
        <v>SM</v>
      </c>
      <c r="J1301" s="12" t="str">
        <f t="shared" si="265"/>
        <v>C3</v>
      </c>
      <c r="K1301" s="12">
        <v>33409</v>
      </c>
      <c r="L1301" s="12" t="str">
        <f t="shared" si="266"/>
        <v>Millennial</v>
      </c>
      <c r="M1301">
        <f t="shared" ca="1" si="267"/>
        <v>33</v>
      </c>
      <c r="N1301" s="12">
        <v>43717</v>
      </c>
      <c r="O1301" s="14">
        <f t="shared" ca="1" si="268"/>
        <v>5</v>
      </c>
      <c r="P1301" s="13">
        <v>183248</v>
      </c>
      <c r="Q1301" s="13" t="str">
        <f t="shared" ca="1" si="269"/>
        <v>5 - 10 Year</v>
      </c>
      <c r="R1301" s="3" t="str">
        <f t="shared" ca="1" si="272"/>
        <v>10%</v>
      </c>
      <c r="S1301" s="13">
        <f t="shared" ca="1" si="270"/>
        <v>18324.8</v>
      </c>
      <c r="T1301" s="13">
        <f t="shared" ca="1" si="271"/>
        <v>164923.20000000001</v>
      </c>
      <c r="U1301" t="str">
        <f>VLOOKUP(MID(B1301,G1301,F1301-G1301),Department!$A$1:$C$20,2,0)</f>
        <v xml:space="preserve">Presales </v>
      </c>
      <c r="V1301" t="str">
        <f>VLOOKUP(U1301,Department!$B$1:$C$20,2,0)</f>
        <v>Sales and Marketing</v>
      </c>
      <c r="W1301" t="str">
        <f>VLOOKUP(MID(B1301,FIND(":",B1301,F1301+1)+1,2),Employee!$G$1:$H$8,2,0)</f>
        <v>United Kingdom</v>
      </c>
    </row>
    <row r="1302" spans="1:23" x14ac:dyDescent="0.35">
      <c r="A1302" t="str">
        <f t="shared" si="260"/>
        <v>EMP-OPR-R16-2017</v>
      </c>
      <c r="B1302" t="s">
        <v>1366</v>
      </c>
      <c r="C1302" t="str">
        <f t="shared" si="263"/>
        <v>N10888</v>
      </c>
      <c r="D1302" t="str">
        <f>VLOOKUP(C1302,Employee!$A$1:$B$1803,2,0)</f>
        <v>Kirsten Valencia</v>
      </c>
      <c r="E1302" t="str">
        <f>VLOOKUP(MID(B1302,FIND(":",B1302,FIND(":",B1302)+1)+1,1),Employee!$C$1:$D$1803,2)</f>
        <v>Female</v>
      </c>
      <c r="F1302">
        <f t="shared" si="261"/>
        <v>43</v>
      </c>
      <c r="G1302">
        <f t="shared" si="262"/>
        <v>40</v>
      </c>
      <c r="H1302" t="str">
        <f t="shared" si="264"/>
        <v>R16</v>
      </c>
      <c r="I1302" t="str">
        <f>VLOOKUP(V1302,Guide!$B$12:$C$18,2,0)</f>
        <v>OPR</v>
      </c>
      <c r="J1302" s="12" t="str">
        <f t="shared" si="265"/>
        <v>C1</v>
      </c>
      <c r="K1302" s="12">
        <v>32622</v>
      </c>
      <c r="L1302" s="12" t="str">
        <f t="shared" si="266"/>
        <v>Millennial</v>
      </c>
      <c r="M1302">
        <f t="shared" ca="1" si="267"/>
        <v>35</v>
      </c>
      <c r="N1302" s="12">
        <v>42898</v>
      </c>
      <c r="O1302" s="14">
        <f t="shared" ca="1" si="268"/>
        <v>7</v>
      </c>
      <c r="P1302" s="13">
        <v>105609</v>
      </c>
      <c r="Q1302" s="13" t="str">
        <f t="shared" ca="1" si="269"/>
        <v>5 - 10 Year</v>
      </c>
      <c r="R1302" s="3" t="str">
        <f t="shared" ca="1" si="272"/>
        <v>10%</v>
      </c>
      <c r="S1302" s="13">
        <f t="shared" ca="1" si="270"/>
        <v>10560.900000000001</v>
      </c>
      <c r="T1302" s="13">
        <f t="shared" ca="1" si="271"/>
        <v>95048.1</v>
      </c>
      <c r="U1302" t="str">
        <f>VLOOKUP(MID(B1302,G1302,F1302-G1302),Department!$A$1:$C$20,2,0)</f>
        <v>IT Support</v>
      </c>
      <c r="V1302" t="str">
        <f>VLOOKUP(U1302,Department!$B$1:$C$20,2,0)</f>
        <v>Operation</v>
      </c>
      <c r="W1302" t="str">
        <f>VLOOKUP(MID(B1302,FIND(":",B1302,F1302+1)+1,2),Employee!$G$1:$H$8,2,0)</f>
        <v>United States Of America</v>
      </c>
    </row>
    <row r="1303" spans="1:23" x14ac:dyDescent="0.35">
      <c r="A1303" t="str">
        <f t="shared" si="260"/>
        <v>EMP-HR-R18-2017</v>
      </c>
      <c r="B1303" t="s">
        <v>1367</v>
      </c>
      <c r="C1303" t="str">
        <f t="shared" si="263"/>
        <v>N17635</v>
      </c>
      <c r="D1303" t="str">
        <f>VLOOKUP(C1303,Employee!$A$1:$B$1803,2,0)</f>
        <v>Renato Jarvis</v>
      </c>
      <c r="E1303" t="str">
        <f>VLOOKUP(MID(B1303,FIND(":",B1303,FIND(":",B1303)+1)+1,1),Employee!$C$1:$D$1803,2)</f>
        <v>Male</v>
      </c>
      <c r="F1303">
        <f t="shared" si="261"/>
        <v>43</v>
      </c>
      <c r="G1303">
        <f t="shared" si="262"/>
        <v>40</v>
      </c>
      <c r="H1303" t="str">
        <f t="shared" si="264"/>
        <v>R18</v>
      </c>
      <c r="I1303" t="str">
        <f>VLOOKUP(V1303,Guide!$B$12:$C$18,2,0)</f>
        <v>HR</v>
      </c>
      <c r="J1303" s="12" t="str">
        <f t="shared" si="265"/>
        <v>C6</v>
      </c>
      <c r="K1303" s="12">
        <v>34079</v>
      </c>
      <c r="L1303" s="12" t="str">
        <f t="shared" si="266"/>
        <v>Millennial</v>
      </c>
      <c r="M1303">
        <f t="shared" ca="1" si="267"/>
        <v>31</v>
      </c>
      <c r="N1303" s="12">
        <v>42814</v>
      </c>
      <c r="O1303" s="14">
        <f t="shared" ca="1" si="268"/>
        <v>7</v>
      </c>
      <c r="P1303" s="13">
        <v>158611</v>
      </c>
      <c r="Q1303" s="13" t="str">
        <f t="shared" ca="1" si="269"/>
        <v>5 - 10 Year</v>
      </c>
      <c r="R1303" s="3" t="str">
        <f t="shared" ca="1" si="272"/>
        <v>10%</v>
      </c>
      <c r="S1303" s="13">
        <f t="shared" ca="1" si="270"/>
        <v>15861.1</v>
      </c>
      <c r="T1303" s="13">
        <f t="shared" ca="1" si="271"/>
        <v>142749.9</v>
      </c>
      <c r="U1303" t="str">
        <f>VLOOKUP(MID(B1303,G1303,F1303-G1303),Department!$A$1:$C$20,2,0)</f>
        <v>HR</v>
      </c>
      <c r="V1303" t="str">
        <f>VLOOKUP(U1303,Department!$B$1:$C$20,2,0)</f>
        <v>HR</v>
      </c>
      <c r="W1303" t="str">
        <f>VLOOKUP(MID(B1303,FIND(":",B1303,F1303+1)+1,2),Employee!$G$1:$H$8,2,0)</f>
        <v>France</v>
      </c>
    </row>
    <row r="1304" spans="1:23" x14ac:dyDescent="0.35">
      <c r="A1304" t="str">
        <f t="shared" si="260"/>
        <v>EMP-HR-R18-2017</v>
      </c>
      <c r="B1304" t="s">
        <v>1368</v>
      </c>
      <c r="C1304" t="str">
        <f t="shared" si="263"/>
        <v>N14776</v>
      </c>
      <c r="D1304" t="str">
        <f>VLOOKUP(C1304,Employee!$A$1:$B$1803,2,0)</f>
        <v>Mike Hardy</v>
      </c>
      <c r="E1304" t="str">
        <f>VLOOKUP(MID(B1304,FIND(":",B1304,FIND(":",B1304)+1)+1,1),Employee!$C$1:$D$1803,2)</f>
        <v>Male</v>
      </c>
      <c r="F1304">
        <f t="shared" si="261"/>
        <v>43</v>
      </c>
      <c r="G1304">
        <f t="shared" si="262"/>
        <v>40</v>
      </c>
      <c r="H1304" t="str">
        <f t="shared" si="264"/>
        <v>R18</v>
      </c>
      <c r="I1304" t="str">
        <f>VLOOKUP(V1304,Guide!$B$12:$C$18,2,0)</f>
        <v>HR</v>
      </c>
      <c r="J1304" s="12" t="str">
        <f t="shared" si="265"/>
        <v>C4</v>
      </c>
      <c r="K1304" s="12">
        <v>34031</v>
      </c>
      <c r="L1304" s="12" t="str">
        <f t="shared" si="266"/>
        <v>Millennial</v>
      </c>
      <c r="M1304">
        <f t="shared" ca="1" si="267"/>
        <v>31</v>
      </c>
      <c r="N1304" s="12">
        <v>42779</v>
      </c>
      <c r="O1304" s="14">
        <f t="shared" ca="1" si="268"/>
        <v>8</v>
      </c>
      <c r="P1304" s="13">
        <v>92904</v>
      </c>
      <c r="Q1304" s="13" t="str">
        <f t="shared" ca="1" si="269"/>
        <v>5 - 10 Year</v>
      </c>
      <c r="R1304" s="3" t="str">
        <f t="shared" ca="1" si="272"/>
        <v>10%</v>
      </c>
      <c r="S1304" s="13">
        <f t="shared" ca="1" si="270"/>
        <v>9290.4</v>
      </c>
      <c r="T1304" s="13">
        <f t="shared" ca="1" si="271"/>
        <v>83613.600000000006</v>
      </c>
      <c r="U1304" t="str">
        <f>VLOOKUP(MID(B1304,G1304,F1304-G1304),Department!$A$1:$C$20,2,0)</f>
        <v>HR</v>
      </c>
      <c r="V1304" t="str">
        <f>VLOOKUP(U1304,Department!$B$1:$C$20,2,0)</f>
        <v>HR</v>
      </c>
      <c r="W1304" t="str">
        <f>VLOOKUP(MID(B1304,FIND(":",B1304,F1304+1)+1,2),Employee!$G$1:$H$8,2,0)</f>
        <v>Australia</v>
      </c>
    </row>
    <row r="1305" spans="1:23" x14ac:dyDescent="0.35">
      <c r="A1305" t="str">
        <f t="shared" si="260"/>
        <v>EMP-ENG-R4-2017</v>
      </c>
      <c r="B1305" t="s">
        <v>1369</v>
      </c>
      <c r="C1305" t="str">
        <f t="shared" si="263"/>
        <v>N12419</v>
      </c>
      <c r="D1305" t="str">
        <f>VLOOKUP(C1305,Employee!$A$1:$B$1803,2,0)</f>
        <v>Amy Mcconnell</v>
      </c>
      <c r="E1305" t="str">
        <f>VLOOKUP(MID(B1305,FIND(":",B1305,FIND(":",B1305)+1)+1,1),Employee!$C$1:$D$1803,2)</f>
        <v>Female</v>
      </c>
      <c r="F1305">
        <f t="shared" si="261"/>
        <v>42</v>
      </c>
      <c r="G1305">
        <f t="shared" si="262"/>
        <v>40</v>
      </c>
      <c r="H1305" t="str">
        <f t="shared" si="264"/>
        <v>R4</v>
      </c>
      <c r="I1305" t="str">
        <f>VLOOKUP(V1305,Guide!$B$12:$C$18,2,0)</f>
        <v>ENG</v>
      </c>
      <c r="J1305" s="12" t="str">
        <f t="shared" si="265"/>
        <v>C3</v>
      </c>
      <c r="K1305" s="12">
        <v>28140</v>
      </c>
      <c r="L1305" s="12" t="str">
        <f t="shared" si="266"/>
        <v>Gen X</v>
      </c>
      <c r="M1305">
        <f t="shared" ca="1" si="267"/>
        <v>48</v>
      </c>
      <c r="N1305" s="12">
        <v>42772</v>
      </c>
      <c r="O1305" s="14">
        <f t="shared" ca="1" si="268"/>
        <v>8</v>
      </c>
      <c r="P1305" s="13">
        <v>168148</v>
      </c>
      <c r="Q1305" s="13" t="str">
        <f t="shared" ca="1" si="269"/>
        <v>5 - 10 Year</v>
      </c>
      <c r="R1305" s="3" t="str">
        <f t="shared" ca="1" si="272"/>
        <v>10%</v>
      </c>
      <c r="S1305" s="13">
        <f t="shared" ca="1" si="270"/>
        <v>16814.8</v>
      </c>
      <c r="T1305" s="13">
        <f t="shared" ca="1" si="271"/>
        <v>151333.20000000001</v>
      </c>
      <c r="U1305" t="str">
        <f>VLOOKUP(MID(B1305,G1305,F1305-G1305),Department!$A$1:$C$20,2,0)</f>
        <v>FrontEnd Developer</v>
      </c>
      <c r="V1305" t="str">
        <f>VLOOKUP(U1305,Department!$B$1:$C$20,2,0)</f>
        <v>Engineering and Data</v>
      </c>
      <c r="W1305" t="str">
        <f>VLOOKUP(MID(B1305,FIND(":",B1305,F1305+1)+1,2),Employee!$G$1:$H$8,2,0)</f>
        <v>United Kingdom</v>
      </c>
    </row>
    <row r="1306" spans="1:23" x14ac:dyDescent="0.35">
      <c r="A1306" t="str">
        <f t="shared" si="260"/>
        <v>EMP-ENG-R12-2017</v>
      </c>
      <c r="B1306" t="s">
        <v>1370</v>
      </c>
      <c r="C1306" t="str">
        <f t="shared" si="263"/>
        <v>N15117</v>
      </c>
      <c r="D1306" t="str">
        <f>VLOOKUP(C1306,Employee!$A$1:$B$1803,2,0)</f>
        <v>Erich Gaines</v>
      </c>
      <c r="E1306" t="str">
        <f>VLOOKUP(MID(B1306,FIND(":",B1306,FIND(":",B1306)+1)+1,1),Employee!$C$1:$D$1803,2)</f>
        <v>Male</v>
      </c>
      <c r="F1306">
        <f t="shared" si="261"/>
        <v>43</v>
      </c>
      <c r="G1306">
        <f t="shared" si="262"/>
        <v>40</v>
      </c>
      <c r="H1306" t="str">
        <f t="shared" si="264"/>
        <v>R12</v>
      </c>
      <c r="I1306" t="str">
        <f>VLOOKUP(V1306,Guide!$B$12:$C$18,2,0)</f>
        <v>ENG</v>
      </c>
      <c r="J1306" s="12" t="str">
        <f t="shared" si="265"/>
        <v>C7</v>
      </c>
      <c r="K1306" s="12">
        <v>32623</v>
      </c>
      <c r="L1306" s="12" t="str">
        <f t="shared" si="266"/>
        <v>Millennial</v>
      </c>
      <c r="M1306">
        <f t="shared" ca="1" si="267"/>
        <v>35</v>
      </c>
      <c r="N1306" s="12">
        <v>43006</v>
      </c>
      <c r="O1306" s="14">
        <f t="shared" ca="1" si="268"/>
        <v>7</v>
      </c>
      <c r="P1306" s="13">
        <v>85669</v>
      </c>
      <c r="Q1306" s="13" t="str">
        <f t="shared" ca="1" si="269"/>
        <v>5 - 10 Year</v>
      </c>
      <c r="R1306" s="3" t="str">
        <f t="shared" ca="1" si="272"/>
        <v>10%</v>
      </c>
      <c r="S1306" s="13">
        <f t="shared" ca="1" si="270"/>
        <v>8566.9</v>
      </c>
      <c r="T1306" s="13">
        <f t="shared" ca="1" si="271"/>
        <v>77102.100000000006</v>
      </c>
      <c r="U1306" t="str">
        <f>VLOOKUP(MID(B1306,G1306,F1306-G1306),Department!$A$1:$C$20,2,0)</f>
        <v>Data Analyst</v>
      </c>
      <c r="V1306" t="str">
        <f>VLOOKUP(U1306,Department!$B$1:$C$20,2,0)</f>
        <v>Engineering and Data</v>
      </c>
      <c r="W1306" t="str">
        <f>VLOOKUP(MID(B1306,FIND(":",B1306,F1306+1)+1,2),Employee!$G$1:$H$8,2,0)</f>
        <v>Argentina</v>
      </c>
    </row>
    <row r="1307" spans="1:23" x14ac:dyDescent="0.35">
      <c r="A1307" t="str">
        <f t="shared" si="260"/>
        <v>EMP-ENG-R13-2019</v>
      </c>
      <c r="B1307" t="s">
        <v>1371</v>
      </c>
      <c r="C1307" t="str">
        <f t="shared" si="263"/>
        <v>N22431</v>
      </c>
      <c r="D1307" t="str">
        <f>VLOOKUP(C1307,Employee!$A$1:$B$1803,2,0)</f>
        <v>Derick Garcia</v>
      </c>
      <c r="E1307" t="str">
        <f>VLOOKUP(MID(B1307,FIND(":",B1307,FIND(":",B1307)+1)+1,1),Employee!$C$1:$D$1803,2)</f>
        <v>Male</v>
      </c>
      <c r="F1307">
        <f t="shared" si="261"/>
        <v>43</v>
      </c>
      <c r="G1307">
        <f t="shared" si="262"/>
        <v>40</v>
      </c>
      <c r="H1307" t="str">
        <f t="shared" si="264"/>
        <v>R13</v>
      </c>
      <c r="I1307" t="str">
        <f>VLOOKUP(V1307,Guide!$B$12:$C$18,2,0)</f>
        <v>ENG</v>
      </c>
      <c r="J1307" s="12" t="str">
        <f t="shared" si="265"/>
        <v>C2</v>
      </c>
      <c r="K1307" s="12">
        <v>32967</v>
      </c>
      <c r="L1307" s="12" t="str">
        <f t="shared" si="266"/>
        <v>Millennial</v>
      </c>
      <c r="M1307">
        <f t="shared" ca="1" si="267"/>
        <v>34</v>
      </c>
      <c r="N1307" s="12">
        <v>43713</v>
      </c>
      <c r="O1307" s="14">
        <f t="shared" ca="1" si="268"/>
        <v>5</v>
      </c>
      <c r="P1307" s="13">
        <v>143800</v>
      </c>
      <c r="Q1307" s="13" t="str">
        <f t="shared" ca="1" si="269"/>
        <v>5 - 10 Year</v>
      </c>
      <c r="R1307" s="3" t="str">
        <f t="shared" ca="1" si="272"/>
        <v>10%</v>
      </c>
      <c r="S1307" s="13">
        <f t="shared" ca="1" si="270"/>
        <v>14380</v>
      </c>
      <c r="T1307" s="13">
        <f t="shared" ca="1" si="271"/>
        <v>129420</v>
      </c>
      <c r="U1307" t="str">
        <f>VLOOKUP(MID(B1307,G1307,F1307-G1307),Department!$A$1:$C$20,2,0)</f>
        <v>Data Engineer</v>
      </c>
      <c r="V1307" t="str">
        <f>VLOOKUP(U1307,Department!$B$1:$C$20,2,0)</f>
        <v>Engineering and Data</v>
      </c>
      <c r="W1307" t="str">
        <f>VLOOKUP(MID(B1307,FIND(":",B1307,F1307+1)+1,2),Employee!$G$1:$H$8,2,0)</f>
        <v>Canada</v>
      </c>
    </row>
    <row r="1308" spans="1:23" x14ac:dyDescent="0.35">
      <c r="A1308" t="str">
        <f t="shared" si="260"/>
        <v>EMP-OPR-R11-2016</v>
      </c>
      <c r="B1308" t="s">
        <v>1372</v>
      </c>
      <c r="C1308" t="str">
        <f t="shared" si="263"/>
        <v>N16400</v>
      </c>
      <c r="D1308" t="str">
        <f>VLOOKUP(C1308,Employee!$A$1:$B$1803,2,0)</f>
        <v>Seth Morton</v>
      </c>
      <c r="E1308" t="str">
        <f>VLOOKUP(MID(B1308,FIND(":",B1308,FIND(":",B1308)+1)+1,1),Employee!$C$1:$D$1803,2)</f>
        <v>Male</v>
      </c>
      <c r="F1308">
        <f t="shared" si="261"/>
        <v>43</v>
      </c>
      <c r="G1308">
        <f t="shared" si="262"/>
        <v>40</v>
      </c>
      <c r="H1308" t="str">
        <f t="shared" si="264"/>
        <v>R11</v>
      </c>
      <c r="I1308" t="str">
        <f>VLOOKUP(V1308,Guide!$B$12:$C$18,2,0)</f>
        <v>OPR</v>
      </c>
      <c r="J1308" s="12" t="str">
        <f t="shared" si="265"/>
        <v>C5</v>
      </c>
      <c r="K1308" s="12">
        <v>34359</v>
      </c>
      <c r="L1308" s="12" t="str">
        <f t="shared" si="266"/>
        <v>Millennial</v>
      </c>
      <c r="M1308">
        <f t="shared" ca="1" si="267"/>
        <v>31</v>
      </c>
      <c r="N1308" s="12">
        <v>42555</v>
      </c>
      <c r="O1308" s="14">
        <f t="shared" ca="1" si="268"/>
        <v>8</v>
      </c>
      <c r="P1308" s="13">
        <v>93517</v>
      </c>
      <c r="Q1308" s="13" t="str">
        <f t="shared" ca="1" si="269"/>
        <v>5 - 10 Year</v>
      </c>
      <c r="R1308" s="3" t="str">
        <f t="shared" ca="1" si="272"/>
        <v>10%</v>
      </c>
      <c r="S1308" s="13">
        <f t="shared" ca="1" si="270"/>
        <v>9351.7000000000007</v>
      </c>
      <c r="T1308" s="13">
        <f t="shared" ca="1" si="271"/>
        <v>84165.3</v>
      </c>
      <c r="U1308" t="str">
        <f>VLOOKUP(MID(B1308,G1308,F1308-G1308),Department!$A$1:$C$20,2,0)</f>
        <v>Technical Support</v>
      </c>
      <c r="V1308" t="str">
        <f>VLOOKUP(U1308,Department!$B$1:$C$20,2,0)</f>
        <v>Operation</v>
      </c>
      <c r="W1308" t="str">
        <f>VLOOKUP(MID(B1308,FIND(":",B1308,F1308+1)+1,2),Employee!$G$1:$H$8,2,0)</f>
        <v>Germany</v>
      </c>
    </row>
    <row r="1309" spans="1:23" x14ac:dyDescent="0.35">
      <c r="A1309" t="str">
        <f t="shared" si="260"/>
        <v>EMP-ENG-R12-2016</v>
      </c>
      <c r="B1309" t="s">
        <v>1373</v>
      </c>
      <c r="C1309" t="str">
        <f t="shared" si="263"/>
        <v>N16230</v>
      </c>
      <c r="D1309" t="str">
        <f>VLOOKUP(C1309,Employee!$A$1:$B$1803,2,0)</f>
        <v>Alison Orozco</v>
      </c>
      <c r="E1309" t="str">
        <f>VLOOKUP(MID(B1309,FIND(":",B1309,FIND(":",B1309)+1)+1,1),Employee!$C$1:$D$1803,2)</f>
        <v>Female</v>
      </c>
      <c r="F1309">
        <f t="shared" si="261"/>
        <v>43</v>
      </c>
      <c r="G1309">
        <f t="shared" si="262"/>
        <v>40</v>
      </c>
      <c r="H1309" t="str">
        <f t="shared" si="264"/>
        <v>R12</v>
      </c>
      <c r="I1309" t="str">
        <f>VLOOKUP(V1309,Guide!$B$12:$C$18,2,0)</f>
        <v>ENG</v>
      </c>
      <c r="J1309" s="12" t="str">
        <f t="shared" si="265"/>
        <v>C7</v>
      </c>
      <c r="K1309" s="12">
        <v>34509</v>
      </c>
      <c r="L1309" s="12" t="str">
        <f t="shared" si="266"/>
        <v>Millennial</v>
      </c>
      <c r="M1309">
        <f t="shared" ca="1" si="267"/>
        <v>30</v>
      </c>
      <c r="N1309" s="12">
        <v>42541</v>
      </c>
      <c r="O1309" s="14">
        <f t="shared" ca="1" si="268"/>
        <v>8</v>
      </c>
      <c r="P1309" s="13">
        <v>122087</v>
      </c>
      <c r="Q1309" s="13" t="str">
        <f t="shared" ca="1" si="269"/>
        <v>5 - 10 Year</v>
      </c>
      <c r="R1309" s="3" t="str">
        <f t="shared" ca="1" si="272"/>
        <v>10%</v>
      </c>
      <c r="S1309" s="13">
        <f t="shared" ca="1" si="270"/>
        <v>12208.7</v>
      </c>
      <c r="T1309" s="13">
        <f t="shared" ca="1" si="271"/>
        <v>109878.3</v>
      </c>
      <c r="U1309" t="str">
        <f>VLOOKUP(MID(B1309,G1309,F1309-G1309),Department!$A$1:$C$20,2,0)</f>
        <v>Data Analyst</v>
      </c>
      <c r="V1309" t="str">
        <f>VLOOKUP(U1309,Department!$B$1:$C$20,2,0)</f>
        <v>Engineering and Data</v>
      </c>
      <c r="W1309" t="str">
        <f>VLOOKUP(MID(B1309,FIND(":",B1309,F1309+1)+1,2),Employee!$G$1:$H$8,2,0)</f>
        <v>Argentina</v>
      </c>
    </row>
    <row r="1310" spans="1:23" x14ac:dyDescent="0.35">
      <c r="A1310" t="str">
        <f t="shared" si="260"/>
        <v>EMP-ENG-R7-2016</v>
      </c>
      <c r="B1310" t="s">
        <v>1374</v>
      </c>
      <c r="C1310" t="str">
        <f t="shared" si="263"/>
        <v>N16401</v>
      </c>
      <c r="D1310" t="str">
        <f>VLOOKUP(C1310,Employee!$A$1:$B$1803,2,0)</f>
        <v>Duncan Dominguez</v>
      </c>
      <c r="E1310" t="str">
        <f>VLOOKUP(MID(B1310,FIND(":",B1310,FIND(":",B1310)+1)+1,1),Employee!$C$1:$D$1803,2)</f>
        <v>Male</v>
      </c>
      <c r="F1310">
        <f t="shared" si="261"/>
        <v>42</v>
      </c>
      <c r="G1310">
        <f t="shared" si="262"/>
        <v>40</v>
      </c>
      <c r="H1310" t="str">
        <f t="shared" si="264"/>
        <v>R7</v>
      </c>
      <c r="I1310" t="str">
        <f>VLOOKUP(V1310,Guide!$B$12:$C$18,2,0)</f>
        <v>ENG</v>
      </c>
      <c r="J1310" s="12" t="str">
        <f t="shared" si="265"/>
        <v>C2</v>
      </c>
      <c r="K1310" s="12">
        <v>33508</v>
      </c>
      <c r="L1310" s="12" t="str">
        <f t="shared" si="266"/>
        <v>Millennial</v>
      </c>
      <c r="M1310">
        <f t="shared" ca="1" si="267"/>
        <v>33</v>
      </c>
      <c r="N1310" s="12">
        <v>42555</v>
      </c>
      <c r="O1310" s="14">
        <f t="shared" ca="1" si="268"/>
        <v>8</v>
      </c>
      <c r="P1310" s="13">
        <v>104810</v>
      </c>
      <c r="Q1310" s="13" t="str">
        <f t="shared" ca="1" si="269"/>
        <v>5 - 10 Year</v>
      </c>
      <c r="R1310" s="3" t="str">
        <f t="shared" ca="1" si="272"/>
        <v>10%</v>
      </c>
      <c r="S1310" s="13">
        <f t="shared" ca="1" si="270"/>
        <v>10481</v>
      </c>
      <c r="T1310" s="13">
        <f t="shared" ca="1" si="271"/>
        <v>94329</v>
      </c>
      <c r="U1310" t="str">
        <f>VLOOKUP(MID(B1310,G1310,F1310-G1310),Department!$A$1:$C$20,2,0)</f>
        <v>AI Engineer</v>
      </c>
      <c r="V1310" t="str">
        <f>VLOOKUP(U1310,Department!$B$1:$C$20,2,0)</f>
        <v>Engineering and Data</v>
      </c>
      <c r="W1310" t="str">
        <f>VLOOKUP(MID(B1310,FIND(":",B1310,F1310+1)+1,2),Employee!$G$1:$H$8,2,0)</f>
        <v>Canada</v>
      </c>
    </row>
    <row r="1311" spans="1:23" x14ac:dyDescent="0.35">
      <c r="A1311" t="str">
        <f t="shared" si="260"/>
        <v>EMP-ENG-R4-2016</v>
      </c>
      <c r="B1311" t="s">
        <v>1375</v>
      </c>
      <c r="C1311" t="str">
        <f t="shared" si="263"/>
        <v>N16305</v>
      </c>
      <c r="D1311" t="str">
        <f>VLOOKUP(C1311,Employee!$A$1:$B$1803,2,0)</f>
        <v>Archie Carey</v>
      </c>
      <c r="E1311" t="str">
        <f>VLOOKUP(MID(B1311,FIND(":",B1311,FIND(":",B1311)+1)+1,1),Employee!$C$1:$D$1803,2)</f>
        <v>Male</v>
      </c>
      <c r="F1311">
        <f t="shared" si="261"/>
        <v>42</v>
      </c>
      <c r="G1311">
        <f t="shared" si="262"/>
        <v>40</v>
      </c>
      <c r="H1311" t="str">
        <f t="shared" si="264"/>
        <v>R4</v>
      </c>
      <c r="I1311" t="str">
        <f>VLOOKUP(V1311,Guide!$B$12:$C$18,2,0)</f>
        <v>ENG</v>
      </c>
      <c r="J1311" s="12" t="str">
        <f t="shared" si="265"/>
        <v>C5</v>
      </c>
      <c r="K1311" s="12">
        <v>33954</v>
      </c>
      <c r="L1311" s="12" t="str">
        <f t="shared" si="266"/>
        <v>Millennial</v>
      </c>
      <c r="M1311">
        <f t="shared" ca="1" si="267"/>
        <v>32</v>
      </c>
      <c r="N1311" s="12">
        <v>42548</v>
      </c>
      <c r="O1311" s="14">
        <f t="shared" ca="1" si="268"/>
        <v>8</v>
      </c>
      <c r="P1311" s="13">
        <v>89962</v>
      </c>
      <c r="Q1311" s="13" t="str">
        <f t="shared" ca="1" si="269"/>
        <v>5 - 10 Year</v>
      </c>
      <c r="R1311" s="3" t="str">
        <f t="shared" ca="1" si="272"/>
        <v>10%</v>
      </c>
      <c r="S1311" s="13">
        <f t="shared" ca="1" si="270"/>
        <v>8996.2000000000007</v>
      </c>
      <c r="T1311" s="13">
        <f t="shared" ca="1" si="271"/>
        <v>80965.8</v>
      </c>
      <c r="U1311" t="str">
        <f>VLOOKUP(MID(B1311,G1311,F1311-G1311),Department!$A$1:$C$20,2,0)</f>
        <v>FrontEnd Developer</v>
      </c>
      <c r="V1311" t="str">
        <f>VLOOKUP(U1311,Department!$B$1:$C$20,2,0)</f>
        <v>Engineering and Data</v>
      </c>
      <c r="W1311" t="str">
        <f>VLOOKUP(MID(B1311,FIND(":",B1311,F1311+1)+1,2),Employee!$G$1:$H$8,2,0)</f>
        <v>Germany</v>
      </c>
    </row>
    <row r="1312" spans="1:23" x14ac:dyDescent="0.35">
      <c r="A1312" t="str">
        <f t="shared" si="260"/>
        <v>EMP-ENG-R12-2016</v>
      </c>
      <c r="B1312" t="s">
        <v>1376</v>
      </c>
      <c r="C1312" t="str">
        <f t="shared" si="263"/>
        <v>N16352</v>
      </c>
      <c r="D1312" t="str">
        <f>VLOOKUP(C1312,Employee!$A$1:$B$1803,2,0)</f>
        <v>Annmarie Ortega</v>
      </c>
      <c r="E1312" t="str">
        <f>VLOOKUP(MID(B1312,FIND(":",B1312,FIND(":",B1312)+1)+1,1),Employee!$C$1:$D$1803,2)</f>
        <v>Female</v>
      </c>
      <c r="F1312">
        <f t="shared" si="261"/>
        <v>43</v>
      </c>
      <c r="G1312">
        <f t="shared" si="262"/>
        <v>40</v>
      </c>
      <c r="H1312" t="str">
        <f t="shared" si="264"/>
        <v>R12</v>
      </c>
      <c r="I1312" t="str">
        <f>VLOOKUP(V1312,Guide!$B$12:$C$18,2,0)</f>
        <v>ENG</v>
      </c>
      <c r="J1312" s="12" t="str">
        <f t="shared" si="265"/>
        <v>C5</v>
      </c>
      <c r="K1312" s="12">
        <v>33809</v>
      </c>
      <c r="L1312" s="12" t="str">
        <f t="shared" si="266"/>
        <v>Millennial</v>
      </c>
      <c r="M1312">
        <f t="shared" ca="1" si="267"/>
        <v>32</v>
      </c>
      <c r="N1312" s="12">
        <v>42555</v>
      </c>
      <c r="O1312" s="14">
        <f t="shared" ca="1" si="268"/>
        <v>8</v>
      </c>
      <c r="P1312" s="13">
        <v>93071</v>
      </c>
      <c r="Q1312" s="13" t="str">
        <f t="shared" ca="1" si="269"/>
        <v>5 - 10 Year</v>
      </c>
      <c r="R1312" s="3" t="str">
        <f t="shared" ca="1" si="272"/>
        <v>10%</v>
      </c>
      <c r="S1312" s="13">
        <f t="shared" ca="1" si="270"/>
        <v>9307.1</v>
      </c>
      <c r="T1312" s="13">
        <f t="shared" ca="1" si="271"/>
        <v>83763.899999999994</v>
      </c>
      <c r="U1312" t="str">
        <f>VLOOKUP(MID(B1312,G1312,F1312-G1312),Department!$A$1:$C$20,2,0)</f>
        <v>Data Analyst</v>
      </c>
      <c r="V1312" t="str">
        <f>VLOOKUP(U1312,Department!$B$1:$C$20,2,0)</f>
        <v>Engineering and Data</v>
      </c>
      <c r="W1312" t="str">
        <f>VLOOKUP(MID(B1312,FIND(":",B1312,F1312+1)+1,2),Employee!$G$1:$H$8,2,0)</f>
        <v>Germany</v>
      </c>
    </row>
    <row r="1313" spans="1:23" x14ac:dyDescent="0.35">
      <c r="A1313" t="str">
        <f t="shared" si="260"/>
        <v>EMP-ENG-R4-2016</v>
      </c>
      <c r="B1313" t="s">
        <v>1377</v>
      </c>
      <c r="C1313" t="str">
        <f t="shared" si="263"/>
        <v>N16241</v>
      </c>
      <c r="D1313" t="str">
        <f>VLOOKUP(C1313,Employee!$A$1:$B$1803,2,0)</f>
        <v>Leslie Ritter</v>
      </c>
      <c r="E1313" t="str">
        <f>VLOOKUP(MID(B1313,FIND(":",B1313,FIND(":",B1313)+1)+1,1),Employee!$C$1:$D$1803,2)</f>
        <v>Male</v>
      </c>
      <c r="F1313">
        <f t="shared" si="261"/>
        <v>42</v>
      </c>
      <c r="G1313">
        <f t="shared" si="262"/>
        <v>40</v>
      </c>
      <c r="H1313" t="str">
        <f t="shared" si="264"/>
        <v>R4</v>
      </c>
      <c r="I1313" t="str">
        <f>VLOOKUP(V1313,Guide!$B$12:$C$18,2,0)</f>
        <v>ENG</v>
      </c>
      <c r="J1313" s="12" t="str">
        <f t="shared" si="265"/>
        <v>C2</v>
      </c>
      <c r="K1313" s="12">
        <v>32843</v>
      </c>
      <c r="L1313" s="12" t="str">
        <f t="shared" si="266"/>
        <v>Millennial</v>
      </c>
      <c r="M1313">
        <f t="shared" ca="1" si="267"/>
        <v>35</v>
      </c>
      <c r="N1313" s="12">
        <v>42541</v>
      </c>
      <c r="O1313" s="14">
        <f t="shared" ca="1" si="268"/>
        <v>8</v>
      </c>
      <c r="P1313" s="13">
        <v>138604</v>
      </c>
      <c r="Q1313" s="13" t="str">
        <f t="shared" ca="1" si="269"/>
        <v>5 - 10 Year</v>
      </c>
      <c r="R1313" s="3" t="str">
        <f t="shared" ca="1" si="272"/>
        <v>10%</v>
      </c>
      <c r="S1313" s="13">
        <f t="shared" ca="1" si="270"/>
        <v>13860.400000000001</v>
      </c>
      <c r="T1313" s="13">
        <f t="shared" ca="1" si="271"/>
        <v>124743.6</v>
      </c>
      <c r="U1313" t="str">
        <f>VLOOKUP(MID(B1313,G1313,F1313-G1313),Department!$A$1:$C$20,2,0)</f>
        <v>FrontEnd Developer</v>
      </c>
      <c r="V1313" t="str">
        <f>VLOOKUP(U1313,Department!$B$1:$C$20,2,0)</f>
        <v>Engineering and Data</v>
      </c>
      <c r="W1313" t="str">
        <f>VLOOKUP(MID(B1313,FIND(":",B1313,F1313+1)+1,2),Employee!$G$1:$H$8,2,0)</f>
        <v>Canada</v>
      </c>
    </row>
    <row r="1314" spans="1:23" x14ac:dyDescent="0.35">
      <c r="A1314" t="str">
        <f t="shared" si="260"/>
        <v>EMP-PM-R14-2016</v>
      </c>
      <c r="B1314" t="s">
        <v>1378</v>
      </c>
      <c r="C1314" t="str">
        <f t="shared" si="263"/>
        <v>N16365</v>
      </c>
      <c r="D1314" t="str">
        <f>VLOOKUP(C1314,Employee!$A$1:$B$1803,2,0)</f>
        <v>Roman Roth</v>
      </c>
      <c r="E1314" t="str">
        <f>VLOOKUP(MID(B1314,FIND(":",B1314,FIND(":",B1314)+1)+1,1),Employee!$C$1:$D$1803,2)</f>
        <v>Male</v>
      </c>
      <c r="F1314">
        <f t="shared" si="261"/>
        <v>43</v>
      </c>
      <c r="G1314">
        <f t="shared" si="262"/>
        <v>40</v>
      </c>
      <c r="H1314" t="str">
        <f t="shared" si="264"/>
        <v>R14</v>
      </c>
      <c r="I1314" t="str">
        <f>VLOOKUP(V1314,Guide!$B$12:$C$18,2,0)</f>
        <v>PM</v>
      </c>
      <c r="J1314" s="12" t="str">
        <f t="shared" si="265"/>
        <v>C5</v>
      </c>
      <c r="K1314" s="12">
        <v>34289</v>
      </c>
      <c r="L1314" s="12" t="str">
        <f t="shared" si="266"/>
        <v>Millennial</v>
      </c>
      <c r="M1314">
        <f t="shared" ca="1" si="267"/>
        <v>31</v>
      </c>
      <c r="N1314" s="12">
        <v>42555</v>
      </c>
      <c r="O1314" s="14">
        <f t="shared" ca="1" si="268"/>
        <v>8</v>
      </c>
      <c r="P1314" s="13">
        <v>133467</v>
      </c>
      <c r="Q1314" s="13" t="str">
        <f t="shared" ca="1" si="269"/>
        <v>5 - 10 Year</v>
      </c>
      <c r="R1314" s="3" t="str">
        <f t="shared" ca="1" si="272"/>
        <v>10%</v>
      </c>
      <c r="S1314" s="13">
        <f t="shared" ca="1" si="270"/>
        <v>13346.7</v>
      </c>
      <c r="T1314" s="13">
        <f t="shared" ca="1" si="271"/>
        <v>120120.3</v>
      </c>
      <c r="U1314" t="str">
        <f>VLOOKUP(MID(B1314,G1314,F1314-G1314),Department!$A$1:$C$20,2,0)</f>
        <v>SEO Specialist</v>
      </c>
      <c r="V1314" t="str">
        <f>VLOOKUP(U1314,Department!$B$1:$C$20,2,0)</f>
        <v>Product Management</v>
      </c>
      <c r="W1314" t="str">
        <f>VLOOKUP(MID(B1314,FIND(":",B1314,F1314+1)+1,2),Employee!$G$1:$H$8,2,0)</f>
        <v>Germany</v>
      </c>
    </row>
    <row r="1315" spans="1:23" x14ac:dyDescent="0.35">
      <c r="A1315" t="str">
        <f t="shared" si="260"/>
        <v>EMP-ENG-R13-2016</v>
      </c>
      <c r="B1315" t="s">
        <v>1379</v>
      </c>
      <c r="C1315" t="str">
        <f t="shared" si="263"/>
        <v>N16338</v>
      </c>
      <c r="D1315" t="str">
        <f>VLOOKUP(C1315,Employee!$A$1:$B$1803,2,0)</f>
        <v>Kelly Estes</v>
      </c>
      <c r="E1315" t="str">
        <f>VLOOKUP(MID(B1315,FIND(":",B1315,FIND(":",B1315)+1)+1,1),Employee!$C$1:$D$1803,2)</f>
        <v>Male</v>
      </c>
      <c r="F1315">
        <f t="shared" si="261"/>
        <v>43</v>
      </c>
      <c r="G1315">
        <f t="shared" si="262"/>
        <v>40</v>
      </c>
      <c r="H1315" t="str">
        <f t="shared" si="264"/>
        <v>R13</v>
      </c>
      <c r="I1315" t="str">
        <f>VLOOKUP(V1315,Guide!$B$12:$C$18,2,0)</f>
        <v>ENG</v>
      </c>
      <c r="J1315" s="12" t="str">
        <f t="shared" si="265"/>
        <v>C6</v>
      </c>
      <c r="K1315" s="12">
        <v>34523</v>
      </c>
      <c r="L1315" s="12" t="str">
        <f t="shared" si="266"/>
        <v>Millennial</v>
      </c>
      <c r="M1315">
        <f t="shared" ca="1" si="267"/>
        <v>30</v>
      </c>
      <c r="N1315" s="12">
        <v>42555</v>
      </c>
      <c r="O1315" s="14">
        <f t="shared" ca="1" si="268"/>
        <v>8</v>
      </c>
      <c r="P1315" s="13">
        <v>85045</v>
      </c>
      <c r="Q1315" s="13" t="str">
        <f t="shared" ca="1" si="269"/>
        <v>5 - 10 Year</v>
      </c>
      <c r="R1315" s="3" t="str">
        <f t="shared" ca="1" si="272"/>
        <v>10%</v>
      </c>
      <c r="S1315" s="13">
        <f t="shared" ca="1" si="270"/>
        <v>8504.5</v>
      </c>
      <c r="T1315" s="13">
        <f t="shared" ca="1" si="271"/>
        <v>76540.5</v>
      </c>
      <c r="U1315" t="str">
        <f>VLOOKUP(MID(B1315,G1315,F1315-G1315),Department!$A$1:$C$20,2,0)</f>
        <v>Data Engineer</v>
      </c>
      <c r="V1315" t="str">
        <f>VLOOKUP(U1315,Department!$B$1:$C$20,2,0)</f>
        <v>Engineering and Data</v>
      </c>
      <c r="W1315" t="str">
        <f>VLOOKUP(MID(B1315,FIND(":",B1315,F1315+1)+1,2),Employee!$G$1:$H$8,2,0)</f>
        <v>France</v>
      </c>
    </row>
    <row r="1316" spans="1:23" x14ac:dyDescent="0.35">
      <c r="A1316" t="str">
        <f t="shared" si="260"/>
        <v>EMP-ENG-R12-2016</v>
      </c>
      <c r="B1316" t="s">
        <v>1380</v>
      </c>
      <c r="C1316" t="str">
        <f t="shared" si="263"/>
        <v>N16141</v>
      </c>
      <c r="D1316" t="str">
        <f>VLOOKUP(C1316,Employee!$A$1:$B$1803,2,0)</f>
        <v>Reynaldo Solomon</v>
      </c>
      <c r="E1316" t="str">
        <f>VLOOKUP(MID(B1316,FIND(":",B1316,FIND(":",B1316)+1)+1,1),Employee!$C$1:$D$1803,2)</f>
        <v>Male</v>
      </c>
      <c r="F1316">
        <f t="shared" si="261"/>
        <v>43</v>
      </c>
      <c r="G1316">
        <f t="shared" si="262"/>
        <v>40</v>
      </c>
      <c r="H1316" t="str">
        <f t="shared" si="264"/>
        <v>R12</v>
      </c>
      <c r="I1316" t="str">
        <f>VLOOKUP(V1316,Guide!$B$12:$C$18,2,0)</f>
        <v>ENG</v>
      </c>
      <c r="J1316" s="12" t="str">
        <f t="shared" si="265"/>
        <v>C3</v>
      </c>
      <c r="K1316" s="12">
        <v>31356</v>
      </c>
      <c r="L1316" s="12" t="str">
        <f t="shared" si="266"/>
        <v>Millennial</v>
      </c>
      <c r="M1316">
        <f t="shared" ca="1" si="267"/>
        <v>39</v>
      </c>
      <c r="N1316" s="12">
        <v>42523</v>
      </c>
      <c r="O1316" s="14">
        <f t="shared" ca="1" si="268"/>
        <v>8</v>
      </c>
      <c r="P1316" s="13">
        <v>207867</v>
      </c>
      <c r="Q1316" s="13" t="str">
        <f t="shared" ca="1" si="269"/>
        <v>5 - 10 Year</v>
      </c>
      <c r="R1316" s="3" t="str">
        <f t="shared" ca="1" si="272"/>
        <v>10%</v>
      </c>
      <c r="S1316" s="13">
        <f t="shared" ca="1" si="270"/>
        <v>20786.7</v>
      </c>
      <c r="T1316" s="13">
        <f t="shared" ca="1" si="271"/>
        <v>187080.3</v>
      </c>
      <c r="U1316" t="str">
        <f>VLOOKUP(MID(B1316,G1316,F1316-G1316),Department!$A$1:$C$20,2,0)</f>
        <v>Data Analyst</v>
      </c>
      <c r="V1316" t="str">
        <f>VLOOKUP(U1316,Department!$B$1:$C$20,2,0)</f>
        <v>Engineering and Data</v>
      </c>
      <c r="W1316" t="str">
        <f>VLOOKUP(MID(B1316,FIND(":",B1316,F1316+1)+1,2),Employee!$G$1:$H$8,2,0)</f>
        <v>United Kingdom</v>
      </c>
    </row>
    <row r="1317" spans="1:23" x14ac:dyDescent="0.35">
      <c r="A1317" t="str">
        <f t="shared" si="260"/>
        <v>EMP-SM-R9-2016</v>
      </c>
      <c r="B1317" t="s">
        <v>1381</v>
      </c>
      <c r="C1317" t="str">
        <f t="shared" si="263"/>
        <v>N16331</v>
      </c>
      <c r="D1317" t="str">
        <f>VLOOKUP(C1317,Employee!$A$1:$B$1803,2,0)</f>
        <v>Jed Gates</v>
      </c>
      <c r="E1317" t="str">
        <f>VLOOKUP(MID(B1317,FIND(":",B1317,FIND(":",B1317)+1)+1,1),Employee!$C$1:$D$1803,2)</f>
        <v>Male</v>
      </c>
      <c r="F1317">
        <f t="shared" si="261"/>
        <v>42</v>
      </c>
      <c r="G1317">
        <f t="shared" si="262"/>
        <v>40</v>
      </c>
      <c r="H1317" t="str">
        <f t="shared" si="264"/>
        <v>R9</v>
      </c>
      <c r="I1317" t="str">
        <f>VLOOKUP(V1317,Guide!$B$12:$C$18,2,0)</f>
        <v>SM</v>
      </c>
      <c r="J1317" s="12" t="str">
        <f t="shared" si="265"/>
        <v>C2</v>
      </c>
      <c r="K1317" s="12">
        <v>34525</v>
      </c>
      <c r="L1317" s="12" t="str">
        <f t="shared" si="266"/>
        <v>Millennial</v>
      </c>
      <c r="M1317">
        <f t="shared" ca="1" si="267"/>
        <v>30</v>
      </c>
      <c r="N1317" s="12">
        <v>42555</v>
      </c>
      <c r="O1317" s="14">
        <f t="shared" ca="1" si="268"/>
        <v>8</v>
      </c>
      <c r="P1317" s="13">
        <v>118115</v>
      </c>
      <c r="Q1317" s="13" t="str">
        <f t="shared" ca="1" si="269"/>
        <v>5 - 10 Year</v>
      </c>
      <c r="R1317" s="3" t="str">
        <f t="shared" ca="1" si="272"/>
        <v>10%</v>
      </c>
      <c r="S1317" s="13">
        <f t="shared" ca="1" si="270"/>
        <v>11811.5</v>
      </c>
      <c r="T1317" s="13">
        <f t="shared" ca="1" si="271"/>
        <v>106303.5</v>
      </c>
      <c r="U1317" t="str">
        <f>VLOOKUP(MID(B1317,G1317,F1317-G1317),Department!$A$1:$C$20,2,0)</f>
        <v xml:space="preserve">Presales </v>
      </c>
      <c r="V1317" t="str">
        <f>VLOOKUP(U1317,Department!$B$1:$C$20,2,0)</f>
        <v>Sales and Marketing</v>
      </c>
      <c r="W1317" t="str">
        <f>VLOOKUP(MID(B1317,FIND(":",B1317,F1317+1)+1,2),Employee!$G$1:$H$8,2,0)</f>
        <v>Canada</v>
      </c>
    </row>
    <row r="1318" spans="1:23" x14ac:dyDescent="0.35">
      <c r="A1318" t="str">
        <f t="shared" si="260"/>
        <v>EMP-PM-R14-2017</v>
      </c>
      <c r="B1318" t="s">
        <v>1382</v>
      </c>
      <c r="C1318" t="str">
        <f t="shared" si="263"/>
        <v>N18201</v>
      </c>
      <c r="D1318" t="str">
        <f>VLOOKUP(C1318,Employee!$A$1:$B$1803,2,0)</f>
        <v>Tracey Stevenson</v>
      </c>
      <c r="E1318" t="str">
        <f>VLOOKUP(MID(B1318,FIND(":",B1318,FIND(":",B1318)+1)+1,1),Employee!$C$1:$D$1803,2)</f>
        <v>Female</v>
      </c>
      <c r="F1318">
        <f t="shared" si="261"/>
        <v>43</v>
      </c>
      <c r="G1318">
        <f t="shared" si="262"/>
        <v>40</v>
      </c>
      <c r="H1318" t="str">
        <f t="shared" si="264"/>
        <v>R14</v>
      </c>
      <c r="I1318" t="str">
        <f>VLOOKUP(V1318,Guide!$B$12:$C$18,2,0)</f>
        <v>PM</v>
      </c>
      <c r="J1318" s="12" t="str">
        <f t="shared" si="265"/>
        <v>C7</v>
      </c>
      <c r="K1318" s="12">
        <v>32287</v>
      </c>
      <c r="L1318" s="12" t="str">
        <f t="shared" si="266"/>
        <v>Millennial</v>
      </c>
      <c r="M1318">
        <f t="shared" ca="1" si="267"/>
        <v>36</v>
      </c>
      <c r="N1318" s="12">
        <v>42880</v>
      </c>
      <c r="O1318" s="14">
        <f t="shared" ca="1" si="268"/>
        <v>7</v>
      </c>
      <c r="P1318" s="13">
        <v>344731</v>
      </c>
      <c r="Q1318" s="13" t="str">
        <f t="shared" ca="1" si="269"/>
        <v>5 - 10 Year</v>
      </c>
      <c r="R1318" s="3" t="str">
        <f t="shared" ca="1" si="272"/>
        <v>10%</v>
      </c>
      <c r="S1318" s="13">
        <f t="shared" ca="1" si="270"/>
        <v>34473.1</v>
      </c>
      <c r="T1318" s="13">
        <f t="shared" ca="1" si="271"/>
        <v>310257.90000000002</v>
      </c>
      <c r="U1318" t="str">
        <f>VLOOKUP(MID(B1318,G1318,F1318-G1318),Department!$A$1:$C$20,2,0)</f>
        <v>SEO Specialist</v>
      </c>
      <c r="V1318" t="str">
        <f>VLOOKUP(U1318,Department!$B$1:$C$20,2,0)</f>
        <v>Product Management</v>
      </c>
      <c r="W1318" t="str">
        <f>VLOOKUP(MID(B1318,FIND(":",B1318,F1318+1)+1,2),Employee!$G$1:$H$8,2,0)</f>
        <v>Argentina</v>
      </c>
    </row>
    <row r="1319" spans="1:23" x14ac:dyDescent="0.35">
      <c r="A1319" t="str">
        <f t="shared" si="260"/>
        <v>EMP-ENG-R3-2017</v>
      </c>
      <c r="B1319" t="s">
        <v>1383</v>
      </c>
      <c r="C1319" t="str">
        <f t="shared" si="263"/>
        <v>N18203</v>
      </c>
      <c r="D1319" t="str">
        <f>VLOOKUP(C1319,Employee!$A$1:$B$1803,2,0)</f>
        <v>Kristy Mccall</v>
      </c>
      <c r="E1319" t="str">
        <f>VLOOKUP(MID(B1319,FIND(":",B1319,FIND(":",B1319)+1)+1,1),Employee!$C$1:$D$1803,2)</f>
        <v>Female</v>
      </c>
      <c r="F1319">
        <f t="shared" si="261"/>
        <v>42</v>
      </c>
      <c r="G1319">
        <f t="shared" si="262"/>
        <v>40</v>
      </c>
      <c r="H1319" t="str">
        <f t="shared" si="264"/>
        <v>R3</v>
      </c>
      <c r="I1319" t="str">
        <f>VLOOKUP(V1319,Guide!$B$12:$C$18,2,0)</f>
        <v>ENG</v>
      </c>
      <c r="J1319" s="12" t="str">
        <f t="shared" si="265"/>
        <v>C4</v>
      </c>
      <c r="K1319" s="12">
        <v>34389</v>
      </c>
      <c r="L1319" s="12" t="str">
        <f t="shared" si="266"/>
        <v>Millennial</v>
      </c>
      <c r="M1319">
        <f t="shared" ca="1" si="267"/>
        <v>31</v>
      </c>
      <c r="N1319" s="12">
        <v>42880</v>
      </c>
      <c r="O1319" s="14">
        <f t="shared" ca="1" si="268"/>
        <v>7</v>
      </c>
      <c r="P1319" s="13">
        <v>93608</v>
      </c>
      <c r="Q1319" s="13" t="str">
        <f t="shared" ca="1" si="269"/>
        <v>5 - 10 Year</v>
      </c>
      <c r="R1319" s="3" t="str">
        <f t="shared" ca="1" si="272"/>
        <v>10%</v>
      </c>
      <c r="S1319" s="13">
        <f t="shared" ca="1" si="270"/>
        <v>9360.8000000000011</v>
      </c>
      <c r="T1319" s="13">
        <f t="shared" ca="1" si="271"/>
        <v>84247.2</v>
      </c>
      <c r="U1319" t="str">
        <f>VLOOKUP(MID(B1319,G1319,F1319-G1319),Department!$A$1:$C$20,2,0)</f>
        <v>Software Quality Assurance</v>
      </c>
      <c r="V1319" t="str">
        <f>VLOOKUP(U1319,Department!$B$1:$C$20,2,0)</f>
        <v>Engineering and Data</v>
      </c>
      <c r="W1319" t="str">
        <f>VLOOKUP(MID(B1319,FIND(":",B1319,F1319+1)+1,2),Employee!$G$1:$H$8,2,0)</f>
        <v>Australia</v>
      </c>
    </row>
    <row r="1320" spans="1:23" x14ac:dyDescent="0.35">
      <c r="A1320" t="str">
        <f t="shared" si="260"/>
        <v>EMP-SM-R9-2016</v>
      </c>
      <c r="B1320" t="s">
        <v>1384</v>
      </c>
      <c r="C1320" t="str">
        <f t="shared" si="263"/>
        <v>N16355</v>
      </c>
      <c r="D1320" t="str">
        <f>VLOOKUP(C1320,Employee!$A$1:$B$1803,2,0)</f>
        <v>Rosalind Henry</v>
      </c>
      <c r="E1320" t="str">
        <f>VLOOKUP(MID(B1320,FIND(":",B1320,FIND(":",B1320)+1)+1,1),Employee!$C$1:$D$1803,2)</f>
        <v>Female</v>
      </c>
      <c r="F1320">
        <f t="shared" si="261"/>
        <v>42</v>
      </c>
      <c r="G1320">
        <f t="shared" si="262"/>
        <v>40</v>
      </c>
      <c r="H1320" t="str">
        <f t="shared" si="264"/>
        <v>R9</v>
      </c>
      <c r="I1320" t="str">
        <f>VLOOKUP(V1320,Guide!$B$12:$C$18,2,0)</f>
        <v>SM</v>
      </c>
      <c r="J1320" s="12" t="str">
        <f t="shared" si="265"/>
        <v>C1</v>
      </c>
      <c r="K1320" s="12">
        <v>34581</v>
      </c>
      <c r="L1320" s="12" t="str">
        <f t="shared" si="266"/>
        <v>Millennial</v>
      </c>
      <c r="M1320">
        <f t="shared" ca="1" si="267"/>
        <v>30</v>
      </c>
      <c r="N1320" s="12">
        <v>42555</v>
      </c>
      <c r="O1320" s="14">
        <f t="shared" ca="1" si="268"/>
        <v>8</v>
      </c>
      <c r="P1320" s="13">
        <v>105816</v>
      </c>
      <c r="Q1320" s="13" t="str">
        <f t="shared" ca="1" si="269"/>
        <v>5 - 10 Year</v>
      </c>
      <c r="R1320" s="3" t="str">
        <f t="shared" ca="1" si="272"/>
        <v>10%</v>
      </c>
      <c r="S1320" s="13">
        <f t="shared" ca="1" si="270"/>
        <v>10581.6</v>
      </c>
      <c r="T1320" s="13">
        <f t="shared" ca="1" si="271"/>
        <v>95234.4</v>
      </c>
      <c r="U1320" t="str">
        <f>VLOOKUP(MID(B1320,G1320,F1320-G1320),Department!$A$1:$C$20,2,0)</f>
        <v xml:space="preserve">Presales </v>
      </c>
      <c r="V1320" t="str">
        <f>VLOOKUP(U1320,Department!$B$1:$C$20,2,0)</f>
        <v>Sales and Marketing</v>
      </c>
      <c r="W1320" t="str">
        <f>VLOOKUP(MID(B1320,FIND(":",B1320,F1320+1)+1,2),Employee!$G$1:$H$8,2,0)</f>
        <v>United States Of America</v>
      </c>
    </row>
    <row r="1321" spans="1:23" x14ac:dyDescent="0.35">
      <c r="A1321" t="str">
        <f t="shared" si="260"/>
        <v>EMP-OPR-R2-2016</v>
      </c>
      <c r="B1321" t="s">
        <v>1385</v>
      </c>
      <c r="C1321" t="str">
        <f t="shared" si="263"/>
        <v>N16248</v>
      </c>
      <c r="D1321" t="str">
        <f>VLOOKUP(C1321,Employee!$A$1:$B$1803,2,0)</f>
        <v>Pauline Clarke</v>
      </c>
      <c r="E1321" t="str">
        <f>VLOOKUP(MID(B1321,FIND(":",B1321,FIND(":",B1321)+1)+1,1),Employee!$C$1:$D$1803,2)</f>
        <v>Female</v>
      </c>
      <c r="F1321">
        <f t="shared" si="261"/>
        <v>42</v>
      </c>
      <c r="G1321">
        <f t="shared" si="262"/>
        <v>40</v>
      </c>
      <c r="H1321" t="str">
        <f t="shared" si="264"/>
        <v>R2</v>
      </c>
      <c r="I1321" t="str">
        <f>VLOOKUP(V1321,Guide!$B$12:$C$18,2,0)</f>
        <v>OPR</v>
      </c>
      <c r="J1321" s="12" t="str">
        <f t="shared" si="265"/>
        <v>C7</v>
      </c>
      <c r="K1321" s="12">
        <v>34111</v>
      </c>
      <c r="L1321" s="12" t="str">
        <f t="shared" si="266"/>
        <v>Millennial</v>
      </c>
      <c r="M1321">
        <f t="shared" ca="1" si="267"/>
        <v>31</v>
      </c>
      <c r="N1321" s="12">
        <v>42541</v>
      </c>
      <c r="O1321" s="14">
        <f t="shared" ca="1" si="268"/>
        <v>8</v>
      </c>
      <c r="P1321" s="13">
        <v>113169</v>
      </c>
      <c r="Q1321" s="13" t="str">
        <f t="shared" ca="1" si="269"/>
        <v>5 - 10 Year</v>
      </c>
      <c r="R1321" s="3" t="str">
        <f t="shared" ca="1" si="272"/>
        <v>10%</v>
      </c>
      <c r="S1321" s="13">
        <f t="shared" ca="1" si="270"/>
        <v>11316.900000000001</v>
      </c>
      <c r="T1321" s="13">
        <f t="shared" ca="1" si="271"/>
        <v>101852.1</v>
      </c>
      <c r="U1321" t="str">
        <f>VLOOKUP(MID(B1321,G1321,F1321-G1321),Department!$A$1:$C$20,2,0)</f>
        <v>Network Engineer</v>
      </c>
      <c r="V1321" t="str">
        <f>VLOOKUP(U1321,Department!$B$1:$C$20,2,0)</f>
        <v>Operation</v>
      </c>
      <c r="W1321" t="str">
        <f>VLOOKUP(MID(B1321,FIND(":",B1321,F1321+1)+1,2),Employee!$G$1:$H$8,2,0)</f>
        <v>Argentina</v>
      </c>
    </row>
    <row r="1322" spans="1:23" x14ac:dyDescent="0.35">
      <c r="A1322" t="str">
        <f t="shared" si="260"/>
        <v>EMP-ENG-R7-2016</v>
      </c>
      <c r="B1322" t="s">
        <v>1386</v>
      </c>
      <c r="C1322" t="str">
        <f t="shared" si="263"/>
        <v>N16341</v>
      </c>
      <c r="D1322" t="str">
        <f>VLOOKUP(C1322,Employee!$A$1:$B$1803,2,0)</f>
        <v>Agnes Holloway</v>
      </c>
      <c r="E1322" t="str">
        <f>VLOOKUP(MID(B1322,FIND(":",B1322,FIND(":",B1322)+1)+1,1),Employee!$C$1:$D$1803,2)</f>
        <v>Female</v>
      </c>
      <c r="F1322">
        <f t="shared" si="261"/>
        <v>42</v>
      </c>
      <c r="G1322">
        <f t="shared" si="262"/>
        <v>40</v>
      </c>
      <c r="H1322" t="str">
        <f t="shared" si="264"/>
        <v>R7</v>
      </c>
      <c r="I1322" t="str">
        <f>VLOOKUP(V1322,Guide!$B$12:$C$18,2,0)</f>
        <v>ENG</v>
      </c>
      <c r="J1322" s="12" t="str">
        <f t="shared" si="265"/>
        <v>C6</v>
      </c>
      <c r="K1322" s="12">
        <v>34642</v>
      </c>
      <c r="L1322" s="12" t="str">
        <f t="shared" si="266"/>
        <v>Millennial</v>
      </c>
      <c r="M1322">
        <f t="shared" ca="1" si="267"/>
        <v>30</v>
      </c>
      <c r="N1322" s="12">
        <v>42555</v>
      </c>
      <c r="O1322" s="14">
        <f t="shared" ca="1" si="268"/>
        <v>8</v>
      </c>
      <c r="P1322" s="13">
        <v>112008</v>
      </c>
      <c r="Q1322" s="13" t="str">
        <f t="shared" ca="1" si="269"/>
        <v>5 - 10 Year</v>
      </c>
      <c r="R1322" s="3" t="str">
        <f t="shared" ca="1" si="272"/>
        <v>10%</v>
      </c>
      <c r="S1322" s="13">
        <f t="shared" ca="1" si="270"/>
        <v>11200.800000000001</v>
      </c>
      <c r="T1322" s="13">
        <f t="shared" ca="1" si="271"/>
        <v>100807.2</v>
      </c>
      <c r="U1322" t="str">
        <f>VLOOKUP(MID(B1322,G1322,F1322-G1322),Department!$A$1:$C$20,2,0)</f>
        <v>AI Engineer</v>
      </c>
      <c r="V1322" t="str">
        <f>VLOOKUP(U1322,Department!$B$1:$C$20,2,0)</f>
        <v>Engineering and Data</v>
      </c>
      <c r="W1322" t="str">
        <f>VLOOKUP(MID(B1322,FIND(":",B1322,F1322+1)+1,2),Employee!$G$1:$H$8,2,0)</f>
        <v>France</v>
      </c>
    </row>
    <row r="1323" spans="1:23" x14ac:dyDescent="0.35">
      <c r="A1323" t="str">
        <f t="shared" si="260"/>
        <v>EMP-HR-R18-2016</v>
      </c>
      <c r="B1323" t="s">
        <v>1387</v>
      </c>
      <c r="C1323" t="str">
        <f t="shared" si="263"/>
        <v>N15691</v>
      </c>
      <c r="D1323" t="str">
        <f>VLOOKUP(C1323,Employee!$A$1:$B$1803,2,0)</f>
        <v>Fausto Crawford</v>
      </c>
      <c r="E1323" t="str">
        <f>VLOOKUP(MID(B1323,FIND(":",B1323,FIND(":",B1323)+1)+1,1),Employee!$C$1:$D$1803,2)</f>
        <v>Male</v>
      </c>
      <c r="F1323">
        <f t="shared" si="261"/>
        <v>43</v>
      </c>
      <c r="G1323">
        <f t="shared" si="262"/>
        <v>40</v>
      </c>
      <c r="H1323" t="str">
        <f t="shared" si="264"/>
        <v>R18</v>
      </c>
      <c r="I1323" t="str">
        <f>VLOOKUP(V1323,Guide!$B$12:$C$18,2,0)</f>
        <v>HR</v>
      </c>
      <c r="J1323" s="12" t="str">
        <f t="shared" si="265"/>
        <v>C4</v>
      </c>
      <c r="K1323" s="12">
        <v>34284</v>
      </c>
      <c r="L1323" s="12" t="str">
        <f t="shared" si="266"/>
        <v>Millennial</v>
      </c>
      <c r="M1323">
        <f t="shared" ca="1" si="267"/>
        <v>31</v>
      </c>
      <c r="N1323" s="12">
        <v>42555</v>
      </c>
      <c r="O1323" s="14">
        <f t="shared" ca="1" si="268"/>
        <v>8</v>
      </c>
      <c r="P1323" s="13">
        <v>99552</v>
      </c>
      <c r="Q1323" s="13" t="str">
        <f t="shared" ca="1" si="269"/>
        <v>5 - 10 Year</v>
      </c>
      <c r="R1323" s="3" t="str">
        <f t="shared" ca="1" si="272"/>
        <v>10%</v>
      </c>
      <c r="S1323" s="13">
        <f t="shared" ca="1" si="270"/>
        <v>9955.2000000000007</v>
      </c>
      <c r="T1323" s="13">
        <f t="shared" ca="1" si="271"/>
        <v>89596.800000000003</v>
      </c>
      <c r="U1323" t="str">
        <f>VLOOKUP(MID(B1323,G1323,F1323-G1323),Department!$A$1:$C$20,2,0)</f>
        <v>HR</v>
      </c>
      <c r="V1323" t="str">
        <f>VLOOKUP(U1323,Department!$B$1:$C$20,2,0)</f>
        <v>HR</v>
      </c>
      <c r="W1323" t="str">
        <f>VLOOKUP(MID(B1323,FIND(":",B1323,F1323+1)+1,2),Employee!$G$1:$H$8,2,0)</f>
        <v>Australia</v>
      </c>
    </row>
    <row r="1324" spans="1:23" x14ac:dyDescent="0.35">
      <c r="A1324" t="str">
        <f t="shared" si="260"/>
        <v>EMP-HR-R18-2016</v>
      </c>
      <c r="B1324" t="s">
        <v>1388</v>
      </c>
      <c r="C1324" t="str">
        <f t="shared" si="263"/>
        <v>N16335</v>
      </c>
      <c r="D1324" t="str">
        <f>VLOOKUP(C1324,Employee!$A$1:$B$1803,2,0)</f>
        <v>Melba Roberts</v>
      </c>
      <c r="E1324" t="str">
        <f>VLOOKUP(MID(B1324,FIND(":",B1324,FIND(":",B1324)+1)+1,1),Employee!$C$1:$D$1803,2)</f>
        <v>Female</v>
      </c>
      <c r="F1324">
        <f t="shared" si="261"/>
        <v>43</v>
      </c>
      <c r="G1324">
        <f t="shared" si="262"/>
        <v>40</v>
      </c>
      <c r="H1324" t="str">
        <f t="shared" si="264"/>
        <v>R18</v>
      </c>
      <c r="I1324" t="str">
        <f>VLOOKUP(V1324,Guide!$B$12:$C$18,2,0)</f>
        <v>HR</v>
      </c>
      <c r="J1324" s="12" t="str">
        <f t="shared" si="265"/>
        <v>C3</v>
      </c>
      <c r="K1324" s="12">
        <v>34231</v>
      </c>
      <c r="L1324" s="12" t="str">
        <f t="shared" si="266"/>
        <v>Millennial</v>
      </c>
      <c r="M1324">
        <f t="shared" ca="1" si="267"/>
        <v>31</v>
      </c>
      <c r="N1324" s="12">
        <v>42555</v>
      </c>
      <c r="O1324" s="14">
        <f t="shared" ca="1" si="268"/>
        <v>8</v>
      </c>
      <c r="P1324" s="13">
        <v>93250</v>
      </c>
      <c r="Q1324" s="13" t="str">
        <f t="shared" ca="1" si="269"/>
        <v>5 - 10 Year</v>
      </c>
      <c r="R1324" s="3" t="str">
        <f t="shared" ca="1" si="272"/>
        <v>10%</v>
      </c>
      <c r="S1324" s="13">
        <f t="shared" ca="1" si="270"/>
        <v>9325</v>
      </c>
      <c r="T1324" s="13">
        <f t="shared" ca="1" si="271"/>
        <v>83925</v>
      </c>
      <c r="U1324" t="str">
        <f>VLOOKUP(MID(B1324,G1324,F1324-G1324),Department!$A$1:$C$20,2,0)</f>
        <v>HR</v>
      </c>
      <c r="V1324" t="str">
        <f>VLOOKUP(U1324,Department!$B$1:$C$20,2,0)</f>
        <v>HR</v>
      </c>
      <c r="W1324" t="str">
        <f>VLOOKUP(MID(B1324,FIND(":",B1324,F1324+1)+1,2),Employee!$G$1:$H$8,2,0)</f>
        <v>United Kingdom</v>
      </c>
    </row>
    <row r="1325" spans="1:23" x14ac:dyDescent="0.35">
      <c r="A1325" t="str">
        <f t="shared" si="260"/>
        <v>EMP-SM-R10-2016</v>
      </c>
      <c r="B1325" t="s">
        <v>1389</v>
      </c>
      <c r="C1325" t="str">
        <f t="shared" si="263"/>
        <v>N16246</v>
      </c>
      <c r="D1325" t="str">
        <f>VLOOKUP(C1325,Employee!$A$1:$B$1803,2,0)</f>
        <v>Toney Galvan</v>
      </c>
      <c r="E1325" t="str">
        <f>VLOOKUP(MID(B1325,FIND(":",B1325,FIND(":",B1325)+1)+1,1),Employee!$C$1:$D$1803,2)</f>
        <v>Male</v>
      </c>
      <c r="F1325">
        <f t="shared" si="261"/>
        <v>43</v>
      </c>
      <c r="G1325">
        <f t="shared" si="262"/>
        <v>40</v>
      </c>
      <c r="H1325" t="str">
        <f t="shared" si="264"/>
        <v>R10</v>
      </c>
      <c r="I1325" t="str">
        <f>VLOOKUP(V1325,Guide!$B$12:$C$18,2,0)</f>
        <v>SM</v>
      </c>
      <c r="J1325" s="12" t="str">
        <f t="shared" si="265"/>
        <v>C3</v>
      </c>
      <c r="K1325" s="12">
        <v>33927</v>
      </c>
      <c r="L1325" s="12" t="str">
        <f t="shared" si="266"/>
        <v>Millennial</v>
      </c>
      <c r="M1325">
        <f t="shared" ca="1" si="267"/>
        <v>32</v>
      </c>
      <c r="N1325" s="12">
        <v>42548</v>
      </c>
      <c r="O1325" s="14">
        <f t="shared" ca="1" si="268"/>
        <v>8</v>
      </c>
      <c r="P1325" s="13">
        <v>103253</v>
      </c>
      <c r="Q1325" s="13" t="str">
        <f t="shared" ca="1" si="269"/>
        <v>5 - 10 Year</v>
      </c>
      <c r="R1325" s="3" t="str">
        <f t="shared" ca="1" si="272"/>
        <v>10%</v>
      </c>
      <c r="S1325" s="13">
        <f t="shared" ca="1" si="270"/>
        <v>10325.300000000001</v>
      </c>
      <c r="T1325" s="13">
        <f t="shared" ca="1" si="271"/>
        <v>92927.7</v>
      </c>
      <c r="U1325" t="str">
        <f>VLOOKUP(MID(B1325,G1325,F1325-G1325),Department!$A$1:$C$20,2,0)</f>
        <v>Marketing</v>
      </c>
      <c r="V1325" t="str">
        <f>VLOOKUP(U1325,Department!$B$1:$C$20,2,0)</f>
        <v>Sales and Marketing</v>
      </c>
      <c r="W1325" t="str">
        <f>VLOOKUP(MID(B1325,FIND(":",B1325,F1325+1)+1,2),Employee!$G$1:$H$8,2,0)</f>
        <v>United Kingdom</v>
      </c>
    </row>
    <row r="1326" spans="1:23" x14ac:dyDescent="0.35">
      <c r="A1326" t="str">
        <f t="shared" si="260"/>
        <v>EMP-ENG-R13-2016</v>
      </c>
      <c r="B1326" t="s">
        <v>1390</v>
      </c>
      <c r="C1326" t="str">
        <f t="shared" si="263"/>
        <v>N16353</v>
      </c>
      <c r="D1326" t="str">
        <f>VLOOKUP(C1326,Employee!$A$1:$B$1803,2,0)</f>
        <v>Marguerite Pitts</v>
      </c>
      <c r="E1326" t="str">
        <f>VLOOKUP(MID(B1326,FIND(":",B1326,FIND(":",B1326)+1)+1,1),Employee!$C$1:$D$1803,2)</f>
        <v>Female</v>
      </c>
      <c r="F1326">
        <f t="shared" si="261"/>
        <v>43</v>
      </c>
      <c r="G1326">
        <f t="shared" si="262"/>
        <v>40</v>
      </c>
      <c r="H1326" t="str">
        <f t="shared" si="264"/>
        <v>R13</v>
      </c>
      <c r="I1326" t="str">
        <f>VLOOKUP(V1326,Guide!$B$12:$C$18,2,0)</f>
        <v>ENG</v>
      </c>
      <c r="J1326" s="12" t="str">
        <f t="shared" si="265"/>
        <v>C5</v>
      </c>
      <c r="K1326" s="12">
        <v>34434</v>
      </c>
      <c r="L1326" s="12" t="str">
        <f t="shared" si="266"/>
        <v>Millennial</v>
      </c>
      <c r="M1326">
        <f t="shared" ca="1" si="267"/>
        <v>30</v>
      </c>
      <c r="N1326" s="12">
        <v>42555</v>
      </c>
      <c r="O1326" s="14">
        <f t="shared" ca="1" si="268"/>
        <v>8</v>
      </c>
      <c r="P1326" s="13">
        <v>85372</v>
      </c>
      <c r="Q1326" s="13" t="str">
        <f t="shared" ca="1" si="269"/>
        <v>5 - 10 Year</v>
      </c>
      <c r="R1326" s="3" t="str">
        <f t="shared" ca="1" si="272"/>
        <v>10%</v>
      </c>
      <c r="S1326" s="13">
        <f t="shared" ca="1" si="270"/>
        <v>8537.2000000000007</v>
      </c>
      <c r="T1326" s="13">
        <f t="shared" ca="1" si="271"/>
        <v>76834.8</v>
      </c>
      <c r="U1326" t="str">
        <f>VLOOKUP(MID(B1326,G1326,F1326-G1326),Department!$A$1:$C$20,2,0)</f>
        <v>Data Engineer</v>
      </c>
      <c r="V1326" t="str">
        <f>VLOOKUP(U1326,Department!$B$1:$C$20,2,0)</f>
        <v>Engineering and Data</v>
      </c>
      <c r="W1326" t="str">
        <f>VLOOKUP(MID(B1326,FIND(":",B1326,F1326+1)+1,2),Employee!$G$1:$H$8,2,0)</f>
        <v>Germany</v>
      </c>
    </row>
    <row r="1327" spans="1:23" x14ac:dyDescent="0.35">
      <c r="A1327" t="str">
        <f t="shared" si="260"/>
        <v>EMP-ENG-R1-2016</v>
      </c>
      <c r="B1327" t="s">
        <v>1391</v>
      </c>
      <c r="C1327" t="str">
        <f t="shared" si="263"/>
        <v>N16332</v>
      </c>
      <c r="D1327" t="str">
        <f>VLOOKUP(C1327,Employee!$A$1:$B$1803,2,0)</f>
        <v>Steve Swanson</v>
      </c>
      <c r="E1327" t="str">
        <f>VLOOKUP(MID(B1327,FIND(":",B1327,FIND(":",B1327)+1)+1,1),Employee!$C$1:$D$1803,2)</f>
        <v>Male</v>
      </c>
      <c r="F1327">
        <f t="shared" si="261"/>
        <v>42</v>
      </c>
      <c r="G1327">
        <f t="shared" si="262"/>
        <v>40</v>
      </c>
      <c r="H1327" t="str">
        <f t="shared" si="264"/>
        <v>R1</v>
      </c>
      <c r="I1327" t="str">
        <f>VLOOKUP(V1327,Guide!$B$12:$C$18,2,0)</f>
        <v>ENG</v>
      </c>
      <c r="J1327" s="12" t="str">
        <f t="shared" si="265"/>
        <v>C5</v>
      </c>
      <c r="K1327" s="12">
        <v>33686</v>
      </c>
      <c r="L1327" s="12" t="str">
        <f t="shared" si="266"/>
        <v>Millennial</v>
      </c>
      <c r="M1327">
        <f t="shared" ca="1" si="267"/>
        <v>32</v>
      </c>
      <c r="N1327" s="12">
        <v>42555</v>
      </c>
      <c r="O1327" s="14">
        <f t="shared" ca="1" si="268"/>
        <v>8</v>
      </c>
      <c r="P1327" s="13">
        <v>184068</v>
      </c>
      <c r="Q1327" s="13" t="str">
        <f t="shared" ca="1" si="269"/>
        <v>5 - 10 Year</v>
      </c>
      <c r="R1327" s="3" t="str">
        <f t="shared" ca="1" si="272"/>
        <v>10%</v>
      </c>
      <c r="S1327" s="13">
        <f t="shared" ca="1" si="270"/>
        <v>18406.8</v>
      </c>
      <c r="T1327" s="13">
        <f t="shared" ca="1" si="271"/>
        <v>165661.20000000001</v>
      </c>
      <c r="U1327" t="str">
        <f>VLOOKUP(MID(B1327,G1327,F1327-G1327),Department!$A$1:$C$20,2,0)</f>
        <v>BackEnd Developer</v>
      </c>
      <c r="V1327" t="str">
        <f>VLOOKUP(U1327,Department!$B$1:$C$20,2,0)</f>
        <v>Engineering and Data</v>
      </c>
      <c r="W1327" t="str">
        <f>VLOOKUP(MID(B1327,FIND(":",B1327,F1327+1)+1,2),Employee!$G$1:$H$8,2,0)</f>
        <v>Germany</v>
      </c>
    </row>
    <row r="1328" spans="1:23" x14ac:dyDescent="0.35">
      <c r="A1328" t="str">
        <f t="shared" si="260"/>
        <v>EMP-OPR-R17-2016</v>
      </c>
      <c r="B1328" t="s">
        <v>1392</v>
      </c>
      <c r="C1328" t="str">
        <f t="shared" si="263"/>
        <v>N16337</v>
      </c>
      <c r="D1328" t="str">
        <f>VLOOKUP(C1328,Employee!$A$1:$B$1803,2,0)</f>
        <v>Lindsey Mcgee</v>
      </c>
      <c r="E1328" t="str">
        <f>VLOOKUP(MID(B1328,FIND(":",B1328,FIND(":",B1328)+1)+1,1),Employee!$C$1:$D$1803,2)</f>
        <v>Female</v>
      </c>
      <c r="F1328">
        <f t="shared" si="261"/>
        <v>43</v>
      </c>
      <c r="G1328">
        <f t="shared" si="262"/>
        <v>40</v>
      </c>
      <c r="H1328" t="str">
        <f t="shared" si="264"/>
        <v>R17</v>
      </c>
      <c r="I1328" t="str">
        <f>VLOOKUP(V1328,Guide!$B$12:$C$18,2,0)</f>
        <v>OPR</v>
      </c>
      <c r="J1328" s="12" t="str">
        <f t="shared" si="265"/>
        <v>C2</v>
      </c>
      <c r="K1328" s="12">
        <v>33290</v>
      </c>
      <c r="L1328" s="12" t="str">
        <f t="shared" si="266"/>
        <v>Millennial</v>
      </c>
      <c r="M1328">
        <f t="shared" ca="1" si="267"/>
        <v>34</v>
      </c>
      <c r="N1328" s="12">
        <v>42555</v>
      </c>
      <c r="O1328" s="14">
        <f t="shared" ca="1" si="268"/>
        <v>8</v>
      </c>
      <c r="P1328" s="13">
        <v>75149</v>
      </c>
      <c r="Q1328" s="13" t="str">
        <f t="shared" ca="1" si="269"/>
        <v>5 - 10 Year</v>
      </c>
      <c r="R1328" s="3" t="str">
        <f t="shared" ca="1" si="272"/>
        <v>10%</v>
      </c>
      <c r="S1328" s="13">
        <f t="shared" ca="1" si="270"/>
        <v>7514.9000000000005</v>
      </c>
      <c r="T1328" s="13">
        <f t="shared" ca="1" si="271"/>
        <v>67634.100000000006</v>
      </c>
      <c r="U1328" t="str">
        <f>VLOOKUP(MID(B1328,G1328,F1328-G1328),Department!$A$1:$C$20,2,0)</f>
        <v>Database Administrator</v>
      </c>
      <c r="V1328" t="str">
        <f>VLOOKUP(U1328,Department!$B$1:$C$20,2,0)</f>
        <v>Operation</v>
      </c>
      <c r="W1328" t="str">
        <f>VLOOKUP(MID(B1328,FIND(":",B1328,F1328+1)+1,2),Employee!$G$1:$H$8,2,0)</f>
        <v>Canada</v>
      </c>
    </row>
    <row r="1329" spans="1:23" x14ac:dyDescent="0.35">
      <c r="A1329" t="str">
        <f t="shared" si="260"/>
        <v>EMP-PM-R5-2016</v>
      </c>
      <c r="B1329" t="s">
        <v>1393</v>
      </c>
      <c r="C1329" t="str">
        <f t="shared" si="263"/>
        <v>N16227</v>
      </c>
      <c r="D1329" t="str">
        <f>VLOOKUP(C1329,Employee!$A$1:$B$1803,2,0)</f>
        <v>Clarissa Macdonald</v>
      </c>
      <c r="E1329" t="str">
        <f>VLOOKUP(MID(B1329,FIND(":",B1329,FIND(":",B1329)+1)+1,1),Employee!$C$1:$D$1803,2)</f>
        <v>Female</v>
      </c>
      <c r="F1329">
        <f t="shared" si="261"/>
        <v>42</v>
      </c>
      <c r="G1329">
        <f t="shared" si="262"/>
        <v>40</v>
      </c>
      <c r="H1329" t="str">
        <f t="shared" si="264"/>
        <v>R5</v>
      </c>
      <c r="I1329" t="str">
        <f>VLOOKUP(V1329,Guide!$B$12:$C$18,2,0)</f>
        <v>PM</v>
      </c>
      <c r="J1329" s="12" t="str">
        <f t="shared" si="265"/>
        <v>C3</v>
      </c>
      <c r="K1329" s="12">
        <v>34450</v>
      </c>
      <c r="L1329" s="12" t="str">
        <f t="shared" si="266"/>
        <v>Millennial</v>
      </c>
      <c r="M1329">
        <f t="shared" ca="1" si="267"/>
        <v>30</v>
      </c>
      <c r="N1329" s="12">
        <v>42541</v>
      </c>
      <c r="O1329" s="14">
        <f t="shared" ca="1" si="268"/>
        <v>8</v>
      </c>
      <c r="P1329" s="13">
        <v>117409</v>
      </c>
      <c r="Q1329" s="13" t="str">
        <f t="shared" ca="1" si="269"/>
        <v>5 - 10 Year</v>
      </c>
      <c r="R1329" s="3" t="str">
        <f t="shared" ca="1" si="272"/>
        <v>10%</v>
      </c>
      <c r="S1329" s="13">
        <f t="shared" ca="1" si="270"/>
        <v>11740.900000000001</v>
      </c>
      <c r="T1329" s="13">
        <f t="shared" ca="1" si="271"/>
        <v>105668.1</v>
      </c>
      <c r="U1329" t="str">
        <f>VLOOKUP(MID(B1329,G1329,F1329-G1329),Department!$A$1:$C$20,2,0)</f>
        <v>Product Manager</v>
      </c>
      <c r="V1329" t="str">
        <f>VLOOKUP(U1329,Department!$B$1:$C$20,2,0)</f>
        <v>Product Management</v>
      </c>
      <c r="W1329" t="str">
        <f>VLOOKUP(MID(B1329,FIND(":",B1329,F1329+1)+1,2),Employee!$G$1:$H$8,2,0)</f>
        <v>United Kingdom</v>
      </c>
    </row>
    <row r="1330" spans="1:23" x14ac:dyDescent="0.35">
      <c r="A1330" t="str">
        <f t="shared" si="260"/>
        <v>EMP-ENG-R4-2016</v>
      </c>
      <c r="B1330" t="s">
        <v>1394</v>
      </c>
      <c r="C1330" t="str">
        <f t="shared" si="263"/>
        <v>N16229</v>
      </c>
      <c r="D1330" t="str">
        <f>VLOOKUP(C1330,Employee!$A$1:$B$1803,2,0)</f>
        <v>Tobias Christian</v>
      </c>
      <c r="E1330" t="str">
        <f>VLOOKUP(MID(B1330,FIND(":",B1330,FIND(":",B1330)+1)+1,1),Employee!$C$1:$D$1803,2)</f>
        <v>Male</v>
      </c>
      <c r="F1330">
        <f t="shared" si="261"/>
        <v>42</v>
      </c>
      <c r="G1330">
        <f t="shared" si="262"/>
        <v>40</v>
      </c>
      <c r="H1330" t="str">
        <f t="shared" si="264"/>
        <v>R4</v>
      </c>
      <c r="I1330" t="str">
        <f>VLOOKUP(V1330,Guide!$B$12:$C$18,2,0)</f>
        <v>ENG</v>
      </c>
      <c r="J1330" s="12" t="str">
        <f t="shared" si="265"/>
        <v>C6</v>
      </c>
      <c r="K1330" s="12">
        <v>33653</v>
      </c>
      <c r="L1330" s="12" t="str">
        <f t="shared" si="266"/>
        <v>Millennial</v>
      </c>
      <c r="M1330">
        <f t="shared" ca="1" si="267"/>
        <v>33</v>
      </c>
      <c r="N1330" s="12">
        <v>42541</v>
      </c>
      <c r="O1330" s="14">
        <f t="shared" ca="1" si="268"/>
        <v>8</v>
      </c>
      <c r="P1330" s="13">
        <v>149867</v>
      </c>
      <c r="Q1330" s="13" t="str">
        <f t="shared" ca="1" si="269"/>
        <v>5 - 10 Year</v>
      </c>
      <c r="R1330" s="3" t="str">
        <f t="shared" ca="1" si="272"/>
        <v>10%</v>
      </c>
      <c r="S1330" s="13">
        <f t="shared" ca="1" si="270"/>
        <v>14986.7</v>
      </c>
      <c r="T1330" s="13">
        <f t="shared" ca="1" si="271"/>
        <v>134880.29999999999</v>
      </c>
      <c r="U1330" t="str">
        <f>VLOOKUP(MID(B1330,G1330,F1330-G1330),Department!$A$1:$C$20,2,0)</f>
        <v>FrontEnd Developer</v>
      </c>
      <c r="V1330" t="str">
        <f>VLOOKUP(U1330,Department!$B$1:$C$20,2,0)</f>
        <v>Engineering and Data</v>
      </c>
      <c r="W1330" t="str">
        <f>VLOOKUP(MID(B1330,FIND(":",B1330,F1330+1)+1,2),Employee!$G$1:$H$8,2,0)</f>
        <v>France</v>
      </c>
    </row>
    <row r="1331" spans="1:23" x14ac:dyDescent="0.35">
      <c r="A1331" t="str">
        <f t="shared" si="260"/>
        <v>EMP-PM-R14-2016</v>
      </c>
      <c r="B1331" t="s">
        <v>1395</v>
      </c>
      <c r="C1331" t="str">
        <f t="shared" si="263"/>
        <v>N16369</v>
      </c>
      <c r="D1331" t="str">
        <f>VLOOKUP(C1331,Employee!$A$1:$B$1803,2,0)</f>
        <v>Julianne Dennis</v>
      </c>
      <c r="E1331" t="str">
        <f>VLOOKUP(MID(B1331,FIND(":",B1331,FIND(":",B1331)+1)+1,1),Employee!$C$1:$D$1803,2)</f>
        <v>Female</v>
      </c>
      <c r="F1331">
        <f t="shared" si="261"/>
        <v>43</v>
      </c>
      <c r="G1331">
        <f t="shared" si="262"/>
        <v>40</v>
      </c>
      <c r="H1331" t="str">
        <f t="shared" si="264"/>
        <v>R14</v>
      </c>
      <c r="I1331" t="str">
        <f>VLOOKUP(V1331,Guide!$B$12:$C$18,2,0)</f>
        <v>PM</v>
      </c>
      <c r="J1331" s="12" t="str">
        <f t="shared" si="265"/>
        <v>C2</v>
      </c>
      <c r="K1331" s="12">
        <v>34725</v>
      </c>
      <c r="L1331" s="12" t="str">
        <f t="shared" si="266"/>
        <v>Millennial</v>
      </c>
      <c r="M1331">
        <f t="shared" ca="1" si="267"/>
        <v>30</v>
      </c>
      <c r="N1331" s="12">
        <v>42555</v>
      </c>
      <c r="O1331" s="14">
        <f t="shared" ca="1" si="268"/>
        <v>8</v>
      </c>
      <c r="P1331" s="13">
        <v>128196</v>
      </c>
      <c r="Q1331" s="13" t="str">
        <f t="shared" ca="1" si="269"/>
        <v>5 - 10 Year</v>
      </c>
      <c r="R1331" s="3" t="str">
        <f t="shared" ca="1" si="272"/>
        <v>10%</v>
      </c>
      <c r="S1331" s="13">
        <f t="shared" ca="1" si="270"/>
        <v>12819.6</v>
      </c>
      <c r="T1331" s="13">
        <f t="shared" ca="1" si="271"/>
        <v>115376.4</v>
      </c>
      <c r="U1331" t="str">
        <f>VLOOKUP(MID(B1331,G1331,F1331-G1331),Department!$A$1:$C$20,2,0)</f>
        <v>SEO Specialist</v>
      </c>
      <c r="V1331" t="str">
        <f>VLOOKUP(U1331,Department!$B$1:$C$20,2,0)</f>
        <v>Product Management</v>
      </c>
      <c r="W1331" t="str">
        <f>VLOOKUP(MID(B1331,FIND(":",B1331,F1331+1)+1,2),Employee!$G$1:$H$8,2,0)</f>
        <v>Canada</v>
      </c>
    </row>
    <row r="1332" spans="1:23" x14ac:dyDescent="0.35">
      <c r="A1332" t="str">
        <f t="shared" si="260"/>
        <v>EMP-SM-R15-2016</v>
      </c>
      <c r="B1332" t="s">
        <v>1396</v>
      </c>
      <c r="C1332" t="str">
        <f t="shared" si="263"/>
        <v>N16330</v>
      </c>
      <c r="D1332" t="str">
        <f>VLOOKUP(C1332,Employee!$A$1:$B$1803,2,0)</f>
        <v>Timmy Mcdonald</v>
      </c>
      <c r="E1332" t="str">
        <f>VLOOKUP(MID(B1332,FIND(":",B1332,FIND(":",B1332)+1)+1,1),Employee!$C$1:$D$1803,2)</f>
        <v>Male</v>
      </c>
      <c r="F1332">
        <f t="shared" si="261"/>
        <v>43</v>
      </c>
      <c r="G1332">
        <f t="shared" si="262"/>
        <v>40</v>
      </c>
      <c r="H1332" t="str">
        <f t="shared" si="264"/>
        <v>R15</v>
      </c>
      <c r="I1332" t="str">
        <f>VLOOKUP(V1332,Guide!$B$12:$C$18,2,0)</f>
        <v>SM</v>
      </c>
      <c r="J1332" s="12" t="str">
        <f t="shared" si="265"/>
        <v>C7</v>
      </c>
      <c r="K1332" s="12">
        <v>33688</v>
      </c>
      <c r="L1332" s="12" t="str">
        <f t="shared" si="266"/>
        <v>Millennial</v>
      </c>
      <c r="M1332">
        <f t="shared" ca="1" si="267"/>
        <v>32</v>
      </c>
      <c r="N1332" s="12">
        <v>42555</v>
      </c>
      <c r="O1332" s="14">
        <f t="shared" ca="1" si="268"/>
        <v>8</v>
      </c>
      <c r="P1332" s="13">
        <v>96200</v>
      </c>
      <c r="Q1332" s="13" t="str">
        <f t="shared" ca="1" si="269"/>
        <v>5 - 10 Year</v>
      </c>
      <c r="R1332" s="3" t="str">
        <f t="shared" ca="1" si="272"/>
        <v>10%</v>
      </c>
      <c r="S1332" s="13">
        <f t="shared" ca="1" si="270"/>
        <v>9620</v>
      </c>
      <c r="T1332" s="13">
        <f t="shared" ca="1" si="271"/>
        <v>86580</v>
      </c>
      <c r="U1332" t="str">
        <f>VLOOKUP(MID(B1332,G1332,F1332-G1332),Department!$A$1:$C$20,2,0)</f>
        <v>Sales</v>
      </c>
      <c r="V1332" t="str">
        <f>VLOOKUP(U1332,Department!$B$1:$C$20,2,0)</f>
        <v>Sales and Marketing</v>
      </c>
      <c r="W1332" t="str">
        <f>VLOOKUP(MID(B1332,FIND(":",B1332,F1332+1)+1,2),Employee!$G$1:$H$8,2,0)</f>
        <v>Argentina</v>
      </c>
    </row>
    <row r="1333" spans="1:23" x14ac:dyDescent="0.35">
      <c r="A1333" t="str">
        <f t="shared" si="260"/>
        <v>EMP-ENG-R1-2016</v>
      </c>
      <c r="B1333" t="s">
        <v>1397</v>
      </c>
      <c r="C1333" t="str">
        <f t="shared" si="263"/>
        <v>N16336</v>
      </c>
      <c r="D1333" t="str">
        <f>VLOOKUP(C1333,Employee!$A$1:$B$1803,2,0)</f>
        <v>Johnson Torres</v>
      </c>
      <c r="E1333" t="str">
        <f>VLOOKUP(MID(B1333,FIND(":",B1333,FIND(":",B1333)+1)+1,1),Employee!$C$1:$D$1803,2)</f>
        <v>Male</v>
      </c>
      <c r="F1333">
        <f t="shared" si="261"/>
        <v>42</v>
      </c>
      <c r="G1333">
        <f t="shared" si="262"/>
        <v>40</v>
      </c>
      <c r="H1333" t="str">
        <f t="shared" si="264"/>
        <v>R1</v>
      </c>
      <c r="I1333" t="str">
        <f>VLOOKUP(V1333,Guide!$B$12:$C$18,2,0)</f>
        <v>ENG</v>
      </c>
      <c r="J1333" s="12" t="str">
        <f t="shared" si="265"/>
        <v>C2</v>
      </c>
      <c r="K1333" s="12">
        <v>34576</v>
      </c>
      <c r="L1333" s="12" t="str">
        <f t="shared" si="266"/>
        <v>Millennial</v>
      </c>
      <c r="M1333">
        <f t="shared" ca="1" si="267"/>
        <v>30</v>
      </c>
      <c r="N1333" s="12">
        <v>42555</v>
      </c>
      <c r="O1333" s="14">
        <f t="shared" ca="1" si="268"/>
        <v>8</v>
      </c>
      <c r="P1333" s="13">
        <v>103297</v>
      </c>
      <c r="Q1333" s="13" t="str">
        <f t="shared" ca="1" si="269"/>
        <v>5 - 10 Year</v>
      </c>
      <c r="R1333" s="3" t="str">
        <f t="shared" ca="1" si="272"/>
        <v>10%</v>
      </c>
      <c r="S1333" s="13">
        <f t="shared" ca="1" si="270"/>
        <v>10329.700000000001</v>
      </c>
      <c r="T1333" s="13">
        <f t="shared" ca="1" si="271"/>
        <v>92967.3</v>
      </c>
      <c r="U1333" t="str">
        <f>VLOOKUP(MID(B1333,G1333,F1333-G1333),Department!$A$1:$C$20,2,0)</f>
        <v>BackEnd Developer</v>
      </c>
      <c r="V1333" t="str">
        <f>VLOOKUP(U1333,Department!$B$1:$C$20,2,0)</f>
        <v>Engineering and Data</v>
      </c>
      <c r="W1333" t="str">
        <f>VLOOKUP(MID(B1333,FIND(":",B1333,F1333+1)+1,2),Employee!$G$1:$H$8,2,0)</f>
        <v>Canada</v>
      </c>
    </row>
    <row r="1334" spans="1:23" x14ac:dyDescent="0.35">
      <c r="A1334" t="str">
        <f t="shared" si="260"/>
        <v>EMP-FN-R19-2016</v>
      </c>
      <c r="B1334" t="s">
        <v>1398</v>
      </c>
      <c r="C1334" t="str">
        <f t="shared" si="263"/>
        <v>N16340</v>
      </c>
      <c r="D1334" t="str">
        <f>VLOOKUP(C1334,Employee!$A$1:$B$1803,2,0)</f>
        <v>Emilia Dennis</v>
      </c>
      <c r="E1334" t="str">
        <f>VLOOKUP(MID(B1334,FIND(":",B1334,FIND(":",B1334)+1)+1,1),Employee!$C$1:$D$1803,2)</f>
        <v>Female</v>
      </c>
      <c r="F1334">
        <f t="shared" si="261"/>
        <v>43</v>
      </c>
      <c r="G1334">
        <f t="shared" si="262"/>
        <v>40</v>
      </c>
      <c r="H1334" t="str">
        <f t="shared" si="264"/>
        <v>R19</v>
      </c>
      <c r="I1334" t="str">
        <f>VLOOKUP(V1334,Guide!$B$12:$C$18,2,0)</f>
        <v>FN</v>
      </c>
      <c r="J1334" s="12" t="str">
        <f t="shared" si="265"/>
        <v>C4</v>
      </c>
      <c r="K1334" s="12">
        <v>34635</v>
      </c>
      <c r="L1334" s="12" t="str">
        <f t="shared" si="266"/>
        <v>Millennial</v>
      </c>
      <c r="M1334">
        <f t="shared" ca="1" si="267"/>
        <v>30</v>
      </c>
      <c r="N1334" s="12">
        <v>42555</v>
      </c>
      <c r="O1334" s="14">
        <f t="shared" ca="1" si="268"/>
        <v>8</v>
      </c>
      <c r="P1334" s="13">
        <v>85115</v>
      </c>
      <c r="Q1334" s="13" t="str">
        <f t="shared" ca="1" si="269"/>
        <v>5 - 10 Year</v>
      </c>
      <c r="R1334" s="3" t="str">
        <f t="shared" ca="1" si="272"/>
        <v>10%</v>
      </c>
      <c r="S1334" s="13">
        <f t="shared" ca="1" si="270"/>
        <v>8511.5</v>
      </c>
      <c r="T1334" s="13">
        <f t="shared" ca="1" si="271"/>
        <v>76603.5</v>
      </c>
      <c r="U1334" t="str">
        <f>VLOOKUP(MID(B1334,G1334,F1334-G1334),Department!$A$1:$C$20,2,0)</f>
        <v>Accounting</v>
      </c>
      <c r="V1334" t="str">
        <f>VLOOKUP(U1334,Department!$B$1:$C$20,2,0)</f>
        <v>Finance</v>
      </c>
      <c r="W1334" t="str">
        <f>VLOOKUP(MID(B1334,FIND(":",B1334,F1334+1)+1,2),Employee!$G$1:$H$8,2,0)</f>
        <v>Australia</v>
      </c>
    </row>
    <row r="1335" spans="1:23" x14ac:dyDescent="0.35">
      <c r="A1335" t="str">
        <f t="shared" si="260"/>
        <v>EMP-SM-R15-2016</v>
      </c>
      <c r="B1335" t="s">
        <v>1399</v>
      </c>
      <c r="C1335" t="str">
        <f t="shared" si="263"/>
        <v>N16250</v>
      </c>
      <c r="D1335" t="str">
        <f>VLOOKUP(C1335,Employee!$A$1:$B$1803,2,0)</f>
        <v>Jerold Foley</v>
      </c>
      <c r="E1335" t="str">
        <f>VLOOKUP(MID(B1335,FIND(":",B1335,FIND(":",B1335)+1)+1,1),Employee!$C$1:$D$1803,2)</f>
        <v>Male</v>
      </c>
      <c r="F1335">
        <f t="shared" si="261"/>
        <v>43</v>
      </c>
      <c r="G1335">
        <f t="shared" si="262"/>
        <v>40</v>
      </c>
      <c r="H1335" t="str">
        <f t="shared" si="264"/>
        <v>R15</v>
      </c>
      <c r="I1335" t="str">
        <f>VLOOKUP(V1335,Guide!$B$12:$C$18,2,0)</f>
        <v>SM</v>
      </c>
      <c r="J1335" s="12" t="str">
        <f t="shared" si="265"/>
        <v>C1</v>
      </c>
      <c r="K1335" s="12">
        <v>33630</v>
      </c>
      <c r="L1335" s="12" t="str">
        <f t="shared" si="266"/>
        <v>Millennial</v>
      </c>
      <c r="M1335">
        <f t="shared" ca="1" si="267"/>
        <v>33</v>
      </c>
      <c r="N1335" s="12">
        <v>42541</v>
      </c>
      <c r="O1335" s="14">
        <f t="shared" ca="1" si="268"/>
        <v>8</v>
      </c>
      <c r="P1335" s="13">
        <v>105764</v>
      </c>
      <c r="Q1335" s="13" t="str">
        <f t="shared" ca="1" si="269"/>
        <v>5 - 10 Year</v>
      </c>
      <c r="R1335" s="3" t="str">
        <f t="shared" ca="1" si="272"/>
        <v>10%</v>
      </c>
      <c r="S1335" s="13">
        <f t="shared" ca="1" si="270"/>
        <v>10576.400000000001</v>
      </c>
      <c r="T1335" s="13">
        <f t="shared" ca="1" si="271"/>
        <v>95187.6</v>
      </c>
      <c r="U1335" t="str">
        <f>VLOOKUP(MID(B1335,G1335,F1335-G1335),Department!$A$1:$C$20,2,0)</f>
        <v>Sales</v>
      </c>
      <c r="V1335" t="str">
        <f>VLOOKUP(U1335,Department!$B$1:$C$20,2,0)</f>
        <v>Sales and Marketing</v>
      </c>
      <c r="W1335" t="str">
        <f>VLOOKUP(MID(B1335,FIND(":",B1335,F1335+1)+1,2),Employee!$G$1:$H$8,2,0)</f>
        <v>United States Of America</v>
      </c>
    </row>
    <row r="1336" spans="1:23" x14ac:dyDescent="0.35">
      <c r="A1336" t="str">
        <f t="shared" si="260"/>
        <v>EMP-SM-R15-2016</v>
      </c>
      <c r="B1336" t="s">
        <v>1400</v>
      </c>
      <c r="C1336" t="str">
        <f t="shared" si="263"/>
        <v>N16245</v>
      </c>
      <c r="D1336" t="str">
        <f>VLOOKUP(C1336,Employee!$A$1:$B$1803,2,0)</f>
        <v>Everett Wade</v>
      </c>
      <c r="E1336" t="str">
        <f>VLOOKUP(MID(B1336,FIND(":",B1336,FIND(":",B1336)+1)+1,1),Employee!$C$1:$D$1803,2)</f>
        <v>Male</v>
      </c>
      <c r="F1336">
        <f t="shared" si="261"/>
        <v>43</v>
      </c>
      <c r="G1336">
        <f t="shared" si="262"/>
        <v>40</v>
      </c>
      <c r="H1336" t="str">
        <f t="shared" si="264"/>
        <v>R15</v>
      </c>
      <c r="I1336" t="str">
        <f>VLOOKUP(V1336,Guide!$B$12:$C$18,2,0)</f>
        <v>SM</v>
      </c>
      <c r="J1336" s="12" t="str">
        <f t="shared" si="265"/>
        <v>C6</v>
      </c>
      <c r="K1336" s="12">
        <v>34095</v>
      </c>
      <c r="L1336" s="12" t="str">
        <f t="shared" si="266"/>
        <v>Millennial</v>
      </c>
      <c r="M1336">
        <f t="shared" ca="1" si="267"/>
        <v>31</v>
      </c>
      <c r="N1336" s="12">
        <v>42541</v>
      </c>
      <c r="O1336" s="14">
        <f t="shared" ca="1" si="268"/>
        <v>8</v>
      </c>
      <c r="P1336" s="13">
        <v>121771</v>
      </c>
      <c r="Q1336" s="13" t="str">
        <f t="shared" ca="1" si="269"/>
        <v>5 - 10 Year</v>
      </c>
      <c r="R1336" s="3" t="str">
        <f t="shared" ca="1" si="272"/>
        <v>10%</v>
      </c>
      <c r="S1336" s="13">
        <f t="shared" ca="1" si="270"/>
        <v>12177.1</v>
      </c>
      <c r="T1336" s="13">
        <f t="shared" ca="1" si="271"/>
        <v>109593.9</v>
      </c>
      <c r="U1336" t="str">
        <f>VLOOKUP(MID(B1336,G1336,F1336-G1336),Department!$A$1:$C$20,2,0)</f>
        <v>Sales</v>
      </c>
      <c r="V1336" t="str">
        <f>VLOOKUP(U1336,Department!$B$1:$C$20,2,0)</f>
        <v>Sales and Marketing</v>
      </c>
      <c r="W1336" t="str">
        <f>VLOOKUP(MID(B1336,FIND(":",B1336,F1336+1)+1,2),Employee!$G$1:$H$8,2,0)</f>
        <v>France</v>
      </c>
    </row>
    <row r="1337" spans="1:23" x14ac:dyDescent="0.35">
      <c r="A1337" t="str">
        <f t="shared" si="260"/>
        <v>EMP-SM-R15-2016</v>
      </c>
      <c r="B1337" t="s">
        <v>1401</v>
      </c>
      <c r="C1337" t="str">
        <f t="shared" si="263"/>
        <v>N16243</v>
      </c>
      <c r="D1337" t="str">
        <f>VLOOKUP(C1337,Employee!$A$1:$B$1803,2,0)</f>
        <v>Cecile Morgan</v>
      </c>
      <c r="E1337" t="str">
        <f>VLOOKUP(MID(B1337,FIND(":",B1337,FIND(":",B1337)+1)+1,1),Employee!$C$1:$D$1803,2)</f>
        <v>Female</v>
      </c>
      <c r="F1337">
        <f t="shared" si="261"/>
        <v>43</v>
      </c>
      <c r="G1337">
        <f t="shared" si="262"/>
        <v>40</v>
      </c>
      <c r="H1337" t="str">
        <f t="shared" si="264"/>
        <v>R15</v>
      </c>
      <c r="I1337" t="str">
        <f>VLOOKUP(V1337,Guide!$B$12:$C$18,2,0)</f>
        <v>SM</v>
      </c>
      <c r="J1337" s="12" t="str">
        <f t="shared" si="265"/>
        <v>C7</v>
      </c>
      <c r="K1337" s="12">
        <v>33813</v>
      </c>
      <c r="L1337" s="12" t="str">
        <f t="shared" si="266"/>
        <v>Millennial</v>
      </c>
      <c r="M1337">
        <f t="shared" ca="1" si="267"/>
        <v>32</v>
      </c>
      <c r="N1337" s="12">
        <v>42541</v>
      </c>
      <c r="O1337" s="14">
        <f t="shared" ca="1" si="268"/>
        <v>8</v>
      </c>
      <c r="P1337" s="13">
        <v>119582</v>
      </c>
      <c r="Q1337" s="13" t="str">
        <f t="shared" ca="1" si="269"/>
        <v>5 - 10 Year</v>
      </c>
      <c r="R1337" s="3" t="str">
        <f t="shared" ca="1" si="272"/>
        <v>10%</v>
      </c>
      <c r="S1337" s="13">
        <f t="shared" ca="1" si="270"/>
        <v>11958.2</v>
      </c>
      <c r="T1337" s="13">
        <f t="shared" ca="1" si="271"/>
        <v>107623.8</v>
      </c>
      <c r="U1337" t="str">
        <f>VLOOKUP(MID(B1337,G1337,F1337-G1337),Department!$A$1:$C$20,2,0)</f>
        <v>Sales</v>
      </c>
      <c r="V1337" t="str">
        <f>VLOOKUP(U1337,Department!$B$1:$C$20,2,0)</f>
        <v>Sales and Marketing</v>
      </c>
      <c r="W1337" t="str">
        <f>VLOOKUP(MID(B1337,FIND(":",B1337,F1337+1)+1,2),Employee!$G$1:$H$8,2,0)</f>
        <v>Argentina</v>
      </c>
    </row>
    <row r="1338" spans="1:23" x14ac:dyDescent="0.35">
      <c r="A1338" t="str">
        <f t="shared" si="260"/>
        <v>EMP-PM-R14-2016</v>
      </c>
      <c r="B1338" t="s">
        <v>1402</v>
      </c>
      <c r="C1338" t="str">
        <f t="shared" si="263"/>
        <v>N16238</v>
      </c>
      <c r="D1338" t="str">
        <f>VLOOKUP(C1338,Employee!$A$1:$B$1803,2,0)</f>
        <v>Therese Melendez</v>
      </c>
      <c r="E1338" t="str">
        <f>VLOOKUP(MID(B1338,FIND(":",B1338,FIND(":",B1338)+1)+1,1),Employee!$C$1:$D$1803,2)</f>
        <v>Female</v>
      </c>
      <c r="F1338">
        <f t="shared" si="261"/>
        <v>43</v>
      </c>
      <c r="G1338">
        <f t="shared" si="262"/>
        <v>40</v>
      </c>
      <c r="H1338" t="str">
        <f t="shared" si="264"/>
        <v>R14</v>
      </c>
      <c r="I1338" t="str">
        <f>VLOOKUP(V1338,Guide!$B$12:$C$18,2,0)</f>
        <v>PM</v>
      </c>
      <c r="J1338" s="12" t="str">
        <f t="shared" si="265"/>
        <v>C6</v>
      </c>
      <c r="K1338" s="12">
        <v>34559</v>
      </c>
      <c r="L1338" s="12" t="str">
        <f t="shared" si="266"/>
        <v>Millennial</v>
      </c>
      <c r="M1338">
        <f t="shared" ca="1" si="267"/>
        <v>30</v>
      </c>
      <c r="N1338" s="12">
        <v>42541</v>
      </c>
      <c r="O1338" s="14">
        <f t="shared" ca="1" si="268"/>
        <v>8</v>
      </c>
      <c r="P1338" s="13">
        <v>113985</v>
      </c>
      <c r="Q1338" s="13" t="str">
        <f t="shared" ca="1" si="269"/>
        <v>5 - 10 Year</v>
      </c>
      <c r="R1338" s="3" t="str">
        <f t="shared" ca="1" si="272"/>
        <v>10%</v>
      </c>
      <c r="S1338" s="13">
        <f t="shared" ca="1" si="270"/>
        <v>11398.5</v>
      </c>
      <c r="T1338" s="13">
        <f t="shared" ca="1" si="271"/>
        <v>102586.5</v>
      </c>
      <c r="U1338" t="str">
        <f>VLOOKUP(MID(B1338,G1338,F1338-G1338),Department!$A$1:$C$20,2,0)</f>
        <v>SEO Specialist</v>
      </c>
      <c r="V1338" t="str">
        <f>VLOOKUP(U1338,Department!$B$1:$C$20,2,0)</f>
        <v>Product Management</v>
      </c>
      <c r="W1338" t="str">
        <f>VLOOKUP(MID(B1338,FIND(":",B1338,F1338+1)+1,2),Employee!$G$1:$H$8,2,0)</f>
        <v>France</v>
      </c>
    </row>
    <row r="1339" spans="1:23" x14ac:dyDescent="0.35">
      <c r="A1339" t="str">
        <f t="shared" si="260"/>
        <v>EMP-ENG-R4-2016</v>
      </c>
      <c r="B1339" t="s">
        <v>1403</v>
      </c>
      <c r="C1339" t="str">
        <f t="shared" si="263"/>
        <v>N15688</v>
      </c>
      <c r="D1339" t="str">
        <f>VLOOKUP(C1339,Employee!$A$1:$B$1803,2,0)</f>
        <v>Ginger Rogers</v>
      </c>
      <c r="E1339" t="str">
        <f>VLOOKUP(MID(B1339,FIND(":",B1339,FIND(":",B1339)+1)+1,1),Employee!$C$1:$D$1803,2)</f>
        <v>Female</v>
      </c>
      <c r="F1339">
        <f t="shared" si="261"/>
        <v>42</v>
      </c>
      <c r="G1339">
        <f t="shared" si="262"/>
        <v>40</v>
      </c>
      <c r="H1339" t="str">
        <f t="shared" si="264"/>
        <v>R4</v>
      </c>
      <c r="I1339" t="str">
        <f>VLOOKUP(V1339,Guide!$B$12:$C$18,2,0)</f>
        <v>ENG</v>
      </c>
      <c r="J1339" s="12" t="str">
        <f t="shared" si="265"/>
        <v>C7</v>
      </c>
      <c r="K1339" s="12">
        <v>34614</v>
      </c>
      <c r="L1339" s="12" t="str">
        <f t="shared" si="266"/>
        <v>Millennial</v>
      </c>
      <c r="M1339">
        <f t="shared" ca="1" si="267"/>
        <v>30</v>
      </c>
      <c r="N1339" s="12">
        <v>42555</v>
      </c>
      <c r="O1339" s="14">
        <f t="shared" ca="1" si="268"/>
        <v>8</v>
      </c>
      <c r="P1339" s="13">
        <v>132749</v>
      </c>
      <c r="Q1339" s="13" t="str">
        <f t="shared" ca="1" si="269"/>
        <v>5 - 10 Year</v>
      </c>
      <c r="R1339" s="3" t="str">
        <f t="shared" ca="1" si="272"/>
        <v>10%</v>
      </c>
      <c r="S1339" s="13">
        <f t="shared" ca="1" si="270"/>
        <v>13274.900000000001</v>
      </c>
      <c r="T1339" s="13">
        <f t="shared" ca="1" si="271"/>
        <v>119474.1</v>
      </c>
      <c r="U1339" t="str">
        <f>VLOOKUP(MID(B1339,G1339,F1339-G1339),Department!$A$1:$C$20,2,0)</f>
        <v>FrontEnd Developer</v>
      </c>
      <c r="V1339" t="str">
        <f>VLOOKUP(U1339,Department!$B$1:$C$20,2,0)</f>
        <v>Engineering and Data</v>
      </c>
      <c r="W1339" t="str">
        <f>VLOOKUP(MID(B1339,FIND(":",B1339,F1339+1)+1,2),Employee!$G$1:$H$8,2,0)</f>
        <v>Argentina</v>
      </c>
    </row>
    <row r="1340" spans="1:23" x14ac:dyDescent="0.35">
      <c r="A1340" t="str">
        <f t="shared" si="260"/>
        <v>EMP-SM-R15-2019</v>
      </c>
      <c r="B1340" t="s">
        <v>1404</v>
      </c>
      <c r="C1340" t="str">
        <f t="shared" si="263"/>
        <v>N16361</v>
      </c>
      <c r="D1340" t="str">
        <f>VLOOKUP(C1340,Employee!$A$1:$B$1803,2,0)</f>
        <v>Marissa Foley</v>
      </c>
      <c r="E1340" t="str">
        <f>VLOOKUP(MID(B1340,FIND(":",B1340,FIND(":",B1340)+1)+1,1),Employee!$C$1:$D$1803,2)</f>
        <v>Female</v>
      </c>
      <c r="F1340">
        <f t="shared" si="261"/>
        <v>43</v>
      </c>
      <c r="G1340">
        <f t="shared" si="262"/>
        <v>40</v>
      </c>
      <c r="H1340" t="str">
        <f t="shared" si="264"/>
        <v>R15</v>
      </c>
      <c r="I1340" t="str">
        <f>VLOOKUP(V1340,Guide!$B$12:$C$18,2,0)</f>
        <v>SM</v>
      </c>
      <c r="J1340" s="12" t="str">
        <f t="shared" si="265"/>
        <v>C4</v>
      </c>
      <c r="K1340" s="12">
        <v>34549</v>
      </c>
      <c r="L1340" s="12" t="str">
        <f t="shared" si="266"/>
        <v>Millennial</v>
      </c>
      <c r="M1340">
        <f t="shared" ca="1" si="267"/>
        <v>30</v>
      </c>
      <c r="N1340" s="12">
        <v>43542</v>
      </c>
      <c r="O1340" s="14">
        <f t="shared" ca="1" si="268"/>
        <v>5</v>
      </c>
      <c r="P1340" s="13">
        <v>111100</v>
      </c>
      <c r="Q1340" s="13" t="str">
        <f t="shared" ca="1" si="269"/>
        <v>5 - 10 Year</v>
      </c>
      <c r="R1340" s="3" t="str">
        <f t="shared" ca="1" si="272"/>
        <v>10%</v>
      </c>
      <c r="S1340" s="13">
        <f t="shared" ca="1" si="270"/>
        <v>11110</v>
      </c>
      <c r="T1340" s="13">
        <f t="shared" ca="1" si="271"/>
        <v>99990</v>
      </c>
      <c r="U1340" t="str">
        <f>VLOOKUP(MID(B1340,G1340,F1340-G1340),Department!$A$1:$C$20,2,0)</f>
        <v>Sales</v>
      </c>
      <c r="V1340" t="str">
        <f>VLOOKUP(U1340,Department!$B$1:$C$20,2,0)</f>
        <v>Sales and Marketing</v>
      </c>
      <c r="W1340" t="str">
        <f>VLOOKUP(MID(B1340,FIND(":",B1340,F1340+1)+1,2),Employee!$G$1:$H$8,2,0)</f>
        <v>Australia</v>
      </c>
    </row>
    <row r="1341" spans="1:23" x14ac:dyDescent="0.35">
      <c r="A1341" t="str">
        <f t="shared" si="260"/>
        <v>EMP-OPR-R11-2016</v>
      </c>
      <c r="B1341" t="s">
        <v>1405</v>
      </c>
      <c r="C1341" t="str">
        <f t="shared" si="263"/>
        <v>N16357</v>
      </c>
      <c r="D1341" t="str">
        <f>VLOOKUP(C1341,Employee!$A$1:$B$1803,2,0)</f>
        <v>Bridgette Todd</v>
      </c>
      <c r="E1341" t="str">
        <f>VLOOKUP(MID(B1341,FIND(":",B1341,FIND(":",B1341)+1)+1,1),Employee!$C$1:$D$1803,2)</f>
        <v>Female</v>
      </c>
      <c r="F1341">
        <f t="shared" si="261"/>
        <v>43</v>
      </c>
      <c r="G1341">
        <f t="shared" si="262"/>
        <v>40</v>
      </c>
      <c r="H1341" t="str">
        <f t="shared" si="264"/>
        <v>R11</v>
      </c>
      <c r="I1341" t="str">
        <f>VLOOKUP(V1341,Guide!$B$12:$C$18,2,0)</f>
        <v>OPR</v>
      </c>
      <c r="J1341" s="12" t="str">
        <f t="shared" si="265"/>
        <v>C4</v>
      </c>
      <c r="K1341" s="12">
        <v>34687</v>
      </c>
      <c r="L1341" s="12" t="str">
        <f t="shared" si="266"/>
        <v>Millennial</v>
      </c>
      <c r="M1341">
        <f t="shared" ca="1" si="267"/>
        <v>30</v>
      </c>
      <c r="N1341" s="12">
        <v>42555</v>
      </c>
      <c r="O1341" s="14">
        <f t="shared" ca="1" si="268"/>
        <v>8</v>
      </c>
      <c r="P1341" s="13">
        <v>122099</v>
      </c>
      <c r="Q1341" s="13" t="str">
        <f t="shared" ca="1" si="269"/>
        <v>5 - 10 Year</v>
      </c>
      <c r="R1341" s="3" t="str">
        <f t="shared" ca="1" si="272"/>
        <v>10%</v>
      </c>
      <c r="S1341" s="13">
        <f t="shared" ca="1" si="270"/>
        <v>12209.900000000001</v>
      </c>
      <c r="T1341" s="13">
        <f t="shared" ca="1" si="271"/>
        <v>109889.1</v>
      </c>
      <c r="U1341" t="str">
        <f>VLOOKUP(MID(B1341,G1341,F1341-G1341),Department!$A$1:$C$20,2,0)</f>
        <v>Technical Support</v>
      </c>
      <c r="V1341" t="str">
        <f>VLOOKUP(U1341,Department!$B$1:$C$20,2,0)</f>
        <v>Operation</v>
      </c>
      <c r="W1341" t="str">
        <f>VLOOKUP(MID(B1341,FIND(":",B1341,F1341+1)+1,2),Employee!$G$1:$H$8,2,0)</f>
        <v>Australia</v>
      </c>
    </row>
    <row r="1342" spans="1:23" x14ac:dyDescent="0.35">
      <c r="A1342" t="str">
        <f t="shared" si="260"/>
        <v>EMP-ENG-R12-2016</v>
      </c>
      <c r="B1342" t="s">
        <v>1406</v>
      </c>
      <c r="C1342" t="str">
        <f t="shared" si="263"/>
        <v>N16242</v>
      </c>
      <c r="D1342" t="str">
        <f>VLOOKUP(C1342,Employee!$A$1:$B$1803,2,0)</f>
        <v>Elton Ho</v>
      </c>
      <c r="E1342" t="str">
        <f>VLOOKUP(MID(B1342,FIND(":",B1342,FIND(":",B1342)+1)+1,1),Employee!$C$1:$D$1803,2)</f>
        <v>Male</v>
      </c>
      <c r="F1342">
        <f t="shared" si="261"/>
        <v>43</v>
      </c>
      <c r="G1342">
        <f t="shared" si="262"/>
        <v>40</v>
      </c>
      <c r="H1342" t="str">
        <f t="shared" si="264"/>
        <v>R12</v>
      </c>
      <c r="I1342" t="str">
        <f>VLOOKUP(V1342,Guide!$B$12:$C$18,2,0)</f>
        <v>ENG</v>
      </c>
      <c r="J1342" s="12" t="str">
        <f t="shared" si="265"/>
        <v>C3</v>
      </c>
      <c r="K1342" s="12">
        <v>32609</v>
      </c>
      <c r="L1342" s="12" t="str">
        <f t="shared" si="266"/>
        <v>Millennial</v>
      </c>
      <c r="M1342">
        <f t="shared" ca="1" si="267"/>
        <v>35</v>
      </c>
      <c r="N1342" s="12">
        <v>42541</v>
      </c>
      <c r="O1342" s="14">
        <f t="shared" ca="1" si="268"/>
        <v>8</v>
      </c>
      <c r="P1342" s="13">
        <v>111754</v>
      </c>
      <c r="Q1342" s="13" t="str">
        <f t="shared" ca="1" si="269"/>
        <v>5 - 10 Year</v>
      </c>
      <c r="R1342" s="3" t="str">
        <f t="shared" ca="1" si="272"/>
        <v>10%</v>
      </c>
      <c r="S1342" s="13">
        <f t="shared" ca="1" si="270"/>
        <v>11175.400000000001</v>
      </c>
      <c r="T1342" s="13">
        <f t="shared" ca="1" si="271"/>
        <v>100578.6</v>
      </c>
      <c r="U1342" t="str">
        <f>VLOOKUP(MID(B1342,G1342,F1342-G1342),Department!$A$1:$C$20,2,0)</f>
        <v>Data Analyst</v>
      </c>
      <c r="V1342" t="str">
        <f>VLOOKUP(U1342,Department!$B$1:$C$20,2,0)</f>
        <v>Engineering and Data</v>
      </c>
      <c r="W1342" t="str">
        <f>VLOOKUP(MID(B1342,FIND(":",B1342,F1342+1)+1,2),Employee!$G$1:$H$8,2,0)</f>
        <v>United Kingdom</v>
      </c>
    </row>
    <row r="1343" spans="1:23" x14ac:dyDescent="0.35">
      <c r="A1343" t="str">
        <f t="shared" si="260"/>
        <v>EMP-ENG-R1-2016</v>
      </c>
      <c r="B1343" t="s">
        <v>1407</v>
      </c>
      <c r="C1343" t="str">
        <f t="shared" si="263"/>
        <v>N16313</v>
      </c>
      <c r="D1343" t="str">
        <f>VLOOKUP(C1343,Employee!$A$1:$B$1803,2,0)</f>
        <v>Fannie Coleman</v>
      </c>
      <c r="E1343" t="str">
        <f>VLOOKUP(MID(B1343,FIND(":",B1343,FIND(":",B1343)+1)+1,1),Employee!$C$1:$D$1803,2)</f>
        <v>Female</v>
      </c>
      <c r="F1343">
        <f t="shared" si="261"/>
        <v>42</v>
      </c>
      <c r="G1343">
        <f t="shared" si="262"/>
        <v>40</v>
      </c>
      <c r="H1343" t="str">
        <f t="shared" si="264"/>
        <v>R1</v>
      </c>
      <c r="I1343" t="str">
        <f>VLOOKUP(V1343,Guide!$B$12:$C$18,2,0)</f>
        <v>ENG</v>
      </c>
      <c r="J1343" s="12" t="str">
        <f t="shared" si="265"/>
        <v>C5</v>
      </c>
      <c r="K1343" s="12">
        <v>33767</v>
      </c>
      <c r="L1343" s="12" t="str">
        <f t="shared" si="266"/>
        <v>Millennial</v>
      </c>
      <c r="M1343">
        <f t="shared" ca="1" si="267"/>
        <v>32</v>
      </c>
      <c r="N1343" s="12">
        <v>42548</v>
      </c>
      <c r="O1343" s="14">
        <f t="shared" ca="1" si="268"/>
        <v>8</v>
      </c>
      <c r="P1343" s="13">
        <v>116556</v>
      </c>
      <c r="Q1343" s="13" t="str">
        <f t="shared" ca="1" si="269"/>
        <v>5 - 10 Year</v>
      </c>
      <c r="R1343" s="3" t="str">
        <f t="shared" ca="1" si="272"/>
        <v>10%</v>
      </c>
      <c r="S1343" s="13">
        <f t="shared" ca="1" si="270"/>
        <v>11655.6</v>
      </c>
      <c r="T1343" s="13">
        <f t="shared" ca="1" si="271"/>
        <v>104900.4</v>
      </c>
      <c r="U1343" t="str">
        <f>VLOOKUP(MID(B1343,G1343,F1343-G1343),Department!$A$1:$C$20,2,0)</f>
        <v>BackEnd Developer</v>
      </c>
      <c r="V1343" t="str">
        <f>VLOOKUP(U1343,Department!$B$1:$C$20,2,0)</f>
        <v>Engineering and Data</v>
      </c>
      <c r="W1343" t="str">
        <f>VLOOKUP(MID(B1343,FIND(":",B1343,F1343+1)+1,2),Employee!$G$1:$H$8,2,0)</f>
        <v>Germany</v>
      </c>
    </row>
    <row r="1344" spans="1:23" x14ac:dyDescent="0.35">
      <c r="A1344" t="str">
        <f t="shared" si="260"/>
        <v>EMP-ENG-R13-2016</v>
      </c>
      <c r="B1344" t="s">
        <v>1408</v>
      </c>
      <c r="C1344" t="str">
        <f t="shared" si="263"/>
        <v>N16249</v>
      </c>
      <c r="D1344" t="str">
        <f>VLOOKUP(C1344,Employee!$A$1:$B$1803,2,0)</f>
        <v>Scot Lee</v>
      </c>
      <c r="E1344" t="str">
        <f>VLOOKUP(MID(B1344,FIND(":",B1344,FIND(":",B1344)+1)+1,1),Employee!$C$1:$D$1803,2)</f>
        <v>Male</v>
      </c>
      <c r="F1344">
        <f t="shared" si="261"/>
        <v>43</v>
      </c>
      <c r="G1344">
        <f t="shared" si="262"/>
        <v>40</v>
      </c>
      <c r="H1344" t="str">
        <f t="shared" si="264"/>
        <v>R13</v>
      </c>
      <c r="I1344" t="str">
        <f>VLOOKUP(V1344,Guide!$B$12:$C$18,2,0)</f>
        <v>ENG</v>
      </c>
      <c r="J1344" s="12" t="str">
        <f t="shared" si="265"/>
        <v>C3</v>
      </c>
      <c r="K1344" s="12">
        <v>33538</v>
      </c>
      <c r="L1344" s="12" t="str">
        <f t="shared" si="266"/>
        <v>Millennial</v>
      </c>
      <c r="M1344">
        <f t="shared" ca="1" si="267"/>
        <v>33</v>
      </c>
      <c r="N1344" s="12">
        <v>42541</v>
      </c>
      <c r="O1344" s="14">
        <f t="shared" ca="1" si="268"/>
        <v>8</v>
      </c>
      <c r="P1344" s="13">
        <v>121822</v>
      </c>
      <c r="Q1344" s="13" t="str">
        <f t="shared" ca="1" si="269"/>
        <v>5 - 10 Year</v>
      </c>
      <c r="R1344" s="3" t="str">
        <f t="shared" ca="1" si="272"/>
        <v>10%</v>
      </c>
      <c r="S1344" s="13">
        <f t="shared" ca="1" si="270"/>
        <v>12182.2</v>
      </c>
      <c r="T1344" s="13">
        <f t="shared" ca="1" si="271"/>
        <v>109639.8</v>
      </c>
      <c r="U1344" t="str">
        <f>VLOOKUP(MID(B1344,G1344,F1344-G1344),Department!$A$1:$C$20,2,0)</f>
        <v>Data Engineer</v>
      </c>
      <c r="V1344" t="str">
        <f>VLOOKUP(U1344,Department!$B$1:$C$20,2,0)</f>
        <v>Engineering and Data</v>
      </c>
      <c r="W1344" t="str">
        <f>VLOOKUP(MID(B1344,FIND(":",B1344,F1344+1)+1,2),Employee!$G$1:$H$8,2,0)</f>
        <v>United Kingdom</v>
      </c>
    </row>
    <row r="1345" spans="1:23" x14ac:dyDescent="0.35">
      <c r="A1345" t="str">
        <f t="shared" si="260"/>
        <v>EMP-SM-R9-2016</v>
      </c>
      <c r="B1345" t="s">
        <v>1409</v>
      </c>
      <c r="C1345" t="str">
        <f t="shared" si="263"/>
        <v>N15693</v>
      </c>
      <c r="D1345" t="str">
        <f>VLOOKUP(C1345,Employee!$A$1:$B$1803,2,0)</f>
        <v>Deon Santana</v>
      </c>
      <c r="E1345" t="str">
        <f>VLOOKUP(MID(B1345,FIND(":",B1345,FIND(":",B1345)+1)+1,1),Employee!$C$1:$D$1803,2)</f>
        <v>Male</v>
      </c>
      <c r="F1345">
        <f t="shared" si="261"/>
        <v>42</v>
      </c>
      <c r="G1345">
        <f t="shared" si="262"/>
        <v>40</v>
      </c>
      <c r="H1345" t="str">
        <f t="shared" si="264"/>
        <v>R9</v>
      </c>
      <c r="I1345" t="str">
        <f>VLOOKUP(V1345,Guide!$B$12:$C$18,2,0)</f>
        <v>SM</v>
      </c>
      <c r="J1345" s="12" t="str">
        <f t="shared" si="265"/>
        <v>C4</v>
      </c>
      <c r="K1345" s="12">
        <v>34485</v>
      </c>
      <c r="L1345" s="12" t="str">
        <f t="shared" si="266"/>
        <v>Millennial</v>
      </c>
      <c r="M1345">
        <f t="shared" ca="1" si="267"/>
        <v>30</v>
      </c>
      <c r="N1345" s="12">
        <v>42555</v>
      </c>
      <c r="O1345" s="14">
        <f t="shared" ca="1" si="268"/>
        <v>8</v>
      </c>
      <c r="P1345" s="13">
        <v>110911</v>
      </c>
      <c r="Q1345" s="13" t="str">
        <f t="shared" ca="1" si="269"/>
        <v>5 - 10 Year</v>
      </c>
      <c r="R1345" s="3" t="str">
        <f t="shared" ca="1" si="272"/>
        <v>10%</v>
      </c>
      <c r="S1345" s="13">
        <f t="shared" ca="1" si="270"/>
        <v>11091.1</v>
      </c>
      <c r="T1345" s="13">
        <f t="shared" ca="1" si="271"/>
        <v>99819.9</v>
      </c>
      <c r="U1345" t="str">
        <f>VLOOKUP(MID(B1345,G1345,F1345-G1345),Department!$A$1:$C$20,2,0)</f>
        <v xml:space="preserve">Presales </v>
      </c>
      <c r="V1345" t="str">
        <f>VLOOKUP(U1345,Department!$B$1:$C$20,2,0)</f>
        <v>Sales and Marketing</v>
      </c>
      <c r="W1345" t="str">
        <f>VLOOKUP(MID(B1345,FIND(":",B1345,F1345+1)+1,2),Employee!$G$1:$H$8,2,0)</f>
        <v>Australia</v>
      </c>
    </row>
    <row r="1346" spans="1:23" x14ac:dyDescent="0.35">
      <c r="A1346" t="str">
        <f t="shared" ref="A1346:A1409" si="273">CONCATENATE("EMP","-",I1346,"-",MID(B1346,G1346,F1346-G1346),"-",YEAR(N1346))</f>
        <v>EMP-SM-R9-2016</v>
      </c>
      <c r="B1346" t="s">
        <v>1410</v>
      </c>
      <c r="C1346" t="str">
        <f t="shared" si="263"/>
        <v>N15692</v>
      </c>
      <c r="D1346" t="str">
        <f>VLOOKUP(C1346,Employee!$A$1:$B$1803,2,0)</f>
        <v>Erick Hanson</v>
      </c>
      <c r="E1346" t="str">
        <f>VLOOKUP(MID(B1346,FIND(":",B1346,FIND(":",B1346)+1)+1,1),Employee!$C$1:$D$1803,2)</f>
        <v>Male</v>
      </c>
      <c r="F1346">
        <f t="shared" ref="F1346:F1409" si="274">FIND(",",B1346,G1346+1)</f>
        <v>42</v>
      </c>
      <c r="G1346">
        <f t="shared" ref="G1346:G1409" si="275">FIND(":",B1346,FIND(":",B1346,FIND(":",B1346)+1)+1)+1</f>
        <v>40</v>
      </c>
      <c r="H1346" t="str">
        <f t="shared" si="264"/>
        <v>R9</v>
      </c>
      <c r="I1346" t="str">
        <f>VLOOKUP(V1346,Guide!$B$12:$C$18,2,0)</f>
        <v>SM</v>
      </c>
      <c r="J1346" s="12" t="str">
        <f t="shared" si="265"/>
        <v>C3</v>
      </c>
      <c r="K1346" s="12">
        <v>34420</v>
      </c>
      <c r="L1346" s="12" t="str">
        <f t="shared" si="266"/>
        <v>Millennial</v>
      </c>
      <c r="M1346">
        <f t="shared" ca="1" si="267"/>
        <v>30</v>
      </c>
      <c r="N1346" s="12">
        <v>42555</v>
      </c>
      <c r="O1346" s="14">
        <f t="shared" ca="1" si="268"/>
        <v>8</v>
      </c>
      <c r="P1346" s="13">
        <v>118660</v>
      </c>
      <c r="Q1346" s="13" t="str">
        <f t="shared" ca="1" si="269"/>
        <v>5 - 10 Year</v>
      </c>
      <c r="R1346" s="3" t="str">
        <f t="shared" ca="1" si="272"/>
        <v>10%</v>
      </c>
      <c r="S1346" s="13">
        <f t="shared" ca="1" si="270"/>
        <v>11866</v>
      </c>
      <c r="T1346" s="13">
        <f t="shared" ca="1" si="271"/>
        <v>106794</v>
      </c>
      <c r="U1346" t="str">
        <f>VLOOKUP(MID(B1346,G1346,F1346-G1346),Department!$A$1:$C$20,2,0)</f>
        <v xml:space="preserve">Presales </v>
      </c>
      <c r="V1346" t="str">
        <f>VLOOKUP(U1346,Department!$B$1:$C$20,2,0)</f>
        <v>Sales and Marketing</v>
      </c>
      <c r="W1346" t="str">
        <f>VLOOKUP(MID(B1346,FIND(":",B1346,F1346+1)+1,2),Employee!$G$1:$H$8,2,0)</f>
        <v>United Kingdom</v>
      </c>
    </row>
    <row r="1347" spans="1:23" x14ac:dyDescent="0.35">
      <c r="A1347" t="str">
        <f t="shared" si="273"/>
        <v>EMP-OPR-R11-2018</v>
      </c>
      <c r="B1347" t="s">
        <v>1411</v>
      </c>
      <c r="C1347" t="str">
        <f t="shared" ref="C1347:C1410" si="276">MID(B1347,FIND(":",B1347)+1,FIND(",",B1347)-(FIND(":",B1347)+1))</f>
        <v>N20383</v>
      </c>
      <c r="D1347" t="str">
        <f>VLOOKUP(C1347,Employee!$A$1:$B$1803,2,0)</f>
        <v>Tim Lambert</v>
      </c>
      <c r="E1347" t="str">
        <f>VLOOKUP(MID(B1347,FIND(":",B1347,FIND(":",B1347)+1)+1,1),Employee!$C$1:$D$1803,2)</f>
        <v>Male</v>
      </c>
      <c r="F1347">
        <f t="shared" si="274"/>
        <v>43</v>
      </c>
      <c r="G1347">
        <f t="shared" si="275"/>
        <v>40</v>
      </c>
      <c r="H1347" t="str">
        <f t="shared" ref="H1347:H1410" si="277">MID(B1347,G1347,F1347-G1347)</f>
        <v>R11</v>
      </c>
      <c r="I1347" t="str">
        <f>VLOOKUP(V1347,Guide!$B$12:$C$18,2,0)</f>
        <v>OPR</v>
      </c>
      <c r="J1347" s="12" t="str">
        <f t="shared" ref="J1347:J1410" si="278">MID(B1347,FIND(":",B1347,F1347+1)+1,2)</f>
        <v>C7</v>
      </c>
      <c r="K1347" s="12">
        <v>34655</v>
      </c>
      <c r="L1347" s="12" t="str">
        <f t="shared" ref="L1347:L1410" si="279">IF(YEAR(K1347)&gt;=2013, "Gen Alpha", IF(YEAR(K1347)&gt;=1997, "Gen Z", IF(YEAR(K1347)&gt;=1981, "Millennial", IF(YEAR(K1347)&gt;=1965, "Gen X", IF(YEAR(K1347)&gt;=1946, "Baby Boomer", "Sebelum Baby Boomer")))))</f>
        <v>Millennial</v>
      </c>
      <c r="M1347">
        <f t="shared" ref="M1347:M1410" ca="1" si="280">ROUNDDOWN(YEARFRAC(K1347,TODAY()),0)</f>
        <v>30</v>
      </c>
      <c r="N1347" s="12">
        <v>43269</v>
      </c>
      <c r="O1347" s="14">
        <f t="shared" ref="O1347:O1410" ca="1" si="281">ROUNDDOWN(YEARFRAC(N1347,TODAY()),0)</f>
        <v>6</v>
      </c>
      <c r="P1347" s="13">
        <v>102843</v>
      </c>
      <c r="Q1347" s="13" t="str">
        <f t="shared" ref="Q1347:Q1410" ca="1" si="282">_xlfn.IFS(R1347="10%","5 - 10 Year",R1347="15%","11 - 15 Year",R1347="20%","16 - 20 Year")</f>
        <v>5 - 10 Year</v>
      </c>
      <c r="R1347" s="3" t="str">
        <f t="shared" ca="1" si="272"/>
        <v>10%</v>
      </c>
      <c r="S1347" s="13">
        <f t="shared" ref="S1347:S1410" ca="1" si="283">P1347*R1347</f>
        <v>10284.300000000001</v>
      </c>
      <c r="T1347" s="13">
        <f t="shared" ref="T1347:T1410" ca="1" si="284">P1347-S1347</f>
        <v>92558.7</v>
      </c>
      <c r="U1347" t="str">
        <f>VLOOKUP(MID(B1347,G1347,F1347-G1347),Department!$A$1:$C$20,2,0)</f>
        <v>Technical Support</v>
      </c>
      <c r="V1347" t="str">
        <f>VLOOKUP(U1347,Department!$B$1:$C$20,2,0)</f>
        <v>Operation</v>
      </c>
      <c r="W1347" t="str">
        <f>VLOOKUP(MID(B1347,FIND(":",B1347,F1347+1)+1,2),Employee!$G$1:$H$8,2,0)</f>
        <v>Argentina</v>
      </c>
    </row>
    <row r="1348" spans="1:23" x14ac:dyDescent="0.35">
      <c r="A1348" t="str">
        <f t="shared" si="273"/>
        <v>EMP-SM-R15-2017</v>
      </c>
      <c r="B1348" t="s">
        <v>1412</v>
      </c>
      <c r="C1348" t="str">
        <f t="shared" si="276"/>
        <v>N12124</v>
      </c>
      <c r="D1348" t="str">
        <f>VLOOKUP(C1348,Employee!$A$1:$B$1803,2,0)</f>
        <v>Toby Hanna</v>
      </c>
      <c r="E1348" t="str">
        <f>VLOOKUP(MID(B1348,FIND(":",B1348,FIND(":",B1348)+1)+1,1),Employee!$C$1:$D$1803,2)</f>
        <v>Male</v>
      </c>
      <c r="F1348">
        <f t="shared" si="274"/>
        <v>43</v>
      </c>
      <c r="G1348">
        <f t="shared" si="275"/>
        <v>40</v>
      </c>
      <c r="H1348" t="str">
        <f t="shared" si="277"/>
        <v>R15</v>
      </c>
      <c r="I1348" t="str">
        <f>VLOOKUP(V1348,Guide!$B$12:$C$18,2,0)</f>
        <v>SM</v>
      </c>
      <c r="J1348" s="12" t="str">
        <f t="shared" si="278"/>
        <v>C5</v>
      </c>
      <c r="K1348" s="12">
        <v>30308</v>
      </c>
      <c r="L1348" s="12" t="str">
        <f t="shared" si="279"/>
        <v>Millennial</v>
      </c>
      <c r="M1348">
        <f t="shared" ca="1" si="280"/>
        <v>42</v>
      </c>
      <c r="N1348" s="12">
        <v>42950</v>
      </c>
      <c r="O1348" s="14">
        <f t="shared" ca="1" si="281"/>
        <v>7</v>
      </c>
      <c r="P1348" s="13">
        <v>161672</v>
      </c>
      <c r="Q1348" s="13" t="str">
        <f t="shared" ca="1" si="282"/>
        <v>5 - 10 Year</v>
      </c>
      <c r="R1348" s="3" t="str">
        <f t="shared" ref="R1348:R1411" ca="1" si="285">_xlfn.IFS(AND(O1348&gt;=5,O1348&lt;=10),"10%",AND(O1348&gt;=11,O1348&lt;=15),"15%",AND(O1348&gt;=16,O1348&lt;=20),"20%")</f>
        <v>10%</v>
      </c>
      <c r="S1348" s="13">
        <f t="shared" ca="1" si="283"/>
        <v>16167.2</v>
      </c>
      <c r="T1348" s="13">
        <f t="shared" ca="1" si="284"/>
        <v>145504.79999999999</v>
      </c>
      <c r="U1348" t="str">
        <f>VLOOKUP(MID(B1348,G1348,F1348-G1348),Department!$A$1:$C$20,2,0)</f>
        <v>Sales</v>
      </c>
      <c r="V1348" t="str">
        <f>VLOOKUP(U1348,Department!$B$1:$C$20,2,0)</f>
        <v>Sales and Marketing</v>
      </c>
      <c r="W1348" t="str">
        <f>VLOOKUP(MID(B1348,FIND(":",B1348,F1348+1)+1,2),Employee!$G$1:$H$8,2,0)</f>
        <v>Germany</v>
      </c>
    </row>
    <row r="1349" spans="1:23" x14ac:dyDescent="0.35">
      <c r="A1349" t="str">
        <f t="shared" si="273"/>
        <v>EMP-FN-R19-2017</v>
      </c>
      <c r="B1349" t="s">
        <v>1413</v>
      </c>
      <c r="C1349" t="str">
        <f t="shared" si="276"/>
        <v>N17733</v>
      </c>
      <c r="D1349" t="str">
        <f>VLOOKUP(C1349,Employee!$A$1:$B$1803,2,0)</f>
        <v>Lon Price</v>
      </c>
      <c r="E1349" t="str">
        <f>VLOOKUP(MID(B1349,FIND(":",B1349,FIND(":",B1349)+1)+1,1),Employee!$C$1:$D$1803,2)</f>
        <v>Male</v>
      </c>
      <c r="F1349">
        <f t="shared" si="274"/>
        <v>43</v>
      </c>
      <c r="G1349">
        <f t="shared" si="275"/>
        <v>40</v>
      </c>
      <c r="H1349" t="str">
        <f t="shared" si="277"/>
        <v>R19</v>
      </c>
      <c r="I1349" t="str">
        <f>VLOOKUP(V1349,Guide!$B$12:$C$18,2,0)</f>
        <v>FN</v>
      </c>
      <c r="J1349" s="12" t="str">
        <f t="shared" si="278"/>
        <v>C1</v>
      </c>
      <c r="K1349" s="12">
        <v>32080</v>
      </c>
      <c r="L1349" s="12" t="str">
        <f t="shared" si="279"/>
        <v>Millennial</v>
      </c>
      <c r="M1349">
        <f t="shared" ca="1" si="280"/>
        <v>37</v>
      </c>
      <c r="N1349" s="12">
        <v>42828</v>
      </c>
      <c r="O1349" s="14">
        <f t="shared" ca="1" si="281"/>
        <v>7</v>
      </c>
      <c r="P1349" s="13">
        <v>86862</v>
      </c>
      <c r="Q1349" s="13" t="str">
        <f t="shared" ca="1" si="282"/>
        <v>5 - 10 Year</v>
      </c>
      <c r="R1349" s="3" t="str">
        <f t="shared" ca="1" si="285"/>
        <v>10%</v>
      </c>
      <c r="S1349" s="13">
        <f t="shared" ca="1" si="283"/>
        <v>8686.2000000000007</v>
      </c>
      <c r="T1349" s="13">
        <f t="shared" ca="1" si="284"/>
        <v>78175.8</v>
      </c>
      <c r="U1349" t="str">
        <f>VLOOKUP(MID(B1349,G1349,F1349-G1349),Department!$A$1:$C$20,2,0)</f>
        <v>Accounting</v>
      </c>
      <c r="V1349" t="str">
        <f>VLOOKUP(U1349,Department!$B$1:$C$20,2,0)</f>
        <v>Finance</v>
      </c>
      <c r="W1349" t="str">
        <f>VLOOKUP(MID(B1349,FIND(":",B1349,F1349+1)+1,2),Employee!$G$1:$H$8,2,0)</f>
        <v>United States Of America</v>
      </c>
    </row>
    <row r="1350" spans="1:23" x14ac:dyDescent="0.35">
      <c r="A1350" t="str">
        <f t="shared" si="273"/>
        <v>EMP-ENG-R7-2017</v>
      </c>
      <c r="B1350" t="s">
        <v>1414</v>
      </c>
      <c r="C1350" t="str">
        <f t="shared" si="276"/>
        <v>N19359</v>
      </c>
      <c r="D1350" t="str">
        <f>VLOOKUP(C1350,Employee!$A$1:$B$1803,2,0)</f>
        <v>Natasha Faulkner</v>
      </c>
      <c r="E1350" t="str">
        <f>VLOOKUP(MID(B1350,FIND(":",B1350,FIND(":",B1350)+1)+1,1),Employee!$C$1:$D$1803,2)</f>
        <v>Female</v>
      </c>
      <c r="F1350">
        <f t="shared" si="274"/>
        <v>42</v>
      </c>
      <c r="G1350">
        <f t="shared" si="275"/>
        <v>40</v>
      </c>
      <c r="H1350" t="str">
        <f t="shared" si="277"/>
        <v>R7</v>
      </c>
      <c r="I1350" t="str">
        <f>VLOOKUP(V1350,Guide!$B$12:$C$18,2,0)</f>
        <v>ENG</v>
      </c>
      <c r="J1350" s="12" t="str">
        <f t="shared" si="278"/>
        <v>C3</v>
      </c>
      <c r="K1350" s="12">
        <v>33234</v>
      </c>
      <c r="L1350" s="12" t="str">
        <f t="shared" si="279"/>
        <v>Millennial</v>
      </c>
      <c r="M1350">
        <f t="shared" ca="1" si="280"/>
        <v>34</v>
      </c>
      <c r="N1350" s="12">
        <v>43031</v>
      </c>
      <c r="O1350" s="14">
        <f t="shared" ca="1" si="281"/>
        <v>7</v>
      </c>
      <c r="P1350" s="13">
        <v>79301</v>
      </c>
      <c r="Q1350" s="13" t="str">
        <f t="shared" ca="1" si="282"/>
        <v>5 - 10 Year</v>
      </c>
      <c r="R1350" s="3" t="str">
        <f t="shared" ca="1" si="285"/>
        <v>10%</v>
      </c>
      <c r="S1350" s="13">
        <f t="shared" ca="1" si="283"/>
        <v>7930.1</v>
      </c>
      <c r="T1350" s="13">
        <f t="shared" ca="1" si="284"/>
        <v>71370.899999999994</v>
      </c>
      <c r="U1350" t="str">
        <f>VLOOKUP(MID(B1350,G1350,F1350-G1350),Department!$A$1:$C$20,2,0)</f>
        <v>AI Engineer</v>
      </c>
      <c r="V1350" t="str">
        <f>VLOOKUP(U1350,Department!$B$1:$C$20,2,0)</f>
        <v>Engineering and Data</v>
      </c>
      <c r="W1350" t="str">
        <f>VLOOKUP(MID(B1350,FIND(":",B1350,F1350+1)+1,2),Employee!$G$1:$H$8,2,0)</f>
        <v>United Kingdom</v>
      </c>
    </row>
    <row r="1351" spans="1:23" x14ac:dyDescent="0.35">
      <c r="A1351" t="str">
        <f t="shared" si="273"/>
        <v>EMP-FN-R19-2019</v>
      </c>
      <c r="B1351" t="s">
        <v>1415</v>
      </c>
      <c r="C1351" t="str">
        <f t="shared" si="276"/>
        <v>N22176</v>
      </c>
      <c r="D1351" t="str">
        <f>VLOOKUP(C1351,Employee!$A$1:$B$1803,2,0)</f>
        <v>Cameron Cross</v>
      </c>
      <c r="E1351" t="str">
        <f>VLOOKUP(MID(B1351,FIND(":",B1351,FIND(":",B1351)+1)+1,1),Employee!$C$1:$D$1803,2)</f>
        <v>Male</v>
      </c>
      <c r="F1351">
        <f t="shared" si="274"/>
        <v>43</v>
      </c>
      <c r="G1351">
        <f t="shared" si="275"/>
        <v>40</v>
      </c>
      <c r="H1351" t="str">
        <f t="shared" si="277"/>
        <v>R19</v>
      </c>
      <c r="I1351" t="str">
        <f>VLOOKUP(V1351,Guide!$B$12:$C$18,2,0)</f>
        <v>FN</v>
      </c>
      <c r="J1351" s="12" t="str">
        <f t="shared" si="278"/>
        <v>C7</v>
      </c>
      <c r="K1351" s="12">
        <v>34636</v>
      </c>
      <c r="L1351" s="12" t="str">
        <f t="shared" si="279"/>
        <v>Millennial</v>
      </c>
      <c r="M1351">
        <f t="shared" ca="1" si="280"/>
        <v>30</v>
      </c>
      <c r="N1351" s="12">
        <v>43657</v>
      </c>
      <c r="O1351" s="14">
        <f t="shared" ca="1" si="281"/>
        <v>5</v>
      </c>
      <c r="P1351" s="13">
        <v>100167</v>
      </c>
      <c r="Q1351" s="13" t="str">
        <f t="shared" ca="1" si="282"/>
        <v>5 - 10 Year</v>
      </c>
      <c r="R1351" s="3" t="str">
        <f t="shared" ca="1" si="285"/>
        <v>10%</v>
      </c>
      <c r="S1351" s="13">
        <f t="shared" ca="1" si="283"/>
        <v>10016.700000000001</v>
      </c>
      <c r="T1351" s="13">
        <f t="shared" ca="1" si="284"/>
        <v>90150.3</v>
      </c>
      <c r="U1351" t="str">
        <f>VLOOKUP(MID(B1351,G1351,F1351-G1351),Department!$A$1:$C$20,2,0)</f>
        <v>Accounting</v>
      </c>
      <c r="V1351" t="str">
        <f>VLOOKUP(U1351,Department!$B$1:$C$20,2,0)</f>
        <v>Finance</v>
      </c>
      <c r="W1351" t="str">
        <f>VLOOKUP(MID(B1351,FIND(":",B1351,F1351+1)+1,2),Employee!$G$1:$H$8,2,0)</f>
        <v>Argentina</v>
      </c>
    </row>
    <row r="1352" spans="1:23" x14ac:dyDescent="0.35">
      <c r="A1352" t="str">
        <f t="shared" si="273"/>
        <v>EMP-PM-R5-2018</v>
      </c>
      <c r="B1352" t="s">
        <v>1416</v>
      </c>
      <c r="C1352" t="str">
        <f t="shared" si="276"/>
        <v>N16943</v>
      </c>
      <c r="D1352" t="str">
        <f>VLOOKUP(C1352,Employee!$A$1:$B$1803,2,0)</f>
        <v>Augustus Gardner</v>
      </c>
      <c r="E1352" t="str">
        <f>VLOOKUP(MID(B1352,FIND(":",B1352,FIND(":",B1352)+1)+1,1),Employee!$C$1:$D$1803,2)</f>
        <v>Male</v>
      </c>
      <c r="F1352">
        <f t="shared" si="274"/>
        <v>42</v>
      </c>
      <c r="G1352">
        <f t="shared" si="275"/>
        <v>40</v>
      </c>
      <c r="H1352" t="str">
        <f t="shared" si="277"/>
        <v>R5</v>
      </c>
      <c r="I1352" t="str">
        <f>VLOOKUP(V1352,Guide!$B$12:$C$18,2,0)</f>
        <v>PM</v>
      </c>
      <c r="J1352" s="12" t="str">
        <f t="shared" si="278"/>
        <v>C5</v>
      </c>
      <c r="K1352" s="12">
        <v>31260</v>
      </c>
      <c r="L1352" s="12" t="str">
        <f t="shared" si="279"/>
        <v>Millennial</v>
      </c>
      <c r="M1352">
        <f t="shared" ca="1" si="280"/>
        <v>39</v>
      </c>
      <c r="N1352" s="12">
        <v>43216</v>
      </c>
      <c r="O1352" s="14">
        <f t="shared" ca="1" si="281"/>
        <v>6</v>
      </c>
      <c r="P1352" s="13">
        <v>197254</v>
      </c>
      <c r="Q1352" s="13" t="str">
        <f t="shared" ca="1" si="282"/>
        <v>5 - 10 Year</v>
      </c>
      <c r="R1352" s="3" t="str">
        <f t="shared" ca="1" si="285"/>
        <v>10%</v>
      </c>
      <c r="S1352" s="13">
        <f t="shared" ca="1" si="283"/>
        <v>19725.400000000001</v>
      </c>
      <c r="T1352" s="13">
        <f t="shared" ca="1" si="284"/>
        <v>177528.6</v>
      </c>
      <c r="U1352" t="str">
        <f>VLOOKUP(MID(B1352,G1352,F1352-G1352),Department!$A$1:$C$20,2,0)</f>
        <v>Product Manager</v>
      </c>
      <c r="V1352" t="str">
        <f>VLOOKUP(U1352,Department!$B$1:$C$20,2,0)</f>
        <v>Product Management</v>
      </c>
      <c r="W1352" t="str">
        <f>VLOOKUP(MID(B1352,FIND(":",B1352,F1352+1)+1,2),Employee!$G$1:$H$8,2,0)</f>
        <v>Germany</v>
      </c>
    </row>
    <row r="1353" spans="1:23" x14ac:dyDescent="0.35">
      <c r="A1353" t="str">
        <f t="shared" si="273"/>
        <v>EMP-ENG-R1-2017</v>
      </c>
      <c r="B1353" t="s">
        <v>1417</v>
      </c>
      <c r="C1353" t="str">
        <f t="shared" si="276"/>
        <v>N17672</v>
      </c>
      <c r="D1353" t="str">
        <f>VLOOKUP(C1353,Employee!$A$1:$B$1803,2,0)</f>
        <v>Mable Coffey</v>
      </c>
      <c r="E1353" t="str">
        <f>VLOOKUP(MID(B1353,FIND(":",B1353,FIND(":",B1353)+1)+1,1),Employee!$C$1:$D$1803,2)</f>
        <v>Female</v>
      </c>
      <c r="F1353">
        <f t="shared" si="274"/>
        <v>42</v>
      </c>
      <c r="G1353">
        <f t="shared" si="275"/>
        <v>40</v>
      </c>
      <c r="H1353" t="str">
        <f t="shared" si="277"/>
        <v>R1</v>
      </c>
      <c r="I1353" t="str">
        <f>VLOOKUP(V1353,Guide!$B$12:$C$18,2,0)</f>
        <v>ENG</v>
      </c>
      <c r="J1353" s="12" t="str">
        <f t="shared" si="278"/>
        <v>C6</v>
      </c>
      <c r="K1353" s="12">
        <v>34703</v>
      </c>
      <c r="L1353" s="12" t="str">
        <f t="shared" si="279"/>
        <v>Millennial</v>
      </c>
      <c r="M1353">
        <f t="shared" ca="1" si="280"/>
        <v>30</v>
      </c>
      <c r="N1353" s="12">
        <v>42817</v>
      </c>
      <c r="O1353" s="14">
        <f t="shared" ca="1" si="281"/>
        <v>7</v>
      </c>
      <c r="P1353" s="13">
        <v>87196</v>
      </c>
      <c r="Q1353" s="13" t="str">
        <f t="shared" ca="1" si="282"/>
        <v>5 - 10 Year</v>
      </c>
      <c r="R1353" s="3" t="str">
        <f t="shared" ca="1" si="285"/>
        <v>10%</v>
      </c>
      <c r="S1353" s="13">
        <f t="shared" ca="1" si="283"/>
        <v>8719.6</v>
      </c>
      <c r="T1353" s="13">
        <f t="shared" ca="1" si="284"/>
        <v>78476.399999999994</v>
      </c>
      <c r="U1353" t="str">
        <f>VLOOKUP(MID(B1353,G1353,F1353-G1353),Department!$A$1:$C$20,2,0)</f>
        <v>BackEnd Developer</v>
      </c>
      <c r="V1353" t="str">
        <f>VLOOKUP(U1353,Department!$B$1:$C$20,2,0)</f>
        <v>Engineering and Data</v>
      </c>
      <c r="W1353" t="str">
        <f>VLOOKUP(MID(B1353,FIND(":",B1353,F1353+1)+1,2),Employee!$G$1:$H$8,2,0)</f>
        <v>France</v>
      </c>
    </row>
    <row r="1354" spans="1:23" x14ac:dyDescent="0.35">
      <c r="A1354" t="str">
        <f t="shared" si="273"/>
        <v>EMP-SM-R10-2018</v>
      </c>
      <c r="B1354" t="s">
        <v>1418</v>
      </c>
      <c r="C1354" t="str">
        <f t="shared" si="276"/>
        <v>N20814</v>
      </c>
      <c r="D1354" t="str">
        <f>VLOOKUP(C1354,Employee!$A$1:$B$1803,2,0)</f>
        <v>Ricardo Zimmerman</v>
      </c>
      <c r="E1354" t="str">
        <f>VLOOKUP(MID(B1354,FIND(":",B1354,FIND(":",B1354)+1)+1,1),Employee!$C$1:$D$1803,2)</f>
        <v>Male</v>
      </c>
      <c r="F1354">
        <f t="shared" si="274"/>
        <v>43</v>
      </c>
      <c r="G1354">
        <f t="shared" si="275"/>
        <v>40</v>
      </c>
      <c r="H1354" t="str">
        <f t="shared" si="277"/>
        <v>R10</v>
      </c>
      <c r="I1354" t="str">
        <f>VLOOKUP(V1354,Guide!$B$12:$C$18,2,0)</f>
        <v>SM</v>
      </c>
      <c r="J1354" s="12" t="str">
        <f t="shared" si="278"/>
        <v>C3</v>
      </c>
      <c r="K1354" s="12">
        <v>33532</v>
      </c>
      <c r="L1354" s="12" t="str">
        <f t="shared" si="279"/>
        <v>Millennial</v>
      </c>
      <c r="M1354">
        <f t="shared" ca="1" si="280"/>
        <v>33</v>
      </c>
      <c r="N1354" s="12">
        <v>43353</v>
      </c>
      <c r="O1354" s="14">
        <f t="shared" ca="1" si="281"/>
        <v>6</v>
      </c>
      <c r="P1354" s="13">
        <v>99846</v>
      </c>
      <c r="Q1354" s="13" t="str">
        <f t="shared" ca="1" si="282"/>
        <v>5 - 10 Year</v>
      </c>
      <c r="R1354" s="3" t="str">
        <f t="shared" ca="1" si="285"/>
        <v>10%</v>
      </c>
      <c r="S1354" s="13">
        <f t="shared" ca="1" si="283"/>
        <v>9984.6</v>
      </c>
      <c r="T1354" s="13">
        <f t="shared" ca="1" si="284"/>
        <v>89861.4</v>
      </c>
      <c r="U1354" t="str">
        <f>VLOOKUP(MID(B1354,G1354,F1354-G1354),Department!$A$1:$C$20,2,0)</f>
        <v>Marketing</v>
      </c>
      <c r="V1354" t="str">
        <f>VLOOKUP(U1354,Department!$B$1:$C$20,2,0)</f>
        <v>Sales and Marketing</v>
      </c>
      <c r="W1354" t="str">
        <f>VLOOKUP(MID(B1354,FIND(":",B1354,F1354+1)+1,2),Employee!$G$1:$H$8,2,0)</f>
        <v>United Kingdom</v>
      </c>
    </row>
    <row r="1355" spans="1:23" x14ac:dyDescent="0.35">
      <c r="A1355" t="str">
        <f t="shared" si="273"/>
        <v>EMP-SM-R10-2019</v>
      </c>
      <c r="B1355" t="s">
        <v>1419</v>
      </c>
      <c r="C1355" t="str">
        <f t="shared" si="276"/>
        <v>N22178</v>
      </c>
      <c r="D1355" t="str">
        <f>VLOOKUP(C1355,Employee!$A$1:$B$1803,2,0)</f>
        <v>Glen Sutton</v>
      </c>
      <c r="E1355" t="str">
        <f>VLOOKUP(MID(B1355,FIND(":",B1355,FIND(":",B1355)+1)+1,1),Employee!$C$1:$D$1803,2)</f>
        <v>Male</v>
      </c>
      <c r="F1355">
        <f t="shared" si="274"/>
        <v>43</v>
      </c>
      <c r="G1355">
        <f t="shared" si="275"/>
        <v>40</v>
      </c>
      <c r="H1355" t="str">
        <f t="shared" si="277"/>
        <v>R10</v>
      </c>
      <c r="I1355" t="str">
        <f>VLOOKUP(V1355,Guide!$B$12:$C$18,2,0)</f>
        <v>SM</v>
      </c>
      <c r="J1355" s="12" t="str">
        <f t="shared" si="278"/>
        <v>C2</v>
      </c>
      <c r="K1355" s="12">
        <v>34652</v>
      </c>
      <c r="L1355" s="12" t="str">
        <f t="shared" si="279"/>
        <v>Millennial</v>
      </c>
      <c r="M1355">
        <f t="shared" ca="1" si="280"/>
        <v>30</v>
      </c>
      <c r="N1355" s="12">
        <v>43657</v>
      </c>
      <c r="O1355" s="14">
        <f t="shared" ca="1" si="281"/>
        <v>5</v>
      </c>
      <c r="P1355" s="13">
        <v>109466</v>
      </c>
      <c r="Q1355" s="13" t="str">
        <f t="shared" ca="1" si="282"/>
        <v>5 - 10 Year</v>
      </c>
      <c r="R1355" s="3" t="str">
        <f t="shared" ca="1" si="285"/>
        <v>10%</v>
      </c>
      <c r="S1355" s="13">
        <f t="shared" ca="1" si="283"/>
        <v>10946.6</v>
      </c>
      <c r="T1355" s="13">
        <f t="shared" ca="1" si="284"/>
        <v>98519.4</v>
      </c>
      <c r="U1355" t="str">
        <f>VLOOKUP(MID(B1355,G1355,F1355-G1355),Department!$A$1:$C$20,2,0)</f>
        <v>Marketing</v>
      </c>
      <c r="V1355" t="str">
        <f>VLOOKUP(U1355,Department!$B$1:$C$20,2,0)</f>
        <v>Sales and Marketing</v>
      </c>
      <c r="W1355" t="str">
        <f>VLOOKUP(MID(B1355,FIND(":",B1355,F1355+1)+1,2),Employee!$G$1:$H$8,2,0)</f>
        <v>Canada</v>
      </c>
    </row>
    <row r="1356" spans="1:23" x14ac:dyDescent="0.35">
      <c r="A1356" t="str">
        <f t="shared" si="273"/>
        <v>EMP-ENG-R7-2016</v>
      </c>
      <c r="B1356" t="s">
        <v>1420</v>
      </c>
      <c r="C1356" t="str">
        <f t="shared" si="276"/>
        <v>N15388</v>
      </c>
      <c r="D1356" t="str">
        <f>VLOOKUP(C1356,Employee!$A$1:$B$1803,2,0)</f>
        <v>Mel Hughes</v>
      </c>
      <c r="E1356" t="str">
        <f>VLOOKUP(MID(B1356,FIND(":",B1356,FIND(":",B1356)+1)+1,1),Employee!$C$1:$D$1803,2)</f>
        <v>Male</v>
      </c>
      <c r="F1356">
        <f t="shared" si="274"/>
        <v>42</v>
      </c>
      <c r="G1356">
        <f t="shared" si="275"/>
        <v>40</v>
      </c>
      <c r="H1356" t="str">
        <f t="shared" si="277"/>
        <v>R7</v>
      </c>
      <c r="I1356" t="str">
        <f>VLOOKUP(V1356,Guide!$B$12:$C$18,2,0)</f>
        <v>ENG</v>
      </c>
      <c r="J1356" s="12" t="str">
        <f t="shared" si="278"/>
        <v>C3</v>
      </c>
      <c r="K1356" s="12">
        <v>33687</v>
      </c>
      <c r="L1356" s="12" t="str">
        <f t="shared" si="279"/>
        <v>Millennial</v>
      </c>
      <c r="M1356">
        <f t="shared" ca="1" si="280"/>
        <v>32</v>
      </c>
      <c r="N1356" s="12">
        <v>42709</v>
      </c>
      <c r="O1356" s="14">
        <f t="shared" ca="1" si="281"/>
        <v>8</v>
      </c>
      <c r="P1356" s="13">
        <v>140477</v>
      </c>
      <c r="Q1356" s="13" t="str">
        <f t="shared" ca="1" si="282"/>
        <v>5 - 10 Year</v>
      </c>
      <c r="R1356" s="3" t="str">
        <f t="shared" ca="1" si="285"/>
        <v>10%</v>
      </c>
      <c r="S1356" s="13">
        <f t="shared" ca="1" si="283"/>
        <v>14047.7</v>
      </c>
      <c r="T1356" s="13">
        <f t="shared" ca="1" si="284"/>
        <v>126429.3</v>
      </c>
      <c r="U1356" t="str">
        <f>VLOOKUP(MID(B1356,G1356,F1356-G1356),Department!$A$1:$C$20,2,0)</f>
        <v>AI Engineer</v>
      </c>
      <c r="V1356" t="str">
        <f>VLOOKUP(U1356,Department!$B$1:$C$20,2,0)</f>
        <v>Engineering and Data</v>
      </c>
      <c r="W1356" t="str">
        <f>VLOOKUP(MID(B1356,FIND(":",B1356,F1356+1)+1,2),Employee!$G$1:$H$8,2,0)</f>
        <v>United Kingdom</v>
      </c>
    </row>
    <row r="1357" spans="1:23" x14ac:dyDescent="0.35">
      <c r="A1357" t="str">
        <f t="shared" si="273"/>
        <v>EMP-PM-R5-2017</v>
      </c>
      <c r="B1357" t="s">
        <v>1421</v>
      </c>
      <c r="C1357" t="str">
        <f t="shared" si="276"/>
        <v>N15386</v>
      </c>
      <c r="D1357" t="str">
        <f>VLOOKUP(C1357,Employee!$A$1:$B$1803,2,0)</f>
        <v>Monica Moreno</v>
      </c>
      <c r="E1357" t="str">
        <f>VLOOKUP(MID(B1357,FIND(":",B1357,FIND(":",B1357)+1)+1,1),Employee!$C$1:$D$1803,2)</f>
        <v>Female</v>
      </c>
      <c r="F1357">
        <f t="shared" si="274"/>
        <v>42</v>
      </c>
      <c r="G1357">
        <f t="shared" si="275"/>
        <v>40</v>
      </c>
      <c r="H1357" t="str">
        <f t="shared" si="277"/>
        <v>R5</v>
      </c>
      <c r="I1357" t="str">
        <f>VLOOKUP(V1357,Guide!$B$12:$C$18,2,0)</f>
        <v>PM</v>
      </c>
      <c r="J1357" s="12" t="str">
        <f t="shared" si="278"/>
        <v>C1</v>
      </c>
      <c r="K1357" s="12">
        <v>34112</v>
      </c>
      <c r="L1357" s="12" t="str">
        <f t="shared" si="279"/>
        <v>Millennial</v>
      </c>
      <c r="M1357">
        <f t="shared" ca="1" si="280"/>
        <v>31</v>
      </c>
      <c r="N1357" s="12">
        <v>42957</v>
      </c>
      <c r="O1357" s="14">
        <f t="shared" ca="1" si="281"/>
        <v>7</v>
      </c>
      <c r="P1357" s="13">
        <v>194091</v>
      </c>
      <c r="Q1357" s="13" t="str">
        <f t="shared" ca="1" si="282"/>
        <v>5 - 10 Year</v>
      </c>
      <c r="R1357" s="3" t="str">
        <f t="shared" ca="1" si="285"/>
        <v>10%</v>
      </c>
      <c r="S1357" s="13">
        <f t="shared" ca="1" si="283"/>
        <v>19409.100000000002</v>
      </c>
      <c r="T1357" s="13">
        <f t="shared" ca="1" si="284"/>
        <v>174681.9</v>
      </c>
      <c r="U1357" t="str">
        <f>VLOOKUP(MID(B1357,G1357,F1357-G1357),Department!$A$1:$C$20,2,0)</f>
        <v>Product Manager</v>
      </c>
      <c r="V1357" t="str">
        <f>VLOOKUP(U1357,Department!$B$1:$C$20,2,0)</f>
        <v>Product Management</v>
      </c>
      <c r="W1357" t="str">
        <f>VLOOKUP(MID(B1357,FIND(":",B1357,F1357+1)+1,2),Employee!$G$1:$H$8,2,0)</f>
        <v>United States Of America</v>
      </c>
    </row>
    <row r="1358" spans="1:23" x14ac:dyDescent="0.35">
      <c r="A1358" t="str">
        <f t="shared" si="273"/>
        <v>EMP-OPR-R8-2016</v>
      </c>
      <c r="B1358" t="s">
        <v>1422</v>
      </c>
      <c r="C1358" t="str">
        <f t="shared" si="276"/>
        <v>N16524</v>
      </c>
      <c r="D1358" t="str">
        <f>VLOOKUP(C1358,Employee!$A$1:$B$1803,2,0)</f>
        <v>Leonel Roman</v>
      </c>
      <c r="E1358" t="str">
        <f>VLOOKUP(MID(B1358,FIND(":",B1358,FIND(":",B1358)+1)+1,1),Employee!$C$1:$D$1803,2)</f>
        <v>Male</v>
      </c>
      <c r="F1358">
        <f t="shared" si="274"/>
        <v>42</v>
      </c>
      <c r="G1358">
        <f t="shared" si="275"/>
        <v>40</v>
      </c>
      <c r="H1358" t="str">
        <f t="shared" si="277"/>
        <v>R8</v>
      </c>
      <c r="I1358" t="str">
        <f>VLOOKUP(V1358,Guide!$B$12:$C$18,2,0)</f>
        <v>OPR</v>
      </c>
      <c r="J1358" s="12" t="str">
        <f t="shared" si="278"/>
        <v>C7</v>
      </c>
      <c r="K1358" s="12">
        <v>34787</v>
      </c>
      <c r="L1358" s="12" t="str">
        <f t="shared" si="279"/>
        <v>Millennial</v>
      </c>
      <c r="M1358">
        <f t="shared" ca="1" si="280"/>
        <v>29</v>
      </c>
      <c r="N1358" s="12">
        <v>42590</v>
      </c>
      <c r="O1358" s="14">
        <f t="shared" ca="1" si="281"/>
        <v>8</v>
      </c>
      <c r="P1358" s="13">
        <v>146846</v>
      </c>
      <c r="Q1358" s="13" t="str">
        <f t="shared" ca="1" si="282"/>
        <v>5 - 10 Year</v>
      </c>
      <c r="R1358" s="3" t="str">
        <f t="shared" ca="1" si="285"/>
        <v>10%</v>
      </c>
      <c r="S1358" s="13">
        <f t="shared" ca="1" si="283"/>
        <v>14684.6</v>
      </c>
      <c r="T1358" s="13">
        <f t="shared" ca="1" si="284"/>
        <v>132161.4</v>
      </c>
      <c r="U1358" t="str">
        <f>VLOOKUP(MID(B1358,G1358,F1358-G1358),Department!$A$1:$C$20,2,0)</f>
        <v>DevOps Engineer</v>
      </c>
      <c r="V1358" t="str">
        <f>VLOOKUP(U1358,Department!$B$1:$C$20,2,0)</f>
        <v>Operation</v>
      </c>
      <c r="W1358" t="str">
        <f>VLOOKUP(MID(B1358,FIND(":",B1358,F1358+1)+1,2),Employee!$G$1:$H$8,2,0)</f>
        <v>Argentina</v>
      </c>
    </row>
    <row r="1359" spans="1:23" x14ac:dyDescent="0.35">
      <c r="A1359" t="str">
        <f t="shared" si="273"/>
        <v>EMP-ENG-R3-2018</v>
      </c>
      <c r="B1359" t="s">
        <v>1423</v>
      </c>
      <c r="C1359" t="str">
        <f t="shared" si="276"/>
        <v>N20816</v>
      </c>
      <c r="D1359" t="str">
        <f>VLOOKUP(C1359,Employee!$A$1:$B$1803,2,0)</f>
        <v>Nannie Wu</v>
      </c>
      <c r="E1359" t="str">
        <f>VLOOKUP(MID(B1359,FIND(":",B1359,FIND(":",B1359)+1)+1,1),Employee!$C$1:$D$1803,2)</f>
        <v>Female</v>
      </c>
      <c r="F1359">
        <f t="shared" si="274"/>
        <v>42</v>
      </c>
      <c r="G1359">
        <f t="shared" si="275"/>
        <v>40</v>
      </c>
      <c r="H1359" t="str">
        <f t="shared" si="277"/>
        <v>R3</v>
      </c>
      <c r="I1359" t="str">
        <f>VLOOKUP(V1359,Guide!$B$12:$C$18,2,0)</f>
        <v>ENG</v>
      </c>
      <c r="J1359" s="12" t="str">
        <f t="shared" si="278"/>
        <v>C5</v>
      </c>
      <c r="K1359" s="12">
        <v>33422</v>
      </c>
      <c r="L1359" s="12" t="str">
        <f t="shared" si="279"/>
        <v>Millennial</v>
      </c>
      <c r="M1359">
        <f t="shared" ca="1" si="280"/>
        <v>33</v>
      </c>
      <c r="N1359" s="12">
        <v>43353</v>
      </c>
      <c r="O1359" s="14">
        <f t="shared" ca="1" si="281"/>
        <v>6</v>
      </c>
      <c r="P1359" s="13">
        <v>97981</v>
      </c>
      <c r="Q1359" s="13" t="str">
        <f t="shared" ca="1" si="282"/>
        <v>5 - 10 Year</v>
      </c>
      <c r="R1359" s="3" t="str">
        <f t="shared" ca="1" si="285"/>
        <v>10%</v>
      </c>
      <c r="S1359" s="13">
        <f t="shared" ca="1" si="283"/>
        <v>9798.1</v>
      </c>
      <c r="T1359" s="13">
        <f t="shared" ca="1" si="284"/>
        <v>88182.9</v>
      </c>
      <c r="U1359" t="str">
        <f>VLOOKUP(MID(B1359,G1359,F1359-G1359),Department!$A$1:$C$20,2,0)</f>
        <v>Software Quality Assurance</v>
      </c>
      <c r="V1359" t="str">
        <f>VLOOKUP(U1359,Department!$B$1:$C$20,2,0)</f>
        <v>Engineering and Data</v>
      </c>
      <c r="W1359" t="str">
        <f>VLOOKUP(MID(B1359,FIND(":",B1359,F1359+1)+1,2),Employee!$G$1:$H$8,2,0)</f>
        <v>Germany</v>
      </c>
    </row>
    <row r="1360" spans="1:23" x14ac:dyDescent="0.35">
      <c r="A1360" t="str">
        <f t="shared" si="273"/>
        <v>EMP-SM-R9-2016</v>
      </c>
      <c r="B1360" t="s">
        <v>1424</v>
      </c>
      <c r="C1360" t="str">
        <f t="shared" si="276"/>
        <v>N16487</v>
      </c>
      <c r="D1360" t="str">
        <f>VLOOKUP(C1360,Employee!$A$1:$B$1803,2,0)</f>
        <v>Selena Shaw</v>
      </c>
      <c r="E1360" t="str">
        <f>VLOOKUP(MID(B1360,FIND(":",B1360,FIND(":",B1360)+1)+1,1),Employee!$C$1:$D$1803,2)</f>
        <v>Female</v>
      </c>
      <c r="F1360">
        <f t="shared" si="274"/>
        <v>42</v>
      </c>
      <c r="G1360">
        <f t="shared" si="275"/>
        <v>40</v>
      </c>
      <c r="H1360" t="str">
        <f t="shared" si="277"/>
        <v>R9</v>
      </c>
      <c r="I1360" t="str">
        <f>VLOOKUP(V1360,Guide!$B$12:$C$18,2,0)</f>
        <v>SM</v>
      </c>
      <c r="J1360" s="12" t="str">
        <f t="shared" si="278"/>
        <v>C7</v>
      </c>
      <c r="K1360" s="12">
        <v>33760</v>
      </c>
      <c r="L1360" s="12" t="str">
        <f t="shared" si="279"/>
        <v>Millennial</v>
      </c>
      <c r="M1360">
        <f t="shared" ca="1" si="280"/>
        <v>32</v>
      </c>
      <c r="N1360" s="12">
        <v>42576</v>
      </c>
      <c r="O1360" s="14">
        <f t="shared" ca="1" si="281"/>
        <v>8</v>
      </c>
      <c r="P1360" s="13">
        <v>92093</v>
      </c>
      <c r="Q1360" s="13" t="str">
        <f t="shared" ca="1" si="282"/>
        <v>5 - 10 Year</v>
      </c>
      <c r="R1360" s="3" t="str">
        <f t="shared" ca="1" si="285"/>
        <v>10%</v>
      </c>
      <c r="S1360" s="13">
        <f t="shared" ca="1" si="283"/>
        <v>9209.3000000000011</v>
      </c>
      <c r="T1360" s="13">
        <f t="shared" ca="1" si="284"/>
        <v>82883.7</v>
      </c>
      <c r="U1360" t="str">
        <f>VLOOKUP(MID(B1360,G1360,F1360-G1360),Department!$A$1:$C$20,2,0)</f>
        <v xml:space="preserve">Presales </v>
      </c>
      <c r="V1360" t="str">
        <f>VLOOKUP(U1360,Department!$B$1:$C$20,2,0)</f>
        <v>Sales and Marketing</v>
      </c>
      <c r="W1360" t="str">
        <f>VLOOKUP(MID(B1360,FIND(":",B1360,F1360+1)+1,2),Employee!$G$1:$H$8,2,0)</f>
        <v>Argentina</v>
      </c>
    </row>
    <row r="1361" spans="1:23" x14ac:dyDescent="0.35">
      <c r="A1361" t="str">
        <f t="shared" si="273"/>
        <v>EMP-ENG-R13-2017</v>
      </c>
      <c r="B1361" t="s">
        <v>1425</v>
      </c>
      <c r="C1361" t="str">
        <f t="shared" si="276"/>
        <v>N17734</v>
      </c>
      <c r="D1361" t="str">
        <f>VLOOKUP(C1361,Employee!$A$1:$B$1803,2,0)</f>
        <v>Leif Pitts</v>
      </c>
      <c r="E1361" t="str">
        <f>VLOOKUP(MID(B1361,FIND(":",B1361,FIND(":",B1361)+1)+1,1),Employee!$C$1:$D$1803,2)</f>
        <v>Male</v>
      </c>
      <c r="F1361">
        <f t="shared" si="274"/>
        <v>43</v>
      </c>
      <c r="G1361">
        <f t="shared" si="275"/>
        <v>40</v>
      </c>
      <c r="H1361" t="str">
        <f t="shared" si="277"/>
        <v>R13</v>
      </c>
      <c r="I1361" t="str">
        <f>VLOOKUP(V1361,Guide!$B$12:$C$18,2,0)</f>
        <v>ENG</v>
      </c>
      <c r="J1361" s="12" t="str">
        <f t="shared" si="278"/>
        <v>C6</v>
      </c>
      <c r="K1361" s="12">
        <v>33123</v>
      </c>
      <c r="L1361" s="12" t="str">
        <f t="shared" si="279"/>
        <v>Millennial</v>
      </c>
      <c r="M1361">
        <f t="shared" ca="1" si="280"/>
        <v>34</v>
      </c>
      <c r="N1361" s="12">
        <v>42828</v>
      </c>
      <c r="O1361" s="14">
        <f t="shared" ca="1" si="281"/>
        <v>7</v>
      </c>
      <c r="P1361" s="13">
        <v>85323</v>
      </c>
      <c r="Q1361" s="13" t="str">
        <f t="shared" ca="1" si="282"/>
        <v>5 - 10 Year</v>
      </c>
      <c r="R1361" s="3" t="str">
        <f t="shared" ca="1" si="285"/>
        <v>10%</v>
      </c>
      <c r="S1361" s="13">
        <f t="shared" ca="1" si="283"/>
        <v>8532.3000000000011</v>
      </c>
      <c r="T1361" s="13">
        <f t="shared" ca="1" si="284"/>
        <v>76790.7</v>
      </c>
      <c r="U1361" t="str">
        <f>VLOOKUP(MID(B1361,G1361,F1361-G1361),Department!$A$1:$C$20,2,0)</f>
        <v>Data Engineer</v>
      </c>
      <c r="V1361" t="str">
        <f>VLOOKUP(U1361,Department!$B$1:$C$20,2,0)</f>
        <v>Engineering and Data</v>
      </c>
      <c r="W1361" t="str">
        <f>VLOOKUP(MID(B1361,FIND(":",B1361,F1361+1)+1,2),Employee!$G$1:$H$8,2,0)</f>
        <v>France</v>
      </c>
    </row>
    <row r="1362" spans="1:23" x14ac:dyDescent="0.35">
      <c r="A1362" t="str">
        <f t="shared" si="273"/>
        <v>EMP-OPR-R11-2017</v>
      </c>
      <c r="B1362" t="s">
        <v>1426</v>
      </c>
      <c r="C1362" t="str">
        <f t="shared" si="276"/>
        <v>N18776</v>
      </c>
      <c r="D1362" t="str">
        <f>VLOOKUP(C1362,Employee!$A$1:$B$1803,2,0)</f>
        <v>Devon Haley</v>
      </c>
      <c r="E1362" t="str">
        <f>VLOOKUP(MID(B1362,FIND(":",B1362,FIND(":",B1362)+1)+1,1),Employee!$C$1:$D$1803,2)</f>
        <v>Male</v>
      </c>
      <c r="F1362">
        <f t="shared" si="274"/>
        <v>43</v>
      </c>
      <c r="G1362">
        <f t="shared" si="275"/>
        <v>40</v>
      </c>
      <c r="H1362" t="str">
        <f t="shared" si="277"/>
        <v>R11</v>
      </c>
      <c r="I1362" t="str">
        <f>VLOOKUP(V1362,Guide!$B$12:$C$18,2,0)</f>
        <v>OPR</v>
      </c>
      <c r="J1362" s="12" t="str">
        <f t="shared" si="278"/>
        <v>C3</v>
      </c>
      <c r="K1362" s="12">
        <v>31020</v>
      </c>
      <c r="L1362" s="12" t="str">
        <f t="shared" si="279"/>
        <v>Millennial</v>
      </c>
      <c r="M1362">
        <f t="shared" ca="1" si="280"/>
        <v>40</v>
      </c>
      <c r="N1362" s="12">
        <v>42957</v>
      </c>
      <c r="O1362" s="14">
        <f t="shared" ca="1" si="281"/>
        <v>7</v>
      </c>
      <c r="P1362" s="13">
        <v>100368</v>
      </c>
      <c r="Q1362" s="13" t="str">
        <f t="shared" ca="1" si="282"/>
        <v>5 - 10 Year</v>
      </c>
      <c r="R1362" s="3" t="str">
        <f t="shared" ca="1" si="285"/>
        <v>10%</v>
      </c>
      <c r="S1362" s="13">
        <f t="shared" ca="1" si="283"/>
        <v>10036.800000000001</v>
      </c>
      <c r="T1362" s="13">
        <f t="shared" ca="1" si="284"/>
        <v>90331.199999999997</v>
      </c>
      <c r="U1362" t="str">
        <f>VLOOKUP(MID(B1362,G1362,F1362-G1362),Department!$A$1:$C$20,2,0)</f>
        <v>Technical Support</v>
      </c>
      <c r="V1362" t="str">
        <f>VLOOKUP(U1362,Department!$B$1:$C$20,2,0)</f>
        <v>Operation</v>
      </c>
      <c r="W1362" t="str">
        <f>VLOOKUP(MID(B1362,FIND(":",B1362,F1362+1)+1,2),Employee!$G$1:$H$8,2,0)</f>
        <v>United Kingdom</v>
      </c>
    </row>
    <row r="1363" spans="1:23" x14ac:dyDescent="0.35">
      <c r="A1363" t="str">
        <f t="shared" si="273"/>
        <v>EMP-PM-R14-2019</v>
      </c>
      <c r="B1363" t="s">
        <v>1427</v>
      </c>
      <c r="C1363" t="str">
        <f t="shared" si="276"/>
        <v>N21714</v>
      </c>
      <c r="D1363" t="str">
        <f>VLOOKUP(C1363,Employee!$A$1:$B$1803,2,0)</f>
        <v>Jame Haas</v>
      </c>
      <c r="E1363" t="str">
        <f>VLOOKUP(MID(B1363,FIND(":",B1363,FIND(":",B1363)+1)+1,1),Employee!$C$1:$D$1803,2)</f>
        <v>Male</v>
      </c>
      <c r="F1363">
        <f t="shared" si="274"/>
        <v>43</v>
      </c>
      <c r="G1363">
        <f t="shared" si="275"/>
        <v>40</v>
      </c>
      <c r="H1363" t="str">
        <f t="shared" si="277"/>
        <v>R14</v>
      </c>
      <c r="I1363" t="str">
        <f>VLOOKUP(V1363,Guide!$B$12:$C$18,2,0)</f>
        <v>PM</v>
      </c>
      <c r="J1363" s="12" t="str">
        <f t="shared" si="278"/>
        <v>C7</v>
      </c>
      <c r="K1363" s="12">
        <v>32638</v>
      </c>
      <c r="L1363" s="12" t="str">
        <f t="shared" si="279"/>
        <v>Millennial</v>
      </c>
      <c r="M1363">
        <f t="shared" ca="1" si="280"/>
        <v>35</v>
      </c>
      <c r="N1363" s="12">
        <v>43577</v>
      </c>
      <c r="O1363" s="14">
        <f t="shared" ca="1" si="281"/>
        <v>5</v>
      </c>
      <c r="P1363" s="13">
        <v>64154</v>
      </c>
      <c r="Q1363" s="13" t="str">
        <f t="shared" ca="1" si="282"/>
        <v>5 - 10 Year</v>
      </c>
      <c r="R1363" s="3" t="str">
        <f t="shared" ca="1" si="285"/>
        <v>10%</v>
      </c>
      <c r="S1363" s="13">
        <f t="shared" ca="1" si="283"/>
        <v>6415.4000000000005</v>
      </c>
      <c r="T1363" s="13">
        <f t="shared" ca="1" si="284"/>
        <v>57738.6</v>
      </c>
      <c r="U1363" t="str">
        <f>VLOOKUP(MID(B1363,G1363,F1363-G1363),Department!$A$1:$C$20,2,0)</f>
        <v>SEO Specialist</v>
      </c>
      <c r="V1363" t="str">
        <f>VLOOKUP(U1363,Department!$B$1:$C$20,2,0)</f>
        <v>Product Management</v>
      </c>
      <c r="W1363" t="str">
        <f>VLOOKUP(MID(B1363,FIND(":",B1363,F1363+1)+1,2),Employee!$G$1:$H$8,2,0)</f>
        <v>Argentina</v>
      </c>
    </row>
    <row r="1364" spans="1:23" x14ac:dyDescent="0.35">
      <c r="A1364" t="str">
        <f t="shared" si="273"/>
        <v>EMP-ENG-R1-2016</v>
      </c>
      <c r="B1364" t="s">
        <v>1428</v>
      </c>
      <c r="C1364" t="str">
        <f t="shared" si="276"/>
        <v>N16535</v>
      </c>
      <c r="D1364" t="str">
        <f>VLOOKUP(C1364,Employee!$A$1:$B$1803,2,0)</f>
        <v>Wilburn Salinas</v>
      </c>
      <c r="E1364" t="str">
        <f>VLOOKUP(MID(B1364,FIND(":",B1364,FIND(":",B1364)+1)+1,1),Employee!$C$1:$D$1803,2)</f>
        <v>Male</v>
      </c>
      <c r="F1364">
        <f t="shared" si="274"/>
        <v>42</v>
      </c>
      <c r="G1364">
        <f t="shared" si="275"/>
        <v>40</v>
      </c>
      <c r="H1364" t="str">
        <f t="shared" si="277"/>
        <v>R1</v>
      </c>
      <c r="I1364" t="str">
        <f>VLOOKUP(V1364,Guide!$B$12:$C$18,2,0)</f>
        <v>ENG</v>
      </c>
      <c r="J1364" s="12" t="str">
        <f t="shared" si="278"/>
        <v>C2</v>
      </c>
      <c r="K1364" s="12">
        <v>32806</v>
      </c>
      <c r="L1364" s="12" t="str">
        <f t="shared" si="279"/>
        <v>Millennial</v>
      </c>
      <c r="M1364">
        <f t="shared" ca="1" si="280"/>
        <v>35</v>
      </c>
      <c r="N1364" s="12">
        <v>42593</v>
      </c>
      <c r="O1364" s="14">
        <f t="shared" ca="1" si="281"/>
        <v>8</v>
      </c>
      <c r="P1364" s="13">
        <v>185404</v>
      </c>
      <c r="Q1364" s="13" t="str">
        <f t="shared" ca="1" si="282"/>
        <v>5 - 10 Year</v>
      </c>
      <c r="R1364" s="3" t="str">
        <f t="shared" ca="1" si="285"/>
        <v>10%</v>
      </c>
      <c r="S1364" s="13">
        <f t="shared" ca="1" si="283"/>
        <v>18540.400000000001</v>
      </c>
      <c r="T1364" s="13">
        <f t="shared" ca="1" si="284"/>
        <v>166863.6</v>
      </c>
      <c r="U1364" t="str">
        <f>VLOOKUP(MID(B1364,G1364,F1364-G1364),Department!$A$1:$C$20,2,0)</f>
        <v>BackEnd Developer</v>
      </c>
      <c r="V1364" t="str">
        <f>VLOOKUP(U1364,Department!$B$1:$C$20,2,0)</f>
        <v>Engineering and Data</v>
      </c>
      <c r="W1364" t="str">
        <f>VLOOKUP(MID(B1364,FIND(":",B1364,F1364+1)+1,2),Employee!$G$1:$H$8,2,0)</f>
        <v>Canada</v>
      </c>
    </row>
    <row r="1365" spans="1:23" x14ac:dyDescent="0.35">
      <c r="A1365" t="str">
        <f t="shared" si="273"/>
        <v>EMP-ENG-R12-2017</v>
      </c>
      <c r="B1365" t="s">
        <v>1429</v>
      </c>
      <c r="C1365" t="str">
        <f t="shared" si="276"/>
        <v>N18779</v>
      </c>
      <c r="D1365" t="str">
        <f>VLOOKUP(C1365,Employee!$A$1:$B$1803,2,0)</f>
        <v>Forest Clements</v>
      </c>
      <c r="E1365" t="str">
        <f>VLOOKUP(MID(B1365,FIND(":",B1365,FIND(":",B1365)+1)+1,1),Employee!$C$1:$D$1803,2)</f>
        <v>Male</v>
      </c>
      <c r="F1365">
        <f t="shared" si="274"/>
        <v>43</v>
      </c>
      <c r="G1365">
        <f t="shared" si="275"/>
        <v>40</v>
      </c>
      <c r="H1365" t="str">
        <f t="shared" si="277"/>
        <v>R12</v>
      </c>
      <c r="I1365" t="str">
        <f>VLOOKUP(V1365,Guide!$B$12:$C$18,2,0)</f>
        <v>ENG</v>
      </c>
      <c r="J1365" s="12" t="str">
        <f t="shared" si="278"/>
        <v>C6</v>
      </c>
      <c r="K1365" s="12">
        <v>34349</v>
      </c>
      <c r="L1365" s="12" t="str">
        <f t="shared" si="279"/>
        <v>Millennial</v>
      </c>
      <c r="M1365">
        <f t="shared" ca="1" si="280"/>
        <v>31</v>
      </c>
      <c r="N1365" s="12">
        <v>42957</v>
      </c>
      <c r="O1365" s="14">
        <f t="shared" ca="1" si="281"/>
        <v>7</v>
      </c>
      <c r="P1365" s="13">
        <v>152143</v>
      </c>
      <c r="Q1365" s="13" t="str">
        <f t="shared" ca="1" si="282"/>
        <v>5 - 10 Year</v>
      </c>
      <c r="R1365" s="3" t="str">
        <f t="shared" ca="1" si="285"/>
        <v>10%</v>
      </c>
      <c r="S1365" s="13">
        <f t="shared" ca="1" si="283"/>
        <v>15214.300000000001</v>
      </c>
      <c r="T1365" s="13">
        <f t="shared" ca="1" si="284"/>
        <v>136928.70000000001</v>
      </c>
      <c r="U1365" t="str">
        <f>VLOOKUP(MID(B1365,G1365,F1365-G1365),Department!$A$1:$C$20,2,0)</f>
        <v>Data Analyst</v>
      </c>
      <c r="V1365" t="str">
        <f>VLOOKUP(U1365,Department!$B$1:$C$20,2,0)</f>
        <v>Engineering and Data</v>
      </c>
      <c r="W1365" t="str">
        <f>VLOOKUP(MID(B1365,FIND(":",B1365,F1365+1)+1,2),Employee!$G$1:$H$8,2,0)</f>
        <v>France</v>
      </c>
    </row>
    <row r="1366" spans="1:23" x14ac:dyDescent="0.35">
      <c r="A1366" t="str">
        <f t="shared" si="273"/>
        <v>EMP-PM-R14-2017</v>
      </c>
      <c r="B1366" t="s">
        <v>1430</v>
      </c>
      <c r="C1366" t="str">
        <f t="shared" si="276"/>
        <v>N18773</v>
      </c>
      <c r="D1366" t="str">
        <f>VLOOKUP(C1366,Employee!$A$1:$B$1803,2,0)</f>
        <v>Arnulfo Snow</v>
      </c>
      <c r="E1366" t="str">
        <f>VLOOKUP(MID(B1366,FIND(":",B1366,FIND(":",B1366)+1)+1,1),Employee!$C$1:$D$1803,2)</f>
        <v>Male</v>
      </c>
      <c r="F1366">
        <f t="shared" si="274"/>
        <v>43</v>
      </c>
      <c r="G1366">
        <f t="shared" si="275"/>
        <v>40</v>
      </c>
      <c r="H1366" t="str">
        <f t="shared" si="277"/>
        <v>R14</v>
      </c>
      <c r="I1366" t="str">
        <f>VLOOKUP(V1366,Guide!$B$12:$C$18,2,0)</f>
        <v>PM</v>
      </c>
      <c r="J1366" s="12" t="str">
        <f t="shared" si="278"/>
        <v>C5</v>
      </c>
      <c r="K1366" s="12">
        <v>32508</v>
      </c>
      <c r="L1366" s="12" t="str">
        <f t="shared" si="279"/>
        <v>Millennial</v>
      </c>
      <c r="M1366">
        <f t="shared" ca="1" si="280"/>
        <v>36</v>
      </c>
      <c r="N1366" s="12">
        <v>42957</v>
      </c>
      <c r="O1366" s="14">
        <f t="shared" ca="1" si="281"/>
        <v>7</v>
      </c>
      <c r="P1366" s="13">
        <v>110619</v>
      </c>
      <c r="Q1366" s="13" t="str">
        <f t="shared" ca="1" si="282"/>
        <v>5 - 10 Year</v>
      </c>
      <c r="R1366" s="3" t="str">
        <f t="shared" ca="1" si="285"/>
        <v>10%</v>
      </c>
      <c r="S1366" s="13">
        <f t="shared" ca="1" si="283"/>
        <v>11061.900000000001</v>
      </c>
      <c r="T1366" s="13">
        <f t="shared" ca="1" si="284"/>
        <v>99557.1</v>
      </c>
      <c r="U1366" t="str">
        <f>VLOOKUP(MID(B1366,G1366,F1366-G1366),Department!$A$1:$C$20,2,0)</f>
        <v>SEO Specialist</v>
      </c>
      <c r="V1366" t="str">
        <f>VLOOKUP(U1366,Department!$B$1:$C$20,2,0)</f>
        <v>Product Management</v>
      </c>
      <c r="W1366" t="str">
        <f>VLOOKUP(MID(B1366,FIND(":",B1366,F1366+1)+1,2),Employee!$G$1:$H$8,2,0)</f>
        <v>Germany</v>
      </c>
    </row>
    <row r="1367" spans="1:23" x14ac:dyDescent="0.35">
      <c r="A1367" t="str">
        <f t="shared" si="273"/>
        <v>EMP-SM-R9-2017</v>
      </c>
      <c r="B1367" t="s">
        <v>1431</v>
      </c>
      <c r="C1367" t="str">
        <f t="shared" si="276"/>
        <v>N17273</v>
      </c>
      <c r="D1367" t="str">
        <f>VLOOKUP(C1367,Employee!$A$1:$B$1803,2,0)</f>
        <v>Christi Mccoy</v>
      </c>
      <c r="E1367" t="str">
        <f>VLOOKUP(MID(B1367,FIND(":",B1367,FIND(":",B1367)+1)+1,1),Employee!$C$1:$D$1803,2)</f>
        <v>Female</v>
      </c>
      <c r="F1367">
        <f t="shared" si="274"/>
        <v>42</v>
      </c>
      <c r="G1367">
        <f t="shared" si="275"/>
        <v>40</v>
      </c>
      <c r="H1367" t="str">
        <f t="shared" si="277"/>
        <v>R9</v>
      </c>
      <c r="I1367" t="str">
        <f>VLOOKUP(V1367,Guide!$B$12:$C$18,2,0)</f>
        <v>SM</v>
      </c>
      <c r="J1367" s="12" t="str">
        <f t="shared" si="278"/>
        <v>C3</v>
      </c>
      <c r="K1367" s="12">
        <v>33422</v>
      </c>
      <c r="L1367" s="12" t="str">
        <f t="shared" si="279"/>
        <v>Millennial</v>
      </c>
      <c r="M1367">
        <f t="shared" ca="1" si="280"/>
        <v>33</v>
      </c>
      <c r="N1367" s="12">
        <v>42768</v>
      </c>
      <c r="O1367" s="14">
        <f t="shared" ca="1" si="281"/>
        <v>8</v>
      </c>
      <c r="P1367" s="13">
        <v>109312</v>
      </c>
      <c r="Q1367" s="13" t="str">
        <f t="shared" ca="1" si="282"/>
        <v>5 - 10 Year</v>
      </c>
      <c r="R1367" s="3" t="str">
        <f t="shared" ca="1" si="285"/>
        <v>10%</v>
      </c>
      <c r="S1367" s="13">
        <f t="shared" ca="1" si="283"/>
        <v>10931.2</v>
      </c>
      <c r="T1367" s="13">
        <f t="shared" ca="1" si="284"/>
        <v>98380.800000000003</v>
      </c>
      <c r="U1367" t="str">
        <f>VLOOKUP(MID(B1367,G1367,F1367-G1367),Department!$A$1:$C$20,2,0)</f>
        <v xml:space="preserve">Presales </v>
      </c>
      <c r="V1367" t="str">
        <f>VLOOKUP(U1367,Department!$B$1:$C$20,2,0)</f>
        <v>Sales and Marketing</v>
      </c>
      <c r="W1367" t="str">
        <f>VLOOKUP(MID(B1367,FIND(":",B1367,F1367+1)+1,2),Employee!$G$1:$H$8,2,0)</f>
        <v>United Kingdom</v>
      </c>
    </row>
    <row r="1368" spans="1:23" x14ac:dyDescent="0.35">
      <c r="A1368" t="str">
        <f t="shared" si="273"/>
        <v>EMP-SM-R10-2018</v>
      </c>
      <c r="B1368" t="s">
        <v>1432</v>
      </c>
      <c r="C1368" t="str">
        <f t="shared" si="276"/>
        <v>N20636</v>
      </c>
      <c r="D1368" t="str">
        <f>VLOOKUP(C1368,Employee!$A$1:$B$1803,2,0)</f>
        <v>Rosalind Browning</v>
      </c>
      <c r="E1368" t="str">
        <f>VLOOKUP(MID(B1368,FIND(":",B1368,FIND(":",B1368)+1)+1,1),Employee!$C$1:$D$1803,2)</f>
        <v>Female</v>
      </c>
      <c r="F1368">
        <f t="shared" si="274"/>
        <v>43</v>
      </c>
      <c r="G1368">
        <f t="shared" si="275"/>
        <v>40</v>
      </c>
      <c r="H1368" t="str">
        <f t="shared" si="277"/>
        <v>R10</v>
      </c>
      <c r="I1368" t="str">
        <f>VLOOKUP(V1368,Guide!$B$12:$C$18,2,0)</f>
        <v>SM</v>
      </c>
      <c r="J1368" s="12" t="str">
        <f t="shared" si="278"/>
        <v>C2</v>
      </c>
      <c r="K1368" s="12">
        <v>34048</v>
      </c>
      <c r="L1368" s="12" t="str">
        <f t="shared" si="279"/>
        <v>Millennial</v>
      </c>
      <c r="M1368">
        <f t="shared" ca="1" si="280"/>
        <v>31</v>
      </c>
      <c r="N1368" s="12">
        <v>43314</v>
      </c>
      <c r="O1368" s="14">
        <f t="shared" ca="1" si="281"/>
        <v>6</v>
      </c>
      <c r="P1368" s="13">
        <v>110000</v>
      </c>
      <c r="Q1368" s="13" t="str">
        <f t="shared" ca="1" si="282"/>
        <v>5 - 10 Year</v>
      </c>
      <c r="R1368" s="3" t="str">
        <f t="shared" ca="1" si="285"/>
        <v>10%</v>
      </c>
      <c r="S1368" s="13">
        <f t="shared" ca="1" si="283"/>
        <v>11000</v>
      </c>
      <c r="T1368" s="13">
        <f t="shared" ca="1" si="284"/>
        <v>99000</v>
      </c>
      <c r="U1368" t="str">
        <f>VLOOKUP(MID(B1368,G1368,F1368-G1368),Department!$A$1:$C$20,2,0)</f>
        <v>Marketing</v>
      </c>
      <c r="V1368" t="str">
        <f>VLOOKUP(U1368,Department!$B$1:$C$20,2,0)</f>
        <v>Sales and Marketing</v>
      </c>
      <c r="W1368" t="str">
        <f>VLOOKUP(MID(B1368,FIND(":",B1368,F1368+1)+1,2),Employee!$G$1:$H$8,2,0)</f>
        <v>Canada</v>
      </c>
    </row>
    <row r="1369" spans="1:23" x14ac:dyDescent="0.35">
      <c r="A1369" t="str">
        <f t="shared" si="273"/>
        <v>EMP-ENG-R13-2019</v>
      </c>
      <c r="B1369" t="s">
        <v>1433</v>
      </c>
      <c r="C1369" t="str">
        <f t="shared" si="276"/>
        <v>N21501</v>
      </c>
      <c r="D1369" t="str">
        <f>VLOOKUP(C1369,Employee!$A$1:$B$1803,2,0)</f>
        <v>Colton Hensley</v>
      </c>
      <c r="E1369" t="str">
        <f>VLOOKUP(MID(B1369,FIND(":",B1369,FIND(":",B1369)+1)+1,1),Employee!$C$1:$D$1803,2)</f>
        <v>Male</v>
      </c>
      <c r="F1369">
        <f t="shared" si="274"/>
        <v>43</v>
      </c>
      <c r="G1369">
        <f t="shared" si="275"/>
        <v>40</v>
      </c>
      <c r="H1369" t="str">
        <f t="shared" si="277"/>
        <v>R13</v>
      </c>
      <c r="I1369" t="str">
        <f>VLOOKUP(V1369,Guide!$B$12:$C$18,2,0)</f>
        <v>ENG</v>
      </c>
      <c r="J1369" s="12" t="str">
        <f t="shared" si="278"/>
        <v>C7</v>
      </c>
      <c r="K1369" s="12">
        <v>32655</v>
      </c>
      <c r="L1369" s="12" t="str">
        <f t="shared" si="279"/>
        <v>Millennial</v>
      </c>
      <c r="M1369">
        <f t="shared" ca="1" si="280"/>
        <v>35</v>
      </c>
      <c r="N1369" s="12">
        <v>43510</v>
      </c>
      <c r="O1369" s="14">
        <f t="shared" ca="1" si="281"/>
        <v>6</v>
      </c>
      <c r="P1369" s="13">
        <v>159375</v>
      </c>
      <c r="Q1369" s="13" t="str">
        <f t="shared" ca="1" si="282"/>
        <v>5 - 10 Year</v>
      </c>
      <c r="R1369" s="3" t="str">
        <f t="shared" ca="1" si="285"/>
        <v>10%</v>
      </c>
      <c r="S1369" s="13">
        <f t="shared" ca="1" si="283"/>
        <v>15937.5</v>
      </c>
      <c r="T1369" s="13">
        <f t="shared" ca="1" si="284"/>
        <v>143437.5</v>
      </c>
      <c r="U1369" t="str">
        <f>VLOOKUP(MID(B1369,G1369,F1369-G1369),Department!$A$1:$C$20,2,0)</f>
        <v>Data Engineer</v>
      </c>
      <c r="V1369" t="str">
        <f>VLOOKUP(U1369,Department!$B$1:$C$20,2,0)</f>
        <v>Engineering and Data</v>
      </c>
      <c r="W1369" t="str">
        <f>VLOOKUP(MID(B1369,FIND(":",B1369,F1369+1)+1,2),Employee!$G$1:$H$8,2,0)</f>
        <v>Argentina</v>
      </c>
    </row>
    <row r="1370" spans="1:23" x14ac:dyDescent="0.35">
      <c r="A1370" t="str">
        <f t="shared" si="273"/>
        <v>EMP-OPR-R2-2017</v>
      </c>
      <c r="B1370" t="s">
        <v>1434</v>
      </c>
      <c r="C1370" t="str">
        <f t="shared" si="276"/>
        <v>N19644</v>
      </c>
      <c r="D1370" t="str">
        <f>VLOOKUP(C1370,Employee!$A$1:$B$1803,2,0)</f>
        <v>Eli Pittman</v>
      </c>
      <c r="E1370" t="str">
        <f>VLOOKUP(MID(B1370,FIND(":",B1370,FIND(":",B1370)+1)+1,1),Employee!$C$1:$D$1803,2)</f>
        <v>Male</v>
      </c>
      <c r="F1370">
        <f t="shared" si="274"/>
        <v>42</v>
      </c>
      <c r="G1370">
        <f t="shared" si="275"/>
        <v>40</v>
      </c>
      <c r="H1370" t="str">
        <f t="shared" si="277"/>
        <v>R2</v>
      </c>
      <c r="I1370" t="str">
        <f>VLOOKUP(V1370,Guide!$B$12:$C$18,2,0)</f>
        <v>OPR</v>
      </c>
      <c r="J1370" s="12" t="str">
        <f t="shared" si="278"/>
        <v>C6</v>
      </c>
      <c r="K1370" s="12">
        <v>33448</v>
      </c>
      <c r="L1370" s="12" t="str">
        <f t="shared" si="279"/>
        <v>Millennial</v>
      </c>
      <c r="M1370">
        <f t="shared" ca="1" si="280"/>
        <v>33</v>
      </c>
      <c r="N1370" s="12">
        <v>43087</v>
      </c>
      <c r="O1370" s="14">
        <f t="shared" ca="1" si="281"/>
        <v>7</v>
      </c>
      <c r="P1370" s="13">
        <v>152607</v>
      </c>
      <c r="Q1370" s="13" t="str">
        <f t="shared" ca="1" si="282"/>
        <v>5 - 10 Year</v>
      </c>
      <c r="R1370" s="3" t="str">
        <f t="shared" ca="1" si="285"/>
        <v>10%</v>
      </c>
      <c r="S1370" s="13">
        <f t="shared" ca="1" si="283"/>
        <v>15260.7</v>
      </c>
      <c r="T1370" s="13">
        <f t="shared" ca="1" si="284"/>
        <v>137346.29999999999</v>
      </c>
      <c r="U1370" t="str">
        <f>VLOOKUP(MID(B1370,G1370,F1370-G1370),Department!$A$1:$C$20,2,0)</f>
        <v>Network Engineer</v>
      </c>
      <c r="V1370" t="str">
        <f>VLOOKUP(U1370,Department!$B$1:$C$20,2,0)</f>
        <v>Operation</v>
      </c>
      <c r="W1370" t="str">
        <f>VLOOKUP(MID(B1370,FIND(":",B1370,F1370+1)+1,2),Employee!$G$1:$H$8,2,0)</f>
        <v>France</v>
      </c>
    </row>
    <row r="1371" spans="1:23" x14ac:dyDescent="0.35">
      <c r="A1371" t="str">
        <f t="shared" si="273"/>
        <v>EMP-FN-R19-2018</v>
      </c>
      <c r="B1371" t="s">
        <v>1435</v>
      </c>
      <c r="C1371" t="str">
        <f t="shared" si="276"/>
        <v>N19970</v>
      </c>
      <c r="D1371" t="str">
        <f>VLOOKUP(C1371,Employee!$A$1:$B$1803,2,0)</f>
        <v>Barbra Sosa</v>
      </c>
      <c r="E1371" t="str">
        <f>VLOOKUP(MID(B1371,FIND(":",B1371,FIND(":",B1371)+1)+1,1),Employee!$C$1:$D$1803,2)</f>
        <v>Female</v>
      </c>
      <c r="F1371">
        <f t="shared" si="274"/>
        <v>43</v>
      </c>
      <c r="G1371">
        <f t="shared" si="275"/>
        <v>40</v>
      </c>
      <c r="H1371" t="str">
        <f t="shared" si="277"/>
        <v>R19</v>
      </c>
      <c r="I1371" t="str">
        <f>VLOOKUP(V1371,Guide!$B$12:$C$18,2,0)</f>
        <v>FN</v>
      </c>
      <c r="J1371" s="12" t="str">
        <f t="shared" si="278"/>
        <v>C4</v>
      </c>
      <c r="K1371" s="12">
        <v>34339</v>
      </c>
      <c r="L1371" s="12" t="str">
        <f t="shared" si="279"/>
        <v>Millennial</v>
      </c>
      <c r="M1371">
        <f t="shared" ca="1" si="280"/>
        <v>31</v>
      </c>
      <c r="N1371" s="12">
        <v>43174</v>
      </c>
      <c r="O1371" s="14">
        <f t="shared" ca="1" si="281"/>
        <v>6</v>
      </c>
      <c r="P1371" s="13">
        <v>131345</v>
      </c>
      <c r="Q1371" s="13" t="str">
        <f t="shared" ca="1" si="282"/>
        <v>5 - 10 Year</v>
      </c>
      <c r="R1371" s="3" t="str">
        <f t="shared" ca="1" si="285"/>
        <v>10%</v>
      </c>
      <c r="S1371" s="13">
        <f t="shared" ca="1" si="283"/>
        <v>13134.5</v>
      </c>
      <c r="T1371" s="13">
        <f t="shared" ca="1" si="284"/>
        <v>118210.5</v>
      </c>
      <c r="U1371" t="str">
        <f>VLOOKUP(MID(B1371,G1371,F1371-G1371),Department!$A$1:$C$20,2,0)</f>
        <v>Accounting</v>
      </c>
      <c r="V1371" t="str">
        <f>VLOOKUP(U1371,Department!$B$1:$C$20,2,0)</f>
        <v>Finance</v>
      </c>
      <c r="W1371" t="str">
        <f>VLOOKUP(MID(B1371,FIND(":",B1371,F1371+1)+1,2),Employee!$G$1:$H$8,2,0)</f>
        <v>Australia</v>
      </c>
    </row>
    <row r="1372" spans="1:23" x14ac:dyDescent="0.35">
      <c r="A1372" t="str">
        <f t="shared" si="273"/>
        <v>EMP-OPR-R2-2017</v>
      </c>
      <c r="B1372" t="s">
        <v>1436</v>
      </c>
      <c r="C1372" t="str">
        <f t="shared" si="276"/>
        <v>N17869</v>
      </c>
      <c r="D1372" t="str">
        <f>VLOOKUP(C1372,Employee!$A$1:$B$1803,2,0)</f>
        <v>Lionel Campos</v>
      </c>
      <c r="E1372" t="str">
        <f>VLOOKUP(MID(B1372,FIND(":",B1372,FIND(":",B1372)+1)+1,1),Employee!$C$1:$D$1803,2)</f>
        <v>Male</v>
      </c>
      <c r="F1372">
        <f t="shared" si="274"/>
        <v>42</v>
      </c>
      <c r="G1372">
        <f t="shared" si="275"/>
        <v>40</v>
      </c>
      <c r="H1372" t="str">
        <f t="shared" si="277"/>
        <v>R2</v>
      </c>
      <c r="I1372" t="str">
        <f>VLOOKUP(V1372,Guide!$B$12:$C$18,2,0)</f>
        <v>OPR</v>
      </c>
      <c r="J1372" s="12" t="str">
        <f t="shared" si="278"/>
        <v>C1</v>
      </c>
      <c r="K1372" s="12">
        <v>34392</v>
      </c>
      <c r="L1372" s="12" t="str">
        <f t="shared" si="279"/>
        <v>Millennial</v>
      </c>
      <c r="M1372">
        <f t="shared" ca="1" si="280"/>
        <v>30</v>
      </c>
      <c r="N1372" s="12">
        <v>42849</v>
      </c>
      <c r="O1372" s="14">
        <f t="shared" ca="1" si="281"/>
        <v>7</v>
      </c>
      <c r="P1372" s="13">
        <v>116817</v>
      </c>
      <c r="Q1372" s="13" t="str">
        <f t="shared" ca="1" si="282"/>
        <v>5 - 10 Year</v>
      </c>
      <c r="R1372" s="3" t="str">
        <f t="shared" ca="1" si="285"/>
        <v>10%</v>
      </c>
      <c r="S1372" s="13">
        <f t="shared" ca="1" si="283"/>
        <v>11681.7</v>
      </c>
      <c r="T1372" s="13">
        <f t="shared" ca="1" si="284"/>
        <v>105135.3</v>
      </c>
      <c r="U1372" t="str">
        <f>VLOOKUP(MID(B1372,G1372,F1372-G1372),Department!$A$1:$C$20,2,0)</f>
        <v>Network Engineer</v>
      </c>
      <c r="V1372" t="str">
        <f>VLOOKUP(U1372,Department!$B$1:$C$20,2,0)</f>
        <v>Operation</v>
      </c>
      <c r="W1372" t="str">
        <f>VLOOKUP(MID(B1372,FIND(":",B1372,F1372+1)+1,2),Employee!$G$1:$H$8,2,0)</f>
        <v>United States Of America</v>
      </c>
    </row>
    <row r="1373" spans="1:23" x14ac:dyDescent="0.35">
      <c r="A1373" t="str">
        <f t="shared" si="273"/>
        <v>EMP-OPR-R17-2019</v>
      </c>
      <c r="B1373" t="s">
        <v>1437</v>
      </c>
      <c r="C1373" t="str">
        <f t="shared" si="276"/>
        <v>N21968</v>
      </c>
      <c r="D1373" t="str">
        <f>VLOOKUP(C1373,Employee!$A$1:$B$1803,2,0)</f>
        <v>Wyatt Chaney</v>
      </c>
      <c r="E1373" t="str">
        <f>VLOOKUP(MID(B1373,FIND(":",B1373,FIND(":",B1373)+1)+1,1),Employee!$C$1:$D$1803,2)</f>
        <v>Male</v>
      </c>
      <c r="F1373">
        <f t="shared" si="274"/>
        <v>43</v>
      </c>
      <c r="G1373">
        <f t="shared" si="275"/>
        <v>40</v>
      </c>
      <c r="H1373" t="str">
        <f t="shared" si="277"/>
        <v>R17</v>
      </c>
      <c r="I1373" t="str">
        <f>VLOOKUP(V1373,Guide!$B$12:$C$18,2,0)</f>
        <v>OPR</v>
      </c>
      <c r="J1373" s="12" t="str">
        <f t="shared" si="278"/>
        <v>C4</v>
      </c>
      <c r="K1373" s="12">
        <v>34268</v>
      </c>
      <c r="L1373" s="12" t="str">
        <f t="shared" si="279"/>
        <v>Millennial</v>
      </c>
      <c r="M1373">
        <f t="shared" ca="1" si="280"/>
        <v>31</v>
      </c>
      <c r="N1373" s="12">
        <v>43622</v>
      </c>
      <c r="O1373" s="14">
        <f t="shared" ca="1" si="281"/>
        <v>5</v>
      </c>
      <c r="P1373" s="13">
        <v>122301</v>
      </c>
      <c r="Q1373" s="13" t="str">
        <f t="shared" ca="1" si="282"/>
        <v>5 - 10 Year</v>
      </c>
      <c r="R1373" s="3" t="str">
        <f t="shared" ca="1" si="285"/>
        <v>10%</v>
      </c>
      <c r="S1373" s="13">
        <f t="shared" ca="1" si="283"/>
        <v>12230.1</v>
      </c>
      <c r="T1373" s="13">
        <f t="shared" ca="1" si="284"/>
        <v>110070.9</v>
      </c>
      <c r="U1373" t="str">
        <f>VLOOKUP(MID(B1373,G1373,F1373-G1373),Department!$A$1:$C$20,2,0)</f>
        <v>Database Administrator</v>
      </c>
      <c r="V1373" t="str">
        <f>VLOOKUP(U1373,Department!$B$1:$C$20,2,0)</f>
        <v>Operation</v>
      </c>
      <c r="W1373" t="str">
        <f>VLOOKUP(MID(B1373,FIND(":",B1373,F1373+1)+1,2),Employee!$G$1:$H$8,2,0)</f>
        <v>Australia</v>
      </c>
    </row>
    <row r="1374" spans="1:23" x14ac:dyDescent="0.35">
      <c r="A1374" t="str">
        <f t="shared" si="273"/>
        <v>EMP-OPR-R16-2019</v>
      </c>
      <c r="B1374" t="s">
        <v>1438</v>
      </c>
      <c r="C1374" t="str">
        <f t="shared" si="276"/>
        <v>N22308</v>
      </c>
      <c r="D1374" t="str">
        <f>VLOOKUP(C1374,Employee!$A$1:$B$1803,2,0)</f>
        <v>Kayla Rowland</v>
      </c>
      <c r="E1374" t="str">
        <f>VLOOKUP(MID(B1374,FIND(":",B1374,FIND(":",B1374)+1)+1,1),Employee!$C$1:$D$1803,2)</f>
        <v>Female</v>
      </c>
      <c r="F1374">
        <f t="shared" si="274"/>
        <v>43</v>
      </c>
      <c r="G1374">
        <f t="shared" si="275"/>
        <v>40</v>
      </c>
      <c r="H1374" t="str">
        <f t="shared" si="277"/>
        <v>R16</v>
      </c>
      <c r="I1374" t="str">
        <f>VLOOKUP(V1374,Guide!$B$12:$C$18,2,0)</f>
        <v>OPR</v>
      </c>
      <c r="J1374" s="12" t="str">
        <f t="shared" si="278"/>
        <v>C3</v>
      </c>
      <c r="K1374" s="12">
        <v>34450</v>
      </c>
      <c r="L1374" s="12" t="str">
        <f t="shared" si="279"/>
        <v>Millennial</v>
      </c>
      <c r="M1374">
        <f t="shared" ca="1" si="280"/>
        <v>30</v>
      </c>
      <c r="N1374" s="12">
        <v>43685</v>
      </c>
      <c r="O1374" s="14">
        <f t="shared" ca="1" si="281"/>
        <v>5</v>
      </c>
      <c r="P1374" s="13">
        <v>93250</v>
      </c>
      <c r="Q1374" s="13" t="str">
        <f t="shared" ca="1" si="282"/>
        <v>5 - 10 Year</v>
      </c>
      <c r="R1374" s="3" t="str">
        <f t="shared" ca="1" si="285"/>
        <v>10%</v>
      </c>
      <c r="S1374" s="13">
        <f t="shared" ca="1" si="283"/>
        <v>9325</v>
      </c>
      <c r="T1374" s="13">
        <f t="shared" ca="1" si="284"/>
        <v>83925</v>
      </c>
      <c r="U1374" t="str">
        <f>VLOOKUP(MID(B1374,G1374,F1374-G1374),Department!$A$1:$C$20,2,0)</f>
        <v>IT Support</v>
      </c>
      <c r="V1374" t="str">
        <f>VLOOKUP(U1374,Department!$B$1:$C$20,2,0)</f>
        <v>Operation</v>
      </c>
      <c r="W1374" t="str">
        <f>VLOOKUP(MID(B1374,FIND(":",B1374,F1374+1)+1,2),Employee!$G$1:$H$8,2,0)</f>
        <v>United Kingdom</v>
      </c>
    </row>
    <row r="1375" spans="1:23" x14ac:dyDescent="0.35">
      <c r="A1375" t="str">
        <f t="shared" si="273"/>
        <v>EMP-ENG-R12-2019</v>
      </c>
      <c r="B1375" t="s">
        <v>1439</v>
      </c>
      <c r="C1375" t="str">
        <f t="shared" si="276"/>
        <v>N22031</v>
      </c>
      <c r="D1375" t="str">
        <f>VLOOKUP(C1375,Employee!$A$1:$B$1803,2,0)</f>
        <v>Juan Ballard</v>
      </c>
      <c r="E1375" t="str">
        <f>VLOOKUP(MID(B1375,FIND(":",B1375,FIND(":",B1375)+1)+1,1),Employee!$C$1:$D$1803,2)</f>
        <v>Male</v>
      </c>
      <c r="F1375">
        <f t="shared" si="274"/>
        <v>43</v>
      </c>
      <c r="G1375">
        <f t="shared" si="275"/>
        <v>40</v>
      </c>
      <c r="H1375" t="str">
        <f t="shared" si="277"/>
        <v>R12</v>
      </c>
      <c r="I1375" t="str">
        <f>VLOOKUP(V1375,Guide!$B$12:$C$18,2,0)</f>
        <v>ENG</v>
      </c>
      <c r="J1375" s="12" t="str">
        <f t="shared" si="278"/>
        <v>C3</v>
      </c>
      <c r="K1375" s="12">
        <v>34314</v>
      </c>
      <c r="L1375" s="12" t="str">
        <f t="shared" si="279"/>
        <v>Millennial</v>
      </c>
      <c r="M1375">
        <f t="shared" ca="1" si="280"/>
        <v>31</v>
      </c>
      <c r="N1375" s="12">
        <v>43633</v>
      </c>
      <c r="O1375" s="14">
        <f t="shared" ca="1" si="281"/>
        <v>5</v>
      </c>
      <c r="P1375" s="13">
        <v>119033</v>
      </c>
      <c r="Q1375" s="13" t="str">
        <f t="shared" ca="1" si="282"/>
        <v>5 - 10 Year</v>
      </c>
      <c r="R1375" s="3" t="str">
        <f t="shared" ca="1" si="285"/>
        <v>10%</v>
      </c>
      <c r="S1375" s="13">
        <f t="shared" ca="1" si="283"/>
        <v>11903.300000000001</v>
      </c>
      <c r="T1375" s="13">
        <f t="shared" ca="1" si="284"/>
        <v>107129.7</v>
      </c>
      <c r="U1375" t="str">
        <f>VLOOKUP(MID(B1375,G1375,F1375-G1375),Department!$A$1:$C$20,2,0)</f>
        <v>Data Analyst</v>
      </c>
      <c r="V1375" t="str">
        <f>VLOOKUP(U1375,Department!$B$1:$C$20,2,0)</f>
        <v>Engineering and Data</v>
      </c>
      <c r="W1375" t="str">
        <f>VLOOKUP(MID(B1375,FIND(":",B1375,F1375+1)+1,2),Employee!$G$1:$H$8,2,0)</f>
        <v>United Kingdom</v>
      </c>
    </row>
    <row r="1376" spans="1:23" x14ac:dyDescent="0.35">
      <c r="A1376" t="str">
        <f t="shared" si="273"/>
        <v>EMP-OPR-R16-2017</v>
      </c>
      <c r="B1376" t="s">
        <v>1440</v>
      </c>
      <c r="C1376" t="str">
        <f t="shared" si="276"/>
        <v>N19514</v>
      </c>
      <c r="D1376" t="str">
        <f>VLOOKUP(C1376,Employee!$A$1:$B$1803,2,0)</f>
        <v>Michal Wilcox</v>
      </c>
      <c r="E1376" t="str">
        <f>VLOOKUP(MID(B1376,FIND(":",B1376,FIND(":",B1376)+1)+1,1),Employee!$C$1:$D$1803,2)</f>
        <v>Male</v>
      </c>
      <c r="F1376">
        <f t="shared" si="274"/>
        <v>43</v>
      </c>
      <c r="G1376">
        <f t="shared" si="275"/>
        <v>40</v>
      </c>
      <c r="H1376" t="str">
        <f t="shared" si="277"/>
        <v>R16</v>
      </c>
      <c r="I1376" t="str">
        <f>VLOOKUP(V1376,Guide!$B$12:$C$18,2,0)</f>
        <v>OPR</v>
      </c>
      <c r="J1376" s="12" t="str">
        <f t="shared" si="278"/>
        <v>C4</v>
      </c>
      <c r="K1376" s="12">
        <v>34301</v>
      </c>
      <c r="L1376" s="12" t="str">
        <f t="shared" si="279"/>
        <v>Millennial</v>
      </c>
      <c r="M1376">
        <f t="shared" ca="1" si="280"/>
        <v>31</v>
      </c>
      <c r="N1376" s="12">
        <v>43055</v>
      </c>
      <c r="O1376" s="14">
        <f t="shared" ca="1" si="281"/>
        <v>7</v>
      </c>
      <c r="P1376" s="13">
        <v>105898</v>
      </c>
      <c r="Q1376" s="13" t="str">
        <f t="shared" ca="1" si="282"/>
        <v>5 - 10 Year</v>
      </c>
      <c r="R1376" s="3" t="str">
        <f t="shared" ca="1" si="285"/>
        <v>10%</v>
      </c>
      <c r="S1376" s="13">
        <f t="shared" ca="1" si="283"/>
        <v>10589.800000000001</v>
      </c>
      <c r="T1376" s="13">
        <f t="shared" ca="1" si="284"/>
        <v>95308.2</v>
      </c>
      <c r="U1376" t="str">
        <f>VLOOKUP(MID(B1376,G1376,F1376-G1376),Department!$A$1:$C$20,2,0)</f>
        <v>IT Support</v>
      </c>
      <c r="V1376" t="str">
        <f>VLOOKUP(U1376,Department!$B$1:$C$20,2,0)</f>
        <v>Operation</v>
      </c>
      <c r="W1376" t="str">
        <f>VLOOKUP(MID(B1376,FIND(":",B1376,F1376+1)+1,2),Employee!$G$1:$H$8,2,0)</f>
        <v>Australia</v>
      </c>
    </row>
    <row r="1377" spans="1:23" x14ac:dyDescent="0.35">
      <c r="A1377" t="str">
        <f t="shared" si="273"/>
        <v>EMP-OPR-R8-2019</v>
      </c>
      <c r="B1377" t="s">
        <v>1441</v>
      </c>
      <c r="C1377" t="str">
        <f t="shared" si="276"/>
        <v>N22560</v>
      </c>
      <c r="D1377" t="str">
        <f>VLOOKUP(C1377,Employee!$A$1:$B$1803,2,0)</f>
        <v>Calvin Jacobs</v>
      </c>
      <c r="E1377" t="str">
        <f>VLOOKUP(MID(B1377,FIND(":",B1377,FIND(":",B1377)+1)+1,1),Employee!$C$1:$D$1803,2)</f>
        <v>Male</v>
      </c>
      <c r="F1377">
        <f t="shared" si="274"/>
        <v>42</v>
      </c>
      <c r="G1377">
        <f t="shared" si="275"/>
        <v>40</v>
      </c>
      <c r="H1377" t="str">
        <f t="shared" si="277"/>
        <v>R8</v>
      </c>
      <c r="I1377" t="str">
        <f>VLOOKUP(V1377,Guide!$B$12:$C$18,2,0)</f>
        <v>OPR</v>
      </c>
      <c r="J1377" s="12" t="str">
        <f t="shared" si="278"/>
        <v>C5</v>
      </c>
      <c r="K1377" s="12">
        <v>33218</v>
      </c>
      <c r="L1377" s="12" t="str">
        <f t="shared" si="279"/>
        <v>Millennial</v>
      </c>
      <c r="M1377">
        <f t="shared" ca="1" si="280"/>
        <v>34</v>
      </c>
      <c r="N1377" s="12">
        <v>43727</v>
      </c>
      <c r="O1377" s="14">
        <f t="shared" ca="1" si="281"/>
        <v>5</v>
      </c>
      <c r="P1377" s="13">
        <v>111591</v>
      </c>
      <c r="Q1377" s="13" t="str">
        <f t="shared" ca="1" si="282"/>
        <v>5 - 10 Year</v>
      </c>
      <c r="R1377" s="3" t="str">
        <f t="shared" ca="1" si="285"/>
        <v>10%</v>
      </c>
      <c r="S1377" s="13">
        <f t="shared" ca="1" si="283"/>
        <v>11159.1</v>
      </c>
      <c r="T1377" s="13">
        <f t="shared" ca="1" si="284"/>
        <v>100431.9</v>
      </c>
      <c r="U1377" t="str">
        <f>VLOOKUP(MID(B1377,G1377,F1377-G1377),Department!$A$1:$C$20,2,0)</f>
        <v>DevOps Engineer</v>
      </c>
      <c r="V1377" t="str">
        <f>VLOOKUP(U1377,Department!$B$1:$C$20,2,0)</f>
        <v>Operation</v>
      </c>
      <c r="W1377" t="str">
        <f>VLOOKUP(MID(B1377,FIND(":",B1377,F1377+1)+1,2),Employee!$G$1:$H$8,2,0)</f>
        <v>Germany</v>
      </c>
    </row>
    <row r="1378" spans="1:23" x14ac:dyDescent="0.35">
      <c r="A1378" t="str">
        <f t="shared" si="273"/>
        <v>EMP-FN-R19-2019</v>
      </c>
      <c r="B1378" t="s">
        <v>1442</v>
      </c>
      <c r="C1378" t="str">
        <f t="shared" si="276"/>
        <v>N21921</v>
      </c>
      <c r="D1378" t="str">
        <f>VLOOKUP(C1378,Employee!$A$1:$B$1803,2,0)</f>
        <v>Delbert Krause</v>
      </c>
      <c r="E1378" t="str">
        <f>VLOOKUP(MID(B1378,FIND(":",B1378,FIND(":",B1378)+1)+1,1),Employee!$C$1:$D$1803,2)</f>
        <v>Male</v>
      </c>
      <c r="F1378">
        <f t="shared" si="274"/>
        <v>43</v>
      </c>
      <c r="G1378">
        <f t="shared" si="275"/>
        <v>40</v>
      </c>
      <c r="H1378" t="str">
        <f t="shared" si="277"/>
        <v>R19</v>
      </c>
      <c r="I1378" t="str">
        <f>VLOOKUP(V1378,Guide!$B$12:$C$18,2,0)</f>
        <v>FN</v>
      </c>
      <c r="J1378" s="12" t="str">
        <f t="shared" si="278"/>
        <v>C2</v>
      </c>
      <c r="K1378" s="12">
        <v>34144</v>
      </c>
      <c r="L1378" s="12" t="str">
        <f t="shared" si="279"/>
        <v>Millennial</v>
      </c>
      <c r="M1378">
        <f t="shared" ca="1" si="280"/>
        <v>31</v>
      </c>
      <c r="N1378" s="12">
        <v>43612</v>
      </c>
      <c r="O1378" s="14">
        <f t="shared" ca="1" si="281"/>
        <v>5</v>
      </c>
      <c r="P1378" s="13">
        <v>60500</v>
      </c>
      <c r="Q1378" s="13" t="str">
        <f t="shared" ca="1" si="282"/>
        <v>5 - 10 Year</v>
      </c>
      <c r="R1378" s="3" t="str">
        <f t="shared" ca="1" si="285"/>
        <v>10%</v>
      </c>
      <c r="S1378" s="13">
        <f t="shared" ca="1" si="283"/>
        <v>6050</v>
      </c>
      <c r="T1378" s="13">
        <f t="shared" ca="1" si="284"/>
        <v>54450</v>
      </c>
      <c r="U1378" t="str">
        <f>VLOOKUP(MID(B1378,G1378,F1378-G1378),Department!$A$1:$C$20,2,0)</f>
        <v>Accounting</v>
      </c>
      <c r="V1378" t="str">
        <f>VLOOKUP(U1378,Department!$B$1:$C$20,2,0)</f>
        <v>Finance</v>
      </c>
      <c r="W1378" t="str">
        <f>VLOOKUP(MID(B1378,FIND(":",B1378,F1378+1)+1,2),Employee!$G$1:$H$8,2,0)</f>
        <v>Canada</v>
      </c>
    </row>
    <row r="1379" spans="1:23" x14ac:dyDescent="0.35">
      <c r="A1379" t="str">
        <f t="shared" si="273"/>
        <v>EMP-ENG-R7-2019</v>
      </c>
      <c r="B1379" t="s">
        <v>1443</v>
      </c>
      <c r="C1379" t="str">
        <f t="shared" si="276"/>
        <v>N22275</v>
      </c>
      <c r="D1379" t="str">
        <f>VLOOKUP(C1379,Employee!$A$1:$B$1803,2,0)</f>
        <v>Tuan Pennington</v>
      </c>
      <c r="E1379" t="str">
        <f>VLOOKUP(MID(B1379,FIND(":",B1379,FIND(":",B1379)+1)+1,1),Employee!$C$1:$D$1803,2)</f>
        <v>Male</v>
      </c>
      <c r="F1379">
        <f t="shared" si="274"/>
        <v>42</v>
      </c>
      <c r="G1379">
        <f t="shared" si="275"/>
        <v>40</v>
      </c>
      <c r="H1379" t="str">
        <f t="shared" si="277"/>
        <v>R7</v>
      </c>
      <c r="I1379" t="str">
        <f>VLOOKUP(V1379,Guide!$B$12:$C$18,2,0)</f>
        <v>ENG</v>
      </c>
      <c r="J1379" s="12" t="str">
        <f t="shared" si="278"/>
        <v>C5</v>
      </c>
      <c r="K1379" s="12">
        <v>34390</v>
      </c>
      <c r="L1379" s="12" t="str">
        <f t="shared" si="279"/>
        <v>Millennial</v>
      </c>
      <c r="M1379">
        <f t="shared" ca="1" si="280"/>
        <v>30</v>
      </c>
      <c r="N1379" s="12">
        <v>43678</v>
      </c>
      <c r="O1379" s="14">
        <f t="shared" ca="1" si="281"/>
        <v>5</v>
      </c>
      <c r="P1379" s="13">
        <v>126967</v>
      </c>
      <c r="Q1379" s="13" t="str">
        <f t="shared" ca="1" si="282"/>
        <v>5 - 10 Year</v>
      </c>
      <c r="R1379" s="3" t="str">
        <f t="shared" ca="1" si="285"/>
        <v>10%</v>
      </c>
      <c r="S1379" s="13">
        <f t="shared" ca="1" si="283"/>
        <v>12696.7</v>
      </c>
      <c r="T1379" s="13">
        <f t="shared" ca="1" si="284"/>
        <v>114270.3</v>
      </c>
      <c r="U1379" t="str">
        <f>VLOOKUP(MID(B1379,G1379,F1379-G1379),Department!$A$1:$C$20,2,0)</f>
        <v>AI Engineer</v>
      </c>
      <c r="V1379" t="str">
        <f>VLOOKUP(U1379,Department!$B$1:$C$20,2,0)</f>
        <v>Engineering and Data</v>
      </c>
      <c r="W1379" t="str">
        <f>VLOOKUP(MID(B1379,FIND(":",B1379,F1379+1)+1,2),Employee!$G$1:$H$8,2,0)</f>
        <v>Germany</v>
      </c>
    </row>
    <row r="1380" spans="1:23" x14ac:dyDescent="0.35">
      <c r="A1380" t="str">
        <f t="shared" si="273"/>
        <v>EMP-OPR-R2-2017</v>
      </c>
      <c r="B1380" t="s">
        <v>1444</v>
      </c>
      <c r="C1380" t="str">
        <f t="shared" si="276"/>
        <v>N5194</v>
      </c>
      <c r="D1380" t="str">
        <f>VLOOKUP(C1380,Employee!$A$1:$B$1803,2,0)</f>
        <v>Mckinley Lambert</v>
      </c>
      <c r="E1380" t="str">
        <f>VLOOKUP(MID(B1380,FIND(":",B1380,FIND(":",B1380)+1)+1,1),Employee!$C$1:$D$1803,2)</f>
        <v>Male</v>
      </c>
      <c r="F1380">
        <f t="shared" si="274"/>
        <v>41</v>
      </c>
      <c r="G1380">
        <f t="shared" si="275"/>
        <v>39</v>
      </c>
      <c r="H1380" t="str">
        <f t="shared" si="277"/>
        <v>R2</v>
      </c>
      <c r="I1380" t="str">
        <f>VLOOKUP(V1380,Guide!$B$12:$C$18,2,0)</f>
        <v>OPR</v>
      </c>
      <c r="J1380" s="12" t="str">
        <f t="shared" si="278"/>
        <v>C2</v>
      </c>
      <c r="K1380" s="12">
        <v>31751</v>
      </c>
      <c r="L1380" s="12" t="str">
        <f t="shared" si="279"/>
        <v>Millennial</v>
      </c>
      <c r="M1380">
        <f t="shared" ca="1" si="280"/>
        <v>38</v>
      </c>
      <c r="N1380" s="12">
        <v>42957</v>
      </c>
      <c r="O1380" s="14">
        <f t="shared" ca="1" si="281"/>
        <v>7</v>
      </c>
      <c r="P1380" s="13">
        <v>346144</v>
      </c>
      <c r="Q1380" s="13" t="str">
        <f t="shared" ca="1" si="282"/>
        <v>5 - 10 Year</v>
      </c>
      <c r="R1380" s="3" t="str">
        <f t="shared" ca="1" si="285"/>
        <v>10%</v>
      </c>
      <c r="S1380" s="13">
        <f t="shared" ca="1" si="283"/>
        <v>34614.400000000001</v>
      </c>
      <c r="T1380" s="13">
        <f t="shared" ca="1" si="284"/>
        <v>311529.59999999998</v>
      </c>
      <c r="U1380" t="str">
        <f>VLOOKUP(MID(B1380,G1380,F1380-G1380),Department!$A$1:$C$20,2,0)</f>
        <v>Network Engineer</v>
      </c>
      <c r="V1380" t="str">
        <f>VLOOKUP(U1380,Department!$B$1:$C$20,2,0)</f>
        <v>Operation</v>
      </c>
      <c r="W1380" t="str">
        <f>VLOOKUP(MID(B1380,FIND(":",B1380,F1380+1)+1,2),Employee!$G$1:$H$8,2,0)</f>
        <v>Canada</v>
      </c>
    </row>
    <row r="1381" spans="1:23" x14ac:dyDescent="0.35">
      <c r="A1381" t="str">
        <f t="shared" si="273"/>
        <v>EMP-SM-R10-2018</v>
      </c>
      <c r="B1381" t="s">
        <v>1445</v>
      </c>
      <c r="C1381" t="str">
        <f t="shared" si="276"/>
        <v>N20614</v>
      </c>
      <c r="D1381" t="str">
        <f>VLOOKUP(C1381,Employee!$A$1:$B$1803,2,0)</f>
        <v>Mose Duran</v>
      </c>
      <c r="E1381" t="str">
        <f>VLOOKUP(MID(B1381,FIND(":",B1381,FIND(":",B1381)+1)+1,1),Employee!$C$1:$D$1803,2)</f>
        <v>Male</v>
      </c>
      <c r="F1381">
        <f t="shared" si="274"/>
        <v>43</v>
      </c>
      <c r="G1381">
        <f t="shared" si="275"/>
        <v>40</v>
      </c>
      <c r="H1381" t="str">
        <f t="shared" si="277"/>
        <v>R10</v>
      </c>
      <c r="I1381" t="str">
        <f>VLOOKUP(V1381,Guide!$B$12:$C$18,2,0)</f>
        <v>SM</v>
      </c>
      <c r="J1381" s="12" t="str">
        <f t="shared" si="278"/>
        <v>C3</v>
      </c>
      <c r="K1381" s="12">
        <v>32096</v>
      </c>
      <c r="L1381" s="12" t="str">
        <f t="shared" si="279"/>
        <v>Millennial</v>
      </c>
      <c r="M1381">
        <f t="shared" ca="1" si="280"/>
        <v>37</v>
      </c>
      <c r="N1381" s="12">
        <v>43311</v>
      </c>
      <c r="O1381" s="14">
        <f t="shared" ca="1" si="281"/>
        <v>6</v>
      </c>
      <c r="P1381" s="13">
        <v>252196</v>
      </c>
      <c r="Q1381" s="13" t="str">
        <f t="shared" ca="1" si="282"/>
        <v>5 - 10 Year</v>
      </c>
      <c r="R1381" s="3" t="str">
        <f t="shared" ca="1" si="285"/>
        <v>10%</v>
      </c>
      <c r="S1381" s="13">
        <f t="shared" ca="1" si="283"/>
        <v>25219.600000000002</v>
      </c>
      <c r="T1381" s="13">
        <f t="shared" ca="1" si="284"/>
        <v>226976.4</v>
      </c>
      <c r="U1381" t="str">
        <f>VLOOKUP(MID(B1381,G1381,F1381-G1381),Department!$A$1:$C$20,2,0)</f>
        <v>Marketing</v>
      </c>
      <c r="V1381" t="str">
        <f>VLOOKUP(U1381,Department!$B$1:$C$20,2,0)</f>
        <v>Sales and Marketing</v>
      </c>
      <c r="W1381" t="str">
        <f>VLOOKUP(MID(B1381,FIND(":",B1381,F1381+1)+1,2),Employee!$G$1:$H$8,2,0)</f>
        <v>United Kingdom</v>
      </c>
    </row>
    <row r="1382" spans="1:23" x14ac:dyDescent="0.35">
      <c r="A1382" t="str">
        <f t="shared" si="273"/>
        <v>EMP-OPR-R17-2018</v>
      </c>
      <c r="B1382" t="s">
        <v>1446</v>
      </c>
      <c r="C1382" t="str">
        <f t="shared" si="276"/>
        <v>N19791</v>
      </c>
      <c r="D1382" t="str">
        <f>VLOOKUP(C1382,Employee!$A$1:$B$1803,2,0)</f>
        <v>Jordan Hopkins</v>
      </c>
      <c r="E1382" t="str">
        <f>VLOOKUP(MID(B1382,FIND(":",B1382,FIND(":",B1382)+1)+1,1),Employee!$C$1:$D$1803,2)</f>
        <v>Male</v>
      </c>
      <c r="F1382">
        <f t="shared" si="274"/>
        <v>43</v>
      </c>
      <c r="G1382">
        <f t="shared" si="275"/>
        <v>40</v>
      </c>
      <c r="H1382" t="str">
        <f t="shared" si="277"/>
        <v>R17</v>
      </c>
      <c r="I1382" t="str">
        <f>VLOOKUP(V1382,Guide!$B$12:$C$18,2,0)</f>
        <v>OPR</v>
      </c>
      <c r="J1382" s="12" t="str">
        <f t="shared" si="278"/>
        <v>C3</v>
      </c>
      <c r="K1382" s="12">
        <v>28990</v>
      </c>
      <c r="L1382" s="12" t="str">
        <f t="shared" si="279"/>
        <v>Gen X</v>
      </c>
      <c r="M1382">
        <f t="shared" ca="1" si="280"/>
        <v>45</v>
      </c>
      <c r="N1382" s="12">
        <v>43122</v>
      </c>
      <c r="O1382" s="14">
        <f t="shared" ca="1" si="281"/>
        <v>7</v>
      </c>
      <c r="P1382" s="13">
        <v>289615</v>
      </c>
      <c r="Q1382" s="13" t="str">
        <f t="shared" ca="1" si="282"/>
        <v>5 - 10 Year</v>
      </c>
      <c r="R1382" s="3" t="str">
        <f t="shared" ca="1" si="285"/>
        <v>10%</v>
      </c>
      <c r="S1382" s="13">
        <f t="shared" ca="1" si="283"/>
        <v>28961.5</v>
      </c>
      <c r="T1382" s="13">
        <f t="shared" ca="1" si="284"/>
        <v>260653.5</v>
      </c>
      <c r="U1382" t="str">
        <f>VLOOKUP(MID(B1382,G1382,F1382-G1382),Department!$A$1:$C$20,2,0)</f>
        <v>Database Administrator</v>
      </c>
      <c r="V1382" t="str">
        <f>VLOOKUP(U1382,Department!$B$1:$C$20,2,0)</f>
        <v>Operation</v>
      </c>
      <c r="W1382" t="str">
        <f>VLOOKUP(MID(B1382,FIND(":",B1382,F1382+1)+1,2),Employee!$G$1:$H$8,2,0)</f>
        <v>United Kingdom</v>
      </c>
    </row>
    <row r="1383" spans="1:23" x14ac:dyDescent="0.35">
      <c r="A1383" t="str">
        <f t="shared" si="273"/>
        <v>EMP-ENG-R12-2015</v>
      </c>
      <c r="B1383" t="s">
        <v>1447</v>
      </c>
      <c r="C1383" t="str">
        <f t="shared" si="276"/>
        <v>N11947</v>
      </c>
      <c r="D1383" t="str">
        <f>VLOOKUP(C1383,Employee!$A$1:$B$1803,2,0)</f>
        <v>Antonio Flynn</v>
      </c>
      <c r="E1383" t="str">
        <f>VLOOKUP(MID(B1383,FIND(":",B1383,FIND(":",B1383)+1)+1,1),Employee!$C$1:$D$1803,2)</f>
        <v>Male</v>
      </c>
      <c r="F1383">
        <f t="shared" si="274"/>
        <v>43</v>
      </c>
      <c r="G1383">
        <f t="shared" si="275"/>
        <v>40</v>
      </c>
      <c r="H1383" t="str">
        <f t="shared" si="277"/>
        <v>R12</v>
      </c>
      <c r="I1383" t="str">
        <f>VLOOKUP(V1383,Guide!$B$12:$C$18,2,0)</f>
        <v>ENG</v>
      </c>
      <c r="J1383" s="12" t="str">
        <f t="shared" si="278"/>
        <v>C5</v>
      </c>
      <c r="K1383" s="12">
        <v>32770</v>
      </c>
      <c r="L1383" s="12" t="str">
        <f t="shared" si="279"/>
        <v>Millennial</v>
      </c>
      <c r="M1383">
        <f t="shared" ca="1" si="280"/>
        <v>35</v>
      </c>
      <c r="N1383" s="12">
        <v>42037</v>
      </c>
      <c r="O1383" s="14">
        <f t="shared" ca="1" si="281"/>
        <v>10</v>
      </c>
      <c r="P1383" s="13">
        <v>212997</v>
      </c>
      <c r="Q1383" s="13" t="str">
        <f t="shared" ca="1" si="282"/>
        <v>5 - 10 Year</v>
      </c>
      <c r="R1383" s="3" t="str">
        <f t="shared" ca="1" si="285"/>
        <v>10%</v>
      </c>
      <c r="S1383" s="13">
        <f t="shared" ca="1" si="283"/>
        <v>21299.7</v>
      </c>
      <c r="T1383" s="13">
        <f t="shared" ca="1" si="284"/>
        <v>191697.3</v>
      </c>
      <c r="U1383" t="str">
        <f>VLOOKUP(MID(B1383,G1383,F1383-G1383),Department!$A$1:$C$20,2,0)</f>
        <v>Data Analyst</v>
      </c>
      <c r="V1383" t="str">
        <f>VLOOKUP(U1383,Department!$B$1:$C$20,2,0)</f>
        <v>Engineering and Data</v>
      </c>
      <c r="W1383" t="str">
        <f>VLOOKUP(MID(B1383,FIND(":",B1383,F1383+1)+1,2),Employee!$G$1:$H$8,2,0)</f>
        <v>Germany</v>
      </c>
    </row>
    <row r="1384" spans="1:23" x14ac:dyDescent="0.35">
      <c r="A1384" t="str">
        <f t="shared" si="273"/>
        <v>EMP-ENG-R1-2014</v>
      </c>
      <c r="B1384" t="s">
        <v>1448</v>
      </c>
      <c r="C1384" t="str">
        <f t="shared" si="276"/>
        <v>N11672</v>
      </c>
      <c r="D1384" t="str">
        <f>VLOOKUP(C1384,Employee!$A$1:$B$1803,2,0)</f>
        <v>Raul Roberson</v>
      </c>
      <c r="E1384" t="str">
        <f>VLOOKUP(MID(B1384,FIND(":",B1384,FIND(":",B1384)+1)+1,1),Employee!$C$1:$D$1803,2)</f>
        <v>Male</v>
      </c>
      <c r="F1384">
        <f t="shared" si="274"/>
        <v>42</v>
      </c>
      <c r="G1384">
        <f t="shared" si="275"/>
        <v>40</v>
      </c>
      <c r="H1384" t="str">
        <f t="shared" si="277"/>
        <v>R1</v>
      </c>
      <c r="I1384" t="str">
        <f>VLOOKUP(V1384,Guide!$B$12:$C$18,2,0)</f>
        <v>ENG</v>
      </c>
      <c r="J1384" s="12" t="str">
        <f t="shared" si="278"/>
        <v>C5</v>
      </c>
      <c r="K1384" s="12">
        <v>30317</v>
      </c>
      <c r="L1384" s="12" t="str">
        <f t="shared" si="279"/>
        <v>Millennial</v>
      </c>
      <c r="M1384">
        <f t="shared" ca="1" si="280"/>
        <v>42</v>
      </c>
      <c r="N1384" s="12">
        <v>41988</v>
      </c>
      <c r="O1384" s="14">
        <f t="shared" ca="1" si="281"/>
        <v>10</v>
      </c>
      <c r="P1384" s="13">
        <v>225454</v>
      </c>
      <c r="Q1384" s="13" t="str">
        <f t="shared" ca="1" si="282"/>
        <v>5 - 10 Year</v>
      </c>
      <c r="R1384" s="3" t="str">
        <f t="shared" ca="1" si="285"/>
        <v>10%</v>
      </c>
      <c r="S1384" s="13">
        <f t="shared" ca="1" si="283"/>
        <v>22545.4</v>
      </c>
      <c r="T1384" s="13">
        <f t="shared" ca="1" si="284"/>
        <v>202908.6</v>
      </c>
      <c r="U1384" t="str">
        <f>VLOOKUP(MID(B1384,G1384,F1384-G1384),Department!$A$1:$C$20,2,0)</f>
        <v>BackEnd Developer</v>
      </c>
      <c r="V1384" t="str">
        <f>VLOOKUP(U1384,Department!$B$1:$C$20,2,0)</f>
        <v>Engineering and Data</v>
      </c>
      <c r="W1384" t="str">
        <f>VLOOKUP(MID(B1384,FIND(":",B1384,F1384+1)+1,2),Employee!$G$1:$H$8,2,0)</f>
        <v>Germany</v>
      </c>
    </row>
    <row r="1385" spans="1:23" x14ac:dyDescent="0.35">
      <c r="A1385" t="str">
        <f t="shared" si="273"/>
        <v>EMP-ENG-R7-2018</v>
      </c>
      <c r="B1385" t="s">
        <v>1449</v>
      </c>
      <c r="C1385" t="str">
        <f t="shared" si="276"/>
        <v>N21133</v>
      </c>
      <c r="D1385" t="str">
        <f>VLOOKUP(C1385,Employee!$A$1:$B$1803,2,0)</f>
        <v>Terrie Curry</v>
      </c>
      <c r="E1385" t="str">
        <f>VLOOKUP(MID(B1385,FIND(":",B1385,FIND(":",B1385)+1)+1,1),Employee!$C$1:$D$1803,2)</f>
        <v>Female</v>
      </c>
      <c r="F1385">
        <f t="shared" si="274"/>
        <v>42</v>
      </c>
      <c r="G1385">
        <f t="shared" si="275"/>
        <v>40</v>
      </c>
      <c r="H1385" t="str">
        <f t="shared" si="277"/>
        <v>R7</v>
      </c>
      <c r="I1385" t="str">
        <f>VLOOKUP(V1385,Guide!$B$12:$C$18,2,0)</f>
        <v>ENG</v>
      </c>
      <c r="J1385" s="12" t="str">
        <f t="shared" si="278"/>
        <v>C2</v>
      </c>
      <c r="K1385" s="12">
        <v>32506</v>
      </c>
      <c r="L1385" s="12" t="str">
        <f t="shared" si="279"/>
        <v>Millennial</v>
      </c>
      <c r="M1385">
        <f t="shared" ca="1" si="280"/>
        <v>36</v>
      </c>
      <c r="N1385" s="12">
        <v>43426</v>
      </c>
      <c r="O1385" s="14">
        <f t="shared" ca="1" si="281"/>
        <v>6</v>
      </c>
      <c r="P1385" s="13">
        <v>175612</v>
      </c>
      <c r="Q1385" s="13" t="str">
        <f t="shared" ca="1" si="282"/>
        <v>5 - 10 Year</v>
      </c>
      <c r="R1385" s="3" t="str">
        <f t="shared" ca="1" si="285"/>
        <v>10%</v>
      </c>
      <c r="S1385" s="13">
        <f t="shared" ca="1" si="283"/>
        <v>17561.2</v>
      </c>
      <c r="T1385" s="13">
        <f t="shared" ca="1" si="284"/>
        <v>158050.79999999999</v>
      </c>
      <c r="U1385" t="str">
        <f>VLOOKUP(MID(B1385,G1385,F1385-G1385),Department!$A$1:$C$20,2,0)</f>
        <v>AI Engineer</v>
      </c>
      <c r="V1385" t="str">
        <f>VLOOKUP(U1385,Department!$B$1:$C$20,2,0)</f>
        <v>Engineering and Data</v>
      </c>
      <c r="W1385" t="str">
        <f>VLOOKUP(MID(B1385,FIND(":",B1385,F1385+1)+1,2),Employee!$G$1:$H$8,2,0)</f>
        <v>Canada</v>
      </c>
    </row>
    <row r="1386" spans="1:23" x14ac:dyDescent="0.35">
      <c r="A1386" t="str">
        <f t="shared" si="273"/>
        <v>EMP-PM-R6-2014</v>
      </c>
      <c r="B1386" t="s">
        <v>1450</v>
      </c>
      <c r="C1386" t="str">
        <f t="shared" si="276"/>
        <v>N6473</v>
      </c>
      <c r="D1386" t="str">
        <f>VLOOKUP(C1386,Employee!$A$1:$B$1803,2,0)</f>
        <v>Gabriel Foley</v>
      </c>
      <c r="E1386" t="str">
        <f>VLOOKUP(MID(B1386,FIND(":",B1386,FIND(":",B1386)+1)+1,1),Employee!$C$1:$D$1803,2)</f>
        <v>Male</v>
      </c>
      <c r="F1386">
        <f t="shared" si="274"/>
        <v>41</v>
      </c>
      <c r="G1386">
        <f t="shared" si="275"/>
        <v>39</v>
      </c>
      <c r="H1386" t="str">
        <f t="shared" si="277"/>
        <v>R6</v>
      </c>
      <c r="I1386" t="str">
        <f>VLOOKUP(V1386,Guide!$B$12:$C$18,2,0)</f>
        <v>PM</v>
      </c>
      <c r="J1386" s="12" t="str">
        <f t="shared" si="278"/>
        <v>C6</v>
      </c>
      <c r="K1386" s="12">
        <v>31932</v>
      </c>
      <c r="L1386" s="12" t="str">
        <f t="shared" si="279"/>
        <v>Millennial</v>
      </c>
      <c r="M1386">
        <f t="shared" ca="1" si="280"/>
        <v>37</v>
      </c>
      <c r="N1386" s="12">
        <v>41913</v>
      </c>
      <c r="O1386" s="14">
        <f t="shared" ca="1" si="281"/>
        <v>10</v>
      </c>
      <c r="P1386" s="13">
        <v>99509</v>
      </c>
      <c r="Q1386" s="13" t="str">
        <f t="shared" ca="1" si="282"/>
        <v>5 - 10 Year</v>
      </c>
      <c r="R1386" s="3" t="str">
        <f t="shared" ca="1" si="285"/>
        <v>10%</v>
      </c>
      <c r="S1386" s="13">
        <f t="shared" ca="1" si="283"/>
        <v>9950.9000000000015</v>
      </c>
      <c r="T1386" s="13">
        <f t="shared" ca="1" si="284"/>
        <v>89558.1</v>
      </c>
      <c r="U1386" t="str">
        <f>VLOOKUP(MID(B1386,G1386,F1386-G1386),Department!$A$1:$C$20,2,0)</f>
        <v>UI/UX</v>
      </c>
      <c r="V1386" t="str">
        <f>VLOOKUP(U1386,Department!$B$1:$C$20,2,0)</f>
        <v>Product Management</v>
      </c>
      <c r="W1386" t="str">
        <f>VLOOKUP(MID(B1386,FIND(":",B1386,F1386+1)+1,2),Employee!$G$1:$H$8,2,0)</f>
        <v>France</v>
      </c>
    </row>
    <row r="1387" spans="1:23" x14ac:dyDescent="0.35">
      <c r="A1387" t="str">
        <f t="shared" si="273"/>
        <v>EMP-OPR-R8-2014</v>
      </c>
      <c r="B1387" t="s">
        <v>1451</v>
      </c>
      <c r="C1387" t="str">
        <f t="shared" si="276"/>
        <v>N11248</v>
      </c>
      <c r="D1387" t="str">
        <f>VLOOKUP(C1387,Employee!$A$1:$B$1803,2,0)</f>
        <v>Damon Villanueva</v>
      </c>
      <c r="E1387" t="str">
        <f>VLOOKUP(MID(B1387,FIND(":",B1387,FIND(":",B1387)+1)+1,1),Employee!$C$1:$D$1803,2)</f>
        <v>Male</v>
      </c>
      <c r="F1387">
        <f t="shared" si="274"/>
        <v>42</v>
      </c>
      <c r="G1387">
        <f t="shared" si="275"/>
        <v>40</v>
      </c>
      <c r="H1387" t="str">
        <f t="shared" si="277"/>
        <v>R8</v>
      </c>
      <c r="I1387" t="str">
        <f>VLOOKUP(V1387,Guide!$B$12:$C$18,2,0)</f>
        <v>OPR</v>
      </c>
      <c r="J1387" s="12" t="str">
        <f t="shared" si="278"/>
        <v>C4</v>
      </c>
      <c r="K1387" s="12">
        <v>30293</v>
      </c>
      <c r="L1387" s="12" t="str">
        <f t="shared" si="279"/>
        <v>Millennial</v>
      </c>
      <c r="M1387">
        <f t="shared" ca="1" si="280"/>
        <v>42</v>
      </c>
      <c r="N1387" s="12">
        <v>41918</v>
      </c>
      <c r="O1387" s="14">
        <f t="shared" ca="1" si="281"/>
        <v>10</v>
      </c>
      <c r="P1387" s="13">
        <v>119386</v>
      </c>
      <c r="Q1387" s="13" t="str">
        <f t="shared" ca="1" si="282"/>
        <v>5 - 10 Year</v>
      </c>
      <c r="R1387" s="3" t="str">
        <f t="shared" ca="1" si="285"/>
        <v>10%</v>
      </c>
      <c r="S1387" s="13">
        <f t="shared" ca="1" si="283"/>
        <v>11938.6</v>
      </c>
      <c r="T1387" s="13">
        <f t="shared" ca="1" si="284"/>
        <v>107447.4</v>
      </c>
      <c r="U1387" t="str">
        <f>VLOOKUP(MID(B1387,G1387,F1387-G1387),Department!$A$1:$C$20,2,0)</f>
        <v>DevOps Engineer</v>
      </c>
      <c r="V1387" t="str">
        <f>VLOOKUP(U1387,Department!$B$1:$C$20,2,0)</f>
        <v>Operation</v>
      </c>
      <c r="W1387" t="str">
        <f>VLOOKUP(MID(B1387,FIND(":",B1387,F1387+1)+1,2),Employee!$G$1:$H$8,2,0)</f>
        <v>Australia</v>
      </c>
    </row>
    <row r="1388" spans="1:23" x14ac:dyDescent="0.35">
      <c r="A1388" t="str">
        <f t="shared" si="273"/>
        <v>EMP-ENG-R13-2014</v>
      </c>
      <c r="B1388" t="s">
        <v>1452</v>
      </c>
      <c r="C1388" t="str">
        <f t="shared" si="276"/>
        <v>N10974</v>
      </c>
      <c r="D1388" t="str">
        <f>VLOOKUP(C1388,Employee!$A$1:$B$1803,2,0)</f>
        <v>Jamison Lam</v>
      </c>
      <c r="E1388" t="str">
        <f>VLOOKUP(MID(B1388,FIND(":",B1388,FIND(":",B1388)+1)+1,1),Employee!$C$1:$D$1803,2)</f>
        <v>Male</v>
      </c>
      <c r="F1388">
        <f t="shared" si="274"/>
        <v>43</v>
      </c>
      <c r="G1388">
        <f t="shared" si="275"/>
        <v>40</v>
      </c>
      <c r="H1388" t="str">
        <f t="shared" si="277"/>
        <v>R13</v>
      </c>
      <c r="I1388" t="str">
        <f>VLOOKUP(V1388,Guide!$B$12:$C$18,2,0)</f>
        <v>ENG</v>
      </c>
      <c r="J1388" s="12" t="str">
        <f t="shared" si="278"/>
        <v>C6</v>
      </c>
      <c r="K1388" s="12">
        <v>31657</v>
      </c>
      <c r="L1388" s="12" t="str">
        <f t="shared" si="279"/>
        <v>Millennial</v>
      </c>
      <c r="M1388">
        <f t="shared" ca="1" si="280"/>
        <v>38</v>
      </c>
      <c r="N1388" s="12">
        <v>41869</v>
      </c>
      <c r="O1388" s="14">
        <f t="shared" ca="1" si="281"/>
        <v>10</v>
      </c>
      <c r="P1388" s="13">
        <v>115710</v>
      </c>
      <c r="Q1388" s="13" t="str">
        <f t="shared" ca="1" si="282"/>
        <v>5 - 10 Year</v>
      </c>
      <c r="R1388" s="3" t="str">
        <f t="shared" ca="1" si="285"/>
        <v>10%</v>
      </c>
      <c r="S1388" s="13">
        <f t="shared" ca="1" si="283"/>
        <v>11571</v>
      </c>
      <c r="T1388" s="13">
        <f t="shared" ca="1" si="284"/>
        <v>104139</v>
      </c>
      <c r="U1388" t="str">
        <f>VLOOKUP(MID(B1388,G1388,F1388-G1388),Department!$A$1:$C$20,2,0)</f>
        <v>Data Engineer</v>
      </c>
      <c r="V1388" t="str">
        <f>VLOOKUP(U1388,Department!$B$1:$C$20,2,0)</f>
        <v>Engineering and Data</v>
      </c>
      <c r="W1388" t="str">
        <f>VLOOKUP(MID(B1388,FIND(":",B1388,F1388+1)+1,2),Employee!$G$1:$H$8,2,0)</f>
        <v>France</v>
      </c>
    </row>
    <row r="1389" spans="1:23" x14ac:dyDescent="0.35">
      <c r="A1389" t="str">
        <f t="shared" si="273"/>
        <v>EMP-SM-R10-2017</v>
      </c>
      <c r="B1389" t="s">
        <v>1453</v>
      </c>
      <c r="C1389" t="str">
        <f t="shared" si="276"/>
        <v>N18269</v>
      </c>
      <c r="D1389" t="str">
        <f>VLOOKUP(C1389,Employee!$A$1:$B$1803,2,0)</f>
        <v>Marisol Greer</v>
      </c>
      <c r="E1389" t="str">
        <f>VLOOKUP(MID(B1389,FIND(":",B1389,FIND(":",B1389)+1)+1,1),Employee!$C$1:$D$1803,2)</f>
        <v>Female</v>
      </c>
      <c r="F1389">
        <f t="shared" si="274"/>
        <v>43</v>
      </c>
      <c r="G1389">
        <f t="shared" si="275"/>
        <v>40</v>
      </c>
      <c r="H1389" t="str">
        <f t="shared" si="277"/>
        <v>R10</v>
      </c>
      <c r="I1389" t="str">
        <f>VLOOKUP(V1389,Guide!$B$12:$C$18,2,0)</f>
        <v>SM</v>
      </c>
      <c r="J1389" s="12" t="str">
        <f t="shared" si="278"/>
        <v>C5</v>
      </c>
      <c r="K1389" s="12">
        <v>31821</v>
      </c>
      <c r="L1389" s="12" t="str">
        <f t="shared" si="279"/>
        <v>Millennial</v>
      </c>
      <c r="M1389">
        <f t="shared" ca="1" si="280"/>
        <v>38</v>
      </c>
      <c r="N1389" s="12">
        <v>42891</v>
      </c>
      <c r="O1389" s="14">
        <f t="shared" ca="1" si="281"/>
        <v>7</v>
      </c>
      <c r="P1389" s="13">
        <v>169716</v>
      </c>
      <c r="Q1389" s="13" t="str">
        <f t="shared" ca="1" si="282"/>
        <v>5 - 10 Year</v>
      </c>
      <c r="R1389" s="3" t="str">
        <f t="shared" ca="1" si="285"/>
        <v>10%</v>
      </c>
      <c r="S1389" s="13">
        <f t="shared" ca="1" si="283"/>
        <v>16971.600000000002</v>
      </c>
      <c r="T1389" s="13">
        <f t="shared" ca="1" si="284"/>
        <v>152744.4</v>
      </c>
      <c r="U1389" t="str">
        <f>VLOOKUP(MID(B1389,G1389,F1389-G1389),Department!$A$1:$C$20,2,0)</f>
        <v>Marketing</v>
      </c>
      <c r="V1389" t="str">
        <f>VLOOKUP(U1389,Department!$B$1:$C$20,2,0)</f>
        <v>Sales and Marketing</v>
      </c>
      <c r="W1389" t="str">
        <f>VLOOKUP(MID(B1389,FIND(":",B1389,F1389+1)+1,2),Employee!$G$1:$H$8,2,0)</f>
        <v>Germany</v>
      </c>
    </row>
    <row r="1390" spans="1:23" x14ac:dyDescent="0.35">
      <c r="A1390" t="str">
        <f t="shared" si="273"/>
        <v>EMP-PM-R14-2017</v>
      </c>
      <c r="B1390" t="s">
        <v>1454</v>
      </c>
      <c r="C1390" t="str">
        <f t="shared" si="276"/>
        <v>N19068</v>
      </c>
      <c r="D1390" t="str">
        <f>VLOOKUP(C1390,Employee!$A$1:$B$1803,2,0)</f>
        <v>Darron Moore</v>
      </c>
      <c r="E1390" t="str">
        <f>VLOOKUP(MID(B1390,FIND(":",B1390,FIND(":",B1390)+1)+1,1),Employee!$C$1:$D$1803,2)</f>
        <v>Male</v>
      </c>
      <c r="F1390">
        <f t="shared" si="274"/>
        <v>43</v>
      </c>
      <c r="G1390">
        <f t="shared" si="275"/>
        <v>40</v>
      </c>
      <c r="H1390" t="str">
        <f t="shared" si="277"/>
        <v>R14</v>
      </c>
      <c r="I1390" t="str">
        <f>VLOOKUP(V1390,Guide!$B$12:$C$18,2,0)</f>
        <v>PM</v>
      </c>
      <c r="J1390" s="12" t="str">
        <f t="shared" si="278"/>
        <v>C3</v>
      </c>
      <c r="K1390" s="12">
        <v>34190</v>
      </c>
      <c r="L1390" s="12" t="str">
        <f t="shared" si="279"/>
        <v>Millennial</v>
      </c>
      <c r="M1390">
        <f t="shared" ca="1" si="280"/>
        <v>31</v>
      </c>
      <c r="N1390" s="12">
        <v>43003</v>
      </c>
      <c r="O1390" s="14">
        <f t="shared" ca="1" si="281"/>
        <v>7</v>
      </c>
      <c r="P1390" s="13">
        <v>208169</v>
      </c>
      <c r="Q1390" s="13" t="str">
        <f t="shared" ca="1" si="282"/>
        <v>5 - 10 Year</v>
      </c>
      <c r="R1390" s="3" t="str">
        <f t="shared" ca="1" si="285"/>
        <v>10%</v>
      </c>
      <c r="S1390" s="13">
        <f t="shared" ca="1" si="283"/>
        <v>20816.900000000001</v>
      </c>
      <c r="T1390" s="13">
        <f t="shared" ca="1" si="284"/>
        <v>187352.1</v>
      </c>
      <c r="U1390" t="str">
        <f>VLOOKUP(MID(B1390,G1390,F1390-G1390),Department!$A$1:$C$20,2,0)</f>
        <v>SEO Specialist</v>
      </c>
      <c r="V1390" t="str">
        <f>VLOOKUP(U1390,Department!$B$1:$C$20,2,0)</f>
        <v>Product Management</v>
      </c>
      <c r="W1390" t="str">
        <f>VLOOKUP(MID(B1390,FIND(":",B1390,F1390+1)+1,2),Employee!$G$1:$H$8,2,0)</f>
        <v>United Kingdom</v>
      </c>
    </row>
    <row r="1391" spans="1:23" x14ac:dyDescent="0.35">
      <c r="A1391" t="str">
        <f t="shared" si="273"/>
        <v>EMP-SM-R9-2014</v>
      </c>
      <c r="B1391" t="s">
        <v>1455</v>
      </c>
      <c r="C1391" t="str">
        <f t="shared" si="276"/>
        <v>N11298</v>
      </c>
      <c r="D1391" t="str">
        <f>VLOOKUP(C1391,Employee!$A$1:$B$1803,2,0)</f>
        <v>Erich Carroll</v>
      </c>
      <c r="E1391" t="str">
        <f>VLOOKUP(MID(B1391,FIND(":",B1391,FIND(":",B1391)+1)+1,1),Employee!$C$1:$D$1803,2)</f>
        <v>Male</v>
      </c>
      <c r="F1391">
        <f t="shared" si="274"/>
        <v>42</v>
      </c>
      <c r="G1391">
        <f t="shared" si="275"/>
        <v>40</v>
      </c>
      <c r="H1391" t="str">
        <f t="shared" si="277"/>
        <v>R9</v>
      </c>
      <c r="I1391" t="str">
        <f>VLOOKUP(V1391,Guide!$B$12:$C$18,2,0)</f>
        <v>SM</v>
      </c>
      <c r="J1391" s="12" t="str">
        <f t="shared" si="278"/>
        <v>C2</v>
      </c>
      <c r="K1391" s="12">
        <v>32526</v>
      </c>
      <c r="L1391" s="12" t="str">
        <f t="shared" si="279"/>
        <v>Millennial</v>
      </c>
      <c r="M1391">
        <f t="shared" ca="1" si="280"/>
        <v>36</v>
      </c>
      <c r="N1391" s="12">
        <v>41925</v>
      </c>
      <c r="O1391" s="14">
        <f t="shared" ca="1" si="281"/>
        <v>10</v>
      </c>
      <c r="P1391" s="13">
        <v>369749</v>
      </c>
      <c r="Q1391" s="13" t="str">
        <f t="shared" ca="1" si="282"/>
        <v>5 - 10 Year</v>
      </c>
      <c r="R1391" s="3" t="str">
        <f t="shared" ca="1" si="285"/>
        <v>10%</v>
      </c>
      <c r="S1391" s="13">
        <f t="shared" ca="1" si="283"/>
        <v>36974.9</v>
      </c>
      <c r="T1391" s="13">
        <f t="shared" ca="1" si="284"/>
        <v>332774.09999999998</v>
      </c>
      <c r="U1391" t="str">
        <f>VLOOKUP(MID(B1391,G1391,F1391-G1391),Department!$A$1:$C$20,2,0)</f>
        <v xml:space="preserve">Presales </v>
      </c>
      <c r="V1391" t="str">
        <f>VLOOKUP(U1391,Department!$B$1:$C$20,2,0)</f>
        <v>Sales and Marketing</v>
      </c>
      <c r="W1391" t="str">
        <f>VLOOKUP(MID(B1391,FIND(":",B1391,F1391+1)+1,2),Employee!$G$1:$H$8,2,0)</f>
        <v>Canada</v>
      </c>
    </row>
    <row r="1392" spans="1:23" x14ac:dyDescent="0.35">
      <c r="A1392" t="str">
        <f t="shared" si="273"/>
        <v>EMP-PM-R6-2018</v>
      </c>
      <c r="B1392" t="s">
        <v>1456</v>
      </c>
      <c r="C1392" t="str">
        <f t="shared" si="276"/>
        <v>N20645</v>
      </c>
      <c r="D1392" t="str">
        <f>VLOOKUP(C1392,Employee!$A$1:$B$1803,2,0)</f>
        <v>Evangeline Mata</v>
      </c>
      <c r="E1392" t="str">
        <f>VLOOKUP(MID(B1392,FIND(":",B1392,FIND(":",B1392)+1)+1,1),Employee!$C$1:$D$1803,2)</f>
        <v>Female</v>
      </c>
      <c r="F1392">
        <f t="shared" si="274"/>
        <v>42</v>
      </c>
      <c r="G1392">
        <f t="shared" si="275"/>
        <v>40</v>
      </c>
      <c r="H1392" t="str">
        <f t="shared" si="277"/>
        <v>R6</v>
      </c>
      <c r="I1392" t="str">
        <f>VLOOKUP(V1392,Guide!$B$12:$C$18,2,0)</f>
        <v>PM</v>
      </c>
      <c r="J1392" s="12" t="str">
        <f t="shared" si="278"/>
        <v>C3</v>
      </c>
      <c r="K1392" s="12">
        <v>33937</v>
      </c>
      <c r="L1392" s="12" t="str">
        <f t="shared" si="279"/>
        <v>Millennial</v>
      </c>
      <c r="M1392">
        <f t="shared" ca="1" si="280"/>
        <v>32</v>
      </c>
      <c r="N1392" s="12">
        <v>43318</v>
      </c>
      <c r="O1392" s="14">
        <f t="shared" ca="1" si="281"/>
        <v>6</v>
      </c>
      <c r="P1392" s="13">
        <v>122829</v>
      </c>
      <c r="Q1392" s="13" t="str">
        <f t="shared" ca="1" si="282"/>
        <v>5 - 10 Year</v>
      </c>
      <c r="R1392" s="3" t="str">
        <f t="shared" ca="1" si="285"/>
        <v>10%</v>
      </c>
      <c r="S1392" s="13">
        <f t="shared" ca="1" si="283"/>
        <v>12282.900000000001</v>
      </c>
      <c r="T1392" s="13">
        <f t="shared" ca="1" si="284"/>
        <v>110546.1</v>
      </c>
      <c r="U1392" t="str">
        <f>VLOOKUP(MID(B1392,G1392,F1392-G1392),Department!$A$1:$C$20,2,0)</f>
        <v>UI/UX</v>
      </c>
      <c r="V1392" t="str">
        <f>VLOOKUP(U1392,Department!$B$1:$C$20,2,0)</f>
        <v>Product Management</v>
      </c>
      <c r="W1392" t="str">
        <f>VLOOKUP(MID(B1392,FIND(":",B1392,F1392+1)+1,2),Employee!$G$1:$H$8,2,0)</f>
        <v>United Kingdom</v>
      </c>
    </row>
    <row r="1393" spans="1:23" x14ac:dyDescent="0.35">
      <c r="A1393" t="str">
        <f t="shared" si="273"/>
        <v>EMP-ENG-R13-2019</v>
      </c>
      <c r="B1393" t="s">
        <v>1457</v>
      </c>
      <c r="C1393" t="str">
        <f t="shared" si="276"/>
        <v>N22171</v>
      </c>
      <c r="D1393" t="str">
        <f>VLOOKUP(C1393,Employee!$A$1:$B$1803,2,0)</f>
        <v>Karl Cherry</v>
      </c>
      <c r="E1393" t="str">
        <f>VLOOKUP(MID(B1393,FIND(":",B1393,FIND(":",B1393)+1)+1,1),Employee!$C$1:$D$1803,2)</f>
        <v>Male</v>
      </c>
      <c r="F1393">
        <f t="shared" si="274"/>
        <v>43</v>
      </c>
      <c r="G1393">
        <f t="shared" si="275"/>
        <v>40</v>
      </c>
      <c r="H1393" t="str">
        <f t="shared" si="277"/>
        <v>R13</v>
      </c>
      <c r="I1393" t="str">
        <f>VLOOKUP(V1393,Guide!$B$12:$C$18,2,0)</f>
        <v>ENG</v>
      </c>
      <c r="J1393" s="12" t="str">
        <f t="shared" si="278"/>
        <v>C4</v>
      </c>
      <c r="K1393" s="12">
        <v>32794</v>
      </c>
      <c r="L1393" s="12" t="str">
        <f t="shared" si="279"/>
        <v>Millennial</v>
      </c>
      <c r="M1393">
        <f t="shared" ca="1" si="280"/>
        <v>35</v>
      </c>
      <c r="N1393" s="12">
        <v>43657</v>
      </c>
      <c r="O1393" s="14">
        <f t="shared" ca="1" si="281"/>
        <v>5</v>
      </c>
      <c r="P1393" s="13">
        <v>128950</v>
      </c>
      <c r="Q1393" s="13" t="str">
        <f t="shared" ca="1" si="282"/>
        <v>5 - 10 Year</v>
      </c>
      <c r="R1393" s="3" t="str">
        <f t="shared" ca="1" si="285"/>
        <v>10%</v>
      </c>
      <c r="S1393" s="13">
        <f t="shared" ca="1" si="283"/>
        <v>12895</v>
      </c>
      <c r="T1393" s="13">
        <f t="shared" ca="1" si="284"/>
        <v>116055</v>
      </c>
      <c r="U1393" t="str">
        <f>VLOOKUP(MID(B1393,G1393,F1393-G1393),Department!$A$1:$C$20,2,0)</f>
        <v>Data Engineer</v>
      </c>
      <c r="V1393" t="str">
        <f>VLOOKUP(U1393,Department!$B$1:$C$20,2,0)</f>
        <v>Engineering and Data</v>
      </c>
      <c r="W1393" t="str">
        <f>VLOOKUP(MID(B1393,FIND(":",B1393,F1393+1)+1,2),Employee!$G$1:$H$8,2,0)</f>
        <v>Australia</v>
      </c>
    </row>
    <row r="1394" spans="1:23" x14ac:dyDescent="0.35">
      <c r="A1394" t="str">
        <f t="shared" si="273"/>
        <v>EMP-ENG-R12-2017</v>
      </c>
      <c r="B1394" t="s">
        <v>1458</v>
      </c>
      <c r="C1394" t="str">
        <f t="shared" si="276"/>
        <v>N19435</v>
      </c>
      <c r="D1394" t="str">
        <f>VLOOKUP(C1394,Employee!$A$1:$B$1803,2,0)</f>
        <v>Eduardo Dixon</v>
      </c>
      <c r="E1394" t="str">
        <f>VLOOKUP(MID(B1394,FIND(":",B1394,FIND(":",B1394)+1)+1,1),Employee!$C$1:$D$1803,2)</f>
        <v>Male</v>
      </c>
      <c r="F1394">
        <f t="shared" si="274"/>
        <v>43</v>
      </c>
      <c r="G1394">
        <f t="shared" si="275"/>
        <v>40</v>
      </c>
      <c r="H1394" t="str">
        <f t="shared" si="277"/>
        <v>R12</v>
      </c>
      <c r="I1394" t="str">
        <f>VLOOKUP(V1394,Guide!$B$12:$C$18,2,0)</f>
        <v>ENG</v>
      </c>
      <c r="J1394" s="12" t="str">
        <f t="shared" si="278"/>
        <v>C5</v>
      </c>
      <c r="K1394" s="12">
        <v>31284</v>
      </c>
      <c r="L1394" s="12" t="str">
        <f t="shared" si="279"/>
        <v>Millennial</v>
      </c>
      <c r="M1394">
        <f t="shared" ca="1" si="280"/>
        <v>39</v>
      </c>
      <c r="N1394" s="12">
        <v>43041</v>
      </c>
      <c r="O1394" s="14">
        <f t="shared" ca="1" si="281"/>
        <v>7</v>
      </c>
      <c r="P1394" s="13">
        <v>136342</v>
      </c>
      <c r="Q1394" s="13" t="str">
        <f t="shared" ca="1" si="282"/>
        <v>5 - 10 Year</v>
      </c>
      <c r="R1394" s="3" t="str">
        <f t="shared" ca="1" si="285"/>
        <v>10%</v>
      </c>
      <c r="S1394" s="13">
        <f t="shared" ca="1" si="283"/>
        <v>13634.2</v>
      </c>
      <c r="T1394" s="13">
        <f t="shared" ca="1" si="284"/>
        <v>122707.8</v>
      </c>
      <c r="U1394" t="str">
        <f>VLOOKUP(MID(B1394,G1394,F1394-G1394),Department!$A$1:$C$20,2,0)</f>
        <v>Data Analyst</v>
      </c>
      <c r="V1394" t="str">
        <f>VLOOKUP(U1394,Department!$B$1:$C$20,2,0)</f>
        <v>Engineering and Data</v>
      </c>
      <c r="W1394" t="str">
        <f>VLOOKUP(MID(B1394,FIND(":",B1394,F1394+1)+1,2),Employee!$G$1:$H$8,2,0)</f>
        <v>Germany</v>
      </c>
    </row>
    <row r="1395" spans="1:23" x14ac:dyDescent="0.35">
      <c r="A1395" t="str">
        <f t="shared" si="273"/>
        <v>EMP-OPR-R16-2019</v>
      </c>
      <c r="B1395" t="s">
        <v>1459</v>
      </c>
      <c r="C1395" t="str">
        <f t="shared" si="276"/>
        <v>N21822</v>
      </c>
      <c r="D1395" t="str">
        <f>VLOOKUP(C1395,Employee!$A$1:$B$1803,2,0)</f>
        <v>Anibal Velazquez</v>
      </c>
      <c r="E1395" t="str">
        <f>VLOOKUP(MID(B1395,FIND(":",B1395,FIND(":",B1395)+1)+1,1),Employee!$C$1:$D$1803,2)</f>
        <v>Male</v>
      </c>
      <c r="F1395">
        <f t="shared" si="274"/>
        <v>43</v>
      </c>
      <c r="G1395">
        <f t="shared" si="275"/>
        <v>40</v>
      </c>
      <c r="H1395" t="str">
        <f t="shared" si="277"/>
        <v>R16</v>
      </c>
      <c r="I1395" t="str">
        <f>VLOOKUP(V1395,Guide!$B$12:$C$18,2,0)</f>
        <v>OPR</v>
      </c>
      <c r="J1395" s="12" t="str">
        <f t="shared" si="278"/>
        <v>C3</v>
      </c>
      <c r="K1395" s="12">
        <v>33008</v>
      </c>
      <c r="L1395" s="12" t="str">
        <f t="shared" si="279"/>
        <v>Millennial</v>
      </c>
      <c r="M1395">
        <f t="shared" ca="1" si="280"/>
        <v>34</v>
      </c>
      <c r="N1395" s="12">
        <v>43598</v>
      </c>
      <c r="O1395" s="14">
        <f t="shared" ca="1" si="281"/>
        <v>5</v>
      </c>
      <c r="P1395" s="13">
        <v>195366</v>
      </c>
      <c r="Q1395" s="13" t="str">
        <f t="shared" ca="1" si="282"/>
        <v>5 - 10 Year</v>
      </c>
      <c r="R1395" s="3" t="str">
        <f t="shared" ca="1" si="285"/>
        <v>10%</v>
      </c>
      <c r="S1395" s="13">
        <f t="shared" ca="1" si="283"/>
        <v>19536.600000000002</v>
      </c>
      <c r="T1395" s="13">
        <f t="shared" ca="1" si="284"/>
        <v>175829.4</v>
      </c>
      <c r="U1395" t="str">
        <f>VLOOKUP(MID(B1395,G1395,F1395-G1395),Department!$A$1:$C$20,2,0)</f>
        <v>IT Support</v>
      </c>
      <c r="V1395" t="str">
        <f>VLOOKUP(U1395,Department!$B$1:$C$20,2,0)</f>
        <v>Operation</v>
      </c>
      <c r="W1395" t="str">
        <f>VLOOKUP(MID(B1395,FIND(":",B1395,F1395+1)+1,2),Employee!$G$1:$H$8,2,0)</f>
        <v>United Kingdom</v>
      </c>
    </row>
    <row r="1396" spans="1:23" x14ac:dyDescent="0.35">
      <c r="A1396" t="str">
        <f t="shared" si="273"/>
        <v>EMP-ENG-R3-2018</v>
      </c>
      <c r="B1396" t="s">
        <v>1460</v>
      </c>
      <c r="C1396" t="str">
        <f t="shared" si="276"/>
        <v>N20697</v>
      </c>
      <c r="D1396" t="str">
        <f>VLOOKUP(C1396,Employee!$A$1:$B$1803,2,0)</f>
        <v>Bo Vance</v>
      </c>
      <c r="E1396" t="str">
        <f>VLOOKUP(MID(B1396,FIND(":",B1396,FIND(":",B1396)+1)+1,1),Employee!$C$1:$D$1803,2)</f>
        <v>Male</v>
      </c>
      <c r="F1396">
        <f t="shared" si="274"/>
        <v>42</v>
      </c>
      <c r="G1396">
        <f t="shared" si="275"/>
        <v>40</v>
      </c>
      <c r="H1396" t="str">
        <f t="shared" si="277"/>
        <v>R3</v>
      </c>
      <c r="I1396" t="str">
        <f>VLOOKUP(V1396,Guide!$B$12:$C$18,2,0)</f>
        <v>ENG</v>
      </c>
      <c r="J1396" s="12" t="str">
        <f t="shared" si="278"/>
        <v>C7</v>
      </c>
      <c r="K1396" s="12">
        <v>33231</v>
      </c>
      <c r="L1396" s="12" t="str">
        <f t="shared" si="279"/>
        <v>Millennial</v>
      </c>
      <c r="M1396">
        <f t="shared" ca="1" si="280"/>
        <v>34</v>
      </c>
      <c r="N1396" s="12">
        <v>43332</v>
      </c>
      <c r="O1396" s="14">
        <f t="shared" ca="1" si="281"/>
        <v>6</v>
      </c>
      <c r="P1396" s="13">
        <v>143617</v>
      </c>
      <c r="Q1396" s="13" t="str">
        <f t="shared" ca="1" si="282"/>
        <v>5 - 10 Year</v>
      </c>
      <c r="R1396" s="3" t="str">
        <f t="shared" ca="1" si="285"/>
        <v>10%</v>
      </c>
      <c r="S1396" s="13">
        <f t="shared" ca="1" si="283"/>
        <v>14361.7</v>
      </c>
      <c r="T1396" s="13">
        <f t="shared" ca="1" si="284"/>
        <v>129255.3</v>
      </c>
      <c r="U1396" t="str">
        <f>VLOOKUP(MID(B1396,G1396,F1396-G1396),Department!$A$1:$C$20,2,0)</f>
        <v>Software Quality Assurance</v>
      </c>
      <c r="V1396" t="str">
        <f>VLOOKUP(U1396,Department!$B$1:$C$20,2,0)</f>
        <v>Engineering and Data</v>
      </c>
      <c r="W1396" t="str">
        <f>VLOOKUP(MID(B1396,FIND(":",B1396,F1396+1)+1,2),Employee!$G$1:$H$8,2,0)</f>
        <v>Argentina</v>
      </c>
    </row>
    <row r="1397" spans="1:23" x14ac:dyDescent="0.35">
      <c r="A1397" t="str">
        <f t="shared" si="273"/>
        <v>EMP-SM-R10-2018</v>
      </c>
      <c r="B1397" t="s">
        <v>1461</v>
      </c>
      <c r="C1397" t="str">
        <f t="shared" si="276"/>
        <v>N20625</v>
      </c>
      <c r="D1397" t="str">
        <f>VLOOKUP(C1397,Employee!$A$1:$B$1803,2,0)</f>
        <v>Wendell Valencia</v>
      </c>
      <c r="E1397" t="str">
        <f>VLOOKUP(MID(B1397,FIND(":",B1397,FIND(":",B1397)+1)+1,1),Employee!$C$1:$D$1803,2)</f>
        <v>Male</v>
      </c>
      <c r="F1397">
        <f t="shared" si="274"/>
        <v>43</v>
      </c>
      <c r="G1397">
        <f t="shared" si="275"/>
        <v>40</v>
      </c>
      <c r="H1397" t="str">
        <f t="shared" si="277"/>
        <v>R10</v>
      </c>
      <c r="I1397" t="str">
        <f>VLOOKUP(V1397,Guide!$B$12:$C$18,2,0)</f>
        <v>SM</v>
      </c>
      <c r="J1397" s="12" t="str">
        <f t="shared" si="278"/>
        <v>C6</v>
      </c>
      <c r="K1397" s="12">
        <v>33377</v>
      </c>
      <c r="L1397" s="12" t="str">
        <f t="shared" si="279"/>
        <v>Millennial</v>
      </c>
      <c r="M1397">
        <f t="shared" ca="1" si="280"/>
        <v>33</v>
      </c>
      <c r="N1397" s="12">
        <v>43311</v>
      </c>
      <c r="O1397" s="14">
        <f t="shared" ca="1" si="281"/>
        <v>6</v>
      </c>
      <c r="P1397" s="13">
        <v>153702</v>
      </c>
      <c r="Q1397" s="13" t="str">
        <f t="shared" ca="1" si="282"/>
        <v>5 - 10 Year</v>
      </c>
      <c r="R1397" s="3" t="str">
        <f t="shared" ca="1" si="285"/>
        <v>10%</v>
      </c>
      <c r="S1397" s="13">
        <f t="shared" ca="1" si="283"/>
        <v>15370.2</v>
      </c>
      <c r="T1397" s="13">
        <f t="shared" ca="1" si="284"/>
        <v>138331.79999999999</v>
      </c>
      <c r="U1397" t="str">
        <f>VLOOKUP(MID(B1397,G1397,F1397-G1397),Department!$A$1:$C$20,2,0)</f>
        <v>Marketing</v>
      </c>
      <c r="V1397" t="str">
        <f>VLOOKUP(U1397,Department!$B$1:$C$20,2,0)</f>
        <v>Sales and Marketing</v>
      </c>
      <c r="W1397" t="str">
        <f>VLOOKUP(MID(B1397,FIND(":",B1397,F1397+1)+1,2),Employee!$G$1:$H$8,2,0)</f>
        <v>France</v>
      </c>
    </row>
    <row r="1398" spans="1:23" x14ac:dyDescent="0.35">
      <c r="A1398" t="str">
        <f t="shared" si="273"/>
        <v>EMP-SM-R10-2017</v>
      </c>
      <c r="B1398" t="s">
        <v>1462</v>
      </c>
      <c r="C1398" t="str">
        <f t="shared" si="276"/>
        <v>N18221</v>
      </c>
      <c r="D1398" t="str">
        <f>VLOOKUP(C1398,Employee!$A$1:$B$1803,2,0)</f>
        <v>Hans King</v>
      </c>
      <c r="E1398" t="str">
        <f>VLOOKUP(MID(B1398,FIND(":",B1398,FIND(":",B1398)+1)+1,1),Employee!$C$1:$D$1803,2)</f>
        <v>Male</v>
      </c>
      <c r="F1398">
        <f t="shared" si="274"/>
        <v>43</v>
      </c>
      <c r="G1398">
        <f t="shared" si="275"/>
        <v>40</v>
      </c>
      <c r="H1398" t="str">
        <f t="shared" si="277"/>
        <v>R10</v>
      </c>
      <c r="I1398" t="str">
        <f>VLOOKUP(V1398,Guide!$B$12:$C$18,2,0)</f>
        <v>SM</v>
      </c>
      <c r="J1398" s="12" t="str">
        <f t="shared" si="278"/>
        <v>C5</v>
      </c>
      <c r="K1398" s="12">
        <v>27592</v>
      </c>
      <c r="L1398" s="12" t="str">
        <f t="shared" si="279"/>
        <v>Gen X</v>
      </c>
      <c r="M1398">
        <f t="shared" ca="1" si="280"/>
        <v>49</v>
      </c>
      <c r="N1398" s="12">
        <v>42884</v>
      </c>
      <c r="O1398" s="14">
        <f t="shared" ca="1" si="281"/>
        <v>7</v>
      </c>
      <c r="P1398" s="13">
        <v>444751</v>
      </c>
      <c r="Q1398" s="13" t="str">
        <f t="shared" ca="1" si="282"/>
        <v>5 - 10 Year</v>
      </c>
      <c r="R1398" s="3" t="str">
        <f t="shared" ca="1" si="285"/>
        <v>10%</v>
      </c>
      <c r="S1398" s="13">
        <f t="shared" ca="1" si="283"/>
        <v>44475.100000000006</v>
      </c>
      <c r="T1398" s="13">
        <f t="shared" ca="1" si="284"/>
        <v>400275.9</v>
      </c>
      <c r="U1398" t="str">
        <f>VLOOKUP(MID(B1398,G1398,F1398-G1398),Department!$A$1:$C$20,2,0)</f>
        <v>Marketing</v>
      </c>
      <c r="V1398" t="str">
        <f>VLOOKUP(U1398,Department!$B$1:$C$20,2,0)</f>
        <v>Sales and Marketing</v>
      </c>
      <c r="W1398" t="str">
        <f>VLOOKUP(MID(B1398,FIND(":",B1398,F1398+1)+1,2),Employee!$G$1:$H$8,2,0)</f>
        <v>Germany</v>
      </c>
    </row>
    <row r="1399" spans="1:23" x14ac:dyDescent="0.35">
      <c r="A1399" t="str">
        <f t="shared" si="273"/>
        <v>EMP-OPR-R16-2017</v>
      </c>
      <c r="B1399" t="s">
        <v>1463</v>
      </c>
      <c r="C1399" t="str">
        <f t="shared" si="276"/>
        <v>N19488</v>
      </c>
      <c r="D1399" t="str">
        <f>VLOOKUP(C1399,Employee!$A$1:$B$1803,2,0)</f>
        <v>Aaron Hanna</v>
      </c>
      <c r="E1399" t="str">
        <f>VLOOKUP(MID(B1399,FIND(":",B1399,FIND(":",B1399)+1)+1,1),Employee!$C$1:$D$1803,2)</f>
        <v>Male</v>
      </c>
      <c r="F1399">
        <f t="shared" si="274"/>
        <v>43</v>
      </c>
      <c r="G1399">
        <f t="shared" si="275"/>
        <v>40</v>
      </c>
      <c r="H1399" t="str">
        <f t="shared" si="277"/>
        <v>R16</v>
      </c>
      <c r="I1399" t="str">
        <f>VLOOKUP(V1399,Guide!$B$12:$C$18,2,0)</f>
        <v>OPR</v>
      </c>
      <c r="J1399" s="12" t="str">
        <f t="shared" si="278"/>
        <v>C3</v>
      </c>
      <c r="K1399" s="12">
        <v>33492</v>
      </c>
      <c r="L1399" s="12" t="str">
        <f t="shared" si="279"/>
        <v>Millennial</v>
      </c>
      <c r="M1399">
        <f t="shared" ca="1" si="280"/>
        <v>33</v>
      </c>
      <c r="N1399" s="12">
        <v>43048</v>
      </c>
      <c r="O1399" s="14">
        <f t="shared" ca="1" si="281"/>
        <v>7</v>
      </c>
      <c r="P1399" s="13">
        <v>80805</v>
      </c>
      <c r="Q1399" s="13" t="str">
        <f t="shared" ca="1" si="282"/>
        <v>5 - 10 Year</v>
      </c>
      <c r="R1399" s="3" t="str">
        <f t="shared" ca="1" si="285"/>
        <v>10%</v>
      </c>
      <c r="S1399" s="13">
        <f t="shared" ca="1" si="283"/>
        <v>8080.5</v>
      </c>
      <c r="T1399" s="13">
        <f t="shared" ca="1" si="284"/>
        <v>72724.5</v>
      </c>
      <c r="U1399" t="str">
        <f>VLOOKUP(MID(B1399,G1399,F1399-G1399),Department!$A$1:$C$20,2,0)</f>
        <v>IT Support</v>
      </c>
      <c r="V1399" t="str">
        <f>VLOOKUP(U1399,Department!$B$1:$C$20,2,0)</f>
        <v>Operation</v>
      </c>
      <c r="W1399" t="str">
        <f>VLOOKUP(MID(B1399,FIND(":",B1399,F1399+1)+1,2),Employee!$G$1:$H$8,2,0)</f>
        <v>United Kingdom</v>
      </c>
    </row>
    <row r="1400" spans="1:23" x14ac:dyDescent="0.35">
      <c r="A1400" t="str">
        <f t="shared" si="273"/>
        <v>EMP-HR-R18-2019</v>
      </c>
      <c r="B1400" t="s">
        <v>1464</v>
      </c>
      <c r="C1400" t="str">
        <f t="shared" si="276"/>
        <v>N21564</v>
      </c>
      <c r="D1400" t="str">
        <f>VLOOKUP(C1400,Employee!$A$1:$B$1803,2,0)</f>
        <v>Landon Gregory</v>
      </c>
      <c r="E1400" t="str">
        <f>VLOOKUP(MID(B1400,FIND(":",B1400,FIND(":",B1400)+1)+1,1),Employee!$C$1:$D$1803,2)</f>
        <v>Male</v>
      </c>
      <c r="F1400">
        <f t="shared" si="274"/>
        <v>43</v>
      </c>
      <c r="G1400">
        <f t="shared" si="275"/>
        <v>40</v>
      </c>
      <c r="H1400" t="str">
        <f t="shared" si="277"/>
        <v>R18</v>
      </c>
      <c r="I1400" t="str">
        <f>VLOOKUP(V1400,Guide!$B$12:$C$18,2,0)</f>
        <v>HR</v>
      </c>
      <c r="J1400" s="12" t="str">
        <f t="shared" si="278"/>
        <v>C7</v>
      </c>
      <c r="K1400" s="12">
        <v>33552</v>
      </c>
      <c r="L1400" s="12" t="str">
        <f t="shared" si="279"/>
        <v>Millennial</v>
      </c>
      <c r="M1400">
        <f t="shared" ca="1" si="280"/>
        <v>33</v>
      </c>
      <c r="N1400" s="12">
        <v>43535</v>
      </c>
      <c r="O1400" s="14">
        <f t="shared" ca="1" si="281"/>
        <v>5</v>
      </c>
      <c r="P1400" s="13">
        <v>127467</v>
      </c>
      <c r="Q1400" s="13" t="str">
        <f t="shared" ca="1" si="282"/>
        <v>5 - 10 Year</v>
      </c>
      <c r="R1400" s="3" t="str">
        <f t="shared" ca="1" si="285"/>
        <v>10%</v>
      </c>
      <c r="S1400" s="13">
        <f t="shared" ca="1" si="283"/>
        <v>12746.7</v>
      </c>
      <c r="T1400" s="13">
        <f t="shared" ca="1" si="284"/>
        <v>114720.3</v>
      </c>
      <c r="U1400" t="str">
        <f>VLOOKUP(MID(B1400,G1400,F1400-G1400),Department!$A$1:$C$20,2,0)</f>
        <v>HR</v>
      </c>
      <c r="V1400" t="str">
        <f>VLOOKUP(U1400,Department!$B$1:$C$20,2,0)</f>
        <v>HR</v>
      </c>
      <c r="W1400" t="str">
        <f>VLOOKUP(MID(B1400,FIND(":",B1400,F1400+1)+1,2),Employee!$G$1:$H$8,2,0)</f>
        <v>Argentina</v>
      </c>
    </row>
    <row r="1401" spans="1:23" x14ac:dyDescent="0.35">
      <c r="A1401" t="str">
        <f t="shared" si="273"/>
        <v>EMP-ENG-R3-2015</v>
      </c>
      <c r="B1401" t="s">
        <v>1465</v>
      </c>
      <c r="C1401" t="str">
        <f t="shared" si="276"/>
        <v>N14774</v>
      </c>
      <c r="D1401" t="str">
        <f>VLOOKUP(C1401,Employee!$A$1:$B$1803,2,0)</f>
        <v>Jerry Duncan</v>
      </c>
      <c r="E1401" t="str">
        <f>VLOOKUP(MID(B1401,FIND(":",B1401,FIND(":",B1401)+1)+1,1),Employee!$C$1:$D$1803,2)</f>
        <v>Male</v>
      </c>
      <c r="F1401">
        <f t="shared" si="274"/>
        <v>42</v>
      </c>
      <c r="G1401">
        <f t="shared" si="275"/>
        <v>40</v>
      </c>
      <c r="H1401" t="str">
        <f t="shared" si="277"/>
        <v>R3</v>
      </c>
      <c r="I1401" t="str">
        <f>VLOOKUP(V1401,Guide!$B$12:$C$18,2,0)</f>
        <v>ENG</v>
      </c>
      <c r="J1401" s="12" t="str">
        <f t="shared" si="278"/>
        <v>C4</v>
      </c>
      <c r="K1401" s="12">
        <v>34244</v>
      </c>
      <c r="L1401" s="12" t="str">
        <f t="shared" si="279"/>
        <v>Millennial</v>
      </c>
      <c r="M1401">
        <f t="shared" ca="1" si="280"/>
        <v>31</v>
      </c>
      <c r="N1401" s="12">
        <v>42282</v>
      </c>
      <c r="O1401" s="14">
        <f t="shared" ca="1" si="281"/>
        <v>9</v>
      </c>
      <c r="P1401" s="13">
        <v>198587</v>
      </c>
      <c r="Q1401" s="13" t="str">
        <f t="shared" ca="1" si="282"/>
        <v>5 - 10 Year</v>
      </c>
      <c r="R1401" s="3" t="str">
        <f t="shared" ca="1" si="285"/>
        <v>10%</v>
      </c>
      <c r="S1401" s="13">
        <f t="shared" ca="1" si="283"/>
        <v>19858.7</v>
      </c>
      <c r="T1401" s="13">
        <f t="shared" ca="1" si="284"/>
        <v>178728.3</v>
      </c>
      <c r="U1401" t="str">
        <f>VLOOKUP(MID(B1401,G1401,F1401-G1401),Department!$A$1:$C$20,2,0)</f>
        <v>Software Quality Assurance</v>
      </c>
      <c r="V1401" t="str">
        <f>VLOOKUP(U1401,Department!$B$1:$C$20,2,0)</f>
        <v>Engineering and Data</v>
      </c>
      <c r="W1401" t="str">
        <f>VLOOKUP(MID(B1401,FIND(":",B1401,F1401+1)+1,2),Employee!$G$1:$H$8,2,0)</f>
        <v>Australia</v>
      </c>
    </row>
    <row r="1402" spans="1:23" x14ac:dyDescent="0.35">
      <c r="A1402" t="str">
        <f t="shared" si="273"/>
        <v>EMP-ENG-R3-2015</v>
      </c>
      <c r="B1402" t="s">
        <v>1466</v>
      </c>
      <c r="C1402" t="str">
        <f t="shared" si="276"/>
        <v>N14024</v>
      </c>
      <c r="D1402" t="str">
        <f>VLOOKUP(C1402,Employee!$A$1:$B$1803,2,0)</f>
        <v>Aileen Gardner</v>
      </c>
      <c r="E1402" t="str">
        <f>VLOOKUP(MID(B1402,FIND(":",B1402,FIND(":",B1402)+1)+1,1),Employee!$C$1:$D$1803,2)</f>
        <v>Female</v>
      </c>
      <c r="F1402">
        <f t="shared" si="274"/>
        <v>42</v>
      </c>
      <c r="G1402">
        <f t="shared" si="275"/>
        <v>40</v>
      </c>
      <c r="H1402" t="str">
        <f t="shared" si="277"/>
        <v>R3</v>
      </c>
      <c r="I1402" t="str">
        <f>VLOOKUP(V1402,Guide!$B$12:$C$18,2,0)</f>
        <v>ENG</v>
      </c>
      <c r="J1402" s="12" t="str">
        <f t="shared" si="278"/>
        <v>C7</v>
      </c>
      <c r="K1402" s="12">
        <v>31482</v>
      </c>
      <c r="L1402" s="12" t="str">
        <f t="shared" si="279"/>
        <v>Millennial</v>
      </c>
      <c r="M1402">
        <f t="shared" ca="1" si="280"/>
        <v>38</v>
      </c>
      <c r="N1402" s="12">
        <v>42128</v>
      </c>
      <c r="O1402" s="14">
        <f t="shared" ca="1" si="281"/>
        <v>9</v>
      </c>
      <c r="P1402" s="13">
        <v>117441</v>
      </c>
      <c r="Q1402" s="13" t="str">
        <f t="shared" ca="1" si="282"/>
        <v>5 - 10 Year</v>
      </c>
      <c r="R1402" s="3" t="str">
        <f t="shared" ca="1" si="285"/>
        <v>10%</v>
      </c>
      <c r="S1402" s="13">
        <f t="shared" ca="1" si="283"/>
        <v>11744.1</v>
      </c>
      <c r="T1402" s="13">
        <f t="shared" ca="1" si="284"/>
        <v>105696.9</v>
      </c>
      <c r="U1402" t="str">
        <f>VLOOKUP(MID(B1402,G1402,F1402-G1402),Department!$A$1:$C$20,2,0)</f>
        <v>Software Quality Assurance</v>
      </c>
      <c r="V1402" t="str">
        <f>VLOOKUP(U1402,Department!$B$1:$C$20,2,0)</f>
        <v>Engineering and Data</v>
      </c>
      <c r="W1402" t="str">
        <f>VLOOKUP(MID(B1402,FIND(":",B1402,F1402+1)+1,2),Employee!$G$1:$H$8,2,0)</f>
        <v>Argentina</v>
      </c>
    </row>
    <row r="1403" spans="1:23" x14ac:dyDescent="0.35">
      <c r="A1403" t="str">
        <f t="shared" si="273"/>
        <v>EMP-SM-R9-2015</v>
      </c>
      <c r="B1403" t="s">
        <v>1467</v>
      </c>
      <c r="C1403" t="str">
        <f t="shared" si="276"/>
        <v>N8285</v>
      </c>
      <c r="D1403" t="str">
        <f>VLOOKUP(C1403,Employee!$A$1:$B$1803,2,0)</f>
        <v>Rolf Robbins</v>
      </c>
      <c r="E1403" t="str">
        <f>VLOOKUP(MID(B1403,FIND(":",B1403,FIND(":",B1403)+1)+1,1),Employee!$C$1:$D$1803,2)</f>
        <v>Male</v>
      </c>
      <c r="F1403">
        <f t="shared" si="274"/>
        <v>41</v>
      </c>
      <c r="G1403">
        <f t="shared" si="275"/>
        <v>39</v>
      </c>
      <c r="H1403" t="str">
        <f t="shared" si="277"/>
        <v>R9</v>
      </c>
      <c r="I1403" t="str">
        <f>VLOOKUP(V1403,Guide!$B$12:$C$18,2,0)</f>
        <v>SM</v>
      </c>
      <c r="J1403" s="12" t="str">
        <f t="shared" si="278"/>
        <v>C5</v>
      </c>
      <c r="K1403" s="12">
        <v>32425</v>
      </c>
      <c r="L1403" s="12" t="str">
        <f t="shared" si="279"/>
        <v>Millennial</v>
      </c>
      <c r="M1403">
        <f t="shared" ca="1" si="280"/>
        <v>36</v>
      </c>
      <c r="N1403" s="12">
        <v>42095</v>
      </c>
      <c r="O1403" s="14">
        <f t="shared" ca="1" si="281"/>
        <v>9</v>
      </c>
      <c r="P1403" s="13">
        <v>133034</v>
      </c>
      <c r="Q1403" s="13" t="str">
        <f t="shared" ca="1" si="282"/>
        <v>5 - 10 Year</v>
      </c>
      <c r="R1403" s="3" t="str">
        <f t="shared" ca="1" si="285"/>
        <v>10%</v>
      </c>
      <c r="S1403" s="13">
        <f t="shared" ca="1" si="283"/>
        <v>13303.400000000001</v>
      </c>
      <c r="T1403" s="13">
        <f t="shared" ca="1" si="284"/>
        <v>119730.6</v>
      </c>
      <c r="U1403" t="str">
        <f>VLOOKUP(MID(B1403,G1403,F1403-G1403),Department!$A$1:$C$20,2,0)</f>
        <v xml:space="preserve">Presales </v>
      </c>
      <c r="V1403" t="str">
        <f>VLOOKUP(U1403,Department!$B$1:$C$20,2,0)</f>
        <v>Sales and Marketing</v>
      </c>
      <c r="W1403" t="str">
        <f>VLOOKUP(MID(B1403,FIND(":",B1403,F1403+1)+1,2),Employee!$G$1:$H$8,2,0)</f>
        <v>Germany</v>
      </c>
    </row>
    <row r="1404" spans="1:23" x14ac:dyDescent="0.35">
      <c r="A1404" t="str">
        <f t="shared" si="273"/>
        <v>EMP-OPR-R17-2015</v>
      </c>
      <c r="B1404" t="s">
        <v>1468</v>
      </c>
      <c r="C1404" t="str">
        <f t="shared" si="276"/>
        <v>N14411</v>
      </c>
      <c r="D1404" t="str">
        <f>VLOOKUP(C1404,Employee!$A$1:$B$1803,2,0)</f>
        <v>Jesus Blankenship</v>
      </c>
      <c r="E1404" t="str">
        <f>VLOOKUP(MID(B1404,FIND(":",B1404,FIND(":",B1404)+1)+1,1),Employee!$C$1:$D$1803,2)</f>
        <v>Male</v>
      </c>
      <c r="F1404">
        <f t="shared" si="274"/>
        <v>43</v>
      </c>
      <c r="G1404">
        <f t="shared" si="275"/>
        <v>40</v>
      </c>
      <c r="H1404" t="str">
        <f t="shared" si="277"/>
        <v>R17</v>
      </c>
      <c r="I1404" t="str">
        <f>VLOOKUP(V1404,Guide!$B$12:$C$18,2,0)</f>
        <v>OPR</v>
      </c>
      <c r="J1404" s="12" t="str">
        <f t="shared" si="278"/>
        <v>C5</v>
      </c>
      <c r="K1404" s="12">
        <v>32153</v>
      </c>
      <c r="L1404" s="12" t="str">
        <f t="shared" si="279"/>
        <v>Millennial</v>
      </c>
      <c r="M1404">
        <f t="shared" ca="1" si="280"/>
        <v>37</v>
      </c>
      <c r="N1404" s="12">
        <v>42166</v>
      </c>
      <c r="O1404" s="14">
        <f t="shared" ca="1" si="281"/>
        <v>9</v>
      </c>
      <c r="P1404" s="13">
        <v>153224</v>
      </c>
      <c r="Q1404" s="13" t="str">
        <f t="shared" ca="1" si="282"/>
        <v>5 - 10 Year</v>
      </c>
      <c r="R1404" s="3" t="str">
        <f t="shared" ca="1" si="285"/>
        <v>10%</v>
      </c>
      <c r="S1404" s="13">
        <f t="shared" ca="1" si="283"/>
        <v>15322.400000000001</v>
      </c>
      <c r="T1404" s="13">
        <f t="shared" ca="1" si="284"/>
        <v>137901.6</v>
      </c>
      <c r="U1404" t="str">
        <f>VLOOKUP(MID(B1404,G1404,F1404-G1404),Department!$A$1:$C$20,2,0)</f>
        <v>Database Administrator</v>
      </c>
      <c r="V1404" t="str">
        <f>VLOOKUP(U1404,Department!$B$1:$C$20,2,0)</f>
        <v>Operation</v>
      </c>
      <c r="W1404" t="str">
        <f>VLOOKUP(MID(B1404,FIND(":",B1404,F1404+1)+1,2),Employee!$G$1:$H$8,2,0)</f>
        <v>Germany</v>
      </c>
    </row>
    <row r="1405" spans="1:23" x14ac:dyDescent="0.35">
      <c r="A1405" t="str">
        <f t="shared" si="273"/>
        <v>EMP-PM-R5-2015</v>
      </c>
      <c r="B1405" t="s">
        <v>1469</v>
      </c>
      <c r="C1405" t="str">
        <f t="shared" si="276"/>
        <v>N14254</v>
      </c>
      <c r="D1405" t="str">
        <f>VLOOKUP(C1405,Employee!$A$1:$B$1803,2,0)</f>
        <v>Justine Whitney</v>
      </c>
      <c r="E1405" t="str">
        <f>VLOOKUP(MID(B1405,FIND(":",B1405,FIND(":",B1405)+1)+1,1),Employee!$C$1:$D$1803,2)</f>
        <v>Female</v>
      </c>
      <c r="F1405">
        <f t="shared" si="274"/>
        <v>42</v>
      </c>
      <c r="G1405">
        <f t="shared" si="275"/>
        <v>40</v>
      </c>
      <c r="H1405" t="str">
        <f t="shared" si="277"/>
        <v>R5</v>
      </c>
      <c r="I1405" t="str">
        <f>VLOOKUP(V1405,Guide!$B$12:$C$18,2,0)</f>
        <v>PM</v>
      </c>
      <c r="J1405" s="12" t="str">
        <f t="shared" si="278"/>
        <v>C2</v>
      </c>
      <c r="K1405" s="12">
        <v>32344</v>
      </c>
      <c r="L1405" s="12" t="str">
        <f t="shared" si="279"/>
        <v>Millennial</v>
      </c>
      <c r="M1405">
        <f t="shared" ca="1" si="280"/>
        <v>36</v>
      </c>
      <c r="N1405" s="12">
        <v>42142</v>
      </c>
      <c r="O1405" s="14">
        <f t="shared" ca="1" si="281"/>
        <v>9</v>
      </c>
      <c r="P1405" s="13">
        <v>87351</v>
      </c>
      <c r="Q1405" s="13" t="str">
        <f t="shared" ca="1" si="282"/>
        <v>5 - 10 Year</v>
      </c>
      <c r="R1405" s="3" t="str">
        <f t="shared" ca="1" si="285"/>
        <v>10%</v>
      </c>
      <c r="S1405" s="13">
        <f t="shared" ca="1" si="283"/>
        <v>8735.1</v>
      </c>
      <c r="T1405" s="13">
        <f t="shared" ca="1" si="284"/>
        <v>78615.899999999994</v>
      </c>
      <c r="U1405" t="str">
        <f>VLOOKUP(MID(B1405,G1405,F1405-G1405),Department!$A$1:$C$20,2,0)</f>
        <v>Product Manager</v>
      </c>
      <c r="V1405" t="str">
        <f>VLOOKUP(U1405,Department!$B$1:$C$20,2,0)</f>
        <v>Product Management</v>
      </c>
      <c r="W1405" t="str">
        <f>VLOOKUP(MID(B1405,FIND(":",B1405,F1405+1)+1,2),Employee!$G$1:$H$8,2,0)</f>
        <v>Canada</v>
      </c>
    </row>
    <row r="1406" spans="1:23" x14ac:dyDescent="0.35">
      <c r="A1406" t="str">
        <f t="shared" si="273"/>
        <v>EMP-ENG-R13-2017</v>
      </c>
      <c r="B1406" t="s">
        <v>1470</v>
      </c>
      <c r="C1406" t="str">
        <f t="shared" si="276"/>
        <v>N18708</v>
      </c>
      <c r="D1406" t="str">
        <f>VLOOKUP(C1406,Employee!$A$1:$B$1803,2,0)</f>
        <v>Jorge Odom</v>
      </c>
      <c r="E1406" t="str">
        <f>VLOOKUP(MID(B1406,FIND(":",B1406,FIND(":",B1406)+1)+1,1),Employee!$C$1:$D$1803,2)</f>
        <v>Male</v>
      </c>
      <c r="F1406">
        <f t="shared" si="274"/>
        <v>43</v>
      </c>
      <c r="G1406">
        <f t="shared" si="275"/>
        <v>40</v>
      </c>
      <c r="H1406" t="str">
        <f t="shared" si="277"/>
        <v>R13</v>
      </c>
      <c r="I1406" t="str">
        <f>VLOOKUP(V1406,Guide!$B$12:$C$18,2,0)</f>
        <v>ENG</v>
      </c>
      <c r="J1406" s="12" t="str">
        <f t="shared" si="278"/>
        <v>C2</v>
      </c>
      <c r="K1406" s="12">
        <v>33486</v>
      </c>
      <c r="L1406" s="12" t="str">
        <f t="shared" si="279"/>
        <v>Millennial</v>
      </c>
      <c r="M1406">
        <f t="shared" ca="1" si="280"/>
        <v>33</v>
      </c>
      <c r="N1406" s="12">
        <v>42947</v>
      </c>
      <c r="O1406" s="14">
        <f t="shared" ca="1" si="281"/>
        <v>7</v>
      </c>
      <c r="P1406" s="13">
        <v>227907</v>
      </c>
      <c r="Q1406" s="13" t="str">
        <f t="shared" ca="1" si="282"/>
        <v>5 - 10 Year</v>
      </c>
      <c r="R1406" s="3" t="str">
        <f t="shared" ca="1" si="285"/>
        <v>10%</v>
      </c>
      <c r="S1406" s="13">
        <f t="shared" ca="1" si="283"/>
        <v>22790.7</v>
      </c>
      <c r="T1406" s="13">
        <f t="shared" ca="1" si="284"/>
        <v>205116.3</v>
      </c>
      <c r="U1406" t="str">
        <f>VLOOKUP(MID(B1406,G1406,F1406-G1406),Department!$A$1:$C$20,2,0)</f>
        <v>Data Engineer</v>
      </c>
      <c r="V1406" t="str">
        <f>VLOOKUP(U1406,Department!$B$1:$C$20,2,0)</f>
        <v>Engineering and Data</v>
      </c>
      <c r="W1406" t="str">
        <f>VLOOKUP(MID(B1406,FIND(":",B1406,F1406+1)+1,2),Employee!$G$1:$H$8,2,0)</f>
        <v>Canada</v>
      </c>
    </row>
    <row r="1407" spans="1:23" x14ac:dyDescent="0.35">
      <c r="A1407" t="str">
        <f t="shared" si="273"/>
        <v>EMP-ENG-R7-2019</v>
      </c>
      <c r="B1407" t="s">
        <v>1471</v>
      </c>
      <c r="C1407" t="str">
        <f t="shared" si="276"/>
        <v>N22179</v>
      </c>
      <c r="D1407" t="str">
        <f>VLOOKUP(C1407,Employee!$A$1:$B$1803,2,0)</f>
        <v>Alonzo Morse</v>
      </c>
      <c r="E1407" t="str">
        <f>VLOOKUP(MID(B1407,FIND(":",B1407,FIND(":",B1407)+1)+1,1),Employee!$C$1:$D$1803,2)</f>
        <v>Male</v>
      </c>
      <c r="F1407">
        <f t="shared" si="274"/>
        <v>42</v>
      </c>
      <c r="G1407">
        <f t="shared" si="275"/>
        <v>40</v>
      </c>
      <c r="H1407" t="str">
        <f t="shared" si="277"/>
        <v>R7</v>
      </c>
      <c r="I1407" t="str">
        <f>VLOOKUP(V1407,Guide!$B$12:$C$18,2,0)</f>
        <v>ENG</v>
      </c>
      <c r="J1407" s="12" t="str">
        <f t="shared" si="278"/>
        <v>C3</v>
      </c>
      <c r="K1407" s="12">
        <v>30995</v>
      </c>
      <c r="L1407" s="12" t="str">
        <f t="shared" si="279"/>
        <v>Millennial</v>
      </c>
      <c r="M1407">
        <f t="shared" ca="1" si="280"/>
        <v>40</v>
      </c>
      <c r="N1407" s="12">
        <v>43657</v>
      </c>
      <c r="O1407" s="14">
        <f t="shared" ca="1" si="281"/>
        <v>5</v>
      </c>
      <c r="P1407" s="13">
        <v>164239</v>
      </c>
      <c r="Q1407" s="13" t="str">
        <f t="shared" ca="1" si="282"/>
        <v>5 - 10 Year</v>
      </c>
      <c r="R1407" s="3" t="str">
        <f t="shared" ca="1" si="285"/>
        <v>10%</v>
      </c>
      <c r="S1407" s="13">
        <f t="shared" ca="1" si="283"/>
        <v>16423.900000000001</v>
      </c>
      <c r="T1407" s="13">
        <f t="shared" ca="1" si="284"/>
        <v>147815.1</v>
      </c>
      <c r="U1407" t="str">
        <f>VLOOKUP(MID(B1407,G1407,F1407-G1407),Department!$A$1:$C$20,2,0)</f>
        <v>AI Engineer</v>
      </c>
      <c r="V1407" t="str">
        <f>VLOOKUP(U1407,Department!$B$1:$C$20,2,0)</f>
        <v>Engineering and Data</v>
      </c>
      <c r="W1407" t="str">
        <f>VLOOKUP(MID(B1407,FIND(":",B1407,F1407+1)+1,2),Employee!$G$1:$H$8,2,0)</f>
        <v>United Kingdom</v>
      </c>
    </row>
    <row r="1408" spans="1:23" x14ac:dyDescent="0.35">
      <c r="A1408" t="str">
        <f t="shared" si="273"/>
        <v>EMP-ENG-R3-2017</v>
      </c>
      <c r="B1408" t="s">
        <v>1472</v>
      </c>
      <c r="C1408" t="str">
        <f t="shared" si="276"/>
        <v>N18588</v>
      </c>
      <c r="D1408" t="str">
        <f>VLOOKUP(C1408,Employee!$A$1:$B$1803,2,0)</f>
        <v>Ellen Carey</v>
      </c>
      <c r="E1408" t="str">
        <f>VLOOKUP(MID(B1408,FIND(":",B1408,FIND(":",B1408)+1)+1,1),Employee!$C$1:$D$1803,2)</f>
        <v>Female</v>
      </c>
      <c r="F1408">
        <f t="shared" si="274"/>
        <v>42</v>
      </c>
      <c r="G1408">
        <f t="shared" si="275"/>
        <v>40</v>
      </c>
      <c r="H1408" t="str">
        <f t="shared" si="277"/>
        <v>R3</v>
      </c>
      <c r="I1408" t="str">
        <f>VLOOKUP(V1408,Guide!$B$12:$C$18,2,0)</f>
        <v>ENG</v>
      </c>
      <c r="J1408" s="12" t="str">
        <f t="shared" si="278"/>
        <v>C3</v>
      </c>
      <c r="K1408" s="12">
        <v>33028</v>
      </c>
      <c r="L1408" s="12" t="str">
        <f t="shared" si="279"/>
        <v>Millennial</v>
      </c>
      <c r="M1408">
        <f t="shared" ca="1" si="280"/>
        <v>34</v>
      </c>
      <c r="N1408" s="12">
        <v>42929</v>
      </c>
      <c r="O1408" s="14">
        <f t="shared" ca="1" si="281"/>
        <v>7</v>
      </c>
      <c r="P1408" s="13">
        <v>111835</v>
      </c>
      <c r="Q1408" s="13" t="str">
        <f t="shared" ca="1" si="282"/>
        <v>5 - 10 Year</v>
      </c>
      <c r="R1408" s="3" t="str">
        <f t="shared" ca="1" si="285"/>
        <v>10%</v>
      </c>
      <c r="S1408" s="13">
        <f t="shared" ca="1" si="283"/>
        <v>11183.5</v>
      </c>
      <c r="T1408" s="13">
        <f t="shared" ca="1" si="284"/>
        <v>100651.5</v>
      </c>
      <c r="U1408" t="str">
        <f>VLOOKUP(MID(B1408,G1408,F1408-G1408),Department!$A$1:$C$20,2,0)</f>
        <v>Software Quality Assurance</v>
      </c>
      <c r="V1408" t="str">
        <f>VLOOKUP(U1408,Department!$B$1:$C$20,2,0)</f>
        <v>Engineering and Data</v>
      </c>
      <c r="W1408" t="str">
        <f>VLOOKUP(MID(B1408,FIND(":",B1408,F1408+1)+1,2),Employee!$G$1:$H$8,2,0)</f>
        <v>United Kingdom</v>
      </c>
    </row>
    <row r="1409" spans="1:23" x14ac:dyDescent="0.35">
      <c r="A1409" t="str">
        <f t="shared" si="273"/>
        <v>EMP-PM-R5-2019</v>
      </c>
      <c r="B1409" t="s">
        <v>1473</v>
      </c>
      <c r="C1409" t="str">
        <f t="shared" si="276"/>
        <v>N22294</v>
      </c>
      <c r="D1409" t="str">
        <f>VLOOKUP(C1409,Employee!$A$1:$B$1803,2,0)</f>
        <v>Sybil Cordova</v>
      </c>
      <c r="E1409" t="str">
        <f>VLOOKUP(MID(B1409,FIND(":",B1409,FIND(":",B1409)+1)+1,1),Employee!$C$1:$D$1803,2)</f>
        <v>Female</v>
      </c>
      <c r="F1409">
        <f t="shared" si="274"/>
        <v>42</v>
      </c>
      <c r="G1409">
        <f t="shared" si="275"/>
        <v>40</v>
      </c>
      <c r="H1409" t="str">
        <f t="shared" si="277"/>
        <v>R5</v>
      </c>
      <c r="I1409" t="str">
        <f>VLOOKUP(V1409,Guide!$B$12:$C$18,2,0)</f>
        <v>PM</v>
      </c>
      <c r="J1409" s="12" t="str">
        <f t="shared" si="278"/>
        <v>C2</v>
      </c>
      <c r="K1409" s="12">
        <v>33605</v>
      </c>
      <c r="L1409" s="12" t="str">
        <f t="shared" si="279"/>
        <v>Millennial</v>
      </c>
      <c r="M1409">
        <f t="shared" ca="1" si="280"/>
        <v>33</v>
      </c>
      <c r="N1409" s="12">
        <v>43682</v>
      </c>
      <c r="O1409" s="14">
        <f t="shared" ca="1" si="281"/>
        <v>5</v>
      </c>
      <c r="P1409" s="13">
        <v>81400</v>
      </c>
      <c r="Q1409" s="13" t="str">
        <f t="shared" ca="1" si="282"/>
        <v>5 - 10 Year</v>
      </c>
      <c r="R1409" s="3" t="str">
        <f t="shared" ca="1" si="285"/>
        <v>10%</v>
      </c>
      <c r="S1409" s="13">
        <f t="shared" ca="1" si="283"/>
        <v>8140</v>
      </c>
      <c r="T1409" s="13">
        <f t="shared" ca="1" si="284"/>
        <v>73260</v>
      </c>
      <c r="U1409" t="str">
        <f>VLOOKUP(MID(B1409,G1409,F1409-G1409),Department!$A$1:$C$20,2,0)</f>
        <v>Product Manager</v>
      </c>
      <c r="V1409" t="str">
        <f>VLOOKUP(U1409,Department!$B$1:$C$20,2,0)</f>
        <v>Product Management</v>
      </c>
      <c r="W1409" t="str">
        <f>VLOOKUP(MID(B1409,FIND(":",B1409,F1409+1)+1,2),Employee!$G$1:$H$8,2,0)</f>
        <v>Canada</v>
      </c>
    </row>
    <row r="1410" spans="1:23" x14ac:dyDescent="0.35">
      <c r="A1410" t="str">
        <f t="shared" ref="A1410:A1473" si="286">CONCATENATE("EMP","-",I1410,"-",MID(B1410,G1410,F1410-G1410),"-",YEAR(N1410))</f>
        <v>EMP-ENG-R3-2015</v>
      </c>
      <c r="B1410" t="s">
        <v>1474</v>
      </c>
      <c r="C1410" t="str">
        <f t="shared" si="276"/>
        <v>N4076</v>
      </c>
      <c r="D1410" t="str">
        <f>VLOOKUP(C1410,Employee!$A$1:$B$1803,2,0)</f>
        <v>Jessie Montes</v>
      </c>
      <c r="E1410" t="str">
        <f>VLOOKUP(MID(B1410,FIND(":",B1410,FIND(":",B1410)+1)+1,1),Employee!$C$1:$D$1803,2)</f>
        <v>Male</v>
      </c>
      <c r="F1410">
        <f t="shared" ref="F1410:F1473" si="287">FIND(",",B1410,G1410+1)</f>
        <v>41</v>
      </c>
      <c r="G1410">
        <f t="shared" ref="G1410:G1473" si="288">FIND(":",B1410,FIND(":",B1410,FIND(":",B1410)+1)+1)+1</f>
        <v>39</v>
      </c>
      <c r="H1410" t="str">
        <f t="shared" si="277"/>
        <v>R3</v>
      </c>
      <c r="I1410" t="str">
        <f>VLOOKUP(V1410,Guide!$B$12:$C$18,2,0)</f>
        <v>ENG</v>
      </c>
      <c r="J1410" s="12" t="str">
        <f t="shared" si="278"/>
        <v>C1</v>
      </c>
      <c r="K1410" s="12">
        <v>30178</v>
      </c>
      <c r="L1410" s="12" t="str">
        <f t="shared" si="279"/>
        <v>Millennial</v>
      </c>
      <c r="M1410">
        <f t="shared" ca="1" si="280"/>
        <v>42</v>
      </c>
      <c r="N1410" s="12">
        <v>42107</v>
      </c>
      <c r="O1410" s="14">
        <f t="shared" ca="1" si="281"/>
        <v>9</v>
      </c>
      <c r="P1410" s="13">
        <v>149638</v>
      </c>
      <c r="Q1410" s="13" t="str">
        <f t="shared" ca="1" si="282"/>
        <v>5 - 10 Year</v>
      </c>
      <c r="R1410" s="3" t="str">
        <f t="shared" ca="1" si="285"/>
        <v>10%</v>
      </c>
      <c r="S1410" s="13">
        <f t="shared" ca="1" si="283"/>
        <v>14963.800000000001</v>
      </c>
      <c r="T1410" s="13">
        <f t="shared" ca="1" si="284"/>
        <v>134674.20000000001</v>
      </c>
      <c r="U1410" t="str">
        <f>VLOOKUP(MID(B1410,G1410,F1410-G1410),Department!$A$1:$C$20,2,0)</f>
        <v>Software Quality Assurance</v>
      </c>
      <c r="V1410" t="str">
        <f>VLOOKUP(U1410,Department!$B$1:$C$20,2,0)</f>
        <v>Engineering and Data</v>
      </c>
      <c r="W1410" t="str">
        <f>VLOOKUP(MID(B1410,FIND(":",B1410,F1410+1)+1,2),Employee!$G$1:$H$8,2,0)</f>
        <v>United States Of America</v>
      </c>
    </row>
    <row r="1411" spans="1:23" x14ac:dyDescent="0.35">
      <c r="A1411" t="str">
        <f t="shared" si="286"/>
        <v>EMP-OPR-R2-2017</v>
      </c>
      <c r="B1411" t="s">
        <v>1475</v>
      </c>
      <c r="C1411" t="str">
        <f t="shared" ref="C1411:C1474" si="289">MID(B1411,FIND(":",B1411)+1,FIND(",",B1411)-(FIND(":",B1411)+1))</f>
        <v>N17835</v>
      </c>
      <c r="D1411" t="str">
        <f>VLOOKUP(C1411,Employee!$A$1:$B$1803,2,0)</f>
        <v>Marcellus Trujillo</v>
      </c>
      <c r="E1411" t="str">
        <f>VLOOKUP(MID(B1411,FIND(":",B1411,FIND(":",B1411)+1)+1,1),Employee!$C$1:$D$1803,2)</f>
        <v>Male</v>
      </c>
      <c r="F1411">
        <f t="shared" si="287"/>
        <v>42</v>
      </c>
      <c r="G1411">
        <f t="shared" si="288"/>
        <v>40</v>
      </c>
      <c r="H1411" t="str">
        <f t="shared" ref="H1411:H1474" si="290">MID(B1411,G1411,F1411-G1411)</f>
        <v>R2</v>
      </c>
      <c r="I1411" t="str">
        <f>VLOOKUP(V1411,Guide!$B$12:$C$18,2,0)</f>
        <v>OPR</v>
      </c>
      <c r="J1411" s="12" t="str">
        <f t="shared" ref="J1411:J1474" si="291">MID(B1411,FIND(":",B1411,F1411+1)+1,2)</f>
        <v>C3</v>
      </c>
      <c r="K1411" s="12">
        <v>27085</v>
      </c>
      <c r="L1411" s="12" t="str">
        <f t="shared" ref="L1411:L1474" si="292">IF(YEAR(K1411)&gt;=2013, "Gen Alpha", IF(YEAR(K1411)&gt;=1997, "Gen Z", IF(YEAR(K1411)&gt;=1981, "Millennial", IF(YEAR(K1411)&gt;=1965, "Gen X", IF(YEAR(K1411)&gt;=1946, "Baby Boomer", "Sebelum Baby Boomer")))))</f>
        <v>Gen X</v>
      </c>
      <c r="M1411">
        <f t="shared" ref="M1411:M1474" ca="1" si="293">ROUNDDOWN(YEARFRAC(K1411,TODAY()),0)</f>
        <v>50</v>
      </c>
      <c r="N1411" s="12">
        <v>42845</v>
      </c>
      <c r="O1411" s="14">
        <f t="shared" ref="O1411:O1474" ca="1" si="294">ROUNDDOWN(YEARFRAC(N1411,TODAY()),0)</f>
        <v>7</v>
      </c>
      <c r="P1411" s="13">
        <v>186658</v>
      </c>
      <c r="Q1411" s="13" t="str">
        <f t="shared" ref="Q1411:Q1474" ca="1" si="295">_xlfn.IFS(R1411="10%","5 - 10 Year",R1411="15%","11 - 15 Year",R1411="20%","16 - 20 Year")</f>
        <v>5 - 10 Year</v>
      </c>
      <c r="R1411" s="3" t="str">
        <f t="shared" ca="1" si="285"/>
        <v>10%</v>
      </c>
      <c r="S1411" s="13">
        <f t="shared" ref="S1411:S1474" ca="1" si="296">P1411*R1411</f>
        <v>18665.8</v>
      </c>
      <c r="T1411" s="13">
        <f t="shared" ref="T1411:T1474" ca="1" si="297">P1411-S1411</f>
        <v>167992.2</v>
      </c>
      <c r="U1411" t="str">
        <f>VLOOKUP(MID(B1411,G1411,F1411-G1411),Department!$A$1:$C$20,2,0)</f>
        <v>Network Engineer</v>
      </c>
      <c r="V1411" t="str">
        <f>VLOOKUP(U1411,Department!$B$1:$C$20,2,0)</f>
        <v>Operation</v>
      </c>
      <c r="W1411" t="str">
        <f>VLOOKUP(MID(B1411,FIND(":",B1411,F1411+1)+1,2),Employee!$G$1:$H$8,2,0)</f>
        <v>United Kingdom</v>
      </c>
    </row>
    <row r="1412" spans="1:23" x14ac:dyDescent="0.35">
      <c r="A1412" t="str">
        <f t="shared" si="286"/>
        <v>EMP-OPR-R2-2018</v>
      </c>
      <c r="B1412" t="s">
        <v>1476</v>
      </c>
      <c r="C1412" t="str">
        <f t="shared" si="289"/>
        <v>N20635</v>
      </c>
      <c r="D1412" t="str">
        <f>VLOOKUP(C1412,Employee!$A$1:$B$1803,2,0)</f>
        <v>Norbert Schneider</v>
      </c>
      <c r="E1412" t="str">
        <f>VLOOKUP(MID(B1412,FIND(":",B1412,FIND(":",B1412)+1)+1,1),Employee!$C$1:$D$1803,2)</f>
        <v>Male</v>
      </c>
      <c r="F1412">
        <f t="shared" si="287"/>
        <v>42</v>
      </c>
      <c r="G1412">
        <f t="shared" si="288"/>
        <v>40</v>
      </c>
      <c r="H1412" t="str">
        <f t="shared" si="290"/>
        <v>R2</v>
      </c>
      <c r="I1412" t="str">
        <f>VLOOKUP(V1412,Guide!$B$12:$C$18,2,0)</f>
        <v>OPR</v>
      </c>
      <c r="J1412" s="12" t="str">
        <f t="shared" si="291"/>
        <v>C6</v>
      </c>
      <c r="K1412" s="12">
        <v>28527</v>
      </c>
      <c r="L1412" s="12" t="str">
        <f t="shared" si="292"/>
        <v>Gen X</v>
      </c>
      <c r="M1412">
        <f t="shared" ca="1" si="293"/>
        <v>47</v>
      </c>
      <c r="N1412" s="12">
        <v>43314</v>
      </c>
      <c r="O1412" s="14">
        <f t="shared" ca="1" si="294"/>
        <v>6</v>
      </c>
      <c r="P1412" s="13">
        <v>449442</v>
      </c>
      <c r="Q1412" s="13" t="str">
        <f t="shared" ca="1" si="295"/>
        <v>5 - 10 Year</v>
      </c>
      <c r="R1412" s="3" t="str">
        <f t="shared" ref="R1412:R1475" ca="1" si="298">_xlfn.IFS(AND(O1412&gt;=5,O1412&lt;=10),"10%",AND(O1412&gt;=11,O1412&lt;=15),"15%",AND(O1412&gt;=16,O1412&lt;=20),"20%")</f>
        <v>10%</v>
      </c>
      <c r="S1412" s="13">
        <f t="shared" ca="1" si="296"/>
        <v>44944.200000000004</v>
      </c>
      <c r="T1412" s="13">
        <f t="shared" ca="1" si="297"/>
        <v>404497.8</v>
      </c>
      <c r="U1412" t="str">
        <f>VLOOKUP(MID(B1412,G1412,F1412-G1412),Department!$A$1:$C$20,2,0)</f>
        <v>Network Engineer</v>
      </c>
      <c r="V1412" t="str">
        <f>VLOOKUP(U1412,Department!$B$1:$C$20,2,0)</f>
        <v>Operation</v>
      </c>
      <c r="W1412" t="str">
        <f>VLOOKUP(MID(B1412,FIND(":",B1412,F1412+1)+1,2),Employee!$G$1:$H$8,2,0)</f>
        <v>France</v>
      </c>
    </row>
    <row r="1413" spans="1:23" x14ac:dyDescent="0.35">
      <c r="A1413" t="str">
        <f t="shared" si="286"/>
        <v>EMP-OPR-R11-2019</v>
      </c>
      <c r="B1413" t="s">
        <v>1477</v>
      </c>
      <c r="C1413" t="str">
        <f t="shared" si="289"/>
        <v>N22218</v>
      </c>
      <c r="D1413" t="str">
        <f>VLOOKUP(C1413,Employee!$A$1:$B$1803,2,0)</f>
        <v>Refugio Thompson</v>
      </c>
      <c r="E1413" t="str">
        <f>VLOOKUP(MID(B1413,FIND(":",B1413,FIND(":",B1413)+1)+1,1),Employee!$C$1:$D$1803,2)</f>
        <v>Male</v>
      </c>
      <c r="F1413">
        <f t="shared" si="287"/>
        <v>43</v>
      </c>
      <c r="G1413">
        <f t="shared" si="288"/>
        <v>40</v>
      </c>
      <c r="H1413" t="str">
        <f t="shared" si="290"/>
        <v>R11</v>
      </c>
      <c r="I1413" t="str">
        <f>VLOOKUP(V1413,Guide!$B$12:$C$18,2,0)</f>
        <v>OPR</v>
      </c>
      <c r="J1413" s="12" t="str">
        <f t="shared" si="291"/>
        <v>C6</v>
      </c>
      <c r="K1413" s="12">
        <v>33778</v>
      </c>
      <c r="L1413" s="12" t="str">
        <f t="shared" si="292"/>
        <v>Millennial</v>
      </c>
      <c r="M1413">
        <f t="shared" ca="1" si="293"/>
        <v>32</v>
      </c>
      <c r="N1413" s="12">
        <v>43668</v>
      </c>
      <c r="O1413" s="14">
        <f t="shared" ca="1" si="294"/>
        <v>5</v>
      </c>
      <c r="P1413" s="13">
        <v>90250</v>
      </c>
      <c r="Q1413" s="13" t="str">
        <f t="shared" ca="1" si="295"/>
        <v>5 - 10 Year</v>
      </c>
      <c r="R1413" s="3" t="str">
        <f t="shared" ca="1" si="298"/>
        <v>10%</v>
      </c>
      <c r="S1413" s="13">
        <f t="shared" ca="1" si="296"/>
        <v>9025</v>
      </c>
      <c r="T1413" s="13">
        <f t="shared" ca="1" si="297"/>
        <v>81225</v>
      </c>
      <c r="U1413" t="str">
        <f>VLOOKUP(MID(B1413,G1413,F1413-G1413),Department!$A$1:$C$20,2,0)</f>
        <v>Technical Support</v>
      </c>
      <c r="V1413" t="str">
        <f>VLOOKUP(U1413,Department!$B$1:$C$20,2,0)</f>
        <v>Operation</v>
      </c>
      <c r="W1413" t="str">
        <f>VLOOKUP(MID(B1413,FIND(":",B1413,F1413+1)+1,2),Employee!$G$1:$H$8,2,0)</f>
        <v>France</v>
      </c>
    </row>
    <row r="1414" spans="1:23" x14ac:dyDescent="0.35">
      <c r="A1414" t="str">
        <f t="shared" si="286"/>
        <v>EMP-OPR-R16-2018</v>
      </c>
      <c r="B1414" t="s">
        <v>1478</v>
      </c>
      <c r="C1414" t="str">
        <f t="shared" si="289"/>
        <v>N20963</v>
      </c>
      <c r="D1414" t="str">
        <f>VLOOKUP(C1414,Employee!$A$1:$B$1803,2,0)</f>
        <v>Raymon Mcintyre</v>
      </c>
      <c r="E1414" t="str">
        <f>VLOOKUP(MID(B1414,FIND(":",B1414,FIND(":",B1414)+1)+1,1),Employee!$C$1:$D$1803,2)</f>
        <v>Male</v>
      </c>
      <c r="F1414">
        <f t="shared" si="287"/>
        <v>43</v>
      </c>
      <c r="G1414">
        <f t="shared" si="288"/>
        <v>40</v>
      </c>
      <c r="H1414" t="str">
        <f t="shared" si="290"/>
        <v>R16</v>
      </c>
      <c r="I1414" t="str">
        <f>VLOOKUP(V1414,Guide!$B$12:$C$18,2,0)</f>
        <v>OPR</v>
      </c>
      <c r="J1414" s="12" t="str">
        <f t="shared" si="291"/>
        <v>C5</v>
      </c>
      <c r="K1414" s="12">
        <v>32377</v>
      </c>
      <c r="L1414" s="12" t="str">
        <f t="shared" si="292"/>
        <v>Millennial</v>
      </c>
      <c r="M1414">
        <f t="shared" ca="1" si="293"/>
        <v>36</v>
      </c>
      <c r="N1414" s="12">
        <v>43384</v>
      </c>
      <c r="O1414" s="14">
        <f t="shared" ca="1" si="294"/>
        <v>6</v>
      </c>
      <c r="P1414" s="13">
        <v>158500</v>
      </c>
      <c r="Q1414" s="13" t="str">
        <f t="shared" ca="1" si="295"/>
        <v>5 - 10 Year</v>
      </c>
      <c r="R1414" s="3" t="str">
        <f t="shared" ca="1" si="298"/>
        <v>10%</v>
      </c>
      <c r="S1414" s="13">
        <f t="shared" ca="1" si="296"/>
        <v>15850</v>
      </c>
      <c r="T1414" s="13">
        <f t="shared" ca="1" si="297"/>
        <v>142650</v>
      </c>
      <c r="U1414" t="str">
        <f>VLOOKUP(MID(B1414,G1414,F1414-G1414),Department!$A$1:$C$20,2,0)</f>
        <v>IT Support</v>
      </c>
      <c r="V1414" t="str">
        <f>VLOOKUP(U1414,Department!$B$1:$C$20,2,0)</f>
        <v>Operation</v>
      </c>
      <c r="W1414" t="str">
        <f>VLOOKUP(MID(B1414,FIND(":",B1414,F1414+1)+1,2),Employee!$G$1:$H$8,2,0)</f>
        <v>Germany</v>
      </c>
    </row>
    <row r="1415" spans="1:23" x14ac:dyDescent="0.35">
      <c r="A1415" t="str">
        <f t="shared" si="286"/>
        <v>EMP-OPR-R17-2018</v>
      </c>
      <c r="B1415" t="s">
        <v>1479</v>
      </c>
      <c r="C1415" t="str">
        <f t="shared" si="289"/>
        <v>N21091</v>
      </c>
      <c r="D1415" t="str">
        <f>VLOOKUP(C1415,Employee!$A$1:$B$1803,2,0)</f>
        <v>Quincy Santos</v>
      </c>
      <c r="E1415" t="str">
        <f>VLOOKUP(MID(B1415,FIND(":",B1415,FIND(":",B1415)+1)+1,1),Employee!$C$1:$D$1803,2)</f>
        <v>Male</v>
      </c>
      <c r="F1415">
        <f t="shared" si="287"/>
        <v>43</v>
      </c>
      <c r="G1415">
        <f t="shared" si="288"/>
        <v>40</v>
      </c>
      <c r="H1415" t="str">
        <f t="shared" si="290"/>
        <v>R17</v>
      </c>
      <c r="I1415" t="str">
        <f>VLOOKUP(V1415,Guide!$B$12:$C$18,2,0)</f>
        <v>OPR</v>
      </c>
      <c r="J1415" s="12" t="str">
        <f t="shared" si="291"/>
        <v>C6</v>
      </c>
      <c r="K1415" s="12">
        <v>32019</v>
      </c>
      <c r="L1415" s="12" t="str">
        <f t="shared" si="292"/>
        <v>Millennial</v>
      </c>
      <c r="M1415">
        <f t="shared" ca="1" si="293"/>
        <v>37</v>
      </c>
      <c r="N1415" s="12">
        <v>43416</v>
      </c>
      <c r="O1415" s="14">
        <f t="shared" ca="1" si="294"/>
        <v>6</v>
      </c>
      <c r="P1415" s="13">
        <v>184904</v>
      </c>
      <c r="Q1415" s="13" t="str">
        <f t="shared" ca="1" si="295"/>
        <v>5 - 10 Year</v>
      </c>
      <c r="R1415" s="3" t="str">
        <f t="shared" ca="1" si="298"/>
        <v>10%</v>
      </c>
      <c r="S1415" s="13">
        <f t="shared" ca="1" si="296"/>
        <v>18490.400000000001</v>
      </c>
      <c r="T1415" s="13">
        <f t="shared" ca="1" si="297"/>
        <v>166413.6</v>
      </c>
      <c r="U1415" t="str">
        <f>VLOOKUP(MID(B1415,G1415,F1415-G1415),Department!$A$1:$C$20,2,0)</f>
        <v>Database Administrator</v>
      </c>
      <c r="V1415" t="str">
        <f>VLOOKUP(U1415,Department!$B$1:$C$20,2,0)</f>
        <v>Operation</v>
      </c>
      <c r="W1415" t="str">
        <f>VLOOKUP(MID(B1415,FIND(":",B1415,F1415+1)+1,2),Employee!$G$1:$H$8,2,0)</f>
        <v>France</v>
      </c>
    </row>
    <row r="1416" spans="1:23" x14ac:dyDescent="0.35">
      <c r="A1416" t="str">
        <f t="shared" si="286"/>
        <v>EMP-OPR-R17-2016</v>
      </c>
      <c r="B1416" t="s">
        <v>1480</v>
      </c>
      <c r="C1416" t="str">
        <f t="shared" si="289"/>
        <v>N15665</v>
      </c>
      <c r="D1416" t="str">
        <f>VLOOKUP(C1416,Employee!$A$1:$B$1803,2,0)</f>
        <v>Judson Mann</v>
      </c>
      <c r="E1416" t="str">
        <f>VLOOKUP(MID(B1416,FIND(":",B1416,FIND(":",B1416)+1)+1,1),Employee!$C$1:$D$1803,2)</f>
        <v>Male</v>
      </c>
      <c r="F1416">
        <f t="shared" si="287"/>
        <v>43</v>
      </c>
      <c r="G1416">
        <f t="shared" si="288"/>
        <v>40</v>
      </c>
      <c r="H1416" t="str">
        <f t="shared" si="290"/>
        <v>R17</v>
      </c>
      <c r="I1416" t="str">
        <f>VLOOKUP(V1416,Guide!$B$12:$C$18,2,0)</f>
        <v>OPR</v>
      </c>
      <c r="J1416" s="12" t="str">
        <f t="shared" si="291"/>
        <v>C6</v>
      </c>
      <c r="K1416" s="12">
        <v>32925</v>
      </c>
      <c r="L1416" s="12" t="str">
        <f t="shared" si="292"/>
        <v>Millennial</v>
      </c>
      <c r="M1416">
        <f t="shared" ca="1" si="293"/>
        <v>35</v>
      </c>
      <c r="N1416" s="12">
        <v>42443</v>
      </c>
      <c r="O1416" s="14">
        <f t="shared" ca="1" si="294"/>
        <v>8</v>
      </c>
      <c r="P1416" s="13">
        <v>104313</v>
      </c>
      <c r="Q1416" s="13" t="str">
        <f t="shared" ca="1" si="295"/>
        <v>5 - 10 Year</v>
      </c>
      <c r="R1416" s="3" t="str">
        <f t="shared" ca="1" si="298"/>
        <v>10%</v>
      </c>
      <c r="S1416" s="13">
        <f t="shared" ca="1" si="296"/>
        <v>10431.300000000001</v>
      </c>
      <c r="T1416" s="13">
        <f t="shared" ca="1" si="297"/>
        <v>93881.7</v>
      </c>
      <c r="U1416" t="str">
        <f>VLOOKUP(MID(B1416,G1416,F1416-G1416),Department!$A$1:$C$20,2,0)</f>
        <v>Database Administrator</v>
      </c>
      <c r="V1416" t="str">
        <f>VLOOKUP(U1416,Department!$B$1:$C$20,2,0)</f>
        <v>Operation</v>
      </c>
      <c r="W1416" t="str">
        <f>VLOOKUP(MID(B1416,FIND(":",B1416,F1416+1)+1,2),Employee!$G$1:$H$8,2,0)</f>
        <v>France</v>
      </c>
    </row>
    <row r="1417" spans="1:23" x14ac:dyDescent="0.35">
      <c r="A1417" t="str">
        <f t="shared" si="286"/>
        <v>EMP-ENG-R1-2018</v>
      </c>
      <c r="B1417" t="s">
        <v>1481</v>
      </c>
      <c r="C1417" t="str">
        <f t="shared" si="289"/>
        <v>N20082</v>
      </c>
      <c r="D1417" t="str">
        <f>VLOOKUP(C1417,Employee!$A$1:$B$1803,2,0)</f>
        <v>Coy Shepherd</v>
      </c>
      <c r="E1417" t="str">
        <f>VLOOKUP(MID(B1417,FIND(":",B1417,FIND(":",B1417)+1)+1,1),Employee!$C$1:$D$1803,2)</f>
        <v>Male</v>
      </c>
      <c r="F1417">
        <f t="shared" si="287"/>
        <v>42</v>
      </c>
      <c r="G1417">
        <f t="shared" si="288"/>
        <v>40</v>
      </c>
      <c r="H1417" t="str">
        <f t="shared" si="290"/>
        <v>R1</v>
      </c>
      <c r="I1417" t="str">
        <f>VLOOKUP(V1417,Guide!$B$12:$C$18,2,0)</f>
        <v>ENG</v>
      </c>
      <c r="J1417" s="12" t="str">
        <f t="shared" si="291"/>
        <v>C2</v>
      </c>
      <c r="K1417" s="12">
        <v>33580</v>
      </c>
      <c r="L1417" s="12" t="str">
        <f t="shared" si="292"/>
        <v>Millennial</v>
      </c>
      <c r="M1417">
        <f t="shared" ca="1" si="293"/>
        <v>33</v>
      </c>
      <c r="N1417" s="12">
        <v>43209</v>
      </c>
      <c r="O1417" s="14">
        <f t="shared" ca="1" si="294"/>
        <v>6</v>
      </c>
      <c r="P1417" s="13">
        <v>176947</v>
      </c>
      <c r="Q1417" s="13" t="str">
        <f t="shared" ca="1" si="295"/>
        <v>5 - 10 Year</v>
      </c>
      <c r="R1417" s="3" t="str">
        <f t="shared" ca="1" si="298"/>
        <v>10%</v>
      </c>
      <c r="S1417" s="13">
        <f t="shared" ca="1" si="296"/>
        <v>17694.7</v>
      </c>
      <c r="T1417" s="13">
        <f t="shared" ca="1" si="297"/>
        <v>159252.29999999999</v>
      </c>
      <c r="U1417" t="str">
        <f>VLOOKUP(MID(B1417,G1417,F1417-G1417),Department!$A$1:$C$20,2,0)</f>
        <v>BackEnd Developer</v>
      </c>
      <c r="V1417" t="str">
        <f>VLOOKUP(U1417,Department!$B$1:$C$20,2,0)</f>
        <v>Engineering and Data</v>
      </c>
      <c r="W1417" t="str">
        <f>VLOOKUP(MID(B1417,FIND(":",B1417,F1417+1)+1,2),Employee!$G$1:$H$8,2,0)</f>
        <v>Canada</v>
      </c>
    </row>
    <row r="1418" spans="1:23" x14ac:dyDescent="0.35">
      <c r="A1418" t="str">
        <f t="shared" si="286"/>
        <v>EMP-ENG-R13-2018</v>
      </c>
      <c r="B1418" t="s">
        <v>1482</v>
      </c>
      <c r="C1418" t="str">
        <f t="shared" si="289"/>
        <v>N20491</v>
      </c>
      <c r="D1418" t="str">
        <f>VLOOKUP(C1418,Employee!$A$1:$B$1803,2,0)</f>
        <v>Robert Reynolds</v>
      </c>
      <c r="E1418" t="str">
        <f>VLOOKUP(MID(B1418,FIND(":",B1418,FIND(":",B1418)+1)+1,1),Employee!$C$1:$D$1803,2)</f>
        <v>Male</v>
      </c>
      <c r="F1418">
        <f t="shared" si="287"/>
        <v>43</v>
      </c>
      <c r="G1418">
        <f t="shared" si="288"/>
        <v>40</v>
      </c>
      <c r="H1418" t="str">
        <f t="shared" si="290"/>
        <v>R13</v>
      </c>
      <c r="I1418" t="str">
        <f>VLOOKUP(V1418,Guide!$B$12:$C$18,2,0)</f>
        <v>ENG</v>
      </c>
      <c r="J1418" s="12" t="str">
        <f t="shared" si="291"/>
        <v>C5</v>
      </c>
      <c r="K1418" s="12">
        <v>32984</v>
      </c>
      <c r="L1418" s="12" t="str">
        <f t="shared" si="292"/>
        <v>Millennial</v>
      </c>
      <c r="M1418">
        <f t="shared" ca="1" si="293"/>
        <v>34</v>
      </c>
      <c r="N1418" s="12">
        <v>43286</v>
      </c>
      <c r="O1418" s="14">
        <f t="shared" ca="1" si="294"/>
        <v>6</v>
      </c>
      <c r="P1418" s="13">
        <v>86903</v>
      </c>
      <c r="Q1418" s="13" t="str">
        <f t="shared" ca="1" si="295"/>
        <v>5 - 10 Year</v>
      </c>
      <c r="R1418" s="3" t="str">
        <f t="shared" ca="1" si="298"/>
        <v>10%</v>
      </c>
      <c r="S1418" s="13">
        <f t="shared" ca="1" si="296"/>
        <v>8690.3000000000011</v>
      </c>
      <c r="T1418" s="13">
        <f t="shared" ca="1" si="297"/>
        <v>78212.7</v>
      </c>
      <c r="U1418" t="str">
        <f>VLOOKUP(MID(B1418,G1418,F1418-G1418),Department!$A$1:$C$20,2,0)</f>
        <v>Data Engineer</v>
      </c>
      <c r="V1418" t="str">
        <f>VLOOKUP(U1418,Department!$B$1:$C$20,2,0)</f>
        <v>Engineering and Data</v>
      </c>
      <c r="W1418" t="str">
        <f>VLOOKUP(MID(B1418,FIND(":",B1418,F1418+1)+1,2),Employee!$G$1:$H$8,2,0)</f>
        <v>Germany</v>
      </c>
    </row>
    <row r="1419" spans="1:23" x14ac:dyDescent="0.35">
      <c r="A1419" t="str">
        <f t="shared" si="286"/>
        <v>EMP-SM-R15-2018</v>
      </c>
      <c r="B1419" t="s">
        <v>1483</v>
      </c>
      <c r="C1419" t="str">
        <f t="shared" si="289"/>
        <v>N19859</v>
      </c>
      <c r="D1419" t="str">
        <f>VLOOKUP(C1419,Employee!$A$1:$B$1803,2,0)</f>
        <v>Cliff Barrett</v>
      </c>
      <c r="E1419" t="str">
        <f>VLOOKUP(MID(B1419,FIND(":",B1419,FIND(":",B1419)+1)+1,1),Employee!$C$1:$D$1803,2)</f>
        <v>Male</v>
      </c>
      <c r="F1419">
        <f t="shared" si="287"/>
        <v>43</v>
      </c>
      <c r="G1419">
        <f t="shared" si="288"/>
        <v>40</v>
      </c>
      <c r="H1419" t="str">
        <f t="shared" si="290"/>
        <v>R15</v>
      </c>
      <c r="I1419" t="str">
        <f>VLOOKUP(V1419,Guide!$B$12:$C$18,2,0)</f>
        <v>SM</v>
      </c>
      <c r="J1419" s="12" t="str">
        <f t="shared" si="291"/>
        <v>C2</v>
      </c>
      <c r="K1419" s="12">
        <v>30864</v>
      </c>
      <c r="L1419" s="12" t="str">
        <f t="shared" si="292"/>
        <v>Millennial</v>
      </c>
      <c r="M1419">
        <f t="shared" ca="1" si="293"/>
        <v>40</v>
      </c>
      <c r="N1419" s="12">
        <v>43143</v>
      </c>
      <c r="O1419" s="14">
        <f t="shared" ca="1" si="294"/>
        <v>7</v>
      </c>
      <c r="P1419" s="13">
        <v>183236</v>
      </c>
      <c r="Q1419" s="13" t="str">
        <f t="shared" ca="1" si="295"/>
        <v>5 - 10 Year</v>
      </c>
      <c r="R1419" s="3" t="str">
        <f t="shared" ca="1" si="298"/>
        <v>10%</v>
      </c>
      <c r="S1419" s="13">
        <f t="shared" ca="1" si="296"/>
        <v>18323.600000000002</v>
      </c>
      <c r="T1419" s="13">
        <f t="shared" ca="1" si="297"/>
        <v>164912.4</v>
      </c>
      <c r="U1419" t="str">
        <f>VLOOKUP(MID(B1419,G1419,F1419-G1419),Department!$A$1:$C$20,2,0)</f>
        <v>Sales</v>
      </c>
      <c r="V1419" t="str">
        <f>VLOOKUP(U1419,Department!$B$1:$C$20,2,0)</f>
        <v>Sales and Marketing</v>
      </c>
      <c r="W1419" t="str">
        <f>VLOOKUP(MID(B1419,FIND(":",B1419,F1419+1)+1,2),Employee!$G$1:$H$8,2,0)</f>
        <v>Canada</v>
      </c>
    </row>
    <row r="1420" spans="1:23" x14ac:dyDescent="0.35">
      <c r="A1420" t="str">
        <f t="shared" si="286"/>
        <v>EMP-OPR-R17-2017</v>
      </c>
      <c r="B1420" t="s">
        <v>1484</v>
      </c>
      <c r="C1420" t="str">
        <f t="shared" si="289"/>
        <v>N17939</v>
      </c>
      <c r="D1420" t="str">
        <f>VLOOKUP(C1420,Employee!$A$1:$B$1803,2,0)</f>
        <v>Ervin Maddox</v>
      </c>
      <c r="E1420" t="str">
        <f>VLOOKUP(MID(B1420,FIND(":",B1420,FIND(":",B1420)+1)+1,1),Employee!$C$1:$D$1803,2)</f>
        <v>Male</v>
      </c>
      <c r="F1420">
        <f t="shared" si="287"/>
        <v>43</v>
      </c>
      <c r="G1420">
        <f t="shared" si="288"/>
        <v>40</v>
      </c>
      <c r="H1420" t="str">
        <f t="shared" si="290"/>
        <v>R17</v>
      </c>
      <c r="I1420" t="str">
        <f>VLOOKUP(V1420,Guide!$B$12:$C$18,2,0)</f>
        <v>OPR</v>
      </c>
      <c r="J1420" s="12" t="str">
        <f t="shared" si="291"/>
        <v>C4</v>
      </c>
      <c r="K1420" s="12">
        <v>34139</v>
      </c>
      <c r="L1420" s="12" t="str">
        <f t="shared" si="292"/>
        <v>Millennial</v>
      </c>
      <c r="M1420">
        <f t="shared" ca="1" si="293"/>
        <v>31</v>
      </c>
      <c r="N1420" s="12">
        <v>42859</v>
      </c>
      <c r="O1420" s="14">
        <f t="shared" ca="1" si="294"/>
        <v>7</v>
      </c>
      <c r="P1420" s="13">
        <v>100524</v>
      </c>
      <c r="Q1420" s="13" t="str">
        <f t="shared" ca="1" si="295"/>
        <v>5 - 10 Year</v>
      </c>
      <c r="R1420" s="3" t="str">
        <f t="shared" ca="1" si="298"/>
        <v>10%</v>
      </c>
      <c r="S1420" s="13">
        <f t="shared" ca="1" si="296"/>
        <v>10052.400000000001</v>
      </c>
      <c r="T1420" s="13">
        <f t="shared" ca="1" si="297"/>
        <v>90471.6</v>
      </c>
      <c r="U1420" t="str">
        <f>VLOOKUP(MID(B1420,G1420,F1420-G1420),Department!$A$1:$C$20,2,0)</f>
        <v>Database Administrator</v>
      </c>
      <c r="V1420" t="str">
        <f>VLOOKUP(U1420,Department!$B$1:$C$20,2,0)</f>
        <v>Operation</v>
      </c>
      <c r="W1420" t="str">
        <f>VLOOKUP(MID(B1420,FIND(":",B1420,F1420+1)+1,2),Employee!$G$1:$H$8,2,0)</f>
        <v>Australia</v>
      </c>
    </row>
    <row r="1421" spans="1:23" x14ac:dyDescent="0.35">
      <c r="A1421" t="str">
        <f t="shared" si="286"/>
        <v>EMP-SM-R15-2016</v>
      </c>
      <c r="B1421" t="s">
        <v>1485</v>
      </c>
      <c r="C1421" t="str">
        <f t="shared" si="289"/>
        <v>N15612</v>
      </c>
      <c r="D1421" t="str">
        <f>VLOOKUP(C1421,Employee!$A$1:$B$1803,2,0)</f>
        <v>Jenna Doyle</v>
      </c>
      <c r="E1421" t="str">
        <f>VLOOKUP(MID(B1421,FIND(":",B1421,FIND(":",B1421)+1)+1,1),Employee!$C$1:$D$1803,2)</f>
        <v>Female</v>
      </c>
      <c r="F1421">
        <f t="shared" si="287"/>
        <v>43</v>
      </c>
      <c r="G1421">
        <f t="shared" si="288"/>
        <v>40</v>
      </c>
      <c r="H1421" t="str">
        <f t="shared" si="290"/>
        <v>R15</v>
      </c>
      <c r="I1421" t="str">
        <f>VLOOKUP(V1421,Guide!$B$12:$C$18,2,0)</f>
        <v>SM</v>
      </c>
      <c r="J1421" s="12" t="str">
        <f t="shared" si="291"/>
        <v>C2</v>
      </c>
      <c r="K1421" s="12">
        <v>30877</v>
      </c>
      <c r="L1421" s="12" t="str">
        <f t="shared" si="292"/>
        <v>Millennial</v>
      </c>
      <c r="M1421">
        <f t="shared" ca="1" si="293"/>
        <v>40</v>
      </c>
      <c r="N1421" s="12">
        <v>42422</v>
      </c>
      <c r="O1421" s="14">
        <f t="shared" ca="1" si="294"/>
        <v>9</v>
      </c>
      <c r="P1421" s="13">
        <v>169141</v>
      </c>
      <c r="Q1421" s="13" t="str">
        <f t="shared" ca="1" si="295"/>
        <v>5 - 10 Year</v>
      </c>
      <c r="R1421" s="3" t="str">
        <f t="shared" ca="1" si="298"/>
        <v>10%</v>
      </c>
      <c r="S1421" s="13">
        <f t="shared" ca="1" si="296"/>
        <v>16914.100000000002</v>
      </c>
      <c r="T1421" s="13">
        <f t="shared" ca="1" si="297"/>
        <v>152226.9</v>
      </c>
      <c r="U1421" t="str">
        <f>VLOOKUP(MID(B1421,G1421,F1421-G1421),Department!$A$1:$C$20,2,0)</f>
        <v>Sales</v>
      </c>
      <c r="V1421" t="str">
        <f>VLOOKUP(U1421,Department!$B$1:$C$20,2,0)</f>
        <v>Sales and Marketing</v>
      </c>
      <c r="W1421" t="str">
        <f>VLOOKUP(MID(B1421,FIND(":",B1421,F1421+1)+1,2),Employee!$G$1:$H$8,2,0)</f>
        <v>Canada</v>
      </c>
    </row>
    <row r="1422" spans="1:23" x14ac:dyDescent="0.35">
      <c r="A1422" t="str">
        <f t="shared" si="286"/>
        <v>EMP-OPR-R8-2015</v>
      </c>
      <c r="B1422" t="s">
        <v>1486</v>
      </c>
      <c r="C1422" t="str">
        <f t="shared" si="289"/>
        <v>N15393</v>
      </c>
      <c r="D1422" t="str">
        <f>VLOOKUP(C1422,Employee!$A$1:$B$1803,2,0)</f>
        <v>Alexander Galvan</v>
      </c>
      <c r="E1422" t="str">
        <f>VLOOKUP(MID(B1422,FIND(":",B1422,FIND(":",B1422)+1)+1,1),Employee!$C$1:$D$1803,2)</f>
        <v>Male</v>
      </c>
      <c r="F1422">
        <f t="shared" si="287"/>
        <v>42</v>
      </c>
      <c r="G1422">
        <f t="shared" si="288"/>
        <v>40</v>
      </c>
      <c r="H1422" t="str">
        <f t="shared" si="290"/>
        <v>R8</v>
      </c>
      <c r="I1422" t="str">
        <f>VLOOKUP(V1422,Guide!$B$12:$C$18,2,0)</f>
        <v>OPR</v>
      </c>
      <c r="J1422" s="12" t="str">
        <f t="shared" si="291"/>
        <v>C2</v>
      </c>
      <c r="K1422" s="12">
        <v>32311</v>
      </c>
      <c r="L1422" s="12" t="str">
        <f t="shared" si="292"/>
        <v>Millennial</v>
      </c>
      <c r="M1422">
        <f t="shared" ca="1" si="293"/>
        <v>36</v>
      </c>
      <c r="N1422" s="12">
        <v>42341</v>
      </c>
      <c r="O1422" s="14">
        <f t="shared" ca="1" si="294"/>
        <v>9</v>
      </c>
      <c r="P1422" s="13">
        <v>213898</v>
      </c>
      <c r="Q1422" s="13" t="str">
        <f t="shared" ca="1" si="295"/>
        <v>5 - 10 Year</v>
      </c>
      <c r="R1422" s="3" t="str">
        <f t="shared" ca="1" si="298"/>
        <v>10%</v>
      </c>
      <c r="S1422" s="13">
        <f t="shared" ca="1" si="296"/>
        <v>21389.800000000003</v>
      </c>
      <c r="T1422" s="13">
        <f t="shared" ca="1" si="297"/>
        <v>192508.2</v>
      </c>
      <c r="U1422" t="str">
        <f>VLOOKUP(MID(B1422,G1422,F1422-G1422),Department!$A$1:$C$20,2,0)</f>
        <v>DevOps Engineer</v>
      </c>
      <c r="V1422" t="str">
        <f>VLOOKUP(U1422,Department!$B$1:$C$20,2,0)</f>
        <v>Operation</v>
      </c>
      <c r="W1422" t="str">
        <f>VLOOKUP(MID(B1422,FIND(":",B1422,F1422+1)+1,2),Employee!$G$1:$H$8,2,0)</f>
        <v>Canada</v>
      </c>
    </row>
    <row r="1423" spans="1:23" x14ac:dyDescent="0.35">
      <c r="A1423" t="str">
        <f t="shared" si="286"/>
        <v>EMP-ENG-R7-2019</v>
      </c>
      <c r="B1423" t="s">
        <v>1487</v>
      </c>
      <c r="C1423" t="str">
        <f t="shared" si="289"/>
        <v>N22216</v>
      </c>
      <c r="D1423" t="str">
        <f>VLOOKUP(C1423,Employee!$A$1:$B$1803,2,0)</f>
        <v>Sonia Moran</v>
      </c>
      <c r="E1423" t="str">
        <f>VLOOKUP(MID(B1423,FIND(":",B1423,FIND(":",B1423)+1)+1,1),Employee!$C$1:$D$1803,2)</f>
        <v>Female</v>
      </c>
      <c r="F1423">
        <f t="shared" si="287"/>
        <v>42</v>
      </c>
      <c r="G1423">
        <f t="shared" si="288"/>
        <v>40</v>
      </c>
      <c r="H1423" t="str">
        <f t="shared" si="290"/>
        <v>R7</v>
      </c>
      <c r="I1423" t="str">
        <f>VLOOKUP(V1423,Guide!$B$12:$C$18,2,0)</f>
        <v>ENG</v>
      </c>
      <c r="J1423" s="12" t="str">
        <f t="shared" si="291"/>
        <v>C5</v>
      </c>
      <c r="K1423" s="12">
        <v>33507</v>
      </c>
      <c r="L1423" s="12" t="str">
        <f t="shared" si="292"/>
        <v>Millennial</v>
      </c>
      <c r="M1423">
        <f t="shared" ca="1" si="293"/>
        <v>33</v>
      </c>
      <c r="N1423" s="12">
        <v>43668</v>
      </c>
      <c r="O1423" s="14">
        <f t="shared" ca="1" si="294"/>
        <v>5</v>
      </c>
      <c r="P1423" s="13">
        <v>123887</v>
      </c>
      <c r="Q1423" s="13" t="str">
        <f t="shared" ca="1" si="295"/>
        <v>5 - 10 Year</v>
      </c>
      <c r="R1423" s="3" t="str">
        <f t="shared" ca="1" si="298"/>
        <v>10%</v>
      </c>
      <c r="S1423" s="13">
        <f t="shared" ca="1" si="296"/>
        <v>12388.7</v>
      </c>
      <c r="T1423" s="13">
        <f t="shared" ca="1" si="297"/>
        <v>111498.3</v>
      </c>
      <c r="U1423" t="str">
        <f>VLOOKUP(MID(B1423,G1423,F1423-G1423),Department!$A$1:$C$20,2,0)</f>
        <v>AI Engineer</v>
      </c>
      <c r="V1423" t="str">
        <f>VLOOKUP(U1423,Department!$B$1:$C$20,2,0)</f>
        <v>Engineering and Data</v>
      </c>
      <c r="W1423" t="str">
        <f>VLOOKUP(MID(B1423,FIND(":",B1423,F1423+1)+1,2),Employee!$G$1:$H$8,2,0)</f>
        <v>Germany</v>
      </c>
    </row>
    <row r="1424" spans="1:23" x14ac:dyDescent="0.35">
      <c r="A1424" t="str">
        <f t="shared" si="286"/>
        <v>EMP-HR-R18-2015</v>
      </c>
      <c r="B1424" t="s">
        <v>1488</v>
      </c>
      <c r="C1424" t="str">
        <f t="shared" si="289"/>
        <v>N15348</v>
      </c>
      <c r="D1424" t="str">
        <f>VLOOKUP(C1424,Employee!$A$1:$B$1803,2,0)</f>
        <v>Jimmie Lozano</v>
      </c>
      <c r="E1424" t="str">
        <f>VLOOKUP(MID(B1424,FIND(":",B1424,FIND(":",B1424)+1)+1,1),Employee!$C$1:$D$1803,2)</f>
        <v>Male</v>
      </c>
      <c r="F1424">
        <f t="shared" si="287"/>
        <v>43</v>
      </c>
      <c r="G1424">
        <f t="shared" si="288"/>
        <v>40</v>
      </c>
      <c r="H1424" t="str">
        <f t="shared" si="290"/>
        <v>R18</v>
      </c>
      <c r="I1424" t="str">
        <f>VLOOKUP(V1424,Guide!$B$12:$C$18,2,0)</f>
        <v>HR</v>
      </c>
      <c r="J1424" s="12" t="str">
        <f t="shared" si="291"/>
        <v>C3</v>
      </c>
      <c r="K1424" s="12">
        <v>32712</v>
      </c>
      <c r="L1424" s="12" t="str">
        <f t="shared" si="292"/>
        <v>Millennial</v>
      </c>
      <c r="M1424">
        <f t="shared" ca="1" si="293"/>
        <v>35</v>
      </c>
      <c r="N1424" s="12">
        <v>42345</v>
      </c>
      <c r="O1424" s="14">
        <f t="shared" ca="1" si="294"/>
        <v>9</v>
      </c>
      <c r="P1424" s="13">
        <v>350351</v>
      </c>
      <c r="Q1424" s="13" t="str">
        <f t="shared" ca="1" si="295"/>
        <v>5 - 10 Year</v>
      </c>
      <c r="R1424" s="3" t="str">
        <f t="shared" ca="1" si="298"/>
        <v>10%</v>
      </c>
      <c r="S1424" s="13">
        <f t="shared" ca="1" si="296"/>
        <v>35035.1</v>
      </c>
      <c r="T1424" s="13">
        <f t="shared" ca="1" si="297"/>
        <v>315315.90000000002</v>
      </c>
      <c r="U1424" t="str">
        <f>VLOOKUP(MID(B1424,G1424,F1424-G1424),Department!$A$1:$C$20,2,0)</f>
        <v>HR</v>
      </c>
      <c r="V1424" t="str">
        <f>VLOOKUP(U1424,Department!$B$1:$C$20,2,0)</f>
        <v>HR</v>
      </c>
      <c r="W1424" t="str">
        <f>VLOOKUP(MID(B1424,FIND(":",B1424,F1424+1)+1,2),Employee!$G$1:$H$8,2,0)</f>
        <v>United Kingdom</v>
      </c>
    </row>
    <row r="1425" spans="1:23" x14ac:dyDescent="0.35">
      <c r="A1425" t="str">
        <f t="shared" si="286"/>
        <v>EMP-ENG-R7-2016</v>
      </c>
      <c r="B1425" t="s">
        <v>1489</v>
      </c>
      <c r="C1425" t="str">
        <f t="shared" si="289"/>
        <v>N15611</v>
      </c>
      <c r="D1425" t="str">
        <f>VLOOKUP(C1425,Employee!$A$1:$B$1803,2,0)</f>
        <v>Otis Farley</v>
      </c>
      <c r="E1425" t="str">
        <f>VLOOKUP(MID(B1425,FIND(":",B1425,FIND(":",B1425)+1)+1,1),Employee!$C$1:$D$1803,2)</f>
        <v>Male</v>
      </c>
      <c r="F1425">
        <f t="shared" si="287"/>
        <v>42</v>
      </c>
      <c r="G1425">
        <f t="shared" si="288"/>
        <v>40</v>
      </c>
      <c r="H1425" t="str">
        <f t="shared" si="290"/>
        <v>R7</v>
      </c>
      <c r="I1425" t="str">
        <f>VLOOKUP(V1425,Guide!$B$12:$C$18,2,0)</f>
        <v>ENG</v>
      </c>
      <c r="J1425" s="12" t="str">
        <f t="shared" si="291"/>
        <v>C1</v>
      </c>
      <c r="K1425" s="12">
        <v>30676</v>
      </c>
      <c r="L1425" s="12" t="str">
        <f t="shared" si="292"/>
        <v>Millennial</v>
      </c>
      <c r="M1425">
        <f t="shared" ca="1" si="293"/>
        <v>41</v>
      </c>
      <c r="N1425" s="12">
        <v>42422</v>
      </c>
      <c r="O1425" s="14">
        <f t="shared" ca="1" si="294"/>
        <v>9</v>
      </c>
      <c r="P1425" s="13">
        <v>161237</v>
      </c>
      <c r="Q1425" s="13" t="str">
        <f t="shared" ca="1" si="295"/>
        <v>5 - 10 Year</v>
      </c>
      <c r="R1425" s="3" t="str">
        <f t="shared" ca="1" si="298"/>
        <v>10%</v>
      </c>
      <c r="S1425" s="13">
        <f t="shared" ca="1" si="296"/>
        <v>16123.7</v>
      </c>
      <c r="T1425" s="13">
        <f t="shared" ca="1" si="297"/>
        <v>145113.29999999999</v>
      </c>
      <c r="U1425" t="str">
        <f>VLOOKUP(MID(B1425,G1425,F1425-G1425),Department!$A$1:$C$20,2,0)</f>
        <v>AI Engineer</v>
      </c>
      <c r="V1425" t="str">
        <f>VLOOKUP(U1425,Department!$B$1:$C$20,2,0)</f>
        <v>Engineering and Data</v>
      </c>
      <c r="W1425" t="str">
        <f>VLOOKUP(MID(B1425,FIND(":",B1425,F1425+1)+1,2),Employee!$G$1:$H$8,2,0)</f>
        <v>United States Of America</v>
      </c>
    </row>
    <row r="1426" spans="1:23" x14ac:dyDescent="0.35">
      <c r="A1426" t="str">
        <f t="shared" si="286"/>
        <v>EMP-OPR-R16-2017</v>
      </c>
      <c r="B1426" t="s">
        <v>1490</v>
      </c>
      <c r="C1426" t="str">
        <f t="shared" si="289"/>
        <v>N18715</v>
      </c>
      <c r="D1426" t="str">
        <f>VLOOKUP(C1426,Employee!$A$1:$B$1803,2,0)</f>
        <v>Susan Burke</v>
      </c>
      <c r="E1426" t="str">
        <f>VLOOKUP(MID(B1426,FIND(":",B1426,FIND(":",B1426)+1)+1,1),Employee!$C$1:$D$1803,2)</f>
        <v>Female</v>
      </c>
      <c r="F1426">
        <f t="shared" si="287"/>
        <v>43</v>
      </c>
      <c r="G1426">
        <f t="shared" si="288"/>
        <v>40</v>
      </c>
      <c r="H1426" t="str">
        <f t="shared" si="290"/>
        <v>R16</v>
      </c>
      <c r="I1426" t="str">
        <f>VLOOKUP(V1426,Guide!$B$12:$C$18,2,0)</f>
        <v>OPR</v>
      </c>
      <c r="J1426" s="12" t="str">
        <f t="shared" si="291"/>
        <v>C2</v>
      </c>
      <c r="K1426" s="12">
        <v>33718</v>
      </c>
      <c r="L1426" s="12" t="str">
        <f t="shared" si="292"/>
        <v>Millennial</v>
      </c>
      <c r="M1426">
        <f t="shared" ca="1" si="293"/>
        <v>32</v>
      </c>
      <c r="N1426" s="12">
        <v>42947</v>
      </c>
      <c r="O1426" s="14">
        <f t="shared" ca="1" si="294"/>
        <v>7</v>
      </c>
      <c r="P1426" s="13">
        <v>160354</v>
      </c>
      <c r="Q1426" s="13" t="str">
        <f t="shared" ca="1" si="295"/>
        <v>5 - 10 Year</v>
      </c>
      <c r="R1426" s="3" t="str">
        <f t="shared" ca="1" si="298"/>
        <v>10%</v>
      </c>
      <c r="S1426" s="13">
        <f t="shared" ca="1" si="296"/>
        <v>16035.400000000001</v>
      </c>
      <c r="T1426" s="13">
        <f t="shared" ca="1" si="297"/>
        <v>144318.6</v>
      </c>
      <c r="U1426" t="str">
        <f>VLOOKUP(MID(B1426,G1426,F1426-G1426),Department!$A$1:$C$20,2,0)</f>
        <v>IT Support</v>
      </c>
      <c r="V1426" t="str">
        <f>VLOOKUP(U1426,Department!$B$1:$C$20,2,0)</f>
        <v>Operation</v>
      </c>
      <c r="W1426" t="str">
        <f>VLOOKUP(MID(B1426,FIND(":",B1426,F1426+1)+1,2),Employee!$G$1:$H$8,2,0)</f>
        <v>Canada</v>
      </c>
    </row>
    <row r="1427" spans="1:23" x14ac:dyDescent="0.35">
      <c r="A1427" t="str">
        <f t="shared" si="286"/>
        <v>EMP-OPR-R11-2017</v>
      </c>
      <c r="B1427" t="s">
        <v>1491</v>
      </c>
      <c r="C1427" t="str">
        <f t="shared" si="289"/>
        <v>N18521</v>
      </c>
      <c r="D1427" t="str">
        <f>VLOOKUP(C1427,Employee!$A$1:$B$1803,2,0)</f>
        <v>Jack Walsh</v>
      </c>
      <c r="E1427" t="str">
        <f>VLOOKUP(MID(B1427,FIND(":",B1427,FIND(":",B1427)+1)+1,1),Employee!$C$1:$D$1803,2)</f>
        <v>Male</v>
      </c>
      <c r="F1427">
        <f t="shared" si="287"/>
        <v>43</v>
      </c>
      <c r="G1427">
        <f t="shared" si="288"/>
        <v>40</v>
      </c>
      <c r="H1427" t="str">
        <f t="shared" si="290"/>
        <v>R11</v>
      </c>
      <c r="I1427" t="str">
        <f>VLOOKUP(V1427,Guide!$B$12:$C$18,2,0)</f>
        <v>OPR</v>
      </c>
      <c r="J1427" s="12" t="str">
        <f t="shared" si="291"/>
        <v>C2</v>
      </c>
      <c r="K1427" s="12">
        <v>32882</v>
      </c>
      <c r="L1427" s="12" t="str">
        <f t="shared" si="292"/>
        <v>Millennial</v>
      </c>
      <c r="M1427">
        <f t="shared" ca="1" si="293"/>
        <v>35</v>
      </c>
      <c r="N1427" s="12">
        <v>42919</v>
      </c>
      <c r="O1427" s="14">
        <f t="shared" ca="1" si="294"/>
        <v>7</v>
      </c>
      <c r="P1427" s="13">
        <v>167346</v>
      </c>
      <c r="Q1427" s="13" t="str">
        <f t="shared" ca="1" si="295"/>
        <v>5 - 10 Year</v>
      </c>
      <c r="R1427" s="3" t="str">
        <f t="shared" ca="1" si="298"/>
        <v>10%</v>
      </c>
      <c r="S1427" s="13">
        <f t="shared" ca="1" si="296"/>
        <v>16734.600000000002</v>
      </c>
      <c r="T1427" s="13">
        <f t="shared" ca="1" si="297"/>
        <v>150611.4</v>
      </c>
      <c r="U1427" t="str">
        <f>VLOOKUP(MID(B1427,G1427,F1427-G1427),Department!$A$1:$C$20,2,0)</f>
        <v>Technical Support</v>
      </c>
      <c r="V1427" t="str">
        <f>VLOOKUP(U1427,Department!$B$1:$C$20,2,0)</f>
        <v>Operation</v>
      </c>
      <c r="W1427" t="str">
        <f>VLOOKUP(MID(B1427,FIND(":",B1427,F1427+1)+1,2),Employee!$G$1:$H$8,2,0)</f>
        <v>Canada</v>
      </c>
    </row>
    <row r="1428" spans="1:23" x14ac:dyDescent="0.35">
      <c r="A1428" t="str">
        <f t="shared" si="286"/>
        <v>EMP-OPR-R11-2015</v>
      </c>
      <c r="B1428" t="s">
        <v>1492</v>
      </c>
      <c r="C1428" t="str">
        <f t="shared" si="289"/>
        <v>N15479</v>
      </c>
      <c r="D1428" t="str">
        <f>VLOOKUP(C1428,Employee!$A$1:$B$1803,2,0)</f>
        <v>Herbert Randall</v>
      </c>
      <c r="E1428" t="str">
        <f>VLOOKUP(MID(B1428,FIND(":",B1428,FIND(":",B1428)+1)+1,1),Employee!$C$1:$D$1803,2)</f>
        <v>Male</v>
      </c>
      <c r="F1428">
        <f t="shared" si="287"/>
        <v>43</v>
      </c>
      <c r="G1428">
        <f t="shared" si="288"/>
        <v>40</v>
      </c>
      <c r="H1428" t="str">
        <f t="shared" si="290"/>
        <v>R11</v>
      </c>
      <c r="I1428" t="str">
        <f>VLOOKUP(V1428,Guide!$B$12:$C$18,2,0)</f>
        <v>OPR</v>
      </c>
      <c r="J1428" s="12" t="str">
        <f t="shared" si="291"/>
        <v>C5</v>
      </c>
      <c r="K1428" s="12">
        <v>31172</v>
      </c>
      <c r="L1428" s="12" t="str">
        <f t="shared" si="292"/>
        <v>Millennial</v>
      </c>
      <c r="M1428">
        <f t="shared" ca="1" si="293"/>
        <v>39</v>
      </c>
      <c r="N1428" s="12">
        <v>42366</v>
      </c>
      <c r="O1428" s="14">
        <f t="shared" ca="1" si="294"/>
        <v>9</v>
      </c>
      <c r="P1428" s="13">
        <v>266894</v>
      </c>
      <c r="Q1428" s="13" t="str">
        <f t="shared" ca="1" si="295"/>
        <v>5 - 10 Year</v>
      </c>
      <c r="R1428" s="3" t="str">
        <f t="shared" ca="1" si="298"/>
        <v>10%</v>
      </c>
      <c r="S1428" s="13">
        <f t="shared" ca="1" si="296"/>
        <v>26689.4</v>
      </c>
      <c r="T1428" s="13">
        <f t="shared" ca="1" si="297"/>
        <v>240204.6</v>
      </c>
      <c r="U1428" t="str">
        <f>VLOOKUP(MID(B1428,G1428,F1428-G1428),Department!$A$1:$C$20,2,0)</f>
        <v>Technical Support</v>
      </c>
      <c r="V1428" t="str">
        <f>VLOOKUP(U1428,Department!$B$1:$C$20,2,0)</f>
        <v>Operation</v>
      </c>
      <c r="W1428" t="str">
        <f>VLOOKUP(MID(B1428,FIND(":",B1428,F1428+1)+1,2),Employee!$G$1:$H$8,2,0)</f>
        <v>Germany</v>
      </c>
    </row>
    <row r="1429" spans="1:23" x14ac:dyDescent="0.35">
      <c r="A1429" t="str">
        <f t="shared" si="286"/>
        <v>EMP-PM-R14-2019</v>
      </c>
      <c r="B1429" t="s">
        <v>1493</v>
      </c>
      <c r="C1429" t="str">
        <f t="shared" si="289"/>
        <v>N21617</v>
      </c>
      <c r="D1429" t="str">
        <f>VLOOKUP(C1429,Employee!$A$1:$B$1803,2,0)</f>
        <v>Hunter Downs</v>
      </c>
      <c r="E1429" t="str">
        <f>VLOOKUP(MID(B1429,FIND(":",B1429,FIND(":",B1429)+1)+1,1),Employee!$C$1:$D$1803,2)</f>
        <v>Male</v>
      </c>
      <c r="F1429">
        <f t="shared" si="287"/>
        <v>43</v>
      </c>
      <c r="G1429">
        <f t="shared" si="288"/>
        <v>40</v>
      </c>
      <c r="H1429" t="str">
        <f t="shared" si="290"/>
        <v>R14</v>
      </c>
      <c r="I1429" t="str">
        <f>VLOOKUP(V1429,Guide!$B$12:$C$18,2,0)</f>
        <v>PM</v>
      </c>
      <c r="J1429" s="12" t="str">
        <f t="shared" si="291"/>
        <v>C7</v>
      </c>
      <c r="K1429" s="12">
        <v>33466</v>
      </c>
      <c r="L1429" s="12" t="str">
        <f t="shared" si="292"/>
        <v>Millennial</v>
      </c>
      <c r="M1429">
        <f t="shared" ca="1" si="293"/>
        <v>33</v>
      </c>
      <c r="N1429" s="12">
        <v>43549</v>
      </c>
      <c r="O1429" s="14">
        <f t="shared" ca="1" si="294"/>
        <v>5</v>
      </c>
      <c r="P1429" s="13">
        <v>147867</v>
      </c>
      <c r="Q1429" s="13" t="str">
        <f t="shared" ca="1" si="295"/>
        <v>5 - 10 Year</v>
      </c>
      <c r="R1429" s="3" t="str">
        <f t="shared" ca="1" si="298"/>
        <v>10%</v>
      </c>
      <c r="S1429" s="13">
        <f t="shared" ca="1" si="296"/>
        <v>14786.7</v>
      </c>
      <c r="T1429" s="13">
        <f t="shared" ca="1" si="297"/>
        <v>133080.29999999999</v>
      </c>
      <c r="U1429" t="str">
        <f>VLOOKUP(MID(B1429,G1429,F1429-G1429),Department!$A$1:$C$20,2,0)</f>
        <v>SEO Specialist</v>
      </c>
      <c r="V1429" t="str">
        <f>VLOOKUP(U1429,Department!$B$1:$C$20,2,0)</f>
        <v>Product Management</v>
      </c>
      <c r="W1429" t="str">
        <f>VLOOKUP(MID(B1429,FIND(":",B1429,F1429+1)+1,2),Employee!$G$1:$H$8,2,0)</f>
        <v>Argentina</v>
      </c>
    </row>
    <row r="1430" spans="1:23" x14ac:dyDescent="0.35">
      <c r="A1430" t="str">
        <f t="shared" si="286"/>
        <v>EMP-PM-R5-2018</v>
      </c>
      <c r="B1430" t="s">
        <v>1494</v>
      </c>
      <c r="C1430" t="str">
        <f t="shared" si="289"/>
        <v>N20562</v>
      </c>
      <c r="D1430" t="str">
        <f>VLOOKUP(C1430,Employee!$A$1:$B$1803,2,0)</f>
        <v>Bruce Bradshaw</v>
      </c>
      <c r="E1430" t="str">
        <f>VLOOKUP(MID(B1430,FIND(":",B1430,FIND(":",B1430)+1)+1,1),Employee!$C$1:$D$1803,2)</f>
        <v>Male</v>
      </c>
      <c r="F1430">
        <f t="shared" si="287"/>
        <v>42</v>
      </c>
      <c r="G1430">
        <f t="shared" si="288"/>
        <v>40</v>
      </c>
      <c r="H1430" t="str">
        <f t="shared" si="290"/>
        <v>R5</v>
      </c>
      <c r="I1430" t="str">
        <f>VLOOKUP(V1430,Guide!$B$12:$C$18,2,0)</f>
        <v>PM</v>
      </c>
      <c r="J1430" s="12" t="str">
        <f t="shared" si="291"/>
        <v>C1</v>
      </c>
      <c r="K1430" s="12">
        <v>33537</v>
      </c>
      <c r="L1430" s="12" t="str">
        <f t="shared" si="292"/>
        <v>Millennial</v>
      </c>
      <c r="M1430">
        <f t="shared" ca="1" si="293"/>
        <v>33</v>
      </c>
      <c r="N1430" s="12">
        <v>43300</v>
      </c>
      <c r="O1430" s="14">
        <f t="shared" ca="1" si="294"/>
        <v>6</v>
      </c>
      <c r="P1430" s="13">
        <v>136725</v>
      </c>
      <c r="Q1430" s="13" t="str">
        <f t="shared" ca="1" si="295"/>
        <v>5 - 10 Year</v>
      </c>
      <c r="R1430" s="3" t="str">
        <f t="shared" ca="1" si="298"/>
        <v>10%</v>
      </c>
      <c r="S1430" s="13">
        <f t="shared" ca="1" si="296"/>
        <v>13672.5</v>
      </c>
      <c r="T1430" s="13">
        <f t="shared" ca="1" si="297"/>
        <v>123052.5</v>
      </c>
      <c r="U1430" t="str">
        <f>VLOOKUP(MID(B1430,G1430,F1430-G1430),Department!$A$1:$C$20,2,0)</f>
        <v>Product Manager</v>
      </c>
      <c r="V1430" t="str">
        <f>VLOOKUP(U1430,Department!$B$1:$C$20,2,0)</f>
        <v>Product Management</v>
      </c>
      <c r="W1430" t="str">
        <f>VLOOKUP(MID(B1430,FIND(":",B1430,F1430+1)+1,2),Employee!$G$1:$H$8,2,0)</f>
        <v>United States Of America</v>
      </c>
    </row>
    <row r="1431" spans="1:23" x14ac:dyDescent="0.35">
      <c r="A1431" t="str">
        <f t="shared" si="286"/>
        <v>EMP-SM-R10-2018</v>
      </c>
      <c r="B1431" t="s">
        <v>1495</v>
      </c>
      <c r="C1431" t="str">
        <f t="shared" si="289"/>
        <v>N20738</v>
      </c>
      <c r="D1431" t="str">
        <f>VLOOKUP(C1431,Employee!$A$1:$B$1803,2,0)</f>
        <v>Frank Osborn</v>
      </c>
      <c r="E1431" t="str">
        <f>VLOOKUP(MID(B1431,FIND(":",B1431,FIND(":",B1431)+1)+1,1),Employee!$C$1:$D$1803,2)</f>
        <v>Male</v>
      </c>
      <c r="F1431">
        <f t="shared" si="287"/>
        <v>43</v>
      </c>
      <c r="G1431">
        <f t="shared" si="288"/>
        <v>40</v>
      </c>
      <c r="H1431" t="str">
        <f t="shared" si="290"/>
        <v>R10</v>
      </c>
      <c r="I1431" t="str">
        <f>VLOOKUP(V1431,Guide!$B$12:$C$18,2,0)</f>
        <v>SM</v>
      </c>
      <c r="J1431" s="12" t="str">
        <f t="shared" si="291"/>
        <v>C3</v>
      </c>
      <c r="K1431" s="12">
        <v>33006</v>
      </c>
      <c r="L1431" s="12" t="str">
        <f t="shared" si="292"/>
        <v>Millennial</v>
      </c>
      <c r="M1431">
        <f t="shared" ca="1" si="293"/>
        <v>34</v>
      </c>
      <c r="N1431" s="12">
        <v>43335</v>
      </c>
      <c r="O1431" s="14">
        <f t="shared" ca="1" si="294"/>
        <v>6</v>
      </c>
      <c r="P1431" s="13">
        <v>158994</v>
      </c>
      <c r="Q1431" s="13" t="str">
        <f t="shared" ca="1" si="295"/>
        <v>5 - 10 Year</v>
      </c>
      <c r="R1431" s="3" t="str">
        <f t="shared" ca="1" si="298"/>
        <v>10%</v>
      </c>
      <c r="S1431" s="13">
        <f t="shared" ca="1" si="296"/>
        <v>15899.400000000001</v>
      </c>
      <c r="T1431" s="13">
        <f t="shared" ca="1" si="297"/>
        <v>143094.6</v>
      </c>
      <c r="U1431" t="str">
        <f>VLOOKUP(MID(B1431,G1431,F1431-G1431),Department!$A$1:$C$20,2,0)</f>
        <v>Marketing</v>
      </c>
      <c r="V1431" t="str">
        <f>VLOOKUP(U1431,Department!$B$1:$C$20,2,0)</f>
        <v>Sales and Marketing</v>
      </c>
      <c r="W1431" t="str">
        <f>VLOOKUP(MID(B1431,FIND(":",B1431,F1431+1)+1,2),Employee!$G$1:$H$8,2,0)</f>
        <v>United Kingdom</v>
      </c>
    </row>
    <row r="1432" spans="1:23" x14ac:dyDescent="0.35">
      <c r="A1432" t="str">
        <f t="shared" si="286"/>
        <v>EMP-ENG-R12-2019</v>
      </c>
      <c r="B1432" t="s">
        <v>1496</v>
      </c>
      <c r="C1432" t="str">
        <f t="shared" si="289"/>
        <v>N16002</v>
      </c>
      <c r="D1432" t="str">
        <f>VLOOKUP(C1432,Employee!$A$1:$B$1803,2,0)</f>
        <v>Forrest Salazar</v>
      </c>
      <c r="E1432" t="str">
        <f>VLOOKUP(MID(B1432,FIND(":",B1432,FIND(":",B1432)+1)+1,1),Employee!$C$1:$D$1803,2)</f>
        <v>Male</v>
      </c>
      <c r="F1432">
        <f t="shared" si="287"/>
        <v>43</v>
      </c>
      <c r="G1432">
        <f t="shared" si="288"/>
        <v>40</v>
      </c>
      <c r="H1432" t="str">
        <f t="shared" si="290"/>
        <v>R12</v>
      </c>
      <c r="I1432" t="str">
        <f>VLOOKUP(V1432,Guide!$B$12:$C$18,2,0)</f>
        <v>ENG</v>
      </c>
      <c r="J1432" s="12" t="str">
        <f t="shared" si="291"/>
        <v>C1</v>
      </c>
      <c r="K1432" s="12">
        <v>32297</v>
      </c>
      <c r="L1432" s="12" t="str">
        <f t="shared" si="292"/>
        <v>Millennial</v>
      </c>
      <c r="M1432">
        <f t="shared" ca="1" si="293"/>
        <v>36</v>
      </c>
      <c r="N1432" s="12">
        <v>43734</v>
      </c>
      <c r="O1432" s="14">
        <f t="shared" ca="1" si="294"/>
        <v>5</v>
      </c>
      <c r="P1432" s="13">
        <v>146800</v>
      </c>
      <c r="Q1432" s="13" t="str">
        <f t="shared" ca="1" si="295"/>
        <v>5 - 10 Year</v>
      </c>
      <c r="R1432" s="3" t="str">
        <f t="shared" ca="1" si="298"/>
        <v>10%</v>
      </c>
      <c r="S1432" s="13">
        <f t="shared" ca="1" si="296"/>
        <v>14680</v>
      </c>
      <c r="T1432" s="13">
        <f t="shared" ca="1" si="297"/>
        <v>132120</v>
      </c>
      <c r="U1432" t="str">
        <f>VLOOKUP(MID(B1432,G1432,F1432-G1432),Department!$A$1:$C$20,2,0)</f>
        <v>Data Analyst</v>
      </c>
      <c r="V1432" t="str">
        <f>VLOOKUP(U1432,Department!$B$1:$C$20,2,0)</f>
        <v>Engineering and Data</v>
      </c>
      <c r="W1432" t="str">
        <f>VLOOKUP(MID(B1432,FIND(":",B1432,F1432+1)+1,2),Employee!$G$1:$H$8,2,0)</f>
        <v>United States Of America</v>
      </c>
    </row>
    <row r="1433" spans="1:23" x14ac:dyDescent="0.35">
      <c r="A1433" t="str">
        <f t="shared" si="286"/>
        <v>EMP-ENG-R13-2018</v>
      </c>
      <c r="B1433" t="s">
        <v>1497</v>
      </c>
      <c r="C1433" t="str">
        <f t="shared" si="289"/>
        <v>N20759</v>
      </c>
      <c r="D1433" t="str">
        <f>VLOOKUP(C1433,Employee!$A$1:$B$1803,2,0)</f>
        <v>Roseann Nguyen</v>
      </c>
      <c r="E1433" t="str">
        <f>VLOOKUP(MID(B1433,FIND(":",B1433,FIND(":",B1433)+1)+1,1),Employee!$C$1:$D$1803,2)</f>
        <v>Female</v>
      </c>
      <c r="F1433">
        <f t="shared" si="287"/>
        <v>43</v>
      </c>
      <c r="G1433">
        <f t="shared" si="288"/>
        <v>40</v>
      </c>
      <c r="H1433" t="str">
        <f t="shared" si="290"/>
        <v>R13</v>
      </c>
      <c r="I1433" t="str">
        <f>VLOOKUP(V1433,Guide!$B$12:$C$18,2,0)</f>
        <v>ENG</v>
      </c>
      <c r="J1433" s="12" t="str">
        <f t="shared" si="291"/>
        <v>C4</v>
      </c>
      <c r="K1433" s="12">
        <v>33188</v>
      </c>
      <c r="L1433" s="12" t="str">
        <f t="shared" si="292"/>
        <v>Millennial</v>
      </c>
      <c r="M1433">
        <f t="shared" ca="1" si="293"/>
        <v>34</v>
      </c>
      <c r="N1433" s="12">
        <v>43339</v>
      </c>
      <c r="O1433" s="14">
        <f t="shared" ca="1" si="294"/>
        <v>6</v>
      </c>
      <c r="P1433" s="13">
        <v>212106</v>
      </c>
      <c r="Q1433" s="13" t="str">
        <f t="shared" ca="1" si="295"/>
        <v>5 - 10 Year</v>
      </c>
      <c r="R1433" s="3" t="str">
        <f t="shared" ca="1" si="298"/>
        <v>10%</v>
      </c>
      <c r="S1433" s="13">
        <f t="shared" ca="1" si="296"/>
        <v>21210.600000000002</v>
      </c>
      <c r="T1433" s="13">
        <f t="shared" ca="1" si="297"/>
        <v>190895.4</v>
      </c>
      <c r="U1433" t="str">
        <f>VLOOKUP(MID(B1433,G1433,F1433-G1433),Department!$A$1:$C$20,2,0)</f>
        <v>Data Engineer</v>
      </c>
      <c r="V1433" t="str">
        <f>VLOOKUP(U1433,Department!$B$1:$C$20,2,0)</f>
        <v>Engineering and Data</v>
      </c>
      <c r="W1433" t="str">
        <f>VLOOKUP(MID(B1433,FIND(":",B1433,F1433+1)+1,2),Employee!$G$1:$H$8,2,0)</f>
        <v>Australia</v>
      </c>
    </row>
    <row r="1434" spans="1:23" x14ac:dyDescent="0.35">
      <c r="A1434" t="str">
        <f t="shared" si="286"/>
        <v>EMP-OPR-R17-2016</v>
      </c>
      <c r="B1434" t="s">
        <v>1498</v>
      </c>
      <c r="C1434" t="str">
        <f t="shared" si="289"/>
        <v>N16441</v>
      </c>
      <c r="D1434" t="str">
        <f>VLOOKUP(C1434,Employee!$A$1:$B$1803,2,0)</f>
        <v>Alfonzo Kennedy</v>
      </c>
      <c r="E1434" t="str">
        <f>VLOOKUP(MID(B1434,FIND(":",B1434,FIND(":",B1434)+1)+1,1),Employee!$C$1:$D$1803,2)</f>
        <v>Male</v>
      </c>
      <c r="F1434">
        <f t="shared" si="287"/>
        <v>43</v>
      </c>
      <c r="G1434">
        <f t="shared" si="288"/>
        <v>40</v>
      </c>
      <c r="H1434" t="str">
        <f t="shared" si="290"/>
        <v>R17</v>
      </c>
      <c r="I1434" t="str">
        <f>VLOOKUP(V1434,Guide!$B$12:$C$18,2,0)</f>
        <v>OPR</v>
      </c>
      <c r="J1434" s="12" t="str">
        <f t="shared" si="291"/>
        <v>C3</v>
      </c>
      <c r="K1434" s="12">
        <v>31941</v>
      </c>
      <c r="L1434" s="12" t="str">
        <f t="shared" si="292"/>
        <v>Millennial</v>
      </c>
      <c r="M1434">
        <f t="shared" ca="1" si="293"/>
        <v>37</v>
      </c>
      <c r="N1434" s="12">
        <v>42565</v>
      </c>
      <c r="O1434" s="14">
        <f t="shared" ca="1" si="294"/>
        <v>8</v>
      </c>
      <c r="P1434" s="13">
        <v>237803</v>
      </c>
      <c r="Q1434" s="13" t="str">
        <f t="shared" ca="1" si="295"/>
        <v>5 - 10 Year</v>
      </c>
      <c r="R1434" s="3" t="str">
        <f t="shared" ca="1" si="298"/>
        <v>10%</v>
      </c>
      <c r="S1434" s="13">
        <f t="shared" ca="1" si="296"/>
        <v>23780.300000000003</v>
      </c>
      <c r="T1434" s="13">
        <f t="shared" ca="1" si="297"/>
        <v>214022.7</v>
      </c>
      <c r="U1434" t="str">
        <f>VLOOKUP(MID(B1434,G1434,F1434-G1434),Department!$A$1:$C$20,2,0)</f>
        <v>Database Administrator</v>
      </c>
      <c r="V1434" t="str">
        <f>VLOOKUP(U1434,Department!$B$1:$C$20,2,0)</f>
        <v>Operation</v>
      </c>
      <c r="W1434" t="str">
        <f>VLOOKUP(MID(B1434,FIND(":",B1434,F1434+1)+1,2),Employee!$G$1:$H$8,2,0)</f>
        <v>United Kingdom</v>
      </c>
    </row>
    <row r="1435" spans="1:23" x14ac:dyDescent="0.35">
      <c r="A1435" t="str">
        <f t="shared" si="286"/>
        <v>EMP-ENG-R4-2016</v>
      </c>
      <c r="B1435" t="s">
        <v>1499</v>
      </c>
      <c r="C1435" t="str">
        <f t="shared" si="289"/>
        <v>N16188</v>
      </c>
      <c r="D1435" t="str">
        <f>VLOOKUP(C1435,Employee!$A$1:$B$1803,2,0)</f>
        <v>Mohammad Glass</v>
      </c>
      <c r="E1435" t="str">
        <f>VLOOKUP(MID(B1435,FIND(":",B1435,FIND(":",B1435)+1)+1,1),Employee!$C$1:$D$1803,2)</f>
        <v>Male</v>
      </c>
      <c r="F1435">
        <f t="shared" si="287"/>
        <v>42</v>
      </c>
      <c r="G1435">
        <f t="shared" si="288"/>
        <v>40</v>
      </c>
      <c r="H1435" t="str">
        <f t="shared" si="290"/>
        <v>R4</v>
      </c>
      <c r="I1435" t="str">
        <f>VLOOKUP(V1435,Guide!$B$12:$C$18,2,0)</f>
        <v>ENG</v>
      </c>
      <c r="J1435" s="12" t="str">
        <f t="shared" si="291"/>
        <v>C5</v>
      </c>
      <c r="K1435" s="12">
        <v>31983</v>
      </c>
      <c r="L1435" s="12" t="str">
        <f t="shared" si="292"/>
        <v>Millennial</v>
      </c>
      <c r="M1435">
        <f t="shared" ca="1" si="293"/>
        <v>37</v>
      </c>
      <c r="N1435" s="12">
        <v>42534</v>
      </c>
      <c r="O1435" s="14">
        <f t="shared" ca="1" si="294"/>
        <v>8</v>
      </c>
      <c r="P1435" s="13">
        <v>111723</v>
      </c>
      <c r="Q1435" s="13" t="str">
        <f t="shared" ca="1" si="295"/>
        <v>5 - 10 Year</v>
      </c>
      <c r="R1435" s="3" t="str">
        <f t="shared" ca="1" si="298"/>
        <v>10%</v>
      </c>
      <c r="S1435" s="13">
        <f t="shared" ca="1" si="296"/>
        <v>11172.300000000001</v>
      </c>
      <c r="T1435" s="13">
        <f t="shared" ca="1" si="297"/>
        <v>100550.7</v>
      </c>
      <c r="U1435" t="str">
        <f>VLOOKUP(MID(B1435,G1435,F1435-G1435),Department!$A$1:$C$20,2,0)</f>
        <v>FrontEnd Developer</v>
      </c>
      <c r="V1435" t="str">
        <f>VLOOKUP(U1435,Department!$B$1:$C$20,2,0)</f>
        <v>Engineering and Data</v>
      </c>
      <c r="W1435" t="str">
        <f>VLOOKUP(MID(B1435,FIND(":",B1435,F1435+1)+1,2),Employee!$G$1:$H$8,2,0)</f>
        <v>Germany</v>
      </c>
    </row>
    <row r="1436" spans="1:23" x14ac:dyDescent="0.35">
      <c r="A1436" t="str">
        <f t="shared" si="286"/>
        <v>EMP-OPR-R17-2016</v>
      </c>
      <c r="B1436" t="s">
        <v>1500</v>
      </c>
      <c r="C1436" t="str">
        <f t="shared" si="289"/>
        <v>N16437</v>
      </c>
      <c r="D1436" t="str">
        <f>VLOOKUP(C1436,Employee!$A$1:$B$1803,2,0)</f>
        <v>Elvin Owens</v>
      </c>
      <c r="E1436" t="str">
        <f>VLOOKUP(MID(B1436,FIND(":",B1436,FIND(":",B1436)+1)+1,1),Employee!$C$1:$D$1803,2)</f>
        <v>Male</v>
      </c>
      <c r="F1436">
        <f t="shared" si="287"/>
        <v>43</v>
      </c>
      <c r="G1436">
        <f t="shared" si="288"/>
        <v>40</v>
      </c>
      <c r="H1436" t="str">
        <f t="shared" si="290"/>
        <v>R17</v>
      </c>
      <c r="I1436" t="str">
        <f>VLOOKUP(V1436,Guide!$B$12:$C$18,2,0)</f>
        <v>OPR</v>
      </c>
      <c r="J1436" s="12" t="str">
        <f t="shared" si="291"/>
        <v>C1</v>
      </c>
      <c r="K1436" s="12">
        <v>31610</v>
      </c>
      <c r="L1436" s="12" t="str">
        <f t="shared" si="292"/>
        <v>Millennial</v>
      </c>
      <c r="M1436">
        <f t="shared" ca="1" si="293"/>
        <v>38</v>
      </c>
      <c r="N1436" s="12">
        <v>42565</v>
      </c>
      <c r="O1436" s="14">
        <f t="shared" ca="1" si="294"/>
        <v>8</v>
      </c>
      <c r="P1436" s="13">
        <v>155091</v>
      </c>
      <c r="Q1436" s="13" t="str">
        <f t="shared" ca="1" si="295"/>
        <v>5 - 10 Year</v>
      </c>
      <c r="R1436" s="3" t="str">
        <f t="shared" ca="1" si="298"/>
        <v>10%</v>
      </c>
      <c r="S1436" s="13">
        <f t="shared" ca="1" si="296"/>
        <v>15509.1</v>
      </c>
      <c r="T1436" s="13">
        <f t="shared" ca="1" si="297"/>
        <v>139581.9</v>
      </c>
      <c r="U1436" t="str">
        <f>VLOOKUP(MID(B1436,G1436,F1436-G1436),Department!$A$1:$C$20,2,0)</f>
        <v>Database Administrator</v>
      </c>
      <c r="V1436" t="str">
        <f>VLOOKUP(U1436,Department!$B$1:$C$20,2,0)</f>
        <v>Operation</v>
      </c>
      <c r="W1436" t="str">
        <f>VLOOKUP(MID(B1436,FIND(":",B1436,F1436+1)+1,2),Employee!$G$1:$H$8,2,0)</f>
        <v>United States Of America</v>
      </c>
    </row>
    <row r="1437" spans="1:23" x14ac:dyDescent="0.35">
      <c r="A1437" t="str">
        <f t="shared" si="286"/>
        <v>EMP-SM-R15-2018</v>
      </c>
      <c r="B1437" t="s">
        <v>1501</v>
      </c>
      <c r="C1437" t="str">
        <f t="shared" si="289"/>
        <v>N20672</v>
      </c>
      <c r="D1437" t="str">
        <f>VLOOKUP(C1437,Employee!$A$1:$B$1803,2,0)</f>
        <v>Rickie Logan</v>
      </c>
      <c r="E1437" t="str">
        <f>VLOOKUP(MID(B1437,FIND(":",B1437,FIND(":",B1437)+1)+1,1),Employee!$C$1:$D$1803,2)</f>
        <v>Male</v>
      </c>
      <c r="F1437">
        <f t="shared" si="287"/>
        <v>43</v>
      </c>
      <c r="G1437">
        <f t="shared" si="288"/>
        <v>40</v>
      </c>
      <c r="H1437" t="str">
        <f t="shared" si="290"/>
        <v>R15</v>
      </c>
      <c r="I1437" t="str">
        <f>VLOOKUP(V1437,Guide!$B$12:$C$18,2,0)</f>
        <v>SM</v>
      </c>
      <c r="J1437" s="12" t="str">
        <f t="shared" si="291"/>
        <v>C2</v>
      </c>
      <c r="K1437" s="12">
        <v>32376</v>
      </c>
      <c r="L1437" s="12" t="str">
        <f t="shared" si="292"/>
        <v>Millennial</v>
      </c>
      <c r="M1437">
        <f t="shared" ca="1" si="293"/>
        <v>36</v>
      </c>
      <c r="N1437" s="12">
        <v>43325</v>
      </c>
      <c r="O1437" s="14">
        <f t="shared" ca="1" si="294"/>
        <v>6</v>
      </c>
      <c r="P1437" s="13">
        <v>168070</v>
      </c>
      <c r="Q1437" s="13" t="str">
        <f t="shared" ca="1" si="295"/>
        <v>5 - 10 Year</v>
      </c>
      <c r="R1437" s="3" t="str">
        <f t="shared" ca="1" si="298"/>
        <v>10%</v>
      </c>
      <c r="S1437" s="13">
        <f t="shared" ca="1" si="296"/>
        <v>16807</v>
      </c>
      <c r="T1437" s="13">
        <f t="shared" ca="1" si="297"/>
        <v>151263</v>
      </c>
      <c r="U1437" t="str">
        <f>VLOOKUP(MID(B1437,G1437,F1437-G1437),Department!$A$1:$C$20,2,0)</f>
        <v>Sales</v>
      </c>
      <c r="V1437" t="str">
        <f>VLOOKUP(U1437,Department!$B$1:$C$20,2,0)</f>
        <v>Sales and Marketing</v>
      </c>
      <c r="W1437" t="str">
        <f>VLOOKUP(MID(B1437,FIND(":",B1437,F1437+1)+1,2),Employee!$G$1:$H$8,2,0)</f>
        <v>Canada</v>
      </c>
    </row>
    <row r="1438" spans="1:23" x14ac:dyDescent="0.35">
      <c r="A1438" t="str">
        <f t="shared" si="286"/>
        <v>EMP-PM-R14-2018</v>
      </c>
      <c r="B1438" t="s">
        <v>1502</v>
      </c>
      <c r="C1438" t="str">
        <f t="shared" si="289"/>
        <v>N21069</v>
      </c>
      <c r="D1438" t="str">
        <f>VLOOKUP(C1438,Employee!$A$1:$B$1803,2,0)</f>
        <v>Buford Guerra</v>
      </c>
      <c r="E1438" t="str">
        <f>VLOOKUP(MID(B1438,FIND(":",B1438,FIND(":",B1438)+1)+1,1),Employee!$C$1:$D$1803,2)</f>
        <v>Male</v>
      </c>
      <c r="F1438">
        <f t="shared" si="287"/>
        <v>43</v>
      </c>
      <c r="G1438">
        <f t="shared" si="288"/>
        <v>40</v>
      </c>
      <c r="H1438" t="str">
        <f t="shared" si="290"/>
        <v>R14</v>
      </c>
      <c r="I1438" t="str">
        <f>VLOOKUP(V1438,Guide!$B$12:$C$18,2,0)</f>
        <v>PM</v>
      </c>
      <c r="J1438" s="12" t="str">
        <f t="shared" si="291"/>
        <v>C7</v>
      </c>
      <c r="K1438" s="12">
        <v>33128</v>
      </c>
      <c r="L1438" s="12" t="str">
        <f t="shared" si="292"/>
        <v>Millennial</v>
      </c>
      <c r="M1438">
        <f t="shared" ca="1" si="293"/>
        <v>34</v>
      </c>
      <c r="N1438" s="12">
        <v>43409</v>
      </c>
      <c r="O1438" s="14">
        <f t="shared" ca="1" si="294"/>
        <v>6</v>
      </c>
      <c r="P1438" s="13">
        <v>183400</v>
      </c>
      <c r="Q1438" s="13" t="str">
        <f t="shared" ca="1" si="295"/>
        <v>5 - 10 Year</v>
      </c>
      <c r="R1438" s="3" t="str">
        <f t="shared" ca="1" si="298"/>
        <v>10%</v>
      </c>
      <c r="S1438" s="13">
        <f t="shared" ca="1" si="296"/>
        <v>18340</v>
      </c>
      <c r="T1438" s="13">
        <f t="shared" ca="1" si="297"/>
        <v>165060</v>
      </c>
      <c r="U1438" t="str">
        <f>VLOOKUP(MID(B1438,G1438,F1438-G1438),Department!$A$1:$C$20,2,0)</f>
        <v>SEO Specialist</v>
      </c>
      <c r="V1438" t="str">
        <f>VLOOKUP(U1438,Department!$B$1:$C$20,2,0)</f>
        <v>Product Management</v>
      </c>
      <c r="W1438" t="str">
        <f>VLOOKUP(MID(B1438,FIND(":",B1438,F1438+1)+1,2),Employee!$G$1:$H$8,2,0)</f>
        <v>Argentina</v>
      </c>
    </row>
    <row r="1439" spans="1:23" x14ac:dyDescent="0.35">
      <c r="A1439" t="str">
        <f t="shared" si="286"/>
        <v>EMP-SM-R10-2018</v>
      </c>
      <c r="B1439" t="s">
        <v>1503</v>
      </c>
      <c r="C1439" t="str">
        <f t="shared" si="289"/>
        <v>N20573</v>
      </c>
      <c r="D1439" t="str">
        <f>VLOOKUP(C1439,Employee!$A$1:$B$1803,2,0)</f>
        <v>Danilo Burton</v>
      </c>
      <c r="E1439" t="str">
        <f>VLOOKUP(MID(B1439,FIND(":",B1439,FIND(":",B1439)+1)+1,1),Employee!$C$1:$D$1803,2)</f>
        <v>Male</v>
      </c>
      <c r="F1439">
        <f t="shared" si="287"/>
        <v>43</v>
      </c>
      <c r="G1439">
        <f t="shared" si="288"/>
        <v>40</v>
      </c>
      <c r="H1439" t="str">
        <f t="shared" si="290"/>
        <v>R10</v>
      </c>
      <c r="I1439" t="str">
        <f>VLOOKUP(V1439,Guide!$B$12:$C$18,2,0)</f>
        <v>SM</v>
      </c>
      <c r="J1439" s="12" t="str">
        <f t="shared" si="291"/>
        <v>C3</v>
      </c>
      <c r="K1439" s="12">
        <v>33893</v>
      </c>
      <c r="L1439" s="12" t="str">
        <f t="shared" si="292"/>
        <v>Millennial</v>
      </c>
      <c r="M1439">
        <f t="shared" ca="1" si="293"/>
        <v>32</v>
      </c>
      <c r="N1439" s="12">
        <v>43304</v>
      </c>
      <c r="O1439" s="14">
        <f t="shared" ca="1" si="294"/>
        <v>6</v>
      </c>
      <c r="P1439" s="13">
        <v>100399</v>
      </c>
      <c r="Q1439" s="13" t="str">
        <f t="shared" ca="1" si="295"/>
        <v>5 - 10 Year</v>
      </c>
      <c r="R1439" s="3" t="str">
        <f t="shared" ca="1" si="298"/>
        <v>10%</v>
      </c>
      <c r="S1439" s="13">
        <f t="shared" ca="1" si="296"/>
        <v>10039.900000000001</v>
      </c>
      <c r="T1439" s="13">
        <f t="shared" ca="1" si="297"/>
        <v>90359.1</v>
      </c>
      <c r="U1439" t="str">
        <f>VLOOKUP(MID(B1439,G1439,F1439-G1439),Department!$A$1:$C$20,2,0)</f>
        <v>Marketing</v>
      </c>
      <c r="V1439" t="str">
        <f>VLOOKUP(U1439,Department!$B$1:$C$20,2,0)</f>
        <v>Sales and Marketing</v>
      </c>
      <c r="W1439" t="str">
        <f>VLOOKUP(MID(B1439,FIND(":",B1439,F1439+1)+1,2),Employee!$G$1:$H$8,2,0)</f>
        <v>United Kingdom</v>
      </c>
    </row>
    <row r="1440" spans="1:23" x14ac:dyDescent="0.35">
      <c r="A1440" t="str">
        <f t="shared" si="286"/>
        <v>EMP-PM-R6-2016</v>
      </c>
      <c r="B1440" t="s">
        <v>1504</v>
      </c>
      <c r="C1440" t="str">
        <f t="shared" si="289"/>
        <v>N11681</v>
      </c>
      <c r="D1440" t="str">
        <f>VLOOKUP(C1440,Employee!$A$1:$B$1803,2,0)</f>
        <v>Glenna Moyer</v>
      </c>
      <c r="E1440" t="str">
        <f>VLOOKUP(MID(B1440,FIND(":",B1440,FIND(":",B1440)+1)+1,1),Employee!$C$1:$D$1803,2)</f>
        <v>Female</v>
      </c>
      <c r="F1440">
        <f t="shared" si="287"/>
        <v>42</v>
      </c>
      <c r="G1440">
        <f t="shared" si="288"/>
        <v>40</v>
      </c>
      <c r="H1440" t="str">
        <f t="shared" si="290"/>
        <v>R6</v>
      </c>
      <c r="I1440" t="str">
        <f>VLOOKUP(V1440,Guide!$B$12:$C$18,2,0)</f>
        <v>PM</v>
      </c>
      <c r="J1440" s="12" t="str">
        <f t="shared" si="291"/>
        <v>C5</v>
      </c>
      <c r="K1440" s="12">
        <v>32884</v>
      </c>
      <c r="L1440" s="12" t="str">
        <f t="shared" si="292"/>
        <v>Millennial</v>
      </c>
      <c r="M1440">
        <f t="shared" ca="1" si="293"/>
        <v>35</v>
      </c>
      <c r="N1440" s="12">
        <v>42572</v>
      </c>
      <c r="O1440" s="14">
        <f t="shared" ca="1" si="294"/>
        <v>8</v>
      </c>
      <c r="P1440" s="13">
        <v>128369</v>
      </c>
      <c r="Q1440" s="13" t="str">
        <f t="shared" ca="1" si="295"/>
        <v>5 - 10 Year</v>
      </c>
      <c r="R1440" s="3" t="str">
        <f t="shared" ca="1" si="298"/>
        <v>10%</v>
      </c>
      <c r="S1440" s="13">
        <f t="shared" ca="1" si="296"/>
        <v>12836.900000000001</v>
      </c>
      <c r="T1440" s="13">
        <f t="shared" ca="1" si="297"/>
        <v>115532.1</v>
      </c>
      <c r="U1440" t="str">
        <f>VLOOKUP(MID(B1440,G1440,F1440-G1440),Department!$A$1:$C$20,2,0)</f>
        <v>UI/UX</v>
      </c>
      <c r="V1440" t="str">
        <f>VLOOKUP(U1440,Department!$B$1:$C$20,2,0)</f>
        <v>Product Management</v>
      </c>
      <c r="W1440" t="str">
        <f>VLOOKUP(MID(B1440,FIND(":",B1440,F1440+1)+1,2),Employee!$G$1:$H$8,2,0)</f>
        <v>Germany</v>
      </c>
    </row>
    <row r="1441" spans="1:23" x14ac:dyDescent="0.35">
      <c r="A1441" t="str">
        <f t="shared" si="286"/>
        <v>EMP-SM-R9-2017</v>
      </c>
      <c r="B1441" t="s">
        <v>1505</v>
      </c>
      <c r="C1441" t="str">
        <f t="shared" si="289"/>
        <v>N18542</v>
      </c>
      <c r="D1441" t="str">
        <f>VLOOKUP(C1441,Employee!$A$1:$B$1803,2,0)</f>
        <v>Harrison Mcintyre</v>
      </c>
      <c r="E1441" t="str">
        <f>VLOOKUP(MID(B1441,FIND(":",B1441,FIND(":",B1441)+1)+1,1),Employee!$C$1:$D$1803,2)</f>
        <v>Male</v>
      </c>
      <c r="F1441">
        <f t="shared" si="287"/>
        <v>42</v>
      </c>
      <c r="G1441">
        <f t="shared" si="288"/>
        <v>40</v>
      </c>
      <c r="H1441" t="str">
        <f t="shared" si="290"/>
        <v>R9</v>
      </c>
      <c r="I1441" t="str">
        <f>VLOOKUP(V1441,Guide!$B$12:$C$18,2,0)</f>
        <v>SM</v>
      </c>
      <c r="J1441" s="12" t="str">
        <f t="shared" si="291"/>
        <v>C4</v>
      </c>
      <c r="K1441" s="12">
        <v>33358</v>
      </c>
      <c r="L1441" s="12" t="str">
        <f t="shared" si="292"/>
        <v>Millennial</v>
      </c>
      <c r="M1441">
        <f t="shared" ca="1" si="293"/>
        <v>33</v>
      </c>
      <c r="N1441" s="12">
        <v>42922</v>
      </c>
      <c r="O1441" s="14">
        <f t="shared" ca="1" si="294"/>
        <v>7</v>
      </c>
      <c r="P1441" s="13">
        <v>148211</v>
      </c>
      <c r="Q1441" s="13" t="str">
        <f t="shared" ca="1" si="295"/>
        <v>5 - 10 Year</v>
      </c>
      <c r="R1441" s="3" t="str">
        <f t="shared" ca="1" si="298"/>
        <v>10%</v>
      </c>
      <c r="S1441" s="13">
        <f t="shared" ca="1" si="296"/>
        <v>14821.1</v>
      </c>
      <c r="T1441" s="13">
        <f t="shared" ca="1" si="297"/>
        <v>133389.9</v>
      </c>
      <c r="U1441" t="str">
        <f>VLOOKUP(MID(B1441,G1441,F1441-G1441),Department!$A$1:$C$20,2,0)</f>
        <v xml:space="preserve">Presales </v>
      </c>
      <c r="V1441" t="str">
        <f>VLOOKUP(U1441,Department!$B$1:$C$20,2,0)</f>
        <v>Sales and Marketing</v>
      </c>
      <c r="W1441" t="str">
        <f>VLOOKUP(MID(B1441,FIND(":",B1441,F1441+1)+1,2),Employee!$G$1:$H$8,2,0)</f>
        <v>Australia</v>
      </c>
    </row>
    <row r="1442" spans="1:23" x14ac:dyDescent="0.35">
      <c r="A1442" t="str">
        <f t="shared" si="286"/>
        <v>EMP-HR-R18-2016</v>
      </c>
      <c r="B1442" t="s">
        <v>1506</v>
      </c>
      <c r="C1442" t="str">
        <f t="shared" si="289"/>
        <v>N16239</v>
      </c>
      <c r="D1442" t="str">
        <f>VLOOKUP(C1442,Employee!$A$1:$B$1803,2,0)</f>
        <v>Nelson Townsend</v>
      </c>
      <c r="E1442" t="str">
        <f>VLOOKUP(MID(B1442,FIND(":",B1442,FIND(":",B1442)+1)+1,1),Employee!$C$1:$D$1803,2)</f>
        <v>Male</v>
      </c>
      <c r="F1442">
        <f t="shared" si="287"/>
        <v>43</v>
      </c>
      <c r="G1442">
        <f t="shared" si="288"/>
        <v>40</v>
      </c>
      <c r="H1442" t="str">
        <f t="shared" si="290"/>
        <v>R18</v>
      </c>
      <c r="I1442" t="str">
        <f>VLOOKUP(V1442,Guide!$B$12:$C$18,2,0)</f>
        <v>HR</v>
      </c>
      <c r="J1442" s="12" t="str">
        <f t="shared" si="291"/>
        <v>C3</v>
      </c>
      <c r="K1442" s="12">
        <v>32551</v>
      </c>
      <c r="L1442" s="12" t="str">
        <f t="shared" si="292"/>
        <v>Millennial</v>
      </c>
      <c r="M1442">
        <f t="shared" ca="1" si="293"/>
        <v>36</v>
      </c>
      <c r="N1442" s="12">
        <v>42541</v>
      </c>
      <c r="O1442" s="14">
        <f t="shared" ca="1" si="294"/>
        <v>8</v>
      </c>
      <c r="P1442" s="13">
        <v>224636</v>
      </c>
      <c r="Q1442" s="13" t="str">
        <f t="shared" ca="1" si="295"/>
        <v>5 - 10 Year</v>
      </c>
      <c r="R1442" s="3" t="str">
        <f t="shared" ca="1" si="298"/>
        <v>10%</v>
      </c>
      <c r="S1442" s="13">
        <f t="shared" ca="1" si="296"/>
        <v>22463.600000000002</v>
      </c>
      <c r="T1442" s="13">
        <f t="shared" ca="1" si="297"/>
        <v>202172.4</v>
      </c>
      <c r="U1442" t="str">
        <f>VLOOKUP(MID(B1442,G1442,F1442-G1442),Department!$A$1:$C$20,2,0)</f>
        <v>HR</v>
      </c>
      <c r="V1442" t="str">
        <f>VLOOKUP(U1442,Department!$B$1:$C$20,2,0)</f>
        <v>HR</v>
      </c>
      <c r="W1442" t="str">
        <f>VLOOKUP(MID(B1442,FIND(":",B1442,F1442+1)+1,2),Employee!$G$1:$H$8,2,0)</f>
        <v>United Kingdom</v>
      </c>
    </row>
    <row r="1443" spans="1:23" x14ac:dyDescent="0.35">
      <c r="A1443" t="str">
        <f t="shared" si="286"/>
        <v>EMP-ENG-R1-2017</v>
      </c>
      <c r="B1443" t="s">
        <v>1507</v>
      </c>
      <c r="C1443" t="str">
        <f t="shared" si="289"/>
        <v>N18584</v>
      </c>
      <c r="D1443" t="str">
        <f>VLOOKUP(C1443,Employee!$A$1:$B$1803,2,0)</f>
        <v>Malcolm Petty</v>
      </c>
      <c r="E1443" t="str">
        <f>VLOOKUP(MID(B1443,FIND(":",B1443,FIND(":",B1443)+1)+1,1),Employee!$C$1:$D$1803,2)</f>
        <v>Male</v>
      </c>
      <c r="F1443">
        <f t="shared" si="287"/>
        <v>42</v>
      </c>
      <c r="G1443">
        <f t="shared" si="288"/>
        <v>40</v>
      </c>
      <c r="H1443" t="str">
        <f t="shared" si="290"/>
        <v>R1</v>
      </c>
      <c r="I1443" t="str">
        <f>VLOOKUP(V1443,Guide!$B$12:$C$18,2,0)</f>
        <v>ENG</v>
      </c>
      <c r="J1443" s="12" t="str">
        <f t="shared" si="291"/>
        <v>C3</v>
      </c>
      <c r="K1443" s="12">
        <v>30735</v>
      </c>
      <c r="L1443" s="12" t="str">
        <f t="shared" si="292"/>
        <v>Millennial</v>
      </c>
      <c r="M1443">
        <f t="shared" ca="1" si="293"/>
        <v>41</v>
      </c>
      <c r="N1443" s="12">
        <v>42929</v>
      </c>
      <c r="O1443" s="14">
        <f t="shared" ca="1" si="294"/>
        <v>7</v>
      </c>
      <c r="P1443" s="13">
        <v>244715</v>
      </c>
      <c r="Q1443" s="13" t="str">
        <f t="shared" ca="1" si="295"/>
        <v>5 - 10 Year</v>
      </c>
      <c r="R1443" s="3" t="str">
        <f t="shared" ca="1" si="298"/>
        <v>10%</v>
      </c>
      <c r="S1443" s="13">
        <f t="shared" ca="1" si="296"/>
        <v>24471.5</v>
      </c>
      <c r="T1443" s="13">
        <f t="shared" ca="1" si="297"/>
        <v>220243.5</v>
      </c>
      <c r="U1443" t="str">
        <f>VLOOKUP(MID(B1443,G1443,F1443-G1443),Department!$A$1:$C$20,2,0)</f>
        <v>BackEnd Developer</v>
      </c>
      <c r="V1443" t="str">
        <f>VLOOKUP(U1443,Department!$B$1:$C$20,2,0)</f>
        <v>Engineering and Data</v>
      </c>
      <c r="W1443" t="str">
        <f>VLOOKUP(MID(B1443,FIND(":",B1443,F1443+1)+1,2),Employee!$G$1:$H$8,2,0)</f>
        <v>United Kingdom</v>
      </c>
    </row>
    <row r="1444" spans="1:23" x14ac:dyDescent="0.35">
      <c r="A1444" t="str">
        <f t="shared" si="286"/>
        <v>EMP-OPR-R17-2017</v>
      </c>
      <c r="B1444" t="s">
        <v>1508</v>
      </c>
      <c r="C1444" t="str">
        <f t="shared" si="289"/>
        <v>N19675</v>
      </c>
      <c r="D1444" t="str">
        <f>VLOOKUP(C1444,Employee!$A$1:$B$1803,2,0)</f>
        <v>Clement Cunningham</v>
      </c>
      <c r="E1444" t="str">
        <f>VLOOKUP(MID(B1444,FIND(":",B1444,FIND(":",B1444)+1)+1,1),Employee!$C$1:$D$1803,2)</f>
        <v>Male</v>
      </c>
      <c r="F1444">
        <f t="shared" si="287"/>
        <v>43</v>
      </c>
      <c r="G1444">
        <f t="shared" si="288"/>
        <v>40</v>
      </c>
      <c r="H1444" t="str">
        <f t="shared" si="290"/>
        <v>R17</v>
      </c>
      <c r="I1444" t="str">
        <f>VLOOKUP(V1444,Guide!$B$12:$C$18,2,0)</f>
        <v>OPR</v>
      </c>
      <c r="J1444" s="12" t="str">
        <f t="shared" si="291"/>
        <v>C1</v>
      </c>
      <c r="K1444" s="12">
        <v>32650</v>
      </c>
      <c r="L1444" s="12" t="str">
        <f t="shared" si="292"/>
        <v>Millennial</v>
      </c>
      <c r="M1444">
        <f t="shared" ca="1" si="293"/>
        <v>35</v>
      </c>
      <c r="N1444" s="12">
        <v>43095</v>
      </c>
      <c r="O1444" s="14">
        <f t="shared" ca="1" si="294"/>
        <v>7</v>
      </c>
      <c r="P1444" s="13">
        <v>188605</v>
      </c>
      <c r="Q1444" s="13" t="str">
        <f t="shared" ca="1" si="295"/>
        <v>5 - 10 Year</v>
      </c>
      <c r="R1444" s="3" t="str">
        <f t="shared" ca="1" si="298"/>
        <v>10%</v>
      </c>
      <c r="S1444" s="13">
        <f t="shared" ca="1" si="296"/>
        <v>18860.5</v>
      </c>
      <c r="T1444" s="13">
        <f t="shared" ca="1" si="297"/>
        <v>169744.5</v>
      </c>
      <c r="U1444" t="str">
        <f>VLOOKUP(MID(B1444,G1444,F1444-G1444),Department!$A$1:$C$20,2,0)</f>
        <v>Database Administrator</v>
      </c>
      <c r="V1444" t="str">
        <f>VLOOKUP(U1444,Department!$B$1:$C$20,2,0)</f>
        <v>Operation</v>
      </c>
      <c r="W1444" t="str">
        <f>VLOOKUP(MID(B1444,FIND(":",B1444,F1444+1)+1,2),Employee!$G$1:$H$8,2,0)</f>
        <v>United States Of America</v>
      </c>
    </row>
    <row r="1445" spans="1:23" x14ac:dyDescent="0.35">
      <c r="A1445" t="str">
        <f t="shared" si="286"/>
        <v>EMP-ENG-R7-2018</v>
      </c>
      <c r="B1445" t="s">
        <v>1509</v>
      </c>
      <c r="C1445" t="str">
        <f t="shared" si="289"/>
        <v>N20473</v>
      </c>
      <c r="D1445" t="str">
        <f>VLOOKUP(C1445,Employee!$A$1:$B$1803,2,0)</f>
        <v>Dana Hartman</v>
      </c>
      <c r="E1445" t="str">
        <f>VLOOKUP(MID(B1445,FIND(":",B1445,FIND(":",B1445)+1)+1,1),Employee!$C$1:$D$1803,2)</f>
        <v>Male</v>
      </c>
      <c r="F1445">
        <f t="shared" si="287"/>
        <v>42</v>
      </c>
      <c r="G1445">
        <f t="shared" si="288"/>
        <v>40</v>
      </c>
      <c r="H1445" t="str">
        <f t="shared" si="290"/>
        <v>R7</v>
      </c>
      <c r="I1445" t="str">
        <f>VLOOKUP(V1445,Guide!$B$12:$C$18,2,0)</f>
        <v>ENG</v>
      </c>
      <c r="J1445" s="12" t="str">
        <f t="shared" si="291"/>
        <v>C1</v>
      </c>
      <c r="K1445" s="12">
        <v>33192</v>
      </c>
      <c r="L1445" s="12" t="str">
        <f t="shared" si="292"/>
        <v>Millennial</v>
      </c>
      <c r="M1445">
        <f t="shared" ca="1" si="293"/>
        <v>34</v>
      </c>
      <c r="N1445" s="12">
        <v>43283</v>
      </c>
      <c r="O1445" s="14">
        <f t="shared" ca="1" si="294"/>
        <v>6</v>
      </c>
      <c r="P1445" s="13">
        <v>167996</v>
      </c>
      <c r="Q1445" s="13" t="str">
        <f t="shared" ca="1" si="295"/>
        <v>5 - 10 Year</v>
      </c>
      <c r="R1445" s="3" t="str">
        <f t="shared" ca="1" si="298"/>
        <v>10%</v>
      </c>
      <c r="S1445" s="13">
        <f t="shared" ca="1" si="296"/>
        <v>16799.600000000002</v>
      </c>
      <c r="T1445" s="13">
        <f t="shared" ca="1" si="297"/>
        <v>151196.4</v>
      </c>
      <c r="U1445" t="str">
        <f>VLOOKUP(MID(B1445,G1445,F1445-G1445),Department!$A$1:$C$20,2,0)</f>
        <v>AI Engineer</v>
      </c>
      <c r="V1445" t="str">
        <f>VLOOKUP(U1445,Department!$B$1:$C$20,2,0)</f>
        <v>Engineering and Data</v>
      </c>
      <c r="W1445" t="str">
        <f>VLOOKUP(MID(B1445,FIND(":",B1445,F1445+1)+1,2),Employee!$G$1:$H$8,2,0)</f>
        <v>United States Of America</v>
      </c>
    </row>
    <row r="1446" spans="1:23" x14ac:dyDescent="0.35">
      <c r="A1446" t="str">
        <f t="shared" si="286"/>
        <v>EMP-ENG-R13-2019</v>
      </c>
      <c r="B1446" t="s">
        <v>1510</v>
      </c>
      <c r="C1446" t="str">
        <f t="shared" si="289"/>
        <v>N21881</v>
      </c>
      <c r="D1446" t="str">
        <f>VLOOKUP(C1446,Employee!$A$1:$B$1803,2,0)</f>
        <v>Phil Hopkins</v>
      </c>
      <c r="E1446" t="str">
        <f>VLOOKUP(MID(B1446,FIND(":",B1446,FIND(":",B1446)+1)+1,1),Employee!$C$1:$D$1803,2)</f>
        <v>Male</v>
      </c>
      <c r="F1446">
        <f t="shared" si="287"/>
        <v>43</v>
      </c>
      <c r="G1446">
        <f t="shared" si="288"/>
        <v>40</v>
      </c>
      <c r="H1446" t="str">
        <f t="shared" si="290"/>
        <v>R13</v>
      </c>
      <c r="I1446" t="str">
        <f>VLOOKUP(V1446,Guide!$B$12:$C$18,2,0)</f>
        <v>ENG</v>
      </c>
      <c r="J1446" s="12" t="str">
        <f t="shared" si="291"/>
        <v>C5</v>
      </c>
      <c r="K1446" s="12">
        <v>32791</v>
      </c>
      <c r="L1446" s="12" t="str">
        <f t="shared" si="292"/>
        <v>Millennial</v>
      </c>
      <c r="M1446">
        <f t="shared" ca="1" si="293"/>
        <v>35</v>
      </c>
      <c r="N1446" s="12">
        <v>43605</v>
      </c>
      <c r="O1446" s="14">
        <f t="shared" ca="1" si="294"/>
        <v>5</v>
      </c>
      <c r="P1446" s="13">
        <v>158270</v>
      </c>
      <c r="Q1446" s="13" t="str">
        <f t="shared" ca="1" si="295"/>
        <v>5 - 10 Year</v>
      </c>
      <c r="R1446" s="3" t="str">
        <f t="shared" ca="1" si="298"/>
        <v>10%</v>
      </c>
      <c r="S1446" s="13">
        <f t="shared" ca="1" si="296"/>
        <v>15827</v>
      </c>
      <c r="T1446" s="13">
        <f t="shared" ca="1" si="297"/>
        <v>142443</v>
      </c>
      <c r="U1446" t="str">
        <f>VLOOKUP(MID(B1446,G1446,F1446-G1446),Department!$A$1:$C$20,2,0)</f>
        <v>Data Engineer</v>
      </c>
      <c r="V1446" t="str">
        <f>VLOOKUP(U1446,Department!$B$1:$C$20,2,0)</f>
        <v>Engineering and Data</v>
      </c>
      <c r="W1446" t="str">
        <f>VLOOKUP(MID(B1446,FIND(":",B1446,F1446+1)+1,2),Employee!$G$1:$H$8,2,0)</f>
        <v>Germany</v>
      </c>
    </row>
    <row r="1447" spans="1:23" x14ac:dyDescent="0.35">
      <c r="A1447" t="str">
        <f t="shared" si="286"/>
        <v>EMP-PM-R5-2016</v>
      </c>
      <c r="B1447" t="s">
        <v>1511</v>
      </c>
      <c r="C1447" t="str">
        <f t="shared" si="289"/>
        <v>N16140</v>
      </c>
      <c r="D1447" t="str">
        <f>VLOOKUP(C1447,Employee!$A$1:$B$1803,2,0)</f>
        <v>Hipolito Dickerson</v>
      </c>
      <c r="E1447" t="str">
        <f>VLOOKUP(MID(B1447,FIND(":",B1447,FIND(":",B1447)+1)+1,1),Employee!$C$1:$D$1803,2)</f>
        <v>Male</v>
      </c>
      <c r="F1447">
        <f t="shared" si="287"/>
        <v>42</v>
      </c>
      <c r="G1447">
        <f t="shared" si="288"/>
        <v>40</v>
      </c>
      <c r="H1447" t="str">
        <f t="shared" si="290"/>
        <v>R5</v>
      </c>
      <c r="I1447" t="str">
        <f>VLOOKUP(V1447,Guide!$B$12:$C$18,2,0)</f>
        <v>PM</v>
      </c>
      <c r="J1447" s="12" t="str">
        <f t="shared" si="291"/>
        <v>C1</v>
      </c>
      <c r="K1447" s="12">
        <v>31400</v>
      </c>
      <c r="L1447" s="12" t="str">
        <f t="shared" si="292"/>
        <v>Millennial</v>
      </c>
      <c r="M1447">
        <f t="shared" ca="1" si="293"/>
        <v>39</v>
      </c>
      <c r="N1447" s="12">
        <v>42523</v>
      </c>
      <c r="O1447" s="14">
        <f t="shared" ca="1" si="294"/>
        <v>8</v>
      </c>
      <c r="P1447" s="13">
        <v>109711</v>
      </c>
      <c r="Q1447" s="13" t="str">
        <f t="shared" ca="1" si="295"/>
        <v>5 - 10 Year</v>
      </c>
      <c r="R1447" s="3" t="str">
        <f t="shared" ca="1" si="298"/>
        <v>10%</v>
      </c>
      <c r="S1447" s="13">
        <f t="shared" ca="1" si="296"/>
        <v>10971.1</v>
      </c>
      <c r="T1447" s="13">
        <f t="shared" ca="1" si="297"/>
        <v>98739.9</v>
      </c>
      <c r="U1447" t="str">
        <f>VLOOKUP(MID(B1447,G1447,F1447-G1447),Department!$A$1:$C$20,2,0)</f>
        <v>Product Manager</v>
      </c>
      <c r="V1447" t="str">
        <f>VLOOKUP(U1447,Department!$B$1:$C$20,2,0)</f>
        <v>Product Management</v>
      </c>
      <c r="W1447" t="str">
        <f>VLOOKUP(MID(B1447,FIND(":",B1447,F1447+1)+1,2),Employee!$G$1:$H$8,2,0)</f>
        <v>United States Of America</v>
      </c>
    </row>
    <row r="1448" spans="1:23" x14ac:dyDescent="0.35">
      <c r="A1448" t="str">
        <f t="shared" si="286"/>
        <v>EMP-ENG-R1-2012</v>
      </c>
      <c r="B1448" t="s">
        <v>1512</v>
      </c>
      <c r="C1448" t="str">
        <f t="shared" si="289"/>
        <v>N6841</v>
      </c>
      <c r="D1448" t="str">
        <f>VLOOKUP(C1448,Employee!$A$1:$B$1803,2,0)</f>
        <v>Joyce Camacho</v>
      </c>
      <c r="E1448" t="str">
        <f>VLOOKUP(MID(B1448,FIND(":",B1448,FIND(":",B1448)+1)+1,1),Employee!$C$1:$D$1803,2)</f>
        <v>Female</v>
      </c>
      <c r="F1448">
        <f t="shared" si="287"/>
        <v>41</v>
      </c>
      <c r="G1448">
        <f t="shared" si="288"/>
        <v>39</v>
      </c>
      <c r="H1448" t="str">
        <f t="shared" si="290"/>
        <v>R1</v>
      </c>
      <c r="I1448" t="str">
        <f>VLOOKUP(V1448,Guide!$B$12:$C$18,2,0)</f>
        <v>ENG</v>
      </c>
      <c r="J1448" s="12" t="str">
        <f t="shared" si="291"/>
        <v>C1</v>
      </c>
      <c r="K1448" s="12">
        <v>29205</v>
      </c>
      <c r="L1448" s="12" t="str">
        <f t="shared" si="292"/>
        <v>Gen X</v>
      </c>
      <c r="M1448">
        <f t="shared" ca="1" si="293"/>
        <v>45</v>
      </c>
      <c r="N1448" s="12">
        <v>40952</v>
      </c>
      <c r="O1448" s="14">
        <f t="shared" ca="1" si="294"/>
        <v>13</v>
      </c>
      <c r="P1448" s="13">
        <v>296365</v>
      </c>
      <c r="Q1448" s="13" t="str">
        <f t="shared" ca="1" si="295"/>
        <v>11 - 15 Year</v>
      </c>
      <c r="R1448" s="3" t="str">
        <f t="shared" ca="1" si="298"/>
        <v>15%</v>
      </c>
      <c r="S1448" s="13">
        <f t="shared" ca="1" si="296"/>
        <v>44454.75</v>
      </c>
      <c r="T1448" s="13">
        <f t="shared" ca="1" si="297"/>
        <v>251910.25</v>
      </c>
      <c r="U1448" t="str">
        <f>VLOOKUP(MID(B1448,G1448,F1448-G1448),Department!$A$1:$C$20,2,0)</f>
        <v>BackEnd Developer</v>
      </c>
      <c r="V1448" t="str">
        <f>VLOOKUP(U1448,Department!$B$1:$C$20,2,0)</f>
        <v>Engineering and Data</v>
      </c>
      <c r="W1448" t="str">
        <f>VLOOKUP(MID(B1448,FIND(":",B1448,F1448+1)+1,2),Employee!$G$1:$H$8,2,0)</f>
        <v>United States Of America</v>
      </c>
    </row>
    <row r="1449" spans="1:23" x14ac:dyDescent="0.35">
      <c r="A1449" t="str">
        <f t="shared" si="286"/>
        <v>EMP-OPR-R17-2016</v>
      </c>
      <c r="B1449" t="s">
        <v>1513</v>
      </c>
      <c r="C1449" t="str">
        <f t="shared" si="289"/>
        <v>N16421</v>
      </c>
      <c r="D1449" t="str">
        <f>VLOOKUP(C1449,Employee!$A$1:$B$1803,2,0)</f>
        <v>Josue Ramos</v>
      </c>
      <c r="E1449" t="str">
        <f>VLOOKUP(MID(B1449,FIND(":",B1449,FIND(":",B1449)+1)+1,1),Employee!$C$1:$D$1803,2)</f>
        <v>Male</v>
      </c>
      <c r="F1449">
        <f t="shared" si="287"/>
        <v>43</v>
      </c>
      <c r="G1449">
        <f t="shared" si="288"/>
        <v>40</v>
      </c>
      <c r="H1449" t="str">
        <f t="shared" si="290"/>
        <v>R17</v>
      </c>
      <c r="I1449" t="str">
        <f>VLOOKUP(V1449,Guide!$B$12:$C$18,2,0)</f>
        <v>OPR</v>
      </c>
      <c r="J1449" s="12" t="str">
        <f t="shared" si="291"/>
        <v>C6</v>
      </c>
      <c r="K1449" s="12">
        <v>32869</v>
      </c>
      <c r="L1449" s="12" t="str">
        <f t="shared" si="292"/>
        <v>Millennial</v>
      </c>
      <c r="M1449">
        <f t="shared" ca="1" si="293"/>
        <v>35</v>
      </c>
      <c r="N1449" s="12">
        <v>42562</v>
      </c>
      <c r="O1449" s="14">
        <f t="shared" ca="1" si="294"/>
        <v>8</v>
      </c>
      <c r="P1449" s="13">
        <v>186003</v>
      </c>
      <c r="Q1449" s="13" t="str">
        <f t="shared" ca="1" si="295"/>
        <v>5 - 10 Year</v>
      </c>
      <c r="R1449" s="3" t="str">
        <f t="shared" ca="1" si="298"/>
        <v>10%</v>
      </c>
      <c r="S1449" s="13">
        <f t="shared" ca="1" si="296"/>
        <v>18600.3</v>
      </c>
      <c r="T1449" s="13">
        <f t="shared" ca="1" si="297"/>
        <v>167402.70000000001</v>
      </c>
      <c r="U1449" t="str">
        <f>VLOOKUP(MID(B1449,G1449,F1449-G1449),Department!$A$1:$C$20,2,0)</f>
        <v>Database Administrator</v>
      </c>
      <c r="V1449" t="str">
        <f>VLOOKUP(U1449,Department!$B$1:$C$20,2,0)</f>
        <v>Operation</v>
      </c>
      <c r="W1449" t="str">
        <f>VLOOKUP(MID(B1449,FIND(":",B1449,F1449+1)+1,2),Employee!$G$1:$H$8,2,0)</f>
        <v>France</v>
      </c>
    </row>
    <row r="1450" spans="1:23" x14ac:dyDescent="0.35">
      <c r="A1450" t="str">
        <f t="shared" si="286"/>
        <v>EMP-SM-R15-2016</v>
      </c>
      <c r="B1450" t="s">
        <v>1514</v>
      </c>
      <c r="C1450" t="str">
        <f t="shared" si="289"/>
        <v>N16409</v>
      </c>
      <c r="D1450" t="str">
        <f>VLOOKUP(C1450,Employee!$A$1:$B$1803,2,0)</f>
        <v>Jefferson Romero</v>
      </c>
      <c r="E1450" t="str">
        <f>VLOOKUP(MID(B1450,FIND(":",B1450,FIND(":",B1450)+1)+1,1),Employee!$C$1:$D$1803,2)</f>
        <v>Male</v>
      </c>
      <c r="F1450">
        <f t="shared" si="287"/>
        <v>43</v>
      </c>
      <c r="G1450">
        <f t="shared" si="288"/>
        <v>40</v>
      </c>
      <c r="H1450" t="str">
        <f t="shared" si="290"/>
        <v>R15</v>
      </c>
      <c r="I1450" t="str">
        <f>VLOOKUP(V1450,Guide!$B$12:$C$18,2,0)</f>
        <v>SM</v>
      </c>
      <c r="J1450" s="12" t="str">
        <f t="shared" si="291"/>
        <v>C7</v>
      </c>
      <c r="K1450" s="12">
        <v>32994</v>
      </c>
      <c r="L1450" s="12" t="str">
        <f t="shared" si="292"/>
        <v>Millennial</v>
      </c>
      <c r="M1450">
        <f t="shared" ca="1" si="293"/>
        <v>34</v>
      </c>
      <c r="N1450" s="12">
        <v>42558</v>
      </c>
      <c r="O1450" s="14">
        <f t="shared" ca="1" si="294"/>
        <v>8</v>
      </c>
      <c r="P1450" s="13">
        <v>216165</v>
      </c>
      <c r="Q1450" s="13" t="str">
        <f t="shared" ca="1" si="295"/>
        <v>5 - 10 Year</v>
      </c>
      <c r="R1450" s="3" t="str">
        <f t="shared" ca="1" si="298"/>
        <v>10%</v>
      </c>
      <c r="S1450" s="13">
        <f t="shared" ca="1" si="296"/>
        <v>21616.5</v>
      </c>
      <c r="T1450" s="13">
        <f t="shared" ca="1" si="297"/>
        <v>194548.5</v>
      </c>
      <c r="U1450" t="str">
        <f>VLOOKUP(MID(B1450,G1450,F1450-G1450),Department!$A$1:$C$20,2,0)</f>
        <v>Sales</v>
      </c>
      <c r="V1450" t="str">
        <f>VLOOKUP(U1450,Department!$B$1:$C$20,2,0)</f>
        <v>Sales and Marketing</v>
      </c>
      <c r="W1450" t="str">
        <f>VLOOKUP(MID(B1450,FIND(":",B1450,F1450+1)+1,2),Employee!$G$1:$H$8,2,0)</f>
        <v>Argentina</v>
      </c>
    </row>
    <row r="1451" spans="1:23" x14ac:dyDescent="0.35">
      <c r="A1451" t="str">
        <f t="shared" si="286"/>
        <v>EMP-SM-R10-2018</v>
      </c>
      <c r="B1451" t="s">
        <v>1515</v>
      </c>
      <c r="C1451" t="str">
        <f t="shared" si="289"/>
        <v>N20050</v>
      </c>
      <c r="D1451" t="str">
        <f>VLOOKUP(C1451,Employee!$A$1:$B$1803,2,0)</f>
        <v>Refugio Campbell</v>
      </c>
      <c r="E1451" t="str">
        <f>VLOOKUP(MID(B1451,FIND(":",B1451,FIND(":",B1451)+1)+1,1),Employee!$C$1:$D$1803,2)</f>
        <v>Male</v>
      </c>
      <c r="F1451">
        <f t="shared" si="287"/>
        <v>43</v>
      </c>
      <c r="G1451">
        <f t="shared" si="288"/>
        <v>40</v>
      </c>
      <c r="H1451" t="str">
        <f t="shared" si="290"/>
        <v>R10</v>
      </c>
      <c r="I1451" t="str">
        <f>VLOOKUP(V1451,Guide!$B$12:$C$18,2,0)</f>
        <v>SM</v>
      </c>
      <c r="J1451" s="12" t="str">
        <f t="shared" si="291"/>
        <v>C3</v>
      </c>
      <c r="K1451" s="12">
        <v>34271</v>
      </c>
      <c r="L1451" s="12" t="str">
        <f t="shared" si="292"/>
        <v>Millennial</v>
      </c>
      <c r="M1451">
        <f t="shared" ca="1" si="293"/>
        <v>31</v>
      </c>
      <c r="N1451" s="12">
        <v>43199</v>
      </c>
      <c r="O1451" s="14">
        <f t="shared" ca="1" si="294"/>
        <v>6</v>
      </c>
      <c r="P1451" s="13">
        <v>80413</v>
      </c>
      <c r="Q1451" s="13" t="str">
        <f t="shared" ca="1" si="295"/>
        <v>5 - 10 Year</v>
      </c>
      <c r="R1451" s="3" t="str">
        <f t="shared" ca="1" si="298"/>
        <v>10%</v>
      </c>
      <c r="S1451" s="13">
        <f t="shared" ca="1" si="296"/>
        <v>8041.3</v>
      </c>
      <c r="T1451" s="13">
        <f t="shared" ca="1" si="297"/>
        <v>72371.7</v>
      </c>
      <c r="U1451" t="str">
        <f>VLOOKUP(MID(B1451,G1451,F1451-G1451),Department!$A$1:$C$20,2,0)</f>
        <v>Marketing</v>
      </c>
      <c r="V1451" t="str">
        <f>VLOOKUP(U1451,Department!$B$1:$C$20,2,0)</f>
        <v>Sales and Marketing</v>
      </c>
      <c r="W1451" t="str">
        <f>VLOOKUP(MID(B1451,FIND(":",B1451,F1451+1)+1,2),Employee!$G$1:$H$8,2,0)</f>
        <v>United Kingdom</v>
      </c>
    </row>
    <row r="1452" spans="1:23" x14ac:dyDescent="0.35">
      <c r="A1452" t="str">
        <f t="shared" si="286"/>
        <v>EMP-FN-R19-2019</v>
      </c>
      <c r="B1452" t="s">
        <v>1516</v>
      </c>
      <c r="C1452" t="str">
        <f t="shared" si="289"/>
        <v>N20741</v>
      </c>
      <c r="D1452" t="str">
        <f>VLOOKUP(C1452,Employee!$A$1:$B$1803,2,0)</f>
        <v>Tonya Woodard</v>
      </c>
      <c r="E1452" t="str">
        <f>VLOOKUP(MID(B1452,FIND(":",B1452,FIND(":",B1452)+1)+1,1),Employee!$C$1:$D$1803,2)</f>
        <v>Female</v>
      </c>
      <c r="F1452">
        <f t="shared" si="287"/>
        <v>43</v>
      </c>
      <c r="G1452">
        <f t="shared" si="288"/>
        <v>40</v>
      </c>
      <c r="H1452" t="str">
        <f t="shared" si="290"/>
        <v>R19</v>
      </c>
      <c r="I1452" t="str">
        <f>VLOOKUP(V1452,Guide!$B$12:$C$18,2,0)</f>
        <v>FN</v>
      </c>
      <c r="J1452" s="12" t="str">
        <f t="shared" si="291"/>
        <v>C1</v>
      </c>
      <c r="K1452" s="12">
        <v>32230</v>
      </c>
      <c r="L1452" s="12" t="str">
        <f t="shared" si="292"/>
        <v>Millennial</v>
      </c>
      <c r="M1452">
        <f t="shared" ca="1" si="293"/>
        <v>36</v>
      </c>
      <c r="N1452" s="12">
        <v>43598</v>
      </c>
      <c r="O1452" s="14">
        <f t="shared" ca="1" si="294"/>
        <v>5</v>
      </c>
      <c r="P1452" s="13">
        <v>164761</v>
      </c>
      <c r="Q1452" s="13" t="str">
        <f t="shared" ca="1" si="295"/>
        <v>5 - 10 Year</v>
      </c>
      <c r="R1452" s="3" t="str">
        <f t="shared" ca="1" si="298"/>
        <v>10%</v>
      </c>
      <c r="S1452" s="13">
        <f t="shared" ca="1" si="296"/>
        <v>16476.100000000002</v>
      </c>
      <c r="T1452" s="13">
        <f t="shared" ca="1" si="297"/>
        <v>148284.9</v>
      </c>
      <c r="U1452" t="str">
        <f>VLOOKUP(MID(B1452,G1452,F1452-G1452),Department!$A$1:$C$20,2,0)</f>
        <v>Accounting</v>
      </c>
      <c r="V1452" t="str">
        <f>VLOOKUP(U1452,Department!$B$1:$C$20,2,0)</f>
        <v>Finance</v>
      </c>
      <c r="W1452" t="str">
        <f>VLOOKUP(MID(B1452,FIND(":",B1452,F1452+1)+1,2),Employee!$G$1:$H$8,2,0)</f>
        <v>United States Of America</v>
      </c>
    </row>
    <row r="1453" spans="1:23" x14ac:dyDescent="0.35">
      <c r="A1453" t="str">
        <f t="shared" si="286"/>
        <v>EMP-OPR-R16-2016</v>
      </c>
      <c r="B1453" t="s">
        <v>1517</v>
      </c>
      <c r="C1453" t="str">
        <f t="shared" si="289"/>
        <v>N16142</v>
      </c>
      <c r="D1453" t="str">
        <f>VLOOKUP(C1453,Employee!$A$1:$B$1803,2,0)</f>
        <v>Joesph Mcguire</v>
      </c>
      <c r="E1453" t="str">
        <f>VLOOKUP(MID(B1453,FIND(":",B1453,FIND(":",B1453)+1)+1,1),Employee!$C$1:$D$1803,2)</f>
        <v>Male</v>
      </c>
      <c r="F1453">
        <f t="shared" si="287"/>
        <v>43</v>
      </c>
      <c r="G1453">
        <f t="shared" si="288"/>
        <v>40</v>
      </c>
      <c r="H1453" t="str">
        <f t="shared" si="290"/>
        <v>R16</v>
      </c>
      <c r="I1453" t="str">
        <f>VLOOKUP(V1453,Guide!$B$12:$C$18,2,0)</f>
        <v>OPR</v>
      </c>
      <c r="J1453" s="12" t="str">
        <f t="shared" si="291"/>
        <v>C4</v>
      </c>
      <c r="K1453" s="12">
        <v>32652</v>
      </c>
      <c r="L1453" s="12" t="str">
        <f t="shared" si="292"/>
        <v>Millennial</v>
      </c>
      <c r="M1453">
        <f t="shared" ca="1" si="293"/>
        <v>35</v>
      </c>
      <c r="N1453" s="12">
        <v>42523</v>
      </c>
      <c r="O1453" s="14">
        <f t="shared" ca="1" si="294"/>
        <v>8</v>
      </c>
      <c r="P1453" s="13">
        <v>212460</v>
      </c>
      <c r="Q1453" s="13" t="str">
        <f t="shared" ca="1" si="295"/>
        <v>5 - 10 Year</v>
      </c>
      <c r="R1453" s="3" t="str">
        <f t="shared" ca="1" si="298"/>
        <v>10%</v>
      </c>
      <c r="S1453" s="13">
        <f t="shared" ca="1" si="296"/>
        <v>21246</v>
      </c>
      <c r="T1453" s="13">
        <f t="shared" ca="1" si="297"/>
        <v>191214</v>
      </c>
      <c r="U1453" t="str">
        <f>VLOOKUP(MID(B1453,G1453,F1453-G1453),Department!$A$1:$C$20,2,0)</f>
        <v>IT Support</v>
      </c>
      <c r="V1453" t="str">
        <f>VLOOKUP(U1453,Department!$B$1:$C$20,2,0)</f>
        <v>Operation</v>
      </c>
      <c r="W1453" t="str">
        <f>VLOOKUP(MID(B1453,FIND(":",B1453,F1453+1)+1,2),Employee!$G$1:$H$8,2,0)</f>
        <v>Australia</v>
      </c>
    </row>
    <row r="1454" spans="1:23" x14ac:dyDescent="0.35">
      <c r="A1454" t="str">
        <f t="shared" si="286"/>
        <v>EMP-PM-R6-2019</v>
      </c>
      <c r="B1454" t="s">
        <v>1518</v>
      </c>
      <c r="C1454" t="str">
        <f t="shared" si="289"/>
        <v>N16520</v>
      </c>
      <c r="D1454" t="str">
        <f>VLOOKUP(C1454,Employee!$A$1:$B$1803,2,0)</f>
        <v>Paris Mahoney</v>
      </c>
      <c r="E1454" t="str">
        <f>VLOOKUP(MID(B1454,FIND(":",B1454,FIND(":",B1454)+1)+1,1),Employee!$C$1:$D$1803,2)</f>
        <v>Male</v>
      </c>
      <c r="F1454">
        <f t="shared" si="287"/>
        <v>42</v>
      </c>
      <c r="G1454">
        <f t="shared" si="288"/>
        <v>40</v>
      </c>
      <c r="H1454" t="str">
        <f t="shared" si="290"/>
        <v>R6</v>
      </c>
      <c r="I1454" t="str">
        <f>VLOOKUP(V1454,Guide!$B$12:$C$18,2,0)</f>
        <v>PM</v>
      </c>
      <c r="J1454" s="12" t="str">
        <f t="shared" si="291"/>
        <v>C3</v>
      </c>
      <c r="K1454" s="12">
        <v>32767</v>
      </c>
      <c r="L1454" s="12" t="str">
        <f t="shared" si="292"/>
        <v>Millennial</v>
      </c>
      <c r="M1454">
        <f t="shared" ca="1" si="293"/>
        <v>35</v>
      </c>
      <c r="N1454" s="12">
        <v>43752</v>
      </c>
      <c r="O1454" s="14">
        <f t="shared" ca="1" si="294"/>
        <v>5</v>
      </c>
      <c r="P1454" s="13">
        <v>196532</v>
      </c>
      <c r="Q1454" s="13" t="str">
        <f t="shared" ca="1" si="295"/>
        <v>5 - 10 Year</v>
      </c>
      <c r="R1454" s="3" t="str">
        <f t="shared" ca="1" si="298"/>
        <v>10%</v>
      </c>
      <c r="S1454" s="13">
        <f t="shared" ca="1" si="296"/>
        <v>19653.2</v>
      </c>
      <c r="T1454" s="13">
        <f t="shared" ca="1" si="297"/>
        <v>176878.8</v>
      </c>
      <c r="U1454" t="str">
        <f>VLOOKUP(MID(B1454,G1454,F1454-G1454),Department!$A$1:$C$20,2,0)</f>
        <v>UI/UX</v>
      </c>
      <c r="V1454" t="str">
        <f>VLOOKUP(U1454,Department!$B$1:$C$20,2,0)</f>
        <v>Product Management</v>
      </c>
      <c r="W1454" t="str">
        <f>VLOOKUP(MID(B1454,FIND(":",B1454,F1454+1)+1,2),Employee!$G$1:$H$8,2,0)</f>
        <v>United Kingdom</v>
      </c>
    </row>
    <row r="1455" spans="1:23" x14ac:dyDescent="0.35">
      <c r="A1455" t="str">
        <f t="shared" si="286"/>
        <v>EMP-ENG-R13-2018</v>
      </c>
      <c r="B1455" t="s">
        <v>1519</v>
      </c>
      <c r="C1455" t="str">
        <f t="shared" si="289"/>
        <v>N16094</v>
      </c>
      <c r="D1455" t="str">
        <f>VLOOKUP(C1455,Employee!$A$1:$B$1803,2,0)</f>
        <v>Benjamin Hess</v>
      </c>
      <c r="E1455" t="str">
        <f>VLOOKUP(MID(B1455,FIND(":",B1455,FIND(":",B1455)+1)+1,1),Employee!$C$1:$D$1803,2)</f>
        <v>Male</v>
      </c>
      <c r="F1455">
        <f t="shared" si="287"/>
        <v>43</v>
      </c>
      <c r="G1455">
        <f t="shared" si="288"/>
        <v>40</v>
      </c>
      <c r="H1455" t="str">
        <f t="shared" si="290"/>
        <v>R13</v>
      </c>
      <c r="I1455" t="str">
        <f>VLOOKUP(V1455,Guide!$B$12:$C$18,2,0)</f>
        <v>ENG</v>
      </c>
      <c r="J1455" s="12" t="str">
        <f t="shared" si="291"/>
        <v>C4</v>
      </c>
      <c r="K1455" s="12">
        <v>32822</v>
      </c>
      <c r="L1455" s="12" t="str">
        <f t="shared" si="292"/>
        <v>Millennial</v>
      </c>
      <c r="M1455">
        <f t="shared" ca="1" si="293"/>
        <v>35</v>
      </c>
      <c r="N1455" s="12">
        <v>43370</v>
      </c>
      <c r="O1455" s="14">
        <f t="shared" ca="1" si="294"/>
        <v>6</v>
      </c>
      <c r="P1455" s="13">
        <v>215725</v>
      </c>
      <c r="Q1455" s="13" t="str">
        <f t="shared" ca="1" si="295"/>
        <v>5 - 10 Year</v>
      </c>
      <c r="R1455" s="3" t="str">
        <f t="shared" ca="1" si="298"/>
        <v>10%</v>
      </c>
      <c r="S1455" s="13">
        <f t="shared" ca="1" si="296"/>
        <v>21572.5</v>
      </c>
      <c r="T1455" s="13">
        <f t="shared" ca="1" si="297"/>
        <v>194152.5</v>
      </c>
      <c r="U1455" t="str">
        <f>VLOOKUP(MID(B1455,G1455,F1455-G1455),Department!$A$1:$C$20,2,0)</f>
        <v>Data Engineer</v>
      </c>
      <c r="V1455" t="str">
        <f>VLOOKUP(U1455,Department!$B$1:$C$20,2,0)</f>
        <v>Engineering and Data</v>
      </c>
      <c r="W1455" t="str">
        <f>VLOOKUP(MID(B1455,FIND(":",B1455,F1455+1)+1,2),Employee!$G$1:$H$8,2,0)</f>
        <v>Australia</v>
      </c>
    </row>
    <row r="1456" spans="1:23" x14ac:dyDescent="0.35">
      <c r="A1456" t="str">
        <f t="shared" si="286"/>
        <v>EMP-OPR-R11-2019</v>
      </c>
      <c r="B1456" t="s">
        <v>1520</v>
      </c>
      <c r="C1456" t="str">
        <f t="shared" si="289"/>
        <v>N20450</v>
      </c>
      <c r="D1456" t="str">
        <f>VLOOKUP(C1456,Employee!$A$1:$B$1803,2,0)</f>
        <v>Sophia Cabrera</v>
      </c>
      <c r="E1456" t="str">
        <f>VLOOKUP(MID(B1456,FIND(":",B1456,FIND(":",B1456)+1)+1,1),Employee!$C$1:$D$1803,2)</f>
        <v>Female</v>
      </c>
      <c r="F1456">
        <f t="shared" si="287"/>
        <v>43</v>
      </c>
      <c r="G1456">
        <f t="shared" si="288"/>
        <v>40</v>
      </c>
      <c r="H1456" t="str">
        <f t="shared" si="290"/>
        <v>R11</v>
      </c>
      <c r="I1456" t="str">
        <f>VLOOKUP(V1456,Guide!$B$12:$C$18,2,0)</f>
        <v>OPR</v>
      </c>
      <c r="J1456" s="12" t="str">
        <f t="shared" si="291"/>
        <v>C4</v>
      </c>
      <c r="K1456" s="12">
        <v>34543</v>
      </c>
      <c r="L1456" s="12" t="str">
        <f t="shared" si="292"/>
        <v>Millennial</v>
      </c>
      <c r="M1456">
        <f t="shared" ca="1" si="293"/>
        <v>30</v>
      </c>
      <c r="N1456" s="12">
        <v>43563</v>
      </c>
      <c r="O1456" s="14">
        <f t="shared" ca="1" si="294"/>
        <v>5</v>
      </c>
      <c r="P1456" s="13">
        <v>85059</v>
      </c>
      <c r="Q1456" s="13" t="str">
        <f t="shared" ca="1" si="295"/>
        <v>5 - 10 Year</v>
      </c>
      <c r="R1456" s="3" t="str">
        <f t="shared" ca="1" si="298"/>
        <v>10%</v>
      </c>
      <c r="S1456" s="13">
        <f t="shared" ca="1" si="296"/>
        <v>8505.9</v>
      </c>
      <c r="T1456" s="13">
        <f t="shared" ca="1" si="297"/>
        <v>76553.100000000006</v>
      </c>
      <c r="U1456" t="str">
        <f>VLOOKUP(MID(B1456,G1456,F1456-G1456),Department!$A$1:$C$20,2,0)</f>
        <v>Technical Support</v>
      </c>
      <c r="V1456" t="str">
        <f>VLOOKUP(U1456,Department!$B$1:$C$20,2,0)</f>
        <v>Operation</v>
      </c>
      <c r="W1456" t="str">
        <f>VLOOKUP(MID(B1456,FIND(":",B1456,F1456+1)+1,2),Employee!$G$1:$H$8,2,0)</f>
        <v>Australia</v>
      </c>
    </row>
    <row r="1457" spans="1:23" x14ac:dyDescent="0.35">
      <c r="A1457" t="str">
        <f t="shared" si="286"/>
        <v>EMP-ENG-R1-2017</v>
      </c>
      <c r="B1457" t="s">
        <v>1521</v>
      </c>
      <c r="C1457" t="str">
        <f t="shared" si="289"/>
        <v>N18589</v>
      </c>
      <c r="D1457" t="str">
        <f>VLOOKUP(C1457,Employee!$A$1:$B$1803,2,0)</f>
        <v>Francisco Raymond</v>
      </c>
      <c r="E1457" t="str">
        <f>VLOOKUP(MID(B1457,FIND(":",B1457,FIND(":",B1457)+1)+1,1),Employee!$C$1:$D$1803,2)</f>
        <v>Male</v>
      </c>
      <c r="F1457">
        <f t="shared" si="287"/>
        <v>42</v>
      </c>
      <c r="G1457">
        <f t="shared" si="288"/>
        <v>40</v>
      </c>
      <c r="H1457" t="str">
        <f t="shared" si="290"/>
        <v>R1</v>
      </c>
      <c r="I1457" t="str">
        <f>VLOOKUP(V1457,Guide!$B$12:$C$18,2,0)</f>
        <v>ENG</v>
      </c>
      <c r="J1457" s="12" t="str">
        <f t="shared" si="291"/>
        <v>C6</v>
      </c>
      <c r="K1457" s="12">
        <v>30773</v>
      </c>
      <c r="L1457" s="12" t="str">
        <f t="shared" si="292"/>
        <v>Millennial</v>
      </c>
      <c r="M1457">
        <f t="shared" ca="1" si="293"/>
        <v>40</v>
      </c>
      <c r="N1457" s="12">
        <v>42929</v>
      </c>
      <c r="O1457" s="14">
        <f t="shared" ca="1" si="294"/>
        <v>7</v>
      </c>
      <c r="P1457" s="13">
        <v>230869</v>
      </c>
      <c r="Q1457" s="13" t="str">
        <f t="shared" ca="1" si="295"/>
        <v>5 - 10 Year</v>
      </c>
      <c r="R1457" s="3" t="str">
        <f t="shared" ca="1" si="298"/>
        <v>10%</v>
      </c>
      <c r="S1457" s="13">
        <f t="shared" ca="1" si="296"/>
        <v>23086.9</v>
      </c>
      <c r="T1457" s="13">
        <f t="shared" ca="1" si="297"/>
        <v>207782.1</v>
      </c>
      <c r="U1457" t="str">
        <f>VLOOKUP(MID(B1457,G1457,F1457-G1457),Department!$A$1:$C$20,2,0)</f>
        <v>BackEnd Developer</v>
      </c>
      <c r="V1457" t="str">
        <f>VLOOKUP(U1457,Department!$B$1:$C$20,2,0)</f>
        <v>Engineering and Data</v>
      </c>
      <c r="W1457" t="str">
        <f>VLOOKUP(MID(B1457,FIND(":",B1457,F1457+1)+1,2),Employee!$G$1:$H$8,2,0)</f>
        <v>France</v>
      </c>
    </row>
    <row r="1458" spans="1:23" x14ac:dyDescent="0.35">
      <c r="A1458" t="str">
        <f t="shared" si="286"/>
        <v>EMP-OPR-R8-2017</v>
      </c>
      <c r="B1458" t="s">
        <v>1522</v>
      </c>
      <c r="C1458" t="str">
        <f t="shared" si="289"/>
        <v>N18811</v>
      </c>
      <c r="D1458" t="str">
        <f>VLOOKUP(C1458,Employee!$A$1:$B$1803,2,0)</f>
        <v>Stuart Vang</v>
      </c>
      <c r="E1458" t="str">
        <f>VLOOKUP(MID(B1458,FIND(":",B1458,FIND(":",B1458)+1)+1,1),Employee!$C$1:$D$1803,2)</f>
        <v>Male</v>
      </c>
      <c r="F1458">
        <f t="shared" si="287"/>
        <v>42</v>
      </c>
      <c r="G1458">
        <f t="shared" si="288"/>
        <v>40</v>
      </c>
      <c r="H1458" t="str">
        <f t="shared" si="290"/>
        <v>R8</v>
      </c>
      <c r="I1458" t="str">
        <f>VLOOKUP(V1458,Guide!$B$12:$C$18,2,0)</f>
        <v>OPR</v>
      </c>
      <c r="J1458" s="12" t="str">
        <f t="shared" si="291"/>
        <v>C2</v>
      </c>
      <c r="K1458" s="12">
        <v>32855</v>
      </c>
      <c r="L1458" s="12" t="str">
        <f t="shared" si="292"/>
        <v>Millennial</v>
      </c>
      <c r="M1458">
        <f t="shared" ca="1" si="293"/>
        <v>35</v>
      </c>
      <c r="N1458" s="12">
        <v>42964</v>
      </c>
      <c r="O1458" s="14">
        <f t="shared" ca="1" si="294"/>
        <v>7</v>
      </c>
      <c r="P1458" s="13">
        <v>80551</v>
      </c>
      <c r="Q1458" s="13" t="str">
        <f t="shared" ca="1" si="295"/>
        <v>5 - 10 Year</v>
      </c>
      <c r="R1458" s="3" t="str">
        <f t="shared" ca="1" si="298"/>
        <v>10%</v>
      </c>
      <c r="S1458" s="13">
        <f t="shared" ca="1" si="296"/>
        <v>8055.1</v>
      </c>
      <c r="T1458" s="13">
        <f t="shared" ca="1" si="297"/>
        <v>72495.899999999994</v>
      </c>
      <c r="U1458" t="str">
        <f>VLOOKUP(MID(B1458,G1458,F1458-G1458),Department!$A$1:$C$20,2,0)</f>
        <v>DevOps Engineer</v>
      </c>
      <c r="V1458" t="str">
        <f>VLOOKUP(U1458,Department!$B$1:$C$20,2,0)</f>
        <v>Operation</v>
      </c>
      <c r="W1458" t="str">
        <f>VLOOKUP(MID(B1458,FIND(":",B1458,F1458+1)+1,2),Employee!$G$1:$H$8,2,0)</f>
        <v>Canada</v>
      </c>
    </row>
    <row r="1459" spans="1:23" x14ac:dyDescent="0.35">
      <c r="A1459" t="str">
        <f t="shared" si="286"/>
        <v>EMP-OPR-R11-2017</v>
      </c>
      <c r="B1459" t="s">
        <v>1523</v>
      </c>
      <c r="C1459" t="str">
        <f t="shared" si="289"/>
        <v>N9965</v>
      </c>
      <c r="D1459" t="str">
        <f>VLOOKUP(C1459,Employee!$A$1:$B$1803,2,0)</f>
        <v>Anibal Douglas</v>
      </c>
      <c r="E1459" t="str">
        <f>VLOOKUP(MID(B1459,FIND(":",B1459,FIND(":",B1459)+1)+1,1),Employee!$C$1:$D$1803,2)</f>
        <v>Male</v>
      </c>
      <c r="F1459">
        <f t="shared" si="287"/>
        <v>42</v>
      </c>
      <c r="G1459">
        <f t="shared" si="288"/>
        <v>39</v>
      </c>
      <c r="H1459" t="str">
        <f t="shared" si="290"/>
        <v>R11</v>
      </c>
      <c r="I1459" t="str">
        <f>VLOOKUP(V1459,Guide!$B$12:$C$18,2,0)</f>
        <v>OPR</v>
      </c>
      <c r="J1459" s="12" t="str">
        <f t="shared" si="291"/>
        <v>C5</v>
      </c>
      <c r="K1459" s="12">
        <v>32019</v>
      </c>
      <c r="L1459" s="12" t="str">
        <f t="shared" si="292"/>
        <v>Millennial</v>
      </c>
      <c r="M1459">
        <f t="shared" ca="1" si="293"/>
        <v>37</v>
      </c>
      <c r="N1459" s="12">
        <v>43059</v>
      </c>
      <c r="O1459" s="14">
        <f t="shared" ca="1" si="294"/>
        <v>7</v>
      </c>
      <c r="P1459" s="13">
        <v>182545</v>
      </c>
      <c r="Q1459" s="13" t="str">
        <f t="shared" ca="1" si="295"/>
        <v>5 - 10 Year</v>
      </c>
      <c r="R1459" s="3" t="str">
        <f t="shared" ca="1" si="298"/>
        <v>10%</v>
      </c>
      <c r="S1459" s="13">
        <f t="shared" ca="1" si="296"/>
        <v>18254.5</v>
      </c>
      <c r="T1459" s="13">
        <f t="shared" ca="1" si="297"/>
        <v>164290.5</v>
      </c>
      <c r="U1459" t="str">
        <f>VLOOKUP(MID(B1459,G1459,F1459-G1459),Department!$A$1:$C$20,2,0)</f>
        <v>Technical Support</v>
      </c>
      <c r="V1459" t="str">
        <f>VLOOKUP(U1459,Department!$B$1:$C$20,2,0)</f>
        <v>Operation</v>
      </c>
      <c r="W1459" t="str">
        <f>VLOOKUP(MID(B1459,FIND(":",B1459,F1459+1)+1,2),Employee!$G$1:$H$8,2,0)</f>
        <v>Germany</v>
      </c>
    </row>
    <row r="1460" spans="1:23" x14ac:dyDescent="0.35">
      <c r="A1460" t="str">
        <f t="shared" si="286"/>
        <v>EMP-PM-R5-2018</v>
      </c>
      <c r="B1460" t="s">
        <v>1524</v>
      </c>
      <c r="C1460" t="str">
        <f t="shared" si="289"/>
        <v>N20259</v>
      </c>
      <c r="D1460" t="str">
        <f>VLOOKUP(C1460,Employee!$A$1:$B$1803,2,0)</f>
        <v>Waylon Hester</v>
      </c>
      <c r="E1460" t="str">
        <f>VLOOKUP(MID(B1460,FIND(":",B1460,FIND(":",B1460)+1)+1,1),Employee!$C$1:$D$1803,2)</f>
        <v>Male</v>
      </c>
      <c r="F1460">
        <f t="shared" si="287"/>
        <v>42</v>
      </c>
      <c r="G1460">
        <f t="shared" si="288"/>
        <v>40</v>
      </c>
      <c r="H1460" t="str">
        <f t="shared" si="290"/>
        <v>R5</v>
      </c>
      <c r="I1460" t="str">
        <f>VLOOKUP(V1460,Guide!$B$12:$C$18,2,0)</f>
        <v>PM</v>
      </c>
      <c r="J1460" s="12" t="str">
        <f t="shared" si="291"/>
        <v>C3</v>
      </c>
      <c r="K1460" s="12">
        <v>34411</v>
      </c>
      <c r="L1460" s="12" t="str">
        <f t="shared" si="292"/>
        <v>Millennial</v>
      </c>
      <c r="M1460">
        <f t="shared" ca="1" si="293"/>
        <v>30</v>
      </c>
      <c r="N1460" s="12">
        <v>43241</v>
      </c>
      <c r="O1460" s="14">
        <f t="shared" ca="1" si="294"/>
        <v>6</v>
      </c>
      <c r="P1460" s="13">
        <v>93235</v>
      </c>
      <c r="Q1460" s="13" t="str">
        <f t="shared" ca="1" si="295"/>
        <v>5 - 10 Year</v>
      </c>
      <c r="R1460" s="3" t="str">
        <f t="shared" ca="1" si="298"/>
        <v>10%</v>
      </c>
      <c r="S1460" s="13">
        <f t="shared" ca="1" si="296"/>
        <v>9323.5</v>
      </c>
      <c r="T1460" s="13">
        <f t="shared" ca="1" si="297"/>
        <v>83911.5</v>
      </c>
      <c r="U1460" t="str">
        <f>VLOOKUP(MID(B1460,G1460,F1460-G1460),Department!$A$1:$C$20,2,0)</f>
        <v>Product Manager</v>
      </c>
      <c r="V1460" t="str">
        <f>VLOOKUP(U1460,Department!$B$1:$C$20,2,0)</f>
        <v>Product Management</v>
      </c>
      <c r="W1460" t="str">
        <f>VLOOKUP(MID(B1460,FIND(":",B1460,F1460+1)+1,2),Employee!$G$1:$H$8,2,0)</f>
        <v>United Kingdom</v>
      </c>
    </row>
    <row r="1461" spans="1:23" x14ac:dyDescent="0.35">
      <c r="A1461" t="str">
        <f t="shared" si="286"/>
        <v>EMP-OPR-R16-2017</v>
      </c>
      <c r="B1461" t="s">
        <v>1525</v>
      </c>
      <c r="C1461" t="str">
        <f t="shared" si="289"/>
        <v>N18961</v>
      </c>
      <c r="D1461" t="str">
        <f>VLOOKUP(C1461,Employee!$A$1:$B$1803,2,0)</f>
        <v>Davis Herrera</v>
      </c>
      <c r="E1461" t="str">
        <f>VLOOKUP(MID(B1461,FIND(":",B1461,FIND(":",B1461)+1)+1,1),Employee!$C$1:$D$1803,2)</f>
        <v>Male</v>
      </c>
      <c r="F1461">
        <f t="shared" si="287"/>
        <v>43</v>
      </c>
      <c r="G1461">
        <f t="shared" si="288"/>
        <v>40</v>
      </c>
      <c r="H1461" t="str">
        <f t="shared" si="290"/>
        <v>R16</v>
      </c>
      <c r="I1461" t="str">
        <f>VLOOKUP(V1461,Guide!$B$12:$C$18,2,0)</f>
        <v>OPR</v>
      </c>
      <c r="J1461" s="12" t="str">
        <f t="shared" si="291"/>
        <v>C2</v>
      </c>
      <c r="K1461" s="12">
        <v>33111</v>
      </c>
      <c r="L1461" s="12" t="str">
        <f t="shared" si="292"/>
        <v>Millennial</v>
      </c>
      <c r="M1461">
        <f t="shared" ca="1" si="293"/>
        <v>34</v>
      </c>
      <c r="N1461" s="12">
        <v>42985</v>
      </c>
      <c r="O1461" s="14">
        <f t="shared" ca="1" si="294"/>
        <v>7</v>
      </c>
      <c r="P1461" s="13">
        <v>170959</v>
      </c>
      <c r="Q1461" s="13" t="str">
        <f t="shared" ca="1" si="295"/>
        <v>5 - 10 Year</v>
      </c>
      <c r="R1461" s="3" t="str">
        <f t="shared" ca="1" si="298"/>
        <v>10%</v>
      </c>
      <c r="S1461" s="13">
        <f t="shared" ca="1" si="296"/>
        <v>17095.900000000001</v>
      </c>
      <c r="T1461" s="13">
        <f t="shared" ca="1" si="297"/>
        <v>153863.1</v>
      </c>
      <c r="U1461" t="str">
        <f>VLOOKUP(MID(B1461,G1461,F1461-G1461),Department!$A$1:$C$20,2,0)</f>
        <v>IT Support</v>
      </c>
      <c r="V1461" t="str">
        <f>VLOOKUP(U1461,Department!$B$1:$C$20,2,0)</f>
        <v>Operation</v>
      </c>
      <c r="W1461" t="str">
        <f>VLOOKUP(MID(B1461,FIND(":",B1461,F1461+1)+1,2),Employee!$G$1:$H$8,2,0)</f>
        <v>Canada</v>
      </c>
    </row>
    <row r="1462" spans="1:23" x14ac:dyDescent="0.35">
      <c r="A1462" t="str">
        <f t="shared" si="286"/>
        <v>EMP-ENG-R12-2016</v>
      </c>
      <c r="B1462" t="s">
        <v>1526</v>
      </c>
      <c r="C1462" t="str">
        <f t="shared" si="289"/>
        <v>N16587</v>
      </c>
      <c r="D1462" t="str">
        <f>VLOOKUP(C1462,Employee!$A$1:$B$1803,2,0)</f>
        <v>Joseph Brooks</v>
      </c>
      <c r="E1462" t="str">
        <f>VLOOKUP(MID(B1462,FIND(":",B1462,FIND(":",B1462)+1)+1,1),Employee!$C$1:$D$1803,2)</f>
        <v>Male</v>
      </c>
      <c r="F1462">
        <f t="shared" si="287"/>
        <v>43</v>
      </c>
      <c r="G1462">
        <f t="shared" si="288"/>
        <v>40</v>
      </c>
      <c r="H1462" t="str">
        <f t="shared" si="290"/>
        <v>R12</v>
      </c>
      <c r="I1462" t="str">
        <f>VLOOKUP(V1462,Guide!$B$12:$C$18,2,0)</f>
        <v>ENG</v>
      </c>
      <c r="J1462" s="12" t="str">
        <f t="shared" si="291"/>
        <v>C7</v>
      </c>
      <c r="K1462" s="12">
        <v>32273</v>
      </c>
      <c r="L1462" s="12" t="str">
        <f t="shared" si="292"/>
        <v>Millennial</v>
      </c>
      <c r="M1462">
        <f t="shared" ca="1" si="293"/>
        <v>36</v>
      </c>
      <c r="N1462" s="12">
        <v>42614</v>
      </c>
      <c r="O1462" s="14">
        <f t="shared" ca="1" si="294"/>
        <v>8</v>
      </c>
      <c r="P1462" s="13">
        <v>286920</v>
      </c>
      <c r="Q1462" s="13" t="str">
        <f t="shared" ca="1" si="295"/>
        <v>5 - 10 Year</v>
      </c>
      <c r="R1462" s="3" t="str">
        <f t="shared" ca="1" si="298"/>
        <v>10%</v>
      </c>
      <c r="S1462" s="13">
        <f t="shared" ca="1" si="296"/>
        <v>28692</v>
      </c>
      <c r="T1462" s="13">
        <f t="shared" ca="1" si="297"/>
        <v>258228</v>
      </c>
      <c r="U1462" t="str">
        <f>VLOOKUP(MID(B1462,G1462,F1462-G1462),Department!$A$1:$C$20,2,0)</f>
        <v>Data Analyst</v>
      </c>
      <c r="V1462" t="str">
        <f>VLOOKUP(U1462,Department!$B$1:$C$20,2,0)</f>
        <v>Engineering and Data</v>
      </c>
      <c r="W1462" t="str">
        <f>VLOOKUP(MID(B1462,FIND(":",B1462,F1462+1)+1,2),Employee!$G$1:$H$8,2,0)</f>
        <v>Argentina</v>
      </c>
    </row>
    <row r="1463" spans="1:23" x14ac:dyDescent="0.35">
      <c r="A1463" t="str">
        <f t="shared" si="286"/>
        <v>EMP-ENG-R7-2016</v>
      </c>
      <c r="B1463" t="s">
        <v>1527</v>
      </c>
      <c r="C1463" t="str">
        <f t="shared" si="289"/>
        <v>N16718</v>
      </c>
      <c r="D1463" t="str">
        <f>VLOOKUP(C1463,Employee!$A$1:$B$1803,2,0)</f>
        <v>Kyle Castillo</v>
      </c>
      <c r="E1463" t="str">
        <f>VLOOKUP(MID(B1463,FIND(":",B1463,FIND(":",B1463)+1)+1,1),Employee!$C$1:$D$1803,2)</f>
        <v>Male</v>
      </c>
      <c r="F1463">
        <f t="shared" si="287"/>
        <v>42</v>
      </c>
      <c r="G1463">
        <f t="shared" si="288"/>
        <v>40</v>
      </c>
      <c r="H1463" t="str">
        <f t="shared" si="290"/>
        <v>R7</v>
      </c>
      <c r="I1463" t="str">
        <f>VLOOKUP(V1463,Guide!$B$12:$C$18,2,0)</f>
        <v>ENG</v>
      </c>
      <c r="J1463" s="12" t="str">
        <f t="shared" si="291"/>
        <v>C7</v>
      </c>
      <c r="K1463" s="12">
        <v>31649</v>
      </c>
      <c r="L1463" s="12" t="str">
        <f t="shared" si="292"/>
        <v>Millennial</v>
      </c>
      <c r="M1463">
        <f t="shared" ca="1" si="293"/>
        <v>38</v>
      </c>
      <c r="N1463" s="12">
        <v>42646</v>
      </c>
      <c r="O1463" s="14">
        <f t="shared" ca="1" si="294"/>
        <v>8</v>
      </c>
      <c r="P1463" s="13">
        <v>199892</v>
      </c>
      <c r="Q1463" s="13" t="str">
        <f t="shared" ca="1" si="295"/>
        <v>5 - 10 Year</v>
      </c>
      <c r="R1463" s="3" t="str">
        <f t="shared" ca="1" si="298"/>
        <v>10%</v>
      </c>
      <c r="S1463" s="13">
        <f t="shared" ca="1" si="296"/>
        <v>19989.2</v>
      </c>
      <c r="T1463" s="13">
        <f t="shared" ca="1" si="297"/>
        <v>179902.8</v>
      </c>
      <c r="U1463" t="str">
        <f>VLOOKUP(MID(B1463,G1463,F1463-G1463),Department!$A$1:$C$20,2,0)</f>
        <v>AI Engineer</v>
      </c>
      <c r="V1463" t="str">
        <f>VLOOKUP(U1463,Department!$B$1:$C$20,2,0)</f>
        <v>Engineering and Data</v>
      </c>
      <c r="W1463" t="str">
        <f>VLOOKUP(MID(B1463,FIND(":",B1463,F1463+1)+1,2),Employee!$G$1:$H$8,2,0)</f>
        <v>Argentina</v>
      </c>
    </row>
    <row r="1464" spans="1:23" x14ac:dyDescent="0.35">
      <c r="A1464" t="str">
        <f t="shared" si="286"/>
        <v>EMP-ENG-R1-2016</v>
      </c>
      <c r="B1464" t="s">
        <v>1528</v>
      </c>
      <c r="C1464" t="str">
        <f t="shared" si="289"/>
        <v>N16604</v>
      </c>
      <c r="D1464" t="str">
        <f>VLOOKUP(C1464,Employee!$A$1:$B$1803,2,0)</f>
        <v>Zachariah Montoya</v>
      </c>
      <c r="E1464" t="str">
        <f>VLOOKUP(MID(B1464,FIND(":",B1464,FIND(":",B1464)+1)+1,1),Employee!$C$1:$D$1803,2)</f>
        <v>Male</v>
      </c>
      <c r="F1464">
        <f t="shared" si="287"/>
        <v>42</v>
      </c>
      <c r="G1464">
        <f t="shared" si="288"/>
        <v>40</v>
      </c>
      <c r="H1464" t="str">
        <f t="shared" si="290"/>
        <v>R1</v>
      </c>
      <c r="I1464" t="str">
        <f>VLOOKUP(V1464,Guide!$B$12:$C$18,2,0)</f>
        <v>ENG</v>
      </c>
      <c r="J1464" s="12" t="str">
        <f t="shared" si="291"/>
        <v>C7</v>
      </c>
      <c r="K1464" s="12">
        <v>32231</v>
      </c>
      <c r="L1464" s="12" t="str">
        <f t="shared" si="292"/>
        <v>Millennial</v>
      </c>
      <c r="M1464">
        <f t="shared" ca="1" si="293"/>
        <v>36</v>
      </c>
      <c r="N1464" s="12">
        <v>42621</v>
      </c>
      <c r="O1464" s="14">
        <f t="shared" ca="1" si="294"/>
        <v>8</v>
      </c>
      <c r="P1464" s="13">
        <v>168105</v>
      </c>
      <c r="Q1464" s="13" t="str">
        <f t="shared" ca="1" si="295"/>
        <v>5 - 10 Year</v>
      </c>
      <c r="R1464" s="3" t="str">
        <f t="shared" ca="1" si="298"/>
        <v>10%</v>
      </c>
      <c r="S1464" s="13">
        <f t="shared" ca="1" si="296"/>
        <v>16810.5</v>
      </c>
      <c r="T1464" s="13">
        <f t="shared" ca="1" si="297"/>
        <v>151294.5</v>
      </c>
      <c r="U1464" t="str">
        <f>VLOOKUP(MID(B1464,G1464,F1464-G1464),Department!$A$1:$C$20,2,0)</f>
        <v>BackEnd Developer</v>
      </c>
      <c r="V1464" t="str">
        <f>VLOOKUP(U1464,Department!$B$1:$C$20,2,0)</f>
        <v>Engineering and Data</v>
      </c>
      <c r="W1464" t="str">
        <f>VLOOKUP(MID(B1464,FIND(":",B1464,F1464+1)+1,2),Employee!$G$1:$H$8,2,0)</f>
        <v>Argentina</v>
      </c>
    </row>
    <row r="1465" spans="1:23" x14ac:dyDescent="0.35">
      <c r="A1465" t="str">
        <f t="shared" si="286"/>
        <v>EMP-ENG-R3-2016</v>
      </c>
      <c r="B1465" t="s">
        <v>1529</v>
      </c>
      <c r="C1465" t="str">
        <f t="shared" si="289"/>
        <v>N16773</v>
      </c>
      <c r="D1465" t="str">
        <f>VLOOKUP(C1465,Employee!$A$1:$B$1803,2,0)</f>
        <v>Bettie Barber</v>
      </c>
      <c r="E1465" t="str">
        <f>VLOOKUP(MID(B1465,FIND(":",B1465,FIND(":",B1465)+1)+1,1),Employee!$C$1:$D$1803,2)</f>
        <v>Female</v>
      </c>
      <c r="F1465">
        <f t="shared" si="287"/>
        <v>42</v>
      </c>
      <c r="G1465">
        <f t="shared" si="288"/>
        <v>40</v>
      </c>
      <c r="H1465" t="str">
        <f t="shared" si="290"/>
        <v>R3</v>
      </c>
      <c r="I1465" t="str">
        <f>VLOOKUP(V1465,Guide!$B$12:$C$18,2,0)</f>
        <v>ENG</v>
      </c>
      <c r="J1465" s="12" t="str">
        <f t="shared" si="291"/>
        <v>C6</v>
      </c>
      <c r="K1465" s="12">
        <v>33076</v>
      </c>
      <c r="L1465" s="12" t="str">
        <f t="shared" si="292"/>
        <v>Millennial</v>
      </c>
      <c r="M1465">
        <f t="shared" ca="1" si="293"/>
        <v>34</v>
      </c>
      <c r="N1465" s="12">
        <v>42646</v>
      </c>
      <c r="O1465" s="14">
        <f t="shared" ca="1" si="294"/>
        <v>8</v>
      </c>
      <c r="P1465" s="13">
        <v>141769</v>
      </c>
      <c r="Q1465" s="13" t="str">
        <f t="shared" ca="1" si="295"/>
        <v>5 - 10 Year</v>
      </c>
      <c r="R1465" s="3" t="str">
        <f t="shared" ca="1" si="298"/>
        <v>10%</v>
      </c>
      <c r="S1465" s="13">
        <f t="shared" ca="1" si="296"/>
        <v>14176.900000000001</v>
      </c>
      <c r="T1465" s="13">
        <f t="shared" ca="1" si="297"/>
        <v>127592.1</v>
      </c>
      <c r="U1465" t="str">
        <f>VLOOKUP(MID(B1465,G1465,F1465-G1465),Department!$A$1:$C$20,2,0)</f>
        <v>Software Quality Assurance</v>
      </c>
      <c r="V1465" t="str">
        <f>VLOOKUP(U1465,Department!$B$1:$C$20,2,0)</f>
        <v>Engineering and Data</v>
      </c>
      <c r="W1465" t="str">
        <f>VLOOKUP(MID(B1465,FIND(":",B1465,F1465+1)+1,2),Employee!$G$1:$H$8,2,0)</f>
        <v>France</v>
      </c>
    </row>
    <row r="1466" spans="1:23" x14ac:dyDescent="0.35">
      <c r="A1466" t="str">
        <f t="shared" si="286"/>
        <v>EMP-SM-R15-2016</v>
      </c>
      <c r="B1466" t="s">
        <v>1530</v>
      </c>
      <c r="C1466" t="str">
        <f t="shared" si="289"/>
        <v>N16557</v>
      </c>
      <c r="D1466" t="str">
        <f>VLOOKUP(C1466,Employee!$A$1:$B$1803,2,0)</f>
        <v>Sherwood Clarke</v>
      </c>
      <c r="E1466" t="str">
        <f>VLOOKUP(MID(B1466,FIND(":",B1466,FIND(":",B1466)+1)+1,1),Employee!$C$1:$D$1803,2)</f>
        <v>Male</v>
      </c>
      <c r="F1466">
        <f t="shared" si="287"/>
        <v>43</v>
      </c>
      <c r="G1466">
        <f t="shared" si="288"/>
        <v>40</v>
      </c>
      <c r="H1466" t="str">
        <f t="shared" si="290"/>
        <v>R15</v>
      </c>
      <c r="I1466" t="str">
        <f>VLOOKUP(V1466,Guide!$B$12:$C$18,2,0)</f>
        <v>SM</v>
      </c>
      <c r="J1466" s="12" t="str">
        <f t="shared" si="291"/>
        <v>C7</v>
      </c>
      <c r="K1466" s="12">
        <v>33040</v>
      </c>
      <c r="L1466" s="12" t="str">
        <f t="shared" si="292"/>
        <v>Millennial</v>
      </c>
      <c r="M1466">
        <f t="shared" ca="1" si="293"/>
        <v>34</v>
      </c>
      <c r="N1466" s="12">
        <v>42604</v>
      </c>
      <c r="O1466" s="14">
        <f t="shared" ca="1" si="294"/>
        <v>8</v>
      </c>
      <c r="P1466" s="13">
        <v>93871</v>
      </c>
      <c r="Q1466" s="13" t="str">
        <f t="shared" ca="1" si="295"/>
        <v>5 - 10 Year</v>
      </c>
      <c r="R1466" s="3" t="str">
        <f t="shared" ca="1" si="298"/>
        <v>10%</v>
      </c>
      <c r="S1466" s="13">
        <f t="shared" ca="1" si="296"/>
        <v>9387.1</v>
      </c>
      <c r="T1466" s="13">
        <f t="shared" ca="1" si="297"/>
        <v>84483.9</v>
      </c>
      <c r="U1466" t="str">
        <f>VLOOKUP(MID(B1466,G1466,F1466-G1466),Department!$A$1:$C$20,2,0)</f>
        <v>Sales</v>
      </c>
      <c r="V1466" t="str">
        <f>VLOOKUP(U1466,Department!$B$1:$C$20,2,0)</f>
        <v>Sales and Marketing</v>
      </c>
      <c r="W1466" t="str">
        <f>VLOOKUP(MID(B1466,FIND(":",B1466,F1466+1)+1,2),Employee!$G$1:$H$8,2,0)</f>
        <v>Argentina</v>
      </c>
    </row>
    <row r="1467" spans="1:23" x14ac:dyDescent="0.35">
      <c r="A1467" t="str">
        <f t="shared" si="286"/>
        <v>EMP-SM-R9-2018</v>
      </c>
      <c r="B1467" t="s">
        <v>1531</v>
      </c>
      <c r="C1467" t="str">
        <f t="shared" si="289"/>
        <v>N21058</v>
      </c>
      <c r="D1467" t="str">
        <f>VLOOKUP(C1467,Employee!$A$1:$B$1803,2,0)</f>
        <v>Cedrick Sampson</v>
      </c>
      <c r="E1467" t="str">
        <f>VLOOKUP(MID(B1467,FIND(":",B1467,FIND(":",B1467)+1)+1,1),Employee!$C$1:$D$1803,2)</f>
        <v>Male</v>
      </c>
      <c r="F1467">
        <f t="shared" si="287"/>
        <v>42</v>
      </c>
      <c r="G1467">
        <f t="shared" si="288"/>
        <v>40</v>
      </c>
      <c r="H1467" t="str">
        <f t="shared" si="290"/>
        <v>R9</v>
      </c>
      <c r="I1467" t="str">
        <f>VLOOKUP(V1467,Guide!$B$12:$C$18,2,0)</f>
        <v>SM</v>
      </c>
      <c r="J1467" s="12" t="str">
        <f t="shared" si="291"/>
        <v>C5</v>
      </c>
      <c r="K1467" s="12">
        <v>32748</v>
      </c>
      <c r="L1467" s="12" t="str">
        <f t="shared" si="292"/>
        <v>Millennial</v>
      </c>
      <c r="M1467">
        <f t="shared" ca="1" si="293"/>
        <v>35</v>
      </c>
      <c r="N1467" s="12">
        <v>43402</v>
      </c>
      <c r="O1467" s="14">
        <f t="shared" ca="1" si="294"/>
        <v>6</v>
      </c>
      <c r="P1467" s="13">
        <v>210752</v>
      </c>
      <c r="Q1467" s="13" t="str">
        <f t="shared" ca="1" si="295"/>
        <v>5 - 10 Year</v>
      </c>
      <c r="R1467" s="3" t="str">
        <f t="shared" ca="1" si="298"/>
        <v>10%</v>
      </c>
      <c r="S1467" s="13">
        <f t="shared" ca="1" si="296"/>
        <v>21075.200000000001</v>
      </c>
      <c r="T1467" s="13">
        <f t="shared" ca="1" si="297"/>
        <v>189676.79999999999</v>
      </c>
      <c r="U1467" t="str">
        <f>VLOOKUP(MID(B1467,G1467,F1467-G1467),Department!$A$1:$C$20,2,0)</f>
        <v xml:space="preserve">Presales </v>
      </c>
      <c r="V1467" t="str">
        <f>VLOOKUP(U1467,Department!$B$1:$C$20,2,0)</f>
        <v>Sales and Marketing</v>
      </c>
      <c r="W1467" t="str">
        <f>VLOOKUP(MID(B1467,FIND(":",B1467,F1467+1)+1,2),Employee!$G$1:$H$8,2,0)</f>
        <v>Germany</v>
      </c>
    </row>
    <row r="1468" spans="1:23" x14ac:dyDescent="0.35">
      <c r="A1468" t="str">
        <f t="shared" si="286"/>
        <v>EMP-SM-R10-2016</v>
      </c>
      <c r="B1468" t="s">
        <v>1532</v>
      </c>
      <c r="C1468" t="str">
        <f t="shared" si="289"/>
        <v>N16558</v>
      </c>
      <c r="D1468" t="str">
        <f>VLOOKUP(C1468,Employee!$A$1:$B$1803,2,0)</f>
        <v>Dorsey Shepherd</v>
      </c>
      <c r="E1468" t="str">
        <f>VLOOKUP(MID(B1468,FIND(":",B1468,FIND(":",B1468)+1)+1,1),Employee!$C$1:$D$1803,2)</f>
        <v>Male</v>
      </c>
      <c r="F1468">
        <f t="shared" si="287"/>
        <v>43</v>
      </c>
      <c r="G1468">
        <f t="shared" si="288"/>
        <v>40</v>
      </c>
      <c r="H1468" t="str">
        <f t="shared" si="290"/>
        <v>R10</v>
      </c>
      <c r="I1468" t="str">
        <f>VLOOKUP(V1468,Guide!$B$12:$C$18,2,0)</f>
        <v>SM</v>
      </c>
      <c r="J1468" s="12" t="str">
        <f t="shared" si="291"/>
        <v>C4</v>
      </c>
      <c r="K1468" s="12">
        <v>33290</v>
      </c>
      <c r="L1468" s="12" t="str">
        <f t="shared" si="292"/>
        <v>Millennial</v>
      </c>
      <c r="M1468">
        <f t="shared" ca="1" si="293"/>
        <v>34</v>
      </c>
      <c r="N1468" s="12">
        <v>42604</v>
      </c>
      <c r="O1468" s="14">
        <f t="shared" ca="1" si="294"/>
        <v>8</v>
      </c>
      <c r="P1468" s="13">
        <v>156379</v>
      </c>
      <c r="Q1468" s="13" t="str">
        <f t="shared" ca="1" si="295"/>
        <v>5 - 10 Year</v>
      </c>
      <c r="R1468" s="3" t="str">
        <f t="shared" ca="1" si="298"/>
        <v>10%</v>
      </c>
      <c r="S1468" s="13">
        <f t="shared" ca="1" si="296"/>
        <v>15637.900000000001</v>
      </c>
      <c r="T1468" s="13">
        <f t="shared" ca="1" si="297"/>
        <v>140741.1</v>
      </c>
      <c r="U1468" t="str">
        <f>VLOOKUP(MID(B1468,G1468,F1468-G1468),Department!$A$1:$C$20,2,0)</f>
        <v>Marketing</v>
      </c>
      <c r="V1468" t="str">
        <f>VLOOKUP(U1468,Department!$B$1:$C$20,2,0)</f>
        <v>Sales and Marketing</v>
      </c>
      <c r="W1468" t="str">
        <f>VLOOKUP(MID(B1468,FIND(":",B1468,F1468+1)+1,2),Employee!$G$1:$H$8,2,0)</f>
        <v>Australia</v>
      </c>
    </row>
    <row r="1469" spans="1:23" x14ac:dyDescent="0.35">
      <c r="A1469" t="str">
        <f t="shared" si="286"/>
        <v>EMP-HR-R18-2018</v>
      </c>
      <c r="B1469" t="s">
        <v>1533</v>
      </c>
      <c r="C1469" t="str">
        <f t="shared" si="289"/>
        <v>N20524</v>
      </c>
      <c r="D1469" t="str">
        <f>VLOOKUP(C1469,Employee!$A$1:$B$1803,2,0)</f>
        <v>Nikki Trevino</v>
      </c>
      <c r="E1469" t="str">
        <f>VLOOKUP(MID(B1469,FIND(":",B1469,FIND(":",B1469)+1)+1,1),Employee!$C$1:$D$1803,2)</f>
        <v>Female</v>
      </c>
      <c r="F1469">
        <f t="shared" si="287"/>
        <v>43</v>
      </c>
      <c r="G1469">
        <f t="shared" si="288"/>
        <v>40</v>
      </c>
      <c r="H1469" t="str">
        <f t="shared" si="290"/>
        <v>R18</v>
      </c>
      <c r="I1469" t="str">
        <f>VLOOKUP(V1469,Guide!$B$12:$C$18,2,0)</f>
        <v>HR</v>
      </c>
      <c r="J1469" s="12" t="str">
        <f t="shared" si="291"/>
        <v>C6</v>
      </c>
      <c r="K1469" s="12">
        <v>32710</v>
      </c>
      <c r="L1469" s="12" t="str">
        <f t="shared" si="292"/>
        <v>Millennial</v>
      </c>
      <c r="M1469">
        <f t="shared" ca="1" si="293"/>
        <v>35</v>
      </c>
      <c r="N1469" s="12">
        <v>43293</v>
      </c>
      <c r="O1469" s="14">
        <f t="shared" ca="1" si="294"/>
        <v>6</v>
      </c>
      <c r="P1469" s="13">
        <v>142695</v>
      </c>
      <c r="Q1469" s="13" t="str">
        <f t="shared" ca="1" si="295"/>
        <v>5 - 10 Year</v>
      </c>
      <c r="R1469" s="3" t="str">
        <f t="shared" ca="1" si="298"/>
        <v>10%</v>
      </c>
      <c r="S1469" s="13">
        <f t="shared" ca="1" si="296"/>
        <v>14269.5</v>
      </c>
      <c r="T1469" s="13">
        <f t="shared" ca="1" si="297"/>
        <v>128425.5</v>
      </c>
      <c r="U1469" t="str">
        <f>VLOOKUP(MID(B1469,G1469,F1469-G1469),Department!$A$1:$C$20,2,0)</f>
        <v>HR</v>
      </c>
      <c r="V1469" t="str">
        <f>VLOOKUP(U1469,Department!$B$1:$C$20,2,0)</f>
        <v>HR</v>
      </c>
      <c r="W1469" t="str">
        <f>VLOOKUP(MID(B1469,FIND(":",B1469,F1469+1)+1,2),Employee!$G$1:$H$8,2,0)</f>
        <v>France</v>
      </c>
    </row>
    <row r="1470" spans="1:23" x14ac:dyDescent="0.35">
      <c r="A1470" t="str">
        <f t="shared" si="286"/>
        <v>EMP-SM-R15-2019</v>
      </c>
      <c r="B1470" t="s">
        <v>1534</v>
      </c>
      <c r="C1470" t="str">
        <f t="shared" si="289"/>
        <v>N22553</v>
      </c>
      <c r="D1470" t="str">
        <f>VLOOKUP(C1470,Employee!$A$1:$B$1803,2,0)</f>
        <v>Odell Lawson</v>
      </c>
      <c r="E1470" t="str">
        <f>VLOOKUP(MID(B1470,FIND(":",B1470,FIND(":",B1470)+1)+1,1),Employee!$C$1:$D$1803,2)</f>
        <v>Male</v>
      </c>
      <c r="F1470">
        <f t="shared" si="287"/>
        <v>43</v>
      </c>
      <c r="G1470">
        <f t="shared" si="288"/>
        <v>40</v>
      </c>
      <c r="H1470" t="str">
        <f t="shared" si="290"/>
        <v>R15</v>
      </c>
      <c r="I1470" t="str">
        <f>VLOOKUP(V1470,Guide!$B$12:$C$18,2,0)</f>
        <v>SM</v>
      </c>
      <c r="J1470" s="12" t="str">
        <f t="shared" si="291"/>
        <v>C4</v>
      </c>
      <c r="K1470" s="12">
        <v>34272</v>
      </c>
      <c r="L1470" s="12" t="str">
        <f t="shared" si="292"/>
        <v>Millennial</v>
      </c>
      <c r="M1470">
        <f t="shared" ca="1" si="293"/>
        <v>31</v>
      </c>
      <c r="N1470" s="12">
        <v>43724</v>
      </c>
      <c r="O1470" s="14">
        <f t="shared" ca="1" si="294"/>
        <v>5</v>
      </c>
      <c r="P1470" s="13">
        <v>123560</v>
      </c>
      <c r="Q1470" s="13" t="str">
        <f t="shared" ca="1" si="295"/>
        <v>5 - 10 Year</v>
      </c>
      <c r="R1470" s="3" t="str">
        <f t="shared" ca="1" si="298"/>
        <v>10%</v>
      </c>
      <c r="S1470" s="13">
        <f t="shared" ca="1" si="296"/>
        <v>12356</v>
      </c>
      <c r="T1470" s="13">
        <f t="shared" ca="1" si="297"/>
        <v>111204</v>
      </c>
      <c r="U1470" t="str">
        <f>VLOOKUP(MID(B1470,G1470,F1470-G1470),Department!$A$1:$C$20,2,0)</f>
        <v>Sales</v>
      </c>
      <c r="V1470" t="str">
        <f>VLOOKUP(U1470,Department!$B$1:$C$20,2,0)</f>
        <v>Sales and Marketing</v>
      </c>
      <c r="W1470" t="str">
        <f>VLOOKUP(MID(B1470,FIND(":",B1470,F1470+1)+1,2),Employee!$G$1:$H$8,2,0)</f>
        <v>Australia</v>
      </c>
    </row>
    <row r="1471" spans="1:23" x14ac:dyDescent="0.35">
      <c r="A1471" t="str">
        <f t="shared" si="286"/>
        <v>EMP-OPR-R8-2016</v>
      </c>
      <c r="B1471" t="s">
        <v>1535</v>
      </c>
      <c r="C1471" t="str">
        <f t="shared" si="289"/>
        <v>N16709</v>
      </c>
      <c r="D1471" t="str">
        <f>VLOOKUP(C1471,Employee!$A$1:$B$1803,2,0)</f>
        <v>Cyrus Figueroa</v>
      </c>
      <c r="E1471" t="str">
        <f>VLOOKUP(MID(B1471,FIND(":",B1471,FIND(":",B1471)+1)+1,1),Employee!$C$1:$D$1803,2)</f>
        <v>Male</v>
      </c>
      <c r="F1471">
        <f t="shared" si="287"/>
        <v>42</v>
      </c>
      <c r="G1471">
        <f t="shared" si="288"/>
        <v>40</v>
      </c>
      <c r="H1471" t="str">
        <f t="shared" si="290"/>
        <v>R8</v>
      </c>
      <c r="I1471" t="str">
        <f>VLOOKUP(V1471,Guide!$B$12:$C$18,2,0)</f>
        <v>OPR</v>
      </c>
      <c r="J1471" s="12" t="str">
        <f t="shared" si="291"/>
        <v>C7</v>
      </c>
      <c r="K1471" s="12">
        <v>30273</v>
      </c>
      <c r="L1471" s="12" t="str">
        <f t="shared" si="292"/>
        <v>Millennial</v>
      </c>
      <c r="M1471">
        <f t="shared" ca="1" si="293"/>
        <v>42</v>
      </c>
      <c r="N1471" s="12">
        <v>42646</v>
      </c>
      <c r="O1471" s="14">
        <f t="shared" ca="1" si="294"/>
        <v>8</v>
      </c>
      <c r="P1471" s="13">
        <v>345941</v>
      </c>
      <c r="Q1471" s="13" t="str">
        <f t="shared" ca="1" si="295"/>
        <v>5 - 10 Year</v>
      </c>
      <c r="R1471" s="3" t="str">
        <f t="shared" ca="1" si="298"/>
        <v>10%</v>
      </c>
      <c r="S1471" s="13">
        <f t="shared" ca="1" si="296"/>
        <v>34594.1</v>
      </c>
      <c r="T1471" s="13">
        <f t="shared" ca="1" si="297"/>
        <v>311346.90000000002</v>
      </c>
      <c r="U1471" t="str">
        <f>VLOOKUP(MID(B1471,G1471,F1471-G1471),Department!$A$1:$C$20,2,0)</f>
        <v>DevOps Engineer</v>
      </c>
      <c r="V1471" t="str">
        <f>VLOOKUP(U1471,Department!$B$1:$C$20,2,0)</f>
        <v>Operation</v>
      </c>
      <c r="W1471" t="str">
        <f>VLOOKUP(MID(B1471,FIND(":",B1471,F1471+1)+1,2),Employee!$G$1:$H$8,2,0)</f>
        <v>Argentina</v>
      </c>
    </row>
    <row r="1472" spans="1:23" x14ac:dyDescent="0.35">
      <c r="A1472" t="str">
        <f t="shared" si="286"/>
        <v>EMP-ENG-R13-2018</v>
      </c>
      <c r="B1472" t="s">
        <v>1536</v>
      </c>
      <c r="C1472" t="str">
        <f t="shared" si="289"/>
        <v>N20458</v>
      </c>
      <c r="D1472" t="str">
        <f>VLOOKUP(C1472,Employee!$A$1:$B$1803,2,0)</f>
        <v>Tina Suarez</v>
      </c>
      <c r="E1472" t="str">
        <f>VLOOKUP(MID(B1472,FIND(":",B1472,FIND(":",B1472)+1)+1,1),Employee!$C$1:$D$1803,2)</f>
        <v>Female</v>
      </c>
      <c r="F1472">
        <f t="shared" si="287"/>
        <v>43</v>
      </c>
      <c r="G1472">
        <f t="shared" si="288"/>
        <v>40</v>
      </c>
      <c r="H1472" t="str">
        <f t="shared" si="290"/>
        <v>R13</v>
      </c>
      <c r="I1472" t="str">
        <f>VLOOKUP(V1472,Guide!$B$12:$C$18,2,0)</f>
        <v>ENG</v>
      </c>
      <c r="J1472" s="12" t="str">
        <f t="shared" si="291"/>
        <v>C6</v>
      </c>
      <c r="K1472" s="12">
        <v>34408</v>
      </c>
      <c r="L1472" s="12" t="str">
        <f t="shared" si="292"/>
        <v>Millennial</v>
      </c>
      <c r="M1472">
        <f t="shared" ca="1" si="293"/>
        <v>30</v>
      </c>
      <c r="N1472" s="12">
        <v>43279</v>
      </c>
      <c r="O1472" s="14">
        <f t="shared" ca="1" si="294"/>
        <v>6</v>
      </c>
      <c r="P1472" s="13">
        <v>75174</v>
      </c>
      <c r="Q1472" s="13" t="str">
        <f t="shared" ca="1" si="295"/>
        <v>5 - 10 Year</v>
      </c>
      <c r="R1472" s="3" t="str">
        <f t="shared" ca="1" si="298"/>
        <v>10%</v>
      </c>
      <c r="S1472" s="13">
        <f t="shared" ca="1" si="296"/>
        <v>7517.4000000000005</v>
      </c>
      <c r="T1472" s="13">
        <f t="shared" ca="1" si="297"/>
        <v>67656.600000000006</v>
      </c>
      <c r="U1472" t="str">
        <f>VLOOKUP(MID(B1472,G1472,F1472-G1472),Department!$A$1:$C$20,2,0)</f>
        <v>Data Engineer</v>
      </c>
      <c r="V1472" t="str">
        <f>VLOOKUP(U1472,Department!$B$1:$C$20,2,0)</f>
        <v>Engineering and Data</v>
      </c>
      <c r="W1472" t="str">
        <f>VLOOKUP(MID(B1472,FIND(":",B1472,F1472+1)+1,2),Employee!$G$1:$H$8,2,0)</f>
        <v>France</v>
      </c>
    </row>
    <row r="1473" spans="1:23" x14ac:dyDescent="0.35">
      <c r="A1473" t="str">
        <f t="shared" si="286"/>
        <v>EMP-ENG-R7-2017</v>
      </c>
      <c r="B1473" t="s">
        <v>1537</v>
      </c>
      <c r="C1473" t="str">
        <f t="shared" si="289"/>
        <v>N4693</v>
      </c>
      <c r="D1473" t="str">
        <f>VLOOKUP(C1473,Employee!$A$1:$B$1803,2,0)</f>
        <v>Gerald Carrillo</v>
      </c>
      <c r="E1473" t="str">
        <f>VLOOKUP(MID(B1473,FIND(":",B1473,FIND(":",B1473)+1)+1,1),Employee!$C$1:$D$1803,2)</f>
        <v>Male</v>
      </c>
      <c r="F1473">
        <f t="shared" si="287"/>
        <v>41</v>
      </c>
      <c r="G1473">
        <f t="shared" si="288"/>
        <v>39</v>
      </c>
      <c r="H1473" t="str">
        <f t="shared" si="290"/>
        <v>R7</v>
      </c>
      <c r="I1473" t="str">
        <f>VLOOKUP(V1473,Guide!$B$12:$C$18,2,0)</f>
        <v>ENG</v>
      </c>
      <c r="J1473" s="12" t="str">
        <f t="shared" si="291"/>
        <v>C3</v>
      </c>
      <c r="K1473" s="12">
        <v>30012</v>
      </c>
      <c r="L1473" s="12" t="str">
        <f t="shared" si="292"/>
        <v>Millennial</v>
      </c>
      <c r="M1473">
        <f t="shared" ca="1" si="293"/>
        <v>42</v>
      </c>
      <c r="N1473" s="12">
        <v>43087</v>
      </c>
      <c r="O1473" s="14">
        <f t="shared" ca="1" si="294"/>
        <v>7</v>
      </c>
      <c r="P1473" s="13">
        <v>224094</v>
      </c>
      <c r="Q1473" s="13" t="str">
        <f t="shared" ca="1" si="295"/>
        <v>5 - 10 Year</v>
      </c>
      <c r="R1473" s="3" t="str">
        <f t="shared" ca="1" si="298"/>
        <v>10%</v>
      </c>
      <c r="S1473" s="13">
        <f t="shared" ca="1" si="296"/>
        <v>22409.4</v>
      </c>
      <c r="T1473" s="13">
        <f t="shared" ca="1" si="297"/>
        <v>201684.6</v>
      </c>
      <c r="U1473" t="str">
        <f>VLOOKUP(MID(B1473,G1473,F1473-G1473),Department!$A$1:$C$20,2,0)</f>
        <v>AI Engineer</v>
      </c>
      <c r="V1473" t="str">
        <f>VLOOKUP(U1473,Department!$B$1:$C$20,2,0)</f>
        <v>Engineering and Data</v>
      </c>
      <c r="W1473" t="str">
        <f>VLOOKUP(MID(B1473,FIND(":",B1473,F1473+1)+1,2),Employee!$G$1:$H$8,2,0)</f>
        <v>United Kingdom</v>
      </c>
    </row>
    <row r="1474" spans="1:23" x14ac:dyDescent="0.35">
      <c r="A1474" t="str">
        <f t="shared" ref="A1474:A1537" si="299">CONCATENATE("EMP","-",I1474,"-",MID(B1474,G1474,F1474-G1474),"-",YEAR(N1474))</f>
        <v>EMP-OPR-R17-2016</v>
      </c>
      <c r="B1474" t="s">
        <v>1538</v>
      </c>
      <c r="C1474" t="str">
        <f t="shared" si="289"/>
        <v>N16769</v>
      </c>
      <c r="D1474" t="str">
        <f>VLOOKUP(C1474,Employee!$A$1:$B$1803,2,0)</f>
        <v>Octavio Bentley</v>
      </c>
      <c r="E1474" t="str">
        <f>VLOOKUP(MID(B1474,FIND(":",B1474,FIND(":",B1474)+1)+1,1),Employee!$C$1:$D$1803,2)</f>
        <v>Male</v>
      </c>
      <c r="F1474">
        <f t="shared" ref="F1474:F1537" si="300">FIND(",",B1474,G1474+1)</f>
        <v>43</v>
      </c>
      <c r="G1474">
        <f t="shared" ref="G1474:G1537" si="301">FIND(":",B1474,FIND(":",B1474,FIND(":",B1474)+1)+1)+1</f>
        <v>40</v>
      </c>
      <c r="H1474" t="str">
        <f t="shared" si="290"/>
        <v>R17</v>
      </c>
      <c r="I1474" t="str">
        <f>VLOOKUP(V1474,Guide!$B$12:$C$18,2,0)</f>
        <v>OPR</v>
      </c>
      <c r="J1474" s="12" t="str">
        <f t="shared" si="291"/>
        <v>C4</v>
      </c>
      <c r="K1474" s="12">
        <v>32319</v>
      </c>
      <c r="L1474" s="12" t="str">
        <f t="shared" si="292"/>
        <v>Millennial</v>
      </c>
      <c r="M1474">
        <f t="shared" ca="1" si="293"/>
        <v>36</v>
      </c>
      <c r="N1474" s="12">
        <v>42646</v>
      </c>
      <c r="O1474" s="14">
        <f t="shared" ca="1" si="294"/>
        <v>8</v>
      </c>
      <c r="P1474" s="13">
        <v>114830</v>
      </c>
      <c r="Q1474" s="13" t="str">
        <f t="shared" ca="1" si="295"/>
        <v>5 - 10 Year</v>
      </c>
      <c r="R1474" s="3" t="str">
        <f t="shared" ca="1" si="298"/>
        <v>10%</v>
      </c>
      <c r="S1474" s="13">
        <f t="shared" ca="1" si="296"/>
        <v>11483</v>
      </c>
      <c r="T1474" s="13">
        <f t="shared" ca="1" si="297"/>
        <v>103347</v>
      </c>
      <c r="U1474" t="str">
        <f>VLOOKUP(MID(B1474,G1474,F1474-G1474),Department!$A$1:$C$20,2,0)</f>
        <v>Database Administrator</v>
      </c>
      <c r="V1474" t="str">
        <f>VLOOKUP(U1474,Department!$B$1:$C$20,2,0)</f>
        <v>Operation</v>
      </c>
      <c r="W1474" t="str">
        <f>VLOOKUP(MID(B1474,FIND(":",B1474,F1474+1)+1,2),Employee!$G$1:$H$8,2,0)</f>
        <v>Australia</v>
      </c>
    </row>
    <row r="1475" spans="1:23" x14ac:dyDescent="0.35">
      <c r="A1475" t="str">
        <f t="shared" si="299"/>
        <v>EMP-OPR-R11-2016</v>
      </c>
      <c r="B1475" t="s">
        <v>1539</v>
      </c>
      <c r="C1475" t="str">
        <f t="shared" ref="C1475:C1538" si="302">MID(B1475,FIND(":",B1475)+1,FIND(",",B1475)-(FIND(":",B1475)+1))</f>
        <v>N16591</v>
      </c>
      <c r="D1475" t="str">
        <f>VLOOKUP(C1475,Employee!$A$1:$B$1803,2,0)</f>
        <v>Edgardo Landry</v>
      </c>
      <c r="E1475" t="str">
        <f>VLOOKUP(MID(B1475,FIND(":",B1475,FIND(":",B1475)+1)+1,1),Employee!$C$1:$D$1803,2)</f>
        <v>Male</v>
      </c>
      <c r="F1475">
        <f t="shared" si="300"/>
        <v>43</v>
      </c>
      <c r="G1475">
        <f t="shared" si="301"/>
        <v>40</v>
      </c>
      <c r="H1475" t="str">
        <f t="shared" ref="H1475:H1538" si="303">MID(B1475,G1475,F1475-G1475)</f>
        <v>R11</v>
      </c>
      <c r="I1475" t="str">
        <f>VLOOKUP(V1475,Guide!$B$12:$C$18,2,0)</f>
        <v>OPR</v>
      </c>
      <c r="J1475" s="12" t="str">
        <f t="shared" ref="J1475:J1538" si="304">MID(B1475,FIND(":",B1475,F1475+1)+1,2)</f>
        <v>C4</v>
      </c>
      <c r="K1475" s="12">
        <v>30949</v>
      </c>
      <c r="L1475" s="12" t="str">
        <f t="shared" ref="L1475:L1538" si="305">IF(YEAR(K1475)&gt;=2013, "Gen Alpha", IF(YEAR(K1475)&gt;=1997, "Gen Z", IF(YEAR(K1475)&gt;=1981, "Millennial", IF(YEAR(K1475)&gt;=1965, "Gen X", IF(YEAR(K1475)&gt;=1946, "Baby Boomer", "Sebelum Baby Boomer")))))</f>
        <v>Millennial</v>
      </c>
      <c r="M1475">
        <f t="shared" ref="M1475:M1538" ca="1" si="306">ROUNDDOWN(YEARFRAC(K1475,TODAY()),0)</f>
        <v>40</v>
      </c>
      <c r="N1475" s="12">
        <v>42614</v>
      </c>
      <c r="O1475" s="14">
        <f t="shared" ref="O1475:O1538" ca="1" si="307">ROUNDDOWN(YEARFRAC(N1475,TODAY()),0)</f>
        <v>8</v>
      </c>
      <c r="P1475" s="13">
        <v>184360</v>
      </c>
      <c r="Q1475" s="13" t="str">
        <f t="shared" ref="Q1475:Q1538" ca="1" si="308">_xlfn.IFS(R1475="10%","5 - 10 Year",R1475="15%","11 - 15 Year",R1475="20%","16 - 20 Year")</f>
        <v>5 - 10 Year</v>
      </c>
      <c r="R1475" s="3" t="str">
        <f t="shared" ca="1" si="298"/>
        <v>10%</v>
      </c>
      <c r="S1475" s="13">
        <f t="shared" ref="S1475:S1538" ca="1" si="309">P1475*R1475</f>
        <v>18436</v>
      </c>
      <c r="T1475" s="13">
        <f t="shared" ref="T1475:T1538" ca="1" si="310">P1475-S1475</f>
        <v>165924</v>
      </c>
      <c r="U1475" t="str">
        <f>VLOOKUP(MID(B1475,G1475,F1475-G1475),Department!$A$1:$C$20,2,0)</f>
        <v>Technical Support</v>
      </c>
      <c r="V1475" t="str">
        <f>VLOOKUP(U1475,Department!$B$1:$C$20,2,0)</f>
        <v>Operation</v>
      </c>
      <c r="W1475" t="str">
        <f>VLOOKUP(MID(B1475,FIND(":",B1475,F1475+1)+1,2),Employee!$G$1:$H$8,2,0)</f>
        <v>Australia</v>
      </c>
    </row>
    <row r="1476" spans="1:23" x14ac:dyDescent="0.35">
      <c r="A1476" t="str">
        <f t="shared" si="299"/>
        <v>EMP-SM-R9-2018</v>
      </c>
      <c r="B1476" t="s">
        <v>1540</v>
      </c>
      <c r="C1476" t="str">
        <f t="shared" si="302"/>
        <v>N20832</v>
      </c>
      <c r="D1476" t="str">
        <f>VLOOKUP(C1476,Employee!$A$1:$B$1803,2,0)</f>
        <v>Coy Gates</v>
      </c>
      <c r="E1476" t="str">
        <f>VLOOKUP(MID(B1476,FIND(":",B1476,FIND(":",B1476)+1)+1,1),Employee!$C$1:$D$1803,2)</f>
        <v>Male</v>
      </c>
      <c r="F1476">
        <f t="shared" si="300"/>
        <v>42</v>
      </c>
      <c r="G1476">
        <f t="shared" si="301"/>
        <v>40</v>
      </c>
      <c r="H1476" t="str">
        <f t="shared" si="303"/>
        <v>R9</v>
      </c>
      <c r="I1476" t="str">
        <f>VLOOKUP(V1476,Guide!$B$12:$C$18,2,0)</f>
        <v>SM</v>
      </c>
      <c r="J1476" s="12" t="str">
        <f t="shared" si="304"/>
        <v>C4</v>
      </c>
      <c r="K1476" s="12">
        <v>33932</v>
      </c>
      <c r="L1476" s="12" t="str">
        <f t="shared" si="305"/>
        <v>Millennial</v>
      </c>
      <c r="M1476">
        <f t="shared" ca="1" si="306"/>
        <v>32</v>
      </c>
      <c r="N1476" s="12">
        <v>43360</v>
      </c>
      <c r="O1476" s="14">
        <f t="shared" ca="1" si="307"/>
        <v>6</v>
      </c>
      <c r="P1476" s="13">
        <v>78613</v>
      </c>
      <c r="Q1476" s="13" t="str">
        <f t="shared" ca="1" si="308"/>
        <v>5 - 10 Year</v>
      </c>
      <c r="R1476" s="3" t="str">
        <f t="shared" ref="R1476:R1539" ca="1" si="311">_xlfn.IFS(AND(O1476&gt;=5,O1476&lt;=10),"10%",AND(O1476&gt;=11,O1476&lt;=15),"15%",AND(O1476&gt;=16,O1476&lt;=20),"20%")</f>
        <v>10%</v>
      </c>
      <c r="S1476" s="13">
        <f t="shared" ca="1" si="309"/>
        <v>7861.3</v>
      </c>
      <c r="T1476" s="13">
        <f t="shared" ca="1" si="310"/>
        <v>70751.7</v>
      </c>
      <c r="U1476" t="str">
        <f>VLOOKUP(MID(B1476,G1476,F1476-G1476),Department!$A$1:$C$20,2,0)</f>
        <v xml:space="preserve">Presales </v>
      </c>
      <c r="V1476" t="str">
        <f>VLOOKUP(U1476,Department!$B$1:$C$20,2,0)</f>
        <v>Sales and Marketing</v>
      </c>
      <c r="W1476" t="str">
        <f>VLOOKUP(MID(B1476,FIND(":",B1476,F1476+1)+1,2),Employee!$G$1:$H$8,2,0)</f>
        <v>Australia</v>
      </c>
    </row>
    <row r="1477" spans="1:23" x14ac:dyDescent="0.35">
      <c r="A1477" t="str">
        <f t="shared" si="299"/>
        <v>EMP-OPR-R16-2017</v>
      </c>
      <c r="B1477" t="s">
        <v>1541</v>
      </c>
      <c r="C1477" t="str">
        <f t="shared" si="302"/>
        <v>N18265</v>
      </c>
      <c r="D1477" t="str">
        <f>VLOOKUP(C1477,Employee!$A$1:$B$1803,2,0)</f>
        <v>Frankie Stafford</v>
      </c>
      <c r="E1477" t="str">
        <f>VLOOKUP(MID(B1477,FIND(":",B1477,FIND(":",B1477)+1)+1,1),Employee!$C$1:$D$1803,2)</f>
        <v>Male</v>
      </c>
      <c r="F1477">
        <f t="shared" si="300"/>
        <v>43</v>
      </c>
      <c r="G1477">
        <f t="shared" si="301"/>
        <v>40</v>
      </c>
      <c r="H1477" t="str">
        <f t="shared" si="303"/>
        <v>R16</v>
      </c>
      <c r="I1477" t="str">
        <f>VLOOKUP(V1477,Guide!$B$12:$C$18,2,0)</f>
        <v>OPR</v>
      </c>
      <c r="J1477" s="12" t="str">
        <f t="shared" si="304"/>
        <v>C2</v>
      </c>
      <c r="K1477" s="12">
        <v>32040</v>
      </c>
      <c r="L1477" s="12" t="str">
        <f t="shared" si="305"/>
        <v>Millennial</v>
      </c>
      <c r="M1477">
        <f t="shared" ca="1" si="306"/>
        <v>37</v>
      </c>
      <c r="N1477" s="12">
        <v>42891</v>
      </c>
      <c r="O1477" s="14">
        <f t="shared" ca="1" si="307"/>
        <v>7</v>
      </c>
      <c r="P1477" s="13">
        <v>236908</v>
      </c>
      <c r="Q1477" s="13" t="str">
        <f t="shared" ca="1" si="308"/>
        <v>5 - 10 Year</v>
      </c>
      <c r="R1477" s="3" t="str">
        <f t="shared" ca="1" si="311"/>
        <v>10%</v>
      </c>
      <c r="S1477" s="13">
        <f t="shared" ca="1" si="309"/>
        <v>23690.800000000003</v>
      </c>
      <c r="T1477" s="13">
        <f t="shared" ca="1" si="310"/>
        <v>213217.2</v>
      </c>
      <c r="U1477" t="str">
        <f>VLOOKUP(MID(B1477,G1477,F1477-G1477),Department!$A$1:$C$20,2,0)</f>
        <v>IT Support</v>
      </c>
      <c r="V1477" t="str">
        <f>VLOOKUP(U1477,Department!$B$1:$C$20,2,0)</f>
        <v>Operation</v>
      </c>
      <c r="W1477" t="str">
        <f>VLOOKUP(MID(B1477,FIND(":",B1477,F1477+1)+1,2),Employee!$G$1:$H$8,2,0)</f>
        <v>Canada</v>
      </c>
    </row>
    <row r="1478" spans="1:23" x14ac:dyDescent="0.35">
      <c r="A1478" t="str">
        <f t="shared" si="299"/>
        <v>EMP-HR-R18-2016</v>
      </c>
      <c r="B1478" t="s">
        <v>1542</v>
      </c>
      <c r="C1478" t="str">
        <f t="shared" si="302"/>
        <v>N16628</v>
      </c>
      <c r="D1478" t="str">
        <f>VLOOKUP(C1478,Employee!$A$1:$B$1803,2,0)</f>
        <v>Norberto Mercer</v>
      </c>
      <c r="E1478" t="str">
        <f>VLOOKUP(MID(B1478,FIND(":",B1478,FIND(":",B1478)+1)+1,1),Employee!$C$1:$D$1803,2)</f>
        <v>Male</v>
      </c>
      <c r="F1478">
        <f t="shared" si="300"/>
        <v>43</v>
      </c>
      <c r="G1478">
        <f t="shared" si="301"/>
        <v>40</v>
      </c>
      <c r="H1478" t="str">
        <f t="shared" si="303"/>
        <v>R18</v>
      </c>
      <c r="I1478" t="str">
        <f>VLOOKUP(V1478,Guide!$B$12:$C$18,2,0)</f>
        <v>HR</v>
      </c>
      <c r="J1478" s="12" t="str">
        <f t="shared" si="304"/>
        <v>C5</v>
      </c>
      <c r="K1478" s="12">
        <v>30642</v>
      </c>
      <c r="L1478" s="12" t="str">
        <f t="shared" si="305"/>
        <v>Millennial</v>
      </c>
      <c r="M1478">
        <f t="shared" ca="1" si="306"/>
        <v>41</v>
      </c>
      <c r="N1478" s="12">
        <v>42628</v>
      </c>
      <c r="O1478" s="14">
        <f t="shared" ca="1" si="307"/>
        <v>8</v>
      </c>
      <c r="P1478" s="13">
        <v>400970</v>
      </c>
      <c r="Q1478" s="13" t="str">
        <f t="shared" ca="1" si="308"/>
        <v>5 - 10 Year</v>
      </c>
      <c r="R1478" s="3" t="str">
        <f t="shared" ca="1" si="311"/>
        <v>10%</v>
      </c>
      <c r="S1478" s="13">
        <f t="shared" ca="1" si="309"/>
        <v>40097</v>
      </c>
      <c r="T1478" s="13">
        <f t="shared" ca="1" si="310"/>
        <v>360873</v>
      </c>
      <c r="U1478" t="str">
        <f>VLOOKUP(MID(B1478,G1478,F1478-G1478),Department!$A$1:$C$20,2,0)</f>
        <v>HR</v>
      </c>
      <c r="V1478" t="str">
        <f>VLOOKUP(U1478,Department!$B$1:$C$20,2,0)</f>
        <v>HR</v>
      </c>
      <c r="W1478" t="str">
        <f>VLOOKUP(MID(B1478,FIND(":",B1478,F1478+1)+1,2),Employee!$G$1:$H$8,2,0)</f>
        <v>Germany</v>
      </c>
    </row>
    <row r="1479" spans="1:23" x14ac:dyDescent="0.35">
      <c r="A1479" t="str">
        <f t="shared" si="299"/>
        <v>EMP-PM-R14-2017</v>
      </c>
      <c r="B1479" t="s">
        <v>1543</v>
      </c>
      <c r="C1479" t="str">
        <f t="shared" si="302"/>
        <v>N18629</v>
      </c>
      <c r="D1479" t="str">
        <f>VLOOKUP(C1479,Employee!$A$1:$B$1803,2,0)</f>
        <v>Gabriel Morgan</v>
      </c>
      <c r="E1479" t="str">
        <f>VLOOKUP(MID(B1479,FIND(":",B1479,FIND(":",B1479)+1)+1,1),Employee!$C$1:$D$1803,2)</f>
        <v>Male</v>
      </c>
      <c r="F1479">
        <f t="shared" si="300"/>
        <v>43</v>
      </c>
      <c r="G1479">
        <f t="shared" si="301"/>
        <v>40</v>
      </c>
      <c r="H1479" t="str">
        <f t="shared" si="303"/>
        <v>R14</v>
      </c>
      <c r="I1479" t="str">
        <f>VLOOKUP(V1479,Guide!$B$12:$C$18,2,0)</f>
        <v>PM</v>
      </c>
      <c r="J1479" s="12" t="str">
        <f t="shared" si="304"/>
        <v>C6</v>
      </c>
      <c r="K1479" s="12">
        <v>33221</v>
      </c>
      <c r="L1479" s="12" t="str">
        <f t="shared" si="305"/>
        <v>Millennial</v>
      </c>
      <c r="M1479">
        <f t="shared" ca="1" si="306"/>
        <v>34</v>
      </c>
      <c r="N1479" s="12">
        <v>42936</v>
      </c>
      <c r="O1479" s="14">
        <f t="shared" ca="1" si="307"/>
        <v>7</v>
      </c>
      <c r="P1479" s="13">
        <v>114398</v>
      </c>
      <c r="Q1479" s="13" t="str">
        <f t="shared" ca="1" si="308"/>
        <v>5 - 10 Year</v>
      </c>
      <c r="R1479" s="3" t="str">
        <f t="shared" ca="1" si="311"/>
        <v>10%</v>
      </c>
      <c r="S1479" s="13">
        <f t="shared" ca="1" si="309"/>
        <v>11439.800000000001</v>
      </c>
      <c r="T1479" s="13">
        <f t="shared" ca="1" si="310"/>
        <v>102958.2</v>
      </c>
      <c r="U1479" t="str">
        <f>VLOOKUP(MID(B1479,G1479,F1479-G1479),Department!$A$1:$C$20,2,0)</f>
        <v>SEO Specialist</v>
      </c>
      <c r="V1479" t="str">
        <f>VLOOKUP(U1479,Department!$B$1:$C$20,2,0)</f>
        <v>Product Management</v>
      </c>
      <c r="W1479" t="str">
        <f>VLOOKUP(MID(B1479,FIND(":",B1479,F1479+1)+1,2),Employee!$G$1:$H$8,2,0)</f>
        <v>France</v>
      </c>
    </row>
    <row r="1480" spans="1:23" x14ac:dyDescent="0.35">
      <c r="A1480" t="str">
        <f t="shared" si="299"/>
        <v>EMP-ENG-R3-2017</v>
      </c>
      <c r="B1480" t="s">
        <v>1544</v>
      </c>
      <c r="C1480" t="str">
        <f t="shared" si="302"/>
        <v>N18759</v>
      </c>
      <c r="D1480" t="str">
        <f>VLOOKUP(C1480,Employee!$A$1:$B$1803,2,0)</f>
        <v>Trina Ho</v>
      </c>
      <c r="E1480" t="str">
        <f>VLOOKUP(MID(B1480,FIND(":",B1480,FIND(":",B1480)+1)+1,1),Employee!$C$1:$D$1803,2)</f>
        <v>Female</v>
      </c>
      <c r="F1480">
        <f t="shared" si="300"/>
        <v>42</v>
      </c>
      <c r="G1480">
        <f t="shared" si="301"/>
        <v>40</v>
      </c>
      <c r="H1480" t="str">
        <f t="shared" si="303"/>
        <v>R3</v>
      </c>
      <c r="I1480" t="str">
        <f>VLOOKUP(V1480,Guide!$B$12:$C$18,2,0)</f>
        <v>ENG</v>
      </c>
      <c r="J1480" s="12" t="str">
        <f t="shared" si="304"/>
        <v>C7</v>
      </c>
      <c r="K1480" s="12">
        <v>34352</v>
      </c>
      <c r="L1480" s="12" t="str">
        <f t="shared" si="305"/>
        <v>Millennial</v>
      </c>
      <c r="M1480">
        <f t="shared" ca="1" si="306"/>
        <v>31</v>
      </c>
      <c r="N1480" s="12">
        <v>42957</v>
      </c>
      <c r="O1480" s="14">
        <f t="shared" ca="1" si="307"/>
        <v>7</v>
      </c>
      <c r="P1480" s="13">
        <v>110977</v>
      </c>
      <c r="Q1480" s="13" t="str">
        <f t="shared" ca="1" si="308"/>
        <v>5 - 10 Year</v>
      </c>
      <c r="R1480" s="3" t="str">
        <f t="shared" ca="1" si="311"/>
        <v>10%</v>
      </c>
      <c r="S1480" s="13">
        <f t="shared" ca="1" si="309"/>
        <v>11097.7</v>
      </c>
      <c r="T1480" s="13">
        <f t="shared" ca="1" si="310"/>
        <v>99879.3</v>
      </c>
      <c r="U1480" t="str">
        <f>VLOOKUP(MID(B1480,G1480,F1480-G1480),Department!$A$1:$C$20,2,0)</f>
        <v>Software Quality Assurance</v>
      </c>
      <c r="V1480" t="str">
        <f>VLOOKUP(U1480,Department!$B$1:$C$20,2,0)</f>
        <v>Engineering and Data</v>
      </c>
      <c r="W1480" t="str">
        <f>VLOOKUP(MID(B1480,FIND(":",B1480,F1480+1)+1,2),Employee!$G$1:$H$8,2,0)</f>
        <v>Argentina</v>
      </c>
    </row>
    <row r="1481" spans="1:23" x14ac:dyDescent="0.35">
      <c r="A1481" t="str">
        <f t="shared" si="299"/>
        <v>EMP-HR-R18-2018</v>
      </c>
      <c r="B1481" t="s">
        <v>1545</v>
      </c>
      <c r="C1481" t="str">
        <f t="shared" si="302"/>
        <v>N20604</v>
      </c>
      <c r="D1481" t="str">
        <f>VLOOKUP(C1481,Employee!$A$1:$B$1803,2,0)</f>
        <v>Rose Serrano</v>
      </c>
      <c r="E1481" t="str">
        <f>VLOOKUP(MID(B1481,FIND(":",B1481,FIND(":",B1481)+1)+1,1),Employee!$C$1:$D$1803,2)</f>
        <v>Female</v>
      </c>
      <c r="F1481">
        <f t="shared" si="300"/>
        <v>43</v>
      </c>
      <c r="G1481">
        <f t="shared" si="301"/>
        <v>40</v>
      </c>
      <c r="H1481" t="str">
        <f t="shared" si="303"/>
        <v>R18</v>
      </c>
      <c r="I1481" t="str">
        <f>VLOOKUP(V1481,Guide!$B$12:$C$18,2,0)</f>
        <v>HR</v>
      </c>
      <c r="J1481" s="12" t="str">
        <f t="shared" si="304"/>
        <v>C2</v>
      </c>
      <c r="K1481" s="12">
        <v>33397</v>
      </c>
      <c r="L1481" s="12" t="str">
        <f t="shared" si="305"/>
        <v>Millennial</v>
      </c>
      <c r="M1481">
        <f t="shared" ca="1" si="306"/>
        <v>33</v>
      </c>
      <c r="N1481" s="12">
        <v>43307</v>
      </c>
      <c r="O1481" s="14">
        <f t="shared" ca="1" si="307"/>
        <v>6</v>
      </c>
      <c r="P1481" s="13">
        <v>88602</v>
      </c>
      <c r="Q1481" s="13" t="str">
        <f t="shared" ca="1" si="308"/>
        <v>5 - 10 Year</v>
      </c>
      <c r="R1481" s="3" t="str">
        <f t="shared" ca="1" si="311"/>
        <v>10%</v>
      </c>
      <c r="S1481" s="13">
        <f t="shared" ca="1" si="309"/>
        <v>8860.2000000000007</v>
      </c>
      <c r="T1481" s="13">
        <f t="shared" ca="1" si="310"/>
        <v>79741.8</v>
      </c>
      <c r="U1481" t="str">
        <f>VLOOKUP(MID(B1481,G1481,F1481-G1481),Department!$A$1:$C$20,2,0)</f>
        <v>HR</v>
      </c>
      <c r="V1481" t="str">
        <f>VLOOKUP(U1481,Department!$B$1:$C$20,2,0)</f>
        <v>HR</v>
      </c>
      <c r="W1481" t="str">
        <f>VLOOKUP(MID(B1481,FIND(":",B1481,F1481+1)+1,2),Employee!$G$1:$H$8,2,0)</f>
        <v>Canada</v>
      </c>
    </row>
    <row r="1482" spans="1:23" x14ac:dyDescent="0.35">
      <c r="A1482" t="str">
        <f t="shared" si="299"/>
        <v>EMP-HR-R18-2017</v>
      </c>
      <c r="B1482" t="s">
        <v>1546</v>
      </c>
      <c r="C1482" t="str">
        <f t="shared" si="302"/>
        <v>N18768</v>
      </c>
      <c r="D1482" t="str">
        <f>VLOOKUP(C1482,Employee!$A$1:$B$1803,2,0)</f>
        <v>Manual Fleming</v>
      </c>
      <c r="E1482" t="str">
        <f>VLOOKUP(MID(B1482,FIND(":",B1482,FIND(":",B1482)+1)+1,1),Employee!$C$1:$D$1803,2)</f>
        <v>Male</v>
      </c>
      <c r="F1482">
        <f t="shared" si="300"/>
        <v>43</v>
      </c>
      <c r="G1482">
        <f t="shared" si="301"/>
        <v>40</v>
      </c>
      <c r="H1482" t="str">
        <f t="shared" si="303"/>
        <v>R18</v>
      </c>
      <c r="I1482" t="str">
        <f>VLOOKUP(V1482,Guide!$B$12:$C$18,2,0)</f>
        <v>HR</v>
      </c>
      <c r="J1482" s="12" t="str">
        <f t="shared" si="304"/>
        <v>C2</v>
      </c>
      <c r="K1482" s="12">
        <v>33889</v>
      </c>
      <c r="L1482" s="12" t="str">
        <f t="shared" si="305"/>
        <v>Millennial</v>
      </c>
      <c r="M1482">
        <f t="shared" ca="1" si="306"/>
        <v>32</v>
      </c>
      <c r="N1482" s="12">
        <v>42957</v>
      </c>
      <c r="O1482" s="14">
        <f t="shared" ca="1" si="307"/>
        <v>7</v>
      </c>
      <c r="P1482" s="13">
        <v>96634</v>
      </c>
      <c r="Q1482" s="13" t="str">
        <f t="shared" ca="1" si="308"/>
        <v>5 - 10 Year</v>
      </c>
      <c r="R1482" s="3" t="str">
        <f t="shared" ca="1" si="311"/>
        <v>10%</v>
      </c>
      <c r="S1482" s="13">
        <f t="shared" ca="1" si="309"/>
        <v>9663.4</v>
      </c>
      <c r="T1482" s="13">
        <f t="shared" ca="1" si="310"/>
        <v>86970.6</v>
      </c>
      <c r="U1482" t="str">
        <f>VLOOKUP(MID(B1482,G1482,F1482-G1482),Department!$A$1:$C$20,2,0)</f>
        <v>HR</v>
      </c>
      <c r="V1482" t="str">
        <f>VLOOKUP(U1482,Department!$B$1:$C$20,2,0)</f>
        <v>HR</v>
      </c>
      <c r="W1482" t="str">
        <f>VLOOKUP(MID(B1482,FIND(":",B1482,F1482+1)+1,2),Employee!$G$1:$H$8,2,0)</f>
        <v>Canada</v>
      </c>
    </row>
    <row r="1483" spans="1:23" x14ac:dyDescent="0.35">
      <c r="A1483" t="str">
        <f t="shared" si="299"/>
        <v>EMP-ENG-R13-2016</v>
      </c>
      <c r="B1483" t="s">
        <v>1547</v>
      </c>
      <c r="C1483" t="str">
        <f t="shared" si="302"/>
        <v>N16627</v>
      </c>
      <c r="D1483" t="str">
        <f>VLOOKUP(C1483,Employee!$A$1:$B$1803,2,0)</f>
        <v>Katharine Ellison</v>
      </c>
      <c r="E1483" t="str">
        <f>VLOOKUP(MID(B1483,FIND(":",B1483,FIND(":",B1483)+1)+1,1),Employee!$C$1:$D$1803,2)</f>
        <v>Female</v>
      </c>
      <c r="F1483">
        <f t="shared" si="300"/>
        <v>43</v>
      </c>
      <c r="G1483">
        <f t="shared" si="301"/>
        <v>40</v>
      </c>
      <c r="H1483" t="str">
        <f t="shared" si="303"/>
        <v>R13</v>
      </c>
      <c r="I1483" t="str">
        <f>VLOOKUP(V1483,Guide!$B$12:$C$18,2,0)</f>
        <v>ENG</v>
      </c>
      <c r="J1483" s="12" t="str">
        <f t="shared" si="304"/>
        <v>C5</v>
      </c>
      <c r="K1483" s="12">
        <v>32657</v>
      </c>
      <c r="L1483" s="12" t="str">
        <f t="shared" si="305"/>
        <v>Millennial</v>
      </c>
      <c r="M1483">
        <f t="shared" ca="1" si="306"/>
        <v>35</v>
      </c>
      <c r="N1483" s="12">
        <v>42628</v>
      </c>
      <c r="O1483" s="14">
        <f t="shared" ca="1" si="307"/>
        <v>8</v>
      </c>
      <c r="P1483" s="13">
        <v>116975</v>
      </c>
      <c r="Q1483" s="13" t="str">
        <f t="shared" ca="1" si="308"/>
        <v>5 - 10 Year</v>
      </c>
      <c r="R1483" s="3" t="str">
        <f t="shared" ca="1" si="311"/>
        <v>10%</v>
      </c>
      <c r="S1483" s="13">
        <f t="shared" ca="1" si="309"/>
        <v>11697.5</v>
      </c>
      <c r="T1483" s="13">
        <f t="shared" ca="1" si="310"/>
        <v>105277.5</v>
      </c>
      <c r="U1483" t="str">
        <f>VLOOKUP(MID(B1483,G1483,F1483-G1483),Department!$A$1:$C$20,2,0)</f>
        <v>Data Engineer</v>
      </c>
      <c r="V1483" t="str">
        <f>VLOOKUP(U1483,Department!$B$1:$C$20,2,0)</f>
        <v>Engineering and Data</v>
      </c>
      <c r="W1483" t="str">
        <f>VLOOKUP(MID(B1483,FIND(":",B1483,F1483+1)+1,2),Employee!$G$1:$H$8,2,0)</f>
        <v>Germany</v>
      </c>
    </row>
    <row r="1484" spans="1:23" x14ac:dyDescent="0.35">
      <c r="A1484" t="str">
        <f t="shared" si="299"/>
        <v>EMP-OPR-R16-2016</v>
      </c>
      <c r="B1484" t="s">
        <v>1548</v>
      </c>
      <c r="C1484" t="str">
        <f t="shared" si="302"/>
        <v>N16710</v>
      </c>
      <c r="D1484" t="str">
        <f>VLOOKUP(C1484,Employee!$A$1:$B$1803,2,0)</f>
        <v>Darwin Armstrong</v>
      </c>
      <c r="E1484" t="str">
        <f>VLOOKUP(MID(B1484,FIND(":",B1484,FIND(":",B1484)+1)+1,1),Employee!$C$1:$D$1803,2)</f>
        <v>Male</v>
      </c>
      <c r="F1484">
        <f t="shared" si="300"/>
        <v>43</v>
      </c>
      <c r="G1484">
        <f t="shared" si="301"/>
        <v>40</v>
      </c>
      <c r="H1484" t="str">
        <f t="shared" si="303"/>
        <v>R16</v>
      </c>
      <c r="I1484" t="str">
        <f>VLOOKUP(V1484,Guide!$B$12:$C$18,2,0)</f>
        <v>OPR</v>
      </c>
      <c r="J1484" s="12" t="str">
        <f t="shared" si="304"/>
        <v>C2</v>
      </c>
      <c r="K1484" s="12">
        <v>31956</v>
      </c>
      <c r="L1484" s="12" t="str">
        <f t="shared" si="305"/>
        <v>Millennial</v>
      </c>
      <c r="M1484">
        <f t="shared" ca="1" si="306"/>
        <v>37</v>
      </c>
      <c r="N1484" s="12">
        <v>42646</v>
      </c>
      <c r="O1484" s="14">
        <f t="shared" ca="1" si="307"/>
        <v>8</v>
      </c>
      <c r="P1484" s="13">
        <v>358422</v>
      </c>
      <c r="Q1484" s="13" t="str">
        <f t="shared" ca="1" si="308"/>
        <v>5 - 10 Year</v>
      </c>
      <c r="R1484" s="3" t="str">
        <f t="shared" ca="1" si="311"/>
        <v>10%</v>
      </c>
      <c r="S1484" s="13">
        <f t="shared" ca="1" si="309"/>
        <v>35842.200000000004</v>
      </c>
      <c r="T1484" s="13">
        <f t="shared" ca="1" si="310"/>
        <v>322579.8</v>
      </c>
      <c r="U1484" t="str">
        <f>VLOOKUP(MID(B1484,G1484,F1484-G1484),Department!$A$1:$C$20,2,0)</f>
        <v>IT Support</v>
      </c>
      <c r="V1484" t="str">
        <f>VLOOKUP(U1484,Department!$B$1:$C$20,2,0)</f>
        <v>Operation</v>
      </c>
      <c r="W1484" t="str">
        <f>VLOOKUP(MID(B1484,FIND(":",B1484,F1484+1)+1,2),Employee!$G$1:$H$8,2,0)</f>
        <v>Canada</v>
      </c>
    </row>
    <row r="1485" spans="1:23" x14ac:dyDescent="0.35">
      <c r="A1485" t="str">
        <f t="shared" si="299"/>
        <v>EMP-ENG-R12-2016</v>
      </c>
      <c r="B1485" t="s">
        <v>1549</v>
      </c>
      <c r="C1485" t="str">
        <f t="shared" si="302"/>
        <v>N16581</v>
      </c>
      <c r="D1485" t="str">
        <f>VLOOKUP(C1485,Employee!$A$1:$B$1803,2,0)</f>
        <v>Troy Bass</v>
      </c>
      <c r="E1485" t="str">
        <f>VLOOKUP(MID(B1485,FIND(":",B1485,FIND(":",B1485)+1)+1,1),Employee!$C$1:$D$1803,2)</f>
        <v>Male</v>
      </c>
      <c r="F1485">
        <f t="shared" si="300"/>
        <v>43</v>
      </c>
      <c r="G1485">
        <f t="shared" si="301"/>
        <v>40</v>
      </c>
      <c r="H1485" t="str">
        <f t="shared" si="303"/>
        <v>R12</v>
      </c>
      <c r="I1485" t="str">
        <f>VLOOKUP(V1485,Guide!$B$12:$C$18,2,0)</f>
        <v>ENG</v>
      </c>
      <c r="J1485" s="12" t="str">
        <f t="shared" si="304"/>
        <v>C1</v>
      </c>
      <c r="K1485" s="12">
        <v>33471</v>
      </c>
      <c r="L1485" s="12" t="str">
        <f t="shared" si="305"/>
        <v>Millennial</v>
      </c>
      <c r="M1485">
        <f t="shared" ca="1" si="306"/>
        <v>33</v>
      </c>
      <c r="N1485" s="12">
        <v>42611</v>
      </c>
      <c r="O1485" s="14">
        <f t="shared" ca="1" si="307"/>
        <v>8</v>
      </c>
      <c r="P1485" s="13">
        <v>84996</v>
      </c>
      <c r="Q1485" s="13" t="str">
        <f t="shared" ca="1" si="308"/>
        <v>5 - 10 Year</v>
      </c>
      <c r="R1485" s="3" t="str">
        <f t="shared" ca="1" si="311"/>
        <v>10%</v>
      </c>
      <c r="S1485" s="13">
        <f t="shared" ca="1" si="309"/>
        <v>8499.6</v>
      </c>
      <c r="T1485" s="13">
        <f t="shared" ca="1" si="310"/>
        <v>76496.399999999994</v>
      </c>
      <c r="U1485" t="str">
        <f>VLOOKUP(MID(B1485,G1485,F1485-G1485),Department!$A$1:$C$20,2,0)</f>
        <v>Data Analyst</v>
      </c>
      <c r="V1485" t="str">
        <f>VLOOKUP(U1485,Department!$B$1:$C$20,2,0)</f>
        <v>Engineering and Data</v>
      </c>
      <c r="W1485" t="str">
        <f>VLOOKUP(MID(B1485,FIND(":",B1485,F1485+1)+1,2),Employee!$G$1:$H$8,2,0)</f>
        <v>United States Of America</v>
      </c>
    </row>
    <row r="1486" spans="1:23" x14ac:dyDescent="0.35">
      <c r="A1486" t="str">
        <f t="shared" si="299"/>
        <v>EMP-ENG-R13-2017</v>
      </c>
      <c r="B1486" t="s">
        <v>1550</v>
      </c>
      <c r="C1486" t="str">
        <f t="shared" si="302"/>
        <v>N17479</v>
      </c>
      <c r="D1486" t="str">
        <f>VLOOKUP(C1486,Employee!$A$1:$B$1803,2,0)</f>
        <v>Cecil Alexander</v>
      </c>
      <c r="E1486" t="str">
        <f>VLOOKUP(MID(B1486,FIND(":",B1486,FIND(":",B1486)+1)+1,1),Employee!$C$1:$D$1803,2)</f>
        <v>Male</v>
      </c>
      <c r="F1486">
        <f t="shared" si="300"/>
        <v>43</v>
      </c>
      <c r="G1486">
        <f t="shared" si="301"/>
        <v>40</v>
      </c>
      <c r="H1486" t="str">
        <f t="shared" si="303"/>
        <v>R13</v>
      </c>
      <c r="I1486" t="str">
        <f>VLOOKUP(V1486,Guide!$B$12:$C$18,2,0)</f>
        <v>ENG</v>
      </c>
      <c r="J1486" s="12" t="str">
        <f t="shared" si="304"/>
        <v>C6</v>
      </c>
      <c r="K1486" s="12">
        <v>31348</v>
      </c>
      <c r="L1486" s="12" t="str">
        <f t="shared" si="305"/>
        <v>Millennial</v>
      </c>
      <c r="M1486">
        <f t="shared" ca="1" si="306"/>
        <v>39</v>
      </c>
      <c r="N1486" s="12">
        <v>42810</v>
      </c>
      <c r="O1486" s="14">
        <f t="shared" ca="1" si="307"/>
        <v>7</v>
      </c>
      <c r="P1486" s="13">
        <v>244970</v>
      </c>
      <c r="Q1486" s="13" t="str">
        <f t="shared" ca="1" si="308"/>
        <v>5 - 10 Year</v>
      </c>
      <c r="R1486" s="3" t="str">
        <f t="shared" ca="1" si="311"/>
        <v>10%</v>
      </c>
      <c r="S1486" s="13">
        <f t="shared" ca="1" si="309"/>
        <v>24497</v>
      </c>
      <c r="T1486" s="13">
        <f t="shared" ca="1" si="310"/>
        <v>220473</v>
      </c>
      <c r="U1486" t="str">
        <f>VLOOKUP(MID(B1486,G1486,F1486-G1486),Department!$A$1:$C$20,2,0)</f>
        <v>Data Engineer</v>
      </c>
      <c r="V1486" t="str">
        <f>VLOOKUP(U1486,Department!$B$1:$C$20,2,0)</f>
        <v>Engineering and Data</v>
      </c>
      <c r="W1486" t="str">
        <f>VLOOKUP(MID(B1486,FIND(":",B1486,F1486+1)+1,2),Employee!$G$1:$H$8,2,0)</f>
        <v>France</v>
      </c>
    </row>
    <row r="1487" spans="1:23" x14ac:dyDescent="0.35">
      <c r="A1487" t="str">
        <f t="shared" si="299"/>
        <v>EMP-PM-R14-2016</v>
      </c>
      <c r="B1487" t="s">
        <v>1551</v>
      </c>
      <c r="C1487" t="str">
        <f t="shared" si="302"/>
        <v>N12162</v>
      </c>
      <c r="D1487" t="str">
        <f>VLOOKUP(C1487,Employee!$A$1:$B$1803,2,0)</f>
        <v>Christina Hahn</v>
      </c>
      <c r="E1487" t="str">
        <f>VLOOKUP(MID(B1487,FIND(":",B1487,FIND(":",B1487)+1)+1,1),Employee!$C$1:$D$1803,2)</f>
        <v>Female</v>
      </c>
      <c r="F1487">
        <f t="shared" si="300"/>
        <v>43</v>
      </c>
      <c r="G1487">
        <f t="shared" si="301"/>
        <v>40</v>
      </c>
      <c r="H1487" t="str">
        <f t="shared" si="303"/>
        <v>R14</v>
      </c>
      <c r="I1487" t="str">
        <f>VLOOKUP(V1487,Guide!$B$12:$C$18,2,0)</f>
        <v>PM</v>
      </c>
      <c r="J1487" s="12" t="str">
        <f t="shared" si="304"/>
        <v>C2</v>
      </c>
      <c r="K1487" s="12">
        <v>32134</v>
      </c>
      <c r="L1487" s="12" t="str">
        <f t="shared" si="305"/>
        <v>Millennial</v>
      </c>
      <c r="M1487">
        <f t="shared" ca="1" si="306"/>
        <v>37</v>
      </c>
      <c r="N1487" s="12">
        <v>42646</v>
      </c>
      <c r="O1487" s="14">
        <f t="shared" ca="1" si="307"/>
        <v>8</v>
      </c>
      <c r="P1487" s="13">
        <v>84724</v>
      </c>
      <c r="Q1487" s="13" t="str">
        <f t="shared" ca="1" si="308"/>
        <v>5 - 10 Year</v>
      </c>
      <c r="R1487" s="3" t="str">
        <f t="shared" ca="1" si="311"/>
        <v>10%</v>
      </c>
      <c r="S1487" s="13">
        <f t="shared" ca="1" si="309"/>
        <v>8472.4</v>
      </c>
      <c r="T1487" s="13">
        <f t="shared" ca="1" si="310"/>
        <v>76251.600000000006</v>
      </c>
      <c r="U1487" t="str">
        <f>VLOOKUP(MID(B1487,G1487,F1487-G1487),Department!$A$1:$C$20,2,0)</f>
        <v>SEO Specialist</v>
      </c>
      <c r="V1487" t="str">
        <f>VLOOKUP(U1487,Department!$B$1:$C$20,2,0)</f>
        <v>Product Management</v>
      </c>
      <c r="W1487" t="str">
        <f>VLOOKUP(MID(B1487,FIND(":",B1487,F1487+1)+1,2),Employee!$G$1:$H$8,2,0)</f>
        <v>Canada</v>
      </c>
    </row>
    <row r="1488" spans="1:23" x14ac:dyDescent="0.35">
      <c r="A1488" t="str">
        <f t="shared" si="299"/>
        <v>EMP-SM-R10-2016</v>
      </c>
      <c r="B1488" t="s">
        <v>1552</v>
      </c>
      <c r="C1488" t="str">
        <f t="shared" si="302"/>
        <v>N16706</v>
      </c>
      <c r="D1488" t="str">
        <f>VLOOKUP(C1488,Employee!$A$1:$B$1803,2,0)</f>
        <v>Nestor Parsons</v>
      </c>
      <c r="E1488" t="str">
        <f>VLOOKUP(MID(B1488,FIND(":",B1488,FIND(":",B1488)+1)+1,1),Employee!$C$1:$D$1803,2)</f>
        <v>Male</v>
      </c>
      <c r="F1488">
        <f t="shared" si="300"/>
        <v>43</v>
      </c>
      <c r="G1488">
        <f t="shared" si="301"/>
        <v>40</v>
      </c>
      <c r="H1488" t="str">
        <f t="shared" si="303"/>
        <v>R10</v>
      </c>
      <c r="I1488" t="str">
        <f>VLOOKUP(V1488,Guide!$B$12:$C$18,2,0)</f>
        <v>SM</v>
      </c>
      <c r="J1488" s="12" t="str">
        <f t="shared" si="304"/>
        <v>C5</v>
      </c>
      <c r="K1488" s="12">
        <v>25548</v>
      </c>
      <c r="L1488" s="12" t="str">
        <f t="shared" si="305"/>
        <v>Gen X</v>
      </c>
      <c r="M1488">
        <f t="shared" ca="1" si="306"/>
        <v>55</v>
      </c>
      <c r="N1488" s="12">
        <v>42646</v>
      </c>
      <c r="O1488" s="14">
        <f t="shared" ca="1" si="307"/>
        <v>8</v>
      </c>
      <c r="P1488" s="13">
        <v>968178</v>
      </c>
      <c r="Q1488" s="13" t="str">
        <f t="shared" ca="1" si="308"/>
        <v>5 - 10 Year</v>
      </c>
      <c r="R1488" s="3" t="str">
        <f t="shared" ca="1" si="311"/>
        <v>10%</v>
      </c>
      <c r="S1488" s="13">
        <f t="shared" ca="1" si="309"/>
        <v>96817.8</v>
      </c>
      <c r="T1488" s="13">
        <f t="shared" ca="1" si="310"/>
        <v>871360.2</v>
      </c>
      <c r="U1488" t="str">
        <f>VLOOKUP(MID(B1488,G1488,F1488-G1488),Department!$A$1:$C$20,2,0)</f>
        <v>Marketing</v>
      </c>
      <c r="V1488" t="str">
        <f>VLOOKUP(U1488,Department!$B$1:$C$20,2,0)</f>
        <v>Sales and Marketing</v>
      </c>
      <c r="W1488" t="str">
        <f>VLOOKUP(MID(B1488,FIND(":",B1488,F1488+1)+1,2),Employee!$G$1:$H$8,2,0)</f>
        <v>Germany</v>
      </c>
    </row>
    <row r="1489" spans="1:23" x14ac:dyDescent="0.35">
      <c r="A1489" t="str">
        <f t="shared" si="299"/>
        <v>EMP-ENG-R7-2016</v>
      </c>
      <c r="B1489" t="s">
        <v>1553</v>
      </c>
      <c r="C1489" t="str">
        <f t="shared" si="302"/>
        <v>N16711</v>
      </c>
      <c r="D1489" t="str">
        <f>VLOOKUP(C1489,Employee!$A$1:$B$1803,2,0)</f>
        <v>Ian Bolton</v>
      </c>
      <c r="E1489" t="str">
        <f>VLOOKUP(MID(B1489,FIND(":",B1489,FIND(":",B1489)+1)+1,1),Employee!$C$1:$D$1803,2)</f>
        <v>Male</v>
      </c>
      <c r="F1489">
        <f t="shared" si="300"/>
        <v>42</v>
      </c>
      <c r="G1489">
        <f t="shared" si="301"/>
        <v>40</v>
      </c>
      <c r="H1489" t="str">
        <f t="shared" si="303"/>
        <v>R7</v>
      </c>
      <c r="I1489" t="str">
        <f>VLOOKUP(V1489,Guide!$B$12:$C$18,2,0)</f>
        <v>ENG</v>
      </c>
      <c r="J1489" s="12" t="str">
        <f t="shared" si="304"/>
        <v>C3</v>
      </c>
      <c r="K1489" s="12">
        <v>29677</v>
      </c>
      <c r="L1489" s="12" t="str">
        <f t="shared" si="305"/>
        <v>Millennial</v>
      </c>
      <c r="M1489">
        <f t="shared" ca="1" si="306"/>
        <v>43</v>
      </c>
      <c r="N1489" s="12">
        <v>42646</v>
      </c>
      <c r="O1489" s="14">
        <f t="shared" ca="1" si="307"/>
        <v>8</v>
      </c>
      <c r="P1489" s="13">
        <v>453088</v>
      </c>
      <c r="Q1489" s="13" t="str">
        <f t="shared" ca="1" si="308"/>
        <v>5 - 10 Year</v>
      </c>
      <c r="R1489" s="3" t="str">
        <f t="shared" ca="1" si="311"/>
        <v>10%</v>
      </c>
      <c r="S1489" s="13">
        <f t="shared" ca="1" si="309"/>
        <v>45308.800000000003</v>
      </c>
      <c r="T1489" s="13">
        <f t="shared" ca="1" si="310"/>
        <v>407779.2</v>
      </c>
      <c r="U1489" t="str">
        <f>VLOOKUP(MID(B1489,G1489,F1489-G1489),Department!$A$1:$C$20,2,0)</f>
        <v>AI Engineer</v>
      </c>
      <c r="V1489" t="str">
        <f>VLOOKUP(U1489,Department!$B$1:$C$20,2,0)</f>
        <v>Engineering and Data</v>
      </c>
      <c r="W1489" t="str">
        <f>VLOOKUP(MID(B1489,FIND(":",B1489,F1489+1)+1,2),Employee!$G$1:$H$8,2,0)</f>
        <v>United Kingdom</v>
      </c>
    </row>
    <row r="1490" spans="1:23" x14ac:dyDescent="0.35">
      <c r="A1490" t="str">
        <f t="shared" si="299"/>
        <v>EMP-HR-R18-2019</v>
      </c>
      <c r="B1490" t="s">
        <v>1554</v>
      </c>
      <c r="C1490" t="str">
        <f t="shared" si="302"/>
        <v>N21936</v>
      </c>
      <c r="D1490" t="str">
        <f>VLOOKUP(C1490,Employee!$A$1:$B$1803,2,0)</f>
        <v>Ira Lester</v>
      </c>
      <c r="E1490" t="str">
        <f>VLOOKUP(MID(B1490,FIND(":",B1490,FIND(":",B1490)+1)+1,1),Employee!$C$1:$D$1803,2)</f>
        <v>Male</v>
      </c>
      <c r="F1490">
        <f t="shared" si="300"/>
        <v>43</v>
      </c>
      <c r="G1490">
        <f t="shared" si="301"/>
        <v>40</v>
      </c>
      <c r="H1490" t="str">
        <f t="shared" si="303"/>
        <v>R18</v>
      </c>
      <c r="I1490" t="str">
        <f>VLOOKUP(V1490,Guide!$B$12:$C$18,2,0)</f>
        <v>HR</v>
      </c>
      <c r="J1490" s="12" t="str">
        <f t="shared" si="304"/>
        <v>C4</v>
      </c>
      <c r="K1490" s="12">
        <v>31981</v>
      </c>
      <c r="L1490" s="12" t="str">
        <f t="shared" si="305"/>
        <v>Millennial</v>
      </c>
      <c r="M1490">
        <f t="shared" ca="1" si="306"/>
        <v>37</v>
      </c>
      <c r="N1490" s="12">
        <v>43615</v>
      </c>
      <c r="O1490" s="14">
        <f t="shared" ca="1" si="307"/>
        <v>5</v>
      </c>
      <c r="P1490" s="13">
        <v>223133</v>
      </c>
      <c r="Q1490" s="13" t="str">
        <f t="shared" ca="1" si="308"/>
        <v>5 - 10 Year</v>
      </c>
      <c r="R1490" s="3" t="str">
        <f t="shared" ca="1" si="311"/>
        <v>10%</v>
      </c>
      <c r="S1490" s="13">
        <f t="shared" ca="1" si="309"/>
        <v>22313.300000000003</v>
      </c>
      <c r="T1490" s="13">
        <f t="shared" ca="1" si="310"/>
        <v>200819.7</v>
      </c>
      <c r="U1490" t="str">
        <f>VLOOKUP(MID(B1490,G1490,F1490-G1490),Department!$A$1:$C$20,2,0)</f>
        <v>HR</v>
      </c>
      <c r="V1490" t="str">
        <f>VLOOKUP(U1490,Department!$B$1:$C$20,2,0)</f>
        <v>HR</v>
      </c>
      <c r="W1490" t="str">
        <f>VLOOKUP(MID(B1490,FIND(":",B1490,F1490+1)+1,2),Employee!$G$1:$H$8,2,0)</f>
        <v>Australia</v>
      </c>
    </row>
    <row r="1491" spans="1:23" x14ac:dyDescent="0.35">
      <c r="A1491" t="str">
        <f t="shared" si="299"/>
        <v>EMP-ENG-R4-2017</v>
      </c>
      <c r="B1491" t="s">
        <v>1555</v>
      </c>
      <c r="C1491" t="str">
        <f t="shared" si="302"/>
        <v>N17927</v>
      </c>
      <c r="D1491" t="str">
        <f>VLOOKUP(C1491,Employee!$A$1:$B$1803,2,0)</f>
        <v>Clara Carrillo</v>
      </c>
      <c r="E1491" t="str">
        <f>VLOOKUP(MID(B1491,FIND(":",B1491,FIND(":",B1491)+1)+1,1),Employee!$C$1:$D$1803,2)</f>
        <v>Female</v>
      </c>
      <c r="F1491">
        <f t="shared" si="300"/>
        <v>42</v>
      </c>
      <c r="G1491">
        <f t="shared" si="301"/>
        <v>40</v>
      </c>
      <c r="H1491" t="str">
        <f t="shared" si="303"/>
        <v>R4</v>
      </c>
      <c r="I1491" t="str">
        <f>VLOOKUP(V1491,Guide!$B$12:$C$18,2,0)</f>
        <v>ENG</v>
      </c>
      <c r="J1491" s="12" t="str">
        <f t="shared" si="304"/>
        <v>C6</v>
      </c>
      <c r="K1491" s="12">
        <v>33733</v>
      </c>
      <c r="L1491" s="12" t="str">
        <f t="shared" si="305"/>
        <v>Millennial</v>
      </c>
      <c r="M1491">
        <f t="shared" ca="1" si="306"/>
        <v>32</v>
      </c>
      <c r="N1491" s="12">
        <v>42859</v>
      </c>
      <c r="O1491" s="14">
        <f t="shared" ca="1" si="307"/>
        <v>7</v>
      </c>
      <c r="P1491" s="13">
        <v>164465</v>
      </c>
      <c r="Q1491" s="13" t="str">
        <f t="shared" ca="1" si="308"/>
        <v>5 - 10 Year</v>
      </c>
      <c r="R1491" s="3" t="str">
        <f t="shared" ca="1" si="311"/>
        <v>10%</v>
      </c>
      <c r="S1491" s="13">
        <f t="shared" ca="1" si="309"/>
        <v>16446.5</v>
      </c>
      <c r="T1491" s="13">
        <f t="shared" ca="1" si="310"/>
        <v>148018.5</v>
      </c>
      <c r="U1491" t="str">
        <f>VLOOKUP(MID(B1491,G1491,F1491-G1491),Department!$A$1:$C$20,2,0)</f>
        <v>FrontEnd Developer</v>
      </c>
      <c r="V1491" t="str">
        <f>VLOOKUP(U1491,Department!$B$1:$C$20,2,0)</f>
        <v>Engineering and Data</v>
      </c>
      <c r="W1491" t="str">
        <f>VLOOKUP(MID(B1491,FIND(":",B1491,F1491+1)+1,2),Employee!$G$1:$H$8,2,0)</f>
        <v>France</v>
      </c>
    </row>
    <row r="1492" spans="1:23" x14ac:dyDescent="0.35">
      <c r="A1492" t="str">
        <f t="shared" si="299"/>
        <v>EMP-FN-R19-2017</v>
      </c>
      <c r="B1492" t="s">
        <v>1556</v>
      </c>
      <c r="C1492" t="str">
        <f t="shared" si="302"/>
        <v>N18886</v>
      </c>
      <c r="D1492" t="str">
        <f>VLOOKUP(C1492,Employee!$A$1:$B$1803,2,0)</f>
        <v>Tessa Stone</v>
      </c>
      <c r="E1492" t="str">
        <f>VLOOKUP(MID(B1492,FIND(":",B1492,FIND(":",B1492)+1)+1,1),Employee!$C$1:$D$1803,2)</f>
        <v>Female</v>
      </c>
      <c r="F1492">
        <f t="shared" si="300"/>
        <v>43</v>
      </c>
      <c r="G1492">
        <f t="shared" si="301"/>
        <v>40</v>
      </c>
      <c r="H1492" t="str">
        <f t="shared" si="303"/>
        <v>R19</v>
      </c>
      <c r="I1492" t="str">
        <f>VLOOKUP(V1492,Guide!$B$12:$C$18,2,0)</f>
        <v>FN</v>
      </c>
      <c r="J1492" s="12" t="str">
        <f t="shared" si="304"/>
        <v>C2</v>
      </c>
      <c r="K1492" s="12">
        <v>33427</v>
      </c>
      <c r="L1492" s="12" t="str">
        <f t="shared" si="305"/>
        <v>Millennial</v>
      </c>
      <c r="M1492">
        <f t="shared" ca="1" si="306"/>
        <v>33</v>
      </c>
      <c r="N1492" s="12">
        <v>42975</v>
      </c>
      <c r="O1492" s="14">
        <f t="shared" ca="1" si="307"/>
        <v>7</v>
      </c>
      <c r="P1492" s="13">
        <v>98433</v>
      </c>
      <c r="Q1492" s="13" t="str">
        <f t="shared" ca="1" si="308"/>
        <v>5 - 10 Year</v>
      </c>
      <c r="R1492" s="3" t="str">
        <f t="shared" ca="1" si="311"/>
        <v>10%</v>
      </c>
      <c r="S1492" s="13">
        <f t="shared" ca="1" si="309"/>
        <v>9843.3000000000011</v>
      </c>
      <c r="T1492" s="13">
        <f t="shared" ca="1" si="310"/>
        <v>88589.7</v>
      </c>
      <c r="U1492" t="str">
        <f>VLOOKUP(MID(B1492,G1492,F1492-G1492),Department!$A$1:$C$20,2,0)</f>
        <v>Accounting</v>
      </c>
      <c r="V1492" t="str">
        <f>VLOOKUP(U1492,Department!$B$1:$C$20,2,0)</f>
        <v>Finance</v>
      </c>
      <c r="W1492" t="str">
        <f>VLOOKUP(MID(B1492,FIND(":",B1492,F1492+1)+1,2),Employee!$G$1:$H$8,2,0)</f>
        <v>Canada</v>
      </c>
    </row>
    <row r="1493" spans="1:23" x14ac:dyDescent="0.35">
      <c r="A1493" t="str">
        <f t="shared" si="299"/>
        <v>EMP-PM-R5-2016</v>
      </c>
      <c r="B1493" t="s">
        <v>1557</v>
      </c>
      <c r="C1493" t="str">
        <f t="shared" si="302"/>
        <v>N15730</v>
      </c>
      <c r="D1493" t="str">
        <f>VLOOKUP(C1493,Employee!$A$1:$B$1803,2,0)</f>
        <v>Willa Combs</v>
      </c>
      <c r="E1493" t="str">
        <f>VLOOKUP(MID(B1493,FIND(":",B1493,FIND(":",B1493)+1)+1,1),Employee!$C$1:$D$1803,2)</f>
        <v>Female</v>
      </c>
      <c r="F1493">
        <f t="shared" si="300"/>
        <v>42</v>
      </c>
      <c r="G1493">
        <f t="shared" si="301"/>
        <v>40</v>
      </c>
      <c r="H1493" t="str">
        <f t="shared" si="303"/>
        <v>R5</v>
      </c>
      <c r="I1493" t="str">
        <f>VLOOKUP(V1493,Guide!$B$12:$C$18,2,0)</f>
        <v>PM</v>
      </c>
      <c r="J1493" s="12" t="str">
        <f t="shared" si="304"/>
        <v>C7</v>
      </c>
      <c r="K1493" s="12">
        <v>34479</v>
      </c>
      <c r="L1493" s="12" t="str">
        <f t="shared" si="305"/>
        <v>Millennial</v>
      </c>
      <c r="M1493">
        <f t="shared" ca="1" si="306"/>
        <v>30</v>
      </c>
      <c r="N1493" s="12">
        <v>42604</v>
      </c>
      <c r="O1493" s="14">
        <f t="shared" ca="1" si="307"/>
        <v>8</v>
      </c>
      <c r="P1493" s="13">
        <v>98683</v>
      </c>
      <c r="Q1493" s="13" t="str">
        <f t="shared" ca="1" si="308"/>
        <v>5 - 10 Year</v>
      </c>
      <c r="R1493" s="3" t="str">
        <f t="shared" ca="1" si="311"/>
        <v>10%</v>
      </c>
      <c r="S1493" s="13">
        <f t="shared" ca="1" si="309"/>
        <v>9868.3000000000011</v>
      </c>
      <c r="T1493" s="13">
        <f t="shared" ca="1" si="310"/>
        <v>88814.7</v>
      </c>
      <c r="U1493" t="str">
        <f>VLOOKUP(MID(B1493,G1493,F1493-G1493),Department!$A$1:$C$20,2,0)</f>
        <v>Product Manager</v>
      </c>
      <c r="V1493" t="str">
        <f>VLOOKUP(U1493,Department!$B$1:$C$20,2,0)</f>
        <v>Product Management</v>
      </c>
      <c r="W1493" t="str">
        <f>VLOOKUP(MID(B1493,FIND(":",B1493,F1493+1)+1,2),Employee!$G$1:$H$8,2,0)</f>
        <v>Argentina</v>
      </c>
    </row>
    <row r="1494" spans="1:23" x14ac:dyDescent="0.35">
      <c r="A1494" t="str">
        <f t="shared" si="299"/>
        <v>EMP-ENG-R12-2019</v>
      </c>
      <c r="B1494" t="s">
        <v>1558</v>
      </c>
      <c r="C1494" t="str">
        <f t="shared" si="302"/>
        <v>N22213</v>
      </c>
      <c r="D1494" t="str">
        <f>VLOOKUP(C1494,Employee!$A$1:$B$1803,2,0)</f>
        <v>Augusta Zimmerman</v>
      </c>
      <c r="E1494" t="str">
        <f>VLOOKUP(MID(B1494,FIND(":",B1494,FIND(":",B1494)+1)+1,1),Employee!$C$1:$D$1803,2)</f>
        <v>Female</v>
      </c>
      <c r="F1494">
        <f t="shared" si="300"/>
        <v>43</v>
      </c>
      <c r="G1494">
        <f t="shared" si="301"/>
        <v>40</v>
      </c>
      <c r="H1494" t="str">
        <f t="shared" si="303"/>
        <v>R12</v>
      </c>
      <c r="I1494" t="str">
        <f>VLOOKUP(V1494,Guide!$B$12:$C$18,2,0)</f>
        <v>ENG</v>
      </c>
      <c r="J1494" s="12" t="str">
        <f t="shared" si="304"/>
        <v>C7</v>
      </c>
      <c r="K1494" s="12">
        <v>33153</v>
      </c>
      <c r="L1494" s="12" t="str">
        <f t="shared" si="305"/>
        <v>Millennial</v>
      </c>
      <c r="M1494">
        <f t="shared" ca="1" si="306"/>
        <v>34</v>
      </c>
      <c r="N1494" s="12">
        <v>43668</v>
      </c>
      <c r="O1494" s="14">
        <f t="shared" ca="1" si="307"/>
        <v>5</v>
      </c>
      <c r="P1494" s="13">
        <v>159667</v>
      </c>
      <c r="Q1494" s="13" t="str">
        <f t="shared" ca="1" si="308"/>
        <v>5 - 10 Year</v>
      </c>
      <c r="R1494" s="3" t="str">
        <f t="shared" ca="1" si="311"/>
        <v>10%</v>
      </c>
      <c r="S1494" s="13">
        <f t="shared" ca="1" si="309"/>
        <v>15966.7</v>
      </c>
      <c r="T1494" s="13">
        <f t="shared" ca="1" si="310"/>
        <v>143700.29999999999</v>
      </c>
      <c r="U1494" t="str">
        <f>VLOOKUP(MID(B1494,G1494,F1494-G1494),Department!$A$1:$C$20,2,0)</f>
        <v>Data Analyst</v>
      </c>
      <c r="V1494" t="str">
        <f>VLOOKUP(U1494,Department!$B$1:$C$20,2,0)</f>
        <v>Engineering and Data</v>
      </c>
      <c r="W1494" t="str">
        <f>VLOOKUP(MID(B1494,FIND(":",B1494,F1494+1)+1,2),Employee!$G$1:$H$8,2,0)</f>
        <v>Argentina</v>
      </c>
    </row>
    <row r="1495" spans="1:23" x14ac:dyDescent="0.35">
      <c r="A1495" t="str">
        <f t="shared" si="299"/>
        <v>EMP-SM-R10-2016</v>
      </c>
      <c r="B1495" t="s">
        <v>1559</v>
      </c>
      <c r="C1495" t="str">
        <f t="shared" si="302"/>
        <v>N16768</v>
      </c>
      <c r="D1495" t="str">
        <f>VLOOKUP(C1495,Employee!$A$1:$B$1803,2,0)</f>
        <v>Celia Lambert</v>
      </c>
      <c r="E1495" t="str">
        <f>VLOOKUP(MID(B1495,FIND(":",B1495,FIND(":",B1495)+1)+1,1),Employee!$C$1:$D$1803,2)</f>
        <v>Female</v>
      </c>
      <c r="F1495">
        <f t="shared" si="300"/>
        <v>43</v>
      </c>
      <c r="G1495">
        <f t="shared" si="301"/>
        <v>40</v>
      </c>
      <c r="H1495" t="str">
        <f t="shared" si="303"/>
        <v>R10</v>
      </c>
      <c r="I1495" t="str">
        <f>VLOOKUP(V1495,Guide!$B$12:$C$18,2,0)</f>
        <v>SM</v>
      </c>
      <c r="J1495" s="12" t="str">
        <f t="shared" si="304"/>
        <v>C7</v>
      </c>
      <c r="K1495" s="12">
        <v>34276</v>
      </c>
      <c r="L1495" s="12" t="str">
        <f t="shared" si="305"/>
        <v>Millennial</v>
      </c>
      <c r="M1495">
        <f t="shared" ca="1" si="306"/>
        <v>31</v>
      </c>
      <c r="N1495" s="12">
        <v>42646</v>
      </c>
      <c r="O1495" s="14">
        <f t="shared" ca="1" si="307"/>
        <v>8</v>
      </c>
      <c r="P1495" s="13">
        <v>73671</v>
      </c>
      <c r="Q1495" s="13" t="str">
        <f t="shared" ca="1" si="308"/>
        <v>5 - 10 Year</v>
      </c>
      <c r="R1495" s="3" t="str">
        <f t="shared" ca="1" si="311"/>
        <v>10%</v>
      </c>
      <c r="S1495" s="13">
        <f t="shared" ca="1" si="309"/>
        <v>7367.1</v>
      </c>
      <c r="T1495" s="13">
        <f t="shared" ca="1" si="310"/>
        <v>66303.899999999994</v>
      </c>
      <c r="U1495" t="str">
        <f>VLOOKUP(MID(B1495,G1495,F1495-G1495),Department!$A$1:$C$20,2,0)</f>
        <v>Marketing</v>
      </c>
      <c r="V1495" t="str">
        <f>VLOOKUP(U1495,Department!$B$1:$C$20,2,0)</f>
        <v>Sales and Marketing</v>
      </c>
      <c r="W1495" t="str">
        <f>VLOOKUP(MID(B1495,FIND(":",B1495,F1495+1)+1,2),Employee!$G$1:$H$8,2,0)</f>
        <v>Argentina</v>
      </c>
    </row>
    <row r="1496" spans="1:23" x14ac:dyDescent="0.35">
      <c r="A1496" t="str">
        <f t="shared" si="299"/>
        <v>EMP-OPR-R8-2016</v>
      </c>
      <c r="B1496" t="s">
        <v>1560</v>
      </c>
      <c r="C1496" t="str">
        <f t="shared" si="302"/>
        <v>N16771</v>
      </c>
      <c r="D1496" t="str">
        <f>VLOOKUP(C1496,Employee!$A$1:$B$1803,2,0)</f>
        <v>Donnell Summers</v>
      </c>
      <c r="E1496" t="str">
        <f>VLOOKUP(MID(B1496,FIND(":",B1496,FIND(":",B1496)+1)+1,1),Employee!$C$1:$D$1803,2)</f>
        <v>Male</v>
      </c>
      <c r="F1496">
        <f t="shared" si="300"/>
        <v>42</v>
      </c>
      <c r="G1496">
        <f t="shared" si="301"/>
        <v>40</v>
      </c>
      <c r="H1496" t="str">
        <f t="shared" si="303"/>
        <v>R8</v>
      </c>
      <c r="I1496" t="str">
        <f>VLOOKUP(V1496,Guide!$B$12:$C$18,2,0)</f>
        <v>OPR</v>
      </c>
      <c r="J1496" s="12" t="str">
        <f t="shared" si="304"/>
        <v>C5</v>
      </c>
      <c r="K1496" s="12">
        <v>29933</v>
      </c>
      <c r="L1496" s="12" t="str">
        <f t="shared" si="305"/>
        <v>Millennial</v>
      </c>
      <c r="M1496">
        <f t="shared" ca="1" si="306"/>
        <v>43</v>
      </c>
      <c r="N1496" s="12">
        <v>42646</v>
      </c>
      <c r="O1496" s="14">
        <f t="shared" ca="1" si="307"/>
        <v>8</v>
      </c>
      <c r="P1496" s="13">
        <v>76504</v>
      </c>
      <c r="Q1496" s="13" t="str">
        <f t="shared" ca="1" si="308"/>
        <v>5 - 10 Year</v>
      </c>
      <c r="R1496" s="3" t="str">
        <f t="shared" ca="1" si="311"/>
        <v>10%</v>
      </c>
      <c r="S1496" s="13">
        <f t="shared" ca="1" si="309"/>
        <v>7650.4000000000005</v>
      </c>
      <c r="T1496" s="13">
        <f t="shared" ca="1" si="310"/>
        <v>68853.600000000006</v>
      </c>
      <c r="U1496" t="str">
        <f>VLOOKUP(MID(B1496,G1496,F1496-G1496),Department!$A$1:$C$20,2,0)</f>
        <v>DevOps Engineer</v>
      </c>
      <c r="V1496" t="str">
        <f>VLOOKUP(U1496,Department!$B$1:$C$20,2,0)</f>
        <v>Operation</v>
      </c>
      <c r="W1496" t="str">
        <f>VLOOKUP(MID(B1496,FIND(":",B1496,F1496+1)+1,2),Employee!$G$1:$H$8,2,0)</f>
        <v>Germany</v>
      </c>
    </row>
    <row r="1497" spans="1:23" x14ac:dyDescent="0.35">
      <c r="A1497" t="str">
        <f t="shared" si="299"/>
        <v>EMP-ENG-R7-2016</v>
      </c>
      <c r="B1497" t="s">
        <v>1561</v>
      </c>
      <c r="C1497" t="str">
        <f t="shared" si="302"/>
        <v>N16629</v>
      </c>
      <c r="D1497" t="str">
        <f>VLOOKUP(C1497,Employee!$A$1:$B$1803,2,0)</f>
        <v>Dominic Ferrell</v>
      </c>
      <c r="E1497" t="str">
        <f>VLOOKUP(MID(B1497,FIND(":",B1497,FIND(":",B1497)+1)+1,1),Employee!$C$1:$D$1803,2)</f>
        <v>Male</v>
      </c>
      <c r="F1497">
        <f t="shared" si="300"/>
        <v>42</v>
      </c>
      <c r="G1497">
        <f t="shared" si="301"/>
        <v>40</v>
      </c>
      <c r="H1497" t="str">
        <f t="shared" si="303"/>
        <v>R7</v>
      </c>
      <c r="I1497" t="str">
        <f>VLOOKUP(V1497,Guide!$B$12:$C$18,2,0)</f>
        <v>ENG</v>
      </c>
      <c r="J1497" s="12" t="str">
        <f t="shared" si="304"/>
        <v>C1</v>
      </c>
      <c r="K1497" s="12">
        <v>33483</v>
      </c>
      <c r="L1497" s="12" t="str">
        <f t="shared" si="305"/>
        <v>Millennial</v>
      </c>
      <c r="M1497">
        <f t="shared" ca="1" si="306"/>
        <v>33</v>
      </c>
      <c r="N1497" s="12">
        <v>42628</v>
      </c>
      <c r="O1497" s="14">
        <f t="shared" ca="1" si="307"/>
        <v>8</v>
      </c>
      <c r="P1497" s="13">
        <v>150103</v>
      </c>
      <c r="Q1497" s="13" t="str">
        <f t="shared" ca="1" si="308"/>
        <v>5 - 10 Year</v>
      </c>
      <c r="R1497" s="3" t="str">
        <f t="shared" ca="1" si="311"/>
        <v>10%</v>
      </c>
      <c r="S1497" s="13">
        <f t="shared" ca="1" si="309"/>
        <v>15010.300000000001</v>
      </c>
      <c r="T1497" s="13">
        <f t="shared" ca="1" si="310"/>
        <v>135092.70000000001</v>
      </c>
      <c r="U1497" t="str">
        <f>VLOOKUP(MID(B1497,G1497,F1497-G1497),Department!$A$1:$C$20,2,0)</f>
        <v>AI Engineer</v>
      </c>
      <c r="V1497" t="str">
        <f>VLOOKUP(U1497,Department!$B$1:$C$20,2,0)</f>
        <v>Engineering and Data</v>
      </c>
      <c r="W1497" t="str">
        <f>VLOOKUP(MID(B1497,FIND(":",B1497,F1497+1)+1,2),Employee!$G$1:$H$8,2,0)</f>
        <v>United States Of America</v>
      </c>
    </row>
    <row r="1498" spans="1:23" x14ac:dyDescent="0.35">
      <c r="A1498" t="str">
        <f t="shared" si="299"/>
        <v>EMP-SM-R9-2016</v>
      </c>
      <c r="B1498" t="s">
        <v>1562</v>
      </c>
      <c r="C1498" t="str">
        <f t="shared" si="302"/>
        <v>N16712</v>
      </c>
      <c r="D1498" t="str">
        <f>VLOOKUP(C1498,Employee!$A$1:$B$1803,2,0)</f>
        <v>Drew Cooley</v>
      </c>
      <c r="E1498" t="str">
        <f>VLOOKUP(MID(B1498,FIND(":",B1498,FIND(":",B1498)+1)+1,1),Employee!$C$1:$D$1803,2)</f>
        <v>Male</v>
      </c>
      <c r="F1498">
        <f t="shared" si="300"/>
        <v>42</v>
      </c>
      <c r="G1498">
        <f t="shared" si="301"/>
        <v>40</v>
      </c>
      <c r="H1498" t="str">
        <f t="shared" si="303"/>
        <v>R9</v>
      </c>
      <c r="I1498" t="str">
        <f>VLOOKUP(V1498,Guide!$B$12:$C$18,2,0)</f>
        <v>SM</v>
      </c>
      <c r="J1498" s="12" t="str">
        <f t="shared" si="304"/>
        <v>C5</v>
      </c>
      <c r="K1498" s="12">
        <v>32911</v>
      </c>
      <c r="L1498" s="12" t="str">
        <f t="shared" si="305"/>
        <v>Millennial</v>
      </c>
      <c r="M1498">
        <f t="shared" ca="1" si="306"/>
        <v>35</v>
      </c>
      <c r="N1498" s="12">
        <v>42646</v>
      </c>
      <c r="O1498" s="14">
        <f t="shared" ca="1" si="307"/>
        <v>8</v>
      </c>
      <c r="P1498" s="13">
        <v>262968</v>
      </c>
      <c r="Q1498" s="13" t="str">
        <f t="shared" ca="1" si="308"/>
        <v>5 - 10 Year</v>
      </c>
      <c r="R1498" s="3" t="str">
        <f t="shared" ca="1" si="311"/>
        <v>10%</v>
      </c>
      <c r="S1498" s="13">
        <f t="shared" ca="1" si="309"/>
        <v>26296.800000000003</v>
      </c>
      <c r="T1498" s="13">
        <f t="shared" ca="1" si="310"/>
        <v>236671.2</v>
      </c>
      <c r="U1498" t="str">
        <f>VLOOKUP(MID(B1498,G1498,F1498-G1498),Department!$A$1:$C$20,2,0)</f>
        <v xml:space="preserve">Presales </v>
      </c>
      <c r="V1498" t="str">
        <f>VLOOKUP(U1498,Department!$B$1:$C$20,2,0)</f>
        <v>Sales and Marketing</v>
      </c>
      <c r="W1498" t="str">
        <f>VLOOKUP(MID(B1498,FIND(":",B1498,F1498+1)+1,2),Employee!$G$1:$H$8,2,0)</f>
        <v>Germany</v>
      </c>
    </row>
    <row r="1499" spans="1:23" x14ac:dyDescent="0.35">
      <c r="A1499" t="str">
        <f t="shared" si="299"/>
        <v>EMP-OPR-R17-2018</v>
      </c>
      <c r="B1499" t="s">
        <v>1563</v>
      </c>
      <c r="C1499" t="str">
        <f t="shared" si="302"/>
        <v>N20088</v>
      </c>
      <c r="D1499" t="str">
        <f>VLOOKUP(C1499,Employee!$A$1:$B$1803,2,0)</f>
        <v>Emile Key</v>
      </c>
      <c r="E1499" t="str">
        <f>VLOOKUP(MID(B1499,FIND(":",B1499,FIND(":",B1499)+1)+1,1),Employee!$C$1:$D$1803,2)</f>
        <v>Male</v>
      </c>
      <c r="F1499">
        <f t="shared" si="300"/>
        <v>43</v>
      </c>
      <c r="G1499">
        <f t="shared" si="301"/>
        <v>40</v>
      </c>
      <c r="H1499" t="str">
        <f t="shared" si="303"/>
        <v>R17</v>
      </c>
      <c r="I1499" t="str">
        <f>VLOOKUP(V1499,Guide!$B$12:$C$18,2,0)</f>
        <v>OPR</v>
      </c>
      <c r="J1499" s="12" t="str">
        <f t="shared" si="304"/>
        <v>C2</v>
      </c>
      <c r="K1499" s="12">
        <v>33475</v>
      </c>
      <c r="L1499" s="12" t="str">
        <f t="shared" si="305"/>
        <v>Millennial</v>
      </c>
      <c r="M1499">
        <f t="shared" ca="1" si="306"/>
        <v>33</v>
      </c>
      <c r="N1499" s="12">
        <v>43209</v>
      </c>
      <c r="O1499" s="14">
        <f t="shared" ca="1" si="307"/>
        <v>6</v>
      </c>
      <c r="P1499" s="13">
        <v>181865</v>
      </c>
      <c r="Q1499" s="13" t="str">
        <f t="shared" ca="1" si="308"/>
        <v>5 - 10 Year</v>
      </c>
      <c r="R1499" s="3" t="str">
        <f t="shared" ca="1" si="311"/>
        <v>10%</v>
      </c>
      <c r="S1499" s="13">
        <f t="shared" ca="1" si="309"/>
        <v>18186.5</v>
      </c>
      <c r="T1499" s="13">
        <f t="shared" ca="1" si="310"/>
        <v>163678.5</v>
      </c>
      <c r="U1499" t="str">
        <f>VLOOKUP(MID(B1499,G1499,F1499-G1499),Department!$A$1:$C$20,2,0)</f>
        <v>Database Administrator</v>
      </c>
      <c r="V1499" t="str">
        <f>VLOOKUP(U1499,Department!$B$1:$C$20,2,0)</f>
        <v>Operation</v>
      </c>
      <c r="W1499" t="str">
        <f>VLOOKUP(MID(B1499,FIND(":",B1499,F1499+1)+1,2),Employee!$G$1:$H$8,2,0)</f>
        <v>Canada</v>
      </c>
    </row>
    <row r="1500" spans="1:23" x14ac:dyDescent="0.35">
      <c r="A1500" t="str">
        <f t="shared" si="299"/>
        <v>EMP-SM-R15-2019</v>
      </c>
      <c r="B1500" t="s">
        <v>1564</v>
      </c>
      <c r="C1500" t="str">
        <f t="shared" si="302"/>
        <v>N22293</v>
      </c>
      <c r="D1500" t="str">
        <f>VLOOKUP(C1500,Employee!$A$1:$B$1803,2,0)</f>
        <v>Scot Chandler</v>
      </c>
      <c r="E1500" t="str">
        <f>VLOOKUP(MID(B1500,FIND(":",B1500,FIND(":",B1500)+1)+1,1),Employee!$C$1:$D$1803,2)</f>
        <v>Male</v>
      </c>
      <c r="F1500">
        <f t="shared" si="300"/>
        <v>43</v>
      </c>
      <c r="G1500">
        <f t="shared" si="301"/>
        <v>40</v>
      </c>
      <c r="H1500" t="str">
        <f t="shared" si="303"/>
        <v>R15</v>
      </c>
      <c r="I1500" t="str">
        <f>VLOOKUP(V1500,Guide!$B$12:$C$18,2,0)</f>
        <v>SM</v>
      </c>
      <c r="J1500" s="12" t="str">
        <f t="shared" si="304"/>
        <v>C2</v>
      </c>
      <c r="K1500" s="12">
        <v>32244</v>
      </c>
      <c r="L1500" s="12" t="str">
        <f t="shared" si="305"/>
        <v>Millennial</v>
      </c>
      <c r="M1500">
        <f t="shared" ca="1" si="306"/>
        <v>36</v>
      </c>
      <c r="N1500" s="12">
        <v>43682</v>
      </c>
      <c r="O1500" s="14">
        <f t="shared" ca="1" si="307"/>
        <v>5</v>
      </c>
      <c r="P1500" s="13">
        <v>162667</v>
      </c>
      <c r="Q1500" s="13" t="str">
        <f t="shared" ca="1" si="308"/>
        <v>5 - 10 Year</v>
      </c>
      <c r="R1500" s="3" t="str">
        <f t="shared" ca="1" si="311"/>
        <v>10%</v>
      </c>
      <c r="S1500" s="13">
        <f t="shared" ca="1" si="309"/>
        <v>16266.7</v>
      </c>
      <c r="T1500" s="13">
        <f t="shared" ca="1" si="310"/>
        <v>146400.29999999999</v>
      </c>
      <c r="U1500" t="str">
        <f>VLOOKUP(MID(B1500,G1500,F1500-G1500),Department!$A$1:$C$20,2,0)</f>
        <v>Sales</v>
      </c>
      <c r="V1500" t="str">
        <f>VLOOKUP(U1500,Department!$B$1:$C$20,2,0)</f>
        <v>Sales and Marketing</v>
      </c>
      <c r="W1500" t="str">
        <f>VLOOKUP(MID(B1500,FIND(":",B1500,F1500+1)+1,2),Employee!$G$1:$H$8,2,0)</f>
        <v>Canada</v>
      </c>
    </row>
    <row r="1501" spans="1:23" x14ac:dyDescent="0.35">
      <c r="A1501" t="str">
        <f t="shared" si="299"/>
        <v>EMP-ENG-R3-2016</v>
      </c>
      <c r="B1501" t="s">
        <v>1565</v>
      </c>
      <c r="C1501" t="str">
        <f t="shared" si="302"/>
        <v>N16708</v>
      </c>
      <c r="D1501" t="str">
        <f>VLOOKUP(C1501,Employee!$A$1:$B$1803,2,0)</f>
        <v>Mark Mckay</v>
      </c>
      <c r="E1501" t="str">
        <f>VLOOKUP(MID(B1501,FIND(":",B1501,FIND(":",B1501)+1)+1,1),Employee!$C$1:$D$1803,2)</f>
        <v>Male</v>
      </c>
      <c r="F1501">
        <f t="shared" si="300"/>
        <v>42</v>
      </c>
      <c r="G1501">
        <f t="shared" si="301"/>
        <v>40</v>
      </c>
      <c r="H1501" t="str">
        <f t="shared" si="303"/>
        <v>R3</v>
      </c>
      <c r="I1501" t="str">
        <f>VLOOKUP(V1501,Guide!$B$12:$C$18,2,0)</f>
        <v>ENG</v>
      </c>
      <c r="J1501" s="12" t="str">
        <f t="shared" si="304"/>
        <v>C5</v>
      </c>
      <c r="K1501" s="12">
        <v>30430</v>
      </c>
      <c r="L1501" s="12" t="str">
        <f t="shared" si="305"/>
        <v>Millennial</v>
      </c>
      <c r="M1501">
        <f t="shared" ca="1" si="306"/>
        <v>41</v>
      </c>
      <c r="N1501" s="12">
        <v>42646</v>
      </c>
      <c r="O1501" s="14">
        <f t="shared" ca="1" si="307"/>
        <v>8</v>
      </c>
      <c r="P1501" s="13">
        <v>334279</v>
      </c>
      <c r="Q1501" s="13" t="str">
        <f t="shared" ca="1" si="308"/>
        <v>5 - 10 Year</v>
      </c>
      <c r="R1501" s="3" t="str">
        <f t="shared" ca="1" si="311"/>
        <v>10%</v>
      </c>
      <c r="S1501" s="13">
        <f t="shared" ca="1" si="309"/>
        <v>33427.9</v>
      </c>
      <c r="T1501" s="13">
        <f t="shared" ca="1" si="310"/>
        <v>300851.09999999998</v>
      </c>
      <c r="U1501" t="str">
        <f>VLOOKUP(MID(B1501,G1501,F1501-G1501),Department!$A$1:$C$20,2,0)</f>
        <v>Software Quality Assurance</v>
      </c>
      <c r="V1501" t="str">
        <f>VLOOKUP(U1501,Department!$B$1:$C$20,2,0)</f>
        <v>Engineering and Data</v>
      </c>
      <c r="W1501" t="str">
        <f>VLOOKUP(MID(B1501,FIND(":",B1501,F1501+1)+1,2),Employee!$G$1:$H$8,2,0)</f>
        <v>Germany</v>
      </c>
    </row>
    <row r="1502" spans="1:23" x14ac:dyDescent="0.35">
      <c r="A1502" t="str">
        <f t="shared" si="299"/>
        <v>EMP-ENG-R1-2019</v>
      </c>
      <c r="B1502" t="s">
        <v>1566</v>
      </c>
      <c r="C1502" t="str">
        <f t="shared" si="302"/>
        <v>N22433</v>
      </c>
      <c r="D1502" t="str">
        <f>VLOOKUP(C1502,Employee!$A$1:$B$1803,2,0)</f>
        <v>Janis Kelley</v>
      </c>
      <c r="E1502" t="str">
        <f>VLOOKUP(MID(B1502,FIND(":",B1502,FIND(":",B1502)+1)+1,1),Employee!$C$1:$D$1803,2)</f>
        <v>Female</v>
      </c>
      <c r="F1502">
        <f t="shared" si="300"/>
        <v>42</v>
      </c>
      <c r="G1502">
        <f t="shared" si="301"/>
        <v>40</v>
      </c>
      <c r="H1502" t="str">
        <f t="shared" si="303"/>
        <v>R1</v>
      </c>
      <c r="I1502" t="str">
        <f>VLOOKUP(V1502,Guide!$B$12:$C$18,2,0)</f>
        <v>ENG</v>
      </c>
      <c r="J1502" s="12" t="str">
        <f t="shared" si="304"/>
        <v>C4</v>
      </c>
      <c r="K1502" s="12">
        <v>34568</v>
      </c>
      <c r="L1502" s="12" t="str">
        <f t="shared" si="305"/>
        <v>Millennial</v>
      </c>
      <c r="M1502">
        <f t="shared" ca="1" si="306"/>
        <v>30</v>
      </c>
      <c r="N1502" s="12">
        <v>43713</v>
      </c>
      <c r="O1502" s="14">
        <f t="shared" ca="1" si="307"/>
        <v>5</v>
      </c>
      <c r="P1502" s="13">
        <v>120000</v>
      </c>
      <c r="Q1502" s="13" t="str">
        <f t="shared" ca="1" si="308"/>
        <v>5 - 10 Year</v>
      </c>
      <c r="R1502" s="3" t="str">
        <f t="shared" ca="1" si="311"/>
        <v>10%</v>
      </c>
      <c r="S1502" s="13">
        <f t="shared" ca="1" si="309"/>
        <v>12000</v>
      </c>
      <c r="T1502" s="13">
        <f t="shared" ca="1" si="310"/>
        <v>108000</v>
      </c>
      <c r="U1502" t="str">
        <f>VLOOKUP(MID(B1502,G1502,F1502-G1502),Department!$A$1:$C$20,2,0)</f>
        <v>BackEnd Developer</v>
      </c>
      <c r="V1502" t="str">
        <f>VLOOKUP(U1502,Department!$B$1:$C$20,2,0)</f>
        <v>Engineering and Data</v>
      </c>
      <c r="W1502" t="str">
        <f>VLOOKUP(MID(B1502,FIND(":",B1502,F1502+1)+1,2),Employee!$G$1:$H$8,2,0)</f>
        <v>Australia</v>
      </c>
    </row>
    <row r="1503" spans="1:23" x14ac:dyDescent="0.35">
      <c r="A1503" t="str">
        <f t="shared" si="299"/>
        <v>EMP-ENG-R3-2018</v>
      </c>
      <c r="B1503" t="s">
        <v>1567</v>
      </c>
      <c r="C1503" t="str">
        <f t="shared" si="302"/>
        <v>N20574</v>
      </c>
      <c r="D1503" t="str">
        <f>VLOOKUP(C1503,Employee!$A$1:$B$1803,2,0)</f>
        <v>Leonard Coffey</v>
      </c>
      <c r="E1503" t="str">
        <f>VLOOKUP(MID(B1503,FIND(":",B1503,FIND(":",B1503)+1)+1,1),Employee!$C$1:$D$1803,2)</f>
        <v>Male</v>
      </c>
      <c r="F1503">
        <f t="shared" si="300"/>
        <v>42</v>
      </c>
      <c r="G1503">
        <f t="shared" si="301"/>
        <v>40</v>
      </c>
      <c r="H1503" t="str">
        <f t="shared" si="303"/>
        <v>R3</v>
      </c>
      <c r="I1503" t="str">
        <f>VLOOKUP(V1503,Guide!$B$12:$C$18,2,0)</f>
        <v>ENG</v>
      </c>
      <c r="J1503" s="12" t="str">
        <f t="shared" si="304"/>
        <v>C2</v>
      </c>
      <c r="K1503" s="12">
        <v>34411</v>
      </c>
      <c r="L1503" s="12" t="str">
        <f t="shared" si="305"/>
        <v>Millennial</v>
      </c>
      <c r="M1503">
        <f t="shared" ca="1" si="306"/>
        <v>30</v>
      </c>
      <c r="N1503" s="12">
        <v>43304</v>
      </c>
      <c r="O1503" s="14">
        <f t="shared" ca="1" si="307"/>
        <v>6</v>
      </c>
      <c r="P1503" s="13">
        <v>129391</v>
      </c>
      <c r="Q1503" s="13" t="str">
        <f t="shared" ca="1" si="308"/>
        <v>5 - 10 Year</v>
      </c>
      <c r="R1503" s="3" t="str">
        <f t="shared" ca="1" si="311"/>
        <v>10%</v>
      </c>
      <c r="S1503" s="13">
        <f t="shared" ca="1" si="309"/>
        <v>12939.1</v>
      </c>
      <c r="T1503" s="13">
        <f t="shared" ca="1" si="310"/>
        <v>116451.9</v>
      </c>
      <c r="U1503" t="str">
        <f>VLOOKUP(MID(B1503,G1503,F1503-G1503),Department!$A$1:$C$20,2,0)</f>
        <v>Software Quality Assurance</v>
      </c>
      <c r="V1503" t="str">
        <f>VLOOKUP(U1503,Department!$B$1:$C$20,2,0)</f>
        <v>Engineering and Data</v>
      </c>
      <c r="W1503" t="str">
        <f>VLOOKUP(MID(B1503,FIND(":",B1503,F1503+1)+1,2),Employee!$G$1:$H$8,2,0)</f>
        <v>Canada</v>
      </c>
    </row>
    <row r="1504" spans="1:23" x14ac:dyDescent="0.35">
      <c r="A1504" t="str">
        <f t="shared" si="299"/>
        <v>EMP-ENG-R13-2016</v>
      </c>
      <c r="B1504" t="s">
        <v>1568</v>
      </c>
      <c r="C1504" t="str">
        <f t="shared" si="302"/>
        <v>N16733</v>
      </c>
      <c r="D1504" t="str">
        <f>VLOOKUP(C1504,Employee!$A$1:$B$1803,2,0)</f>
        <v>Stacey Munoz</v>
      </c>
      <c r="E1504" t="str">
        <f>VLOOKUP(MID(B1504,FIND(":",B1504,FIND(":",B1504)+1)+1,1),Employee!$C$1:$D$1803,2)</f>
        <v>Male</v>
      </c>
      <c r="F1504">
        <f t="shared" si="300"/>
        <v>43</v>
      </c>
      <c r="G1504">
        <f t="shared" si="301"/>
        <v>40</v>
      </c>
      <c r="H1504" t="str">
        <f t="shared" si="303"/>
        <v>R13</v>
      </c>
      <c r="I1504" t="str">
        <f>VLOOKUP(V1504,Guide!$B$12:$C$18,2,0)</f>
        <v>ENG</v>
      </c>
      <c r="J1504" s="12" t="str">
        <f t="shared" si="304"/>
        <v>C5</v>
      </c>
      <c r="K1504" s="12">
        <v>31682</v>
      </c>
      <c r="L1504" s="12" t="str">
        <f t="shared" si="305"/>
        <v>Millennial</v>
      </c>
      <c r="M1504">
        <f t="shared" ca="1" si="306"/>
        <v>38</v>
      </c>
      <c r="N1504" s="12">
        <v>42639</v>
      </c>
      <c r="O1504" s="14">
        <f t="shared" ca="1" si="307"/>
        <v>8</v>
      </c>
      <c r="P1504" s="13">
        <v>164949</v>
      </c>
      <c r="Q1504" s="13" t="str">
        <f t="shared" ca="1" si="308"/>
        <v>5 - 10 Year</v>
      </c>
      <c r="R1504" s="3" t="str">
        <f t="shared" ca="1" si="311"/>
        <v>10%</v>
      </c>
      <c r="S1504" s="13">
        <f t="shared" ca="1" si="309"/>
        <v>16494.900000000001</v>
      </c>
      <c r="T1504" s="13">
        <f t="shared" ca="1" si="310"/>
        <v>148454.1</v>
      </c>
      <c r="U1504" t="str">
        <f>VLOOKUP(MID(B1504,G1504,F1504-G1504),Department!$A$1:$C$20,2,0)</f>
        <v>Data Engineer</v>
      </c>
      <c r="V1504" t="str">
        <f>VLOOKUP(U1504,Department!$B$1:$C$20,2,0)</f>
        <v>Engineering and Data</v>
      </c>
      <c r="W1504" t="str">
        <f>VLOOKUP(MID(B1504,FIND(":",B1504,F1504+1)+1,2),Employee!$G$1:$H$8,2,0)</f>
        <v>Germany</v>
      </c>
    </row>
    <row r="1505" spans="1:23" x14ac:dyDescent="0.35">
      <c r="A1505" t="str">
        <f t="shared" si="299"/>
        <v>EMP-OPR-R8-2016</v>
      </c>
      <c r="B1505" t="s">
        <v>1569</v>
      </c>
      <c r="C1505" t="str">
        <f t="shared" si="302"/>
        <v>N16751</v>
      </c>
      <c r="D1505" t="str">
        <f>VLOOKUP(C1505,Employee!$A$1:$B$1803,2,0)</f>
        <v>Maryanne Haney</v>
      </c>
      <c r="E1505" t="str">
        <f>VLOOKUP(MID(B1505,FIND(":",B1505,FIND(":",B1505)+1)+1,1),Employee!$C$1:$D$1803,2)</f>
        <v>Female</v>
      </c>
      <c r="F1505">
        <f t="shared" si="300"/>
        <v>42</v>
      </c>
      <c r="G1505">
        <f t="shared" si="301"/>
        <v>40</v>
      </c>
      <c r="H1505" t="str">
        <f t="shared" si="303"/>
        <v>R8</v>
      </c>
      <c r="I1505" t="str">
        <f>VLOOKUP(V1505,Guide!$B$12:$C$18,2,0)</f>
        <v>OPR</v>
      </c>
      <c r="J1505" s="12" t="str">
        <f t="shared" si="304"/>
        <v>C3</v>
      </c>
      <c r="K1505" s="12">
        <v>32011</v>
      </c>
      <c r="L1505" s="12" t="str">
        <f t="shared" si="305"/>
        <v>Millennial</v>
      </c>
      <c r="M1505">
        <f t="shared" ca="1" si="306"/>
        <v>37</v>
      </c>
      <c r="N1505" s="12">
        <v>42642</v>
      </c>
      <c r="O1505" s="14">
        <f t="shared" ca="1" si="307"/>
        <v>8</v>
      </c>
      <c r="P1505" s="13">
        <v>162399</v>
      </c>
      <c r="Q1505" s="13" t="str">
        <f t="shared" ca="1" si="308"/>
        <v>5 - 10 Year</v>
      </c>
      <c r="R1505" s="3" t="str">
        <f t="shared" ca="1" si="311"/>
        <v>10%</v>
      </c>
      <c r="S1505" s="13">
        <f t="shared" ca="1" si="309"/>
        <v>16239.900000000001</v>
      </c>
      <c r="T1505" s="13">
        <f t="shared" ca="1" si="310"/>
        <v>146159.1</v>
      </c>
      <c r="U1505" t="str">
        <f>VLOOKUP(MID(B1505,G1505,F1505-G1505),Department!$A$1:$C$20,2,0)</f>
        <v>DevOps Engineer</v>
      </c>
      <c r="V1505" t="str">
        <f>VLOOKUP(U1505,Department!$B$1:$C$20,2,0)</f>
        <v>Operation</v>
      </c>
      <c r="W1505" t="str">
        <f>VLOOKUP(MID(B1505,FIND(":",B1505,F1505+1)+1,2),Employee!$G$1:$H$8,2,0)</f>
        <v>United Kingdom</v>
      </c>
    </row>
    <row r="1506" spans="1:23" x14ac:dyDescent="0.35">
      <c r="A1506" t="str">
        <f t="shared" si="299"/>
        <v>EMP-SM-R10-2019</v>
      </c>
      <c r="B1506" t="s">
        <v>1570</v>
      </c>
      <c r="C1506" t="str">
        <f t="shared" si="302"/>
        <v>N22285</v>
      </c>
      <c r="D1506" t="str">
        <f>VLOOKUP(C1506,Employee!$A$1:$B$1803,2,0)</f>
        <v>Mike Potter</v>
      </c>
      <c r="E1506" t="str">
        <f>VLOOKUP(MID(B1506,FIND(":",B1506,FIND(":",B1506)+1)+1,1),Employee!$C$1:$D$1803,2)</f>
        <v>Male</v>
      </c>
      <c r="F1506">
        <f t="shared" si="300"/>
        <v>43</v>
      </c>
      <c r="G1506">
        <f t="shared" si="301"/>
        <v>40</v>
      </c>
      <c r="H1506" t="str">
        <f t="shared" si="303"/>
        <v>R10</v>
      </c>
      <c r="I1506" t="str">
        <f>VLOOKUP(V1506,Guide!$B$12:$C$18,2,0)</f>
        <v>SM</v>
      </c>
      <c r="J1506" s="12" t="str">
        <f t="shared" si="304"/>
        <v>C7</v>
      </c>
      <c r="K1506" s="12">
        <v>33253</v>
      </c>
      <c r="L1506" s="12" t="str">
        <f t="shared" si="305"/>
        <v>Millennial</v>
      </c>
      <c r="M1506">
        <f t="shared" ca="1" si="306"/>
        <v>34</v>
      </c>
      <c r="N1506" s="12">
        <v>43682</v>
      </c>
      <c r="O1506" s="14">
        <f t="shared" ca="1" si="307"/>
        <v>5</v>
      </c>
      <c r="P1506" s="13">
        <v>196184</v>
      </c>
      <c r="Q1506" s="13" t="str">
        <f t="shared" ca="1" si="308"/>
        <v>5 - 10 Year</v>
      </c>
      <c r="R1506" s="3" t="str">
        <f t="shared" ca="1" si="311"/>
        <v>10%</v>
      </c>
      <c r="S1506" s="13">
        <f t="shared" ca="1" si="309"/>
        <v>19618.400000000001</v>
      </c>
      <c r="T1506" s="13">
        <f t="shared" ca="1" si="310"/>
        <v>176565.6</v>
      </c>
      <c r="U1506" t="str">
        <f>VLOOKUP(MID(B1506,G1506,F1506-G1506),Department!$A$1:$C$20,2,0)</f>
        <v>Marketing</v>
      </c>
      <c r="V1506" t="str">
        <f>VLOOKUP(U1506,Department!$B$1:$C$20,2,0)</f>
        <v>Sales and Marketing</v>
      </c>
      <c r="W1506" t="str">
        <f>VLOOKUP(MID(B1506,FIND(":",B1506,F1506+1)+1,2),Employee!$G$1:$H$8,2,0)</f>
        <v>Argentina</v>
      </c>
    </row>
    <row r="1507" spans="1:23" x14ac:dyDescent="0.35">
      <c r="A1507" t="str">
        <f t="shared" si="299"/>
        <v>EMP-OPR-R11-2018</v>
      </c>
      <c r="B1507" t="s">
        <v>1571</v>
      </c>
      <c r="C1507" t="str">
        <f t="shared" si="302"/>
        <v>N20192</v>
      </c>
      <c r="D1507" t="str">
        <f>VLOOKUP(C1507,Employee!$A$1:$B$1803,2,0)</f>
        <v>Rudolph Daniel</v>
      </c>
      <c r="E1507" t="str">
        <f>VLOOKUP(MID(B1507,FIND(":",B1507,FIND(":",B1507)+1)+1,1),Employee!$C$1:$D$1803,2)</f>
        <v>Male</v>
      </c>
      <c r="F1507">
        <f t="shared" si="300"/>
        <v>43</v>
      </c>
      <c r="G1507">
        <f t="shared" si="301"/>
        <v>40</v>
      </c>
      <c r="H1507" t="str">
        <f t="shared" si="303"/>
        <v>R11</v>
      </c>
      <c r="I1507" t="str">
        <f>VLOOKUP(V1507,Guide!$B$12:$C$18,2,0)</f>
        <v>OPR</v>
      </c>
      <c r="J1507" s="12" t="str">
        <f t="shared" si="304"/>
        <v>C2</v>
      </c>
      <c r="K1507" s="12">
        <v>32339</v>
      </c>
      <c r="L1507" s="12" t="str">
        <f t="shared" si="305"/>
        <v>Millennial</v>
      </c>
      <c r="M1507">
        <f t="shared" ca="1" si="306"/>
        <v>36</v>
      </c>
      <c r="N1507" s="12">
        <v>43234</v>
      </c>
      <c r="O1507" s="14">
        <f t="shared" ca="1" si="307"/>
        <v>6</v>
      </c>
      <c r="P1507" s="13">
        <v>241207</v>
      </c>
      <c r="Q1507" s="13" t="str">
        <f t="shared" ca="1" si="308"/>
        <v>5 - 10 Year</v>
      </c>
      <c r="R1507" s="3" t="str">
        <f t="shared" ca="1" si="311"/>
        <v>10%</v>
      </c>
      <c r="S1507" s="13">
        <f t="shared" ca="1" si="309"/>
        <v>24120.7</v>
      </c>
      <c r="T1507" s="13">
        <f t="shared" ca="1" si="310"/>
        <v>217086.3</v>
      </c>
      <c r="U1507" t="str">
        <f>VLOOKUP(MID(B1507,G1507,F1507-G1507),Department!$A$1:$C$20,2,0)</f>
        <v>Technical Support</v>
      </c>
      <c r="V1507" t="str">
        <f>VLOOKUP(U1507,Department!$B$1:$C$20,2,0)</f>
        <v>Operation</v>
      </c>
      <c r="W1507" t="str">
        <f>VLOOKUP(MID(B1507,FIND(":",B1507,F1507+1)+1,2),Employee!$G$1:$H$8,2,0)</f>
        <v>Canada</v>
      </c>
    </row>
    <row r="1508" spans="1:23" x14ac:dyDescent="0.35">
      <c r="A1508" t="str">
        <f t="shared" si="299"/>
        <v>EMP-FN-R19-2016</v>
      </c>
      <c r="B1508" t="s">
        <v>1572</v>
      </c>
      <c r="C1508" t="str">
        <f t="shared" si="302"/>
        <v>N16721</v>
      </c>
      <c r="D1508" t="str">
        <f>VLOOKUP(C1508,Employee!$A$1:$B$1803,2,0)</f>
        <v>Margarito Navarro</v>
      </c>
      <c r="E1508" t="str">
        <f>VLOOKUP(MID(B1508,FIND(":",B1508,FIND(":",B1508)+1)+1,1),Employee!$C$1:$D$1803,2)</f>
        <v>Male</v>
      </c>
      <c r="F1508">
        <f t="shared" si="300"/>
        <v>43</v>
      </c>
      <c r="G1508">
        <f t="shared" si="301"/>
        <v>40</v>
      </c>
      <c r="H1508" t="str">
        <f t="shared" si="303"/>
        <v>R19</v>
      </c>
      <c r="I1508" t="str">
        <f>VLOOKUP(V1508,Guide!$B$12:$C$18,2,0)</f>
        <v>FN</v>
      </c>
      <c r="J1508" s="12" t="str">
        <f t="shared" si="304"/>
        <v>C7</v>
      </c>
      <c r="K1508" s="12">
        <v>34641</v>
      </c>
      <c r="L1508" s="12" t="str">
        <f t="shared" si="305"/>
        <v>Millennial</v>
      </c>
      <c r="M1508">
        <f t="shared" ca="1" si="306"/>
        <v>30</v>
      </c>
      <c r="N1508" s="12">
        <v>42635</v>
      </c>
      <c r="O1508" s="14">
        <f t="shared" ca="1" si="307"/>
        <v>8</v>
      </c>
      <c r="P1508" s="13">
        <v>105859</v>
      </c>
      <c r="Q1508" s="13" t="str">
        <f t="shared" ca="1" si="308"/>
        <v>5 - 10 Year</v>
      </c>
      <c r="R1508" s="3" t="str">
        <f t="shared" ca="1" si="311"/>
        <v>10%</v>
      </c>
      <c r="S1508" s="13">
        <f t="shared" ca="1" si="309"/>
        <v>10585.900000000001</v>
      </c>
      <c r="T1508" s="13">
        <f t="shared" ca="1" si="310"/>
        <v>95273.1</v>
      </c>
      <c r="U1508" t="str">
        <f>VLOOKUP(MID(B1508,G1508,F1508-G1508),Department!$A$1:$C$20,2,0)</f>
        <v>Accounting</v>
      </c>
      <c r="V1508" t="str">
        <f>VLOOKUP(U1508,Department!$B$1:$C$20,2,0)</f>
        <v>Finance</v>
      </c>
      <c r="W1508" t="str">
        <f>VLOOKUP(MID(B1508,FIND(":",B1508,F1508+1)+1,2),Employee!$G$1:$H$8,2,0)</f>
        <v>Argentina</v>
      </c>
    </row>
    <row r="1509" spans="1:23" x14ac:dyDescent="0.35">
      <c r="A1509" t="str">
        <f t="shared" si="299"/>
        <v>EMP-HR-R18-2016</v>
      </c>
      <c r="B1509" t="s">
        <v>1573</v>
      </c>
      <c r="C1509" t="str">
        <f t="shared" si="302"/>
        <v>N16724</v>
      </c>
      <c r="D1509" t="str">
        <f>VLOOKUP(C1509,Employee!$A$1:$B$1803,2,0)</f>
        <v>Jacques Sparks</v>
      </c>
      <c r="E1509" t="str">
        <f>VLOOKUP(MID(B1509,FIND(":",B1509,FIND(":",B1509)+1)+1,1),Employee!$C$1:$D$1803,2)</f>
        <v>Male</v>
      </c>
      <c r="F1509">
        <f t="shared" si="300"/>
        <v>43</v>
      </c>
      <c r="G1509">
        <f t="shared" si="301"/>
        <v>40</v>
      </c>
      <c r="H1509" t="str">
        <f t="shared" si="303"/>
        <v>R18</v>
      </c>
      <c r="I1509" t="str">
        <f>VLOOKUP(V1509,Guide!$B$12:$C$18,2,0)</f>
        <v>HR</v>
      </c>
      <c r="J1509" s="12" t="str">
        <f t="shared" si="304"/>
        <v>C1</v>
      </c>
      <c r="K1509" s="12">
        <v>32680</v>
      </c>
      <c r="L1509" s="12" t="str">
        <f t="shared" si="305"/>
        <v>Millennial</v>
      </c>
      <c r="M1509">
        <f t="shared" ca="1" si="306"/>
        <v>35</v>
      </c>
      <c r="N1509" s="12">
        <v>42635</v>
      </c>
      <c r="O1509" s="14">
        <f t="shared" ca="1" si="307"/>
        <v>8</v>
      </c>
      <c r="P1509" s="13">
        <v>175771</v>
      </c>
      <c r="Q1509" s="13" t="str">
        <f t="shared" ca="1" si="308"/>
        <v>5 - 10 Year</v>
      </c>
      <c r="R1509" s="3" t="str">
        <f t="shared" ca="1" si="311"/>
        <v>10%</v>
      </c>
      <c r="S1509" s="13">
        <f t="shared" ca="1" si="309"/>
        <v>17577.100000000002</v>
      </c>
      <c r="T1509" s="13">
        <f t="shared" ca="1" si="310"/>
        <v>158193.9</v>
      </c>
      <c r="U1509" t="str">
        <f>VLOOKUP(MID(B1509,G1509,F1509-G1509),Department!$A$1:$C$20,2,0)</f>
        <v>HR</v>
      </c>
      <c r="V1509" t="str">
        <f>VLOOKUP(U1509,Department!$B$1:$C$20,2,0)</f>
        <v>HR</v>
      </c>
      <c r="W1509" t="str">
        <f>VLOOKUP(MID(B1509,FIND(":",B1509,F1509+1)+1,2),Employee!$G$1:$H$8,2,0)</f>
        <v>United States Of America</v>
      </c>
    </row>
    <row r="1510" spans="1:23" x14ac:dyDescent="0.35">
      <c r="A1510" t="str">
        <f t="shared" si="299"/>
        <v>EMP-PM-R5-2019</v>
      </c>
      <c r="B1510" t="s">
        <v>1574</v>
      </c>
      <c r="C1510" t="str">
        <f t="shared" si="302"/>
        <v>N21903</v>
      </c>
      <c r="D1510" t="str">
        <f>VLOOKUP(C1510,Employee!$A$1:$B$1803,2,0)</f>
        <v>Frieda Delgado</v>
      </c>
      <c r="E1510" t="str">
        <f>VLOOKUP(MID(B1510,FIND(":",B1510,FIND(":",B1510)+1)+1,1),Employee!$C$1:$D$1803,2)</f>
        <v>Female</v>
      </c>
      <c r="F1510">
        <f t="shared" si="300"/>
        <v>42</v>
      </c>
      <c r="G1510">
        <f t="shared" si="301"/>
        <v>40</v>
      </c>
      <c r="H1510" t="str">
        <f t="shared" si="303"/>
        <v>R5</v>
      </c>
      <c r="I1510" t="str">
        <f>VLOOKUP(V1510,Guide!$B$12:$C$18,2,0)</f>
        <v>PM</v>
      </c>
      <c r="J1510" s="12" t="str">
        <f t="shared" si="304"/>
        <v>C3</v>
      </c>
      <c r="K1510" s="12">
        <v>34874</v>
      </c>
      <c r="L1510" s="12" t="str">
        <f t="shared" si="305"/>
        <v>Millennial</v>
      </c>
      <c r="M1510">
        <f t="shared" ca="1" si="306"/>
        <v>29</v>
      </c>
      <c r="N1510" s="12">
        <v>43608</v>
      </c>
      <c r="O1510" s="14">
        <f t="shared" ca="1" si="307"/>
        <v>5</v>
      </c>
      <c r="P1510" s="13">
        <v>100167</v>
      </c>
      <c r="Q1510" s="13" t="str">
        <f t="shared" ca="1" si="308"/>
        <v>5 - 10 Year</v>
      </c>
      <c r="R1510" s="3" t="str">
        <f t="shared" ca="1" si="311"/>
        <v>10%</v>
      </c>
      <c r="S1510" s="13">
        <f t="shared" ca="1" si="309"/>
        <v>10016.700000000001</v>
      </c>
      <c r="T1510" s="13">
        <f t="shared" ca="1" si="310"/>
        <v>90150.3</v>
      </c>
      <c r="U1510" t="str">
        <f>VLOOKUP(MID(B1510,G1510,F1510-G1510),Department!$A$1:$C$20,2,0)</f>
        <v>Product Manager</v>
      </c>
      <c r="V1510" t="str">
        <f>VLOOKUP(U1510,Department!$B$1:$C$20,2,0)</f>
        <v>Product Management</v>
      </c>
      <c r="W1510" t="str">
        <f>VLOOKUP(MID(B1510,FIND(":",B1510,F1510+1)+1,2),Employee!$G$1:$H$8,2,0)</f>
        <v>United Kingdom</v>
      </c>
    </row>
    <row r="1511" spans="1:23" x14ac:dyDescent="0.35">
      <c r="A1511" t="str">
        <f t="shared" si="299"/>
        <v>EMP-ENG-R12-2019</v>
      </c>
      <c r="B1511" t="s">
        <v>1575</v>
      </c>
      <c r="C1511" t="str">
        <f t="shared" si="302"/>
        <v>N16787</v>
      </c>
      <c r="D1511" t="str">
        <f>VLOOKUP(C1511,Employee!$A$1:$B$1803,2,0)</f>
        <v>Rolf Wilson</v>
      </c>
      <c r="E1511" t="str">
        <f>VLOOKUP(MID(B1511,FIND(":",B1511,FIND(":",B1511)+1)+1,1),Employee!$C$1:$D$1803,2)</f>
        <v>Male</v>
      </c>
      <c r="F1511">
        <f t="shared" si="300"/>
        <v>43</v>
      </c>
      <c r="G1511">
        <f t="shared" si="301"/>
        <v>40</v>
      </c>
      <c r="H1511" t="str">
        <f t="shared" si="303"/>
        <v>R12</v>
      </c>
      <c r="I1511" t="str">
        <f>VLOOKUP(V1511,Guide!$B$12:$C$18,2,0)</f>
        <v>ENG</v>
      </c>
      <c r="J1511" s="12" t="str">
        <f t="shared" si="304"/>
        <v>C6</v>
      </c>
      <c r="K1511" s="12">
        <v>31925</v>
      </c>
      <c r="L1511" s="12" t="str">
        <f t="shared" si="305"/>
        <v>Millennial</v>
      </c>
      <c r="M1511">
        <f t="shared" ca="1" si="306"/>
        <v>37</v>
      </c>
      <c r="N1511" s="12">
        <v>43752</v>
      </c>
      <c r="O1511" s="14">
        <f t="shared" ca="1" si="307"/>
        <v>5</v>
      </c>
      <c r="P1511" s="13">
        <v>93980</v>
      </c>
      <c r="Q1511" s="13" t="str">
        <f t="shared" ca="1" si="308"/>
        <v>5 - 10 Year</v>
      </c>
      <c r="R1511" s="3" t="str">
        <f t="shared" ca="1" si="311"/>
        <v>10%</v>
      </c>
      <c r="S1511" s="13">
        <f t="shared" ca="1" si="309"/>
        <v>9398</v>
      </c>
      <c r="T1511" s="13">
        <f t="shared" ca="1" si="310"/>
        <v>84582</v>
      </c>
      <c r="U1511" t="str">
        <f>VLOOKUP(MID(B1511,G1511,F1511-G1511),Department!$A$1:$C$20,2,0)</f>
        <v>Data Analyst</v>
      </c>
      <c r="V1511" t="str">
        <f>VLOOKUP(U1511,Department!$B$1:$C$20,2,0)</f>
        <v>Engineering and Data</v>
      </c>
      <c r="W1511" t="str">
        <f>VLOOKUP(MID(B1511,FIND(":",B1511,F1511+1)+1,2),Employee!$G$1:$H$8,2,0)</f>
        <v>France</v>
      </c>
    </row>
    <row r="1512" spans="1:23" x14ac:dyDescent="0.35">
      <c r="A1512" t="str">
        <f t="shared" si="299"/>
        <v>EMP-ENG-R1-2019</v>
      </c>
      <c r="B1512" t="s">
        <v>1576</v>
      </c>
      <c r="C1512" t="str">
        <f t="shared" si="302"/>
        <v>N21665</v>
      </c>
      <c r="D1512" t="str">
        <f>VLOOKUP(C1512,Employee!$A$1:$B$1803,2,0)</f>
        <v>Gerardo Rodriguez</v>
      </c>
      <c r="E1512" t="str">
        <f>VLOOKUP(MID(B1512,FIND(":",B1512,FIND(":",B1512)+1)+1,1),Employee!$C$1:$D$1803,2)</f>
        <v>Male</v>
      </c>
      <c r="F1512">
        <f t="shared" si="300"/>
        <v>42</v>
      </c>
      <c r="G1512">
        <f t="shared" si="301"/>
        <v>40</v>
      </c>
      <c r="H1512" t="str">
        <f t="shared" si="303"/>
        <v>R1</v>
      </c>
      <c r="I1512" t="str">
        <f>VLOOKUP(V1512,Guide!$B$12:$C$18,2,0)</f>
        <v>ENG</v>
      </c>
      <c r="J1512" s="12" t="str">
        <f t="shared" si="304"/>
        <v>C5</v>
      </c>
      <c r="K1512" s="12">
        <v>35204</v>
      </c>
      <c r="L1512" s="12" t="str">
        <f t="shared" si="305"/>
        <v>Millennial</v>
      </c>
      <c r="M1512">
        <f t="shared" ca="1" si="306"/>
        <v>28</v>
      </c>
      <c r="N1512" s="12">
        <v>43563</v>
      </c>
      <c r="O1512" s="14">
        <f t="shared" ca="1" si="307"/>
        <v>5</v>
      </c>
      <c r="P1512" s="13">
        <v>91968</v>
      </c>
      <c r="Q1512" s="13" t="str">
        <f t="shared" ca="1" si="308"/>
        <v>5 - 10 Year</v>
      </c>
      <c r="R1512" s="3" t="str">
        <f t="shared" ca="1" si="311"/>
        <v>10%</v>
      </c>
      <c r="S1512" s="13">
        <f t="shared" ca="1" si="309"/>
        <v>9196.8000000000011</v>
      </c>
      <c r="T1512" s="13">
        <f t="shared" ca="1" si="310"/>
        <v>82771.199999999997</v>
      </c>
      <c r="U1512" t="str">
        <f>VLOOKUP(MID(B1512,G1512,F1512-G1512),Department!$A$1:$C$20,2,0)</f>
        <v>BackEnd Developer</v>
      </c>
      <c r="V1512" t="str">
        <f>VLOOKUP(U1512,Department!$B$1:$C$20,2,0)</f>
        <v>Engineering and Data</v>
      </c>
      <c r="W1512" t="str">
        <f>VLOOKUP(MID(B1512,FIND(":",B1512,F1512+1)+1,2),Employee!$G$1:$H$8,2,0)</f>
        <v>Germany</v>
      </c>
    </row>
    <row r="1513" spans="1:23" x14ac:dyDescent="0.35">
      <c r="A1513" t="str">
        <f t="shared" si="299"/>
        <v>EMP-ENG-R3-2018</v>
      </c>
      <c r="B1513" t="s">
        <v>1577</v>
      </c>
      <c r="C1513" t="str">
        <f t="shared" si="302"/>
        <v>N16779</v>
      </c>
      <c r="D1513" t="str">
        <f>VLOOKUP(C1513,Employee!$A$1:$B$1803,2,0)</f>
        <v>Shirley Acevedo</v>
      </c>
      <c r="E1513" t="str">
        <f>VLOOKUP(MID(B1513,FIND(":",B1513,FIND(":",B1513)+1)+1,1),Employee!$C$1:$D$1803,2)</f>
        <v>Male</v>
      </c>
      <c r="F1513">
        <f t="shared" si="300"/>
        <v>42</v>
      </c>
      <c r="G1513">
        <f t="shared" si="301"/>
        <v>40</v>
      </c>
      <c r="H1513" t="str">
        <f t="shared" si="303"/>
        <v>R3</v>
      </c>
      <c r="I1513" t="str">
        <f>VLOOKUP(V1513,Guide!$B$12:$C$18,2,0)</f>
        <v>ENG</v>
      </c>
      <c r="J1513" s="12" t="str">
        <f t="shared" si="304"/>
        <v>C1</v>
      </c>
      <c r="K1513" s="12">
        <v>34495</v>
      </c>
      <c r="L1513" s="12" t="str">
        <f t="shared" si="305"/>
        <v>Millennial</v>
      </c>
      <c r="M1513">
        <f t="shared" ca="1" si="306"/>
        <v>30</v>
      </c>
      <c r="N1513" s="12">
        <v>43370</v>
      </c>
      <c r="O1513" s="14">
        <f t="shared" ca="1" si="307"/>
        <v>6</v>
      </c>
      <c r="P1513" s="13">
        <v>129886</v>
      </c>
      <c r="Q1513" s="13" t="str">
        <f t="shared" ca="1" si="308"/>
        <v>5 - 10 Year</v>
      </c>
      <c r="R1513" s="3" t="str">
        <f t="shared" ca="1" si="311"/>
        <v>10%</v>
      </c>
      <c r="S1513" s="13">
        <f t="shared" ca="1" si="309"/>
        <v>12988.6</v>
      </c>
      <c r="T1513" s="13">
        <f t="shared" ca="1" si="310"/>
        <v>116897.4</v>
      </c>
      <c r="U1513" t="str">
        <f>VLOOKUP(MID(B1513,G1513,F1513-G1513),Department!$A$1:$C$20,2,0)</f>
        <v>Software Quality Assurance</v>
      </c>
      <c r="V1513" t="str">
        <f>VLOOKUP(U1513,Department!$B$1:$C$20,2,0)</f>
        <v>Engineering and Data</v>
      </c>
      <c r="W1513" t="str">
        <f>VLOOKUP(MID(B1513,FIND(":",B1513,F1513+1)+1,2),Employee!$G$1:$H$8,2,0)</f>
        <v>United States Of America</v>
      </c>
    </row>
    <row r="1514" spans="1:23" x14ac:dyDescent="0.35">
      <c r="A1514" t="str">
        <f t="shared" si="299"/>
        <v>EMP-OPR-R2-2019</v>
      </c>
      <c r="B1514" t="s">
        <v>1578</v>
      </c>
      <c r="C1514" t="str">
        <f t="shared" si="302"/>
        <v>N22115</v>
      </c>
      <c r="D1514" t="str">
        <f>VLOOKUP(C1514,Employee!$A$1:$B$1803,2,0)</f>
        <v>Colette Mahoney</v>
      </c>
      <c r="E1514" t="str">
        <f>VLOOKUP(MID(B1514,FIND(":",B1514,FIND(":",B1514)+1)+1,1),Employee!$C$1:$D$1803,2)</f>
        <v>Female</v>
      </c>
      <c r="F1514">
        <f t="shared" si="300"/>
        <v>42</v>
      </c>
      <c r="G1514">
        <f t="shared" si="301"/>
        <v>40</v>
      </c>
      <c r="H1514" t="str">
        <f t="shared" si="303"/>
        <v>R2</v>
      </c>
      <c r="I1514" t="str">
        <f>VLOOKUP(V1514,Guide!$B$12:$C$18,2,0)</f>
        <v>OPR</v>
      </c>
      <c r="J1514" s="12" t="str">
        <f t="shared" si="304"/>
        <v>C3</v>
      </c>
      <c r="K1514" s="12">
        <v>34277</v>
      </c>
      <c r="L1514" s="12" t="str">
        <f t="shared" si="305"/>
        <v>Millennial</v>
      </c>
      <c r="M1514">
        <f t="shared" ca="1" si="306"/>
        <v>31</v>
      </c>
      <c r="N1514" s="12">
        <v>43647</v>
      </c>
      <c r="O1514" s="14">
        <f t="shared" ca="1" si="307"/>
        <v>5</v>
      </c>
      <c r="P1514" s="13">
        <v>97613</v>
      </c>
      <c r="Q1514" s="13" t="str">
        <f t="shared" ca="1" si="308"/>
        <v>5 - 10 Year</v>
      </c>
      <c r="R1514" s="3" t="str">
        <f t="shared" ca="1" si="311"/>
        <v>10%</v>
      </c>
      <c r="S1514" s="13">
        <f t="shared" ca="1" si="309"/>
        <v>9761.3000000000011</v>
      </c>
      <c r="T1514" s="13">
        <f t="shared" ca="1" si="310"/>
        <v>87851.7</v>
      </c>
      <c r="U1514" t="str">
        <f>VLOOKUP(MID(B1514,G1514,F1514-G1514),Department!$A$1:$C$20,2,0)</f>
        <v>Network Engineer</v>
      </c>
      <c r="V1514" t="str">
        <f>VLOOKUP(U1514,Department!$B$1:$C$20,2,0)</f>
        <v>Operation</v>
      </c>
      <c r="W1514" t="str">
        <f>VLOOKUP(MID(B1514,FIND(":",B1514,F1514+1)+1,2),Employee!$G$1:$H$8,2,0)</f>
        <v>United Kingdom</v>
      </c>
    </row>
    <row r="1515" spans="1:23" x14ac:dyDescent="0.35">
      <c r="A1515" t="str">
        <f t="shared" si="299"/>
        <v>EMP-ENG-R4-2019</v>
      </c>
      <c r="B1515" t="s">
        <v>1579</v>
      </c>
      <c r="C1515" t="str">
        <f t="shared" si="302"/>
        <v>N22432</v>
      </c>
      <c r="D1515" t="str">
        <f>VLOOKUP(C1515,Employee!$A$1:$B$1803,2,0)</f>
        <v>Verna Richmond</v>
      </c>
      <c r="E1515" t="str">
        <f>VLOOKUP(MID(B1515,FIND(":",B1515,FIND(":",B1515)+1)+1,1),Employee!$C$1:$D$1803,2)</f>
        <v>Female</v>
      </c>
      <c r="F1515">
        <f t="shared" si="300"/>
        <v>42</v>
      </c>
      <c r="G1515">
        <f t="shared" si="301"/>
        <v>40</v>
      </c>
      <c r="H1515" t="str">
        <f t="shared" si="303"/>
        <v>R4</v>
      </c>
      <c r="I1515" t="str">
        <f>VLOOKUP(V1515,Guide!$B$12:$C$18,2,0)</f>
        <v>ENG</v>
      </c>
      <c r="J1515" s="12" t="str">
        <f t="shared" si="304"/>
        <v>C6</v>
      </c>
      <c r="K1515" s="12">
        <v>34665</v>
      </c>
      <c r="L1515" s="12" t="str">
        <f t="shared" si="305"/>
        <v>Millennial</v>
      </c>
      <c r="M1515">
        <f t="shared" ca="1" si="306"/>
        <v>30</v>
      </c>
      <c r="N1515" s="12">
        <v>43713</v>
      </c>
      <c r="O1515" s="14">
        <f t="shared" ca="1" si="307"/>
        <v>5</v>
      </c>
      <c r="P1515" s="13">
        <v>64863</v>
      </c>
      <c r="Q1515" s="13" t="str">
        <f t="shared" ca="1" si="308"/>
        <v>5 - 10 Year</v>
      </c>
      <c r="R1515" s="3" t="str">
        <f t="shared" ca="1" si="311"/>
        <v>10%</v>
      </c>
      <c r="S1515" s="13">
        <f t="shared" ca="1" si="309"/>
        <v>6486.3</v>
      </c>
      <c r="T1515" s="13">
        <f t="shared" ca="1" si="310"/>
        <v>58376.7</v>
      </c>
      <c r="U1515" t="str">
        <f>VLOOKUP(MID(B1515,G1515,F1515-G1515),Department!$A$1:$C$20,2,0)</f>
        <v>FrontEnd Developer</v>
      </c>
      <c r="V1515" t="str">
        <f>VLOOKUP(U1515,Department!$B$1:$C$20,2,0)</f>
        <v>Engineering and Data</v>
      </c>
      <c r="W1515" t="str">
        <f>VLOOKUP(MID(B1515,FIND(":",B1515,F1515+1)+1,2),Employee!$G$1:$H$8,2,0)</f>
        <v>France</v>
      </c>
    </row>
    <row r="1516" spans="1:23" x14ac:dyDescent="0.35">
      <c r="A1516" t="str">
        <f t="shared" si="299"/>
        <v>EMP-SM-R10-2019</v>
      </c>
      <c r="B1516" t="s">
        <v>1580</v>
      </c>
      <c r="C1516" t="str">
        <f t="shared" si="302"/>
        <v>N21809</v>
      </c>
      <c r="D1516" t="str">
        <f>VLOOKUP(C1516,Employee!$A$1:$B$1803,2,0)</f>
        <v>Abe George</v>
      </c>
      <c r="E1516" t="str">
        <f>VLOOKUP(MID(B1516,FIND(":",B1516,FIND(":",B1516)+1)+1,1),Employee!$C$1:$D$1803,2)</f>
        <v>Male</v>
      </c>
      <c r="F1516">
        <f t="shared" si="300"/>
        <v>43</v>
      </c>
      <c r="G1516">
        <f t="shared" si="301"/>
        <v>40</v>
      </c>
      <c r="H1516" t="str">
        <f t="shared" si="303"/>
        <v>R10</v>
      </c>
      <c r="I1516" t="str">
        <f>VLOOKUP(V1516,Guide!$B$12:$C$18,2,0)</f>
        <v>SM</v>
      </c>
      <c r="J1516" s="12" t="str">
        <f t="shared" si="304"/>
        <v>C4</v>
      </c>
      <c r="K1516" s="12">
        <v>34697</v>
      </c>
      <c r="L1516" s="12" t="str">
        <f t="shared" si="305"/>
        <v>Millennial</v>
      </c>
      <c r="M1516">
        <f t="shared" ca="1" si="306"/>
        <v>30</v>
      </c>
      <c r="N1516" s="12">
        <v>43598</v>
      </c>
      <c r="O1516" s="14">
        <f t="shared" ca="1" si="307"/>
        <v>5</v>
      </c>
      <c r="P1516" s="13">
        <v>99472</v>
      </c>
      <c r="Q1516" s="13" t="str">
        <f t="shared" ca="1" si="308"/>
        <v>5 - 10 Year</v>
      </c>
      <c r="R1516" s="3" t="str">
        <f t="shared" ca="1" si="311"/>
        <v>10%</v>
      </c>
      <c r="S1516" s="13">
        <f t="shared" ca="1" si="309"/>
        <v>9947.2000000000007</v>
      </c>
      <c r="T1516" s="13">
        <f t="shared" ca="1" si="310"/>
        <v>89524.800000000003</v>
      </c>
      <c r="U1516" t="str">
        <f>VLOOKUP(MID(B1516,G1516,F1516-G1516),Department!$A$1:$C$20,2,0)</f>
        <v>Marketing</v>
      </c>
      <c r="V1516" t="str">
        <f>VLOOKUP(U1516,Department!$B$1:$C$20,2,0)</f>
        <v>Sales and Marketing</v>
      </c>
      <c r="W1516" t="str">
        <f>VLOOKUP(MID(B1516,FIND(":",B1516,F1516+1)+1,2),Employee!$G$1:$H$8,2,0)</f>
        <v>Australia</v>
      </c>
    </row>
    <row r="1517" spans="1:23" x14ac:dyDescent="0.35">
      <c r="A1517" t="str">
        <f t="shared" si="299"/>
        <v>EMP-PM-R14-2019</v>
      </c>
      <c r="B1517" t="s">
        <v>1581</v>
      </c>
      <c r="C1517" t="str">
        <f t="shared" si="302"/>
        <v>N22362</v>
      </c>
      <c r="D1517" t="str">
        <f>VLOOKUP(C1517,Employee!$A$1:$B$1803,2,0)</f>
        <v>Cortez Pennington</v>
      </c>
      <c r="E1517" t="str">
        <f>VLOOKUP(MID(B1517,FIND(":",B1517,FIND(":",B1517)+1)+1,1),Employee!$C$1:$D$1803,2)</f>
        <v>Male</v>
      </c>
      <c r="F1517">
        <f t="shared" si="300"/>
        <v>43</v>
      </c>
      <c r="G1517">
        <f t="shared" si="301"/>
        <v>40</v>
      </c>
      <c r="H1517" t="str">
        <f t="shared" si="303"/>
        <v>R14</v>
      </c>
      <c r="I1517" t="str">
        <f>VLOOKUP(V1517,Guide!$B$12:$C$18,2,0)</f>
        <v>PM</v>
      </c>
      <c r="J1517" s="12" t="str">
        <f t="shared" si="304"/>
        <v>C3</v>
      </c>
      <c r="K1517" s="12">
        <v>34083</v>
      </c>
      <c r="L1517" s="12" t="str">
        <f t="shared" si="305"/>
        <v>Millennial</v>
      </c>
      <c r="M1517">
        <f t="shared" ca="1" si="306"/>
        <v>31</v>
      </c>
      <c r="N1517" s="12">
        <v>43696</v>
      </c>
      <c r="O1517" s="14">
        <f t="shared" ca="1" si="307"/>
        <v>5</v>
      </c>
      <c r="P1517" s="13">
        <v>97613</v>
      </c>
      <c r="Q1517" s="13" t="str">
        <f t="shared" ca="1" si="308"/>
        <v>5 - 10 Year</v>
      </c>
      <c r="R1517" s="3" t="str">
        <f t="shared" ca="1" si="311"/>
        <v>10%</v>
      </c>
      <c r="S1517" s="13">
        <f t="shared" ca="1" si="309"/>
        <v>9761.3000000000011</v>
      </c>
      <c r="T1517" s="13">
        <f t="shared" ca="1" si="310"/>
        <v>87851.7</v>
      </c>
      <c r="U1517" t="str">
        <f>VLOOKUP(MID(B1517,G1517,F1517-G1517),Department!$A$1:$C$20,2,0)</f>
        <v>SEO Specialist</v>
      </c>
      <c r="V1517" t="str">
        <f>VLOOKUP(U1517,Department!$B$1:$C$20,2,0)</f>
        <v>Product Management</v>
      </c>
      <c r="W1517" t="str">
        <f>VLOOKUP(MID(B1517,FIND(":",B1517,F1517+1)+1,2),Employee!$G$1:$H$8,2,0)</f>
        <v>United Kingdom</v>
      </c>
    </row>
    <row r="1518" spans="1:23" x14ac:dyDescent="0.35">
      <c r="A1518" t="str">
        <f t="shared" si="299"/>
        <v>EMP-SM-R15-2019</v>
      </c>
      <c r="B1518" t="s">
        <v>1582</v>
      </c>
      <c r="C1518" t="str">
        <f t="shared" si="302"/>
        <v>N20953</v>
      </c>
      <c r="D1518" t="str">
        <f>VLOOKUP(C1518,Employee!$A$1:$B$1803,2,0)</f>
        <v>Elvin Black</v>
      </c>
      <c r="E1518" t="str">
        <f>VLOOKUP(MID(B1518,FIND(":",B1518,FIND(":",B1518)+1)+1,1),Employee!$C$1:$D$1803,2)</f>
        <v>Male</v>
      </c>
      <c r="F1518">
        <f t="shared" si="300"/>
        <v>43</v>
      </c>
      <c r="G1518">
        <f t="shared" si="301"/>
        <v>40</v>
      </c>
      <c r="H1518" t="str">
        <f t="shared" si="303"/>
        <v>R15</v>
      </c>
      <c r="I1518" t="str">
        <f>VLOOKUP(V1518,Guide!$B$12:$C$18,2,0)</f>
        <v>SM</v>
      </c>
      <c r="J1518" s="12" t="str">
        <f t="shared" si="304"/>
        <v>C2</v>
      </c>
      <c r="K1518" s="12">
        <v>35050</v>
      </c>
      <c r="L1518" s="12" t="str">
        <f t="shared" si="305"/>
        <v>Millennial</v>
      </c>
      <c r="M1518">
        <f t="shared" ca="1" si="306"/>
        <v>29</v>
      </c>
      <c r="N1518" s="12">
        <v>43685</v>
      </c>
      <c r="O1518" s="14">
        <f t="shared" ca="1" si="307"/>
        <v>5</v>
      </c>
      <c r="P1518" s="13">
        <v>80050</v>
      </c>
      <c r="Q1518" s="13" t="str">
        <f t="shared" ca="1" si="308"/>
        <v>5 - 10 Year</v>
      </c>
      <c r="R1518" s="3" t="str">
        <f t="shared" ca="1" si="311"/>
        <v>10%</v>
      </c>
      <c r="S1518" s="13">
        <f t="shared" ca="1" si="309"/>
        <v>8005</v>
      </c>
      <c r="T1518" s="13">
        <f t="shared" ca="1" si="310"/>
        <v>72045</v>
      </c>
      <c r="U1518" t="str">
        <f>VLOOKUP(MID(B1518,G1518,F1518-G1518),Department!$A$1:$C$20,2,0)</f>
        <v>Sales</v>
      </c>
      <c r="V1518" t="str">
        <f>VLOOKUP(U1518,Department!$B$1:$C$20,2,0)</f>
        <v>Sales and Marketing</v>
      </c>
      <c r="W1518" t="str">
        <f>VLOOKUP(MID(B1518,FIND(":",B1518,F1518+1)+1,2),Employee!$G$1:$H$8,2,0)</f>
        <v>Canada</v>
      </c>
    </row>
    <row r="1519" spans="1:23" x14ac:dyDescent="0.35">
      <c r="A1519" t="str">
        <f t="shared" si="299"/>
        <v>EMP-SM-R10-2019</v>
      </c>
      <c r="B1519" t="s">
        <v>1583</v>
      </c>
      <c r="C1519" t="str">
        <f t="shared" si="302"/>
        <v>N21691</v>
      </c>
      <c r="D1519" t="str">
        <f>VLOOKUP(C1519,Employee!$A$1:$B$1803,2,0)</f>
        <v>Jared Hoffman</v>
      </c>
      <c r="E1519" t="str">
        <f>VLOOKUP(MID(B1519,FIND(":",B1519,FIND(":",B1519)+1)+1,1),Employee!$C$1:$D$1803,2)</f>
        <v>Male</v>
      </c>
      <c r="F1519">
        <f t="shared" si="300"/>
        <v>43</v>
      </c>
      <c r="G1519">
        <f t="shared" si="301"/>
        <v>40</v>
      </c>
      <c r="H1519" t="str">
        <f t="shared" si="303"/>
        <v>R10</v>
      </c>
      <c r="I1519" t="str">
        <f>VLOOKUP(V1519,Guide!$B$12:$C$18,2,0)</f>
        <v>SM</v>
      </c>
      <c r="J1519" s="12" t="str">
        <f t="shared" si="304"/>
        <v>C7</v>
      </c>
      <c r="K1519" s="12">
        <v>34557</v>
      </c>
      <c r="L1519" s="12" t="str">
        <f t="shared" si="305"/>
        <v>Millennial</v>
      </c>
      <c r="M1519">
        <f t="shared" ca="1" si="306"/>
        <v>30</v>
      </c>
      <c r="N1519" s="12">
        <v>43566</v>
      </c>
      <c r="O1519" s="14">
        <f t="shared" ca="1" si="307"/>
        <v>5</v>
      </c>
      <c r="P1519" s="13">
        <v>122261</v>
      </c>
      <c r="Q1519" s="13" t="str">
        <f t="shared" ca="1" si="308"/>
        <v>5 - 10 Year</v>
      </c>
      <c r="R1519" s="3" t="str">
        <f t="shared" ca="1" si="311"/>
        <v>10%</v>
      </c>
      <c r="S1519" s="13">
        <f t="shared" ca="1" si="309"/>
        <v>12226.1</v>
      </c>
      <c r="T1519" s="13">
        <f t="shared" ca="1" si="310"/>
        <v>110034.9</v>
      </c>
      <c r="U1519" t="str">
        <f>VLOOKUP(MID(B1519,G1519,F1519-G1519),Department!$A$1:$C$20,2,0)</f>
        <v>Marketing</v>
      </c>
      <c r="V1519" t="str">
        <f>VLOOKUP(U1519,Department!$B$1:$C$20,2,0)</f>
        <v>Sales and Marketing</v>
      </c>
      <c r="W1519" t="str">
        <f>VLOOKUP(MID(B1519,FIND(":",B1519,F1519+1)+1,2),Employee!$G$1:$H$8,2,0)</f>
        <v>Argentina</v>
      </c>
    </row>
    <row r="1520" spans="1:23" x14ac:dyDescent="0.35">
      <c r="A1520" t="str">
        <f t="shared" si="299"/>
        <v>EMP-ENG-R12-2019</v>
      </c>
      <c r="B1520" t="s">
        <v>1584</v>
      </c>
      <c r="C1520" t="str">
        <f t="shared" si="302"/>
        <v>N21779</v>
      </c>
      <c r="D1520" t="str">
        <f>VLOOKUP(C1520,Employee!$A$1:$B$1803,2,0)</f>
        <v>Vanessa Andersen</v>
      </c>
      <c r="E1520" t="str">
        <f>VLOOKUP(MID(B1520,FIND(":",B1520,FIND(":",B1520)+1)+1,1),Employee!$C$1:$D$1803,2)</f>
        <v>Female</v>
      </c>
      <c r="F1520">
        <f t="shared" si="300"/>
        <v>43</v>
      </c>
      <c r="G1520">
        <f t="shared" si="301"/>
        <v>40</v>
      </c>
      <c r="H1520" t="str">
        <f t="shared" si="303"/>
        <v>R12</v>
      </c>
      <c r="I1520" t="str">
        <f>VLOOKUP(V1520,Guide!$B$12:$C$18,2,0)</f>
        <v>ENG</v>
      </c>
      <c r="J1520" s="12" t="str">
        <f t="shared" si="304"/>
        <v>C6</v>
      </c>
      <c r="K1520" s="12">
        <v>34556</v>
      </c>
      <c r="L1520" s="12" t="str">
        <f t="shared" si="305"/>
        <v>Millennial</v>
      </c>
      <c r="M1520">
        <f t="shared" ca="1" si="306"/>
        <v>30</v>
      </c>
      <c r="N1520" s="12">
        <v>43587</v>
      </c>
      <c r="O1520" s="14">
        <f t="shared" ca="1" si="307"/>
        <v>5</v>
      </c>
      <c r="P1520" s="13">
        <v>93990</v>
      </c>
      <c r="Q1520" s="13" t="str">
        <f t="shared" ca="1" si="308"/>
        <v>5 - 10 Year</v>
      </c>
      <c r="R1520" s="3" t="str">
        <f t="shared" ca="1" si="311"/>
        <v>10%</v>
      </c>
      <c r="S1520" s="13">
        <f t="shared" ca="1" si="309"/>
        <v>9399</v>
      </c>
      <c r="T1520" s="13">
        <f t="shared" ca="1" si="310"/>
        <v>84591</v>
      </c>
      <c r="U1520" t="str">
        <f>VLOOKUP(MID(B1520,G1520,F1520-G1520),Department!$A$1:$C$20,2,0)</f>
        <v>Data Analyst</v>
      </c>
      <c r="V1520" t="str">
        <f>VLOOKUP(U1520,Department!$B$1:$C$20,2,0)</f>
        <v>Engineering and Data</v>
      </c>
      <c r="W1520" t="str">
        <f>VLOOKUP(MID(B1520,FIND(":",B1520,F1520+1)+1,2),Employee!$G$1:$H$8,2,0)</f>
        <v>France</v>
      </c>
    </row>
    <row r="1521" spans="1:23" x14ac:dyDescent="0.35">
      <c r="A1521" t="str">
        <f t="shared" si="299"/>
        <v>EMP-OPR-R11-2019</v>
      </c>
      <c r="B1521" t="s">
        <v>1585</v>
      </c>
      <c r="C1521" t="str">
        <f t="shared" si="302"/>
        <v>N22051</v>
      </c>
      <c r="D1521" t="str">
        <f>VLOOKUP(C1521,Employee!$A$1:$B$1803,2,0)</f>
        <v>Elwood Glass</v>
      </c>
      <c r="E1521" t="str">
        <f>VLOOKUP(MID(B1521,FIND(":",B1521,FIND(":",B1521)+1)+1,1),Employee!$C$1:$D$1803,2)</f>
        <v>Male</v>
      </c>
      <c r="F1521">
        <f t="shared" si="300"/>
        <v>43</v>
      </c>
      <c r="G1521">
        <f t="shared" si="301"/>
        <v>40</v>
      </c>
      <c r="H1521" t="str">
        <f t="shared" si="303"/>
        <v>R11</v>
      </c>
      <c r="I1521" t="str">
        <f>VLOOKUP(V1521,Guide!$B$12:$C$18,2,0)</f>
        <v>OPR</v>
      </c>
      <c r="J1521" s="12" t="str">
        <f t="shared" si="304"/>
        <v>C6</v>
      </c>
      <c r="K1521" s="12">
        <v>34678</v>
      </c>
      <c r="L1521" s="12" t="str">
        <f t="shared" si="305"/>
        <v>Millennial</v>
      </c>
      <c r="M1521">
        <f t="shared" ca="1" si="306"/>
        <v>30</v>
      </c>
      <c r="N1521" s="12">
        <v>43636</v>
      </c>
      <c r="O1521" s="14">
        <f t="shared" ca="1" si="307"/>
        <v>5</v>
      </c>
      <c r="P1521" s="13">
        <v>133487</v>
      </c>
      <c r="Q1521" s="13" t="str">
        <f t="shared" ca="1" si="308"/>
        <v>5 - 10 Year</v>
      </c>
      <c r="R1521" s="3" t="str">
        <f t="shared" ca="1" si="311"/>
        <v>10%</v>
      </c>
      <c r="S1521" s="13">
        <f t="shared" ca="1" si="309"/>
        <v>13348.7</v>
      </c>
      <c r="T1521" s="13">
        <f t="shared" ca="1" si="310"/>
        <v>120138.3</v>
      </c>
      <c r="U1521" t="str">
        <f>VLOOKUP(MID(B1521,G1521,F1521-G1521),Department!$A$1:$C$20,2,0)</f>
        <v>Technical Support</v>
      </c>
      <c r="V1521" t="str">
        <f>VLOOKUP(U1521,Department!$B$1:$C$20,2,0)</f>
        <v>Operation</v>
      </c>
      <c r="W1521" t="str">
        <f>VLOOKUP(MID(B1521,FIND(":",B1521,F1521+1)+1,2),Employee!$G$1:$H$8,2,0)</f>
        <v>France</v>
      </c>
    </row>
    <row r="1522" spans="1:23" x14ac:dyDescent="0.35">
      <c r="A1522" t="str">
        <f t="shared" si="299"/>
        <v>EMP-PM-R6-2019</v>
      </c>
      <c r="B1522" t="s">
        <v>1586</v>
      </c>
      <c r="C1522" t="str">
        <f t="shared" si="302"/>
        <v>N22118</v>
      </c>
      <c r="D1522" t="str">
        <f>VLOOKUP(C1522,Employee!$A$1:$B$1803,2,0)</f>
        <v>Cora Terrell</v>
      </c>
      <c r="E1522" t="str">
        <f>VLOOKUP(MID(B1522,FIND(":",B1522,FIND(":",B1522)+1)+1,1),Employee!$C$1:$D$1803,2)</f>
        <v>Female</v>
      </c>
      <c r="F1522">
        <f t="shared" si="300"/>
        <v>42</v>
      </c>
      <c r="G1522">
        <f t="shared" si="301"/>
        <v>40</v>
      </c>
      <c r="H1522" t="str">
        <f t="shared" si="303"/>
        <v>R6</v>
      </c>
      <c r="I1522" t="str">
        <f>VLOOKUP(V1522,Guide!$B$12:$C$18,2,0)</f>
        <v>PM</v>
      </c>
      <c r="J1522" s="12" t="str">
        <f t="shared" si="304"/>
        <v>C6</v>
      </c>
      <c r="K1522" s="12">
        <v>34905</v>
      </c>
      <c r="L1522" s="12" t="str">
        <f t="shared" si="305"/>
        <v>Millennial</v>
      </c>
      <c r="M1522">
        <f t="shared" ca="1" si="306"/>
        <v>29</v>
      </c>
      <c r="N1522" s="12">
        <v>43647</v>
      </c>
      <c r="O1522" s="14">
        <f t="shared" ca="1" si="307"/>
        <v>5</v>
      </c>
      <c r="P1522" s="13">
        <v>133725</v>
      </c>
      <c r="Q1522" s="13" t="str">
        <f t="shared" ca="1" si="308"/>
        <v>5 - 10 Year</v>
      </c>
      <c r="R1522" s="3" t="str">
        <f t="shared" ca="1" si="311"/>
        <v>10%</v>
      </c>
      <c r="S1522" s="13">
        <f t="shared" ca="1" si="309"/>
        <v>13372.5</v>
      </c>
      <c r="T1522" s="13">
        <f t="shared" ca="1" si="310"/>
        <v>120352.5</v>
      </c>
      <c r="U1522" t="str">
        <f>VLOOKUP(MID(B1522,G1522,F1522-G1522),Department!$A$1:$C$20,2,0)</f>
        <v>UI/UX</v>
      </c>
      <c r="V1522" t="str">
        <f>VLOOKUP(U1522,Department!$B$1:$C$20,2,0)</f>
        <v>Product Management</v>
      </c>
      <c r="W1522" t="str">
        <f>VLOOKUP(MID(B1522,FIND(":",B1522,F1522+1)+1,2),Employee!$G$1:$H$8,2,0)</f>
        <v>France</v>
      </c>
    </row>
    <row r="1523" spans="1:23" x14ac:dyDescent="0.35">
      <c r="A1523" t="str">
        <f t="shared" si="299"/>
        <v>EMP-ENG-R3-2017</v>
      </c>
      <c r="B1523" t="s">
        <v>1587</v>
      </c>
      <c r="C1523" t="str">
        <f t="shared" si="302"/>
        <v>N17980</v>
      </c>
      <c r="D1523" t="str">
        <f>VLOOKUP(C1523,Employee!$A$1:$B$1803,2,0)</f>
        <v>Fernando Leonard</v>
      </c>
      <c r="E1523" t="str">
        <f>VLOOKUP(MID(B1523,FIND(":",B1523,FIND(":",B1523)+1)+1,1),Employee!$C$1:$D$1803,2)</f>
        <v>Male</v>
      </c>
      <c r="F1523">
        <f t="shared" si="300"/>
        <v>42</v>
      </c>
      <c r="G1523">
        <f t="shared" si="301"/>
        <v>40</v>
      </c>
      <c r="H1523" t="str">
        <f t="shared" si="303"/>
        <v>R3</v>
      </c>
      <c r="I1523" t="str">
        <f>VLOOKUP(V1523,Guide!$B$12:$C$18,2,0)</f>
        <v>ENG</v>
      </c>
      <c r="J1523" s="12" t="str">
        <f t="shared" si="304"/>
        <v>C7</v>
      </c>
      <c r="K1523" s="12">
        <v>32366</v>
      </c>
      <c r="L1523" s="12" t="str">
        <f t="shared" si="305"/>
        <v>Millennial</v>
      </c>
      <c r="M1523">
        <f t="shared" ca="1" si="306"/>
        <v>36</v>
      </c>
      <c r="N1523" s="12">
        <v>42866</v>
      </c>
      <c r="O1523" s="14">
        <f t="shared" ca="1" si="307"/>
        <v>7</v>
      </c>
      <c r="P1523" s="13">
        <v>171056</v>
      </c>
      <c r="Q1523" s="13" t="str">
        <f t="shared" ca="1" si="308"/>
        <v>5 - 10 Year</v>
      </c>
      <c r="R1523" s="3" t="str">
        <f t="shared" ca="1" si="311"/>
        <v>10%</v>
      </c>
      <c r="S1523" s="13">
        <f t="shared" ca="1" si="309"/>
        <v>17105.600000000002</v>
      </c>
      <c r="T1523" s="13">
        <f t="shared" ca="1" si="310"/>
        <v>153950.39999999999</v>
      </c>
      <c r="U1523" t="str">
        <f>VLOOKUP(MID(B1523,G1523,F1523-G1523),Department!$A$1:$C$20,2,0)</f>
        <v>Software Quality Assurance</v>
      </c>
      <c r="V1523" t="str">
        <f>VLOOKUP(U1523,Department!$B$1:$C$20,2,0)</f>
        <v>Engineering and Data</v>
      </c>
      <c r="W1523" t="str">
        <f>VLOOKUP(MID(B1523,FIND(":",B1523,F1523+1)+1,2),Employee!$G$1:$H$8,2,0)</f>
        <v>Argentina</v>
      </c>
    </row>
    <row r="1524" spans="1:23" x14ac:dyDescent="0.35">
      <c r="A1524" t="str">
        <f t="shared" si="299"/>
        <v>EMP-ENG-R12-2017</v>
      </c>
      <c r="B1524" t="s">
        <v>1588</v>
      </c>
      <c r="C1524" t="str">
        <f t="shared" si="302"/>
        <v>N18808</v>
      </c>
      <c r="D1524" t="str">
        <f>VLOOKUP(C1524,Employee!$A$1:$B$1803,2,0)</f>
        <v>Jeffrey Dickerson</v>
      </c>
      <c r="E1524" t="str">
        <f>VLOOKUP(MID(B1524,FIND(":",B1524,FIND(":",B1524)+1)+1,1),Employee!$C$1:$D$1803,2)</f>
        <v>Male</v>
      </c>
      <c r="F1524">
        <f t="shared" si="300"/>
        <v>43</v>
      </c>
      <c r="G1524">
        <f t="shared" si="301"/>
        <v>40</v>
      </c>
      <c r="H1524" t="str">
        <f t="shared" si="303"/>
        <v>R12</v>
      </c>
      <c r="I1524" t="str">
        <f>VLOOKUP(V1524,Guide!$B$12:$C$18,2,0)</f>
        <v>ENG</v>
      </c>
      <c r="J1524" s="12" t="str">
        <f t="shared" si="304"/>
        <v>C4</v>
      </c>
      <c r="K1524" s="12">
        <v>31925</v>
      </c>
      <c r="L1524" s="12" t="str">
        <f t="shared" si="305"/>
        <v>Millennial</v>
      </c>
      <c r="M1524">
        <f t="shared" ca="1" si="306"/>
        <v>37</v>
      </c>
      <c r="N1524" s="12">
        <v>42964</v>
      </c>
      <c r="O1524" s="14">
        <f t="shared" ca="1" si="307"/>
        <v>7</v>
      </c>
      <c r="P1524" s="13">
        <v>264179</v>
      </c>
      <c r="Q1524" s="13" t="str">
        <f t="shared" ca="1" si="308"/>
        <v>5 - 10 Year</v>
      </c>
      <c r="R1524" s="3" t="str">
        <f t="shared" ca="1" si="311"/>
        <v>10%</v>
      </c>
      <c r="S1524" s="13">
        <f t="shared" ca="1" si="309"/>
        <v>26417.9</v>
      </c>
      <c r="T1524" s="13">
        <f t="shared" ca="1" si="310"/>
        <v>237761.1</v>
      </c>
      <c r="U1524" t="str">
        <f>VLOOKUP(MID(B1524,G1524,F1524-G1524),Department!$A$1:$C$20,2,0)</f>
        <v>Data Analyst</v>
      </c>
      <c r="V1524" t="str">
        <f>VLOOKUP(U1524,Department!$B$1:$C$20,2,0)</f>
        <v>Engineering and Data</v>
      </c>
      <c r="W1524" t="str">
        <f>VLOOKUP(MID(B1524,FIND(":",B1524,F1524+1)+1,2),Employee!$G$1:$H$8,2,0)</f>
        <v>Australia</v>
      </c>
    </row>
    <row r="1525" spans="1:23" x14ac:dyDescent="0.35">
      <c r="A1525" t="str">
        <f t="shared" si="299"/>
        <v>EMP-OPR-R11-2017</v>
      </c>
      <c r="B1525" t="s">
        <v>1589</v>
      </c>
      <c r="C1525" t="str">
        <f t="shared" si="302"/>
        <v>N18547</v>
      </c>
      <c r="D1525" t="str">
        <f>VLOOKUP(C1525,Employee!$A$1:$B$1803,2,0)</f>
        <v>Tanner Holder</v>
      </c>
      <c r="E1525" t="str">
        <f>VLOOKUP(MID(B1525,FIND(":",B1525,FIND(":",B1525)+1)+1,1),Employee!$C$1:$D$1803,2)</f>
        <v>Male</v>
      </c>
      <c r="F1525">
        <f t="shared" si="300"/>
        <v>43</v>
      </c>
      <c r="G1525">
        <f t="shared" si="301"/>
        <v>40</v>
      </c>
      <c r="H1525" t="str">
        <f t="shared" si="303"/>
        <v>R11</v>
      </c>
      <c r="I1525" t="str">
        <f>VLOOKUP(V1525,Guide!$B$12:$C$18,2,0)</f>
        <v>OPR</v>
      </c>
      <c r="J1525" s="12" t="str">
        <f t="shared" si="304"/>
        <v>C2</v>
      </c>
      <c r="K1525" s="12">
        <v>34589</v>
      </c>
      <c r="L1525" s="12" t="str">
        <f t="shared" si="305"/>
        <v>Millennial</v>
      </c>
      <c r="M1525">
        <f t="shared" ca="1" si="306"/>
        <v>30</v>
      </c>
      <c r="N1525" s="12">
        <v>42922</v>
      </c>
      <c r="O1525" s="14">
        <f t="shared" ca="1" si="307"/>
        <v>7</v>
      </c>
      <c r="P1525" s="13">
        <v>93592</v>
      </c>
      <c r="Q1525" s="13" t="str">
        <f t="shared" ca="1" si="308"/>
        <v>5 - 10 Year</v>
      </c>
      <c r="R1525" s="3" t="str">
        <f t="shared" ca="1" si="311"/>
        <v>10%</v>
      </c>
      <c r="S1525" s="13">
        <f t="shared" ca="1" si="309"/>
        <v>9359.2000000000007</v>
      </c>
      <c r="T1525" s="13">
        <f t="shared" ca="1" si="310"/>
        <v>84232.8</v>
      </c>
      <c r="U1525" t="str">
        <f>VLOOKUP(MID(B1525,G1525,F1525-G1525),Department!$A$1:$C$20,2,0)</f>
        <v>Technical Support</v>
      </c>
      <c r="V1525" t="str">
        <f>VLOOKUP(U1525,Department!$B$1:$C$20,2,0)</f>
        <v>Operation</v>
      </c>
      <c r="W1525" t="str">
        <f>VLOOKUP(MID(B1525,FIND(":",B1525,F1525+1)+1,2),Employee!$G$1:$H$8,2,0)</f>
        <v>Canada</v>
      </c>
    </row>
    <row r="1526" spans="1:23" x14ac:dyDescent="0.35">
      <c r="A1526" t="str">
        <f t="shared" si="299"/>
        <v>EMP-OPR-R2-2017</v>
      </c>
      <c r="B1526" t="s">
        <v>1590</v>
      </c>
      <c r="C1526" t="str">
        <f t="shared" si="302"/>
        <v>N19019</v>
      </c>
      <c r="D1526" t="str">
        <f>VLOOKUP(C1526,Employee!$A$1:$B$1803,2,0)</f>
        <v>Jim Greer</v>
      </c>
      <c r="E1526" t="str">
        <f>VLOOKUP(MID(B1526,FIND(":",B1526,FIND(":",B1526)+1)+1,1),Employee!$C$1:$D$1803,2)</f>
        <v>Male</v>
      </c>
      <c r="F1526">
        <f t="shared" si="300"/>
        <v>42</v>
      </c>
      <c r="G1526">
        <f t="shared" si="301"/>
        <v>40</v>
      </c>
      <c r="H1526" t="str">
        <f t="shared" si="303"/>
        <v>R2</v>
      </c>
      <c r="I1526" t="str">
        <f>VLOOKUP(V1526,Guide!$B$12:$C$18,2,0)</f>
        <v>OPR</v>
      </c>
      <c r="J1526" s="12" t="str">
        <f t="shared" si="304"/>
        <v>C7</v>
      </c>
      <c r="K1526" s="12">
        <v>32612</v>
      </c>
      <c r="L1526" s="12" t="str">
        <f t="shared" si="305"/>
        <v>Millennial</v>
      </c>
      <c r="M1526">
        <f t="shared" ca="1" si="306"/>
        <v>35</v>
      </c>
      <c r="N1526" s="12">
        <v>42996</v>
      </c>
      <c r="O1526" s="14">
        <f t="shared" ca="1" si="307"/>
        <v>7</v>
      </c>
      <c r="P1526" s="13">
        <v>188562</v>
      </c>
      <c r="Q1526" s="13" t="str">
        <f t="shared" ca="1" si="308"/>
        <v>5 - 10 Year</v>
      </c>
      <c r="R1526" s="3" t="str">
        <f t="shared" ca="1" si="311"/>
        <v>10%</v>
      </c>
      <c r="S1526" s="13">
        <f t="shared" ca="1" si="309"/>
        <v>18856.2</v>
      </c>
      <c r="T1526" s="13">
        <f t="shared" ca="1" si="310"/>
        <v>169705.8</v>
      </c>
      <c r="U1526" t="str">
        <f>VLOOKUP(MID(B1526,G1526,F1526-G1526),Department!$A$1:$C$20,2,0)</f>
        <v>Network Engineer</v>
      </c>
      <c r="V1526" t="str">
        <f>VLOOKUP(U1526,Department!$B$1:$C$20,2,0)</f>
        <v>Operation</v>
      </c>
      <c r="W1526" t="str">
        <f>VLOOKUP(MID(B1526,FIND(":",B1526,F1526+1)+1,2),Employee!$G$1:$H$8,2,0)</f>
        <v>Argentina</v>
      </c>
    </row>
    <row r="1527" spans="1:23" x14ac:dyDescent="0.35">
      <c r="A1527" t="str">
        <f t="shared" si="299"/>
        <v>EMP-PM-R6-2018</v>
      </c>
      <c r="B1527" t="s">
        <v>1591</v>
      </c>
      <c r="C1527" t="str">
        <f t="shared" si="302"/>
        <v>N20887</v>
      </c>
      <c r="D1527" t="str">
        <f>VLOOKUP(C1527,Employee!$A$1:$B$1803,2,0)</f>
        <v>Gavin Chen</v>
      </c>
      <c r="E1527" t="str">
        <f>VLOOKUP(MID(B1527,FIND(":",B1527,FIND(":",B1527)+1)+1,1),Employee!$C$1:$D$1803,2)</f>
        <v>Male</v>
      </c>
      <c r="F1527">
        <f t="shared" si="300"/>
        <v>42</v>
      </c>
      <c r="G1527">
        <f t="shared" si="301"/>
        <v>40</v>
      </c>
      <c r="H1527" t="str">
        <f t="shared" si="303"/>
        <v>R6</v>
      </c>
      <c r="I1527" t="str">
        <f>VLOOKUP(V1527,Guide!$B$12:$C$18,2,0)</f>
        <v>PM</v>
      </c>
      <c r="J1527" s="12" t="str">
        <f t="shared" si="304"/>
        <v>C3</v>
      </c>
      <c r="K1527" s="12">
        <v>34245</v>
      </c>
      <c r="L1527" s="12" t="str">
        <f t="shared" si="305"/>
        <v>Millennial</v>
      </c>
      <c r="M1527">
        <f t="shared" ca="1" si="306"/>
        <v>31</v>
      </c>
      <c r="N1527" s="12">
        <v>43370</v>
      </c>
      <c r="O1527" s="14">
        <f t="shared" ca="1" si="307"/>
        <v>6</v>
      </c>
      <c r="P1527" s="13">
        <v>114993</v>
      </c>
      <c r="Q1527" s="13" t="str">
        <f t="shared" ca="1" si="308"/>
        <v>5 - 10 Year</v>
      </c>
      <c r="R1527" s="3" t="str">
        <f t="shared" ca="1" si="311"/>
        <v>10%</v>
      </c>
      <c r="S1527" s="13">
        <f t="shared" ca="1" si="309"/>
        <v>11499.300000000001</v>
      </c>
      <c r="T1527" s="13">
        <f t="shared" ca="1" si="310"/>
        <v>103493.7</v>
      </c>
      <c r="U1527" t="str">
        <f>VLOOKUP(MID(B1527,G1527,F1527-G1527),Department!$A$1:$C$20,2,0)</f>
        <v>UI/UX</v>
      </c>
      <c r="V1527" t="str">
        <f>VLOOKUP(U1527,Department!$B$1:$C$20,2,0)</f>
        <v>Product Management</v>
      </c>
      <c r="W1527" t="str">
        <f>VLOOKUP(MID(B1527,FIND(":",B1527,F1527+1)+1,2),Employee!$G$1:$H$8,2,0)</f>
        <v>United Kingdom</v>
      </c>
    </row>
    <row r="1528" spans="1:23" x14ac:dyDescent="0.35">
      <c r="A1528" t="str">
        <f t="shared" si="299"/>
        <v>EMP-OPR-R11-2017</v>
      </c>
      <c r="B1528" t="s">
        <v>1592</v>
      </c>
      <c r="C1528" t="str">
        <f t="shared" si="302"/>
        <v>N17903</v>
      </c>
      <c r="D1528" t="str">
        <f>VLOOKUP(C1528,Employee!$A$1:$B$1803,2,0)</f>
        <v>Cedrick Booth</v>
      </c>
      <c r="E1528" t="str">
        <f>VLOOKUP(MID(B1528,FIND(":",B1528,FIND(":",B1528)+1)+1,1),Employee!$C$1:$D$1803,2)</f>
        <v>Male</v>
      </c>
      <c r="F1528">
        <f t="shared" si="300"/>
        <v>43</v>
      </c>
      <c r="G1528">
        <f t="shared" si="301"/>
        <v>40</v>
      </c>
      <c r="H1528" t="str">
        <f t="shared" si="303"/>
        <v>R11</v>
      </c>
      <c r="I1528" t="str">
        <f>VLOOKUP(V1528,Guide!$B$12:$C$18,2,0)</f>
        <v>OPR</v>
      </c>
      <c r="J1528" s="12" t="str">
        <f t="shared" si="304"/>
        <v>C3</v>
      </c>
      <c r="K1528" s="12">
        <v>32653</v>
      </c>
      <c r="L1528" s="12" t="str">
        <f t="shared" si="305"/>
        <v>Millennial</v>
      </c>
      <c r="M1528">
        <f t="shared" ca="1" si="306"/>
        <v>35</v>
      </c>
      <c r="N1528" s="12">
        <v>42852</v>
      </c>
      <c r="O1528" s="14">
        <f t="shared" ca="1" si="307"/>
        <v>7</v>
      </c>
      <c r="P1528" s="13">
        <v>135772</v>
      </c>
      <c r="Q1528" s="13" t="str">
        <f t="shared" ca="1" si="308"/>
        <v>5 - 10 Year</v>
      </c>
      <c r="R1528" s="3" t="str">
        <f t="shared" ca="1" si="311"/>
        <v>10%</v>
      </c>
      <c r="S1528" s="13">
        <f t="shared" ca="1" si="309"/>
        <v>13577.2</v>
      </c>
      <c r="T1528" s="13">
        <f t="shared" ca="1" si="310"/>
        <v>122194.8</v>
      </c>
      <c r="U1528" t="str">
        <f>VLOOKUP(MID(B1528,G1528,F1528-G1528),Department!$A$1:$C$20,2,0)</f>
        <v>Technical Support</v>
      </c>
      <c r="V1528" t="str">
        <f>VLOOKUP(U1528,Department!$B$1:$C$20,2,0)</f>
        <v>Operation</v>
      </c>
      <c r="W1528" t="str">
        <f>VLOOKUP(MID(B1528,FIND(":",B1528,F1528+1)+1,2),Employee!$G$1:$H$8,2,0)</f>
        <v>United Kingdom</v>
      </c>
    </row>
    <row r="1529" spans="1:23" x14ac:dyDescent="0.35">
      <c r="A1529" t="str">
        <f t="shared" si="299"/>
        <v>EMP-FN-R19-2017</v>
      </c>
      <c r="B1529" t="s">
        <v>1593</v>
      </c>
      <c r="C1529" t="str">
        <f t="shared" si="302"/>
        <v>N18959</v>
      </c>
      <c r="D1529" t="str">
        <f>VLOOKUP(C1529,Employee!$A$1:$B$1803,2,0)</f>
        <v>Lea Norris</v>
      </c>
      <c r="E1529" t="str">
        <f>VLOOKUP(MID(B1529,FIND(":",B1529,FIND(":",B1529)+1)+1,1),Employee!$C$1:$D$1803,2)</f>
        <v>Female</v>
      </c>
      <c r="F1529">
        <f t="shared" si="300"/>
        <v>43</v>
      </c>
      <c r="G1529">
        <f t="shared" si="301"/>
        <v>40</v>
      </c>
      <c r="H1529" t="str">
        <f t="shared" si="303"/>
        <v>R19</v>
      </c>
      <c r="I1529" t="str">
        <f>VLOOKUP(V1529,Guide!$B$12:$C$18,2,0)</f>
        <v>FN</v>
      </c>
      <c r="J1529" s="12" t="str">
        <f t="shared" si="304"/>
        <v>C6</v>
      </c>
      <c r="K1529" s="12">
        <v>34072</v>
      </c>
      <c r="L1529" s="12" t="str">
        <f t="shared" si="305"/>
        <v>Millennial</v>
      </c>
      <c r="M1529">
        <f t="shared" ca="1" si="306"/>
        <v>31</v>
      </c>
      <c r="N1529" s="12">
        <v>42985</v>
      </c>
      <c r="O1529" s="14">
        <f t="shared" ca="1" si="307"/>
        <v>7</v>
      </c>
      <c r="P1529" s="13">
        <v>114281</v>
      </c>
      <c r="Q1529" s="13" t="str">
        <f t="shared" ca="1" si="308"/>
        <v>5 - 10 Year</v>
      </c>
      <c r="R1529" s="3" t="str">
        <f t="shared" ca="1" si="311"/>
        <v>10%</v>
      </c>
      <c r="S1529" s="13">
        <f t="shared" ca="1" si="309"/>
        <v>11428.1</v>
      </c>
      <c r="T1529" s="13">
        <f t="shared" ca="1" si="310"/>
        <v>102852.9</v>
      </c>
      <c r="U1529" t="str">
        <f>VLOOKUP(MID(B1529,G1529,F1529-G1529),Department!$A$1:$C$20,2,0)</f>
        <v>Accounting</v>
      </c>
      <c r="V1529" t="str">
        <f>VLOOKUP(U1529,Department!$B$1:$C$20,2,0)</f>
        <v>Finance</v>
      </c>
      <c r="W1529" t="str">
        <f>VLOOKUP(MID(B1529,FIND(":",B1529,F1529+1)+1,2),Employee!$G$1:$H$8,2,0)</f>
        <v>France</v>
      </c>
    </row>
    <row r="1530" spans="1:23" x14ac:dyDescent="0.35">
      <c r="A1530" t="str">
        <f t="shared" si="299"/>
        <v>EMP-ENG-R1-2019</v>
      </c>
      <c r="B1530" t="s">
        <v>1594</v>
      </c>
      <c r="C1530" t="str">
        <f t="shared" si="302"/>
        <v>N21854</v>
      </c>
      <c r="D1530" t="str">
        <f>VLOOKUP(C1530,Employee!$A$1:$B$1803,2,0)</f>
        <v>Marci Villegas</v>
      </c>
      <c r="E1530" t="str">
        <f>VLOOKUP(MID(B1530,FIND(":",B1530,FIND(":",B1530)+1)+1,1),Employee!$C$1:$D$1803,2)</f>
        <v>Female</v>
      </c>
      <c r="F1530">
        <f t="shared" si="300"/>
        <v>42</v>
      </c>
      <c r="G1530">
        <f t="shared" si="301"/>
        <v>40</v>
      </c>
      <c r="H1530" t="str">
        <f t="shared" si="303"/>
        <v>R1</v>
      </c>
      <c r="I1530" t="str">
        <f>VLOOKUP(V1530,Guide!$B$12:$C$18,2,0)</f>
        <v>ENG</v>
      </c>
      <c r="J1530" s="12" t="str">
        <f t="shared" si="304"/>
        <v>C2</v>
      </c>
      <c r="K1530" s="12">
        <v>34103</v>
      </c>
      <c r="L1530" s="12" t="str">
        <f t="shared" si="305"/>
        <v>Millennial</v>
      </c>
      <c r="M1530">
        <f t="shared" ca="1" si="306"/>
        <v>31</v>
      </c>
      <c r="N1530" s="12">
        <v>43601</v>
      </c>
      <c r="O1530" s="14">
        <f t="shared" ca="1" si="307"/>
        <v>5</v>
      </c>
      <c r="P1530" s="13">
        <v>77795</v>
      </c>
      <c r="Q1530" s="13" t="str">
        <f t="shared" ca="1" si="308"/>
        <v>5 - 10 Year</v>
      </c>
      <c r="R1530" s="3" t="str">
        <f t="shared" ca="1" si="311"/>
        <v>10%</v>
      </c>
      <c r="S1530" s="13">
        <f t="shared" ca="1" si="309"/>
        <v>7779.5</v>
      </c>
      <c r="T1530" s="13">
        <f t="shared" ca="1" si="310"/>
        <v>70015.5</v>
      </c>
      <c r="U1530" t="str">
        <f>VLOOKUP(MID(B1530,G1530,F1530-G1530),Department!$A$1:$C$20,2,0)</f>
        <v>BackEnd Developer</v>
      </c>
      <c r="V1530" t="str">
        <f>VLOOKUP(U1530,Department!$B$1:$C$20,2,0)</f>
        <v>Engineering and Data</v>
      </c>
      <c r="W1530" t="str">
        <f>VLOOKUP(MID(B1530,FIND(":",B1530,F1530+1)+1,2),Employee!$G$1:$H$8,2,0)</f>
        <v>Canada</v>
      </c>
    </row>
    <row r="1531" spans="1:23" x14ac:dyDescent="0.35">
      <c r="A1531" t="str">
        <f t="shared" si="299"/>
        <v>EMP-PM-R6-2019</v>
      </c>
      <c r="B1531" t="s">
        <v>1595</v>
      </c>
      <c r="C1531" t="str">
        <f t="shared" si="302"/>
        <v>N22013</v>
      </c>
      <c r="D1531" t="str">
        <f>VLOOKUP(C1531,Employee!$A$1:$B$1803,2,0)</f>
        <v>Efrain Terrell</v>
      </c>
      <c r="E1531" t="str">
        <f>VLOOKUP(MID(B1531,FIND(":",B1531,FIND(":",B1531)+1)+1,1),Employee!$C$1:$D$1803,2)</f>
        <v>Male</v>
      </c>
      <c r="F1531">
        <f t="shared" si="300"/>
        <v>42</v>
      </c>
      <c r="G1531">
        <f t="shared" si="301"/>
        <v>40</v>
      </c>
      <c r="H1531" t="str">
        <f t="shared" si="303"/>
        <v>R6</v>
      </c>
      <c r="I1531" t="str">
        <f>VLOOKUP(V1531,Guide!$B$12:$C$18,2,0)</f>
        <v>PM</v>
      </c>
      <c r="J1531" s="12" t="str">
        <f t="shared" si="304"/>
        <v>C7</v>
      </c>
      <c r="K1531" s="12">
        <v>31974</v>
      </c>
      <c r="L1531" s="12" t="str">
        <f t="shared" si="305"/>
        <v>Millennial</v>
      </c>
      <c r="M1531">
        <f t="shared" ca="1" si="306"/>
        <v>37</v>
      </c>
      <c r="N1531" s="12">
        <v>43629</v>
      </c>
      <c r="O1531" s="14">
        <f t="shared" ca="1" si="307"/>
        <v>5</v>
      </c>
      <c r="P1531" s="13">
        <v>230273</v>
      </c>
      <c r="Q1531" s="13" t="str">
        <f t="shared" ca="1" si="308"/>
        <v>5 - 10 Year</v>
      </c>
      <c r="R1531" s="3" t="str">
        <f t="shared" ca="1" si="311"/>
        <v>10%</v>
      </c>
      <c r="S1531" s="13">
        <f t="shared" ca="1" si="309"/>
        <v>23027.300000000003</v>
      </c>
      <c r="T1531" s="13">
        <f t="shared" ca="1" si="310"/>
        <v>207245.7</v>
      </c>
      <c r="U1531" t="str">
        <f>VLOOKUP(MID(B1531,G1531,F1531-G1531),Department!$A$1:$C$20,2,0)</f>
        <v>UI/UX</v>
      </c>
      <c r="V1531" t="str">
        <f>VLOOKUP(U1531,Department!$B$1:$C$20,2,0)</f>
        <v>Product Management</v>
      </c>
      <c r="W1531" t="str">
        <f>VLOOKUP(MID(B1531,FIND(":",B1531,F1531+1)+1,2),Employee!$G$1:$H$8,2,0)</f>
        <v>Argentina</v>
      </c>
    </row>
    <row r="1532" spans="1:23" x14ac:dyDescent="0.35">
      <c r="A1532" t="str">
        <f t="shared" si="299"/>
        <v>EMP-ENG-R7-2016</v>
      </c>
      <c r="B1532" t="s">
        <v>1596</v>
      </c>
      <c r="C1532" t="str">
        <f t="shared" si="302"/>
        <v>N16840</v>
      </c>
      <c r="D1532" t="str">
        <f>VLOOKUP(C1532,Employee!$A$1:$B$1803,2,0)</f>
        <v>Rob Bauer</v>
      </c>
      <c r="E1532" t="str">
        <f>VLOOKUP(MID(B1532,FIND(":",B1532,FIND(":",B1532)+1)+1,1),Employee!$C$1:$D$1803,2)</f>
        <v>Male</v>
      </c>
      <c r="F1532">
        <f t="shared" si="300"/>
        <v>42</v>
      </c>
      <c r="G1532">
        <f t="shared" si="301"/>
        <v>40</v>
      </c>
      <c r="H1532" t="str">
        <f t="shared" si="303"/>
        <v>R7</v>
      </c>
      <c r="I1532" t="str">
        <f>VLOOKUP(V1532,Guide!$B$12:$C$18,2,0)</f>
        <v>ENG</v>
      </c>
      <c r="J1532" s="12" t="str">
        <f t="shared" si="304"/>
        <v>C1</v>
      </c>
      <c r="K1532" s="12">
        <v>33509</v>
      </c>
      <c r="L1532" s="12" t="str">
        <f t="shared" si="305"/>
        <v>Millennial</v>
      </c>
      <c r="M1532">
        <f t="shared" ca="1" si="306"/>
        <v>33</v>
      </c>
      <c r="N1532" s="12">
        <v>42667</v>
      </c>
      <c r="O1532" s="14">
        <f t="shared" ca="1" si="307"/>
        <v>8</v>
      </c>
      <c r="P1532" s="13">
        <v>140240</v>
      </c>
      <c r="Q1532" s="13" t="str">
        <f t="shared" ca="1" si="308"/>
        <v>5 - 10 Year</v>
      </c>
      <c r="R1532" s="3" t="str">
        <f t="shared" ca="1" si="311"/>
        <v>10%</v>
      </c>
      <c r="S1532" s="13">
        <f t="shared" ca="1" si="309"/>
        <v>14024</v>
      </c>
      <c r="T1532" s="13">
        <f t="shared" ca="1" si="310"/>
        <v>126216</v>
      </c>
      <c r="U1532" t="str">
        <f>VLOOKUP(MID(B1532,G1532,F1532-G1532),Department!$A$1:$C$20,2,0)</f>
        <v>AI Engineer</v>
      </c>
      <c r="V1532" t="str">
        <f>VLOOKUP(U1532,Department!$B$1:$C$20,2,0)</f>
        <v>Engineering and Data</v>
      </c>
      <c r="W1532" t="str">
        <f>VLOOKUP(MID(B1532,FIND(":",B1532,F1532+1)+1,2),Employee!$G$1:$H$8,2,0)</f>
        <v>United States Of America</v>
      </c>
    </row>
    <row r="1533" spans="1:23" x14ac:dyDescent="0.35">
      <c r="A1533" t="str">
        <f t="shared" si="299"/>
        <v>EMP-OPR-R17-2016</v>
      </c>
      <c r="B1533" t="s">
        <v>1597</v>
      </c>
      <c r="C1533" t="str">
        <f t="shared" si="302"/>
        <v>N16866</v>
      </c>
      <c r="D1533" t="str">
        <f>VLOOKUP(C1533,Employee!$A$1:$B$1803,2,0)</f>
        <v>Roosevelt Neal</v>
      </c>
      <c r="E1533" t="str">
        <f>VLOOKUP(MID(B1533,FIND(":",B1533,FIND(":",B1533)+1)+1,1),Employee!$C$1:$D$1803,2)</f>
        <v>Male</v>
      </c>
      <c r="F1533">
        <f t="shared" si="300"/>
        <v>43</v>
      </c>
      <c r="G1533">
        <f t="shared" si="301"/>
        <v>40</v>
      </c>
      <c r="H1533" t="str">
        <f t="shared" si="303"/>
        <v>R17</v>
      </c>
      <c r="I1533" t="str">
        <f>VLOOKUP(V1533,Guide!$B$12:$C$18,2,0)</f>
        <v>OPR</v>
      </c>
      <c r="J1533" s="12" t="str">
        <f t="shared" si="304"/>
        <v>C7</v>
      </c>
      <c r="K1533" s="12">
        <v>34674</v>
      </c>
      <c r="L1533" s="12" t="str">
        <f t="shared" si="305"/>
        <v>Millennial</v>
      </c>
      <c r="M1533">
        <f t="shared" ca="1" si="306"/>
        <v>30</v>
      </c>
      <c r="N1533" s="12">
        <v>42677</v>
      </c>
      <c r="O1533" s="14">
        <f t="shared" ca="1" si="307"/>
        <v>8</v>
      </c>
      <c r="P1533" s="13">
        <v>93852</v>
      </c>
      <c r="Q1533" s="13" t="str">
        <f t="shared" ca="1" si="308"/>
        <v>5 - 10 Year</v>
      </c>
      <c r="R1533" s="3" t="str">
        <f t="shared" ca="1" si="311"/>
        <v>10%</v>
      </c>
      <c r="S1533" s="13">
        <f t="shared" ca="1" si="309"/>
        <v>9385.2000000000007</v>
      </c>
      <c r="T1533" s="13">
        <f t="shared" ca="1" si="310"/>
        <v>84466.8</v>
      </c>
      <c r="U1533" t="str">
        <f>VLOOKUP(MID(B1533,G1533,F1533-G1533),Department!$A$1:$C$20,2,0)</f>
        <v>Database Administrator</v>
      </c>
      <c r="V1533" t="str">
        <f>VLOOKUP(U1533,Department!$B$1:$C$20,2,0)</f>
        <v>Operation</v>
      </c>
      <c r="W1533" t="str">
        <f>VLOOKUP(MID(B1533,FIND(":",B1533,F1533+1)+1,2),Employee!$G$1:$H$8,2,0)</f>
        <v>Argentina</v>
      </c>
    </row>
    <row r="1534" spans="1:23" x14ac:dyDescent="0.35">
      <c r="A1534" t="str">
        <f t="shared" si="299"/>
        <v>EMP-SM-R15-2016</v>
      </c>
      <c r="B1534" t="s">
        <v>1598</v>
      </c>
      <c r="C1534" t="str">
        <f t="shared" si="302"/>
        <v>N16917</v>
      </c>
      <c r="D1534" t="str">
        <f>VLOOKUP(C1534,Employee!$A$1:$B$1803,2,0)</f>
        <v>Mauro Whitney</v>
      </c>
      <c r="E1534" t="str">
        <f>VLOOKUP(MID(B1534,FIND(":",B1534,FIND(":",B1534)+1)+1,1),Employee!$C$1:$D$1803,2)</f>
        <v>Male</v>
      </c>
      <c r="F1534">
        <f t="shared" si="300"/>
        <v>43</v>
      </c>
      <c r="G1534">
        <f t="shared" si="301"/>
        <v>40</v>
      </c>
      <c r="H1534" t="str">
        <f t="shared" si="303"/>
        <v>R15</v>
      </c>
      <c r="I1534" t="str">
        <f>VLOOKUP(V1534,Guide!$B$12:$C$18,2,0)</f>
        <v>SM</v>
      </c>
      <c r="J1534" s="12" t="str">
        <f t="shared" si="304"/>
        <v>C6</v>
      </c>
      <c r="K1534" s="12">
        <v>31036</v>
      </c>
      <c r="L1534" s="12" t="str">
        <f t="shared" si="305"/>
        <v>Millennial</v>
      </c>
      <c r="M1534">
        <f t="shared" ca="1" si="306"/>
        <v>40</v>
      </c>
      <c r="N1534" s="12">
        <v>42688</v>
      </c>
      <c r="O1534" s="14">
        <f t="shared" ca="1" si="307"/>
        <v>8</v>
      </c>
      <c r="P1534" s="13">
        <v>351616</v>
      </c>
      <c r="Q1534" s="13" t="str">
        <f t="shared" ca="1" si="308"/>
        <v>5 - 10 Year</v>
      </c>
      <c r="R1534" s="3" t="str">
        <f t="shared" ca="1" si="311"/>
        <v>10%</v>
      </c>
      <c r="S1534" s="13">
        <f t="shared" ca="1" si="309"/>
        <v>35161.599999999999</v>
      </c>
      <c r="T1534" s="13">
        <f t="shared" ca="1" si="310"/>
        <v>316454.40000000002</v>
      </c>
      <c r="U1534" t="str">
        <f>VLOOKUP(MID(B1534,G1534,F1534-G1534),Department!$A$1:$C$20,2,0)</f>
        <v>Sales</v>
      </c>
      <c r="V1534" t="str">
        <f>VLOOKUP(U1534,Department!$B$1:$C$20,2,0)</f>
        <v>Sales and Marketing</v>
      </c>
      <c r="W1534" t="str">
        <f>VLOOKUP(MID(B1534,FIND(":",B1534,F1534+1)+1,2),Employee!$G$1:$H$8,2,0)</f>
        <v>France</v>
      </c>
    </row>
    <row r="1535" spans="1:23" x14ac:dyDescent="0.35">
      <c r="A1535" t="str">
        <f t="shared" si="299"/>
        <v>EMP-SM-R9-2016</v>
      </c>
      <c r="B1535" t="s">
        <v>1599</v>
      </c>
      <c r="C1535" t="str">
        <f t="shared" si="302"/>
        <v>N16923</v>
      </c>
      <c r="D1535" t="str">
        <f>VLOOKUP(C1535,Employee!$A$1:$B$1803,2,0)</f>
        <v>Dana Ferrell</v>
      </c>
      <c r="E1535" t="str">
        <f>VLOOKUP(MID(B1535,FIND(":",B1535,FIND(":",B1535)+1)+1,1),Employee!$C$1:$D$1803,2)</f>
        <v>Female</v>
      </c>
      <c r="F1535">
        <f t="shared" si="300"/>
        <v>42</v>
      </c>
      <c r="G1535">
        <f t="shared" si="301"/>
        <v>40</v>
      </c>
      <c r="H1535" t="str">
        <f t="shared" si="303"/>
        <v>R9</v>
      </c>
      <c r="I1535" t="str">
        <f>VLOOKUP(V1535,Guide!$B$12:$C$18,2,0)</f>
        <v>SM</v>
      </c>
      <c r="J1535" s="12" t="str">
        <f t="shared" si="304"/>
        <v>C7</v>
      </c>
      <c r="K1535" s="12">
        <v>32234</v>
      </c>
      <c r="L1535" s="12" t="str">
        <f t="shared" si="305"/>
        <v>Millennial</v>
      </c>
      <c r="M1535">
        <f t="shared" ca="1" si="306"/>
        <v>36</v>
      </c>
      <c r="N1535" s="12">
        <v>42691</v>
      </c>
      <c r="O1535" s="14">
        <f t="shared" ca="1" si="307"/>
        <v>8</v>
      </c>
      <c r="P1535" s="13">
        <v>224625</v>
      </c>
      <c r="Q1535" s="13" t="str">
        <f t="shared" ca="1" si="308"/>
        <v>5 - 10 Year</v>
      </c>
      <c r="R1535" s="3" t="str">
        <f t="shared" ca="1" si="311"/>
        <v>10%</v>
      </c>
      <c r="S1535" s="13">
        <f t="shared" ca="1" si="309"/>
        <v>22462.5</v>
      </c>
      <c r="T1535" s="13">
        <f t="shared" ca="1" si="310"/>
        <v>202162.5</v>
      </c>
      <c r="U1535" t="str">
        <f>VLOOKUP(MID(B1535,G1535,F1535-G1535),Department!$A$1:$C$20,2,0)</f>
        <v xml:space="preserve">Presales </v>
      </c>
      <c r="V1535" t="str">
        <f>VLOOKUP(U1535,Department!$B$1:$C$20,2,0)</f>
        <v>Sales and Marketing</v>
      </c>
      <c r="W1535" t="str">
        <f>VLOOKUP(MID(B1535,FIND(":",B1535,F1535+1)+1,2),Employee!$G$1:$H$8,2,0)</f>
        <v>Argentina</v>
      </c>
    </row>
    <row r="1536" spans="1:23" x14ac:dyDescent="0.35">
      <c r="A1536" t="str">
        <f t="shared" si="299"/>
        <v>EMP-FN-R19-2018</v>
      </c>
      <c r="B1536" t="s">
        <v>1600</v>
      </c>
      <c r="C1536" t="str">
        <f t="shared" si="302"/>
        <v>N20051</v>
      </c>
      <c r="D1536" t="str">
        <f>VLOOKUP(C1536,Employee!$A$1:$B$1803,2,0)</f>
        <v>Shelton Blackburn</v>
      </c>
      <c r="E1536" t="str">
        <f>VLOOKUP(MID(B1536,FIND(":",B1536,FIND(":",B1536)+1)+1,1),Employee!$C$1:$D$1803,2)</f>
        <v>Male</v>
      </c>
      <c r="F1536">
        <f t="shared" si="300"/>
        <v>43</v>
      </c>
      <c r="G1536">
        <f t="shared" si="301"/>
        <v>40</v>
      </c>
      <c r="H1536" t="str">
        <f t="shared" si="303"/>
        <v>R19</v>
      </c>
      <c r="I1536" t="str">
        <f>VLOOKUP(V1536,Guide!$B$12:$C$18,2,0)</f>
        <v>FN</v>
      </c>
      <c r="J1536" s="12" t="str">
        <f t="shared" si="304"/>
        <v>C4</v>
      </c>
      <c r="K1536" s="12">
        <v>33477</v>
      </c>
      <c r="L1536" s="12" t="str">
        <f t="shared" si="305"/>
        <v>Millennial</v>
      </c>
      <c r="M1536">
        <f t="shared" ca="1" si="306"/>
        <v>33</v>
      </c>
      <c r="N1536" s="12">
        <v>43199</v>
      </c>
      <c r="O1536" s="14">
        <f t="shared" ca="1" si="307"/>
        <v>6</v>
      </c>
      <c r="P1536" s="13">
        <v>90447</v>
      </c>
      <c r="Q1536" s="13" t="str">
        <f t="shared" ca="1" si="308"/>
        <v>5 - 10 Year</v>
      </c>
      <c r="R1536" s="3" t="str">
        <f t="shared" ca="1" si="311"/>
        <v>10%</v>
      </c>
      <c r="S1536" s="13">
        <f t="shared" ca="1" si="309"/>
        <v>9044.7000000000007</v>
      </c>
      <c r="T1536" s="13">
        <f t="shared" ca="1" si="310"/>
        <v>81402.3</v>
      </c>
      <c r="U1536" t="str">
        <f>VLOOKUP(MID(B1536,G1536,F1536-G1536),Department!$A$1:$C$20,2,0)</f>
        <v>Accounting</v>
      </c>
      <c r="V1536" t="str">
        <f>VLOOKUP(U1536,Department!$B$1:$C$20,2,0)</f>
        <v>Finance</v>
      </c>
      <c r="W1536" t="str">
        <f>VLOOKUP(MID(B1536,FIND(":",B1536,F1536+1)+1,2),Employee!$G$1:$H$8,2,0)</f>
        <v>Australia</v>
      </c>
    </row>
    <row r="1537" spans="1:23" x14ac:dyDescent="0.35">
      <c r="A1537" t="str">
        <f t="shared" si="299"/>
        <v>EMP-ENG-R7-2016</v>
      </c>
      <c r="B1537" t="s">
        <v>1601</v>
      </c>
      <c r="C1537" t="str">
        <f t="shared" si="302"/>
        <v>N16841</v>
      </c>
      <c r="D1537" t="str">
        <f>VLOOKUP(C1537,Employee!$A$1:$B$1803,2,0)</f>
        <v>Thelma Beard</v>
      </c>
      <c r="E1537" t="str">
        <f>VLOOKUP(MID(B1537,FIND(":",B1537,FIND(":",B1537)+1)+1,1),Employee!$C$1:$D$1803,2)</f>
        <v>Female</v>
      </c>
      <c r="F1537">
        <f t="shared" si="300"/>
        <v>42</v>
      </c>
      <c r="G1537">
        <f t="shared" si="301"/>
        <v>40</v>
      </c>
      <c r="H1537" t="str">
        <f t="shared" si="303"/>
        <v>R7</v>
      </c>
      <c r="I1537" t="str">
        <f>VLOOKUP(V1537,Guide!$B$12:$C$18,2,0)</f>
        <v>ENG</v>
      </c>
      <c r="J1537" s="12" t="str">
        <f t="shared" si="304"/>
        <v>C3</v>
      </c>
      <c r="K1537" s="12">
        <v>30851</v>
      </c>
      <c r="L1537" s="12" t="str">
        <f t="shared" si="305"/>
        <v>Millennial</v>
      </c>
      <c r="M1537">
        <f t="shared" ca="1" si="306"/>
        <v>40</v>
      </c>
      <c r="N1537" s="12">
        <v>42667</v>
      </c>
      <c r="O1537" s="14">
        <f t="shared" ca="1" si="307"/>
        <v>8</v>
      </c>
      <c r="P1537" s="13">
        <v>99948</v>
      </c>
      <c r="Q1537" s="13" t="str">
        <f t="shared" ca="1" si="308"/>
        <v>5 - 10 Year</v>
      </c>
      <c r="R1537" s="3" t="str">
        <f t="shared" ca="1" si="311"/>
        <v>10%</v>
      </c>
      <c r="S1537" s="13">
        <f t="shared" ca="1" si="309"/>
        <v>9994.8000000000011</v>
      </c>
      <c r="T1537" s="13">
        <f t="shared" ca="1" si="310"/>
        <v>89953.2</v>
      </c>
      <c r="U1537" t="str">
        <f>VLOOKUP(MID(B1537,G1537,F1537-G1537),Department!$A$1:$C$20,2,0)</f>
        <v>AI Engineer</v>
      </c>
      <c r="V1537" t="str">
        <f>VLOOKUP(U1537,Department!$B$1:$C$20,2,0)</f>
        <v>Engineering and Data</v>
      </c>
      <c r="W1537" t="str">
        <f>VLOOKUP(MID(B1537,FIND(":",B1537,F1537+1)+1,2),Employee!$G$1:$H$8,2,0)</f>
        <v>United Kingdom</v>
      </c>
    </row>
    <row r="1538" spans="1:23" x14ac:dyDescent="0.35">
      <c r="A1538" t="str">
        <f t="shared" ref="A1538:A1601" si="312">CONCATENATE("EMP","-",I1538,"-",MID(B1538,G1538,F1538-G1538),"-",YEAR(N1538))</f>
        <v>EMP-OPR-R8-2016</v>
      </c>
      <c r="B1538" t="s">
        <v>1602</v>
      </c>
      <c r="C1538" t="str">
        <f t="shared" si="302"/>
        <v>N16914</v>
      </c>
      <c r="D1538" t="str">
        <f>VLOOKUP(C1538,Employee!$A$1:$B$1803,2,0)</f>
        <v>Cristobal Parks</v>
      </c>
      <c r="E1538" t="str">
        <f>VLOOKUP(MID(B1538,FIND(":",B1538,FIND(":",B1538)+1)+1,1),Employee!$C$1:$D$1803,2)</f>
        <v>Male</v>
      </c>
      <c r="F1538">
        <f t="shared" ref="F1538:F1601" si="313">FIND(",",B1538,G1538+1)</f>
        <v>42</v>
      </c>
      <c r="G1538">
        <f t="shared" ref="G1538:G1601" si="314">FIND(":",B1538,FIND(":",B1538,FIND(":",B1538)+1)+1)+1</f>
        <v>40</v>
      </c>
      <c r="H1538" t="str">
        <f t="shared" si="303"/>
        <v>R8</v>
      </c>
      <c r="I1538" t="str">
        <f>VLOOKUP(V1538,Guide!$B$12:$C$18,2,0)</f>
        <v>OPR</v>
      </c>
      <c r="J1538" s="12" t="str">
        <f t="shared" si="304"/>
        <v>C5</v>
      </c>
      <c r="K1538" s="12">
        <v>31907</v>
      </c>
      <c r="L1538" s="12" t="str">
        <f t="shared" si="305"/>
        <v>Millennial</v>
      </c>
      <c r="M1538">
        <f t="shared" ca="1" si="306"/>
        <v>37</v>
      </c>
      <c r="N1538" s="12">
        <v>42688</v>
      </c>
      <c r="O1538" s="14">
        <f t="shared" ca="1" si="307"/>
        <v>8</v>
      </c>
      <c r="P1538" s="13">
        <v>109721</v>
      </c>
      <c r="Q1538" s="13" t="str">
        <f t="shared" ca="1" si="308"/>
        <v>5 - 10 Year</v>
      </c>
      <c r="R1538" s="3" t="str">
        <f t="shared" ca="1" si="311"/>
        <v>10%</v>
      </c>
      <c r="S1538" s="13">
        <f t="shared" ca="1" si="309"/>
        <v>10972.1</v>
      </c>
      <c r="T1538" s="13">
        <f t="shared" ca="1" si="310"/>
        <v>98748.9</v>
      </c>
      <c r="U1538" t="str">
        <f>VLOOKUP(MID(B1538,G1538,F1538-G1538),Department!$A$1:$C$20,2,0)</f>
        <v>DevOps Engineer</v>
      </c>
      <c r="V1538" t="str">
        <f>VLOOKUP(U1538,Department!$B$1:$C$20,2,0)</f>
        <v>Operation</v>
      </c>
      <c r="W1538" t="str">
        <f>VLOOKUP(MID(B1538,FIND(":",B1538,F1538+1)+1,2),Employee!$G$1:$H$8,2,0)</f>
        <v>Germany</v>
      </c>
    </row>
    <row r="1539" spans="1:23" x14ac:dyDescent="0.35">
      <c r="A1539" t="str">
        <f t="shared" si="312"/>
        <v>EMP-HR-R18-2018</v>
      </c>
      <c r="B1539" t="s">
        <v>1603</v>
      </c>
      <c r="C1539" t="str">
        <f t="shared" ref="C1539:C1602" si="315">MID(B1539,FIND(":",B1539)+1,FIND(",",B1539)-(FIND(":",B1539)+1))</f>
        <v>N20254</v>
      </c>
      <c r="D1539" t="str">
        <f>VLOOKUP(C1539,Employee!$A$1:$B$1803,2,0)</f>
        <v>Erich Santos</v>
      </c>
      <c r="E1539" t="str">
        <f>VLOOKUP(MID(B1539,FIND(":",B1539,FIND(":",B1539)+1)+1,1),Employee!$C$1:$D$1803,2)</f>
        <v>Male</v>
      </c>
      <c r="F1539">
        <f t="shared" si="313"/>
        <v>43</v>
      </c>
      <c r="G1539">
        <f t="shared" si="314"/>
        <v>40</v>
      </c>
      <c r="H1539" t="str">
        <f t="shared" ref="H1539:H1602" si="316">MID(B1539,G1539,F1539-G1539)</f>
        <v>R18</v>
      </c>
      <c r="I1539" t="str">
        <f>VLOOKUP(V1539,Guide!$B$12:$C$18,2,0)</f>
        <v>HR</v>
      </c>
      <c r="J1539" s="12" t="str">
        <f t="shared" ref="J1539:J1602" si="317">MID(B1539,FIND(":",B1539,F1539+1)+1,2)</f>
        <v>C2</v>
      </c>
      <c r="K1539" s="12">
        <v>34463</v>
      </c>
      <c r="L1539" s="12" t="str">
        <f t="shared" ref="L1539:L1602" si="318">IF(YEAR(K1539)&gt;=2013, "Gen Alpha", IF(YEAR(K1539)&gt;=1997, "Gen Z", IF(YEAR(K1539)&gt;=1981, "Millennial", IF(YEAR(K1539)&gt;=1965, "Gen X", IF(YEAR(K1539)&gt;=1946, "Baby Boomer", "Sebelum Baby Boomer")))))</f>
        <v>Millennial</v>
      </c>
      <c r="M1539">
        <f t="shared" ref="M1539:M1602" ca="1" si="319">ROUNDDOWN(YEARFRAC(K1539,TODAY()),0)</f>
        <v>30</v>
      </c>
      <c r="N1539" s="12">
        <v>43241</v>
      </c>
      <c r="O1539" s="14">
        <f t="shared" ref="O1539:O1602" ca="1" si="320">ROUNDDOWN(YEARFRAC(N1539,TODAY()),0)</f>
        <v>6</v>
      </c>
      <c r="P1539" s="13">
        <v>135942</v>
      </c>
      <c r="Q1539" s="13" t="str">
        <f t="shared" ref="Q1539:Q1602" ca="1" si="321">_xlfn.IFS(R1539="10%","5 - 10 Year",R1539="15%","11 - 15 Year",R1539="20%","16 - 20 Year")</f>
        <v>5 - 10 Year</v>
      </c>
      <c r="R1539" s="3" t="str">
        <f t="shared" ca="1" si="311"/>
        <v>10%</v>
      </c>
      <c r="S1539" s="13">
        <f t="shared" ref="S1539:S1602" ca="1" si="322">P1539*R1539</f>
        <v>13594.2</v>
      </c>
      <c r="T1539" s="13">
        <f t="shared" ref="T1539:T1602" ca="1" si="323">P1539-S1539</f>
        <v>122347.8</v>
      </c>
      <c r="U1539" t="str">
        <f>VLOOKUP(MID(B1539,G1539,F1539-G1539),Department!$A$1:$C$20,2,0)</f>
        <v>HR</v>
      </c>
      <c r="V1539" t="str">
        <f>VLOOKUP(U1539,Department!$B$1:$C$20,2,0)</f>
        <v>HR</v>
      </c>
      <c r="W1539" t="str">
        <f>VLOOKUP(MID(B1539,FIND(":",B1539,F1539+1)+1,2),Employee!$G$1:$H$8,2,0)</f>
        <v>Canada</v>
      </c>
    </row>
    <row r="1540" spans="1:23" x14ac:dyDescent="0.35">
      <c r="A1540" t="str">
        <f t="shared" si="312"/>
        <v>EMP-ENG-R4-2018</v>
      </c>
      <c r="B1540" t="s">
        <v>1604</v>
      </c>
      <c r="C1540" t="str">
        <f t="shared" si="315"/>
        <v>N19940</v>
      </c>
      <c r="D1540" t="str">
        <f>VLOOKUP(C1540,Employee!$A$1:$B$1803,2,0)</f>
        <v>Monty Dixon</v>
      </c>
      <c r="E1540" t="str">
        <f>VLOOKUP(MID(B1540,FIND(":",B1540,FIND(":",B1540)+1)+1,1),Employee!$C$1:$D$1803,2)</f>
        <v>Male</v>
      </c>
      <c r="F1540">
        <f t="shared" si="313"/>
        <v>42</v>
      </c>
      <c r="G1540">
        <f t="shared" si="314"/>
        <v>40</v>
      </c>
      <c r="H1540" t="str">
        <f t="shared" si="316"/>
        <v>R4</v>
      </c>
      <c r="I1540" t="str">
        <f>VLOOKUP(V1540,Guide!$B$12:$C$18,2,0)</f>
        <v>ENG</v>
      </c>
      <c r="J1540" s="12" t="str">
        <f t="shared" si="317"/>
        <v>C2</v>
      </c>
      <c r="K1540" s="12">
        <v>33829</v>
      </c>
      <c r="L1540" s="12" t="str">
        <f t="shared" si="318"/>
        <v>Millennial</v>
      </c>
      <c r="M1540">
        <f t="shared" ca="1" si="319"/>
        <v>32</v>
      </c>
      <c r="N1540" s="12">
        <v>43164</v>
      </c>
      <c r="O1540" s="14">
        <f t="shared" ca="1" si="320"/>
        <v>6</v>
      </c>
      <c r="P1540" s="13">
        <v>79689</v>
      </c>
      <c r="Q1540" s="13" t="str">
        <f t="shared" ca="1" si="321"/>
        <v>5 - 10 Year</v>
      </c>
      <c r="R1540" s="3" t="str">
        <f t="shared" ref="R1540:R1603" ca="1" si="324">_xlfn.IFS(AND(O1540&gt;=5,O1540&lt;=10),"10%",AND(O1540&gt;=11,O1540&lt;=15),"15%",AND(O1540&gt;=16,O1540&lt;=20),"20%")</f>
        <v>10%</v>
      </c>
      <c r="S1540" s="13">
        <f t="shared" ca="1" si="322"/>
        <v>7968.9000000000005</v>
      </c>
      <c r="T1540" s="13">
        <f t="shared" ca="1" si="323"/>
        <v>71720.100000000006</v>
      </c>
      <c r="U1540" t="str">
        <f>VLOOKUP(MID(B1540,G1540,F1540-G1540),Department!$A$1:$C$20,2,0)</f>
        <v>FrontEnd Developer</v>
      </c>
      <c r="V1540" t="str">
        <f>VLOOKUP(U1540,Department!$B$1:$C$20,2,0)</f>
        <v>Engineering and Data</v>
      </c>
      <c r="W1540" t="str">
        <f>VLOOKUP(MID(B1540,FIND(":",B1540,F1540+1)+1,2),Employee!$G$1:$H$8,2,0)</f>
        <v>Canada</v>
      </c>
    </row>
    <row r="1541" spans="1:23" x14ac:dyDescent="0.35">
      <c r="A1541" t="str">
        <f t="shared" si="312"/>
        <v>EMP-ENG-R13-2019</v>
      </c>
      <c r="B1541" t="s">
        <v>1605</v>
      </c>
      <c r="C1541" t="str">
        <f t="shared" si="315"/>
        <v>N21851</v>
      </c>
      <c r="D1541" t="str">
        <f>VLOOKUP(C1541,Employee!$A$1:$B$1803,2,0)</f>
        <v>Antione Vaughan</v>
      </c>
      <c r="E1541" t="str">
        <f>VLOOKUP(MID(B1541,FIND(":",B1541,FIND(":",B1541)+1)+1,1),Employee!$C$1:$D$1803,2)</f>
        <v>Male</v>
      </c>
      <c r="F1541">
        <f t="shared" si="313"/>
        <v>43</v>
      </c>
      <c r="G1541">
        <f t="shared" si="314"/>
        <v>40</v>
      </c>
      <c r="H1541" t="str">
        <f t="shared" si="316"/>
        <v>R13</v>
      </c>
      <c r="I1541" t="str">
        <f>VLOOKUP(V1541,Guide!$B$12:$C$18,2,0)</f>
        <v>ENG</v>
      </c>
      <c r="J1541" s="12" t="str">
        <f t="shared" si="317"/>
        <v>C3</v>
      </c>
      <c r="K1541" s="12">
        <v>34643</v>
      </c>
      <c r="L1541" s="12" t="str">
        <f t="shared" si="318"/>
        <v>Millennial</v>
      </c>
      <c r="M1541">
        <f t="shared" ca="1" si="319"/>
        <v>30</v>
      </c>
      <c r="N1541" s="12">
        <v>43601</v>
      </c>
      <c r="O1541" s="14">
        <f t="shared" ca="1" si="320"/>
        <v>5</v>
      </c>
      <c r="P1541" s="13">
        <v>76367</v>
      </c>
      <c r="Q1541" s="13" t="str">
        <f t="shared" ca="1" si="321"/>
        <v>5 - 10 Year</v>
      </c>
      <c r="R1541" s="3" t="str">
        <f t="shared" ca="1" si="324"/>
        <v>10%</v>
      </c>
      <c r="S1541" s="13">
        <f t="shared" ca="1" si="322"/>
        <v>7636.7000000000007</v>
      </c>
      <c r="T1541" s="13">
        <f t="shared" ca="1" si="323"/>
        <v>68730.3</v>
      </c>
      <c r="U1541" t="str">
        <f>VLOOKUP(MID(B1541,G1541,F1541-G1541),Department!$A$1:$C$20,2,0)</f>
        <v>Data Engineer</v>
      </c>
      <c r="V1541" t="str">
        <f>VLOOKUP(U1541,Department!$B$1:$C$20,2,0)</f>
        <v>Engineering and Data</v>
      </c>
      <c r="W1541" t="str">
        <f>VLOOKUP(MID(B1541,FIND(":",B1541,F1541+1)+1,2),Employee!$G$1:$H$8,2,0)</f>
        <v>United Kingdom</v>
      </c>
    </row>
    <row r="1542" spans="1:23" x14ac:dyDescent="0.35">
      <c r="A1542" t="str">
        <f t="shared" si="312"/>
        <v>EMP-OPR-R11-2019</v>
      </c>
      <c r="B1542" t="s">
        <v>1606</v>
      </c>
      <c r="C1542" t="str">
        <f t="shared" si="315"/>
        <v>N21971</v>
      </c>
      <c r="D1542" t="str">
        <f>VLOOKUP(C1542,Employee!$A$1:$B$1803,2,0)</f>
        <v>Tamera Boyd</v>
      </c>
      <c r="E1542" t="str">
        <f>VLOOKUP(MID(B1542,FIND(":",B1542,FIND(":",B1542)+1)+1,1),Employee!$C$1:$D$1803,2)</f>
        <v>Female</v>
      </c>
      <c r="F1542">
        <f t="shared" si="313"/>
        <v>43</v>
      </c>
      <c r="G1542">
        <f t="shared" si="314"/>
        <v>40</v>
      </c>
      <c r="H1542" t="str">
        <f t="shared" si="316"/>
        <v>R11</v>
      </c>
      <c r="I1542" t="str">
        <f>VLOOKUP(V1542,Guide!$B$12:$C$18,2,0)</f>
        <v>OPR</v>
      </c>
      <c r="J1542" s="12" t="str">
        <f t="shared" si="317"/>
        <v>C2</v>
      </c>
      <c r="K1542" s="12">
        <v>33392</v>
      </c>
      <c r="L1542" s="12" t="str">
        <f t="shared" si="318"/>
        <v>Millennial</v>
      </c>
      <c r="M1542">
        <f t="shared" ca="1" si="319"/>
        <v>33</v>
      </c>
      <c r="N1542" s="12">
        <v>43622</v>
      </c>
      <c r="O1542" s="14">
        <f t="shared" ca="1" si="320"/>
        <v>5</v>
      </c>
      <c r="P1542" s="13">
        <v>173667</v>
      </c>
      <c r="Q1542" s="13" t="str">
        <f t="shared" ca="1" si="321"/>
        <v>5 - 10 Year</v>
      </c>
      <c r="R1542" s="3" t="str">
        <f t="shared" ca="1" si="324"/>
        <v>10%</v>
      </c>
      <c r="S1542" s="13">
        <f t="shared" ca="1" si="322"/>
        <v>17366.7</v>
      </c>
      <c r="T1542" s="13">
        <f t="shared" ca="1" si="323"/>
        <v>156300.29999999999</v>
      </c>
      <c r="U1542" t="str">
        <f>VLOOKUP(MID(B1542,G1542,F1542-G1542),Department!$A$1:$C$20,2,0)</f>
        <v>Technical Support</v>
      </c>
      <c r="V1542" t="str">
        <f>VLOOKUP(U1542,Department!$B$1:$C$20,2,0)</f>
        <v>Operation</v>
      </c>
      <c r="W1542" t="str">
        <f>VLOOKUP(MID(B1542,FIND(":",B1542,F1542+1)+1,2),Employee!$G$1:$H$8,2,0)</f>
        <v>Canada</v>
      </c>
    </row>
    <row r="1543" spans="1:23" x14ac:dyDescent="0.35">
      <c r="A1543" t="str">
        <f t="shared" si="312"/>
        <v>EMP-PM-R14-2019</v>
      </c>
      <c r="B1543" t="s">
        <v>1607</v>
      </c>
      <c r="C1543" t="str">
        <f t="shared" si="315"/>
        <v>N22434</v>
      </c>
      <c r="D1543" t="str">
        <f>VLOOKUP(C1543,Employee!$A$1:$B$1803,2,0)</f>
        <v>Gabrielle Moore</v>
      </c>
      <c r="E1543" t="str">
        <f>VLOOKUP(MID(B1543,FIND(":",B1543,FIND(":",B1543)+1)+1,1),Employee!$C$1:$D$1803,2)</f>
        <v>Female</v>
      </c>
      <c r="F1543">
        <f t="shared" si="313"/>
        <v>43</v>
      </c>
      <c r="G1543">
        <f t="shared" si="314"/>
        <v>40</v>
      </c>
      <c r="H1543" t="str">
        <f t="shared" si="316"/>
        <v>R14</v>
      </c>
      <c r="I1543" t="str">
        <f>VLOOKUP(V1543,Guide!$B$12:$C$18,2,0)</f>
        <v>PM</v>
      </c>
      <c r="J1543" s="12" t="str">
        <f t="shared" si="317"/>
        <v>C2</v>
      </c>
      <c r="K1543" s="12">
        <v>34722</v>
      </c>
      <c r="L1543" s="12" t="str">
        <f t="shared" si="318"/>
        <v>Millennial</v>
      </c>
      <c r="M1543">
        <f t="shared" ca="1" si="319"/>
        <v>30</v>
      </c>
      <c r="N1543" s="12">
        <v>43713</v>
      </c>
      <c r="O1543" s="14">
        <f t="shared" ca="1" si="320"/>
        <v>5</v>
      </c>
      <c r="P1543" s="13">
        <v>86283</v>
      </c>
      <c r="Q1543" s="13" t="str">
        <f t="shared" ca="1" si="321"/>
        <v>5 - 10 Year</v>
      </c>
      <c r="R1543" s="3" t="str">
        <f t="shared" ca="1" si="324"/>
        <v>10%</v>
      </c>
      <c r="S1543" s="13">
        <f t="shared" ca="1" si="322"/>
        <v>8628.3000000000011</v>
      </c>
      <c r="T1543" s="13">
        <f t="shared" ca="1" si="323"/>
        <v>77654.7</v>
      </c>
      <c r="U1543" t="str">
        <f>VLOOKUP(MID(B1543,G1543,F1543-G1543),Department!$A$1:$C$20,2,0)</f>
        <v>SEO Specialist</v>
      </c>
      <c r="V1543" t="str">
        <f>VLOOKUP(U1543,Department!$B$1:$C$20,2,0)</f>
        <v>Product Management</v>
      </c>
      <c r="W1543" t="str">
        <f>VLOOKUP(MID(B1543,FIND(":",B1543,F1543+1)+1,2),Employee!$G$1:$H$8,2,0)</f>
        <v>Canada</v>
      </c>
    </row>
    <row r="1544" spans="1:23" x14ac:dyDescent="0.35">
      <c r="A1544" t="str">
        <f t="shared" si="312"/>
        <v>EMP-ENG-R13-2018</v>
      </c>
      <c r="B1544" t="s">
        <v>1608</v>
      </c>
      <c r="C1544" t="str">
        <f t="shared" si="315"/>
        <v>N20638</v>
      </c>
      <c r="D1544" t="str">
        <f>VLOOKUP(C1544,Employee!$A$1:$B$1803,2,0)</f>
        <v>Eddie Morrow</v>
      </c>
      <c r="E1544" t="str">
        <f>VLOOKUP(MID(B1544,FIND(":",B1544,FIND(":",B1544)+1)+1,1),Employee!$C$1:$D$1803,2)</f>
        <v>Female</v>
      </c>
      <c r="F1544">
        <f t="shared" si="313"/>
        <v>43</v>
      </c>
      <c r="G1544">
        <f t="shared" si="314"/>
        <v>40</v>
      </c>
      <c r="H1544" t="str">
        <f t="shared" si="316"/>
        <v>R13</v>
      </c>
      <c r="I1544" t="str">
        <f>VLOOKUP(V1544,Guide!$B$12:$C$18,2,0)</f>
        <v>ENG</v>
      </c>
      <c r="J1544" s="12" t="str">
        <f t="shared" si="317"/>
        <v>C1</v>
      </c>
      <c r="K1544" s="12">
        <v>33935</v>
      </c>
      <c r="L1544" s="12" t="str">
        <f t="shared" si="318"/>
        <v>Millennial</v>
      </c>
      <c r="M1544">
        <f t="shared" ca="1" si="319"/>
        <v>32</v>
      </c>
      <c r="N1544" s="12">
        <v>43314</v>
      </c>
      <c r="O1544" s="14">
        <f t="shared" ca="1" si="320"/>
        <v>6</v>
      </c>
      <c r="P1544" s="13">
        <v>115117</v>
      </c>
      <c r="Q1544" s="13" t="str">
        <f t="shared" ca="1" si="321"/>
        <v>5 - 10 Year</v>
      </c>
      <c r="R1544" s="3" t="str">
        <f t="shared" ca="1" si="324"/>
        <v>10%</v>
      </c>
      <c r="S1544" s="13">
        <f t="shared" ca="1" si="322"/>
        <v>11511.7</v>
      </c>
      <c r="T1544" s="13">
        <f t="shared" ca="1" si="323"/>
        <v>103605.3</v>
      </c>
      <c r="U1544" t="str">
        <f>VLOOKUP(MID(B1544,G1544,F1544-G1544),Department!$A$1:$C$20,2,0)</f>
        <v>Data Engineer</v>
      </c>
      <c r="V1544" t="str">
        <f>VLOOKUP(U1544,Department!$B$1:$C$20,2,0)</f>
        <v>Engineering and Data</v>
      </c>
      <c r="W1544" t="str">
        <f>VLOOKUP(MID(B1544,FIND(":",B1544,F1544+1)+1,2),Employee!$G$1:$H$8,2,0)</f>
        <v>United States Of America</v>
      </c>
    </row>
    <row r="1545" spans="1:23" x14ac:dyDescent="0.35">
      <c r="A1545" t="str">
        <f t="shared" si="312"/>
        <v>EMP-ENG-R13-2018</v>
      </c>
      <c r="B1545" t="s">
        <v>1609</v>
      </c>
      <c r="C1545" t="str">
        <f t="shared" si="315"/>
        <v>N16861</v>
      </c>
      <c r="D1545" t="str">
        <f>VLOOKUP(C1545,Employee!$A$1:$B$1803,2,0)</f>
        <v>Ernest Mahoney</v>
      </c>
      <c r="E1545" t="str">
        <f>VLOOKUP(MID(B1545,FIND(":",B1545,FIND(":",B1545)+1)+1,1),Employee!$C$1:$D$1803,2)</f>
        <v>Male</v>
      </c>
      <c r="F1545">
        <f t="shared" si="313"/>
        <v>43</v>
      </c>
      <c r="G1545">
        <f t="shared" si="314"/>
        <v>40</v>
      </c>
      <c r="H1545" t="str">
        <f t="shared" si="316"/>
        <v>R13</v>
      </c>
      <c r="I1545" t="str">
        <f>VLOOKUP(V1545,Guide!$B$12:$C$18,2,0)</f>
        <v>ENG</v>
      </c>
      <c r="J1545" s="12" t="str">
        <f t="shared" si="317"/>
        <v>C4</v>
      </c>
      <c r="K1545" s="12">
        <v>32608</v>
      </c>
      <c r="L1545" s="12" t="str">
        <f t="shared" si="318"/>
        <v>Millennial</v>
      </c>
      <c r="M1545">
        <f t="shared" ca="1" si="319"/>
        <v>35</v>
      </c>
      <c r="N1545" s="12">
        <v>43199</v>
      </c>
      <c r="O1545" s="14">
        <f t="shared" ca="1" si="320"/>
        <v>6</v>
      </c>
      <c r="P1545" s="13">
        <v>112235</v>
      </c>
      <c r="Q1545" s="13" t="str">
        <f t="shared" ca="1" si="321"/>
        <v>5 - 10 Year</v>
      </c>
      <c r="R1545" s="3" t="str">
        <f t="shared" ca="1" si="324"/>
        <v>10%</v>
      </c>
      <c r="S1545" s="13">
        <f t="shared" ca="1" si="322"/>
        <v>11223.5</v>
      </c>
      <c r="T1545" s="13">
        <f t="shared" ca="1" si="323"/>
        <v>101011.5</v>
      </c>
      <c r="U1545" t="str">
        <f>VLOOKUP(MID(B1545,G1545,F1545-G1545),Department!$A$1:$C$20,2,0)</f>
        <v>Data Engineer</v>
      </c>
      <c r="V1545" t="str">
        <f>VLOOKUP(U1545,Department!$B$1:$C$20,2,0)</f>
        <v>Engineering and Data</v>
      </c>
      <c r="W1545" t="str">
        <f>VLOOKUP(MID(B1545,FIND(":",B1545,F1545+1)+1,2),Employee!$G$1:$H$8,2,0)</f>
        <v>Australia</v>
      </c>
    </row>
    <row r="1546" spans="1:23" x14ac:dyDescent="0.35">
      <c r="A1546" t="str">
        <f t="shared" si="312"/>
        <v>EMP-ENG-R12-2019</v>
      </c>
      <c r="B1546" t="s">
        <v>1610</v>
      </c>
      <c r="C1546" t="str">
        <f t="shared" si="315"/>
        <v>N21495</v>
      </c>
      <c r="D1546" t="str">
        <f>VLOOKUP(C1546,Employee!$A$1:$B$1803,2,0)</f>
        <v>Aurelia Phillips</v>
      </c>
      <c r="E1546" t="str">
        <f>VLOOKUP(MID(B1546,FIND(":",B1546,FIND(":",B1546)+1)+1,1),Employee!$C$1:$D$1803,2)</f>
        <v>Female</v>
      </c>
      <c r="F1546">
        <f t="shared" si="313"/>
        <v>43</v>
      </c>
      <c r="G1546">
        <f t="shared" si="314"/>
        <v>40</v>
      </c>
      <c r="H1546" t="str">
        <f t="shared" si="316"/>
        <v>R12</v>
      </c>
      <c r="I1546" t="str">
        <f>VLOOKUP(V1546,Guide!$B$12:$C$18,2,0)</f>
        <v>ENG</v>
      </c>
      <c r="J1546" s="12" t="str">
        <f t="shared" si="317"/>
        <v>C5</v>
      </c>
      <c r="K1546" s="12">
        <v>33418</v>
      </c>
      <c r="L1546" s="12" t="str">
        <f t="shared" si="318"/>
        <v>Millennial</v>
      </c>
      <c r="M1546">
        <f t="shared" ca="1" si="319"/>
        <v>33</v>
      </c>
      <c r="N1546" s="12">
        <v>43507</v>
      </c>
      <c r="O1546" s="14">
        <f t="shared" ca="1" si="320"/>
        <v>6</v>
      </c>
      <c r="P1546" s="13">
        <v>94576</v>
      </c>
      <c r="Q1546" s="13" t="str">
        <f t="shared" ca="1" si="321"/>
        <v>5 - 10 Year</v>
      </c>
      <c r="R1546" s="3" t="str">
        <f t="shared" ca="1" si="324"/>
        <v>10%</v>
      </c>
      <c r="S1546" s="13">
        <f t="shared" ca="1" si="322"/>
        <v>9457.6</v>
      </c>
      <c r="T1546" s="13">
        <f t="shared" ca="1" si="323"/>
        <v>85118.399999999994</v>
      </c>
      <c r="U1546" t="str">
        <f>VLOOKUP(MID(B1546,G1546,F1546-G1546),Department!$A$1:$C$20,2,0)</f>
        <v>Data Analyst</v>
      </c>
      <c r="V1546" t="str">
        <f>VLOOKUP(U1546,Department!$B$1:$C$20,2,0)</f>
        <v>Engineering and Data</v>
      </c>
      <c r="W1546" t="str">
        <f>VLOOKUP(MID(B1546,FIND(":",B1546,F1546+1)+1,2),Employee!$G$1:$H$8,2,0)</f>
        <v>Germany</v>
      </c>
    </row>
    <row r="1547" spans="1:23" x14ac:dyDescent="0.35">
      <c r="A1547" t="str">
        <f t="shared" si="312"/>
        <v>EMP-OPR-R16-2017</v>
      </c>
      <c r="B1547" t="s">
        <v>1611</v>
      </c>
      <c r="C1547" t="str">
        <f t="shared" si="315"/>
        <v>N17667</v>
      </c>
      <c r="D1547" t="str">
        <f>VLOOKUP(C1547,Employee!$A$1:$B$1803,2,0)</f>
        <v>Belinda Moran</v>
      </c>
      <c r="E1547" t="str">
        <f>VLOOKUP(MID(B1547,FIND(":",B1547,FIND(":",B1547)+1)+1,1),Employee!$C$1:$D$1803,2)</f>
        <v>Female</v>
      </c>
      <c r="F1547">
        <f t="shared" si="313"/>
        <v>43</v>
      </c>
      <c r="G1547">
        <f t="shared" si="314"/>
        <v>40</v>
      </c>
      <c r="H1547" t="str">
        <f t="shared" si="316"/>
        <v>R16</v>
      </c>
      <c r="I1547" t="str">
        <f>VLOOKUP(V1547,Guide!$B$12:$C$18,2,0)</f>
        <v>OPR</v>
      </c>
      <c r="J1547" s="12" t="str">
        <f t="shared" si="317"/>
        <v>C5</v>
      </c>
      <c r="K1547" s="12">
        <v>34841</v>
      </c>
      <c r="L1547" s="12" t="str">
        <f t="shared" si="318"/>
        <v>Millennial</v>
      </c>
      <c r="M1547">
        <f t="shared" ca="1" si="319"/>
        <v>29</v>
      </c>
      <c r="N1547" s="12">
        <v>42817</v>
      </c>
      <c r="O1547" s="14">
        <f t="shared" ca="1" si="320"/>
        <v>7</v>
      </c>
      <c r="P1547" s="13">
        <v>97572</v>
      </c>
      <c r="Q1547" s="13" t="str">
        <f t="shared" ca="1" si="321"/>
        <v>5 - 10 Year</v>
      </c>
      <c r="R1547" s="3" t="str">
        <f t="shared" ca="1" si="324"/>
        <v>10%</v>
      </c>
      <c r="S1547" s="13">
        <f t="shared" ca="1" si="322"/>
        <v>9757.2000000000007</v>
      </c>
      <c r="T1547" s="13">
        <f t="shared" ca="1" si="323"/>
        <v>87814.8</v>
      </c>
      <c r="U1547" t="str">
        <f>VLOOKUP(MID(B1547,G1547,F1547-G1547),Department!$A$1:$C$20,2,0)</f>
        <v>IT Support</v>
      </c>
      <c r="V1547" t="str">
        <f>VLOOKUP(U1547,Department!$B$1:$C$20,2,0)</f>
        <v>Operation</v>
      </c>
      <c r="W1547" t="str">
        <f>VLOOKUP(MID(B1547,FIND(":",B1547,F1547+1)+1,2),Employee!$G$1:$H$8,2,0)</f>
        <v>Germany</v>
      </c>
    </row>
    <row r="1548" spans="1:23" x14ac:dyDescent="0.35">
      <c r="A1548" t="str">
        <f t="shared" si="312"/>
        <v>EMP-ENG-R12-2019</v>
      </c>
      <c r="B1548" t="s">
        <v>1612</v>
      </c>
      <c r="C1548" t="str">
        <f t="shared" si="315"/>
        <v>N21814</v>
      </c>
      <c r="D1548" t="str">
        <f>VLOOKUP(C1548,Employee!$A$1:$B$1803,2,0)</f>
        <v>Mel Miles</v>
      </c>
      <c r="E1548" t="str">
        <f>VLOOKUP(MID(B1548,FIND(":",B1548,FIND(":",B1548)+1)+1,1),Employee!$C$1:$D$1803,2)</f>
        <v>Male</v>
      </c>
      <c r="F1548">
        <f t="shared" si="313"/>
        <v>43</v>
      </c>
      <c r="G1548">
        <f t="shared" si="314"/>
        <v>40</v>
      </c>
      <c r="H1548" t="str">
        <f t="shared" si="316"/>
        <v>R12</v>
      </c>
      <c r="I1548" t="str">
        <f>VLOOKUP(V1548,Guide!$B$12:$C$18,2,0)</f>
        <v>ENG</v>
      </c>
      <c r="J1548" s="12" t="str">
        <f t="shared" si="317"/>
        <v>C4</v>
      </c>
      <c r="K1548" s="12">
        <v>34676</v>
      </c>
      <c r="L1548" s="12" t="str">
        <f t="shared" si="318"/>
        <v>Millennial</v>
      </c>
      <c r="M1548">
        <f t="shared" ca="1" si="319"/>
        <v>30</v>
      </c>
      <c r="N1548" s="12">
        <v>43598</v>
      </c>
      <c r="O1548" s="14">
        <f t="shared" ca="1" si="320"/>
        <v>5</v>
      </c>
      <c r="P1548" s="13">
        <v>106272</v>
      </c>
      <c r="Q1548" s="13" t="str">
        <f t="shared" ca="1" si="321"/>
        <v>5 - 10 Year</v>
      </c>
      <c r="R1548" s="3" t="str">
        <f t="shared" ca="1" si="324"/>
        <v>10%</v>
      </c>
      <c r="S1548" s="13">
        <f t="shared" ca="1" si="322"/>
        <v>10627.2</v>
      </c>
      <c r="T1548" s="13">
        <f t="shared" ca="1" si="323"/>
        <v>95644.800000000003</v>
      </c>
      <c r="U1548" t="str">
        <f>VLOOKUP(MID(B1548,G1548,F1548-G1548),Department!$A$1:$C$20,2,0)</f>
        <v>Data Analyst</v>
      </c>
      <c r="V1548" t="str">
        <f>VLOOKUP(U1548,Department!$B$1:$C$20,2,0)</f>
        <v>Engineering and Data</v>
      </c>
      <c r="W1548" t="str">
        <f>VLOOKUP(MID(B1548,FIND(":",B1548,F1548+1)+1,2),Employee!$G$1:$H$8,2,0)</f>
        <v>Australia</v>
      </c>
    </row>
    <row r="1549" spans="1:23" x14ac:dyDescent="0.35">
      <c r="A1549" t="str">
        <f t="shared" si="312"/>
        <v>EMP-OPR-R11-2019</v>
      </c>
      <c r="B1549" t="s">
        <v>1613</v>
      </c>
      <c r="C1549" t="str">
        <f t="shared" si="315"/>
        <v>N21773</v>
      </c>
      <c r="D1549" t="str">
        <f>VLOOKUP(C1549,Employee!$A$1:$B$1803,2,0)</f>
        <v>Aline Kirk</v>
      </c>
      <c r="E1549" t="str">
        <f>VLOOKUP(MID(B1549,FIND(":",B1549,FIND(":",B1549)+1)+1,1),Employee!$C$1:$D$1803,2)</f>
        <v>Female</v>
      </c>
      <c r="F1549">
        <f t="shared" si="313"/>
        <v>43</v>
      </c>
      <c r="G1549">
        <f t="shared" si="314"/>
        <v>40</v>
      </c>
      <c r="H1549" t="str">
        <f t="shared" si="316"/>
        <v>R11</v>
      </c>
      <c r="I1549" t="str">
        <f>VLOOKUP(V1549,Guide!$B$12:$C$18,2,0)</f>
        <v>OPR</v>
      </c>
      <c r="J1549" s="12" t="str">
        <f t="shared" si="317"/>
        <v>C7</v>
      </c>
      <c r="K1549" s="12">
        <v>34347</v>
      </c>
      <c r="L1549" s="12" t="str">
        <f t="shared" si="318"/>
        <v>Millennial</v>
      </c>
      <c r="M1549">
        <f t="shared" ca="1" si="319"/>
        <v>31</v>
      </c>
      <c r="N1549" s="12">
        <v>43587</v>
      </c>
      <c r="O1549" s="14">
        <f t="shared" ca="1" si="320"/>
        <v>5</v>
      </c>
      <c r="P1549" s="13">
        <v>93100</v>
      </c>
      <c r="Q1549" s="13" t="str">
        <f t="shared" ca="1" si="321"/>
        <v>5 - 10 Year</v>
      </c>
      <c r="R1549" s="3" t="str">
        <f t="shared" ca="1" si="324"/>
        <v>10%</v>
      </c>
      <c r="S1549" s="13">
        <f t="shared" ca="1" si="322"/>
        <v>9310</v>
      </c>
      <c r="T1549" s="13">
        <f t="shared" ca="1" si="323"/>
        <v>83790</v>
      </c>
      <c r="U1549" t="str">
        <f>VLOOKUP(MID(B1549,G1549,F1549-G1549),Department!$A$1:$C$20,2,0)</f>
        <v>Technical Support</v>
      </c>
      <c r="V1549" t="str">
        <f>VLOOKUP(U1549,Department!$B$1:$C$20,2,0)</f>
        <v>Operation</v>
      </c>
      <c r="W1549" t="str">
        <f>VLOOKUP(MID(B1549,FIND(":",B1549,F1549+1)+1,2),Employee!$G$1:$H$8,2,0)</f>
        <v>Argentina</v>
      </c>
    </row>
    <row r="1550" spans="1:23" x14ac:dyDescent="0.35">
      <c r="A1550" t="str">
        <f t="shared" si="312"/>
        <v>EMP-SM-R9-2019</v>
      </c>
      <c r="B1550" t="s">
        <v>1614</v>
      </c>
      <c r="C1550" t="str">
        <f t="shared" si="315"/>
        <v>N20054</v>
      </c>
      <c r="D1550" t="str">
        <f>VLOOKUP(C1550,Employee!$A$1:$B$1803,2,0)</f>
        <v>Aida Rocha</v>
      </c>
      <c r="E1550" t="str">
        <f>VLOOKUP(MID(B1550,FIND(":",B1550,FIND(":",B1550)+1)+1,1),Employee!$C$1:$D$1803,2)</f>
        <v>Female</v>
      </c>
      <c r="F1550">
        <f t="shared" si="313"/>
        <v>42</v>
      </c>
      <c r="G1550">
        <f t="shared" si="314"/>
        <v>40</v>
      </c>
      <c r="H1550" t="str">
        <f t="shared" si="316"/>
        <v>R9</v>
      </c>
      <c r="I1550" t="str">
        <f>VLOOKUP(V1550,Guide!$B$12:$C$18,2,0)</f>
        <v>SM</v>
      </c>
      <c r="J1550" s="12" t="str">
        <f t="shared" si="317"/>
        <v>C4</v>
      </c>
      <c r="K1550" s="12">
        <v>34785</v>
      </c>
      <c r="L1550" s="12" t="str">
        <f t="shared" si="318"/>
        <v>Millennial</v>
      </c>
      <c r="M1550">
        <f t="shared" ca="1" si="319"/>
        <v>29</v>
      </c>
      <c r="N1550" s="12">
        <v>43566</v>
      </c>
      <c r="O1550" s="14">
        <f t="shared" ca="1" si="320"/>
        <v>5</v>
      </c>
      <c r="P1550" s="13">
        <v>86148</v>
      </c>
      <c r="Q1550" s="13" t="str">
        <f t="shared" ca="1" si="321"/>
        <v>5 - 10 Year</v>
      </c>
      <c r="R1550" s="3" t="str">
        <f t="shared" ca="1" si="324"/>
        <v>10%</v>
      </c>
      <c r="S1550" s="13">
        <f t="shared" ca="1" si="322"/>
        <v>8614.8000000000011</v>
      </c>
      <c r="T1550" s="13">
        <f t="shared" ca="1" si="323"/>
        <v>77533.2</v>
      </c>
      <c r="U1550" t="str">
        <f>VLOOKUP(MID(B1550,G1550,F1550-G1550),Department!$A$1:$C$20,2,0)</f>
        <v xml:space="preserve">Presales </v>
      </c>
      <c r="V1550" t="str">
        <f>VLOOKUP(U1550,Department!$B$1:$C$20,2,0)</f>
        <v>Sales and Marketing</v>
      </c>
      <c r="W1550" t="str">
        <f>VLOOKUP(MID(B1550,FIND(":",B1550,F1550+1)+1,2),Employee!$G$1:$H$8,2,0)</f>
        <v>Australia</v>
      </c>
    </row>
    <row r="1551" spans="1:23" x14ac:dyDescent="0.35">
      <c r="A1551" t="str">
        <f t="shared" si="312"/>
        <v>EMP-ENG-R12-2016</v>
      </c>
      <c r="B1551" t="s">
        <v>1615</v>
      </c>
      <c r="C1551" t="str">
        <f t="shared" si="315"/>
        <v>N16933</v>
      </c>
      <c r="D1551" t="str">
        <f>VLOOKUP(C1551,Employee!$A$1:$B$1803,2,0)</f>
        <v>Osvaldo Welch</v>
      </c>
      <c r="E1551" t="str">
        <f>VLOOKUP(MID(B1551,FIND(":",B1551,FIND(":",B1551)+1)+1,1),Employee!$C$1:$D$1803,2)</f>
        <v>Male</v>
      </c>
      <c r="F1551">
        <f t="shared" si="313"/>
        <v>43</v>
      </c>
      <c r="G1551">
        <f t="shared" si="314"/>
        <v>40</v>
      </c>
      <c r="H1551" t="str">
        <f t="shared" si="316"/>
        <v>R12</v>
      </c>
      <c r="I1551" t="str">
        <f>VLOOKUP(V1551,Guide!$B$12:$C$18,2,0)</f>
        <v>ENG</v>
      </c>
      <c r="J1551" s="12" t="str">
        <f t="shared" si="317"/>
        <v>C6</v>
      </c>
      <c r="K1551" s="12">
        <v>33101</v>
      </c>
      <c r="L1551" s="12" t="str">
        <f t="shared" si="318"/>
        <v>Millennial</v>
      </c>
      <c r="M1551">
        <f t="shared" ca="1" si="319"/>
        <v>34</v>
      </c>
      <c r="N1551" s="12">
        <v>42695</v>
      </c>
      <c r="O1551" s="14">
        <f t="shared" ca="1" si="320"/>
        <v>8</v>
      </c>
      <c r="P1551" s="13">
        <v>157389</v>
      </c>
      <c r="Q1551" s="13" t="str">
        <f t="shared" ca="1" si="321"/>
        <v>5 - 10 Year</v>
      </c>
      <c r="R1551" s="3" t="str">
        <f t="shared" ca="1" si="324"/>
        <v>10%</v>
      </c>
      <c r="S1551" s="13">
        <f t="shared" ca="1" si="322"/>
        <v>15738.900000000001</v>
      </c>
      <c r="T1551" s="13">
        <f t="shared" ca="1" si="323"/>
        <v>141650.1</v>
      </c>
      <c r="U1551" t="str">
        <f>VLOOKUP(MID(B1551,G1551,F1551-G1551),Department!$A$1:$C$20,2,0)</f>
        <v>Data Analyst</v>
      </c>
      <c r="V1551" t="str">
        <f>VLOOKUP(U1551,Department!$B$1:$C$20,2,0)</f>
        <v>Engineering and Data</v>
      </c>
      <c r="W1551" t="str">
        <f>VLOOKUP(MID(B1551,FIND(":",B1551,F1551+1)+1,2),Employee!$G$1:$H$8,2,0)</f>
        <v>France</v>
      </c>
    </row>
    <row r="1552" spans="1:23" x14ac:dyDescent="0.35">
      <c r="A1552" t="str">
        <f t="shared" si="312"/>
        <v>EMP-OPR-R2-2016</v>
      </c>
      <c r="B1552" t="s">
        <v>1616</v>
      </c>
      <c r="C1552" t="str">
        <f t="shared" si="315"/>
        <v>N17061</v>
      </c>
      <c r="D1552" t="str">
        <f>VLOOKUP(C1552,Employee!$A$1:$B$1803,2,0)</f>
        <v>Rosanna Glenn</v>
      </c>
      <c r="E1552" t="str">
        <f>VLOOKUP(MID(B1552,FIND(":",B1552,FIND(":",B1552)+1)+1,1),Employee!$C$1:$D$1803,2)</f>
        <v>Female</v>
      </c>
      <c r="F1552">
        <f t="shared" si="313"/>
        <v>42</v>
      </c>
      <c r="G1552">
        <f t="shared" si="314"/>
        <v>40</v>
      </c>
      <c r="H1552" t="str">
        <f t="shared" si="316"/>
        <v>R2</v>
      </c>
      <c r="I1552" t="str">
        <f>VLOOKUP(V1552,Guide!$B$12:$C$18,2,0)</f>
        <v>OPR</v>
      </c>
      <c r="J1552" s="12" t="str">
        <f t="shared" si="317"/>
        <v>C4</v>
      </c>
      <c r="K1552" s="12">
        <v>34481</v>
      </c>
      <c r="L1552" s="12" t="str">
        <f t="shared" si="318"/>
        <v>Millennial</v>
      </c>
      <c r="M1552">
        <f t="shared" ca="1" si="319"/>
        <v>30</v>
      </c>
      <c r="N1552" s="12">
        <v>42723</v>
      </c>
      <c r="O1552" s="14">
        <f t="shared" ca="1" si="320"/>
        <v>8</v>
      </c>
      <c r="P1552" s="13">
        <v>62908</v>
      </c>
      <c r="Q1552" s="13" t="str">
        <f t="shared" ca="1" si="321"/>
        <v>5 - 10 Year</v>
      </c>
      <c r="R1552" s="3" t="str">
        <f t="shared" ca="1" si="324"/>
        <v>10%</v>
      </c>
      <c r="S1552" s="13">
        <f t="shared" ca="1" si="322"/>
        <v>6290.8</v>
      </c>
      <c r="T1552" s="13">
        <f t="shared" ca="1" si="323"/>
        <v>56617.2</v>
      </c>
      <c r="U1552" t="str">
        <f>VLOOKUP(MID(B1552,G1552,F1552-G1552),Department!$A$1:$C$20,2,0)</f>
        <v>Network Engineer</v>
      </c>
      <c r="V1552" t="str">
        <f>VLOOKUP(U1552,Department!$B$1:$C$20,2,0)</f>
        <v>Operation</v>
      </c>
      <c r="W1552" t="str">
        <f>VLOOKUP(MID(B1552,FIND(":",B1552,F1552+1)+1,2),Employee!$G$1:$H$8,2,0)</f>
        <v>Australia</v>
      </c>
    </row>
    <row r="1553" spans="1:23" x14ac:dyDescent="0.35">
      <c r="A1553" t="str">
        <f t="shared" si="312"/>
        <v>EMP-ENG-R3-2016</v>
      </c>
      <c r="B1553" t="s">
        <v>1617</v>
      </c>
      <c r="C1553" t="str">
        <f t="shared" si="315"/>
        <v>N17040</v>
      </c>
      <c r="D1553" t="str">
        <f>VLOOKUP(C1553,Employee!$A$1:$B$1803,2,0)</f>
        <v>Lauren Ponce</v>
      </c>
      <c r="E1553" t="str">
        <f>VLOOKUP(MID(B1553,FIND(":",B1553,FIND(":",B1553)+1)+1,1),Employee!$C$1:$D$1803,2)</f>
        <v>Male</v>
      </c>
      <c r="F1553">
        <f t="shared" si="313"/>
        <v>42</v>
      </c>
      <c r="G1553">
        <f t="shared" si="314"/>
        <v>40</v>
      </c>
      <c r="H1553" t="str">
        <f t="shared" si="316"/>
        <v>R3</v>
      </c>
      <c r="I1553" t="str">
        <f>VLOOKUP(V1553,Guide!$B$12:$C$18,2,0)</f>
        <v>ENG</v>
      </c>
      <c r="J1553" s="12" t="str">
        <f t="shared" si="317"/>
        <v>C3</v>
      </c>
      <c r="K1553" s="12">
        <v>34252</v>
      </c>
      <c r="L1553" s="12" t="str">
        <f t="shared" si="318"/>
        <v>Millennial</v>
      </c>
      <c r="M1553">
        <f t="shared" ca="1" si="319"/>
        <v>31</v>
      </c>
      <c r="N1553" s="12">
        <v>42719</v>
      </c>
      <c r="O1553" s="14">
        <f t="shared" ca="1" si="320"/>
        <v>8</v>
      </c>
      <c r="P1553" s="13">
        <v>99926</v>
      </c>
      <c r="Q1553" s="13" t="str">
        <f t="shared" ca="1" si="321"/>
        <v>5 - 10 Year</v>
      </c>
      <c r="R1553" s="3" t="str">
        <f t="shared" ca="1" si="324"/>
        <v>10%</v>
      </c>
      <c r="S1553" s="13">
        <f t="shared" ca="1" si="322"/>
        <v>9992.6</v>
      </c>
      <c r="T1553" s="13">
        <f t="shared" ca="1" si="323"/>
        <v>89933.4</v>
      </c>
      <c r="U1553" t="str">
        <f>VLOOKUP(MID(B1553,G1553,F1553-G1553),Department!$A$1:$C$20,2,0)</f>
        <v>Software Quality Assurance</v>
      </c>
      <c r="V1553" t="str">
        <f>VLOOKUP(U1553,Department!$B$1:$C$20,2,0)</f>
        <v>Engineering and Data</v>
      </c>
      <c r="W1553" t="str">
        <f>VLOOKUP(MID(B1553,FIND(":",B1553,F1553+1)+1,2),Employee!$G$1:$H$8,2,0)</f>
        <v>United Kingdom</v>
      </c>
    </row>
    <row r="1554" spans="1:23" x14ac:dyDescent="0.35">
      <c r="A1554" t="str">
        <f t="shared" si="312"/>
        <v>EMP-HR-R18-2016</v>
      </c>
      <c r="B1554" t="s">
        <v>1618</v>
      </c>
      <c r="C1554" t="str">
        <f t="shared" si="315"/>
        <v>N15387</v>
      </c>
      <c r="D1554" t="str">
        <f>VLOOKUP(C1554,Employee!$A$1:$B$1803,2,0)</f>
        <v>Casandra Cochran</v>
      </c>
      <c r="E1554" t="str">
        <f>VLOOKUP(MID(B1554,FIND(":",B1554,FIND(":",B1554)+1)+1,1),Employee!$C$1:$D$1803,2)</f>
        <v>Female</v>
      </c>
      <c r="F1554">
        <f t="shared" si="313"/>
        <v>43</v>
      </c>
      <c r="G1554">
        <f t="shared" si="314"/>
        <v>40</v>
      </c>
      <c r="H1554" t="str">
        <f t="shared" si="316"/>
        <v>R18</v>
      </c>
      <c r="I1554" t="str">
        <f>VLOOKUP(V1554,Guide!$B$12:$C$18,2,0)</f>
        <v>HR</v>
      </c>
      <c r="J1554" s="12" t="str">
        <f t="shared" si="317"/>
        <v>C4</v>
      </c>
      <c r="K1554" s="12">
        <v>33624</v>
      </c>
      <c r="L1554" s="12" t="str">
        <f t="shared" si="318"/>
        <v>Millennial</v>
      </c>
      <c r="M1554">
        <f t="shared" ca="1" si="319"/>
        <v>33</v>
      </c>
      <c r="N1554" s="12">
        <v>42705</v>
      </c>
      <c r="O1554" s="14">
        <f t="shared" ca="1" si="320"/>
        <v>8</v>
      </c>
      <c r="P1554" s="13">
        <v>92211</v>
      </c>
      <c r="Q1554" s="13" t="str">
        <f t="shared" ca="1" si="321"/>
        <v>5 - 10 Year</v>
      </c>
      <c r="R1554" s="3" t="str">
        <f t="shared" ca="1" si="324"/>
        <v>10%</v>
      </c>
      <c r="S1554" s="13">
        <f t="shared" ca="1" si="322"/>
        <v>9221.1</v>
      </c>
      <c r="T1554" s="13">
        <f t="shared" ca="1" si="323"/>
        <v>82989.899999999994</v>
      </c>
      <c r="U1554" t="str">
        <f>VLOOKUP(MID(B1554,G1554,F1554-G1554),Department!$A$1:$C$20,2,0)</f>
        <v>HR</v>
      </c>
      <c r="V1554" t="str">
        <f>VLOOKUP(U1554,Department!$B$1:$C$20,2,0)</f>
        <v>HR</v>
      </c>
      <c r="W1554" t="str">
        <f>VLOOKUP(MID(B1554,FIND(":",B1554,F1554+1)+1,2),Employee!$G$1:$H$8,2,0)</f>
        <v>Australia</v>
      </c>
    </row>
    <row r="1555" spans="1:23" x14ac:dyDescent="0.35">
      <c r="A1555" t="str">
        <f t="shared" si="312"/>
        <v>EMP-ENG-R7-2016</v>
      </c>
      <c r="B1555" t="s">
        <v>1619</v>
      </c>
      <c r="C1555" t="str">
        <f t="shared" si="315"/>
        <v>N17027</v>
      </c>
      <c r="D1555" t="str">
        <f>VLOOKUP(C1555,Employee!$A$1:$B$1803,2,0)</f>
        <v>Colby Alexander</v>
      </c>
      <c r="E1555" t="str">
        <f>VLOOKUP(MID(B1555,FIND(":",B1555,FIND(":",B1555)+1)+1,1),Employee!$C$1:$D$1803,2)</f>
        <v>Male</v>
      </c>
      <c r="F1555">
        <f t="shared" si="313"/>
        <v>42</v>
      </c>
      <c r="G1555">
        <f t="shared" si="314"/>
        <v>40</v>
      </c>
      <c r="H1555" t="str">
        <f t="shared" si="316"/>
        <v>R7</v>
      </c>
      <c r="I1555" t="str">
        <f>VLOOKUP(V1555,Guide!$B$12:$C$18,2,0)</f>
        <v>ENG</v>
      </c>
      <c r="J1555" s="12" t="str">
        <f t="shared" si="317"/>
        <v>C6</v>
      </c>
      <c r="K1555" s="12">
        <v>30788</v>
      </c>
      <c r="L1555" s="12" t="str">
        <f t="shared" si="318"/>
        <v>Millennial</v>
      </c>
      <c r="M1555">
        <f t="shared" ca="1" si="319"/>
        <v>40</v>
      </c>
      <c r="N1555" s="12">
        <v>42716</v>
      </c>
      <c r="O1555" s="14">
        <f t="shared" ca="1" si="320"/>
        <v>8</v>
      </c>
      <c r="P1555" s="13">
        <v>126604</v>
      </c>
      <c r="Q1555" s="13" t="str">
        <f t="shared" ca="1" si="321"/>
        <v>5 - 10 Year</v>
      </c>
      <c r="R1555" s="3" t="str">
        <f t="shared" ca="1" si="324"/>
        <v>10%</v>
      </c>
      <c r="S1555" s="13">
        <f t="shared" ca="1" si="322"/>
        <v>12660.400000000001</v>
      </c>
      <c r="T1555" s="13">
        <f t="shared" ca="1" si="323"/>
        <v>113943.6</v>
      </c>
      <c r="U1555" t="str">
        <f>VLOOKUP(MID(B1555,G1555,F1555-G1555),Department!$A$1:$C$20,2,0)</f>
        <v>AI Engineer</v>
      </c>
      <c r="V1555" t="str">
        <f>VLOOKUP(U1555,Department!$B$1:$C$20,2,0)</f>
        <v>Engineering and Data</v>
      </c>
      <c r="W1555" t="str">
        <f>VLOOKUP(MID(B1555,FIND(":",B1555,F1555+1)+1,2),Employee!$G$1:$H$8,2,0)</f>
        <v>France</v>
      </c>
    </row>
    <row r="1556" spans="1:23" x14ac:dyDescent="0.35">
      <c r="A1556" t="str">
        <f t="shared" si="312"/>
        <v>EMP-SM-R15-2017</v>
      </c>
      <c r="B1556" t="s">
        <v>1620</v>
      </c>
      <c r="C1556" t="str">
        <f t="shared" si="315"/>
        <v>N17488</v>
      </c>
      <c r="D1556" t="str">
        <f>VLOOKUP(C1556,Employee!$A$1:$B$1803,2,0)</f>
        <v>Michale Vincent</v>
      </c>
      <c r="E1556" t="str">
        <f>VLOOKUP(MID(B1556,FIND(":",B1556,FIND(":",B1556)+1)+1,1),Employee!$C$1:$D$1803,2)</f>
        <v>Male</v>
      </c>
      <c r="F1556">
        <f t="shared" si="313"/>
        <v>43</v>
      </c>
      <c r="G1556">
        <f t="shared" si="314"/>
        <v>40</v>
      </c>
      <c r="H1556" t="str">
        <f t="shared" si="316"/>
        <v>R15</v>
      </c>
      <c r="I1556" t="str">
        <f>VLOOKUP(V1556,Guide!$B$12:$C$18,2,0)</f>
        <v>SM</v>
      </c>
      <c r="J1556" s="12" t="str">
        <f t="shared" si="317"/>
        <v>C1</v>
      </c>
      <c r="K1556" s="12">
        <v>31902</v>
      </c>
      <c r="L1556" s="12" t="str">
        <f t="shared" si="318"/>
        <v>Millennial</v>
      </c>
      <c r="M1556">
        <f t="shared" ca="1" si="319"/>
        <v>37</v>
      </c>
      <c r="N1556" s="12">
        <v>42810</v>
      </c>
      <c r="O1556" s="14">
        <f t="shared" ca="1" si="320"/>
        <v>7</v>
      </c>
      <c r="P1556" s="13">
        <v>169257</v>
      </c>
      <c r="Q1556" s="13" t="str">
        <f t="shared" ca="1" si="321"/>
        <v>5 - 10 Year</v>
      </c>
      <c r="R1556" s="3" t="str">
        <f t="shared" ca="1" si="324"/>
        <v>10%</v>
      </c>
      <c r="S1556" s="13">
        <f t="shared" ca="1" si="322"/>
        <v>16925.7</v>
      </c>
      <c r="T1556" s="13">
        <f t="shared" ca="1" si="323"/>
        <v>152331.29999999999</v>
      </c>
      <c r="U1556" t="str">
        <f>VLOOKUP(MID(B1556,G1556,F1556-G1556),Department!$A$1:$C$20,2,0)</f>
        <v>Sales</v>
      </c>
      <c r="V1556" t="str">
        <f>VLOOKUP(U1556,Department!$B$1:$C$20,2,0)</f>
        <v>Sales and Marketing</v>
      </c>
      <c r="W1556" t="str">
        <f>VLOOKUP(MID(B1556,FIND(":",B1556,F1556+1)+1,2),Employee!$G$1:$H$8,2,0)</f>
        <v>United States Of America</v>
      </c>
    </row>
    <row r="1557" spans="1:23" x14ac:dyDescent="0.35">
      <c r="A1557" t="str">
        <f t="shared" si="312"/>
        <v>EMP-SM-R10-2019</v>
      </c>
      <c r="B1557" t="s">
        <v>1621</v>
      </c>
      <c r="C1557" t="str">
        <f t="shared" si="315"/>
        <v>N22157</v>
      </c>
      <c r="D1557" t="str">
        <f>VLOOKUP(C1557,Employee!$A$1:$B$1803,2,0)</f>
        <v>Clay Mccarthy</v>
      </c>
      <c r="E1557" t="str">
        <f>VLOOKUP(MID(B1557,FIND(":",B1557,FIND(":",B1557)+1)+1,1),Employee!$C$1:$D$1803,2)</f>
        <v>Male</v>
      </c>
      <c r="F1557">
        <f t="shared" si="313"/>
        <v>43</v>
      </c>
      <c r="G1557">
        <f t="shared" si="314"/>
        <v>40</v>
      </c>
      <c r="H1557" t="str">
        <f t="shared" si="316"/>
        <v>R10</v>
      </c>
      <c r="I1557" t="str">
        <f>VLOOKUP(V1557,Guide!$B$12:$C$18,2,0)</f>
        <v>SM</v>
      </c>
      <c r="J1557" s="12" t="str">
        <f t="shared" si="317"/>
        <v>C7</v>
      </c>
      <c r="K1557" s="12">
        <v>33024</v>
      </c>
      <c r="L1557" s="12" t="str">
        <f t="shared" si="318"/>
        <v>Millennial</v>
      </c>
      <c r="M1557">
        <f t="shared" ca="1" si="319"/>
        <v>34</v>
      </c>
      <c r="N1557" s="12">
        <v>43654</v>
      </c>
      <c r="O1557" s="14">
        <f t="shared" ca="1" si="320"/>
        <v>5</v>
      </c>
      <c r="P1557" s="13">
        <v>119485</v>
      </c>
      <c r="Q1557" s="13" t="str">
        <f t="shared" ca="1" si="321"/>
        <v>5 - 10 Year</v>
      </c>
      <c r="R1557" s="3" t="str">
        <f t="shared" ca="1" si="324"/>
        <v>10%</v>
      </c>
      <c r="S1557" s="13">
        <f t="shared" ca="1" si="322"/>
        <v>11948.5</v>
      </c>
      <c r="T1557" s="13">
        <f t="shared" ca="1" si="323"/>
        <v>107536.5</v>
      </c>
      <c r="U1557" t="str">
        <f>VLOOKUP(MID(B1557,G1557,F1557-G1557),Department!$A$1:$C$20,2,0)</f>
        <v>Marketing</v>
      </c>
      <c r="V1557" t="str">
        <f>VLOOKUP(U1557,Department!$B$1:$C$20,2,0)</f>
        <v>Sales and Marketing</v>
      </c>
      <c r="W1557" t="str">
        <f>VLOOKUP(MID(B1557,FIND(":",B1557,F1557+1)+1,2),Employee!$G$1:$H$8,2,0)</f>
        <v>Argentina</v>
      </c>
    </row>
    <row r="1558" spans="1:23" x14ac:dyDescent="0.35">
      <c r="A1558" t="str">
        <f t="shared" si="312"/>
        <v>EMP-ENG-R12-2016</v>
      </c>
      <c r="B1558" t="s">
        <v>1622</v>
      </c>
      <c r="C1558" t="str">
        <f t="shared" si="315"/>
        <v>N17112</v>
      </c>
      <c r="D1558" t="str">
        <f>VLOOKUP(C1558,Employee!$A$1:$B$1803,2,0)</f>
        <v>Paul Doyle</v>
      </c>
      <c r="E1558" t="str">
        <f>VLOOKUP(MID(B1558,FIND(":",B1558,FIND(":",B1558)+1)+1,1),Employee!$C$1:$D$1803,2)</f>
        <v>Male</v>
      </c>
      <c r="F1558">
        <f t="shared" si="313"/>
        <v>43</v>
      </c>
      <c r="G1558">
        <f t="shared" si="314"/>
        <v>40</v>
      </c>
      <c r="H1558" t="str">
        <f t="shared" si="316"/>
        <v>R12</v>
      </c>
      <c r="I1558" t="str">
        <f>VLOOKUP(V1558,Guide!$B$12:$C$18,2,0)</f>
        <v>ENG</v>
      </c>
      <c r="J1558" s="12" t="str">
        <f t="shared" si="317"/>
        <v>C2</v>
      </c>
      <c r="K1558" s="12">
        <v>30652</v>
      </c>
      <c r="L1558" s="12" t="str">
        <f t="shared" si="318"/>
        <v>Millennial</v>
      </c>
      <c r="M1558">
        <f t="shared" ca="1" si="319"/>
        <v>41</v>
      </c>
      <c r="N1558" s="12">
        <v>42733</v>
      </c>
      <c r="O1558" s="14">
        <f t="shared" ca="1" si="320"/>
        <v>8</v>
      </c>
      <c r="P1558" s="13">
        <v>154986</v>
      </c>
      <c r="Q1558" s="13" t="str">
        <f t="shared" ca="1" si="321"/>
        <v>5 - 10 Year</v>
      </c>
      <c r="R1558" s="3" t="str">
        <f t="shared" ca="1" si="324"/>
        <v>10%</v>
      </c>
      <c r="S1558" s="13">
        <f t="shared" ca="1" si="322"/>
        <v>15498.6</v>
      </c>
      <c r="T1558" s="13">
        <f t="shared" ca="1" si="323"/>
        <v>139487.4</v>
      </c>
      <c r="U1558" t="str">
        <f>VLOOKUP(MID(B1558,G1558,F1558-G1558),Department!$A$1:$C$20,2,0)</f>
        <v>Data Analyst</v>
      </c>
      <c r="V1558" t="str">
        <f>VLOOKUP(U1558,Department!$B$1:$C$20,2,0)</f>
        <v>Engineering and Data</v>
      </c>
      <c r="W1558" t="str">
        <f>VLOOKUP(MID(B1558,FIND(":",B1558,F1558+1)+1,2),Employee!$G$1:$H$8,2,0)</f>
        <v>Canada</v>
      </c>
    </row>
    <row r="1559" spans="1:23" x14ac:dyDescent="0.35">
      <c r="A1559" t="str">
        <f t="shared" si="312"/>
        <v>EMP-FN-R19-2016</v>
      </c>
      <c r="B1559" t="s">
        <v>1623</v>
      </c>
      <c r="C1559" t="str">
        <f t="shared" si="315"/>
        <v>N17107</v>
      </c>
      <c r="D1559" t="str">
        <f>VLOOKUP(C1559,Employee!$A$1:$B$1803,2,0)</f>
        <v>Merrill Simpson</v>
      </c>
      <c r="E1559" t="str">
        <f>VLOOKUP(MID(B1559,FIND(":",B1559,FIND(":",B1559)+1)+1,1),Employee!$C$1:$D$1803,2)</f>
        <v>Male</v>
      </c>
      <c r="F1559">
        <f t="shared" si="313"/>
        <v>43</v>
      </c>
      <c r="G1559">
        <f t="shared" si="314"/>
        <v>40</v>
      </c>
      <c r="H1559" t="str">
        <f t="shared" si="316"/>
        <v>R19</v>
      </c>
      <c r="I1559" t="str">
        <f>VLOOKUP(V1559,Guide!$B$12:$C$18,2,0)</f>
        <v>FN</v>
      </c>
      <c r="J1559" s="12" t="str">
        <f t="shared" si="317"/>
        <v>C4</v>
      </c>
      <c r="K1559" s="12">
        <v>32429</v>
      </c>
      <c r="L1559" s="12" t="str">
        <f t="shared" si="318"/>
        <v>Millennial</v>
      </c>
      <c r="M1559">
        <f t="shared" ca="1" si="319"/>
        <v>36</v>
      </c>
      <c r="N1559" s="12">
        <v>42730</v>
      </c>
      <c r="O1559" s="14">
        <f t="shared" ca="1" si="320"/>
        <v>8</v>
      </c>
      <c r="P1559" s="13">
        <v>292561</v>
      </c>
      <c r="Q1559" s="13" t="str">
        <f t="shared" ca="1" si="321"/>
        <v>5 - 10 Year</v>
      </c>
      <c r="R1559" s="3" t="str">
        <f t="shared" ca="1" si="324"/>
        <v>10%</v>
      </c>
      <c r="S1559" s="13">
        <f t="shared" ca="1" si="322"/>
        <v>29256.100000000002</v>
      </c>
      <c r="T1559" s="13">
        <f t="shared" ca="1" si="323"/>
        <v>263304.90000000002</v>
      </c>
      <c r="U1559" t="str">
        <f>VLOOKUP(MID(B1559,G1559,F1559-G1559),Department!$A$1:$C$20,2,0)</f>
        <v>Accounting</v>
      </c>
      <c r="V1559" t="str">
        <f>VLOOKUP(U1559,Department!$B$1:$C$20,2,0)</f>
        <v>Finance</v>
      </c>
      <c r="W1559" t="str">
        <f>VLOOKUP(MID(B1559,FIND(":",B1559,F1559+1)+1,2),Employee!$G$1:$H$8,2,0)</f>
        <v>Australia</v>
      </c>
    </row>
    <row r="1560" spans="1:23" x14ac:dyDescent="0.35">
      <c r="A1560" t="str">
        <f t="shared" si="312"/>
        <v>EMP-OPR-R2-2017</v>
      </c>
      <c r="B1560" t="s">
        <v>1624</v>
      </c>
      <c r="C1560" t="str">
        <f t="shared" si="315"/>
        <v>N17187</v>
      </c>
      <c r="D1560" t="str">
        <f>VLOOKUP(C1560,Employee!$A$1:$B$1803,2,0)</f>
        <v>Stefan Banks</v>
      </c>
      <c r="E1560" t="str">
        <f>VLOOKUP(MID(B1560,FIND(":",B1560,FIND(":",B1560)+1)+1,1),Employee!$C$1:$D$1803,2)</f>
        <v>Male</v>
      </c>
      <c r="F1560">
        <f t="shared" si="313"/>
        <v>42</v>
      </c>
      <c r="G1560">
        <f t="shared" si="314"/>
        <v>40</v>
      </c>
      <c r="H1560" t="str">
        <f t="shared" si="316"/>
        <v>R2</v>
      </c>
      <c r="I1560" t="str">
        <f>VLOOKUP(V1560,Guide!$B$12:$C$18,2,0)</f>
        <v>OPR</v>
      </c>
      <c r="J1560" s="12" t="str">
        <f t="shared" si="317"/>
        <v>C3</v>
      </c>
      <c r="K1560" s="12">
        <v>29683</v>
      </c>
      <c r="L1560" s="12" t="str">
        <f t="shared" si="318"/>
        <v>Millennial</v>
      </c>
      <c r="M1560">
        <f t="shared" ca="1" si="319"/>
        <v>43</v>
      </c>
      <c r="N1560" s="12">
        <v>42754</v>
      </c>
      <c r="O1560" s="14">
        <f t="shared" ca="1" si="320"/>
        <v>8</v>
      </c>
      <c r="P1560" s="13">
        <v>169465</v>
      </c>
      <c r="Q1560" s="13" t="str">
        <f t="shared" ca="1" si="321"/>
        <v>5 - 10 Year</v>
      </c>
      <c r="R1560" s="3" t="str">
        <f t="shared" ca="1" si="324"/>
        <v>10%</v>
      </c>
      <c r="S1560" s="13">
        <f t="shared" ca="1" si="322"/>
        <v>16946.5</v>
      </c>
      <c r="T1560" s="13">
        <f t="shared" ca="1" si="323"/>
        <v>152518.5</v>
      </c>
      <c r="U1560" t="str">
        <f>VLOOKUP(MID(B1560,G1560,F1560-G1560),Department!$A$1:$C$20,2,0)</f>
        <v>Network Engineer</v>
      </c>
      <c r="V1560" t="str">
        <f>VLOOKUP(U1560,Department!$B$1:$C$20,2,0)</f>
        <v>Operation</v>
      </c>
      <c r="W1560" t="str">
        <f>VLOOKUP(MID(B1560,FIND(":",B1560,F1560+1)+1,2),Employee!$G$1:$H$8,2,0)</f>
        <v>United Kingdom</v>
      </c>
    </row>
    <row r="1561" spans="1:23" x14ac:dyDescent="0.35">
      <c r="A1561" t="str">
        <f t="shared" si="312"/>
        <v>EMP-ENG-R4-2018</v>
      </c>
      <c r="B1561" t="s">
        <v>1625</v>
      </c>
      <c r="C1561" t="str">
        <f t="shared" si="315"/>
        <v>N20815</v>
      </c>
      <c r="D1561" t="str">
        <f>VLOOKUP(C1561,Employee!$A$1:$B$1803,2,0)</f>
        <v>Jane Turner</v>
      </c>
      <c r="E1561" t="str">
        <f>VLOOKUP(MID(B1561,FIND(":",B1561,FIND(":",B1561)+1)+1,1),Employee!$C$1:$D$1803,2)</f>
        <v>Female</v>
      </c>
      <c r="F1561">
        <f t="shared" si="313"/>
        <v>42</v>
      </c>
      <c r="G1561">
        <f t="shared" si="314"/>
        <v>40</v>
      </c>
      <c r="H1561" t="str">
        <f t="shared" si="316"/>
        <v>R4</v>
      </c>
      <c r="I1561" t="str">
        <f>VLOOKUP(V1561,Guide!$B$12:$C$18,2,0)</f>
        <v>ENG</v>
      </c>
      <c r="J1561" s="12" t="str">
        <f t="shared" si="317"/>
        <v>C1</v>
      </c>
      <c r="K1561" s="12">
        <v>34790</v>
      </c>
      <c r="L1561" s="12" t="str">
        <f t="shared" si="318"/>
        <v>Millennial</v>
      </c>
      <c r="M1561">
        <f t="shared" ca="1" si="319"/>
        <v>29</v>
      </c>
      <c r="N1561" s="12">
        <v>43353</v>
      </c>
      <c r="O1561" s="14">
        <f t="shared" ca="1" si="320"/>
        <v>6</v>
      </c>
      <c r="P1561" s="13">
        <v>73679</v>
      </c>
      <c r="Q1561" s="13" t="str">
        <f t="shared" ca="1" si="321"/>
        <v>5 - 10 Year</v>
      </c>
      <c r="R1561" s="3" t="str">
        <f t="shared" ca="1" si="324"/>
        <v>10%</v>
      </c>
      <c r="S1561" s="13">
        <f t="shared" ca="1" si="322"/>
        <v>7367.9000000000005</v>
      </c>
      <c r="T1561" s="13">
        <f t="shared" ca="1" si="323"/>
        <v>66311.100000000006</v>
      </c>
      <c r="U1561" t="str">
        <f>VLOOKUP(MID(B1561,G1561,F1561-G1561),Department!$A$1:$C$20,2,0)</f>
        <v>FrontEnd Developer</v>
      </c>
      <c r="V1561" t="str">
        <f>VLOOKUP(U1561,Department!$B$1:$C$20,2,0)</f>
        <v>Engineering and Data</v>
      </c>
      <c r="W1561" t="str">
        <f>VLOOKUP(MID(B1561,FIND(":",B1561,F1561+1)+1,2),Employee!$G$1:$H$8,2,0)</f>
        <v>United States Of America</v>
      </c>
    </row>
    <row r="1562" spans="1:23" x14ac:dyDescent="0.35">
      <c r="A1562" t="str">
        <f t="shared" si="312"/>
        <v>EMP-PM-R6-2018</v>
      </c>
      <c r="B1562" t="s">
        <v>1626</v>
      </c>
      <c r="C1562" t="str">
        <f t="shared" si="315"/>
        <v>N20632</v>
      </c>
      <c r="D1562" t="str">
        <f>VLOOKUP(C1562,Employee!$A$1:$B$1803,2,0)</f>
        <v>Aurelio Powell</v>
      </c>
      <c r="E1562" t="str">
        <f>VLOOKUP(MID(B1562,FIND(":",B1562,FIND(":",B1562)+1)+1,1),Employee!$C$1:$D$1803,2)</f>
        <v>Male</v>
      </c>
      <c r="F1562">
        <f t="shared" si="313"/>
        <v>42</v>
      </c>
      <c r="G1562">
        <f t="shared" si="314"/>
        <v>40</v>
      </c>
      <c r="H1562" t="str">
        <f t="shared" si="316"/>
        <v>R6</v>
      </c>
      <c r="I1562" t="str">
        <f>VLOOKUP(V1562,Guide!$B$12:$C$18,2,0)</f>
        <v>PM</v>
      </c>
      <c r="J1562" s="12" t="str">
        <f t="shared" si="317"/>
        <v>C5</v>
      </c>
      <c r="K1562" s="12">
        <v>32834</v>
      </c>
      <c r="L1562" s="12" t="str">
        <f t="shared" si="318"/>
        <v>Millennial</v>
      </c>
      <c r="M1562">
        <f t="shared" ca="1" si="319"/>
        <v>35</v>
      </c>
      <c r="N1562" s="12">
        <v>43314</v>
      </c>
      <c r="O1562" s="14">
        <f t="shared" ca="1" si="320"/>
        <v>6</v>
      </c>
      <c r="P1562" s="13">
        <v>122794</v>
      </c>
      <c r="Q1562" s="13" t="str">
        <f t="shared" ca="1" si="321"/>
        <v>5 - 10 Year</v>
      </c>
      <c r="R1562" s="3" t="str">
        <f t="shared" ca="1" si="324"/>
        <v>10%</v>
      </c>
      <c r="S1562" s="13">
        <f t="shared" ca="1" si="322"/>
        <v>12279.400000000001</v>
      </c>
      <c r="T1562" s="13">
        <f t="shared" ca="1" si="323"/>
        <v>110514.6</v>
      </c>
      <c r="U1562" t="str">
        <f>VLOOKUP(MID(B1562,G1562,F1562-G1562),Department!$A$1:$C$20,2,0)</f>
        <v>UI/UX</v>
      </c>
      <c r="V1562" t="str">
        <f>VLOOKUP(U1562,Department!$B$1:$C$20,2,0)</f>
        <v>Product Management</v>
      </c>
      <c r="W1562" t="str">
        <f>VLOOKUP(MID(B1562,FIND(":",B1562,F1562+1)+1,2),Employee!$G$1:$H$8,2,0)</f>
        <v>Germany</v>
      </c>
    </row>
    <row r="1563" spans="1:23" x14ac:dyDescent="0.35">
      <c r="A1563" t="str">
        <f t="shared" si="312"/>
        <v>EMP-SM-R10-2017</v>
      </c>
      <c r="B1563" t="s">
        <v>1627</v>
      </c>
      <c r="C1563" t="str">
        <f t="shared" si="315"/>
        <v>N17338</v>
      </c>
      <c r="D1563" t="str">
        <f>VLOOKUP(C1563,Employee!$A$1:$B$1803,2,0)</f>
        <v>Tania Yoder</v>
      </c>
      <c r="E1563" t="str">
        <f>VLOOKUP(MID(B1563,FIND(":",B1563,FIND(":",B1563)+1)+1,1),Employee!$C$1:$D$1803,2)</f>
        <v>Female</v>
      </c>
      <c r="F1563">
        <f t="shared" si="313"/>
        <v>43</v>
      </c>
      <c r="G1563">
        <f t="shared" si="314"/>
        <v>40</v>
      </c>
      <c r="H1563" t="str">
        <f t="shared" si="316"/>
        <v>R10</v>
      </c>
      <c r="I1563" t="str">
        <f>VLOOKUP(V1563,Guide!$B$12:$C$18,2,0)</f>
        <v>SM</v>
      </c>
      <c r="J1563" s="12" t="str">
        <f t="shared" si="317"/>
        <v>C6</v>
      </c>
      <c r="K1563" s="12">
        <v>33838</v>
      </c>
      <c r="L1563" s="12" t="str">
        <f t="shared" si="318"/>
        <v>Millennial</v>
      </c>
      <c r="M1563">
        <f t="shared" ca="1" si="319"/>
        <v>32</v>
      </c>
      <c r="N1563" s="12">
        <v>42779</v>
      </c>
      <c r="O1563" s="14">
        <f t="shared" ca="1" si="320"/>
        <v>8</v>
      </c>
      <c r="P1563" s="13">
        <v>126230</v>
      </c>
      <c r="Q1563" s="13" t="str">
        <f t="shared" ca="1" si="321"/>
        <v>5 - 10 Year</v>
      </c>
      <c r="R1563" s="3" t="str">
        <f t="shared" ca="1" si="324"/>
        <v>10%</v>
      </c>
      <c r="S1563" s="13">
        <f t="shared" ca="1" si="322"/>
        <v>12623</v>
      </c>
      <c r="T1563" s="13">
        <f t="shared" ca="1" si="323"/>
        <v>113607</v>
      </c>
      <c r="U1563" t="str">
        <f>VLOOKUP(MID(B1563,G1563,F1563-G1563),Department!$A$1:$C$20,2,0)</f>
        <v>Marketing</v>
      </c>
      <c r="V1563" t="str">
        <f>VLOOKUP(U1563,Department!$B$1:$C$20,2,0)</f>
        <v>Sales and Marketing</v>
      </c>
      <c r="W1563" t="str">
        <f>VLOOKUP(MID(B1563,FIND(":",B1563,F1563+1)+1,2),Employee!$G$1:$H$8,2,0)</f>
        <v>France</v>
      </c>
    </row>
    <row r="1564" spans="1:23" x14ac:dyDescent="0.35">
      <c r="A1564" t="str">
        <f t="shared" si="312"/>
        <v>EMP-PM-R14-2017</v>
      </c>
      <c r="B1564" t="s">
        <v>1628</v>
      </c>
      <c r="C1564" t="str">
        <f t="shared" si="315"/>
        <v>N17205</v>
      </c>
      <c r="D1564" t="str">
        <f>VLOOKUP(C1564,Employee!$A$1:$B$1803,2,0)</f>
        <v>Long Krause</v>
      </c>
      <c r="E1564" t="str">
        <f>VLOOKUP(MID(B1564,FIND(":",B1564,FIND(":",B1564)+1)+1,1),Employee!$C$1:$D$1803,2)</f>
        <v>Male</v>
      </c>
      <c r="F1564">
        <f t="shared" si="313"/>
        <v>43</v>
      </c>
      <c r="G1564">
        <f t="shared" si="314"/>
        <v>40</v>
      </c>
      <c r="H1564" t="str">
        <f t="shared" si="316"/>
        <v>R14</v>
      </c>
      <c r="I1564" t="str">
        <f>VLOOKUP(V1564,Guide!$B$12:$C$18,2,0)</f>
        <v>PM</v>
      </c>
      <c r="J1564" s="12" t="str">
        <f t="shared" si="317"/>
        <v>C2</v>
      </c>
      <c r="K1564" s="12">
        <v>34313</v>
      </c>
      <c r="L1564" s="12" t="str">
        <f t="shared" si="318"/>
        <v>Millennial</v>
      </c>
      <c r="M1564">
        <f t="shared" ca="1" si="319"/>
        <v>31</v>
      </c>
      <c r="N1564" s="12">
        <v>42758</v>
      </c>
      <c r="O1564" s="14">
        <f t="shared" ca="1" si="320"/>
        <v>8</v>
      </c>
      <c r="P1564" s="13">
        <v>72307</v>
      </c>
      <c r="Q1564" s="13" t="str">
        <f t="shared" ca="1" si="321"/>
        <v>5 - 10 Year</v>
      </c>
      <c r="R1564" s="3" t="str">
        <f t="shared" ca="1" si="324"/>
        <v>10%</v>
      </c>
      <c r="S1564" s="13">
        <f t="shared" ca="1" si="322"/>
        <v>7230.7000000000007</v>
      </c>
      <c r="T1564" s="13">
        <f t="shared" ca="1" si="323"/>
        <v>65076.3</v>
      </c>
      <c r="U1564" t="str">
        <f>VLOOKUP(MID(B1564,G1564,F1564-G1564),Department!$A$1:$C$20,2,0)</f>
        <v>SEO Specialist</v>
      </c>
      <c r="V1564" t="str">
        <f>VLOOKUP(U1564,Department!$B$1:$C$20,2,0)</f>
        <v>Product Management</v>
      </c>
      <c r="W1564" t="str">
        <f>VLOOKUP(MID(B1564,FIND(":",B1564,F1564+1)+1,2),Employee!$G$1:$H$8,2,0)</f>
        <v>Canada</v>
      </c>
    </row>
    <row r="1565" spans="1:23" x14ac:dyDescent="0.35">
      <c r="A1565" t="str">
        <f t="shared" si="312"/>
        <v>EMP-PM-R14-2019</v>
      </c>
      <c r="B1565" t="s">
        <v>1629</v>
      </c>
      <c r="C1565" t="str">
        <f t="shared" si="315"/>
        <v>N22012</v>
      </c>
      <c r="D1565" t="str">
        <f>VLOOKUP(C1565,Employee!$A$1:$B$1803,2,0)</f>
        <v>Nathanael Sampson</v>
      </c>
      <c r="E1565" t="str">
        <f>VLOOKUP(MID(B1565,FIND(":",B1565,FIND(":",B1565)+1)+1,1),Employee!$C$1:$D$1803,2)</f>
        <v>Male</v>
      </c>
      <c r="F1565">
        <f t="shared" si="313"/>
        <v>43</v>
      </c>
      <c r="G1565">
        <f t="shared" si="314"/>
        <v>40</v>
      </c>
      <c r="H1565" t="str">
        <f t="shared" si="316"/>
        <v>R14</v>
      </c>
      <c r="I1565" t="str">
        <f>VLOOKUP(V1565,Guide!$B$12:$C$18,2,0)</f>
        <v>PM</v>
      </c>
      <c r="J1565" s="12" t="str">
        <f t="shared" si="317"/>
        <v>C6</v>
      </c>
      <c r="K1565" s="12">
        <v>33939</v>
      </c>
      <c r="L1565" s="12" t="str">
        <f t="shared" si="318"/>
        <v>Millennial</v>
      </c>
      <c r="M1565">
        <f t="shared" ca="1" si="319"/>
        <v>32</v>
      </c>
      <c r="N1565" s="12">
        <v>43629</v>
      </c>
      <c r="O1565" s="14">
        <f t="shared" ca="1" si="320"/>
        <v>5</v>
      </c>
      <c r="P1565" s="13">
        <v>115484</v>
      </c>
      <c r="Q1565" s="13" t="str">
        <f t="shared" ca="1" si="321"/>
        <v>5 - 10 Year</v>
      </c>
      <c r="R1565" s="3" t="str">
        <f t="shared" ca="1" si="324"/>
        <v>10%</v>
      </c>
      <c r="S1565" s="13">
        <f t="shared" ca="1" si="322"/>
        <v>11548.400000000001</v>
      </c>
      <c r="T1565" s="13">
        <f t="shared" ca="1" si="323"/>
        <v>103935.6</v>
      </c>
      <c r="U1565" t="str">
        <f>VLOOKUP(MID(B1565,G1565,F1565-G1565),Department!$A$1:$C$20,2,0)</f>
        <v>SEO Specialist</v>
      </c>
      <c r="V1565" t="str">
        <f>VLOOKUP(U1565,Department!$B$1:$C$20,2,0)</f>
        <v>Product Management</v>
      </c>
      <c r="W1565" t="str">
        <f>VLOOKUP(MID(B1565,FIND(":",B1565,F1565+1)+1,2),Employee!$G$1:$H$8,2,0)</f>
        <v>France</v>
      </c>
    </row>
    <row r="1566" spans="1:23" x14ac:dyDescent="0.35">
      <c r="A1566" t="str">
        <f t="shared" si="312"/>
        <v>EMP-OPR-R17-2019</v>
      </c>
      <c r="B1566" t="s">
        <v>1630</v>
      </c>
      <c r="C1566" t="str">
        <f t="shared" si="315"/>
        <v>N22307</v>
      </c>
      <c r="D1566" t="str">
        <f>VLOOKUP(C1566,Employee!$A$1:$B$1803,2,0)</f>
        <v>Freda Chapman</v>
      </c>
      <c r="E1566" t="str">
        <f>VLOOKUP(MID(B1566,FIND(":",B1566,FIND(":",B1566)+1)+1,1),Employee!$C$1:$D$1803,2)</f>
        <v>Female</v>
      </c>
      <c r="F1566">
        <f t="shared" si="313"/>
        <v>43</v>
      </c>
      <c r="G1566">
        <f t="shared" si="314"/>
        <v>40</v>
      </c>
      <c r="H1566" t="str">
        <f t="shared" si="316"/>
        <v>R17</v>
      </c>
      <c r="I1566" t="str">
        <f>VLOOKUP(V1566,Guide!$B$12:$C$18,2,0)</f>
        <v>OPR</v>
      </c>
      <c r="J1566" s="12" t="str">
        <f t="shared" si="317"/>
        <v>C4</v>
      </c>
      <c r="K1566" s="12">
        <v>34580</v>
      </c>
      <c r="L1566" s="12" t="str">
        <f t="shared" si="318"/>
        <v>Millennial</v>
      </c>
      <c r="M1566">
        <f t="shared" ca="1" si="319"/>
        <v>30</v>
      </c>
      <c r="N1566" s="12">
        <v>43685</v>
      </c>
      <c r="O1566" s="14">
        <f t="shared" ca="1" si="320"/>
        <v>5</v>
      </c>
      <c r="P1566" s="13">
        <v>65967</v>
      </c>
      <c r="Q1566" s="13" t="str">
        <f t="shared" ca="1" si="321"/>
        <v>5 - 10 Year</v>
      </c>
      <c r="R1566" s="3" t="str">
        <f t="shared" ca="1" si="324"/>
        <v>10%</v>
      </c>
      <c r="S1566" s="13">
        <f t="shared" ca="1" si="322"/>
        <v>6596.7000000000007</v>
      </c>
      <c r="T1566" s="13">
        <f t="shared" ca="1" si="323"/>
        <v>59370.3</v>
      </c>
      <c r="U1566" t="str">
        <f>VLOOKUP(MID(B1566,G1566,F1566-G1566),Department!$A$1:$C$20,2,0)</f>
        <v>Database Administrator</v>
      </c>
      <c r="V1566" t="str">
        <f>VLOOKUP(U1566,Department!$B$1:$C$20,2,0)</f>
        <v>Operation</v>
      </c>
      <c r="W1566" t="str">
        <f>VLOOKUP(MID(B1566,FIND(":",B1566,F1566+1)+1,2),Employee!$G$1:$H$8,2,0)</f>
        <v>Australia</v>
      </c>
    </row>
    <row r="1567" spans="1:23" x14ac:dyDescent="0.35">
      <c r="A1567" t="str">
        <f t="shared" si="312"/>
        <v>EMP-PM-R14-2019</v>
      </c>
      <c r="B1567" t="s">
        <v>1631</v>
      </c>
      <c r="C1567" t="str">
        <f t="shared" si="315"/>
        <v>N21876</v>
      </c>
      <c r="D1567" t="str">
        <f>VLOOKUP(C1567,Employee!$A$1:$B$1803,2,0)</f>
        <v>Leticia Kim</v>
      </c>
      <c r="E1567" t="str">
        <f>VLOOKUP(MID(B1567,FIND(":",B1567,FIND(":",B1567)+1)+1,1),Employee!$C$1:$D$1803,2)</f>
        <v>Female</v>
      </c>
      <c r="F1567">
        <f t="shared" si="313"/>
        <v>43</v>
      </c>
      <c r="G1567">
        <f t="shared" si="314"/>
        <v>40</v>
      </c>
      <c r="H1567" t="str">
        <f t="shared" si="316"/>
        <v>R14</v>
      </c>
      <c r="I1567" t="str">
        <f>VLOOKUP(V1567,Guide!$B$12:$C$18,2,0)</f>
        <v>PM</v>
      </c>
      <c r="J1567" s="12" t="str">
        <f t="shared" si="317"/>
        <v>C2</v>
      </c>
      <c r="K1567" s="12">
        <v>33059</v>
      </c>
      <c r="L1567" s="12" t="str">
        <f t="shared" si="318"/>
        <v>Millennial</v>
      </c>
      <c r="M1567">
        <f t="shared" ca="1" si="319"/>
        <v>34</v>
      </c>
      <c r="N1567" s="12">
        <v>43605</v>
      </c>
      <c r="O1567" s="14">
        <f t="shared" ca="1" si="320"/>
        <v>5</v>
      </c>
      <c r="P1567" s="13">
        <v>88267</v>
      </c>
      <c r="Q1567" s="13" t="str">
        <f t="shared" ca="1" si="321"/>
        <v>5 - 10 Year</v>
      </c>
      <c r="R1567" s="3" t="str">
        <f t="shared" ca="1" si="324"/>
        <v>10%</v>
      </c>
      <c r="S1567" s="13">
        <f t="shared" ca="1" si="322"/>
        <v>8826.7000000000007</v>
      </c>
      <c r="T1567" s="13">
        <f t="shared" ca="1" si="323"/>
        <v>79440.3</v>
      </c>
      <c r="U1567" t="str">
        <f>VLOOKUP(MID(B1567,G1567,F1567-G1567),Department!$A$1:$C$20,2,0)</f>
        <v>SEO Specialist</v>
      </c>
      <c r="V1567" t="str">
        <f>VLOOKUP(U1567,Department!$B$1:$C$20,2,0)</f>
        <v>Product Management</v>
      </c>
      <c r="W1567" t="str">
        <f>VLOOKUP(MID(B1567,FIND(":",B1567,F1567+1)+1,2),Employee!$G$1:$H$8,2,0)</f>
        <v>Canada</v>
      </c>
    </row>
    <row r="1568" spans="1:23" x14ac:dyDescent="0.35">
      <c r="A1568" t="str">
        <f t="shared" si="312"/>
        <v>EMP-ENG-R3-2019</v>
      </c>
      <c r="B1568" t="s">
        <v>1632</v>
      </c>
      <c r="C1568" t="str">
        <f t="shared" si="315"/>
        <v>N22139</v>
      </c>
      <c r="D1568" t="str">
        <f>VLOOKUP(C1568,Employee!$A$1:$B$1803,2,0)</f>
        <v>Margret Brewer</v>
      </c>
      <c r="E1568" t="str">
        <f>VLOOKUP(MID(B1568,FIND(":",B1568,FIND(":",B1568)+1)+1,1),Employee!$C$1:$D$1803,2)</f>
        <v>Female</v>
      </c>
      <c r="F1568">
        <f t="shared" si="313"/>
        <v>42</v>
      </c>
      <c r="G1568">
        <f t="shared" si="314"/>
        <v>40</v>
      </c>
      <c r="H1568" t="str">
        <f t="shared" si="316"/>
        <v>R3</v>
      </c>
      <c r="I1568" t="str">
        <f>VLOOKUP(V1568,Guide!$B$12:$C$18,2,0)</f>
        <v>ENG</v>
      </c>
      <c r="J1568" s="12" t="str">
        <f t="shared" si="317"/>
        <v>C1</v>
      </c>
      <c r="K1568" s="12">
        <v>34247</v>
      </c>
      <c r="L1568" s="12" t="str">
        <f t="shared" si="318"/>
        <v>Millennial</v>
      </c>
      <c r="M1568">
        <f t="shared" ca="1" si="319"/>
        <v>31</v>
      </c>
      <c r="N1568" s="12">
        <v>43650</v>
      </c>
      <c r="O1568" s="14">
        <f t="shared" ca="1" si="320"/>
        <v>5</v>
      </c>
      <c r="P1568" s="13">
        <v>86283</v>
      </c>
      <c r="Q1568" s="13" t="str">
        <f t="shared" ca="1" si="321"/>
        <v>5 - 10 Year</v>
      </c>
      <c r="R1568" s="3" t="str">
        <f t="shared" ca="1" si="324"/>
        <v>10%</v>
      </c>
      <c r="S1568" s="13">
        <f t="shared" ca="1" si="322"/>
        <v>8628.3000000000011</v>
      </c>
      <c r="T1568" s="13">
        <f t="shared" ca="1" si="323"/>
        <v>77654.7</v>
      </c>
      <c r="U1568" t="str">
        <f>VLOOKUP(MID(B1568,G1568,F1568-G1568),Department!$A$1:$C$20,2,0)</f>
        <v>Software Quality Assurance</v>
      </c>
      <c r="V1568" t="str">
        <f>VLOOKUP(U1568,Department!$B$1:$C$20,2,0)</f>
        <v>Engineering and Data</v>
      </c>
      <c r="W1568" t="str">
        <f>VLOOKUP(MID(B1568,FIND(":",B1568,F1568+1)+1,2),Employee!$G$1:$H$8,2,0)</f>
        <v>United States Of America</v>
      </c>
    </row>
    <row r="1569" spans="1:23" x14ac:dyDescent="0.35">
      <c r="A1569" t="str">
        <f t="shared" si="312"/>
        <v>EMP-ENG-R12-2017</v>
      </c>
      <c r="B1569" t="s">
        <v>1633</v>
      </c>
      <c r="C1569" t="str">
        <f t="shared" si="315"/>
        <v>N17310</v>
      </c>
      <c r="D1569" t="str">
        <f>VLOOKUP(C1569,Employee!$A$1:$B$1803,2,0)</f>
        <v>Jospeh Arellano</v>
      </c>
      <c r="E1569" t="str">
        <f>VLOOKUP(MID(B1569,FIND(":",B1569,FIND(":",B1569)+1)+1,1),Employee!$C$1:$D$1803,2)</f>
        <v>Male</v>
      </c>
      <c r="F1569">
        <f t="shared" si="313"/>
        <v>43</v>
      </c>
      <c r="G1569">
        <f t="shared" si="314"/>
        <v>40</v>
      </c>
      <c r="H1569" t="str">
        <f t="shared" si="316"/>
        <v>R12</v>
      </c>
      <c r="I1569" t="str">
        <f>VLOOKUP(V1569,Guide!$B$12:$C$18,2,0)</f>
        <v>ENG</v>
      </c>
      <c r="J1569" s="12" t="str">
        <f t="shared" si="317"/>
        <v>C3</v>
      </c>
      <c r="K1569" s="12">
        <v>31000</v>
      </c>
      <c r="L1569" s="12" t="str">
        <f t="shared" si="318"/>
        <v>Millennial</v>
      </c>
      <c r="M1569">
        <f t="shared" ca="1" si="319"/>
        <v>40</v>
      </c>
      <c r="N1569" s="12">
        <v>42964</v>
      </c>
      <c r="O1569" s="14">
        <f t="shared" ca="1" si="320"/>
        <v>7</v>
      </c>
      <c r="P1569" s="13">
        <v>211048</v>
      </c>
      <c r="Q1569" s="13" t="str">
        <f t="shared" ca="1" si="321"/>
        <v>5 - 10 Year</v>
      </c>
      <c r="R1569" s="3" t="str">
        <f t="shared" ca="1" si="324"/>
        <v>10%</v>
      </c>
      <c r="S1569" s="13">
        <f t="shared" ca="1" si="322"/>
        <v>21104.800000000003</v>
      </c>
      <c r="T1569" s="13">
        <f t="shared" ca="1" si="323"/>
        <v>189943.2</v>
      </c>
      <c r="U1569" t="str">
        <f>VLOOKUP(MID(B1569,G1569,F1569-G1569),Department!$A$1:$C$20,2,0)</f>
        <v>Data Analyst</v>
      </c>
      <c r="V1569" t="str">
        <f>VLOOKUP(U1569,Department!$B$1:$C$20,2,0)</f>
        <v>Engineering and Data</v>
      </c>
      <c r="W1569" t="str">
        <f>VLOOKUP(MID(B1569,FIND(":",B1569,F1569+1)+1,2),Employee!$G$1:$H$8,2,0)</f>
        <v>United Kingdom</v>
      </c>
    </row>
    <row r="1570" spans="1:23" x14ac:dyDescent="0.35">
      <c r="A1570" t="str">
        <f t="shared" si="312"/>
        <v>EMP-PM-R14-2017</v>
      </c>
      <c r="B1570" t="s">
        <v>1634</v>
      </c>
      <c r="C1570" t="str">
        <f t="shared" si="315"/>
        <v>N17241</v>
      </c>
      <c r="D1570" t="str">
        <f>VLOOKUP(C1570,Employee!$A$1:$B$1803,2,0)</f>
        <v>Kenton Richards</v>
      </c>
      <c r="E1570" t="str">
        <f>VLOOKUP(MID(B1570,FIND(":",B1570,FIND(":",B1570)+1)+1,1),Employee!$C$1:$D$1803,2)</f>
        <v>Male</v>
      </c>
      <c r="F1570">
        <f t="shared" si="313"/>
        <v>43</v>
      </c>
      <c r="G1570">
        <f t="shared" si="314"/>
        <v>40</v>
      </c>
      <c r="H1570" t="str">
        <f t="shared" si="316"/>
        <v>R14</v>
      </c>
      <c r="I1570" t="str">
        <f>VLOOKUP(V1570,Guide!$B$12:$C$18,2,0)</f>
        <v>PM</v>
      </c>
      <c r="J1570" s="12" t="str">
        <f t="shared" si="317"/>
        <v>C4</v>
      </c>
      <c r="K1570" s="12">
        <v>33939</v>
      </c>
      <c r="L1570" s="12" t="str">
        <f t="shared" si="318"/>
        <v>Millennial</v>
      </c>
      <c r="M1570">
        <f t="shared" ca="1" si="319"/>
        <v>32</v>
      </c>
      <c r="N1570" s="12">
        <v>43013</v>
      </c>
      <c r="O1570" s="14">
        <f t="shared" ca="1" si="320"/>
        <v>7</v>
      </c>
      <c r="P1570" s="13">
        <v>99771</v>
      </c>
      <c r="Q1570" s="13" t="str">
        <f t="shared" ca="1" si="321"/>
        <v>5 - 10 Year</v>
      </c>
      <c r="R1570" s="3" t="str">
        <f t="shared" ca="1" si="324"/>
        <v>10%</v>
      </c>
      <c r="S1570" s="13">
        <f t="shared" ca="1" si="322"/>
        <v>9977.1</v>
      </c>
      <c r="T1570" s="13">
        <f t="shared" ca="1" si="323"/>
        <v>89793.9</v>
      </c>
      <c r="U1570" t="str">
        <f>VLOOKUP(MID(B1570,G1570,F1570-G1570),Department!$A$1:$C$20,2,0)</f>
        <v>SEO Specialist</v>
      </c>
      <c r="V1570" t="str">
        <f>VLOOKUP(U1570,Department!$B$1:$C$20,2,0)</f>
        <v>Product Management</v>
      </c>
      <c r="W1570" t="str">
        <f>VLOOKUP(MID(B1570,FIND(":",B1570,F1570+1)+1,2),Employee!$G$1:$H$8,2,0)</f>
        <v>Australia</v>
      </c>
    </row>
    <row r="1571" spans="1:23" x14ac:dyDescent="0.35">
      <c r="A1571" t="str">
        <f t="shared" si="312"/>
        <v>EMP-OPR-R16-2018</v>
      </c>
      <c r="B1571" t="s">
        <v>1635</v>
      </c>
      <c r="C1571" t="str">
        <f t="shared" si="315"/>
        <v>N20607</v>
      </c>
      <c r="D1571" t="str">
        <f>VLOOKUP(C1571,Employee!$A$1:$B$1803,2,0)</f>
        <v>Denver Aguirre</v>
      </c>
      <c r="E1571" t="str">
        <f>VLOOKUP(MID(B1571,FIND(":",B1571,FIND(":",B1571)+1)+1,1),Employee!$C$1:$D$1803,2)</f>
        <v>Male</v>
      </c>
      <c r="F1571">
        <f t="shared" si="313"/>
        <v>43</v>
      </c>
      <c r="G1571">
        <f t="shared" si="314"/>
        <v>40</v>
      </c>
      <c r="H1571" t="str">
        <f t="shared" si="316"/>
        <v>R16</v>
      </c>
      <c r="I1571" t="str">
        <f>VLOOKUP(V1571,Guide!$B$12:$C$18,2,0)</f>
        <v>OPR</v>
      </c>
      <c r="J1571" s="12" t="str">
        <f t="shared" si="317"/>
        <v>C5</v>
      </c>
      <c r="K1571" s="12">
        <v>34126</v>
      </c>
      <c r="L1571" s="12" t="str">
        <f t="shared" si="318"/>
        <v>Millennial</v>
      </c>
      <c r="M1571">
        <f t="shared" ca="1" si="319"/>
        <v>31</v>
      </c>
      <c r="N1571" s="12">
        <v>43307</v>
      </c>
      <c r="O1571" s="14">
        <f t="shared" ca="1" si="320"/>
        <v>6</v>
      </c>
      <c r="P1571" s="13">
        <v>155396</v>
      </c>
      <c r="Q1571" s="13" t="str">
        <f t="shared" ca="1" si="321"/>
        <v>5 - 10 Year</v>
      </c>
      <c r="R1571" s="3" t="str">
        <f t="shared" ca="1" si="324"/>
        <v>10%</v>
      </c>
      <c r="S1571" s="13">
        <f t="shared" ca="1" si="322"/>
        <v>15539.6</v>
      </c>
      <c r="T1571" s="13">
        <f t="shared" ca="1" si="323"/>
        <v>139856.4</v>
      </c>
      <c r="U1571" t="str">
        <f>VLOOKUP(MID(B1571,G1571,F1571-G1571),Department!$A$1:$C$20,2,0)</f>
        <v>IT Support</v>
      </c>
      <c r="V1571" t="str">
        <f>VLOOKUP(U1571,Department!$B$1:$C$20,2,0)</f>
        <v>Operation</v>
      </c>
      <c r="W1571" t="str">
        <f>VLOOKUP(MID(B1571,FIND(":",B1571,F1571+1)+1,2),Employee!$G$1:$H$8,2,0)</f>
        <v>Germany</v>
      </c>
    </row>
    <row r="1572" spans="1:23" x14ac:dyDescent="0.35">
      <c r="A1572" t="str">
        <f t="shared" si="312"/>
        <v>EMP-SM-R9-2017</v>
      </c>
      <c r="B1572" t="s">
        <v>1636</v>
      </c>
      <c r="C1572" t="str">
        <f t="shared" si="315"/>
        <v>N17402</v>
      </c>
      <c r="D1572" t="str">
        <f>VLOOKUP(C1572,Employee!$A$1:$B$1803,2,0)</f>
        <v>Zachariah Blanchard</v>
      </c>
      <c r="E1572" t="str">
        <f>VLOOKUP(MID(B1572,FIND(":",B1572,FIND(":",B1572)+1)+1,1),Employee!$C$1:$D$1803,2)</f>
        <v>Male</v>
      </c>
      <c r="F1572">
        <f t="shared" si="313"/>
        <v>42</v>
      </c>
      <c r="G1572">
        <f t="shared" si="314"/>
        <v>40</v>
      </c>
      <c r="H1572" t="str">
        <f t="shared" si="316"/>
        <v>R9</v>
      </c>
      <c r="I1572" t="str">
        <f>VLOOKUP(V1572,Guide!$B$12:$C$18,2,0)</f>
        <v>SM</v>
      </c>
      <c r="J1572" s="12" t="str">
        <f t="shared" si="317"/>
        <v>C7</v>
      </c>
      <c r="K1572" s="12">
        <v>32170</v>
      </c>
      <c r="L1572" s="12" t="str">
        <f t="shared" si="318"/>
        <v>Millennial</v>
      </c>
      <c r="M1572">
        <f t="shared" ca="1" si="319"/>
        <v>37</v>
      </c>
      <c r="N1572" s="12">
        <v>42793</v>
      </c>
      <c r="O1572" s="14">
        <f t="shared" ca="1" si="320"/>
        <v>7</v>
      </c>
      <c r="P1572" s="13">
        <v>251589</v>
      </c>
      <c r="Q1572" s="13" t="str">
        <f t="shared" ca="1" si="321"/>
        <v>5 - 10 Year</v>
      </c>
      <c r="R1572" s="3" t="str">
        <f t="shared" ca="1" si="324"/>
        <v>10%</v>
      </c>
      <c r="S1572" s="13">
        <f t="shared" ca="1" si="322"/>
        <v>25158.9</v>
      </c>
      <c r="T1572" s="13">
        <f t="shared" ca="1" si="323"/>
        <v>226430.1</v>
      </c>
      <c r="U1572" t="str">
        <f>VLOOKUP(MID(B1572,G1572,F1572-G1572),Department!$A$1:$C$20,2,0)</f>
        <v xml:space="preserve">Presales </v>
      </c>
      <c r="V1572" t="str">
        <f>VLOOKUP(U1572,Department!$B$1:$C$20,2,0)</f>
        <v>Sales and Marketing</v>
      </c>
      <c r="W1572" t="str">
        <f>VLOOKUP(MID(B1572,FIND(":",B1572,F1572+1)+1,2),Employee!$G$1:$H$8,2,0)</f>
        <v>Argentina</v>
      </c>
    </row>
    <row r="1573" spans="1:23" x14ac:dyDescent="0.35">
      <c r="A1573" t="str">
        <f t="shared" si="312"/>
        <v>EMP-PM-R5-2019</v>
      </c>
      <c r="B1573" t="s">
        <v>1637</v>
      </c>
      <c r="C1573" t="str">
        <f t="shared" si="315"/>
        <v>N21819</v>
      </c>
      <c r="D1573" t="str">
        <f>VLOOKUP(C1573,Employee!$A$1:$B$1803,2,0)</f>
        <v>Ismael Jacobs</v>
      </c>
      <c r="E1573" t="str">
        <f>VLOOKUP(MID(B1573,FIND(":",B1573,FIND(":",B1573)+1)+1,1),Employee!$C$1:$D$1803,2)</f>
        <v>Male</v>
      </c>
      <c r="F1573">
        <f t="shared" si="313"/>
        <v>42</v>
      </c>
      <c r="G1573">
        <f t="shared" si="314"/>
        <v>40</v>
      </c>
      <c r="H1573" t="str">
        <f t="shared" si="316"/>
        <v>R5</v>
      </c>
      <c r="I1573" t="str">
        <f>VLOOKUP(V1573,Guide!$B$12:$C$18,2,0)</f>
        <v>PM</v>
      </c>
      <c r="J1573" s="12" t="str">
        <f t="shared" si="317"/>
        <v>C3</v>
      </c>
      <c r="K1573" s="12">
        <v>33784</v>
      </c>
      <c r="L1573" s="12" t="str">
        <f t="shared" si="318"/>
        <v>Millennial</v>
      </c>
      <c r="M1573">
        <f t="shared" ca="1" si="319"/>
        <v>32</v>
      </c>
      <c r="N1573" s="12">
        <v>43598</v>
      </c>
      <c r="O1573" s="14">
        <f t="shared" ca="1" si="320"/>
        <v>5</v>
      </c>
      <c r="P1573" s="13">
        <v>77383</v>
      </c>
      <c r="Q1573" s="13" t="str">
        <f t="shared" ca="1" si="321"/>
        <v>5 - 10 Year</v>
      </c>
      <c r="R1573" s="3" t="str">
        <f t="shared" ca="1" si="324"/>
        <v>10%</v>
      </c>
      <c r="S1573" s="13">
        <f t="shared" ca="1" si="322"/>
        <v>7738.3</v>
      </c>
      <c r="T1573" s="13">
        <f t="shared" ca="1" si="323"/>
        <v>69644.7</v>
      </c>
      <c r="U1573" t="str">
        <f>VLOOKUP(MID(B1573,G1573,F1573-G1573),Department!$A$1:$C$20,2,0)</f>
        <v>Product Manager</v>
      </c>
      <c r="V1573" t="str">
        <f>VLOOKUP(U1573,Department!$B$1:$C$20,2,0)</f>
        <v>Product Management</v>
      </c>
      <c r="W1573" t="str">
        <f>VLOOKUP(MID(B1573,FIND(":",B1573,F1573+1)+1,2),Employee!$G$1:$H$8,2,0)</f>
        <v>United Kingdom</v>
      </c>
    </row>
    <row r="1574" spans="1:23" x14ac:dyDescent="0.35">
      <c r="A1574" t="str">
        <f t="shared" si="312"/>
        <v>EMP-ENG-R3-2017</v>
      </c>
      <c r="B1574" t="s">
        <v>1638</v>
      </c>
      <c r="C1574" t="str">
        <f t="shared" si="315"/>
        <v>N17665</v>
      </c>
      <c r="D1574" t="str">
        <f>VLOOKUP(C1574,Employee!$A$1:$B$1803,2,0)</f>
        <v>Misty Warner</v>
      </c>
      <c r="E1574" t="str">
        <f>VLOOKUP(MID(B1574,FIND(":",B1574,FIND(":",B1574)+1)+1,1),Employee!$C$1:$D$1803,2)</f>
        <v>Female</v>
      </c>
      <c r="F1574">
        <f t="shared" si="313"/>
        <v>42</v>
      </c>
      <c r="G1574">
        <f t="shared" si="314"/>
        <v>40</v>
      </c>
      <c r="H1574" t="str">
        <f t="shared" si="316"/>
        <v>R3</v>
      </c>
      <c r="I1574" t="str">
        <f>VLOOKUP(V1574,Guide!$B$12:$C$18,2,0)</f>
        <v>ENG</v>
      </c>
      <c r="J1574" s="12" t="str">
        <f t="shared" si="317"/>
        <v>C3</v>
      </c>
      <c r="K1574" s="12">
        <v>34685</v>
      </c>
      <c r="L1574" s="12" t="str">
        <f t="shared" si="318"/>
        <v>Millennial</v>
      </c>
      <c r="M1574">
        <f t="shared" ca="1" si="319"/>
        <v>30</v>
      </c>
      <c r="N1574" s="12">
        <v>42817</v>
      </c>
      <c r="O1574" s="14">
        <f t="shared" ca="1" si="320"/>
        <v>7</v>
      </c>
      <c r="P1574" s="13">
        <v>108536</v>
      </c>
      <c r="Q1574" s="13" t="str">
        <f t="shared" ca="1" si="321"/>
        <v>5 - 10 Year</v>
      </c>
      <c r="R1574" s="3" t="str">
        <f t="shared" ca="1" si="324"/>
        <v>10%</v>
      </c>
      <c r="S1574" s="13">
        <f t="shared" ca="1" si="322"/>
        <v>10853.6</v>
      </c>
      <c r="T1574" s="13">
        <f t="shared" ca="1" si="323"/>
        <v>97682.4</v>
      </c>
      <c r="U1574" t="str">
        <f>VLOOKUP(MID(B1574,G1574,F1574-G1574),Department!$A$1:$C$20,2,0)</f>
        <v>Software Quality Assurance</v>
      </c>
      <c r="V1574" t="str">
        <f>VLOOKUP(U1574,Department!$B$1:$C$20,2,0)</f>
        <v>Engineering and Data</v>
      </c>
      <c r="W1574" t="str">
        <f>VLOOKUP(MID(B1574,FIND(":",B1574,F1574+1)+1,2),Employee!$G$1:$H$8,2,0)</f>
        <v>United Kingdom</v>
      </c>
    </row>
    <row r="1575" spans="1:23" x14ac:dyDescent="0.35">
      <c r="A1575" t="str">
        <f t="shared" si="312"/>
        <v>EMP-OPR-R8-2017</v>
      </c>
      <c r="B1575" t="s">
        <v>1639</v>
      </c>
      <c r="C1575" t="str">
        <f t="shared" si="315"/>
        <v>N17670</v>
      </c>
      <c r="D1575" t="str">
        <f>VLOOKUP(C1575,Employee!$A$1:$B$1803,2,0)</f>
        <v>Stewart Schroeder</v>
      </c>
      <c r="E1575" t="str">
        <f>VLOOKUP(MID(B1575,FIND(":",B1575,FIND(":",B1575)+1)+1,1),Employee!$C$1:$D$1803,2)</f>
        <v>Male</v>
      </c>
      <c r="F1575">
        <f t="shared" si="313"/>
        <v>42</v>
      </c>
      <c r="G1575">
        <f t="shared" si="314"/>
        <v>40</v>
      </c>
      <c r="H1575" t="str">
        <f t="shared" si="316"/>
        <v>R8</v>
      </c>
      <c r="I1575" t="str">
        <f>VLOOKUP(V1575,Guide!$B$12:$C$18,2,0)</f>
        <v>OPR</v>
      </c>
      <c r="J1575" s="12" t="str">
        <f t="shared" si="317"/>
        <v>C7</v>
      </c>
      <c r="K1575" s="12">
        <v>33035</v>
      </c>
      <c r="L1575" s="12" t="str">
        <f t="shared" si="318"/>
        <v>Millennial</v>
      </c>
      <c r="M1575">
        <f t="shared" ca="1" si="319"/>
        <v>34</v>
      </c>
      <c r="N1575" s="12">
        <v>42817</v>
      </c>
      <c r="O1575" s="14">
        <f t="shared" ca="1" si="320"/>
        <v>7</v>
      </c>
      <c r="P1575" s="13">
        <v>92161</v>
      </c>
      <c r="Q1575" s="13" t="str">
        <f t="shared" ca="1" si="321"/>
        <v>5 - 10 Year</v>
      </c>
      <c r="R1575" s="3" t="str">
        <f t="shared" ca="1" si="324"/>
        <v>10%</v>
      </c>
      <c r="S1575" s="13">
        <f t="shared" ca="1" si="322"/>
        <v>9216.1</v>
      </c>
      <c r="T1575" s="13">
        <f t="shared" ca="1" si="323"/>
        <v>82944.899999999994</v>
      </c>
      <c r="U1575" t="str">
        <f>VLOOKUP(MID(B1575,G1575,F1575-G1575),Department!$A$1:$C$20,2,0)</f>
        <v>DevOps Engineer</v>
      </c>
      <c r="V1575" t="str">
        <f>VLOOKUP(U1575,Department!$B$1:$C$20,2,0)</f>
        <v>Operation</v>
      </c>
      <c r="W1575" t="str">
        <f>VLOOKUP(MID(B1575,FIND(":",B1575,F1575+1)+1,2),Employee!$G$1:$H$8,2,0)</f>
        <v>Argentina</v>
      </c>
    </row>
    <row r="1576" spans="1:23" x14ac:dyDescent="0.35">
      <c r="A1576" t="str">
        <f t="shared" si="312"/>
        <v>EMP-ENG-R3-2017</v>
      </c>
      <c r="B1576" t="s">
        <v>1640</v>
      </c>
      <c r="C1576" t="str">
        <f t="shared" si="315"/>
        <v>N17686</v>
      </c>
      <c r="D1576" t="str">
        <f>VLOOKUP(C1576,Employee!$A$1:$B$1803,2,0)</f>
        <v>Reed Mathews</v>
      </c>
      <c r="E1576" t="str">
        <f>VLOOKUP(MID(B1576,FIND(":",B1576,FIND(":",B1576)+1)+1,1),Employee!$C$1:$D$1803,2)</f>
        <v>Male</v>
      </c>
      <c r="F1576">
        <f t="shared" si="313"/>
        <v>42</v>
      </c>
      <c r="G1576">
        <f t="shared" si="314"/>
        <v>40</v>
      </c>
      <c r="H1576" t="str">
        <f t="shared" si="316"/>
        <v>R3</v>
      </c>
      <c r="I1576" t="str">
        <f>VLOOKUP(V1576,Guide!$B$12:$C$18,2,0)</f>
        <v>ENG</v>
      </c>
      <c r="J1576" s="12" t="str">
        <f t="shared" si="317"/>
        <v>C4</v>
      </c>
      <c r="K1576" s="12">
        <v>29723</v>
      </c>
      <c r="L1576" s="12" t="str">
        <f t="shared" si="318"/>
        <v>Millennial</v>
      </c>
      <c r="M1576">
        <f t="shared" ca="1" si="319"/>
        <v>43</v>
      </c>
      <c r="N1576" s="12">
        <v>42821</v>
      </c>
      <c r="O1576" s="14">
        <f t="shared" ca="1" si="320"/>
        <v>7</v>
      </c>
      <c r="P1576" s="13">
        <v>168432</v>
      </c>
      <c r="Q1576" s="13" t="str">
        <f t="shared" ca="1" si="321"/>
        <v>5 - 10 Year</v>
      </c>
      <c r="R1576" s="3" t="str">
        <f t="shared" ca="1" si="324"/>
        <v>10%</v>
      </c>
      <c r="S1576" s="13">
        <f t="shared" ca="1" si="322"/>
        <v>16843.2</v>
      </c>
      <c r="T1576" s="13">
        <f t="shared" ca="1" si="323"/>
        <v>151588.79999999999</v>
      </c>
      <c r="U1576" t="str">
        <f>VLOOKUP(MID(B1576,G1576,F1576-G1576),Department!$A$1:$C$20,2,0)</f>
        <v>Software Quality Assurance</v>
      </c>
      <c r="V1576" t="str">
        <f>VLOOKUP(U1576,Department!$B$1:$C$20,2,0)</f>
        <v>Engineering and Data</v>
      </c>
      <c r="W1576" t="str">
        <f>VLOOKUP(MID(B1576,FIND(":",B1576,F1576+1)+1,2),Employee!$G$1:$H$8,2,0)</f>
        <v>Australia</v>
      </c>
    </row>
    <row r="1577" spans="1:23" x14ac:dyDescent="0.35">
      <c r="A1577" t="str">
        <f t="shared" si="312"/>
        <v>EMP-ENG-R3-2017</v>
      </c>
      <c r="B1577" t="s">
        <v>1641</v>
      </c>
      <c r="C1577" t="str">
        <f t="shared" si="315"/>
        <v>N17703</v>
      </c>
      <c r="D1577" t="str">
        <f>VLOOKUP(C1577,Employee!$A$1:$B$1803,2,0)</f>
        <v>Lessie Irwin</v>
      </c>
      <c r="E1577" t="str">
        <f>VLOOKUP(MID(B1577,FIND(":",B1577,FIND(":",B1577)+1)+1,1),Employee!$C$1:$D$1803,2)</f>
        <v>Female</v>
      </c>
      <c r="F1577">
        <f t="shared" si="313"/>
        <v>42</v>
      </c>
      <c r="G1577">
        <f t="shared" si="314"/>
        <v>40</v>
      </c>
      <c r="H1577" t="str">
        <f t="shared" si="316"/>
        <v>R3</v>
      </c>
      <c r="I1577" t="str">
        <f>VLOOKUP(V1577,Guide!$B$12:$C$18,2,0)</f>
        <v>ENG</v>
      </c>
      <c r="J1577" s="12" t="str">
        <f t="shared" si="317"/>
        <v>C6</v>
      </c>
      <c r="K1577" s="12">
        <v>33286</v>
      </c>
      <c r="L1577" s="12" t="str">
        <f t="shared" si="318"/>
        <v>Millennial</v>
      </c>
      <c r="M1577">
        <f t="shared" ca="1" si="319"/>
        <v>34</v>
      </c>
      <c r="N1577" s="12">
        <v>42821</v>
      </c>
      <c r="O1577" s="14">
        <f t="shared" ca="1" si="320"/>
        <v>7</v>
      </c>
      <c r="P1577" s="13">
        <v>114942</v>
      </c>
      <c r="Q1577" s="13" t="str">
        <f t="shared" ca="1" si="321"/>
        <v>5 - 10 Year</v>
      </c>
      <c r="R1577" s="3" t="str">
        <f t="shared" ca="1" si="324"/>
        <v>10%</v>
      </c>
      <c r="S1577" s="13">
        <f t="shared" ca="1" si="322"/>
        <v>11494.2</v>
      </c>
      <c r="T1577" s="13">
        <f t="shared" ca="1" si="323"/>
        <v>103447.8</v>
      </c>
      <c r="U1577" t="str">
        <f>VLOOKUP(MID(B1577,G1577,F1577-G1577),Department!$A$1:$C$20,2,0)</f>
        <v>Software Quality Assurance</v>
      </c>
      <c r="V1577" t="str">
        <f>VLOOKUP(U1577,Department!$B$1:$C$20,2,0)</f>
        <v>Engineering and Data</v>
      </c>
      <c r="W1577" t="str">
        <f>VLOOKUP(MID(B1577,FIND(":",B1577,F1577+1)+1,2),Employee!$G$1:$H$8,2,0)</f>
        <v>France</v>
      </c>
    </row>
    <row r="1578" spans="1:23" x14ac:dyDescent="0.35">
      <c r="A1578" t="str">
        <f t="shared" si="312"/>
        <v>EMP-ENG-R4-2017</v>
      </c>
      <c r="B1578" t="s">
        <v>1642</v>
      </c>
      <c r="C1578" t="str">
        <f t="shared" si="315"/>
        <v>N17661</v>
      </c>
      <c r="D1578" t="str">
        <f>VLOOKUP(C1578,Employee!$A$1:$B$1803,2,0)</f>
        <v>Stan Nash</v>
      </c>
      <c r="E1578" t="str">
        <f>VLOOKUP(MID(B1578,FIND(":",B1578,FIND(":",B1578)+1)+1,1),Employee!$C$1:$D$1803,2)</f>
        <v>Male</v>
      </c>
      <c r="F1578">
        <f t="shared" si="313"/>
        <v>42</v>
      </c>
      <c r="G1578">
        <f t="shared" si="314"/>
        <v>40</v>
      </c>
      <c r="H1578" t="str">
        <f t="shared" si="316"/>
        <v>R4</v>
      </c>
      <c r="I1578" t="str">
        <f>VLOOKUP(V1578,Guide!$B$12:$C$18,2,0)</f>
        <v>ENG</v>
      </c>
      <c r="J1578" s="12" t="str">
        <f t="shared" si="317"/>
        <v>C5</v>
      </c>
      <c r="K1578" s="12">
        <v>34403</v>
      </c>
      <c r="L1578" s="12" t="str">
        <f t="shared" si="318"/>
        <v>Millennial</v>
      </c>
      <c r="M1578">
        <f t="shared" ca="1" si="319"/>
        <v>30</v>
      </c>
      <c r="N1578" s="12">
        <v>42817</v>
      </c>
      <c r="O1578" s="14">
        <f t="shared" ca="1" si="320"/>
        <v>7</v>
      </c>
      <c r="P1578" s="13">
        <v>112522</v>
      </c>
      <c r="Q1578" s="13" t="str">
        <f t="shared" ca="1" si="321"/>
        <v>5 - 10 Year</v>
      </c>
      <c r="R1578" s="3" t="str">
        <f t="shared" ca="1" si="324"/>
        <v>10%</v>
      </c>
      <c r="S1578" s="13">
        <f t="shared" ca="1" si="322"/>
        <v>11252.2</v>
      </c>
      <c r="T1578" s="13">
        <f t="shared" ca="1" si="323"/>
        <v>101269.8</v>
      </c>
      <c r="U1578" t="str">
        <f>VLOOKUP(MID(B1578,G1578,F1578-G1578),Department!$A$1:$C$20,2,0)</f>
        <v>FrontEnd Developer</v>
      </c>
      <c r="V1578" t="str">
        <f>VLOOKUP(U1578,Department!$B$1:$C$20,2,0)</f>
        <v>Engineering and Data</v>
      </c>
      <c r="W1578" t="str">
        <f>VLOOKUP(MID(B1578,FIND(":",B1578,F1578+1)+1,2),Employee!$G$1:$H$8,2,0)</f>
        <v>Germany</v>
      </c>
    </row>
    <row r="1579" spans="1:23" x14ac:dyDescent="0.35">
      <c r="A1579" t="str">
        <f t="shared" si="312"/>
        <v>EMP-OPR-R2-2018</v>
      </c>
      <c r="B1579" t="s">
        <v>1643</v>
      </c>
      <c r="C1579" t="str">
        <f t="shared" si="315"/>
        <v>N20686</v>
      </c>
      <c r="D1579" t="str">
        <f>VLOOKUP(C1579,Employee!$A$1:$B$1803,2,0)</f>
        <v>Stanley Newton</v>
      </c>
      <c r="E1579" t="str">
        <f>VLOOKUP(MID(B1579,FIND(":",B1579,FIND(":",B1579)+1)+1,1),Employee!$C$1:$D$1803,2)</f>
        <v>Male</v>
      </c>
      <c r="F1579">
        <f t="shared" si="313"/>
        <v>42</v>
      </c>
      <c r="G1579">
        <f t="shared" si="314"/>
        <v>40</v>
      </c>
      <c r="H1579" t="str">
        <f t="shared" si="316"/>
        <v>R2</v>
      </c>
      <c r="I1579" t="str">
        <f>VLOOKUP(V1579,Guide!$B$12:$C$18,2,0)</f>
        <v>OPR</v>
      </c>
      <c r="J1579" s="12" t="str">
        <f t="shared" si="317"/>
        <v>C2</v>
      </c>
      <c r="K1579" s="12">
        <v>34772</v>
      </c>
      <c r="L1579" s="12" t="str">
        <f t="shared" si="318"/>
        <v>Millennial</v>
      </c>
      <c r="M1579">
        <f t="shared" ca="1" si="319"/>
        <v>29</v>
      </c>
      <c r="N1579" s="12">
        <v>43328</v>
      </c>
      <c r="O1579" s="14">
        <f t="shared" ca="1" si="320"/>
        <v>6</v>
      </c>
      <c r="P1579" s="13">
        <v>98679</v>
      </c>
      <c r="Q1579" s="13" t="str">
        <f t="shared" ca="1" si="321"/>
        <v>5 - 10 Year</v>
      </c>
      <c r="R1579" s="3" t="str">
        <f t="shared" ca="1" si="324"/>
        <v>10%</v>
      </c>
      <c r="S1579" s="13">
        <f t="shared" ca="1" si="322"/>
        <v>9867.9000000000015</v>
      </c>
      <c r="T1579" s="13">
        <f t="shared" ca="1" si="323"/>
        <v>88811.1</v>
      </c>
      <c r="U1579" t="str">
        <f>VLOOKUP(MID(B1579,G1579,F1579-G1579),Department!$A$1:$C$20,2,0)</f>
        <v>Network Engineer</v>
      </c>
      <c r="V1579" t="str">
        <f>VLOOKUP(U1579,Department!$B$1:$C$20,2,0)</f>
        <v>Operation</v>
      </c>
      <c r="W1579" t="str">
        <f>VLOOKUP(MID(B1579,FIND(":",B1579,F1579+1)+1,2),Employee!$G$1:$H$8,2,0)</f>
        <v>Canada</v>
      </c>
    </row>
    <row r="1580" spans="1:23" x14ac:dyDescent="0.35">
      <c r="A1580" t="str">
        <f t="shared" si="312"/>
        <v>EMP-SM-R15-2019</v>
      </c>
      <c r="B1580" t="s">
        <v>1644</v>
      </c>
      <c r="C1580" t="str">
        <f t="shared" si="315"/>
        <v>N22620</v>
      </c>
      <c r="D1580" t="str">
        <f>VLOOKUP(C1580,Employee!$A$1:$B$1803,2,0)</f>
        <v>Cora Davila</v>
      </c>
      <c r="E1580" t="str">
        <f>VLOOKUP(MID(B1580,FIND(":",B1580,FIND(":",B1580)+1)+1,1),Employee!$C$1:$D$1803,2)</f>
        <v>Female</v>
      </c>
      <c r="F1580">
        <f t="shared" si="313"/>
        <v>43</v>
      </c>
      <c r="G1580">
        <f t="shared" si="314"/>
        <v>40</v>
      </c>
      <c r="H1580" t="str">
        <f t="shared" si="316"/>
        <v>R15</v>
      </c>
      <c r="I1580" t="str">
        <f>VLOOKUP(V1580,Guide!$B$12:$C$18,2,0)</f>
        <v>SM</v>
      </c>
      <c r="J1580" s="12" t="str">
        <f t="shared" si="317"/>
        <v>C5</v>
      </c>
      <c r="K1580" s="12">
        <v>34387</v>
      </c>
      <c r="L1580" s="12" t="str">
        <f t="shared" si="318"/>
        <v>Millennial</v>
      </c>
      <c r="M1580">
        <f t="shared" ca="1" si="319"/>
        <v>31</v>
      </c>
      <c r="N1580" s="12">
        <v>43738</v>
      </c>
      <c r="O1580" s="14">
        <f t="shared" ca="1" si="320"/>
        <v>5</v>
      </c>
      <c r="P1580" s="13">
        <v>72400</v>
      </c>
      <c r="Q1580" s="13" t="str">
        <f t="shared" ca="1" si="321"/>
        <v>5 - 10 Year</v>
      </c>
      <c r="R1580" s="3" t="str">
        <f t="shared" ca="1" si="324"/>
        <v>10%</v>
      </c>
      <c r="S1580" s="13">
        <f t="shared" ca="1" si="322"/>
        <v>7240</v>
      </c>
      <c r="T1580" s="13">
        <f t="shared" ca="1" si="323"/>
        <v>65160</v>
      </c>
      <c r="U1580" t="str">
        <f>VLOOKUP(MID(B1580,G1580,F1580-G1580),Department!$A$1:$C$20,2,0)</f>
        <v>Sales</v>
      </c>
      <c r="V1580" t="str">
        <f>VLOOKUP(U1580,Department!$B$1:$C$20,2,0)</f>
        <v>Sales and Marketing</v>
      </c>
      <c r="W1580" t="str">
        <f>VLOOKUP(MID(B1580,FIND(":",B1580,F1580+1)+1,2),Employee!$G$1:$H$8,2,0)</f>
        <v>Germany</v>
      </c>
    </row>
    <row r="1581" spans="1:23" x14ac:dyDescent="0.35">
      <c r="A1581" t="str">
        <f t="shared" si="312"/>
        <v>EMP-SM-R15-2019</v>
      </c>
      <c r="B1581" t="s">
        <v>1645</v>
      </c>
      <c r="C1581" t="str">
        <f t="shared" si="315"/>
        <v>N17837</v>
      </c>
      <c r="D1581" t="str">
        <f>VLOOKUP(C1581,Employee!$A$1:$B$1803,2,0)</f>
        <v>Edmund Rich</v>
      </c>
      <c r="E1581" t="str">
        <f>VLOOKUP(MID(B1581,FIND(":",B1581,FIND(":",B1581)+1)+1,1),Employee!$C$1:$D$1803,2)</f>
        <v>Male</v>
      </c>
      <c r="F1581">
        <f t="shared" si="313"/>
        <v>43</v>
      </c>
      <c r="G1581">
        <f t="shared" si="314"/>
        <v>40</v>
      </c>
      <c r="H1581" t="str">
        <f t="shared" si="316"/>
        <v>R15</v>
      </c>
      <c r="I1581" t="str">
        <f>VLOOKUP(V1581,Guide!$B$12:$C$18,2,0)</f>
        <v>SM</v>
      </c>
      <c r="J1581" s="12" t="str">
        <f t="shared" si="317"/>
        <v>C3</v>
      </c>
      <c r="K1581" s="12">
        <v>33526</v>
      </c>
      <c r="L1581" s="12" t="str">
        <f t="shared" si="318"/>
        <v>Millennial</v>
      </c>
      <c r="M1581">
        <f t="shared" ca="1" si="319"/>
        <v>33</v>
      </c>
      <c r="N1581" s="12">
        <v>43489</v>
      </c>
      <c r="O1581" s="14">
        <f t="shared" ca="1" si="320"/>
        <v>6</v>
      </c>
      <c r="P1581" s="13">
        <v>124210</v>
      </c>
      <c r="Q1581" s="13" t="str">
        <f t="shared" ca="1" si="321"/>
        <v>5 - 10 Year</v>
      </c>
      <c r="R1581" s="3" t="str">
        <f t="shared" ca="1" si="324"/>
        <v>10%</v>
      </c>
      <c r="S1581" s="13">
        <f t="shared" ca="1" si="322"/>
        <v>12421</v>
      </c>
      <c r="T1581" s="13">
        <f t="shared" ca="1" si="323"/>
        <v>111789</v>
      </c>
      <c r="U1581" t="str">
        <f>VLOOKUP(MID(B1581,G1581,F1581-G1581),Department!$A$1:$C$20,2,0)</f>
        <v>Sales</v>
      </c>
      <c r="V1581" t="str">
        <f>VLOOKUP(U1581,Department!$B$1:$C$20,2,0)</f>
        <v>Sales and Marketing</v>
      </c>
      <c r="W1581" t="str">
        <f>VLOOKUP(MID(B1581,FIND(":",B1581,F1581+1)+1,2),Employee!$G$1:$H$8,2,0)</f>
        <v>United Kingdom</v>
      </c>
    </row>
    <row r="1582" spans="1:23" x14ac:dyDescent="0.35">
      <c r="A1582" t="str">
        <f t="shared" si="312"/>
        <v>EMP-OPR-R16-2019</v>
      </c>
      <c r="B1582" t="s">
        <v>1646</v>
      </c>
      <c r="C1582" t="str">
        <f t="shared" si="315"/>
        <v>N17781</v>
      </c>
      <c r="D1582" t="str">
        <f>VLOOKUP(C1582,Employee!$A$1:$B$1803,2,0)</f>
        <v>Cathleen Rosales</v>
      </c>
      <c r="E1582" t="str">
        <f>VLOOKUP(MID(B1582,FIND(":",B1582,FIND(":",B1582)+1)+1,1),Employee!$C$1:$D$1803,2)</f>
        <v>Female</v>
      </c>
      <c r="F1582">
        <f t="shared" si="313"/>
        <v>43</v>
      </c>
      <c r="G1582">
        <f t="shared" si="314"/>
        <v>40</v>
      </c>
      <c r="H1582" t="str">
        <f t="shared" si="316"/>
        <v>R16</v>
      </c>
      <c r="I1582" t="str">
        <f>VLOOKUP(V1582,Guide!$B$12:$C$18,2,0)</f>
        <v>OPR</v>
      </c>
      <c r="J1582" s="12" t="str">
        <f t="shared" si="317"/>
        <v>C4</v>
      </c>
      <c r="K1582" s="12">
        <v>32297</v>
      </c>
      <c r="L1582" s="12" t="str">
        <f t="shared" si="318"/>
        <v>Millennial</v>
      </c>
      <c r="M1582">
        <f t="shared" ca="1" si="319"/>
        <v>36</v>
      </c>
      <c r="N1582" s="12">
        <v>43713</v>
      </c>
      <c r="O1582" s="14">
        <f t="shared" ca="1" si="320"/>
        <v>5</v>
      </c>
      <c r="P1582" s="13">
        <v>104133</v>
      </c>
      <c r="Q1582" s="13" t="str">
        <f t="shared" ca="1" si="321"/>
        <v>5 - 10 Year</v>
      </c>
      <c r="R1582" s="3" t="str">
        <f t="shared" ca="1" si="324"/>
        <v>10%</v>
      </c>
      <c r="S1582" s="13">
        <f t="shared" ca="1" si="322"/>
        <v>10413.300000000001</v>
      </c>
      <c r="T1582" s="13">
        <f t="shared" ca="1" si="323"/>
        <v>93719.7</v>
      </c>
      <c r="U1582" t="str">
        <f>VLOOKUP(MID(B1582,G1582,F1582-G1582),Department!$A$1:$C$20,2,0)</f>
        <v>IT Support</v>
      </c>
      <c r="V1582" t="str">
        <f>VLOOKUP(U1582,Department!$B$1:$C$20,2,0)</f>
        <v>Operation</v>
      </c>
      <c r="W1582" t="str">
        <f>VLOOKUP(MID(B1582,FIND(":",B1582,F1582+1)+1,2),Employee!$G$1:$H$8,2,0)</f>
        <v>Australia</v>
      </c>
    </row>
    <row r="1583" spans="1:23" x14ac:dyDescent="0.35">
      <c r="A1583" t="str">
        <f t="shared" si="312"/>
        <v>EMP-PM-R6-2019</v>
      </c>
      <c r="B1583" t="s">
        <v>1647</v>
      </c>
      <c r="C1583" t="str">
        <f t="shared" si="315"/>
        <v>N17788</v>
      </c>
      <c r="D1583" t="str">
        <f>VLOOKUP(C1583,Employee!$A$1:$B$1803,2,0)</f>
        <v>Hal Burton</v>
      </c>
      <c r="E1583" t="str">
        <f>VLOOKUP(MID(B1583,FIND(":",B1583,FIND(":",B1583)+1)+1,1),Employee!$C$1:$D$1803,2)</f>
        <v>Male</v>
      </c>
      <c r="F1583">
        <f t="shared" si="313"/>
        <v>42</v>
      </c>
      <c r="G1583">
        <f t="shared" si="314"/>
        <v>40</v>
      </c>
      <c r="H1583" t="str">
        <f t="shared" si="316"/>
        <v>R6</v>
      </c>
      <c r="I1583" t="str">
        <f>VLOOKUP(V1583,Guide!$B$12:$C$18,2,0)</f>
        <v>PM</v>
      </c>
      <c r="J1583" s="12" t="str">
        <f t="shared" si="317"/>
        <v>C3</v>
      </c>
      <c r="K1583" s="12">
        <v>32369</v>
      </c>
      <c r="L1583" s="12" t="str">
        <f t="shared" si="318"/>
        <v>Millennial</v>
      </c>
      <c r="M1583">
        <f t="shared" ca="1" si="319"/>
        <v>36</v>
      </c>
      <c r="N1583" s="12">
        <v>43489</v>
      </c>
      <c r="O1583" s="14">
        <f t="shared" ca="1" si="320"/>
        <v>6</v>
      </c>
      <c r="P1583" s="13">
        <v>128628</v>
      </c>
      <c r="Q1583" s="13" t="str">
        <f t="shared" ca="1" si="321"/>
        <v>5 - 10 Year</v>
      </c>
      <c r="R1583" s="3" t="str">
        <f t="shared" ca="1" si="324"/>
        <v>10%</v>
      </c>
      <c r="S1583" s="13">
        <f t="shared" ca="1" si="322"/>
        <v>12862.800000000001</v>
      </c>
      <c r="T1583" s="13">
        <f t="shared" ca="1" si="323"/>
        <v>115765.2</v>
      </c>
      <c r="U1583" t="str">
        <f>VLOOKUP(MID(B1583,G1583,F1583-G1583),Department!$A$1:$C$20,2,0)</f>
        <v>UI/UX</v>
      </c>
      <c r="V1583" t="str">
        <f>VLOOKUP(U1583,Department!$B$1:$C$20,2,0)</f>
        <v>Product Management</v>
      </c>
      <c r="W1583" t="str">
        <f>VLOOKUP(MID(B1583,FIND(":",B1583,F1583+1)+1,2),Employee!$G$1:$H$8,2,0)</f>
        <v>United Kingdom</v>
      </c>
    </row>
    <row r="1584" spans="1:23" x14ac:dyDescent="0.35">
      <c r="A1584" t="str">
        <f t="shared" si="312"/>
        <v>EMP-OPR-R8-2019</v>
      </c>
      <c r="B1584" t="s">
        <v>1648</v>
      </c>
      <c r="C1584" t="str">
        <f t="shared" si="315"/>
        <v>N17736</v>
      </c>
      <c r="D1584" t="str">
        <f>VLOOKUP(C1584,Employee!$A$1:$B$1803,2,0)</f>
        <v>Hilda English</v>
      </c>
      <c r="E1584" t="str">
        <f>VLOOKUP(MID(B1584,FIND(":",B1584,FIND(":",B1584)+1)+1,1),Employee!$C$1:$D$1803,2)</f>
        <v>Female</v>
      </c>
      <c r="F1584">
        <f t="shared" si="313"/>
        <v>42</v>
      </c>
      <c r="G1584">
        <f t="shared" si="314"/>
        <v>40</v>
      </c>
      <c r="H1584" t="str">
        <f t="shared" si="316"/>
        <v>R8</v>
      </c>
      <c r="I1584" t="str">
        <f>VLOOKUP(V1584,Guide!$B$12:$C$18,2,0)</f>
        <v>OPR</v>
      </c>
      <c r="J1584" s="12" t="str">
        <f t="shared" si="317"/>
        <v>C2</v>
      </c>
      <c r="K1584" s="12">
        <v>34222</v>
      </c>
      <c r="L1584" s="12" t="str">
        <f t="shared" si="318"/>
        <v>Millennial</v>
      </c>
      <c r="M1584">
        <f t="shared" ca="1" si="319"/>
        <v>31</v>
      </c>
      <c r="N1584" s="12">
        <v>43598</v>
      </c>
      <c r="O1584" s="14">
        <f t="shared" ca="1" si="320"/>
        <v>5</v>
      </c>
      <c r="P1584" s="13">
        <v>88970</v>
      </c>
      <c r="Q1584" s="13" t="str">
        <f t="shared" ca="1" si="321"/>
        <v>5 - 10 Year</v>
      </c>
      <c r="R1584" s="3" t="str">
        <f t="shared" ca="1" si="324"/>
        <v>10%</v>
      </c>
      <c r="S1584" s="13">
        <f t="shared" ca="1" si="322"/>
        <v>8897</v>
      </c>
      <c r="T1584" s="13">
        <f t="shared" ca="1" si="323"/>
        <v>80073</v>
      </c>
      <c r="U1584" t="str">
        <f>VLOOKUP(MID(B1584,G1584,F1584-G1584),Department!$A$1:$C$20,2,0)</f>
        <v>DevOps Engineer</v>
      </c>
      <c r="V1584" t="str">
        <f>VLOOKUP(U1584,Department!$B$1:$C$20,2,0)</f>
        <v>Operation</v>
      </c>
      <c r="W1584" t="str">
        <f>VLOOKUP(MID(B1584,FIND(":",B1584,F1584+1)+1,2),Employee!$G$1:$H$8,2,0)</f>
        <v>Canada</v>
      </c>
    </row>
    <row r="1585" spans="1:23" x14ac:dyDescent="0.35">
      <c r="A1585" t="str">
        <f t="shared" si="312"/>
        <v>EMP-OPR-R17-2017</v>
      </c>
      <c r="B1585" t="s">
        <v>1649</v>
      </c>
      <c r="C1585" t="str">
        <f t="shared" si="315"/>
        <v>N19471</v>
      </c>
      <c r="D1585" t="str">
        <f>VLOOKUP(C1585,Employee!$A$1:$B$1803,2,0)</f>
        <v>Fern Middleton</v>
      </c>
      <c r="E1585" t="str">
        <f>VLOOKUP(MID(B1585,FIND(":",B1585,FIND(":",B1585)+1)+1,1),Employee!$C$1:$D$1803,2)</f>
        <v>Female</v>
      </c>
      <c r="F1585">
        <f t="shared" si="313"/>
        <v>43</v>
      </c>
      <c r="G1585">
        <f t="shared" si="314"/>
        <v>40</v>
      </c>
      <c r="H1585" t="str">
        <f t="shared" si="316"/>
        <v>R17</v>
      </c>
      <c r="I1585" t="str">
        <f>VLOOKUP(V1585,Guide!$B$12:$C$18,2,0)</f>
        <v>OPR</v>
      </c>
      <c r="J1585" s="12" t="str">
        <f t="shared" si="317"/>
        <v>C4</v>
      </c>
      <c r="K1585" s="12">
        <v>31474</v>
      </c>
      <c r="L1585" s="12" t="str">
        <f t="shared" si="318"/>
        <v>Millennial</v>
      </c>
      <c r="M1585">
        <f t="shared" ca="1" si="319"/>
        <v>38</v>
      </c>
      <c r="N1585" s="12">
        <v>43045</v>
      </c>
      <c r="O1585" s="14">
        <f t="shared" ca="1" si="320"/>
        <v>7</v>
      </c>
      <c r="P1585" s="13">
        <v>101739</v>
      </c>
      <c r="Q1585" s="13" t="str">
        <f t="shared" ca="1" si="321"/>
        <v>5 - 10 Year</v>
      </c>
      <c r="R1585" s="3" t="str">
        <f t="shared" ca="1" si="324"/>
        <v>10%</v>
      </c>
      <c r="S1585" s="13">
        <f t="shared" ca="1" si="322"/>
        <v>10173.900000000001</v>
      </c>
      <c r="T1585" s="13">
        <f t="shared" ca="1" si="323"/>
        <v>91565.1</v>
      </c>
      <c r="U1585" t="str">
        <f>VLOOKUP(MID(B1585,G1585,F1585-G1585),Department!$A$1:$C$20,2,0)</f>
        <v>Database Administrator</v>
      </c>
      <c r="V1585" t="str">
        <f>VLOOKUP(U1585,Department!$B$1:$C$20,2,0)</f>
        <v>Operation</v>
      </c>
      <c r="W1585" t="str">
        <f>VLOOKUP(MID(B1585,FIND(":",B1585,F1585+1)+1,2),Employee!$G$1:$H$8,2,0)</f>
        <v>Australia</v>
      </c>
    </row>
    <row r="1586" spans="1:23" x14ac:dyDescent="0.35">
      <c r="A1586" t="str">
        <f t="shared" si="312"/>
        <v>EMP-OPR-R2-2017</v>
      </c>
      <c r="B1586" t="s">
        <v>1650</v>
      </c>
      <c r="C1586" t="str">
        <f t="shared" si="315"/>
        <v>N18999</v>
      </c>
      <c r="D1586" t="str">
        <f>VLOOKUP(C1586,Employee!$A$1:$B$1803,2,0)</f>
        <v>Juliet Soto</v>
      </c>
      <c r="E1586" t="str">
        <f>VLOOKUP(MID(B1586,FIND(":",B1586,FIND(":",B1586)+1)+1,1),Employee!$C$1:$D$1803,2)</f>
        <v>Female</v>
      </c>
      <c r="F1586">
        <f t="shared" si="313"/>
        <v>42</v>
      </c>
      <c r="G1586">
        <f t="shared" si="314"/>
        <v>40</v>
      </c>
      <c r="H1586" t="str">
        <f t="shared" si="316"/>
        <v>R2</v>
      </c>
      <c r="I1586" t="str">
        <f>VLOOKUP(V1586,Guide!$B$12:$C$18,2,0)</f>
        <v>OPR</v>
      </c>
      <c r="J1586" s="12" t="str">
        <f t="shared" si="317"/>
        <v>C4</v>
      </c>
      <c r="K1586" s="12">
        <v>32540</v>
      </c>
      <c r="L1586" s="12" t="str">
        <f t="shared" si="318"/>
        <v>Millennial</v>
      </c>
      <c r="M1586">
        <f t="shared" ca="1" si="319"/>
        <v>36</v>
      </c>
      <c r="N1586" s="12">
        <v>42992</v>
      </c>
      <c r="O1586" s="14">
        <f t="shared" ca="1" si="320"/>
        <v>7</v>
      </c>
      <c r="P1586" s="13">
        <v>121428</v>
      </c>
      <c r="Q1586" s="13" t="str">
        <f t="shared" ca="1" si="321"/>
        <v>5 - 10 Year</v>
      </c>
      <c r="R1586" s="3" t="str">
        <f t="shared" ca="1" si="324"/>
        <v>10%</v>
      </c>
      <c r="S1586" s="13">
        <f t="shared" ca="1" si="322"/>
        <v>12142.800000000001</v>
      </c>
      <c r="T1586" s="13">
        <f t="shared" ca="1" si="323"/>
        <v>109285.2</v>
      </c>
      <c r="U1586" t="str">
        <f>VLOOKUP(MID(B1586,G1586,F1586-G1586),Department!$A$1:$C$20,2,0)</f>
        <v>Network Engineer</v>
      </c>
      <c r="V1586" t="str">
        <f>VLOOKUP(U1586,Department!$B$1:$C$20,2,0)</f>
        <v>Operation</v>
      </c>
      <c r="W1586" t="str">
        <f>VLOOKUP(MID(B1586,FIND(":",B1586,F1586+1)+1,2),Employee!$G$1:$H$8,2,0)</f>
        <v>Australia</v>
      </c>
    </row>
    <row r="1587" spans="1:23" x14ac:dyDescent="0.35">
      <c r="A1587" t="str">
        <f t="shared" si="312"/>
        <v>EMP-OPR-R16-2018</v>
      </c>
      <c r="B1587" t="s">
        <v>1651</v>
      </c>
      <c r="C1587" t="str">
        <f t="shared" si="315"/>
        <v>N20761</v>
      </c>
      <c r="D1587" t="str">
        <f>VLOOKUP(C1587,Employee!$A$1:$B$1803,2,0)</f>
        <v>Bruce Ruiz</v>
      </c>
      <c r="E1587" t="str">
        <f>VLOOKUP(MID(B1587,FIND(":",B1587,FIND(":",B1587)+1)+1,1),Employee!$C$1:$D$1803,2)</f>
        <v>Male</v>
      </c>
      <c r="F1587">
        <f t="shared" si="313"/>
        <v>43</v>
      </c>
      <c r="G1587">
        <f t="shared" si="314"/>
        <v>40</v>
      </c>
      <c r="H1587" t="str">
        <f t="shared" si="316"/>
        <v>R16</v>
      </c>
      <c r="I1587" t="str">
        <f>VLOOKUP(V1587,Guide!$B$12:$C$18,2,0)</f>
        <v>OPR</v>
      </c>
      <c r="J1587" s="12" t="str">
        <f t="shared" si="317"/>
        <v>C4</v>
      </c>
      <c r="K1587" s="12">
        <v>31515</v>
      </c>
      <c r="L1587" s="12" t="str">
        <f t="shared" si="318"/>
        <v>Millennial</v>
      </c>
      <c r="M1587">
        <f t="shared" ca="1" si="319"/>
        <v>38</v>
      </c>
      <c r="N1587" s="12">
        <v>43339</v>
      </c>
      <c r="O1587" s="14">
        <f t="shared" ca="1" si="320"/>
        <v>6</v>
      </c>
      <c r="P1587" s="13">
        <v>227016</v>
      </c>
      <c r="Q1587" s="13" t="str">
        <f t="shared" ca="1" si="321"/>
        <v>5 - 10 Year</v>
      </c>
      <c r="R1587" s="3" t="str">
        <f t="shared" ca="1" si="324"/>
        <v>10%</v>
      </c>
      <c r="S1587" s="13">
        <f t="shared" ca="1" si="322"/>
        <v>22701.600000000002</v>
      </c>
      <c r="T1587" s="13">
        <f t="shared" ca="1" si="323"/>
        <v>204314.4</v>
      </c>
      <c r="U1587" t="str">
        <f>VLOOKUP(MID(B1587,G1587,F1587-G1587),Department!$A$1:$C$20,2,0)</f>
        <v>IT Support</v>
      </c>
      <c r="V1587" t="str">
        <f>VLOOKUP(U1587,Department!$B$1:$C$20,2,0)</f>
        <v>Operation</v>
      </c>
      <c r="W1587" t="str">
        <f>VLOOKUP(MID(B1587,FIND(":",B1587,F1587+1)+1,2),Employee!$G$1:$H$8,2,0)</f>
        <v>Australia</v>
      </c>
    </row>
    <row r="1588" spans="1:23" x14ac:dyDescent="0.35">
      <c r="A1588" t="str">
        <f t="shared" si="312"/>
        <v>EMP-PM-R6-2019</v>
      </c>
      <c r="B1588" t="s">
        <v>1652</v>
      </c>
      <c r="C1588" t="str">
        <f t="shared" si="315"/>
        <v>N21713</v>
      </c>
      <c r="D1588" t="str">
        <f>VLOOKUP(C1588,Employee!$A$1:$B$1803,2,0)</f>
        <v>Roosevelt Bennett</v>
      </c>
      <c r="E1588" t="str">
        <f>VLOOKUP(MID(B1588,FIND(":",B1588,FIND(":",B1588)+1)+1,1),Employee!$C$1:$D$1803,2)</f>
        <v>Male</v>
      </c>
      <c r="F1588">
        <f t="shared" si="313"/>
        <v>42</v>
      </c>
      <c r="G1588">
        <f t="shared" si="314"/>
        <v>40</v>
      </c>
      <c r="H1588" t="str">
        <f t="shared" si="316"/>
        <v>R6</v>
      </c>
      <c r="I1588" t="str">
        <f>VLOOKUP(V1588,Guide!$B$12:$C$18,2,0)</f>
        <v>PM</v>
      </c>
      <c r="J1588" s="12" t="str">
        <f t="shared" si="317"/>
        <v>C6</v>
      </c>
      <c r="K1588" s="12">
        <v>34019</v>
      </c>
      <c r="L1588" s="12" t="str">
        <f t="shared" si="318"/>
        <v>Millennial</v>
      </c>
      <c r="M1588">
        <f t="shared" ca="1" si="319"/>
        <v>32</v>
      </c>
      <c r="N1588" s="12">
        <v>43577</v>
      </c>
      <c r="O1588" s="14">
        <f t="shared" ca="1" si="320"/>
        <v>5</v>
      </c>
      <c r="P1588" s="13">
        <v>75400</v>
      </c>
      <c r="Q1588" s="13" t="str">
        <f t="shared" ca="1" si="321"/>
        <v>5 - 10 Year</v>
      </c>
      <c r="R1588" s="3" t="str">
        <f t="shared" ca="1" si="324"/>
        <v>10%</v>
      </c>
      <c r="S1588" s="13">
        <f t="shared" ca="1" si="322"/>
        <v>7540</v>
      </c>
      <c r="T1588" s="13">
        <f t="shared" ca="1" si="323"/>
        <v>67860</v>
      </c>
      <c r="U1588" t="str">
        <f>VLOOKUP(MID(B1588,G1588,F1588-G1588),Department!$A$1:$C$20,2,0)</f>
        <v>UI/UX</v>
      </c>
      <c r="V1588" t="str">
        <f>VLOOKUP(U1588,Department!$B$1:$C$20,2,0)</f>
        <v>Product Management</v>
      </c>
      <c r="W1588" t="str">
        <f>VLOOKUP(MID(B1588,FIND(":",B1588,F1588+1)+1,2),Employee!$G$1:$H$8,2,0)</f>
        <v>France</v>
      </c>
    </row>
    <row r="1589" spans="1:23" x14ac:dyDescent="0.35">
      <c r="A1589" t="str">
        <f t="shared" si="312"/>
        <v>EMP-ENG-R12-2018</v>
      </c>
      <c r="B1589" t="s">
        <v>1653</v>
      </c>
      <c r="C1589" t="str">
        <f t="shared" si="315"/>
        <v>N19918</v>
      </c>
      <c r="D1589" t="str">
        <f>VLOOKUP(C1589,Employee!$A$1:$B$1803,2,0)</f>
        <v>Emory Houston</v>
      </c>
      <c r="E1589" t="str">
        <f>VLOOKUP(MID(B1589,FIND(":",B1589,FIND(":",B1589)+1)+1,1),Employee!$C$1:$D$1803,2)</f>
        <v>Male</v>
      </c>
      <c r="F1589">
        <f t="shared" si="313"/>
        <v>43</v>
      </c>
      <c r="G1589">
        <f t="shared" si="314"/>
        <v>40</v>
      </c>
      <c r="H1589" t="str">
        <f t="shared" si="316"/>
        <v>R12</v>
      </c>
      <c r="I1589" t="str">
        <f>VLOOKUP(V1589,Guide!$B$12:$C$18,2,0)</f>
        <v>ENG</v>
      </c>
      <c r="J1589" s="12" t="str">
        <f t="shared" si="317"/>
        <v>C6</v>
      </c>
      <c r="K1589" s="12">
        <v>34389</v>
      </c>
      <c r="L1589" s="12" t="str">
        <f t="shared" si="318"/>
        <v>Millennial</v>
      </c>
      <c r="M1589">
        <f t="shared" ca="1" si="319"/>
        <v>31</v>
      </c>
      <c r="N1589" s="12">
        <v>43157</v>
      </c>
      <c r="O1589" s="14">
        <f t="shared" ca="1" si="320"/>
        <v>6</v>
      </c>
      <c r="P1589" s="13">
        <v>94002</v>
      </c>
      <c r="Q1589" s="13" t="str">
        <f t="shared" ca="1" si="321"/>
        <v>5 - 10 Year</v>
      </c>
      <c r="R1589" s="3" t="str">
        <f t="shared" ca="1" si="324"/>
        <v>10%</v>
      </c>
      <c r="S1589" s="13">
        <f t="shared" ca="1" si="322"/>
        <v>9400.2000000000007</v>
      </c>
      <c r="T1589" s="13">
        <f t="shared" ca="1" si="323"/>
        <v>84601.8</v>
      </c>
      <c r="U1589" t="str">
        <f>VLOOKUP(MID(B1589,G1589,F1589-G1589),Department!$A$1:$C$20,2,0)</f>
        <v>Data Analyst</v>
      </c>
      <c r="V1589" t="str">
        <f>VLOOKUP(U1589,Department!$B$1:$C$20,2,0)</f>
        <v>Engineering and Data</v>
      </c>
      <c r="W1589" t="str">
        <f>VLOOKUP(MID(B1589,FIND(":",B1589,F1589+1)+1,2),Employee!$G$1:$H$8,2,0)</f>
        <v>France</v>
      </c>
    </row>
    <row r="1590" spans="1:23" x14ac:dyDescent="0.35">
      <c r="A1590" t="str">
        <f t="shared" si="312"/>
        <v>EMP-SM-R15-2017</v>
      </c>
      <c r="B1590" t="s">
        <v>1654</v>
      </c>
      <c r="C1590" t="str">
        <f t="shared" si="315"/>
        <v>N17904</v>
      </c>
      <c r="D1590" t="str">
        <f>VLOOKUP(C1590,Employee!$A$1:$B$1803,2,0)</f>
        <v>Horace Russell</v>
      </c>
      <c r="E1590" t="str">
        <f>VLOOKUP(MID(B1590,FIND(":",B1590,FIND(":",B1590)+1)+1,1),Employee!$C$1:$D$1803,2)</f>
        <v>Male</v>
      </c>
      <c r="F1590">
        <f t="shared" si="313"/>
        <v>43</v>
      </c>
      <c r="G1590">
        <f t="shared" si="314"/>
        <v>40</v>
      </c>
      <c r="H1590" t="str">
        <f t="shared" si="316"/>
        <v>R15</v>
      </c>
      <c r="I1590" t="str">
        <f>VLOOKUP(V1590,Guide!$B$12:$C$18,2,0)</f>
        <v>SM</v>
      </c>
      <c r="J1590" s="12" t="str">
        <f t="shared" si="317"/>
        <v>C1</v>
      </c>
      <c r="K1590" s="12">
        <v>34316</v>
      </c>
      <c r="L1590" s="12" t="str">
        <f t="shared" si="318"/>
        <v>Millennial</v>
      </c>
      <c r="M1590">
        <f t="shared" ca="1" si="319"/>
        <v>31</v>
      </c>
      <c r="N1590" s="12">
        <v>42852</v>
      </c>
      <c r="O1590" s="14">
        <f t="shared" ca="1" si="320"/>
        <v>7</v>
      </c>
      <c r="P1590" s="13">
        <v>109795</v>
      </c>
      <c r="Q1590" s="13" t="str">
        <f t="shared" ca="1" si="321"/>
        <v>5 - 10 Year</v>
      </c>
      <c r="R1590" s="3" t="str">
        <f t="shared" ca="1" si="324"/>
        <v>10%</v>
      </c>
      <c r="S1590" s="13">
        <f t="shared" ca="1" si="322"/>
        <v>10979.5</v>
      </c>
      <c r="T1590" s="13">
        <f t="shared" ca="1" si="323"/>
        <v>98815.5</v>
      </c>
      <c r="U1590" t="str">
        <f>VLOOKUP(MID(B1590,G1590,F1590-G1590),Department!$A$1:$C$20,2,0)</f>
        <v>Sales</v>
      </c>
      <c r="V1590" t="str">
        <f>VLOOKUP(U1590,Department!$B$1:$C$20,2,0)</f>
        <v>Sales and Marketing</v>
      </c>
      <c r="W1590" t="str">
        <f>VLOOKUP(MID(B1590,FIND(":",B1590,F1590+1)+1,2),Employee!$G$1:$H$8,2,0)</f>
        <v>United States Of America</v>
      </c>
    </row>
    <row r="1591" spans="1:23" x14ac:dyDescent="0.35">
      <c r="A1591" t="str">
        <f t="shared" si="312"/>
        <v>EMP-ENG-R1-2017</v>
      </c>
      <c r="B1591" t="s">
        <v>1655</v>
      </c>
      <c r="C1591" t="str">
        <f t="shared" si="315"/>
        <v>N17875</v>
      </c>
      <c r="D1591" t="str">
        <f>VLOOKUP(C1591,Employee!$A$1:$B$1803,2,0)</f>
        <v>Darell Church</v>
      </c>
      <c r="E1591" t="str">
        <f>VLOOKUP(MID(B1591,FIND(":",B1591,FIND(":",B1591)+1)+1,1),Employee!$C$1:$D$1803,2)</f>
        <v>Male</v>
      </c>
      <c r="F1591">
        <f t="shared" si="313"/>
        <v>42</v>
      </c>
      <c r="G1591">
        <f t="shared" si="314"/>
        <v>40</v>
      </c>
      <c r="H1591" t="str">
        <f t="shared" si="316"/>
        <v>R1</v>
      </c>
      <c r="I1591" t="str">
        <f>VLOOKUP(V1591,Guide!$B$12:$C$18,2,0)</f>
        <v>ENG</v>
      </c>
      <c r="J1591" s="12" t="str">
        <f t="shared" si="317"/>
        <v>C4</v>
      </c>
      <c r="K1591" s="12">
        <v>33094</v>
      </c>
      <c r="L1591" s="12" t="str">
        <f t="shared" si="318"/>
        <v>Millennial</v>
      </c>
      <c r="M1591">
        <f t="shared" ca="1" si="319"/>
        <v>34</v>
      </c>
      <c r="N1591" s="12">
        <v>42849</v>
      </c>
      <c r="O1591" s="14">
        <f t="shared" ca="1" si="320"/>
        <v>7</v>
      </c>
      <c r="P1591" s="13">
        <v>160844</v>
      </c>
      <c r="Q1591" s="13" t="str">
        <f t="shared" ca="1" si="321"/>
        <v>5 - 10 Year</v>
      </c>
      <c r="R1591" s="3" t="str">
        <f t="shared" ca="1" si="324"/>
        <v>10%</v>
      </c>
      <c r="S1591" s="13">
        <f t="shared" ca="1" si="322"/>
        <v>16084.400000000001</v>
      </c>
      <c r="T1591" s="13">
        <f t="shared" ca="1" si="323"/>
        <v>144759.6</v>
      </c>
      <c r="U1591" t="str">
        <f>VLOOKUP(MID(B1591,G1591,F1591-G1591),Department!$A$1:$C$20,2,0)</f>
        <v>BackEnd Developer</v>
      </c>
      <c r="V1591" t="str">
        <f>VLOOKUP(U1591,Department!$B$1:$C$20,2,0)</f>
        <v>Engineering and Data</v>
      </c>
      <c r="W1591" t="str">
        <f>VLOOKUP(MID(B1591,FIND(":",B1591,F1591+1)+1,2),Employee!$G$1:$H$8,2,0)</f>
        <v>Australia</v>
      </c>
    </row>
    <row r="1592" spans="1:23" x14ac:dyDescent="0.35">
      <c r="A1592" t="str">
        <f t="shared" si="312"/>
        <v>EMP-PM-R6-2019</v>
      </c>
      <c r="B1592" t="s">
        <v>1656</v>
      </c>
      <c r="C1592" t="str">
        <f t="shared" si="315"/>
        <v>N22614</v>
      </c>
      <c r="D1592" t="str">
        <f>VLOOKUP(C1592,Employee!$A$1:$B$1803,2,0)</f>
        <v>Olen Yoder</v>
      </c>
      <c r="E1592" t="str">
        <f>VLOOKUP(MID(B1592,FIND(":",B1592,FIND(":",B1592)+1)+1,1),Employee!$C$1:$D$1803,2)</f>
        <v>Male</v>
      </c>
      <c r="F1592">
        <f t="shared" si="313"/>
        <v>42</v>
      </c>
      <c r="G1592">
        <f t="shared" si="314"/>
        <v>40</v>
      </c>
      <c r="H1592" t="str">
        <f t="shared" si="316"/>
        <v>R6</v>
      </c>
      <c r="I1592" t="str">
        <f>VLOOKUP(V1592,Guide!$B$12:$C$18,2,0)</f>
        <v>PM</v>
      </c>
      <c r="J1592" s="12" t="str">
        <f t="shared" si="317"/>
        <v>C5</v>
      </c>
      <c r="K1592" s="12">
        <v>34853</v>
      </c>
      <c r="L1592" s="12" t="str">
        <f t="shared" si="318"/>
        <v>Millennial</v>
      </c>
      <c r="M1592">
        <f t="shared" ca="1" si="319"/>
        <v>29</v>
      </c>
      <c r="N1592" s="12">
        <v>43734</v>
      </c>
      <c r="O1592" s="14">
        <f t="shared" ca="1" si="320"/>
        <v>5</v>
      </c>
      <c r="P1592" s="13">
        <v>114349</v>
      </c>
      <c r="Q1592" s="13" t="str">
        <f t="shared" ca="1" si="321"/>
        <v>5 - 10 Year</v>
      </c>
      <c r="R1592" s="3" t="str">
        <f t="shared" ca="1" si="324"/>
        <v>10%</v>
      </c>
      <c r="S1592" s="13">
        <f t="shared" ca="1" si="322"/>
        <v>11434.900000000001</v>
      </c>
      <c r="T1592" s="13">
        <f t="shared" ca="1" si="323"/>
        <v>102914.1</v>
      </c>
      <c r="U1592" t="str">
        <f>VLOOKUP(MID(B1592,G1592,F1592-G1592),Department!$A$1:$C$20,2,0)</f>
        <v>UI/UX</v>
      </c>
      <c r="V1592" t="str">
        <f>VLOOKUP(U1592,Department!$B$1:$C$20,2,0)</f>
        <v>Product Management</v>
      </c>
      <c r="W1592" t="str">
        <f>VLOOKUP(MID(B1592,FIND(":",B1592,F1592+1)+1,2),Employee!$G$1:$H$8,2,0)</f>
        <v>Germany</v>
      </c>
    </row>
    <row r="1593" spans="1:23" x14ac:dyDescent="0.35">
      <c r="A1593" t="str">
        <f t="shared" si="312"/>
        <v>EMP-FN-R19-2019</v>
      </c>
      <c r="B1593" t="s">
        <v>1657</v>
      </c>
      <c r="C1593" t="str">
        <f t="shared" si="315"/>
        <v>N22016</v>
      </c>
      <c r="D1593" t="str">
        <f>VLOOKUP(C1593,Employee!$A$1:$B$1803,2,0)</f>
        <v>Victoria Werner</v>
      </c>
      <c r="E1593" t="str">
        <f>VLOOKUP(MID(B1593,FIND(":",B1593,FIND(":",B1593)+1)+1,1),Employee!$C$1:$D$1803,2)</f>
        <v>Female</v>
      </c>
      <c r="F1593">
        <f t="shared" si="313"/>
        <v>43</v>
      </c>
      <c r="G1593">
        <f t="shared" si="314"/>
        <v>40</v>
      </c>
      <c r="H1593" t="str">
        <f t="shared" si="316"/>
        <v>R19</v>
      </c>
      <c r="I1593" t="str">
        <f>VLOOKUP(V1593,Guide!$B$12:$C$18,2,0)</f>
        <v>FN</v>
      </c>
      <c r="J1593" s="12" t="str">
        <f t="shared" si="317"/>
        <v>C2</v>
      </c>
      <c r="K1593" s="12">
        <v>34112</v>
      </c>
      <c r="L1593" s="12" t="str">
        <f t="shared" si="318"/>
        <v>Millennial</v>
      </c>
      <c r="M1593">
        <f t="shared" ca="1" si="319"/>
        <v>31</v>
      </c>
      <c r="N1593" s="12">
        <v>43629</v>
      </c>
      <c r="O1593" s="14">
        <f t="shared" ca="1" si="320"/>
        <v>5</v>
      </c>
      <c r="P1593" s="13">
        <v>95301</v>
      </c>
      <c r="Q1593" s="13" t="str">
        <f t="shared" ca="1" si="321"/>
        <v>5 - 10 Year</v>
      </c>
      <c r="R1593" s="3" t="str">
        <f t="shared" ca="1" si="324"/>
        <v>10%</v>
      </c>
      <c r="S1593" s="13">
        <f t="shared" ca="1" si="322"/>
        <v>9530.1</v>
      </c>
      <c r="T1593" s="13">
        <f t="shared" ca="1" si="323"/>
        <v>85770.9</v>
      </c>
      <c r="U1593" t="str">
        <f>VLOOKUP(MID(B1593,G1593,F1593-G1593),Department!$A$1:$C$20,2,0)</f>
        <v>Accounting</v>
      </c>
      <c r="V1593" t="str">
        <f>VLOOKUP(U1593,Department!$B$1:$C$20,2,0)</f>
        <v>Finance</v>
      </c>
      <c r="W1593" t="str">
        <f>VLOOKUP(MID(B1593,FIND(":",B1593,F1593+1)+1,2),Employee!$G$1:$H$8,2,0)</f>
        <v>Canada</v>
      </c>
    </row>
    <row r="1594" spans="1:23" x14ac:dyDescent="0.35">
      <c r="A1594" t="str">
        <f t="shared" si="312"/>
        <v>EMP-FN-R19-2019</v>
      </c>
      <c r="B1594" t="s">
        <v>1658</v>
      </c>
      <c r="C1594" t="str">
        <f t="shared" si="315"/>
        <v>N21808</v>
      </c>
      <c r="D1594" t="str">
        <f>VLOOKUP(C1594,Employee!$A$1:$B$1803,2,0)</f>
        <v>Jeromy Pacheco</v>
      </c>
      <c r="E1594" t="str">
        <f>VLOOKUP(MID(B1594,FIND(":",B1594,FIND(":",B1594)+1)+1,1),Employee!$C$1:$D$1803,2)</f>
        <v>Male</v>
      </c>
      <c r="F1594">
        <f t="shared" si="313"/>
        <v>43</v>
      </c>
      <c r="G1594">
        <f t="shared" si="314"/>
        <v>40</v>
      </c>
      <c r="H1594" t="str">
        <f t="shared" si="316"/>
        <v>R19</v>
      </c>
      <c r="I1594" t="str">
        <f>VLOOKUP(V1594,Guide!$B$12:$C$18,2,0)</f>
        <v>FN</v>
      </c>
      <c r="J1594" s="12" t="str">
        <f t="shared" si="317"/>
        <v>C3</v>
      </c>
      <c r="K1594" s="12">
        <v>33302</v>
      </c>
      <c r="L1594" s="12" t="str">
        <f t="shared" si="318"/>
        <v>Millennial</v>
      </c>
      <c r="M1594">
        <f t="shared" ca="1" si="319"/>
        <v>33</v>
      </c>
      <c r="N1594" s="12">
        <v>43594</v>
      </c>
      <c r="O1594" s="14">
        <f t="shared" ca="1" si="320"/>
        <v>5</v>
      </c>
      <c r="P1594" s="13">
        <v>107990</v>
      </c>
      <c r="Q1594" s="13" t="str">
        <f t="shared" ca="1" si="321"/>
        <v>5 - 10 Year</v>
      </c>
      <c r="R1594" s="3" t="str">
        <f t="shared" ca="1" si="324"/>
        <v>10%</v>
      </c>
      <c r="S1594" s="13">
        <f t="shared" ca="1" si="322"/>
        <v>10799</v>
      </c>
      <c r="T1594" s="13">
        <f t="shared" ca="1" si="323"/>
        <v>97191</v>
      </c>
      <c r="U1594" t="str">
        <f>VLOOKUP(MID(B1594,G1594,F1594-G1594),Department!$A$1:$C$20,2,0)</f>
        <v>Accounting</v>
      </c>
      <c r="V1594" t="str">
        <f>VLOOKUP(U1594,Department!$B$1:$C$20,2,0)</f>
        <v>Finance</v>
      </c>
      <c r="W1594" t="str">
        <f>VLOOKUP(MID(B1594,FIND(":",B1594,F1594+1)+1,2),Employee!$G$1:$H$8,2,0)</f>
        <v>United Kingdom</v>
      </c>
    </row>
    <row r="1595" spans="1:23" x14ac:dyDescent="0.35">
      <c r="A1595" t="str">
        <f t="shared" si="312"/>
        <v>EMP-ENG-R7-2018</v>
      </c>
      <c r="B1595" t="s">
        <v>1659</v>
      </c>
      <c r="C1595" t="str">
        <f t="shared" si="315"/>
        <v>N17882</v>
      </c>
      <c r="D1595" t="str">
        <f>VLOOKUP(C1595,Employee!$A$1:$B$1803,2,0)</f>
        <v>Essie Reese</v>
      </c>
      <c r="E1595" t="str">
        <f>VLOOKUP(MID(B1595,FIND(":",B1595,FIND(":",B1595)+1)+1,1),Employee!$C$1:$D$1803,2)</f>
        <v>Female</v>
      </c>
      <c r="F1595">
        <f t="shared" si="313"/>
        <v>42</v>
      </c>
      <c r="G1595">
        <f t="shared" si="314"/>
        <v>40</v>
      </c>
      <c r="H1595" t="str">
        <f t="shared" si="316"/>
        <v>R7</v>
      </c>
      <c r="I1595" t="str">
        <f>VLOOKUP(V1595,Guide!$B$12:$C$18,2,0)</f>
        <v>ENG</v>
      </c>
      <c r="J1595" s="12" t="str">
        <f t="shared" si="317"/>
        <v>C6</v>
      </c>
      <c r="K1595" s="12">
        <v>34559</v>
      </c>
      <c r="L1595" s="12" t="str">
        <f t="shared" si="318"/>
        <v>Millennial</v>
      </c>
      <c r="M1595">
        <f t="shared" ca="1" si="319"/>
        <v>30</v>
      </c>
      <c r="N1595" s="12">
        <v>43332</v>
      </c>
      <c r="O1595" s="14">
        <f t="shared" ca="1" si="320"/>
        <v>6</v>
      </c>
      <c r="P1595" s="13">
        <v>87102</v>
      </c>
      <c r="Q1595" s="13" t="str">
        <f t="shared" ca="1" si="321"/>
        <v>5 - 10 Year</v>
      </c>
      <c r="R1595" s="3" t="str">
        <f t="shared" ca="1" si="324"/>
        <v>10%</v>
      </c>
      <c r="S1595" s="13">
        <f t="shared" ca="1" si="322"/>
        <v>8710.2000000000007</v>
      </c>
      <c r="T1595" s="13">
        <f t="shared" ca="1" si="323"/>
        <v>78391.8</v>
      </c>
      <c r="U1595" t="str">
        <f>VLOOKUP(MID(B1595,G1595,F1595-G1595),Department!$A$1:$C$20,2,0)</f>
        <v>AI Engineer</v>
      </c>
      <c r="V1595" t="str">
        <f>VLOOKUP(U1595,Department!$B$1:$C$20,2,0)</f>
        <v>Engineering and Data</v>
      </c>
      <c r="W1595" t="str">
        <f>VLOOKUP(MID(B1595,FIND(":",B1595,F1595+1)+1,2),Employee!$G$1:$H$8,2,0)</f>
        <v>France</v>
      </c>
    </row>
    <row r="1596" spans="1:23" x14ac:dyDescent="0.35">
      <c r="A1596" t="str">
        <f t="shared" si="312"/>
        <v>EMP-OPR-R16-2017</v>
      </c>
      <c r="B1596" t="s">
        <v>1660</v>
      </c>
      <c r="C1596" t="str">
        <f t="shared" si="315"/>
        <v>N19177</v>
      </c>
      <c r="D1596" t="str">
        <f>VLOOKUP(C1596,Employee!$A$1:$B$1803,2,0)</f>
        <v>Marlon Orozco</v>
      </c>
      <c r="E1596" t="str">
        <f>VLOOKUP(MID(B1596,FIND(":",B1596,FIND(":",B1596)+1)+1,1),Employee!$C$1:$D$1803,2)</f>
        <v>Male</v>
      </c>
      <c r="F1596">
        <f t="shared" si="313"/>
        <v>43</v>
      </c>
      <c r="G1596">
        <f t="shared" si="314"/>
        <v>40</v>
      </c>
      <c r="H1596" t="str">
        <f t="shared" si="316"/>
        <v>R16</v>
      </c>
      <c r="I1596" t="str">
        <f>VLOOKUP(V1596,Guide!$B$12:$C$18,2,0)</f>
        <v>OPR</v>
      </c>
      <c r="J1596" s="12" t="str">
        <f t="shared" si="317"/>
        <v>C4</v>
      </c>
      <c r="K1596" s="12">
        <v>29310</v>
      </c>
      <c r="L1596" s="12" t="str">
        <f t="shared" si="318"/>
        <v>Gen X</v>
      </c>
      <c r="M1596">
        <f t="shared" ca="1" si="319"/>
        <v>44</v>
      </c>
      <c r="N1596" s="12">
        <v>43020</v>
      </c>
      <c r="O1596" s="14">
        <f t="shared" ca="1" si="320"/>
        <v>7</v>
      </c>
      <c r="P1596" s="13">
        <v>234177</v>
      </c>
      <c r="Q1596" s="13" t="str">
        <f t="shared" ca="1" si="321"/>
        <v>5 - 10 Year</v>
      </c>
      <c r="R1596" s="3" t="str">
        <f t="shared" ca="1" si="324"/>
        <v>10%</v>
      </c>
      <c r="S1596" s="13">
        <f t="shared" ca="1" si="322"/>
        <v>23417.7</v>
      </c>
      <c r="T1596" s="13">
        <f t="shared" ca="1" si="323"/>
        <v>210759.3</v>
      </c>
      <c r="U1596" t="str">
        <f>VLOOKUP(MID(B1596,G1596,F1596-G1596),Department!$A$1:$C$20,2,0)</f>
        <v>IT Support</v>
      </c>
      <c r="V1596" t="str">
        <f>VLOOKUP(U1596,Department!$B$1:$C$20,2,0)</f>
        <v>Operation</v>
      </c>
      <c r="W1596" t="str">
        <f>VLOOKUP(MID(B1596,FIND(":",B1596,F1596+1)+1,2),Employee!$G$1:$H$8,2,0)</f>
        <v>Australia</v>
      </c>
    </row>
    <row r="1597" spans="1:23" x14ac:dyDescent="0.35">
      <c r="A1597" t="str">
        <f t="shared" si="312"/>
        <v>EMP-OPR-R17-2019</v>
      </c>
      <c r="B1597" t="s">
        <v>1661</v>
      </c>
      <c r="C1597" t="str">
        <f t="shared" si="315"/>
        <v>N17928</v>
      </c>
      <c r="D1597" t="str">
        <f>VLOOKUP(C1597,Employee!$A$1:$B$1803,2,0)</f>
        <v>Elroy Ware</v>
      </c>
      <c r="E1597" t="str">
        <f>VLOOKUP(MID(B1597,FIND(":",B1597,FIND(":",B1597)+1)+1,1),Employee!$C$1:$D$1803,2)</f>
        <v>Male</v>
      </c>
      <c r="F1597">
        <f t="shared" si="313"/>
        <v>43</v>
      </c>
      <c r="G1597">
        <f t="shared" si="314"/>
        <v>40</v>
      </c>
      <c r="H1597" t="str">
        <f t="shared" si="316"/>
        <v>R17</v>
      </c>
      <c r="I1597" t="str">
        <f>VLOOKUP(V1597,Guide!$B$12:$C$18,2,0)</f>
        <v>OPR</v>
      </c>
      <c r="J1597" s="12" t="str">
        <f t="shared" si="317"/>
        <v>C6</v>
      </c>
      <c r="K1597" s="12">
        <v>34547</v>
      </c>
      <c r="L1597" s="12" t="str">
        <f t="shared" si="318"/>
        <v>Millennial</v>
      </c>
      <c r="M1597">
        <f t="shared" ca="1" si="319"/>
        <v>30</v>
      </c>
      <c r="N1597" s="12">
        <v>43682</v>
      </c>
      <c r="O1597" s="14">
        <f t="shared" ca="1" si="320"/>
        <v>5</v>
      </c>
      <c r="P1597" s="13">
        <v>101248</v>
      </c>
      <c r="Q1597" s="13" t="str">
        <f t="shared" ca="1" si="321"/>
        <v>5 - 10 Year</v>
      </c>
      <c r="R1597" s="3" t="str">
        <f t="shared" ca="1" si="324"/>
        <v>10%</v>
      </c>
      <c r="S1597" s="13">
        <f t="shared" ca="1" si="322"/>
        <v>10124.800000000001</v>
      </c>
      <c r="T1597" s="13">
        <f t="shared" ca="1" si="323"/>
        <v>91123.199999999997</v>
      </c>
      <c r="U1597" t="str">
        <f>VLOOKUP(MID(B1597,G1597,F1597-G1597),Department!$A$1:$C$20,2,0)</f>
        <v>Database Administrator</v>
      </c>
      <c r="V1597" t="str">
        <f>VLOOKUP(U1597,Department!$B$1:$C$20,2,0)</f>
        <v>Operation</v>
      </c>
      <c r="W1597" t="str">
        <f>VLOOKUP(MID(B1597,FIND(":",B1597,F1597+1)+1,2),Employee!$G$1:$H$8,2,0)</f>
        <v>France</v>
      </c>
    </row>
    <row r="1598" spans="1:23" x14ac:dyDescent="0.35">
      <c r="A1598" t="str">
        <f t="shared" si="312"/>
        <v>EMP-SM-R9-2017</v>
      </c>
      <c r="B1598" t="s">
        <v>1662</v>
      </c>
      <c r="C1598" t="str">
        <f t="shared" si="315"/>
        <v>N18206</v>
      </c>
      <c r="D1598" t="str">
        <f>VLOOKUP(C1598,Employee!$A$1:$B$1803,2,0)</f>
        <v>Roscoe Moore</v>
      </c>
      <c r="E1598" t="str">
        <f>VLOOKUP(MID(B1598,FIND(":",B1598,FIND(":",B1598)+1)+1,1),Employee!$C$1:$D$1803,2)</f>
        <v>Male</v>
      </c>
      <c r="F1598">
        <f t="shared" si="313"/>
        <v>42</v>
      </c>
      <c r="G1598">
        <f t="shared" si="314"/>
        <v>40</v>
      </c>
      <c r="H1598" t="str">
        <f t="shared" si="316"/>
        <v>R9</v>
      </c>
      <c r="I1598" t="str">
        <f>VLOOKUP(V1598,Guide!$B$12:$C$18,2,0)</f>
        <v>SM</v>
      </c>
      <c r="J1598" s="12" t="str">
        <f t="shared" si="317"/>
        <v>C7</v>
      </c>
      <c r="K1598" s="12">
        <v>34380</v>
      </c>
      <c r="L1598" s="12" t="str">
        <f t="shared" si="318"/>
        <v>Millennial</v>
      </c>
      <c r="M1598">
        <f t="shared" ca="1" si="319"/>
        <v>31</v>
      </c>
      <c r="N1598" s="12">
        <v>42880</v>
      </c>
      <c r="O1598" s="14">
        <f t="shared" ca="1" si="320"/>
        <v>7</v>
      </c>
      <c r="P1598" s="13">
        <v>94772</v>
      </c>
      <c r="Q1598" s="13" t="str">
        <f t="shared" ca="1" si="321"/>
        <v>5 - 10 Year</v>
      </c>
      <c r="R1598" s="3" t="str">
        <f t="shared" ca="1" si="324"/>
        <v>10%</v>
      </c>
      <c r="S1598" s="13">
        <f t="shared" ca="1" si="322"/>
        <v>9477.2000000000007</v>
      </c>
      <c r="T1598" s="13">
        <f t="shared" ca="1" si="323"/>
        <v>85294.8</v>
      </c>
      <c r="U1598" t="str">
        <f>VLOOKUP(MID(B1598,G1598,F1598-G1598),Department!$A$1:$C$20,2,0)</f>
        <v xml:space="preserve">Presales </v>
      </c>
      <c r="V1598" t="str">
        <f>VLOOKUP(U1598,Department!$B$1:$C$20,2,0)</f>
        <v>Sales and Marketing</v>
      </c>
      <c r="W1598" t="str">
        <f>VLOOKUP(MID(B1598,FIND(":",B1598,F1598+1)+1,2),Employee!$G$1:$H$8,2,0)</f>
        <v>Argentina</v>
      </c>
    </row>
    <row r="1599" spans="1:23" x14ac:dyDescent="0.35">
      <c r="A1599" t="str">
        <f t="shared" si="312"/>
        <v>EMP-ENG-R13-2017</v>
      </c>
      <c r="B1599" t="s">
        <v>1663</v>
      </c>
      <c r="C1599" t="str">
        <f t="shared" si="315"/>
        <v>N18247</v>
      </c>
      <c r="D1599" t="str">
        <f>VLOOKUP(C1599,Employee!$A$1:$B$1803,2,0)</f>
        <v>Keenan Estes</v>
      </c>
      <c r="E1599" t="str">
        <f>VLOOKUP(MID(B1599,FIND(":",B1599,FIND(":",B1599)+1)+1,1),Employee!$C$1:$D$1803,2)</f>
        <v>Male</v>
      </c>
      <c r="F1599">
        <f t="shared" si="313"/>
        <v>43</v>
      </c>
      <c r="G1599">
        <f t="shared" si="314"/>
        <v>40</v>
      </c>
      <c r="H1599" t="str">
        <f t="shared" si="316"/>
        <v>R13</v>
      </c>
      <c r="I1599" t="str">
        <f>VLOOKUP(V1599,Guide!$B$12:$C$18,2,0)</f>
        <v>ENG</v>
      </c>
      <c r="J1599" s="12" t="str">
        <f t="shared" si="317"/>
        <v>C3</v>
      </c>
      <c r="K1599" s="12">
        <v>34790</v>
      </c>
      <c r="L1599" s="12" t="str">
        <f t="shared" si="318"/>
        <v>Millennial</v>
      </c>
      <c r="M1599">
        <f t="shared" ca="1" si="319"/>
        <v>29</v>
      </c>
      <c r="N1599" s="12">
        <v>42887</v>
      </c>
      <c r="O1599" s="14">
        <f t="shared" ca="1" si="320"/>
        <v>7</v>
      </c>
      <c r="P1599" s="13">
        <v>89630</v>
      </c>
      <c r="Q1599" s="13" t="str">
        <f t="shared" ca="1" si="321"/>
        <v>5 - 10 Year</v>
      </c>
      <c r="R1599" s="3" t="str">
        <f t="shared" ca="1" si="324"/>
        <v>10%</v>
      </c>
      <c r="S1599" s="13">
        <f t="shared" ca="1" si="322"/>
        <v>8963</v>
      </c>
      <c r="T1599" s="13">
        <f t="shared" ca="1" si="323"/>
        <v>80667</v>
      </c>
      <c r="U1599" t="str">
        <f>VLOOKUP(MID(B1599,G1599,F1599-G1599),Department!$A$1:$C$20,2,0)</f>
        <v>Data Engineer</v>
      </c>
      <c r="V1599" t="str">
        <f>VLOOKUP(U1599,Department!$B$1:$C$20,2,0)</f>
        <v>Engineering and Data</v>
      </c>
      <c r="W1599" t="str">
        <f>VLOOKUP(MID(B1599,FIND(":",B1599,F1599+1)+1,2),Employee!$G$1:$H$8,2,0)</f>
        <v>United Kingdom</v>
      </c>
    </row>
    <row r="1600" spans="1:23" x14ac:dyDescent="0.35">
      <c r="A1600" t="str">
        <f t="shared" si="312"/>
        <v>EMP-OPR-R17-2019</v>
      </c>
      <c r="B1600" t="s">
        <v>1664</v>
      </c>
      <c r="C1600" t="str">
        <f t="shared" si="315"/>
        <v>N22030</v>
      </c>
      <c r="D1600" t="str">
        <f>VLOOKUP(C1600,Employee!$A$1:$B$1803,2,0)</f>
        <v>Warren Camacho</v>
      </c>
      <c r="E1600" t="str">
        <f>VLOOKUP(MID(B1600,FIND(":",B1600,FIND(":",B1600)+1)+1,1),Employee!$C$1:$D$1803,2)</f>
        <v>Male</v>
      </c>
      <c r="F1600">
        <f t="shared" si="313"/>
        <v>43</v>
      </c>
      <c r="G1600">
        <f t="shared" si="314"/>
        <v>40</v>
      </c>
      <c r="H1600" t="str">
        <f t="shared" si="316"/>
        <v>R17</v>
      </c>
      <c r="I1600" t="str">
        <f>VLOOKUP(V1600,Guide!$B$12:$C$18,2,0)</f>
        <v>OPR</v>
      </c>
      <c r="J1600" s="12" t="str">
        <f t="shared" si="317"/>
        <v>C1</v>
      </c>
      <c r="K1600" s="12">
        <v>34768</v>
      </c>
      <c r="L1600" s="12" t="str">
        <f t="shared" si="318"/>
        <v>Millennial</v>
      </c>
      <c r="M1600">
        <f t="shared" ca="1" si="319"/>
        <v>29</v>
      </c>
      <c r="N1600" s="12">
        <v>43633</v>
      </c>
      <c r="O1600" s="14">
        <f t="shared" ca="1" si="320"/>
        <v>5</v>
      </c>
      <c r="P1600" s="13">
        <v>85642</v>
      </c>
      <c r="Q1600" s="13" t="str">
        <f t="shared" ca="1" si="321"/>
        <v>5 - 10 Year</v>
      </c>
      <c r="R1600" s="3" t="str">
        <f t="shared" ca="1" si="324"/>
        <v>10%</v>
      </c>
      <c r="S1600" s="13">
        <f t="shared" ca="1" si="322"/>
        <v>8564.2000000000007</v>
      </c>
      <c r="T1600" s="13">
        <f t="shared" ca="1" si="323"/>
        <v>77077.8</v>
      </c>
      <c r="U1600" t="str">
        <f>VLOOKUP(MID(B1600,G1600,F1600-G1600),Department!$A$1:$C$20,2,0)</f>
        <v>Database Administrator</v>
      </c>
      <c r="V1600" t="str">
        <f>VLOOKUP(U1600,Department!$B$1:$C$20,2,0)</f>
        <v>Operation</v>
      </c>
      <c r="W1600" t="str">
        <f>VLOOKUP(MID(B1600,FIND(":",B1600,F1600+1)+1,2),Employee!$G$1:$H$8,2,0)</f>
        <v>United States Of America</v>
      </c>
    </row>
    <row r="1601" spans="1:23" x14ac:dyDescent="0.35">
      <c r="A1601" t="str">
        <f t="shared" si="312"/>
        <v>EMP-PM-R14-2017</v>
      </c>
      <c r="B1601" t="s">
        <v>1665</v>
      </c>
      <c r="C1601" t="str">
        <f t="shared" si="315"/>
        <v>N18149</v>
      </c>
      <c r="D1601" t="str">
        <f>VLOOKUP(C1601,Employee!$A$1:$B$1803,2,0)</f>
        <v>Joan Owen</v>
      </c>
      <c r="E1601" t="str">
        <f>VLOOKUP(MID(B1601,FIND(":",B1601,FIND(":",B1601)+1)+1,1),Employee!$C$1:$D$1803,2)</f>
        <v>Female</v>
      </c>
      <c r="F1601">
        <f t="shared" si="313"/>
        <v>43</v>
      </c>
      <c r="G1601">
        <f t="shared" si="314"/>
        <v>40</v>
      </c>
      <c r="H1601" t="str">
        <f t="shared" si="316"/>
        <v>R14</v>
      </c>
      <c r="I1601" t="str">
        <f>VLOOKUP(V1601,Guide!$B$12:$C$18,2,0)</f>
        <v>PM</v>
      </c>
      <c r="J1601" s="12" t="str">
        <f t="shared" si="317"/>
        <v>C3</v>
      </c>
      <c r="K1601" s="12">
        <v>34034</v>
      </c>
      <c r="L1601" s="12" t="str">
        <f t="shared" si="318"/>
        <v>Millennial</v>
      </c>
      <c r="M1601">
        <f t="shared" ca="1" si="319"/>
        <v>31</v>
      </c>
      <c r="N1601" s="12">
        <v>42877</v>
      </c>
      <c r="O1601" s="14">
        <f t="shared" ca="1" si="320"/>
        <v>7</v>
      </c>
      <c r="P1601" s="13">
        <v>89792</v>
      </c>
      <c r="Q1601" s="13" t="str">
        <f t="shared" ca="1" si="321"/>
        <v>5 - 10 Year</v>
      </c>
      <c r="R1601" s="3" t="str">
        <f t="shared" ca="1" si="324"/>
        <v>10%</v>
      </c>
      <c r="S1601" s="13">
        <f t="shared" ca="1" si="322"/>
        <v>8979.2000000000007</v>
      </c>
      <c r="T1601" s="13">
        <f t="shared" ca="1" si="323"/>
        <v>80812.800000000003</v>
      </c>
      <c r="U1601" t="str">
        <f>VLOOKUP(MID(B1601,G1601,F1601-G1601),Department!$A$1:$C$20,2,0)</f>
        <v>SEO Specialist</v>
      </c>
      <c r="V1601" t="str">
        <f>VLOOKUP(U1601,Department!$B$1:$C$20,2,0)</f>
        <v>Product Management</v>
      </c>
      <c r="W1601" t="str">
        <f>VLOOKUP(MID(B1601,FIND(":",B1601,F1601+1)+1,2),Employee!$G$1:$H$8,2,0)</f>
        <v>United Kingdom</v>
      </c>
    </row>
    <row r="1602" spans="1:23" x14ac:dyDescent="0.35">
      <c r="A1602" t="str">
        <f t="shared" ref="A1602:A1665" si="325">CONCATENATE("EMP","-",I1602,"-",MID(B1602,G1602,F1602-G1602),"-",YEAR(N1602))</f>
        <v>EMP-OPR-R8-2017</v>
      </c>
      <c r="B1602" t="s">
        <v>1666</v>
      </c>
      <c r="C1602" t="str">
        <f t="shared" si="315"/>
        <v>N18243</v>
      </c>
      <c r="D1602" t="str">
        <f>VLOOKUP(C1602,Employee!$A$1:$B$1803,2,0)</f>
        <v>Jarred Mata</v>
      </c>
      <c r="E1602" t="str">
        <f>VLOOKUP(MID(B1602,FIND(":",B1602,FIND(":",B1602)+1)+1,1),Employee!$C$1:$D$1803,2)</f>
        <v>Male</v>
      </c>
      <c r="F1602">
        <f t="shared" ref="F1602:F1665" si="326">FIND(",",B1602,G1602+1)</f>
        <v>42</v>
      </c>
      <c r="G1602">
        <f t="shared" ref="G1602:G1665" si="327">FIND(":",B1602,FIND(":",B1602,FIND(":",B1602)+1)+1)+1</f>
        <v>40</v>
      </c>
      <c r="H1602" t="str">
        <f t="shared" si="316"/>
        <v>R8</v>
      </c>
      <c r="I1602" t="str">
        <f>VLOOKUP(V1602,Guide!$B$12:$C$18,2,0)</f>
        <v>OPR</v>
      </c>
      <c r="J1602" s="12" t="str">
        <f t="shared" si="317"/>
        <v>C5</v>
      </c>
      <c r="K1602" s="12">
        <v>30623</v>
      </c>
      <c r="L1602" s="12" t="str">
        <f t="shared" si="318"/>
        <v>Millennial</v>
      </c>
      <c r="M1602">
        <f t="shared" ca="1" si="319"/>
        <v>41</v>
      </c>
      <c r="N1602" s="12">
        <v>42887</v>
      </c>
      <c r="O1602" s="14">
        <f t="shared" ca="1" si="320"/>
        <v>7</v>
      </c>
      <c r="P1602" s="13">
        <v>223968</v>
      </c>
      <c r="Q1602" s="13" t="str">
        <f t="shared" ca="1" si="321"/>
        <v>5 - 10 Year</v>
      </c>
      <c r="R1602" s="3" t="str">
        <f t="shared" ca="1" si="324"/>
        <v>10%</v>
      </c>
      <c r="S1602" s="13">
        <f t="shared" ca="1" si="322"/>
        <v>22396.800000000003</v>
      </c>
      <c r="T1602" s="13">
        <f t="shared" ca="1" si="323"/>
        <v>201571.20000000001</v>
      </c>
      <c r="U1602" t="str">
        <f>VLOOKUP(MID(B1602,G1602,F1602-G1602),Department!$A$1:$C$20,2,0)</f>
        <v>DevOps Engineer</v>
      </c>
      <c r="V1602" t="str">
        <f>VLOOKUP(U1602,Department!$B$1:$C$20,2,0)</f>
        <v>Operation</v>
      </c>
      <c r="W1602" t="str">
        <f>VLOOKUP(MID(B1602,FIND(":",B1602,F1602+1)+1,2),Employee!$G$1:$H$8,2,0)</f>
        <v>Germany</v>
      </c>
    </row>
    <row r="1603" spans="1:23" x14ac:dyDescent="0.35">
      <c r="A1603" t="str">
        <f t="shared" si="325"/>
        <v>EMP-SM-R9-2019</v>
      </c>
      <c r="B1603" t="s">
        <v>1667</v>
      </c>
      <c r="C1603" t="str">
        <f t="shared" ref="C1603:C1666" si="328">MID(B1603,FIND(":",B1603)+1,FIND(",",B1603)-(FIND(":",B1603)+1))</f>
        <v>N18280</v>
      </c>
      <c r="D1603" t="str">
        <f>VLOOKUP(C1603,Employee!$A$1:$B$1803,2,0)</f>
        <v>Elton Odom</v>
      </c>
      <c r="E1603" t="str">
        <f>VLOOKUP(MID(B1603,FIND(":",B1603,FIND(":",B1603)+1)+1,1),Employee!$C$1:$D$1803,2)</f>
        <v>Male</v>
      </c>
      <c r="F1603">
        <f t="shared" si="326"/>
        <v>42</v>
      </c>
      <c r="G1603">
        <f t="shared" si="327"/>
        <v>40</v>
      </c>
      <c r="H1603" t="str">
        <f t="shared" ref="H1603:H1666" si="329">MID(B1603,G1603,F1603-G1603)</f>
        <v>R9</v>
      </c>
      <c r="I1603" t="str">
        <f>VLOOKUP(V1603,Guide!$B$12:$C$18,2,0)</f>
        <v>SM</v>
      </c>
      <c r="J1603" s="12" t="str">
        <f t="shared" ref="J1603:J1666" si="330">MID(B1603,FIND(":",B1603,F1603+1)+1,2)</f>
        <v>C6</v>
      </c>
      <c r="K1603" s="12">
        <v>34396</v>
      </c>
      <c r="L1603" s="12" t="str">
        <f t="shared" ref="L1603:L1666" si="331">IF(YEAR(K1603)&gt;=2013, "Gen Alpha", IF(YEAR(K1603)&gt;=1997, "Gen Z", IF(YEAR(K1603)&gt;=1981, "Millennial", IF(YEAR(K1603)&gt;=1965, "Gen X", IF(YEAR(K1603)&gt;=1946, "Baby Boomer", "Sebelum Baby Boomer")))))</f>
        <v>Millennial</v>
      </c>
      <c r="M1603">
        <f t="shared" ref="M1603:M1666" ca="1" si="332">ROUNDDOWN(YEARFRAC(K1603,TODAY()),0)</f>
        <v>30</v>
      </c>
      <c r="N1603" s="12">
        <v>43531</v>
      </c>
      <c r="O1603" s="14">
        <f t="shared" ref="O1603:O1666" ca="1" si="333">ROUNDDOWN(YEARFRAC(N1603,TODAY()),0)</f>
        <v>5</v>
      </c>
      <c r="P1603" s="13">
        <v>103601</v>
      </c>
      <c r="Q1603" s="13" t="str">
        <f t="shared" ref="Q1603:Q1666" ca="1" si="334">_xlfn.IFS(R1603="10%","5 - 10 Year",R1603="15%","11 - 15 Year",R1603="20%","16 - 20 Year")</f>
        <v>5 - 10 Year</v>
      </c>
      <c r="R1603" s="3" t="str">
        <f t="shared" ca="1" si="324"/>
        <v>10%</v>
      </c>
      <c r="S1603" s="13">
        <f t="shared" ref="S1603:S1666" ca="1" si="335">P1603*R1603</f>
        <v>10360.1</v>
      </c>
      <c r="T1603" s="13">
        <f t="shared" ref="T1603:T1666" ca="1" si="336">P1603-S1603</f>
        <v>93240.9</v>
      </c>
      <c r="U1603" t="str">
        <f>VLOOKUP(MID(B1603,G1603,F1603-G1603),Department!$A$1:$C$20,2,0)</f>
        <v xml:space="preserve">Presales </v>
      </c>
      <c r="V1603" t="str">
        <f>VLOOKUP(U1603,Department!$B$1:$C$20,2,0)</f>
        <v>Sales and Marketing</v>
      </c>
      <c r="W1603" t="str">
        <f>VLOOKUP(MID(B1603,FIND(":",B1603,F1603+1)+1,2),Employee!$G$1:$H$8,2,0)</f>
        <v>France</v>
      </c>
    </row>
    <row r="1604" spans="1:23" x14ac:dyDescent="0.35">
      <c r="A1604" t="str">
        <f t="shared" si="325"/>
        <v>EMP-OPR-R8-2019</v>
      </c>
      <c r="B1604" t="s">
        <v>1668</v>
      </c>
      <c r="C1604" t="str">
        <f t="shared" si="328"/>
        <v>N18378</v>
      </c>
      <c r="D1604" t="str">
        <f>VLOOKUP(C1604,Employee!$A$1:$B$1803,2,0)</f>
        <v>Filiberto Becker</v>
      </c>
      <c r="E1604" t="str">
        <f>VLOOKUP(MID(B1604,FIND(":",B1604,FIND(":",B1604)+1)+1,1),Employee!$C$1:$D$1803,2)</f>
        <v>Male</v>
      </c>
      <c r="F1604">
        <f t="shared" si="326"/>
        <v>42</v>
      </c>
      <c r="G1604">
        <f t="shared" si="327"/>
        <v>40</v>
      </c>
      <c r="H1604" t="str">
        <f t="shared" si="329"/>
        <v>R8</v>
      </c>
      <c r="I1604" t="str">
        <f>VLOOKUP(V1604,Guide!$B$12:$C$18,2,0)</f>
        <v>OPR</v>
      </c>
      <c r="J1604" s="12" t="str">
        <f t="shared" si="330"/>
        <v>C4</v>
      </c>
      <c r="K1604" s="12">
        <v>34412</v>
      </c>
      <c r="L1604" s="12" t="str">
        <f t="shared" si="331"/>
        <v>Millennial</v>
      </c>
      <c r="M1604">
        <f t="shared" ca="1" si="332"/>
        <v>30</v>
      </c>
      <c r="N1604" s="12">
        <v>43678</v>
      </c>
      <c r="O1604" s="14">
        <f t="shared" ca="1" si="333"/>
        <v>5</v>
      </c>
      <c r="P1604" s="13">
        <v>84566</v>
      </c>
      <c r="Q1604" s="13" t="str">
        <f t="shared" ca="1" si="334"/>
        <v>5 - 10 Year</v>
      </c>
      <c r="R1604" s="3" t="str">
        <f t="shared" ref="R1604:R1667" ca="1" si="337">_xlfn.IFS(AND(O1604&gt;=5,O1604&lt;=10),"10%",AND(O1604&gt;=11,O1604&lt;=15),"15%",AND(O1604&gt;=16,O1604&lt;=20),"20%")</f>
        <v>10%</v>
      </c>
      <c r="S1604" s="13">
        <f t="shared" ca="1" si="335"/>
        <v>8456.6</v>
      </c>
      <c r="T1604" s="13">
        <f t="shared" ca="1" si="336"/>
        <v>76109.399999999994</v>
      </c>
      <c r="U1604" t="str">
        <f>VLOOKUP(MID(B1604,G1604,F1604-G1604),Department!$A$1:$C$20,2,0)</f>
        <v>DevOps Engineer</v>
      </c>
      <c r="V1604" t="str">
        <f>VLOOKUP(U1604,Department!$B$1:$C$20,2,0)</f>
        <v>Operation</v>
      </c>
      <c r="W1604" t="str">
        <f>VLOOKUP(MID(B1604,FIND(":",B1604,F1604+1)+1,2),Employee!$G$1:$H$8,2,0)</f>
        <v>Australia</v>
      </c>
    </row>
    <row r="1605" spans="1:23" x14ac:dyDescent="0.35">
      <c r="A1605" t="str">
        <f t="shared" si="325"/>
        <v>EMP-HR-R18-2018</v>
      </c>
      <c r="B1605" t="s">
        <v>1669</v>
      </c>
      <c r="C1605" t="str">
        <f t="shared" si="328"/>
        <v>N20691</v>
      </c>
      <c r="D1605" t="str">
        <f>VLOOKUP(C1605,Employee!$A$1:$B$1803,2,0)</f>
        <v>Kristina Montoya</v>
      </c>
      <c r="E1605" t="str">
        <f>VLOOKUP(MID(B1605,FIND(":",B1605,FIND(":",B1605)+1)+1,1),Employee!$C$1:$D$1803,2)</f>
        <v>Female</v>
      </c>
      <c r="F1605">
        <f t="shared" si="326"/>
        <v>43</v>
      </c>
      <c r="G1605">
        <f t="shared" si="327"/>
        <v>40</v>
      </c>
      <c r="H1605" t="str">
        <f t="shared" si="329"/>
        <v>R18</v>
      </c>
      <c r="I1605" t="str">
        <f>VLOOKUP(V1605,Guide!$B$12:$C$18,2,0)</f>
        <v>HR</v>
      </c>
      <c r="J1605" s="12" t="str">
        <f t="shared" si="330"/>
        <v>C2</v>
      </c>
      <c r="K1605" s="12">
        <v>34057</v>
      </c>
      <c r="L1605" s="12" t="str">
        <f t="shared" si="331"/>
        <v>Millennial</v>
      </c>
      <c r="M1605">
        <f t="shared" ca="1" si="332"/>
        <v>31</v>
      </c>
      <c r="N1605" s="12">
        <v>43328</v>
      </c>
      <c r="O1605" s="14">
        <f t="shared" ca="1" si="333"/>
        <v>6</v>
      </c>
      <c r="P1605" s="13">
        <v>50355</v>
      </c>
      <c r="Q1605" s="13" t="str">
        <f t="shared" ca="1" si="334"/>
        <v>5 - 10 Year</v>
      </c>
      <c r="R1605" s="3" t="str">
        <f t="shared" ca="1" si="337"/>
        <v>10%</v>
      </c>
      <c r="S1605" s="13">
        <f t="shared" ca="1" si="335"/>
        <v>5035.5</v>
      </c>
      <c r="T1605" s="13">
        <f t="shared" ca="1" si="336"/>
        <v>45319.5</v>
      </c>
      <c r="U1605" t="str">
        <f>VLOOKUP(MID(B1605,G1605,F1605-G1605),Department!$A$1:$C$20,2,0)</f>
        <v>HR</v>
      </c>
      <c r="V1605" t="str">
        <f>VLOOKUP(U1605,Department!$B$1:$C$20,2,0)</f>
        <v>HR</v>
      </c>
      <c r="W1605" t="str">
        <f>VLOOKUP(MID(B1605,FIND(":",B1605,F1605+1)+1,2),Employee!$G$1:$H$8,2,0)</f>
        <v>Canada</v>
      </c>
    </row>
    <row r="1606" spans="1:23" x14ac:dyDescent="0.35">
      <c r="A1606" t="str">
        <f t="shared" si="325"/>
        <v>EMP-FN-R19-2019</v>
      </c>
      <c r="B1606" t="s">
        <v>1670</v>
      </c>
      <c r="C1606" t="str">
        <f t="shared" si="328"/>
        <v>N22009</v>
      </c>
      <c r="D1606" t="str">
        <f>VLOOKUP(C1606,Employee!$A$1:$B$1803,2,0)</f>
        <v>Sherrie Leonard</v>
      </c>
      <c r="E1606" t="str">
        <f>VLOOKUP(MID(B1606,FIND(":",B1606,FIND(":",B1606)+1)+1,1),Employee!$C$1:$D$1803,2)</f>
        <v>Female</v>
      </c>
      <c r="F1606">
        <f t="shared" si="326"/>
        <v>43</v>
      </c>
      <c r="G1606">
        <f t="shared" si="327"/>
        <v>40</v>
      </c>
      <c r="H1606" t="str">
        <f t="shared" si="329"/>
        <v>R19</v>
      </c>
      <c r="I1606" t="str">
        <f>VLOOKUP(V1606,Guide!$B$12:$C$18,2,0)</f>
        <v>FN</v>
      </c>
      <c r="J1606" s="12" t="str">
        <f t="shared" si="330"/>
        <v>C2</v>
      </c>
      <c r="K1606" s="12">
        <v>35127</v>
      </c>
      <c r="L1606" s="12" t="str">
        <f t="shared" si="331"/>
        <v>Millennial</v>
      </c>
      <c r="M1606">
        <f t="shared" ca="1" si="332"/>
        <v>28</v>
      </c>
      <c r="N1606" s="12">
        <v>43629</v>
      </c>
      <c r="O1606" s="14">
        <f t="shared" ca="1" si="333"/>
        <v>5</v>
      </c>
      <c r="P1606" s="13">
        <v>73121</v>
      </c>
      <c r="Q1606" s="13" t="str">
        <f t="shared" ca="1" si="334"/>
        <v>5 - 10 Year</v>
      </c>
      <c r="R1606" s="3" t="str">
        <f t="shared" ca="1" si="337"/>
        <v>10%</v>
      </c>
      <c r="S1606" s="13">
        <f t="shared" ca="1" si="335"/>
        <v>7312.1</v>
      </c>
      <c r="T1606" s="13">
        <f t="shared" ca="1" si="336"/>
        <v>65808.899999999994</v>
      </c>
      <c r="U1606" t="str">
        <f>VLOOKUP(MID(B1606,G1606,F1606-G1606),Department!$A$1:$C$20,2,0)</f>
        <v>Accounting</v>
      </c>
      <c r="V1606" t="str">
        <f>VLOOKUP(U1606,Department!$B$1:$C$20,2,0)</f>
        <v>Finance</v>
      </c>
      <c r="W1606" t="str">
        <f>VLOOKUP(MID(B1606,FIND(":",B1606,F1606+1)+1,2),Employee!$G$1:$H$8,2,0)</f>
        <v>Canada</v>
      </c>
    </row>
    <row r="1607" spans="1:23" x14ac:dyDescent="0.35">
      <c r="A1607" t="str">
        <f t="shared" si="325"/>
        <v>EMP-HR-R18-2019</v>
      </c>
      <c r="B1607" t="s">
        <v>1671</v>
      </c>
      <c r="C1607" t="str">
        <f t="shared" si="328"/>
        <v>N21818</v>
      </c>
      <c r="D1607" t="str">
        <f>VLOOKUP(C1607,Employee!$A$1:$B$1803,2,0)</f>
        <v>Jill Oneill</v>
      </c>
      <c r="E1607" t="str">
        <f>VLOOKUP(MID(B1607,FIND(":",B1607,FIND(":",B1607)+1)+1,1),Employee!$C$1:$D$1803,2)</f>
        <v>Female</v>
      </c>
      <c r="F1607">
        <f t="shared" si="326"/>
        <v>43</v>
      </c>
      <c r="G1607">
        <f t="shared" si="327"/>
        <v>40</v>
      </c>
      <c r="H1607" t="str">
        <f t="shared" si="329"/>
        <v>R18</v>
      </c>
      <c r="I1607" t="str">
        <f>VLOOKUP(V1607,Guide!$B$12:$C$18,2,0)</f>
        <v>HR</v>
      </c>
      <c r="J1607" s="12" t="str">
        <f t="shared" si="330"/>
        <v>C5</v>
      </c>
      <c r="K1607" s="12">
        <v>34638</v>
      </c>
      <c r="L1607" s="12" t="str">
        <f t="shared" si="331"/>
        <v>Millennial</v>
      </c>
      <c r="M1607">
        <f t="shared" ca="1" si="332"/>
        <v>30</v>
      </c>
      <c r="N1607" s="12">
        <v>43598</v>
      </c>
      <c r="O1607" s="14">
        <f t="shared" ca="1" si="333"/>
        <v>5</v>
      </c>
      <c r="P1607" s="13">
        <v>85661</v>
      </c>
      <c r="Q1607" s="13" t="str">
        <f t="shared" ca="1" si="334"/>
        <v>5 - 10 Year</v>
      </c>
      <c r="R1607" s="3" t="str">
        <f t="shared" ca="1" si="337"/>
        <v>10%</v>
      </c>
      <c r="S1607" s="13">
        <f t="shared" ca="1" si="335"/>
        <v>8566.1</v>
      </c>
      <c r="T1607" s="13">
        <f t="shared" ca="1" si="336"/>
        <v>77094.899999999994</v>
      </c>
      <c r="U1607" t="str">
        <f>VLOOKUP(MID(B1607,G1607,F1607-G1607),Department!$A$1:$C$20,2,0)</f>
        <v>HR</v>
      </c>
      <c r="V1607" t="str">
        <f>VLOOKUP(U1607,Department!$B$1:$C$20,2,0)</f>
        <v>HR</v>
      </c>
      <c r="W1607" t="str">
        <f>VLOOKUP(MID(B1607,FIND(":",B1607,F1607+1)+1,2),Employee!$G$1:$H$8,2,0)</f>
        <v>Germany</v>
      </c>
    </row>
    <row r="1608" spans="1:23" x14ac:dyDescent="0.35">
      <c r="A1608" t="str">
        <f t="shared" si="325"/>
        <v>EMP-HR-R18-2017</v>
      </c>
      <c r="B1608" t="s">
        <v>1672</v>
      </c>
      <c r="C1608" t="str">
        <f t="shared" si="328"/>
        <v>N18483</v>
      </c>
      <c r="D1608" t="str">
        <f>VLOOKUP(C1608,Employee!$A$1:$B$1803,2,0)</f>
        <v>Elsa Salinas</v>
      </c>
      <c r="E1608" t="str">
        <f>VLOOKUP(MID(B1608,FIND(":",B1608,FIND(":",B1608)+1)+1,1),Employee!$C$1:$D$1803,2)</f>
        <v>Female</v>
      </c>
      <c r="F1608">
        <f t="shared" si="326"/>
        <v>43</v>
      </c>
      <c r="G1608">
        <f t="shared" si="327"/>
        <v>40</v>
      </c>
      <c r="H1608" t="str">
        <f t="shared" si="329"/>
        <v>R18</v>
      </c>
      <c r="I1608" t="str">
        <f>VLOOKUP(V1608,Guide!$B$12:$C$18,2,0)</f>
        <v>HR</v>
      </c>
      <c r="J1608" s="12" t="str">
        <f t="shared" si="330"/>
        <v>C6</v>
      </c>
      <c r="K1608" s="12">
        <v>34822</v>
      </c>
      <c r="L1608" s="12" t="str">
        <f t="shared" si="331"/>
        <v>Millennial</v>
      </c>
      <c r="M1608">
        <f t="shared" ca="1" si="332"/>
        <v>29</v>
      </c>
      <c r="N1608" s="12">
        <v>42919</v>
      </c>
      <c r="O1608" s="14">
        <f t="shared" ca="1" si="333"/>
        <v>7</v>
      </c>
      <c r="P1608" s="13">
        <v>82178</v>
      </c>
      <c r="Q1608" s="13" t="str">
        <f t="shared" ca="1" si="334"/>
        <v>5 - 10 Year</v>
      </c>
      <c r="R1608" s="3" t="str">
        <f t="shared" ca="1" si="337"/>
        <v>10%</v>
      </c>
      <c r="S1608" s="13">
        <f t="shared" ca="1" si="335"/>
        <v>8217.8000000000011</v>
      </c>
      <c r="T1608" s="13">
        <f t="shared" ca="1" si="336"/>
        <v>73960.2</v>
      </c>
      <c r="U1608" t="str">
        <f>VLOOKUP(MID(B1608,G1608,F1608-G1608),Department!$A$1:$C$20,2,0)</f>
        <v>HR</v>
      </c>
      <c r="V1608" t="str">
        <f>VLOOKUP(U1608,Department!$B$1:$C$20,2,0)</f>
        <v>HR</v>
      </c>
      <c r="W1608" t="str">
        <f>VLOOKUP(MID(B1608,FIND(":",B1608,F1608+1)+1,2),Employee!$G$1:$H$8,2,0)</f>
        <v>France</v>
      </c>
    </row>
    <row r="1609" spans="1:23" x14ac:dyDescent="0.35">
      <c r="A1609" t="str">
        <f t="shared" si="325"/>
        <v>EMP-ENG-R13-2017</v>
      </c>
      <c r="B1609" t="s">
        <v>1673</v>
      </c>
      <c r="C1609" t="str">
        <f t="shared" si="328"/>
        <v>N17214</v>
      </c>
      <c r="D1609" t="str">
        <f>VLOOKUP(C1609,Employee!$A$1:$B$1803,2,0)</f>
        <v>Adan Baxter</v>
      </c>
      <c r="E1609" t="str">
        <f>VLOOKUP(MID(B1609,FIND(":",B1609,FIND(":",B1609)+1)+1,1),Employee!$C$1:$D$1803,2)</f>
        <v>Male</v>
      </c>
      <c r="F1609">
        <f t="shared" si="326"/>
        <v>43</v>
      </c>
      <c r="G1609">
        <f t="shared" si="327"/>
        <v>40</v>
      </c>
      <c r="H1609" t="str">
        <f t="shared" si="329"/>
        <v>R13</v>
      </c>
      <c r="I1609" t="str">
        <f>VLOOKUP(V1609,Guide!$B$12:$C$18,2,0)</f>
        <v>ENG</v>
      </c>
      <c r="J1609" s="12" t="str">
        <f t="shared" si="330"/>
        <v>C1</v>
      </c>
      <c r="K1609" s="12">
        <v>34428</v>
      </c>
      <c r="L1609" s="12" t="str">
        <f t="shared" si="331"/>
        <v>Millennial</v>
      </c>
      <c r="M1609">
        <f t="shared" ca="1" si="332"/>
        <v>30</v>
      </c>
      <c r="N1609" s="12">
        <v>42919</v>
      </c>
      <c r="O1609" s="14">
        <f t="shared" ca="1" si="333"/>
        <v>7</v>
      </c>
      <c r="P1609" s="13">
        <v>121507</v>
      </c>
      <c r="Q1609" s="13" t="str">
        <f t="shared" ca="1" si="334"/>
        <v>5 - 10 Year</v>
      </c>
      <c r="R1609" s="3" t="str">
        <f t="shared" ca="1" si="337"/>
        <v>10%</v>
      </c>
      <c r="S1609" s="13">
        <f t="shared" ca="1" si="335"/>
        <v>12150.7</v>
      </c>
      <c r="T1609" s="13">
        <f t="shared" ca="1" si="336"/>
        <v>109356.3</v>
      </c>
      <c r="U1609" t="str">
        <f>VLOOKUP(MID(B1609,G1609,F1609-G1609),Department!$A$1:$C$20,2,0)</f>
        <v>Data Engineer</v>
      </c>
      <c r="V1609" t="str">
        <f>VLOOKUP(U1609,Department!$B$1:$C$20,2,0)</f>
        <v>Engineering and Data</v>
      </c>
      <c r="W1609" t="str">
        <f>VLOOKUP(MID(B1609,FIND(":",B1609,F1609+1)+1,2),Employee!$G$1:$H$8,2,0)</f>
        <v>United States Of America</v>
      </c>
    </row>
    <row r="1610" spans="1:23" x14ac:dyDescent="0.35">
      <c r="A1610" t="str">
        <f t="shared" si="325"/>
        <v>EMP-ENG-R4-2017</v>
      </c>
      <c r="B1610" t="s">
        <v>1674</v>
      </c>
      <c r="C1610" t="str">
        <f t="shared" si="328"/>
        <v>N17218</v>
      </c>
      <c r="D1610" t="str">
        <f>VLOOKUP(C1610,Employee!$A$1:$B$1803,2,0)</f>
        <v>Mauricio Cervantes</v>
      </c>
      <c r="E1610" t="str">
        <f>VLOOKUP(MID(B1610,FIND(":",B1610,FIND(":",B1610)+1)+1,1),Employee!$C$1:$D$1803,2)</f>
        <v>Male</v>
      </c>
      <c r="F1610">
        <f t="shared" si="326"/>
        <v>42</v>
      </c>
      <c r="G1610">
        <f t="shared" si="327"/>
        <v>40</v>
      </c>
      <c r="H1610" t="str">
        <f t="shared" si="329"/>
        <v>R4</v>
      </c>
      <c r="I1610" t="str">
        <f>VLOOKUP(V1610,Guide!$B$12:$C$18,2,0)</f>
        <v>ENG</v>
      </c>
      <c r="J1610" s="12" t="str">
        <f t="shared" si="330"/>
        <v>C2</v>
      </c>
      <c r="K1610" s="12">
        <v>35093</v>
      </c>
      <c r="L1610" s="12" t="str">
        <f t="shared" si="331"/>
        <v>Millennial</v>
      </c>
      <c r="M1610">
        <f t="shared" ca="1" si="332"/>
        <v>29</v>
      </c>
      <c r="N1610" s="12">
        <v>42919</v>
      </c>
      <c r="O1610" s="14">
        <f t="shared" ca="1" si="333"/>
        <v>7</v>
      </c>
      <c r="P1610" s="13">
        <v>112204</v>
      </c>
      <c r="Q1610" s="13" t="str">
        <f t="shared" ca="1" si="334"/>
        <v>5 - 10 Year</v>
      </c>
      <c r="R1610" s="3" t="str">
        <f t="shared" ca="1" si="337"/>
        <v>10%</v>
      </c>
      <c r="S1610" s="13">
        <f t="shared" ca="1" si="335"/>
        <v>11220.400000000001</v>
      </c>
      <c r="T1610" s="13">
        <f t="shared" ca="1" si="336"/>
        <v>100983.6</v>
      </c>
      <c r="U1610" t="str">
        <f>VLOOKUP(MID(B1610,G1610,F1610-G1610),Department!$A$1:$C$20,2,0)</f>
        <v>FrontEnd Developer</v>
      </c>
      <c r="V1610" t="str">
        <f>VLOOKUP(U1610,Department!$B$1:$C$20,2,0)</f>
        <v>Engineering and Data</v>
      </c>
      <c r="W1610" t="str">
        <f>VLOOKUP(MID(B1610,FIND(":",B1610,F1610+1)+1,2),Employee!$G$1:$H$8,2,0)</f>
        <v>Canada</v>
      </c>
    </row>
    <row r="1611" spans="1:23" x14ac:dyDescent="0.35">
      <c r="A1611" t="str">
        <f t="shared" si="325"/>
        <v>EMP-OPR-R17-2017</v>
      </c>
      <c r="B1611" t="s">
        <v>1675</v>
      </c>
      <c r="C1611" t="str">
        <f t="shared" si="328"/>
        <v>N18616</v>
      </c>
      <c r="D1611" t="str">
        <f>VLOOKUP(C1611,Employee!$A$1:$B$1803,2,0)</f>
        <v>Melody Munoz</v>
      </c>
      <c r="E1611" t="str">
        <f>VLOOKUP(MID(B1611,FIND(":",B1611,FIND(":",B1611)+1)+1,1),Employee!$C$1:$D$1803,2)</f>
        <v>Female</v>
      </c>
      <c r="F1611">
        <f t="shared" si="326"/>
        <v>43</v>
      </c>
      <c r="G1611">
        <f t="shared" si="327"/>
        <v>40</v>
      </c>
      <c r="H1611" t="str">
        <f t="shared" si="329"/>
        <v>R17</v>
      </c>
      <c r="I1611" t="str">
        <f>VLOOKUP(V1611,Guide!$B$12:$C$18,2,0)</f>
        <v>OPR</v>
      </c>
      <c r="J1611" s="12" t="str">
        <f t="shared" si="330"/>
        <v>C1</v>
      </c>
      <c r="K1611" s="12">
        <v>34621</v>
      </c>
      <c r="L1611" s="12" t="str">
        <f t="shared" si="331"/>
        <v>Millennial</v>
      </c>
      <c r="M1611">
        <f t="shared" ca="1" si="332"/>
        <v>30</v>
      </c>
      <c r="N1611" s="12">
        <v>42933</v>
      </c>
      <c r="O1611" s="14">
        <f t="shared" ca="1" si="333"/>
        <v>7</v>
      </c>
      <c r="P1611" s="13">
        <v>67250</v>
      </c>
      <c r="Q1611" s="13" t="str">
        <f t="shared" ca="1" si="334"/>
        <v>5 - 10 Year</v>
      </c>
      <c r="R1611" s="3" t="str">
        <f t="shared" ca="1" si="337"/>
        <v>10%</v>
      </c>
      <c r="S1611" s="13">
        <f t="shared" ca="1" si="335"/>
        <v>6725</v>
      </c>
      <c r="T1611" s="13">
        <f t="shared" ca="1" si="336"/>
        <v>60525</v>
      </c>
      <c r="U1611" t="str">
        <f>VLOOKUP(MID(B1611,G1611,F1611-G1611),Department!$A$1:$C$20,2,0)</f>
        <v>Database Administrator</v>
      </c>
      <c r="V1611" t="str">
        <f>VLOOKUP(U1611,Department!$B$1:$C$20,2,0)</f>
        <v>Operation</v>
      </c>
      <c r="W1611" t="str">
        <f>VLOOKUP(MID(B1611,FIND(":",B1611,F1611+1)+1,2),Employee!$G$1:$H$8,2,0)</f>
        <v>United States Of America</v>
      </c>
    </row>
    <row r="1612" spans="1:23" x14ac:dyDescent="0.35">
      <c r="A1612" t="str">
        <f t="shared" si="325"/>
        <v>EMP-PM-R14-2017</v>
      </c>
      <c r="B1612" t="s">
        <v>1676</v>
      </c>
      <c r="C1612" t="str">
        <f t="shared" si="328"/>
        <v>N17220</v>
      </c>
      <c r="D1612" t="str">
        <f>VLOOKUP(C1612,Employee!$A$1:$B$1803,2,0)</f>
        <v>Albert Velazquez</v>
      </c>
      <c r="E1612" t="str">
        <f>VLOOKUP(MID(B1612,FIND(":",B1612,FIND(":",B1612)+1)+1,1),Employee!$C$1:$D$1803,2)</f>
        <v>Male</v>
      </c>
      <c r="F1612">
        <f t="shared" si="326"/>
        <v>43</v>
      </c>
      <c r="G1612">
        <f t="shared" si="327"/>
        <v>40</v>
      </c>
      <c r="H1612" t="str">
        <f t="shared" si="329"/>
        <v>R14</v>
      </c>
      <c r="I1612" t="str">
        <f>VLOOKUP(V1612,Guide!$B$12:$C$18,2,0)</f>
        <v>PM</v>
      </c>
      <c r="J1612" s="12" t="str">
        <f t="shared" si="330"/>
        <v>C5</v>
      </c>
      <c r="K1612" s="12">
        <v>35065</v>
      </c>
      <c r="L1612" s="12" t="str">
        <f t="shared" si="331"/>
        <v>Millennial</v>
      </c>
      <c r="M1612">
        <f t="shared" ca="1" si="332"/>
        <v>29</v>
      </c>
      <c r="N1612" s="12">
        <v>42919</v>
      </c>
      <c r="O1612" s="14">
        <f t="shared" ca="1" si="333"/>
        <v>7</v>
      </c>
      <c r="P1612" s="13">
        <v>84132</v>
      </c>
      <c r="Q1612" s="13" t="str">
        <f t="shared" ca="1" si="334"/>
        <v>5 - 10 Year</v>
      </c>
      <c r="R1612" s="3" t="str">
        <f t="shared" ca="1" si="337"/>
        <v>10%</v>
      </c>
      <c r="S1612" s="13">
        <f t="shared" ca="1" si="335"/>
        <v>8413.2000000000007</v>
      </c>
      <c r="T1612" s="13">
        <f t="shared" ca="1" si="336"/>
        <v>75718.8</v>
      </c>
      <c r="U1612" t="str">
        <f>VLOOKUP(MID(B1612,G1612,F1612-G1612),Department!$A$1:$C$20,2,0)</f>
        <v>SEO Specialist</v>
      </c>
      <c r="V1612" t="str">
        <f>VLOOKUP(U1612,Department!$B$1:$C$20,2,0)</f>
        <v>Product Management</v>
      </c>
      <c r="W1612" t="str">
        <f>VLOOKUP(MID(B1612,FIND(":",B1612,F1612+1)+1,2),Employee!$G$1:$H$8,2,0)</f>
        <v>Germany</v>
      </c>
    </row>
    <row r="1613" spans="1:23" x14ac:dyDescent="0.35">
      <c r="A1613" t="str">
        <f t="shared" si="325"/>
        <v>EMP-ENG-R4-2017</v>
      </c>
      <c r="B1613" t="s">
        <v>1677</v>
      </c>
      <c r="C1613" t="str">
        <f t="shared" si="328"/>
        <v>N17221</v>
      </c>
      <c r="D1613" t="str">
        <f>VLOOKUP(C1613,Employee!$A$1:$B$1803,2,0)</f>
        <v>Harry Cook</v>
      </c>
      <c r="E1613" t="str">
        <f>VLOOKUP(MID(B1613,FIND(":",B1613,FIND(":",B1613)+1)+1,1),Employee!$C$1:$D$1803,2)</f>
        <v>Male</v>
      </c>
      <c r="F1613">
        <f t="shared" si="326"/>
        <v>42</v>
      </c>
      <c r="G1613">
        <f t="shared" si="327"/>
        <v>40</v>
      </c>
      <c r="H1613" t="str">
        <f t="shared" si="329"/>
        <v>R4</v>
      </c>
      <c r="I1613" t="str">
        <f>VLOOKUP(V1613,Guide!$B$12:$C$18,2,0)</f>
        <v>ENG</v>
      </c>
      <c r="J1613" s="12" t="str">
        <f t="shared" si="330"/>
        <v>C5</v>
      </c>
      <c r="K1613" s="12">
        <v>34622</v>
      </c>
      <c r="L1613" s="12" t="str">
        <f t="shared" si="331"/>
        <v>Millennial</v>
      </c>
      <c r="M1613">
        <f t="shared" ca="1" si="332"/>
        <v>30</v>
      </c>
      <c r="N1613" s="12">
        <v>42919</v>
      </c>
      <c r="O1613" s="14">
        <f t="shared" ca="1" si="333"/>
        <v>7</v>
      </c>
      <c r="P1613" s="13">
        <v>108612</v>
      </c>
      <c r="Q1613" s="13" t="str">
        <f t="shared" ca="1" si="334"/>
        <v>5 - 10 Year</v>
      </c>
      <c r="R1613" s="3" t="str">
        <f t="shared" ca="1" si="337"/>
        <v>10%</v>
      </c>
      <c r="S1613" s="13">
        <f t="shared" ca="1" si="335"/>
        <v>10861.2</v>
      </c>
      <c r="T1613" s="13">
        <f t="shared" ca="1" si="336"/>
        <v>97750.8</v>
      </c>
      <c r="U1613" t="str">
        <f>VLOOKUP(MID(B1613,G1613,F1613-G1613),Department!$A$1:$C$20,2,0)</f>
        <v>FrontEnd Developer</v>
      </c>
      <c r="V1613" t="str">
        <f>VLOOKUP(U1613,Department!$B$1:$C$20,2,0)</f>
        <v>Engineering and Data</v>
      </c>
      <c r="W1613" t="str">
        <f>VLOOKUP(MID(B1613,FIND(":",B1613,F1613+1)+1,2),Employee!$G$1:$H$8,2,0)</f>
        <v>Germany</v>
      </c>
    </row>
    <row r="1614" spans="1:23" x14ac:dyDescent="0.35">
      <c r="A1614" t="str">
        <f t="shared" si="325"/>
        <v>EMP-OPR-R11-2017</v>
      </c>
      <c r="B1614" t="s">
        <v>1678</v>
      </c>
      <c r="C1614" t="str">
        <f t="shared" si="328"/>
        <v>N17224</v>
      </c>
      <c r="D1614" t="str">
        <f>VLOOKUP(C1614,Employee!$A$1:$B$1803,2,0)</f>
        <v>Kerry Hunter</v>
      </c>
      <c r="E1614" t="str">
        <f>VLOOKUP(MID(B1614,FIND(":",B1614,FIND(":",B1614)+1)+1,1),Employee!$C$1:$D$1803,2)</f>
        <v>Male</v>
      </c>
      <c r="F1614">
        <f t="shared" si="326"/>
        <v>43</v>
      </c>
      <c r="G1614">
        <f t="shared" si="327"/>
        <v>40</v>
      </c>
      <c r="H1614" t="str">
        <f t="shared" si="329"/>
        <v>R11</v>
      </c>
      <c r="I1614" t="str">
        <f>VLOOKUP(V1614,Guide!$B$12:$C$18,2,0)</f>
        <v>OPR</v>
      </c>
      <c r="J1614" s="12" t="str">
        <f t="shared" si="330"/>
        <v>C1</v>
      </c>
      <c r="K1614" s="12">
        <v>34732</v>
      </c>
      <c r="L1614" s="12" t="str">
        <f t="shared" si="331"/>
        <v>Millennial</v>
      </c>
      <c r="M1614">
        <f t="shared" ca="1" si="332"/>
        <v>30</v>
      </c>
      <c r="N1614" s="12">
        <v>42919</v>
      </c>
      <c r="O1614" s="14">
        <f t="shared" ca="1" si="333"/>
        <v>7</v>
      </c>
      <c r="P1614" s="13">
        <v>101114</v>
      </c>
      <c r="Q1614" s="13" t="str">
        <f t="shared" ca="1" si="334"/>
        <v>5 - 10 Year</v>
      </c>
      <c r="R1614" s="3" t="str">
        <f t="shared" ca="1" si="337"/>
        <v>10%</v>
      </c>
      <c r="S1614" s="13">
        <f t="shared" ca="1" si="335"/>
        <v>10111.400000000001</v>
      </c>
      <c r="T1614" s="13">
        <f t="shared" ca="1" si="336"/>
        <v>91002.6</v>
      </c>
      <c r="U1614" t="str">
        <f>VLOOKUP(MID(B1614,G1614,F1614-G1614),Department!$A$1:$C$20,2,0)</f>
        <v>Technical Support</v>
      </c>
      <c r="V1614" t="str">
        <f>VLOOKUP(U1614,Department!$B$1:$C$20,2,0)</f>
        <v>Operation</v>
      </c>
      <c r="W1614" t="str">
        <f>VLOOKUP(MID(B1614,FIND(":",B1614,F1614+1)+1,2),Employee!$G$1:$H$8,2,0)</f>
        <v>United States Of America</v>
      </c>
    </row>
    <row r="1615" spans="1:23" x14ac:dyDescent="0.35">
      <c r="A1615" t="str">
        <f t="shared" si="325"/>
        <v>EMP-ENG-R1-2017</v>
      </c>
      <c r="B1615" t="s">
        <v>1679</v>
      </c>
      <c r="C1615" t="str">
        <f t="shared" si="328"/>
        <v>N17225</v>
      </c>
      <c r="D1615" t="str">
        <f>VLOOKUP(C1615,Employee!$A$1:$B$1803,2,0)</f>
        <v>Johnathon Day</v>
      </c>
      <c r="E1615" t="str">
        <f>VLOOKUP(MID(B1615,FIND(":",B1615,FIND(":",B1615)+1)+1,1),Employee!$C$1:$D$1803,2)</f>
        <v>Male</v>
      </c>
      <c r="F1615">
        <f t="shared" si="326"/>
        <v>42</v>
      </c>
      <c r="G1615">
        <f t="shared" si="327"/>
        <v>40</v>
      </c>
      <c r="H1615" t="str">
        <f t="shared" si="329"/>
        <v>R1</v>
      </c>
      <c r="I1615" t="str">
        <f>VLOOKUP(V1615,Guide!$B$12:$C$18,2,0)</f>
        <v>ENG</v>
      </c>
      <c r="J1615" s="12" t="str">
        <f t="shared" si="330"/>
        <v>C6</v>
      </c>
      <c r="K1615" s="12">
        <v>34670</v>
      </c>
      <c r="L1615" s="12" t="str">
        <f t="shared" si="331"/>
        <v>Millennial</v>
      </c>
      <c r="M1615">
        <f t="shared" ca="1" si="332"/>
        <v>30</v>
      </c>
      <c r="N1615" s="12">
        <v>42919</v>
      </c>
      <c r="O1615" s="14">
        <f t="shared" ca="1" si="333"/>
        <v>7</v>
      </c>
      <c r="P1615" s="13">
        <v>87949</v>
      </c>
      <c r="Q1615" s="13" t="str">
        <f t="shared" ca="1" si="334"/>
        <v>5 - 10 Year</v>
      </c>
      <c r="R1615" s="3" t="str">
        <f t="shared" ca="1" si="337"/>
        <v>10%</v>
      </c>
      <c r="S1615" s="13">
        <f t="shared" ca="1" si="335"/>
        <v>8794.9</v>
      </c>
      <c r="T1615" s="13">
        <f t="shared" ca="1" si="336"/>
        <v>79154.100000000006</v>
      </c>
      <c r="U1615" t="str">
        <f>VLOOKUP(MID(B1615,G1615,F1615-G1615),Department!$A$1:$C$20,2,0)</f>
        <v>BackEnd Developer</v>
      </c>
      <c r="V1615" t="str">
        <f>VLOOKUP(U1615,Department!$B$1:$C$20,2,0)</f>
        <v>Engineering and Data</v>
      </c>
      <c r="W1615" t="str">
        <f>VLOOKUP(MID(B1615,FIND(":",B1615,F1615+1)+1,2),Employee!$G$1:$H$8,2,0)</f>
        <v>France</v>
      </c>
    </row>
    <row r="1616" spans="1:23" x14ac:dyDescent="0.35">
      <c r="A1616" t="str">
        <f t="shared" si="325"/>
        <v>EMP-ENG-R3-2017</v>
      </c>
      <c r="B1616" t="s">
        <v>1680</v>
      </c>
      <c r="C1616" t="str">
        <f t="shared" si="328"/>
        <v>N17227</v>
      </c>
      <c r="D1616" t="str">
        <f>VLOOKUP(C1616,Employee!$A$1:$B$1803,2,0)</f>
        <v>Wilson Ingram</v>
      </c>
      <c r="E1616" t="str">
        <f>VLOOKUP(MID(B1616,FIND(":",B1616,FIND(":",B1616)+1)+1,1),Employee!$C$1:$D$1803,2)</f>
        <v>Male</v>
      </c>
      <c r="F1616">
        <f t="shared" si="326"/>
        <v>42</v>
      </c>
      <c r="G1616">
        <f t="shared" si="327"/>
        <v>40</v>
      </c>
      <c r="H1616" t="str">
        <f t="shared" si="329"/>
        <v>R3</v>
      </c>
      <c r="I1616" t="str">
        <f>VLOOKUP(V1616,Guide!$B$12:$C$18,2,0)</f>
        <v>ENG</v>
      </c>
      <c r="J1616" s="12" t="str">
        <f t="shared" si="330"/>
        <v>C5</v>
      </c>
      <c r="K1616" s="12">
        <v>34897</v>
      </c>
      <c r="L1616" s="12" t="str">
        <f t="shared" si="331"/>
        <v>Millennial</v>
      </c>
      <c r="M1616">
        <f t="shared" ca="1" si="332"/>
        <v>29</v>
      </c>
      <c r="N1616" s="12">
        <v>42919</v>
      </c>
      <c r="O1616" s="14">
        <f t="shared" ca="1" si="333"/>
        <v>7</v>
      </c>
      <c r="P1616" s="13">
        <v>133603</v>
      </c>
      <c r="Q1616" s="13" t="str">
        <f t="shared" ca="1" si="334"/>
        <v>5 - 10 Year</v>
      </c>
      <c r="R1616" s="3" t="str">
        <f t="shared" ca="1" si="337"/>
        <v>10%</v>
      </c>
      <c r="S1616" s="13">
        <f t="shared" ca="1" si="335"/>
        <v>13360.300000000001</v>
      </c>
      <c r="T1616" s="13">
        <f t="shared" ca="1" si="336"/>
        <v>120242.7</v>
      </c>
      <c r="U1616" t="str">
        <f>VLOOKUP(MID(B1616,G1616,F1616-G1616),Department!$A$1:$C$20,2,0)</f>
        <v>Software Quality Assurance</v>
      </c>
      <c r="V1616" t="str">
        <f>VLOOKUP(U1616,Department!$B$1:$C$20,2,0)</f>
        <v>Engineering and Data</v>
      </c>
      <c r="W1616" t="str">
        <f>VLOOKUP(MID(B1616,FIND(":",B1616,F1616+1)+1,2),Employee!$G$1:$H$8,2,0)</f>
        <v>Germany</v>
      </c>
    </row>
    <row r="1617" spans="1:23" x14ac:dyDescent="0.35">
      <c r="A1617" t="str">
        <f t="shared" si="325"/>
        <v>EMP-OPR-R17-2017</v>
      </c>
      <c r="B1617" t="s">
        <v>1681</v>
      </c>
      <c r="C1617" t="str">
        <f t="shared" si="328"/>
        <v>N17247</v>
      </c>
      <c r="D1617" t="str">
        <f>VLOOKUP(C1617,Employee!$A$1:$B$1803,2,0)</f>
        <v>Kristy Orozco</v>
      </c>
      <c r="E1617" t="str">
        <f>VLOOKUP(MID(B1617,FIND(":",B1617,FIND(":",B1617)+1)+1,1),Employee!$C$1:$D$1803,2)</f>
        <v>Female</v>
      </c>
      <c r="F1617">
        <f t="shared" si="326"/>
        <v>43</v>
      </c>
      <c r="G1617">
        <f t="shared" si="327"/>
        <v>40</v>
      </c>
      <c r="H1617" t="str">
        <f t="shared" si="329"/>
        <v>R17</v>
      </c>
      <c r="I1617" t="str">
        <f>VLOOKUP(V1617,Guide!$B$12:$C$18,2,0)</f>
        <v>OPR</v>
      </c>
      <c r="J1617" s="12" t="str">
        <f t="shared" si="330"/>
        <v>C1</v>
      </c>
      <c r="K1617" s="12">
        <v>34800</v>
      </c>
      <c r="L1617" s="12" t="str">
        <f t="shared" si="331"/>
        <v>Millennial</v>
      </c>
      <c r="M1617">
        <f t="shared" ca="1" si="332"/>
        <v>29</v>
      </c>
      <c r="N1617" s="12">
        <v>42919</v>
      </c>
      <c r="O1617" s="14">
        <f t="shared" ca="1" si="333"/>
        <v>7</v>
      </c>
      <c r="P1617" s="13">
        <v>108895</v>
      </c>
      <c r="Q1617" s="13" t="str">
        <f t="shared" ca="1" si="334"/>
        <v>5 - 10 Year</v>
      </c>
      <c r="R1617" s="3" t="str">
        <f t="shared" ca="1" si="337"/>
        <v>10%</v>
      </c>
      <c r="S1617" s="13">
        <f t="shared" ca="1" si="335"/>
        <v>10889.5</v>
      </c>
      <c r="T1617" s="13">
        <f t="shared" ca="1" si="336"/>
        <v>98005.5</v>
      </c>
      <c r="U1617" t="str">
        <f>VLOOKUP(MID(B1617,G1617,F1617-G1617),Department!$A$1:$C$20,2,0)</f>
        <v>Database Administrator</v>
      </c>
      <c r="V1617" t="str">
        <f>VLOOKUP(U1617,Department!$B$1:$C$20,2,0)</f>
        <v>Operation</v>
      </c>
      <c r="W1617" t="str">
        <f>VLOOKUP(MID(B1617,FIND(":",B1617,F1617+1)+1,2),Employee!$G$1:$H$8,2,0)</f>
        <v>United States Of America</v>
      </c>
    </row>
    <row r="1618" spans="1:23" x14ac:dyDescent="0.35">
      <c r="A1618" t="str">
        <f t="shared" si="325"/>
        <v>EMP-PM-R6-2017</v>
      </c>
      <c r="B1618" t="s">
        <v>1682</v>
      </c>
      <c r="C1618" t="str">
        <f t="shared" si="328"/>
        <v>N17255</v>
      </c>
      <c r="D1618" t="str">
        <f>VLOOKUP(C1618,Employee!$A$1:$B$1803,2,0)</f>
        <v>Allan Wilkins</v>
      </c>
      <c r="E1618" t="str">
        <f>VLOOKUP(MID(B1618,FIND(":",B1618,FIND(":",B1618)+1)+1,1),Employee!$C$1:$D$1803,2)</f>
        <v>Male</v>
      </c>
      <c r="F1618">
        <f t="shared" si="326"/>
        <v>42</v>
      </c>
      <c r="G1618">
        <f t="shared" si="327"/>
        <v>40</v>
      </c>
      <c r="H1618" t="str">
        <f t="shared" si="329"/>
        <v>R6</v>
      </c>
      <c r="I1618" t="str">
        <f>VLOOKUP(V1618,Guide!$B$12:$C$18,2,0)</f>
        <v>PM</v>
      </c>
      <c r="J1618" s="12" t="str">
        <f t="shared" si="330"/>
        <v>C3</v>
      </c>
      <c r="K1618" s="12">
        <v>34553</v>
      </c>
      <c r="L1618" s="12" t="str">
        <f t="shared" si="331"/>
        <v>Millennial</v>
      </c>
      <c r="M1618">
        <f t="shared" ca="1" si="332"/>
        <v>30</v>
      </c>
      <c r="N1618" s="12">
        <v>42919</v>
      </c>
      <c r="O1618" s="14">
        <f t="shared" ca="1" si="333"/>
        <v>7</v>
      </c>
      <c r="P1618" s="13">
        <v>82001</v>
      </c>
      <c r="Q1618" s="13" t="str">
        <f t="shared" ca="1" si="334"/>
        <v>5 - 10 Year</v>
      </c>
      <c r="R1618" s="3" t="str">
        <f t="shared" ca="1" si="337"/>
        <v>10%</v>
      </c>
      <c r="S1618" s="13">
        <f t="shared" ca="1" si="335"/>
        <v>8200.1</v>
      </c>
      <c r="T1618" s="13">
        <f t="shared" ca="1" si="336"/>
        <v>73800.899999999994</v>
      </c>
      <c r="U1618" t="str">
        <f>VLOOKUP(MID(B1618,G1618,F1618-G1618),Department!$A$1:$C$20,2,0)</f>
        <v>UI/UX</v>
      </c>
      <c r="V1618" t="str">
        <f>VLOOKUP(U1618,Department!$B$1:$C$20,2,0)</f>
        <v>Product Management</v>
      </c>
      <c r="W1618" t="str">
        <f>VLOOKUP(MID(B1618,FIND(":",B1618,F1618+1)+1,2),Employee!$G$1:$H$8,2,0)</f>
        <v>United Kingdom</v>
      </c>
    </row>
    <row r="1619" spans="1:23" x14ac:dyDescent="0.35">
      <c r="A1619" t="str">
        <f t="shared" si="325"/>
        <v>EMP-FN-R19-2017</v>
      </c>
      <c r="B1619" t="s">
        <v>1683</v>
      </c>
      <c r="C1619" t="str">
        <f t="shared" si="328"/>
        <v>N17267</v>
      </c>
      <c r="D1619" t="str">
        <f>VLOOKUP(C1619,Employee!$A$1:$B$1803,2,0)</f>
        <v>Lucia Spencer</v>
      </c>
      <c r="E1619" t="str">
        <f>VLOOKUP(MID(B1619,FIND(":",B1619,FIND(":",B1619)+1)+1,1),Employee!$C$1:$D$1803,2)</f>
        <v>Female</v>
      </c>
      <c r="F1619">
        <f t="shared" si="326"/>
        <v>43</v>
      </c>
      <c r="G1619">
        <f t="shared" si="327"/>
        <v>40</v>
      </c>
      <c r="H1619" t="str">
        <f t="shared" si="329"/>
        <v>R19</v>
      </c>
      <c r="I1619" t="str">
        <f>VLOOKUP(V1619,Guide!$B$12:$C$18,2,0)</f>
        <v>FN</v>
      </c>
      <c r="J1619" s="12" t="str">
        <f t="shared" si="330"/>
        <v>C2</v>
      </c>
      <c r="K1619" s="12">
        <v>34388</v>
      </c>
      <c r="L1619" s="12" t="str">
        <f t="shared" si="331"/>
        <v>Millennial</v>
      </c>
      <c r="M1619">
        <f t="shared" ca="1" si="332"/>
        <v>31</v>
      </c>
      <c r="N1619" s="12">
        <v>42919</v>
      </c>
      <c r="O1619" s="14">
        <f t="shared" ca="1" si="333"/>
        <v>7</v>
      </c>
      <c r="P1619" s="13">
        <v>76234</v>
      </c>
      <c r="Q1619" s="13" t="str">
        <f t="shared" ca="1" si="334"/>
        <v>5 - 10 Year</v>
      </c>
      <c r="R1619" s="3" t="str">
        <f t="shared" ca="1" si="337"/>
        <v>10%</v>
      </c>
      <c r="S1619" s="13">
        <f t="shared" ca="1" si="335"/>
        <v>7623.4000000000005</v>
      </c>
      <c r="T1619" s="13">
        <f t="shared" ca="1" si="336"/>
        <v>68610.600000000006</v>
      </c>
      <c r="U1619" t="str">
        <f>VLOOKUP(MID(B1619,G1619,F1619-G1619),Department!$A$1:$C$20,2,0)</f>
        <v>Accounting</v>
      </c>
      <c r="V1619" t="str">
        <f>VLOOKUP(U1619,Department!$B$1:$C$20,2,0)</f>
        <v>Finance</v>
      </c>
      <c r="W1619" t="str">
        <f>VLOOKUP(MID(B1619,FIND(":",B1619,F1619+1)+1,2),Employee!$G$1:$H$8,2,0)</f>
        <v>Canada</v>
      </c>
    </row>
    <row r="1620" spans="1:23" x14ac:dyDescent="0.35">
      <c r="A1620" t="str">
        <f t="shared" si="325"/>
        <v>EMP-ENG-R7-2017</v>
      </c>
      <c r="B1620" t="s">
        <v>1684</v>
      </c>
      <c r="C1620" t="str">
        <f t="shared" si="328"/>
        <v>N18461</v>
      </c>
      <c r="D1620" t="str">
        <f>VLOOKUP(C1620,Employee!$A$1:$B$1803,2,0)</f>
        <v>Leon Pugh</v>
      </c>
      <c r="E1620" t="str">
        <f>VLOOKUP(MID(B1620,FIND(":",B1620,FIND(":",B1620)+1)+1,1),Employee!$C$1:$D$1803,2)</f>
        <v>Male</v>
      </c>
      <c r="F1620">
        <f t="shared" si="326"/>
        <v>42</v>
      </c>
      <c r="G1620">
        <f t="shared" si="327"/>
        <v>40</v>
      </c>
      <c r="H1620" t="str">
        <f t="shared" si="329"/>
        <v>R7</v>
      </c>
      <c r="I1620" t="str">
        <f>VLOOKUP(V1620,Guide!$B$12:$C$18,2,0)</f>
        <v>ENG</v>
      </c>
      <c r="J1620" s="12" t="str">
        <f t="shared" si="330"/>
        <v>C7</v>
      </c>
      <c r="K1620" s="12">
        <v>35028</v>
      </c>
      <c r="L1620" s="12" t="str">
        <f t="shared" si="331"/>
        <v>Millennial</v>
      </c>
      <c r="M1620">
        <f t="shared" ca="1" si="332"/>
        <v>29</v>
      </c>
      <c r="N1620" s="12">
        <v>42919</v>
      </c>
      <c r="O1620" s="14">
        <f t="shared" ca="1" si="333"/>
        <v>7</v>
      </c>
      <c r="P1620" s="13">
        <v>111498</v>
      </c>
      <c r="Q1620" s="13" t="str">
        <f t="shared" ca="1" si="334"/>
        <v>5 - 10 Year</v>
      </c>
      <c r="R1620" s="3" t="str">
        <f t="shared" ca="1" si="337"/>
        <v>10%</v>
      </c>
      <c r="S1620" s="13">
        <f t="shared" ca="1" si="335"/>
        <v>11149.800000000001</v>
      </c>
      <c r="T1620" s="13">
        <f t="shared" ca="1" si="336"/>
        <v>100348.2</v>
      </c>
      <c r="U1620" t="str">
        <f>VLOOKUP(MID(B1620,G1620,F1620-G1620),Department!$A$1:$C$20,2,0)</f>
        <v>AI Engineer</v>
      </c>
      <c r="V1620" t="str">
        <f>VLOOKUP(U1620,Department!$B$1:$C$20,2,0)</f>
        <v>Engineering and Data</v>
      </c>
      <c r="W1620" t="str">
        <f>VLOOKUP(MID(B1620,FIND(":",B1620,F1620+1)+1,2),Employee!$G$1:$H$8,2,0)</f>
        <v>Argentina</v>
      </c>
    </row>
    <row r="1621" spans="1:23" x14ac:dyDescent="0.35">
      <c r="A1621" t="str">
        <f t="shared" si="325"/>
        <v>EMP-SM-R15-2017</v>
      </c>
      <c r="B1621" t="s">
        <v>1685</v>
      </c>
      <c r="C1621" t="str">
        <f t="shared" si="328"/>
        <v>N18470</v>
      </c>
      <c r="D1621" t="str">
        <f>VLOOKUP(C1621,Employee!$A$1:$B$1803,2,0)</f>
        <v>Bessie Brennan</v>
      </c>
      <c r="E1621" t="str">
        <f>VLOOKUP(MID(B1621,FIND(":",B1621,FIND(":",B1621)+1)+1,1),Employee!$C$1:$D$1803,2)</f>
        <v>Female</v>
      </c>
      <c r="F1621">
        <f t="shared" si="326"/>
        <v>43</v>
      </c>
      <c r="G1621">
        <f t="shared" si="327"/>
        <v>40</v>
      </c>
      <c r="H1621" t="str">
        <f t="shared" si="329"/>
        <v>R15</v>
      </c>
      <c r="I1621" t="str">
        <f>VLOOKUP(V1621,Guide!$B$12:$C$18,2,0)</f>
        <v>SM</v>
      </c>
      <c r="J1621" s="12" t="str">
        <f t="shared" si="330"/>
        <v>C6</v>
      </c>
      <c r="K1621" s="12">
        <v>34900</v>
      </c>
      <c r="L1621" s="12" t="str">
        <f t="shared" si="331"/>
        <v>Millennial</v>
      </c>
      <c r="M1621">
        <f t="shared" ca="1" si="332"/>
        <v>29</v>
      </c>
      <c r="N1621" s="12">
        <v>42919</v>
      </c>
      <c r="O1621" s="14">
        <f t="shared" ca="1" si="333"/>
        <v>7</v>
      </c>
      <c r="P1621" s="13">
        <v>104496</v>
      </c>
      <c r="Q1621" s="13" t="str">
        <f t="shared" ca="1" si="334"/>
        <v>5 - 10 Year</v>
      </c>
      <c r="R1621" s="3" t="str">
        <f t="shared" ca="1" si="337"/>
        <v>10%</v>
      </c>
      <c r="S1621" s="13">
        <f t="shared" ca="1" si="335"/>
        <v>10449.6</v>
      </c>
      <c r="T1621" s="13">
        <f t="shared" ca="1" si="336"/>
        <v>94046.399999999994</v>
      </c>
      <c r="U1621" t="str">
        <f>VLOOKUP(MID(B1621,G1621,F1621-G1621),Department!$A$1:$C$20,2,0)</f>
        <v>Sales</v>
      </c>
      <c r="V1621" t="str">
        <f>VLOOKUP(U1621,Department!$B$1:$C$20,2,0)</f>
        <v>Sales and Marketing</v>
      </c>
      <c r="W1621" t="str">
        <f>VLOOKUP(MID(B1621,FIND(":",B1621,F1621+1)+1,2),Employee!$G$1:$H$8,2,0)</f>
        <v>France</v>
      </c>
    </row>
    <row r="1622" spans="1:23" x14ac:dyDescent="0.35">
      <c r="A1622" t="str">
        <f t="shared" si="325"/>
        <v>EMP-FN-R19-2017</v>
      </c>
      <c r="B1622" t="s">
        <v>1686</v>
      </c>
      <c r="C1622" t="str">
        <f t="shared" si="328"/>
        <v>N18477</v>
      </c>
      <c r="D1622" t="str">
        <f>VLOOKUP(C1622,Employee!$A$1:$B$1803,2,0)</f>
        <v>Faith Krause</v>
      </c>
      <c r="E1622" t="str">
        <f>VLOOKUP(MID(B1622,FIND(":",B1622,FIND(":",B1622)+1)+1,1),Employee!$C$1:$D$1803,2)</f>
        <v>Female</v>
      </c>
      <c r="F1622">
        <f t="shared" si="326"/>
        <v>43</v>
      </c>
      <c r="G1622">
        <f t="shared" si="327"/>
        <v>40</v>
      </c>
      <c r="H1622" t="str">
        <f t="shared" si="329"/>
        <v>R19</v>
      </c>
      <c r="I1622" t="str">
        <f>VLOOKUP(V1622,Guide!$B$12:$C$18,2,0)</f>
        <v>FN</v>
      </c>
      <c r="J1622" s="12" t="str">
        <f t="shared" si="330"/>
        <v>C5</v>
      </c>
      <c r="K1622" s="12">
        <v>34880</v>
      </c>
      <c r="L1622" s="12" t="str">
        <f t="shared" si="331"/>
        <v>Millennial</v>
      </c>
      <c r="M1622">
        <f t="shared" ca="1" si="332"/>
        <v>29</v>
      </c>
      <c r="N1622" s="12">
        <v>42919</v>
      </c>
      <c r="O1622" s="14">
        <f t="shared" ca="1" si="333"/>
        <v>7</v>
      </c>
      <c r="P1622" s="13">
        <v>97853</v>
      </c>
      <c r="Q1622" s="13" t="str">
        <f t="shared" ca="1" si="334"/>
        <v>5 - 10 Year</v>
      </c>
      <c r="R1622" s="3" t="str">
        <f t="shared" ca="1" si="337"/>
        <v>10%</v>
      </c>
      <c r="S1622" s="13">
        <f t="shared" ca="1" si="335"/>
        <v>9785.3000000000011</v>
      </c>
      <c r="T1622" s="13">
        <f t="shared" ca="1" si="336"/>
        <v>88067.7</v>
      </c>
      <c r="U1622" t="str">
        <f>VLOOKUP(MID(B1622,G1622,F1622-G1622),Department!$A$1:$C$20,2,0)</f>
        <v>Accounting</v>
      </c>
      <c r="V1622" t="str">
        <f>VLOOKUP(U1622,Department!$B$1:$C$20,2,0)</f>
        <v>Finance</v>
      </c>
      <c r="W1622" t="str">
        <f>VLOOKUP(MID(B1622,FIND(":",B1622,F1622+1)+1,2),Employee!$G$1:$H$8,2,0)</f>
        <v>Germany</v>
      </c>
    </row>
    <row r="1623" spans="1:23" x14ac:dyDescent="0.35">
      <c r="A1623" t="str">
        <f t="shared" si="325"/>
        <v>EMP-SM-R10-2017</v>
      </c>
      <c r="B1623" t="s">
        <v>1687</v>
      </c>
      <c r="C1623" t="str">
        <f t="shared" si="328"/>
        <v>N18478</v>
      </c>
      <c r="D1623" t="str">
        <f>VLOOKUP(C1623,Employee!$A$1:$B$1803,2,0)</f>
        <v>Clare Bradley</v>
      </c>
      <c r="E1623" t="str">
        <f>VLOOKUP(MID(B1623,FIND(":",B1623,FIND(":",B1623)+1)+1,1),Employee!$C$1:$D$1803,2)</f>
        <v>Female</v>
      </c>
      <c r="F1623">
        <f t="shared" si="326"/>
        <v>43</v>
      </c>
      <c r="G1623">
        <f t="shared" si="327"/>
        <v>40</v>
      </c>
      <c r="H1623" t="str">
        <f t="shared" si="329"/>
        <v>R10</v>
      </c>
      <c r="I1623" t="str">
        <f>VLOOKUP(V1623,Guide!$B$12:$C$18,2,0)</f>
        <v>SM</v>
      </c>
      <c r="J1623" s="12" t="str">
        <f t="shared" si="330"/>
        <v>C7</v>
      </c>
      <c r="K1623" s="12">
        <v>34698</v>
      </c>
      <c r="L1623" s="12" t="str">
        <f t="shared" si="331"/>
        <v>Millennial</v>
      </c>
      <c r="M1623">
        <f t="shared" ca="1" si="332"/>
        <v>30</v>
      </c>
      <c r="N1623" s="12">
        <v>42919</v>
      </c>
      <c r="O1623" s="14">
        <f t="shared" ca="1" si="333"/>
        <v>7</v>
      </c>
      <c r="P1623" s="13">
        <v>114002</v>
      </c>
      <c r="Q1623" s="13" t="str">
        <f t="shared" ca="1" si="334"/>
        <v>5 - 10 Year</v>
      </c>
      <c r="R1623" s="3" t="str">
        <f t="shared" ca="1" si="337"/>
        <v>10%</v>
      </c>
      <c r="S1623" s="13">
        <f t="shared" ca="1" si="335"/>
        <v>11400.2</v>
      </c>
      <c r="T1623" s="13">
        <f t="shared" ca="1" si="336"/>
        <v>102601.8</v>
      </c>
      <c r="U1623" t="str">
        <f>VLOOKUP(MID(B1623,G1623,F1623-G1623),Department!$A$1:$C$20,2,0)</f>
        <v>Marketing</v>
      </c>
      <c r="V1623" t="str">
        <f>VLOOKUP(U1623,Department!$B$1:$C$20,2,0)</f>
        <v>Sales and Marketing</v>
      </c>
      <c r="W1623" t="str">
        <f>VLOOKUP(MID(B1623,FIND(":",B1623,F1623+1)+1,2),Employee!$G$1:$H$8,2,0)</f>
        <v>Argentina</v>
      </c>
    </row>
    <row r="1624" spans="1:23" x14ac:dyDescent="0.35">
      <c r="A1624" t="str">
        <f t="shared" si="325"/>
        <v>EMP-OPR-R2-2019</v>
      </c>
      <c r="B1624" t="s">
        <v>1688</v>
      </c>
      <c r="C1624" t="str">
        <f t="shared" si="328"/>
        <v>N22549</v>
      </c>
      <c r="D1624" t="str">
        <f>VLOOKUP(C1624,Employee!$A$1:$B$1803,2,0)</f>
        <v>Marion Oconnor</v>
      </c>
      <c r="E1624" t="str">
        <f>VLOOKUP(MID(B1624,FIND(":",B1624,FIND(":",B1624)+1)+1,1),Employee!$C$1:$D$1803,2)</f>
        <v>Female</v>
      </c>
      <c r="F1624">
        <f t="shared" si="326"/>
        <v>42</v>
      </c>
      <c r="G1624">
        <f t="shared" si="327"/>
        <v>40</v>
      </c>
      <c r="H1624" t="str">
        <f t="shared" si="329"/>
        <v>R2</v>
      </c>
      <c r="I1624" t="str">
        <f>VLOOKUP(V1624,Guide!$B$12:$C$18,2,0)</f>
        <v>OPR</v>
      </c>
      <c r="J1624" s="12" t="str">
        <f t="shared" si="330"/>
        <v>C7</v>
      </c>
      <c r="K1624" s="12">
        <v>34203</v>
      </c>
      <c r="L1624" s="12" t="str">
        <f t="shared" si="331"/>
        <v>Millennial</v>
      </c>
      <c r="M1624">
        <f t="shared" ca="1" si="332"/>
        <v>31</v>
      </c>
      <c r="N1624" s="12">
        <v>43724</v>
      </c>
      <c r="O1624" s="14">
        <f t="shared" ca="1" si="333"/>
        <v>5</v>
      </c>
      <c r="P1624" s="13">
        <v>107952</v>
      </c>
      <c r="Q1624" s="13" t="str">
        <f t="shared" ca="1" si="334"/>
        <v>5 - 10 Year</v>
      </c>
      <c r="R1624" s="3" t="str">
        <f t="shared" ca="1" si="337"/>
        <v>10%</v>
      </c>
      <c r="S1624" s="13">
        <f t="shared" ca="1" si="335"/>
        <v>10795.2</v>
      </c>
      <c r="T1624" s="13">
        <f t="shared" ca="1" si="336"/>
        <v>97156.800000000003</v>
      </c>
      <c r="U1624" t="str">
        <f>VLOOKUP(MID(B1624,G1624,F1624-G1624),Department!$A$1:$C$20,2,0)</f>
        <v>Network Engineer</v>
      </c>
      <c r="V1624" t="str">
        <f>VLOOKUP(U1624,Department!$B$1:$C$20,2,0)</f>
        <v>Operation</v>
      </c>
      <c r="W1624" t="str">
        <f>VLOOKUP(MID(B1624,FIND(":",B1624,F1624+1)+1,2),Employee!$G$1:$H$8,2,0)</f>
        <v>Argentina</v>
      </c>
    </row>
    <row r="1625" spans="1:23" x14ac:dyDescent="0.35">
      <c r="A1625" t="str">
        <f t="shared" si="325"/>
        <v>EMP-ENG-R4-2019</v>
      </c>
      <c r="B1625" t="s">
        <v>1689</v>
      </c>
      <c r="C1625" t="str">
        <f t="shared" si="328"/>
        <v>N22637</v>
      </c>
      <c r="D1625" t="str">
        <f>VLOOKUP(C1625,Employee!$A$1:$B$1803,2,0)</f>
        <v>Angel Powell</v>
      </c>
      <c r="E1625" t="str">
        <f>VLOOKUP(MID(B1625,FIND(":",B1625,FIND(":",B1625)+1)+1,1),Employee!$C$1:$D$1803,2)</f>
        <v>Female</v>
      </c>
      <c r="F1625">
        <f t="shared" si="326"/>
        <v>42</v>
      </c>
      <c r="G1625">
        <f t="shared" si="327"/>
        <v>40</v>
      </c>
      <c r="H1625" t="str">
        <f t="shared" si="329"/>
        <v>R4</v>
      </c>
      <c r="I1625" t="str">
        <f>VLOOKUP(V1625,Guide!$B$12:$C$18,2,0)</f>
        <v>ENG</v>
      </c>
      <c r="J1625" s="12" t="str">
        <f t="shared" si="330"/>
        <v>C4</v>
      </c>
      <c r="K1625" s="12">
        <v>34295</v>
      </c>
      <c r="L1625" s="12" t="str">
        <f t="shared" si="331"/>
        <v>Millennial</v>
      </c>
      <c r="M1625">
        <f t="shared" ca="1" si="332"/>
        <v>31</v>
      </c>
      <c r="N1625" s="12">
        <v>43748</v>
      </c>
      <c r="O1625" s="14">
        <f t="shared" ca="1" si="333"/>
        <v>5</v>
      </c>
      <c r="P1625" s="13">
        <v>85988</v>
      </c>
      <c r="Q1625" s="13" t="str">
        <f t="shared" ca="1" si="334"/>
        <v>5 - 10 Year</v>
      </c>
      <c r="R1625" s="3" t="str">
        <f t="shared" ca="1" si="337"/>
        <v>10%</v>
      </c>
      <c r="S1625" s="13">
        <f t="shared" ca="1" si="335"/>
        <v>8598.8000000000011</v>
      </c>
      <c r="T1625" s="13">
        <f t="shared" ca="1" si="336"/>
        <v>77389.2</v>
      </c>
      <c r="U1625" t="str">
        <f>VLOOKUP(MID(B1625,G1625,F1625-G1625),Department!$A$1:$C$20,2,0)</f>
        <v>FrontEnd Developer</v>
      </c>
      <c r="V1625" t="str">
        <f>VLOOKUP(U1625,Department!$B$1:$C$20,2,0)</f>
        <v>Engineering and Data</v>
      </c>
      <c r="W1625" t="str">
        <f>VLOOKUP(MID(B1625,FIND(":",B1625,F1625+1)+1,2),Employee!$G$1:$H$8,2,0)</f>
        <v>Australia</v>
      </c>
    </row>
    <row r="1626" spans="1:23" x14ac:dyDescent="0.35">
      <c r="A1626" t="str">
        <f t="shared" si="325"/>
        <v>EMP-FN-R19-2017</v>
      </c>
      <c r="B1626" t="s">
        <v>1690</v>
      </c>
      <c r="C1626" t="str">
        <f t="shared" si="328"/>
        <v>N17213</v>
      </c>
      <c r="D1626" t="str">
        <f>VLOOKUP(C1626,Employee!$A$1:$B$1803,2,0)</f>
        <v>Josh Pace</v>
      </c>
      <c r="E1626" t="str">
        <f>VLOOKUP(MID(B1626,FIND(":",B1626,FIND(":",B1626)+1)+1,1),Employee!$C$1:$D$1803,2)</f>
        <v>Male</v>
      </c>
      <c r="F1626">
        <f t="shared" si="326"/>
        <v>43</v>
      </c>
      <c r="G1626">
        <f t="shared" si="327"/>
        <v>40</v>
      </c>
      <c r="H1626" t="str">
        <f t="shared" si="329"/>
        <v>R19</v>
      </c>
      <c r="I1626" t="str">
        <f>VLOOKUP(V1626,Guide!$B$12:$C$18,2,0)</f>
        <v>FN</v>
      </c>
      <c r="J1626" s="12" t="str">
        <f t="shared" si="330"/>
        <v>C7</v>
      </c>
      <c r="K1626" s="12">
        <v>34810</v>
      </c>
      <c r="L1626" s="12" t="str">
        <f t="shared" si="331"/>
        <v>Millennial</v>
      </c>
      <c r="M1626">
        <f t="shared" ca="1" si="332"/>
        <v>29</v>
      </c>
      <c r="N1626" s="12">
        <v>42919</v>
      </c>
      <c r="O1626" s="14">
        <f t="shared" ca="1" si="333"/>
        <v>7</v>
      </c>
      <c r="P1626" s="13">
        <v>113708</v>
      </c>
      <c r="Q1626" s="13" t="str">
        <f t="shared" ca="1" si="334"/>
        <v>5 - 10 Year</v>
      </c>
      <c r="R1626" s="3" t="str">
        <f t="shared" ca="1" si="337"/>
        <v>10%</v>
      </c>
      <c r="S1626" s="13">
        <f t="shared" ca="1" si="335"/>
        <v>11370.800000000001</v>
      </c>
      <c r="T1626" s="13">
        <f t="shared" ca="1" si="336"/>
        <v>102337.2</v>
      </c>
      <c r="U1626" t="str">
        <f>VLOOKUP(MID(B1626,G1626,F1626-G1626),Department!$A$1:$C$20,2,0)</f>
        <v>Accounting</v>
      </c>
      <c r="V1626" t="str">
        <f>VLOOKUP(U1626,Department!$B$1:$C$20,2,0)</f>
        <v>Finance</v>
      </c>
      <c r="W1626" t="str">
        <f>VLOOKUP(MID(B1626,FIND(":",B1626,F1626+1)+1,2),Employee!$G$1:$H$8,2,0)</f>
        <v>Argentina</v>
      </c>
    </row>
    <row r="1627" spans="1:23" x14ac:dyDescent="0.35">
      <c r="A1627" t="str">
        <f t="shared" si="325"/>
        <v>EMP-SM-R10-2017</v>
      </c>
      <c r="B1627" t="s">
        <v>1691</v>
      </c>
      <c r="C1627" t="str">
        <f t="shared" si="328"/>
        <v>N18481</v>
      </c>
      <c r="D1627" t="str">
        <f>VLOOKUP(C1627,Employee!$A$1:$B$1803,2,0)</f>
        <v>Nickolas Gill</v>
      </c>
      <c r="E1627" t="str">
        <f>VLOOKUP(MID(B1627,FIND(":",B1627,FIND(":",B1627)+1)+1,1),Employee!$C$1:$D$1803,2)</f>
        <v>Male</v>
      </c>
      <c r="F1627">
        <f t="shared" si="326"/>
        <v>43</v>
      </c>
      <c r="G1627">
        <f t="shared" si="327"/>
        <v>40</v>
      </c>
      <c r="H1627" t="str">
        <f t="shared" si="329"/>
        <v>R10</v>
      </c>
      <c r="I1627" t="str">
        <f>VLOOKUP(V1627,Guide!$B$12:$C$18,2,0)</f>
        <v>SM</v>
      </c>
      <c r="J1627" s="12" t="str">
        <f t="shared" si="330"/>
        <v>C1</v>
      </c>
      <c r="K1627" s="12">
        <v>33345</v>
      </c>
      <c r="L1627" s="12" t="str">
        <f t="shared" si="331"/>
        <v>Millennial</v>
      </c>
      <c r="M1627">
        <f t="shared" ca="1" si="332"/>
        <v>33</v>
      </c>
      <c r="N1627" s="12">
        <v>42915</v>
      </c>
      <c r="O1627" s="14">
        <f t="shared" ca="1" si="333"/>
        <v>7</v>
      </c>
      <c r="P1627" s="13">
        <v>128471</v>
      </c>
      <c r="Q1627" s="13" t="str">
        <f t="shared" ca="1" si="334"/>
        <v>5 - 10 Year</v>
      </c>
      <c r="R1627" s="3" t="str">
        <f t="shared" ca="1" si="337"/>
        <v>10%</v>
      </c>
      <c r="S1627" s="13">
        <f t="shared" ca="1" si="335"/>
        <v>12847.1</v>
      </c>
      <c r="T1627" s="13">
        <f t="shared" ca="1" si="336"/>
        <v>115623.9</v>
      </c>
      <c r="U1627" t="str">
        <f>VLOOKUP(MID(B1627,G1627,F1627-G1627),Department!$A$1:$C$20,2,0)</f>
        <v>Marketing</v>
      </c>
      <c r="V1627" t="str">
        <f>VLOOKUP(U1627,Department!$B$1:$C$20,2,0)</f>
        <v>Sales and Marketing</v>
      </c>
      <c r="W1627" t="str">
        <f>VLOOKUP(MID(B1627,FIND(":",B1627,F1627+1)+1,2),Employee!$G$1:$H$8,2,0)</f>
        <v>United States Of America</v>
      </c>
    </row>
    <row r="1628" spans="1:23" x14ac:dyDescent="0.35">
      <c r="A1628" t="str">
        <f t="shared" si="325"/>
        <v>EMP-OPR-R2-2017</v>
      </c>
      <c r="B1628" t="s">
        <v>1692</v>
      </c>
      <c r="C1628" t="str">
        <f t="shared" si="328"/>
        <v>N18465</v>
      </c>
      <c r="D1628" t="str">
        <f>VLOOKUP(C1628,Employee!$A$1:$B$1803,2,0)</f>
        <v>Kelsey Parsons</v>
      </c>
      <c r="E1628" t="str">
        <f>VLOOKUP(MID(B1628,FIND(":",B1628,FIND(":",B1628)+1)+1,1),Employee!$C$1:$D$1803,2)</f>
        <v>Female</v>
      </c>
      <c r="F1628">
        <f t="shared" si="326"/>
        <v>42</v>
      </c>
      <c r="G1628">
        <f t="shared" si="327"/>
        <v>40</v>
      </c>
      <c r="H1628" t="str">
        <f t="shared" si="329"/>
        <v>R2</v>
      </c>
      <c r="I1628" t="str">
        <f>VLOOKUP(V1628,Guide!$B$12:$C$18,2,0)</f>
        <v>OPR</v>
      </c>
      <c r="J1628" s="12" t="str">
        <f t="shared" si="330"/>
        <v>C3</v>
      </c>
      <c r="K1628" s="12">
        <v>35030</v>
      </c>
      <c r="L1628" s="12" t="str">
        <f t="shared" si="331"/>
        <v>Millennial</v>
      </c>
      <c r="M1628">
        <f t="shared" ca="1" si="332"/>
        <v>29</v>
      </c>
      <c r="N1628" s="12">
        <v>42919</v>
      </c>
      <c r="O1628" s="14">
        <f t="shared" ca="1" si="333"/>
        <v>7</v>
      </c>
      <c r="P1628" s="13">
        <v>80779</v>
      </c>
      <c r="Q1628" s="13" t="str">
        <f t="shared" ca="1" si="334"/>
        <v>5 - 10 Year</v>
      </c>
      <c r="R1628" s="3" t="str">
        <f t="shared" ca="1" si="337"/>
        <v>10%</v>
      </c>
      <c r="S1628" s="13">
        <f t="shared" ca="1" si="335"/>
        <v>8077.9000000000005</v>
      </c>
      <c r="T1628" s="13">
        <f t="shared" ca="1" si="336"/>
        <v>72701.100000000006</v>
      </c>
      <c r="U1628" t="str">
        <f>VLOOKUP(MID(B1628,G1628,F1628-G1628),Department!$A$1:$C$20,2,0)</f>
        <v>Network Engineer</v>
      </c>
      <c r="V1628" t="str">
        <f>VLOOKUP(U1628,Department!$B$1:$C$20,2,0)</f>
        <v>Operation</v>
      </c>
      <c r="W1628" t="str">
        <f>VLOOKUP(MID(B1628,FIND(":",B1628,F1628+1)+1,2),Employee!$G$1:$H$8,2,0)</f>
        <v>United Kingdom</v>
      </c>
    </row>
    <row r="1629" spans="1:23" x14ac:dyDescent="0.35">
      <c r="A1629" t="str">
        <f t="shared" si="325"/>
        <v>EMP-ENG-R12-2017</v>
      </c>
      <c r="B1629" t="s">
        <v>1693</v>
      </c>
      <c r="C1629" t="str">
        <f t="shared" si="328"/>
        <v>N18480</v>
      </c>
      <c r="D1629" t="str">
        <f>VLOOKUP(C1629,Employee!$A$1:$B$1803,2,0)</f>
        <v>Freddie Friedman</v>
      </c>
      <c r="E1629" t="str">
        <f>VLOOKUP(MID(B1629,FIND(":",B1629,FIND(":",B1629)+1)+1,1),Employee!$C$1:$D$1803,2)</f>
        <v>Male</v>
      </c>
      <c r="F1629">
        <f t="shared" si="326"/>
        <v>43</v>
      </c>
      <c r="G1629">
        <f t="shared" si="327"/>
        <v>40</v>
      </c>
      <c r="H1629" t="str">
        <f t="shared" si="329"/>
        <v>R12</v>
      </c>
      <c r="I1629" t="str">
        <f>VLOOKUP(V1629,Guide!$B$12:$C$18,2,0)</f>
        <v>ENG</v>
      </c>
      <c r="J1629" s="12" t="str">
        <f t="shared" si="330"/>
        <v>C3</v>
      </c>
      <c r="K1629" s="12">
        <v>35065</v>
      </c>
      <c r="L1629" s="12" t="str">
        <f t="shared" si="331"/>
        <v>Millennial</v>
      </c>
      <c r="M1629">
        <f t="shared" ca="1" si="332"/>
        <v>29</v>
      </c>
      <c r="N1629" s="12">
        <v>42919</v>
      </c>
      <c r="O1629" s="14">
        <f t="shared" ca="1" si="333"/>
        <v>7</v>
      </c>
      <c r="P1629" s="13">
        <v>89526</v>
      </c>
      <c r="Q1629" s="13" t="str">
        <f t="shared" ca="1" si="334"/>
        <v>5 - 10 Year</v>
      </c>
      <c r="R1629" s="3" t="str">
        <f t="shared" ca="1" si="337"/>
        <v>10%</v>
      </c>
      <c r="S1629" s="13">
        <f t="shared" ca="1" si="335"/>
        <v>8952.6</v>
      </c>
      <c r="T1629" s="13">
        <f t="shared" ca="1" si="336"/>
        <v>80573.399999999994</v>
      </c>
      <c r="U1629" t="str">
        <f>VLOOKUP(MID(B1629,G1629,F1629-G1629),Department!$A$1:$C$20,2,0)</f>
        <v>Data Analyst</v>
      </c>
      <c r="V1629" t="str">
        <f>VLOOKUP(U1629,Department!$B$1:$C$20,2,0)</f>
        <v>Engineering and Data</v>
      </c>
      <c r="W1629" t="str">
        <f>VLOOKUP(MID(B1629,FIND(":",B1629,F1629+1)+1,2),Employee!$G$1:$H$8,2,0)</f>
        <v>United Kingdom</v>
      </c>
    </row>
    <row r="1630" spans="1:23" x14ac:dyDescent="0.35">
      <c r="A1630" t="str">
        <f t="shared" si="325"/>
        <v>EMP-HR-R18-2017</v>
      </c>
      <c r="B1630" t="s">
        <v>1694</v>
      </c>
      <c r="C1630" t="str">
        <f t="shared" si="328"/>
        <v>N18618</v>
      </c>
      <c r="D1630" t="str">
        <f>VLOOKUP(C1630,Employee!$A$1:$B$1803,2,0)</f>
        <v>Otto Hogan</v>
      </c>
      <c r="E1630" t="str">
        <f>VLOOKUP(MID(B1630,FIND(":",B1630,FIND(":",B1630)+1)+1,1),Employee!$C$1:$D$1803,2)</f>
        <v>Male</v>
      </c>
      <c r="F1630">
        <f t="shared" si="326"/>
        <v>43</v>
      </c>
      <c r="G1630">
        <f t="shared" si="327"/>
        <v>40</v>
      </c>
      <c r="H1630" t="str">
        <f t="shared" si="329"/>
        <v>R18</v>
      </c>
      <c r="I1630" t="str">
        <f>VLOOKUP(V1630,Guide!$B$12:$C$18,2,0)</f>
        <v>HR</v>
      </c>
      <c r="J1630" s="12" t="str">
        <f t="shared" si="330"/>
        <v>C4</v>
      </c>
      <c r="K1630" s="12">
        <v>32745</v>
      </c>
      <c r="L1630" s="12" t="str">
        <f t="shared" si="331"/>
        <v>Millennial</v>
      </c>
      <c r="M1630">
        <f t="shared" ca="1" si="332"/>
        <v>35</v>
      </c>
      <c r="N1630" s="12">
        <v>42933</v>
      </c>
      <c r="O1630" s="14">
        <f t="shared" ca="1" si="333"/>
        <v>7</v>
      </c>
      <c r="P1630" s="13">
        <v>194241</v>
      </c>
      <c r="Q1630" s="13" t="str">
        <f t="shared" ca="1" si="334"/>
        <v>5 - 10 Year</v>
      </c>
      <c r="R1630" s="3" t="str">
        <f t="shared" ca="1" si="337"/>
        <v>10%</v>
      </c>
      <c r="S1630" s="13">
        <f t="shared" ca="1" si="335"/>
        <v>19424.100000000002</v>
      </c>
      <c r="T1630" s="13">
        <f t="shared" ca="1" si="336"/>
        <v>174816.9</v>
      </c>
      <c r="U1630" t="str">
        <f>VLOOKUP(MID(B1630,G1630,F1630-G1630),Department!$A$1:$C$20,2,0)</f>
        <v>HR</v>
      </c>
      <c r="V1630" t="str">
        <f>VLOOKUP(U1630,Department!$B$1:$C$20,2,0)</f>
        <v>HR</v>
      </c>
      <c r="W1630" t="str">
        <f>VLOOKUP(MID(B1630,FIND(":",B1630,F1630+1)+1,2),Employee!$G$1:$H$8,2,0)</f>
        <v>Australia</v>
      </c>
    </row>
    <row r="1631" spans="1:23" x14ac:dyDescent="0.35">
      <c r="A1631" t="str">
        <f t="shared" si="325"/>
        <v>EMP-HR-R18-2017</v>
      </c>
      <c r="B1631" t="s">
        <v>1695</v>
      </c>
      <c r="C1631" t="str">
        <f t="shared" si="328"/>
        <v>N17223</v>
      </c>
      <c r="D1631" t="str">
        <f>VLOOKUP(C1631,Employee!$A$1:$B$1803,2,0)</f>
        <v>Ulysses Haas</v>
      </c>
      <c r="E1631" t="str">
        <f>VLOOKUP(MID(B1631,FIND(":",B1631,FIND(":",B1631)+1)+1,1),Employee!$C$1:$D$1803,2)</f>
        <v>Male</v>
      </c>
      <c r="F1631">
        <f t="shared" si="326"/>
        <v>43</v>
      </c>
      <c r="G1631">
        <f t="shared" si="327"/>
        <v>40</v>
      </c>
      <c r="H1631" t="str">
        <f t="shared" si="329"/>
        <v>R18</v>
      </c>
      <c r="I1631" t="str">
        <f>VLOOKUP(V1631,Guide!$B$12:$C$18,2,0)</f>
        <v>HR</v>
      </c>
      <c r="J1631" s="12" t="str">
        <f t="shared" si="330"/>
        <v>C2</v>
      </c>
      <c r="K1631" s="12">
        <v>35052</v>
      </c>
      <c r="L1631" s="12" t="str">
        <f t="shared" si="331"/>
        <v>Millennial</v>
      </c>
      <c r="M1631">
        <f t="shared" ca="1" si="332"/>
        <v>29</v>
      </c>
      <c r="N1631" s="12">
        <v>42919</v>
      </c>
      <c r="O1631" s="14">
        <f t="shared" ca="1" si="333"/>
        <v>7</v>
      </c>
      <c r="P1631" s="13">
        <v>100350</v>
      </c>
      <c r="Q1631" s="13" t="str">
        <f t="shared" ca="1" si="334"/>
        <v>5 - 10 Year</v>
      </c>
      <c r="R1631" s="3" t="str">
        <f t="shared" ca="1" si="337"/>
        <v>10%</v>
      </c>
      <c r="S1631" s="13">
        <f t="shared" ca="1" si="335"/>
        <v>10035</v>
      </c>
      <c r="T1631" s="13">
        <f t="shared" ca="1" si="336"/>
        <v>90315</v>
      </c>
      <c r="U1631" t="str">
        <f>VLOOKUP(MID(B1631,G1631,F1631-G1631),Department!$A$1:$C$20,2,0)</f>
        <v>HR</v>
      </c>
      <c r="V1631" t="str">
        <f>VLOOKUP(U1631,Department!$B$1:$C$20,2,0)</f>
        <v>HR</v>
      </c>
      <c r="W1631" t="str">
        <f>VLOOKUP(MID(B1631,FIND(":",B1631,F1631+1)+1,2),Employee!$G$1:$H$8,2,0)</f>
        <v>Canada</v>
      </c>
    </row>
    <row r="1632" spans="1:23" x14ac:dyDescent="0.35">
      <c r="A1632" t="str">
        <f t="shared" si="325"/>
        <v>EMP-ENG-R13-2017</v>
      </c>
      <c r="B1632" t="s">
        <v>1696</v>
      </c>
      <c r="C1632" t="str">
        <f t="shared" si="328"/>
        <v>N18473</v>
      </c>
      <c r="D1632" t="str">
        <f>VLOOKUP(C1632,Employee!$A$1:$B$1803,2,0)</f>
        <v>Laurie Morales</v>
      </c>
      <c r="E1632" t="str">
        <f>VLOOKUP(MID(B1632,FIND(":",B1632,FIND(":",B1632)+1)+1,1),Employee!$C$1:$D$1803,2)</f>
        <v>Female</v>
      </c>
      <c r="F1632">
        <f t="shared" si="326"/>
        <v>43</v>
      </c>
      <c r="G1632">
        <f t="shared" si="327"/>
        <v>40</v>
      </c>
      <c r="H1632" t="str">
        <f t="shared" si="329"/>
        <v>R13</v>
      </c>
      <c r="I1632" t="str">
        <f>VLOOKUP(V1632,Guide!$B$12:$C$18,2,0)</f>
        <v>ENG</v>
      </c>
      <c r="J1632" s="12" t="str">
        <f t="shared" si="330"/>
        <v>C7</v>
      </c>
      <c r="K1632" s="12">
        <v>35188</v>
      </c>
      <c r="L1632" s="12" t="str">
        <f t="shared" si="331"/>
        <v>Millennial</v>
      </c>
      <c r="M1632">
        <f t="shared" ca="1" si="332"/>
        <v>28</v>
      </c>
      <c r="N1632" s="12">
        <v>42919</v>
      </c>
      <c r="O1632" s="14">
        <f t="shared" ca="1" si="333"/>
        <v>7</v>
      </c>
      <c r="P1632" s="13">
        <v>87014</v>
      </c>
      <c r="Q1632" s="13" t="str">
        <f t="shared" ca="1" si="334"/>
        <v>5 - 10 Year</v>
      </c>
      <c r="R1632" s="3" t="str">
        <f t="shared" ca="1" si="337"/>
        <v>10%</v>
      </c>
      <c r="S1632" s="13">
        <f t="shared" ca="1" si="335"/>
        <v>8701.4</v>
      </c>
      <c r="T1632" s="13">
        <f t="shared" ca="1" si="336"/>
        <v>78312.600000000006</v>
      </c>
      <c r="U1632" t="str">
        <f>VLOOKUP(MID(B1632,G1632,F1632-G1632),Department!$A$1:$C$20,2,0)</f>
        <v>Data Engineer</v>
      </c>
      <c r="V1632" t="str">
        <f>VLOOKUP(U1632,Department!$B$1:$C$20,2,0)</f>
        <v>Engineering and Data</v>
      </c>
      <c r="W1632" t="str">
        <f>VLOOKUP(MID(B1632,FIND(":",B1632,F1632+1)+1,2),Employee!$G$1:$H$8,2,0)</f>
        <v>Argentina</v>
      </c>
    </row>
    <row r="1633" spans="1:23" x14ac:dyDescent="0.35">
      <c r="A1633" t="str">
        <f t="shared" si="325"/>
        <v>EMP-OPR-R17-2019</v>
      </c>
      <c r="B1633" t="s">
        <v>1697</v>
      </c>
      <c r="C1633" t="str">
        <f t="shared" si="328"/>
        <v>N22278</v>
      </c>
      <c r="D1633" t="str">
        <f>VLOOKUP(C1633,Employee!$A$1:$B$1803,2,0)</f>
        <v>Cody Dorsey</v>
      </c>
      <c r="E1633" t="str">
        <f>VLOOKUP(MID(B1633,FIND(":",B1633,FIND(":",B1633)+1)+1,1),Employee!$C$1:$D$1803,2)</f>
        <v>Male</v>
      </c>
      <c r="F1633">
        <f t="shared" si="326"/>
        <v>43</v>
      </c>
      <c r="G1633">
        <f t="shared" si="327"/>
        <v>40</v>
      </c>
      <c r="H1633" t="str">
        <f t="shared" si="329"/>
        <v>R17</v>
      </c>
      <c r="I1633" t="str">
        <f>VLOOKUP(V1633,Guide!$B$12:$C$18,2,0)</f>
        <v>OPR</v>
      </c>
      <c r="J1633" s="12" t="str">
        <f t="shared" si="330"/>
        <v>C5</v>
      </c>
      <c r="K1633" s="12">
        <v>34032</v>
      </c>
      <c r="L1633" s="12" t="str">
        <f t="shared" si="331"/>
        <v>Millennial</v>
      </c>
      <c r="M1633">
        <f t="shared" ca="1" si="332"/>
        <v>31</v>
      </c>
      <c r="N1633" s="12">
        <v>43678</v>
      </c>
      <c r="O1633" s="14">
        <f t="shared" ca="1" si="333"/>
        <v>5</v>
      </c>
      <c r="P1633" s="13">
        <v>114971</v>
      </c>
      <c r="Q1633" s="13" t="str">
        <f t="shared" ca="1" si="334"/>
        <v>5 - 10 Year</v>
      </c>
      <c r="R1633" s="3" t="str">
        <f t="shared" ca="1" si="337"/>
        <v>10%</v>
      </c>
      <c r="S1633" s="13">
        <f t="shared" ca="1" si="335"/>
        <v>11497.1</v>
      </c>
      <c r="T1633" s="13">
        <f t="shared" ca="1" si="336"/>
        <v>103473.9</v>
      </c>
      <c r="U1633" t="str">
        <f>VLOOKUP(MID(B1633,G1633,F1633-G1633),Department!$A$1:$C$20,2,0)</f>
        <v>Database Administrator</v>
      </c>
      <c r="V1633" t="str">
        <f>VLOOKUP(U1633,Department!$B$1:$C$20,2,0)</f>
        <v>Operation</v>
      </c>
      <c r="W1633" t="str">
        <f>VLOOKUP(MID(B1633,FIND(":",B1633,F1633+1)+1,2),Employee!$G$1:$H$8,2,0)</f>
        <v>Germany</v>
      </c>
    </row>
    <row r="1634" spans="1:23" x14ac:dyDescent="0.35">
      <c r="A1634" t="str">
        <f t="shared" si="325"/>
        <v>EMP-ENG-R3-2019</v>
      </c>
      <c r="B1634" t="s">
        <v>1698</v>
      </c>
      <c r="C1634" t="str">
        <f t="shared" si="328"/>
        <v>N22430</v>
      </c>
      <c r="D1634" t="str">
        <f>VLOOKUP(C1634,Employee!$A$1:$B$1803,2,0)</f>
        <v>Man Sheppard</v>
      </c>
      <c r="E1634" t="str">
        <f>VLOOKUP(MID(B1634,FIND(":",B1634,FIND(":",B1634)+1)+1,1),Employee!$C$1:$D$1803,2)</f>
        <v>Male</v>
      </c>
      <c r="F1634">
        <f t="shared" si="326"/>
        <v>42</v>
      </c>
      <c r="G1634">
        <f t="shared" si="327"/>
        <v>40</v>
      </c>
      <c r="H1634" t="str">
        <f t="shared" si="329"/>
        <v>R3</v>
      </c>
      <c r="I1634" t="str">
        <f>VLOOKUP(V1634,Guide!$B$12:$C$18,2,0)</f>
        <v>ENG</v>
      </c>
      <c r="J1634" s="12" t="str">
        <f t="shared" si="330"/>
        <v>C3</v>
      </c>
      <c r="K1634" s="12">
        <v>35218</v>
      </c>
      <c r="L1634" s="12" t="str">
        <f t="shared" si="331"/>
        <v>Millennial</v>
      </c>
      <c r="M1634">
        <f t="shared" ca="1" si="332"/>
        <v>28</v>
      </c>
      <c r="N1634" s="12">
        <v>43713</v>
      </c>
      <c r="O1634" s="14">
        <f t="shared" ca="1" si="333"/>
        <v>5</v>
      </c>
      <c r="P1634" s="13">
        <v>93990</v>
      </c>
      <c r="Q1634" s="13" t="str">
        <f t="shared" ca="1" si="334"/>
        <v>5 - 10 Year</v>
      </c>
      <c r="R1634" s="3" t="str">
        <f t="shared" ca="1" si="337"/>
        <v>10%</v>
      </c>
      <c r="S1634" s="13">
        <f t="shared" ca="1" si="335"/>
        <v>9399</v>
      </c>
      <c r="T1634" s="13">
        <f t="shared" ca="1" si="336"/>
        <v>84591</v>
      </c>
      <c r="U1634" t="str">
        <f>VLOOKUP(MID(B1634,G1634,F1634-G1634),Department!$A$1:$C$20,2,0)</f>
        <v>Software Quality Assurance</v>
      </c>
      <c r="V1634" t="str">
        <f>VLOOKUP(U1634,Department!$B$1:$C$20,2,0)</f>
        <v>Engineering and Data</v>
      </c>
      <c r="W1634" t="str">
        <f>VLOOKUP(MID(B1634,FIND(":",B1634,F1634+1)+1,2),Employee!$G$1:$H$8,2,0)</f>
        <v>United Kingdom</v>
      </c>
    </row>
    <row r="1635" spans="1:23" x14ac:dyDescent="0.35">
      <c r="A1635" t="str">
        <f t="shared" si="325"/>
        <v>EMP-SM-R15-2019</v>
      </c>
      <c r="B1635" t="s">
        <v>1699</v>
      </c>
      <c r="C1635" t="str">
        <f t="shared" si="328"/>
        <v>N18578</v>
      </c>
      <c r="D1635" t="str">
        <f>VLOOKUP(C1635,Employee!$A$1:$B$1803,2,0)</f>
        <v>Glen Silva</v>
      </c>
      <c r="E1635" t="str">
        <f>VLOOKUP(MID(B1635,FIND(":",B1635,FIND(":",B1635)+1)+1,1),Employee!$C$1:$D$1803,2)</f>
        <v>Male</v>
      </c>
      <c r="F1635">
        <f t="shared" si="326"/>
        <v>43</v>
      </c>
      <c r="G1635">
        <f t="shared" si="327"/>
        <v>40</v>
      </c>
      <c r="H1635" t="str">
        <f t="shared" si="329"/>
        <v>R15</v>
      </c>
      <c r="I1635" t="str">
        <f>VLOOKUP(V1635,Guide!$B$12:$C$18,2,0)</f>
        <v>SM</v>
      </c>
      <c r="J1635" s="12" t="str">
        <f t="shared" si="330"/>
        <v>C4</v>
      </c>
      <c r="K1635" s="12">
        <v>33883</v>
      </c>
      <c r="L1635" s="12" t="str">
        <f t="shared" si="331"/>
        <v>Millennial</v>
      </c>
      <c r="M1635">
        <f t="shared" ca="1" si="332"/>
        <v>32</v>
      </c>
      <c r="N1635" s="12">
        <v>43657</v>
      </c>
      <c r="O1635" s="14">
        <f t="shared" ca="1" si="333"/>
        <v>5</v>
      </c>
      <c r="P1635" s="13">
        <v>105842</v>
      </c>
      <c r="Q1635" s="13" t="str">
        <f t="shared" ca="1" si="334"/>
        <v>5 - 10 Year</v>
      </c>
      <c r="R1635" s="3" t="str">
        <f t="shared" ca="1" si="337"/>
        <v>10%</v>
      </c>
      <c r="S1635" s="13">
        <f t="shared" ca="1" si="335"/>
        <v>10584.2</v>
      </c>
      <c r="T1635" s="13">
        <f t="shared" ca="1" si="336"/>
        <v>95257.8</v>
      </c>
      <c r="U1635" t="str">
        <f>VLOOKUP(MID(B1635,G1635,F1635-G1635),Department!$A$1:$C$20,2,0)</f>
        <v>Sales</v>
      </c>
      <c r="V1635" t="str">
        <f>VLOOKUP(U1635,Department!$B$1:$C$20,2,0)</f>
        <v>Sales and Marketing</v>
      </c>
      <c r="W1635" t="str">
        <f>VLOOKUP(MID(B1635,FIND(":",B1635,F1635+1)+1,2),Employee!$G$1:$H$8,2,0)</f>
        <v>Australia</v>
      </c>
    </row>
    <row r="1636" spans="1:23" x14ac:dyDescent="0.35">
      <c r="A1636" t="str">
        <f t="shared" si="325"/>
        <v>EMP-SM-R9-2017</v>
      </c>
      <c r="B1636" t="s">
        <v>1700</v>
      </c>
      <c r="C1636" t="str">
        <f t="shared" si="328"/>
        <v>N18627</v>
      </c>
      <c r="D1636" t="str">
        <f>VLOOKUP(C1636,Employee!$A$1:$B$1803,2,0)</f>
        <v>Shon Lambert</v>
      </c>
      <c r="E1636" t="str">
        <f>VLOOKUP(MID(B1636,FIND(":",B1636,FIND(":",B1636)+1)+1,1),Employee!$C$1:$D$1803,2)</f>
        <v>Male</v>
      </c>
      <c r="F1636">
        <f t="shared" si="326"/>
        <v>42</v>
      </c>
      <c r="G1636">
        <f t="shared" si="327"/>
        <v>40</v>
      </c>
      <c r="H1636" t="str">
        <f t="shared" si="329"/>
        <v>R9</v>
      </c>
      <c r="I1636" t="str">
        <f>VLOOKUP(V1636,Guide!$B$12:$C$18,2,0)</f>
        <v>SM</v>
      </c>
      <c r="J1636" s="12" t="str">
        <f t="shared" si="330"/>
        <v>C1</v>
      </c>
      <c r="K1636" s="12">
        <v>34161</v>
      </c>
      <c r="L1636" s="12" t="str">
        <f t="shared" si="331"/>
        <v>Millennial</v>
      </c>
      <c r="M1636">
        <f t="shared" ca="1" si="332"/>
        <v>31</v>
      </c>
      <c r="N1636" s="12">
        <v>42936</v>
      </c>
      <c r="O1636" s="14">
        <f t="shared" ca="1" si="333"/>
        <v>7</v>
      </c>
      <c r="P1636" s="13">
        <v>71235</v>
      </c>
      <c r="Q1636" s="13" t="str">
        <f t="shared" ca="1" si="334"/>
        <v>5 - 10 Year</v>
      </c>
      <c r="R1636" s="3" t="str">
        <f t="shared" ca="1" si="337"/>
        <v>10%</v>
      </c>
      <c r="S1636" s="13">
        <f t="shared" ca="1" si="335"/>
        <v>7123.5</v>
      </c>
      <c r="T1636" s="13">
        <f t="shared" ca="1" si="336"/>
        <v>64111.5</v>
      </c>
      <c r="U1636" t="str">
        <f>VLOOKUP(MID(B1636,G1636,F1636-G1636),Department!$A$1:$C$20,2,0)</f>
        <v xml:space="preserve">Presales </v>
      </c>
      <c r="V1636" t="str">
        <f>VLOOKUP(U1636,Department!$B$1:$C$20,2,0)</f>
        <v>Sales and Marketing</v>
      </c>
      <c r="W1636" t="str">
        <f>VLOOKUP(MID(B1636,FIND(":",B1636,F1636+1)+1,2),Employee!$G$1:$H$8,2,0)</f>
        <v>United States Of America</v>
      </c>
    </row>
    <row r="1637" spans="1:23" x14ac:dyDescent="0.35">
      <c r="A1637" t="str">
        <f t="shared" si="325"/>
        <v>EMP-ENG-R3-2017</v>
      </c>
      <c r="B1637" t="s">
        <v>1701</v>
      </c>
      <c r="C1637" t="str">
        <f t="shared" si="328"/>
        <v>N18634</v>
      </c>
      <c r="D1637" t="str">
        <f>VLOOKUP(C1637,Employee!$A$1:$B$1803,2,0)</f>
        <v>Damon Marsh</v>
      </c>
      <c r="E1637" t="str">
        <f>VLOOKUP(MID(B1637,FIND(":",B1637,FIND(":",B1637)+1)+1,1),Employee!$C$1:$D$1803,2)</f>
        <v>Male</v>
      </c>
      <c r="F1637">
        <f t="shared" si="326"/>
        <v>42</v>
      </c>
      <c r="G1637">
        <f t="shared" si="327"/>
        <v>40</v>
      </c>
      <c r="H1637" t="str">
        <f t="shared" si="329"/>
        <v>R3</v>
      </c>
      <c r="I1637" t="str">
        <f>VLOOKUP(V1637,Guide!$B$12:$C$18,2,0)</f>
        <v>ENG</v>
      </c>
      <c r="J1637" s="12" t="str">
        <f t="shared" si="330"/>
        <v>C3</v>
      </c>
      <c r="K1637" s="12">
        <v>33065</v>
      </c>
      <c r="L1637" s="12" t="str">
        <f t="shared" si="331"/>
        <v>Millennial</v>
      </c>
      <c r="M1637">
        <f t="shared" ca="1" si="332"/>
        <v>34</v>
      </c>
      <c r="N1637" s="12">
        <v>42936</v>
      </c>
      <c r="O1637" s="14">
        <f t="shared" ca="1" si="333"/>
        <v>7</v>
      </c>
      <c r="P1637" s="13">
        <v>250110</v>
      </c>
      <c r="Q1637" s="13" t="str">
        <f t="shared" ca="1" si="334"/>
        <v>5 - 10 Year</v>
      </c>
      <c r="R1637" s="3" t="str">
        <f t="shared" ca="1" si="337"/>
        <v>10%</v>
      </c>
      <c r="S1637" s="13">
        <f t="shared" ca="1" si="335"/>
        <v>25011</v>
      </c>
      <c r="T1637" s="13">
        <f t="shared" ca="1" si="336"/>
        <v>225099</v>
      </c>
      <c r="U1637" t="str">
        <f>VLOOKUP(MID(B1637,G1637,F1637-G1637),Department!$A$1:$C$20,2,0)</f>
        <v>Software Quality Assurance</v>
      </c>
      <c r="V1637" t="str">
        <f>VLOOKUP(U1637,Department!$B$1:$C$20,2,0)</f>
        <v>Engineering and Data</v>
      </c>
      <c r="W1637" t="str">
        <f>VLOOKUP(MID(B1637,FIND(":",B1637,F1637+1)+1,2),Employee!$G$1:$H$8,2,0)</f>
        <v>United Kingdom</v>
      </c>
    </row>
    <row r="1638" spans="1:23" x14ac:dyDescent="0.35">
      <c r="A1638" t="str">
        <f t="shared" si="325"/>
        <v>EMP-FN-R19-2017</v>
      </c>
      <c r="B1638" t="s">
        <v>1702</v>
      </c>
      <c r="C1638" t="str">
        <f t="shared" si="328"/>
        <v>N18653</v>
      </c>
      <c r="D1638" t="str">
        <f>VLOOKUP(C1638,Employee!$A$1:$B$1803,2,0)</f>
        <v>Lindsay Trevino</v>
      </c>
      <c r="E1638" t="str">
        <f>VLOOKUP(MID(B1638,FIND(":",B1638,FIND(":",B1638)+1)+1,1),Employee!$C$1:$D$1803,2)</f>
        <v>Female</v>
      </c>
      <c r="F1638">
        <f t="shared" si="326"/>
        <v>43</v>
      </c>
      <c r="G1638">
        <f t="shared" si="327"/>
        <v>40</v>
      </c>
      <c r="H1638" t="str">
        <f t="shared" si="329"/>
        <v>R19</v>
      </c>
      <c r="I1638" t="str">
        <f>VLOOKUP(V1638,Guide!$B$12:$C$18,2,0)</f>
        <v>FN</v>
      </c>
      <c r="J1638" s="12" t="str">
        <f t="shared" si="330"/>
        <v>C4</v>
      </c>
      <c r="K1638" s="12">
        <v>34390</v>
      </c>
      <c r="L1638" s="12" t="str">
        <f t="shared" si="331"/>
        <v>Millennial</v>
      </c>
      <c r="M1638">
        <f t="shared" ca="1" si="332"/>
        <v>30</v>
      </c>
      <c r="N1638" s="12">
        <v>42940</v>
      </c>
      <c r="O1638" s="14">
        <f t="shared" ca="1" si="333"/>
        <v>7</v>
      </c>
      <c r="P1638" s="13">
        <v>66079</v>
      </c>
      <c r="Q1638" s="13" t="str">
        <f t="shared" ca="1" si="334"/>
        <v>5 - 10 Year</v>
      </c>
      <c r="R1638" s="3" t="str">
        <f t="shared" ca="1" si="337"/>
        <v>10%</v>
      </c>
      <c r="S1638" s="13">
        <f t="shared" ca="1" si="335"/>
        <v>6607.9000000000005</v>
      </c>
      <c r="T1638" s="13">
        <f t="shared" ca="1" si="336"/>
        <v>59471.1</v>
      </c>
      <c r="U1638" t="str">
        <f>VLOOKUP(MID(B1638,G1638,F1638-G1638),Department!$A$1:$C$20,2,0)</f>
        <v>Accounting</v>
      </c>
      <c r="V1638" t="str">
        <f>VLOOKUP(U1638,Department!$B$1:$C$20,2,0)</f>
        <v>Finance</v>
      </c>
      <c r="W1638" t="str">
        <f>VLOOKUP(MID(B1638,FIND(":",B1638,F1638+1)+1,2),Employee!$G$1:$H$8,2,0)</f>
        <v>Australia</v>
      </c>
    </row>
    <row r="1639" spans="1:23" x14ac:dyDescent="0.35">
      <c r="A1639" t="str">
        <f t="shared" si="325"/>
        <v>EMP-HR-R18-2017</v>
      </c>
      <c r="B1639" t="s">
        <v>1703</v>
      </c>
      <c r="C1639" t="str">
        <f t="shared" si="328"/>
        <v>N18656</v>
      </c>
      <c r="D1639" t="str">
        <f>VLOOKUP(C1639,Employee!$A$1:$B$1803,2,0)</f>
        <v>Danielle Estrada</v>
      </c>
      <c r="E1639" t="str">
        <f>VLOOKUP(MID(B1639,FIND(":",B1639,FIND(":",B1639)+1)+1,1),Employee!$C$1:$D$1803,2)</f>
        <v>Female</v>
      </c>
      <c r="F1639">
        <f t="shared" si="326"/>
        <v>43</v>
      </c>
      <c r="G1639">
        <f t="shared" si="327"/>
        <v>40</v>
      </c>
      <c r="H1639" t="str">
        <f t="shared" si="329"/>
        <v>R18</v>
      </c>
      <c r="I1639" t="str">
        <f>VLOOKUP(V1639,Guide!$B$12:$C$18,2,0)</f>
        <v>HR</v>
      </c>
      <c r="J1639" s="12" t="str">
        <f t="shared" si="330"/>
        <v>C1</v>
      </c>
      <c r="K1639" s="12">
        <v>33846</v>
      </c>
      <c r="L1639" s="12" t="str">
        <f t="shared" si="331"/>
        <v>Millennial</v>
      </c>
      <c r="M1639">
        <f t="shared" ca="1" si="332"/>
        <v>32</v>
      </c>
      <c r="N1639" s="12">
        <v>42940</v>
      </c>
      <c r="O1639" s="14">
        <f t="shared" ca="1" si="333"/>
        <v>7</v>
      </c>
      <c r="P1639" s="13">
        <v>62947</v>
      </c>
      <c r="Q1639" s="13" t="str">
        <f t="shared" ca="1" si="334"/>
        <v>5 - 10 Year</v>
      </c>
      <c r="R1639" s="3" t="str">
        <f t="shared" ca="1" si="337"/>
        <v>10%</v>
      </c>
      <c r="S1639" s="13">
        <f t="shared" ca="1" si="335"/>
        <v>6294.7000000000007</v>
      </c>
      <c r="T1639" s="13">
        <f t="shared" ca="1" si="336"/>
        <v>56652.3</v>
      </c>
      <c r="U1639" t="str">
        <f>VLOOKUP(MID(B1639,G1639,F1639-G1639),Department!$A$1:$C$20,2,0)</f>
        <v>HR</v>
      </c>
      <c r="V1639" t="str">
        <f>VLOOKUP(U1639,Department!$B$1:$C$20,2,0)</f>
        <v>HR</v>
      </c>
      <c r="W1639" t="str">
        <f>VLOOKUP(MID(B1639,FIND(":",B1639,F1639+1)+1,2),Employee!$G$1:$H$8,2,0)</f>
        <v>United States Of America</v>
      </c>
    </row>
    <row r="1640" spans="1:23" x14ac:dyDescent="0.35">
      <c r="A1640" t="str">
        <f t="shared" si="325"/>
        <v>EMP-SM-R15-2017</v>
      </c>
      <c r="B1640" t="s">
        <v>1704</v>
      </c>
      <c r="C1640" t="str">
        <f t="shared" si="328"/>
        <v>N18661</v>
      </c>
      <c r="D1640" t="str">
        <f>VLOOKUP(C1640,Employee!$A$1:$B$1803,2,0)</f>
        <v>Benjamin James</v>
      </c>
      <c r="E1640" t="str">
        <f>VLOOKUP(MID(B1640,FIND(":",B1640,FIND(":",B1640)+1)+1,1),Employee!$C$1:$D$1803,2)</f>
        <v>Male</v>
      </c>
      <c r="F1640">
        <f t="shared" si="326"/>
        <v>43</v>
      </c>
      <c r="G1640">
        <f t="shared" si="327"/>
        <v>40</v>
      </c>
      <c r="H1640" t="str">
        <f t="shared" si="329"/>
        <v>R15</v>
      </c>
      <c r="I1640" t="str">
        <f>VLOOKUP(V1640,Guide!$B$12:$C$18,2,0)</f>
        <v>SM</v>
      </c>
      <c r="J1640" s="12" t="str">
        <f t="shared" si="330"/>
        <v>C1</v>
      </c>
      <c r="K1640" s="12">
        <v>33286</v>
      </c>
      <c r="L1640" s="12" t="str">
        <f t="shared" si="331"/>
        <v>Millennial</v>
      </c>
      <c r="M1640">
        <f t="shared" ca="1" si="332"/>
        <v>34</v>
      </c>
      <c r="N1640" s="12">
        <v>42940</v>
      </c>
      <c r="O1640" s="14">
        <f t="shared" ca="1" si="333"/>
        <v>7</v>
      </c>
      <c r="P1640" s="13">
        <v>66707</v>
      </c>
      <c r="Q1640" s="13" t="str">
        <f t="shared" ca="1" si="334"/>
        <v>5 - 10 Year</v>
      </c>
      <c r="R1640" s="3" t="str">
        <f t="shared" ca="1" si="337"/>
        <v>10%</v>
      </c>
      <c r="S1640" s="13">
        <f t="shared" ca="1" si="335"/>
        <v>6670.7000000000007</v>
      </c>
      <c r="T1640" s="13">
        <f t="shared" ca="1" si="336"/>
        <v>60036.3</v>
      </c>
      <c r="U1640" t="str">
        <f>VLOOKUP(MID(B1640,G1640,F1640-G1640),Department!$A$1:$C$20,2,0)</f>
        <v>Sales</v>
      </c>
      <c r="V1640" t="str">
        <f>VLOOKUP(U1640,Department!$B$1:$C$20,2,0)</f>
        <v>Sales and Marketing</v>
      </c>
      <c r="W1640" t="str">
        <f>VLOOKUP(MID(B1640,FIND(":",B1640,F1640+1)+1,2),Employee!$G$1:$H$8,2,0)</f>
        <v>United States Of America</v>
      </c>
    </row>
    <row r="1641" spans="1:23" x14ac:dyDescent="0.35">
      <c r="A1641" t="str">
        <f t="shared" si="325"/>
        <v>EMP-ENG-R12-2017</v>
      </c>
      <c r="B1641" t="s">
        <v>1705</v>
      </c>
      <c r="C1641" t="str">
        <f t="shared" si="328"/>
        <v>N18668</v>
      </c>
      <c r="D1641" t="str">
        <f>VLOOKUP(C1641,Employee!$A$1:$B$1803,2,0)</f>
        <v>Tyler Collins</v>
      </c>
      <c r="E1641" t="str">
        <f>VLOOKUP(MID(B1641,FIND(":",B1641,FIND(":",B1641)+1)+1,1),Employee!$C$1:$D$1803,2)</f>
        <v>Male</v>
      </c>
      <c r="F1641">
        <f t="shared" si="326"/>
        <v>43</v>
      </c>
      <c r="G1641">
        <f t="shared" si="327"/>
        <v>40</v>
      </c>
      <c r="H1641" t="str">
        <f t="shared" si="329"/>
        <v>R12</v>
      </c>
      <c r="I1641" t="str">
        <f>VLOOKUP(V1641,Guide!$B$12:$C$18,2,0)</f>
        <v>ENG</v>
      </c>
      <c r="J1641" s="12" t="str">
        <f t="shared" si="330"/>
        <v>C3</v>
      </c>
      <c r="K1641" s="12">
        <v>27656</v>
      </c>
      <c r="L1641" s="12" t="str">
        <f t="shared" si="331"/>
        <v>Gen X</v>
      </c>
      <c r="M1641">
        <f t="shared" ca="1" si="332"/>
        <v>49</v>
      </c>
      <c r="N1641" s="12">
        <v>42940</v>
      </c>
      <c r="O1641" s="14">
        <f t="shared" ca="1" si="333"/>
        <v>7</v>
      </c>
      <c r="P1641" s="13">
        <v>408674</v>
      </c>
      <c r="Q1641" s="13" t="str">
        <f t="shared" ca="1" si="334"/>
        <v>5 - 10 Year</v>
      </c>
      <c r="R1641" s="3" t="str">
        <f t="shared" ca="1" si="337"/>
        <v>10%</v>
      </c>
      <c r="S1641" s="13">
        <f t="shared" ca="1" si="335"/>
        <v>40867.4</v>
      </c>
      <c r="T1641" s="13">
        <f t="shared" ca="1" si="336"/>
        <v>367806.6</v>
      </c>
      <c r="U1641" t="str">
        <f>VLOOKUP(MID(B1641,G1641,F1641-G1641),Department!$A$1:$C$20,2,0)</f>
        <v>Data Analyst</v>
      </c>
      <c r="V1641" t="str">
        <f>VLOOKUP(U1641,Department!$B$1:$C$20,2,0)</f>
        <v>Engineering and Data</v>
      </c>
      <c r="W1641" t="str">
        <f>VLOOKUP(MID(B1641,FIND(":",B1641,F1641+1)+1,2),Employee!$G$1:$H$8,2,0)</f>
        <v>United Kingdom</v>
      </c>
    </row>
    <row r="1642" spans="1:23" x14ac:dyDescent="0.35">
      <c r="A1642" t="str">
        <f t="shared" si="325"/>
        <v>EMP-FN-R19-2017</v>
      </c>
      <c r="B1642" t="s">
        <v>1706</v>
      </c>
      <c r="C1642" t="str">
        <f t="shared" si="328"/>
        <v>N18714</v>
      </c>
      <c r="D1642" t="str">
        <f>VLOOKUP(C1642,Employee!$A$1:$B$1803,2,0)</f>
        <v>Pauline Herman</v>
      </c>
      <c r="E1642" t="str">
        <f>VLOOKUP(MID(B1642,FIND(":",B1642,FIND(":",B1642)+1)+1,1),Employee!$C$1:$D$1803,2)</f>
        <v>Female</v>
      </c>
      <c r="F1642">
        <f t="shared" si="326"/>
        <v>43</v>
      </c>
      <c r="G1642">
        <f t="shared" si="327"/>
        <v>40</v>
      </c>
      <c r="H1642" t="str">
        <f t="shared" si="329"/>
        <v>R19</v>
      </c>
      <c r="I1642" t="str">
        <f>VLOOKUP(V1642,Guide!$B$12:$C$18,2,0)</f>
        <v>FN</v>
      </c>
      <c r="J1642" s="12" t="str">
        <f t="shared" si="330"/>
        <v>C2</v>
      </c>
      <c r="K1642" s="12">
        <v>33521</v>
      </c>
      <c r="L1642" s="12" t="str">
        <f t="shared" si="331"/>
        <v>Millennial</v>
      </c>
      <c r="M1642">
        <f t="shared" ca="1" si="332"/>
        <v>33</v>
      </c>
      <c r="N1642" s="12">
        <v>42947</v>
      </c>
      <c r="O1642" s="14">
        <f t="shared" ca="1" si="333"/>
        <v>7</v>
      </c>
      <c r="P1642" s="13">
        <v>112067</v>
      </c>
      <c r="Q1642" s="13" t="str">
        <f t="shared" ca="1" si="334"/>
        <v>5 - 10 Year</v>
      </c>
      <c r="R1642" s="3" t="str">
        <f t="shared" ca="1" si="337"/>
        <v>10%</v>
      </c>
      <c r="S1642" s="13">
        <f t="shared" ca="1" si="335"/>
        <v>11206.7</v>
      </c>
      <c r="T1642" s="13">
        <f t="shared" ca="1" si="336"/>
        <v>100860.3</v>
      </c>
      <c r="U1642" t="str">
        <f>VLOOKUP(MID(B1642,G1642,F1642-G1642),Department!$A$1:$C$20,2,0)</f>
        <v>Accounting</v>
      </c>
      <c r="V1642" t="str">
        <f>VLOOKUP(U1642,Department!$B$1:$C$20,2,0)</f>
        <v>Finance</v>
      </c>
      <c r="W1642" t="str">
        <f>VLOOKUP(MID(B1642,FIND(":",B1642,F1642+1)+1,2),Employee!$G$1:$H$8,2,0)</f>
        <v>Canada</v>
      </c>
    </row>
    <row r="1643" spans="1:23" x14ac:dyDescent="0.35">
      <c r="A1643" t="str">
        <f t="shared" si="325"/>
        <v>EMP-FN-R19-2017</v>
      </c>
      <c r="B1643" t="s">
        <v>1707</v>
      </c>
      <c r="C1643" t="str">
        <f t="shared" si="328"/>
        <v>N18833</v>
      </c>
      <c r="D1643" t="str">
        <f>VLOOKUP(C1643,Employee!$A$1:$B$1803,2,0)</f>
        <v>Art Serrano</v>
      </c>
      <c r="E1643" t="str">
        <f>VLOOKUP(MID(B1643,FIND(":",B1643,FIND(":",B1643)+1)+1,1),Employee!$C$1:$D$1803,2)</f>
        <v>Male</v>
      </c>
      <c r="F1643">
        <f t="shared" si="326"/>
        <v>43</v>
      </c>
      <c r="G1643">
        <f t="shared" si="327"/>
        <v>40</v>
      </c>
      <c r="H1643" t="str">
        <f t="shared" si="329"/>
        <v>R19</v>
      </c>
      <c r="I1643" t="str">
        <f>VLOOKUP(V1643,Guide!$B$12:$C$18,2,0)</f>
        <v>FN</v>
      </c>
      <c r="J1643" s="12" t="str">
        <f t="shared" si="330"/>
        <v>C2</v>
      </c>
      <c r="K1643" s="12">
        <v>34076</v>
      </c>
      <c r="L1643" s="12" t="str">
        <f t="shared" si="331"/>
        <v>Millennial</v>
      </c>
      <c r="M1643">
        <f t="shared" ca="1" si="332"/>
        <v>31</v>
      </c>
      <c r="N1643" s="12">
        <v>42968</v>
      </c>
      <c r="O1643" s="14">
        <f t="shared" ca="1" si="333"/>
        <v>7</v>
      </c>
      <c r="P1643" s="13">
        <v>66379</v>
      </c>
      <c r="Q1643" s="13" t="str">
        <f t="shared" ca="1" si="334"/>
        <v>5 - 10 Year</v>
      </c>
      <c r="R1643" s="3" t="str">
        <f t="shared" ca="1" si="337"/>
        <v>10%</v>
      </c>
      <c r="S1643" s="13">
        <f t="shared" ca="1" si="335"/>
        <v>6637.9000000000005</v>
      </c>
      <c r="T1643" s="13">
        <f t="shared" ca="1" si="336"/>
        <v>59741.1</v>
      </c>
      <c r="U1643" t="str">
        <f>VLOOKUP(MID(B1643,G1643,F1643-G1643),Department!$A$1:$C$20,2,0)</f>
        <v>Accounting</v>
      </c>
      <c r="V1643" t="str">
        <f>VLOOKUP(U1643,Department!$B$1:$C$20,2,0)</f>
        <v>Finance</v>
      </c>
      <c r="W1643" t="str">
        <f>VLOOKUP(MID(B1643,FIND(":",B1643,F1643+1)+1,2),Employee!$G$1:$H$8,2,0)</f>
        <v>Canada</v>
      </c>
    </row>
    <row r="1644" spans="1:23" x14ac:dyDescent="0.35">
      <c r="A1644" t="str">
        <f t="shared" si="325"/>
        <v>EMP-PM-R14-2019</v>
      </c>
      <c r="B1644" t="s">
        <v>1708</v>
      </c>
      <c r="C1644" t="str">
        <f t="shared" si="328"/>
        <v>N22289</v>
      </c>
      <c r="D1644" t="str">
        <f>VLOOKUP(C1644,Employee!$A$1:$B$1803,2,0)</f>
        <v>Rhea Bennett</v>
      </c>
      <c r="E1644" t="str">
        <f>VLOOKUP(MID(B1644,FIND(":",B1644,FIND(":",B1644)+1)+1,1),Employee!$C$1:$D$1803,2)</f>
        <v>Female</v>
      </c>
      <c r="F1644">
        <f t="shared" si="326"/>
        <v>43</v>
      </c>
      <c r="G1644">
        <f t="shared" si="327"/>
        <v>40</v>
      </c>
      <c r="H1644" t="str">
        <f t="shared" si="329"/>
        <v>R14</v>
      </c>
      <c r="I1644" t="str">
        <f>VLOOKUP(V1644,Guide!$B$12:$C$18,2,0)</f>
        <v>PM</v>
      </c>
      <c r="J1644" s="12" t="str">
        <f t="shared" si="330"/>
        <v>C1</v>
      </c>
      <c r="K1644" s="12">
        <v>33880</v>
      </c>
      <c r="L1644" s="12" t="str">
        <f t="shared" si="331"/>
        <v>Millennial</v>
      </c>
      <c r="M1644">
        <f t="shared" ca="1" si="332"/>
        <v>32</v>
      </c>
      <c r="N1644" s="12">
        <v>43682</v>
      </c>
      <c r="O1644" s="14">
        <f t="shared" ca="1" si="333"/>
        <v>5</v>
      </c>
      <c r="P1644" s="13">
        <v>93185</v>
      </c>
      <c r="Q1644" s="13" t="str">
        <f t="shared" ca="1" si="334"/>
        <v>5 - 10 Year</v>
      </c>
      <c r="R1644" s="3" t="str">
        <f t="shared" ca="1" si="337"/>
        <v>10%</v>
      </c>
      <c r="S1644" s="13">
        <f t="shared" ca="1" si="335"/>
        <v>9318.5</v>
      </c>
      <c r="T1644" s="13">
        <f t="shared" ca="1" si="336"/>
        <v>83866.5</v>
      </c>
      <c r="U1644" t="str">
        <f>VLOOKUP(MID(B1644,G1644,F1644-G1644),Department!$A$1:$C$20,2,0)</f>
        <v>SEO Specialist</v>
      </c>
      <c r="V1644" t="str">
        <f>VLOOKUP(U1644,Department!$B$1:$C$20,2,0)</f>
        <v>Product Management</v>
      </c>
      <c r="W1644" t="str">
        <f>VLOOKUP(MID(B1644,FIND(":",B1644,F1644+1)+1,2),Employee!$G$1:$H$8,2,0)</f>
        <v>United States Of America</v>
      </c>
    </row>
    <row r="1645" spans="1:23" x14ac:dyDescent="0.35">
      <c r="A1645" t="str">
        <f t="shared" si="325"/>
        <v>EMP-ENG-R12-2019</v>
      </c>
      <c r="B1645" t="s">
        <v>1709</v>
      </c>
      <c r="C1645" t="str">
        <f t="shared" si="328"/>
        <v>N21969</v>
      </c>
      <c r="D1645" t="str">
        <f>VLOOKUP(C1645,Employee!$A$1:$B$1803,2,0)</f>
        <v>Jessie Dean</v>
      </c>
      <c r="E1645" t="str">
        <f>VLOOKUP(MID(B1645,FIND(":",B1645,FIND(":",B1645)+1)+1,1),Employee!$C$1:$D$1803,2)</f>
        <v>Male</v>
      </c>
      <c r="F1645">
        <f t="shared" si="326"/>
        <v>43</v>
      </c>
      <c r="G1645">
        <f t="shared" si="327"/>
        <v>40</v>
      </c>
      <c r="H1645" t="str">
        <f t="shared" si="329"/>
        <v>R12</v>
      </c>
      <c r="I1645" t="str">
        <f>VLOOKUP(V1645,Guide!$B$12:$C$18,2,0)</f>
        <v>ENG</v>
      </c>
      <c r="J1645" s="12" t="str">
        <f t="shared" si="330"/>
        <v>C6</v>
      </c>
      <c r="K1645" s="12">
        <v>33584</v>
      </c>
      <c r="L1645" s="12" t="str">
        <f t="shared" si="331"/>
        <v>Millennial</v>
      </c>
      <c r="M1645">
        <f t="shared" ca="1" si="332"/>
        <v>33</v>
      </c>
      <c r="N1645" s="12">
        <v>43622</v>
      </c>
      <c r="O1645" s="14">
        <f t="shared" ca="1" si="333"/>
        <v>5</v>
      </c>
      <c r="P1645" s="13">
        <v>73977</v>
      </c>
      <c r="Q1645" s="13" t="str">
        <f t="shared" ca="1" si="334"/>
        <v>5 - 10 Year</v>
      </c>
      <c r="R1645" s="3" t="str">
        <f t="shared" ca="1" si="337"/>
        <v>10%</v>
      </c>
      <c r="S1645" s="13">
        <f t="shared" ca="1" si="335"/>
        <v>7397.7000000000007</v>
      </c>
      <c r="T1645" s="13">
        <f t="shared" ca="1" si="336"/>
        <v>66579.3</v>
      </c>
      <c r="U1645" t="str">
        <f>VLOOKUP(MID(B1645,G1645,F1645-G1645),Department!$A$1:$C$20,2,0)</f>
        <v>Data Analyst</v>
      </c>
      <c r="V1645" t="str">
        <f>VLOOKUP(U1645,Department!$B$1:$C$20,2,0)</f>
        <v>Engineering and Data</v>
      </c>
      <c r="W1645" t="str">
        <f>VLOOKUP(MID(B1645,FIND(":",B1645,F1645+1)+1,2),Employee!$G$1:$H$8,2,0)</f>
        <v>France</v>
      </c>
    </row>
    <row r="1646" spans="1:23" x14ac:dyDescent="0.35">
      <c r="A1646" t="str">
        <f t="shared" si="325"/>
        <v>EMP-OPR-R2-2019</v>
      </c>
      <c r="B1646" t="s">
        <v>1710</v>
      </c>
      <c r="C1646" t="str">
        <f t="shared" si="328"/>
        <v>N22269</v>
      </c>
      <c r="D1646" t="str">
        <f>VLOOKUP(C1646,Employee!$A$1:$B$1803,2,0)</f>
        <v>Brooke Joyce</v>
      </c>
      <c r="E1646" t="str">
        <f>VLOOKUP(MID(B1646,FIND(":",B1646,FIND(":",B1646)+1)+1,1),Employee!$C$1:$D$1803,2)</f>
        <v>Female</v>
      </c>
      <c r="F1646">
        <f t="shared" si="326"/>
        <v>42</v>
      </c>
      <c r="G1646">
        <f t="shared" si="327"/>
        <v>40</v>
      </c>
      <c r="H1646" t="str">
        <f t="shared" si="329"/>
        <v>R2</v>
      </c>
      <c r="I1646" t="str">
        <f>VLOOKUP(V1646,Guide!$B$12:$C$18,2,0)</f>
        <v>OPR</v>
      </c>
      <c r="J1646" s="12" t="str">
        <f t="shared" si="330"/>
        <v>C4</v>
      </c>
      <c r="K1646" s="12">
        <v>34985</v>
      </c>
      <c r="L1646" s="12" t="str">
        <f t="shared" si="331"/>
        <v>Millennial</v>
      </c>
      <c r="M1646">
        <f t="shared" ca="1" si="332"/>
        <v>29</v>
      </c>
      <c r="N1646" s="12">
        <v>43678</v>
      </c>
      <c r="O1646" s="14">
        <f t="shared" ca="1" si="333"/>
        <v>5</v>
      </c>
      <c r="P1646" s="13">
        <v>93185</v>
      </c>
      <c r="Q1646" s="13" t="str">
        <f t="shared" ca="1" si="334"/>
        <v>5 - 10 Year</v>
      </c>
      <c r="R1646" s="3" t="str">
        <f t="shared" ca="1" si="337"/>
        <v>10%</v>
      </c>
      <c r="S1646" s="13">
        <f t="shared" ca="1" si="335"/>
        <v>9318.5</v>
      </c>
      <c r="T1646" s="13">
        <f t="shared" ca="1" si="336"/>
        <v>83866.5</v>
      </c>
      <c r="U1646" t="str">
        <f>VLOOKUP(MID(B1646,G1646,F1646-G1646),Department!$A$1:$C$20,2,0)</f>
        <v>Network Engineer</v>
      </c>
      <c r="V1646" t="str">
        <f>VLOOKUP(U1646,Department!$B$1:$C$20,2,0)</f>
        <v>Operation</v>
      </c>
      <c r="W1646" t="str">
        <f>VLOOKUP(MID(B1646,FIND(":",B1646,F1646+1)+1,2),Employee!$G$1:$H$8,2,0)</f>
        <v>Australia</v>
      </c>
    </row>
    <row r="1647" spans="1:23" x14ac:dyDescent="0.35">
      <c r="A1647" t="str">
        <f t="shared" si="325"/>
        <v>EMP-ENG-R13-2019</v>
      </c>
      <c r="B1647" t="s">
        <v>1711</v>
      </c>
      <c r="C1647" t="str">
        <f t="shared" si="328"/>
        <v>N21972</v>
      </c>
      <c r="D1647" t="str">
        <f>VLOOKUP(C1647,Employee!$A$1:$B$1803,2,0)</f>
        <v>Betty Tanner</v>
      </c>
      <c r="E1647" t="str">
        <f>VLOOKUP(MID(B1647,FIND(":",B1647,FIND(":",B1647)+1)+1,1),Employee!$C$1:$D$1803,2)</f>
        <v>Female</v>
      </c>
      <c r="F1647">
        <f t="shared" si="326"/>
        <v>43</v>
      </c>
      <c r="G1647">
        <f t="shared" si="327"/>
        <v>40</v>
      </c>
      <c r="H1647" t="str">
        <f t="shared" si="329"/>
        <v>R13</v>
      </c>
      <c r="I1647" t="str">
        <f>VLOOKUP(V1647,Guide!$B$12:$C$18,2,0)</f>
        <v>ENG</v>
      </c>
      <c r="J1647" s="12" t="str">
        <f t="shared" si="330"/>
        <v>C5</v>
      </c>
      <c r="K1647" s="12">
        <v>34813</v>
      </c>
      <c r="L1647" s="12" t="str">
        <f t="shared" si="331"/>
        <v>Millennial</v>
      </c>
      <c r="M1647">
        <f t="shared" ca="1" si="332"/>
        <v>29</v>
      </c>
      <c r="N1647" s="12">
        <v>43622</v>
      </c>
      <c r="O1647" s="14">
        <f t="shared" ca="1" si="333"/>
        <v>5</v>
      </c>
      <c r="P1647" s="13">
        <v>81178</v>
      </c>
      <c r="Q1647" s="13" t="str">
        <f t="shared" ca="1" si="334"/>
        <v>5 - 10 Year</v>
      </c>
      <c r="R1647" s="3" t="str">
        <f t="shared" ca="1" si="337"/>
        <v>10%</v>
      </c>
      <c r="S1647" s="13">
        <f t="shared" ca="1" si="335"/>
        <v>8117.8</v>
      </c>
      <c r="T1647" s="13">
        <f t="shared" ca="1" si="336"/>
        <v>73060.2</v>
      </c>
      <c r="U1647" t="str">
        <f>VLOOKUP(MID(B1647,G1647,F1647-G1647),Department!$A$1:$C$20,2,0)</f>
        <v>Data Engineer</v>
      </c>
      <c r="V1647" t="str">
        <f>VLOOKUP(U1647,Department!$B$1:$C$20,2,0)</f>
        <v>Engineering and Data</v>
      </c>
      <c r="W1647" t="str">
        <f>VLOOKUP(MID(B1647,FIND(":",B1647,F1647+1)+1,2),Employee!$G$1:$H$8,2,0)</f>
        <v>Germany</v>
      </c>
    </row>
    <row r="1648" spans="1:23" x14ac:dyDescent="0.35">
      <c r="A1648" t="str">
        <f t="shared" si="325"/>
        <v>EMP-ENG-R4-2018</v>
      </c>
      <c r="B1648" t="s">
        <v>1712</v>
      </c>
      <c r="C1648" t="str">
        <f t="shared" si="328"/>
        <v>N20476</v>
      </c>
      <c r="D1648" t="str">
        <f>VLOOKUP(C1648,Employee!$A$1:$B$1803,2,0)</f>
        <v>Karla Hopkins</v>
      </c>
      <c r="E1648" t="str">
        <f>VLOOKUP(MID(B1648,FIND(":",B1648,FIND(":",B1648)+1)+1,1),Employee!$C$1:$D$1803,2)</f>
        <v>Female</v>
      </c>
      <c r="F1648">
        <f t="shared" si="326"/>
        <v>42</v>
      </c>
      <c r="G1648">
        <f t="shared" si="327"/>
        <v>40</v>
      </c>
      <c r="H1648" t="str">
        <f t="shared" si="329"/>
        <v>R4</v>
      </c>
      <c r="I1648" t="str">
        <f>VLOOKUP(V1648,Guide!$B$12:$C$18,2,0)</f>
        <v>ENG</v>
      </c>
      <c r="J1648" s="12" t="str">
        <f t="shared" si="330"/>
        <v>C4</v>
      </c>
      <c r="K1648" s="12">
        <v>34132</v>
      </c>
      <c r="L1648" s="12" t="str">
        <f t="shared" si="331"/>
        <v>Millennial</v>
      </c>
      <c r="M1648">
        <f t="shared" ca="1" si="332"/>
        <v>31</v>
      </c>
      <c r="N1648" s="12">
        <v>43283</v>
      </c>
      <c r="O1648" s="14">
        <f t="shared" ca="1" si="333"/>
        <v>6</v>
      </c>
      <c r="P1648" s="13">
        <v>91439</v>
      </c>
      <c r="Q1648" s="13" t="str">
        <f t="shared" ca="1" si="334"/>
        <v>5 - 10 Year</v>
      </c>
      <c r="R1648" s="3" t="str">
        <f t="shared" ca="1" si="337"/>
        <v>10%</v>
      </c>
      <c r="S1648" s="13">
        <f t="shared" ca="1" si="335"/>
        <v>9143.9</v>
      </c>
      <c r="T1648" s="13">
        <f t="shared" ca="1" si="336"/>
        <v>82295.100000000006</v>
      </c>
      <c r="U1648" t="str">
        <f>VLOOKUP(MID(B1648,G1648,F1648-G1648),Department!$A$1:$C$20,2,0)</f>
        <v>FrontEnd Developer</v>
      </c>
      <c r="V1648" t="str">
        <f>VLOOKUP(U1648,Department!$B$1:$C$20,2,0)</f>
        <v>Engineering and Data</v>
      </c>
      <c r="W1648" t="str">
        <f>VLOOKUP(MID(B1648,FIND(":",B1648,F1648+1)+1,2),Employee!$G$1:$H$8,2,0)</f>
        <v>Australia</v>
      </c>
    </row>
    <row r="1649" spans="1:23" x14ac:dyDescent="0.35">
      <c r="A1649" t="str">
        <f t="shared" si="325"/>
        <v>EMP-SM-R10-2018</v>
      </c>
      <c r="B1649" t="s">
        <v>1713</v>
      </c>
      <c r="C1649" t="str">
        <f t="shared" si="328"/>
        <v>N18727</v>
      </c>
      <c r="D1649" t="str">
        <f>VLOOKUP(C1649,Employee!$A$1:$B$1803,2,0)</f>
        <v>Fredric Oneal</v>
      </c>
      <c r="E1649" t="str">
        <f>VLOOKUP(MID(B1649,FIND(":",B1649,FIND(":",B1649)+1)+1,1),Employee!$C$1:$D$1803,2)</f>
        <v>Male</v>
      </c>
      <c r="F1649">
        <f t="shared" si="326"/>
        <v>43</v>
      </c>
      <c r="G1649">
        <f t="shared" si="327"/>
        <v>40</v>
      </c>
      <c r="H1649" t="str">
        <f t="shared" si="329"/>
        <v>R10</v>
      </c>
      <c r="I1649" t="str">
        <f>VLOOKUP(V1649,Guide!$B$12:$C$18,2,0)</f>
        <v>SM</v>
      </c>
      <c r="J1649" s="12" t="str">
        <f t="shared" si="330"/>
        <v>C1</v>
      </c>
      <c r="K1649" s="12">
        <v>32823</v>
      </c>
      <c r="L1649" s="12" t="str">
        <f t="shared" si="331"/>
        <v>Millennial</v>
      </c>
      <c r="M1649">
        <f t="shared" ca="1" si="332"/>
        <v>35</v>
      </c>
      <c r="N1649" s="12">
        <v>43150</v>
      </c>
      <c r="O1649" s="14">
        <f t="shared" ca="1" si="333"/>
        <v>7</v>
      </c>
      <c r="P1649" s="13">
        <v>177688</v>
      </c>
      <c r="Q1649" s="13" t="str">
        <f t="shared" ca="1" si="334"/>
        <v>5 - 10 Year</v>
      </c>
      <c r="R1649" s="3" t="str">
        <f t="shared" ca="1" si="337"/>
        <v>10%</v>
      </c>
      <c r="S1649" s="13">
        <f t="shared" ca="1" si="335"/>
        <v>17768.8</v>
      </c>
      <c r="T1649" s="13">
        <f t="shared" ca="1" si="336"/>
        <v>159919.20000000001</v>
      </c>
      <c r="U1649" t="str">
        <f>VLOOKUP(MID(B1649,G1649,F1649-G1649),Department!$A$1:$C$20,2,0)</f>
        <v>Marketing</v>
      </c>
      <c r="V1649" t="str">
        <f>VLOOKUP(U1649,Department!$B$1:$C$20,2,0)</f>
        <v>Sales and Marketing</v>
      </c>
      <c r="W1649" t="str">
        <f>VLOOKUP(MID(B1649,FIND(":",B1649,F1649+1)+1,2),Employee!$G$1:$H$8,2,0)</f>
        <v>United States Of America</v>
      </c>
    </row>
    <row r="1650" spans="1:23" x14ac:dyDescent="0.35">
      <c r="A1650" t="str">
        <f t="shared" si="325"/>
        <v>EMP-HR-R18-2017</v>
      </c>
      <c r="B1650" t="s">
        <v>1714</v>
      </c>
      <c r="C1650" t="str">
        <f t="shared" si="328"/>
        <v>N18918</v>
      </c>
      <c r="D1650" t="str">
        <f>VLOOKUP(C1650,Employee!$A$1:$B$1803,2,0)</f>
        <v>Etta Maldonado</v>
      </c>
      <c r="E1650" t="str">
        <f>VLOOKUP(MID(B1650,FIND(":",B1650,FIND(":",B1650)+1)+1,1),Employee!$C$1:$D$1803,2)</f>
        <v>Female</v>
      </c>
      <c r="F1650">
        <f t="shared" si="326"/>
        <v>43</v>
      </c>
      <c r="G1650">
        <f t="shared" si="327"/>
        <v>40</v>
      </c>
      <c r="H1650" t="str">
        <f t="shared" si="329"/>
        <v>R18</v>
      </c>
      <c r="I1650" t="str">
        <f>VLOOKUP(V1650,Guide!$B$12:$C$18,2,0)</f>
        <v>HR</v>
      </c>
      <c r="J1650" s="12" t="str">
        <f t="shared" si="330"/>
        <v>C5</v>
      </c>
      <c r="K1650" s="12">
        <v>33827</v>
      </c>
      <c r="L1650" s="12" t="str">
        <f t="shared" si="331"/>
        <v>Millennial</v>
      </c>
      <c r="M1650">
        <f t="shared" ca="1" si="332"/>
        <v>32</v>
      </c>
      <c r="N1650" s="12">
        <v>42982</v>
      </c>
      <c r="O1650" s="14">
        <f t="shared" ca="1" si="333"/>
        <v>7</v>
      </c>
      <c r="P1650" s="13">
        <v>62100</v>
      </c>
      <c r="Q1650" s="13" t="str">
        <f t="shared" ca="1" si="334"/>
        <v>5 - 10 Year</v>
      </c>
      <c r="R1650" s="3" t="str">
        <f t="shared" ca="1" si="337"/>
        <v>10%</v>
      </c>
      <c r="S1650" s="13">
        <f t="shared" ca="1" si="335"/>
        <v>6210</v>
      </c>
      <c r="T1650" s="13">
        <f t="shared" ca="1" si="336"/>
        <v>55890</v>
      </c>
      <c r="U1650" t="str">
        <f>VLOOKUP(MID(B1650,G1650,F1650-G1650),Department!$A$1:$C$20,2,0)</f>
        <v>HR</v>
      </c>
      <c r="V1650" t="str">
        <f>VLOOKUP(U1650,Department!$B$1:$C$20,2,0)</f>
        <v>HR</v>
      </c>
      <c r="W1650" t="str">
        <f>VLOOKUP(MID(B1650,FIND(":",B1650,F1650+1)+1,2),Employee!$G$1:$H$8,2,0)</f>
        <v>Germany</v>
      </c>
    </row>
    <row r="1651" spans="1:23" x14ac:dyDescent="0.35">
      <c r="A1651" t="str">
        <f t="shared" si="325"/>
        <v>EMP-HR-R18-2017</v>
      </c>
      <c r="B1651" t="s">
        <v>1715</v>
      </c>
      <c r="C1651" t="str">
        <f t="shared" si="328"/>
        <v>N18921</v>
      </c>
      <c r="D1651" t="str">
        <f>VLOOKUP(C1651,Employee!$A$1:$B$1803,2,0)</f>
        <v>Owen Barajas</v>
      </c>
      <c r="E1651" t="str">
        <f>VLOOKUP(MID(B1651,FIND(":",B1651,FIND(":",B1651)+1)+1,1),Employee!$C$1:$D$1803,2)</f>
        <v>Male</v>
      </c>
      <c r="F1651">
        <f t="shared" si="326"/>
        <v>43</v>
      </c>
      <c r="G1651">
        <f t="shared" si="327"/>
        <v>40</v>
      </c>
      <c r="H1651" t="str">
        <f t="shared" si="329"/>
        <v>R18</v>
      </c>
      <c r="I1651" t="str">
        <f>VLOOKUP(V1651,Guide!$B$12:$C$18,2,0)</f>
        <v>HR</v>
      </c>
      <c r="J1651" s="12" t="str">
        <f t="shared" si="330"/>
        <v>C7</v>
      </c>
      <c r="K1651" s="12">
        <v>32840</v>
      </c>
      <c r="L1651" s="12" t="str">
        <f t="shared" si="331"/>
        <v>Millennial</v>
      </c>
      <c r="M1651">
        <f t="shared" ca="1" si="332"/>
        <v>35</v>
      </c>
      <c r="N1651" s="12">
        <v>42982</v>
      </c>
      <c r="O1651" s="14">
        <f t="shared" ca="1" si="333"/>
        <v>7</v>
      </c>
      <c r="P1651" s="13">
        <v>170548</v>
      </c>
      <c r="Q1651" s="13" t="str">
        <f t="shared" ca="1" si="334"/>
        <v>5 - 10 Year</v>
      </c>
      <c r="R1651" s="3" t="str">
        <f t="shared" ca="1" si="337"/>
        <v>10%</v>
      </c>
      <c r="S1651" s="13">
        <f t="shared" ca="1" si="335"/>
        <v>17054.8</v>
      </c>
      <c r="T1651" s="13">
        <f t="shared" ca="1" si="336"/>
        <v>153493.20000000001</v>
      </c>
      <c r="U1651" t="str">
        <f>VLOOKUP(MID(B1651,G1651,F1651-G1651),Department!$A$1:$C$20,2,0)</f>
        <v>HR</v>
      </c>
      <c r="V1651" t="str">
        <f>VLOOKUP(U1651,Department!$B$1:$C$20,2,0)</f>
        <v>HR</v>
      </c>
      <c r="W1651" t="str">
        <f>VLOOKUP(MID(B1651,FIND(":",B1651,F1651+1)+1,2),Employee!$G$1:$H$8,2,0)</f>
        <v>Argentina</v>
      </c>
    </row>
    <row r="1652" spans="1:23" x14ac:dyDescent="0.35">
      <c r="A1652" t="str">
        <f t="shared" si="325"/>
        <v>EMP-FN-R19-2017</v>
      </c>
      <c r="B1652" t="s">
        <v>1716</v>
      </c>
      <c r="C1652" t="str">
        <f t="shared" si="328"/>
        <v>N18978</v>
      </c>
      <c r="D1652" t="str">
        <f>VLOOKUP(C1652,Employee!$A$1:$B$1803,2,0)</f>
        <v>Abe Esparza</v>
      </c>
      <c r="E1652" t="str">
        <f>VLOOKUP(MID(B1652,FIND(":",B1652,FIND(":",B1652)+1)+1,1),Employee!$C$1:$D$1803,2)</f>
        <v>Male</v>
      </c>
      <c r="F1652">
        <f t="shared" si="326"/>
        <v>43</v>
      </c>
      <c r="G1652">
        <f t="shared" si="327"/>
        <v>40</v>
      </c>
      <c r="H1652" t="str">
        <f t="shared" si="329"/>
        <v>R19</v>
      </c>
      <c r="I1652" t="str">
        <f>VLOOKUP(V1652,Guide!$B$12:$C$18,2,0)</f>
        <v>FN</v>
      </c>
      <c r="J1652" s="12" t="str">
        <f t="shared" si="330"/>
        <v>C2</v>
      </c>
      <c r="K1652" s="12">
        <v>33550</v>
      </c>
      <c r="L1652" s="12" t="str">
        <f t="shared" si="331"/>
        <v>Millennial</v>
      </c>
      <c r="M1652">
        <f t="shared" ca="1" si="332"/>
        <v>33</v>
      </c>
      <c r="N1652" s="12">
        <v>42989</v>
      </c>
      <c r="O1652" s="14">
        <f t="shared" ca="1" si="333"/>
        <v>7</v>
      </c>
      <c r="P1652" s="13">
        <v>59496</v>
      </c>
      <c r="Q1652" s="13" t="str">
        <f t="shared" ca="1" si="334"/>
        <v>5 - 10 Year</v>
      </c>
      <c r="R1652" s="3" t="str">
        <f t="shared" ca="1" si="337"/>
        <v>10%</v>
      </c>
      <c r="S1652" s="13">
        <f t="shared" ca="1" si="335"/>
        <v>5949.6</v>
      </c>
      <c r="T1652" s="13">
        <f t="shared" ca="1" si="336"/>
        <v>53546.400000000001</v>
      </c>
      <c r="U1652" t="str">
        <f>VLOOKUP(MID(B1652,G1652,F1652-G1652),Department!$A$1:$C$20,2,0)</f>
        <v>Accounting</v>
      </c>
      <c r="V1652" t="str">
        <f>VLOOKUP(U1652,Department!$B$1:$C$20,2,0)</f>
        <v>Finance</v>
      </c>
      <c r="W1652" t="str">
        <f>VLOOKUP(MID(B1652,FIND(":",B1652,F1652+1)+1,2),Employee!$G$1:$H$8,2,0)</f>
        <v>Canada</v>
      </c>
    </row>
    <row r="1653" spans="1:23" x14ac:dyDescent="0.35">
      <c r="A1653" t="str">
        <f t="shared" si="325"/>
        <v>EMP-OPR-R2-2017</v>
      </c>
      <c r="B1653" t="s">
        <v>1717</v>
      </c>
      <c r="C1653" t="str">
        <f t="shared" si="328"/>
        <v>N19008</v>
      </c>
      <c r="D1653" t="str">
        <f>VLOOKUP(C1653,Employee!$A$1:$B$1803,2,0)</f>
        <v>Lucius Underwood</v>
      </c>
      <c r="E1653" t="str">
        <f>VLOOKUP(MID(B1653,FIND(":",B1653,FIND(":",B1653)+1)+1,1),Employee!$C$1:$D$1803,2)</f>
        <v>Male</v>
      </c>
      <c r="F1653">
        <f t="shared" si="326"/>
        <v>42</v>
      </c>
      <c r="G1653">
        <f t="shared" si="327"/>
        <v>40</v>
      </c>
      <c r="H1653" t="str">
        <f t="shared" si="329"/>
        <v>R2</v>
      </c>
      <c r="I1653" t="str">
        <f>VLOOKUP(V1653,Guide!$B$12:$C$18,2,0)</f>
        <v>OPR</v>
      </c>
      <c r="J1653" s="12" t="str">
        <f t="shared" si="330"/>
        <v>C6</v>
      </c>
      <c r="K1653" s="12">
        <v>33269</v>
      </c>
      <c r="L1653" s="12" t="str">
        <f t="shared" si="331"/>
        <v>Millennial</v>
      </c>
      <c r="M1653">
        <f t="shared" ca="1" si="332"/>
        <v>34</v>
      </c>
      <c r="N1653" s="12">
        <v>42992</v>
      </c>
      <c r="O1653" s="14">
        <f t="shared" ca="1" si="333"/>
        <v>7</v>
      </c>
      <c r="P1653" s="13">
        <v>85755</v>
      </c>
      <c r="Q1653" s="13" t="str">
        <f t="shared" ca="1" si="334"/>
        <v>5 - 10 Year</v>
      </c>
      <c r="R1653" s="3" t="str">
        <f t="shared" ca="1" si="337"/>
        <v>10%</v>
      </c>
      <c r="S1653" s="13">
        <f t="shared" ca="1" si="335"/>
        <v>8575.5</v>
      </c>
      <c r="T1653" s="13">
        <f t="shared" ca="1" si="336"/>
        <v>77179.5</v>
      </c>
      <c r="U1653" t="str">
        <f>VLOOKUP(MID(B1653,G1653,F1653-G1653),Department!$A$1:$C$20,2,0)</f>
        <v>Network Engineer</v>
      </c>
      <c r="V1653" t="str">
        <f>VLOOKUP(U1653,Department!$B$1:$C$20,2,0)</f>
        <v>Operation</v>
      </c>
      <c r="W1653" t="str">
        <f>VLOOKUP(MID(B1653,FIND(":",B1653,F1653+1)+1,2),Employee!$G$1:$H$8,2,0)</f>
        <v>France</v>
      </c>
    </row>
    <row r="1654" spans="1:23" x14ac:dyDescent="0.35">
      <c r="A1654" t="str">
        <f t="shared" si="325"/>
        <v>EMP-ENG-R7-2017</v>
      </c>
      <c r="B1654" t="s">
        <v>1718</v>
      </c>
      <c r="C1654" t="str">
        <f t="shared" si="328"/>
        <v>N18975</v>
      </c>
      <c r="D1654" t="str">
        <f>VLOOKUP(C1654,Employee!$A$1:$B$1803,2,0)</f>
        <v>Coy Charles</v>
      </c>
      <c r="E1654" t="str">
        <f>VLOOKUP(MID(B1654,FIND(":",B1654,FIND(":",B1654)+1)+1,1),Employee!$C$1:$D$1803,2)</f>
        <v>Male</v>
      </c>
      <c r="F1654">
        <f t="shared" si="326"/>
        <v>42</v>
      </c>
      <c r="G1654">
        <f t="shared" si="327"/>
        <v>40</v>
      </c>
      <c r="H1654" t="str">
        <f t="shared" si="329"/>
        <v>R7</v>
      </c>
      <c r="I1654" t="str">
        <f>VLOOKUP(V1654,Guide!$B$12:$C$18,2,0)</f>
        <v>ENG</v>
      </c>
      <c r="J1654" s="12" t="str">
        <f t="shared" si="330"/>
        <v>C1</v>
      </c>
      <c r="K1654" s="12">
        <v>27858</v>
      </c>
      <c r="L1654" s="12" t="str">
        <f t="shared" si="331"/>
        <v>Gen X</v>
      </c>
      <c r="M1654">
        <f t="shared" ca="1" si="332"/>
        <v>48</v>
      </c>
      <c r="N1654" s="12">
        <v>42989</v>
      </c>
      <c r="O1654" s="14">
        <f t="shared" ca="1" si="333"/>
        <v>7</v>
      </c>
      <c r="P1654" s="13">
        <v>333490</v>
      </c>
      <c r="Q1654" s="13" t="str">
        <f t="shared" ca="1" si="334"/>
        <v>5 - 10 Year</v>
      </c>
      <c r="R1654" s="3" t="str">
        <f t="shared" ca="1" si="337"/>
        <v>10%</v>
      </c>
      <c r="S1654" s="13">
        <f t="shared" ca="1" si="335"/>
        <v>33349</v>
      </c>
      <c r="T1654" s="13">
        <f t="shared" ca="1" si="336"/>
        <v>300141</v>
      </c>
      <c r="U1654" t="str">
        <f>VLOOKUP(MID(B1654,G1654,F1654-G1654),Department!$A$1:$C$20,2,0)</f>
        <v>AI Engineer</v>
      </c>
      <c r="V1654" t="str">
        <f>VLOOKUP(U1654,Department!$B$1:$C$20,2,0)</f>
        <v>Engineering and Data</v>
      </c>
      <c r="W1654" t="str">
        <f>VLOOKUP(MID(B1654,FIND(":",B1654,F1654+1)+1,2),Employee!$G$1:$H$8,2,0)</f>
        <v>United States Of America</v>
      </c>
    </row>
    <row r="1655" spans="1:23" x14ac:dyDescent="0.35">
      <c r="A1655" t="str">
        <f t="shared" si="325"/>
        <v>EMP-PM-R6-2019</v>
      </c>
      <c r="B1655" t="s">
        <v>1719</v>
      </c>
      <c r="C1655" t="str">
        <f t="shared" si="328"/>
        <v>N22452</v>
      </c>
      <c r="D1655" t="str">
        <f>VLOOKUP(C1655,Employee!$A$1:$B$1803,2,0)</f>
        <v>Osvaldo Tyler</v>
      </c>
      <c r="E1655" t="str">
        <f>VLOOKUP(MID(B1655,FIND(":",B1655,FIND(":",B1655)+1)+1,1),Employee!$C$1:$D$1803,2)</f>
        <v>Male</v>
      </c>
      <c r="F1655">
        <f t="shared" si="326"/>
        <v>42</v>
      </c>
      <c r="G1655">
        <f t="shared" si="327"/>
        <v>40</v>
      </c>
      <c r="H1655" t="str">
        <f t="shared" si="329"/>
        <v>R6</v>
      </c>
      <c r="I1655" t="str">
        <f>VLOOKUP(V1655,Guide!$B$12:$C$18,2,0)</f>
        <v>PM</v>
      </c>
      <c r="J1655" s="12" t="str">
        <f t="shared" si="330"/>
        <v>C3</v>
      </c>
      <c r="K1655" s="12">
        <v>34052</v>
      </c>
      <c r="L1655" s="12" t="str">
        <f t="shared" si="331"/>
        <v>Millennial</v>
      </c>
      <c r="M1655">
        <f t="shared" ca="1" si="332"/>
        <v>31</v>
      </c>
      <c r="N1655" s="12">
        <v>43717</v>
      </c>
      <c r="O1655" s="14">
        <f t="shared" ca="1" si="333"/>
        <v>5</v>
      </c>
      <c r="P1655" s="13">
        <v>119033</v>
      </c>
      <c r="Q1655" s="13" t="str">
        <f t="shared" ca="1" si="334"/>
        <v>5 - 10 Year</v>
      </c>
      <c r="R1655" s="3" t="str">
        <f t="shared" ca="1" si="337"/>
        <v>10%</v>
      </c>
      <c r="S1655" s="13">
        <f t="shared" ca="1" si="335"/>
        <v>11903.300000000001</v>
      </c>
      <c r="T1655" s="13">
        <f t="shared" ca="1" si="336"/>
        <v>107129.7</v>
      </c>
      <c r="U1655" t="str">
        <f>VLOOKUP(MID(B1655,G1655,F1655-G1655),Department!$A$1:$C$20,2,0)</f>
        <v>UI/UX</v>
      </c>
      <c r="V1655" t="str">
        <f>VLOOKUP(U1655,Department!$B$1:$C$20,2,0)</f>
        <v>Product Management</v>
      </c>
      <c r="W1655" t="str">
        <f>VLOOKUP(MID(B1655,FIND(":",B1655,F1655+1)+1,2),Employee!$G$1:$H$8,2,0)</f>
        <v>United Kingdom</v>
      </c>
    </row>
    <row r="1656" spans="1:23" x14ac:dyDescent="0.35">
      <c r="A1656" t="str">
        <f t="shared" si="325"/>
        <v>EMP-ENG-R3-2019</v>
      </c>
      <c r="B1656" t="s">
        <v>1720</v>
      </c>
      <c r="C1656" t="str">
        <f t="shared" si="328"/>
        <v>N22606</v>
      </c>
      <c r="D1656" t="str">
        <f>VLOOKUP(C1656,Employee!$A$1:$B$1803,2,0)</f>
        <v>Marlin Kramer</v>
      </c>
      <c r="E1656" t="str">
        <f>VLOOKUP(MID(B1656,FIND(":",B1656,FIND(":",B1656)+1)+1,1),Employee!$C$1:$D$1803,2)</f>
        <v>Male</v>
      </c>
      <c r="F1656">
        <f t="shared" si="326"/>
        <v>42</v>
      </c>
      <c r="G1656">
        <f t="shared" si="327"/>
        <v>40</v>
      </c>
      <c r="H1656" t="str">
        <f t="shared" si="329"/>
        <v>R3</v>
      </c>
      <c r="I1656" t="str">
        <f>VLOOKUP(V1656,Guide!$B$12:$C$18,2,0)</f>
        <v>ENG</v>
      </c>
      <c r="J1656" s="12" t="str">
        <f t="shared" si="330"/>
        <v>C1</v>
      </c>
      <c r="K1656" s="12">
        <v>34558</v>
      </c>
      <c r="L1656" s="12" t="str">
        <f t="shared" si="331"/>
        <v>Millennial</v>
      </c>
      <c r="M1656">
        <f t="shared" ca="1" si="332"/>
        <v>30</v>
      </c>
      <c r="N1656" s="12">
        <v>43734</v>
      </c>
      <c r="O1656" s="14">
        <f t="shared" ca="1" si="333"/>
        <v>5</v>
      </c>
      <c r="P1656" s="13">
        <v>70417</v>
      </c>
      <c r="Q1656" s="13" t="str">
        <f t="shared" ca="1" si="334"/>
        <v>5 - 10 Year</v>
      </c>
      <c r="R1656" s="3" t="str">
        <f t="shared" ca="1" si="337"/>
        <v>10%</v>
      </c>
      <c r="S1656" s="13">
        <f t="shared" ca="1" si="335"/>
        <v>7041.7000000000007</v>
      </c>
      <c r="T1656" s="13">
        <f t="shared" ca="1" si="336"/>
        <v>63375.3</v>
      </c>
      <c r="U1656" t="str">
        <f>VLOOKUP(MID(B1656,G1656,F1656-G1656),Department!$A$1:$C$20,2,0)</f>
        <v>Software Quality Assurance</v>
      </c>
      <c r="V1656" t="str">
        <f>VLOOKUP(U1656,Department!$B$1:$C$20,2,0)</f>
        <v>Engineering and Data</v>
      </c>
      <c r="W1656" t="str">
        <f>VLOOKUP(MID(B1656,FIND(":",B1656,F1656+1)+1,2),Employee!$G$1:$H$8,2,0)</f>
        <v>United States Of America</v>
      </c>
    </row>
    <row r="1657" spans="1:23" x14ac:dyDescent="0.35">
      <c r="A1657" t="str">
        <f t="shared" si="325"/>
        <v>EMP-HR-R18-2017</v>
      </c>
      <c r="B1657" t="s">
        <v>1721</v>
      </c>
      <c r="C1657" t="str">
        <f t="shared" si="328"/>
        <v>N19203</v>
      </c>
      <c r="D1657" t="str">
        <f>VLOOKUP(C1657,Employee!$A$1:$B$1803,2,0)</f>
        <v>Martha Smith</v>
      </c>
      <c r="E1657" t="str">
        <f>VLOOKUP(MID(B1657,FIND(":",B1657,FIND(":",B1657)+1)+1,1),Employee!$C$1:$D$1803,2)</f>
        <v>Female</v>
      </c>
      <c r="F1657">
        <f t="shared" si="326"/>
        <v>43</v>
      </c>
      <c r="G1657">
        <f t="shared" si="327"/>
        <v>40</v>
      </c>
      <c r="H1657" t="str">
        <f t="shared" si="329"/>
        <v>R18</v>
      </c>
      <c r="I1657" t="str">
        <f>VLOOKUP(V1657,Guide!$B$12:$C$18,2,0)</f>
        <v>HR</v>
      </c>
      <c r="J1657" s="12" t="str">
        <f t="shared" si="330"/>
        <v>C1</v>
      </c>
      <c r="K1657" s="12">
        <v>34308</v>
      </c>
      <c r="L1657" s="12" t="str">
        <f t="shared" si="331"/>
        <v>Millennial</v>
      </c>
      <c r="M1657">
        <f t="shared" ca="1" si="332"/>
        <v>31</v>
      </c>
      <c r="N1657" s="12">
        <v>43027</v>
      </c>
      <c r="O1657" s="14">
        <f t="shared" ca="1" si="333"/>
        <v>7</v>
      </c>
      <c r="P1657" s="13">
        <v>62087</v>
      </c>
      <c r="Q1657" s="13" t="str">
        <f t="shared" ca="1" si="334"/>
        <v>5 - 10 Year</v>
      </c>
      <c r="R1657" s="3" t="str">
        <f t="shared" ca="1" si="337"/>
        <v>10%</v>
      </c>
      <c r="S1657" s="13">
        <f t="shared" ca="1" si="335"/>
        <v>6208.7000000000007</v>
      </c>
      <c r="T1657" s="13">
        <f t="shared" ca="1" si="336"/>
        <v>55878.3</v>
      </c>
      <c r="U1657" t="str">
        <f>VLOOKUP(MID(B1657,G1657,F1657-G1657),Department!$A$1:$C$20,2,0)</f>
        <v>HR</v>
      </c>
      <c r="V1657" t="str">
        <f>VLOOKUP(U1657,Department!$B$1:$C$20,2,0)</f>
        <v>HR</v>
      </c>
      <c r="W1657" t="str">
        <f>VLOOKUP(MID(B1657,FIND(":",B1657,F1657+1)+1,2),Employee!$G$1:$H$8,2,0)</f>
        <v>United States Of America</v>
      </c>
    </row>
    <row r="1658" spans="1:23" x14ac:dyDescent="0.35">
      <c r="A1658" t="str">
        <f t="shared" si="325"/>
        <v>EMP-PM-R14-2019</v>
      </c>
      <c r="B1658" t="s">
        <v>1722</v>
      </c>
      <c r="C1658" t="str">
        <f t="shared" si="328"/>
        <v>N21848</v>
      </c>
      <c r="D1658" t="str">
        <f>VLOOKUP(C1658,Employee!$A$1:$B$1803,2,0)</f>
        <v>Ivory Mitchell</v>
      </c>
      <c r="E1658" t="str">
        <f>VLOOKUP(MID(B1658,FIND(":",B1658,FIND(":",B1658)+1)+1,1),Employee!$C$1:$D$1803,2)</f>
        <v>Male</v>
      </c>
      <c r="F1658">
        <f t="shared" si="326"/>
        <v>43</v>
      </c>
      <c r="G1658">
        <f t="shared" si="327"/>
        <v>40</v>
      </c>
      <c r="H1658" t="str">
        <f t="shared" si="329"/>
        <v>R14</v>
      </c>
      <c r="I1658" t="str">
        <f>VLOOKUP(V1658,Guide!$B$12:$C$18,2,0)</f>
        <v>PM</v>
      </c>
      <c r="J1658" s="12" t="str">
        <f t="shared" si="330"/>
        <v>C5</v>
      </c>
      <c r="K1658" s="12">
        <v>34297</v>
      </c>
      <c r="L1658" s="12" t="str">
        <f t="shared" si="331"/>
        <v>Millennial</v>
      </c>
      <c r="M1658">
        <f t="shared" ca="1" si="332"/>
        <v>31</v>
      </c>
      <c r="N1658" s="12">
        <v>43601</v>
      </c>
      <c r="O1658" s="14">
        <f t="shared" ca="1" si="333"/>
        <v>5</v>
      </c>
      <c r="P1658" s="13">
        <v>88872</v>
      </c>
      <c r="Q1658" s="13" t="str">
        <f t="shared" ca="1" si="334"/>
        <v>5 - 10 Year</v>
      </c>
      <c r="R1658" s="3" t="str">
        <f t="shared" ca="1" si="337"/>
        <v>10%</v>
      </c>
      <c r="S1658" s="13">
        <f t="shared" ca="1" si="335"/>
        <v>8887.2000000000007</v>
      </c>
      <c r="T1658" s="13">
        <f t="shared" ca="1" si="336"/>
        <v>79984.800000000003</v>
      </c>
      <c r="U1658" t="str">
        <f>VLOOKUP(MID(B1658,G1658,F1658-G1658),Department!$A$1:$C$20,2,0)</f>
        <v>SEO Specialist</v>
      </c>
      <c r="V1658" t="str">
        <f>VLOOKUP(U1658,Department!$B$1:$C$20,2,0)</f>
        <v>Product Management</v>
      </c>
      <c r="W1658" t="str">
        <f>VLOOKUP(MID(B1658,FIND(":",B1658,F1658+1)+1,2),Employee!$G$1:$H$8,2,0)</f>
        <v>Germany</v>
      </c>
    </row>
    <row r="1659" spans="1:23" x14ac:dyDescent="0.35">
      <c r="A1659" t="str">
        <f t="shared" si="325"/>
        <v>EMP-SM-R9-2019</v>
      </c>
      <c r="B1659" t="s">
        <v>1723</v>
      </c>
      <c r="C1659" t="str">
        <f t="shared" si="328"/>
        <v>N22032</v>
      </c>
      <c r="D1659" t="str">
        <f>VLOOKUP(C1659,Employee!$A$1:$B$1803,2,0)</f>
        <v>Dion Holmes</v>
      </c>
      <c r="E1659" t="str">
        <f>VLOOKUP(MID(B1659,FIND(":",B1659,FIND(":",B1659)+1)+1,1),Employee!$C$1:$D$1803,2)</f>
        <v>Male</v>
      </c>
      <c r="F1659">
        <f t="shared" si="326"/>
        <v>42</v>
      </c>
      <c r="G1659">
        <f t="shared" si="327"/>
        <v>40</v>
      </c>
      <c r="H1659" t="str">
        <f t="shared" si="329"/>
        <v>R9</v>
      </c>
      <c r="I1659" t="str">
        <f>VLOOKUP(V1659,Guide!$B$12:$C$18,2,0)</f>
        <v>SM</v>
      </c>
      <c r="J1659" s="12" t="str">
        <f t="shared" si="330"/>
        <v>C5</v>
      </c>
      <c r="K1659" s="12">
        <v>34061</v>
      </c>
      <c r="L1659" s="12" t="str">
        <f t="shared" si="331"/>
        <v>Millennial</v>
      </c>
      <c r="M1659">
        <f t="shared" ca="1" si="332"/>
        <v>31</v>
      </c>
      <c r="N1659" s="12">
        <v>43633</v>
      </c>
      <c r="O1659" s="14">
        <f t="shared" ca="1" si="333"/>
        <v>5</v>
      </c>
      <c r="P1659" s="13">
        <v>76367</v>
      </c>
      <c r="Q1659" s="13" t="str">
        <f t="shared" ca="1" si="334"/>
        <v>5 - 10 Year</v>
      </c>
      <c r="R1659" s="3" t="str">
        <f t="shared" ca="1" si="337"/>
        <v>10%</v>
      </c>
      <c r="S1659" s="13">
        <f t="shared" ca="1" si="335"/>
        <v>7636.7000000000007</v>
      </c>
      <c r="T1659" s="13">
        <f t="shared" ca="1" si="336"/>
        <v>68730.3</v>
      </c>
      <c r="U1659" t="str">
        <f>VLOOKUP(MID(B1659,G1659,F1659-G1659),Department!$A$1:$C$20,2,0)</f>
        <v xml:space="preserve">Presales </v>
      </c>
      <c r="V1659" t="str">
        <f>VLOOKUP(U1659,Department!$B$1:$C$20,2,0)</f>
        <v>Sales and Marketing</v>
      </c>
      <c r="W1659" t="str">
        <f>VLOOKUP(MID(B1659,FIND(":",B1659,F1659+1)+1,2),Employee!$G$1:$H$8,2,0)</f>
        <v>Germany</v>
      </c>
    </row>
    <row r="1660" spans="1:23" x14ac:dyDescent="0.35">
      <c r="A1660" t="str">
        <f t="shared" si="325"/>
        <v>EMP-PM-R14-2017</v>
      </c>
      <c r="B1660" t="s">
        <v>1724</v>
      </c>
      <c r="C1660" t="str">
        <f t="shared" si="328"/>
        <v>N19364</v>
      </c>
      <c r="D1660" t="str">
        <f>VLOOKUP(C1660,Employee!$A$1:$B$1803,2,0)</f>
        <v>Edward Newman</v>
      </c>
      <c r="E1660" t="str">
        <f>VLOOKUP(MID(B1660,FIND(":",B1660,FIND(":",B1660)+1)+1,1),Employee!$C$1:$D$1803,2)</f>
        <v>Male</v>
      </c>
      <c r="F1660">
        <f t="shared" si="326"/>
        <v>43</v>
      </c>
      <c r="G1660">
        <f t="shared" si="327"/>
        <v>40</v>
      </c>
      <c r="H1660" t="str">
        <f t="shared" si="329"/>
        <v>R14</v>
      </c>
      <c r="I1660" t="str">
        <f>VLOOKUP(V1660,Guide!$B$12:$C$18,2,0)</f>
        <v>PM</v>
      </c>
      <c r="J1660" s="12" t="str">
        <f t="shared" si="330"/>
        <v>C6</v>
      </c>
      <c r="K1660" s="12">
        <v>34624</v>
      </c>
      <c r="L1660" s="12" t="str">
        <f t="shared" si="331"/>
        <v>Millennial</v>
      </c>
      <c r="M1660">
        <f t="shared" ca="1" si="332"/>
        <v>30</v>
      </c>
      <c r="N1660" s="12">
        <v>43031</v>
      </c>
      <c r="O1660" s="14">
        <f t="shared" ca="1" si="333"/>
        <v>7</v>
      </c>
      <c r="P1660" s="13">
        <v>73027</v>
      </c>
      <c r="Q1660" s="13" t="str">
        <f t="shared" ca="1" si="334"/>
        <v>5 - 10 Year</v>
      </c>
      <c r="R1660" s="3" t="str">
        <f t="shared" ca="1" si="337"/>
        <v>10%</v>
      </c>
      <c r="S1660" s="13">
        <f t="shared" ca="1" si="335"/>
        <v>7302.7000000000007</v>
      </c>
      <c r="T1660" s="13">
        <f t="shared" ca="1" si="336"/>
        <v>65724.3</v>
      </c>
      <c r="U1660" t="str">
        <f>VLOOKUP(MID(B1660,G1660,F1660-G1660),Department!$A$1:$C$20,2,0)</f>
        <v>SEO Specialist</v>
      </c>
      <c r="V1660" t="str">
        <f>VLOOKUP(U1660,Department!$B$1:$C$20,2,0)</f>
        <v>Product Management</v>
      </c>
      <c r="W1660" t="str">
        <f>VLOOKUP(MID(B1660,FIND(":",B1660,F1660+1)+1,2),Employee!$G$1:$H$8,2,0)</f>
        <v>France</v>
      </c>
    </row>
    <row r="1661" spans="1:23" x14ac:dyDescent="0.35">
      <c r="A1661" t="str">
        <f t="shared" si="325"/>
        <v>EMP-OPR-R2-2017</v>
      </c>
      <c r="B1661" t="s">
        <v>1725</v>
      </c>
      <c r="C1661" t="str">
        <f t="shared" si="328"/>
        <v>N19472</v>
      </c>
      <c r="D1661" t="str">
        <f>VLOOKUP(C1661,Employee!$A$1:$B$1803,2,0)</f>
        <v>Danial Mooney</v>
      </c>
      <c r="E1661" t="str">
        <f>VLOOKUP(MID(B1661,FIND(":",B1661,FIND(":",B1661)+1)+1,1),Employee!$C$1:$D$1803,2)</f>
        <v>Male</v>
      </c>
      <c r="F1661">
        <f t="shared" si="326"/>
        <v>42</v>
      </c>
      <c r="G1661">
        <f t="shared" si="327"/>
        <v>40</v>
      </c>
      <c r="H1661" t="str">
        <f t="shared" si="329"/>
        <v>R2</v>
      </c>
      <c r="I1661" t="str">
        <f>VLOOKUP(V1661,Guide!$B$12:$C$18,2,0)</f>
        <v>OPR</v>
      </c>
      <c r="J1661" s="12" t="str">
        <f t="shared" si="330"/>
        <v>C1</v>
      </c>
      <c r="K1661" s="12">
        <v>34804</v>
      </c>
      <c r="L1661" s="12" t="str">
        <f t="shared" si="331"/>
        <v>Millennial</v>
      </c>
      <c r="M1661">
        <f t="shared" ca="1" si="332"/>
        <v>29</v>
      </c>
      <c r="N1661" s="12">
        <v>43045</v>
      </c>
      <c r="O1661" s="14">
        <f t="shared" ca="1" si="333"/>
        <v>7</v>
      </c>
      <c r="P1661" s="13">
        <v>78291</v>
      </c>
      <c r="Q1661" s="13" t="str">
        <f t="shared" ca="1" si="334"/>
        <v>5 - 10 Year</v>
      </c>
      <c r="R1661" s="3" t="str">
        <f t="shared" ca="1" si="337"/>
        <v>10%</v>
      </c>
      <c r="S1661" s="13">
        <f t="shared" ca="1" si="335"/>
        <v>7829.1</v>
      </c>
      <c r="T1661" s="13">
        <f t="shared" ca="1" si="336"/>
        <v>70461.899999999994</v>
      </c>
      <c r="U1661" t="str">
        <f>VLOOKUP(MID(B1661,G1661,F1661-G1661),Department!$A$1:$C$20,2,0)</f>
        <v>Network Engineer</v>
      </c>
      <c r="V1661" t="str">
        <f>VLOOKUP(U1661,Department!$B$1:$C$20,2,0)</f>
        <v>Operation</v>
      </c>
      <c r="W1661" t="str">
        <f>VLOOKUP(MID(B1661,FIND(":",B1661,F1661+1)+1,2),Employee!$G$1:$H$8,2,0)</f>
        <v>United States Of America</v>
      </c>
    </row>
    <row r="1662" spans="1:23" x14ac:dyDescent="0.35">
      <c r="A1662" t="str">
        <f t="shared" si="325"/>
        <v>EMP-SM-R15-2019</v>
      </c>
      <c r="B1662" t="s">
        <v>1726</v>
      </c>
      <c r="C1662" t="str">
        <f t="shared" si="328"/>
        <v>N19173</v>
      </c>
      <c r="D1662" t="str">
        <f>VLOOKUP(C1662,Employee!$A$1:$B$1803,2,0)</f>
        <v>Noelle Blair</v>
      </c>
      <c r="E1662" t="str">
        <f>VLOOKUP(MID(B1662,FIND(":",B1662,FIND(":",B1662)+1)+1,1),Employee!$C$1:$D$1803,2)</f>
        <v>Female</v>
      </c>
      <c r="F1662">
        <f t="shared" si="326"/>
        <v>43</v>
      </c>
      <c r="G1662">
        <f t="shared" si="327"/>
        <v>40</v>
      </c>
      <c r="H1662" t="str">
        <f t="shared" si="329"/>
        <v>R15</v>
      </c>
      <c r="I1662" t="str">
        <f>VLOOKUP(V1662,Guide!$B$12:$C$18,2,0)</f>
        <v>SM</v>
      </c>
      <c r="J1662" s="12" t="str">
        <f t="shared" si="330"/>
        <v>C6</v>
      </c>
      <c r="K1662" s="12">
        <v>33784</v>
      </c>
      <c r="L1662" s="12" t="str">
        <f t="shared" si="331"/>
        <v>Millennial</v>
      </c>
      <c r="M1662">
        <f t="shared" ca="1" si="332"/>
        <v>32</v>
      </c>
      <c r="N1662" s="12">
        <v>43657</v>
      </c>
      <c r="O1662" s="14">
        <f t="shared" ca="1" si="333"/>
        <v>5</v>
      </c>
      <c r="P1662" s="13">
        <v>94032</v>
      </c>
      <c r="Q1662" s="13" t="str">
        <f t="shared" ca="1" si="334"/>
        <v>5 - 10 Year</v>
      </c>
      <c r="R1662" s="3" t="str">
        <f t="shared" ca="1" si="337"/>
        <v>10%</v>
      </c>
      <c r="S1662" s="13">
        <f t="shared" ca="1" si="335"/>
        <v>9403.2000000000007</v>
      </c>
      <c r="T1662" s="13">
        <f t="shared" ca="1" si="336"/>
        <v>84628.800000000003</v>
      </c>
      <c r="U1662" t="str">
        <f>VLOOKUP(MID(B1662,G1662,F1662-G1662),Department!$A$1:$C$20,2,0)</f>
        <v>Sales</v>
      </c>
      <c r="V1662" t="str">
        <f>VLOOKUP(U1662,Department!$B$1:$C$20,2,0)</f>
        <v>Sales and Marketing</v>
      </c>
      <c r="W1662" t="str">
        <f>VLOOKUP(MID(B1662,FIND(":",B1662,F1662+1)+1,2),Employee!$G$1:$H$8,2,0)</f>
        <v>France</v>
      </c>
    </row>
    <row r="1663" spans="1:23" x14ac:dyDescent="0.35">
      <c r="A1663" t="str">
        <f t="shared" si="325"/>
        <v>EMP-PM-R5-2019</v>
      </c>
      <c r="B1663" t="s">
        <v>1727</v>
      </c>
      <c r="C1663" t="str">
        <f t="shared" si="328"/>
        <v>N22445</v>
      </c>
      <c r="D1663" t="str">
        <f>VLOOKUP(C1663,Employee!$A$1:$B$1803,2,0)</f>
        <v>Holly Perry</v>
      </c>
      <c r="E1663" t="str">
        <f>VLOOKUP(MID(B1663,FIND(":",B1663,FIND(":",B1663)+1)+1,1),Employee!$C$1:$D$1803,2)</f>
        <v>Female</v>
      </c>
      <c r="F1663">
        <f t="shared" si="326"/>
        <v>42</v>
      </c>
      <c r="G1663">
        <f t="shared" si="327"/>
        <v>40</v>
      </c>
      <c r="H1663" t="str">
        <f t="shared" si="329"/>
        <v>R5</v>
      </c>
      <c r="I1663" t="str">
        <f>VLOOKUP(V1663,Guide!$B$12:$C$18,2,0)</f>
        <v>PM</v>
      </c>
      <c r="J1663" s="12" t="str">
        <f t="shared" si="330"/>
        <v>C2</v>
      </c>
      <c r="K1663" s="12">
        <v>34958</v>
      </c>
      <c r="L1663" s="12" t="str">
        <f t="shared" si="331"/>
        <v>Millennial</v>
      </c>
      <c r="M1663">
        <f t="shared" ca="1" si="332"/>
        <v>29</v>
      </c>
      <c r="N1663" s="12">
        <v>43717</v>
      </c>
      <c r="O1663" s="14">
        <f t="shared" ca="1" si="333"/>
        <v>5</v>
      </c>
      <c r="P1663" s="13">
        <v>96185</v>
      </c>
      <c r="Q1663" s="13" t="str">
        <f t="shared" ca="1" si="334"/>
        <v>5 - 10 Year</v>
      </c>
      <c r="R1663" s="3" t="str">
        <f t="shared" ca="1" si="337"/>
        <v>10%</v>
      </c>
      <c r="S1663" s="13">
        <f t="shared" ca="1" si="335"/>
        <v>9618.5</v>
      </c>
      <c r="T1663" s="13">
        <f t="shared" ca="1" si="336"/>
        <v>86566.5</v>
      </c>
      <c r="U1663" t="str">
        <f>VLOOKUP(MID(B1663,G1663,F1663-G1663),Department!$A$1:$C$20,2,0)</f>
        <v>Product Manager</v>
      </c>
      <c r="V1663" t="str">
        <f>VLOOKUP(U1663,Department!$B$1:$C$20,2,0)</f>
        <v>Product Management</v>
      </c>
      <c r="W1663" t="str">
        <f>VLOOKUP(MID(B1663,FIND(":",B1663,F1663+1)+1,2),Employee!$G$1:$H$8,2,0)</f>
        <v>Canada</v>
      </c>
    </row>
    <row r="1664" spans="1:23" x14ac:dyDescent="0.35">
      <c r="A1664" t="str">
        <f t="shared" si="325"/>
        <v>EMP-FN-R19-2019</v>
      </c>
      <c r="B1664" t="s">
        <v>1728</v>
      </c>
      <c r="C1664" t="str">
        <f t="shared" si="328"/>
        <v>N22247</v>
      </c>
      <c r="D1664" t="str">
        <f>VLOOKUP(C1664,Employee!$A$1:$B$1803,2,0)</f>
        <v>Isabel Daugherty</v>
      </c>
      <c r="E1664" t="str">
        <f>VLOOKUP(MID(B1664,FIND(":",B1664,FIND(":",B1664)+1)+1,1),Employee!$C$1:$D$1803,2)</f>
        <v>Female</v>
      </c>
      <c r="F1664">
        <f t="shared" si="326"/>
        <v>43</v>
      </c>
      <c r="G1664">
        <f t="shared" si="327"/>
        <v>40</v>
      </c>
      <c r="H1664" t="str">
        <f t="shared" si="329"/>
        <v>R19</v>
      </c>
      <c r="I1664" t="str">
        <f>VLOOKUP(V1664,Guide!$B$12:$C$18,2,0)</f>
        <v>FN</v>
      </c>
      <c r="J1664" s="12" t="str">
        <f t="shared" si="330"/>
        <v>C4</v>
      </c>
      <c r="K1664" s="12">
        <v>33665</v>
      </c>
      <c r="L1664" s="12" t="str">
        <f t="shared" si="331"/>
        <v>Millennial</v>
      </c>
      <c r="M1664">
        <f t="shared" ca="1" si="332"/>
        <v>32</v>
      </c>
      <c r="N1664" s="12">
        <v>43671</v>
      </c>
      <c r="O1664" s="14">
        <f t="shared" ca="1" si="333"/>
        <v>5</v>
      </c>
      <c r="P1664" s="13">
        <v>112454</v>
      </c>
      <c r="Q1664" s="13" t="str">
        <f t="shared" ca="1" si="334"/>
        <v>5 - 10 Year</v>
      </c>
      <c r="R1664" s="3" t="str">
        <f t="shared" ca="1" si="337"/>
        <v>10%</v>
      </c>
      <c r="S1664" s="13">
        <f t="shared" ca="1" si="335"/>
        <v>11245.400000000001</v>
      </c>
      <c r="T1664" s="13">
        <f t="shared" ca="1" si="336"/>
        <v>101208.6</v>
      </c>
      <c r="U1664" t="str">
        <f>VLOOKUP(MID(B1664,G1664,F1664-G1664),Department!$A$1:$C$20,2,0)</f>
        <v>Accounting</v>
      </c>
      <c r="V1664" t="str">
        <f>VLOOKUP(U1664,Department!$B$1:$C$20,2,0)</f>
        <v>Finance</v>
      </c>
      <c r="W1664" t="str">
        <f>VLOOKUP(MID(B1664,FIND(":",B1664,F1664+1)+1,2),Employee!$G$1:$H$8,2,0)</f>
        <v>Australia</v>
      </c>
    </row>
    <row r="1665" spans="1:23" x14ac:dyDescent="0.35">
      <c r="A1665" t="str">
        <f t="shared" si="325"/>
        <v>EMP-ENG-R13-2019</v>
      </c>
      <c r="B1665" t="s">
        <v>1729</v>
      </c>
      <c r="C1665" t="str">
        <f t="shared" si="328"/>
        <v>N22310</v>
      </c>
      <c r="D1665" t="str">
        <f>VLOOKUP(C1665,Employee!$A$1:$B$1803,2,0)</f>
        <v>Lionel Noble</v>
      </c>
      <c r="E1665" t="str">
        <f>VLOOKUP(MID(B1665,FIND(":",B1665,FIND(":",B1665)+1)+1,1),Employee!$C$1:$D$1803,2)</f>
        <v>Male</v>
      </c>
      <c r="F1665">
        <f t="shared" si="326"/>
        <v>43</v>
      </c>
      <c r="G1665">
        <f t="shared" si="327"/>
        <v>40</v>
      </c>
      <c r="H1665" t="str">
        <f t="shared" si="329"/>
        <v>R13</v>
      </c>
      <c r="I1665" t="str">
        <f>VLOOKUP(V1665,Guide!$B$12:$C$18,2,0)</f>
        <v>ENG</v>
      </c>
      <c r="J1665" s="12" t="str">
        <f t="shared" si="330"/>
        <v>C2</v>
      </c>
      <c r="K1665" s="12">
        <v>34858</v>
      </c>
      <c r="L1665" s="12" t="str">
        <f t="shared" si="331"/>
        <v>Millennial</v>
      </c>
      <c r="M1665">
        <f t="shared" ca="1" si="332"/>
        <v>29</v>
      </c>
      <c r="N1665" s="12">
        <v>43685</v>
      </c>
      <c r="O1665" s="14">
        <f t="shared" ca="1" si="333"/>
        <v>5</v>
      </c>
      <c r="P1665" s="13">
        <v>102560</v>
      </c>
      <c r="Q1665" s="13" t="str">
        <f t="shared" ca="1" si="334"/>
        <v>5 - 10 Year</v>
      </c>
      <c r="R1665" s="3" t="str">
        <f t="shared" ca="1" si="337"/>
        <v>10%</v>
      </c>
      <c r="S1665" s="13">
        <f t="shared" ca="1" si="335"/>
        <v>10256</v>
      </c>
      <c r="T1665" s="13">
        <f t="shared" ca="1" si="336"/>
        <v>92304</v>
      </c>
      <c r="U1665" t="str">
        <f>VLOOKUP(MID(B1665,G1665,F1665-G1665),Department!$A$1:$C$20,2,0)</f>
        <v>Data Engineer</v>
      </c>
      <c r="V1665" t="str">
        <f>VLOOKUP(U1665,Department!$B$1:$C$20,2,0)</f>
        <v>Engineering and Data</v>
      </c>
      <c r="W1665" t="str">
        <f>VLOOKUP(MID(B1665,FIND(":",B1665,F1665+1)+1,2),Employee!$G$1:$H$8,2,0)</f>
        <v>Canada</v>
      </c>
    </row>
    <row r="1666" spans="1:23" x14ac:dyDescent="0.35">
      <c r="A1666" t="str">
        <f t="shared" ref="A1666:A1729" si="338">CONCATENATE("EMP","-",I1666,"-",MID(B1666,G1666,F1666-G1666),"-",YEAR(N1666))</f>
        <v>EMP-FN-R19-2018</v>
      </c>
      <c r="B1666" t="s">
        <v>1730</v>
      </c>
      <c r="C1666" t="str">
        <f t="shared" si="328"/>
        <v>N20690</v>
      </c>
      <c r="D1666" t="str">
        <f>VLOOKUP(C1666,Employee!$A$1:$B$1803,2,0)</f>
        <v>Edwardo Benjamin</v>
      </c>
      <c r="E1666" t="str">
        <f>VLOOKUP(MID(B1666,FIND(":",B1666,FIND(":",B1666)+1)+1,1),Employee!$C$1:$D$1803,2)</f>
        <v>Male</v>
      </c>
      <c r="F1666">
        <f t="shared" ref="F1666:F1729" si="339">FIND(",",B1666,G1666+1)</f>
        <v>43</v>
      </c>
      <c r="G1666">
        <f t="shared" ref="G1666:G1729" si="340">FIND(":",B1666,FIND(":",B1666,FIND(":",B1666)+1)+1)+1</f>
        <v>40</v>
      </c>
      <c r="H1666" t="str">
        <f t="shared" si="329"/>
        <v>R19</v>
      </c>
      <c r="I1666" t="str">
        <f>VLOOKUP(V1666,Guide!$B$12:$C$18,2,0)</f>
        <v>FN</v>
      </c>
      <c r="J1666" s="12" t="str">
        <f t="shared" si="330"/>
        <v>C2</v>
      </c>
      <c r="K1666" s="12">
        <v>34681</v>
      </c>
      <c r="L1666" s="12" t="str">
        <f t="shared" si="331"/>
        <v>Millennial</v>
      </c>
      <c r="M1666">
        <f t="shared" ca="1" si="332"/>
        <v>30</v>
      </c>
      <c r="N1666" s="12">
        <v>43328</v>
      </c>
      <c r="O1666" s="14">
        <f t="shared" ca="1" si="333"/>
        <v>6</v>
      </c>
      <c r="P1666" s="13">
        <v>91317</v>
      </c>
      <c r="Q1666" s="13" t="str">
        <f t="shared" ca="1" si="334"/>
        <v>5 - 10 Year</v>
      </c>
      <c r="R1666" s="3" t="str">
        <f t="shared" ca="1" si="337"/>
        <v>10%</v>
      </c>
      <c r="S1666" s="13">
        <f t="shared" ca="1" si="335"/>
        <v>9131.7000000000007</v>
      </c>
      <c r="T1666" s="13">
        <f t="shared" ca="1" si="336"/>
        <v>82185.3</v>
      </c>
      <c r="U1666" t="str">
        <f>VLOOKUP(MID(B1666,G1666,F1666-G1666),Department!$A$1:$C$20,2,0)</f>
        <v>Accounting</v>
      </c>
      <c r="V1666" t="str">
        <f>VLOOKUP(U1666,Department!$B$1:$C$20,2,0)</f>
        <v>Finance</v>
      </c>
      <c r="W1666" t="str">
        <f>VLOOKUP(MID(B1666,FIND(":",B1666,F1666+1)+1,2),Employee!$G$1:$H$8,2,0)</f>
        <v>Canada</v>
      </c>
    </row>
    <row r="1667" spans="1:23" x14ac:dyDescent="0.35">
      <c r="A1667" t="str">
        <f t="shared" si="338"/>
        <v>EMP-ENG-R3-2018</v>
      </c>
      <c r="B1667" t="s">
        <v>1731</v>
      </c>
      <c r="C1667" t="str">
        <f t="shared" ref="C1667:C1730" si="341">MID(B1667,FIND(":",B1667)+1,FIND(",",B1667)-(FIND(":",B1667)+1))</f>
        <v>N20655</v>
      </c>
      <c r="D1667" t="str">
        <f>VLOOKUP(C1667,Employee!$A$1:$B$1803,2,0)</f>
        <v>Kathrine Frost</v>
      </c>
      <c r="E1667" t="str">
        <f>VLOOKUP(MID(B1667,FIND(":",B1667,FIND(":",B1667)+1)+1,1),Employee!$C$1:$D$1803,2)</f>
        <v>Female</v>
      </c>
      <c r="F1667">
        <f t="shared" si="339"/>
        <v>42</v>
      </c>
      <c r="G1667">
        <f t="shared" si="340"/>
        <v>40</v>
      </c>
      <c r="H1667" t="str">
        <f t="shared" ref="H1667:H1730" si="342">MID(B1667,G1667,F1667-G1667)</f>
        <v>R3</v>
      </c>
      <c r="I1667" t="str">
        <f>VLOOKUP(V1667,Guide!$B$12:$C$18,2,0)</f>
        <v>ENG</v>
      </c>
      <c r="J1667" s="12" t="str">
        <f t="shared" ref="J1667:J1730" si="343">MID(B1667,FIND(":",B1667,F1667+1)+1,2)</f>
        <v>C7</v>
      </c>
      <c r="K1667" s="12">
        <v>34577</v>
      </c>
      <c r="L1667" s="12" t="str">
        <f t="shared" ref="L1667:L1730" si="344">IF(YEAR(K1667)&gt;=2013, "Gen Alpha", IF(YEAR(K1667)&gt;=1997, "Gen Z", IF(YEAR(K1667)&gt;=1981, "Millennial", IF(YEAR(K1667)&gt;=1965, "Gen X", IF(YEAR(K1667)&gt;=1946, "Baby Boomer", "Sebelum Baby Boomer")))))</f>
        <v>Millennial</v>
      </c>
      <c r="M1667">
        <f t="shared" ref="M1667:M1730" ca="1" si="345">ROUNDDOWN(YEARFRAC(K1667,TODAY()),0)</f>
        <v>30</v>
      </c>
      <c r="N1667" s="12">
        <v>43318</v>
      </c>
      <c r="O1667" s="14">
        <f t="shared" ref="O1667:O1730" ca="1" si="346">ROUNDDOWN(YEARFRAC(N1667,TODAY()),0)</f>
        <v>6</v>
      </c>
      <c r="P1667" s="13">
        <v>78816</v>
      </c>
      <c r="Q1667" s="13" t="str">
        <f t="shared" ref="Q1667:Q1730" ca="1" si="347">_xlfn.IFS(R1667="10%","5 - 10 Year",R1667="15%","11 - 15 Year",R1667="20%","16 - 20 Year")</f>
        <v>5 - 10 Year</v>
      </c>
      <c r="R1667" s="3" t="str">
        <f t="shared" ca="1" si="337"/>
        <v>10%</v>
      </c>
      <c r="S1667" s="13">
        <f t="shared" ref="S1667:S1730" ca="1" si="348">P1667*R1667</f>
        <v>7881.6</v>
      </c>
      <c r="T1667" s="13">
        <f t="shared" ref="T1667:T1730" ca="1" si="349">P1667-S1667</f>
        <v>70934.399999999994</v>
      </c>
      <c r="U1667" t="str">
        <f>VLOOKUP(MID(B1667,G1667,F1667-G1667),Department!$A$1:$C$20,2,0)</f>
        <v>Software Quality Assurance</v>
      </c>
      <c r="V1667" t="str">
        <f>VLOOKUP(U1667,Department!$B$1:$C$20,2,0)</f>
        <v>Engineering and Data</v>
      </c>
      <c r="W1667" t="str">
        <f>VLOOKUP(MID(B1667,FIND(":",B1667,F1667+1)+1,2),Employee!$G$1:$H$8,2,0)</f>
        <v>Argentina</v>
      </c>
    </row>
    <row r="1668" spans="1:23" x14ac:dyDescent="0.35">
      <c r="A1668" t="str">
        <f t="shared" si="338"/>
        <v>EMP-PM-R14-2017</v>
      </c>
      <c r="B1668" t="s">
        <v>1732</v>
      </c>
      <c r="C1668" t="str">
        <f t="shared" si="341"/>
        <v>N19663</v>
      </c>
      <c r="D1668" t="str">
        <f>VLOOKUP(C1668,Employee!$A$1:$B$1803,2,0)</f>
        <v>Rosemary Turner</v>
      </c>
      <c r="E1668" t="str">
        <f>VLOOKUP(MID(B1668,FIND(":",B1668,FIND(":",B1668)+1)+1,1),Employee!$C$1:$D$1803,2)</f>
        <v>Female</v>
      </c>
      <c r="F1668">
        <f t="shared" si="339"/>
        <v>43</v>
      </c>
      <c r="G1668">
        <f t="shared" si="340"/>
        <v>40</v>
      </c>
      <c r="H1668" t="str">
        <f t="shared" si="342"/>
        <v>R14</v>
      </c>
      <c r="I1668" t="str">
        <f>VLOOKUP(V1668,Guide!$B$12:$C$18,2,0)</f>
        <v>PM</v>
      </c>
      <c r="J1668" s="12" t="str">
        <f t="shared" si="343"/>
        <v>C7</v>
      </c>
      <c r="K1668" s="12">
        <v>35147</v>
      </c>
      <c r="L1668" s="12" t="str">
        <f t="shared" si="344"/>
        <v>Millennial</v>
      </c>
      <c r="M1668">
        <f t="shared" ca="1" si="345"/>
        <v>28</v>
      </c>
      <c r="N1668" s="12">
        <v>43090</v>
      </c>
      <c r="O1668" s="14">
        <f t="shared" ca="1" si="346"/>
        <v>7</v>
      </c>
      <c r="P1668" s="13">
        <v>89696</v>
      </c>
      <c r="Q1668" s="13" t="str">
        <f t="shared" ca="1" si="347"/>
        <v>5 - 10 Year</v>
      </c>
      <c r="R1668" s="3" t="str">
        <f t="shared" ref="R1668:R1731" ca="1" si="350">_xlfn.IFS(AND(O1668&gt;=5,O1668&lt;=10),"10%",AND(O1668&gt;=11,O1668&lt;=15),"15%",AND(O1668&gt;=16,O1668&lt;=20),"20%")</f>
        <v>10%</v>
      </c>
      <c r="S1668" s="13">
        <f t="shared" ca="1" si="348"/>
        <v>8969.6</v>
      </c>
      <c r="T1668" s="13">
        <f t="shared" ca="1" si="349"/>
        <v>80726.399999999994</v>
      </c>
      <c r="U1668" t="str">
        <f>VLOOKUP(MID(B1668,G1668,F1668-G1668),Department!$A$1:$C$20,2,0)</f>
        <v>SEO Specialist</v>
      </c>
      <c r="V1668" t="str">
        <f>VLOOKUP(U1668,Department!$B$1:$C$20,2,0)</f>
        <v>Product Management</v>
      </c>
      <c r="W1668" t="str">
        <f>VLOOKUP(MID(B1668,FIND(":",B1668,F1668+1)+1,2),Employee!$G$1:$H$8,2,0)</f>
        <v>Argentina</v>
      </c>
    </row>
    <row r="1669" spans="1:23" x14ac:dyDescent="0.35">
      <c r="A1669" t="str">
        <f t="shared" si="338"/>
        <v>EMP-PM-R6-2019</v>
      </c>
      <c r="B1669" t="s">
        <v>1733</v>
      </c>
      <c r="C1669" t="str">
        <f t="shared" si="341"/>
        <v>N22450</v>
      </c>
      <c r="D1669" t="str">
        <f>VLOOKUP(C1669,Employee!$A$1:$B$1803,2,0)</f>
        <v>Lilian Garrison</v>
      </c>
      <c r="E1669" t="str">
        <f>VLOOKUP(MID(B1669,FIND(":",B1669,FIND(":",B1669)+1)+1,1),Employee!$C$1:$D$1803,2)</f>
        <v>Female</v>
      </c>
      <c r="F1669">
        <f t="shared" si="339"/>
        <v>42</v>
      </c>
      <c r="G1669">
        <f t="shared" si="340"/>
        <v>40</v>
      </c>
      <c r="H1669" t="str">
        <f t="shared" si="342"/>
        <v>R6</v>
      </c>
      <c r="I1669" t="str">
        <f>VLOOKUP(V1669,Guide!$B$12:$C$18,2,0)</f>
        <v>PM</v>
      </c>
      <c r="J1669" s="12" t="str">
        <f t="shared" si="343"/>
        <v>C5</v>
      </c>
      <c r="K1669" s="12">
        <v>28824</v>
      </c>
      <c r="L1669" s="12" t="str">
        <f t="shared" si="344"/>
        <v>Gen X</v>
      </c>
      <c r="M1669">
        <f t="shared" ca="1" si="345"/>
        <v>46</v>
      </c>
      <c r="N1669" s="12">
        <v>43717</v>
      </c>
      <c r="O1669" s="14">
        <f t="shared" ca="1" si="346"/>
        <v>5</v>
      </c>
      <c r="P1669" s="13">
        <v>136725</v>
      </c>
      <c r="Q1669" s="13" t="str">
        <f t="shared" ca="1" si="347"/>
        <v>5 - 10 Year</v>
      </c>
      <c r="R1669" s="3" t="str">
        <f t="shared" ca="1" si="350"/>
        <v>10%</v>
      </c>
      <c r="S1669" s="13">
        <f t="shared" ca="1" si="348"/>
        <v>13672.5</v>
      </c>
      <c r="T1669" s="13">
        <f t="shared" ca="1" si="349"/>
        <v>123052.5</v>
      </c>
      <c r="U1669" t="str">
        <f>VLOOKUP(MID(B1669,G1669,F1669-G1669),Department!$A$1:$C$20,2,0)</f>
        <v>UI/UX</v>
      </c>
      <c r="V1669" t="str">
        <f>VLOOKUP(U1669,Department!$B$1:$C$20,2,0)</f>
        <v>Product Management</v>
      </c>
      <c r="W1669" t="str">
        <f>VLOOKUP(MID(B1669,FIND(":",B1669,F1669+1)+1,2),Employee!$G$1:$H$8,2,0)</f>
        <v>Germany</v>
      </c>
    </row>
    <row r="1670" spans="1:23" x14ac:dyDescent="0.35">
      <c r="A1670" t="str">
        <f t="shared" si="338"/>
        <v>EMP-OPR-R11-2019</v>
      </c>
      <c r="B1670" t="s">
        <v>1734</v>
      </c>
      <c r="C1670" t="str">
        <f t="shared" si="341"/>
        <v>N21768</v>
      </c>
      <c r="D1670" t="str">
        <f>VLOOKUP(C1670,Employee!$A$1:$B$1803,2,0)</f>
        <v>Leta Burnett</v>
      </c>
      <c r="E1670" t="str">
        <f>VLOOKUP(MID(B1670,FIND(":",B1670,FIND(":",B1670)+1)+1,1),Employee!$C$1:$D$1803,2)</f>
        <v>Female</v>
      </c>
      <c r="F1670">
        <f t="shared" si="339"/>
        <v>43</v>
      </c>
      <c r="G1670">
        <f t="shared" si="340"/>
        <v>40</v>
      </c>
      <c r="H1670" t="str">
        <f t="shared" si="342"/>
        <v>R11</v>
      </c>
      <c r="I1670" t="str">
        <f>VLOOKUP(V1670,Guide!$B$12:$C$18,2,0)</f>
        <v>OPR</v>
      </c>
      <c r="J1670" s="12" t="str">
        <f t="shared" si="343"/>
        <v>C3</v>
      </c>
      <c r="K1670" s="12">
        <v>34823</v>
      </c>
      <c r="L1670" s="12" t="str">
        <f t="shared" si="344"/>
        <v>Millennial</v>
      </c>
      <c r="M1670">
        <f t="shared" ca="1" si="345"/>
        <v>29</v>
      </c>
      <c r="N1670" s="12">
        <v>43584</v>
      </c>
      <c r="O1670" s="14">
        <f t="shared" ca="1" si="346"/>
        <v>5</v>
      </c>
      <c r="P1670" s="13">
        <v>84566</v>
      </c>
      <c r="Q1670" s="13" t="str">
        <f t="shared" ca="1" si="347"/>
        <v>5 - 10 Year</v>
      </c>
      <c r="R1670" s="3" t="str">
        <f t="shared" ca="1" si="350"/>
        <v>10%</v>
      </c>
      <c r="S1670" s="13">
        <f t="shared" ca="1" si="348"/>
        <v>8456.6</v>
      </c>
      <c r="T1670" s="13">
        <f t="shared" ca="1" si="349"/>
        <v>76109.399999999994</v>
      </c>
      <c r="U1670" t="str">
        <f>VLOOKUP(MID(B1670,G1670,F1670-G1670),Department!$A$1:$C$20,2,0)</f>
        <v>Technical Support</v>
      </c>
      <c r="V1670" t="str">
        <f>VLOOKUP(U1670,Department!$B$1:$C$20,2,0)</f>
        <v>Operation</v>
      </c>
      <c r="W1670" t="str">
        <f>VLOOKUP(MID(B1670,FIND(":",B1670,F1670+1)+1,2),Employee!$G$1:$H$8,2,0)</f>
        <v>United Kingdom</v>
      </c>
    </row>
    <row r="1671" spans="1:23" x14ac:dyDescent="0.35">
      <c r="A1671" t="str">
        <f t="shared" si="338"/>
        <v>EMP-PM-R6-2019</v>
      </c>
      <c r="B1671" t="s">
        <v>1735</v>
      </c>
      <c r="C1671" t="str">
        <f t="shared" si="341"/>
        <v>N21719</v>
      </c>
      <c r="D1671" t="str">
        <f>VLOOKUP(C1671,Employee!$A$1:$B$1803,2,0)</f>
        <v>Damon Harper</v>
      </c>
      <c r="E1671" t="str">
        <f>VLOOKUP(MID(B1671,FIND(":",B1671,FIND(":",B1671)+1)+1,1),Employee!$C$1:$D$1803,2)</f>
        <v>Male</v>
      </c>
      <c r="F1671">
        <f t="shared" si="339"/>
        <v>42</v>
      </c>
      <c r="G1671">
        <f t="shared" si="340"/>
        <v>40</v>
      </c>
      <c r="H1671" t="str">
        <f t="shared" si="342"/>
        <v>R6</v>
      </c>
      <c r="I1671" t="str">
        <f>VLOOKUP(V1671,Guide!$B$12:$C$18,2,0)</f>
        <v>PM</v>
      </c>
      <c r="J1671" s="12" t="str">
        <f t="shared" si="343"/>
        <v>C1</v>
      </c>
      <c r="K1671" s="12">
        <v>33971</v>
      </c>
      <c r="L1671" s="12" t="str">
        <f t="shared" si="344"/>
        <v>Millennial</v>
      </c>
      <c r="M1671">
        <f t="shared" ca="1" si="345"/>
        <v>32</v>
      </c>
      <c r="N1671" s="12">
        <v>43577</v>
      </c>
      <c r="O1671" s="14">
        <f t="shared" ca="1" si="346"/>
        <v>5</v>
      </c>
      <c r="P1671" s="13">
        <v>131914</v>
      </c>
      <c r="Q1671" s="13" t="str">
        <f t="shared" ca="1" si="347"/>
        <v>5 - 10 Year</v>
      </c>
      <c r="R1671" s="3" t="str">
        <f t="shared" ca="1" si="350"/>
        <v>10%</v>
      </c>
      <c r="S1671" s="13">
        <f t="shared" ca="1" si="348"/>
        <v>13191.400000000001</v>
      </c>
      <c r="T1671" s="13">
        <f t="shared" ca="1" si="349"/>
        <v>118722.6</v>
      </c>
      <c r="U1671" t="str">
        <f>VLOOKUP(MID(B1671,G1671,F1671-G1671),Department!$A$1:$C$20,2,0)</f>
        <v>UI/UX</v>
      </c>
      <c r="V1671" t="str">
        <f>VLOOKUP(U1671,Department!$B$1:$C$20,2,0)</f>
        <v>Product Management</v>
      </c>
      <c r="W1671" t="str">
        <f>VLOOKUP(MID(B1671,FIND(":",B1671,F1671+1)+1,2),Employee!$G$1:$H$8,2,0)</f>
        <v>United States Of America</v>
      </c>
    </row>
    <row r="1672" spans="1:23" x14ac:dyDescent="0.35">
      <c r="A1672" t="str">
        <f t="shared" si="338"/>
        <v>EMP-ENG-R13-2018</v>
      </c>
      <c r="B1672" t="s">
        <v>1736</v>
      </c>
      <c r="C1672" t="str">
        <f t="shared" si="341"/>
        <v>N19888</v>
      </c>
      <c r="D1672" t="str">
        <f>VLOOKUP(C1672,Employee!$A$1:$B$1803,2,0)</f>
        <v>Ellis Cook</v>
      </c>
      <c r="E1672" t="str">
        <f>VLOOKUP(MID(B1672,FIND(":",B1672,FIND(":",B1672)+1)+1,1),Employee!$C$1:$D$1803,2)</f>
        <v>Male</v>
      </c>
      <c r="F1672">
        <f t="shared" si="339"/>
        <v>43</v>
      </c>
      <c r="G1672">
        <f t="shared" si="340"/>
        <v>40</v>
      </c>
      <c r="H1672" t="str">
        <f t="shared" si="342"/>
        <v>R13</v>
      </c>
      <c r="I1672" t="str">
        <f>VLOOKUP(V1672,Guide!$B$12:$C$18,2,0)</f>
        <v>ENG</v>
      </c>
      <c r="J1672" s="12" t="str">
        <f t="shared" si="343"/>
        <v>C2</v>
      </c>
      <c r="K1672" s="12">
        <v>34617</v>
      </c>
      <c r="L1672" s="12" t="str">
        <f t="shared" si="344"/>
        <v>Millennial</v>
      </c>
      <c r="M1672">
        <f t="shared" ca="1" si="345"/>
        <v>30</v>
      </c>
      <c r="N1672" s="12">
        <v>43150</v>
      </c>
      <c r="O1672" s="14">
        <f t="shared" ca="1" si="346"/>
        <v>7</v>
      </c>
      <c r="P1672" s="13">
        <v>90468</v>
      </c>
      <c r="Q1672" s="13" t="str">
        <f t="shared" ca="1" si="347"/>
        <v>5 - 10 Year</v>
      </c>
      <c r="R1672" s="3" t="str">
        <f t="shared" ca="1" si="350"/>
        <v>10%</v>
      </c>
      <c r="S1672" s="13">
        <f t="shared" ca="1" si="348"/>
        <v>9046.8000000000011</v>
      </c>
      <c r="T1672" s="13">
        <f t="shared" ca="1" si="349"/>
        <v>81421.2</v>
      </c>
      <c r="U1672" t="str">
        <f>VLOOKUP(MID(B1672,G1672,F1672-G1672),Department!$A$1:$C$20,2,0)</f>
        <v>Data Engineer</v>
      </c>
      <c r="V1672" t="str">
        <f>VLOOKUP(U1672,Department!$B$1:$C$20,2,0)</f>
        <v>Engineering and Data</v>
      </c>
      <c r="W1672" t="str">
        <f>VLOOKUP(MID(B1672,FIND(":",B1672,F1672+1)+1,2),Employee!$G$1:$H$8,2,0)</f>
        <v>Canada</v>
      </c>
    </row>
    <row r="1673" spans="1:23" x14ac:dyDescent="0.35">
      <c r="A1673" t="str">
        <f t="shared" si="338"/>
        <v>EMP-OPR-R11-2019</v>
      </c>
      <c r="B1673" t="s">
        <v>1737</v>
      </c>
      <c r="C1673" t="str">
        <f t="shared" si="341"/>
        <v>N20024</v>
      </c>
      <c r="D1673" t="str">
        <f>VLOOKUP(C1673,Employee!$A$1:$B$1803,2,0)</f>
        <v>Sean Snyder</v>
      </c>
      <c r="E1673" t="str">
        <f>VLOOKUP(MID(B1673,FIND(":",B1673,FIND(":",B1673)+1)+1,1),Employee!$C$1:$D$1803,2)</f>
        <v>Male</v>
      </c>
      <c r="F1673">
        <f t="shared" si="339"/>
        <v>43</v>
      </c>
      <c r="G1673">
        <f t="shared" si="340"/>
        <v>40</v>
      </c>
      <c r="H1673" t="str">
        <f t="shared" si="342"/>
        <v>R11</v>
      </c>
      <c r="I1673" t="str">
        <f>VLOOKUP(V1673,Guide!$B$12:$C$18,2,0)</f>
        <v>OPR</v>
      </c>
      <c r="J1673" s="12" t="str">
        <f t="shared" si="343"/>
        <v>C4</v>
      </c>
      <c r="K1673" s="12">
        <v>34424</v>
      </c>
      <c r="L1673" s="12" t="str">
        <f t="shared" si="344"/>
        <v>Millennial</v>
      </c>
      <c r="M1673">
        <f t="shared" ca="1" si="345"/>
        <v>30</v>
      </c>
      <c r="N1673" s="12">
        <v>43647</v>
      </c>
      <c r="O1673" s="14">
        <f t="shared" ca="1" si="346"/>
        <v>5</v>
      </c>
      <c r="P1673" s="13">
        <v>112259</v>
      </c>
      <c r="Q1673" s="13" t="str">
        <f t="shared" ca="1" si="347"/>
        <v>5 - 10 Year</v>
      </c>
      <c r="R1673" s="3" t="str">
        <f t="shared" ca="1" si="350"/>
        <v>10%</v>
      </c>
      <c r="S1673" s="13">
        <f t="shared" ca="1" si="348"/>
        <v>11225.900000000001</v>
      </c>
      <c r="T1673" s="13">
        <f t="shared" ca="1" si="349"/>
        <v>101033.1</v>
      </c>
      <c r="U1673" t="str">
        <f>VLOOKUP(MID(B1673,G1673,F1673-G1673),Department!$A$1:$C$20,2,0)</f>
        <v>Technical Support</v>
      </c>
      <c r="V1673" t="str">
        <f>VLOOKUP(U1673,Department!$B$1:$C$20,2,0)</f>
        <v>Operation</v>
      </c>
      <c r="W1673" t="str">
        <f>VLOOKUP(MID(B1673,FIND(":",B1673,F1673+1)+1,2),Employee!$G$1:$H$8,2,0)</f>
        <v>Australia</v>
      </c>
    </row>
    <row r="1674" spans="1:23" x14ac:dyDescent="0.35">
      <c r="A1674" t="str">
        <f t="shared" si="338"/>
        <v>EMP-OPR-R16-2019</v>
      </c>
      <c r="B1674" t="s">
        <v>1738</v>
      </c>
      <c r="C1674" t="str">
        <f t="shared" si="341"/>
        <v>N18087</v>
      </c>
      <c r="D1674" t="str">
        <f>VLOOKUP(C1674,Employee!$A$1:$B$1803,2,0)</f>
        <v>Keneth Frost</v>
      </c>
      <c r="E1674" t="str">
        <f>VLOOKUP(MID(B1674,FIND(":",B1674,FIND(":",B1674)+1)+1,1),Employee!$C$1:$D$1803,2)</f>
        <v>Male</v>
      </c>
      <c r="F1674">
        <f t="shared" si="339"/>
        <v>43</v>
      </c>
      <c r="G1674">
        <f t="shared" si="340"/>
        <v>40</v>
      </c>
      <c r="H1674" t="str">
        <f t="shared" si="342"/>
        <v>R16</v>
      </c>
      <c r="I1674" t="str">
        <f>VLOOKUP(V1674,Guide!$B$12:$C$18,2,0)</f>
        <v>OPR</v>
      </c>
      <c r="J1674" s="12" t="str">
        <f t="shared" si="343"/>
        <v>C5</v>
      </c>
      <c r="K1674" s="12">
        <v>35602</v>
      </c>
      <c r="L1674" s="12" t="str">
        <f t="shared" si="344"/>
        <v>Gen Z</v>
      </c>
      <c r="M1674">
        <f t="shared" ca="1" si="345"/>
        <v>27</v>
      </c>
      <c r="N1674" s="12">
        <v>43559</v>
      </c>
      <c r="O1674" s="14">
        <f t="shared" ca="1" si="346"/>
        <v>5</v>
      </c>
      <c r="P1674" s="13">
        <v>104655</v>
      </c>
      <c r="Q1674" s="13" t="str">
        <f t="shared" ca="1" si="347"/>
        <v>5 - 10 Year</v>
      </c>
      <c r="R1674" s="3" t="str">
        <f t="shared" ca="1" si="350"/>
        <v>10%</v>
      </c>
      <c r="S1674" s="13">
        <f t="shared" ca="1" si="348"/>
        <v>10465.5</v>
      </c>
      <c r="T1674" s="13">
        <f t="shared" ca="1" si="349"/>
        <v>94189.5</v>
      </c>
      <c r="U1674" t="str">
        <f>VLOOKUP(MID(B1674,G1674,F1674-G1674),Department!$A$1:$C$20,2,0)</f>
        <v>IT Support</v>
      </c>
      <c r="V1674" t="str">
        <f>VLOOKUP(U1674,Department!$B$1:$C$20,2,0)</f>
        <v>Operation</v>
      </c>
      <c r="W1674" t="str">
        <f>VLOOKUP(MID(B1674,FIND(":",B1674,F1674+1)+1,2),Employee!$G$1:$H$8,2,0)</f>
        <v>Germany</v>
      </c>
    </row>
    <row r="1675" spans="1:23" x14ac:dyDescent="0.35">
      <c r="A1675" t="str">
        <f t="shared" si="338"/>
        <v>EMP-ENG-R12-2019</v>
      </c>
      <c r="B1675" t="s">
        <v>1739</v>
      </c>
      <c r="C1675" t="str">
        <f t="shared" si="341"/>
        <v>N18094</v>
      </c>
      <c r="D1675" t="str">
        <f>VLOOKUP(C1675,Employee!$A$1:$B$1803,2,0)</f>
        <v>Avery Chan</v>
      </c>
      <c r="E1675" t="str">
        <f>VLOOKUP(MID(B1675,FIND(":",B1675,FIND(":",B1675)+1)+1,1),Employee!$C$1:$D$1803,2)</f>
        <v>Male</v>
      </c>
      <c r="F1675">
        <f t="shared" si="339"/>
        <v>43</v>
      </c>
      <c r="G1675">
        <f t="shared" si="340"/>
        <v>40</v>
      </c>
      <c r="H1675" t="str">
        <f t="shared" si="342"/>
        <v>R12</v>
      </c>
      <c r="I1675" t="str">
        <f>VLOOKUP(V1675,Guide!$B$12:$C$18,2,0)</f>
        <v>ENG</v>
      </c>
      <c r="J1675" s="12" t="str">
        <f t="shared" si="343"/>
        <v>C5</v>
      </c>
      <c r="K1675" s="12">
        <v>35641</v>
      </c>
      <c r="L1675" s="12" t="str">
        <f t="shared" si="344"/>
        <v>Gen Z</v>
      </c>
      <c r="M1675">
        <f t="shared" ca="1" si="345"/>
        <v>27</v>
      </c>
      <c r="N1675" s="12">
        <v>43587</v>
      </c>
      <c r="O1675" s="14">
        <f t="shared" ca="1" si="346"/>
        <v>5</v>
      </c>
      <c r="P1675" s="13">
        <v>76367</v>
      </c>
      <c r="Q1675" s="13" t="str">
        <f t="shared" ca="1" si="347"/>
        <v>5 - 10 Year</v>
      </c>
      <c r="R1675" s="3" t="str">
        <f t="shared" ca="1" si="350"/>
        <v>10%</v>
      </c>
      <c r="S1675" s="13">
        <f t="shared" ca="1" si="348"/>
        <v>7636.7000000000007</v>
      </c>
      <c r="T1675" s="13">
        <f t="shared" ca="1" si="349"/>
        <v>68730.3</v>
      </c>
      <c r="U1675" t="str">
        <f>VLOOKUP(MID(B1675,G1675,F1675-G1675),Department!$A$1:$C$20,2,0)</f>
        <v>Data Analyst</v>
      </c>
      <c r="V1675" t="str">
        <f>VLOOKUP(U1675,Department!$B$1:$C$20,2,0)</f>
        <v>Engineering and Data</v>
      </c>
      <c r="W1675" t="str">
        <f>VLOOKUP(MID(B1675,FIND(":",B1675,F1675+1)+1,2),Employee!$G$1:$H$8,2,0)</f>
        <v>Germany</v>
      </c>
    </row>
    <row r="1676" spans="1:23" x14ac:dyDescent="0.35">
      <c r="A1676" t="str">
        <f t="shared" si="338"/>
        <v>EMP-OPR-R8-2018</v>
      </c>
      <c r="B1676" t="s">
        <v>1740</v>
      </c>
      <c r="C1676" t="str">
        <f t="shared" si="341"/>
        <v>N20149</v>
      </c>
      <c r="D1676" t="str">
        <f>VLOOKUP(C1676,Employee!$A$1:$B$1803,2,0)</f>
        <v>Josue Buchanan</v>
      </c>
      <c r="E1676" t="str">
        <f>VLOOKUP(MID(B1676,FIND(":",B1676,FIND(":",B1676)+1)+1,1),Employee!$C$1:$D$1803,2)</f>
        <v>Male</v>
      </c>
      <c r="F1676">
        <f t="shared" si="339"/>
        <v>42</v>
      </c>
      <c r="G1676">
        <f t="shared" si="340"/>
        <v>40</v>
      </c>
      <c r="H1676" t="str">
        <f t="shared" si="342"/>
        <v>R8</v>
      </c>
      <c r="I1676" t="str">
        <f>VLOOKUP(V1676,Guide!$B$12:$C$18,2,0)</f>
        <v>OPR</v>
      </c>
      <c r="J1676" s="12" t="str">
        <f t="shared" si="343"/>
        <v>C5</v>
      </c>
      <c r="K1676" s="12">
        <v>34356</v>
      </c>
      <c r="L1676" s="12" t="str">
        <f t="shared" si="344"/>
        <v>Millennial</v>
      </c>
      <c r="M1676">
        <f t="shared" ca="1" si="345"/>
        <v>31</v>
      </c>
      <c r="N1676" s="12">
        <v>43223</v>
      </c>
      <c r="O1676" s="14">
        <f t="shared" ca="1" si="346"/>
        <v>6</v>
      </c>
      <c r="P1676" s="13">
        <v>76165</v>
      </c>
      <c r="Q1676" s="13" t="str">
        <f t="shared" ca="1" si="347"/>
        <v>5 - 10 Year</v>
      </c>
      <c r="R1676" s="3" t="str">
        <f t="shared" ca="1" si="350"/>
        <v>10%</v>
      </c>
      <c r="S1676" s="13">
        <f t="shared" ca="1" si="348"/>
        <v>7616.5</v>
      </c>
      <c r="T1676" s="13">
        <f t="shared" ca="1" si="349"/>
        <v>68548.5</v>
      </c>
      <c r="U1676" t="str">
        <f>VLOOKUP(MID(B1676,G1676,F1676-G1676),Department!$A$1:$C$20,2,0)</f>
        <v>DevOps Engineer</v>
      </c>
      <c r="V1676" t="str">
        <f>VLOOKUP(U1676,Department!$B$1:$C$20,2,0)</f>
        <v>Operation</v>
      </c>
      <c r="W1676" t="str">
        <f>VLOOKUP(MID(B1676,FIND(":",B1676,F1676+1)+1,2),Employee!$G$1:$H$8,2,0)</f>
        <v>Germany</v>
      </c>
    </row>
    <row r="1677" spans="1:23" x14ac:dyDescent="0.35">
      <c r="A1677" t="str">
        <f t="shared" si="338"/>
        <v>EMP-OPR-R11-2019</v>
      </c>
      <c r="B1677" t="s">
        <v>1741</v>
      </c>
      <c r="C1677" t="str">
        <f t="shared" si="341"/>
        <v>N22095</v>
      </c>
      <c r="D1677" t="str">
        <f>VLOOKUP(C1677,Employee!$A$1:$B$1803,2,0)</f>
        <v>Olen Ortiz</v>
      </c>
      <c r="E1677" t="str">
        <f>VLOOKUP(MID(B1677,FIND(":",B1677,FIND(":",B1677)+1)+1,1),Employee!$C$1:$D$1803,2)</f>
        <v>Male</v>
      </c>
      <c r="F1677">
        <f t="shared" si="339"/>
        <v>43</v>
      </c>
      <c r="G1677">
        <f t="shared" si="340"/>
        <v>40</v>
      </c>
      <c r="H1677" t="str">
        <f t="shared" si="342"/>
        <v>R11</v>
      </c>
      <c r="I1677" t="str">
        <f>VLOOKUP(V1677,Guide!$B$12:$C$18,2,0)</f>
        <v>OPR</v>
      </c>
      <c r="J1677" s="12" t="str">
        <f t="shared" si="343"/>
        <v>C5</v>
      </c>
      <c r="K1677" s="12">
        <v>34049</v>
      </c>
      <c r="L1677" s="12" t="str">
        <f t="shared" si="344"/>
        <v>Millennial</v>
      </c>
      <c r="M1677">
        <f t="shared" ca="1" si="345"/>
        <v>31</v>
      </c>
      <c r="N1677" s="12">
        <v>43643</v>
      </c>
      <c r="O1677" s="14">
        <f t="shared" ca="1" si="346"/>
        <v>5</v>
      </c>
      <c r="P1677" s="13">
        <v>106778</v>
      </c>
      <c r="Q1677" s="13" t="str">
        <f t="shared" ca="1" si="347"/>
        <v>5 - 10 Year</v>
      </c>
      <c r="R1677" s="3" t="str">
        <f t="shared" ca="1" si="350"/>
        <v>10%</v>
      </c>
      <c r="S1677" s="13">
        <f t="shared" ca="1" si="348"/>
        <v>10677.800000000001</v>
      </c>
      <c r="T1677" s="13">
        <f t="shared" ca="1" si="349"/>
        <v>96100.2</v>
      </c>
      <c r="U1677" t="str">
        <f>VLOOKUP(MID(B1677,G1677,F1677-G1677),Department!$A$1:$C$20,2,0)</f>
        <v>Technical Support</v>
      </c>
      <c r="V1677" t="str">
        <f>VLOOKUP(U1677,Department!$B$1:$C$20,2,0)</f>
        <v>Operation</v>
      </c>
      <c r="W1677" t="str">
        <f>VLOOKUP(MID(B1677,FIND(":",B1677,F1677+1)+1,2),Employee!$G$1:$H$8,2,0)</f>
        <v>Germany</v>
      </c>
    </row>
    <row r="1678" spans="1:23" x14ac:dyDescent="0.35">
      <c r="A1678" t="str">
        <f t="shared" si="338"/>
        <v>EMP-OPR-R11-2019</v>
      </c>
      <c r="B1678" t="s">
        <v>1742</v>
      </c>
      <c r="C1678" t="str">
        <f t="shared" si="341"/>
        <v>N20379</v>
      </c>
      <c r="D1678" t="str">
        <f>VLOOKUP(C1678,Employee!$A$1:$B$1803,2,0)</f>
        <v>Vickie Sweeney</v>
      </c>
      <c r="E1678" t="str">
        <f>VLOOKUP(MID(B1678,FIND(":",B1678,FIND(":",B1678)+1)+1,1),Employee!$C$1:$D$1803,2)</f>
        <v>Female</v>
      </c>
      <c r="F1678">
        <f t="shared" si="339"/>
        <v>43</v>
      </c>
      <c r="G1678">
        <f t="shared" si="340"/>
        <v>40</v>
      </c>
      <c r="H1678" t="str">
        <f t="shared" si="342"/>
        <v>R11</v>
      </c>
      <c r="I1678" t="str">
        <f>VLOOKUP(V1678,Guide!$B$12:$C$18,2,0)</f>
        <v>OPR</v>
      </c>
      <c r="J1678" s="12" t="str">
        <f t="shared" si="343"/>
        <v>C1</v>
      </c>
      <c r="K1678" s="12">
        <v>34845</v>
      </c>
      <c r="L1678" s="12" t="str">
        <f t="shared" si="344"/>
        <v>Millennial</v>
      </c>
      <c r="M1678">
        <f t="shared" ca="1" si="345"/>
        <v>29</v>
      </c>
      <c r="N1678" s="12">
        <v>43500</v>
      </c>
      <c r="O1678" s="14">
        <f t="shared" ca="1" si="346"/>
        <v>6</v>
      </c>
      <c r="P1678" s="13">
        <v>57287</v>
      </c>
      <c r="Q1678" s="13" t="str">
        <f t="shared" ca="1" si="347"/>
        <v>5 - 10 Year</v>
      </c>
      <c r="R1678" s="3" t="str">
        <f t="shared" ca="1" si="350"/>
        <v>10%</v>
      </c>
      <c r="S1678" s="13">
        <f t="shared" ca="1" si="348"/>
        <v>5728.7000000000007</v>
      </c>
      <c r="T1678" s="13">
        <f t="shared" ca="1" si="349"/>
        <v>51558.3</v>
      </c>
      <c r="U1678" t="str">
        <f>VLOOKUP(MID(B1678,G1678,F1678-G1678),Department!$A$1:$C$20,2,0)</f>
        <v>Technical Support</v>
      </c>
      <c r="V1678" t="str">
        <f>VLOOKUP(U1678,Department!$B$1:$C$20,2,0)</f>
        <v>Operation</v>
      </c>
      <c r="W1678" t="str">
        <f>VLOOKUP(MID(B1678,FIND(":",B1678,F1678+1)+1,2),Employee!$G$1:$H$8,2,0)</f>
        <v>United States Of America</v>
      </c>
    </row>
    <row r="1679" spans="1:23" x14ac:dyDescent="0.35">
      <c r="A1679" t="str">
        <f t="shared" si="338"/>
        <v>EMP-SM-R9-2018</v>
      </c>
      <c r="B1679" t="s">
        <v>1743</v>
      </c>
      <c r="C1679" t="str">
        <f t="shared" si="341"/>
        <v>N20320</v>
      </c>
      <c r="D1679" t="str">
        <f>VLOOKUP(C1679,Employee!$A$1:$B$1803,2,0)</f>
        <v>Armand Meadows</v>
      </c>
      <c r="E1679" t="str">
        <f>VLOOKUP(MID(B1679,FIND(":",B1679,FIND(":",B1679)+1)+1,1),Employee!$C$1:$D$1803,2)</f>
        <v>Male</v>
      </c>
      <c r="F1679">
        <f t="shared" si="339"/>
        <v>42</v>
      </c>
      <c r="G1679">
        <f t="shared" si="340"/>
        <v>40</v>
      </c>
      <c r="H1679" t="str">
        <f t="shared" si="342"/>
        <v>R9</v>
      </c>
      <c r="I1679" t="str">
        <f>VLOOKUP(V1679,Guide!$B$12:$C$18,2,0)</f>
        <v>SM</v>
      </c>
      <c r="J1679" s="12" t="str">
        <f t="shared" si="343"/>
        <v>C2</v>
      </c>
      <c r="K1679" s="12">
        <v>33256</v>
      </c>
      <c r="L1679" s="12" t="str">
        <f t="shared" si="344"/>
        <v>Millennial</v>
      </c>
      <c r="M1679">
        <f t="shared" ca="1" si="345"/>
        <v>34</v>
      </c>
      <c r="N1679" s="12">
        <v>43251</v>
      </c>
      <c r="O1679" s="14">
        <f t="shared" ca="1" si="346"/>
        <v>6</v>
      </c>
      <c r="P1679" s="13">
        <v>69862</v>
      </c>
      <c r="Q1679" s="13" t="str">
        <f t="shared" ca="1" si="347"/>
        <v>5 - 10 Year</v>
      </c>
      <c r="R1679" s="3" t="str">
        <f t="shared" ca="1" si="350"/>
        <v>10%</v>
      </c>
      <c r="S1679" s="13">
        <f t="shared" ca="1" si="348"/>
        <v>6986.2000000000007</v>
      </c>
      <c r="T1679" s="13">
        <f t="shared" ca="1" si="349"/>
        <v>62875.8</v>
      </c>
      <c r="U1679" t="str">
        <f>VLOOKUP(MID(B1679,G1679,F1679-G1679),Department!$A$1:$C$20,2,0)</f>
        <v xml:space="preserve">Presales </v>
      </c>
      <c r="V1679" t="str">
        <f>VLOOKUP(U1679,Department!$B$1:$C$20,2,0)</f>
        <v>Sales and Marketing</v>
      </c>
      <c r="W1679" t="str">
        <f>VLOOKUP(MID(B1679,FIND(":",B1679,F1679+1)+1,2),Employee!$G$1:$H$8,2,0)</f>
        <v>Canada</v>
      </c>
    </row>
    <row r="1680" spans="1:23" x14ac:dyDescent="0.35">
      <c r="A1680" t="str">
        <f t="shared" si="338"/>
        <v>EMP-ENG-R3-2018</v>
      </c>
      <c r="B1680" t="s">
        <v>1744</v>
      </c>
      <c r="C1680" t="str">
        <f t="shared" si="341"/>
        <v>N11668</v>
      </c>
      <c r="D1680" t="str">
        <f>VLOOKUP(C1680,Employee!$A$1:$B$1803,2,0)</f>
        <v>Myra Hill</v>
      </c>
      <c r="E1680" t="str">
        <f>VLOOKUP(MID(B1680,FIND(":",B1680,FIND(":",B1680)+1)+1,1),Employee!$C$1:$D$1803,2)</f>
        <v>Female</v>
      </c>
      <c r="F1680">
        <f t="shared" si="339"/>
        <v>42</v>
      </c>
      <c r="G1680">
        <f t="shared" si="340"/>
        <v>40</v>
      </c>
      <c r="H1680" t="str">
        <f t="shared" si="342"/>
        <v>R3</v>
      </c>
      <c r="I1680" t="str">
        <f>VLOOKUP(V1680,Guide!$B$12:$C$18,2,0)</f>
        <v>ENG</v>
      </c>
      <c r="J1680" s="12" t="str">
        <f t="shared" si="343"/>
        <v>C5</v>
      </c>
      <c r="K1680" s="12">
        <v>30512</v>
      </c>
      <c r="L1680" s="12" t="str">
        <f t="shared" si="344"/>
        <v>Millennial</v>
      </c>
      <c r="M1680">
        <f t="shared" ca="1" si="345"/>
        <v>41</v>
      </c>
      <c r="N1680" s="12">
        <v>43262</v>
      </c>
      <c r="O1680" s="14">
        <f t="shared" ca="1" si="346"/>
        <v>6</v>
      </c>
      <c r="P1680" s="13">
        <v>260309</v>
      </c>
      <c r="Q1680" s="13" t="str">
        <f t="shared" ca="1" si="347"/>
        <v>5 - 10 Year</v>
      </c>
      <c r="R1680" s="3" t="str">
        <f t="shared" ca="1" si="350"/>
        <v>10%</v>
      </c>
      <c r="S1680" s="13">
        <f t="shared" ca="1" si="348"/>
        <v>26030.9</v>
      </c>
      <c r="T1680" s="13">
        <f t="shared" ca="1" si="349"/>
        <v>234278.1</v>
      </c>
      <c r="U1680" t="str">
        <f>VLOOKUP(MID(B1680,G1680,F1680-G1680),Department!$A$1:$C$20,2,0)</f>
        <v>Software Quality Assurance</v>
      </c>
      <c r="V1680" t="str">
        <f>VLOOKUP(U1680,Department!$B$1:$C$20,2,0)</f>
        <v>Engineering and Data</v>
      </c>
      <c r="W1680" t="str">
        <f>VLOOKUP(MID(B1680,FIND(":",B1680,F1680+1)+1,2),Employee!$G$1:$H$8,2,0)</f>
        <v>Germany</v>
      </c>
    </row>
    <row r="1681" spans="1:23" x14ac:dyDescent="0.35">
      <c r="A1681" t="str">
        <f t="shared" si="338"/>
        <v>EMP-ENG-R13-2019</v>
      </c>
      <c r="B1681" t="s">
        <v>1745</v>
      </c>
      <c r="C1681" t="str">
        <f t="shared" si="341"/>
        <v>N22548</v>
      </c>
      <c r="D1681" t="str">
        <f>VLOOKUP(C1681,Employee!$A$1:$B$1803,2,0)</f>
        <v>Leigh Chang</v>
      </c>
      <c r="E1681" t="str">
        <f>VLOOKUP(MID(B1681,FIND(":",B1681,FIND(":",B1681)+1)+1,1),Employee!$C$1:$D$1803,2)</f>
        <v>Female</v>
      </c>
      <c r="F1681">
        <f t="shared" si="339"/>
        <v>43</v>
      </c>
      <c r="G1681">
        <f t="shared" si="340"/>
        <v>40</v>
      </c>
      <c r="H1681" t="str">
        <f t="shared" si="342"/>
        <v>R13</v>
      </c>
      <c r="I1681" t="str">
        <f>VLOOKUP(V1681,Guide!$B$12:$C$18,2,0)</f>
        <v>ENG</v>
      </c>
      <c r="J1681" s="12" t="str">
        <f t="shared" si="343"/>
        <v>C4</v>
      </c>
      <c r="K1681" s="12">
        <v>34537</v>
      </c>
      <c r="L1681" s="12" t="str">
        <f t="shared" si="344"/>
        <v>Millennial</v>
      </c>
      <c r="M1681">
        <f t="shared" ca="1" si="345"/>
        <v>30</v>
      </c>
      <c r="N1681" s="12">
        <v>43724</v>
      </c>
      <c r="O1681" s="14">
        <f t="shared" ca="1" si="346"/>
        <v>5</v>
      </c>
      <c r="P1681" s="13">
        <v>85048</v>
      </c>
      <c r="Q1681" s="13" t="str">
        <f t="shared" ca="1" si="347"/>
        <v>5 - 10 Year</v>
      </c>
      <c r="R1681" s="3" t="str">
        <f t="shared" ca="1" si="350"/>
        <v>10%</v>
      </c>
      <c r="S1681" s="13">
        <f t="shared" ca="1" si="348"/>
        <v>8504.8000000000011</v>
      </c>
      <c r="T1681" s="13">
        <f t="shared" ca="1" si="349"/>
        <v>76543.199999999997</v>
      </c>
      <c r="U1681" t="str">
        <f>VLOOKUP(MID(B1681,G1681,F1681-G1681),Department!$A$1:$C$20,2,0)</f>
        <v>Data Engineer</v>
      </c>
      <c r="V1681" t="str">
        <f>VLOOKUP(U1681,Department!$B$1:$C$20,2,0)</f>
        <v>Engineering and Data</v>
      </c>
      <c r="W1681" t="str">
        <f>VLOOKUP(MID(B1681,FIND(":",B1681,F1681+1)+1,2),Employee!$G$1:$H$8,2,0)</f>
        <v>Australia</v>
      </c>
    </row>
    <row r="1682" spans="1:23" x14ac:dyDescent="0.35">
      <c r="A1682" t="str">
        <f t="shared" si="338"/>
        <v>EMP-ENG-R1-2018</v>
      </c>
      <c r="B1682" t="s">
        <v>1746</v>
      </c>
      <c r="C1682" t="str">
        <f t="shared" si="341"/>
        <v>N21168</v>
      </c>
      <c r="D1682" t="str">
        <f>VLOOKUP(C1682,Employee!$A$1:$B$1803,2,0)</f>
        <v>Blanche Villanueva</v>
      </c>
      <c r="E1682" t="str">
        <f>VLOOKUP(MID(B1682,FIND(":",B1682,FIND(":",B1682)+1)+1,1),Employee!$C$1:$D$1803,2)</f>
        <v>Female</v>
      </c>
      <c r="F1682">
        <f t="shared" si="339"/>
        <v>42</v>
      </c>
      <c r="G1682">
        <f t="shared" si="340"/>
        <v>40</v>
      </c>
      <c r="H1682" t="str">
        <f t="shared" si="342"/>
        <v>R1</v>
      </c>
      <c r="I1682" t="str">
        <f>VLOOKUP(V1682,Guide!$B$12:$C$18,2,0)</f>
        <v>ENG</v>
      </c>
      <c r="J1682" s="12" t="str">
        <f t="shared" si="343"/>
        <v>C4</v>
      </c>
      <c r="K1682" s="12">
        <v>32504</v>
      </c>
      <c r="L1682" s="12" t="str">
        <f t="shared" si="344"/>
        <v>Millennial</v>
      </c>
      <c r="M1682">
        <f t="shared" ca="1" si="345"/>
        <v>36</v>
      </c>
      <c r="N1682" s="12">
        <v>43447</v>
      </c>
      <c r="O1682" s="14">
        <f t="shared" ca="1" si="346"/>
        <v>6</v>
      </c>
      <c r="P1682" s="13">
        <v>218690</v>
      </c>
      <c r="Q1682" s="13" t="str">
        <f t="shared" ca="1" si="347"/>
        <v>5 - 10 Year</v>
      </c>
      <c r="R1682" s="3" t="str">
        <f t="shared" ca="1" si="350"/>
        <v>10%</v>
      </c>
      <c r="S1682" s="13">
        <f t="shared" ca="1" si="348"/>
        <v>21869</v>
      </c>
      <c r="T1682" s="13">
        <f t="shared" ca="1" si="349"/>
        <v>196821</v>
      </c>
      <c r="U1682" t="str">
        <f>VLOOKUP(MID(B1682,G1682,F1682-G1682),Department!$A$1:$C$20,2,0)</f>
        <v>BackEnd Developer</v>
      </c>
      <c r="V1682" t="str">
        <f>VLOOKUP(U1682,Department!$B$1:$C$20,2,0)</f>
        <v>Engineering and Data</v>
      </c>
      <c r="W1682" t="str">
        <f>VLOOKUP(MID(B1682,FIND(":",B1682,F1682+1)+1,2),Employee!$G$1:$H$8,2,0)</f>
        <v>Australia</v>
      </c>
    </row>
    <row r="1683" spans="1:23" x14ac:dyDescent="0.35">
      <c r="A1683" t="str">
        <f t="shared" si="338"/>
        <v>EMP-FN-R19-2019</v>
      </c>
      <c r="B1683" t="s">
        <v>1747</v>
      </c>
      <c r="C1683" t="str">
        <f t="shared" si="341"/>
        <v>N21666</v>
      </c>
      <c r="D1683" t="str">
        <f>VLOOKUP(C1683,Employee!$A$1:$B$1803,2,0)</f>
        <v>Dorian Crane</v>
      </c>
      <c r="E1683" t="str">
        <f>VLOOKUP(MID(B1683,FIND(":",B1683,FIND(":",B1683)+1)+1,1),Employee!$C$1:$D$1803,2)</f>
        <v>Male</v>
      </c>
      <c r="F1683">
        <f t="shared" si="339"/>
        <v>43</v>
      </c>
      <c r="G1683">
        <f t="shared" si="340"/>
        <v>40</v>
      </c>
      <c r="H1683" t="str">
        <f t="shared" si="342"/>
        <v>R19</v>
      </c>
      <c r="I1683" t="str">
        <f>VLOOKUP(V1683,Guide!$B$12:$C$18,2,0)</f>
        <v>FN</v>
      </c>
      <c r="J1683" s="12" t="str">
        <f t="shared" si="343"/>
        <v>C3</v>
      </c>
      <c r="K1683" s="12">
        <v>34225</v>
      </c>
      <c r="L1683" s="12" t="str">
        <f t="shared" si="344"/>
        <v>Millennial</v>
      </c>
      <c r="M1683">
        <f t="shared" ca="1" si="345"/>
        <v>31</v>
      </c>
      <c r="N1683" s="12">
        <v>43563</v>
      </c>
      <c r="O1683" s="14">
        <f t="shared" ca="1" si="346"/>
        <v>5</v>
      </c>
      <c r="P1683" s="13">
        <v>73236</v>
      </c>
      <c r="Q1683" s="13" t="str">
        <f t="shared" ca="1" si="347"/>
        <v>5 - 10 Year</v>
      </c>
      <c r="R1683" s="3" t="str">
        <f t="shared" ca="1" si="350"/>
        <v>10%</v>
      </c>
      <c r="S1683" s="13">
        <f t="shared" ca="1" si="348"/>
        <v>7323.6</v>
      </c>
      <c r="T1683" s="13">
        <f t="shared" ca="1" si="349"/>
        <v>65912.399999999994</v>
      </c>
      <c r="U1683" t="str">
        <f>VLOOKUP(MID(B1683,G1683,F1683-G1683),Department!$A$1:$C$20,2,0)</f>
        <v>Accounting</v>
      </c>
      <c r="V1683" t="str">
        <f>VLOOKUP(U1683,Department!$B$1:$C$20,2,0)</f>
        <v>Finance</v>
      </c>
      <c r="W1683" t="str">
        <f>VLOOKUP(MID(B1683,FIND(":",B1683,F1683+1)+1,2),Employee!$G$1:$H$8,2,0)</f>
        <v>United Kingdom</v>
      </c>
    </row>
    <row r="1684" spans="1:23" x14ac:dyDescent="0.35">
      <c r="A1684" t="str">
        <f t="shared" si="338"/>
        <v>EMP-PM-R14-2018</v>
      </c>
      <c r="B1684" t="s">
        <v>1748</v>
      </c>
      <c r="C1684" t="str">
        <f t="shared" si="341"/>
        <v>N19757</v>
      </c>
      <c r="D1684" t="str">
        <f>VLOOKUP(C1684,Employee!$A$1:$B$1803,2,0)</f>
        <v>Maureen Beard</v>
      </c>
      <c r="E1684" t="str">
        <f>VLOOKUP(MID(B1684,FIND(":",B1684,FIND(":",B1684)+1)+1,1),Employee!$C$1:$D$1803,2)</f>
        <v>Female</v>
      </c>
      <c r="F1684">
        <f t="shared" si="339"/>
        <v>43</v>
      </c>
      <c r="G1684">
        <f t="shared" si="340"/>
        <v>40</v>
      </c>
      <c r="H1684" t="str">
        <f t="shared" si="342"/>
        <v>R14</v>
      </c>
      <c r="I1684" t="str">
        <f>VLOOKUP(V1684,Guide!$B$12:$C$18,2,0)</f>
        <v>PM</v>
      </c>
      <c r="J1684" s="12" t="str">
        <f t="shared" si="343"/>
        <v>C1</v>
      </c>
      <c r="K1684" s="12">
        <v>34927</v>
      </c>
      <c r="L1684" s="12" t="str">
        <f t="shared" si="344"/>
        <v>Millennial</v>
      </c>
      <c r="M1684">
        <f t="shared" ca="1" si="345"/>
        <v>29</v>
      </c>
      <c r="N1684" s="12">
        <v>43283</v>
      </c>
      <c r="O1684" s="14">
        <f t="shared" ca="1" si="346"/>
        <v>6</v>
      </c>
      <c r="P1684" s="13">
        <v>101574</v>
      </c>
      <c r="Q1684" s="13" t="str">
        <f t="shared" ca="1" si="347"/>
        <v>5 - 10 Year</v>
      </c>
      <c r="R1684" s="3" t="str">
        <f t="shared" ca="1" si="350"/>
        <v>10%</v>
      </c>
      <c r="S1684" s="13">
        <f t="shared" ca="1" si="348"/>
        <v>10157.400000000001</v>
      </c>
      <c r="T1684" s="13">
        <f t="shared" ca="1" si="349"/>
        <v>91416.6</v>
      </c>
      <c r="U1684" t="str">
        <f>VLOOKUP(MID(B1684,G1684,F1684-G1684),Department!$A$1:$C$20,2,0)</f>
        <v>SEO Specialist</v>
      </c>
      <c r="V1684" t="str">
        <f>VLOOKUP(U1684,Department!$B$1:$C$20,2,0)</f>
        <v>Product Management</v>
      </c>
      <c r="W1684" t="str">
        <f>VLOOKUP(MID(B1684,FIND(":",B1684,F1684+1)+1,2),Employee!$G$1:$H$8,2,0)</f>
        <v>United States Of America</v>
      </c>
    </row>
    <row r="1685" spans="1:23" x14ac:dyDescent="0.35">
      <c r="A1685" t="str">
        <f t="shared" si="338"/>
        <v>EMP-PM-R5-2018</v>
      </c>
      <c r="B1685" t="s">
        <v>1749</v>
      </c>
      <c r="C1685" t="str">
        <f t="shared" si="341"/>
        <v>N19758</v>
      </c>
      <c r="D1685" t="str">
        <f>VLOOKUP(C1685,Employee!$A$1:$B$1803,2,0)</f>
        <v>Denise Simmons</v>
      </c>
      <c r="E1685" t="str">
        <f>VLOOKUP(MID(B1685,FIND(":",B1685,FIND(":",B1685)+1)+1,1),Employee!$C$1:$D$1803,2)</f>
        <v>Female</v>
      </c>
      <c r="F1685">
        <f t="shared" si="339"/>
        <v>42</v>
      </c>
      <c r="G1685">
        <f t="shared" si="340"/>
        <v>40</v>
      </c>
      <c r="H1685" t="str">
        <f t="shared" si="342"/>
        <v>R5</v>
      </c>
      <c r="I1685" t="str">
        <f>VLOOKUP(V1685,Guide!$B$12:$C$18,2,0)</f>
        <v>PM</v>
      </c>
      <c r="J1685" s="12" t="str">
        <f t="shared" si="343"/>
        <v>C7</v>
      </c>
      <c r="K1685" s="12">
        <v>35048</v>
      </c>
      <c r="L1685" s="12" t="str">
        <f t="shared" si="344"/>
        <v>Millennial</v>
      </c>
      <c r="M1685">
        <f t="shared" ca="1" si="345"/>
        <v>29</v>
      </c>
      <c r="N1685" s="12">
        <v>43283</v>
      </c>
      <c r="O1685" s="14">
        <f t="shared" ca="1" si="346"/>
        <v>6</v>
      </c>
      <c r="P1685" s="13">
        <v>80754</v>
      </c>
      <c r="Q1685" s="13" t="str">
        <f t="shared" ca="1" si="347"/>
        <v>5 - 10 Year</v>
      </c>
      <c r="R1685" s="3" t="str">
        <f t="shared" ca="1" si="350"/>
        <v>10%</v>
      </c>
      <c r="S1685" s="13">
        <f t="shared" ca="1" si="348"/>
        <v>8075.4000000000005</v>
      </c>
      <c r="T1685" s="13">
        <f t="shared" ca="1" si="349"/>
        <v>72678.600000000006</v>
      </c>
      <c r="U1685" t="str">
        <f>VLOOKUP(MID(B1685,G1685,F1685-G1685),Department!$A$1:$C$20,2,0)</f>
        <v>Product Manager</v>
      </c>
      <c r="V1685" t="str">
        <f>VLOOKUP(U1685,Department!$B$1:$C$20,2,0)</f>
        <v>Product Management</v>
      </c>
      <c r="W1685" t="str">
        <f>VLOOKUP(MID(B1685,FIND(":",B1685,F1685+1)+1,2),Employee!$G$1:$H$8,2,0)</f>
        <v>Argentina</v>
      </c>
    </row>
    <row r="1686" spans="1:23" x14ac:dyDescent="0.35">
      <c r="A1686" t="str">
        <f t="shared" si="338"/>
        <v>EMP-OPR-R8-2018</v>
      </c>
      <c r="B1686" t="s">
        <v>1750</v>
      </c>
      <c r="C1686" t="str">
        <f t="shared" si="341"/>
        <v>N19762</v>
      </c>
      <c r="D1686" t="str">
        <f>VLOOKUP(C1686,Employee!$A$1:$B$1803,2,0)</f>
        <v>Jefferey Aguirre</v>
      </c>
      <c r="E1686" t="str">
        <f>VLOOKUP(MID(B1686,FIND(":",B1686,FIND(":",B1686)+1)+1,1),Employee!$C$1:$D$1803,2)</f>
        <v>Male</v>
      </c>
      <c r="F1686">
        <f t="shared" si="339"/>
        <v>42</v>
      </c>
      <c r="G1686">
        <f t="shared" si="340"/>
        <v>40</v>
      </c>
      <c r="H1686" t="str">
        <f t="shared" si="342"/>
        <v>R8</v>
      </c>
      <c r="I1686" t="str">
        <f>VLOOKUP(V1686,Guide!$B$12:$C$18,2,0)</f>
        <v>OPR</v>
      </c>
      <c r="J1686" s="12" t="str">
        <f t="shared" si="343"/>
        <v>C1</v>
      </c>
      <c r="K1686" s="12">
        <v>35129</v>
      </c>
      <c r="L1686" s="12" t="str">
        <f t="shared" si="344"/>
        <v>Millennial</v>
      </c>
      <c r="M1686">
        <f t="shared" ca="1" si="345"/>
        <v>28</v>
      </c>
      <c r="N1686" s="12">
        <v>43283</v>
      </c>
      <c r="O1686" s="14">
        <f t="shared" ca="1" si="346"/>
        <v>6</v>
      </c>
      <c r="P1686" s="13">
        <v>78908</v>
      </c>
      <c r="Q1686" s="13" t="str">
        <f t="shared" ca="1" si="347"/>
        <v>5 - 10 Year</v>
      </c>
      <c r="R1686" s="3" t="str">
        <f t="shared" ca="1" si="350"/>
        <v>10%</v>
      </c>
      <c r="S1686" s="13">
        <f t="shared" ca="1" si="348"/>
        <v>7890.8</v>
      </c>
      <c r="T1686" s="13">
        <f t="shared" ca="1" si="349"/>
        <v>71017.2</v>
      </c>
      <c r="U1686" t="str">
        <f>VLOOKUP(MID(B1686,G1686,F1686-G1686),Department!$A$1:$C$20,2,0)</f>
        <v>DevOps Engineer</v>
      </c>
      <c r="V1686" t="str">
        <f>VLOOKUP(U1686,Department!$B$1:$C$20,2,0)</f>
        <v>Operation</v>
      </c>
      <c r="W1686" t="str">
        <f>VLOOKUP(MID(B1686,FIND(":",B1686,F1686+1)+1,2),Employee!$G$1:$H$8,2,0)</f>
        <v>United States Of America</v>
      </c>
    </row>
    <row r="1687" spans="1:23" x14ac:dyDescent="0.35">
      <c r="A1687" t="str">
        <f t="shared" si="338"/>
        <v>EMP-PM-R5-2018</v>
      </c>
      <c r="B1687" t="s">
        <v>1751</v>
      </c>
      <c r="C1687" t="str">
        <f t="shared" si="341"/>
        <v>N19764</v>
      </c>
      <c r="D1687" t="str">
        <f>VLOOKUP(C1687,Employee!$A$1:$B$1803,2,0)</f>
        <v>Kristofer Allen</v>
      </c>
      <c r="E1687" t="str">
        <f>VLOOKUP(MID(B1687,FIND(":",B1687,FIND(":",B1687)+1)+1,1),Employee!$C$1:$D$1803,2)</f>
        <v>Male</v>
      </c>
      <c r="F1687">
        <f t="shared" si="339"/>
        <v>42</v>
      </c>
      <c r="G1687">
        <f t="shared" si="340"/>
        <v>40</v>
      </c>
      <c r="H1687" t="str">
        <f t="shared" si="342"/>
        <v>R5</v>
      </c>
      <c r="I1687" t="str">
        <f>VLOOKUP(V1687,Guide!$B$12:$C$18,2,0)</f>
        <v>PM</v>
      </c>
      <c r="J1687" s="12" t="str">
        <f t="shared" si="343"/>
        <v>C7</v>
      </c>
      <c r="K1687" s="12">
        <v>35295</v>
      </c>
      <c r="L1687" s="12" t="str">
        <f t="shared" si="344"/>
        <v>Millennial</v>
      </c>
      <c r="M1687">
        <f t="shared" ca="1" si="345"/>
        <v>28</v>
      </c>
      <c r="N1687" s="12">
        <v>43283</v>
      </c>
      <c r="O1687" s="14">
        <f t="shared" ca="1" si="346"/>
        <v>6</v>
      </c>
      <c r="P1687" s="13">
        <v>95385</v>
      </c>
      <c r="Q1687" s="13" t="str">
        <f t="shared" ca="1" si="347"/>
        <v>5 - 10 Year</v>
      </c>
      <c r="R1687" s="3" t="str">
        <f t="shared" ca="1" si="350"/>
        <v>10%</v>
      </c>
      <c r="S1687" s="13">
        <f t="shared" ca="1" si="348"/>
        <v>9538.5</v>
      </c>
      <c r="T1687" s="13">
        <f t="shared" ca="1" si="349"/>
        <v>85846.5</v>
      </c>
      <c r="U1687" t="str">
        <f>VLOOKUP(MID(B1687,G1687,F1687-G1687),Department!$A$1:$C$20,2,0)</f>
        <v>Product Manager</v>
      </c>
      <c r="V1687" t="str">
        <f>VLOOKUP(U1687,Department!$B$1:$C$20,2,0)</f>
        <v>Product Management</v>
      </c>
      <c r="W1687" t="str">
        <f>VLOOKUP(MID(B1687,FIND(":",B1687,F1687+1)+1,2),Employee!$G$1:$H$8,2,0)</f>
        <v>Argentina</v>
      </c>
    </row>
    <row r="1688" spans="1:23" x14ac:dyDescent="0.35">
      <c r="A1688" t="str">
        <f t="shared" si="338"/>
        <v>EMP-ENG-R7-2018</v>
      </c>
      <c r="B1688" t="s">
        <v>1752</v>
      </c>
      <c r="C1688" t="str">
        <f t="shared" si="341"/>
        <v>N19765</v>
      </c>
      <c r="D1688" t="str">
        <f>VLOOKUP(C1688,Employee!$A$1:$B$1803,2,0)</f>
        <v>Reuben Lane</v>
      </c>
      <c r="E1688" t="str">
        <f>VLOOKUP(MID(B1688,FIND(":",B1688,FIND(":",B1688)+1)+1,1),Employee!$C$1:$D$1803,2)</f>
        <v>Male</v>
      </c>
      <c r="F1688">
        <f t="shared" si="339"/>
        <v>42</v>
      </c>
      <c r="G1688">
        <f t="shared" si="340"/>
        <v>40</v>
      </c>
      <c r="H1688" t="str">
        <f t="shared" si="342"/>
        <v>R7</v>
      </c>
      <c r="I1688" t="str">
        <f>VLOOKUP(V1688,Guide!$B$12:$C$18,2,0)</f>
        <v>ENG</v>
      </c>
      <c r="J1688" s="12" t="str">
        <f t="shared" si="343"/>
        <v>C4</v>
      </c>
      <c r="K1688" s="12">
        <v>35438</v>
      </c>
      <c r="L1688" s="12" t="str">
        <f t="shared" si="344"/>
        <v>Gen Z</v>
      </c>
      <c r="M1688">
        <f t="shared" ca="1" si="345"/>
        <v>28</v>
      </c>
      <c r="N1688" s="12">
        <v>43283</v>
      </c>
      <c r="O1688" s="14">
        <f t="shared" ca="1" si="346"/>
        <v>6</v>
      </c>
      <c r="P1688" s="13">
        <v>66850</v>
      </c>
      <c r="Q1688" s="13" t="str">
        <f t="shared" ca="1" si="347"/>
        <v>5 - 10 Year</v>
      </c>
      <c r="R1688" s="3" t="str">
        <f t="shared" ca="1" si="350"/>
        <v>10%</v>
      </c>
      <c r="S1688" s="13">
        <f t="shared" ca="1" si="348"/>
        <v>6685</v>
      </c>
      <c r="T1688" s="13">
        <f t="shared" ca="1" si="349"/>
        <v>60165</v>
      </c>
      <c r="U1688" t="str">
        <f>VLOOKUP(MID(B1688,G1688,F1688-G1688),Department!$A$1:$C$20,2,0)</f>
        <v>AI Engineer</v>
      </c>
      <c r="V1688" t="str">
        <f>VLOOKUP(U1688,Department!$B$1:$C$20,2,0)</f>
        <v>Engineering and Data</v>
      </c>
      <c r="W1688" t="str">
        <f>VLOOKUP(MID(B1688,FIND(":",B1688,F1688+1)+1,2),Employee!$G$1:$H$8,2,0)</f>
        <v>Australia</v>
      </c>
    </row>
    <row r="1689" spans="1:23" x14ac:dyDescent="0.35">
      <c r="A1689" t="str">
        <f t="shared" si="338"/>
        <v>EMP-SM-R10-2018</v>
      </c>
      <c r="B1689" t="s">
        <v>1753</v>
      </c>
      <c r="C1689" t="str">
        <f t="shared" si="341"/>
        <v>N19766</v>
      </c>
      <c r="D1689" t="str">
        <f>VLOOKUP(C1689,Employee!$A$1:$B$1803,2,0)</f>
        <v>Houston Krause</v>
      </c>
      <c r="E1689" t="str">
        <f>VLOOKUP(MID(B1689,FIND(":",B1689,FIND(":",B1689)+1)+1,1),Employee!$C$1:$D$1803,2)</f>
        <v>Male</v>
      </c>
      <c r="F1689">
        <f t="shared" si="339"/>
        <v>43</v>
      </c>
      <c r="G1689">
        <f t="shared" si="340"/>
        <v>40</v>
      </c>
      <c r="H1689" t="str">
        <f t="shared" si="342"/>
        <v>R10</v>
      </c>
      <c r="I1689" t="str">
        <f>VLOOKUP(V1689,Guide!$B$12:$C$18,2,0)</f>
        <v>SM</v>
      </c>
      <c r="J1689" s="12" t="str">
        <f t="shared" si="343"/>
        <v>C7</v>
      </c>
      <c r="K1689" s="12">
        <v>35055</v>
      </c>
      <c r="L1689" s="12" t="str">
        <f t="shared" si="344"/>
        <v>Millennial</v>
      </c>
      <c r="M1689">
        <f t="shared" ca="1" si="345"/>
        <v>29</v>
      </c>
      <c r="N1689" s="12">
        <v>43283</v>
      </c>
      <c r="O1689" s="14">
        <f t="shared" ca="1" si="346"/>
        <v>6</v>
      </c>
      <c r="P1689" s="13">
        <v>63009</v>
      </c>
      <c r="Q1689" s="13" t="str">
        <f t="shared" ca="1" si="347"/>
        <v>5 - 10 Year</v>
      </c>
      <c r="R1689" s="3" t="str">
        <f t="shared" ca="1" si="350"/>
        <v>10%</v>
      </c>
      <c r="S1689" s="13">
        <f t="shared" ca="1" si="348"/>
        <v>6300.9000000000005</v>
      </c>
      <c r="T1689" s="13">
        <f t="shared" ca="1" si="349"/>
        <v>56708.1</v>
      </c>
      <c r="U1689" t="str">
        <f>VLOOKUP(MID(B1689,G1689,F1689-G1689),Department!$A$1:$C$20,2,0)</f>
        <v>Marketing</v>
      </c>
      <c r="V1689" t="str">
        <f>VLOOKUP(U1689,Department!$B$1:$C$20,2,0)</f>
        <v>Sales and Marketing</v>
      </c>
      <c r="W1689" t="str">
        <f>VLOOKUP(MID(B1689,FIND(":",B1689,F1689+1)+1,2),Employee!$G$1:$H$8,2,0)</f>
        <v>Argentina</v>
      </c>
    </row>
    <row r="1690" spans="1:23" x14ac:dyDescent="0.35">
      <c r="A1690" t="str">
        <f t="shared" si="338"/>
        <v>EMP-ENG-R1-2018</v>
      </c>
      <c r="B1690" t="s">
        <v>1754</v>
      </c>
      <c r="C1690" t="str">
        <f t="shared" si="341"/>
        <v>N19767</v>
      </c>
      <c r="D1690" t="str">
        <f>VLOOKUP(C1690,Employee!$A$1:$B$1803,2,0)</f>
        <v>Luis Baxter</v>
      </c>
      <c r="E1690" t="str">
        <f>VLOOKUP(MID(B1690,FIND(":",B1690,FIND(":",B1690)+1)+1,1),Employee!$C$1:$D$1803,2)</f>
        <v>Male</v>
      </c>
      <c r="F1690">
        <f t="shared" si="339"/>
        <v>42</v>
      </c>
      <c r="G1690">
        <f t="shared" si="340"/>
        <v>40</v>
      </c>
      <c r="H1690" t="str">
        <f t="shared" si="342"/>
        <v>R1</v>
      </c>
      <c r="I1690" t="str">
        <f>VLOOKUP(V1690,Guide!$B$12:$C$18,2,0)</f>
        <v>ENG</v>
      </c>
      <c r="J1690" s="12" t="str">
        <f t="shared" si="343"/>
        <v>C1</v>
      </c>
      <c r="K1690" s="12">
        <v>35196</v>
      </c>
      <c r="L1690" s="12" t="str">
        <f t="shared" si="344"/>
        <v>Millennial</v>
      </c>
      <c r="M1690">
        <f t="shared" ca="1" si="345"/>
        <v>28</v>
      </c>
      <c r="N1690" s="12">
        <v>43283</v>
      </c>
      <c r="O1690" s="14">
        <f t="shared" ca="1" si="346"/>
        <v>6</v>
      </c>
      <c r="P1690" s="13">
        <v>86402</v>
      </c>
      <c r="Q1690" s="13" t="str">
        <f t="shared" ca="1" si="347"/>
        <v>5 - 10 Year</v>
      </c>
      <c r="R1690" s="3" t="str">
        <f t="shared" ca="1" si="350"/>
        <v>10%</v>
      </c>
      <c r="S1690" s="13">
        <f t="shared" ca="1" si="348"/>
        <v>8640.2000000000007</v>
      </c>
      <c r="T1690" s="13">
        <f t="shared" ca="1" si="349"/>
        <v>77761.8</v>
      </c>
      <c r="U1690" t="str">
        <f>VLOOKUP(MID(B1690,G1690,F1690-G1690),Department!$A$1:$C$20,2,0)</f>
        <v>BackEnd Developer</v>
      </c>
      <c r="V1690" t="str">
        <f>VLOOKUP(U1690,Department!$B$1:$C$20,2,0)</f>
        <v>Engineering and Data</v>
      </c>
      <c r="W1690" t="str">
        <f>VLOOKUP(MID(B1690,FIND(":",B1690,F1690+1)+1,2),Employee!$G$1:$H$8,2,0)</f>
        <v>United States Of America</v>
      </c>
    </row>
    <row r="1691" spans="1:23" x14ac:dyDescent="0.35">
      <c r="A1691" t="str">
        <f t="shared" si="338"/>
        <v>EMP-PM-R5-2018</v>
      </c>
      <c r="B1691" t="s">
        <v>1755</v>
      </c>
      <c r="C1691" t="str">
        <f t="shared" si="341"/>
        <v>N19770</v>
      </c>
      <c r="D1691" t="str">
        <f>VLOOKUP(C1691,Employee!$A$1:$B$1803,2,0)</f>
        <v>Brant Salinas</v>
      </c>
      <c r="E1691" t="str">
        <f>VLOOKUP(MID(B1691,FIND(":",B1691,FIND(":",B1691)+1)+1,1),Employee!$C$1:$D$1803,2)</f>
        <v>Male</v>
      </c>
      <c r="F1691">
        <f t="shared" si="339"/>
        <v>42</v>
      </c>
      <c r="G1691">
        <f t="shared" si="340"/>
        <v>40</v>
      </c>
      <c r="H1691" t="str">
        <f t="shared" si="342"/>
        <v>R5</v>
      </c>
      <c r="I1691" t="str">
        <f>VLOOKUP(V1691,Guide!$B$12:$C$18,2,0)</f>
        <v>PM</v>
      </c>
      <c r="J1691" s="12" t="str">
        <f t="shared" si="343"/>
        <v>C4</v>
      </c>
      <c r="K1691" s="12">
        <v>35429</v>
      </c>
      <c r="L1691" s="12" t="str">
        <f t="shared" si="344"/>
        <v>Millennial</v>
      </c>
      <c r="M1691">
        <f t="shared" ca="1" si="345"/>
        <v>28</v>
      </c>
      <c r="N1691" s="12">
        <v>43283</v>
      </c>
      <c r="O1691" s="14">
        <f t="shared" ca="1" si="346"/>
        <v>6</v>
      </c>
      <c r="P1691" s="13">
        <v>78219</v>
      </c>
      <c r="Q1691" s="13" t="str">
        <f t="shared" ca="1" si="347"/>
        <v>5 - 10 Year</v>
      </c>
      <c r="R1691" s="3" t="str">
        <f t="shared" ca="1" si="350"/>
        <v>10%</v>
      </c>
      <c r="S1691" s="13">
        <f t="shared" ca="1" si="348"/>
        <v>7821.9000000000005</v>
      </c>
      <c r="T1691" s="13">
        <f t="shared" ca="1" si="349"/>
        <v>70397.100000000006</v>
      </c>
      <c r="U1691" t="str">
        <f>VLOOKUP(MID(B1691,G1691,F1691-G1691),Department!$A$1:$C$20,2,0)</f>
        <v>Product Manager</v>
      </c>
      <c r="V1691" t="str">
        <f>VLOOKUP(U1691,Department!$B$1:$C$20,2,0)</f>
        <v>Product Management</v>
      </c>
      <c r="W1691" t="str">
        <f>VLOOKUP(MID(B1691,FIND(":",B1691,F1691+1)+1,2),Employee!$G$1:$H$8,2,0)</f>
        <v>Australia</v>
      </c>
    </row>
    <row r="1692" spans="1:23" x14ac:dyDescent="0.35">
      <c r="A1692" t="str">
        <f t="shared" si="338"/>
        <v>EMP-ENG-R1-2018</v>
      </c>
      <c r="B1692" t="s">
        <v>1756</v>
      </c>
      <c r="C1692" t="str">
        <f t="shared" si="341"/>
        <v>N19771</v>
      </c>
      <c r="D1692" t="str">
        <f>VLOOKUP(C1692,Employee!$A$1:$B$1803,2,0)</f>
        <v>Oswaldo Landry</v>
      </c>
      <c r="E1692" t="str">
        <f>VLOOKUP(MID(B1692,FIND(":",B1692,FIND(":",B1692)+1)+1,1),Employee!$C$1:$D$1803,2)</f>
        <v>Male</v>
      </c>
      <c r="F1692">
        <f t="shared" si="339"/>
        <v>42</v>
      </c>
      <c r="G1692">
        <f t="shared" si="340"/>
        <v>40</v>
      </c>
      <c r="H1692" t="str">
        <f t="shared" si="342"/>
        <v>R1</v>
      </c>
      <c r="I1692" t="str">
        <f>VLOOKUP(V1692,Guide!$B$12:$C$18,2,0)</f>
        <v>ENG</v>
      </c>
      <c r="J1692" s="12" t="str">
        <f t="shared" si="343"/>
        <v>C6</v>
      </c>
      <c r="K1692" s="12">
        <v>35063</v>
      </c>
      <c r="L1692" s="12" t="str">
        <f t="shared" si="344"/>
        <v>Millennial</v>
      </c>
      <c r="M1692">
        <f t="shared" ca="1" si="345"/>
        <v>29</v>
      </c>
      <c r="N1692" s="12">
        <v>43283</v>
      </c>
      <c r="O1692" s="14">
        <f t="shared" ca="1" si="346"/>
        <v>6</v>
      </c>
      <c r="P1692" s="13">
        <v>66832</v>
      </c>
      <c r="Q1692" s="13" t="str">
        <f t="shared" ca="1" si="347"/>
        <v>5 - 10 Year</v>
      </c>
      <c r="R1692" s="3" t="str">
        <f t="shared" ca="1" si="350"/>
        <v>10%</v>
      </c>
      <c r="S1692" s="13">
        <f t="shared" ca="1" si="348"/>
        <v>6683.2000000000007</v>
      </c>
      <c r="T1692" s="13">
        <f t="shared" ca="1" si="349"/>
        <v>60148.800000000003</v>
      </c>
      <c r="U1692" t="str">
        <f>VLOOKUP(MID(B1692,G1692,F1692-G1692),Department!$A$1:$C$20,2,0)</f>
        <v>BackEnd Developer</v>
      </c>
      <c r="V1692" t="str">
        <f>VLOOKUP(U1692,Department!$B$1:$C$20,2,0)</f>
        <v>Engineering and Data</v>
      </c>
      <c r="W1692" t="str">
        <f>VLOOKUP(MID(B1692,FIND(":",B1692,F1692+1)+1,2),Employee!$G$1:$H$8,2,0)</f>
        <v>France</v>
      </c>
    </row>
    <row r="1693" spans="1:23" x14ac:dyDescent="0.35">
      <c r="A1693" t="str">
        <f t="shared" si="338"/>
        <v>EMP-OPR-R16-2018</v>
      </c>
      <c r="B1693" t="s">
        <v>1757</v>
      </c>
      <c r="C1693" t="str">
        <f t="shared" si="341"/>
        <v>N19798</v>
      </c>
      <c r="D1693" t="str">
        <f>VLOOKUP(C1693,Employee!$A$1:$B$1803,2,0)</f>
        <v>Lacy Lara</v>
      </c>
      <c r="E1693" t="str">
        <f>VLOOKUP(MID(B1693,FIND(":",B1693,FIND(":",B1693)+1)+1,1),Employee!$C$1:$D$1803,2)</f>
        <v>Male</v>
      </c>
      <c r="F1693">
        <f t="shared" si="339"/>
        <v>43</v>
      </c>
      <c r="G1693">
        <f t="shared" si="340"/>
        <v>40</v>
      </c>
      <c r="H1693" t="str">
        <f t="shared" si="342"/>
        <v>R16</v>
      </c>
      <c r="I1693" t="str">
        <f>VLOOKUP(V1693,Guide!$B$12:$C$18,2,0)</f>
        <v>OPR</v>
      </c>
      <c r="J1693" s="12" t="str">
        <f t="shared" si="343"/>
        <v>C1</v>
      </c>
      <c r="K1693" s="12">
        <v>35513</v>
      </c>
      <c r="L1693" s="12" t="str">
        <f t="shared" si="344"/>
        <v>Gen Z</v>
      </c>
      <c r="M1693">
        <f t="shared" ca="1" si="345"/>
        <v>27</v>
      </c>
      <c r="N1693" s="12">
        <v>43283</v>
      </c>
      <c r="O1693" s="14">
        <f t="shared" ca="1" si="346"/>
        <v>6</v>
      </c>
      <c r="P1693" s="13">
        <v>94630</v>
      </c>
      <c r="Q1693" s="13" t="str">
        <f t="shared" ca="1" si="347"/>
        <v>5 - 10 Year</v>
      </c>
      <c r="R1693" s="3" t="str">
        <f t="shared" ca="1" si="350"/>
        <v>10%</v>
      </c>
      <c r="S1693" s="13">
        <f t="shared" ca="1" si="348"/>
        <v>9463</v>
      </c>
      <c r="T1693" s="13">
        <f t="shared" ca="1" si="349"/>
        <v>85167</v>
      </c>
      <c r="U1693" t="str">
        <f>VLOOKUP(MID(B1693,G1693,F1693-G1693),Department!$A$1:$C$20,2,0)</f>
        <v>IT Support</v>
      </c>
      <c r="V1693" t="str">
        <f>VLOOKUP(U1693,Department!$B$1:$C$20,2,0)</f>
        <v>Operation</v>
      </c>
      <c r="W1693" t="str">
        <f>VLOOKUP(MID(B1693,FIND(":",B1693,F1693+1)+1,2),Employee!$G$1:$H$8,2,0)</f>
        <v>United States Of America</v>
      </c>
    </row>
    <row r="1694" spans="1:23" x14ac:dyDescent="0.35">
      <c r="A1694" t="str">
        <f t="shared" si="338"/>
        <v>EMP-OPR-R2-2018</v>
      </c>
      <c r="B1694" t="s">
        <v>1758</v>
      </c>
      <c r="C1694" t="str">
        <f t="shared" si="341"/>
        <v>N19964</v>
      </c>
      <c r="D1694" t="str">
        <f>VLOOKUP(C1694,Employee!$A$1:$B$1803,2,0)</f>
        <v>Claudio Rowland</v>
      </c>
      <c r="E1694" t="str">
        <f>VLOOKUP(MID(B1694,FIND(":",B1694,FIND(":",B1694)+1)+1,1),Employee!$C$1:$D$1803,2)</f>
        <v>Male</v>
      </c>
      <c r="F1694">
        <f t="shared" si="339"/>
        <v>42</v>
      </c>
      <c r="G1694">
        <f t="shared" si="340"/>
        <v>40</v>
      </c>
      <c r="H1694" t="str">
        <f t="shared" si="342"/>
        <v>R2</v>
      </c>
      <c r="I1694" t="str">
        <f>VLOOKUP(V1694,Guide!$B$12:$C$18,2,0)</f>
        <v>OPR</v>
      </c>
      <c r="J1694" s="12" t="str">
        <f t="shared" si="343"/>
        <v>C7</v>
      </c>
      <c r="K1694" s="12">
        <v>34806</v>
      </c>
      <c r="L1694" s="12" t="str">
        <f t="shared" si="344"/>
        <v>Millennial</v>
      </c>
      <c r="M1694">
        <f t="shared" ca="1" si="345"/>
        <v>29</v>
      </c>
      <c r="N1694" s="12">
        <v>43283</v>
      </c>
      <c r="O1694" s="14">
        <f t="shared" ca="1" si="346"/>
        <v>6</v>
      </c>
      <c r="P1694" s="13">
        <v>66832</v>
      </c>
      <c r="Q1694" s="13" t="str">
        <f t="shared" ca="1" si="347"/>
        <v>5 - 10 Year</v>
      </c>
      <c r="R1694" s="3" t="str">
        <f t="shared" ca="1" si="350"/>
        <v>10%</v>
      </c>
      <c r="S1694" s="13">
        <f t="shared" ca="1" si="348"/>
        <v>6683.2000000000007</v>
      </c>
      <c r="T1694" s="13">
        <f t="shared" ca="1" si="349"/>
        <v>60148.800000000003</v>
      </c>
      <c r="U1694" t="str">
        <f>VLOOKUP(MID(B1694,G1694,F1694-G1694),Department!$A$1:$C$20,2,0)</f>
        <v>Network Engineer</v>
      </c>
      <c r="V1694" t="str">
        <f>VLOOKUP(U1694,Department!$B$1:$C$20,2,0)</f>
        <v>Operation</v>
      </c>
      <c r="W1694" t="str">
        <f>VLOOKUP(MID(B1694,FIND(":",B1694,F1694+1)+1,2),Employee!$G$1:$H$8,2,0)</f>
        <v>Argentina</v>
      </c>
    </row>
    <row r="1695" spans="1:23" x14ac:dyDescent="0.35">
      <c r="A1695" t="str">
        <f t="shared" si="338"/>
        <v>EMP-ENG-R12-2018</v>
      </c>
      <c r="B1695" t="s">
        <v>1759</v>
      </c>
      <c r="C1695" t="str">
        <f t="shared" si="341"/>
        <v>N20434</v>
      </c>
      <c r="D1695" t="str">
        <f>VLOOKUP(C1695,Employee!$A$1:$B$1803,2,0)</f>
        <v>Kelley Dorsey</v>
      </c>
      <c r="E1695" t="str">
        <f>VLOOKUP(MID(B1695,FIND(":",B1695,FIND(":",B1695)+1)+1,1),Employee!$C$1:$D$1803,2)</f>
        <v>Female</v>
      </c>
      <c r="F1695">
        <f t="shared" si="339"/>
        <v>43</v>
      </c>
      <c r="G1695">
        <f t="shared" si="340"/>
        <v>40</v>
      </c>
      <c r="H1695" t="str">
        <f t="shared" si="342"/>
        <v>R12</v>
      </c>
      <c r="I1695" t="str">
        <f>VLOOKUP(V1695,Guide!$B$12:$C$18,2,0)</f>
        <v>ENG</v>
      </c>
      <c r="J1695" s="12" t="str">
        <f t="shared" si="343"/>
        <v>C5</v>
      </c>
      <c r="K1695" s="12">
        <v>35098</v>
      </c>
      <c r="L1695" s="12" t="str">
        <f t="shared" si="344"/>
        <v>Millennial</v>
      </c>
      <c r="M1695">
        <f t="shared" ca="1" si="345"/>
        <v>29</v>
      </c>
      <c r="N1695" s="12">
        <v>43283</v>
      </c>
      <c r="O1695" s="14">
        <f t="shared" ca="1" si="346"/>
        <v>6</v>
      </c>
      <c r="P1695" s="13">
        <v>74615</v>
      </c>
      <c r="Q1695" s="13" t="str">
        <f t="shared" ca="1" si="347"/>
        <v>5 - 10 Year</v>
      </c>
      <c r="R1695" s="3" t="str">
        <f t="shared" ca="1" si="350"/>
        <v>10%</v>
      </c>
      <c r="S1695" s="13">
        <f t="shared" ca="1" si="348"/>
        <v>7461.5</v>
      </c>
      <c r="T1695" s="13">
        <f t="shared" ca="1" si="349"/>
        <v>67153.5</v>
      </c>
      <c r="U1695" t="str">
        <f>VLOOKUP(MID(B1695,G1695,F1695-G1695),Department!$A$1:$C$20,2,0)</f>
        <v>Data Analyst</v>
      </c>
      <c r="V1695" t="str">
        <f>VLOOKUP(U1695,Department!$B$1:$C$20,2,0)</f>
        <v>Engineering and Data</v>
      </c>
      <c r="W1695" t="str">
        <f>VLOOKUP(MID(B1695,FIND(":",B1695,F1695+1)+1,2),Employee!$G$1:$H$8,2,0)</f>
        <v>Germany</v>
      </c>
    </row>
    <row r="1696" spans="1:23" x14ac:dyDescent="0.35">
      <c r="A1696" t="str">
        <f t="shared" si="338"/>
        <v>EMP-ENG-R4-2018</v>
      </c>
      <c r="B1696" t="s">
        <v>1760</v>
      </c>
      <c r="C1696" t="str">
        <f t="shared" si="341"/>
        <v>N20438</v>
      </c>
      <c r="D1696" t="str">
        <f>VLOOKUP(C1696,Employee!$A$1:$B$1803,2,0)</f>
        <v>Deana Lucero</v>
      </c>
      <c r="E1696" t="str">
        <f>VLOOKUP(MID(B1696,FIND(":",B1696,FIND(":",B1696)+1)+1,1),Employee!$C$1:$D$1803,2)</f>
        <v>Female</v>
      </c>
      <c r="F1696">
        <f t="shared" si="339"/>
        <v>42</v>
      </c>
      <c r="G1696">
        <f t="shared" si="340"/>
        <v>40</v>
      </c>
      <c r="H1696" t="str">
        <f t="shared" si="342"/>
        <v>R4</v>
      </c>
      <c r="I1696" t="str">
        <f>VLOOKUP(V1696,Guide!$B$12:$C$18,2,0)</f>
        <v>ENG</v>
      </c>
      <c r="J1696" s="12" t="str">
        <f t="shared" si="343"/>
        <v>C7</v>
      </c>
      <c r="K1696" s="12">
        <v>35371</v>
      </c>
      <c r="L1696" s="12" t="str">
        <f t="shared" si="344"/>
        <v>Millennial</v>
      </c>
      <c r="M1696">
        <f t="shared" ca="1" si="345"/>
        <v>28</v>
      </c>
      <c r="N1696" s="12">
        <v>43283</v>
      </c>
      <c r="O1696" s="14">
        <f t="shared" ca="1" si="346"/>
        <v>6</v>
      </c>
      <c r="P1696" s="13">
        <v>60341</v>
      </c>
      <c r="Q1696" s="13" t="str">
        <f t="shared" ca="1" si="347"/>
        <v>5 - 10 Year</v>
      </c>
      <c r="R1696" s="3" t="str">
        <f t="shared" ca="1" si="350"/>
        <v>10%</v>
      </c>
      <c r="S1696" s="13">
        <f t="shared" ca="1" si="348"/>
        <v>6034.1</v>
      </c>
      <c r="T1696" s="13">
        <f t="shared" ca="1" si="349"/>
        <v>54306.9</v>
      </c>
      <c r="U1696" t="str">
        <f>VLOOKUP(MID(B1696,G1696,F1696-G1696),Department!$A$1:$C$20,2,0)</f>
        <v>FrontEnd Developer</v>
      </c>
      <c r="V1696" t="str">
        <f>VLOOKUP(U1696,Department!$B$1:$C$20,2,0)</f>
        <v>Engineering and Data</v>
      </c>
      <c r="W1696" t="str">
        <f>VLOOKUP(MID(B1696,FIND(":",B1696,F1696+1)+1,2),Employee!$G$1:$H$8,2,0)</f>
        <v>Argentina</v>
      </c>
    </row>
    <row r="1697" spans="1:23" x14ac:dyDescent="0.35">
      <c r="A1697" t="str">
        <f t="shared" si="338"/>
        <v>EMP-PM-R6-2018</v>
      </c>
      <c r="B1697" t="s">
        <v>1761</v>
      </c>
      <c r="C1697" t="str">
        <f t="shared" si="341"/>
        <v>N20442</v>
      </c>
      <c r="D1697" t="str">
        <f>VLOOKUP(C1697,Employee!$A$1:$B$1803,2,0)</f>
        <v>Russel Weeks</v>
      </c>
      <c r="E1697" t="str">
        <f>VLOOKUP(MID(B1697,FIND(":",B1697,FIND(":",B1697)+1)+1,1),Employee!$C$1:$D$1803,2)</f>
        <v>Male</v>
      </c>
      <c r="F1697">
        <f t="shared" si="339"/>
        <v>42</v>
      </c>
      <c r="G1697">
        <f t="shared" si="340"/>
        <v>40</v>
      </c>
      <c r="H1697" t="str">
        <f t="shared" si="342"/>
        <v>R6</v>
      </c>
      <c r="I1697" t="str">
        <f>VLOOKUP(V1697,Guide!$B$12:$C$18,2,0)</f>
        <v>PM</v>
      </c>
      <c r="J1697" s="12" t="str">
        <f t="shared" si="343"/>
        <v>C7</v>
      </c>
      <c r="K1697" s="12">
        <v>35256</v>
      </c>
      <c r="L1697" s="12" t="str">
        <f t="shared" si="344"/>
        <v>Millennial</v>
      </c>
      <c r="M1697">
        <f t="shared" ca="1" si="345"/>
        <v>28</v>
      </c>
      <c r="N1697" s="12">
        <v>43283</v>
      </c>
      <c r="O1697" s="14">
        <f t="shared" ca="1" si="346"/>
        <v>6</v>
      </c>
      <c r="P1697" s="13">
        <v>89204</v>
      </c>
      <c r="Q1697" s="13" t="str">
        <f t="shared" ca="1" si="347"/>
        <v>5 - 10 Year</v>
      </c>
      <c r="R1697" s="3" t="str">
        <f t="shared" ca="1" si="350"/>
        <v>10%</v>
      </c>
      <c r="S1697" s="13">
        <f t="shared" ca="1" si="348"/>
        <v>8920.4</v>
      </c>
      <c r="T1697" s="13">
        <f t="shared" ca="1" si="349"/>
        <v>80283.600000000006</v>
      </c>
      <c r="U1697" t="str">
        <f>VLOOKUP(MID(B1697,G1697,F1697-G1697),Department!$A$1:$C$20,2,0)</f>
        <v>UI/UX</v>
      </c>
      <c r="V1697" t="str">
        <f>VLOOKUP(U1697,Department!$B$1:$C$20,2,0)</f>
        <v>Product Management</v>
      </c>
      <c r="W1697" t="str">
        <f>VLOOKUP(MID(B1697,FIND(":",B1697,F1697+1)+1,2),Employee!$G$1:$H$8,2,0)</f>
        <v>Argentina</v>
      </c>
    </row>
    <row r="1698" spans="1:23" x14ac:dyDescent="0.35">
      <c r="A1698" t="str">
        <f t="shared" si="338"/>
        <v>EMP-HR-R18-2018</v>
      </c>
      <c r="B1698" t="s">
        <v>1762</v>
      </c>
      <c r="C1698" t="str">
        <f t="shared" si="341"/>
        <v>N20443</v>
      </c>
      <c r="D1698" t="str">
        <f>VLOOKUP(C1698,Employee!$A$1:$B$1803,2,0)</f>
        <v>Sasha Pitts</v>
      </c>
      <c r="E1698" t="str">
        <f>VLOOKUP(MID(B1698,FIND(":",B1698,FIND(":",B1698)+1)+1,1),Employee!$C$1:$D$1803,2)</f>
        <v>Female</v>
      </c>
      <c r="F1698">
        <f t="shared" si="339"/>
        <v>43</v>
      </c>
      <c r="G1698">
        <f t="shared" si="340"/>
        <v>40</v>
      </c>
      <c r="H1698" t="str">
        <f t="shared" si="342"/>
        <v>R18</v>
      </c>
      <c r="I1698" t="str">
        <f>VLOOKUP(V1698,Guide!$B$12:$C$18,2,0)</f>
        <v>HR</v>
      </c>
      <c r="J1698" s="12" t="str">
        <f t="shared" si="343"/>
        <v>C6</v>
      </c>
      <c r="K1698" s="12">
        <v>35287</v>
      </c>
      <c r="L1698" s="12" t="str">
        <f t="shared" si="344"/>
        <v>Millennial</v>
      </c>
      <c r="M1698">
        <f t="shared" ca="1" si="345"/>
        <v>28</v>
      </c>
      <c r="N1698" s="12">
        <v>43283</v>
      </c>
      <c r="O1698" s="14">
        <f t="shared" ca="1" si="346"/>
        <v>6</v>
      </c>
      <c r="P1698" s="13">
        <v>80502</v>
      </c>
      <c r="Q1698" s="13" t="str">
        <f t="shared" ca="1" si="347"/>
        <v>5 - 10 Year</v>
      </c>
      <c r="R1698" s="3" t="str">
        <f t="shared" ca="1" si="350"/>
        <v>10%</v>
      </c>
      <c r="S1698" s="13">
        <f t="shared" ca="1" si="348"/>
        <v>8050.2000000000007</v>
      </c>
      <c r="T1698" s="13">
        <f t="shared" ca="1" si="349"/>
        <v>72451.8</v>
      </c>
      <c r="U1698" t="str">
        <f>VLOOKUP(MID(B1698,G1698,F1698-G1698),Department!$A$1:$C$20,2,0)</f>
        <v>HR</v>
      </c>
      <c r="V1698" t="str">
        <f>VLOOKUP(U1698,Department!$B$1:$C$20,2,0)</f>
        <v>HR</v>
      </c>
      <c r="W1698" t="str">
        <f>VLOOKUP(MID(B1698,FIND(":",B1698,F1698+1)+1,2),Employee!$G$1:$H$8,2,0)</f>
        <v>France</v>
      </c>
    </row>
    <row r="1699" spans="1:23" x14ac:dyDescent="0.35">
      <c r="A1699" t="str">
        <f t="shared" si="338"/>
        <v>EMP-OPR-R8-2018</v>
      </c>
      <c r="B1699" t="s">
        <v>1763</v>
      </c>
      <c r="C1699" t="str">
        <f t="shared" si="341"/>
        <v>N20444</v>
      </c>
      <c r="D1699" t="str">
        <f>VLOOKUP(C1699,Employee!$A$1:$B$1803,2,0)</f>
        <v>Colette Fowler</v>
      </c>
      <c r="E1699" t="str">
        <f>VLOOKUP(MID(B1699,FIND(":",B1699,FIND(":",B1699)+1)+1,1),Employee!$C$1:$D$1803,2)</f>
        <v>Female</v>
      </c>
      <c r="F1699">
        <f t="shared" si="339"/>
        <v>42</v>
      </c>
      <c r="G1699">
        <f t="shared" si="340"/>
        <v>40</v>
      </c>
      <c r="H1699" t="str">
        <f t="shared" si="342"/>
        <v>R8</v>
      </c>
      <c r="I1699" t="str">
        <f>VLOOKUP(V1699,Guide!$B$12:$C$18,2,0)</f>
        <v>OPR</v>
      </c>
      <c r="J1699" s="12" t="str">
        <f t="shared" si="343"/>
        <v>C5</v>
      </c>
      <c r="K1699" s="12">
        <v>35505</v>
      </c>
      <c r="L1699" s="12" t="str">
        <f t="shared" si="344"/>
        <v>Gen Z</v>
      </c>
      <c r="M1699">
        <f t="shared" ca="1" si="345"/>
        <v>27</v>
      </c>
      <c r="N1699" s="12">
        <v>43283</v>
      </c>
      <c r="O1699" s="14">
        <f t="shared" ca="1" si="346"/>
        <v>6</v>
      </c>
      <c r="P1699" s="13">
        <v>83667</v>
      </c>
      <c r="Q1699" s="13" t="str">
        <f t="shared" ca="1" si="347"/>
        <v>5 - 10 Year</v>
      </c>
      <c r="R1699" s="3" t="str">
        <f t="shared" ca="1" si="350"/>
        <v>10%</v>
      </c>
      <c r="S1699" s="13">
        <f t="shared" ca="1" si="348"/>
        <v>8366.7000000000007</v>
      </c>
      <c r="T1699" s="13">
        <f t="shared" ca="1" si="349"/>
        <v>75300.3</v>
      </c>
      <c r="U1699" t="str">
        <f>VLOOKUP(MID(B1699,G1699,F1699-G1699),Department!$A$1:$C$20,2,0)</f>
        <v>DevOps Engineer</v>
      </c>
      <c r="V1699" t="str">
        <f>VLOOKUP(U1699,Department!$B$1:$C$20,2,0)</f>
        <v>Operation</v>
      </c>
      <c r="W1699" t="str">
        <f>VLOOKUP(MID(B1699,FIND(":",B1699,F1699+1)+1,2),Employee!$G$1:$H$8,2,0)</f>
        <v>Germany</v>
      </c>
    </row>
    <row r="1700" spans="1:23" x14ac:dyDescent="0.35">
      <c r="A1700" t="str">
        <f t="shared" si="338"/>
        <v>EMP-ENG-R3-2018</v>
      </c>
      <c r="B1700" t="s">
        <v>1764</v>
      </c>
      <c r="C1700" t="str">
        <f t="shared" si="341"/>
        <v>N20446</v>
      </c>
      <c r="D1700" t="str">
        <f>VLOOKUP(C1700,Employee!$A$1:$B$1803,2,0)</f>
        <v>Stan Pratt</v>
      </c>
      <c r="E1700" t="str">
        <f>VLOOKUP(MID(B1700,FIND(":",B1700,FIND(":",B1700)+1)+1,1),Employee!$C$1:$D$1803,2)</f>
        <v>Male</v>
      </c>
      <c r="F1700">
        <f t="shared" si="339"/>
        <v>42</v>
      </c>
      <c r="G1700">
        <f t="shared" si="340"/>
        <v>40</v>
      </c>
      <c r="H1700" t="str">
        <f t="shared" si="342"/>
        <v>R3</v>
      </c>
      <c r="I1700" t="str">
        <f>VLOOKUP(V1700,Guide!$B$12:$C$18,2,0)</f>
        <v>ENG</v>
      </c>
      <c r="J1700" s="12" t="str">
        <f t="shared" si="343"/>
        <v>C1</v>
      </c>
      <c r="K1700" s="12">
        <v>34851</v>
      </c>
      <c r="L1700" s="12" t="str">
        <f t="shared" si="344"/>
        <v>Millennial</v>
      </c>
      <c r="M1700">
        <f t="shared" ca="1" si="345"/>
        <v>29</v>
      </c>
      <c r="N1700" s="12">
        <v>43283</v>
      </c>
      <c r="O1700" s="14">
        <f t="shared" ca="1" si="346"/>
        <v>6</v>
      </c>
      <c r="P1700" s="13">
        <v>97103</v>
      </c>
      <c r="Q1700" s="13" t="str">
        <f t="shared" ca="1" si="347"/>
        <v>5 - 10 Year</v>
      </c>
      <c r="R1700" s="3" t="str">
        <f t="shared" ca="1" si="350"/>
        <v>10%</v>
      </c>
      <c r="S1700" s="13">
        <f t="shared" ca="1" si="348"/>
        <v>9710.3000000000011</v>
      </c>
      <c r="T1700" s="13">
        <f t="shared" ca="1" si="349"/>
        <v>87392.7</v>
      </c>
      <c r="U1700" t="str">
        <f>VLOOKUP(MID(B1700,G1700,F1700-G1700),Department!$A$1:$C$20,2,0)</f>
        <v>Software Quality Assurance</v>
      </c>
      <c r="V1700" t="str">
        <f>VLOOKUP(U1700,Department!$B$1:$C$20,2,0)</f>
        <v>Engineering and Data</v>
      </c>
      <c r="W1700" t="str">
        <f>VLOOKUP(MID(B1700,FIND(":",B1700,F1700+1)+1,2),Employee!$G$1:$H$8,2,0)</f>
        <v>United States Of America</v>
      </c>
    </row>
    <row r="1701" spans="1:23" x14ac:dyDescent="0.35">
      <c r="A1701" t="str">
        <f t="shared" si="338"/>
        <v>EMP-SM-R15-2018</v>
      </c>
      <c r="B1701" t="s">
        <v>1765</v>
      </c>
      <c r="C1701" t="str">
        <f t="shared" si="341"/>
        <v>N20447</v>
      </c>
      <c r="D1701" t="str">
        <f>VLOOKUP(C1701,Employee!$A$1:$B$1803,2,0)</f>
        <v>Buford Mcguire</v>
      </c>
      <c r="E1701" t="str">
        <f>VLOOKUP(MID(B1701,FIND(":",B1701,FIND(":",B1701)+1)+1,1),Employee!$C$1:$D$1803,2)</f>
        <v>Male</v>
      </c>
      <c r="F1701">
        <f t="shared" si="339"/>
        <v>43</v>
      </c>
      <c r="G1701">
        <f t="shared" si="340"/>
        <v>40</v>
      </c>
      <c r="H1701" t="str">
        <f t="shared" si="342"/>
        <v>R15</v>
      </c>
      <c r="I1701" t="str">
        <f>VLOOKUP(V1701,Guide!$B$12:$C$18,2,0)</f>
        <v>SM</v>
      </c>
      <c r="J1701" s="12" t="str">
        <f t="shared" si="343"/>
        <v>C2</v>
      </c>
      <c r="K1701" s="12">
        <v>35330</v>
      </c>
      <c r="L1701" s="12" t="str">
        <f t="shared" si="344"/>
        <v>Millennial</v>
      </c>
      <c r="M1701">
        <f t="shared" ca="1" si="345"/>
        <v>28</v>
      </c>
      <c r="N1701" s="12">
        <v>43283</v>
      </c>
      <c r="O1701" s="14">
        <f t="shared" ca="1" si="346"/>
        <v>6</v>
      </c>
      <c r="P1701" s="13">
        <v>71851</v>
      </c>
      <c r="Q1701" s="13" t="str">
        <f t="shared" ca="1" si="347"/>
        <v>5 - 10 Year</v>
      </c>
      <c r="R1701" s="3" t="str">
        <f t="shared" ca="1" si="350"/>
        <v>10%</v>
      </c>
      <c r="S1701" s="13">
        <f t="shared" ca="1" si="348"/>
        <v>7185.1</v>
      </c>
      <c r="T1701" s="13">
        <f t="shared" ca="1" si="349"/>
        <v>64665.9</v>
      </c>
      <c r="U1701" t="str">
        <f>VLOOKUP(MID(B1701,G1701,F1701-G1701),Department!$A$1:$C$20,2,0)</f>
        <v>Sales</v>
      </c>
      <c r="V1701" t="str">
        <f>VLOOKUP(U1701,Department!$B$1:$C$20,2,0)</f>
        <v>Sales and Marketing</v>
      </c>
      <c r="W1701" t="str">
        <f>VLOOKUP(MID(B1701,FIND(":",B1701,F1701+1)+1,2),Employee!$G$1:$H$8,2,0)</f>
        <v>Canada</v>
      </c>
    </row>
    <row r="1702" spans="1:23" x14ac:dyDescent="0.35">
      <c r="A1702" t="str">
        <f t="shared" si="338"/>
        <v>EMP-SM-R15-2018</v>
      </c>
      <c r="B1702" t="s">
        <v>1766</v>
      </c>
      <c r="C1702" t="str">
        <f t="shared" si="341"/>
        <v>N20448</v>
      </c>
      <c r="D1702" t="str">
        <f>VLOOKUP(C1702,Employee!$A$1:$B$1803,2,0)</f>
        <v>Mara Chaney</v>
      </c>
      <c r="E1702" t="str">
        <f>VLOOKUP(MID(B1702,FIND(":",B1702,FIND(":",B1702)+1)+1,1),Employee!$C$1:$D$1803,2)</f>
        <v>Female</v>
      </c>
      <c r="F1702">
        <f t="shared" si="339"/>
        <v>43</v>
      </c>
      <c r="G1702">
        <f t="shared" si="340"/>
        <v>40</v>
      </c>
      <c r="H1702" t="str">
        <f t="shared" si="342"/>
        <v>R15</v>
      </c>
      <c r="I1702" t="str">
        <f>VLOOKUP(V1702,Guide!$B$12:$C$18,2,0)</f>
        <v>SM</v>
      </c>
      <c r="J1702" s="12" t="str">
        <f t="shared" si="343"/>
        <v>C7</v>
      </c>
      <c r="K1702" s="12">
        <v>35267</v>
      </c>
      <c r="L1702" s="12" t="str">
        <f t="shared" si="344"/>
        <v>Millennial</v>
      </c>
      <c r="M1702">
        <f t="shared" ca="1" si="345"/>
        <v>28</v>
      </c>
      <c r="N1702" s="12">
        <v>43283</v>
      </c>
      <c r="O1702" s="14">
        <f t="shared" ca="1" si="346"/>
        <v>6</v>
      </c>
      <c r="P1702" s="13">
        <v>89352</v>
      </c>
      <c r="Q1702" s="13" t="str">
        <f t="shared" ca="1" si="347"/>
        <v>5 - 10 Year</v>
      </c>
      <c r="R1702" s="3" t="str">
        <f t="shared" ca="1" si="350"/>
        <v>10%</v>
      </c>
      <c r="S1702" s="13">
        <f t="shared" ca="1" si="348"/>
        <v>8935.2000000000007</v>
      </c>
      <c r="T1702" s="13">
        <f t="shared" ca="1" si="349"/>
        <v>80416.800000000003</v>
      </c>
      <c r="U1702" t="str">
        <f>VLOOKUP(MID(B1702,G1702,F1702-G1702),Department!$A$1:$C$20,2,0)</f>
        <v>Sales</v>
      </c>
      <c r="V1702" t="str">
        <f>VLOOKUP(U1702,Department!$B$1:$C$20,2,0)</f>
        <v>Sales and Marketing</v>
      </c>
      <c r="W1702" t="str">
        <f>VLOOKUP(MID(B1702,FIND(":",B1702,F1702+1)+1,2),Employee!$G$1:$H$8,2,0)</f>
        <v>Argentina</v>
      </c>
    </row>
    <row r="1703" spans="1:23" x14ac:dyDescent="0.35">
      <c r="A1703" t="str">
        <f t="shared" si="338"/>
        <v>EMP-SM-R9-2018</v>
      </c>
      <c r="B1703" t="s">
        <v>1767</v>
      </c>
      <c r="C1703" t="str">
        <f t="shared" si="341"/>
        <v>N20451</v>
      </c>
      <c r="D1703" t="str">
        <f>VLOOKUP(C1703,Employee!$A$1:$B$1803,2,0)</f>
        <v>Elise Buchanan</v>
      </c>
      <c r="E1703" t="str">
        <f>VLOOKUP(MID(B1703,FIND(":",B1703,FIND(":",B1703)+1)+1,1),Employee!$C$1:$D$1803,2)</f>
        <v>Female</v>
      </c>
      <c r="F1703">
        <f t="shared" si="339"/>
        <v>42</v>
      </c>
      <c r="G1703">
        <f t="shared" si="340"/>
        <v>40</v>
      </c>
      <c r="H1703" t="str">
        <f t="shared" si="342"/>
        <v>R9</v>
      </c>
      <c r="I1703" t="str">
        <f>VLOOKUP(V1703,Guide!$B$12:$C$18,2,0)</f>
        <v>SM</v>
      </c>
      <c r="J1703" s="12" t="str">
        <f t="shared" si="343"/>
        <v>C1</v>
      </c>
      <c r="K1703" s="12">
        <v>35467</v>
      </c>
      <c r="L1703" s="12" t="str">
        <f t="shared" si="344"/>
        <v>Gen Z</v>
      </c>
      <c r="M1703">
        <f t="shared" ca="1" si="345"/>
        <v>28</v>
      </c>
      <c r="N1703" s="12">
        <v>43283</v>
      </c>
      <c r="O1703" s="14">
        <f t="shared" ca="1" si="346"/>
        <v>6</v>
      </c>
      <c r="P1703" s="13">
        <v>72529</v>
      </c>
      <c r="Q1703" s="13" t="str">
        <f t="shared" ca="1" si="347"/>
        <v>5 - 10 Year</v>
      </c>
      <c r="R1703" s="3" t="str">
        <f t="shared" ca="1" si="350"/>
        <v>10%</v>
      </c>
      <c r="S1703" s="13">
        <f t="shared" ca="1" si="348"/>
        <v>7252.9000000000005</v>
      </c>
      <c r="T1703" s="13">
        <f t="shared" ca="1" si="349"/>
        <v>65276.1</v>
      </c>
      <c r="U1703" t="str">
        <f>VLOOKUP(MID(B1703,G1703,F1703-G1703),Department!$A$1:$C$20,2,0)</f>
        <v xml:space="preserve">Presales </v>
      </c>
      <c r="V1703" t="str">
        <f>VLOOKUP(U1703,Department!$B$1:$C$20,2,0)</f>
        <v>Sales and Marketing</v>
      </c>
      <c r="W1703" t="str">
        <f>VLOOKUP(MID(B1703,FIND(":",B1703,F1703+1)+1,2),Employee!$G$1:$H$8,2,0)</f>
        <v>United States Of America</v>
      </c>
    </row>
    <row r="1704" spans="1:23" x14ac:dyDescent="0.35">
      <c r="A1704" t="str">
        <f t="shared" si="338"/>
        <v>EMP-ENG-R4-2018</v>
      </c>
      <c r="B1704" t="s">
        <v>1768</v>
      </c>
      <c r="C1704" t="str">
        <f t="shared" si="341"/>
        <v>N20452</v>
      </c>
      <c r="D1704" t="str">
        <f>VLOOKUP(C1704,Employee!$A$1:$B$1803,2,0)</f>
        <v>Zachery Zavala</v>
      </c>
      <c r="E1704" t="str">
        <f>VLOOKUP(MID(B1704,FIND(":",B1704,FIND(":",B1704)+1)+1,1),Employee!$C$1:$D$1803,2)</f>
        <v>Male</v>
      </c>
      <c r="F1704">
        <f t="shared" si="339"/>
        <v>42</v>
      </c>
      <c r="G1704">
        <f t="shared" si="340"/>
        <v>40</v>
      </c>
      <c r="H1704" t="str">
        <f t="shared" si="342"/>
        <v>R4</v>
      </c>
      <c r="I1704" t="str">
        <f>VLOOKUP(V1704,Guide!$B$12:$C$18,2,0)</f>
        <v>ENG</v>
      </c>
      <c r="J1704" s="12" t="str">
        <f t="shared" si="343"/>
        <v>C2</v>
      </c>
      <c r="K1704" s="12">
        <v>35198</v>
      </c>
      <c r="L1704" s="12" t="str">
        <f t="shared" si="344"/>
        <v>Millennial</v>
      </c>
      <c r="M1704">
        <f t="shared" ca="1" si="345"/>
        <v>28</v>
      </c>
      <c r="N1704" s="12">
        <v>43283</v>
      </c>
      <c r="O1704" s="14">
        <f t="shared" ca="1" si="346"/>
        <v>6</v>
      </c>
      <c r="P1704" s="13">
        <v>67875</v>
      </c>
      <c r="Q1704" s="13" t="str">
        <f t="shared" ca="1" si="347"/>
        <v>5 - 10 Year</v>
      </c>
      <c r="R1704" s="3" t="str">
        <f t="shared" ca="1" si="350"/>
        <v>10%</v>
      </c>
      <c r="S1704" s="13">
        <f t="shared" ca="1" si="348"/>
        <v>6787.5</v>
      </c>
      <c r="T1704" s="13">
        <f t="shared" ca="1" si="349"/>
        <v>61087.5</v>
      </c>
      <c r="U1704" t="str">
        <f>VLOOKUP(MID(B1704,G1704,F1704-G1704),Department!$A$1:$C$20,2,0)</f>
        <v>FrontEnd Developer</v>
      </c>
      <c r="V1704" t="str">
        <f>VLOOKUP(U1704,Department!$B$1:$C$20,2,0)</f>
        <v>Engineering and Data</v>
      </c>
      <c r="W1704" t="str">
        <f>VLOOKUP(MID(B1704,FIND(":",B1704,F1704+1)+1,2),Employee!$G$1:$H$8,2,0)</f>
        <v>Canada</v>
      </c>
    </row>
    <row r="1705" spans="1:23" x14ac:dyDescent="0.35">
      <c r="A1705" t="str">
        <f t="shared" si="338"/>
        <v>EMP-ENG-R1-2018</v>
      </c>
      <c r="B1705" t="s">
        <v>1769</v>
      </c>
      <c r="C1705" t="str">
        <f t="shared" si="341"/>
        <v>N20453</v>
      </c>
      <c r="D1705" t="str">
        <f>VLOOKUP(C1705,Employee!$A$1:$B$1803,2,0)</f>
        <v>Augusta Crane</v>
      </c>
      <c r="E1705" t="str">
        <f>VLOOKUP(MID(B1705,FIND(":",B1705,FIND(":",B1705)+1)+1,1),Employee!$C$1:$D$1803,2)</f>
        <v>Female</v>
      </c>
      <c r="F1705">
        <f t="shared" si="339"/>
        <v>42</v>
      </c>
      <c r="G1705">
        <f t="shared" si="340"/>
        <v>40</v>
      </c>
      <c r="H1705" t="str">
        <f t="shared" si="342"/>
        <v>R1</v>
      </c>
      <c r="I1705" t="str">
        <f>VLOOKUP(V1705,Guide!$B$12:$C$18,2,0)</f>
        <v>ENG</v>
      </c>
      <c r="J1705" s="12" t="str">
        <f t="shared" si="343"/>
        <v>C7</v>
      </c>
      <c r="K1705" s="12">
        <v>35424</v>
      </c>
      <c r="L1705" s="12" t="str">
        <f t="shared" si="344"/>
        <v>Millennial</v>
      </c>
      <c r="M1705">
        <f t="shared" ca="1" si="345"/>
        <v>28</v>
      </c>
      <c r="N1705" s="12">
        <v>43283</v>
      </c>
      <c r="O1705" s="14">
        <f t="shared" ca="1" si="346"/>
        <v>6</v>
      </c>
      <c r="P1705" s="13">
        <v>87010</v>
      </c>
      <c r="Q1705" s="13" t="str">
        <f t="shared" ca="1" si="347"/>
        <v>5 - 10 Year</v>
      </c>
      <c r="R1705" s="3" t="str">
        <f t="shared" ca="1" si="350"/>
        <v>10%</v>
      </c>
      <c r="S1705" s="13">
        <f t="shared" ca="1" si="348"/>
        <v>8701</v>
      </c>
      <c r="T1705" s="13">
        <f t="shared" ca="1" si="349"/>
        <v>78309</v>
      </c>
      <c r="U1705" t="str">
        <f>VLOOKUP(MID(B1705,G1705,F1705-G1705),Department!$A$1:$C$20,2,0)</f>
        <v>BackEnd Developer</v>
      </c>
      <c r="V1705" t="str">
        <f>VLOOKUP(U1705,Department!$B$1:$C$20,2,0)</f>
        <v>Engineering and Data</v>
      </c>
      <c r="W1705" t="str">
        <f>VLOOKUP(MID(B1705,FIND(":",B1705,F1705+1)+1,2),Employee!$G$1:$H$8,2,0)</f>
        <v>Argentina</v>
      </c>
    </row>
    <row r="1706" spans="1:23" x14ac:dyDescent="0.35">
      <c r="A1706" t="str">
        <f t="shared" si="338"/>
        <v>EMP-ENG-R12-2018</v>
      </c>
      <c r="B1706" t="s">
        <v>1770</v>
      </c>
      <c r="C1706" t="str">
        <f t="shared" si="341"/>
        <v>N19751</v>
      </c>
      <c r="D1706" t="str">
        <f>VLOOKUP(C1706,Employee!$A$1:$B$1803,2,0)</f>
        <v>Jesus Delgado</v>
      </c>
      <c r="E1706" t="str">
        <f>VLOOKUP(MID(B1706,FIND(":",B1706,FIND(":",B1706)+1)+1,1),Employee!$C$1:$D$1803,2)</f>
        <v>Male</v>
      </c>
      <c r="F1706">
        <f t="shared" si="339"/>
        <v>43</v>
      </c>
      <c r="G1706">
        <f t="shared" si="340"/>
        <v>40</v>
      </c>
      <c r="H1706" t="str">
        <f t="shared" si="342"/>
        <v>R12</v>
      </c>
      <c r="I1706" t="str">
        <f>VLOOKUP(V1706,Guide!$B$12:$C$18,2,0)</f>
        <v>ENG</v>
      </c>
      <c r="J1706" s="12" t="str">
        <f t="shared" si="343"/>
        <v>C3</v>
      </c>
      <c r="K1706" s="12">
        <v>34971</v>
      </c>
      <c r="L1706" s="12" t="str">
        <f t="shared" si="344"/>
        <v>Millennial</v>
      </c>
      <c r="M1706">
        <f t="shared" ca="1" si="345"/>
        <v>29</v>
      </c>
      <c r="N1706" s="12">
        <v>43283</v>
      </c>
      <c r="O1706" s="14">
        <f t="shared" ca="1" si="346"/>
        <v>6</v>
      </c>
      <c r="P1706" s="13">
        <v>74502</v>
      </c>
      <c r="Q1706" s="13" t="str">
        <f t="shared" ca="1" si="347"/>
        <v>5 - 10 Year</v>
      </c>
      <c r="R1706" s="3" t="str">
        <f t="shared" ca="1" si="350"/>
        <v>10%</v>
      </c>
      <c r="S1706" s="13">
        <f t="shared" ca="1" si="348"/>
        <v>7450.2000000000007</v>
      </c>
      <c r="T1706" s="13">
        <f t="shared" ca="1" si="349"/>
        <v>67051.8</v>
      </c>
      <c r="U1706" t="str">
        <f>VLOOKUP(MID(B1706,G1706,F1706-G1706),Department!$A$1:$C$20,2,0)</f>
        <v>Data Analyst</v>
      </c>
      <c r="V1706" t="str">
        <f>VLOOKUP(U1706,Department!$B$1:$C$20,2,0)</f>
        <v>Engineering and Data</v>
      </c>
      <c r="W1706" t="str">
        <f>VLOOKUP(MID(B1706,FIND(":",B1706,F1706+1)+1,2),Employee!$G$1:$H$8,2,0)</f>
        <v>United Kingdom</v>
      </c>
    </row>
    <row r="1707" spans="1:23" x14ac:dyDescent="0.35">
      <c r="A1707" t="str">
        <f t="shared" si="338"/>
        <v>EMP-ENG-R12-2018</v>
      </c>
      <c r="B1707" t="s">
        <v>1771</v>
      </c>
      <c r="C1707" t="str">
        <f t="shared" si="341"/>
        <v>N19752</v>
      </c>
      <c r="D1707" t="str">
        <f>VLOOKUP(C1707,Employee!$A$1:$B$1803,2,0)</f>
        <v>Trenton Petty</v>
      </c>
      <c r="E1707" t="str">
        <f>VLOOKUP(MID(B1707,FIND(":",B1707,FIND(":",B1707)+1)+1,1),Employee!$C$1:$D$1803,2)</f>
        <v>Male</v>
      </c>
      <c r="F1707">
        <f t="shared" si="339"/>
        <v>43</v>
      </c>
      <c r="G1707">
        <f t="shared" si="340"/>
        <v>40</v>
      </c>
      <c r="H1707" t="str">
        <f t="shared" si="342"/>
        <v>R12</v>
      </c>
      <c r="I1707" t="str">
        <f>VLOOKUP(V1707,Guide!$B$12:$C$18,2,0)</f>
        <v>ENG</v>
      </c>
      <c r="J1707" s="12" t="str">
        <f t="shared" si="343"/>
        <v>C4</v>
      </c>
      <c r="K1707" s="12">
        <v>35397</v>
      </c>
      <c r="L1707" s="12" t="str">
        <f t="shared" si="344"/>
        <v>Millennial</v>
      </c>
      <c r="M1707">
        <f t="shared" ca="1" si="345"/>
        <v>28</v>
      </c>
      <c r="N1707" s="12">
        <v>43283</v>
      </c>
      <c r="O1707" s="14">
        <f t="shared" ca="1" si="346"/>
        <v>6</v>
      </c>
      <c r="P1707" s="13">
        <v>84087</v>
      </c>
      <c r="Q1707" s="13" t="str">
        <f t="shared" ca="1" si="347"/>
        <v>5 - 10 Year</v>
      </c>
      <c r="R1707" s="3" t="str">
        <f t="shared" ca="1" si="350"/>
        <v>10%</v>
      </c>
      <c r="S1707" s="13">
        <f t="shared" ca="1" si="348"/>
        <v>8408.7000000000007</v>
      </c>
      <c r="T1707" s="13">
        <f t="shared" ca="1" si="349"/>
        <v>75678.3</v>
      </c>
      <c r="U1707" t="str">
        <f>VLOOKUP(MID(B1707,G1707,F1707-G1707),Department!$A$1:$C$20,2,0)</f>
        <v>Data Analyst</v>
      </c>
      <c r="V1707" t="str">
        <f>VLOOKUP(U1707,Department!$B$1:$C$20,2,0)</f>
        <v>Engineering and Data</v>
      </c>
      <c r="W1707" t="str">
        <f>VLOOKUP(MID(B1707,FIND(":",B1707,F1707+1)+1,2),Employee!$G$1:$H$8,2,0)</f>
        <v>Australia</v>
      </c>
    </row>
    <row r="1708" spans="1:23" x14ac:dyDescent="0.35">
      <c r="A1708" t="str">
        <f t="shared" si="338"/>
        <v>EMP-OPR-R2-2018</v>
      </c>
      <c r="B1708" t="s">
        <v>1772</v>
      </c>
      <c r="C1708" t="str">
        <f t="shared" si="341"/>
        <v>N19755</v>
      </c>
      <c r="D1708" t="str">
        <f>VLOOKUP(C1708,Employee!$A$1:$B$1803,2,0)</f>
        <v>Harlan Atkinson</v>
      </c>
      <c r="E1708" t="str">
        <f>VLOOKUP(MID(B1708,FIND(":",B1708,FIND(":",B1708)+1)+1,1),Employee!$C$1:$D$1803,2)</f>
        <v>Male</v>
      </c>
      <c r="F1708">
        <f t="shared" si="339"/>
        <v>42</v>
      </c>
      <c r="G1708">
        <f t="shared" si="340"/>
        <v>40</v>
      </c>
      <c r="H1708" t="str">
        <f t="shared" si="342"/>
        <v>R2</v>
      </c>
      <c r="I1708" t="str">
        <f>VLOOKUP(V1708,Guide!$B$12:$C$18,2,0)</f>
        <v>OPR</v>
      </c>
      <c r="J1708" s="12" t="str">
        <f t="shared" si="343"/>
        <v>C4</v>
      </c>
      <c r="K1708" s="12">
        <v>35247</v>
      </c>
      <c r="L1708" s="12" t="str">
        <f t="shared" si="344"/>
        <v>Millennial</v>
      </c>
      <c r="M1708">
        <f t="shared" ca="1" si="345"/>
        <v>28</v>
      </c>
      <c r="N1708" s="12">
        <v>43283</v>
      </c>
      <c r="O1708" s="14">
        <f t="shared" ca="1" si="346"/>
        <v>6</v>
      </c>
      <c r="P1708" s="13">
        <v>80883</v>
      </c>
      <c r="Q1708" s="13" t="str">
        <f t="shared" ca="1" si="347"/>
        <v>5 - 10 Year</v>
      </c>
      <c r="R1708" s="3" t="str">
        <f t="shared" ca="1" si="350"/>
        <v>10%</v>
      </c>
      <c r="S1708" s="13">
        <f t="shared" ca="1" si="348"/>
        <v>8088.3</v>
      </c>
      <c r="T1708" s="13">
        <f t="shared" ca="1" si="349"/>
        <v>72794.7</v>
      </c>
      <c r="U1708" t="str">
        <f>VLOOKUP(MID(B1708,G1708,F1708-G1708),Department!$A$1:$C$20,2,0)</f>
        <v>Network Engineer</v>
      </c>
      <c r="V1708" t="str">
        <f>VLOOKUP(U1708,Department!$B$1:$C$20,2,0)</f>
        <v>Operation</v>
      </c>
      <c r="W1708" t="str">
        <f>VLOOKUP(MID(B1708,FIND(":",B1708,F1708+1)+1,2),Employee!$G$1:$H$8,2,0)</f>
        <v>Australia</v>
      </c>
    </row>
    <row r="1709" spans="1:23" x14ac:dyDescent="0.35">
      <c r="A1709" t="str">
        <f t="shared" si="338"/>
        <v>EMP-PM-R14-2018</v>
      </c>
      <c r="B1709" t="s">
        <v>1773</v>
      </c>
      <c r="C1709" t="str">
        <f t="shared" si="341"/>
        <v>N19756</v>
      </c>
      <c r="D1709" t="str">
        <f>VLOOKUP(C1709,Employee!$A$1:$B$1803,2,0)</f>
        <v>Tanner Bailey</v>
      </c>
      <c r="E1709" t="str">
        <f>VLOOKUP(MID(B1709,FIND(":",B1709,FIND(":",B1709)+1)+1,1),Employee!$C$1:$D$1803,2)</f>
        <v>Male</v>
      </c>
      <c r="F1709">
        <f t="shared" si="339"/>
        <v>43</v>
      </c>
      <c r="G1709">
        <f t="shared" si="340"/>
        <v>40</v>
      </c>
      <c r="H1709" t="str">
        <f t="shared" si="342"/>
        <v>R14</v>
      </c>
      <c r="I1709" t="str">
        <f>VLOOKUP(V1709,Guide!$B$12:$C$18,2,0)</f>
        <v>PM</v>
      </c>
      <c r="J1709" s="12" t="str">
        <f t="shared" si="343"/>
        <v>C3</v>
      </c>
      <c r="K1709" s="12">
        <v>35442</v>
      </c>
      <c r="L1709" s="12" t="str">
        <f t="shared" si="344"/>
        <v>Gen Z</v>
      </c>
      <c r="M1709">
        <f t="shared" ca="1" si="345"/>
        <v>28</v>
      </c>
      <c r="N1709" s="12">
        <v>43283</v>
      </c>
      <c r="O1709" s="14">
        <f t="shared" ca="1" si="346"/>
        <v>6</v>
      </c>
      <c r="P1709" s="13">
        <v>77502</v>
      </c>
      <c r="Q1709" s="13" t="str">
        <f t="shared" ca="1" si="347"/>
        <v>5 - 10 Year</v>
      </c>
      <c r="R1709" s="3" t="str">
        <f t="shared" ca="1" si="350"/>
        <v>10%</v>
      </c>
      <c r="S1709" s="13">
        <f t="shared" ca="1" si="348"/>
        <v>7750.2000000000007</v>
      </c>
      <c r="T1709" s="13">
        <f t="shared" ca="1" si="349"/>
        <v>69751.8</v>
      </c>
      <c r="U1709" t="str">
        <f>VLOOKUP(MID(B1709,G1709,F1709-G1709),Department!$A$1:$C$20,2,0)</f>
        <v>SEO Specialist</v>
      </c>
      <c r="V1709" t="str">
        <f>VLOOKUP(U1709,Department!$B$1:$C$20,2,0)</f>
        <v>Product Management</v>
      </c>
      <c r="W1709" t="str">
        <f>VLOOKUP(MID(B1709,FIND(":",B1709,F1709+1)+1,2),Employee!$G$1:$H$8,2,0)</f>
        <v>United Kingdom</v>
      </c>
    </row>
    <row r="1710" spans="1:23" x14ac:dyDescent="0.35">
      <c r="A1710" t="str">
        <f t="shared" si="338"/>
        <v>EMP-OPR-R8-2018</v>
      </c>
      <c r="B1710" t="s">
        <v>1774</v>
      </c>
      <c r="C1710" t="str">
        <f t="shared" si="341"/>
        <v>N19759</v>
      </c>
      <c r="D1710" t="str">
        <f>VLOOKUP(C1710,Employee!$A$1:$B$1803,2,0)</f>
        <v>Gerald Gross</v>
      </c>
      <c r="E1710" t="str">
        <f>VLOOKUP(MID(B1710,FIND(":",B1710,FIND(":",B1710)+1)+1,1),Employee!$C$1:$D$1803,2)</f>
        <v>Male</v>
      </c>
      <c r="F1710">
        <f t="shared" si="339"/>
        <v>42</v>
      </c>
      <c r="G1710">
        <f t="shared" si="340"/>
        <v>40</v>
      </c>
      <c r="H1710" t="str">
        <f t="shared" si="342"/>
        <v>R8</v>
      </c>
      <c r="I1710" t="str">
        <f>VLOOKUP(V1710,Guide!$B$12:$C$18,2,0)</f>
        <v>OPR</v>
      </c>
      <c r="J1710" s="12" t="str">
        <f t="shared" si="343"/>
        <v>C5</v>
      </c>
      <c r="K1710" s="12">
        <v>35173</v>
      </c>
      <c r="L1710" s="12" t="str">
        <f t="shared" si="344"/>
        <v>Millennial</v>
      </c>
      <c r="M1710">
        <f t="shared" ca="1" si="345"/>
        <v>28</v>
      </c>
      <c r="N1710" s="12">
        <v>43283</v>
      </c>
      <c r="O1710" s="14">
        <f t="shared" ca="1" si="346"/>
        <v>6</v>
      </c>
      <c r="P1710" s="13">
        <v>67608</v>
      </c>
      <c r="Q1710" s="13" t="str">
        <f t="shared" ca="1" si="347"/>
        <v>5 - 10 Year</v>
      </c>
      <c r="R1710" s="3" t="str">
        <f t="shared" ca="1" si="350"/>
        <v>10%</v>
      </c>
      <c r="S1710" s="13">
        <f t="shared" ca="1" si="348"/>
        <v>6760.8</v>
      </c>
      <c r="T1710" s="13">
        <f t="shared" ca="1" si="349"/>
        <v>60847.199999999997</v>
      </c>
      <c r="U1710" t="str">
        <f>VLOOKUP(MID(B1710,G1710,F1710-G1710),Department!$A$1:$C$20,2,0)</f>
        <v>DevOps Engineer</v>
      </c>
      <c r="V1710" t="str">
        <f>VLOOKUP(U1710,Department!$B$1:$C$20,2,0)</f>
        <v>Operation</v>
      </c>
      <c r="W1710" t="str">
        <f>VLOOKUP(MID(B1710,FIND(":",B1710,F1710+1)+1,2),Employee!$G$1:$H$8,2,0)</f>
        <v>Germany</v>
      </c>
    </row>
    <row r="1711" spans="1:23" x14ac:dyDescent="0.35">
      <c r="A1711" t="str">
        <f t="shared" si="338"/>
        <v>EMP-OPR-R8-2018</v>
      </c>
      <c r="B1711" t="s">
        <v>1775</v>
      </c>
      <c r="C1711" t="str">
        <f t="shared" si="341"/>
        <v>N19760</v>
      </c>
      <c r="D1711" t="str">
        <f>VLOOKUP(C1711,Employee!$A$1:$B$1803,2,0)</f>
        <v>Wilmer Salas</v>
      </c>
      <c r="E1711" t="str">
        <f>VLOOKUP(MID(B1711,FIND(":",B1711,FIND(":",B1711)+1)+1,1),Employee!$C$1:$D$1803,2)</f>
        <v>Male</v>
      </c>
      <c r="F1711">
        <f t="shared" si="339"/>
        <v>42</v>
      </c>
      <c r="G1711">
        <f t="shared" si="340"/>
        <v>40</v>
      </c>
      <c r="H1711" t="str">
        <f t="shared" si="342"/>
        <v>R8</v>
      </c>
      <c r="I1711" t="str">
        <f>VLOOKUP(V1711,Guide!$B$12:$C$18,2,0)</f>
        <v>OPR</v>
      </c>
      <c r="J1711" s="12" t="str">
        <f t="shared" si="343"/>
        <v>C2</v>
      </c>
      <c r="K1711" s="12">
        <v>35250</v>
      </c>
      <c r="L1711" s="12" t="str">
        <f t="shared" si="344"/>
        <v>Millennial</v>
      </c>
      <c r="M1711">
        <f t="shared" ca="1" si="345"/>
        <v>28</v>
      </c>
      <c r="N1711" s="12">
        <v>43283</v>
      </c>
      <c r="O1711" s="14">
        <f t="shared" ca="1" si="346"/>
        <v>6</v>
      </c>
      <c r="P1711" s="13">
        <v>84662</v>
      </c>
      <c r="Q1711" s="13" t="str">
        <f t="shared" ca="1" si="347"/>
        <v>5 - 10 Year</v>
      </c>
      <c r="R1711" s="3" t="str">
        <f t="shared" ca="1" si="350"/>
        <v>10%</v>
      </c>
      <c r="S1711" s="13">
        <f t="shared" ca="1" si="348"/>
        <v>8466.2000000000007</v>
      </c>
      <c r="T1711" s="13">
        <f t="shared" ca="1" si="349"/>
        <v>76195.8</v>
      </c>
      <c r="U1711" t="str">
        <f>VLOOKUP(MID(B1711,G1711,F1711-G1711),Department!$A$1:$C$20,2,0)</f>
        <v>DevOps Engineer</v>
      </c>
      <c r="V1711" t="str">
        <f>VLOOKUP(U1711,Department!$B$1:$C$20,2,0)</f>
        <v>Operation</v>
      </c>
      <c r="W1711" t="str">
        <f>VLOOKUP(MID(B1711,FIND(":",B1711,F1711+1)+1,2),Employee!$G$1:$H$8,2,0)</f>
        <v>Canada</v>
      </c>
    </row>
    <row r="1712" spans="1:23" x14ac:dyDescent="0.35">
      <c r="A1712" t="str">
        <f t="shared" si="338"/>
        <v>EMP-FN-R19-2018</v>
      </c>
      <c r="B1712" t="s">
        <v>1776</v>
      </c>
      <c r="C1712" t="str">
        <f t="shared" si="341"/>
        <v>N19763</v>
      </c>
      <c r="D1712" t="str">
        <f>VLOOKUP(C1712,Employee!$A$1:$B$1803,2,0)</f>
        <v>Zack Moses</v>
      </c>
      <c r="E1712" t="str">
        <f>VLOOKUP(MID(B1712,FIND(":",B1712,FIND(":",B1712)+1)+1,1),Employee!$C$1:$D$1803,2)</f>
        <v>Male</v>
      </c>
      <c r="F1712">
        <f t="shared" si="339"/>
        <v>43</v>
      </c>
      <c r="G1712">
        <f t="shared" si="340"/>
        <v>40</v>
      </c>
      <c r="H1712" t="str">
        <f t="shared" si="342"/>
        <v>R19</v>
      </c>
      <c r="I1712" t="str">
        <f>VLOOKUP(V1712,Guide!$B$12:$C$18,2,0)</f>
        <v>FN</v>
      </c>
      <c r="J1712" s="12" t="str">
        <f t="shared" si="343"/>
        <v>C2</v>
      </c>
      <c r="K1712" s="12">
        <v>35345</v>
      </c>
      <c r="L1712" s="12" t="str">
        <f t="shared" si="344"/>
        <v>Millennial</v>
      </c>
      <c r="M1712">
        <f t="shared" ca="1" si="345"/>
        <v>28</v>
      </c>
      <c r="N1712" s="12">
        <v>43283</v>
      </c>
      <c r="O1712" s="14">
        <f t="shared" ca="1" si="346"/>
        <v>6</v>
      </c>
      <c r="P1712" s="13">
        <v>100843</v>
      </c>
      <c r="Q1712" s="13" t="str">
        <f t="shared" ca="1" si="347"/>
        <v>5 - 10 Year</v>
      </c>
      <c r="R1712" s="3" t="str">
        <f t="shared" ca="1" si="350"/>
        <v>10%</v>
      </c>
      <c r="S1712" s="13">
        <f t="shared" ca="1" si="348"/>
        <v>10084.300000000001</v>
      </c>
      <c r="T1712" s="13">
        <f t="shared" ca="1" si="349"/>
        <v>90758.7</v>
      </c>
      <c r="U1712" t="str">
        <f>VLOOKUP(MID(B1712,G1712,F1712-G1712),Department!$A$1:$C$20,2,0)</f>
        <v>Accounting</v>
      </c>
      <c r="V1712" t="str">
        <f>VLOOKUP(U1712,Department!$B$1:$C$20,2,0)</f>
        <v>Finance</v>
      </c>
      <c r="W1712" t="str">
        <f>VLOOKUP(MID(B1712,FIND(":",B1712,F1712+1)+1,2),Employee!$G$1:$H$8,2,0)</f>
        <v>Canada</v>
      </c>
    </row>
    <row r="1713" spans="1:23" x14ac:dyDescent="0.35">
      <c r="A1713" t="str">
        <f t="shared" si="338"/>
        <v>EMP-ENG-R1-2018</v>
      </c>
      <c r="B1713" t="s">
        <v>1777</v>
      </c>
      <c r="C1713" t="str">
        <f t="shared" si="341"/>
        <v>N19768</v>
      </c>
      <c r="D1713" t="str">
        <f>VLOOKUP(C1713,Employee!$A$1:$B$1803,2,0)</f>
        <v>Deangelo Chen</v>
      </c>
      <c r="E1713" t="str">
        <f>VLOOKUP(MID(B1713,FIND(":",B1713,FIND(":",B1713)+1)+1,1),Employee!$C$1:$D$1803,2)</f>
        <v>Male</v>
      </c>
      <c r="F1713">
        <f t="shared" si="339"/>
        <v>42</v>
      </c>
      <c r="G1713">
        <f t="shared" si="340"/>
        <v>40</v>
      </c>
      <c r="H1713" t="str">
        <f t="shared" si="342"/>
        <v>R1</v>
      </c>
      <c r="I1713" t="str">
        <f>VLOOKUP(V1713,Guide!$B$12:$C$18,2,0)</f>
        <v>ENG</v>
      </c>
      <c r="J1713" s="12" t="str">
        <f t="shared" si="343"/>
        <v>C3</v>
      </c>
      <c r="K1713" s="12">
        <v>35122</v>
      </c>
      <c r="L1713" s="12" t="str">
        <f t="shared" si="344"/>
        <v>Millennial</v>
      </c>
      <c r="M1713">
        <f t="shared" ca="1" si="345"/>
        <v>28</v>
      </c>
      <c r="N1713" s="12">
        <v>43283</v>
      </c>
      <c r="O1713" s="14">
        <f t="shared" ca="1" si="346"/>
        <v>6</v>
      </c>
      <c r="P1713" s="13">
        <v>102652</v>
      </c>
      <c r="Q1713" s="13" t="str">
        <f t="shared" ca="1" si="347"/>
        <v>5 - 10 Year</v>
      </c>
      <c r="R1713" s="3" t="str">
        <f t="shared" ca="1" si="350"/>
        <v>10%</v>
      </c>
      <c r="S1713" s="13">
        <f t="shared" ca="1" si="348"/>
        <v>10265.200000000001</v>
      </c>
      <c r="T1713" s="13">
        <f t="shared" ca="1" si="349"/>
        <v>92386.8</v>
      </c>
      <c r="U1713" t="str">
        <f>VLOOKUP(MID(B1713,G1713,F1713-G1713),Department!$A$1:$C$20,2,0)</f>
        <v>BackEnd Developer</v>
      </c>
      <c r="V1713" t="str">
        <f>VLOOKUP(U1713,Department!$B$1:$C$20,2,0)</f>
        <v>Engineering and Data</v>
      </c>
      <c r="W1713" t="str">
        <f>VLOOKUP(MID(B1713,FIND(":",B1713,F1713+1)+1,2),Employee!$G$1:$H$8,2,0)</f>
        <v>United Kingdom</v>
      </c>
    </row>
    <row r="1714" spans="1:23" x14ac:dyDescent="0.35">
      <c r="A1714" t="str">
        <f t="shared" si="338"/>
        <v>EMP-ENG-R3-2018</v>
      </c>
      <c r="B1714" t="s">
        <v>1778</v>
      </c>
      <c r="C1714" t="str">
        <f t="shared" si="341"/>
        <v>N19769</v>
      </c>
      <c r="D1714" t="str">
        <f>VLOOKUP(C1714,Employee!$A$1:$B$1803,2,0)</f>
        <v>Dillon Woodard</v>
      </c>
      <c r="E1714" t="str">
        <f>VLOOKUP(MID(B1714,FIND(":",B1714,FIND(":",B1714)+1)+1,1),Employee!$C$1:$D$1803,2)</f>
        <v>Male</v>
      </c>
      <c r="F1714">
        <f t="shared" si="339"/>
        <v>42</v>
      </c>
      <c r="G1714">
        <f t="shared" si="340"/>
        <v>40</v>
      </c>
      <c r="H1714" t="str">
        <f t="shared" si="342"/>
        <v>R3</v>
      </c>
      <c r="I1714" t="str">
        <f>VLOOKUP(V1714,Guide!$B$12:$C$18,2,0)</f>
        <v>ENG</v>
      </c>
      <c r="J1714" s="12" t="str">
        <f t="shared" si="343"/>
        <v>C3</v>
      </c>
      <c r="K1714" s="12">
        <v>35172</v>
      </c>
      <c r="L1714" s="12" t="str">
        <f t="shared" si="344"/>
        <v>Millennial</v>
      </c>
      <c r="M1714">
        <f t="shared" ca="1" si="345"/>
        <v>28</v>
      </c>
      <c r="N1714" s="12">
        <v>43283</v>
      </c>
      <c r="O1714" s="14">
        <f t="shared" ca="1" si="346"/>
        <v>6</v>
      </c>
      <c r="P1714" s="13">
        <v>76752</v>
      </c>
      <c r="Q1714" s="13" t="str">
        <f t="shared" ca="1" si="347"/>
        <v>5 - 10 Year</v>
      </c>
      <c r="R1714" s="3" t="str">
        <f t="shared" ca="1" si="350"/>
        <v>10%</v>
      </c>
      <c r="S1714" s="13">
        <f t="shared" ca="1" si="348"/>
        <v>7675.2000000000007</v>
      </c>
      <c r="T1714" s="13">
        <f t="shared" ca="1" si="349"/>
        <v>69076.800000000003</v>
      </c>
      <c r="U1714" t="str">
        <f>VLOOKUP(MID(B1714,G1714,F1714-G1714),Department!$A$1:$C$20,2,0)</f>
        <v>Software Quality Assurance</v>
      </c>
      <c r="V1714" t="str">
        <f>VLOOKUP(U1714,Department!$B$1:$C$20,2,0)</f>
        <v>Engineering and Data</v>
      </c>
      <c r="W1714" t="str">
        <f>VLOOKUP(MID(B1714,FIND(":",B1714,F1714+1)+1,2),Employee!$G$1:$H$8,2,0)</f>
        <v>United Kingdom</v>
      </c>
    </row>
    <row r="1715" spans="1:23" x14ac:dyDescent="0.35">
      <c r="A1715" t="str">
        <f t="shared" si="338"/>
        <v>EMP-OPR-R17-2018</v>
      </c>
      <c r="B1715" t="s">
        <v>1779</v>
      </c>
      <c r="C1715" t="str">
        <f t="shared" si="341"/>
        <v>N20435</v>
      </c>
      <c r="D1715" t="str">
        <f>VLOOKUP(C1715,Employee!$A$1:$B$1803,2,0)</f>
        <v>Raymond Shah</v>
      </c>
      <c r="E1715" t="str">
        <f>VLOOKUP(MID(B1715,FIND(":",B1715,FIND(":",B1715)+1)+1,1),Employee!$C$1:$D$1803,2)</f>
        <v>Male</v>
      </c>
      <c r="F1715">
        <f t="shared" si="339"/>
        <v>43</v>
      </c>
      <c r="G1715">
        <f t="shared" si="340"/>
        <v>40</v>
      </c>
      <c r="H1715" t="str">
        <f t="shared" si="342"/>
        <v>R17</v>
      </c>
      <c r="I1715" t="str">
        <f>VLOOKUP(V1715,Guide!$B$12:$C$18,2,0)</f>
        <v>OPR</v>
      </c>
      <c r="J1715" s="12" t="str">
        <f t="shared" si="343"/>
        <v>C7</v>
      </c>
      <c r="K1715" s="12">
        <v>35440</v>
      </c>
      <c r="L1715" s="12" t="str">
        <f t="shared" si="344"/>
        <v>Gen Z</v>
      </c>
      <c r="M1715">
        <f t="shared" ca="1" si="345"/>
        <v>28</v>
      </c>
      <c r="N1715" s="12">
        <v>43283</v>
      </c>
      <c r="O1715" s="14">
        <f t="shared" ca="1" si="346"/>
        <v>6</v>
      </c>
      <c r="P1715" s="13">
        <v>74127</v>
      </c>
      <c r="Q1715" s="13" t="str">
        <f t="shared" ca="1" si="347"/>
        <v>5 - 10 Year</v>
      </c>
      <c r="R1715" s="3" t="str">
        <f t="shared" ca="1" si="350"/>
        <v>10%</v>
      </c>
      <c r="S1715" s="13">
        <f t="shared" ca="1" si="348"/>
        <v>7412.7000000000007</v>
      </c>
      <c r="T1715" s="13">
        <f t="shared" ca="1" si="349"/>
        <v>66714.3</v>
      </c>
      <c r="U1715" t="str">
        <f>VLOOKUP(MID(B1715,G1715,F1715-G1715),Department!$A$1:$C$20,2,0)</f>
        <v>Database Administrator</v>
      </c>
      <c r="V1715" t="str">
        <f>VLOOKUP(U1715,Department!$B$1:$C$20,2,0)</f>
        <v>Operation</v>
      </c>
      <c r="W1715" t="str">
        <f>VLOOKUP(MID(B1715,FIND(":",B1715,F1715+1)+1,2),Employee!$G$1:$H$8,2,0)</f>
        <v>Argentina</v>
      </c>
    </row>
    <row r="1716" spans="1:23" x14ac:dyDescent="0.35">
      <c r="A1716" t="str">
        <f t="shared" si="338"/>
        <v>EMP-ENG-R13-2018</v>
      </c>
      <c r="B1716" t="s">
        <v>1780</v>
      </c>
      <c r="C1716" t="str">
        <f t="shared" si="341"/>
        <v>N20449</v>
      </c>
      <c r="D1716" t="str">
        <f>VLOOKUP(C1716,Employee!$A$1:$B$1803,2,0)</f>
        <v>Carter Irwin</v>
      </c>
      <c r="E1716" t="str">
        <f>VLOOKUP(MID(B1716,FIND(":",B1716,FIND(":",B1716)+1)+1,1),Employee!$C$1:$D$1803,2)</f>
        <v>Male</v>
      </c>
      <c r="F1716">
        <f t="shared" si="339"/>
        <v>43</v>
      </c>
      <c r="G1716">
        <f t="shared" si="340"/>
        <v>40</v>
      </c>
      <c r="H1716" t="str">
        <f t="shared" si="342"/>
        <v>R13</v>
      </c>
      <c r="I1716" t="str">
        <f>VLOOKUP(V1716,Guide!$B$12:$C$18,2,0)</f>
        <v>ENG</v>
      </c>
      <c r="J1716" s="12" t="str">
        <f t="shared" si="343"/>
        <v>C2</v>
      </c>
      <c r="K1716" s="12">
        <v>34662</v>
      </c>
      <c r="L1716" s="12" t="str">
        <f t="shared" si="344"/>
        <v>Millennial</v>
      </c>
      <c r="M1716">
        <f t="shared" ca="1" si="345"/>
        <v>30</v>
      </c>
      <c r="N1716" s="12">
        <v>43283</v>
      </c>
      <c r="O1716" s="14">
        <f t="shared" ca="1" si="346"/>
        <v>6</v>
      </c>
      <c r="P1716" s="13">
        <v>59872</v>
      </c>
      <c r="Q1716" s="13" t="str">
        <f t="shared" ca="1" si="347"/>
        <v>5 - 10 Year</v>
      </c>
      <c r="R1716" s="3" t="str">
        <f t="shared" ca="1" si="350"/>
        <v>10%</v>
      </c>
      <c r="S1716" s="13">
        <f t="shared" ca="1" si="348"/>
        <v>5987.2000000000007</v>
      </c>
      <c r="T1716" s="13">
        <f t="shared" ca="1" si="349"/>
        <v>53884.800000000003</v>
      </c>
      <c r="U1716" t="str">
        <f>VLOOKUP(MID(B1716,G1716,F1716-G1716),Department!$A$1:$C$20,2,0)</f>
        <v>Data Engineer</v>
      </c>
      <c r="V1716" t="str">
        <f>VLOOKUP(U1716,Department!$B$1:$C$20,2,0)</f>
        <v>Engineering and Data</v>
      </c>
      <c r="W1716" t="str">
        <f>VLOOKUP(MID(B1716,FIND(":",B1716,F1716+1)+1,2),Employee!$G$1:$H$8,2,0)</f>
        <v>Canada</v>
      </c>
    </row>
    <row r="1717" spans="1:23" x14ac:dyDescent="0.35">
      <c r="A1717" t="str">
        <f t="shared" si="338"/>
        <v>EMP-PM-R5-2018</v>
      </c>
      <c r="B1717" t="s">
        <v>1781</v>
      </c>
      <c r="C1717" t="str">
        <f t="shared" si="341"/>
        <v>N20455</v>
      </c>
      <c r="D1717" t="str">
        <f>VLOOKUP(C1717,Employee!$A$1:$B$1803,2,0)</f>
        <v>Deann Cabrera</v>
      </c>
      <c r="E1717" t="str">
        <f>VLOOKUP(MID(B1717,FIND(":",B1717,FIND(":",B1717)+1)+1,1),Employee!$C$1:$D$1803,2)</f>
        <v>Female</v>
      </c>
      <c r="F1717">
        <f t="shared" si="339"/>
        <v>42</v>
      </c>
      <c r="G1717">
        <f t="shared" si="340"/>
        <v>40</v>
      </c>
      <c r="H1717" t="str">
        <f t="shared" si="342"/>
        <v>R5</v>
      </c>
      <c r="I1717" t="str">
        <f>VLOOKUP(V1717,Guide!$B$12:$C$18,2,0)</f>
        <v>PM</v>
      </c>
      <c r="J1717" s="12" t="str">
        <f t="shared" si="343"/>
        <v>C1</v>
      </c>
      <c r="K1717" s="12">
        <v>35164</v>
      </c>
      <c r="L1717" s="12" t="str">
        <f t="shared" si="344"/>
        <v>Millennial</v>
      </c>
      <c r="M1717">
        <f t="shared" ca="1" si="345"/>
        <v>28</v>
      </c>
      <c r="N1717" s="12">
        <v>43283</v>
      </c>
      <c r="O1717" s="14">
        <f t="shared" ca="1" si="346"/>
        <v>6</v>
      </c>
      <c r="P1717" s="13">
        <v>70236</v>
      </c>
      <c r="Q1717" s="13" t="str">
        <f t="shared" ca="1" si="347"/>
        <v>5 - 10 Year</v>
      </c>
      <c r="R1717" s="3" t="str">
        <f t="shared" ca="1" si="350"/>
        <v>10%</v>
      </c>
      <c r="S1717" s="13">
        <f t="shared" ca="1" si="348"/>
        <v>7023.6</v>
      </c>
      <c r="T1717" s="13">
        <f t="shared" ca="1" si="349"/>
        <v>63212.4</v>
      </c>
      <c r="U1717" t="str">
        <f>VLOOKUP(MID(B1717,G1717,F1717-G1717),Department!$A$1:$C$20,2,0)</f>
        <v>Product Manager</v>
      </c>
      <c r="V1717" t="str">
        <f>VLOOKUP(U1717,Department!$B$1:$C$20,2,0)</f>
        <v>Product Management</v>
      </c>
      <c r="W1717" t="str">
        <f>VLOOKUP(MID(B1717,FIND(":",B1717,F1717+1)+1,2),Employee!$G$1:$H$8,2,0)</f>
        <v>United States Of America</v>
      </c>
    </row>
    <row r="1718" spans="1:23" x14ac:dyDescent="0.35">
      <c r="A1718" t="str">
        <f t="shared" si="338"/>
        <v>EMP-OPR-R8-2019</v>
      </c>
      <c r="B1718" t="s">
        <v>1782</v>
      </c>
      <c r="C1718" t="str">
        <f t="shared" si="341"/>
        <v>N21664</v>
      </c>
      <c r="D1718" t="str">
        <f>VLOOKUP(C1718,Employee!$A$1:$B$1803,2,0)</f>
        <v>Tyrell Hall</v>
      </c>
      <c r="E1718" t="str">
        <f>VLOOKUP(MID(B1718,FIND(":",B1718,FIND(":",B1718)+1)+1,1),Employee!$C$1:$D$1803,2)</f>
        <v>Male</v>
      </c>
      <c r="F1718">
        <f t="shared" si="339"/>
        <v>42</v>
      </c>
      <c r="G1718">
        <f t="shared" si="340"/>
        <v>40</v>
      </c>
      <c r="H1718" t="str">
        <f t="shared" si="342"/>
        <v>R8</v>
      </c>
      <c r="I1718" t="str">
        <f>VLOOKUP(V1718,Guide!$B$12:$C$18,2,0)</f>
        <v>OPR</v>
      </c>
      <c r="J1718" s="12" t="str">
        <f t="shared" si="343"/>
        <v>C3</v>
      </c>
      <c r="K1718" s="12">
        <v>32338</v>
      </c>
      <c r="L1718" s="12" t="str">
        <f t="shared" si="344"/>
        <v>Millennial</v>
      </c>
      <c r="M1718">
        <f t="shared" ca="1" si="345"/>
        <v>36</v>
      </c>
      <c r="N1718" s="12">
        <v>43563</v>
      </c>
      <c r="O1718" s="14">
        <f t="shared" ca="1" si="346"/>
        <v>5</v>
      </c>
      <c r="P1718" s="13">
        <v>172676</v>
      </c>
      <c r="Q1718" s="13" t="str">
        <f t="shared" ca="1" si="347"/>
        <v>5 - 10 Year</v>
      </c>
      <c r="R1718" s="3" t="str">
        <f t="shared" ca="1" si="350"/>
        <v>10%</v>
      </c>
      <c r="S1718" s="13">
        <f t="shared" ca="1" si="348"/>
        <v>17267.600000000002</v>
      </c>
      <c r="T1718" s="13">
        <f t="shared" ca="1" si="349"/>
        <v>155408.4</v>
      </c>
      <c r="U1718" t="str">
        <f>VLOOKUP(MID(B1718,G1718,F1718-G1718),Department!$A$1:$C$20,2,0)</f>
        <v>DevOps Engineer</v>
      </c>
      <c r="V1718" t="str">
        <f>VLOOKUP(U1718,Department!$B$1:$C$20,2,0)</f>
        <v>Operation</v>
      </c>
      <c r="W1718" t="str">
        <f>VLOOKUP(MID(B1718,FIND(":",B1718,F1718+1)+1,2),Employee!$G$1:$H$8,2,0)</f>
        <v>United Kingdom</v>
      </c>
    </row>
    <row r="1719" spans="1:23" x14ac:dyDescent="0.35">
      <c r="A1719" t="str">
        <f t="shared" si="338"/>
        <v>EMP-SM-R15-2019</v>
      </c>
      <c r="B1719" t="s">
        <v>1783</v>
      </c>
      <c r="C1719" t="str">
        <f t="shared" si="341"/>
        <v>N22284</v>
      </c>
      <c r="D1719" t="str">
        <f>VLOOKUP(C1719,Employee!$A$1:$B$1803,2,0)</f>
        <v>Elijah Grimes</v>
      </c>
      <c r="E1719" t="str">
        <f>VLOOKUP(MID(B1719,FIND(":",B1719,FIND(":",B1719)+1)+1,1),Employee!$C$1:$D$1803,2)</f>
        <v>Male</v>
      </c>
      <c r="F1719">
        <f t="shared" si="339"/>
        <v>43</v>
      </c>
      <c r="G1719">
        <f t="shared" si="340"/>
        <v>40</v>
      </c>
      <c r="H1719" t="str">
        <f t="shared" si="342"/>
        <v>R15</v>
      </c>
      <c r="I1719" t="str">
        <f>VLOOKUP(V1719,Guide!$B$12:$C$18,2,0)</f>
        <v>SM</v>
      </c>
      <c r="J1719" s="12" t="str">
        <f t="shared" si="343"/>
        <v>C6</v>
      </c>
      <c r="K1719" s="12">
        <v>34844</v>
      </c>
      <c r="L1719" s="12" t="str">
        <f t="shared" si="344"/>
        <v>Millennial</v>
      </c>
      <c r="M1719">
        <f t="shared" ca="1" si="345"/>
        <v>29</v>
      </c>
      <c r="N1719" s="12">
        <v>43682</v>
      </c>
      <c r="O1719" s="14">
        <f t="shared" ca="1" si="346"/>
        <v>5</v>
      </c>
      <c r="P1719" s="13">
        <v>93990</v>
      </c>
      <c r="Q1719" s="13" t="str">
        <f t="shared" ca="1" si="347"/>
        <v>5 - 10 Year</v>
      </c>
      <c r="R1719" s="3" t="str">
        <f t="shared" ca="1" si="350"/>
        <v>10%</v>
      </c>
      <c r="S1719" s="13">
        <f t="shared" ca="1" si="348"/>
        <v>9399</v>
      </c>
      <c r="T1719" s="13">
        <f t="shared" ca="1" si="349"/>
        <v>84591</v>
      </c>
      <c r="U1719" t="str">
        <f>VLOOKUP(MID(B1719,G1719,F1719-G1719),Department!$A$1:$C$20,2,0)</f>
        <v>Sales</v>
      </c>
      <c r="V1719" t="str">
        <f>VLOOKUP(U1719,Department!$B$1:$C$20,2,0)</f>
        <v>Sales and Marketing</v>
      </c>
      <c r="W1719" t="str">
        <f>VLOOKUP(MID(B1719,FIND(":",B1719,F1719+1)+1,2),Employee!$G$1:$H$8,2,0)</f>
        <v>France</v>
      </c>
    </row>
    <row r="1720" spans="1:23" x14ac:dyDescent="0.35">
      <c r="A1720" t="str">
        <f t="shared" si="338"/>
        <v>EMP-PM-R5-2019</v>
      </c>
      <c r="B1720" t="s">
        <v>1784</v>
      </c>
      <c r="C1720" t="str">
        <f t="shared" si="341"/>
        <v>N22117</v>
      </c>
      <c r="D1720" t="str">
        <f>VLOOKUP(C1720,Employee!$A$1:$B$1803,2,0)</f>
        <v>Kimberley Padilla</v>
      </c>
      <c r="E1720" t="str">
        <f>VLOOKUP(MID(B1720,FIND(":",B1720,FIND(":",B1720)+1)+1,1),Employee!$C$1:$D$1803,2)</f>
        <v>Female</v>
      </c>
      <c r="F1720">
        <f t="shared" si="339"/>
        <v>42</v>
      </c>
      <c r="G1720">
        <f t="shared" si="340"/>
        <v>40</v>
      </c>
      <c r="H1720" t="str">
        <f t="shared" si="342"/>
        <v>R5</v>
      </c>
      <c r="I1720" t="str">
        <f>VLOOKUP(V1720,Guide!$B$12:$C$18,2,0)</f>
        <v>PM</v>
      </c>
      <c r="J1720" s="12" t="str">
        <f t="shared" si="343"/>
        <v>C1</v>
      </c>
      <c r="K1720" s="12">
        <v>35377</v>
      </c>
      <c r="L1720" s="12" t="str">
        <f t="shared" si="344"/>
        <v>Millennial</v>
      </c>
      <c r="M1720">
        <f t="shared" ca="1" si="345"/>
        <v>28</v>
      </c>
      <c r="N1720" s="12">
        <v>43647</v>
      </c>
      <c r="O1720" s="14">
        <f t="shared" ca="1" si="346"/>
        <v>5</v>
      </c>
      <c r="P1720" s="13">
        <v>99528</v>
      </c>
      <c r="Q1720" s="13" t="str">
        <f t="shared" ca="1" si="347"/>
        <v>5 - 10 Year</v>
      </c>
      <c r="R1720" s="3" t="str">
        <f t="shared" ca="1" si="350"/>
        <v>10%</v>
      </c>
      <c r="S1720" s="13">
        <f t="shared" ca="1" si="348"/>
        <v>9952.8000000000011</v>
      </c>
      <c r="T1720" s="13">
        <f t="shared" ca="1" si="349"/>
        <v>89575.2</v>
      </c>
      <c r="U1720" t="str">
        <f>VLOOKUP(MID(B1720,G1720,F1720-G1720),Department!$A$1:$C$20,2,0)</f>
        <v>Product Manager</v>
      </c>
      <c r="V1720" t="str">
        <f>VLOOKUP(U1720,Department!$B$1:$C$20,2,0)</f>
        <v>Product Management</v>
      </c>
      <c r="W1720" t="str">
        <f>VLOOKUP(MID(B1720,FIND(":",B1720,F1720+1)+1,2),Employee!$G$1:$H$8,2,0)</f>
        <v>United States Of America</v>
      </c>
    </row>
    <row r="1721" spans="1:23" x14ac:dyDescent="0.35">
      <c r="A1721" t="str">
        <f t="shared" si="338"/>
        <v>EMP-ENG-R1-2018</v>
      </c>
      <c r="B1721" t="s">
        <v>1785</v>
      </c>
      <c r="C1721" t="str">
        <f t="shared" si="341"/>
        <v>N20693</v>
      </c>
      <c r="D1721" t="str">
        <f>VLOOKUP(C1721,Employee!$A$1:$B$1803,2,0)</f>
        <v>Ophelia Humphrey</v>
      </c>
      <c r="E1721" t="str">
        <f>VLOOKUP(MID(B1721,FIND(":",B1721,FIND(":",B1721)+1)+1,1),Employee!$C$1:$D$1803,2)</f>
        <v>Female</v>
      </c>
      <c r="F1721">
        <f t="shared" si="339"/>
        <v>42</v>
      </c>
      <c r="G1721">
        <f t="shared" si="340"/>
        <v>40</v>
      </c>
      <c r="H1721" t="str">
        <f t="shared" si="342"/>
        <v>R1</v>
      </c>
      <c r="I1721" t="str">
        <f>VLOOKUP(V1721,Guide!$B$12:$C$18,2,0)</f>
        <v>ENG</v>
      </c>
      <c r="J1721" s="12" t="str">
        <f t="shared" si="343"/>
        <v>C3</v>
      </c>
      <c r="K1721" s="12">
        <v>35074</v>
      </c>
      <c r="L1721" s="12" t="str">
        <f t="shared" si="344"/>
        <v>Millennial</v>
      </c>
      <c r="M1721">
        <f t="shared" ca="1" si="345"/>
        <v>29</v>
      </c>
      <c r="N1721" s="12">
        <v>43328</v>
      </c>
      <c r="O1721" s="14">
        <f t="shared" ca="1" si="346"/>
        <v>6</v>
      </c>
      <c r="P1721" s="13">
        <v>102213</v>
      </c>
      <c r="Q1721" s="13" t="str">
        <f t="shared" ca="1" si="347"/>
        <v>5 - 10 Year</v>
      </c>
      <c r="R1721" s="3" t="str">
        <f t="shared" ca="1" si="350"/>
        <v>10%</v>
      </c>
      <c r="S1721" s="13">
        <f t="shared" ca="1" si="348"/>
        <v>10221.300000000001</v>
      </c>
      <c r="T1721" s="13">
        <f t="shared" ca="1" si="349"/>
        <v>91991.7</v>
      </c>
      <c r="U1721" t="str">
        <f>VLOOKUP(MID(B1721,G1721,F1721-G1721),Department!$A$1:$C$20,2,0)</f>
        <v>BackEnd Developer</v>
      </c>
      <c r="V1721" t="str">
        <f>VLOOKUP(U1721,Department!$B$1:$C$20,2,0)</f>
        <v>Engineering and Data</v>
      </c>
      <c r="W1721" t="str">
        <f>VLOOKUP(MID(B1721,FIND(":",B1721,F1721+1)+1,2),Employee!$G$1:$H$8,2,0)</f>
        <v>United Kingdom</v>
      </c>
    </row>
    <row r="1722" spans="1:23" x14ac:dyDescent="0.35">
      <c r="A1722" t="str">
        <f t="shared" si="338"/>
        <v>EMP-OPR-R16-2018</v>
      </c>
      <c r="B1722" t="s">
        <v>1786</v>
      </c>
      <c r="C1722" t="str">
        <f t="shared" si="341"/>
        <v>N20650</v>
      </c>
      <c r="D1722" t="str">
        <f>VLOOKUP(C1722,Employee!$A$1:$B$1803,2,0)</f>
        <v>Ofelia Foley</v>
      </c>
      <c r="E1722" t="str">
        <f>VLOOKUP(MID(B1722,FIND(":",B1722,FIND(":",B1722)+1)+1,1),Employee!$C$1:$D$1803,2)</f>
        <v>Female</v>
      </c>
      <c r="F1722">
        <f t="shared" si="339"/>
        <v>43</v>
      </c>
      <c r="G1722">
        <f t="shared" si="340"/>
        <v>40</v>
      </c>
      <c r="H1722" t="str">
        <f t="shared" si="342"/>
        <v>R16</v>
      </c>
      <c r="I1722" t="str">
        <f>VLOOKUP(V1722,Guide!$B$12:$C$18,2,0)</f>
        <v>OPR</v>
      </c>
      <c r="J1722" s="12" t="str">
        <f t="shared" si="343"/>
        <v>C3</v>
      </c>
      <c r="K1722" s="12">
        <v>34887</v>
      </c>
      <c r="L1722" s="12" t="str">
        <f t="shared" si="344"/>
        <v>Millennial</v>
      </c>
      <c r="M1722">
        <f t="shared" ca="1" si="345"/>
        <v>29</v>
      </c>
      <c r="N1722" s="12">
        <v>43318</v>
      </c>
      <c r="O1722" s="14">
        <f t="shared" ca="1" si="346"/>
        <v>6</v>
      </c>
      <c r="P1722" s="13">
        <v>107528</v>
      </c>
      <c r="Q1722" s="13" t="str">
        <f t="shared" ca="1" si="347"/>
        <v>5 - 10 Year</v>
      </c>
      <c r="R1722" s="3" t="str">
        <f t="shared" ca="1" si="350"/>
        <v>10%</v>
      </c>
      <c r="S1722" s="13">
        <f t="shared" ca="1" si="348"/>
        <v>10752.800000000001</v>
      </c>
      <c r="T1722" s="13">
        <f t="shared" ca="1" si="349"/>
        <v>96775.2</v>
      </c>
      <c r="U1722" t="str">
        <f>VLOOKUP(MID(B1722,G1722,F1722-G1722),Department!$A$1:$C$20,2,0)</f>
        <v>IT Support</v>
      </c>
      <c r="V1722" t="str">
        <f>VLOOKUP(U1722,Department!$B$1:$C$20,2,0)</f>
        <v>Operation</v>
      </c>
      <c r="W1722" t="str">
        <f>VLOOKUP(MID(B1722,FIND(":",B1722,F1722+1)+1,2),Employee!$G$1:$H$8,2,0)</f>
        <v>United Kingdom</v>
      </c>
    </row>
    <row r="1723" spans="1:23" x14ac:dyDescent="0.35">
      <c r="A1723" t="str">
        <f t="shared" si="338"/>
        <v>EMP-ENG-R1-2018</v>
      </c>
      <c r="B1723" t="s">
        <v>1787</v>
      </c>
      <c r="C1723" t="str">
        <f t="shared" si="341"/>
        <v>N20689</v>
      </c>
      <c r="D1723" t="str">
        <f>VLOOKUP(C1723,Employee!$A$1:$B$1803,2,0)</f>
        <v>Patty Neal</v>
      </c>
      <c r="E1723" t="str">
        <f>VLOOKUP(MID(B1723,FIND(":",B1723,FIND(":",B1723)+1)+1,1),Employee!$C$1:$D$1803,2)</f>
        <v>Female</v>
      </c>
      <c r="F1723">
        <f t="shared" si="339"/>
        <v>42</v>
      </c>
      <c r="G1723">
        <f t="shared" si="340"/>
        <v>40</v>
      </c>
      <c r="H1723" t="str">
        <f t="shared" si="342"/>
        <v>R1</v>
      </c>
      <c r="I1723" t="str">
        <f>VLOOKUP(V1723,Guide!$B$12:$C$18,2,0)</f>
        <v>ENG</v>
      </c>
      <c r="J1723" s="12" t="str">
        <f t="shared" si="343"/>
        <v>C5</v>
      </c>
      <c r="K1723" s="12">
        <v>34904</v>
      </c>
      <c r="L1723" s="12" t="str">
        <f t="shared" si="344"/>
        <v>Millennial</v>
      </c>
      <c r="M1723">
        <f t="shared" ca="1" si="345"/>
        <v>29</v>
      </c>
      <c r="N1723" s="12">
        <v>43328</v>
      </c>
      <c r="O1723" s="14">
        <f t="shared" ca="1" si="346"/>
        <v>6</v>
      </c>
      <c r="P1723" s="13">
        <v>50355</v>
      </c>
      <c r="Q1723" s="13" t="str">
        <f t="shared" ca="1" si="347"/>
        <v>5 - 10 Year</v>
      </c>
      <c r="R1723" s="3" t="str">
        <f t="shared" ca="1" si="350"/>
        <v>10%</v>
      </c>
      <c r="S1723" s="13">
        <f t="shared" ca="1" si="348"/>
        <v>5035.5</v>
      </c>
      <c r="T1723" s="13">
        <f t="shared" ca="1" si="349"/>
        <v>45319.5</v>
      </c>
      <c r="U1723" t="str">
        <f>VLOOKUP(MID(B1723,G1723,F1723-G1723),Department!$A$1:$C$20,2,0)</f>
        <v>BackEnd Developer</v>
      </c>
      <c r="V1723" t="str">
        <f>VLOOKUP(U1723,Department!$B$1:$C$20,2,0)</f>
        <v>Engineering and Data</v>
      </c>
      <c r="W1723" t="str">
        <f>VLOOKUP(MID(B1723,FIND(":",B1723,F1723+1)+1,2),Employee!$G$1:$H$8,2,0)</f>
        <v>Germany</v>
      </c>
    </row>
    <row r="1724" spans="1:23" x14ac:dyDescent="0.35">
      <c r="A1724" t="str">
        <f t="shared" si="338"/>
        <v>EMP-ENG-R3-2018</v>
      </c>
      <c r="B1724" t="s">
        <v>1788</v>
      </c>
      <c r="C1724" t="str">
        <f t="shared" si="341"/>
        <v>N20791</v>
      </c>
      <c r="D1724" t="str">
        <f>VLOOKUP(C1724,Employee!$A$1:$B$1803,2,0)</f>
        <v>Stella Henry</v>
      </c>
      <c r="E1724" t="str">
        <f>VLOOKUP(MID(B1724,FIND(":",B1724,FIND(":",B1724)+1)+1,1),Employee!$C$1:$D$1803,2)</f>
        <v>Female</v>
      </c>
      <c r="F1724">
        <f t="shared" si="339"/>
        <v>42</v>
      </c>
      <c r="G1724">
        <f t="shared" si="340"/>
        <v>40</v>
      </c>
      <c r="H1724" t="str">
        <f t="shared" si="342"/>
        <v>R3</v>
      </c>
      <c r="I1724" t="str">
        <f>VLOOKUP(V1724,Guide!$B$12:$C$18,2,0)</f>
        <v>ENG</v>
      </c>
      <c r="J1724" s="12" t="str">
        <f t="shared" si="343"/>
        <v>C3</v>
      </c>
      <c r="K1724" s="12">
        <v>33755</v>
      </c>
      <c r="L1724" s="12" t="str">
        <f t="shared" si="344"/>
        <v>Millennial</v>
      </c>
      <c r="M1724">
        <f t="shared" ca="1" si="345"/>
        <v>32</v>
      </c>
      <c r="N1724" s="12">
        <v>43346</v>
      </c>
      <c r="O1724" s="14">
        <f t="shared" ca="1" si="346"/>
        <v>6</v>
      </c>
      <c r="P1724" s="13">
        <v>50355</v>
      </c>
      <c r="Q1724" s="13" t="str">
        <f t="shared" ca="1" si="347"/>
        <v>5 - 10 Year</v>
      </c>
      <c r="R1724" s="3" t="str">
        <f t="shared" ca="1" si="350"/>
        <v>10%</v>
      </c>
      <c r="S1724" s="13">
        <f t="shared" ca="1" si="348"/>
        <v>5035.5</v>
      </c>
      <c r="T1724" s="13">
        <f t="shared" ca="1" si="349"/>
        <v>45319.5</v>
      </c>
      <c r="U1724" t="str">
        <f>VLOOKUP(MID(B1724,G1724,F1724-G1724),Department!$A$1:$C$20,2,0)</f>
        <v>Software Quality Assurance</v>
      </c>
      <c r="V1724" t="str">
        <f>VLOOKUP(U1724,Department!$B$1:$C$20,2,0)</f>
        <v>Engineering and Data</v>
      </c>
      <c r="W1724" t="str">
        <f>VLOOKUP(MID(B1724,FIND(":",B1724,F1724+1)+1,2),Employee!$G$1:$H$8,2,0)</f>
        <v>United Kingdom</v>
      </c>
    </row>
    <row r="1725" spans="1:23" x14ac:dyDescent="0.35">
      <c r="A1725" t="str">
        <f t="shared" si="338"/>
        <v>EMP-ENG-R3-2019</v>
      </c>
      <c r="B1725" t="s">
        <v>1789</v>
      </c>
      <c r="C1725" t="str">
        <f t="shared" si="341"/>
        <v>N22564</v>
      </c>
      <c r="D1725" t="str">
        <f>VLOOKUP(C1725,Employee!$A$1:$B$1803,2,0)</f>
        <v>Serena Dawson</v>
      </c>
      <c r="E1725" t="str">
        <f>VLOOKUP(MID(B1725,FIND(":",B1725,FIND(":",B1725)+1)+1,1),Employee!$C$1:$D$1803,2)</f>
        <v>Female</v>
      </c>
      <c r="F1725">
        <f t="shared" si="339"/>
        <v>42</v>
      </c>
      <c r="G1725">
        <f t="shared" si="340"/>
        <v>40</v>
      </c>
      <c r="H1725" t="str">
        <f t="shared" si="342"/>
        <v>R3</v>
      </c>
      <c r="I1725" t="str">
        <f>VLOOKUP(V1725,Guide!$B$12:$C$18,2,0)</f>
        <v>ENG</v>
      </c>
      <c r="J1725" s="12" t="str">
        <f t="shared" si="343"/>
        <v>C2</v>
      </c>
      <c r="K1725" s="12">
        <v>34778</v>
      </c>
      <c r="L1725" s="12" t="str">
        <f t="shared" si="344"/>
        <v>Millennial</v>
      </c>
      <c r="M1725">
        <f t="shared" ca="1" si="345"/>
        <v>29</v>
      </c>
      <c r="N1725" s="12">
        <v>43727</v>
      </c>
      <c r="O1725" s="14">
        <f t="shared" ca="1" si="346"/>
        <v>5</v>
      </c>
      <c r="P1725" s="13">
        <v>101585</v>
      </c>
      <c r="Q1725" s="13" t="str">
        <f t="shared" ca="1" si="347"/>
        <v>5 - 10 Year</v>
      </c>
      <c r="R1725" s="3" t="str">
        <f t="shared" ca="1" si="350"/>
        <v>10%</v>
      </c>
      <c r="S1725" s="13">
        <f t="shared" ca="1" si="348"/>
        <v>10158.5</v>
      </c>
      <c r="T1725" s="13">
        <f t="shared" ca="1" si="349"/>
        <v>91426.5</v>
      </c>
      <c r="U1725" t="str">
        <f>VLOOKUP(MID(B1725,G1725,F1725-G1725),Department!$A$1:$C$20,2,0)</f>
        <v>Software Quality Assurance</v>
      </c>
      <c r="V1725" t="str">
        <f>VLOOKUP(U1725,Department!$B$1:$C$20,2,0)</f>
        <v>Engineering and Data</v>
      </c>
      <c r="W1725" t="str">
        <f>VLOOKUP(MID(B1725,FIND(":",B1725,F1725+1)+1,2),Employee!$G$1:$H$8,2,0)</f>
        <v>Canada</v>
      </c>
    </row>
    <row r="1726" spans="1:23" x14ac:dyDescent="0.35">
      <c r="A1726" t="str">
        <f t="shared" si="338"/>
        <v>EMP-PM-R6-2019</v>
      </c>
      <c r="B1726" t="s">
        <v>1790</v>
      </c>
      <c r="C1726" t="str">
        <f t="shared" si="341"/>
        <v>N22453</v>
      </c>
      <c r="D1726" t="str">
        <f>VLOOKUP(C1726,Employee!$A$1:$B$1803,2,0)</f>
        <v>Neville Wright</v>
      </c>
      <c r="E1726" t="str">
        <f>VLOOKUP(MID(B1726,FIND(":",B1726,FIND(":",B1726)+1)+1,1),Employee!$C$1:$D$1803,2)</f>
        <v>Male</v>
      </c>
      <c r="F1726">
        <f t="shared" si="339"/>
        <v>42</v>
      </c>
      <c r="G1726">
        <f t="shared" si="340"/>
        <v>40</v>
      </c>
      <c r="H1726" t="str">
        <f t="shared" si="342"/>
        <v>R6</v>
      </c>
      <c r="I1726" t="str">
        <f>VLOOKUP(V1726,Guide!$B$12:$C$18,2,0)</f>
        <v>PM</v>
      </c>
      <c r="J1726" s="12" t="str">
        <f t="shared" si="343"/>
        <v>C6</v>
      </c>
      <c r="K1726" s="12">
        <v>34976</v>
      </c>
      <c r="L1726" s="12" t="str">
        <f t="shared" si="344"/>
        <v>Millennial</v>
      </c>
      <c r="M1726">
        <f t="shared" ca="1" si="345"/>
        <v>29</v>
      </c>
      <c r="N1726" s="12">
        <v>43717</v>
      </c>
      <c r="O1726" s="14">
        <f t="shared" ca="1" si="346"/>
        <v>5</v>
      </c>
      <c r="P1726" s="13">
        <v>88267</v>
      </c>
      <c r="Q1726" s="13" t="str">
        <f t="shared" ca="1" si="347"/>
        <v>5 - 10 Year</v>
      </c>
      <c r="R1726" s="3" t="str">
        <f t="shared" ca="1" si="350"/>
        <v>10%</v>
      </c>
      <c r="S1726" s="13">
        <f t="shared" ca="1" si="348"/>
        <v>8826.7000000000007</v>
      </c>
      <c r="T1726" s="13">
        <f t="shared" ca="1" si="349"/>
        <v>79440.3</v>
      </c>
      <c r="U1726" t="str">
        <f>VLOOKUP(MID(B1726,G1726,F1726-G1726),Department!$A$1:$C$20,2,0)</f>
        <v>UI/UX</v>
      </c>
      <c r="V1726" t="str">
        <f>VLOOKUP(U1726,Department!$B$1:$C$20,2,0)</f>
        <v>Product Management</v>
      </c>
      <c r="W1726" t="str">
        <f>VLOOKUP(MID(B1726,FIND(":",B1726,F1726+1)+1,2),Employee!$G$1:$H$8,2,0)</f>
        <v>France</v>
      </c>
    </row>
    <row r="1727" spans="1:23" x14ac:dyDescent="0.35">
      <c r="A1727" t="str">
        <f t="shared" si="338"/>
        <v>EMP-ENG-R1-2019</v>
      </c>
      <c r="B1727" t="s">
        <v>1791</v>
      </c>
      <c r="C1727" t="str">
        <f t="shared" si="341"/>
        <v>N20874</v>
      </c>
      <c r="D1727" t="str">
        <f>VLOOKUP(C1727,Employee!$A$1:$B$1803,2,0)</f>
        <v>Katherine Ellison</v>
      </c>
      <c r="E1727" t="str">
        <f>VLOOKUP(MID(B1727,FIND(":",B1727,FIND(":",B1727)+1)+1,1),Employee!$C$1:$D$1803,2)</f>
        <v>Female</v>
      </c>
      <c r="F1727">
        <f t="shared" si="339"/>
        <v>42</v>
      </c>
      <c r="G1727">
        <f t="shared" si="340"/>
        <v>40</v>
      </c>
      <c r="H1727" t="str">
        <f t="shared" si="342"/>
        <v>R1</v>
      </c>
      <c r="I1727" t="str">
        <f>VLOOKUP(V1727,Guide!$B$12:$C$18,2,0)</f>
        <v>ENG</v>
      </c>
      <c r="J1727" s="12" t="str">
        <f t="shared" si="343"/>
        <v>C3</v>
      </c>
      <c r="K1727" s="12">
        <v>35525</v>
      </c>
      <c r="L1727" s="12" t="str">
        <f t="shared" si="344"/>
        <v>Gen Z</v>
      </c>
      <c r="M1727">
        <f t="shared" ca="1" si="345"/>
        <v>27</v>
      </c>
      <c r="N1727" s="12">
        <v>43685</v>
      </c>
      <c r="O1727" s="14">
        <f t="shared" ca="1" si="346"/>
        <v>5</v>
      </c>
      <c r="P1727" s="13">
        <v>54100</v>
      </c>
      <c r="Q1727" s="13" t="str">
        <f t="shared" ca="1" si="347"/>
        <v>5 - 10 Year</v>
      </c>
      <c r="R1727" s="3" t="str">
        <f t="shared" ca="1" si="350"/>
        <v>10%</v>
      </c>
      <c r="S1727" s="13">
        <f t="shared" ca="1" si="348"/>
        <v>5410</v>
      </c>
      <c r="T1727" s="13">
        <f t="shared" ca="1" si="349"/>
        <v>48690</v>
      </c>
      <c r="U1727" t="str">
        <f>VLOOKUP(MID(B1727,G1727,F1727-G1727),Department!$A$1:$C$20,2,0)</f>
        <v>BackEnd Developer</v>
      </c>
      <c r="V1727" t="str">
        <f>VLOOKUP(U1727,Department!$B$1:$C$20,2,0)</f>
        <v>Engineering and Data</v>
      </c>
      <c r="W1727" t="str">
        <f>VLOOKUP(MID(B1727,FIND(":",B1727,F1727+1)+1,2),Employee!$G$1:$H$8,2,0)</f>
        <v>United Kingdom</v>
      </c>
    </row>
    <row r="1728" spans="1:23" x14ac:dyDescent="0.35">
      <c r="A1728" t="str">
        <f t="shared" si="338"/>
        <v>EMP-OPR-R16-2019</v>
      </c>
      <c r="B1728" t="s">
        <v>1792</v>
      </c>
      <c r="C1728" t="str">
        <f t="shared" si="341"/>
        <v>N20916</v>
      </c>
      <c r="D1728" t="str">
        <f>VLOOKUP(C1728,Employee!$A$1:$B$1803,2,0)</f>
        <v>Sherman Pugh</v>
      </c>
      <c r="E1728" t="str">
        <f>VLOOKUP(MID(B1728,FIND(":",B1728,FIND(":",B1728)+1)+1,1),Employee!$C$1:$D$1803,2)</f>
        <v>Male</v>
      </c>
      <c r="F1728">
        <f t="shared" si="339"/>
        <v>43</v>
      </c>
      <c r="G1728">
        <f t="shared" si="340"/>
        <v>40</v>
      </c>
      <c r="H1728" t="str">
        <f t="shared" si="342"/>
        <v>R16</v>
      </c>
      <c r="I1728" t="str">
        <f>VLOOKUP(V1728,Guide!$B$12:$C$18,2,0)</f>
        <v>OPR</v>
      </c>
      <c r="J1728" s="12" t="str">
        <f t="shared" si="343"/>
        <v>C3</v>
      </c>
      <c r="K1728" s="12">
        <v>32795</v>
      </c>
      <c r="L1728" s="12" t="str">
        <f t="shared" si="344"/>
        <v>Millennial</v>
      </c>
      <c r="M1728">
        <f t="shared" ca="1" si="345"/>
        <v>35</v>
      </c>
      <c r="N1728" s="12">
        <v>43713</v>
      </c>
      <c r="O1728" s="14">
        <f t="shared" ca="1" si="346"/>
        <v>5</v>
      </c>
      <c r="P1728" s="13">
        <v>163222</v>
      </c>
      <c r="Q1728" s="13" t="str">
        <f t="shared" ca="1" si="347"/>
        <v>5 - 10 Year</v>
      </c>
      <c r="R1728" s="3" t="str">
        <f t="shared" ca="1" si="350"/>
        <v>10%</v>
      </c>
      <c r="S1728" s="13">
        <f t="shared" ca="1" si="348"/>
        <v>16322.2</v>
      </c>
      <c r="T1728" s="13">
        <f t="shared" ca="1" si="349"/>
        <v>146899.79999999999</v>
      </c>
      <c r="U1728" t="str">
        <f>VLOOKUP(MID(B1728,G1728,F1728-G1728),Department!$A$1:$C$20,2,0)</f>
        <v>IT Support</v>
      </c>
      <c r="V1728" t="str">
        <f>VLOOKUP(U1728,Department!$B$1:$C$20,2,0)</f>
        <v>Operation</v>
      </c>
      <c r="W1728" t="str">
        <f>VLOOKUP(MID(B1728,FIND(":",B1728,F1728+1)+1,2),Employee!$G$1:$H$8,2,0)</f>
        <v>United Kingdom</v>
      </c>
    </row>
    <row r="1729" spans="1:23" x14ac:dyDescent="0.35">
      <c r="A1729" t="str">
        <f t="shared" si="338"/>
        <v>EMP-FN-R19-2019</v>
      </c>
      <c r="B1729" t="s">
        <v>1793</v>
      </c>
      <c r="C1729" t="str">
        <f t="shared" si="341"/>
        <v>N20955</v>
      </c>
      <c r="D1729" t="str">
        <f>VLOOKUP(C1729,Employee!$A$1:$B$1803,2,0)</f>
        <v>Milton Adkins</v>
      </c>
      <c r="E1729" t="str">
        <f>VLOOKUP(MID(B1729,FIND(":",B1729,FIND(":",B1729)+1)+1,1),Employee!$C$1:$D$1803,2)</f>
        <v>Male</v>
      </c>
      <c r="F1729">
        <f t="shared" si="339"/>
        <v>43</v>
      </c>
      <c r="G1729">
        <f t="shared" si="340"/>
        <v>40</v>
      </c>
      <c r="H1729" t="str">
        <f t="shared" si="342"/>
        <v>R19</v>
      </c>
      <c r="I1729" t="str">
        <f>VLOOKUP(V1729,Guide!$B$12:$C$18,2,0)</f>
        <v>FN</v>
      </c>
      <c r="J1729" s="12" t="str">
        <f t="shared" si="343"/>
        <v>C5</v>
      </c>
      <c r="K1729" s="12">
        <v>34320</v>
      </c>
      <c r="L1729" s="12" t="str">
        <f t="shared" si="344"/>
        <v>Millennial</v>
      </c>
      <c r="M1729">
        <f t="shared" ca="1" si="345"/>
        <v>31</v>
      </c>
      <c r="N1729" s="12">
        <v>43741</v>
      </c>
      <c r="O1729" s="14">
        <f t="shared" ca="1" si="346"/>
        <v>5</v>
      </c>
      <c r="P1729" s="13">
        <v>106855</v>
      </c>
      <c r="Q1729" s="13" t="str">
        <f t="shared" ca="1" si="347"/>
        <v>5 - 10 Year</v>
      </c>
      <c r="R1729" s="3" t="str">
        <f t="shared" ca="1" si="350"/>
        <v>10%</v>
      </c>
      <c r="S1729" s="13">
        <f t="shared" ca="1" si="348"/>
        <v>10685.5</v>
      </c>
      <c r="T1729" s="13">
        <f t="shared" ca="1" si="349"/>
        <v>96169.5</v>
      </c>
      <c r="U1729" t="str">
        <f>VLOOKUP(MID(B1729,G1729,F1729-G1729),Department!$A$1:$C$20,2,0)</f>
        <v>Accounting</v>
      </c>
      <c r="V1729" t="str">
        <f>VLOOKUP(U1729,Department!$B$1:$C$20,2,0)</f>
        <v>Finance</v>
      </c>
      <c r="W1729" t="str">
        <f>VLOOKUP(MID(B1729,FIND(":",B1729,F1729+1)+1,2),Employee!$G$1:$H$8,2,0)</f>
        <v>Germany</v>
      </c>
    </row>
    <row r="1730" spans="1:23" x14ac:dyDescent="0.35">
      <c r="A1730" t="str">
        <f t="shared" ref="A1730:A1793" si="351">CONCATENATE("EMP","-",I1730,"-",MID(B1730,G1730,F1730-G1730),"-",YEAR(N1730))</f>
        <v>EMP-OPR-R17-2019</v>
      </c>
      <c r="B1730" t="s">
        <v>1794</v>
      </c>
      <c r="C1730" t="str">
        <f t="shared" si="341"/>
        <v>N20956</v>
      </c>
      <c r="D1730" t="str">
        <f>VLOOKUP(C1730,Employee!$A$1:$B$1803,2,0)</f>
        <v>Madeline Navarro</v>
      </c>
      <c r="E1730" t="str">
        <f>VLOOKUP(MID(B1730,FIND(":",B1730,FIND(":",B1730)+1)+1,1),Employee!$C$1:$D$1803,2)</f>
        <v>Female</v>
      </c>
      <c r="F1730">
        <f t="shared" ref="F1730:F1793" si="352">FIND(",",B1730,G1730+1)</f>
        <v>43</v>
      </c>
      <c r="G1730">
        <f t="shared" ref="G1730:G1793" si="353">FIND(":",B1730,FIND(":",B1730,FIND(":",B1730)+1)+1)+1</f>
        <v>40</v>
      </c>
      <c r="H1730" t="str">
        <f t="shared" si="342"/>
        <v>R17</v>
      </c>
      <c r="I1730" t="str">
        <f>VLOOKUP(V1730,Guide!$B$12:$C$18,2,0)</f>
        <v>OPR</v>
      </c>
      <c r="J1730" s="12" t="str">
        <f t="shared" si="343"/>
        <v>C7</v>
      </c>
      <c r="K1730" s="12">
        <v>35356</v>
      </c>
      <c r="L1730" s="12" t="str">
        <f t="shared" si="344"/>
        <v>Millennial</v>
      </c>
      <c r="M1730">
        <f t="shared" ca="1" si="345"/>
        <v>28</v>
      </c>
      <c r="N1730" s="12">
        <v>43685</v>
      </c>
      <c r="O1730" s="14">
        <f t="shared" ca="1" si="346"/>
        <v>5</v>
      </c>
      <c r="P1730" s="13">
        <v>46150</v>
      </c>
      <c r="Q1730" s="13" t="str">
        <f t="shared" ca="1" si="347"/>
        <v>5 - 10 Year</v>
      </c>
      <c r="R1730" s="3" t="str">
        <f t="shared" ca="1" si="350"/>
        <v>10%</v>
      </c>
      <c r="S1730" s="13">
        <f t="shared" ca="1" si="348"/>
        <v>4615</v>
      </c>
      <c r="T1730" s="13">
        <f t="shared" ca="1" si="349"/>
        <v>41535</v>
      </c>
      <c r="U1730" t="str">
        <f>VLOOKUP(MID(B1730,G1730,F1730-G1730),Department!$A$1:$C$20,2,0)</f>
        <v>Database Administrator</v>
      </c>
      <c r="V1730" t="str">
        <f>VLOOKUP(U1730,Department!$B$1:$C$20,2,0)</f>
        <v>Operation</v>
      </c>
      <c r="W1730" t="str">
        <f>VLOOKUP(MID(B1730,FIND(":",B1730,F1730+1)+1,2),Employee!$G$1:$H$8,2,0)</f>
        <v>Argentina</v>
      </c>
    </row>
    <row r="1731" spans="1:23" x14ac:dyDescent="0.35">
      <c r="A1731" t="str">
        <f t="shared" si="351"/>
        <v>EMP-HR-R18-2019</v>
      </c>
      <c r="B1731" t="s">
        <v>1795</v>
      </c>
      <c r="C1731" t="str">
        <f t="shared" ref="C1731:C1794" si="354">MID(B1731,FIND(":",B1731)+1,FIND(",",B1731)-(FIND(":",B1731)+1))</f>
        <v>N22272</v>
      </c>
      <c r="D1731" t="str">
        <f>VLOOKUP(C1731,Employee!$A$1:$B$1803,2,0)</f>
        <v>Anthony Simon</v>
      </c>
      <c r="E1731" t="str">
        <f>VLOOKUP(MID(B1731,FIND(":",B1731,FIND(":",B1731)+1)+1,1),Employee!$C$1:$D$1803,2)</f>
        <v>Male</v>
      </c>
      <c r="F1731">
        <f t="shared" si="352"/>
        <v>43</v>
      </c>
      <c r="G1731">
        <f t="shared" si="353"/>
        <v>40</v>
      </c>
      <c r="H1731" t="str">
        <f t="shared" ref="H1731:H1794" si="355">MID(B1731,G1731,F1731-G1731)</f>
        <v>R18</v>
      </c>
      <c r="I1731" t="str">
        <f>VLOOKUP(V1731,Guide!$B$12:$C$18,2,0)</f>
        <v>HR</v>
      </c>
      <c r="J1731" s="12" t="str">
        <f t="shared" ref="J1731:J1794" si="356">MID(B1731,FIND(":",B1731,F1731+1)+1,2)</f>
        <v>C4</v>
      </c>
      <c r="K1731" s="12">
        <v>34234</v>
      </c>
      <c r="L1731" s="12" t="str">
        <f t="shared" ref="L1731:L1794" si="357">IF(YEAR(K1731)&gt;=2013, "Gen Alpha", IF(YEAR(K1731)&gt;=1997, "Gen Z", IF(YEAR(K1731)&gt;=1981, "Millennial", IF(YEAR(K1731)&gt;=1965, "Gen X", IF(YEAR(K1731)&gt;=1946, "Baby Boomer", "Sebelum Baby Boomer")))))</f>
        <v>Millennial</v>
      </c>
      <c r="M1731">
        <f t="shared" ref="M1731:M1794" ca="1" si="358">ROUNDDOWN(YEARFRAC(K1731,TODAY()),0)</f>
        <v>31</v>
      </c>
      <c r="N1731" s="12">
        <v>43678</v>
      </c>
      <c r="O1731" s="14">
        <f t="shared" ref="O1731:O1794" ca="1" si="359">ROUNDDOWN(YEARFRAC(N1731,TODAY()),0)</f>
        <v>5</v>
      </c>
      <c r="P1731" s="13">
        <v>96185</v>
      </c>
      <c r="Q1731" s="13" t="str">
        <f t="shared" ref="Q1731:Q1794" ca="1" si="360">_xlfn.IFS(R1731="10%","5 - 10 Year",R1731="15%","11 - 15 Year",R1731="20%","16 - 20 Year")</f>
        <v>5 - 10 Year</v>
      </c>
      <c r="R1731" s="3" t="str">
        <f t="shared" ca="1" si="350"/>
        <v>10%</v>
      </c>
      <c r="S1731" s="13">
        <f t="shared" ref="S1731:S1794" ca="1" si="361">P1731*R1731</f>
        <v>9618.5</v>
      </c>
      <c r="T1731" s="13">
        <f t="shared" ref="T1731:T1794" ca="1" si="362">P1731-S1731</f>
        <v>86566.5</v>
      </c>
      <c r="U1731" t="str">
        <f>VLOOKUP(MID(B1731,G1731,F1731-G1731),Department!$A$1:$C$20,2,0)</f>
        <v>HR</v>
      </c>
      <c r="V1731" t="str">
        <f>VLOOKUP(U1731,Department!$B$1:$C$20,2,0)</f>
        <v>HR</v>
      </c>
      <c r="W1731" t="str">
        <f>VLOOKUP(MID(B1731,FIND(":",B1731,F1731+1)+1,2),Employee!$G$1:$H$8,2,0)</f>
        <v>Australia</v>
      </c>
    </row>
    <row r="1732" spans="1:23" x14ac:dyDescent="0.35">
      <c r="A1732" t="str">
        <f t="shared" si="351"/>
        <v>EMP-SM-R9-2018</v>
      </c>
      <c r="B1732" t="s">
        <v>1796</v>
      </c>
      <c r="C1732" t="str">
        <f t="shared" si="354"/>
        <v>N5630</v>
      </c>
      <c r="D1732" t="str">
        <f>VLOOKUP(C1732,Employee!$A$1:$B$1803,2,0)</f>
        <v>Shelby Wu</v>
      </c>
      <c r="E1732" t="str">
        <f>VLOOKUP(MID(B1732,FIND(":",B1732,FIND(":",B1732)+1)+1,1),Employee!$C$1:$D$1803,2)</f>
        <v>Male</v>
      </c>
      <c r="F1732">
        <f t="shared" si="352"/>
        <v>41</v>
      </c>
      <c r="G1732">
        <f t="shared" si="353"/>
        <v>39</v>
      </c>
      <c r="H1732" t="str">
        <f t="shared" si="355"/>
        <v>R9</v>
      </c>
      <c r="I1732" t="str">
        <f>VLOOKUP(V1732,Guide!$B$12:$C$18,2,0)</f>
        <v>SM</v>
      </c>
      <c r="J1732" s="12" t="str">
        <f t="shared" si="356"/>
        <v>C4</v>
      </c>
      <c r="K1732" s="12">
        <v>30827</v>
      </c>
      <c r="L1732" s="12" t="str">
        <f t="shared" si="357"/>
        <v>Millennial</v>
      </c>
      <c r="M1732">
        <f t="shared" ca="1" si="358"/>
        <v>40</v>
      </c>
      <c r="N1732" s="12">
        <v>43465</v>
      </c>
      <c r="O1732" s="14">
        <f t="shared" ca="1" si="359"/>
        <v>6</v>
      </c>
      <c r="P1732" s="13">
        <v>262432</v>
      </c>
      <c r="Q1732" s="13" t="str">
        <f t="shared" ca="1" si="360"/>
        <v>5 - 10 Year</v>
      </c>
      <c r="R1732" s="3" t="str">
        <f t="shared" ref="R1732:R1795" ca="1" si="363">_xlfn.IFS(AND(O1732&gt;=5,O1732&lt;=10),"10%",AND(O1732&gt;=11,O1732&lt;=15),"15%",AND(O1732&gt;=16,O1732&lt;=20),"20%")</f>
        <v>10%</v>
      </c>
      <c r="S1732" s="13">
        <f t="shared" ca="1" si="361"/>
        <v>26243.200000000001</v>
      </c>
      <c r="T1732" s="13">
        <f t="shared" ca="1" si="362"/>
        <v>236188.79999999999</v>
      </c>
      <c r="U1732" t="str">
        <f>VLOOKUP(MID(B1732,G1732,F1732-G1732),Department!$A$1:$C$20,2,0)</f>
        <v xml:space="preserve">Presales </v>
      </c>
      <c r="V1732" t="str">
        <f>VLOOKUP(U1732,Department!$B$1:$C$20,2,0)</f>
        <v>Sales and Marketing</v>
      </c>
      <c r="W1732" t="str">
        <f>VLOOKUP(MID(B1732,FIND(":",B1732,F1732+1)+1,2),Employee!$G$1:$H$8,2,0)</f>
        <v>Australia</v>
      </c>
    </row>
    <row r="1733" spans="1:23" x14ac:dyDescent="0.35">
      <c r="A1733" t="str">
        <f t="shared" si="351"/>
        <v>EMP-PM-R14-2018</v>
      </c>
      <c r="B1733" t="s">
        <v>1797</v>
      </c>
      <c r="C1733" t="str">
        <f t="shared" si="354"/>
        <v>N21184</v>
      </c>
      <c r="D1733" t="str">
        <f>VLOOKUP(C1733,Employee!$A$1:$B$1803,2,0)</f>
        <v>Amelia Duran</v>
      </c>
      <c r="E1733" t="str">
        <f>VLOOKUP(MID(B1733,FIND(":",B1733,FIND(":",B1733)+1)+1,1),Employee!$C$1:$D$1803,2)</f>
        <v>Female</v>
      </c>
      <c r="F1733">
        <f t="shared" si="352"/>
        <v>43</v>
      </c>
      <c r="G1733">
        <f t="shared" si="353"/>
        <v>40</v>
      </c>
      <c r="H1733" t="str">
        <f t="shared" si="355"/>
        <v>R14</v>
      </c>
      <c r="I1733" t="str">
        <f>VLOOKUP(V1733,Guide!$B$12:$C$18,2,0)</f>
        <v>PM</v>
      </c>
      <c r="J1733" s="12" t="str">
        <f t="shared" si="356"/>
        <v>C1</v>
      </c>
      <c r="K1733" s="12">
        <v>30457</v>
      </c>
      <c r="L1733" s="12" t="str">
        <f t="shared" si="357"/>
        <v>Millennial</v>
      </c>
      <c r="M1733">
        <f t="shared" ca="1" si="358"/>
        <v>41</v>
      </c>
      <c r="N1733" s="12">
        <v>43454</v>
      </c>
      <c r="O1733" s="14">
        <f t="shared" ca="1" si="359"/>
        <v>6</v>
      </c>
      <c r="P1733" s="13">
        <v>329901</v>
      </c>
      <c r="Q1733" s="13" t="str">
        <f t="shared" ca="1" si="360"/>
        <v>5 - 10 Year</v>
      </c>
      <c r="R1733" s="3" t="str">
        <f t="shared" ca="1" si="363"/>
        <v>10%</v>
      </c>
      <c r="S1733" s="13">
        <f t="shared" ca="1" si="361"/>
        <v>32990.1</v>
      </c>
      <c r="T1733" s="13">
        <f t="shared" ca="1" si="362"/>
        <v>296910.90000000002</v>
      </c>
      <c r="U1733" t="str">
        <f>VLOOKUP(MID(B1733,G1733,F1733-G1733),Department!$A$1:$C$20,2,0)</f>
        <v>SEO Specialist</v>
      </c>
      <c r="V1733" t="str">
        <f>VLOOKUP(U1733,Department!$B$1:$C$20,2,0)</f>
        <v>Product Management</v>
      </c>
      <c r="W1733" t="str">
        <f>VLOOKUP(MID(B1733,FIND(":",B1733,F1733+1)+1,2),Employee!$G$1:$H$8,2,0)</f>
        <v>United States Of America</v>
      </c>
    </row>
    <row r="1734" spans="1:23" x14ac:dyDescent="0.35">
      <c r="A1734" t="str">
        <f t="shared" si="351"/>
        <v>EMP-PM-R14-2019</v>
      </c>
      <c r="B1734" t="s">
        <v>1798</v>
      </c>
      <c r="C1734" t="str">
        <f t="shared" si="354"/>
        <v>N22531</v>
      </c>
      <c r="D1734" t="str">
        <f>VLOOKUP(C1734,Employee!$A$1:$B$1803,2,0)</f>
        <v>Gabriel Winters</v>
      </c>
      <c r="E1734" t="str">
        <f>VLOOKUP(MID(B1734,FIND(":",B1734,FIND(":",B1734)+1)+1,1),Employee!$C$1:$D$1803,2)</f>
        <v>Male</v>
      </c>
      <c r="F1734">
        <f t="shared" si="352"/>
        <v>43</v>
      </c>
      <c r="G1734">
        <f t="shared" si="353"/>
        <v>40</v>
      </c>
      <c r="H1734" t="str">
        <f t="shared" si="355"/>
        <v>R14</v>
      </c>
      <c r="I1734" t="str">
        <f>VLOOKUP(V1734,Guide!$B$12:$C$18,2,0)</f>
        <v>PM</v>
      </c>
      <c r="J1734" s="12" t="str">
        <f t="shared" si="356"/>
        <v>C7</v>
      </c>
      <c r="K1734" s="12">
        <v>35732</v>
      </c>
      <c r="L1734" s="12" t="str">
        <f t="shared" si="357"/>
        <v>Gen Z</v>
      </c>
      <c r="M1734">
        <f t="shared" ca="1" si="358"/>
        <v>27</v>
      </c>
      <c r="N1734" s="12">
        <v>43720</v>
      </c>
      <c r="O1734" s="14">
        <f t="shared" ca="1" si="359"/>
        <v>5</v>
      </c>
      <c r="P1734" s="13">
        <v>62087</v>
      </c>
      <c r="Q1734" s="13" t="str">
        <f t="shared" ca="1" si="360"/>
        <v>5 - 10 Year</v>
      </c>
      <c r="R1734" s="3" t="str">
        <f t="shared" ca="1" si="363"/>
        <v>10%</v>
      </c>
      <c r="S1734" s="13">
        <f t="shared" ca="1" si="361"/>
        <v>6208.7000000000007</v>
      </c>
      <c r="T1734" s="13">
        <f t="shared" ca="1" si="362"/>
        <v>55878.3</v>
      </c>
      <c r="U1734" t="str">
        <f>VLOOKUP(MID(B1734,G1734,F1734-G1734),Department!$A$1:$C$20,2,0)</f>
        <v>SEO Specialist</v>
      </c>
      <c r="V1734" t="str">
        <f>VLOOKUP(U1734,Department!$B$1:$C$20,2,0)</f>
        <v>Product Management</v>
      </c>
      <c r="W1734" t="str">
        <f>VLOOKUP(MID(B1734,FIND(":",B1734,F1734+1)+1,2),Employee!$G$1:$H$8,2,0)</f>
        <v>Argentina</v>
      </c>
    </row>
    <row r="1735" spans="1:23" x14ac:dyDescent="0.35">
      <c r="A1735" t="str">
        <f t="shared" si="351"/>
        <v>EMP-OPR-R11-2019</v>
      </c>
      <c r="B1735" t="s">
        <v>1799</v>
      </c>
      <c r="C1735" t="str">
        <f t="shared" si="354"/>
        <v>N22017</v>
      </c>
      <c r="D1735" t="str">
        <f>VLOOKUP(C1735,Employee!$A$1:$B$1803,2,0)</f>
        <v>Ernie Dalton</v>
      </c>
      <c r="E1735" t="str">
        <f>VLOOKUP(MID(B1735,FIND(":",B1735,FIND(":",B1735)+1)+1,1),Employee!$C$1:$D$1803,2)</f>
        <v>Male</v>
      </c>
      <c r="F1735">
        <f t="shared" si="352"/>
        <v>43</v>
      </c>
      <c r="G1735">
        <f t="shared" si="353"/>
        <v>40</v>
      </c>
      <c r="H1735" t="str">
        <f t="shared" si="355"/>
        <v>R11</v>
      </c>
      <c r="I1735" t="str">
        <f>VLOOKUP(V1735,Guide!$B$12:$C$18,2,0)</f>
        <v>OPR</v>
      </c>
      <c r="J1735" s="12" t="str">
        <f t="shared" si="356"/>
        <v>C3</v>
      </c>
      <c r="K1735" s="12">
        <v>32850</v>
      </c>
      <c r="L1735" s="12" t="str">
        <f t="shared" si="357"/>
        <v>Millennial</v>
      </c>
      <c r="M1735">
        <f t="shared" ca="1" si="358"/>
        <v>35</v>
      </c>
      <c r="N1735" s="12">
        <v>43629</v>
      </c>
      <c r="O1735" s="14">
        <f t="shared" ca="1" si="359"/>
        <v>5</v>
      </c>
      <c r="P1735" s="13">
        <v>192114</v>
      </c>
      <c r="Q1735" s="13" t="str">
        <f t="shared" ca="1" si="360"/>
        <v>5 - 10 Year</v>
      </c>
      <c r="R1735" s="3" t="str">
        <f t="shared" ca="1" si="363"/>
        <v>10%</v>
      </c>
      <c r="S1735" s="13">
        <f t="shared" ca="1" si="361"/>
        <v>19211.400000000001</v>
      </c>
      <c r="T1735" s="13">
        <f t="shared" ca="1" si="362"/>
        <v>172902.6</v>
      </c>
      <c r="U1735" t="str">
        <f>VLOOKUP(MID(B1735,G1735,F1735-G1735),Department!$A$1:$C$20,2,0)</f>
        <v>Technical Support</v>
      </c>
      <c r="V1735" t="str">
        <f>VLOOKUP(U1735,Department!$B$1:$C$20,2,0)</f>
        <v>Operation</v>
      </c>
      <c r="W1735" t="str">
        <f>VLOOKUP(MID(B1735,FIND(":",B1735,F1735+1)+1,2),Employee!$G$1:$H$8,2,0)</f>
        <v>United Kingdom</v>
      </c>
    </row>
    <row r="1736" spans="1:23" x14ac:dyDescent="0.35">
      <c r="A1736" t="str">
        <f t="shared" si="351"/>
        <v>EMP-OPR-R17-2019</v>
      </c>
      <c r="B1736" t="s">
        <v>1800</v>
      </c>
      <c r="C1736" t="str">
        <f t="shared" si="354"/>
        <v>N22163</v>
      </c>
      <c r="D1736" t="str">
        <f>VLOOKUP(C1736,Employee!$A$1:$B$1803,2,0)</f>
        <v>Leroy Gaines</v>
      </c>
      <c r="E1736" t="str">
        <f>VLOOKUP(MID(B1736,FIND(":",B1736,FIND(":",B1736)+1)+1,1),Employee!$C$1:$D$1803,2)</f>
        <v>Male</v>
      </c>
      <c r="F1736">
        <f t="shared" si="352"/>
        <v>43</v>
      </c>
      <c r="G1736">
        <f t="shared" si="353"/>
        <v>40</v>
      </c>
      <c r="H1736" t="str">
        <f t="shared" si="355"/>
        <v>R17</v>
      </c>
      <c r="I1736" t="str">
        <f>VLOOKUP(V1736,Guide!$B$12:$C$18,2,0)</f>
        <v>OPR</v>
      </c>
      <c r="J1736" s="12" t="str">
        <f t="shared" si="356"/>
        <v>C1</v>
      </c>
      <c r="K1736" s="12">
        <v>35785</v>
      </c>
      <c r="L1736" s="12" t="str">
        <f t="shared" si="357"/>
        <v>Gen Z</v>
      </c>
      <c r="M1736">
        <f t="shared" ca="1" si="358"/>
        <v>27</v>
      </c>
      <c r="N1736" s="12">
        <v>43713</v>
      </c>
      <c r="O1736" s="14">
        <f t="shared" ca="1" si="359"/>
        <v>5</v>
      </c>
      <c r="P1736" s="13">
        <v>103039</v>
      </c>
      <c r="Q1736" s="13" t="str">
        <f t="shared" ca="1" si="360"/>
        <v>5 - 10 Year</v>
      </c>
      <c r="R1736" s="3" t="str">
        <f t="shared" ca="1" si="363"/>
        <v>10%</v>
      </c>
      <c r="S1736" s="13">
        <f t="shared" ca="1" si="361"/>
        <v>10303.900000000001</v>
      </c>
      <c r="T1736" s="13">
        <f t="shared" ca="1" si="362"/>
        <v>92735.1</v>
      </c>
      <c r="U1736" t="str">
        <f>VLOOKUP(MID(B1736,G1736,F1736-G1736),Department!$A$1:$C$20,2,0)</f>
        <v>Database Administrator</v>
      </c>
      <c r="V1736" t="str">
        <f>VLOOKUP(U1736,Department!$B$1:$C$20,2,0)</f>
        <v>Operation</v>
      </c>
      <c r="W1736" t="str">
        <f>VLOOKUP(MID(B1736,FIND(":",B1736,F1736+1)+1,2),Employee!$G$1:$H$8,2,0)</f>
        <v>United States Of America</v>
      </c>
    </row>
    <row r="1737" spans="1:23" x14ac:dyDescent="0.35">
      <c r="A1737" t="str">
        <f t="shared" si="351"/>
        <v>EMP-PM-R5-2019</v>
      </c>
      <c r="B1737" t="s">
        <v>1801</v>
      </c>
      <c r="C1737" t="str">
        <f t="shared" si="354"/>
        <v>N21347</v>
      </c>
      <c r="D1737" t="str">
        <f>VLOOKUP(C1737,Employee!$A$1:$B$1803,2,0)</f>
        <v>Chase Hobbs</v>
      </c>
      <c r="E1737" t="str">
        <f>VLOOKUP(MID(B1737,FIND(":",B1737,FIND(":",B1737)+1)+1,1),Employee!$C$1:$D$1803,2)</f>
        <v>Male</v>
      </c>
      <c r="F1737">
        <f t="shared" si="352"/>
        <v>42</v>
      </c>
      <c r="G1737">
        <f t="shared" si="353"/>
        <v>40</v>
      </c>
      <c r="H1737" t="str">
        <f t="shared" si="355"/>
        <v>R5</v>
      </c>
      <c r="I1737" t="str">
        <f>VLOOKUP(V1737,Guide!$B$12:$C$18,2,0)</f>
        <v>PM</v>
      </c>
      <c r="J1737" s="12" t="str">
        <f t="shared" si="356"/>
        <v>C2</v>
      </c>
      <c r="K1737" s="12">
        <v>35647</v>
      </c>
      <c r="L1737" s="12" t="str">
        <f t="shared" si="357"/>
        <v>Gen Z</v>
      </c>
      <c r="M1737">
        <f t="shared" ca="1" si="358"/>
        <v>27</v>
      </c>
      <c r="N1737" s="12">
        <v>43654</v>
      </c>
      <c r="O1737" s="14">
        <f t="shared" ca="1" si="359"/>
        <v>5</v>
      </c>
      <c r="P1737" s="13">
        <v>73813</v>
      </c>
      <c r="Q1737" s="13" t="str">
        <f t="shared" ca="1" si="360"/>
        <v>5 - 10 Year</v>
      </c>
      <c r="R1737" s="3" t="str">
        <f t="shared" ca="1" si="363"/>
        <v>10%</v>
      </c>
      <c r="S1737" s="13">
        <f t="shared" ca="1" si="361"/>
        <v>7381.3</v>
      </c>
      <c r="T1737" s="13">
        <f t="shared" ca="1" si="362"/>
        <v>66431.7</v>
      </c>
      <c r="U1737" t="str">
        <f>VLOOKUP(MID(B1737,G1737,F1737-G1737),Department!$A$1:$C$20,2,0)</f>
        <v>Product Manager</v>
      </c>
      <c r="V1737" t="str">
        <f>VLOOKUP(U1737,Department!$B$1:$C$20,2,0)</f>
        <v>Product Management</v>
      </c>
      <c r="W1737" t="str">
        <f>VLOOKUP(MID(B1737,FIND(":",B1737,F1737+1)+1,2),Employee!$G$1:$H$8,2,0)</f>
        <v>Canada</v>
      </c>
    </row>
    <row r="1738" spans="1:23" x14ac:dyDescent="0.35">
      <c r="A1738" t="str">
        <f t="shared" si="351"/>
        <v>EMP-ENG-R1-2019</v>
      </c>
      <c r="B1738" t="s">
        <v>1802</v>
      </c>
      <c r="C1738" t="str">
        <f t="shared" si="354"/>
        <v>N21348</v>
      </c>
      <c r="D1738" t="str">
        <f>VLOOKUP(C1738,Employee!$A$1:$B$1803,2,0)</f>
        <v>Mari Boone</v>
      </c>
      <c r="E1738" t="str">
        <f>VLOOKUP(MID(B1738,FIND(":",B1738,FIND(":",B1738)+1)+1,1),Employee!$C$1:$D$1803,2)</f>
        <v>Female</v>
      </c>
      <c r="F1738">
        <f t="shared" si="352"/>
        <v>42</v>
      </c>
      <c r="G1738">
        <f t="shared" si="353"/>
        <v>40</v>
      </c>
      <c r="H1738" t="str">
        <f t="shared" si="355"/>
        <v>R1</v>
      </c>
      <c r="I1738" t="str">
        <f>VLOOKUP(V1738,Guide!$B$12:$C$18,2,0)</f>
        <v>ENG</v>
      </c>
      <c r="J1738" s="12" t="str">
        <f t="shared" si="356"/>
        <v>C7</v>
      </c>
      <c r="K1738" s="12">
        <v>35844</v>
      </c>
      <c r="L1738" s="12" t="str">
        <f t="shared" si="357"/>
        <v>Gen Z</v>
      </c>
      <c r="M1738">
        <f t="shared" ca="1" si="358"/>
        <v>27</v>
      </c>
      <c r="N1738" s="12">
        <v>43654</v>
      </c>
      <c r="O1738" s="14">
        <f t="shared" ca="1" si="359"/>
        <v>5</v>
      </c>
      <c r="P1738" s="13">
        <v>65087</v>
      </c>
      <c r="Q1738" s="13" t="str">
        <f t="shared" ca="1" si="360"/>
        <v>5 - 10 Year</v>
      </c>
      <c r="R1738" s="3" t="str">
        <f t="shared" ca="1" si="363"/>
        <v>10%</v>
      </c>
      <c r="S1738" s="13">
        <f t="shared" ca="1" si="361"/>
        <v>6508.7000000000007</v>
      </c>
      <c r="T1738" s="13">
        <f t="shared" ca="1" si="362"/>
        <v>58578.3</v>
      </c>
      <c r="U1738" t="str">
        <f>VLOOKUP(MID(B1738,G1738,F1738-G1738),Department!$A$1:$C$20,2,0)</f>
        <v>BackEnd Developer</v>
      </c>
      <c r="V1738" t="str">
        <f>VLOOKUP(U1738,Department!$B$1:$C$20,2,0)</f>
        <v>Engineering and Data</v>
      </c>
      <c r="W1738" t="str">
        <f>VLOOKUP(MID(B1738,FIND(":",B1738,F1738+1)+1,2),Employee!$G$1:$H$8,2,0)</f>
        <v>Argentina</v>
      </c>
    </row>
    <row r="1739" spans="1:23" x14ac:dyDescent="0.35">
      <c r="A1739" t="str">
        <f t="shared" si="351"/>
        <v>EMP-PM-R14-2019</v>
      </c>
      <c r="B1739" t="s">
        <v>1803</v>
      </c>
      <c r="C1739" t="str">
        <f t="shared" si="354"/>
        <v>N21350</v>
      </c>
      <c r="D1739" t="str">
        <f>VLOOKUP(C1739,Employee!$A$1:$B$1803,2,0)</f>
        <v>Elba Branch</v>
      </c>
      <c r="E1739" t="str">
        <f>VLOOKUP(MID(B1739,FIND(":",B1739,FIND(":",B1739)+1)+1,1),Employee!$C$1:$D$1803,2)</f>
        <v>Female</v>
      </c>
      <c r="F1739">
        <f t="shared" si="352"/>
        <v>43</v>
      </c>
      <c r="G1739">
        <f t="shared" si="353"/>
        <v>40</v>
      </c>
      <c r="H1739" t="str">
        <f t="shared" si="355"/>
        <v>R14</v>
      </c>
      <c r="I1739" t="str">
        <f>VLOOKUP(V1739,Guide!$B$12:$C$18,2,0)</f>
        <v>PM</v>
      </c>
      <c r="J1739" s="12" t="str">
        <f t="shared" si="356"/>
        <v>C4</v>
      </c>
      <c r="K1739" s="12">
        <v>35253</v>
      </c>
      <c r="L1739" s="12" t="str">
        <f t="shared" si="357"/>
        <v>Millennial</v>
      </c>
      <c r="M1739">
        <f t="shared" ca="1" si="358"/>
        <v>28</v>
      </c>
      <c r="N1739" s="12">
        <v>43654</v>
      </c>
      <c r="O1739" s="14">
        <f t="shared" ca="1" si="359"/>
        <v>5</v>
      </c>
      <c r="P1739" s="13">
        <v>65087</v>
      </c>
      <c r="Q1739" s="13" t="str">
        <f t="shared" ca="1" si="360"/>
        <v>5 - 10 Year</v>
      </c>
      <c r="R1739" s="3" t="str">
        <f t="shared" ca="1" si="363"/>
        <v>10%</v>
      </c>
      <c r="S1739" s="13">
        <f t="shared" ca="1" si="361"/>
        <v>6508.7000000000007</v>
      </c>
      <c r="T1739" s="13">
        <f t="shared" ca="1" si="362"/>
        <v>58578.3</v>
      </c>
      <c r="U1739" t="str">
        <f>VLOOKUP(MID(B1739,G1739,F1739-G1739),Department!$A$1:$C$20,2,0)</f>
        <v>SEO Specialist</v>
      </c>
      <c r="V1739" t="str">
        <f>VLOOKUP(U1739,Department!$B$1:$C$20,2,0)</f>
        <v>Product Management</v>
      </c>
      <c r="W1739" t="str">
        <f>VLOOKUP(MID(B1739,FIND(":",B1739,F1739+1)+1,2),Employee!$G$1:$H$8,2,0)</f>
        <v>Australia</v>
      </c>
    </row>
    <row r="1740" spans="1:23" x14ac:dyDescent="0.35">
      <c r="A1740" t="str">
        <f t="shared" si="351"/>
        <v>EMP-SM-R10-2019</v>
      </c>
      <c r="B1740" t="s">
        <v>1804</v>
      </c>
      <c r="C1740" t="str">
        <f t="shared" si="354"/>
        <v>N21352</v>
      </c>
      <c r="D1740" t="str">
        <f>VLOOKUP(C1740,Employee!$A$1:$B$1803,2,0)</f>
        <v>Evelyn Barrera</v>
      </c>
      <c r="E1740" t="str">
        <f>VLOOKUP(MID(B1740,FIND(":",B1740,FIND(":",B1740)+1)+1,1),Employee!$C$1:$D$1803,2)</f>
        <v>Female</v>
      </c>
      <c r="F1740">
        <f t="shared" si="352"/>
        <v>43</v>
      </c>
      <c r="G1740">
        <f t="shared" si="353"/>
        <v>40</v>
      </c>
      <c r="H1740" t="str">
        <f t="shared" si="355"/>
        <v>R10</v>
      </c>
      <c r="I1740" t="str">
        <f>VLOOKUP(V1740,Guide!$B$12:$C$18,2,0)</f>
        <v>SM</v>
      </c>
      <c r="J1740" s="12" t="str">
        <f t="shared" si="356"/>
        <v>C5</v>
      </c>
      <c r="K1740" s="12">
        <v>35593</v>
      </c>
      <c r="L1740" s="12" t="str">
        <f t="shared" si="357"/>
        <v>Gen Z</v>
      </c>
      <c r="M1740">
        <f t="shared" ca="1" si="358"/>
        <v>27</v>
      </c>
      <c r="N1740" s="12">
        <v>43654</v>
      </c>
      <c r="O1740" s="14">
        <f t="shared" ca="1" si="359"/>
        <v>5</v>
      </c>
      <c r="P1740" s="13">
        <v>73469</v>
      </c>
      <c r="Q1740" s="13" t="str">
        <f t="shared" ca="1" si="360"/>
        <v>5 - 10 Year</v>
      </c>
      <c r="R1740" s="3" t="str">
        <f t="shared" ca="1" si="363"/>
        <v>10%</v>
      </c>
      <c r="S1740" s="13">
        <f t="shared" ca="1" si="361"/>
        <v>7346.9000000000005</v>
      </c>
      <c r="T1740" s="13">
        <f t="shared" ca="1" si="362"/>
        <v>66122.100000000006</v>
      </c>
      <c r="U1740" t="str">
        <f>VLOOKUP(MID(B1740,G1740,F1740-G1740),Department!$A$1:$C$20,2,0)</f>
        <v>Marketing</v>
      </c>
      <c r="V1740" t="str">
        <f>VLOOKUP(U1740,Department!$B$1:$C$20,2,0)</f>
        <v>Sales and Marketing</v>
      </c>
      <c r="W1740" t="str">
        <f>VLOOKUP(MID(B1740,FIND(":",B1740,F1740+1)+1,2),Employee!$G$1:$H$8,2,0)</f>
        <v>Germany</v>
      </c>
    </row>
    <row r="1741" spans="1:23" x14ac:dyDescent="0.35">
      <c r="A1741" t="str">
        <f t="shared" si="351"/>
        <v>EMP-HR-R18-2019</v>
      </c>
      <c r="B1741" t="s">
        <v>1805</v>
      </c>
      <c r="C1741" t="str">
        <f t="shared" si="354"/>
        <v>N21354</v>
      </c>
      <c r="D1741" t="str">
        <f>VLOOKUP(C1741,Employee!$A$1:$B$1803,2,0)</f>
        <v>Wilber Haney</v>
      </c>
      <c r="E1741" t="str">
        <f>VLOOKUP(MID(B1741,FIND(":",B1741,FIND(":",B1741)+1)+1,1),Employee!$C$1:$D$1803,2)</f>
        <v>Male</v>
      </c>
      <c r="F1741">
        <f t="shared" si="352"/>
        <v>43</v>
      </c>
      <c r="G1741">
        <f t="shared" si="353"/>
        <v>40</v>
      </c>
      <c r="H1741" t="str">
        <f t="shared" si="355"/>
        <v>R18</v>
      </c>
      <c r="I1741" t="str">
        <f>VLOOKUP(V1741,Guide!$B$12:$C$18,2,0)</f>
        <v>HR</v>
      </c>
      <c r="J1741" s="12" t="str">
        <f t="shared" si="356"/>
        <v>C5</v>
      </c>
      <c r="K1741" s="12">
        <v>35587</v>
      </c>
      <c r="L1741" s="12" t="str">
        <f t="shared" si="357"/>
        <v>Gen Z</v>
      </c>
      <c r="M1741">
        <f t="shared" ca="1" si="358"/>
        <v>27</v>
      </c>
      <c r="N1741" s="12">
        <v>43654</v>
      </c>
      <c r="O1741" s="14">
        <f t="shared" ca="1" si="359"/>
        <v>5</v>
      </c>
      <c r="P1741" s="13">
        <v>73813</v>
      </c>
      <c r="Q1741" s="13" t="str">
        <f t="shared" ca="1" si="360"/>
        <v>5 - 10 Year</v>
      </c>
      <c r="R1741" s="3" t="str">
        <f t="shared" ca="1" si="363"/>
        <v>10%</v>
      </c>
      <c r="S1741" s="13">
        <f t="shared" ca="1" si="361"/>
        <v>7381.3</v>
      </c>
      <c r="T1741" s="13">
        <f t="shared" ca="1" si="362"/>
        <v>66431.7</v>
      </c>
      <c r="U1741" t="str">
        <f>VLOOKUP(MID(B1741,G1741,F1741-G1741),Department!$A$1:$C$20,2,0)</f>
        <v>HR</v>
      </c>
      <c r="V1741" t="str">
        <f>VLOOKUP(U1741,Department!$B$1:$C$20,2,0)</f>
        <v>HR</v>
      </c>
      <c r="W1741" t="str">
        <f>VLOOKUP(MID(B1741,FIND(":",B1741,F1741+1)+1,2),Employee!$G$1:$H$8,2,0)</f>
        <v>Germany</v>
      </c>
    </row>
    <row r="1742" spans="1:23" x14ac:dyDescent="0.35">
      <c r="A1742" t="str">
        <f t="shared" si="351"/>
        <v>EMP-ENG-R13-2019</v>
      </c>
      <c r="B1742" t="s">
        <v>1806</v>
      </c>
      <c r="C1742" t="str">
        <f t="shared" si="354"/>
        <v>N21355</v>
      </c>
      <c r="D1742" t="str">
        <f>VLOOKUP(C1742,Employee!$A$1:$B$1803,2,0)</f>
        <v>Jon Jordan</v>
      </c>
      <c r="E1742" t="str">
        <f>VLOOKUP(MID(B1742,FIND(":",B1742,FIND(":",B1742)+1)+1,1),Employee!$C$1:$D$1803,2)</f>
        <v>Male</v>
      </c>
      <c r="F1742">
        <f t="shared" si="352"/>
        <v>43</v>
      </c>
      <c r="G1742">
        <f t="shared" si="353"/>
        <v>40</v>
      </c>
      <c r="H1742" t="str">
        <f t="shared" si="355"/>
        <v>R13</v>
      </c>
      <c r="I1742" t="str">
        <f>VLOOKUP(V1742,Guide!$B$12:$C$18,2,0)</f>
        <v>ENG</v>
      </c>
      <c r="J1742" s="12" t="str">
        <f t="shared" si="356"/>
        <v>C1</v>
      </c>
      <c r="K1742" s="12">
        <v>35617</v>
      </c>
      <c r="L1742" s="12" t="str">
        <f t="shared" si="357"/>
        <v>Gen Z</v>
      </c>
      <c r="M1742">
        <f t="shared" ca="1" si="358"/>
        <v>27</v>
      </c>
      <c r="N1742" s="12">
        <v>43654</v>
      </c>
      <c r="O1742" s="14">
        <f t="shared" ca="1" si="359"/>
        <v>5</v>
      </c>
      <c r="P1742" s="13">
        <v>73813</v>
      </c>
      <c r="Q1742" s="13" t="str">
        <f t="shared" ca="1" si="360"/>
        <v>5 - 10 Year</v>
      </c>
      <c r="R1742" s="3" t="str">
        <f t="shared" ca="1" si="363"/>
        <v>10%</v>
      </c>
      <c r="S1742" s="13">
        <f t="shared" ca="1" si="361"/>
        <v>7381.3</v>
      </c>
      <c r="T1742" s="13">
        <f t="shared" ca="1" si="362"/>
        <v>66431.7</v>
      </c>
      <c r="U1742" t="str">
        <f>VLOOKUP(MID(B1742,G1742,F1742-G1742),Department!$A$1:$C$20,2,0)</f>
        <v>Data Engineer</v>
      </c>
      <c r="V1742" t="str">
        <f>VLOOKUP(U1742,Department!$B$1:$C$20,2,0)</f>
        <v>Engineering and Data</v>
      </c>
      <c r="W1742" t="str">
        <f>VLOOKUP(MID(B1742,FIND(":",B1742,F1742+1)+1,2),Employee!$G$1:$H$8,2,0)</f>
        <v>United States Of America</v>
      </c>
    </row>
    <row r="1743" spans="1:23" x14ac:dyDescent="0.35">
      <c r="A1743" t="str">
        <f t="shared" si="351"/>
        <v>EMP-OPR-R2-2019</v>
      </c>
      <c r="B1743" t="s">
        <v>1807</v>
      </c>
      <c r="C1743" t="str">
        <f t="shared" si="354"/>
        <v>N21357</v>
      </c>
      <c r="D1743" t="str">
        <f>VLOOKUP(C1743,Employee!$A$1:$B$1803,2,0)</f>
        <v>Mack Chase</v>
      </c>
      <c r="E1743" t="str">
        <f>VLOOKUP(MID(B1743,FIND(":",B1743,FIND(":",B1743)+1)+1,1),Employee!$C$1:$D$1803,2)</f>
        <v>Male</v>
      </c>
      <c r="F1743">
        <f t="shared" si="352"/>
        <v>42</v>
      </c>
      <c r="G1743">
        <f t="shared" si="353"/>
        <v>40</v>
      </c>
      <c r="H1743" t="str">
        <f t="shared" si="355"/>
        <v>R2</v>
      </c>
      <c r="I1743" t="str">
        <f>VLOOKUP(V1743,Guide!$B$12:$C$18,2,0)</f>
        <v>OPR</v>
      </c>
      <c r="J1743" s="12" t="str">
        <f t="shared" si="356"/>
        <v>C3</v>
      </c>
      <c r="K1743" s="12">
        <v>35247</v>
      </c>
      <c r="L1743" s="12" t="str">
        <f t="shared" si="357"/>
        <v>Millennial</v>
      </c>
      <c r="M1743">
        <f t="shared" ca="1" si="358"/>
        <v>28</v>
      </c>
      <c r="N1743" s="12">
        <v>43654</v>
      </c>
      <c r="O1743" s="14">
        <f t="shared" ca="1" si="359"/>
        <v>5</v>
      </c>
      <c r="P1743" s="13">
        <v>73813</v>
      </c>
      <c r="Q1743" s="13" t="str">
        <f t="shared" ca="1" si="360"/>
        <v>5 - 10 Year</v>
      </c>
      <c r="R1743" s="3" t="str">
        <f t="shared" ca="1" si="363"/>
        <v>10%</v>
      </c>
      <c r="S1743" s="13">
        <f t="shared" ca="1" si="361"/>
        <v>7381.3</v>
      </c>
      <c r="T1743" s="13">
        <f t="shared" ca="1" si="362"/>
        <v>66431.7</v>
      </c>
      <c r="U1743" t="str">
        <f>VLOOKUP(MID(B1743,G1743,F1743-G1743),Department!$A$1:$C$20,2,0)</f>
        <v>Network Engineer</v>
      </c>
      <c r="V1743" t="str">
        <f>VLOOKUP(U1743,Department!$B$1:$C$20,2,0)</f>
        <v>Operation</v>
      </c>
      <c r="W1743" t="str">
        <f>VLOOKUP(MID(B1743,FIND(":",B1743,F1743+1)+1,2),Employee!$G$1:$H$8,2,0)</f>
        <v>United Kingdom</v>
      </c>
    </row>
    <row r="1744" spans="1:23" x14ac:dyDescent="0.35">
      <c r="A1744" t="str">
        <f t="shared" si="351"/>
        <v>EMP-ENG-R4-2019</v>
      </c>
      <c r="B1744" t="s">
        <v>1808</v>
      </c>
      <c r="C1744" t="str">
        <f t="shared" si="354"/>
        <v>N21375</v>
      </c>
      <c r="D1744" t="str">
        <f>VLOOKUP(C1744,Employee!$A$1:$B$1803,2,0)</f>
        <v>Giuseppe Dougherty</v>
      </c>
      <c r="E1744" t="str">
        <f>VLOOKUP(MID(B1744,FIND(":",B1744,FIND(":",B1744)+1)+1,1),Employee!$C$1:$D$1803,2)</f>
        <v>Male</v>
      </c>
      <c r="F1744">
        <f t="shared" si="352"/>
        <v>42</v>
      </c>
      <c r="G1744">
        <f t="shared" si="353"/>
        <v>40</v>
      </c>
      <c r="H1744" t="str">
        <f t="shared" si="355"/>
        <v>R4</v>
      </c>
      <c r="I1744" t="str">
        <f>VLOOKUP(V1744,Guide!$B$12:$C$18,2,0)</f>
        <v>ENG</v>
      </c>
      <c r="J1744" s="12" t="str">
        <f t="shared" si="356"/>
        <v>C3</v>
      </c>
      <c r="K1744" s="12">
        <v>35800</v>
      </c>
      <c r="L1744" s="12" t="str">
        <f t="shared" si="357"/>
        <v>Gen Z</v>
      </c>
      <c r="M1744">
        <f t="shared" ca="1" si="358"/>
        <v>27</v>
      </c>
      <c r="N1744" s="12">
        <v>43654</v>
      </c>
      <c r="O1744" s="14">
        <f t="shared" ca="1" si="359"/>
        <v>5</v>
      </c>
      <c r="P1744" s="13">
        <v>62087</v>
      </c>
      <c r="Q1744" s="13" t="str">
        <f t="shared" ca="1" si="360"/>
        <v>5 - 10 Year</v>
      </c>
      <c r="R1744" s="3" t="str">
        <f t="shared" ca="1" si="363"/>
        <v>10%</v>
      </c>
      <c r="S1744" s="13">
        <f t="shared" ca="1" si="361"/>
        <v>6208.7000000000007</v>
      </c>
      <c r="T1744" s="13">
        <f t="shared" ca="1" si="362"/>
        <v>55878.3</v>
      </c>
      <c r="U1744" t="str">
        <f>VLOOKUP(MID(B1744,G1744,F1744-G1744),Department!$A$1:$C$20,2,0)</f>
        <v>FrontEnd Developer</v>
      </c>
      <c r="V1744" t="str">
        <f>VLOOKUP(U1744,Department!$B$1:$C$20,2,0)</f>
        <v>Engineering and Data</v>
      </c>
      <c r="W1744" t="str">
        <f>VLOOKUP(MID(B1744,FIND(":",B1744,F1744+1)+1,2),Employee!$G$1:$H$8,2,0)</f>
        <v>United Kingdom</v>
      </c>
    </row>
    <row r="1745" spans="1:23" x14ac:dyDescent="0.35">
      <c r="A1745" t="str">
        <f t="shared" si="351"/>
        <v>EMP-ENG-R13-2019</v>
      </c>
      <c r="B1745" t="s">
        <v>1809</v>
      </c>
      <c r="C1745" t="str">
        <f t="shared" si="354"/>
        <v>N21359</v>
      </c>
      <c r="D1745" t="str">
        <f>VLOOKUP(C1745,Employee!$A$1:$B$1803,2,0)</f>
        <v>Arturo Saunders</v>
      </c>
      <c r="E1745" t="str">
        <f>VLOOKUP(MID(B1745,FIND(":",B1745,FIND(":",B1745)+1)+1,1),Employee!$C$1:$D$1803,2)</f>
        <v>Male</v>
      </c>
      <c r="F1745">
        <f t="shared" si="352"/>
        <v>43</v>
      </c>
      <c r="G1745">
        <f t="shared" si="353"/>
        <v>40</v>
      </c>
      <c r="H1745" t="str">
        <f t="shared" si="355"/>
        <v>R13</v>
      </c>
      <c r="I1745" t="str">
        <f>VLOOKUP(V1745,Guide!$B$12:$C$18,2,0)</f>
        <v>ENG</v>
      </c>
      <c r="J1745" s="12" t="str">
        <f t="shared" si="356"/>
        <v>C1</v>
      </c>
      <c r="K1745" s="12">
        <v>35634</v>
      </c>
      <c r="L1745" s="12" t="str">
        <f t="shared" si="357"/>
        <v>Gen Z</v>
      </c>
      <c r="M1745">
        <f t="shared" ca="1" si="358"/>
        <v>27</v>
      </c>
      <c r="N1745" s="12">
        <v>43654</v>
      </c>
      <c r="O1745" s="14">
        <f t="shared" ca="1" si="359"/>
        <v>5</v>
      </c>
      <c r="P1745" s="13">
        <v>84300</v>
      </c>
      <c r="Q1745" s="13" t="str">
        <f t="shared" ca="1" si="360"/>
        <v>5 - 10 Year</v>
      </c>
      <c r="R1745" s="3" t="str">
        <f t="shared" ca="1" si="363"/>
        <v>10%</v>
      </c>
      <c r="S1745" s="13">
        <f t="shared" ca="1" si="361"/>
        <v>8430</v>
      </c>
      <c r="T1745" s="13">
        <f t="shared" ca="1" si="362"/>
        <v>75870</v>
      </c>
      <c r="U1745" t="str">
        <f>VLOOKUP(MID(B1745,G1745,F1745-G1745),Department!$A$1:$C$20,2,0)</f>
        <v>Data Engineer</v>
      </c>
      <c r="V1745" t="str">
        <f>VLOOKUP(U1745,Department!$B$1:$C$20,2,0)</f>
        <v>Engineering and Data</v>
      </c>
      <c r="W1745" t="str">
        <f>VLOOKUP(MID(B1745,FIND(":",B1745,F1745+1)+1,2),Employee!$G$1:$H$8,2,0)</f>
        <v>United States Of America</v>
      </c>
    </row>
    <row r="1746" spans="1:23" x14ac:dyDescent="0.35">
      <c r="A1746" t="str">
        <f t="shared" si="351"/>
        <v>EMP-ENG-R4-2019</v>
      </c>
      <c r="B1746" t="s">
        <v>1810</v>
      </c>
      <c r="C1746" t="str">
        <f t="shared" si="354"/>
        <v>N21366</v>
      </c>
      <c r="D1746" t="str">
        <f>VLOOKUP(C1746,Employee!$A$1:$B$1803,2,0)</f>
        <v>Sebastian Briggs</v>
      </c>
      <c r="E1746" t="str">
        <f>VLOOKUP(MID(B1746,FIND(":",B1746,FIND(":",B1746)+1)+1,1),Employee!$C$1:$D$1803,2)</f>
        <v>Male</v>
      </c>
      <c r="F1746">
        <f t="shared" si="352"/>
        <v>42</v>
      </c>
      <c r="G1746">
        <f t="shared" si="353"/>
        <v>40</v>
      </c>
      <c r="H1746" t="str">
        <f t="shared" si="355"/>
        <v>R4</v>
      </c>
      <c r="I1746" t="str">
        <f>VLOOKUP(V1746,Guide!$B$12:$C$18,2,0)</f>
        <v>ENG</v>
      </c>
      <c r="J1746" s="12" t="str">
        <f t="shared" si="356"/>
        <v>C4</v>
      </c>
      <c r="K1746" s="12">
        <v>35524</v>
      </c>
      <c r="L1746" s="12" t="str">
        <f t="shared" si="357"/>
        <v>Gen Z</v>
      </c>
      <c r="M1746">
        <f t="shared" ca="1" si="358"/>
        <v>27</v>
      </c>
      <c r="N1746" s="12">
        <v>43654</v>
      </c>
      <c r="O1746" s="14">
        <f t="shared" ca="1" si="359"/>
        <v>5</v>
      </c>
      <c r="P1746" s="13">
        <v>75668</v>
      </c>
      <c r="Q1746" s="13" t="str">
        <f t="shared" ca="1" si="360"/>
        <v>5 - 10 Year</v>
      </c>
      <c r="R1746" s="3" t="str">
        <f t="shared" ca="1" si="363"/>
        <v>10%</v>
      </c>
      <c r="S1746" s="13">
        <f t="shared" ca="1" si="361"/>
        <v>7566.8</v>
      </c>
      <c r="T1746" s="13">
        <f t="shared" ca="1" si="362"/>
        <v>68101.2</v>
      </c>
      <c r="U1746" t="str">
        <f>VLOOKUP(MID(B1746,G1746,F1746-G1746),Department!$A$1:$C$20,2,0)</f>
        <v>FrontEnd Developer</v>
      </c>
      <c r="V1746" t="str">
        <f>VLOOKUP(U1746,Department!$B$1:$C$20,2,0)</f>
        <v>Engineering and Data</v>
      </c>
      <c r="W1746" t="str">
        <f>VLOOKUP(MID(B1746,FIND(":",B1746,F1746+1)+1,2),Employee!$G$1:$H$8,2,0)</f>
        <v>Australia</v>
      </c>
    </row>
    <row r="1747" spans="1:23" x14ac:dyDescent="0.35">
      <c r="A1747" t="str">
        <f t="shared" si="351"/>
        <v>EMP-ENG-R13-2019</v>
      </c>
      <c r="B1747" t="s">
        <v>1811</v>
      </c>
      <c r="C1747" t="str">
        <f t="shared" si="354"/>
        <v>N21369</v>
      </c>
      <c r="D1747" t="str">
        <f>VLOOKUP(C1747,Employee!$A$1:$B$1803,2,0)</f>
        <v>Tanner Norman</v>
      </c>
      <c r="E1747" t="str">
        <f>VLOOKUP(MID(B1747,FIND(":",B1747,FIND(":",B1747)+1)+1,1),Employee!$C$1:$D$1803,2)</f>
        <v>Male</v>
      </c>
      <c r="F1747">
        <f t="shared" si="352"/>
        <v>43</v>
      </c>
      <c r="G1747">
        <f t="shared" si="353"/>
        <v>40</v>
      </c>
      <c r="H1747" t="str">
        <f t="shared" si="355"/>
        <v>R13</v>
      </c>
      <c r="I1747" t="str">
        <f>VLOOKUP(V1747,Guide!$B$12:$C$18,2,0)</f>
        <v>ENG</v>
      </c>
      <c r="J1747" s="12" t="str">
        <f t="shared" si="356"/>
        <v>C5</v>
      </c>
      <c r="K1747" s="12">
        <v>35478</v>
      </c>
      <c r="L1747" s="12" t="str">
        <f t="shared" si="357"/>
        <v>Gen Z</v>
      </c>
      <c r="M1747">
        <f t="shared" ca="1" si="358"/>
        <v>28</v>
      </c>
      <c r="N1747" s="12">
        <v>43654</v>
      </c>
      <c r="O1747" s="14">
        <f t="shared" ca="1" si="359"/>
        <v>5</v>
      </c>
      <c r="P1747" s="13">
        <v>70813</v>
      </c>
      <c r="Q1747" s="13" t="str">
        <f t="shared" ca="1" si="360"/>
        <v>5 - 10 Year</v>
      </c>
      <c r="R1747" s="3" t="str">
        <f t="shared" ca="1" si="363"/>
        <v>10%</v>
      </c>
      <c r="S1747" s="13">
        <f t="shared" ca="1" si="361"/>
        <v>7081.3</v>
      </c>
      <c r="T1747" s="13">
        <f t="shared" ca="1" si="362"/>
        <v>63731.7</v>
      </c>
      <c r="U1747" t="str">
        <f>VLOOKUP(MID(B1747,G1747,F1747-G1747),Department!$A$1:$C$20,2,0)</f>
        <v>Data Engineer</v>
      </c>
      <c r="V1747" t="str">
        <f>VLOOKUP(U1747,Department!$B$1:$C$20,2,0)</f>
        <v>Engineering and Data</v>
      </c>
      <c r="W1747" t="str">
        <f>VLOOKUP(MID(B1747,FIND(":",B1747,F1747+1)+1,2),Employee!$G$1:$H$8,2,0)</f>
        <v>Germany</v>
      </c>
    </row>
    <row r="1748" spans="1:23" x14ac:dyDescent="0.35">
      <c r="A1748" t="str">
        <f t="shared" si="351"/>
        <v>EMP-SM-R15-2019</v>
      </c>
      <c r="B1748" t="s">
        <v>1812</v>
      </c>
      <c r="C1748" t="str">
        <f t="shared" si="354"/>
        <v>N21371</v>
      </c>
      <c r="D1748" t="str">
        <f>VLOOKUP(C1748,Employee!$A$1:$B$1803,2,0)</f>
        <v>Cristopher Hall</v>
      </c>
      <c r="E1748" t="str">
        <f>VLOOKUP(MID(B1748,FIND(":",B1748,FIND(":",B1748)+1)+1,1),Employee!$C$1:$D$1803,2)</f>
        <v>Male</v>
      </c>
      <c r="F1748">
        <f t="shared" si="352"/>
        <v>43</v>
      </c>
      <c r="G1748">
        <f t="shared" si="353"/>
        <v>40</v>
      </c>
      <c r="H1748" t="str">
        <f t="shared" si="355"/>
        <v>R15</v>
      </c>
      <c r="I1748" t="str">
        <f>VLOOKUP(V1748,Guide!$B$12:$C$18,2,0)</f>
        <v>SM</v>
      </c>
      <c r="J1748" s="12" t="str">
        <f t="shared" si="356"/>
        <v>C1</v>
      </c>
      <c r="K1748" s="12">
        <v>35522</v>
      </c>
      <c r="L1748" s="12" t="str">
        <f t="shared" si="357"/>
        <v>Gen Z</v>
      </c>
      <c r="M1748">
        <f t="shared" ca="1" si="358"/>
        <v>27</v>
      </c>
      <c r="N1748" s="12">
        <v>43654</v>
      </c>
      <c r="O1748" s="14">
        <f t="shared" ca="1" si="359"/>
        <v>5</v>
      </c>
      <c r="P1748" s="13">
        <v>73813</v>
      </c>
      <c r="Q1748" s="13" t="str">
        <f t="shared" ca="1" si="360"/>
        <v>5 - 10 Year</v>
      </c>
      <c r="R1748" s="3" t="str">
        <f t="shared" ca="1" si="363"/>
        <v>10%</v>
      </c>
      <c r="S1748" s="13">
        <f t="shared" ca="1" si="361"/>
        <v>7381.3</v>
      </c>
      <c r="T1748" s="13">
        <f t="shared" ca="1" si="362"/>
        <v>66431.7</v>
      </c>
      <c r="U1748" t="str">
        <f>VLOOKUP(MID(B1748,G1748,F1748-G1748),Department!$A$1:$C$20,2,0)</f>
        <v>Sales</v>
      </c>
      <c r="V1748" t="str">
        <f>VLOOKUP(U1748,Department!$B$1:$C$20,2,0)</f>
        <v>Sales and Marketing</v>
      </c>
      <c r="W1748" t="str">
        <f>VLOOKUP(MID(B1748,FIND(":",B1748,F1748+1)+1,2),Employee!$G$1:$H$8,2,0)</f>
        <v>United States Of America</v>
      </c>
    </row>
    <row r="1749" spans="1:23" x14ac:dyDescent="0.35">
      <c r="A1749" t="str">
        <f t="shared" si="351"/>
        <v>EMP-SM-R10-2019</v>
      </c>
      <c r="B1749" t="s">
        <v>1813</v>
      </c>
      <c r="C1749" t="str">
        <f t="shared" si="354"/>
        <v>N21372</v>
      </c>
      <c r="D1749" t="str">
        <f>VLOOKUP(C1749,Employee!$A$1:$B$1803,2,0)</f>
        <v>Domenic Ross</v>
      </c>
      <c r="E1749" t="str">
        <f>VLOOKUP(MID(B1749,FIND(":",B1749,FIND(":",B1749)+1)+1,1),Employee!$C$1:$D$1803,2)</f>
        <v>Male</v>
      </c>
      <c r="F1749">
        <f t="shared" si="352"/>
        <v>43</v>
      </c>
      <c r="G1749">
        <f t="shared" si="353"/>
        <v>40</v>
      </c>
      <c r="H1749" t="str">
        <f t="shared" si="355"/>
        <v>R10</v>
      </c>
      <c r="I1749" t="str">
        <f>VLOOKUP(V1749,Guide!$B$12:$C$18,2,0)</f>
        <v>SM</v>
      </c>
      <c r="J1749" s="12" t="str">
        <f t="shared" si="356"/>
        <v>C6</v>
      </c>
      <c r="K1749" s="12">
        <v>35400</v>
      </c>
      <c r="L1749" s="12" t="str">
        <f t="shared" si="357"/>
        <v>Millennial</v>
      </c>
      <c r="M1749">
        <f t="shared" ca="1" si="358"/>
        <v>28</v>
      </c>
      <c r="N1749" s="12">
        <v>43654</v>
      </c>
      <c r="O1749" s="14">
        <f t="shared" ca="1" si="359"/>
        <v>5</v>
      </c>
      <c r="P1749" s="13">
        <v>100468</v>
      </c>
      <c r="Q1749" s="13" t="str">
        <f t="shared" ca="1" si="360"/>
        <v>5 - 10 Year</v>
      </c>
      <c r="R1749" s="3" t="str">
        <f t="shared" ca="1" si="363"/>
        <v>10%</v>
      </c>
      <c r="S1749" s="13">
        <f t="shared" ca="1" si="361"/>
        <v>10046.800000000001</v>
      </c>
      <c r="T1749" s="13">
        <f t="shared" ca="1" si="362"/>
        <v>90421.2</v>
      </c>
      <c r="U1749" t="str">
        <f>VLOOKUP(MID(B1749,G1749,F1749-G1749),Department!$A$1:$C$20,2,0)</f>
        <v>Marketing</v>
      </c>
      <c r="V1749" t="str">
        <f>VLOOKUP(U1749,Department!$B$1:$C$20,2,0)</f>
        <v>Sales and Marketing</v>
      </c>
      <c r="W1749" t="str">
        <f>VLOOKUP(MID(B1749,FIND(":",B1749,F1749+1)+1,2),Employee!$G$1:$H$8,2,0)</f>
        <v>France</v>
      </c>
    </row>
    <row r="1750" spans="1:23" x14ac:dyDescent="0.35">
      <c r="A1750" t="str">
        <f t="shared" si="351"/>
        <v>EMP-OPR-R11-2019</v>
      </c>
      <c r="B1750" t="s">
        <v>1814</v>
      </c>
      <c r="C1750" t="str">
        <f t="shared" si="354"/>
        <v>N21373</v>
      </c>
      <c r="D1750" t="str">
        <f>VLOOKUP(C1750,Employee!$A$1:$B$1803,2,0)</f>
        <v>Erwin Carson</v>
      </c>
      <c r="E1750" t="str">
        <f>VLOOKUP(MID(B1750,FIND(":",B1750,FIND(":",B1750)+1)+1,1),Employee!$C$1:$D$1803,2)</f>
        <v>Male</v>
      </c>
      <c r="F1750">
        <f t="shared" si="352"/>
        <v>43</v>
      </c>
      <c r="G1750">
        <f t="shared" si="353"/>
        <v>40</v>
      </c>
      <c r="H1750" t="str">
        <f t="shared" si="355"/>
        <v>R11</v>
      </c>
      <c r="I1750" t="str">
        <f>VLOOKUP(V1750,Guide!$B$12:$C$18,2,0)</f>
        <v>OPR</v>
      </c>
      <c r="J1750" s="12" t="str">
        <f t="shared" si="356"/>
        <v>C7</v>
      </c>
      <c r="K1750" s="12">
        <v>35603</v>
      </c>
      <c r="L1750" s="12" t="str">
        <f t="shared" si="357"/>
        <v>Gen Z</v>
      </c>
      <c r="M1750">
        <f t="shared" ca="1" si="358"/>
        <v>27</v>
      </c>
      <c r="N1750" s="12">
        <v>43654</v>
      </c>
      <c r="O1750" s="14">
        <f t="shared" ca="1" si="359"/>
        <v>5</v>
      </c>
      <c r="P1750" s="13">
        <v>73447</v>
      </c>
      <c r="Q1750" s="13" t="str">
        <f t="shared" ca="1" si="360"/>
        <v>5 - 10 Year</v>
      </c>
      <c r="R1750" s="3" t="str">
        <f t="shared" ca="1" si="363"/>
        <v>10%</v>
      </c>
      <c r="S1750" s="13">
        <f t="shared" ca="1" si="361"/>
        <v>7344.7000000000007</v>
      </c>
      <c r="T1750" s="13">
        <f t="shared" ca="1" si="362"/>
        <v>66102.3</v>
      </c>
      <c r="U1750" t="str">
        <f>VLOOKUP(MID(B1750,G1750,F1750-G1750),Department!$A$1:$C$20,2,0)</f>
        <v>Technical Support</v>
      </c>
      <c r="V1750" t="str">
        <f>VLOOKUP(U1750,Department!$B$1:$C$20,2,0)</f>
        <v>Operation</v>
      </c>
      <c r="W1750" t="str">
        <f>VLOOKUP(MID(B1750,FIND(":",B1750,F1750+1)+1,2),Employee!$G$1:$H$8,2,0)</f>
        <v>Argentina</v>
      </c>
    </row>
    <row r="1751" spans="1:23" x14ac:dyDescent="0.35">
      <c r="A1751" t="str">
        <f t="shared" si="351"/>
        <v>EMP-OPR-R2-2019</v>
      </c>
      <c r="B1751" t="s">
        <v>1815</v>
      </c>
      <c r="C1751" t="str">
        <f t="shared" si="354"/>
        <v>N21374</v>
      </c>
      <c r="D1751" t="str">
        <f>VLOOKUP(C1751,Employee!$A$1:$B$1803,2,0)</f>
        <v>Mark Walters</v>
      </c>
      <c r="E1751" t="str">
        <f>VLOOKUP(MID(B1751,FIND(":",B1751,FIND(":",B1751)+1)+1,1),Employee!$C$1:$D$1803,2)</f>
        <v>Male</v>
      </c>
      <c r="F1751">
        <f t="shared" si="352"/>
        <v>42</v>
      </c>
      <c r="G1751">
        <f t="shared" si="353"/>
        <v>40</v>
      </c>
      <c r="H1751" t="str">
        <f t="shared" si="355"/>
        <v>R2</v>
      </c>
      <c r="I1751" t="str">
        <f>VLOOKUP(V1751,Guide!$B$12:$C$18,2,0)</f>
        <v>OPR</v>
      </c>
      <c r="J1751" s="12" t="str">
        <f t="shared" si="356"/>
        <v>C7</v>
      </c>
      <c r="K1751" s="12">
        <v>35625</v>
      </c>
      <c r="L1751" s="12" t="str">
        <f t="shared" si="357"/>
        <v>Gen Z</v>
      </c>
      <c r="M1751">
        <f t="shared" ca="1" si="358"/>
        <v>27</v>
      </c>
      <c r="N1751" s="12">
        <v>43654</v>
      </c>
      <c r="O1751" s="14">
        <f t="shared" ca="1" si="359"/>
        <v>5</v>
      </c>
      <c r="P1751" s="13">
        <v>73813</v>
      </c>
      <c r="Q1751" s="13" t="str">
        <f t="shared" ca="1" si="360"/>
        <v>5 - 10 Year</v>
      </c>
      <c r="R1751" s="3" t="str">
        <f t="shared" ca="1" si="363"/>
        <v>10%</v>
      </c>
      <c r="S1751" s="13">
        <f t="shared" ca="1" si="361"/>
        <v>7381.3</v>
      </c>
      <c r="T1751" s="13">
        <f t="shared" ca="1" si="362"/>
        <v>66431.7</v>
      </c>
      <c r="U1751" t="str">
        <f>VLOOKUP(MID(B1751,G1751,F1751-G1751),Department!$A$1:$C$20,2,0)</f>
        <v>Network Engineer</v>
      </c>
      <c r="V1751" t="str">
        <f>VLOOKUP(U1751,Department!$B$1:$C$20,2,0)</f>
        <v>Operation</v>
      </c>
      <c r="W1751" t="str">
        <f>VLOOKUP(MID(B1751,FIND(":",B1751,F1751+1)+1,2),Employee!$G$1:$H$8,2,0)</f>
        <v>Argentina</v>
      </c>
    </row>
    <row r="1752" spans="1:23" x14ac:dyDescent="0.35">
      <c r="A1752" t="str">
        <f t="shared" si="351"/>
        <v>EMP-OPR-R11-2019</v>
      </c>
      <c r="B1752" t="s">
        <v>1816</v>
      </c>
      <c r="C1752" t="str">
        <f t="shared" si="354"/>
        <v>N21463</v>
      </c>
      <c r="D1752" t="str">
        <f>VLOOKUP(C1752,Employee!$A$1:$B$1803,2,0)</f>
        <v>Juliet Morrison</v>
      </c>
      <c r="E1752" t="str">
        <f>VLOOKUP(MID(B1752,FIND(":",B1752,FIND(":",B1752)+1)+1,1),Employee!$C$1:$D$1803,2)</f>
        <v>Female</v>
      </c>
      <c r="F1752">
        <f t="shared" si="352"/>
        <v>43</v>
      </c>
      <c r="G1752">
        <f t="shared" si="353"/>
        <v>40</v>
      </c>
      <c r="H1752" t="str">
        <f t="shared" si="355"/>
        <v>R11</v>
      </c>
      <c r="I1752" t="str">
        <f>VLOOKUP(V1752,Guide!$B$12:$C$18,2,0)</f>
        <v>OPR</v>
      </c>
      <c r="J1752" s="12" t="str">
        <f t="shared" si="356"/>
        <v>C5</v>
      </c>
      <c r="K1752" s="12">
        <v>35417</v>
      </c>
      <c r="L1752" s="12" t="str">
        <f t="shared" si="357"/>
        <v>Millennial</v>
      </c>
      <c r="M1752">
        <f t="shared" ca="1" si="358"/>
        <v>28</v>
      </c>
      <c r="N1752" s="12">
        <v>43654</v>
      </c>
      <c r="O1752" s="14">
        <f t="shared" ca="1" si="359"/>
        <v>5</v>
      </c>
      <c r="P1752" s="13">
        <v>62087</v>
      </c>
      <c r="Q1752" s="13" t="str">
        <f t="shared" ca="1" si="360"/>
        <v>5 - 10 Year</v>
      </c>
      <c r="R1752" s="3" t="str">
        <f t="shared" ca="1" si="363"/>
        <v>10%</v>
      </c>
      <c r="S1752" s="13">
        <f t="shared" ca="1" si="361"/>
        <v>6208.7000000000007</v>
      </c>
      <c r="T1752" s="13">
        <f t="shared" ca="1" si="362"/>
        <v>55878.3</v>
      </c>
      <c r="U1752" t="str">
        <f>VLOOKUP(MID(B1752,G1752,F1752-G1752),Department!$A$1:$C$20,2,0)</f>
        <v>Technical Support</v>
      </c>
      <c r="V1752" t="str">
        <f>VLOOKUP(U1752,Department!$B$1:$C$20,2,0)</f>
        <v>Operation</v>
      </c>
      <c r="W1752" t="str">
        <f>VLOOKUP(MID(B1752,FIND(":",B1752,F1752+1)+1,2),Employee!$G$1:$H$8,2,0)</f>
        <v>Germany</v>
      </c>
    </row>
    <row r="1753" spans="1:23" x14ac:dyDescent="0.35">
      <c r="A1753" t="str">
        <f t="shared" si="351"/>
        <v>EMP-ENG-R3-2019</v>
      </c>
      <c r="B1753" t="s">
        <v>1817</v>
      </c>
      <c r="C1753" t="str">
        <f t="shared" si="354"/>
        <v>N21465</v>
      </c>
      <c r="D1753" t="str">
        <f>VLOOKUP(C1753,Employee!$A$1:$B$1803,2,0)</f>
        <v>Lonnie Wheeler</v>
      </c>
      <c r="E1753" t="str">
        <f>VLOOKUP(MID(B1753,FIND(":",B1753,FIND(":",B1753)+1)+1,1),Employee!$C$1:$D$1803,2)</f>
        <v>Male</v>
      </c>
      <c r="F1753">
        <f t="shared" si="352"/>
        <v>42</v>
      </c>
      <c r="G1753">
        <f t="shared" si="353"/>
        <v>40</v>
      </c>
      <c r="H1753" t="str">
        <f t="shared" si="355"/>
        <v>R3</v>
      </c>
      <c r="I1753" t="str">
        <f>VLOOKUP(V1753,Guide!$B$12:$C$18,2,0)</f>
        <v>ENG</v>
      </c>
      <c r="J1753" s="12" t="str">
        <f t="shared" si="356"/>
        <v>C1</v>
      </c>
      <c r="K1753" s="12">
        <v>35006</v>
      </c>
      <c r="L1753" s="12" t="str">
        <f t="shared" si="357"/>
        <v>Millennial</v>
      </c>
      <c r="M1753">
        <f t="shared" ca="1" si="358"/>
        <v>29</v>
      </c>
      <c r="N1753" s="12">
        <v>43654</v>
      </c>
      <c r="O1753" s="14">
        <f t="shared" ca="1" si="359"/>
        <v>5</v>
      </c>
      <c r="P1753" s="13">
        <v>62087</v>
      </c>
      <c r="Q1753" s="13" t="str">
        <f t="shared" ca="1" si="360"/>
        <v>5 - 10 Year</v>
      </c>
      <c r="R1753" s="3" t="str">
        <f t="shared" ca="1" si="363"/>
        <v>10%</v>
      </c>
      <c r="S1753" s="13">
        <f t="shared" ca="1" si="361"/>
        <v>6208.7000000000007</v>
      </c>
      <c r="T1753" s="13">
        <f t="shared" ca="1" si="362"/>
        <v>55878.3</v>
      </c>
      <c r="U1753" t="str">
        <f>VLOOKUP(MID(B1753,G1753,F1753-G1753),Department!$A$1:$C$20,2,0)</f>
        <v>Software Quality Assurance</v>
      </c>
      <c r="V1753" t="str">
        <f>VLOOKUP(U1753,Department!$B$1:$C$20,2,0)</f>
        <v>Engineering and Data</v>
      </c>
      <c r="W1753" t="str">
        <f>VLOOKUP(MID(B1753,FIND(":",B1753,F1753+1)+1,2),Employee!$G$1:$H$8,2,0)</f>
        <v>United States Of America</v>
      </c>
    </row>
    <row r="1754" spans="1:23" x14ac:dyDescent="0.35">
      <c r="A1754" t="str">
        <f t="shared" si="351"/>
        <v>EMP-HR-R18-2019</v>
      </c>
      <c r="B1754" t="s">
        <v>1818</v>
      </c>
      <c r="C1754" t="str">
        <f t="shared" si="354"/>
        <v>N21468</v>
      </c>
      <c r="D1754" t="str">
        <f>VLOOKUP(C1754,Employee!$A$1:$B$1803,2,0)</f>
        <v>Thaddeus Reed</v>
      </c>
      <c r="E1754" t="str">
        <f>VLOOKUP(MID(B1754,FIND(":",B1754,FIND(":",B1754)+1)+1,1),Employee!$C$1:$D$1803,2)</f>
        <v>Male</v>
      </c>
      <c r="F1754">
        <f t="shared" si="352"/>
        <v>43</v>
      </c>
      <c r="G1754">
        <f t="shared" si="353"/>
        <v>40</v>
      </c>
      <c r="H1754" t="str">
        <f t="shared" si="355"/>
        <v>R18</v>
      </c>
      <c r="I1754" t="str">
        <f>VLOOKUP(V1754,Guide!$B$12:$C$18,2,0)</f>
        <v>HR</v>
      </c>
      <c r="J1754" s="12" t="str">
        <f t="shared" si="356"/>
        <v>C5</v>
      </c>
      <c r="K1754" s="12">
        <v>35481</v>
      </c>
      <c r="L1754" s="12" t="str">
        <f t="shared" si="357"/>
        <v>Gen Z</v>
      </c>
      <c r="M1754">
        <f t="shared" ca="1" si="358"/>
        <v>28</v>
      </c>
      <c r="N1754" s="12">
        <v>43654</v>
      </c>
      <c r="O1754" s="14">
        <f t="shared" ca="1" si="359"/>
        <v>5</v>
      </c>
      <c r="P1754" s="13">
        <v>65087</v>
      </c>
      <c r="Q1754" s="13" t="str">
        <f t="shared" ca="1" si="360"/>
        <v>5 - 10 Year</v>
      </c>
      <c r="R1754" s="3" t="str">
        <f t="shared" ca="1" si="363"/>
        <v>10%</v>
      </c>
      <c r="S1754" s="13">
        <f t="shared" ca="1" si="361"/>
        <v>6508.7000000000007</v>
      </c>
      <c r="T1754" s="13">
        <f t="shared" ca="1" si="362"/>
        <v>58578.3</v>
      </c>
      <c r="U1754" t="str">
        <f>VLOOKUP(MID(B1754,G1754,F1754-G1754),Department!$A$1:$C$20,2,0)</f>
        <v>HR</v>
      </c>
      <c r="V1754" t="str">
        <f>VLOOKUP(U1754,Department!$B$1:$C$20,2,0)</f>
        <v>HR</v>
      </c>
      <c r="W1754" t="str">
        <f>VLOOKUP(MID(B1754,FIND(":",B1754,F1754+1)+1,2),Employee!$G$1:$H$8,2,0)</f>
        <v>Germany</v>
      </c>
    </row>
    <row r="1755" spans="1:23" x14ac:dyDescent="0.35">
      <c r="A1755" t="str">
        <f t="shared" si="351"/>
        <v>EMP-OPR-R11-2019</v>
      </c>
      <c r="B1755" t="s">
        <v>1819</v>
      </c>
      <c r="C1755" t="str">
        <f t="shared" si="354"/>
        <v>N22140</v>
      </c>
      <c r="D1755" t="str">
        <f>VLOOKUP(C1755,Employee!$A$1:$B$1803,2,0)</f>
        <v>Edmond Bowman</v>
      </c>
      <c r="E1755" t="str">
        <f>VLOOKUP(MID(B1755,FIND(":",B1755,FIND(":",B1755)+1)+1,1),Employee!$C$1:$D$1803,2)</f>
        <v>Male</v>
      </c>
      <c r="F1755">
        <f t="shared" si="352"/>
        <v>43</v>
      </c>
      <c r="G1755">
        <f t="shared" si="353"/>
        <v>40</v>
      </c>
      <c r="H1755" t="str">
        <f t="shared" si="355"/>
        <v>R11</v>
      </c>
      <c r="I1755" t="str">
        <f>VLOOKUP(V1755,Guide!$B$12:$C$18,2,0)</f>
        <v>OPR</v>
      </c>
      <c r="J1755" s="12" t="str">
        <f t="shared" si="356"/>
        <v>C6</v>
      </c>
      <c r="K1755" s="12">
        <v>35763</v>
      </c>
      <c r="L1755" s="12" t="str">
        <f t="shared" si="357"/>
        <v>Gen Z</v>
      </c>
      <c r="M1755">
        <f t="shared" ca="1" si="358"/>
        <v>27</v>
      </c>
      <c r="N1755" s="12">
        <v>43654</v>
      </c>
      <c r="O1755" s="14">
        <f t="shared" ca="1" si="359"/>
        <v>5</v>
      </c>
      <c r="P1755" s="13">
        <v>65087</v>
      </c>
      <c r="Q1755" s="13" t="str">
        <f t="shared" ca="1" si="360"/>
        <v>5 - 10 Year</v>
      </c>
      <c r="R1755" s="3" t="str">
        <f t="shared" ca="1" si="363"/>
        <v>10%</v>
      </c>
      <c r="S1755" s="13">
        <f t="shared" ca="1" si="361"/>
        <v>6508.7000000000007</v>
      </c>
      <c r="T1755" s="13">
        <f t="shared" ca="1" si="362"/>
        <v>58578.3</v>
      </c>
      <c r="U1755" t="str">
        <f>VLOOKUP(MID(B1755,G1755,F1755-G1755),Department!$A$1:$C$20,2,0)</f>
        <v>Technical Support</v>
      </c>
      <c r="V1755" t="str">
        <f>VLOOKUP(U1755,Department!$B$1:$C$20,2,0)</f>
        <v>Operation</v>
      </c>
      <c r="W1755" t="str">
        <f>VLOOKUP(MID(B1755,FIND(":",B1755,F1755+1)+1,2),Employee!$G$1:$H$8,2,0)</f>
        <v>France</v>
      </c>
    </row>
    <row r="1756" spans="1:23" x14ac:dyDescent="0.35">
      <c r="A1756" t="str">
        <f t="shared" si="351"/>
        <v>EMP-HR-R18-2019</v>
      </c>
      <c r="B1756" t="s">
        <v>1820</v>
      </c>
      <c r="C1756" t="str">
        <f t="shared" si="354"/>
        <v>N22141</v>
      </c>
      <c r="D1756" t="str">
        <f>VLOOKUP(C1756,Employee!$A$1:$B$1803,2,0)</f>
        <v>Jerald Hardin</v>
      </c>
      <c r="E1756" t="str">
        <f>VLOOKUP(MID(B1756,FIND(":",B1756,FIND(":",B1756)+1)+1,1),Employee!$C$1:$D$1803,2)</f>
        <v>Male</v>
      </c>
      <c r="F1756">
        <f t="shared" si="352"/>
        <v>43</v>
      </c>
      <c r="G1756">
        <f t="shared" si="353"/>
        <v>40</v>
      </c>
      <c r="H1756" t="str">
        <f t="shared" si="355"/>
        <v>R18</v>
      </c>
      <c r="I1756" t="str">
        <f>VLOOKUP(V1756,Guide!$B$12:$C$18,2,0)</f>
        <v>HR</v>
      </c>
      <c r="J1756" s="12" t="str">
        <f t="shared" si="356"/>
        <v>C1</v>
      </c>
      <c r="K1756" s="12">
        <v>35658</v>
      </c>
      <c r="L1756" s="12" t="str">
        <f t="shared" si="357"/>
        <v>Gen Z</v>
      </c>
      <c r="M1756">
        <f t="shared" ca="1" si="358"/>
        <v>27</v>
      </c>
      <c r="N1756" s="12">
        <v>43654</v>
      </c>
      <c r="O1756" s="14">
        <f t="shared" ca="1" si="359"/>
        <v>5</v>
      </c>
      <c r="P1756" s="13">
        <v>73622</v>
      </c>
      <c r="Q1756" s="13" t="str">
        <f t="shared" ca="1" si="360"/>
        <v>5 - 10 Year</v>
      </c>
      <c r="R1756" s="3" t="str">
        <f t="shared" ca="1" si="363"/>
        <v>10%</v>
      </c>
      <c r="S1756" s="13">
        <f t="shared" ca="1" si="361"/>
        <v>7362.2000000000007</v>
      </c>
      <c r="T1756" s="13">
        <f t="shared" ca="1" si="362"/>
        <v>66259.8</v>
      </c>
      <c r="U1756" t="str">
        <f>VLOOKUP(MID(B1756,G1756,F1756-G1756),Department!$A$1:$C$20,2,0)</f>
        <v>HR</v>
      </c>
      <c r="V1756" t="str">
        <f>VLOOKUP(U1756,Department!$B$1:$C$20,2,0)</f>
        <v>HR</v>
      </c>
      <c r="W1756" t="str">
        <f>VLOOKUP(MID(B1756,FIND(":",B1756,F1756+1)+1,2),Employee!$G$1:$H$8,2,0)</f>
        <v>United States Of America</v>
      </c>
    </row>
    <row r="1757" spans="1:23" x14ac:dyDescent="0.35">
      <c r="A1757" t="str">
        <f t="shared" si="351"/>
        <v>EMP-PM-R6-2019</v>
      </c>
      <c r="B1757" t="s">
        <v>1821</v>
      </c>
      <c r="C1757" t="str">
        <f t="shared" si="354"/>
        <v>N22146</v>
      </c>
      <c r="D1757" t="str">
        <f>VLOOKUP(C1757,Employee!$A$1:$B$1803,2,0)</f>
        <v>Margo Dixon</v>
      </c>
      <c r="E1757" t="str">
        <f>VLOOKUP(MID(B1757,FIND(":",B1757,FIND(":",B1757)+1)+1,1),Employee!$C$1:$D$1803,2)</f>
        <v>Female</v>
      </c>
      <c r="F1757">
        <f t="shared" si="352"/>
        <v>42</v>
      </c>
      <c r="G1757">
        <f t="shared" si="353"/>
        <v>40</v>
      </c>
      <c r="H1757" t="str">
        <f t="shared" si="355"/>
        <v>R6</v>
      </c>
      <c r="I1757" t="str">
        <f>VLOOKUP(V1757,Guide!$B$12:$C$18,2,0)</f>
        <v>PM</v>
      </c>
      <c r="J1757" s="12" t="str">
        <f t="shared" si="356"/>
        <v>C7</v>
      </c>
      <c r="K1757" s="12">
        <v>35868</v>
      </c>
      <c r="L1757" s="12" t="str">
        <f t="shared" si="357"/>
        <v>Gen Z</v>
      </c>
      <c r="M1757">
        <f t="shared" ca="1" si="358"/>
        <v>26</v>
      </c>
      <c r="N1757" s="12">
        <v>43654</v>
      </c>
      <c r="O1757" s="14">
        <f t="shared" ca="1" si="359"/>
        <v>5</v>
      </c>
      <c r="P1757" s="13">
        <v>73813</v>
      </c>
      <c r="Q1757" s="13" t="str">
        <f t="shared" ca="1" si="360"/>
        <v>5 - 10 Year</v>
      </c>
      <c r="R1757" s="3" t="str">
        <f t="shared" ca="1" si="363"/>
        <v>10%</v>
      </c>
      <c r="S1757" s="13">
        <f t="shared" ca="1" si="361"/>
        <v>7381.3</v>
      </c>
      <c r="T1757" s="13">
        <f t="shared" ca="1" si="362"/>
        <v>66431.7</v>
      </c>
      <c r="U1757" t="str">
        <f>VLOOKUP(MID(B1757,G1757,F1757-G1757),Department!$A$1:$C$20,2,0)</f>
        <v>UI/UX</v>
      </c>
      <c r="V1757" t="str">
        <f>VLOOKUP(U1757,Department!$B$1:$C$20,2,0)</f>
        <v>Product Management</v>
      </c>
      <c r="W1757" t="str">
        <f>VLOOKUP(MID(B1757,FIND(":",B1757,F1757+1)+1,2),Employee!$G$1:$H$8,2,0)</f>
        <v>Argentina</v>
      </c>
    </row>
    <row r="1758" spans="1:23" x14ac:dyDescent="0.35">
      <c r="A1758" t="str">
        <f t="shared" si="351"/>
        <v>EMP-ENG-R4-2019</v>
      </c>
      <c r="B1758" t="s">
        <v>1822</v>
      </c>
      <c r="C1758" t="str">
        <f t="shared" si="354"/>
        <v>N22149</v>
      </c>
      <c r="D1758" t="str">
        <f>VLOOKUP(C1758,Employee!$A$1:$B$1803,2,0)</f>
        <v>Stanford Bean</v>
      </c>
      <c r="E1758" t="str">
        <f>VLOOKUP(MID(B1758,FIND(":",B1758,FIND(":",B1758)+1)+1,1),Employee!$C$1:$D$1803,2)</f>
        <v>Male</v>
      </c>
      <c r="F1758">
        <f t="shared" si="352"/>
        <v>42</v>
      </c>
      <c r="G1758">
        <f t="shared" si="353"/>
        <v>40</v>
      </c>
      <c r="H1758" t="str">
        <f t="shared" si="355"/>
        <v>R4</v>
      </c>
      <c r="I1758" t="str">
        <f>VLOOKUP(V1758,Guide!$B$12:$C$18,2,0)</f>
        <v>ENG</v>
      </c>
      <c r="J1758" s="12" t="str">
        <f t="shared" si="356"/>
        <v>C5</v>
      </c>
      <c r="K1758" s="12">
        <v>35831</v>
      </c>
      <c r="L1758" s="12" t="str">
        <f t="shared" si="357"/>
        <v>Gen Z</v>
      </c>
      <c r="M1758">
        <f t="shared" ca="1" si="358"/>
        <v>27</v>
      </c>
      <c r="N1758" s="12">
        <v>43654</v>
      </c>
      <c r="O1758" s="14">
        <f t="shared" ca="1" si="359"/>
        <v>5</v>
      </c>
      <c r="P1758" s="13">
        <v>73813</v>
      </c>
      <c r="Q1758" s="13" t="str">
        <f t="shared" ca="1" si="360"/>
        <v>5 - 10 Year</v>
      </c>
      <c r="R1758" s="3" t="str">
        <f t="shared" ca="1" si="363"/>
        <v>10%</v>
      </c>
      <c r="S1758" s="13">
        <f t="shared" ca="1" si="361"/>
        <v>7381.3</v>
      </c>
      <c r="T1758" s="13">
        <f t="shared" ca="1" si="362"/>
        <v>66431.7</v>
      </c>
      <c r="U1758" t="str">
        <f>VLOOKUP(MID(B1758,G1758,F1758-G1758),Department!$A$1:$C$20,2,0)</f>
        <v>FrontEnd Developer</v>
      </c>
      <c r="V1758" t="str">
        <f>VLOOKUP(U1758,Department!$B$1:$C$20,2,0)</f>
        <v>Engineering and Data</v>
      </c>
      <c r="W1758" t="str">
        <f>VLOOKUP(MID(B1758,FIND(":",B1758,F1758+1)+1,2),Employee!$G$1:$H$8,2,0)</f>
        <v>Germany</v>
      </c>
    </row>
    <row r="1759" spans="1:23" x14ac:dyDescent="0.35">
      <c r="A1759" t="str">
        <f t="shared" si="351"/>
        <v>EMP-OPR-R16-2019</v>
      </c>
      <c r="B1759" t="s">
        <v>1823</v>
      </c>
      <c r="C1759" t="str">
        <f t="shared" si="354"/>
        <v>N22187</v>
      </c>
      <c r="D1759" t="str">
        <f>VLOOKUP(C1759,Employee!$A$1:$B$1803,2,0)</f>
        <v>Freddie Curry</v>
      </c>
      <c r="E1759" t="str">
        <f>VLOOKUP(MID(B1759,FIND(":",B1759,FIND(":",B1759)+1)+1,1),Employee!$C$1:$D$1803,2)</f>
        <v>Male</v>
      </c>
      <c r="F1759">
        <f t="shared" si="352"/>
        <v>43</v>
      </c>
      <c r="G1759">
        <f t="shared" si="353"/>
        <v>40</v>
      </c>
      <c r="H1759" t="str">
        <f t="shared" si="355"/>
        <v>R16</v>
      </c>
      <c r="I1759" t="str">
        <f>VLOOKUP(V1759,Guide!$B$12:$C$18,2,0)</f>
        <v>OPR</v>
      </c>
      <c r="J1759" s="12" t="str">
        <f t="shared" si="356"/>
        <v>C7</v>
      </c>
      <c r="K1759" s="12">
        <v>34136</v>
      </c>
      <c r="L1759" s="12" t="str">
        <f t="shared" si="357"/>
        <v>Millennial</v>
      </c>
      <c r="M1759">
        <f t="shared" ca="1" si="358"/>
        <v>31</v>
      </c>
      <c r="N1759" s="12">
        <v>43661</v>
      </c>
      <c r="O1759" s="14">
        <f t="shared" ca="1" si="359"/>
        <v>5</v>
      </c>
      <c r="P1759" s="13">
        <v>97067</v>
      </c>
      <c r="Q1759" s="13" t="str">
        <f t="shared" ca="1" si="360"/>
        <v>5 - 10 Year</v>
      </c>
      <c r="R1759" s="3" t="str">
        <f t="shared" ca="1" si="363"/>
        <v>10%</v>
      </c>
      <c r="S1759" s="13">
        <f t="shared" ca="1" si="361"/>
        <v>9706.7000000000007</v>
      </c>
      <c r="T1759" s="13">
        <f t="shared" ca="1" si="362"/>
        <v>87360.3</v>
      </c>
      <c r="U1759" t="str">
        <f>VLOOKUP(MID(B1759,G1759,F1759-G1759),Department!$A$1:$C$20,2,0)</f>
        <v>IT Support</v>
      </c>
      <c r="V1759" t="str">
        <f>VLOOKUP(U1759,Department!$B$1:$C$20,2,0)</f>
        <v>Operation</v>
      </c>
      <c r="W1759" t="str">
        <f>VLOOKUP(MID(B1759,FIND(":",B1759,F1759+1)+1,2),Employee!$G$1:$H$8,2,0)</f>
        <v>Argentina</v>
      </c>
    </row>
    <row r="1760" spans="1:23" x14ac:dyDescent="0.35">
      <c r="A1760" t="str">
        <f t="shared" si="351"/>
        <v>EMP-SM-R9-2019</v>
      </c>
      <c r="B1760" t="s">
        <v>1824</v>
      </c>
      <c r="C1760" t="str">
        <f t="shared" si="354"/>
        <v>N22150</v>
      </c>
      <c r="D1760" t="str">
        <f>VLOOKUP(C1760,Employee!$A$1:$B$1803,2,0)</f>
        <v>Doris Clarke</v>
      </c>
      <c r="E1760" t="str">
        <f>VLOOKUP(MID(B1760,FIND(":",B1760,FIND(":",B1760)+1)+1,1),Employee!$C$1:$D$1803,2)</f>
        <v>Female</v>
      </c>
      <c r="F1760">
        <f t="shared" si="352"/>
        <v>42</v>
      </c>
      <c r="G1760">
        <f t="shared" si="353"/>
        <v>40</v>
      </c>
      <c r="H1760" t="str">
        <f t="shared" si="355"/>
        <v>R9</v>
      </c>
      <c r="I1760" t="str">
        <f>VLOOKUP(V1760,Guide!$B$12:$C$18,2,0)</f>
        <v>SM</v>
      </c>
      <c r="J1760" s="12" t="str">
        <f t="shared" si="356"/>
        <v>C4</v>
      </c>
      <c r="K1760" s="12">
        <v>35600</v>
      </c>
      <c r="L1760" s="12" t="str">
        <f t="shared" si="357"/>
        <v>Gen Z</v>
      </c>
      <c r="M1760">
        <f t="shared" ca="1" si="358"/>
        <v>27</v>
      </c>
      <c r="N1760" s="12">
        <v>43654</v>
      </c>
      <c r="O1760" s="14">
        <f t="shared" ca="1" si="359"/>
        <v>5</v>
      </c>
      <c r="P1760" s="13">
        <v>68317</v>
      </c>
      <c r="Q1760" s="13" t="str">
        <f t="shared" ca="1" si="360"/>
        <v>5 - 10 Year</v>
      </c>
      <c r="R1760" s="3" t="str">
        <f t="shared" ca="1" si="363"/>
        <v>10%</v>
      </c>
      <c r="S1760" s="13">
        <f t="shared" ca="1" si="361"/>
        <v>6831.7000000000007</v>
      </c>
      <c r="T1760" s="13">
        <f t="shared" ca="1" si="362"/>
        <v>61485.3</v>
      </c>
      <c r="U1760" t="str">
        <f>VLOOKUP(MID(B1760,G1760,F1760-G1760),Department!$A$1:$C$20,2,0)</f>
        <v xml:space="preserve">Presales </v>
      </c>
      <c r="V1760" t="str">
        <f>VLOOKUP(U1760,Department!$B$1:$C$20,2,0)</f>
        <v>Sales and Marketing</v>
      </c>
      <c r="W1760" t="str">
        <f>VLOOKUP(MID(B1760,FIND(":",B1760,F1760+1)+1,2),Employee!$G$1:$H$8,2,0)</f>
        <v>Australia</v>
      </c>
    </row>
    <row r="1761" spans="1:23" x14ac:dyDescent="0.35">
      <c r="A1761" t="str">
        <f t="shared" si="351"/>
        <v>EMP-ENG-R1-2019</v>
      </c>
      <c r="B1761" t="s">
        <v>1825</v>
      </c>
      <c r="C1761" t="str">
        <f t="shared" si="354"/>
        <v>N22151</v>
      </c>
      <c r="D1761" t="str">
        <f>VLOOKUP(C1761,Employee!$A$1:$B$1803,2,0)</f>
        <v>Wilburn Barton</v>
      </c>
      <c r="E1761" t="str">
        <f>VLOOKUP(MID(B1761,FIND(":",B1761,FIND(":",B1761)+1)+1,1),Employee!$C$1:$D$1803,2)</f>
        <v>Male</v>
      </c>
      <c r="F1761">
        <f t="shared" si="352"/>
        <v>42</v>
      </c>
      <c r="G1761">
        <f t="shared" si="353"/>
        <v>40</v>
      </c>
      <c r="H1761" t="str">
        <f t="shared" si="355"/>
        <v>R1</v>
      </c>
      <c r="I1761" t="str">
        <f>VLOOKUP(V1761,Guide!$B$12:$C$18,2,0)</f>
        <v>ENG</v>
      </c>
      <c r="J1761" s="12" t="str">
        <f t="shared" si="356"/>
        <v>C1</v>
      </c>
      <c r="K1761" s="12">
        <v>35759</v>
      </c>
      <c r="L1761" s="12" t="str">
        <f t="shared" si="357"/>
        <v>Gen Z</v>
      </c>
      <c r="M1761">
        <f t="shared" ca="1" si="358"/>
        <v>27</v>
      </c>
      <c r="N1761" s="12">
        <v>43654</v>
      </c>
      <c r="O1761" s="14">
        <f t="shared" ca="1" si="359"/>
        <v>5</v>
      </c>
      <c r="P1761" s="13">
        <v>70813</v>
      </c>
      <c r="Q1761" s="13" t="str">
        <f t="shared" ca="1" si="360"/>
        <v>5 - 10 Year</v>
      </c>
      <c r="R1761" s="3" t="str">
        <f t="shared" ca="1" si="363"/>
        <v>10%</v>
      </c>
      <c r="S1761" s="13">
        <f t="shared" ca="1" si="361"/>
        <v>7081.3</v>
      </c>
      <c r="T1761" s="13">
        <f t="shared" ca="1" si="362"/>
        <v>63731.7</v>
      </c>
      <c r="U1761" t="str">
        <f>VLOOKUP(MID(B1761,G1761,F1761-G1761),Department!$A$1:$C$20,2,0)</f>
        <v>BackEnd Developer</v>
      </c>
      <c r="V1761" t="str">
        <f>VLOOKUP(U1761,Department!$B$1:$C$20,2,0)</f>
        <v>Engineering and Data</v>
      </c>
      <c r="W1761" t="str">
        <f>VLOOKUP(MID(B1761,FIND(":",B1761,F1761+1)+1,2),Employee!$G$1:$H$8,2,0)</f>
        <v>United States Of America</v>
      </c>
    </row>
    <row r="1762" spans="1:23" x14ac:dyDescent="0.35">
      <c r="A1762" t="str">
        <f t="shared" si="351"/>
        <v>EMP-ENG-R7-2019</v>
      </c>
      <c r="B1762" t="s">
        <v>1826</v>
      </c>
      <c r="C1762" t="str">
        <f t="shared" si="354"/>
        <v>N21370</v>
      </c>
      <c r="D1762" t="str">
        <f>VLOOKUP(C1762,Employee!$A$1:$B$1803,2,0)</f>
        <v>Dewey Stephens</v>
      </c>
      <c r="E1762" t="str">
        <f>VLOOKUP(MID(B1762,FIND(":",B1762,FIND(":",B1762)+1)+1,1),Employee!$C$1:$D$1803,2)</f>
        <v>Male</v>
      </c>
      <c r="F1762">
        <f t="shared" si="352"/>
        <v>42</v>
      </c>
      <c r="G1762">
        <f t="shared" si="353"/>
        <v>40</v>
      </c>
      <c r="H1762" t="str">
        <f t="shared" si="355"/>
        <v>R7</v>
      </c>
      <c r="I1762" t="str">
        <f>VLOOKUP(V1762,Guide!$B$12:$C$18,2,0)</f>
        <v>ENG</v>
      </c>
      <c r="J1762" s="12" t="str">
        <f t="shared" si="356"/>
        <v>C5</v>
      </c>
      <c r="K1762" s="12">
        <v>36061</v>
      </c>
      <c r="L1762" s="12" t="str">
        <f t="shared" si="357"/>
        <v>Gen Z</v>
      </c>
      <c r="M1762">
        <f t="shared" ca="1" si="358"/>
        <v>26</v>
      </c>
      <c r="N1762" s="12">
        <v>43654</v>
      </c>
      <c r="O1762" s="14">
        <f t="shared" ca="1" si="359"/>
        <v>5</v>
      </c>
      <c r="P1762" s="13">
        <v>73813</v>
      </c>
      <c r="Q1762" s="13" t="str">
        <f t="shared" ca="1" si="360"/>
        <v>5 - 10 Year</v>
      </c>
      <c r="R1762" s="3" t="str">
        <f t="shared" ca="1" si="363"/>
        <v>10%</v>
      </c>
      <c r="S1762" s="13">
        <f t="shared" ca="1" si="361"/>
        <v>7381.3</v>
      </c>
      <c r="T1762" s="13">
        <f t="shared" ca="1" si="362"/>
        <v>66431.7</v>
      </c>
      <c r="U1762" t="str">
        <f>VLOOKUP(MID(B1762,G1762,F1762-G1762),Department!$A$1:$C$20,2,0)</f>
        <v>AI Engineer</v>
      </c>
      <c r="V1762" t="str">
        <f>VLOOKUP(U1762,Department!$B$1:$C$20,2,0)</f>
        <v>Engineering and Data</v>
      </c>
      <c r="W1762" t="str">
        <f>VLOOKUP(MID(B1762,FIND(":",B1762,F1762+1)+1,2),Employee!$G$1:$H$8,2,0)</f>
        <v>Germany</v>
      </c>
    </row>
    <row r="1763" spans="1:23" x14ac:dyDescent="0.35">
      <c r="A1763" t="str">
        <f t="shared" si="351"/>
        <v>EMP-SM-R10-2019</v>
      </c>
      <c r="B1763" t="s">
        <v>1827</v>
      </c>
      <c r="C1763" t="str">
        <f t="shared" si="354"/>
        <v>N21376</v>
      </c>
      <c r="D1763" t="str">
        <f>VLOOKUP(C1763,Employee!$A$1:$B$1803,2,0)</f>
        <v>Jodi Dean</v>
      </c>
      <c r="E1763" t="str">
        <f>VLOOKUP(MID(B1763,FIND(":",B1763,FIND(":",B1763)+1)+1,1),Employee!$C$1:$D$1803,2)</f>
        <v>Female</v>
      </c>
      <c r="F1763">
        <f t="shared" si="352"/>
        <v>43</v>
      </c>
      <c r="G1763">
        <f t="shared" si="353"/>
        <v>40</v>
      </c>
      <c r="H1763" t="str">
        <f t="shared" si="355"/>
        <v>R10</v>
      </c>
      <c r="I1763" t="str">
        <f>VLOOKUP(V1763,Guide!$B$12:$C$18,2,0)</f>
        <v>SM</v>
      </c>
      <c r="J1763" s="12" t="str">
        <f t="shared" si="356"/>
        <v>C1</v>
      </c>
      <c r="K1763" s="12">
        <v>35514</v>
      </c>
      <c r="L1763" s="12" t="str">
        <f t="shared" si="357"/>
        <v>Gen Z</v>
      </c>
      <c r="M1763">
        <f t="shared" ca="1" si="358"/>
        <v>27</v>
      </c>
      <c r="N1763" s="12">
        <v>43654</v>
      </c>
      <c r="O1763" s="14">
        <f t="shared" ca="1" si="359"/>
        <v>5</v>
      </c>
      <c r="P1763" s="13">
        <v>58517</v>
      </c>
      <c r="Q1763" s="13" t="str">
        <f t="shared" ca="1" si="360"/>
        <v>5 - 10 Year</v>
      </c>
      <c r="R1763" s="3" t="str">
        <f t="shared" ca="1" si="363"/>
        <v>10%</v>
      </c>
      <c r="S1763" s="13">
        <f t="shared" ca="1" si="361"/>
        <v>5851.7000000000007</v>
      </c>
      <c r="T1763" s="13">
        <f t="shared" ca="1" si="362"/>
        <v>52665.3</v>
      </c>
      <c r="U1763" t="str">
        <f>VLOOKUP(MID(B1763,G1763,F1763-G1763),Department!$A$1:$C$20,2,0)</f>
        <v>Marketing</v>
      </c>
      <c r="V1763" t="str">
        <f>VLOOKUP(U1763,Department!$B$1:$C$20,2,0)</f>
        <v>Sales and Marketing</v>
      </c>
      <c r="W1763" t="str">
        <f>VLOOKUP(MID(B1763,FIND(":",B1763,F1763+1)+1,2),Employee!$G$1:$H$8,2,0)</f>
        <v>United States Of America</v>
      </c>
    </row>
    <row r="1764" spans="1:23" x14ac:dyDescent="0.35">
      <c r="A1764" t="str">
        <f t="shared" si="351"/>
        <v>EMP-PM-R5-2019</v>
      </c>
      <c r="B1764" t="s">
        <v>1828</v>
      </c>
      <c r="C1764" t="str">
        <f t="shared" si="354"/>
        <v>N21377</v>
      </c>
      <c r="D1764" t="str">
        <f>VLOOKUP(C1764,Employee!$A$1:$B$1803,2,0)</f>
        <v>Cherry Gentry</v>
      </c>
      <c r="E1764" t="str">
        <f>VLOOKUP(MID(B1764,FIND(":",B1764,FIND(":",B1764)+1)+1,1),Employee!$C$1:$D$1803,2)</f>
        <v>Female</v>
      </c>
      <c r="F1764">
        <f t="shared" si="352"/>
        <v>42</v>
      </c>
      <c r="G1764">
        <f t="shared" si="353"/>
        <v>40</v>
      </c>
      <c r="H1764" t="str">
        <f t="shared" si="355"/>
        <v>R5</v>
      </c>
      <c r="I1764" t="str">
        <f>VLOOKUP(V1764,Guide!$B$12:$C$18,2,0)</f>
        <v>PM</v>
      </c>
      <c r="J1764" s="12" t="str">
        <f t="shared" si="356"/>
        <v>C5</v>
      </c>
      <c r="K1764" s="12">
        <v>35354</v>
      </c>
      <c r="L1764" s="12" t="str">
        <f t="shared" si="357"/>
        <v>Millennial</v>
      </c>
      <c r="M1764">
        <f t="shared" ca="1" si="358"/>
        <v>28</v>
      </c>
      <c r="N1764" s="12">
        <v>43654</v>
      </c>
      <c r="O1764" s="14">
        <f t="shared" ca="1" si="359"/>
        <v>5</v>
      </c>
      <c r="P1764" s="13">
        <v>70813</v>
      </c>
      <c r="Q1764" s="13" t="str">
        <f t="shared" ca="1" si="360"/>
        <v>5 - 10 Year</v>
      </c>
      <c r="R1764" s="3" t="str">
        <f t="shared" ca="1" si="363"/>
        <v>10%</v>
      </c>
      <c r="S1764" s="13">
        <f t="shared" ca="1" si="361"/>
        <v>7081.3</v>
      </c>
      <c r="T1764" s="13">
        <f t="shared" ca="1" si="362"/>
        <v>63731.7</v>
      </c>
      <c r="U1764" t="str">
        <f>VLOOKUP(MID(B1764,G1764,F1764-G1764),Department!$A$1:$C$20,2,0)</f>
        <v>Product Manager</v>
      </c>
      <c r="V1764" t="str">
        <f>VLOOKUP(U1764,Department!$B$1:$C$20,2,0)</f>
        <v>Product Management</v>
      </c>
      <c r="W1764" t="str">
        <f>VLOOKUP(MID(B1764,FIND(":",B1764,F1764+1)+1,2),Employee!$G$1:$H$8,2,0)</f>
        <v>Germany</v>
      </c>
    </row>
    <row r="1765" spans="1:23" x14ac:dyDescent="0.35">
      <c r="A1765" t="str">
        <f t="shared" si="351"/>
        <v>EMP-ENG-R13-2019</v>
      </c>
      <c r="B1765" t="s">
        <v>1829</v>
      </c>
      <c r="C1765" t="str">
        <f t="shared" si="354"/>
        <v>N22138</v>
      </c>
      <c r="D1765" t="str">
        <f>VLOOKUP(C1765,Employee!$A$1:$B$1803,2,0)</f>
        <v>Kirk Orr</v>
      </c>
      <c r="E1765" t="str">
        <f>VLOOKUP(MID(B1765,FIND(":",B1765,FIND(":",B1765)+1)+1,1),Employee!$C$1:$D$1803,2)</f>
        <v>Male</v>
      </c>
      <c r="F1765">
        <f t="shared" si="352"/>
        <v>43</v>
      </c>
      <c r="G1765">
        <f t="shared" si="353"/>
        <v>40</v>
      </c>
      <c r="H1765" t="str">
        <f t="shared" si="355"/>
        <v>R13</v>
      </c>
      <c r="I1765" t="str">
        <f>VLOOKUP(V1765,Guide!$B$12:$C$18,2,0)</f>
        <v>ENG</v>
      </c>
      <c r="J1765" s="12" t="str">
        <f t="shared" si="356"/>
        <v>C5</v>
      </c>
      <c r="K1765" s="12">
        <v>33524</v>
      </c>
      <c r="L1765" s="12" t="str">
        <f t="shared" si="357"/>
        <v>Millennial</v>
      </c>
      <c r="M1765">
        <f t="shared" ca="1" si="358"/>
        <v>33</v>
      </c>
      <c r="N1765" s="12">
        <v>43650</v>
      </c>
      <c r="O1765" s="14">
        <f t="shared" ca="1" si="359"/>
        <v>5</v>
      </c>
      <c r="P1765" s="13">
        <v>71542</v>
      </c>
      <c r="Q1765" s="13" t="str">
        <f t="shared" ca="1" si="360"/>
        <v>5 - 10 Year</v>
      </c>
      <c r="R1765" s="3" t="str">
        <f t="shared" ca="1" si="363"/>
        <v>10%</v>
      </c>
      <c r="S1765" s="13">
        <f t="shared" ca="1" si="361"/>
        <v>7154.2000000000007</v>
      </c>
      <c r="T1765" s="13">
        <f t="shared" ca="1" si="362"/>
        <v>64387.8</v>
      </c>
      <c r="U1765" t="str">
        <f>VLOOKUP(MID(B1765,G1765,F1765-G1765),Department!$A$1:$C$20,2,0)</f>
        <v>Data Engineer</v>
      </c>
      <c r="V1765" t="str">
        <f>VLOOKUP(U1765,Department!$B$1:$C$20,2,0)</f>
        <v>Engineering and Data</v>
      </c>
      <c r="W1765" t="str">
        <f>VLOOKUP(MID(B1765,FIND(":",B1765,F1765+1)+1,2),Employee!$G$1:$H$8,2,0)</f>
        <v>Germany</v>
      </c>
    </row>
    <row r="1766" spans="1:23" x14ac:dyDescent="0.35">
      <c r="A1766" t="str">
        <f t="shared" si="351"/>
        <v>EMP-OPR-R17-2019</v>
      </c>
      <c r="B1766" t="s">
        <v>1830</v>
      </c>
      <c r="C1766" t="str">
        <f t="shared" si="354"/>
        <v>N21351</v>
      </c>
      <c r="D1766" t="str">
        <f>VLOOKUP(C1766,Employee!$A$1:$B$1803,2,0)</f>
        <v>Errol Villa</v>
      </c>
      <c r="E1766" t="str">
        <f>VLOOKUP(MID(B1766,FIND(":",B1766,FIND(":",B1766)+1)+1,1),Employee!$C$1:$D$1803,2)</f>
        <v>Male</v>
      </c>
      <c r="F1766">
        <f t="shared" si="352"/>
        <v>43</v>
      </c>
      <c r="G1766">
        <f t="shared" si="353"/>
        <v>40</v>
      </c>
      <c r="H1766" t="str">
        <f t="shared" si="355"/>
        <v>R17</v>
      </c>
      <c r="I1766" t="str">
        <f>VLOOKUP(V1766,Guide!$B$12:$C$18,2,0)</f>
        <v>OPR</v>
      </c>
      <c r="J1766" s="12" t="str">
        <f t="shared" si="356"/>
        <v>C1</v>
      </c>
      <c r="K1766" s="12">
        <v>35663</v>
      </c>
      <c r="L1766" s="12" t="str">
        <f t="shared" si="357"/>
        <v>Gen Z</v>
      </c>
      <c r="M1766">
        <f t="shared" ca="1" si="358"/>
        <v>27</v>
      </c>
      <c r="N1766" s="12">
        <v>43654</v>
      </c>
      <c r="O1766" s="14">
        <f t="shared" ca="1" si="359"/>
        <v>5</v>
      </c>
      <c r="P1766" s="13">
        <v>73813</v>
      </c>
      <c r="Q1766" s="13" t="str">
        <f t="shared" ca="1" si="360"/>
        <v>5 - 10 Year</v>
      </c>
      <c r="R1766" s="3" t="str">
        <f t="shared" ca="1" si="363"/>
        <v>10%</v>
      </c>
      <c r="S1766" s="13">
        <f t="shared" ca="1" si="361"/>
        <v>7381.3</v>
      </c>
      <c r="T1766" s="13">
        <f t="shared" ca="1" si="362"/>
        <v>66431.7</v>
      </c>
      <c r="U1766" t="str">
        <f>VLOOKUP(MID(B1766,G1766,F1766-G1766),Department!$A$1:$C$20,2,0)</f>
        <v>Database Administrator</v>
      </c>
      <c r="V1766" t="str">
        <f>VLOOKUP(U1766,Department!$B$1:$C$20,2,0)</f>
        <v>Operation</v>
      </c>
      <c r="W1766" t="str">
        <f>VLOOKUP(MID(B1766,FIND(":",B1766,F1766+1)+1,2),Employee!$G$1:$H$8,2,0)</f>
        <v>United States Of America</v>
      </c>
    </row>
    <row r="1767" spans="1:23" x14ac:dyDescent="0.35">
      <c r="A1767" t="str">
        <f t="shared" si="351"/>
        <v>EMP-FN-R19-2019</v>
      </c>
      <c r="B1767" t="s">
        <v>1831</v>
      </c>
      <c r="C1767" t="str">
        <f t="shared" si="354"/>
        <v>N21356</v>
      </c>
      <c r="D1767" t="str">
        <f>VLOOKUP(C1767,Employee!$A$1:$B$1803,2,0)</f>
        <v>Melba Novak</v>
      </c>
      <c r="E1767" t="str">
        <f>VLOOKUP(MID(B1767,FIND(":",B1767,FIND(":",B1767)+1)+1,1),Employee!$C$1:$D$1803,2)</f>
        <v>Female</v>
      </c>
      <c r="F1767">
        <f t="shared" si="352"/>
        <v>43</v>
      </c>
      <c r="G1767">
        <f t="shared" si="353"/>
        <v>40</v>
      </c>
      <c r="H1767" t="str">
        <f t="shared" si="355"/>
        <v>R19</v>
      </c>
      <c r="I1767" t="str">
        <f>VLOOKUP(V1767,Guide!$B$12:$C$18,2,0)</f>
        <v>FN</v>
      </c>
      <c r="J1767" s="12" t="str">
        <f t="shared" si="356"/>
        <v>C6</v>
      </c>
      <c r="K1767" s="12">
        <v>35777</v>
      </c>
      <c r="L1767" s="12" t="str">
        <f t="shared" si="357"/>
        <v>Gen Z</v>
      </c>
      <c r="M1767">
        <f t="shared" ca="1" si="358"/>
        <v>27</v>
      </c>
      <c r="N1767" s="12">
        <v>43654</v>
      </c>
      <c r="O1767" s="14">
        <f t="shared" ca="1" si="359"/>
        <v>5</v>
      </c>
      <c r="P1767" s="13">
        <v>73813</v>
      </c>
      <c r="Q1767" s="13" t="str">
        <f t="shared" ca="1" si="360"/>
        <v>5 - 10 Year</v>
      </c>
      <c r="R1767" s="3" t="str">
        <f t="shared" ca="1" si="363"/>
        <v>10%</v>
      </c>
      <c r="S1767" s="13">
        <f t="shared" ca="1" si="361"/>
        <v>7381.3</v>
      </c>
      <c r="T1767" s="13">
        <f t="shared" ca="1" si="362"/>
        <v>66431.7</v>
      </c>
      <c r="U1767" t="str">
        <f>VLOOKUP(MID(B1767,G1767,F1767-G1767),Department!$A$1:$C$20,2,0)</f>
        <v>Accounting</v>
      </c>
      <c r="V1767" t="str">
        <f>VLOOKUP(U1767,Department!$B$1:$C$20,2,0)</f>
        <v>Finance</v>
      </c>
      <c r="W1767" t="str">
        <f>VLOOKUP(MID(B1767,FIND(":",B1767,F1767+1)+1,2),Employee!$G$1:$H$8,2,0)</f>
        <v>France</v>
      </c>
    </row>
    <row r="1768" spans="1:23" x14ac:dyDescent="0.35">
      <c r="A1768" t="str">
        <f t="shared" si="351"/>
        <v>EMP-FN-R19-2019</v>
      </c>
      <c r="B1768" t="s">
        <v>1832</v>
      </c>
      <c r="C1768" t="str">
        <f t="shared" si="354"/>
        <v>N21358</v>
      </c>
      <c r="D1768" t="str">
        <f>VLOOKUP(C1768,Employee!$A$1:$B$1803,2,0)</f>
        <v>Logan Yu</v>
      </c>
      <c r="E1768" t="str">
        <f>VLOOKUP(MID(B1768,FIND(":",B1768,FIND(":",B1768)+1)+1,1),Employee!$C$1:$D$1803,2)</f>
        <v>Male</v>
      </c>
      <c r="F1768">
        <f t="shared" si="352"/>
        <v>43</v>
      </c>
      <c r="G1768">
        <f t="shared" si="353"/>
        <v>40</v>
      </c>
      <c r="H1768" t="str">
        <f t="shared" si="355"/>
        <v>R19</v>
      </c>
      <c r="I1768" t="str">
        <f>VLOOKUP(V1768,Guide!$B$12:$C$18,2,0)</f>
        <v>FN</v>
      </c>
      <c r="J1768" s="12" t="str">
        <f t="shared" si="356"/>
        <v>C3</v>
      </c>
      <c r="K1768" s="12">
        <v>35662</v>
      </c>
      <c r="L1768" s="12" t="str">
        <f t="shared" si="357"/>
        <v>Gen Z</v>
      </c>
      <c r="M1768">
        <f t="shared" ca="1" si="358"/>
        <v>27</v>
      </c>
      <c r="N1768" s="12">
        <v>43654</v>
      </c>
      <c r="O1768" s="14">
        <f t="shared" ca="1" si="359"/>
        <v>5</v>
      </c>
      <c r="P1768" s="13">
        <v>73813</v>
      </c>
      <c r="Q1768" s="13" t="str">
        <f t="shared" ca="1" si="360"/>
        <v>5 - 10 Year</v>
      </c>
      <c r="R1768" s="3" t="str">
        <f t="shared" ca="1" si="363"/>
        <v>10%</v>
      </c>
      <c r="S1768" s="13">
        <f t="shared" ca="1" si="361"/>
        <v>7381.3</v>
      </c>
      <c r="T1768" s="13">
        <f t="shared" ca="1" si="362"/>
        <v>66431.7</v>
      </c>
      <c r="U1768" t="str">
        <f>VLOOKUP(MID(B1768,G1768,F1768-G1768),Department!$A$1:$C$20,2,0)</f>
        <v>Accounting</v>
      </c>
      <c r="V1768" t="str">
        <f>VLOOKUP(U1768,Department!$B$1:$C$20,2,0)</f>
        <v>Finance</v>
      </c>
      <c r="W1768" t="str">
        <f>VLOOKUP(MID(B1768,FIND(":",B1768,F1768+1)+1,2),Employee!$G$1:$H$8,2,0)</f>
        <v>United Kingdom</v>
      </c>
    </row>
    <row r="1769" spans="1:23" x14ac:dyDescent="0.35">
      <c r="A1769" t="str">
        <f t="shared" si="351"/>
        <v>EMP-ENG-R12-2019</v>
      </c>
      <c r="B1769" t="s">
        <v>1833</v>
      </c>
      <c r="C1769" t="str">
        <f t="shared" si="354"/>
        <v>N21361</v>
      </c>
      <c r="D1769" t="str">
        <f>VLOOKUP(C1769,Employee!$A$1:$B$1803,2,0)</f>
        <v>Art Trujillo</v>
      </c>
      <c r="E1769" t="str">
        <f>VLOOKUP(MID(B1769,FIND(":",B1769,FIND(":",B1769)+1)+1,1),Employee!$C$1:$D$1803,2)</f>
        <v>Male</v>
      </c>
      <c r="F1769">
        <f t="shared" si="352"/>
        <v>43</v>
      </c>
      <c r="G1769">
        <f t="shared" si="353"/>
        <v>40</v>
      </c>
      <c r="H1769" t="str">
        <f t="shared" si="355"/>
        <v>R12</v>
      </c>
      <c r="I1769" t="str">
        <f>VLOOKUP(V1769,Guide!$B$12:$C$18,2,0)</f>
        <v>ENG</v>
      </c>
      <c r="J1769" s="12" t="str">
        <f t="shared" si="356"/>
        <v>C4</v>
      </c>
      <c r="K1769" s="12">
        <v>35811</v>
      </c>
      <c r="L1769" s="12" t="str">
        <f t="shared" si="357"/>
        <v>Gen Z</v>
      </c>
      <c r="M1769">
        <f t="shared" ca="1" si="358"/>
        <v>27</v>
      </c>
      <c r="N1769" s="12">
        <v>43654</v>
      </c>
      <c r="O1769" s="14">
        <f t="shared" ca="1" si="359"/>
        <v>5</v>
      </c>
      <c r="P1769" s="13">
        <v>73813</v>
      </c>
      <c r="Q1769" s="13" t="str">
        <f t="shared" ca="1" si="360"/>
        <v>5 - 10 Year</v>
      </c>
      <c r="R1769" s="3" t="str">
        <f t="shared" ca="1" si="363"/>
        <v>10%</v>
      </c>
      <c r="S1769" s="13">
        <f t="shared" ca="1" si="361"/>
        <v>7381.3</v>
      </c>
      <c r="T1769" s="13">
        <f t="shared" ca="1" si="362"/>
        <v>66431.7</v>
      </c>
      <c r="U1769" t="str">
        <f>VLOOKUP(MID(B1769,G1769,F1769-G1769),Department!$A$1:$C$20,2,0)</f>
        <v>Data Analyst</v>
      </c>
      <c r="V1769" t="str">
        <f>VLOOKUP(U1769,Department!$B$1:$C$20,2,0)</f>
        <v>Engineering and Data</v>
      </c>
      <c r="W1769" t="str">
        <f>VLOOKUP(MID(B1769,FIND(":",B1769,F1769+1)+1,2),Employee!$G$1:$H$8,2,0)</f>
        <v>Australia</v>
      </c>
    </row>
    <row r="1770" spans="1:23" x14ac:dyDescent="0.35">
      <c r="A1770" t="str">
        <f t="shared" si="351"/>
        <v>EMP-HR-R18-2019</v>
      </c>
      <c r="B1770" t="s">
        <v>1834</v>
      </c>
      <c r="C1770" t="str">
        <f t="shared" si="354"/>
        <v>N21362</v>
      </c>
      <c r="D1770" t="str">
        <f>VLOOKUP(C1770,Employee!$A$1:$B$1803,2,0)</f>
        <v>Debra Calhoun</v>
      </c>
      <c r="E1770" t="str">
        <f>VLOOKUP(MID(B1770,FIND(":",B1770,FIND(":",B1770)+1)+1,1),Employee!$C$1:$D$1803,2)</f>
        <v>Female</v>
      </c>
      <c r="F1770">
        <f t="shared" si="352"/>
        <v>43</v>
      </c>
      <c r="G1770">
        <f t="shared" si="353"/>
        <v>40</v>
      </c>
      <c r="H1770" t="str">
        <f t="shared" si="355"/>
        <v>R18</v>
      </c>
      <c r="I1770" t="str">
        <f>VLOOKUP(V1770,Guide!$B$12:$C$18,2,0)</f>
        <v>HR</v>
      </c>
      <c r="J1770" s="12" t="str">
        <f t="shared" si="356"/>
        <v>C2</v>
      </c>
      <c r="K1770" s="12">
        <v>35630</v>
      </c>
      <c r="L1770" s="12" t="str">
        <f t="shared" si="357"/>
        <v>Gen Z</v>
      </c>
      <c r="M1770">
        <f t="shared" ca="1" si="358"/>
        <v>27</v>
      </c>
      <c r="N1770" s="12">
        <v>43654</v>
      </c>
      <c r="O1770" s="14">
        <f t="shared" ca="1" si="359"/>
        <v>5</v>
      </c>
      <c r="P1770" s="13">
        <v>65087</v>
      </c>
      <c r="Q1770" s="13" t="str">
        <f t="shared" ca="1" si="360"/>
        <v>5 - 10 Year</v>
      </c>
      <c r="R1770" s="3" t="str">
        <f t="shared" ca="1" si="363"/>
        <v>10%</v>
      </c>
      <c r="S1770" s="13">
        <f t="shared" ca="1" si="361"/>
        <v>6508.7000000000007</v>
      </c>
      <c r="T1770" s="13">
        <f t="shared" ca="1" si="362"/>
        <v>58578.3</v>
      </c>
      <c r="U1770" t="str">
        <f>VLOOKUP(MID(B1770,G1770,F1770-G1770),Department!$A$1:$C$20,2,0)</f>
        <v>HR</v>
      </c>
      <c r="V1770" t="str">
        <f>VLOOKUP(U1770,Department!$B$1:$C$20,2,0)</f>
        <v>HR</v>
      </c>
      <c r="W1770" t="str">
        <f>VLOOKUP(MID(B1770,FIND(":",B1770,F1770+1)+1,2),Employee!$G$1:$H$8,2,0)</f>
        <v>Canada</v>
      </c>
    </row>
    <row r="1771" spans="1:23" x14ac:dyDescent="0.35">
      <c r="A1771" t="str">
        <f t="shared" si="351"/>
        <v>EMP-OPR-R17-2019</v>
      </c>
      <c r="B1771" t="s">
        <v>1835</v>
      </c>
      <c r="C1771" t="str">
        <f t="shared" si="354"/>
        <v>N21367</v>
      </c>
      <c r="D1771" t="str">
        <f>VLOOKUP(C1771,Employee!$A$1:$B$1803,2,0)</f>
        <v>Traci Middleton</v>
      </c>
      <c r="E1771" t="str">
        <f>VLOOKUP(MID(B1771,FIND(":",B1771,FIND(":",B1771)+1)+1,1),Employee!$C$1:$D$1803,2)</f>
        <v>Female</v>
      </c>
      <c r="F1771">
        <f t="shared" si="352"/>
        <v>43</v>
      </c>
      <c r="G1771">
        <f t="shared" si="353"/>
        <v>40</v>
      </c>
      <c r="H1771" t="str">
        <f t="shared" si="355"/>
        <v>R17</v>
      </c>
      <c r="I1771" t="str">
        <f>VLOOKUP(V1771,Guide!$B$12:$C$18,2,0)</f>
        <v>OPR</v>
      </c>
      <c r="J1771" s="12" t="str">
        <f t="shared" si="356"/>
        <v>C3</v>
      </c>
      <c r="K1771" s="12">
        <v>35088</v>
      </c>
      <c r="L1771" s="12" t="str">
        <f t="shared" si="357"/>
        <v>Millennial</v>
      </c>
      <c r="M1771">
        <f t="shared" ca="1" si="358"/>
        <v>29</v>
      </c>
      <c r="N1771" s="12">
        <v>43654</v>
      </c>
      <c r="O1771" s="14">
        <f t="shared" ca="1" si="359"/>
        <v>5</v>
      </c>
      <c r="P1771" s="13">
        <v>70813</v>
      </c>
      <c r="Q1771" s="13" t="str">
        <f t="shared" ca="1" si="360"/>
        <v>5 - 10 Year</v>
      </c>
      <c r="R1771" s="3" t="str">
        <f t="shared" ca="1" si="363"/>
        <v>10%</v>
      </c>
      <c r="S1771" s="13">
        <f t="shared" ca="1" si="361"/>
        <v>7081.3</v>
      </c>
      <c r="T1771" s="13">
        <f t="shared" ca="1" si="362"/>
        <v>63731.7</v>
      </c>
      <c r="U1771" t="str">
        <f>VLOOKUP(MID(B1771,G1771,F1771-G1771),Department!$A$1:$C$20,2,0)</f>
        <v>Database Administrator</v>
      </c>
      <c r="V1771" t="str">
        <f>VLOOKUP(U1771,Department!$B$1:$C$20,2,0)</f>
        <v>Operation</v>
      </c>
      <c r="W1771" t="str">
        <f>VLOOKUP(MID(B1771,FIND(":",B1771,F1771+1)+1,2),Employee!$G$1:$H$8,2,0)</f>
        <v>United Kingdom</v>
      </c>
    </row>
    <row r="1772" spans="1:23" x14ac:dyDescent="0.35">
      <c r="A1772" t="str">
        <f t="shared" si="351"/>
        <v>EMP-SM-R9-2019</v>
      </c>
      <c r="B1772" t="s">
        <v>1836</v>
      </c>
      <c r="C1772" t="str">
        <f t="shared" si="354"/>
        <v>N21383</v>
      </c>
      <c r="D1772" t="str">
        <f>VLOOKUP(C1772,Employee!$A$1:$B$1803,2,0)</f>
        <v>Tobias Hurley</v>
      </c>
      <c r="E1772" t="str">
        <f>VLOOKUP(MID(B1772,FIND(":",B1772,FIND(":",B1772)+1)+1,1),Employee!$C$1:$D$1803,2)</f>
        <v>Male</v>
      </c>
      <c r="F1772">
        <f t="shared" si="352"/>
        <v>42</v>
      </c>
      <c r="G1772">
        <f t="shared" si="353"/>
        <v>40</v>
      </c>
      <c r="H1772" t="str">
        <f t="shared" si="355"/>
        <v>R9</v>
      </c>
      <c r="I1772" t="str">
        <f>VLOOKUP(V1772,Guide!$B$12:$C$18,2,0)</f>
        <v>SM</v>
      </c>
      <c r="J1772" s="12" t="str">
        <f t="shared" si="356"/>
        <v>C7</v>
      </c>
      <c r="K1772" s="12">
        <v>35992</v>
      </c>
      <c r="L1772" s="12" t="str">
        <f t="shared" si="357"/>
        <v>Gen Z</v>
      </c>
      <c r="M1772">
        <f t="shared" ca="1" si="358"/>
        <v>26</v>
      </c>
      <c r="N1772" s="12">
        <v>43654</v>
      </c>
      <c r="O1772" s="14">
        <f t="shared" ca="1" si="359"/>
        <v>5</v>
      </c>
      <c r="P1772" s="13">
        <v>70813</v>
      </c>
      <c r="Q1772" s="13" t="str">
        <f t="shared" ca="1" si="360"/>
        <v>5 - 10 Year</v>
      </c>
      <c r="R1772" s="3" t="str">
        <f t="shared" ca="1" si="363"/>
        <v>10%</v>
      </c>
      <c r="S1772" s="13">
        <f t="shared" ca="1" si="361"/>
        <v>7081.3</v>
      </c>
      <c r="T1772" s="13">
        <f t="shared" ca="1" si="362"/>
        <v>63731.7</v>
      </c>
      <c r="U1772" t="str">
        <f>VLOOKUP(MID(B1772,G1772,F1772-G1772),Department!$A$1:$C$20,2,0)</f>
        <v xml:space="preserve">Presales </v>
      </c>
      <c r="V1772" t="str">
        <f>VLOOKUP(U1772,Department!$B$1:$C$20,2,0)</f>
        <v>Sales and Marketing</v>
      </c>
      <c r="W1772" t="str">
        <f>VLOOKUP(MID(B1772,FIND(":",B1772,F1772+1)+1,2),Employee!$G$1:$H$8,2,0)</f>
        <v>Argentina</v>
      </c>
    </row>
    <row r="1773" spans="1:23" x14ac:dyDescent="0.35">
      <c r="A1773" t="str">
        <f t="shared" si="351"/>
        <v>EMP-OPR-R8-2019</v>
      </c>
      <c r="B1773" t="s">
        <v>1837</v>
      </c>
      <c r="C1773" t="str">
        <f t="shared" si="354"/>
        <v>N21472</v>
      </c>
      <c r="D1773" t="str">
        <f>VLOOKUP(C1773,Employee!$A$1:$B$1803,2,0)</f>
        <v>Bryant Bolton</v>
      </c>
      <c r="E1773" t="str">
        <f>VLOOKUP(MID(B1773,FIND(":",B1773,FIND(":",B1773)+1)+1,1),Employee!$C$1:$D$1803,2)</f>
        <v>Male</v>
      </c>
      <c r="F1773">
        <f t="shared" si="352"/>
        <v>42</v>
      </c>
      <c r="G1773">
        <f t="shared" si="353"/>
        <v>40</v>
      </c>
      <c r="H1773" t="str">
        <f t="shared" si="355"/>
        <v>R8</v>
      </c>
      <c r="I1773" t="str">
        <f>VLOOKUP(V1773,Guide!$B$12:$C$18,2,0)</f>
        <v>OPR</v>
      </c>
      <c r="J1773" s="12" t="str">
        <f t="shared" si="356"/>
        <v>C6</v>
      </c>
      <c r="K1773" s="12">
        <v>35590</v>
      </c>
      <c r="L1773" s="12" t="str">
        <f t="shared" si="357"/>
        <v>Gen Z</v>
      </c>
      <c r="M1773">
        <f t="shared" ca="1" si="358"/>
        <v>27</v>
      </c>
      <c r="N1773" s="12">
        <v>43654</v>
      </c>
      <c r="O1773" s="14">
        <f t="shared" ca="1" si="359"/>
        <v>5</v>
      </c>
      <c r="P1773" s="13">
        <v>73813</v>
      </c>
      <c r="Q1773" s="13" t="str">
        <f t="shared" ca="1" si="360"/>
        <v>5 - 10 Year</v>
      </c>
      <c r="R1773" s="3" t="str">
        <f t="shared" ca="1" si="363"/>
        <v>10%</v>
      </c>
      <c r="S1773" s="13">
        <f t="shared" ca="1" si="361"/>
        <v>7381.3</v>
      </c>
      <c r="T1773" s="13">
        <f t="shared" ca="1" si="362"/>
        <v>66431.7</v>
      </c>
      <c r="U1773" t="str">
        <f>VLOOKUP(MID(B1773,G1773,F1773-G1773),Department!$A$1:$C$20,2,0)</f>
        <v>DevOps Engineer</v>
      </c>
      <c r="V1773" t="str">
        <f>VLOOKUP(U1773,Department!$B$1:$C$20,2,0)</f>
        <v>Operation</v>
      </c>
      <c r="W1773" t="str">
        <f>VLOOKUP(MID(B1773,FIND(":",B1773,F1773+1)+1,2),Employee!$G$1:$H$8,2,0)</f>
        <v>France</v>
      </c>
    </row>
    <row r="1774" spans="1:23" x14ac:dyDescent="0.35">
      <c r="A1774" t="str">
        <f t="shared" si="351"/>
        <v>EMP-OPR-R2-2019</v>
      </c>
      <c r="B1774" t="s">
        <v>1838</v>
      </c>
      <c r="C1774" t="str">
        <f t="shared" si="354"/>
        <v>N21473</v>
      </c>
      <c r="D1774" t="str">
        <f>VLOOKUP(C1774,Employee!$A$1:$B$1803,2,0)</f>
        <v>Willis Beasley</v>
      </c>
      <c r="E1774" t="str">
        <f>VLOOKUP(MID(B1774,FIND(":",B1774,FIND(":",B1774)+1)+1,1),Employee!$C$1:$D$1803,2)</f>
        <v>Male</v>
      </c>
      <c r="F1774">
        <f t="shared" si="352"/>
        <v>42</v>
      </c>
      <c r="G1774">
        <f t="shared" si="353"/>
        <v>40</v>
      </c>
      <c r="H1774" t="str">
        <f t="shared" si="355"/>
        <v>R2</v>
      </c>
      <c r="I1774" t="str">
        <f>VLOOKUP(V1774,Guide!$B$12:$C$18,2,0)</f>
        <v>OPR</v>
      </c>
      <c r="J1774" s="12" t="str">
        <f t="shared" si="356"/>
        <v>C3</v>
      </c>
      <c r="K1774" s="12">
        <v>35543</v>
      </c>
      <c r="L1774" s="12" t="str">
        <f t="shared" si="357"/>
        <v>Gen Z</v>
      </c>
      <c r="M1774">
        <f t="shared" ca="1" si="358"/>
        <v>27</v>
      </c>
      <c r="N1774" s="12">
        <v>43654</v>
      </c>
      <c r="O1774" s="14">
        <f t="shared" ca="1" si="359"/>
        <v>5</v>
      </c>
      <c r="P1774" s="13">
        <v>73813</v>
      </c>
      <c r="Q1774" s="13" t="str">
        <f t="shared" ca="1" si="360"/>
        <v>5 - 10 Year</v>
      </c>
      <c r="R1774" s="3" t="str">
        <f t="shared" ca="1" si="363"/>
        <v>10%</v>
      </c>
      <c r="S1774" s="13">
        <f t="shared" ca="1" si="361"/>
        <v>7381.3</v>
      </c>
      <c r="T1774" s="13">
        <f t="shared" ca="1" si="362"/>
        <v>66431.7</v>
      </c>
      <c r="U1774" t="str">
        <f>VLOOKUP(MID(B1774,G1774,F1774-G1774),Department!$A$1:$C$20,2,0)</f>
        <v>Network Engineer</v>
      </c>
      <c r="V1774" t="str">
        <f>VLOOKUP(U1774,Department!$B$1:$C$20,2,0)</f>
        <v>Operation</v>
      </c>
      <c r="W1774" t="str">
        <f>VLOOKUP(MID(B1774,FIND(":",B1774,F1774+1)+1,2),Employee!$G$1:$H$8,2,0)</f>
        <v>United Kingdom</v>
      </c>
    </row>
    <row r="1775" spans="1:23" x14ac:dyDescent="0.35">
      <c r="A1775" t="str">
        <f t="shared" si="351"/>
        <v>EMP-OPR-R2-2019</v>
      </c>
      <c r="B1775" t="s">
        <v>1839</v>
      </c>
      <c r="C1775" t="str">
        <f t="shared" si="354"/>
        <v>N22144</v>
      </c>
      <c r="D1775" t="str">
        <f>VLOOKUP(C1775,Employee!$A$1:$B$1803,2,0)</f>
        <v>Donn Gibbs</v>
      </c>
      <c r="E1775" t="str">
        <f>VLOOKUP(MID(B1775,FIND(":",B1775,FIND(":",B1775)+1)+1,1),Employee!$C$1:$D$1803,2)</f>
        <v>Male</v>
      </c>
      <c r="F1775">
        <f t="shared" si="352"/>
        <v>42</v>
      </c>
      <c r="G1775">
        <f t="shared" si="353"/>
        <v>40</v>
      </c>
      <c r="H1775" t="str">
        <f t="shared" si="355"/>
        <v>R2</v>
      </c>
      <c r="I1775" t="str">
        <f>VLOOKUP(V1775,Guide!$B$12:$C$18,2,0)</f>
        <v>OPR</v>
      </c>
      <c r="J1775" s="12" t="str">
        <f t="shared" si="356"/>
        <v>C5</v>
      </c>
      <c r="K1775" s="12">
        <v>35637</v>
      </c>
      <c r="L1775" s="12" t="str">
        <f t="shared" si="357"/>
        <v>Gen Z</v>
      </c>
      <c r="M1775">
        <f t="shared" ca="1" si="358"/>
        <v>27</v>
      </c>
      <c r="N1775" s="12">
        <v>43654</v>
      </c>
      <c r="O1775" s="14">
        <f t="shared" ca="1" si="359"/>
        <v>5</v>
      </c>
      <c r="P1775" s="13">
        <v>56628</v>
      </c>
      <c r="Q1775" s="13" t="str">
        <f t="shared" ca="1" si="360"/>
        <v>5 - 10 Year</v>
      </c>
      <c r="R1775" s="3" t="str">
        <f t="shared" ca="1" si="363"/>
        <v>10%</v>
      </c>
      <c r="S1775" s="13">
        <f t="shared" ca="1" si="361"/>
        <v>5662.8</v>
      </c>
      <c r="T1775" s="13">
        <f t="shared" ca="1" si="362"/>
        <v>50965.2</v>
      </c>
      <c r="U1775" t="str">
        <f>VLOOKUP(MID(B1775,G1775,F1775-G1775),Department!$A$1:$C$20,2,0)</f>
        <v>Network Engineer</v>
      </c>
      <c r="V1775" t="str">
        <f>VLOOKUP(U1775,Department!$B$1:$C$20,2,0)</f>
        <v>Operation</v>
      </c>
      <c r="W1775" t="str">
        <f>VLOOKUP(MID(B1775,FIND(":",B1775,F1775+1)+1,2),Employee!$G$1:$H$8,2,0)</f>
        <v>Germany</v>
      </c>
    </row>
    <row r="1776" spans="1:23" x14ac:dyDescent="0.35">
      <c r="A1776" t="str">
        <f t="shared" si="351"/>
        <v>EMP-OPR-R11-2019</v>
      </c>
      <c r="B1776" t="s">
        <v>1840</v>
      </c>
      <c r="C1776" t="str">
        <f t="shared" si="354"/>
        <v>N22145</v>
      </c>
      <c r="D1776" t="str">
        <f>VLOOKUP(C1776,Employee!$A$1:$B$1803,2,0)</f>
        <v>Irma Barry</v>
      </c>
      <c r="E1776" t="str">
        <f>VLOOKUP(MID(B1776,FIND(":",B1776,FIND(":",B1776)+1)+1,1),Employee!$C$1:$D$1803,2)</f>
        <v>Female</v>
      </c>
      <c r="F1776">
        <f t="shared" si="352"/>
        <v>43</v>
      </c>
      <c r="G1776">
        <f t="shared" si="353"/>
        <v>40</v>
      </c>
      <c r="H1776" t="str">
        <f t="shared" si="355"/>
        <v>R11</v>
      </c>
      <c r="I1776" t="str">
        <f>VLOOKUP(V1776,Guide!$B$12:$C$18,2,0)</f>
        <v>OPR</v>
      </c>
      <c r="J1776" s="12" t="str">
        <f t="shared" si="356"/>
        <v>C2</v>
      </c>
      <c r="K1776" s="12">
        <v>35398</v>
      </c>
      <c r="L1776" s="12" t="str">
        <f t="shared" si="357"/>
        <v>Millennial</v>
      </c>
      <c r="M1776">
        <f t="shared" ca="1" si="358"/>
        <v>28</v>
      </c>
      <c r="N1776" s="12">
        <v>43654</v>
      </c>
      <c r="O1776" s="14">
        <f t="shared" ca="1" si="359"/>
        <v>5</v>
      </c>
      <c r="P1776" s="13">
        <v>83615</v>
      </c>
      <c r="Q1776" s="13" t="str">
        <f t="shared" ca="1" si="360"/>
        <v>5 - 10 Year</v>
      </c>
      <c r="R1776" s="3" t="str">
        <f t="shared" ca="1" si="363"/>
        <v>10%</v>
      </c>
      <c r="S1776" s="13">
        <f t="shared" ca="1" si="361"/>
        <v>8361.5</v>
      </c>
      <c r="T1776" s="13">
        <f t="shared" ca="1" si="362"/>
        <v>75253.5</v>
      </c>
      <c r="U1776" t="str">
        <f>VLOOKUP(MID(B1776,G1776,F1776-G1776),Department!$A$1:$C$20,2,0)</f>
        <v>Technical Support</v>
      </c>
      <c r="V1776" t="str">
        <f>VLOOKUP(U1776,Department!$B$1:$C$20,2,0)</f>
        <v>Operation</v>
      </c>
      <c r="W1776" t="str">
        <f>VLOOKUP(MID(B1776,FIND(":",B1776,F1776+1)+1,2),Employee!$G$1:$H$8,2,0)</f>
        <v>Canada</v>
      </c>
    </row>
    <row r="1777" spans="1:23" x14ac:dyDescent="0.35">
      <c r="A1777" t="str">
        <f t="shared" si="351"/>
        <v>EMP-HR-R18-2019</v>
      </c>
      <c r="B1777" t="s">
        <v>1841</v>
      </c>
      <c r="C1777" t="str">
        <f t="shared" si="354"/>
        <v>N22148</v>
      </c>
      <c r="D1777" t="str">
        <f>VLOOKUP(C1777,Employee!$A$1:$B$1803,2,0)</f>
        <v>Malcom Reynolds</v>
      </c>
      <c r="E1777" t="str">
        <f>VLOOKUP(MID(B1777,FIND(":",B1777,FIND(":",B1777)+1)+1,1),Employee!$C$1:$D$1803,2)</f>
        <v>Male</v>
      </c>
      <c r="F1777">
        <f t="shared" si="352"/>
        <v>43</v>
      </c>
      <c r="G1777">
        <f t="shared" si="353"/>
        <v>40</v>
      </c>
      <c r="H1777" t="str">
        <f t="shared" si="355"/>
        <v>R18</v>
      </c>
      <c r="I1777" t="str">
        <f>VLOOKUP(V1777,Guide!$B$12:$C$18,2,0)</f>
        <v>HR</v>
      </c>
      <c r="J1777" s="12" t="str">
        <f t="shared" si="356"/>
        <v>C7</v>
      </c>
      <c r="K1777" s="12">
        <v>35806</v>
      </c>
      <c r="L1777" s="12" t="str">
        <f t="shared" si="357"/>
        <v>Gen Z</v>
      </c>
      <c r="M1777">
        <f t="shared" ca="1" si="358"/>
        <v>27</v>
      </c>
      <c r="N1777" s="12">
        <v>43654</v>
      </c>
      <c r="O1777" s="14">
        <f t="shared" ca="1" si="359"/>
        <v>5</v>
      </c>
      <c r="P1777" s="13">
        <v>70813</v>
      </c>
      <c r="Q1777" s="13" t="str">
        <f t="shared" ca="1" si="360"/>
        <v>5 - 10 Year</v>
      </c>
      <c r="R1777" s="3" t="str">
        <f t="shared" ca="1" si="363"/>
        <v>10%</v>
      </c>
      <c r="S1777" s="13">
        <f t="shared" ca="1" si="361"/>
        <v>7081.3</v>
      </c>
      <c r="T1777" s="13">
        <f t="shared" ca="1" si="362"/>
        <v>63731.7</v>
      </c>
      <c r="U1777" t="str">
        <f>VLOOKUP(MID(B1777,G1777,F1777-G1777),Department!$A$1:$C$20,2,0)</f>
        <v>HR</v>
      </c>
      <c r="V1777" t="str">
        <f>VLOOKUP(U1777,Department!$B$1:$C$20,2,0)</f>
        <v>HR</v>
      </c>
      <c r="W1777" t="str">
        <f>VLOOKUP(MID(B1777,FIND(":",B1777,F1777+1)+1,2),Employee!$G$1:$H$8,2,0)</f>
        <v>Argentina</v>
      </c>
    </row>
    <row r="1778" spans="1:23" x14ac:dyDescent="0.35">
      <c r="A1778" t="str">
        <f t="shared" si="351"/>
        <v>EMP-ENG-R12-2019</v>
      </c>
      <c r="B1778" t="s">
        <v>1842</v>
      </c>
      <c r="C1778" t="str">
        <f t="shared" si="354"/>
        <v>N5606</v>
      </c>
      <c r="D1778" t="str">
        <f>VLOOKUP(C1778,Employee!$A$1:$B$1803,2,0)</f>
        <v>Johanna Bray</v>
      </c>
      <c r="E1778" t="str">
        <f>VLOOKUP(MID(B1778,FIND(":",B1778,FIND(":",B1778)+1)+1,1),Employee!$C$1:$D$1803,2)</f>
        <v>Female</v>
      </c>
      <c r="F1778">
        <f t="shared" si="352"/>
        <v>42</v>
      </c>
      <c r="G1778">
        <f t="shared" si="353"/>
        <v>39</v>
      </c>
      <c r="H1778" t="str">
        <f t="shared" si="355"/>
        <v>R12</v>
      </c>
      <c r="I1778" t="str">
        <f>VLOOKUP(V1778,Guide!$B$12:$C$18,2,0)</f>
        <v>ENG</v>
      </c>
      <c r="J1778" s="12" t="str">
        <f t="shared" si="356"/>
        <v>C2</v>
      </c>
      <c r="K1778" s="12">
        <v>30569</v>
      </c>
      <c r="L1778" s="12" t="str">
        <f t="shared" si="357"/>
        <v>Millennial</v>
      </c>
      <c r="M1778">
        <f t="shared" ca="1" si="358"/>
        <v>41</v>
      </c>
      <c r="N1778" s="12">
        <v>43647</v>
      </c>
      <c r="O1778" s="14">
        <f t="shared" ca="1" si="359"/>
        <v>5</v>
      </c>
      <c r="P1778" s="13">
        <v>401881</v>
      </c>
      <c r="Q1778" s="13" t="str">
        <f t="shared" ca="1" si="360"/>
        <v>5 - 10 Year</v>
      </c>
      <c r="R1778" s="3" t="str">
        <f t="shared" ca="1" si="363"/>
        <v>10%</v>
      </c>
      <c r="S1778" s="13">
        <f t="shared" ca="1" si="361"/>
        <v>40188.100000000006</v>
      </c>
      <c r="T1778" s="13">
        <f t="shared" ca="1" si="362"/>
        <v>361692.9</v>
      </c>
      <c r="U1778" t="str">
        <f>VLOOKUP(MID(B1778,G1778,F1778-G1778),Department!$A$1:$C$20,2,0)</f>
        <v>Data Analyst</v>
      </c>
      <c r="V1778" t="str">
        <f>VLOOKUP(U1778,Department!$B$1:$C$20,2,0)</f>
        <v>Engineering and Data</v>
      </c>
      <c r="W1778" t="str">
        <f>VLOOKUP(MID(B1778,FIND(":",B1778,F1778+1)+1,2),Employee!$G$1:$H$8,2,0)</f>
        <v>Canada</v>
      </c>
    </row>
    <row r="1779" spans="1:23" x14ac:dyDescent="0.35">
      <c r="A1779" t="str">
        <f t="shared" si="351"/>
        <v>EMP-ENG-R4-2019</v>
      </c>
      <c r="B1779" t="s">
        <v>1843</v>
      </c>
      <c r="C1779" t="str">
        <f t="shared" si="354"/>
        <v>N21349</v>
      </c>
      <c r="D1779" t="str">
        <f>VLOOKUP(C1779,Employee!$A$1:$B$1803,2,0)</f>
        <v>Simon Parker</v>
      </c>
      <c r="E1779" t="str">
        <f>VLOOKUP(MID(B1779,FIND(":",B1779,FIND(":",B1779)+1)+1,1),Employee!$C$1:$D$1803,2)</f>
        <v>Male</v>
      </c>
      <c r="F1779">
        <f t="shared" si="352"/>
        <v>42</v>
      </c>
      <c r="G1779">
        <f t="shared" si="353"/>
        <v>40</v>
      </c>
      <c r="H1779" t="str">
        <f t="shared" si="355"/>
        <v>R4</v>
      </c>
      <c r="I1779" t="str">
        <f>VLOOKUP(V1779,Guide!$B$12:$C$18,2,0)</f>
        <v>ENG</v>
      </c>
      <c r="J1779" s="12" t="str">
        <f t="shared" si="356"/>
        <v>C5</v>
      </c>
      <c r="K1779" s="12">
        <v>35628</v>
      </c>
      <c r="L1779" s="12" t="str">
        <f t="shared" si="357"/>
        <v>Gen Z</v>
      </c>
      <c r="M1779">
        <f t="shared" ca="1" si="358"/>
        <v>27</v>
      </c>
      <c r="N1779" s="12">
        <v>43654</v>
      </c>
      <c r="O1779" s="14">
        <f t="shared" ca="1" si="359"/>
        <v>5</v>
      </c>
      <c r="P1779" s="13">
        <v>73813</v>
      </c>
      <c r="Q1779" s="13" t="str">
        <f t="shared" ca="1" si="360"/>
        <v>5 - 10 Year</v>
      </c>
      <c r="R1779" s="3" t="str">
        <f t="shared" ca="1" si="363"/>
        <v>10%</v>
      </c>
      <c r="S1779" s="13">
        <f t="shared" ca="1" si="361"/>
        <v>7381.3</v>
      </c>
      <c r="T1779" s="13">
        <f t="shared" ca="1" si="362"/>
        <v>66431.7</v>
      </c>
      <c r="U1779" t="str">
        <f>VLOOKUP(MID(B1779,G1779,F1779-G1779),Department!$A$1:$C$20,2,0)</f>
        <v>FrontEnd Developer</v>
      </c>
      <c r="V1779" t="str">
        <f>VLOOKUP(U1779,Department!$B$1:$C$20,2,0)</f>
        <v>Engineering and Data</v>
      </c>
      <c r="W1779" t="str">
        <f>VLOOKUP(MID(B1779,FIND(":",B1779,F1779+1)+1,2),Employee!$G$1:$H$8,2,0)</f>
        <v>Germany</v>
      </c>
    </row>
    <row r="1780" spans="1:23" x14ac:dyDescent="0.35">
      <c r="A1780" t="str">
        <f t="shared" si="351"/>
        <v>EMP-ENG-R4-2019</v>
      </c>
      <c r="B1780" t="s">
        <v>1844</v>
      </c>
      <c r="C1780" t="str">
        <f t="shared" si="354"/>
        <v>N22292</v>
      </c>
      <c r="D1780" t="str">
        <f>VLOOKUP(C1780,Employee!$A$1:$B$1803,2,0)</f>
        <v>Clyde Strong</v>
      </c>
      <c r="E1780" t="str">
        <f>VLOOKUP(MID(B1780,FIND(":",B1780,FIND(":",B1780)+1)+1,1),Employee!$C$1:$D$1803,2)</f>
        <v>Male</v>
      </c>
      <c r="F1780">
        <f t="shared" si="352"/>
        <v>42</v>
      </c>
      <c r="G1780">
        <f t="shared" si="353"/>
        <v>40</v>
      </c>
      <c r="H1780" t="str">
        <f t="shared" si="355"/>
        <v>R4</v>
      </c>
      <c r="I1780" t="str">
        <f>VLOOKUP(V1780,Guide!$B$12:$C$18,2,0)</f>
        <v>ENG</v>
      </c>
      <c r="J1780" s="12" t="str">
        <f t="shared" si="356"/>
        <v>C3</v>
      </c>
      <c r="K1780" s="12">
        <v>34394</v>
      </c>
      <c r="L1780" s="12" t="str">
        <f t="shared" si="357"/>
        <v>Millennial</v>
      </c>
      <c r="M1780">
        <f t="shared" ca="1" si="358"/>
        <v>30</v>
      </c>
      <c r="N1780" s="12">
        <v>43682</v>
      </c>
      <c r="O1780" s="14">
        <f t="shared" ca="1" si="359"/>
        <v>5</v>
      </c>
      <c r="P1780" s="13">
        <v>66312</v>
      </c>
      <c r="Q1780" s="13" t="str">
        <f t="shared" ca="1" si="360"/>
        <v>5 - 10 Year</v>
      </c>
      <c r="R1780" s="3" t="str">
        <f t="shared" ca="1" si="363"/>
        <v>10%</v>
      </c>
      <c r="S1780" s="13">
        <f t="shared" ca="1" si="361"/>
        <v>6631.2000000000007</v>
      </c>
      <c r="T1780" s="13">
        <f t="shared" ca="1" si="362"/>
        <v>59680.800000000003</v>
      </c>
      <c r="U1780" t="str">
        <f>VLOOKUP(MID(B1780,G1780,F1780-G1780),Department!$A$1:$C$20,2,0)</f>
        <v>FrontEnd Developer</v>
      </c>
      <c r="V1780" t="str">
        <f>VLOOKUP(U1780,Department!$B$1:$C$20,2,0)</f>
        <v>Engineering and Data</v>
      </c>
      <c r="W1780" t="str">
        <f>VLOOKUP(MID(B1780,FIND(":",B1780,F1780+1)+1,2),Employee!$G$1:$H$8,2,0)</f>
        <v>United Kingdom</v>
      </c>
    </row>
    <row r="1781" spans="1:23" x14ac:dyDescent="0.35">
      <c r="A1781" t="str">
        <f t="shared" si="351"/>
        <v>EMP-HR-R18-2019</v>
      </c>
      <c r="B1781" t="s">
        <v>1845</v>
      </c>
      <c r="C1781" t="str">
        <f t="shared" si="354"/>
        <v>N22298</v>
      </c>
      <c r="D1781" t="str">
        <f>VLOOKUP(C1781,Employee!$A$1:$B$1803,2,0)</f>
        <v>Asa Mcdowell</v>
      </c>
      <c r="E1781" t="str">
        <f>VLOOKUP(MID(B1781,FIND(":",B1781,FIND(":",B1781)+1)+1,1),Employee!$C$1:$D$1803,2)</f>
        <v>Male</v>
      </c>
      <c r="F1781">
        <f t="shared" si="352"/>
        <v>43</v>
      </c>
      <c r="G1781">
        <f t="shared" si="353"/>
        <v>40</v>
      </c>
      <c r="H1781" t="str">
        <f t="shared" si="355"/>
        <v>R18</v>
      </c>
      <c r="I1781" t="str">
        <f>VLOOKUP(V1781,Guide!$B$12:$C$18,2,0)</f>
        <v>HR</v>
      </c>
      <c r="J1781" s="12" t="str">
        <f t="shared" si="356"/>
        <v>C4</v>
      </c>
      <c r="K1781" s="12">
        <v>34760</v>
      </c>
      <c r="L1781" s="12" t="str">
        <f t="shared" si="357"/>
        <v>Millennial</v>
      </c>
      <c r="M1781">
        <f t="shared" ca="1" si="358"/>
        <v>29</v>
      </c>
      <c r="N1781" s="12">
        <v>43682</v>
      </c>
      <c r="O1781" s="14">
        <f t="shared" ca="1" si="359"/>
        <v>5</v>
      </c>
      <c r="P1781" s="13">
        <v>66912</v>
      </c>
      <c r="Q1781" s="13" t="str">
        <f t="shared" ca="1" si="360"/>
        <v>5 - 10 Year</v>
      </c>
      <c r="R1781" s="3" t="str">
        <f t="shared" ca="1" si="363"/>
        <v>10%</v>
      </c>
      <c r="S1781" s="13">
        <f t="shared" ca="1" si="361"/>
        <v>6691.2000000000007</v>
      </c>
      <c r="T1781" s="13">
        <f t="shared" ca="1" si="362"/>
        <v>60220.800000000003</v>
      </c>
      <c r="U1781" t="str">
        <f>VLOOKUP(MID(B1781,G1781,F1781-G1781),Department!$A$1:$C$20,2,0)</f>
        <v>HR</v>
      </c>
      <c r="V1781" t="str">
        <f>VLOOKUP(U1781,Department!$B$1:$C$20,2,0)</f>
        <v>HR</v>
      </c>
      <c r="W1781" t="str">
        <f>VLOOKUP(MID(B1781,FIND(":",B1781,F1781+1)+1,2),Employee!$G$1:$H$8,2,0)</f>
        <v>Australia</v>
      </c>
    </row>
    <row r="1782" spans="1:23" x14ac:dyDescent="0.35">
      <c r="A1782" t="str">
        <f t="shared" si="351"/>
        <v>EMP-HR-R18-2019</v>
      </c>
      <c r="B1782" t="s">
        <v>1846</v>
      </c>
      <c r="C1782" t="str">
        <f t="shared" si="354"/>
        <v>N22359</v>
      </c>
      <c r="D1782" t="str">
        <f>VLOOKUP(C1782,Employee!$A$1:$B$1803,2,0)</f>
        <v>Colby Hines</v>
      </c>
      <c r="E1782" t="str">
        <f>VLOOKUP(MID(B1782,FIND(":",B1782,FIND(":",B1782)+1)+1,1),Employee!$C$1:$D$1803,2)</f>
        <v>Male</v>
      </c>
      <c r="F1782">
        <f t="shared" si="352"/>
        <v>43</v>
      </c>
      <c r="G1782">
        <f t="shared" si="353"/>
        <v>40</v>
      </c>
      <c r="H1782" t="str">
        <f t="shared" si="355"/>
        <v>R18</v>
      </c>
      <c r="I1782" t="str">
        <f>VLOOKUP(V1782,Guide!$B$12:$C$18,2,0)</f>
        <v>HR</v>
      </c>
      <c r="J1782" s="12" t="str">
        <f t="shared" si="356"/>
        <v>C2</v>
      </c>
      <c r="K1782" s="12">
        <v>34571</v>
      </c>
      <c r="L1782" s="12" t="str">
        <f t="shared" si="357"/>
        <v>Millennial</v>
      </c>
      <c r="M1782">
        <f t="shared" ca="1" si="358"/>
        <v>30</v>
      </c>
      <c r="N1782" s="12">
        <v>43696</v>
      </c>
      <c r="O1782" s="14">
        <f t="shared" ca="1" si="359"/>
        <v>5</v>
      </c>
      <c r="P1782" s="13">
        <v>138867</v>
      </c>
      <c r="Q1782" s="13" t="str">
        <f t="shared" ca="1" si="360"/>
        <v>5 - 10 Year</v>
      </c>
      <c r="R1782" s="3" t="str">
        <f t="shared" ca="1" si="363"/>
        <v>10%</v>
      </c>
      <c r="S1782" s="13">
        <f t="shared" ca="1" si="361"/>
        <v>13886.7</v>
      </c>
      <c r="T1782" s="13">
        <f t="shared" ca="1" si="362"/>
        <v>124980.3</v>
      </c>
      <c r="U1782" t="str">
        <f>VLOOKUP(MID(B1782,G1782,F1782-G1782),Department!$A$1:$C$20,2,0)</f>
        <v>HR</v>
      </c>
      <c r="V1782" t="str">
        <f>VLOOKUP(U1782,Department!$B$1:$C$20,2,0)</f>
        <v>HR</v>
      </c>
      <c r="W1782" t="str">
        <f>VLOOKUP(MID(B1782,FIND(":",B1782,F1782+1)+1,2),Employee!$G$1:$H$8,2,0)</f>
        <v>Canada</v>
      </c>
    </row>
    <row r="1783" spans="1:23" x14ac:dyDescent="0.35">
      <c r="A1783" t="str">
        <f t="shared" si="351"/>
        <v>EMP-ENG-R12-2019</v>
      </c>
      <c r="B1783" t="s">
        <v>1847</v>
      </c>
      <c r="C1783" t="str">
        <f t="shared" si="354"/>
        <v>N22361</v>
      </c>
      <c r="D1783" t="str">
        <f>VLOOKUP(C1783,Employee!$A$1:$B$1803,2,0)</f>
        <v>Trina Solis</v>
      </c>
      <c r="E1783" t="str">
        <f>VLOOKUP(MID(B1783,FIND(":",B1783,FIND(":",B1783)+1)+1,1),Employee!$C$1:$D$1803,2)</f>
        <v>Female</v>
      </c>
      <c r="F1783">
        <f t="shared" si="352"/>
        <v>43</v>
      </c>
      <c r="G1783">
        <f t="shared" si="353"/>
        <v>40</v>
      </c>
      <c r="H1783" t="str">
        <f t="shared" si="355"/>
        <v>R12</v>
      </c>
      <c r="I1783" t="str">
        <f>VLOOKUP(V1783,Guide!$B$12:$C$18,2,0)</f>
        <v>ENG</v>
      </c>
      <c r="J1783" s="12" t="str">
        <f t="shared" si="356"/>
        <v>C2</v>
      </c>
      <c r="K1783" s="12">
        <v>32748</v>
      </c>
      <c r="L1783" s="12" t="str">
        <f t="shared" si="357"/>
        <v>Millennial</v>
      </c>
      <c r="M1783">
        <f t="shared" ca="1" si="358"/>
        <v>35</v>
      </c>
      <c r="N1783" s="12">
        <v>43696</v>
      </c>
      <c r="O1783" s="14">
        <f t="shared" ca="1" si="359"/>
        <v>5</v>
      </c>
      <c r="P1783" s="13">
        <v>63902</v>
      </c>
      <c r="Q1783" s="13" t="str">
        <f t="shared" ca="1" si="360"/>
        <v>5 - 10 Year</v>
      </c>
      <c r="R1783" s="3" t="str">
        <f t="shared" ca="1" si="363"/>
        <v>10%</v>
      </c>
      <c r="S1783" s="13">
        <f t="shared" ca="1" si="361"/>
        <v>6390.2000000000007</v>
      </c>
      <c r="T1783" s="13">
        <f t="shared" ca="1" si="362"/>
        <v>57511.8</v>
      </c>
      <c r="U1783" t="str">
        <f>VLOOKUP(MID(B1783,G1783,F1783-G1783),Department!$A$1:$C$20,2,0)</f>
        <v>Data Analyst</v>
      </c>
      <c r="V1783" t="str">
        <f>VLOOKUP(U1783,Department!$B$1:$C$20,2,0)</f>
        <v>Engineering and Data</v>
      </c>
      <c r="W1783" t="str">
        <f>VLOOKUP(MID(B1783,FIND(":",B1783,F1783+1)+1,2),Employee!$G$1:$H$8,2,0)</f>
        <v>Canada</v>
      </c>
    </row>
    <row r="1784" spans="1:23" x14ac:dyDescent="0.35">
      <c r="A1784" t="str">
        <f t="shared" si="351"/>
        <v>EMP-PM-R5-2019</v>
      </c>
      <c r="B1784" t="s">
        <v>1848</v>
      </c>
      <c r="C1784" t="str">
        <f t="shared" si="354"/>
        <v>N22437</v>
      </c>
      <c r="D1784" t="str">
        <f>VLOOKUP(C1784,Employee!$A$1:$B$1803,2,0)</f>
        <v>Eliza Valenzuela</v>
      </c>
      <c r="E1784" t="str">
        <f>VLOOKUP(MID(B1784,FIND(":",B1784,FIND(":",B1784)+1)+1,1),Employee!$C$1:$D$1803,2)</f>
        <v>Female</v>
      </c>
      <c r="F1784">
        <f t="shared" si="352"/>
        <v>42</v>
      </c>
      <c r="G1784">
        <f t="shared" si="353"/>
        <v>40</v>
      </c>
      <c r="H1784" t="str">
        <f t="shared" si="355"/>
        <v>R5</v>
      </c>
      <c r="I1784" t="str">
        <f>VLOOKUP(V1784,Guide!$B$12:$C$18,2,0)</f>
        <v>PM</v>
      </c>
      <c r="J1784" s="12" t="str">
        <f t="shared" si="356"/>
        <v>C7</v>
      </c>
      <c r="K1784" s="12">
        <v>35776</v>
      </c>
      <c r="L1784" s="12" t="str">
        <f t="shared" si="357"/>
        <v>Gen Z</v>
      </c>
      <c r="M1784">
        <f t="shared" ca="1" si="358"/>
        <v>27</v>
      </c>
      <c r="N1784" s="12">
        <v>43713</v>
      </c>
      <c r="O1784" s="14">
        <f t="shared" ca="1" si="359"/>
        <v>5</v>
      </c>
      <c r="P1784" s="13">
        <v>62087</v>
      </c>
      <c r="Q1784" s="13" t="str">
        <f t="shared" ca="1" si="360"/>
        <v>5 - 10 Year</v>
      </c>
      <c r="R1784" s="3" t="str">
        <f t="shared" ca="1" si="363"/>
        <v>10%</v>
      </c>
      <c r="S1784" s="13">
        <f t="shared" ca="1" si="361"/>
        <v>6208.7000000000007</v>
      </c>
      <c r="T1784" s="13">
        <f t="shared" ca="1" si="362"/>
        <v>55878.3</v>
      </c>
      <c r="U1784" t="str">
        <f>VLOOKUP(MID(B1784,G1784,F1784-G1784),Department!$A$1:$C$20,2,0)</f>
        <v>Product Manager</v>
      </c>
      <c r="V1784" t="str">
        <f>VLOOKUP(U1784,Department!$B$1:$C$20,2,0)</f>
        <v>Product Management</v>
      </c>
      <c r="W1784" t="str">
        <f>VLOOKUP(MID(B1784,FIND(":",B1784,F1784+1)+1,2),Employee!$G$1:$H$8,2,0)</f>
        <v>Argentina</v>
      </c>
    </row>
    <row r="1785" spans="1:23" x14ac:dyDescent="0.35">
      <c r="A1785" t="str">
        <f t="shared" si="351"/>
        <v>EMP-ENG-R7-2019</v>
      </c>
      <c r="B1785" t="s">
        <v>1849</v>
      </c>
      <c r="C1785" t="str">
        <f t="shared" si="354"/>
        <v>N22571</v>
      </c>
      <c r="D1785" t="str">
        <f>VLOOKUP(C1785,Employee!$A$1:$B$1803,2,0)</f>
        <v>Milan Powers</v>
      </c>
      <c r="E1785" t="str">
        <f>VLOOKUP(MID(B1785,FIND(":",B1785,FIND(":",B1785)+1)+1,1),Employee!$C$1:$D$1803,2)</f>
        <v>Male</v>
      </c>
      <c r="F1785">
        <f t="shared" si="352"/>
        <v>42</v>
      </c>
      <c r="G1785">
        <f t="shared" si="353"/>
        <v>40</v>
      </c>
      <c r="H1785" t="str">
        <f t="shared" si="355"/>
        <v>R7</v>
      </c>
      <c r="I1785" t="str">
        <f>VLOOKUP(V1785,Guide!$B$12:$C$18,2,0)</f>
        <v>ENG</v>
      </c>
      <c r="J1785" s="12" t="str">
        <f t="shared" si="356"/>
        <v>C2</v>
      </c>
      <c r="K1785" s="12">
        <v>31516</v>
      </c>
      <c r="L1785" s="12" t="str">
        <f t="shared" si="357"/>
        <v>Millennial</v>
      </c>
      <c r="M1785">
        <f t="shared" ca="1" si="358"/>
        <v>38</v>
      </c>
      <c r="N1785" s="12">
        <v>43731</v>
      </c>
      <c r="O1785" s="14">
        <f t="shared" ca="1" si="359"/>
        <v>5</v>
      </c>
      <c r="P1785" s="13">
        <v>133725</v>
      </c>
      <c r="Q1785" s="13" t="str">
        <f t="shared" ca="1" si="360"/>
        <v>5 - 10 Year</v>
      </c>
      <c r="R1785" s="3" t="str">
        <f t="shared" ca="1" si="363"/>
        <v>10%</v>
      </c>
      <c r="S1785" s="13">
        <f t="shared" ca="1" si="361"/>
        <v>13372.5</v>
      </c>
      <c r="T1785" s="13">
        <f t="shared" ca="1" si="362"/>
        <v>120352.5</v>
      </c>
      <c r="U1785" t="str">
        <f>VLOOKUP(MID(B1785,G1785,F1785-G1785),Department!$A$1:$C$20,2,0)</f>
        <v>AI Engineer</v>
      </c>
      <c r="V1785" t="str">
        <f>VLOOKUP(U1785,Department!$B$1:$C$20,2,0)</f>
        <v>Engineering and Data</v>
      </c>
      <c r="W1785" t="str">
        <f>VLOOKUP(MID(B1785,FIND(":",B1785,F1785+1)+1,2),Employee!$G$1:$H$8,2,0)</f>
        <v>Canada</v>
      </c>
    </row>
    <row r="1786" spans="1:23" x14ac:dyDescent="0.35">
      <c r="A1786" t="str">
        <f t="shared" si="351"/>
        <v>EMP-OPR-R16-2019</v>
      </c>
      <c r="B1786" t="s">
        <v>1850</v>
      </c>
      <c r="C1786" t="str">
        <f t="shared" si="354"/>
        <v>N22681</v>
      </c>
      <c r="D1786" t="str">
        <f>VLOOKUP(C1786,Employee!$A$1:$B$1803,2,0)</f>
        <v>Elisha Fuller</v>
      </c>
      <c r="E1786" t="str">
        <f>VLOOKUP(MID(B1786,FIND(":",B1786,FIND(":",B1786)+1)+1,1),Employee!$C$1:$D$1803,2)</f>
        <v>Male</v>
      </c>
      <c r="F1786">
        <f t="shared" si="352"/>
        <v>43</v>
      </c>
      <c r="G1786">
        <f t="shared" si="353"/>
        <v>40</v>
      </c>
      <c r="H1786" t="str">
        <f t="shared" si="355"/>
        <v>R16</v>
      </c>
      <c r="I1786" t="str">
        <f>VLOOKUP(V1786,Guide!$B$12:$C$18,2,0)</f>
        <v>OPR</v>
      </c>
      <c r="J1786" s="12" t="str">
        <f t="shared" si="356"/>
        <v>C4</v>
      </c>
      <c r="K1786" s="12">
        <v>35798</v>
      </c>
      <c r="L1786" s="12" t="str">
        <f t="shared" si="357"/>
        <v>Gen Z</v>
      </c>
      <c r="M1786">
        <f t="shared" ca="1" si="358"/>
        <v>27</v>
      </c>
      <c r="N1786" s="12">
        <v>43752</v>
      </c>
      <c r="O1786" s="14">
        <f t="shared" ca="1" si="359"/>
        <v>5</v>
      </c>
      <c r="P1786" s="13">
        <v>77332</v>
      </c>
      <c r="Q1786" s="13" t="str">
        <f t="shared" ca="1" si="360"/>
        <v>5 - 10 Year</v>
      </c>
      <c r="R1786" s="3" t="str">
        <f t="shared" ca="1" si="363"/>
        <v>10%</v>
      </c>
      <c r="S1786" s="13">
        <f t="shared" ca="1" si="361"/>
        <v>7733.2000000000007</v>
      </c>
      <c r="T1786" s="13">
        <f t="shared" ca="1" si="362"/>
        <v>69598.8</v>
      </c>
      <c r="U1786" t="str">
        <f>VLOOKUP(MID(B1786,G1786,F1786-G1786),Department!$A$1:$C$20,2,0)</f>
        <v>IT Support</v>
      </c>
      <c r="V1786" t="str">
        <f>VLOOKUP(U1786,Department!$B$1:$C$20,2,0)</f>
        <v>Operation</v>
      </c>
      <c r="W1786" t="str">
        <f>VLOOKUP(MID(B1786,FIND(":",B1786,F1786+1)+1,2),Employee!$G$1:$H$8,2,0)</f>
        <v>Australia</v>
      </c>
    </row>
    <row r="1787" spans="1:23" x14ac:dyDescent="0.35">
      <c r="A1787" t="str">
        <f t="shared" si="351"/>
        <v>EMP-SM-R15-2019</v>
      </c>
      <c r="B1787" t="s">
        <v>1851</v>
      </c>
      <c r="C1787" t="str">
        <f t="shared" si="354"/>
        <v>N22619</v>
      </c>
      <c r="D1787" t="str">
        <f>VLOOKUP(C1787,Employee!$A$1:$B$1803,2,0)</f>
        <v>Liza Poole</v>
      </c>
      <c r="E1787" t="str">
        <f>VLOOKUP(MID(B1787,FIND(":",B1787,FIND(":",B1787)+1)+1,1),Employee!$C$1:$D$1803,2)</f>
        <v>Female</v>
      </c>
      <c r="F1787">
        <f t="shared" si="352"/>
        <v>43</v>
      </c>
      <c r="G1787">
        <f t="shared" si="353"/>
        <v>40</v>
      </c>
      <c r="H1787" t="str">
        <f t="shared" si="355"/>
        <v>R15</v>
      </c>
      <c r="I1787" t="str">
        <f>VLOOKUP(V1787,Guide!$B$12:$C$18,2,0)</f>
        <v>SM</v>
      </c>
      <c r="J1787" s="12" t="str">
        <f t="shared" si="356"/>
        <v>C4</v>
      </c>
      <c r="K1787" s="12">
        <v>35867</v>
      </c>
      <c r="L1787" s="12" t="str">
        <f t="shared" si="357"/>
        <v>Gen Z</v>
      </c>
      <c r="M1787">
        <f t="shared" ca="1" si="358"/>
        <v>26</v>
      </c>
      <c r="N1787" s="12">
        <v>43738</v>
      </c>
      <c r="O1787" s="14">
        <f t="shared" ca="1" si="359"/>
        <v>5</v>
      </c>
      <c r="P1787" s="13">
        <v>88686</v>
      </c>
      <c r="Q1787" s="13" t="str">
        <f t="shared" ca="1" si="360"/>
        <v>5 - 10 Year</v>
      </c>
      <c r="R1787" s="3" t="str">
        <f t="shared" ca="1" si="363"/>
        <v>10%</v>
      </c>
      <c r="S1787" s="13">
        <f t="shared" ca="1" si="361"/>
        <v>8868.6</v>
      </c>
      <c r="T1787" s="13">
        <f t="shared" ca="1" si="362"/>
        <v>79817.399999999994</v>
      </c>
      <c r="U1787" t="str">
        <f>VLOOKUP(MID(B1787,G1787,F1787-G1787),Department!$A$1:$C$20,2,0)</f>
        <v>Sales</v>
      </c>
      <c r="V1787" t="str">
        <f>VLOOKUP(U1787,Department!$B$1:$C$20,2,0)</f>
        <v>Sales and Marketing</v>
      </c>
      <c r="W1787" t="str">
        <f>VLOOKUP(MID(B1787,FIND(":",B1787,F1787+1)+1,2),Employee!$G$1:$H$8,2,0)</f>
        <v>Australia</v>
      </c>
    </row>
    <row r="1788" spans="1:23" x14ac:dyDescent="0.35">
      <c r="A1788" t="str">
        <f t="shared" si="351"/>
        <v>EMP-ENG-R4-2018</v>
      </c>
      <c r="B1788" t="s">
        <v>1852</v>
      </c>
      <c r="C1788" t="str">
        <f t="shared" si="354"/>
        <v>N20335</v>
      </c>
      <c r="D1788" t="str">
        <f>VLOOKUP(C1788,Employee!$A$1:$B$1803,2,0)</f>
        <v>Bettye Carlson</v>
      </c>
      <c r="E1788" t="str">
        <f>VLOOKUP(MID(B1788,FIND(":",B1788,FIND(":",B1788)+1)+1,1),Employee!$C$1:$D$1803,2)</f>
        <v>Female</v>
      </c>
      <c r="F1788">
        <f t="shared" si="352"/>
        <v>42</v>
      </c>
      <c r="G1788">
        <f t="shared" si="353"/>
        <v>40</v>
      </c>
      <c r="H1788" t="str">
        <f t="shared" si="355"/>
        <v>R4</v>
      </c>
      <c r="I1788" t="str">
        <f>VLOOKUP(V1788,Guide!$B$12:$C$18,2,0)</f>
        <v>ENG</v>
      </c>
      <c r="J1788" s="12" t="str">
        <f t="shared" si="356"/>
        <v>C7</v>
      </c>
      <c r="K1788" s="12">
        <v>29659</v>
      </c>
      <c r="L1788" s="12" t="str">
        <f t="shared" si="357"/>
        <v>Millennial</v>
      </c>
      <c r="M1788">
        <f t="shared" ca="1" si="358"/>
        <v>43</v>
      </c>
      <c r="N1788" s="12">
        <v>43255</v>
      </c>
      <c r="O1788" s="14">
        <f t="shared" ca="1" si="359"/>
        <v>6</v>
      </c>
      <c r="P1788" s="13">
        <v>272</v>
      </c>
      <c r="Q1788" s="13" t="str">
        <f t="shared" ca="1" si="360"/>
        <v>5 - 10 Year</v>
      </c>
      <c r="R1788" s="3" t="str">
        <f t="shared" ca="1" si="363"/>
        <v>10%</v>
      </c>
      <c r="S1788" s="13">
        <f t="shared" ca="1" si="361"/>
        <v>27.200000000000003</v>
      </c>
      <c r="T1788" s="13">
        <f t="shared" ca="1" si="362"/>
        <v>244.8</v>
      </c>
      <c r="U1788" t="str">
        <f>VLOOKUP(MID(B1788,G1788,F1788-G1788),Department!$A$1:$C$20,2,0)</f>
        <v>FrontEnd Developer</v>
      </c>
      <c r="V1788" t="str">
        <f>VLOOKUP(U1788,Department!$B$1:$C$20,2,0)</f>
        <v>Engineering and Data</v>
      </c>
      <c r="W1788" t="str">
        <f>VLOOKUP(MID(B1788,FIND(":",B1788,F1788+1)+1,2),Employee!$G$1:$H$8,2,0)</f>
        <v>Argentina</v>
      </c>
    </row>
    <row r="1789" spans="1:23" x14ac:dyDescent="0.35">
      <c r="A1789" t="str">
        <f t="shared" si="351"/>
        <v>EMP-PM-R5-2017</v>
      </c>
      <c r="B1789" t="s">
        <v>1853</v>
      </c>
      <c r="C1789" t="str">
        <f t="shared" si="354"/>
        <v>N18337</v>
      </c>
      <c r="D1789" t="str">
        <f>VLOOKUP(C1789,Employee!$A$1:$B$1803,2,0)</f>
        <v>Marcus Schmitt</v>
      </c>
      <c r="E1789" t="str">
        <f>VLOOKUP(MID(B1789,FIND(":",B1789,FIND(":",B1789)+1)+1,1),Employee!$C$1:$D$1803,2)</f>
        <v>Male</v>
      </c>
      <c r="F1789">
        <f t="shared" si="352"/>
        <v>42</v>
      </c>
      <c r="G1789">
        <f t="shared" si="353"/>
        <v>40</v>
      </c>
      <c r="H1789" t="str">
        <f t="shared" si="355"/>
        <v>R5</v>
      </c>
      <c r="I1789" t="str">
        <f>VLOOKUP(V1789,Guide!$B$12:$C$18,2,0)</f>
        <v>PM</v>
      </c>
      <c r="J1789" s="12" t="str">
        <f t="shared" si="356"/>
        <v>C3</v>
      </c>
      <c r="K1789" s="12">
        <v>31731</v>
      </c>
      <c r="L1789" s="12" t="str">
        <f t="shared" si="357"/>
        <v>Millennial</v>
      </c>
      <c r="M1789">
        <f t="shared" ca="1" si="358"/>
        <v>38</v>
      </c>
      <c r="N1789" s="12">
        <v>42901</v>
      </c>
      <c r="O1789" s="14">
        <f t="shared" ca="1" si="359"/>
        <v>7</v>
      </c>
      <c r="P1789" s="13">
        <v>2511</v>
      </c>
      <c r="Q1789" s="13" t="str">
        <f t="shared" ca="1" si="360"/>
        <v>5 - 10 Year</v>
      </c>
      <c r="R1789" s="3" t="str">
        <f t="shared" ca="1" si="363"/>
        <v>10%</v>
      </c>
      <c r="S1789" s="13">
        <f t="shared" ca="1" si="361"/>
        <v>251.10000000000002</v>
      </c>
      <c r="T1789" s="13">
        <f t="shared" ca="1" si="362"/>
        <v>2259.9</v>
      </c>
      <c r="U1789" t="str">
        <f>VLOOKUP(MID(B1789,G1789,F1789-G1789),Department!$A$1:$C$20,2,0)</f>
        <v>Product Manager</v>
      </c>
      <c r="V1789" t="str">
        <f>VLOOKUP(U1789,Department!$B$1:$C$20,2,0)</f>
        <v>Product Management</v>
      </c>
      <c r="W1789" t="str">
        <f>VLOOKUP(MID(B1789,FIND(":",B1789,F1789+1)+1,2),Employee!$G$1:$H$8,2,0)</f>
        <v>United Kingdom</v>
      </c>
    </row>
    <row r="1790" spans="1:23" x14ac:dyDescent="0.35">
      <c r="A1790" t="str">
        <f t="shared" si="351"/>
        <v>EMP-ENG-R12-2017</v>
      </c>
      <c r="B1790" t="s">
        <v>1854</v>
      </c>
      <c r="C1790" t="str">
        <f t="shared" si="354"/>
        <v>N7317</v>
      </c>
      <c r="D1790" t="str">
        <f>VLOOKUP(C1790,Employee!$A$1:$B$1803,2,0)</f>
        <v>Royal Henry</v>
      </c>
      <c r="E1790" t="str">
        <f>VLOOKUP(MID(B1790,FIND(":",B1790,FIND(":",B1790)+1)+1,1),Employee!$C$1:$D$1803,2)</f>
        <v>Male</v>
      </c>
      <c r="F1790">
        <f t="shared" si="352"/>
        <v>42</v>
      </c>
      <c r="G1790">
        <f t="shared" si="353"/>
        <v>39</v>
      </c>
      <c r="H1790" t="str">
        <f t="shared" si="355"/>
        <v>R12</v>
      </c>
      <c r="I1790" t="str">
        <f>VLOOKUP(V1790,Guide!$B$12:$C$18,2,0)</f>
        <v>ENG</v>
      </c>
      <c r="J1790" s="12" t="str">
        <f t="shared" si="356"/>
        <v>C2</v>
      </c>
      <c r="K1790" s="12">
        <v>33163</v>
      </c>
      <c r="L1790" s="12" t="str">
        <f t="shared" si="357"/>
        <v>Millennial</v>
      </c>
      <c r="M1790">
        <f t="shared" ca="1" si="358"/>
        <v>34</v>
      </c>
      <c r="N1790" s="12">
        <v>42789</v>
      </c>
      <c r="O1790" s="14">
        <f t="shared" ca="1" si="359"/>
        <v>8</v>
      </c>
      <c r="P1790" s="13">
        <v>736</v>
      </c>
      <c r="Q1790" s="13" t="str">
        <f t="shared" ca="1" si="360"/>
        <v>5 - 10 Year</v>
      </c>
      <c r="R1790" s="3" t="str">
        <f t="shared" ca="1" si="363"/>
        <v>10%</v>
      </c>
      <c r="S1790" s="13">
        <f t="shared" ca="1" si="361"/>
        <v>73.600000000000009</v>
      </c>
      <c r="T1790" s="13">
        <f t="shared" ca="1" si="362"/>
        <v>662.4</v>
      </c>
      <c r="U1790" t="str">
        <f>VLOOKUP(MID(B1790,G1790,F1790-G1790),Department!$A$1:$C$20,2,0)</f>
        <v>Data Analyst</v>
      </c>
      <c r="V1790" t="str">
        <f>VLOOKUP(U1790,Department!$B$1:$C$20,2,0)</f>
        <v>Engineering and Data</v>
      </c>
      <c r="W1790" t="str">
        <f>VLOOKUP(MID(B1790,FIND(":",B1790,F1790+1)+1,2),Employee!$G$1:$H$8,2,0)</f>
        <v>Canada</v>
      </c>
    </row>
    <row r="1791" spans="1:23" x14ac:dyDescent="0.35">
      <c r="A1791" t="str">
        <f t="shared" si="351"/>
        <v>EMP-HR-R18-2019</v>
      </c>
      <c r="B1791" t="s">
        <v>1855</v>
      </c>
      <c r="C1791" t="str">
        <f t="shared" si="354"/>
        <v>N22353</v>
      </c>
      <c r="D1791" t="str">
        <f>VLOOKUP(C1791,Employee!$A$1:$B$1803,2,0)</f>
        <v>Lynda Benitez</v>
      </c>
      <c r="E1791" t="str">
        <f>VLOOKUP(MID(B1791,FIND(":",B1791,FIND(":",B1791)+1)+1,1),Employee!$C$1:$D$1803,2)</f>
        <v>Female</v>
      </c>
      <c r="F1791">
        <f t="shared" si="352"/>
        <v>43</v>
      </c>
      <c r="G1791">
        <f t="shared" si="353"/>
        <v>40</v>
      </c>
      <c r="H1791" t="str">
        <f t="shared" si="355"/>
        <v>R18</v>
      </c>
      <c r="I1791" t="str">
        <f>VLOOKUP(V1791,Guide!$B$12:$C$18,2,0)</f>
        <v>HR</v>
      </c>
      <c r="J1791" s="12" t="str">
        <f t="shared" si="356"/>
        <v>C2</v>
      </c>
      <c r="K1791" s="12">
        <v>33919</v>
      </c>
      <c r="L1791" s="12" t="str">
        <f t="shared" si="357"/>
        <v>Millennial</v>
      </c>
      <c r="M1791">
        <f t="shared" ca="1" si="358"/>
        <v>32</v>
      </c>
      <c r="N1791" s="12">
        <v>43696</v>
      </c>
      <c r="O1791" s="14">
        <f t="shared" ca="1" si="359"/>
        <v>5</v>
      </c>
      <c r="P1791" s="13">
        <v>148312</v>
      </c>
      <c r="Q1791" s="13" t="str">
        <f t="shared" ca="1" si="360"/>
        <v>5 - 10 Year</v>
      </c>
      <c r="R1791" s="3" t="str">
        <f t="shared" ca="1" si="363"/>
        <v>10%</v>
      </c>
      <c r="S1791" s="13">
        <f t="shared" ca="1" si="361"/>
        <v>14831.2</v>
      </c>
      <c r="T1791" s="13">
        <f t="shared" ca="1" si="362"/>
        <v>133480.79999999999</v>
      </c>
      <c r="U1791" t="str">
        <f>VLOOKUP(MID(B1791,G1791,F1791-G1791),Department!$A$1:$C$20,2,0)</f>
        <v>HR</v>
      </c>
      <c r="V1791" t="str">
        <f>VLOOKUP(U1791,Department!$B$1:$C$20,2,0)</f>
        <v>HR</v>
      </c>
      <c r="W1791" t="str">
        <f>VLOOKUP(MID(B1791,FIND(":",B1791,F1791+1)+1,2),Employee!$G$1:$H$8,2,0)</f>
        <v>Canada</v>
      </c>
    </row>
    <row r="1792" spans="1:23" x14ac:dyDescent="0.35">
      <c r="A1792" t="str">
        <f t="shared" si="351"/>
        <v>EMP-FN-R19-2015</v>
      </c>
      <c r="B1792" t="s">
        <v>1856</v>
      </c>
      <c r="C1792" t="str">
        <f t="shared" si="354"/>
        <v>N15349</v>
      </c>
      <c r="D1792" t="str">
        <f>VLOOKUP(C1792,Employee!$A$1:$B$1803,2,0)</f>
        <v>Trevor Tanner</v>
      </c>
      <c r="E1792" t="str">
        <f>VLOOKUP(MID(B1792,FIND(":",B1792,FIND(":",B1792)+1)+1,1),Employee!$C$1:$D$1803,2)</f>
        <v>Male</v>
      </c>
      <c r="F1792">
        <f t="shared" si="352"/>
        <v>43</v>
      </c>
      <c r="G1792">
        <f t="shared" si="353"/>
        <v>40</v>
      </c>
      <c r="H1792" t="str">
        <f t="shared" si="355"/>
        <v>R19</v>
      </c>
      <c r="I1792" t="str">
        <f>VLOOKUP(V1792,Guide!$B$12:$C$18,2,0)</f>
        <v>FN</v>
      </c>
      <c r="J1792" s="12" t="str">
        <f t="shared" si="356"/>
        <v>C7</v>
      </c>
      <c r="K1792" s="12">
        <v>30822</v>
      </c>
      <c r="L1792" s="12" t="str">
        <f t="shared" si="357"/>
        <v>Millennial</v>
      </c>
      <c r="M1792">
        <f t="shared" ca="1" si="358"/>
        <v>40</v>
      </c>
      <c r="N1792" s="12">
        <v>42331</v>
      </c>
      <c r="O1792" s="14">
        <f t="shared" ca="1" si="359"/>
        <v>9</v>
      </c>
      <c r="P1792" s="13">
        <v>26796</v>
      </c>
      <c r="Q1792" s="13" t="str">
        <f t="shared" ca="1" si="360"/>
        <v>5 - 10 Year</v>
      </c>
      <c r="R1792" s="3" t="str">
        <f t="shared" ca="1" si="363"/>
        <v>10%</v>
      </c>
      <c r="S1792" s="13">
        <f t="shared" ca="1" si="361"/>
        <v>2679.6000000000004</v>
      </c>
      <c r="T1792" s="13">
        <f t="shared" ca="1" si="362"/>
        <v>24116.400000000001</v>
      </c>
      <c r="U1792" t="str">
        <f>VLOOKUP(MID(B1792,G1792,F1792-G1792),Department!$A$1:$C$20,2,0)</f>
        <v>Accounting</v>
      </c>
      <c r="V1792" t="str">
        <f>VLOOKUP(U1792,Department!$B$1:$C$20,2,0)</f>
        <v>Finance</v>
      </c>
      <c r="W1792" t="str">
        <f>VLOOKUP(MID(B1792,FIND(":",B1792,F1792+1)+1,2),Employee!$G$1:$H$8,2,0)</f>
        <v>Argentina</v>
      </c>
    </row>
    <row r="1793" spans="1:23" x14ac:dyDescent="0.35">
      <c r="A1793" t="str">
        <f t="shared" si="351"/>
        <v>EMP-ENG-R3-2017</v>
      </c>
      <c r="B1793" t="s">
        <v>1857</v>
      </c>
      <c r="C1793" t="str">
        <f t="shared" si="354"/>
        <v>N17453</v>
      </c>
      <c r="D1793" t="str">
        <f>VLOOKUP(C1793,Employee!$A$1:$B$1803,2,0)</f>
        <v>Javier Cordova</v>
      </c>
      <c r="E1793" t="str">
        <f>VLOOKUP(MID(B1793,FIND(":",B1793,FIND(":",B1793)+1)+1,1),Employee!$C$1:$D$1803,2)</f>
        <v>Male</v>
      </c>
      <c r="F1793">
        <f t="shared" si="352"/>
        <v>42</v>
      </c>
      <c r="G1793">
        <f t="shared" si="353"/>
        <v>40</v>
      </c>
      <c r="H1793" t="str">
        <f t="shared" si="355"/>
        <v>R3</v>
      </c>
      <c r="I1793" t="str">
        <f>VLOOKUP(V1793,Guide!$B$12:$C$18,2,0)</f>
        <v>ENG</v>
      </c>
      <c r="J1793" s="12" t="str">
        <f t="shared" si="356"/>
        <v>C3</v>
      </c>
      <c r="K1793" s="12">
        <v>31562</v>
      </c>
      <c r="L1793" s="12" t="str">
        <f t="shared" si="357"/>
        <v>Millennial</v>
      </c>
      <c r="M1793">
        <f t="shared" ca="1" si="358"/>
        <v>38</v>
      </c>
      <c r="N1793" s="12">
        <v>42803</v>
      </c>
      <c r="O1793" s="14">
        <f t="shared" ca="1" si="359"/>
        <v>7</v>
      </c>
      <c r="P1793" s="13">
        <v>267263</v>
      </c>
      <c r="Q1793" s="13" t="str">
        <f t="shared" ca="1" si="360"/>
        <v>5 - 10 Year</v>
      </c>
      <c r="R1793" s="3" t="str">
        <f t="shared" ca="1" si="363"/>
        <v>10%</v>
      </c>
      <c r="S1793" s="13">
        <f t="shared" ca="1" si="361"/>
        <v>26726.300000000003</v>
      </c>
      <c r="T1793" s="13">
        <f t="shared" ca="1" si="362"/>
        <v>240536.7</v>
      </c>
      <c r="U1793" t="str">
        <f>VLOOKUP(MID(B1793,G1793,F1793-G1793),Department!$A$1:$C$20,2,0)</f>
        <v>Software Quality Assurance</v>
      </c>
      <c r="V1793" t="str">
        <f>VLOOKUP(U1793,Department!$B$1:$C$20,2,0)</f>
        <v>Engineering and Data</v>
      </c>
      <c r="W1793" t="str">
        <f>VLOOKUP(MID(B1793,FIND(":",B1793,F1793+1)+1,2),Employee!$G$1:$H$8,2,0)</f>
        <v>United Kingdom</v>
      </c>
    </row>
    <row r="1794" spans="1:23" x14ac:dyDescent="0.35">
      <c r="A1794" t="str">
        <f t="shared" ref="A1794:A1803" si="364">CONCATENATE("EMP","-",I1794,"-",MID(B1794,G1794,F1794-G1794),"-",YEAR(N1794))</f>
        <v>EMP-ENG-R3-2017</v>
      </c>
      <c r="B1794" t="s">
        <v>1858</v>
      </c>
      <c r="C1794" t="str">
        <f t="shared" si="354"/>
        <v>N18545</v>
      </c>
      <c r="D1794" t="str">
        <f>VLOOKUP(C1794,Employee!$A$1:$B$1803,2,0)</f>
        <v>Dylan Velasquez</v>
      </c>
      <c r="E1794" t="str">
        <f>VLOOKUP(MID(B1794,FIND(":",B1794,FIND(":",B1794)+1)+1,1),Employee!$C$1:$D$1803,2)</f>
        <v>Male</v>
      </c>
      <c r="F1794">
        <f t="shared" ref="F1794:F1803" si="365">FIND(",",B1794,G1794+1)</f>
        <v>42</v>
      </c>
      <c r="G1794">
        <f t="shared" ref="G1794:G1803" si="366">FIND(":",B1794,FIND(":",B1794,FIND(":",B1794)+1)+1)+1</f>
        <v>40</v>
      </c>
      <c r="H1794" t="str">
        <f t="shared" si="355"/>
        <v>R3</v>
      </c>
      <c r="I1794" t="str">
        <f>VLOOKUP(V1794,Guide!$B$12:$C$18,2,0)</f>
        <v>ENG</v>
      </c>
      <c r="J1794" s="12" t="str">
        <f t="shared" si="356"/>
        <v>C1</v>
      </c>
      <c r="K1794" s="12">
        <v>34094</v>
      </c>
      <c r="L1794" s="12" t="str">
        <f t="shared" si="357"/>
        <v>Millennial</v>
      </c>
      <c r="M1794">
        <f t="shared" ca="1" si="358"/>
        <v>31</v>
      </c>
      <c r="N1794" s="12">
        <v>42922</v>
      </c>
      <c r="O1794" s="14">
        <f t="shared" ca="1" si="359"/>
        <v>7</v>
      </c>
      <c r="P1794" s="13">
        <v>80111</v>
      </c>
      <c r="Q1794" s="13" t="str">
        <f t="shared" ca="1" si="360"/>
        <v>5 - 10 Year</v>
      </c>
      <c r="R1794" s="3" t="str">
        <f t="shared" ca="1" si="363"/>
        <v>10%</v>
      </c>
      <c r="S1794" s="13">
        <f t="shared" ca="1" si="361"/>
        <v>8011.1</v>
      </c>
      <c r="T1794" s="13">
        <f t="shared" ca="1" si="362"/>
        <v>72099.899999999994</v>
      </c>
      <c r="U1794" t="str">
        <f>VLOOKUP(MID(B1794,G1794,F1794-G1794),Department!$A$1:$C$20,2,0)</f>
        <v>Software Quality Assurance</v>
      </c>
      <c r="V1794" t="str">
        <f>VLOOKUP(U1794,Department!$B$1:$C$20,2,0)</f>
        <v>Engineering and Data</v>
      </c>
      <c r="W1794" t="str">
        <f>VLOOKUP(MID(B1794,FIND(":",B1794,F1794+1)+1,2),Employee!$G$1:$H$8,2,0)</f>
        <v>United States Of America</v>
      </c>
    </row>
    <row r="1795" spans="1:23" x14ac:dyDescent="0.35">
      <c r="A1795" t="str">
        <f t="shared" si="364"/>
        <v>EMP-ENG-R12-2013</v>
      </c>
      <c r="B1795" t="s">
        <v>1859</v>
      </c>
      <c r="C1795" t="str">
        <f t="shared" ref="C1795:C1803" si="367">MID(B1795,FIND(":",B1795)+1,FIND(",",B1795)-(FIND(":",B1795)+1))</f>
        <v>N4039</v>
      </c>
      <c r="D1795" t="str">
        <f>VLOOKUP(C1795,Employee!$A$1:$B$1803,2,0)</f>
        <v>Brady Calhoun</v>
      </c>
      <c r="E1795" t="str">
        <f>VLOOKUP(MID(B1795,FIND(":",B1795,FIND(":",B1795)+1)+1,1),Employee!$C$1:$D$1803,2)</f>
        <v>Male</v>
      </c>
      <c r="F1795">
        <f t="shared" si="365"/>
        <v>42</v>
      </c>
      <c r="G1795">
        <f t="shared" si="366"/>
        <v>39</v>
      </c>
      <c r="H1795" t="str">
        <f t="shared" ref="H1795:H1803" si="368">MID(B1795,G1795,F1795-G1795)</f>
        <v>R12</v>
      </c>
      <c r="I1795" t="str">
        <f>VLOOKUP(V1795,Guide!$B$12:$C$18,2,0)</f>
        <v>ENG</v>
      </c>
      <c r="J1795" s="12" t="str">
        <f t="shared" ref="J1795:J1803" si="369">MID(B1795,FIND(":",B1795,F1795+1)+1,2)</f>
        <v>C4</v>
      </c>
      <c r="K1795" s="12">
        <v>30788</v>
      </c>
      <c r="L1795" s="12" t="str">
        <f t="shared" ref="L1795:L1803" si="370">IF(YEAR(K1795)&gt;=2013, "Gen Alpha", IF(YEAR(K1795)&gt;=1997, "Gen Z", IF(YEAR(K1795)&gt;=1981, "Millennial", IF(YEAR(K1795)&gt;=1965, "Gen X", IF(YEAR(K1795)&gt;=1946, "Baby Boomer", "Sebelum Baby Boomer")))))</f>
        <v>Millennial</v>
      </c>
      <c r="M1795">
        <f t="shared" ref="M1795:M1803" ca="1" si="371">ROUNDDOWN(YEARFRAC(K1795,TODAY()),0)</f>
        <v>40</v>
      </c>
      <c r="N1795" s="12">
        <v>41403</v>
      </c>
      <c r="O1795" s="14">
        <f t="shared" ref="O1795:O1803" ca="1" si="372">ROUNDDOWN(YEARFRAC(N1795,TODAY()),0)</f>
        <v>11</v>
      </c>
      <c r="P1795" s="13">
        <v>895496</v>
      </c>
      <c r="Q1795" s="13" t="str">
        <f t="shared" ref="Q1795:Q1803" ca="1" si="373">_xlfn.IFS(R1795="10%","5 - 10 Year",R1795="15%","11 - 15 Year",R1795="20%","16 - 20 Year")</f>
        <v>11 - 15 Year</v>
      </c>
      <c r="R1795" s="3" t="str">
        <f t="shared" ca="1" si="363"/>
        <v>15%</v>
      </c>
      <c r="S1795" s="13">
        <f t="shared" ref="S1795:S1803" ca="1" si="374">P1795*R1795</f>
        <v>134324.4</v>
      </c>
      <c r="T1795" s="13">
        <f t="shared" ref="T1795:T1803" ca="1" si="375">P1795-S1795</f>
        <v>761171.6</v>
      </c>
      <c r="U1795" t="str">
        <f>VLOOKUP(MID(B1795,G1795,F1795-G1795),Department!$A$1:$C$20,2,0)</f>
        <v>Data Analyst</v>
      </c>
      <c r="V1795" t="str">
        <f>VLOOKUP(U1795,Department!$B$1:$C$20,2,0)</f>
        <v>Engineering and Data</v>
      </c>
      <c r="W1795" t="str">
        <f>VLOOKUP(MID(B1795,FIND(":",B1795,F1795+1)+1,2),Employee!$G$1:$H$8,2,0)</f>
        <v>Australia</v>
      </c>
    </row>
    <row r="1796" spans="1:23" x14ac:dyDescent="0.35">
      <c r="A1796" t="str">
        <f t="shared" si="364"/>
        <v>EMP-SM-R10-2013</v>
      </c>
      <c r="B1796" t="s">
        <v>1860</v>
      </c>
      <c r="C1796" t="str">
        <f t="shared" si="367"/>
        <v>N8394</v>
      </c>
      <c r="D1796" t="str">
        <f>VLOOKUP(C1796,Employee!$A$1:$B$1803,2,0)</f>
        <v>Ethan Obrien</v>
      </c>
      <c r="E1796" t="str">
        <f>VLOOKUP(MID(B1796,FIND(":",B1796,FIND(":",B1796)+1)+1,1),Employee!$C$1:$D$1803,2)</f>
        <v>Male</v>
      </c>
      <c r="F1796">
        <f t="shared" si="365"/>
        <v>42</v>
      </c>
      <c r="G1796">
        <f t="shared" si="366"/>
        <v>39</v>
      </c>
      <c r="H1796" t="str">
        <f t="shared" si="368"/>
        <v>R10</v>
      </c>
      <c r="I1796" t="str">
        <f>VLOOKUP(V1796,Guide!$B$12:$C$18,2,0)</f>
        <v>SM</v>
      </c>
      <c r="J1796" s="12" t="str">
        <f t="shared" si="369"/>
        <v>C2</v>
      </c>
      <c r="K1796" s="12">
        <v>32563</v>
      </c>
      <c r="L1796" s="12" t="str">
        <f t="shared" si="370"/>
        <v>Millennial</v>
      </c>
      <c r="M1796">
        <f t="shared" ca="1" si="371"/>
        <v>36</v>
      </c>
      <c r="N1796" s="12">
        <v>41379</v>
      </c>
      <c r="O1796" s="14">
        <f t="shared" ca="1" si="372"/>
        <v>11</v>
      </c>
      <c r="P1796" s="13">
        <v>40890</v>
      </c>
      <c r="Q1796" s="13" t="str">
        <f t="shared" ca="1" si="373"/>
        <v>11 - 15 Year</v>
      </c>
      <c r="R1796" s="3" t="str">
        <f t="shared" ref="R1796:R1803" ca="1" si="376">_xlfn.IFS(AND(O1796&gt;=5,O1796&lt;=10),"10%",AND(O1796&gt;=11,O1796&lt;=15),"15%",AND(O1796&gt;=16,O1796&lt;=20),"20%")</f>
        <v>15%</v>
      </c>
      <c r="S1796" s="13">
        <f t="shared" ca="1" si="374"/>
        <v>6133.5</v>
      </c>
      <c r="T1796" s="13">
        <f t="shared" ca="1" si="375"/>
        <v>34756.5</v>
      </c>
      <c r="U1796" t="str">
        <f>VLOOKUP(MID(B1796,G1796,F1796-G1796),Department!$A$1:$C$20,2,0)</f>
        <v>Marketing</v>
      </c>
      <c r="V1796" t="str">
        <f>VLOOKUP(U1796,Department!$B$1:$C$20,2,0)</f>
        <v>Sales and Marketing</v>
      </c>
      <c r="W1796" t="str">
        <f>VLOOKUP(MID(B1796,FIND(":",B1796,F1796+1)+1,2),Employee!$G$1:$H$8,2,0)</f>
        <v>Canada</v>
      </c>
    </row>
    <row r="1797" spans="1:23" x14ac:dyDescent="0.35">
      <c r="A1797" t="str">
        <f t="shared" si="364"/>
        <v>EMP-ENG-R4-2015</v>
      </c>
      <c r="B1797" t="s">
        <v>1861</v>
      </c>
      <c r="C1797" t="str">
        <f t="shared" si="367"/>
        <v>N15299</v>
      </c>
      <c r="D1797" t="str">
        <f>VLOOKUP(C1797,Employee!$A$1:$B$1803,2,0)</f>
        <v>Brian Trevino</v>
      </c>
      <c r="E1797" t="str">
        <f>VLOOKUP(MID(B1797,FIND(":",B1797,FIND(":",B1797)+1)+1,1),Employee!$C$1:$D$1803,2)</f>
        <v>Male</v>
      </c>
      <c r="F1797">
        <f t="shared" si="365"/>
        <v>42</v>
      </c>
      <c r="G1797">
        <f t="shared" si="366"/>
        <v>40</v>
      </c>
      <c r="H1797" t="str">
        <f t="shared" si="368"/>
        <v>R4</v>
      </c>
      <c r="I1797" t="str">
        <f>VLOOKUP(V1797,Guide!$B$12:$C$18,2,0)</f>
        <v>ENG</v>
      </c>
      <c r="J1797" s="12" t="str">
        <f t="shared" si="369"/>
        <v>C5</v>
      </c>
      <c r="K1797" s="12">
        <v>34367</v>
      </c>
      <c r="L1797" s="12" t="str">
        <f t="shared" si="370"/>
        <v>Millennial</v>
      </c>
      <c r="M1797">
        <f t="shared" ca="1" si="371"/>
        <v>31</v>
      </c>
      <c r="N1797" s="12">
        <v>42317</v>
      </c>
      <c r="O1797" s="14">
        <f t="shared" ca="1" si="372"/>
        <v>9</v>
      </c>
      <c r="P1797" s="13">
        <v>110088</v>
      </c>
      <c r="Q1797" s="13" t="str">
        <f t="shared" ca="1" si="373"/>
        <v>5 - 10 Year</v>
      </c>
      <c r="R1797" s="3" t="str">
        <f t="shared" ca="1" si="376"/>
        <v>10%</v>
      </c>
      <c r="S1797" s="13">
        <f t="shared" ca="1" si="374"/>
        <v>11008.800000000001</v>
      </c>
      <c r="T1797" s="13">
        <f t="shared" ca="1" si="375"/>
        <v>99079.2</v>
      </c>
      <c r="U1797" t="str">
        <f>VLOOKUP(MID(B1797,G1797,F1797-G1797),Department!$A$1:$C$20,2,0)</f>
        <v>FrontEnd Developer</v>
      </c>
      <c r="V1797" t="str">
        <f>VLOOKUP(U1797,Department!$B$1:$C$20,2,0)</f>
        <v>Engineering and Data</v>
      </c>
      <c r="W1797" t="str">
        <f>VLOOKUP(MID(B1797,FIND(":",B1797,F1797+1)+1,2),Employee!$G$1:$H$8,2,0)</f>
        <v>Germany</v>
      </c>
    </row>
    <row r="1798" spans="1:23" x14ac:dyDescent="0.35">
      <c r="A1798" t="str">
        <f t="shared" si="364"/>
        <v>EMP-ENG-R1-2018</v>
      </c>
      <c r="B1798" t="s">
        <v>1862</v>
      </c>
      <c r="C1798" t="str">
        <f t="shared" si="367"/>
        <v>N19702</v>
      </c>
      <c r="D1798" t="str">
        <f>VLOOKUP(C1798,Employee!$A$1:$B$1803,2,0)</f>
        <v>Rickey Oliver</v>
      </c>
      <c r="E1798" t="str">
        <f>VLOOKUP(MID(B1798,FIND(":",B1798,FIND(":",B1798)+1)+1,1),Employee!$C$1:$D$1803,2)</f>
        <v>Male</v>
      </c>
      <c r="F1798">
        <f t="shared" si="365"/>
        <v>42</v>
      </c>
      <c r="G1798">
        <f t="shared" si="366"/>
        <v>40</v>
      </c>
      <c r="H1798" t="str">
        <f t="shared" si="368"/>
        <v>R1</v>
      </c>
      <c r="I1798" t="str">
        <f>VLOOKUP(V1798,Guide!$B$12:$C$18,2,0)</f>
        <v>ENG</v>
      </c>
      <c r="J1798" s="12" t="str">
        <f t="shared" si="369"/>
        <v>C4</v>
      </c>
      <c r="K1798" s="12">
        <v>31923</v>
      </c>
      <c r="L1798" s="12" t="str">
        <f t="shared" si="370"/>
        <v>Millennial</v>
      </c>
      <c r="M1798">
        <f t="shared" ca="1" si="371"/>
        <v>37</v>
      </c>
      <c r="N1798" s="12">
        <v>43104</v>
      </c>
      <c r="O1798" s="14">
        <f t="shared" ca="1" si="372"/>
        <v>7</v>
      </c>
      <c r="P1798" s="13">
        <v>52045</v>
      </c>
      <c r="Q1798" s="13" t="str">
        <f t="shared" ca="1" si="373"/>
        <v>5 - 10 Year</v>
      </c>
      <c r="R1798" s="3" t="str">
        <f t="shared" ca="1" si="376"/>
        <v>10%</v>
      </c>
      <c r="S1798" s="13">
        <f t="shared" ca="1" si="374"/>
        <v>5204.5</v>
      </c>
      <c r="T1798" s="13">
        <f t="shared" ca="1" si="375"/>
        <v>46840.5</v>
      </c>
      <c r="U1798" t="str">
        <f>VLOOKUP(MID(B1798,G1798,F1798-G1798),Department!$A$1:$C$20,2,0)</f>
        <v>BackEnd Developer</v>
      </c>
      <c r="V1798" t="str">
        <f>VLOOKUP(U1798,Department!$B$1:$C$20,2,0)</f>
        <v>Engineering and Data</v>
      </c>
      <c r="W1798" t="str">
        <f>VLOOKUP(MID(B1798,FIND(":",B1798,F1798+1)+1,2),Employee!$G$1:$H$8,2,0)</f>
        <v>Australia</v>
      </c>
    </row>
    <row r="1799" spans="1:23" x14ac:dyDescent="0.35">
      <c r="A1799" t="str">
        <f t="shared" si="364"/>
        <v>EMP-HR-R18-2017</v>
      </c>
      <c r="B1799" t="s">
        <v>1863</v>
      </c>
      <c r="C1799" t="str">
        <f t="shared" si="367"/>
        <v>N18835</v>
      </c>
      <c r="D1799" t="str">
        <f>VLOOKUP(C1799,Employee!$A$1:$B$1803,2,0)</f>
        <v>Darius Wilkerson</v>
      </c>
      <c r="E1799" t="str">
        <f>VLOOKUP(MID(B1799,FIND(":",B1799,FIND(":",B1799)+1)+1,1),Employee!$C$1:$D$1803,2)</f>
        <v>Male</v>
      </c>
      <c r="F1799">
        <f t="shared" si="365"/>
        <v>43</v>
      </c>
      <c r="G1799">
        <f t="shared" si="366"/>
        <v>40</v>
      </c>
      <c r="H1799" t="str">
        <f t="shared" si="368"/>
        <v>R18</v>
      </c>
      <c r="I1799" t="str">
        <f>VLOOKUP(V1799,Guide!$B$12:$C$18,2,0)</f>
        <v>HR</v>
      </c>
      <c r="J1799" s="12" t="str">
        <f t="shared" si="369"/>
        <v>C4</v>
      </c>
      <c r="K1799" s="12">
        <v>33252</v>
      </c>
      <c r="L1799" s="12" t="str">
        <f t="shared" si="370"/>
        <v>Millennial</v>
      </c>
      <c r="M1799">
        <f t="shared" ca="1" si="371"/>
        <v>34</v>
      </c>
      <c r="N1799" s="12">
        <v>42968</v>
      </c>
      <c r="O1799" s="14">
        <f t="shared" ca="1" si="372"/>
        <v>7</v>
      </c>
      <c r="P1799" s="13">
        <v>88934</v>
      </c>
      <c r="Q1799" s="13" t="str">
        <f t="shared" ca="1" si="373"/>
        <v>5 - 10 Year</v>
      </c>
      <c r="R1799" s="3" t="str">
        <f t="shared" ca="1" si="376"/>
        <v>10%</v>
      </c>
      <c r="S1799" s="13">
        <f t="shared" ca="1" si="374"/>
        <v>8893.4</v>
      </c>
      <c r="T1799" s="13">
        <f t="shared" ca="1" si="375"/>
        <v>80040.600000000006</v>
      </c>
      <c r="U1799" t="str">
        <f>VLOOKUP(MID(B1799,G1799,F1799-G1799),Department!$A$1:$C$20,2,0)</f>
        <v>HR</v>
      </c>
      <c r="V1799" t="str">
        <f>VLOOKUP(U1799,Department!$B$1:$C$20,2,0)</f>
        <v>HR</v>
      </c>
      <c r="W1799" t="str">
        <f>VLOOKUP(MID(B1799,FIND(":",B1799,F1799+1)+1,2),Employee!$G$1:$H$8,2,0)</f>
        <v>Australia</v>
      </c>
    </row>
    <row r="1800" spans="1:23" x14ac:dyDescent="0.35">
      <c r="A1800" t="str">
        <f t="shared" si="364"/>
        <v>EMP-ENG-R4-2017</v>
      </c>
      <c r="B1800" t="s">
        <v>1864</v>
      </c>
      <c r="C1800" t="str">
        <f t="shared" si="367"/>
        <v>N19066</v>
      </c>
      <c r="D1800" t="str">
        <f>VLOOKUP(C1800,Employee!$A$1:$B$1803,2,0)</f>
        <v>Erick Ballard</v>
      </c>
      <c r="E1800" t="str">
        <f>VLOOKUP(MID(B1800,FIND(":",B1800,FIND(":",B1800)+1)+1,1),Employee!$C$1:$D$1803,2)</f>
        <v>Male</v>
      </c>
      <c r="F1800">
        <f t="shared" si="365"/>
        <v>42</v>
      </c>
      <c r="G1800">
        <f t="shared" si="366"/>
        <v>40</v>
      </c>
      <c r="H1800" t="str">
        <f t="shared" si="368"/>
        <v>R4</v>
      </c>
      <c r="I1800" t="str">
        <f>VLOOKUP(V1800,Guide!$B$12:$C$18,2,0)</f>
        <v>ENG</v>
      </c>
      <c r="J1800" s="12" t="str">
        <f t="shared" si="369"/>
        <v>C5</v>
      </c>
      <c r="K1800" s="12">
        <v>33845</v>
      </c>
      <c r="L1800" s="12" t="str">
        <f t="shared" si="370"/>
        <v>Millennial</v>
      </c>
      <c r="M1800">
        <f t="shared" ca="1" si="371"/>
        <v>32</v>
      </c>
      <c r="N1800" s="12">
        <v>43003</v>
      </c>
      <c r="O1800" s="14">
        <f t="shared" ca="1" si="372"/>
        <v>7</v>
      </c>
      <c r="P1800" s="13">
        <v>133224</v>
      </c>
      <c r="Q1800" s="13" t="str">
        <f t="shared" ca="1" si="373"/>
        <v>5 - 10 Year</v>
      </c>
      <c r="R1800" s="3" t="str">
        <f t="shared" ca="1" si="376"/>
        <v>10%</v>
      </c>
      <c r="S1800" s="13">
        <f t="shared" ca="1" si="374"/>
        <v>13322.400000000001</v>
      </c>
      <c r="T1800" s="13">
        <f t="shared" ca="1" si="375"/>
        <v>119901.6</v>
      </c>
      <c r="U1800" t="str">
        <f>VLOOKUP(MID(B1800,G1800,F1800-G1800),Department!$A$1:$C$20,2,0)</f>
        <v>FrontEnd Developer</v>
      </c>
      <c r="V1800" t="str">
        <f>VLOOKUP(U1800,Department!$B$1:$C$20,2,0)</f>
        <v>Engineering and Data</v>
      </c>
      <c r="W1800" t="str">
        <f>VLOOKUP(MID(B1800,FIND(":",B1800,F1800+1)+1,2),Employee!$G$1:$H$8,2,0)</f>
        <v>Germany</v>
      </c>
    </row>
    <row r="1801" spans="1:23" x14ac:dyDescent="0.35">
      <c r="A1801" t="str">
        <f t="shared" si="364"/>
        <v>EMP-SM-R15-2019</v>
      </c>
      <c r="B1801" t="s">
        <v>1865</v>
      </c>
      <c r="C1801" t="str">
        <f t="shared" si="367"/>
        <v>N21644</v>
      </c>
      <c r="D1801" t="str">
        <f>VLOOKUP(C1801,Employee!$A$1:$B$1803,2,0)</f>
        <v>Lawerence Downs</v>
      </c>
      <c r="E1801" t="str">
        <f>VLOOKUP(MID(B1801,FIND(":",B1801,FIND(":",B1801)+1)+1,1),Employee!$C$1:$D$1803,2)</f>
        <v>Male</v>
      </c>
      <c r="F1801">
        <f t="shared" si="365"/>
        <v>43</v>
      </c>
      <c r="G1801">
        <f t="shared" si="366"/>
        <v>40</v>
      </c>
      <c r="H1801" t="str">
        <f t="shared" si="368"/>
        <v>R15</v>
      </c>
      <c r="I1801" t="str">
        <f>VLOOKUP(V1801,Guide!$B$12:$C$18,2,0)</f>
        <v>SM</v>
      </c>
      <c r="J1801" s="12" t="str">
        <f t="shared" si="369"/>
        <v>C4</v>
      </c>
      <c r="K1801" s="12">
        <v>33424</v>
      </c>
      <c r="L1801" s="12" t="str">
        <f t="shared" si="370"/>
        <v>Millennial</v>
      </c>
      <c r="M1801">
        <f t="shared" ca="1" si="371"/>
        <v>33</v>
      </c>
      <c r="N1801" s="12">
        <v>43556</v>
      </c>
      <c r="O1801" s="14">
        <f t="shared" ca="1" si="372"/>
        <v>5</v>
      </c>
      <c r="P1801" s="13">
        <v>72547</v>
      </c>
      <c r="Q1801" s="13" t="str">
        <f t="shared" ca="1" si="373"/>
        <v>5 - 10 Year</v>
      </c>
      <c r="R1801" s="3" t="str">
        <f t="shared" ca="1" si="376"/>
        <v>10%</v>
      </c>
      <c r="S1801" s="13">
        <f t="shared" ca="1" si="374"/>
        <v>7254.7000000000007</v>
      </c>
      <c r="T1801" s="13">
        <f t="shared" ca="1" si="375"/>
        <v>65292.3</v>
      </c>
      <c r="U1801" t="str">
        <f>VLOOKUP(MID(B1801,G1801,F1801-G1801),Department!$A$1:$C$20,2,0)</f>
        <v>Sales</v>
      </c>
      <c r="V1801" t="str">
        <f>VLOOKUP(U1801,Department!$B$1:$C$20,2,0)</f>
        <v>Sales and Marketing</v>
      </c>
      <c r="W1801" t="str">
        <f>VLOOKUP(MID(B1801,FIND(":",B1801,F1801+1)+1,2),Employee!$G$1:$H$8,2,0)</f>
        <v>Australia</v>
      </c>
    </row>
    <row r="1802" spans="1:23" x14ac:dyDescent="0.35">
      <c r="A1802" t="str">
        <f t="shared" si="364"/>
        <v>EMP-FN-R19-2017</v>
      </c>
      <c r="B1802" t="s">
        <v>1866</v>
      </c>
      <c r="C1802" t="str">
        <f t="shared" si="367"/>
        <v>N19673</v>
      </c>
      <c r="D1802" t="str">
        <f>VLOOKUP(C1802,Employee!$A$1:$B$1803,2,0)</f>
        <v>Abdul Watkins</v>
      </c>
      <c r="E1802" t="str">
        <f>VLOOKUP(MID(B1802,FIND(":",B1802,FIND(":",B1802)+1)+1,1),Employee!$C$1:$D$1803,2)</f>
        <v>Male</v>
      </c>
      <c r="F1802">
        <f t="shared" si="365"/>
        <v>43</v>
      </c>
      <c r="G1802">
        <f t="shared" si="366"/>
        <v>40</v>
      </c>
      <c r="H1802" t="str">
        <f t="shared" si="368"/>
        <v>R19</v>
      </c>
      <c r="I1802" t="str">
        <f>VLOOKUP(V1802,Guide!$B$12:$C$18,2,0)</f>
        <v>FN</v>
      </c>
      <c r="J1802" s="12" t="str">
        <f t="shared" si="369"/>
        <v>C3</v>
      </c>
      <c r="K1802" s="12">
        <v>26530</v>
      </c>
      <c r="L1802" s="12" t="str">
        <f t="shared" si="370"/>
        <v>Gen X</v>
      </c>
      <c r="M1802">
        <f t="shared" ca="1" si="371"/>
        <v>52</v>
      </c>
      <c r="N1802" s="12">
        <v>43095</v>
      </c>
      <c r="O1802" s="14">
        <f t="shared" ca="1" si="372"/>
        <v>7</v>
      </c>
      <c r="P1802" s="13">
        <v>227176</v>
      </c>
      <c r="Q1802" s="13" t="str">
        <f t="shared" ca="1" si="373"/>
        <v>5 - 10 Year</v>
      </c>
      <c r="R1802" s="3" t="str">
        <f t="shared" ca="1" si="376"/>
        <v>10%</v>
      </c>
      <c r="S1802" s="13">
        <f t="shared" ca="1" si="374"/>
        <v>22717.600000000002</v>
      </c>
      <c r="T1802" s="13">
        <f t="shared" ca="1" si="375"/>
        <v>204458.4</v>
      </c>
      <c r="U1802" t="str">
        <f>VLOOKUP(MID(B1802,G1802,F1802-G1802),Department!$A$1:$C$20,2,0)</f>
        <v>Accounting</v>
      </c>
      <c r="V1802" t="str">
        <f>VLOOKUP(U1802,Department!$B$1:$C$20,2,0)</f>
        <v>Finance</v>
      </c>
      <c r="W1802" t="str">
        <f>VLOOKUP(MID(B1802,FIND(":",B1802,F1802+1)+1,2),Employee!$G$1:$H$8,2,0)</f>
        <v>United Kingdom</v>
      </c>
    </row>
    <row r="1803" spans="1:23" x14ac:dyDescent="0.35">
      <c r="A1803" t="str">
        <f t="shared" si="364"/>
        <v>EMP-PM-R6-2018</v>
      </c>
      <c r="B1803" t="s">
        <v>1867</v>
      </c>
      <c r="C1803" t="str">
        <f t="shared" si="367"/>
        <v>N19790</v>
      </c>
      <c r="D1803" t="str">
        <f>VLOOKUP(C1803,Employee!$A$1:$B$1803,2,0)</f>
        <v>Chase Fernandez</v>
      </c>
      <c r="E1803" t="str">
        <f>VLOOKUP(MID(B1803,FIND(":",B1803,FIND(":",B1803)+1)+1,1),Employee!$C$1:$D$1803,2)</f>
        <v>Male</v>
      </c>
      <c r="F1803">
        <f t="shared" si="365"/>
        <v>42</v>
      </c>
      <c r="G1803">
        <f t="shared" si="366"/>
        <v>40</v>
      </c>
      <c r="H1803" t="str">
        <f t="shared" si="368"/>
        <v>R6</v>
      </c>
      <c r="I1803" t="str">
        <f>VLOOKUP(V1803,Guide!$B$12:$C$18,2,0)</f>
        <v>PM</v>
      </c>
      <c r="J1803" s="12" t="str">
        <f t="shared" si="369"/>
        <v>C4</v>
      </c>
      <c r="K1803" s="12">
        <v>34048</v>
      </c>
      <c r="L1803" s="12" t="str">
        <f t="shared" si="370"/>
        <v>Millennial</v>
      </c>
      <c r="M1803">
        <f t="shared" ca="1" si="371"/>
        <v>31</v>
      </c>
      <c r="N1803" s="12">
        <v>43122</v>
      </c>
      <c r="O1803" s="14">
        <f t="shared" ca="1" si="372"/>
        <v>7</v>
      </c>
      <c r="P1803" s="13">
        <v>114641</v>
      </c>
      <c r="Q1803" s="13" t="str">
        <f t="shared" ca="1" si="373"/>
        <v>5 - 10 Year</v>
      </c>
      <c r="R1803" s="3" t="str">
        <f t="shared" ca="1" si="376"/>
        <v>10%</v>
      </c>
      <c r="S1803" s="13">
        <f t="shared" ca="1" si="374"/>
        <v>11464.1</v>
      </c>
      <c r="T1803" s="13">
        <f t="shared" ca="1" si="375"/>
        <v>103176.9</v>
      </c>
      <c r="U1803" t="str">
        <f>VLOOKUP(MID(B1803,G1803,F1803-G1803),Department!$A$1:$C$20,2,0)</f>
        <v>UI/UX</v>
      </c>
      <c r="V1803" t="str">
        <f>VLOOKUP(U1803,Department!$B$1:$C$20,2,0)</f>
        <v>Product Management</v>
      </c>
      <c r="W1803" t="str">
        <f>VLOOKUP(MID(B1803,FIND(":",B1803,F1803+1)+1,2),Employee!$G$1:$H$8,2,0)</f>
        <v>Australia</v>
      </c>
    </row>
  </sheetData>
  <autoFilter ref="A1:W1803" xr:uid="{EDC6FB56-4BF6-4D70-A85A-3001D53E7A58}"/>
  <pageMargins left="0.7" right="0.7" top="0.75" bottom="0.75" header="0.3" footer="0.3"/>
  <headerFooter>
    <oddHeader>&amp;C&amp;"Calibri"&amp;12&amp;K000000 CONFIDENTIAL&amp;1#_x000D_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4A0DE-146B-44B7-9EDE-CEC1E3BDC315}">
  <dimension ref="A1:H1803"/>
  <sheetViews>
    <sheetView workbookViewId="0">
      <selection activeCell="H5" sqref="H5"/>
    </sheetView>
  </sheetViews>
  <sheetFormatPr defaultRowHeight="14.5" x14ac:dyDescent="0.35"/>
  <cols>
    <col min="2" max="2" width="20.453125" bestFit="1" customWidth="1"/>
    <col min="3" max="3" width="8.81640625" bestFit="1" customWidth="1"/>
    <col min="8" max="8" width="21.7265625" bestFit="1" customWidth="1"/>
  </cols>
  <sheetData>
    <row r="1" spans="1:8" x14ac:dyDescent="0.35">
      <c r="A1" s="2" t="s">
        <v>1868</v>
      </c>
      <c r="B1" s="2" t="s">
        <v>41</v>
      </c>
      <c r="C1" s="2" t="s">
        <v>1869</v>
      </c>
      <c r="D1" s="2" t="s">
        <v>1870</v>
      </c>
      <c r="G1" s="2" t="s">
        <v>1871</v>
      </c>
      <c r="H1" s="2" t="s">
        <v>1872</v>
      </c>
    </row>
    <row r="2" spans="1:8" x14ac:dyDescent="0.35">
      <c r="A2" s="2" t="s">
        <v>1873</v>
      </c>
      <c r="B2" s="2" t="s">
        <v>1874</v>
      </c>
      <c r="C2" s="2" t="s">
        <v>1875</v>
      </c>
      <c r="D2" s="2" t="s">
        <v>1876</v>
      </c>
      <c r="G2" s="2" t="s">
        <v>1877</v>
      </c>
      <c r="H2" s="2" t="s">
        <v>1878</v>
      </c>
    </row>
    <row r="3" spans="1:8" x14ac:dyDescent="0.35">
      <c r="A3" s="2" t="s">
        <v>1879</v>
      </c>
      <c r="B3" s="2" t="s">
        <v>1880</v>
      </c>
      <c r="C3" s="2" t="s">
        <v>1875</v>
      </c>
      <c r="D3" s="2" t="s">
        <v>1876</v>
      </c>
      <c r="G3" s="2" t="s">
        <v>1881</v>
      </c>
      <c r="H3" s="2" t="s">
        <v>1882</v>
      </c>
    </row>
    <row r="4" spans="1:8" x14ac:dyDescent="0.35">
      <c r="A4" s="2" t="s">
        <v>1883</v>
      </c>
      <c r="B4" s="2" t="s">
        <v>1884</v>
      </c>
      <c r="C4" s="2" t="s">
        <v>1875</v>
      </c>
      <c r="D4" s="2" t="s">
        <v>1876</v>
      </c>
      <c r="G4" s="2" t="s">
        <v>1885</v>
      </c>
      <c r="H4" s="2" t="s">
        <v>5550</v>
      </c>
    </row>
    <row r="5" spans="1:8" x14ac:dyDescent="0.35">
      <c r="A5" s="2" t="s">
        <v>1886</v>
      </c>
      <c r="B5" s="2" t="s">
        <v>1887</v>
      </c>
      <c r="C5" s="2" t="s">
        <v>1875</v>
      </c>
      <c r="D5" s="2" t="s">
        <v>1876</v>
      </c>
      <c r="G5" s="2" t="s">
        <v>1888</v>
      </c>
      <c r="H5" s="2" t="s">
        <v>1889</v>
      </c>
    </row>
    <row r="6" spans="1:8" x14ac:dyDescent="0.35">
      <c r="A6" s="2" t="s">
        <v>1890</v>
      </c>
      <c r="B6" s="2" t="s">
        <v>1891</v>
      </c>
      <c r="C6" s="2" t="s">
        <v>1892</v>
      </c>
      <c r="D6" s="2" t="s">
        <v>1893</v>
      </c>
      <c r="G6" s="2" t="s">
        <v>1894</v>
      </c>
      <c r="H6" s="2" t="s">
        <v>1895</v>
      </c>
    </row>
    <row r="7" spans="1:8" x14ac:dyDescent="0.35">
      <c r="A7" s="2" t="s">
        <v>1896</v>
      </c>
      <c r="B7" s="2" t="s">
        <v>1897</v>
      </c>
      <c r="C7" s="2" t="s">
        <v>1892</v>
      </c>
      <c r="D7" s="2" t="s">
        <v>1893</v>
      </c>
      <c r="G7" s="2" t="s">
        <v>1898</v>
      </c>
      <c r="H7" s="2" t="s">
        <v>1899</v>
      </c>
    </row>
    <row r="8" spans="1:8" x14ac:dyDescent="0.35">
      <c r="A8" s="2" t="s">
        <v>1900</v>
      </c>
      <c r="B8" s="2" t="s">
        <v>1901</v>
      </c>
      <c r="C8" s="2" t="s">
        <v>1892</v>
      </c>
      <c r="D8" s="2" t="s">
        <v>1893</v>
      </c>
      <c r="G8" s="2" t="s">
        <v>1902</v>
      </c>
      <c r="H8" s="2" t="s">
        <v>1903</v>
      </c>
    </row>
    <row r="9" spans="1:8" x14ac:dyDescent="0.35">
      <c r="A9" s="2" t="s">
        <v>1904</v>
      </c>
      <c r="B9" s="2" t="s">
        <v>1905</v>
      </c>
      <c r="C9" s="2" t="s">
        <v>1892</v>
      </c>
      <c r="D9" s="2" t="s">
        <v>1893</v>
      </c>
    </row>
    <row r="10" spans="1:8" x14ac:dyDescent="0.35">
      <c r="A10" s="2" t="s">
        <v>1906</v>
      </c>
      <c r="B10" s="2" t="s">
        <v>1907</v>
      </c>
      <c r="C10" s="2" t="s">
        <v>1892</v>
      </c>
      <c r="D10" s="2" t="s">
        <v>1893</v>
      </c>
    </row>
    <row r="11" spans="1:8" x14ac:dyDescent="0.35">
      <c r="A11" s="2" t="s">
        <v>1908</v>
      </c>
      <c r="B11" s="2" t="s">
        <v>1909</v>
      </c>
      <c r="C11" s="2" t="s">
        <v>1892</v>
      </c>
      <c r="D11" s="2" t="s">
        <v>1893</v>
      </c>
    </row>
    <row r="12" spans="1:8" x14ac:dyDescent="0.35">
      <c r="A12" s="2" t="s">
        <v>1910</v>
      </c>
      <c r="B12" s="2" t="s">
        <v>1911</v>
      </c>
      <c r="C12" s="2" t="s">
        <v>1892</v>
      </c>
      <c r="D12" s="2" t="s">
        <v>1893</v>
      </c>
    </row>
    <row r="13" spans="1:8" x14ac:dyDescent="0.35">
      <c r="A13" s="2" t="s">
        <v>1912</v>
      </c>
      <c r="B13" s="2" t="s">
        <v>1913</v>
      </c>
      <c r="C13" s="2" t="s">
        <v>1892</v>
      </c>
      <c r="D13" s="2" t="s">
        <v>1893</v>
      </c>
    </row>
    <row r="14" spans="1:8" x14ac:dyDescent="0.35">
      <c r="A14" s="2" t="s">
        <v>1914</v>
      </c>
      <c r="B14" s="2" t="s">
        <v>1915</v>
      </c>
      <c r="C14" s="2" t="s">
        <v>1892</v>
      </c>
      <c r="D14" s="2" t="s">
        <v>1893</v>
      </c>
    </row>
    <row r="15" spans="1:8" x14ac:dyDescent="0.35">
      <c r="A15" s="2" t="s">
        <v>1916</v>
      </c>
      <c r="B15" s="2" t="s">
        <v>1917</v>
      </c>
      <c r="C15" s="2" t="s">
        <v>1875</v>
      </c>
      <c r="D15" s="2" t="s">
        <v>1876</v>
      </c>
    </row>
    <row r="16" spans="1:8" x14ac:dyDescent="0.35">
      <c r="A16" s="2" t="s">
        <v>1918</v>
      </c>
      <c r="B16" s="2" t="s">
        <v>1919</v>
      </c>
      <c r="C16" s="2" t="s">
        <v>1892</v>
      </c>
      <c r="D16" s="2" t="s">
        <v>1893</v>
      </c>
    </row>
    <row r="17" spans="1:4" x14ac:dyDescent="0.35">
      <c r="A17" s="2" t="s">
        <v>1920</v>
      </c>
      <c r="B17" s="2" t="s">
        <v>1921</v>
      </c>
      <c r="C17" s="2" t="s">
        <v>1892</v>
      </c>
      <c r="D17" s="2" t="s">
        <v>1893</v>
      </c>
    </row>
    <row r="18" spans="1:4" x14ac:dyDescent="0.35">
      <c r="A18" s="2" t="s">
        <v>1922</v>
      </c>
      <c r="B18" s="2" t="s">
        <v>1923</v>
      </c>
      <c r="C18" s="2" t="s">
        <v>1892</v>
      </c>
      <c r="D18" s="2" t="s">
        <v>1893</v>
      </c>
    </row>
    <row r="19" spans="1:4" x14ac:dyDescent="0.35">
      <c r="A19" s="2" t="s">
        <v>1924</v>
      </c>
      <c r="B19" s="2" t="s">
        <v>1925</v>
      </c>
      <c r="C19" s="2" t="s">
        <v>1892</v>
      </c>
      <c r="D19" s="2" t="s">
        <v>1893</v>
      </c>
    </row>
    <row r="20" spans="1:4" x14ac:dyDescent="0.35">
      <c r="A20" s="2" t="s">
        <v>1926</v>
      </c>
      <c r="B20" s="2" t="s">
        <v>1927</v>
      </c>
      <c r="C20" s="2" t="s">
        <v>1892</v>
      </c>
      <c r="D20" s="2" t="s">
        <v>1893</v>
      </c>
    </row>
    <row r="21" spans="1:4" x14ac:dyDescent="0.35">
      <c r="A21" s="2" t="s">
        <v>1928</v>
      </c>
      <c r="B21" s="2" t="s">
        <v>1929</v>
      </c>
      <c r="C21" s="2" t="s">
        <v>1892</v>
      </c>
      <c r="D21" s="2" t="s">
        <v>1893</v>
      </c>
    </row>
    <row r="22" spans="1:4" x14ac:dyDescent="0.35">
      <c r="A22" s="2" t="s">
        <v>1930</v>
      </c>
      <c r="B22" s="2" t="s">
        <v>1931</v>
      </c>
      <c r="C22" s="2" t="s">
        <v>1892</v>
      </c>
      <c r="D22" s="2" t="s">
        <v>1893</v>
      </c>
    </row>
    <row r="23" spans="1:4" x14ac:dyDescent="0.35">
      <c r="A23" s="2" t="s">
        <v>1932</v>
      </c>
      <c r="B23" s="2" t="s">
        <v>1933</v>
      </c>
      <c r="C23" s="2" t="s">
        <v>1892</v>
      </c>
      <c r="D23" s="2" t="s">
        <v>1893</v>
      </c>
    </row>
    <row r="24" spans="1:4" x14ac:dyDescent="0.35">
      <c r="A24" s="2" t="s">
        <v>1934</v>
      </c>
      <c r="B24" s="2" t="s">
        <v>1935</v>
      </c>
      <c r="C24" s="2" t="s">
        <v>1892</v>
      </c>
      <c r="D24" s="2" t="s">
        <v>1893</v>
      </c>
    </row>
    <row r="25" spans="1:4" x14ac:dyDescent="0.35">
      <c r="A25" s="2" t="s">
        <v>1936</v>
      </c>
      <c r="B25" s="2" t="s">
        <v>1937</v>
      </c>
      <c r="C25" s="2" t="s">
        <v>1892</v>
      </c>
      <c r="D25" s="2" t="s">
        <v>1893</v>
      </c>
    </row>
    <row r="26" spans="1:4" x14ac:dyDescent="0.35">
      <c r="A26" s="2" t="s">
        <v>1938</v>
      </c>
      <c r="B26" s="2" t="s">
        <v>1939</v>
      </c>
      <c r="C26" s="2" t="s">
        <v>1892</v>
      </c>
      <c r="D26" s="2" t="s">
        <v>1893</v>
      </c>
    </row>
    <row r="27" spans="1:4" x14ac:dyDescent="0.35">
      <c r="A27" s="2" t="s">
        <v>1940</v>
      </c>
      <c r="B27" s="2" t="s">
        <v>1941</v>
      </c>
      <c r="C27" s="2" t="s">
        <v>1892</v>
      </c>
      <c r="D27" s="2" t="s">
        <v>1893</v>
      </c>
    </row>
    <row r="28" spans="1:4" x14ac:dyDescent="0.35">
      <c r="A28" s="2" t="s">
        <v>1942</v>
      </c>
      <c r="B28" s="2" t="s">
        <v>1943</v>
      </c>
      <c r="C28" s="2" t="s">
        <v>1892</v>
      </c>
      <c r="D28" s="2" t="s">
        <v>1893</v>
      </c>
    </row>
    <row r="29" spans="1:4" x14ac:dyDescent="0.35">
      <c r="A29" s="2" t="s">
        <v>1944</v>
      </c>
      <c r="B29" s="2" t="s">
        <v>1945</v>
      </c>
      <c r="C29" s="2" t="s">
        <v>1875</v>
      </c>
      <c r="D29" s="2" t="s">
        <v>1876</v>
      </c>
    </row>
    <row r="30" spans="1:4" x14ac:dyDescent="0.35">
      <c r="A30" s="2" t="s">
        <v>1946</v>
      </c>
      <c r="B30" s="2" t="s">
        <v>1947</v>
      </c>
      <c r="C30" s="2" t="s">
        <v>1892</v>
      </c>
      <c r="D30" s="2" t="s">
        <v>1893</v>
      </c>
    </row>
    <row r="31" spans="1:4" x14ac:dyDescent="0.35">
      <c r="A31" s="2" t="s">
        <v>1948</v>
      </c>
      <c r="B31" s="2" t="s">
        <v>1949</v>
      </c>
      <c r="C31" s="2" t="s">
        <v>1892</v>
      </c>
      <c r="D31" s="2" t="s">
        <v>1893</v>
      </c>
    </row>
    <row r="32" spans="1:4" x14ac:dyDescent="0.35">
      <c r="A32" s="2" t="s">
        <v>1950</v>
      </c>
      <c r="B32" s="2" t="s">
        <v>1951</v>
      </c>
      <c r="C32" s="2" t="s">
        <v>1892</v>
      </c>
      <c r="D32" s="2" t="s">
        <v>1893</v>
      </c>
    </row>
    <row r="33" spans="1:4" x14ac:dyDescent="0.35">
      <c r="A33" s="2" t="s">
        <v>1952</v>
      </c>
      <c r="B33" s="2" t="s">
        <v>1953</v>
      </c>
      <c r="C33" s="2" t="s">
        <v>1875</v>
      </c>
      <c r="D33" s="2" t="s">
        <v>1876</v>
      </c>
    </row>
    <row r="34" spans="1:4" x14ac:dyDescent="0.35">
      <c r="A34" s="2" t="s">
        <v>1954</v>
      </c>
      <c r="B34" s="2" t="s">
        <v>1955</v>
      </c>
      <c r="C34" s="2" t="s">
        <v>1892</v>
      </c>
      <c r="D34" s="2" t="s">
        <v>1893</v>
      </c>
    </row>
    <row r="35" spans="1:4" x14ac:dyDescent="0.35">
      <c r="A35" s="2" t="s">
        <v>1956</v>
      </c>
      <c r="B35" s="2" t="s">
        <v>1957</v>
      </c>
      <c r="C35" s="2" t="s">
        <v>1892</v>
      </c>
      <c r="D35" s="2" t="s">
        <v>1893</v>
      </c>
    </row>
    <row r="36" spans="1:4" x14ac:dyDescent="0.35">
      <c r="A36" s="2" t="s">
        <v>1958</v>
      </c>
      <c r="B36" s="2" t="s">
        <v>1959</v>
      </c>
      <c r="C36" s="2" t="s">
        <v>1892</v>
      </c>
      <c r="D36" s="2" t="s">
        <v>1893</v>
      </c>
    </row>
    <row r="37" spans="1:4" x14ac:dyDescent="0.35">
      <c r="A37" s="2" t="s">
        <v>1960</v>
      </c>
      <c r="B37" s="2" t="s">
        <v>1961</v>
      </c>
      <c r="C37" s="2" t="s">
        <v>1892</v>
      </c>
      <c r="D37" s="2" t="s">
        <v>1893</v>
      </c>
    </row>
    <row r="38" spans="1:4" x14ac:dyDescent="0.35">
      <c r="A38" s="2" t="s">
        <v>1962</v>
      </c>
      <c r="B38" s="2" t="s">
        <v>1963</v>
      </c>
      <c r="C38" s="2" t="s">
        <v>1892</v>
      </c>
      <c r="D38" s="2" t="s">
        <v>1893</v>
      </c>
    </row>
    <row r="39" spans="1:4" x14ac:dyDescent="0.35">
      <c r="A39" s="2" t="s">
        <v>1964</v>
      </c>
      <c r="B39" s="2" t="s">
        <v>1965</v>
      </c>
      <c r="C39" s="2" t="s">
        <v>1892</v>
      </c>
      <c r="D39" s="2" t="s">
        <v>1893</v>
      </c>
    </row>
    <row r="40" spans="1:4" x14ac:dyDescent="0.35">
      <c r="A40" s="2" t="s">
        <v>1966</v>
      </c>
      <c r="B40" s="2" t="s">
        <v>1967</v>
      </c>
      <c r="C40" s="2" t="s">
        <v>1892</v>
      </c>
      <c r="D40" s="2" t="s">
        <v>1893</v>
      </c>
    </row>
    <row r="41" spans="1:4" x14ac:dyDescent="0.35">
      <c r="A41" s="2" t="s">
        <v>1968</v>
      </c>
      <c r="B41" s="2" t="s">
        <v>1969</v>
      </c>
      <c r="C41" s="2" t="s">
        <v>1892</v>
      </c>
      <c r="D41" s="2" t="s">
        <v>1893</v>
      </c>
    </row>
    <row r="42" spans="1:4" x14ac:dyDescent="0.35">
      <c r="A42" s="2" t="s">
        <v>1970</v>
      </c>
      <c r="B42" s="2" t="s">
        <v>1971</v>
      </c>
      <c r="C42" s="2" t="s">
        <v>1875</v>
      </c>
      <c r="D42" s="2" t="s">
        <v>1876</v>
      </c>
    </row>
    <row r="43" spans="1:4" x14ac:dyDescent="0.35">
      <c r="A43" s="2" t="s">
        <v>1972</v>
      </c>
      <c r="B43" s="2" t="s">
        <v>1973</v>
      </c>
      <c r="C43" s="2" t="s">
        <v>1892</v>
      </c>
      <c r="D43" s="2" t="s">
        <v>1893</v>
      </c>
    </row>
    <row r="44" spans="1:4" x14ac:dyDescent="0.35">
      <c r="A44" s="2" t="s">
        <v>1974</v>
      </c>
      <c r="B44" s="2" t="s">
        <v>1975</v>
      </c>
      <c r="C44" s="2" t="s">
        <v>1892</v>
      </c>
      <c r="D44" s="2" t="s">
        <v>1893</v>
      </c>
    </row>
    <row r="45" spans="1:4" x14ac:dyDescent="0.35">
      <c r="A45" s="2" t="s">
        <v>1976</v>
      </c>
      <c r="B45" s="2" t="s">
        <v>1977</v>
      </c>
      <c r="C45" s="2" t="s">
        <v>1892</v>
      </c>
      <c r="D45" s="2" t="s">
        <v>1893</v>
      </c>
    </row>
    <row r="46" spans="1:4" x14ac:dyDescent="0.35">
      <c r="A46" s="2" t="s">
        <v>1978</v>
      </c>
      <c r="B46" s="2" t="s">
        <v>1979</v>
      </c>
      <c r="C46" s="2" t="s">
        <v>1892</v>
      </c>
      <c r="D46" s="2" t="s">
        <v>1893</v>
      </c>
    </row>
    <row r="47" spans="1:4" x14ac:dyDescent="0.35">
      <c r="A47" s="2" t="s">
        <v>1980</v>
      </c>
      <c r="B47" s="2" t="s">
        <v>1981</v>
      </c>
      <c r="C47" s="2" t="s">
        <v>1875</v>
      </c>
      <c r="D47" s="2" t="s">
        <v>1876</v>
      </c>
    </row>
    <row r="48" spans="1:4" x14ac:dyDescent="0.35">
      <c r="A48" s="2" t="s">
        <v>1982</v>
      </c>
      <c r="B48" s="2" t="s">
        <v>1983</v>
      </c>
      <c r="C48" s="2" t="s">
        <v>1875</v>
      </c>
      <c r="D48" s="2" t="s">
        <v>1876</v>
      </c>
    </row>
    <row r="49" spans="1:4" x14ac:dyDescent="0.35">
      <c r="A49" s="2" t="s">
        <v>1984</v>
      </c>
      <c r="B49" s="2" t="s">
        <v>1985</v>
      </c>
      <c r="C49" s="2" t="s">
        <v>1892</v>
      </c>
      <c r="D49" s="2" t="s">
        <v>1893</v>
      </c>
    </row>
    <row r="50" spans="1:4" x14ac:dyDescent="0.35">
      <c r="A50" s="2" t="s">
        <v>1986</v>
      </c>
      <c r="B50" s="2" t="s">
        <v>1987</v>
      </c>
      <c r="C50" s="2" t="s">
        <v>1892</v>
      </c>
      <c r="D50" s="2" t="s">
        <v>1893</v>
      </c>
    </row>
    <row r="51" spans="1:4" x14ac:dyDescent="0.35">
      <c r="A51" s="2" t="s">
        <v>1988</v>
      </c>
      <c r="B51" s="2" t="s">
        <v>1989</v>
      </c>
      <c r="C51" s="2" t="s">
        <v>1892</v>
      </c>
      <c r="D51" s="2" t="s">
        <v>1893</v>
      </c>
    </row>
    <row r="52" spans="1:4" x14ac:dyDescent="0.35">
      <c r="A52" s="2" t="s">
        <v>1990</v>
      </c>
      <c r="B52" s="2" t="s">
        <v>1991</v>
      </c>
      <c r="C52" s="2" t="s">
        <v>1892</v>
      </c>
      <c r="D52" s="2" t="s">
        <v>1893</v>
      </c>
    </row>
    <row r="53" spans="1:4" x14ac:dyDescent="0.35">
      <c r="A53" s="2" t="s">
        <v>1992</v>
      </c>
      <c r="B53" s="2" t="s">
        <v>1993</v>
      </c>
      <c r="C53" s="2" t="s">
        <v>1875</v>
      </c>
      <c r="D53" s="2" t="s">
        <v>1876</v>
      </c>
    </row>
    <row r="54" spans="1:4" x14ac:dyDescent="0.35">
      <c r="A54" s="2" t="s">
        <v>1994</v>
      </c>
      <c r="B54" s="2" t="s">
        <v>1995</v>
      </c>
      <c r="C54" s="2" t="s">
        <v>1892</v>
      </c>
      <c r="D54" s="2" t="s">
        <v>1893</v>
      </c>
    </row>
    <row r="55" spans="1:4" x14ac:dyDescent="0.35">
      <c r="A55" s="2" t="s">
        <v>1996</v>
      </c>
      <c r="B55" s="2" t="s">
        <v>1997</v>
      </c>
      <c r="C55" s="2" t="s">
        <v>1892</v>
      </c>
      <c r="D55" s="2" t="s">
        <v>1893</v>
      </c>
    </row>
    <row r="56" spans="1:4" x14ac:dyDescent="0.35">
      <c r="A56" s="2" t="s">
        <v>1998</v>
      </c>
      <c r="B56" s="2" t="s">
        <v>1999</v>
      </c>
      <c r="C56" s="2" t="s">
        <v>1875</v>
      </c>
      <c r="D56" s="2" t="s">
        <v>1876</v>
      </c>
    </row>
    <row r="57" spans="1:4" x14ac:dyDescent="0.35">
      <c r="A57" s="2" t="s">
        <v>2000</v>
      </c>
      <c r="B57" s="2" t="s">
        <v>2001</v>
      </c>
      <c r="C57" s="2" t="s">
        <v>1875</v>
      </c>
      <c r="D57" s="2" t="s">
        <v>1876</v>
      </c>
    </row>
    <row r="58" spans="1:4" x14ac:dyDescent="0.35">
      <c r="A58" s="2" t="s">
        <v>2002</v>
      </c>
      <c r="B58" s="2" t="s">
        <v>2003</v>
      </c>
      <c r="C58" s="2" t="s">
        <v>1892</v>
      </c>
      <c r="D58" s="2" t="s">
        <v>1893</v>
      </c>
    </row>
    <row r="59" spans="1:4" x14ac:dyDescent="0.35">
      <c r="A59" s="2" t="s">
        <v>2004</v>
      </c>
      <c r="B59" s="2" t="s">
        <v>2005</v>
      </c>
      <c r="C59" s="2" t="s">
        <v>1892</v>
      </c>
      <c r="D59" s="2" t="s">
        <v>1893</v>
      </c>
    </row>
    <row r="60" spans="1:4" x14ac:dyDescent="0.35">
      <c r="A60" s="2" t="s">
        <v>2006</v>
      </c>
      <c r="B60" s="2" t="s">
        <v>2007</v>
      </c>
      <c r="C60" s="2" t="s">
        <v>1892</v>
      </c>
      <c r="D60" s="2" t="s">
        <v>1893</v>
      </c>
    </row>
    <row r="61" spans="1:4" x14ac:dyDescent="0.35">
      <c r="A61" s="2" t="s">
        <v>2008</v>
      </c>
      <c r="B61" s="2" t="s">
        <v>2009</v>
      </c>
      <c r="C61" s="2" t="s">
        <v>1892</v>
      </c>
      <c r="D61" s="2" t="s">
        <v>1893</v>
      </c>
    </row>
    <row r="62" spans="1:4" x14ac:dyDescent="0.35">
      <c r="A62" s="2" t="s">
        <v>2010</v>
      </c>
      <c r="B62" s="2" t="s">
        <v>2011</v>
      </c>
      <c r="C62" s="2" t="s">
        <v>1875</v>
      </c>
      <c r="D62" s="2" t="s">
        <v>1876</v>
      </c>
    </row>
    <row r="63" spans="1:4" x14ac:dyDescent="0.35">
      <c r="A63" s="2" t="s">
        <v>2012</v>
      </c>
      <c r="B63" s="2" t="s">
        <v>2013</v>
      </c>
      <c r="C63" s="2" t="s">
        <v>1892</v>
      </c>
      <c r="D63" s="2" t="s">
        <v>1893</v>
      </c>
    </row>
    <row r="64" spans="1:4" x14ac:dyDescent="0.35">
      <c r="A64" s="2" t="s">
        <v>2014</v>
      </c>
      <c r="B64" s="2" t="s">
        <v>2015</v>
      </c>
      <c r="C64" s="2" t="s">
        <v>1892</v>
      </c>
      <c r="D64" s="2" t="s">
        <v>1893</v>
      </c>
    </row>
    <row r="65" spans="1:4" x14ac:dyDescent="0.35">
      <c r="A65" s="2" t="s">
        <v>2016</v>
      </c>
      <c r="B65" s="2" t="s">
        <v>2017</v>
      </c>
      <c r="C65" s="2" t="s">
        <v>1892</v>
      </c>
      <c r="D65" s="2" t="s">
        <v>1893</v>
      </c>
    </row>
    <row r="66" spans="1:4" x14ac:dyDescent="0.35">
      <c r="A66" s="2" t="s">
        <v>2018</v>
      </c>
      <c r="B66" s="2" t="s">
        <v>2019</v>
      </c>
      <c r="C66" s="2" t="s">
        <v>1892</v>
      </c>
      <c r="D66" s="2" t="s">
        <v>1893</v>
      </c>
    </row>
    <row r="67" spans="1:4" x14ac:dyDescent="0.35">
      <c r="A67" s="2" t="s">
        <v>2020</v>
      </c>
      <c r="B67" s="2" t="s">
        <v>2021</v>
      </c>
      <c r="C67" s="2" t="s">
        <v>1892</v>
      </c>
      <c r="D67" s="2" t="s">
        <v>1893</v>
      </c>
    </row>
    <row r="68" spans="1:4" x14ac:dyDescent="0.35">
      <c r="A68" s="2" t="s">
        <v>2022</v>
      </c>
      <c r="B68" s="2" t="s">
        <v>2023</v>
      </c>
      <c r="C68" s="2" t="s">
        <v>1892</v>
      </c>
      <c r="D68" s="2" t="s">
        <v>1893</v>
      </c>
    </row>
    <row r="69" spans="1:4" x14ac:dyDescent="0.35">
      <c r="A69" s="2" t="s">
        <v>2024</v>
      </c>
      <c r="B69" s="2" t="s">
        <v>2025</v>
      </c>
      <c r="C69" s="2" t="s">
        <v>1892</v>
      </c>
      <c r="D69" s="2" t="s">
        <v>1893</v>
      </c>
    </row>
    <row r="70" spans="1:4" x14ac:dyDescent="0.35">
      <c r="A70" s="2" t="s">
        <v>2026</v>
      </c>
      <c r="B70" s="2" t="s">
        <v>2027</v>
      </c>
      <c r="C70" s="2" t="s">
        <v>1892</v>
      </c>
      <c r="D70" s="2" t="s">
        <v>1893</v>
      </c>
    </row>
    <row r="71" spans="1:4" x14ac:dyDescent="0.35">
      <c r="A71" s="2" t="s">
        <v>2028</v>
      </c>
      <c r="B71" s="2" t="s">
        <v>2029</v>
      </c>
      <c r="C71" s="2" t="s">
        <v>1892</v>
      </c>
      <c r="D71" s="2" t="s">
        <v>1893</v>
      </c>
    </row>
    <row r="72" spans="1:4" x14ac:dyDescent="0.35">
      <c r="A72" s="2" t="s">
        <v>2030</v>
      </c>
      <c r="B72" s="2" t="s">
        <v>2031</v>
      </c>
      <c r="C72" s="2" t="s">
        <v>1892</v>
      </c>
      <c r="D72" s="2" t="s">
        <v>1893</v>
      </c>
    </row>
    <row r="73" spans="1:4" x14ac:dyDescent="0.35">
      <c r="A73" s="2" t="s">
        <v>2032</v>
      </c>
      <c r="B73" s="2" t="s">
        <v>2033</v>
      </c>
      <c r="C73" s="2" t="s">
        <v>1892</v>
      </c>
      <c r="D73" s="2" t="s">
        <v>1893</v>
      </c>
    </row>
    <row r="74" spans="1:4" x14ac:dyDescent="0.35">
      <c r="A74" s="2" t="s">
        <v>2034</v>
      </c>
      <c r="B74" s="2" t="s">
        <v>2035</v>
      </c>
      <c r="C74" s="2" t="s">
        <v>1892</v>
      </c>
      <c r="D74" s="2" t="s">
        <v>1893</v>
      </c>
    </row>
    <row r="75" spans="1:4" x14ac:dyDescent="0.35">
      <c r="A75" s="2" t="s">
        <v>2036</v>
      </c>
      <c r="B75" s="2" t="s">
        <v>2037</v>
      </c>
      <c r="C75" s="2" t="s">
        <v>1892</v>
      </c>
      <c r="D75" s="2" t="s">
        <v>1893</v>
      </c>
    </row>
    <row r="76" spans="1:4" x14ac:dyDescent="0.35">
      <c r="A76" s="2" t="s">
        <v>2038</v>
      </c>
      <c r="B76" s="2" t="s">
        <v>2039</v>
      </c>
      <c r="C76" s="2" t="s">
        <v>1892</v>
      </c>
      <c r="D76" s="2" t="s">
        <v>1893</v>
      </c>
    </row>
    <row r="77" spans="1:4" x14ac:dyDescent="0.35">
      <c r="A77" s="2" t="s">
        <v>2040</v>
      </c>
      <c r="B77" s="2" t="s">
        <v>2041</v>
      </c>
      <c r="C77" s="2" t="s">
        <v>1892</v>
      </c>
      <c r="D77" s="2" t="s">
        <v>1893</v>
      </c>
    </row>
    <row r="78" spans="1:4" x14ac:dyDescent="0.35">
      <c r="A78" s="2" t="s">
        <v>2042</v>
      </c>
      <c r="B78" s="2" t="s">
        <v>2043</v>
      </c>
      <c r="C78" s="2" t="s">
        <v>1892</v>
      </c>
      <c r="D78" s="2" t="s">
        <v>1893</v>
      </c>
    </row>
    <row r="79" spans="1:4" x14ac:dyDescent="0.35">
      <c r="A79" s="2" t="s">
        <v>2044</v>
      </c>
      <c r="B79" s="2" t="s">
        <v>2045</v>
      </c>
      <c r="C79" s="2" t="s">
        <v>1892</v>
      </c>
      <c r="D79" s="2" t="s">
        <v>1893</v>
      </c>
    </row>
    <row r="80" spans="1:4" x14ac:dyDescent="0.35">
      <c r="A80" s="2" t="s">
        <v>2046</v>
      </c>
      <c r="B80" s="2" t="s">
        <v>2047</v>
      </c>
      <c r="C80" s="2" t="s">
        <v>1892</v>
      </c>
      <c r="D80" s="2" t="s">
        <v>1893</v>
      </c>
    </row>
    <row r="81" spans="1:4" x14ac:dyDescent="0.35">
      <c r="A81" s="2" t="s">
        <v>2048</v>
      </c>
      <c r="B81" s="2" t="s">
        <v>2049</v>
      </c>
      <c r="C81" s="2" t="s">
        <v>1892</v>
      </c>
      <c r="D81" s="2" t="s">
        <v>1893</v>
      </c>
    </row>
    <row r="82" spans="1:4" x14ac:dyDescent="0.35">
      <c r="A82" s="2" t="s">
        <v>2050</v>
      </c>
      <c r="B82" s="2" t="s">
        <v>2051</v>
      </c>
      <c r="C82" s="2" t="s">
        <v>1892</v>
      </c>
      <c r="D82" s="2" t="s">
        <v>1893</v>
      </c>
    </row>
    <row r="83" spans="1:4" x14ac:dyDescent="0.35">
      <c r="A83" s="2" t="s">
        <v>2052</v>
      </c>
      <c r="B83" s="2" t="s">
        <v>2053</v>
      </c>
      <c r="C83" s="2" t="s">
        <v>1892</v>
      </c>
      <c r="D83" s="2" t="s">
        <v>1893</v>
      </c>
    </row>
    <row r="84" spans="1:4" x14ac:dyDescent="0.35">
      <c r="A84" s="2" t="s">
        <v>2054</v>
      </c>
      <c r="B84" s="2" t="s">
        <v>2055</v>
      </c>
      <c r="C84" s="2" t="s">
        <v>1892</v>
      </c>
      <c r="D84" s="2" t="s">
        <v>1893</v>
      </c>
    </row>
    <row r="85" spans="1:4" x14ac:dyDescent="0.35">
      <c r="A85" s="2" t="s">
        <v>2056</v>
      </c>
      <c r="B85" s="2" t="s">
        <v>2057</v>
      </c>
      <c r="C85" s="2" t="s">
        <v>1875</v>
      </c>
      <c r="D85" s="2" t="s">
        <v>1876</v>
      </c>
    </row>
    <row r="86" spans="1:4" x14ac:dyDescent="0.35">
      <c r="A86" s="2" t="s">
        <v>2058</v>
      </c>
      <c r="B86" s="2" t="s">
        <v>2059</v>
      </c>
      <c r="C86" s="2" t="s">
        <v>1892</v>
      </c>
      <c r="D86" s="2" t="s">
        <v>1893</v>
      </c>
    </row>
    <row r="87" spans="1:4" x14ac:dyDescent="0.35">
      <c r="A87" s="2" t="s">
        <v>2060</v>
      </c>
      <c r="B87" s="2" t="s">
        <v>2061</v>
      </c>
      <c r="C87" s="2" t="s">
        <v>1875</v>
      </c>
      <c r="D87" s="2" t="s">
        <v>1876</v>
      </c>
    </row>
    <row r="88" spans="1:4" x14ac:dyDescent="0.35">
      <c r="A88" s="2" t="s">
        <v>2062</v>
      </c>
      <c r="B88" s="2" t="s">
        <v>2063</v>
      </c>
      <c r="C88" s="2" t="s">
        <v>1892</v>
      </c>
      <c r="D88" s="2" t="s">
        <v>1893</v>
      </c>
    </row>
    <row r="89" spans="1:4" x14ac:dyDescent="0.35">
      <c r="A89" s="2" t="s">
        <v>2064</v>
      </c>
      <c r="B89" s="2" t="s">
        <v>2065</v>
      </c>
      <c r="C89" s="2" t="s">
        <v>1892</v>
      </c>
      <c r="D89" s="2" t="s">
        <v>1893</v>
      </c>
    </row>
    <row r="90" spans="1:4" x14ac:dyDescent="0.35">
      <c r="A90" s="2" t="s">
        <v>2066</v>
      </c>
      <c r="B90" s="2" t="s">
        <v>2067</v>
      </c>
      <c r="C90" s="2" t="s">
        <v>1892</v>
      </c>
      <c r="D90" s="2" t="s">
        <v>1893</v>
      </c>
    </row>
    <row r="91" spans="1:4" x14ac:dyDescent="0.35">
      <c r="A91" s="2" t="s">
        <v>2068</v>
      </c>
      <c r="B91" s="2" t="s">
        <v>2069</v>
      </c>
      <c r="C91" s="2" t="s">
        <v>1875</v>
      </c>
      <c r="D91" s="2" t="s">
        <v>1876</v>
      </c>
    </row>
    <row r="92" spans="1:4" x14ac:dyDescent="0.35">
      <c r="A92" s="2" t="s">
        <v>2070</v>
      </c>
      <c r="B92" s="2" t="s">
        <v>2071</v>
      </c>
      <c r="C92" s="2" t="s">
        <v>1892</v>
      </c>
      <c r="D92" s="2" t="s">
        <v>1893</v>
      </c>
    </row>
    <row r="93" spans="1:4" x14ac:dyDescent="0.35">
      <c r="A93" s="2" t="s">
        <v>2072</v>
      </c>
      <c r="B93" s="2" t="s">
        <v>2073</v>
      </c>
      <c r="C93" s="2" t="s">
        <v>1892</v>
      </c>
      <c r="D93" s="2" t="s">
        <v>1893</v>
      </c>
    </row>
    <row r="94" spans="1:4" x14ac:dyDescent="0.35">
      <c r="A94" s="2" t="s">
        <v>2074</v>
      </c>
      <c r="B94" s="2" t="s">
        <v>2075</v>
      </c>
      <c r="C94" s="2" t="s">
        <v>1892</v>
      </c>
      <c r="D94" s="2" t="s">
        <v>1893</v>
      </c>
    </row>
    <row r="95" spans="1:4" x14ac:dyDescent="0.35">
      <c r="A95" s="2" t="s">
        <v>2076</v>
      </c>
      <c r="B95" s="2" t="s">
        <v>2077</v>
      </c>
      <c r="C95" s="2" t="s">
        <v>1892</v>
      </c>
      <c r="D95" s="2" t="s">
        <v>1893</v>
      </c>
    </row>
    <row r="96" spans="1:4" x14ac:dyDescent="0.35">
      <c r="A96" s="2" t="s">
        <v>2078</v>
      </c>
      <c r="B96" s="2" t="s">
        <v>2079</v>
      </c>
      <c r="C96" s="2" t="s">
        <v>1892</v>
      </c>
      <c r="D96" s="2" t="s">
        <v>1893</v>
      </c>
    </row>
    <row r="97" spans="1:4" x14ac:dyDescent="0.35">
      <c r="A97" s="2" t="s">
        <v>2080</v>
      </c>
      <c r="B97" s="2" t="s">
        <v>2081</v>
      </c>
      <c r="C97" s="2" t="s">
        <v>1892</v>
      </c>
      <c r="D97" s="2" t="s">
        <v>1893</v>
      </c>
    </row>
    <row r="98" spans="1:4" x14ac:dyDescent="0.35">
      <c r="A98" s="2" t="s">
        <v>2082</v>
      </c>
      <c r="B98" s="2" t="s">
        <v>2083</v>
      </c>
      <c r="C98" s="2" t="s">
        <v>1875</v>
      </c>
      <c r="D98" s="2" t="s">
        <v>1876</v>
      </c>
    </row>
    <row r="99" spans="1:4" x14ac:dyDescent="0.35">
      <c r="A99" s="2" t="s">
        <v>2084</v>
      </c>
      <c r="B99" s="2" t="s">
        <v>2085</v>
      </c>
      <c r="C99" s="2" t="s">
        <v>1892</v>
      </c>
      <c r="D99" s="2" t="s">
        <v>1893</v>
      </c>
    </row>
    <row r="100" spans="1:4" x14ac:dyDescent="0.35">
      <c r="A100" s="2" t="s">
        <v>2086</v>
      </c>
      <c r="B100" s="2" t="s">
        <v>2087</v>
      </c>
      <c r="C100" s="2" t="s">
        <v>1892</v>
      </c>
      <c r="D100" s="2" t="s">
        <v>1893</v>
      </c>
    </row>
    <row r="101" spans="1:4" x14ac:dyDescent="0.35">
      <c r="A101" s="2" t="s">
        <v>2088</v>
      </c>
      <c r="B101" s="2" t="s">
        <v>2089</v>
      </c>
      <c r="C101" s="2" t="s">
        <v>1892</v>
      </c>
      <c r="D101" s="2" t="s">
        <v>1893</v>
      </c>
    </row>
    <row r="102" spans="1:4" x14ac:dyDescent="0.35">
      <c r="A102" s="2" t="s">
        <v>2090</v>
      </c>
      <c r="B102" s="2" t="s">
        <v>2091</v>
      </c>
      <c r="C102" s="2" t="s">
        <v>1892</v>
      </c>
      <c r="D102" s="2" t="s">
        <v>1893</v>
      </c>
    </row>
    <row r="103" spans="1:4" x14ac:dyDescent="0.35">
      <c r="A103" s="2" t="s">
        <v>2092</v>
      </c>
      <c r="B103" s="2" t="s">
        <v>2093</v>
      </c>
      <c r="C103" s="2" t="s">
        <v>1892</v>
      </c>
      <c r="D103" s="2" t="s">
        <v>1893</v>
      </c>
    </row>
    <row r="104" spans="1:4" x14ac:dyDescent="0.35">
      <c r="A104" s="2" t="s">
        <v>2094</v>
      </c>
      <c r="B104" s="2" t="s">
        <v>2095</v>
      </c>
      <c r="C104" s="2" t="s">
        <v>1892</v>
      </c>
      <c r="D104" s="2" t="s">
        <v>1893</v>
      </c>
    </row>
    <row r="105" spans="1:4" x14ac:dyDescent="0.35">
      <c r="A105" s="2" t="s">
        <v>2096</v>
      </c>
      <c r="B105" s="2" t="s">
        <v>2097</v>
      </c>
      <c r="C105" s="2" t="s">
        <v>1892</v>
      </c>
      <c r="D105" s="2" t="s">
        <v>1893</v>
      </c>
    </row>
    <row r="106" spans="1:4" x14ac:dyDescent="0.35">
      <c r="A106" s="2" t="s">
        <v>2098</v>
      </c>
      <c r="B106" s="2" t="s">
        <v>2099</v>
      </c>
      <c r="C106" s="2" t="s">
        <v>1892</v>
      </c>
      <c r="D106" s="2" t="s">
        <v>1893</v>
      </c>
    </row>
    <row r="107" spans="1:4" x14ac:dyDescent="0.35">
      <c r="A107" s="2" t="s">
        <v>2100</v>
      </c>
      <c r="B107" s="2" t="s">
        <v>2101</v>
      </c>
      <c r="C107" s="2" t="s">
        <v>1875</v>
      </c>
      <c r="D107" s="2" t="s">
        <v>1876</v>
      </c>
    </row>
    <row r="108" spans="1:4" x14ac:dyDescent="0.35">
      <c r="A108" s="2" t="s">
        <v>2102</v>
      </c>
      <c r="B108" s="2" t="s">
        <v>2103</v>
      </c>
      <c r="C108" s="2" t="s">
        <v>1892</v>
      </c>
      <c r="D108" s="2" t="s">
        <v>1893</v>
      </c>
    </row>
    <row r="109" spans="1:4" x14ac:dyDescent="0.35">
      <c r="A109" s="2" t="s">
        <v>2104</v>
      </c>
      <c r="B109" s="2" t="s">
        <v>2105</v>
      </c>
      <c r="C109" s="2" t="s">
        <v>1892</v>
      </c>
      <c r="D109" s="2" t="s">
        <v>1893</v>
      </c>
    </row>
    <row r="110" spans="1:4" x14ac:dyDescent="0.35">
      <c r="A110" s="2" t="s">
        <v>2106</v>
      </c>
      <c r="B110" s="2" t="s">
        <v>2107</v>
      </c>
      <c r="C110" s="2" t="s">
        <v>1892</v>
      </c>
      <c r="D110" s="2" t="s">
        <v>1893</v>
      </c>
    </row>
    <row r="111" spans="1:4" x14ac:dyDescent="0.35">
      <c r="A111" s="2" t="s">
        <v>2108</v>
      </c>
      <c r="B111" s="2" t="s">
        <v>2109</v>
      </c>
      <c r="C111" s="2" t="s">
        <v>1875</v>
      </c>
      <c r="D111" s="2" t="s">
        <v>1876</v>
      </c>
    </row>
    <row r="112" spans="1:4" x14ac:dyDescent="0.35">
      <c r="A112" s="2" t="s">
        <v>2110</v>
      </c>
      <c r="B112" s="2" t="s">
        <v>2111</v>
      </c>
      <c r="C112" s="2" t="s">
        <v>1892</v>
      </c>
      <c r="D112" s="2" t="s">
        <v>1893</v>
      </c>
    </row>
    <row r="113" spans="1:4" x14ac:dyDescent="0.35">
      <c r="A113" s="2" t="s">
        <v>2112</v>
      </c>
      <c r="B113" s="2" t="s">
        <v>2113</v>
      </c>
      <c r="C113" s="2" t="s">
        <v>1892</v>
      </c>
      <c r="D113" s="2" t="s">
        <v>1893</v>
      </c>
    </row>
    <row r="114" spans="1:4" x14ac:dyDescent="0.35">
      <c r="A114" s="2" t="s">
        <v>2114</v>
      </c>
      <c r="B114" s="2" t="s">
        <v>2115</v>
      </c>
      <c r="C114" s="2" t="s">
        <v>1892</v>
      </c>
      <c r="D114" s="2" t="s">
        <v>1893</v>
      </c>
    </row>
    <row r="115" spans="1:4" x14ac:dyDescent="0.35">
      <c r="A115" s="2" t="s">
        <v>2116</v>
      </c>
      <c r="B115" s="2" t="s">
        <v>2117</v>
      </c>
      <c r="C115" s="2" t="s">
        <v>1892</v>
      </c>
      <c r="D115" s="2" t="s">
        <v>1893</v>
      </c>
    </row>
    <row r="116" spans="1:4" x14ac:dyDescent="0.35">
      <c r="A116" s="2" t="s">
        <v>2118</v>
      </c>
      <c r="B116" s="2" t="s">
        <v>2119</v>
      </c>
      <c r="C116" s="2" t="s">
        <v>1875</v>
      </c>
      <c r="D116" s="2" t="s">
        <v>1876</v>
      </c>
    </row>
    <row r="117" spans="1:4" x14ac:dyDescent="0.35">
      <c r="A117" s="2" t="s">
        <v>2120</v>
      </c>
      <c r="B117" s="2" t="s">
        <v>2121</v>
      </c>
      <c r="C117" s="2" t="s">
        <v>1892</v>
      </c>
      <c r="D117" s="2" t="s">
        <v>1893</v>
      </c>
    </row>
    <row r="118" spans="1:4" x14ac:dyDescent="0.35">
      <c r="A118" s="2" t="s">
        <v>2122</v>
      </c>
      <c r="B118" s="2" t="s">
        <v>2123</v>
      </c>
      <c r="C118" s="2" t="s">
        <v>1892</v>
      </c>
      <c r="D118" s="2" t="s">
        <v>1893</v>
      </c>
    </row>
    <row r="119" spans="1:4" x14ac:dyDescent="0.35">
      <c r="A119" s="2" t="s">
        <v>2124</v>
      </c>
      <c r="B119" s="2" t="s">
        <v>2125</v>
      </c>
      <c r="C119" s="2" t="s">
        <v>1892</v>
      </c>
      <c r="D119" s="2" t="s">
        <v>1893</v>
      </c>
    </row>
    <row r="120" spans="1:4" x14ac:dyDescent="0.35">
      <c r="A120" s="2" t="s">
        <v>2126</v>
      </c>
      <c r="B120" s="2" t="s">
        <v>2127</v>
      </c>
      <c r="C120" s="2" t="s">
        <v>1892</v>
      </c>
      <c r="D120" s="2" t="s">
        <v>1893</v>
      </c>
    </row>
    <row r="121" spans="1:4" x14ac:dyDescent="0.35">
      <c r="A121" s="2" t="s">
        <v>2128</v>
      </c>
      <c r="B121" s="2" t="s">
        <v>2129</v>
      </c>
      <c r="C121" s="2" t="s">
        <v>1892</v>
      </c>
      <c r="D121" s="2" t="s">
        <v>1893</v>
      </c>
    </row>
    <row r="122" spans="1:4" x14ac:dyDescent="0.35">
      <c r="A122" s="2" t="s">
        <v>2130</v>
      </c>
      <c r="B122" s="2" t="s">
        <v>2131</v>
      </c>
      <c r="C122" s="2" t="s">
        <v>1892</v>
      </c>
      <c r="D122" s="2" t="s">
        <v>1893</v>
      </c>
    </row>
    <row r="123" spans="1:4" x14ac:dyDescent="0.35">
      <c r="A123" s="2" t="s">
        <v>2132</v>
      </c>
      <c r="B123" s="2" t="s">
        <v>2133</v>
      </c>
      <c r="C123" s="2" t="s">
        <v>1892</v>
      </c>
      <c r="D123" s="2" t="s">
        <v>1893</v>
      </c>
    </row>
    <row r="124" spans="1:4" x14ac:dyDescent="0.35">
      <c r="A124" s="2" t="s">
        <v>2134</v>
      </c>
      <c r="B124" s="2" t="s">
        <v>2135</v>
      </c>
      <c r="C124" s="2" t="s">
        <v>1875</v>
      </c>
      <c r="D124" s="2" t="s">
        <v>1876</v>
      </c>
    </row>
    <row r="125" spans="1:4" x14ac:dyDescent="0.35">
      <c r="A125" s="2" t="s">
        <v>2136</v>
      </c>
      <c r="B125" s="2" t="s">
        <v>2137</v>
      </c>
      <c r="C125" s="2" t="s">
        <v>1875</v>
      </c>
      <c r="D125" s="2" t="s">
        <v>1876</v>
      </c>
    </row>
    <row r="126" spans="1:4" x14ac:dyDescent="0.35">
      <c r="A126" s="2" t="s">
        <v>2138</v>
      </c>
      <c r="B126" s="2" t="s">
        <v>2139</v>
      </c>
      <c r="C126" s="2" t="s">
        <v>1892</v>
      </c>
      <c r="D126" s="2" t="s">
        <v>1893</v>
      </c>
    </row>
    <row r="127" spans="1:4" x14ac:dyDescent="0.35">
      <c r="A127" s="2" t="s">
        <v>2140</v>
      </c>
      <c r="B127" s="2" t="s">
        <v>2141</v>
      </c>
      <c r="C127" s="2" t="s">
        <v>1892</v>
      </c>
      <c r="D127" s="2" t="s">
        <v>1893</v>
      </c>
    </row>
    <row r="128" spans="1:4" x14ac:dyDescent="0.35">
      <c r="A128" s="2" t="s">
        <v>2142</v>
      </c>
      <c r="B128" s="2" t="s">
        <v>2143</v>
      </c>
      <c r="C128" s="2" t="s">
        <v>1875</v>
      </c>
      <c r="D128" s="2" t="s">
        <v>1876</v>
      </c>
    </row>
    <row r="129" spans="1:4" x14ac:dyDescent="0.35">
      <c r="A129" s="2" t="s">
        <v>2144</v>
      </c>
      <c r="B129" s="2" t="s">
        <v>2145</v>
      </c>
      <c r="C129" s="2" t="s">
        <v>1892</v>
      </c>
      <c r="D129" s="2" t="s">
        <v>1893</v>
      </c>
    </row>
    <row r="130" spans="1:4" x14ac:dyDescent="0.35">
      <c r="A130" s="2" t="s">
        <v>2146</v>
      </c>
      <c r="B130" s="2" t="s">
        <v>2147</v>
      </c>
      <c r="C130" s="2" t="s">
        <v>1892</v>
      </c>
      <c r="D130" s="2" t="s">
        <v>1893</v>
      </c>
    </row>
    <row r="131" spans="1:4" x14ac:dyDescent="0.35">
      <c r="A131" s="2" t="s">
        <v>2148</v>
      </c>
      <c r="B131" s="2" t="s">
        <v>2149</v>
      </c>
      <c r="C131" s="2" t="s">
        <v>1875</v>
      </c>
      <c r="D131" s="2" t="s">
        <v>1876</v>
      </c>
    </row>
    <row r="132" spans="1:4" x14ac:dyDescent="0.35">
      <c r="A132" s="2" t="s">
        <v>2150</v>
      </c>
      <c r="B132" s="2" t="s">
        <v>2151</v>
      </c>
      <c r="C132" s="2" t="s">
        <v>1875</v>
      </c>
      <c r="D132" s="2" t="s">
        <v>1876</v>
      </c>
    </row>
    <row r="133" spans="1:4" x14ac:dyDescent="0.35">
      <c r="A133" s="2" t="s">
        <v>2152</v>
      </c>
      <c r="B133" s="2" t="s">
        <v>2153</v>
      </c>
      <c r="C133" s="2" t="s">
        <v>1892</v>
      </c>
      <c r="D133" s="2" t="s">
        <v>1893</v>
      </c>
    </row>
    <row r="134" spans="1:4" x14ac:dyDescent="0.35">
      <c r="A134" s="2" t="s">
        <v>2154</v>
      </c>
      <c r="B134" s="2" t="s">
        <v>2155</v>
      </c>
      <c r="C134" s="2" t="s">
        <v>1892</v>
      </c>
      <c r="D134" s="2" t="s">
        <v>1893</v>
      </c>
    </row>
    <row r="135" spans="1:4" x14ac:dyDescent="0.35">
      <c r="A135" s="2" t="s">
        <v>2156</v>
      </c>
      <c r="B135" s="2" t="s">
        <v>2157</v>
      </c>
      <c r="C135" s="2" t="s">
        <v>1892</v>
      </c>
      <c r="D135" s="2" t="s">
        <v>1893</v>
      </c>
    </row>
    <row r="136" spans="1:4" x14ac:dyDescent="0.35">
      <c r="A136" s="2" t="s">
        <v>2158</v>
      </c>
      <c r="B136" s="2" t="s">
        <v>2159</v>
      </c>
      <c r="C136" s="2" t="s">
        <v>1892</v>
      </c>
      <c r="D136" s="2" t="s">
        <v>1893</v>
      </c>
    </row>
    <row r="137" spans="1:4" x14ac:dyDescent="0.35">
      <c r="A137" s="2" t="s">
        <v>2160</v>
      </c>
      <c r="B137" s="2" t="s">
        <v>2161</v>
      </c>
      <c r="C137" s="2" t="s">
        <v>1892</v>
      </c>
      <c r="D137" s="2" t="s">
        <v>1893</v>
      </c>
    </row>
    <row r="138" spans="1:4" x14ac:dyDescent="0.35">
      <c r="A138" s="2" t="s">
        <v>2162</v>
      </c>
      <c r="B138" s="2" t="s">
        <v>2163</v>
      </c>
      <c r="C138" s="2" t="s">
        <v>1892</v>
      </c>
      <c r="D138" s="2" t="s">
        <v>1893</v>
      </c>
    </row>
    <row r="139" spans="1:4" x14ac:dyDescent="0.35">
      <c r="A139" s="2" t="s">
        <v>2164</v>
      </c>
      <c r="B139" s="2" t="s">
        <v>2165</v>
      </c>
      <c r="C139" s="2" t="s">
        <v>1892</v>
      </c>
      <c r="D139" s="2" t="s">
        <v>1893</v>
      </c>
    </row>
    <row r="140" spans="1:4" x14ac:dyDescent="0.35">
      <c r="A140" s="2" t="s">
        <v>2166</v>
      </c>
      <c r="B140" s="2" t="s">
        <v>2167</v>
      </c>
      <c r="C140" s="2" t="s">
        <v>1892</v>
      </c>
      <c r="D140" s="2" t="s">
        <v>1893</v>
      </c>
    </row>
    <row r="141" spans="1:4" x14ac:dyDescent="0.35">
      <c r="A141" s="2" t="s">
        <v>2168</v>
      </c>
      <c r="B141" s="2" t="s">
        <v>2169</v>
      </c>
      <c r="C141" s="2" t="s">
        <v>1892</v>
      </c>
      <c r="D141" s="2" t="s">
        <v>1893</v>
      </c>
    </row>
    <row r="142" spans="1:4" x14ac:dyDescent="0.35">
      <c r="A142" s="2" t="s">
        <v>2170</v>
      </c>
      <c r="B142" s="2" t="s">
        <v>2171</v>
      </c>
      <c r="C142" s="2" t="s">
        <v>1892</v>
      </c>
      <c r="D142" s="2" t="s">
        <v>1893</v>
      </c>
    </row>
    <row r="143" spans="1:4" x14ac:dyDescent="0.35">
      <c r="A143" s="2" t="s">
        <v>2172</v>
      </c>
      <c r="B143" s="2" t="s">
        <v>2173</v>
      </c>
      <c r="C143" s="2" t="s">
        <v>1875</v>
      </c>
      <c r="D143" s="2" t="s">
        <v>1876</v>
      </c>
    </row>
    <row r="144" spans="1:4" x14ac:dyDescent="0.35">
      <c r="A144" s="2" t="s">
        <v>2174</v>
      </c>
      <c r="B144" s="2" t="s">
        <v>2175</v>
      </c>
      <c r="C144" s="2" t="s">
        <v>1892</v>
      </c>
      <c r="D144" s="2" t="s">
        <v>1893</v>
      </c>
    </row>
    <row r="145" spans="1:4" x14ac:dyDescent="0.35">
      <c r="A145" s="2" t="s">
        <v>2176</v>
      </c>
      <c r="B145" s="2" t="s">
        <v>2177</v>
      </c>
      <c r="C145" s="2" t="s">
        <v>1892</v>
      </c>
      <c r="D145" s="2" t="s">
        <v>1893</v>
      </c>
    </row>
    <row r="146" spans="1:4" x14ac:dyDescent="0.35">
      <c r="A146" s="2" t="s">
        <v>2178</v>
      </c>
      <c r="B146" s="2" t="s">
        <v>2179</v>
      </c>
      <c r="C146" s="2" t="s">
        <v>1892</v>
      </c>
      <c r="D146" s="2" t="s">
        <v>1893</v>
      </c>
    </row>
    <row r="147" spans="1:4" x14ac:dyDescent="0.35">
      <c r="A147" s="2" t="s">
        <v>2180</v>
      </c>
      <c r="B147" s="2" t="s">
        <v>2181</v>
      </c>
      <c r="C147" s="2" t="s">
        <v>1892</v>
      </c>
      <c r="D147" s="2" t="s">
        <v>1893</v>
      </c>
    </row>
    <row r="148" spans="1:4" x14ac:dyDescent="0.35">
      <c r="A148" s="2" t="s">
        <v>2182</v>
      </c>
      <c r="B148" s="2" t="s">
        <v>2183</v>
      </c>
      <c r="C148" s="2" t="s">
        <v>1875</v>
      </c>
      <c r="D148" s="2" t="s">
        <v>1876</v>
      </c>
    </row>
    <row r="149" spans="1:4" x14ac:dyDescent="0.35">
      <c r="A149" s="2" t="s">
        <v>2184</v>
      </c>
      <c r="B149" s="2" t="s">
        <v>2185</v>
      </c>
      <c r="C149" s="2" t="s">
        <v>1875</v>
      </c>
      <c r="D149" s="2" t="s">
        <v>1876</v>
      </c>
    </row>
    <row r="150" spans="1:4" x14ac:dyDescent="0.35">
      <c r="A150" s="2" t="s">
        <v>2186</v>
      </c>
      <c r="B150" s="2" t="s">
        <v>2187</v>
      </c>
      <c r="C150" s="2" t="s">
        <v>1892</v>
      </c>
      <c r="D150" s="2" t="s">
        <v>1893</v>
      </c>
    </row>
    <row r="151" spans="1:4" x14ac:dyDescent="0.35">
      <c r="A151" s="2" t="s">
        <v>2188</v>
      </c>
      <c r="B151" s="2" t="s">
        <v>2189</v>
      </c>
      <c r="C151" s="2" t="s">
        <v>1892</v>
      </c>
      <c r="D151" s="2" t="s">
        <v>1893</v>
      </c>
    </row>
    <row r="152" spans="1:4" x14ac:dyDescent="0.35">
      <c r="A152" s="2" t="s">
        <v>2190</v>
      </c>
      <c r="B152" s="2" t="s">
        <v>2191</v>
      </c>
      <c r="C152" s="2" t="s">
        <v>1892</v>
      </c>
      <c r="D152" s="2" t="s">
        <v>1893</v>
      </c>
    </row>
    <row r="153" spans="1:4" x14ac:dyDescent="0.35">
      <c r="A153" s="2" t="s">
        <v>2192</v>
      </c>
      <c r="B153" s="2" t="s">
        <v>2193</v>
      </c>
      <c r="C153" s="2" t="s">
        <v>1892</v>
      </c>
      <c r="D153" s="2" t="s">
        <v>1893</v>
      </c>
    </row>
    <row r="154" spans="1:4" x14ac:dyDescent="0.35">
      <c r="A154" s="2" t="s">
        <v>2194</v>
      </c>
      <c r="B154" s="2" t="s">
        <v>2195</v>
      </c>
      <c r="C154" s="2" t="s">
        <v>1892</v>
      </c>
      <c r="D154" s="2" t="s">
        <v>1893</v>
      </c>
    </row>
    <row r="155" spans="1:4" x14ac:dyDescent="0.35">
      <c r="A155" s="2" t="s">
        <v>2196</v>
      </c>
      <c r="B155" s="2" t="s">
        <v>2197</v>
      </c>
      <c r="C155" s="2" t="s">
        <v>1892</v>
      </c>
      <c r="D155" s="2" t="s">
        <v>1893</v>
      </c>
    </row>
    <row r="156" spans="1:4" x14ac:dyDescent="0.35">
      <c r="A156" s="2" t="s">
        <v>2198</v>
      </c>
      <c r="B156" s="2" t="s">
        <v>2199</v>
      </c>
      <c r="C156" s="2" t="s">
        <v>1892</v>
      </c>
      <c r="D156" s="2" t="s">
        <v>1893</v>
      </c>
    </row>
    <row r="157" spans="1:4" x14ac:dyDescent="0.35">
      <c r="A157" s="2" t="s">
        <v>2200</v>
      </c>
      <c r="B157" s="2" t="s">
        <v>2201</v>
      </c>
      <c r="C157" s="2" t="s">
        <v>1892</v>
      </c>
      <c r="D157" s="2" t="s">
        <v>1893</v>
      </c>
    </row>
    <row r="158" spans="1:4" x14ac:dyDescent="0.35">
      <c r="A158" s="2" t="s">
        <v>2202</v>
      </c>
      <c r="B158" s="2" t="s">
        <v>2203</v>
      </c>
      <c r="C158" s="2" t="s">
        <v>1892</v>
      </c>
      <c r="D158" s="2" t="s">
        <v>1893</v>
      </c>
    </row>
    <row r="159" spans="1:4" x14ac:dyDescent="0.35">
      <c r="A159" s="2" t="s">
        <v>2204</v>
      </c>
      <c r="B159" s="2" t="s">
        <v>2205</v>
      </c>
      <c r="C159" s="2" t="s">
        <v>1892</v>
      </c>
      <c r="D159" s="2" t="s">
        <v>1893</v>
      </c>
    </row>
    <row r="160" spans="1:4" x14ac:dyDescent="0.35">
      <c r="A160" s="2" t="s">
        <v>2206</v>
      </c>
      <c r="B160" s="2" t="s">
        <v>2207</v>
      </c>
      <c r="C160" s="2" t="s">
        <v>1892</v>
      </c>
      <c r="D160" s="2" t="s">
        <v>1893</v>
      </c>
    </row>
    <row r="161" spans="1:4" x14ac:dyDescent="0.35">
      <c r="A161" s="2" t="s">
        <v>2208</v>
      </c>
      <c r="B161" s="2" t="s">
        <v>2209</v>
      </c>
      <c r="C161" s="2" t="s">
        <v>1892</v>
      </c>
      <c r="D161" s="2" t="s">
        <v>1893</v>
      </c>
    </row>
    <row r="162" spans="1:4" x14ac:dyDescent="0.35">
      <c r="A162" s="2" t="s">
        <v>2210</v>
      </c>
      <c r="B162" s="2" t="s">
        <v>2211</v>
      </c>
      <c r="C162" s="2" t="s">
        <v>1892</v>
      </c>
      <c r="D162" s="2" t="s">
        <v>1893</v>
      </c>
    </row>
    <row r="163" spans="1:4" x14ac:dyDescent="0.35">
      <c r="A163" s="2" t="s">
        <v>2212</v>
      </c>
      <c r="B163" s="2" t="s">
        <v>2213</v>
      </c>
      <c r="C163" s="2" t="s">
        <v>1875</v>
      </c>
      <c r="D163" s="2" t="s">
        <v>1876</v>
      </c>
    </row>
    <row r="164" spans="1:4" x14ac:dyDescent="0.35">
      <c r="A164" s="2" t="s">
        <v>2214</v>
      </c>
      <c r="B164" s="2" t="s">
        <v>2215</v>
      </c>
      <c r="C164" s="2" t="s">
        <v>1875</v>
      </c>
      <c r="D164" s="2" t="s">
        <v>1876</v>
      </c>
    </row>
    <row r="165" spans="1:4" x14ac:dyDescent="0.35">
      <c r="A165" s="2" t="s">
        <v>2216</v>
      </c>
      <c r="B165" s="2" t="s">
        <v>2217</v>
      </c>
      <c r="C165" s="2" t="s">
        <v>1892</v>
      </c>
      <c r="D165" s="2" t="s">
        <v>1893</v>
      </c>
    </row>
    <row r="166" spans="1:4" x14ac:dyDescent="0.35">
      <c r="A166" s="2" t="s">
        <v>2218</v>
      </c>
      <c r="B166" s="2" t="s">
        <v>2219</v>
      </c>
      <c r="C166" s="2" t="s">
        <v>1875</v>
      </c>
      <c r="D166" s="2" t="s">
        <v>1876</v>
      </c>
    </row>
    <row r="167" spans="1:4" x14ac:dyDescent="0.35">
      <c r="A167" s="2" t="s">
        <v>2220</v>
      </c>
      <c r="B167" s="2" t="s">
        <v>2221</v>
      </c>
      <c r="C167" s="2" t="s">
        <v>1892</v>
      </c>
      <c r="D167" s="2" t="s">
        <v>1893</v>
      </c>
    </row>
    <row r="168" spans="1:4" x14ac:dyDescent="0.35">
      <c r="A168" s="2" t="s">
        <v>2222</v>
      </c>
      <c r="B168" s="2" t="s">
        <v>2223</v>
      </c>
      <c r="C168" s="2" t="s">
        <v>1892</v>
      </c>
      <c r="D168" s="2" t="s">
        <v>1893</v>
      </c>
    </row>
    <row r="169" spans="1:4" x14ac:dyDescent="0.35">
      <c r="A169" s="2" t="s">
        <v>2224</v>
      </c>
      <c r="B169" s="2" t="s">
        <v>2225</v>
      </c>
      <c r="C169" s="2" t="s">
        <v>1892</v>
      </c>
      <c r="D169" s="2" t="s">
        <v>1893</v>
      </c>
    </row>
    <row r="170" spans="1:4" x14ac:dyDescent="0.35">
      <c r="A170" s="2" t="s">
        <v>2226</v>
      </c>
      <c r="B170" s="2" t="s">
        <v>2227</v>
      </c>
      <c r="C170" s="2" t="s">
        <v>1892</v>
      </c>
      <c r="D170" s="2" t="s">
        <v>1893</v>
      </c>
    </row>
    <row r="171" spans="1:4" x14ac:dyDescent="0.35">
      <c r="A171" s="2" t="s">
        <v>2228</v>
      </c>
      <c r="B171" s="2" t="s">
        <v>2229</v>
      </c>
      <c r="C171" s="2" t="s">
        <v>1892</v>
      </c>
      <c r="D171" s="2" t="s">
        <v>1893</v>
      </c>
    </row>
    <row r="172" spans="1:4" x14ac:dyDescent="0.35">
      <c r="A172" s="2" t="s">
        <v>2230</v>
      </c>
      <c r="B172" s="2" t="s">
        <v>2231</v>
      </c>
      <c r="C172" s="2" t="s">
        <v>1892</v>
      </c>
      <c r="D172" s="2" t="s">
        <v>1893</v>
      </c>
    </row>
    <row r="173" spans="1:4" x14ac:dyDescent="0.35">
      <c r="A173" s="2" t="s">
        <v>2232</v>
      </c>
      <c r="B173" s="2" t="s">
        <v>2233</v>
      </c>
      <c r="C173" s="2" t="s">
        <v>1892</v>
      </c>
      <c r="D173" s="2" t="s">
        <v>1893</v>
      </c>
    </row>
    <row r="174" spans="1:4" x14ac:dyDescent="0.35">
      <c r="A174" s="2" t="s">
        <v>2234</v>
      </c>
      <c r="B174" s="2" t="s">
        <v>2235</v>
      </c>
      <c r="C174" s="2" t="s">
        <v>1892</v>
      </c>
      <c r="D174" s="2" t="s">
        <v>1893</v>
      </c>
    </row>
    <row r="175" spans="1:4" x14ac:dyDescent="0.35">
      <c r="A175" s="2" t="s">
        <v>2236</v>
      </c>
      <c r="B175" s="2" t="s">
        <v>2237</v>
      </c>
      <c r="C175" s="2" t="s">
        <v>1892</v>
      </c>
      <c r="D175" s="2" t="s">
        <v>1893</v>
      </c>
    </row>
    <row r="176" spans="1:4" x14ac:dyDescent="0.35">
      <c r="A176" s="2" t="s">
        <v>2238</v>
      </c>
      <c r="B176" s="2" t="s">
        <v>2239</v>
      </c>
      <c r="C176" s="2" t="s">
        <v>1892</v>
      </c>
      <c r="D176" s="2" t="s">
        <v>1893</v>
      </c>
    </row>
    <row r="177" spans="1:4" x14ac:dyDescent="0.35">
      <c r="A177" s="2" t="s">
        <v>2240</v>
      </c>
      <c r="B177" s="2" t="s">
        <v>2241</v>
      </c>
      <c r="C177" s="2" t="s">
        <v>1892</v>
      </c>
      <c r="D177" s="2" t="s">
        <v>1893</v>
      </c>
    </row>
    <row r="178" spans="1:4" x14ac:dyDescent="0.35">
      <c r="A178" s="2" t="s">
        <v>2242</v>
      </c>
      <c r="B178" s="2" t="s">
        <v>2243</v>
      </c>
      <c r="C178" s="2" t="s">
        <v>1892</v>
      </c>
      <c r="D178" s="2" t="s">
        <v>1893</v>
      </c>
    </row>
    <row r="179" spans="1:4" x14ac:dyDescent="0.35">
      <c r="A179" s="2" t="s">
        <v>2244</v>
      </c>
      <c r="B179" s="2" t="s">
        <v>2245</v>
      </c>
      <c r="C179" s="2" t="s">
        <v>1892</v>
      </c>
      <c r="D179" s="2" t="s">
        <v>1893</v>
      </c>
    </row>
    <row r="180" spans="1:4" x14ac:dyDescent="0.35">
      <c r="A180" s="2" t="s">
        <v>2246</v>
      </c>
      <c r="B180" s="2" t="s">
        <v>2247</v>
      </c>
      <c r="C180" s="2" t="s">
        <v>1892</v>
      </c>
      <c r="D180" s="2" t="s">
        <v>1893</v>
      </c>
    </row>
    <row r="181" spans="1:4" x14ac:dyDescent="0.35">
      <c r="A181" s="2" t="s">
        <v>2248</v>
      </c>
      <c r="B181" s="2" t="s">
        <v>2249</v>
      </c>
      <c r="C181" s="2" t="s">
        <v>1892</v>
      </c>
      <c r="D181" s="2" t="s">
        <v>1893</v>
      </c>
    </row>
    <row r="182" spans="1:4" x14ac:dyDescent="0.35">
      <c r="A182" s="2" t="s">
        <v>2250</v>
      </c>
      <c r="B182" s="2" t="s">
        <v>2251</v>
      </c>
      <c r="C182" s="2" t="s">
        <v>1875</v>
      </c>
      <c r="D182" s="2" t="s">
        <v>1876</v>
      </c>
    </row>
    <row r="183" spans="1:4" x14ac:dyDescent="0.35">
      <c r="A183" s="2" t="s">
        <v>2252</v>
      </c>
      <c r="B183" s="2" t="s">
        <v>2253</v>
      </c>
      <c r="C183" s="2" t="s">
        <v>1892</v>
      </c>
      <c r="D183" s="2" t="s">
        <v>1893</v>
      </c>
    </row>
    <row r="184" spans="1:4" x14ac:dyDescent="0.35">
      <c r="A184" s="2" t="s">
        <v>2254</v>
      </c>
      <c r="B184" s="2" t="s">
        <v>2255</v>
      </c>
      <c r="C184" s="2" t="s">
        <v>1892</v>
      </c>
      <c r="D184" s="2" t="s">
        <v>1893</v>
      </c>
    </row>
    <row r="185" spans="1:4" x14ac:dyDescent="0.35">
      <c r="A185" s="2" t="s">
        <v>2256</v>
      </c>
      <c r="B185" s="2" t="s">
        <v>2257</v>
      </c>
      <c r="C185" s="2" t="s">
        <v>1875</v>
      </c>
      <c r="D185" s="2" t="s">
        <v>1876</v>
      </c>
    </row>
    <row r="186" spans="1:4" x14ac:dyDescent="0.35">
      <c r="A186" s="2" t="s">
        <v>2258</v>
      </c>
      <c r="B186" s="2" t="s">
        <v>2259</v>
      </c>
      <c r="C186" s="2" t="s">
        <v>1892</v>
      </c>
      <c r="D186" s="2" t="s">
        <v>1893</v>
      </c>
    </row>
    <row r="187" spans="1:4" x14ac:dyDescent="0.35">
      <c r="A187" s="2" t="s">
        <v>2260</v>
      </c>
      <c r="B187" s="2" t="s">
        <v>2261</v>
      </c>
      <c r="C187" s="2" t="s">
        <v>1892</v>
      </c>
      <c r="D187" s="2" t="s">
        <v>1893</v>
      </c>
    </row>
    <row r="188" spans="1:4" x14ac:dyDescent="0.35">
      <c r="A188" s="2" t="s">
        <v>2262</v>
      </c>
      <c r="B188" s="2" t="s">
        <v>2263</v>
      </c>
      <c r="C188" s="2" t="s">
        <v>1892</v>
      </c>
      <c r="D188" s="2" t="s">
        <v>1893</v>
      </c>
    </row>
    <row r="189" spans="1:4" x14ac:dyDescent="0.35">
      <c r="A189" s="2" t="s">
        <v>2264</v>
      </c>
      <c r="B189" s="2" t="s">
        <v>2265</v>
      </c>
      <c r="C189" s="2" t="s">
        <v>1892</v>
      </c>
      <c r="D189" s="2" t="s">
        <v>1893</v>
      </c>
    </row>
    <row r="190" spans="1:4" x14ac:dyDescent="0.35">
      <c r="A190" s="2" t="s">
        <v>2266</v>
      </c>
      <c r="B190" s="2" t="s">
        <v>2267</v>
      </c>
      <c r="C190" s="2" t="s">
        <v>1892</v>
      </c>
      <c r="D190" s="2" t="s">
        <v>1893</v>
      </c>
    </row>
    <row r="191" spans="1:4" x14ac:dyDescent="0.35">
      <c r="A191" s="2" t="s">
        <v>2268</v>
      </c>
      <c r="B191" s="2" t="s">
        <v>2269</v>
      </c>
      <c r="C191" s="2" t="s">
        <v>1892</v>
      </c>
      <c r="D191" s="2" t="s">
        <v>1893</v>
      </c>
    </row>
    <row r="192" spans="1:4" x14ac:dyDescent="0.35">
      <c r="A192" s="2" t="s">
        <v>2270</v>
      </c>
      <c r="B192" s="2" t="s">
        <v>2271</v>
      </c>
      <c r="C192" s="2" t="s">
        <v>1892</v>
      </c>
      <c r="D192" s="2" t="s">
        <v>1893</v>
      </c>
    </row>
    <row r="193" spans="1:4" x14ac:dyDescent="0.35">
      <c r="A193" s="2" t="s">
        <v>2272</v>
      </c>
      <c r="B193" s="2" t="s">
        <v>2273</v>
      </c>
      <c r="C193" s="2" t="s">
        <v>1892</v>
      </c>
      <c r="D193" s="2" t="s">
        <v>1893</v>
      </c>
    </row>
    <row r="194" spans="1:4" x14ac:dyDescent="0.35">
      <c r="A194" s="2" t="s">
        <v>2274</v>
      </c>
      <c r="B194" s="2" t="s">
        <v>2275</v>
      </c>
      <c r="C194" s="2" t="s">
        <v>1875</v>
      </c>
      <c r="D194" s="2" t="s">
        <v>1876</v>
      </c>
    </row>
    <row r="195" spans="1:4" x14ac:dyDescent="0.35">
      <c r="A195" s="2" t="s">
        <v>2276</v>
      </c>
      <c r="B195" s="2" t="s">
        <v>2277</v>
      </c>
      <c r="C195" s="2" t="s">
        <v>1892</v>
      </c>
      <c r="D195" s="2" t="s">
        <v>1893</v>
      </c>
    </row>
    <row r="196" spans="1:4" x14ac:dyDescent="0.35">
      <c r="A196" s="2" t="s">
        <v>2278</v>
      </c>
      <c r="B196" s="2" t="s">
        <v>2279</v>
      </c>
      <c r="C196" s="2" t="s">
        <v>1892</v>
      </c>
      <c r="D196" s="2" t="s">
        <v>1893</v>
      </c>
    </row>
    <row r="197" spans="1:4" x14ac:dyDescent="0.35">
      <c r="A197" s="2" t="s">
        <v>2280</v>
      </c>
      <c r="B197" s="2" t="s">
        <v>2281</v>
      </c>
      <c r="C197" s="2" t="s">
        <v>1892</v>
      </c>
      <c r="D197" s="2" t="s">
        <v>1893</v>
      </c>
    </row>
    <row r="198" spans="1:4" x14ac:dyDescent="0.35">
      <c r="A198" s="2" t="s">
        <v>2282</v>
      </c>
      <c r="B198" s="2" t="s">
        <v>2283</v>
      </c>
      <c r="C198" s="2" t="s">
        <v>1875</v>
      </c>
      <c r="D198" s="2" t="s">
        <v>1876</v>
      </c>
    </row>
    <row r="199" spans="1:4" x14ac:dyDescent="0.35">
      <c r="A199" s="2" t="s">
        <v>2284</v>
      </c>
      <c r="B199" s="2" t="s">
        <v>2285</v>
      </c>
      <c r="C199" s="2" t="s">
        <v>1892</v>
      </c>
      <c r="D199" s="2" t="s">
        <v>1893</v>
      </c>
    </row>
    <row r="200" spans="1:4" x14ac:dyDescent="0.35">
      <c r="A200" s="2" t="s">
        <v>2286</v>
      </c>
      <c r="B200" s="2" t="s">
        <v>2287</v>
      </c>
      <c r="C200" s="2" t="s">
        <v>1892</v>
      </c>
      <c r="D200" s="2" t="s">
        <v>1893</v>
      </c>
    </row>
    <row r="201" spans="1:4" x14ac:dyDescent="0.35">
      <c r="A201" s="2" t="s">
        <v>2288</v>
      </c>
      <c r="B201" s="2" t="s">
        <v>2289</v>
      </c>
      <c r="C201" s="2" t="s">
        <v>1875</v>
      </c>
      <c r="D201" s="2" t="s">
        <v>1876</v>
      </c>
    </row>
    <row r="202" spans="1:4" x14ac:dyDescent="0.35">
      <c r="A202" s="2" t="s">
        <v>2290</v>
      </c>
      <c r="B202" s="2" t="s">
        <v>2291</v>
      </c>
      <c r="C202" s="2" t="s">
        <v>1875</v>
      </c>
      <c r="D202" s="2" t="s">
        <v>1876</v>
      </c>
    </row>
    <row r="203" spans="1:4" x14ac:dyDescent="0.35">
      <c r="A203" s="2" t="s">
        <v>2292</v>
      </c>
      <c r="B203" s="2" t="s">
        <v>2293</v>
      </c>
      <c r="C203" s="2" t="s">
        <v>1892</v>
      </c>
      <c r="D203" s="2" t="s">
        <v>1893</v>
      </c>
    </row>
    <row r="204" spans="1:4" x14ac:dyDescent="0.35">
      <c r="A204" s="2" t="s">
        <v>2294</v>
      </c>
      <c r="B204" s="2" t="s">
        <v>2295</v>
      </c>
      <c r="C204" s="2" t="s">
        <v>1892</v>
      </c>
      <c r="D204" s="2" t="s">
        <v>1893</v>
      </c>
    </row>
    <row r="205" spans="1:4" x14ac:dyDescent="0.35">
      <c r="A205" s="2" t="s">
        <v>2296</v>
      </c>
      <c r="B205" s="2" t="s">
        <v>2297</v>
      </c>
      <c r="C205" s="2" t="s">
        <v>1892</v>
      </c>
      <c r="D205" s="2" t="s">
        <v>1893</v>
      </c>
    </row>
    <row r="206" spans="1:4" x14ac:dyDescent="0.35">
      <c r="A206" s="2" t="s">
        <v>2298</v>
      </c>
      <c r="B206" s="2" t="s">
        <v>2299</v>
      </c>
      <c r="C206" s="2" t="s">
        <v>1892</v>
      </c>
      <c r="D206" s="2" t="s">
        <v>1893</v>
      </c>
    </row>
    <row r="207" spans="1:4" x14ac:dyDescent="0.35">
      <c r="A207" s="2" t="s">
        <v>2300</v>
      </c>
      <c r="B207" s="2" t="s">
        <v>2301</v>
      </c>
      <c r="C207" s="2" t="s">
        <v>1892</v>
      </c>
      <c r="D207" s="2" t="s">
        <v>1893</v>
      </c>
    </row>
    <row r="208" spans="1:4" x14ac:dyDescent="0.35">
      <c r="A208" s="2" t="s">
        <v>2302</v>
      </c>
      <c r="B208" s="2" t="s">
        <v>2303</v>
      </c>
      <c r="C208" s="2" t="s">
        <v>1875</v>
      </c>
      <c r="D208" s="2" t="s">
        <v>1876</v>
      </c>
    </row>
    <row r="209" spans="1:4" x14ac:dyDescent="0.35">
      <c r="A209" s="2" t="s">
        <v>2304</v>
      </c>
      <c r="B209" s="2" t="s">
        <v>2305</v>
      </c>
      <c r="C209" s="2" t="s">
        <v>1892</v>
      </c>
      <c r="D209" s="2" t="s">
        <v>1893</v>
      </c>
    </row>
    <row r="210" spans="1:4" x14ac:dyDescent="0.35">
      <c r="A210" s="2" t="s">
        <v>2306</v>
      </c>
      <c r="B210" s="2" t="s">
        <v>2307</v>
      </c>
      <c r="C210" s="2" t="s">
        <v>1892</v>
      </c>
      <c r="D210" s="2" t="s">
        <v>1893</v>
      </c>
    </row>
    <row r="211" spans="1:4" x14ac:dyDescent="0.35">
      <c r="A211" s="2" t="s">
        <v>2308</v>
      </c>
      <c r="B211" s="2" t="s">
        <v>2309</v>
      </c>
      <c r="C211" s="2" t="s">
        <v>1892</v>
      </c>
      <c r="D211" s="2" t="s">
        <v>1893</v>
      </c>
    </row>
    <row r="212" spans="1:4" x14ac:dyDescent="0.35">
      <c r="A212" s="2" t="s">
        <v>2310</v>
      </c>
      <c r="B212" s="2" t="s">
        <v>2311</v>
      </c>
      <c r="C212" s="2" t="s">
        <v>1892</v>
      </c>
      <c r="D212" s="2" t="s">
        <v>1893</v>
      </c>
    </row>
    <row r="213" spans="1:4" x14ac:dyDescent="0.35">
      <c r="A213" s="2" t="s">
        <v>2312</v>
      </c>
      <c r="B213" s="2" t="s">
        <v>2313</v>
      </c>
      <c r="C213" s="2" t="s">
        <v>1892</v>
      </c>
      <c r="D213" s="2" t="s">
        <v>1893</v>
      </c>
    </row>
    <row r="214" spans="1:4" x14ac:dyDescent="0.35">
      <c r="A214" s="2" t="s">
        <v>2314</v>
      </c>
      <c r="B214" s="2" t="s">
        <v>2315</v>
      </c>
      <c r="C214" s="2" t="s">
        <v>1875</v>
      </c>
      <c r="D214" s="2" t="s">
        <v>1876</v>
      </c>
    </row>
    <row r="215" spans="1:4" x14ac:dyDescent="0.35">
      <c r="A215" s="2" t="s">
        <v>2316</v>
      </c>
      <c r="B215" s="2" t="s">
        <v>2317</v>
      </c>
      <c r="C215" s="2" t="s">
        <v>1892</v>
      </c>
      <c r="D215" s="2" t="s">
        <v>1893</v>
      </c>
    </row>
    <row r="216" spans="1:4" x14ac:dyDescent="0.35">
      <c r="A216" s="2" t="s">
        <v>2318</v>
      </c>
      <c r="B216" s="2" t="s">
        <v>2319</v>
      </c>
      <c r="C216" s="2" t="s">
        <v>1892</v>
      </c>
      <c r="D216" s="2" t="s">
        <v>1893</v>
      </c>
    </row>
    <row r="217" spans="1:4" x14ac:dyDescent="0.35">
      <c r="A217" s="2" t="s">
        <v>2320</v>
      </c>
      <c r="B217" s="2" t="s">
        <v>2321</v>
      </c>
      <c r="C217" s="2" t="s">
        <v>1892</v>
      </c>
      <c r="D217" s="2" t="s">
        <v>1893</v>
      </c>
    </row>
    <row r="218" spans="1:4" x14ac:dyDescent="0.35">
      <c r="A218" s="2" t="s">
        <v>2322</v>
      </c>
      <c r="B218" s="2" t="s">
        <v>2323</v>
      </c>
      <c r="C218" s="2" t="s">
        <v>1892</v>
      </c>
      <c r="D218" s="2" t="s">
        <v>1893</v>
      </c>
    </row>
    <row r="219" spans="1:4" x14ac:dyDescent="0.35">
      <c r="A219" s="2" t="s">
        <v>2324</v>
      </c>
      <c r="B219" s="2" t="s">
        <v>2325</v>
      </c>
      <c r="C219" s="2" t="s">
        <v>1892</v>
      </c>
      <c r="D219" s="2" t="s">
        <v>1893</v>
      </c>
    </row>
    <row r="220" spans="1:4" x14ac:dyDescent="0.35">
      <c r="A220" s="2" t="s">
        <v>2326</v>
      </c>
      <c r="B220" s="2" t="s">
        <v>2327</v>
      </c>
      <c r="C220" s="2" t="s">
        <v>1875</v>
      </c>
      <c r="D220" s="2" t="s">
        <v>1876</v>
      </c>
    </row>
    <row r="221" spans="1:4" x14ac:dyDescent="0.35">
      <c r="A221" s="2" t="s">
        <v>2328</v>
      </c>
      <c r="B221" s="2" t="s">
        <v>2329</v>
      </c>
      <c r="C221" s="2" t="s">
        <v>1892</v>
      </c>
      <c r="D221" s="2" t="s">
        <v>1893</v>
      </c>
    </row>
    <row r="222" spans="1:4" x14ac:dyDescent="0.35">
      <c r="A222" s="2" t="s">
        <v>2330</v>
      </c>
      <c r="B222" s="2" t="s">
        <v>2331</v>
      </c>
      <c r="C222" s="2" t="s">
        <v>1892</v>
      </c>
      <c r="D222" s="2" t="s">
        <v>1893</v>
      </c>
    </row>
    <row r="223" spans="1:4" x14ac:dyDescent="0.35">
      <c r="A223" s="2" t="s">
        <v>2332</v>
      </c>
      <c r="B223" s="2" t="s">
        <v>2333</v>
      </c>
      <c r="C223" s="2" t="s">
        <v>1875</v>
      </c>
      <c r="D223" s="2" t="s">
        <v>1876</v>
      </c>
    </row>
    <row r="224" spans="1:4" x14ac:dyDescent="0.35">
      <c r="A224" s="2" t="s">
        <v>2334</v>
      </c>
      <c r="B224" s="2" t="s">
        <v>2335</v>
      </c>
      <c r="C224" s="2" t="s">
        <v>1892</v>
      </c>
      <c r="D224" s="2" t="s">
        <v>1893</v>
      </c>
    </row>
    <row r="225" spans="1:4" x14ac:dyDescent="0.35">
      <c r="A225" s="2" t="s">
        <v>2336</v>
      </c>
      <c r="B225" s="2" t="s">
        <v>2337</v>
      </c>
      <c r="C225" s="2" t="s">
        <v>1892</v>
      </c>
      <c r="D225" s="2" t="s">
        <v>1893</v>
      </c>
    </row>
    <row r="226" spans="1:4" x14ac:dyDescent="0.35">
      <c r="A226" s="2" t="s">
        <v>2338</v>
      </c>
      <c r="B226" s="2" t="s">
        <v>2339</v>
      </c>
      <c r="C226" s="2" t="s">
        <v>1892</v>
      </c>
      <c r="D226" s="2" t="s">
        <v>1893</v>
      </c>
    </row>
    <row r="227" spans="1:4" x14ac:dyDescent="0.35">
      <c r="A227" s="2" t="s">
        <v>2340</v>
      </c>
      <c r="B227" s="2" t="s">
        <v>2341</v>
      </c>
      <c r="C227" s="2" t="s">
        <v>1875</v>
      </c>
      <c r="D227" s="2" t="s">
        <v>1876</v>
      </c>
    </row>
    <row r="228" spans="1:4" x14ac:dyDescent="0.35">
      <c r="A228" s="2" t="s">
        <v>2342</v>
      </c>
      <c r="B228" s="2" t="s">
        <v>2343</v>
      </c>
      <c r="C228" s="2" t="s">
        <v>1875</v>
      </c>
      <c r="D228" s="2" t="s">
        <v>1876</v>
      </c>
    </row>
    <row r="229" spans="1:4" x14ac:dyDescent="0.35">
      <c r="A229" s="2" t="s">
        <v>2344</v>
      </c>
      <c r="B229" s="2" t="s">
        <v>2345</v>
      </c>
      <c r="C229" s="2" t="s">
        <v>1892</v>
      </c>
      <c r="D229" s="2" t="s">
        <v>1893</v>
      </c>
    </row>
    <row r="230" spans="1:4" x14ac:dyDescent="0.35">
      <c r="A230" s="2" t="s">
        <v>2346</v>
      </c>
      <c r="B230" s="2" t="s">
        <v>2347</v>
      </c>
      <c r="C230" s="2" t="s">
        <v>1875</v>
      </c>
      <c r="D230" s="2" t="s">
        <v>1876</v>
      </c>
    </row>
    <row r="231" spans="1:4" x14ac:dyDescent="0.35">
      <c r="A231" s="2" t="s">
        <v>2348</v>
      </c>
      <c r="B231" s="2" t="s">
        <v>2349</v>
      </c>
      <c r="C231" s="2" t="s">
        <v>1892</v>
      </c>
      <c r="D231" s="2" t="s">
        <v>1893</v>
      </c>
    </row>
    <row r="232" spans="1:4" x14ac:dyDescent="0.35">
      <c r="A232" s="2" t="s">
        <v>2350</v>
      </c>
      <c r="B232" s="2" t="s">
        <v>2351</v>
      </c>
      <c r="C232" s="2" t="s">
        <v>1892</v>
      </c>
      <c r="D232" s="2" t="s">
        <v>1893</v>
      </c>
    </row>
    <row r="233" spans="1:4" x14ac:dyDescent="0.35">
      <c r="A233" s="2" t="s">
        <v>2352</v>
      </c>
      <c r="B233" s="2" t="s">
        <v>2353</v>
      </c>
      <c r="C233" s="2" t="s">
        <v>1892</v>
      </c>
      <c r="D233" s="2" t="s">
        <v>1893</v>
      </c>
    </row>
    <row r="234" spans="1:4" x14ac:dyDescent="0.35">
      <c r="A234" s="2" t="s">
        <v>2354</v>
      </c>
      <c r="B234" s="2" t="s">
        <v>2355</v>
      </c>
      <c r="C234" s="2" t="s">
        <v>1892</v>
      </c>
      <c r="D234" s="2" t="s">
        <v>1893</v>
      </c>
    </row>
    <row r="235" spans="1:4" x14ac:dyDescent="0.35">
      <c r="A235" s="2" t="s">
        <v>2356</v>
      </c>
      <c r="B235" s="2" t="s">
        <v>2357</v>
      </c>
      <c r="C235" s="2" t="s">
        <v>1875</v>
      </c>
      <c r="D235" s="2" t="s">
        <v>1876</v>
      </c>
    </row>
    <row r="236" spans="1:4" x14ac:dyDescent="0.35">
      <c r="A236" s="2" t="s">
        <v>2358</v>
      </c>
      <c r="B236" s="2" t="s">
        <v>2359</v>
      </c>
      <c r="C236" s="2" t="s">
        <v>1892</v>
      </c>
      <c r="D236" s="2" t="s">
        <v>1893</v>
      </c>
    </row>
    <row r="237" spans="1:4" x14ac:dyDescent="0.35">
      <c r="A237" s="2" t="s">
        <v>2360</v>
      </c>
      <c r="B237" s="2" t="s">
        <v>2361</v>
      </c>
      <c r="C237" s="2" t="s">
        <v>1875</v>
      </c>
      <c r="D237" s="2" t="s">
        <v>1876</v>
      </c>
    </row>
    <row r="238" spans="1:4" x14ac:dyDescent="0.35">
      <c r="A238" s="2" t="s">
        <v>2362</v>
      </c>
      <c r="B238" s="2" t="s">
        <v>2363</v>
      </c>
      <c r="C238" s="2" t="s">
        <v>1875</v>
      </c>
      <c r="D238" s="2" t="s">
        <v>1876</v>
      </c>
    </row>
    <row r="239" spans="1:4" x14ac:dyDescent="0.35">
      <c r="A239" s="2" t="s">
        <v>2364</v>
      </c>
      <c r="B239" s="2" t="s">
        <v>2365</v>
      </c>
      <c r="C239" s="2" t="s">
        <v>1875</v>
      </c>
      <c r="D239" s="2" t="s">
        <v>1876</v>
      </c>
    </row>
    <row r="240" spans="1:4" x14ac:dyDescent="0.35">
      <c r="A240" s="2" t="s">
        <v>2366</v>
      </c>
      <c r="B240" s="2" t="s">
        <v>2367</v>
      </c>
      <c r="C240" s="2" t="s">
        <v>1892</v>
      </c>
      <c r="D240" s="2" t="s">
        <v>1893</v>
      </c>
    </row>
    <row r="241" spans="1:4" x14ac:dyDescent="0.35">
      <c r="A241" s="2" t="s">
        <v>2368</v>
      </c>
      <c r="B241" s="2" t="s">
        <v>2369</v>
      </c>
      <c r="C241" s="2" t="s">
        <v>1892</v>
      </c>
      <c r="D241" s="2" t="s">
        <v>1893</v>
      </c>
    </row>
    <row r="242" spans="1:4" x14ac:dyDescent="0.35">
      <c r="A242" s="2" t="s">
        <v>2370</v>
      </c>
      <c r="B242" s="2" t="s">
        <v>2371</v>
      </c>
      <c r="C242" s="2" t="s">
        <v>1892</v>
      </c>
      <c r="D242" s="2" t="s">
        <v>1893</v>
      </c>
    </row>
    <row r="243" spans="1:4" x14ac:dyDescent="0.35">
      <c r="A243" s="2" t="s">
        <v>2372</v>
      </c>
      <c r="B243" s="2" t="s">
        <v>2373</v>
      </c>
      <c r="C243" s="2" t="s">
        <v>1892</v>
      </c>
      <c r="D243" s="2" t="s">
        <v>1893</v>
      </c>
    </row>
    <row r="244" spans="1:4" x14ac:dyDescent="0.35">
      <c r="A244" s="2" t="s">
        <v>2374</v>
      </c>
      <c r="B244" s="2" t="s">
        <v>2375</v>
      </c>
      <c r="C244" s="2" t="s">
        <v>1892</v>
      </c>
      <c r="D244" s="2" t="s">
        <v>1893</v>
      </c>
    </row>
    <row r="245" spans="1:4" x14ac:dyDescent="0.35">
      <c r="A245" s="2" t="s">
        <v>2376</v>
      </c>
      <c r="B245" s="2" t="s">
        <v>2377</v>
      </c>
      <c r="C245" s="2" t="s">
        <v>1892</v>
      </c>
      <c r="D245" s="2" t="s">
        <v>1893</v>
      </c>
    </row>
    <row r="246" spans="1:4" x14ac:dyDescent="0.35">
      <c r="A246" s="2" t="s">
        <v>2378</v>
      </c>
      <c r="B246" s="2" t="s">
        <v>2379</v>
      </c>
      <c r="C246" s="2" t="s">
        <v>1875</v>
      </c>
      <c r="D246" s="2" t="s">
        <v>1876</v>
      </c>
    </row>
    <row r="247" spans="1:4" x14ac:dyDescent="0.35">
      <c r="A247" s="2" t="s">
        <v>2380</v>
      </c>
      <c r="B247" s="2" t="s">
        <v>2381</v>
      </c>
      <c r="C247" s="2" t="s">
        <v>1892</v>
      </c>
      <c r="D247" s="2" t="s">
        <v>1893</v>
      </c>
    </row>
    <row r="248" spans="1:4" x14ac:dyDescent="0.35">
      <c r="A248" s="2" t="s">
        <v>2382</v>
      </c>
      <c r="B248" s="2" t="s">
        <v>2383</v>
      </c>
      <c r="C248" s="2" t="s">
        <v>1892</v>
      </c>
      <c r="D248" s="2" t="s">
        <v>1893</v>
      </c>
    </row>
    <row r="249" spans="1:4" x14ac:dyDescent="0.35">
      <c r="A249" s="2" t="s">
        <v>2384</v>
      </c>
      <c r="B249" s="2" t="s">
        <v>2385</v>
      </c>
      <c r="C249" s="2" t="s">
        <v>1892</v>
      </c>
      <c r="D249" s="2" t="s">
        <v>1893</v>
      </c>
    </row>
    <row r="250" spans="1:4" x14ac:dyDescent="0.35">
      <c r="A250" s="2" t="s">
        <v>2386</v>
      </c>
      <c r="B250" s="2" t="s">
        <v>2387</v>
      </c>
      <c r="C250" s="2" t="s">
        <v>1892</v>
      </c>
      <c r="D250" s="2" t="s">
        <v>1893</v>
      </c>
    </row>
    <row r="251" spans="1:4" x14ac:dyDescent="0.35">
      <c r="A251" s="2" t="s">
        <v>2388</v>
      </c>
      <c r="B251" s="2" t="s">
        <v>2389</v>
      </c>
      <c r="C251" s="2" t="s">
        <v>1892</v>
      </c>
      <c r="D251" s="2" t="s">
        <v>1893</v>
      </c>
    </row>
    <row r="252" spans="1:4" x14ac:dyDescent="0.35">
      <c r="A252" s="2" t="s">
        <v>2390</v>
      </c>
      <c r="B252" s="2" t="s">
        <v>2391</v>
      </c>
      <c r="C252" s="2" t="s">
        <v>1875</v>
      </c>
      <c r="D252" s="2" t="s">
        <v>1876</v>
      </c>
    </row>
    <row r="253" spans="1:4" x14ac:dyDescent="0.35">
      <c r="A253" s="2" t="s">
        <v>2392</v>
      </c>
      <c r="B253" s="2" t="s">
        <v>2393</v>
      </c>
      <c r="C253" s="2" t="s">
        <v>1892</v>
      </c>
      <c r="D253" s="2" t="s">
        <v>1893</v>
      </c>
    </row>
    <row r="254" spans="1:4" x14ac:dyDescent="0.35">
      <c r="A254" s="2" t="s">
        <v>2394</v>
      </c>
      <c r="B254" s="2" t="s">
        <v>2395</v>
      </c>
      <c r="C254" s="2" t="s">
        <v>1892</v>
      </c>
      <c r="D254" s="2" t="s">
        <v>1893</v>
      </c>
    </row>
    <row r="255" spans="1:4" x14ac:dyDescent="0.35">
      <c r="A255" s="2" t="s">
        <v>2396</v>
      </c>
      <c r="B255" s="2" t="s">
        <v>2397</v>
      </c>
      <c r="C255" s="2" t="s">
        <v>1892</v>
      </c>
      <c r="D255" s="2" t="s">
        <v>1893</v>
      </c>
    </row>
    <row r="256" spans="1:4" x14ac:dyDescent="0.35">
      <c r="A256" s="2" t="s">
        <v>2398</v>
      </c>
      <c r="B256" s="2" t="s">
        <v>2399</v>
      </c>
      <c r="C256" s="2" t="s">
        <v>1892</v>
      </c>
      <c r="D256" s="2" t="s">
        <v>1893</v>
      </c>
    </row>
    <row r="257" spans="1:4" x14ac:dyDescent="0.35">
      <c r="A257" s="2" t="s">
        <v>2400</v>
      </c>
      <c r="B257" s="2" t="s">
        <v>2401</v>
      </c>
      <c r="C257" s="2" t="s">
        <v>1875</v>
      </c>
      <c r="D257" s="2" t="s">
        <v>1876</v>
      </c>
    </row>
    <row r="258" spans="1:4" x14ac:dyDescent="0.35">
      <c r="A258" s="2" t="s">
        <v>2402</v>
      </c>
      <c r="B258" s="2" t="s">
        <v>2403</v>
      </c>
      <c r="C258" s="2" t="s">
        <v>1875</v>
      </c>
      <c r="D258" s="2" t="s">
        <v>1876</v>
      </c>
    </row>
    <row r="259" spans="1:4" x14ac:dyDescent="0.35">
      <c r="A259" s="2" t="s">
        <v>2404</v>
      </c>
      <c r="B259" s="2" t="s">
        <v>2405</v>
      </c>
      <c r="C259" s="2" t="s">
        <v>1892</v>
      </c>
      <c r="D259" s="2" t="s">
        <v>1893</v>
      </c>
    </row>
    <row r="260" spans="1:4" x14ac:dyDescent="0.35">
      <c r="A260" s="2" t="s">
        <v>2406</v>
      </c>
      <c r="B260" s="2" t="s">
        <v>2407</v>
      </c>
      <c r="C260" s="2" t="s">
        <v>1892</v>
      </c>
      <c r="D260" s="2" t="s">
        <v>1893</v>
      </c>
    </row>
    <row r="261" spans="1:4" x14ac:dyDescent="0.35">
      <c r="A261" s="2" t="s">
        <v>2408</v>
      </c>
      <c r="B261" s="2" t="s">
        <v>2409</v>
      </c>
      <c r="C261" s="2" t="s">
        <v>1892</v>
      </c>
      <c r="D261" s="2" t="s">
        <v>1893</v>
      </c>
    </row>
    <row r="262" spans="1:4" x14ac:dyDescent="0.35">
      <c r="A262" s="2" t="s">
        <v>2410</v>
      </c>
      <c r="B262" s="2" t="s">
        <v>2411</v>
      </c>
      <c r="C262" s="2" t="s">
        <v>1875</v>
      </c>
      <c r="D262" s="2" t="s">
        <v>1876</v>
      </c>
    </row>
    <row r="263" spans="1:4" x14ac:dyDescent="0.35">
      <c r="A263" s="2" t="s">
        <v>2412</v>
      </c>
      <c r="B263" s="2" t="s">
        <v>2413</v>
      </c>
      <c r="C263" s="2" t="s">
        <v>1875</v>
      </c>
      <c r="D263" s="2" t="s">
        <v>1876</v>
      </c>
    </row>
    <row r="264" spans="1:4" x14ac:dyDescent="0.35">
      <c r="A264" s="2" t="s">
        <v>2414</v>
      </c>
      <c r="B264" s="2" t="s">
        <v>2415</v>
      </c>
      <c r="C264" s="2" t="s">
        <v>1892</v>
      </c>
      <c r="D264" s="2" t="s">
        <v>1893</v>
      </c>
    </row>
    <row r="265" spans="1:4" x14ac:dyDescent="0.35">
      <c r="A265" s="2" t="s">
        <v>2416</v>
      </c>
      <c r="B265" s="2" t="s">
        <v>2417</v>
      </c>
      <c r="C265" s="2" t="s">
        <v>1892</v>
      </c>
      <c r="D265" s="2" t="s">
        <v>1893</v>
      </c>
    </row>
    <row r="266" spans="1:4" x14ac:dyDescent="0.35">
      <c r="A266" s="2" t="s">
        <v>2418</v>
      </c>
      <c r="B266" s="2" t="s">
        <v>2419</v>
      </c>
      <c r="C266" s="2" t="s">
        <v>1875</v>
      </c>
      <c r="D266" s="2" t="s">
        <v>1876</v>
      </c>
    </row>
    <row r="267" spans="1:4" x14ac:dyDescent="0.35">
      <c r="A267" s="2" t="s">
        <v>2420</v>
      </c>
      <c r="B267" s="2" t="s">
        <v>2421</v>
      </c>
      <c r="C267" s="2" t="s">
        <v>1892</v>
      </c>
      <c r="D267" s="2" t="s">
        <v>1893</v>
      </c>
    </row>
    <row r="268" spans="1:4" x14ac:dyDescent="0.35">
      <c r="A268" s="2" t="s">
        <v>2422</v>
      </c>
      <c r="B268" s="2" t="s">
        <v>2423</v>
      </c>
      <c r="C268" s="2" t="s">
        <v>1892</v>
      </c>
      <c r="D268" s="2" t="s">
        <v>1893</v>
      </c>
    </row>
    <row r="269" spans="1:4" x14ac:dyDescent="0.35">
      <c r="A269" s="2" t="s">
        <v>2424</v>
      </c>
      <c r="B269" s="2" t="s">
        <v>2425</v>
      </c>
      <c r="C269" s="2" t="s">
        <v>1875</v>
      </c>
      <c r="D269" s="2" t="s">
        <v>1876</v>
      </c>
    </row>
    <row r="270" spans="1:4" x14ac:dyDescent="0.35">
      <c r="A270" s="2" t="s">
        <v>2426</v>
      </c>
      <c r="B270" s="2" t="s">
        <v>2427</v>
      </c>
      <c r="C270" s="2" t="s">
        <v>1875</v>
      </c>
      <c r="D270" s="2" t="s">
        <v>1876</v>
      </c>
    </row>
    <row r="271" spans="1:4" x14ac:dyDescent="0.35">
      <c r="A271" s="2" t="s">
        <v>2428</v>
      </c>
      <c r="B271" s="2" t="s">
        <v>2429</v>
      </c>
      <c r="C271" s="2" t="s">
        <v>1892</v>
      </c>
      <c r="D271" s="2" t="s">
        <v>1893</v>
      </c>
    </row>
    <row r="272" spans="1:4" x14ac:dyDescent="0.35">
      <c r="A272" s="2" t="s">
        <v>2430</v>
      </c>
      <c r="B272" s="2" t="s">
        <v>2431</v>
      </c>
      <c r="C272" s="2" t="s">
        <v>1892</v>
      </c>
      <c r="D272" s="2" t="s">
        <v>1893</v>
      </c>
    </row>
    <row r="273" spans="1:4" x14ac:dyDescent="0.35">
      <c r="A273" s="2" t="s">
        <v>2432</v>
      </c>
      <c r="B273" s="2" t="s">
        <v>2433</v>
      </c>
      <c r="C273" s="2" t="s">
        <v>1892</v>
      </c>
      <c r="D273" s="2" t="s">
        <v>1893</v>
      </c>
    </row>
    <row r="274" spans="1:4" x14ac:dyDescent="0.35">
      <c r="A274" s="2" t="s">
        <v>2434</v>
      </c>
      <c r="B274" s="2" t="s">
        <v>2435</v>
      </c>
      <c r="C274" s="2" t="s">
        <v>1892</v>
      </c>
      <c r="D274" s="2" t="s">
        <v>1893</v>
      </c>
    </row>
    <row r="275" spans="1:4" x14ac:dyDescent="0.35">
      <c r="A275" s="2" t="s">
        <v>2436</v>
      </c>
      <c r="B275" s="2" t="s">
        <v>2437</v>
      </c>
      <c r="C275" s="2" t="s">
        <v>1892</v>
      </c>
      <c r="D275" s="2" t="s">
        <v>1893</v>
      </c>
    </row>
    <row r="276" spans="1:4" x14ac:dyDescent="0.35">
      <c r="A276" s="2" t="s">
        <v>2438</v>
      </c>
      <c r="B276" s="2" t="s">
        <v>2439</v>
      </c>
      <c r="C276" s="2" t="s">
        <v>1892</v>
      </c>
      <c r="D276" s="2" t="s">
        <v>1893</v>
      </c>
    </row>
    <row r="277" spans="1:4" x14ac:dyDescent="0.35">
      <c r="A277" s="2" t="s">
        <v>2440</v>
      </c>
      <c r="B277" s="2" t="s">
        <v>2441</v>
      </c>
      <c r="C277" s="2" t="s">
        <v>1875</v>
      </c>
      <c r="D277" s="2" t="s">
        <v>1876</v>
      </c>
    </row>
    <row r="278" spans="1:4" x14ac:dyDescent="0.35">
      <c r="A278" s="2" t="s">
        <v>2442</v>
      </c>
      <c r="B278" s="2" t="s">
        <v>2443</v>
      </c>
      <c r="C278" s="2" t="s">
        <v>1892</v>
      </c>
      <c r="D278" s="2" t="s">
        <v>1893</v>
      </c>
    </row>
    <row r="279" spans="1:4" x14ac:dyDescent="0.35">
      <c r="A279" s="2" t="s">
        <v>2444</v>
      </c>
      <c r="B279" s="2" t="s">
        <v>2445</v>
      </c>
      <c r="C279" s="2" t="s">
        <v>1892</v>
      </c>
      <c r="D279" s="2" t="s">
        <v>1893</v>
      </c>
    </row>
    <row r="280" spans="1:4" x14ac:dyDescent="0.35">
      <c r="A280" s="2" t="s">
        <v>2446</v>
      </c>
      <c r="B280" s="2" t="s">
        <v>2447</v>
      </c>
      <c r="C280" s="2" t="s">
        <v>1892</v>
      </c>
      <c r="D280" s="2" t="s">
        <v>1893</v>
      </c>
    </row>
    <row r="281" spans="1:4" x14ac:dyDescent="0.35">
      <c r="A281" s="2" t="s">
        <v>2448</v>
      </c>
      <c r="B281" s="2" t="s">
        <v>2449</v>
      </c>
      <c r="C281" s="2" t="s">
        <v>1892</v>
      </c>
      <c r="D281" s="2" t="s">
        <v>1893</v>
      </c>
    </row>
    <row r="282" spans="1:4" x14ac:dyDescent="0.35">
      <c r="A282" s="2" t="s">
        <v>2450</v>
      </c>
      <c r="B282" s="2" t="s">
        <v>2451</v>
      </c>
      <c r="C282" s="2" t="s">
        <v>1892</v>
      </c>
      <c r="D282" s="2" t="s">
        <v>1893</v>
      </c>
    </row>
    <row r="283" spans="1:4" x14ac:dyDescent="0.35">
      <c r="A283" s="2" t="s">
        <v>2452</v>
      </c>
      <c r="B283" s="2" t="s">
        <v>2453</v>
      </c>
      <c r="C283" s="2" t="s">
        <v>1892</v>
      </c>
      <c r="D283" s="2" t="s">
        <v>1893</v>
      </c>
    </row>
    <row r="284" spans="1:4" x14ac:dyDescent="0.35">
      <c r="A284" s="2" t="s">
        <v>2454</v>
      </c>
      <c r="B284" s="2" t="s">
        <v>2455</v>
      </c>
      <c r="C284" s="2" t="s">
        <v>1892</v>
      </c>
      <c r="D284" s="2" t="s">
        <v>1893</v>
      </c>
    </row>
    <row r="285" spans="1:4" x14ac:dyDescent="0.35">
      <c r="A285" s="2" t="s">
        <v>2456</v>
      </c>
      <c r="B285" s="2" t="s">
        <v>2457</v>
      </c>
      <c r="C285" s="2" t="s">
        <v>1892</v>
      </c>
      <c r="D285" s="2" t="s">
        <v>1893</v>
      </c>
    </row>
    <row r="286" spans="1:4" x14ac:dyDescent="0.35">
      <c r="A286" s="2" t="s">
        <v>2458</v>
      </c>
      <c r="B286" s="2" t="s">
        <v>2459</v>
      </c>
      <c r="C286" s="2" t="s">
        <v>1892</v>
      </c>
      <c r="D286" s="2" t="s">
        <v>1893</v>
      </c>
    </row>
    <row r="287" spans="1:4" x14ac:dyDescent="0.35">
      <c r="A287" s="2" t="s">
        <v>2460</v>
      </c>
      <c r="B287" s="2" t="s">
        <v>2461</v>
      </c>
      <c r="C287" s="2" t="s">
        <v>1875</v>
      </c>
      <c r="D287" s="2" t="s">
        <v>1876</v>
      </c>
    </row>
    <row r="288" spans="1:4" x14ac:dyDescent="0.35">
      <c r="A288" s="2" t="s">
        <v>2462</v>
      </c>
      <c r="B288" s="2" t="s">
        <v>2463</v>
      </c>
      <c r="C288" s="2" t="s">
        <v>1892</v>
      </c>
      <c r="D288" s="2" t="s">
        <v>1893</v>
      </c>
    </row>
    <row r="289" spans="1:4" x14ac:dyDescent="0.35">
      <c r="A289" s="2" t="s">
        <v>2464</v>
      </c>
      <c r="B289" s="2" t="s">
        <v>2465</v>
      </c>
      <c r="C289" s="2" t="s">
        <v>1892</v>
      </c>
      <c r="D289" s="2" t="s">
        <v>1893</v>
      </c>
    </row>
    <row r="290" spans="1:4" x14ac:dyDescent="0.35">
      <c r="A290" s="2" t="s">
        <v>2466</v>
      </c>
      <c r="B290" s="2" t="s">
        <v>2467</v>
      </c>
      <c r="C290" s="2" t="s">
        <v>1892</v>
      </c>
      <c r="D290" s="2" t="s">
        <v>1893</v>
      </c>
    </row>
    <row r="291" spans="1:4" x14ac:dyDescent="0.35">
      <c r="A291" s="2" t="s">
        <v>2468</v>
      </c>
      <c r="B291" s="2" t="s">
        <v>2469</v>
      </c>
      <c r="C291" s="2" t="s">
        <v>1892</v>
      </c>
      <c r="D291" s="2" t="s">
        <v>1893</v>
      </c>
    </row>
    <row r="292" spans="1:4" x14ac:dyDescent="0.35">
      <c r="A292" s="2" t="s">
        <v>2470</v>
      </c>
      <c r="B292" s="2" t="s">
        <v>2471</v>
      </c>
      <c r="C292" s="2" t="s">
        <v>1875</v>
      </c>
      <c r="D292" s="2" t="s">
        <v>1876</v>
      </c>
    </row>
    <row r="293" spans="1:4" x14ac:dyDescent="0.35">
      <c r="A293" s="2" t="s">
        <v>2472</v>
      </c>
      <c r="B293" s="2" t="s">
        <v>2473</v>
      </c>
      <c r="C293" s="2" t="s">
        <v>1892</v>
      </c>
      <c r="D293" s="2" t="s">
        <v>1893</v>
      </c>
    </row>
    <row r="294" spans="1:4" x14ac:dyDescent="0.35">
      <c r="A294" s="2" t="s">
        <v>2474</v>
      </c>
      <c r="B294" s="2" t="s">
        <v>2475</v>
      </c>
      <c r="C294" s="2" t="s">
        <v>1892</v>
      </c>
      <c r="D294" s="2" t="s">
        <v>1893</v>
      </c>
    </row>
    <row r="295" spans="1:4" x14ac:dyDescent="0.35">
      <c r="A295" s="2" t="s">
        <v>2476</v>
      </c>
      <c r="B295" s="2" t="s">
        <v>2477</v>
      </c>
      <c r="C295" s="2" t="s">
        <v>1875</v>
      </c>
      <c r="D295" s="2" t="s">
        <v>1876</v>
      </c>
    </row>
    <row r="296" spans="1:4" x14ac:dyDescent="0.35">
      <c r="A296" s="2" t="s">
        <v>2478</v>
      </c>
      <c r="B296" s="2" t="s">
        <v>2479</v>
      </c>
      <c r="C296" s="2" t="s">
        <v>1892</v>
      </c>
      <c r="D296" s="2" t="s">
        <v>1893</v>
      </c>
    </row>
    <row r="297" spans="1:4" x14ac:dyDescent="0.35">
      <c r="A297" s="2" t="s">
        <v>2480</v>
      </c>
      <c r="B297" s="2" t="s">
        <v>2481</v>
      </c>
      <c r="C297" s="2" t="s">
        <v>1892</v>
      </c>
      <c r="D297" s="2" t="s">
        <v>1893</v>
      </c>
    </row>
    <row r="298" spans="1:4" x14ac:dyDescent="0.35">
      <c r="A298" s="2" t="s">
        <v>2482</v>
      </c>
      <c r="B298" s="2" t="s">
        <v>2483</v>
      </c>
      <c r="C298" s="2" t="s">
        <v>1892</v>
      </c>
      <c r="D298" s="2" t="s">
        <v>1893</v>
      </c>
    </row>
    <row r="299" spans="1:4" x14ac:dyDescent="0.35">
      <c r="A299" s="2" t="s">
        <v>2484</v>
      </c>
      <c r="B299" s="2" t="s">
        <v>2485</v>
      </c>
      <c r="C299" s="2" t="s">
        <v>1892</v>
      </c>
      <c r="D299" s="2" t="s">
        <v>1893</v>
      </c>
    </row>
    <row r="300" spans="1:4" x14ac:dyDescent="0.35">
      <c r="A300" s="2" t="s">
        <v>2486</v>
      </c>
      <c r="B300" s="2" t="s">
        <v>2487</v>
      </c>
      <c r="C300" s="2" t="s">
        <v>1892</v>
      </c>
      <c r="D300" s="2" t="s">
        <v>1893</v>
      </c>
    </row>
    <row r="301" spans="1:4" x14ac:dyDescent="0.35">
      <c r="A301" s="2" t="s">
        <v>2488</v>
      </c>
      <c r="B301" s="2" t="s">
        <v>2489</v>
      </c>
      <c r="C301" s="2" t="s">
        <v>1892</v>
      </c>
      <c r="D301" s="2" t="s">
        <v>1893</v>
      </c>
    </row>
    <row r="302" spans="1:4" x14ac:dyDescent="0.35">
      <c r="A302" s="2" t="s">
        <v>2490</v>
      </c>
      <c r="B302" s="2" t="s">
        <v>2491</v>
      </c>
      <c r="C302" s="2" t="s">
        <v>1892</v>
      </c>
      <c r="D302" s="2" t="s">
        <v>1893</v>
      </c>
    </row>
    <row r="303" spans="1:4" x14ac:dyDescent="0.35">
      <c r="A303" s="2" t="s">
        <v>2492</v>
      </c>
      <c r="B303" s="2" t="s">
        <v>2493</v>
      </c>
      <c r="C303" s="2" t="s">
        <v>1892</v>
      </c>
      <c r="D303" s="2" t="s">
        <v>1893</v>
      </c>
    </row>
    <row r="304" spans="1:4" x14ac:dyDescent="0.35">
      <c r="A304" s="2" t="s">
        <v>2494</v>
      </c>
      <c r="B304" s="2" t="s">
        <v>2495</v>
      </c>
      <c r="C304" s="2" t="s">
        <v>1892</v>
      </c>
      <c r="D304" s="2" t="s">
        <v>1893</v>
      </c>
    </row>
    <row r="305" spans="1:4" x14ac:dyDescent="0.35">
      <c r="A305" s="2" t="s">
        <v>2496</v>
      </c>
      <c r="B305" s="2" t="s">
        <v>2497</v>
      </c>
      <c r="C305" s="2" t="s">
        <v>1892</v>
      </c>
      <c r="D305" s="2" t="s">
        <v>1893</v>
      </c>
    </row>
    <row r="306" spans="1:4" x14ac:dyDescent="0.35">
      <c r="A306" s="2" t="s">
        <v>2498</v>
      </c>
      <c r="B306" s="2" t="s">
        <v>2499</v>
      </c>
      <c r="C306" s="2" t="s">
        <v>1892</v>
      </c>
      <c r="D306" s="2" t="s">
        <v>1893</v>
      </c>
    </row>
    <row r="307" spans="1:4" x14ac:dyDescent="0.35">
      <c r="A307" s="2" t="s">
        <v>2500</v>
      </c>
      <c r="B307" s="2" t="s">
        <v>2501</v>
      </c>
      <c r="C307" s="2" t="s">
        <v>1892</v>
      </c>
      <c r="D307" s="2" t="s">
        <v>1893</v>
      </c>
    </row>
    <row r="308" spans="1:4" x14ac:dyDescent="0.35">
      <c r="A308" s="2" t="s">
        <v>2502</v>
      </c>
      <c r="B308" s="2" t="s">
        <v>2503</v>
      </c>
      <c r="C308" s="2" t="s">
        <v>1892</v>
      </c>
      <c r="D308" s="2" t="s">
        <v>1893</v>
      </c>
    </row>
    <row r="309" spans="1:4" x14ac:dyDescent="0.35">
      <c r="A309" s="2" t="s">
        <v>2504</v>
      </c>
      <c r="B309" s="2" t="s">
        <v>2505</v>
      </c>
      <c r="C309" s="2" t="s">
        <v>1875</v>
      </c>
      <c r="D309" s="2" t="s">
        <v>1876</v>
      </c>
    </row>
    <row r="310" spans="1:4" x14ac:dyDescent="0.35">
      <c r="A310" s="2" t="s">
        <v>2506</v>
      </c>
      <c r="B310" s="2" t="s">
        <v>2507</v>
      </c>
      <c r="C310" s="2" t="s">
        <v>1892</v>
      </c>
      <c r="D310" s="2" t="s">
        <v>1893</v>
      </c>
    </row>
    <row r="311" spans="1:4" x14ac:dyDescent="0.35">
      <c r="A311" s="2" t="s">
        <v>2508</v>
      </c>
      <c r="B311" s="2" t="s">
        <v>2509</v>
      </c>
      <c r="C311" s="2" t="s">
        <v>1892</v>
      </c>
      <c r="D311" s="2" t="s">
        <v>1893</v>
      </c>
    </row>
    <row r="312" spans="1:4" x14ac:dyDescent="0.35">
      <c r="A312" s="2" t="s">
        <v>2510</v>
      </c>
      <c r="B312" s="2" t="s">
        <v>2511</v>
      </c>
      <c r="C312" s="2" t="s">
        <v>1892</v>
      </c>
      <c r="D312" s="2" t="s">
        <v>1893</v>
      </c>
    </row>
    <row r="313" spans="1:4" x14ac:dyDescent="0.35">
      <c r="A313" s="2" t="s">
        <v>2512</v>
      </c>
      <c r="B313" s="2" t="s">
        <v>2513</v>
      </c>
      <c r="C313" s="2" t="s">
        <v>1892</v>
      </c>
      <c r="D313" s="2" t="s">
        <v>1893</v>
      </c>
    </row>
    <row r="314" spans="1:4" x14ac:dyDescent="0.35">
      <c r="A314" s="2" t="s">
        <v>2514</v>
      </c>
      <c r="B314" s="2" t="s">
        <v>2515</v>
      </c>
      <c r="C314" s="2" t="s">
        <v>1875</v>
      </c>
      <c r="D314" s="2" t="s">
        <v>1876</v>
      </c>
    </row>
    <row r="315" spans="1:4" x14ac:dyDescent="0.35">
      <c r="A315" s="2" t="s">
        <v>2516</v>
      </c>
      <c r="B315" s="2" t="s">
        <v>2517</v>
      </c>
      <c r="C315" s="2" t="s">
        <v>1875</v>
      </c>
      <c r="D315" s="2" t="s">
        <v>1876</v>
      </c>
    </row>
    <row r="316" spans="1:4" x14ac:dyDescent="0.35">
      <c r="A316" s="2" t="s">
        <v>2518</v>
      </c>
      <c r="B316" s="2" t="s">
        <v>2519</v>
      </c>
      <c r="C316" s="2" t="s">
        <v>1892</v>
      </c>
      <c r="D316" s="2" t="s">
        <v>1893</v>
      </c>
    </row>
    <row r="317" spans="1:4" x14ac:dyDescent="0.35">
      <c r="A317" s="2" t="s">
        <v>2520</v>
      </c>
      <c r="B317" s="2" t="s">
        <v>2521</v>
      </c>
      <c r="C317" s="2" t="s">
        <v>1892</v>
      </c>
      <c r="D317" s="2" t="s">
        <v>1893</v>
      </c>
    </row>
    <row r="318" spans="1:4" x14ac:dyDescent="0.35">
      <c r="A318" s="2" t="s">
        <v>2522</v>
      </c>
      <c r="B318" s="2" t="s">
        <v>2523</v>
      </c>
      <c r="C318" s="2" t="s">
        <v>1892</v>
      </c>
      <c r="D318" s="2" t="s">
        <v>1893</v>
      </c>
    </row>
    <row r="319" spans="1:4" x14ac:dyDescent="0.35">
      <c r="A319" s="2" t="s">
        <v>2524</v>
      </c>
      <c r="B319" s="2" t="s">
        <v>2525</v>
      </c>
      <c r="C319" s="2" t="s">
        <v>1892</v>
      </c>
      <c r="D319" s="2" t="s">
        <v>1893</v>
      </c>
    </row>
    <row r="320" spans="1:4" x14ac:dyDescent="0.35">
      <c r="A320" s="2" t="s">
        <v>2526</v>
      </c>
      <c r="B320" s="2" t="s">
        <v>2527</v>
      </c>
      <c r="C320" s="2" t="s">
        <v>1892</v>
      </c>
      <c r="D320" s="2" t="s">
        <v>1893</v>
      </c>
    </row>
    <row r="321" spans="1:4" x14ac:dyDescent="0.35">
      <c r="A321" s="2" t="s">
        <v>2528</v>
      </c>
      <c r="B321" s="2" t="s">
        <v>2529</v>
      </c>
      <c r="C321" s="2" t="s">
        <v>1875</v>
      </c>
      <c r="D321" s="2" t="s">
        <v>1876</v>
      </c>
    </row>
    <row r="322" spans="1:4" x14ac:dyDescent="0.35">
      <c r="A322" s="2" t="s">
        <v>2530</v>
      </c>
      <c r="B322" s="2" t="s">
        <v>2531</v>
      </c>
      <c r="C322" s="2" t="s">
        <v>1875</v>
      </c>
      <c r="D322" s="2" t="s">
        <v>1876</v>
      </c>
    </row>
    <row r="323" spans="1:4" x14ac:dyDescent="0.35">
      <c r="A323" s="2" t="s">
        <v>2532</v>
      </c>
      <c r="B323" s="2" t="s">
        <v>2533</v>
      </c>
      <c r="C323" s="2" t="s">
        <v>1892</v>
      </c>
      <c r="D323" s="2" t="s">
        <v>1893</v>
      </c>
    </row>
    <row r="324" spans="1:4" x14ac:dyDescent="0.35">
      <c r="A324" s="2" t="s">
        <v>2534</v>
      </c>
      <c r="B324" s="2" t="s">
        <v>2535</v>
      </c>
      <c r="C324" s="2" t="s">
        <v>1892</v>
      </c>
      <c r="D324" s="2" t="s">
        <v>1893</v>
      </c>
    </row>
    <row r="325" spans="1:4" x14ac:dyDescent="0.35">
      <c r="A325" s="2" t="s">
        <v>2536</v>
      </c>
      <c r="B325" s="2" t="s">
        <v>2537</v>
      </c>
      <c r="C325" s="2" t="s">
        <v>1892</v>
      </c>
      <c r="D325" s="2" t="s">
        <v>1893</v>
      </c>
    </row>
    <row r="326" spans="1:4" x14ac:dyDescent="0.35">
      <c r="A326" s="2" t="s">
        <v>2538</v>
      </c>
      <c r="B326" s="2" t="s">
        <v>2539</v>
      </c>
      <c r="C326" s="2" t="s">
        <v>1875</v>
      </c>
      <c r="D326" s="2" t="s">
        <v>1876</v>
      </c>
    </row>
    <row r="327" spans="1:4" x14ac:dyDescent="0.35">
      <c r="A327" s="2" t="s">
        <v>2540</v>
      </c>
      <c r="B327" s="2" t="s">
        <v>2541</v>
      </c>
      <c r="C327" s="2" t="s">
        <v>1875</v>
      </c>
      <c r="D327" s="2" t="s">
        <v>1876</v>
      </c>
    </row>
    <row r="328" spans="1:4" x14ac:dyDescent="0.35">
      <c r="A328" s="2" t="s">
        <v>2542</v>
      </c>
      <c r="B328" s="2" t="s">
        <v>2543</v>
      </c>
      <c r="C328" s="2" t="s">
        <v>1875</v>
      </c>
      <c r="D328" s="2" t="s">
        <v>1876</v>
      </c>
    </row>
    <row r="329" spans="1:4" x14ac:dyDescent="0.35">
      <c r="A329" s="2" t="s">
        <v>2544</v>
      </c>
      <c r="B329" s="2" t="s">
        <v>2545</v>
      </c>
      <c r="C329" s="2" t="s">
        <v>1892</v>
      </c>
      <c r="D329" s="2" t="s">
        <v>1893</v>
      </c>
    </row>
    <row r="330" spans="1:4" x14ac:dyDescent="0.35">
      <c r="A330" s="2" t="s">
        <v>2546</v>
      </c>
      <c r="B330" s="2" t="s">
        <v>2547</v>
      </c>
      <c r="C330" s="2" t="s">
        <v>1892</v>
      </c>
      <c r="D330" s="2" t="s">
        <v>1893</v>
      </c>
    </row>
    <row r="331" spans="1:4" x14ac:dyDescent="0.35">
      <c r="A331" s="2" t="s">
        <v>2548</v>
      </c>
      <c r="B331" s="2" t="s">
        <v>2549</v>
      </c>
      <c r="C331" s="2" t="s">
        <v>1892</v>
      </c>
      <c r="D331" s="2" t="s">
        <v>1893</v>
      </c>
    </row>
    <row r="332" spans="1:4" x14ac:dyDescent="0.35">
      <c r="A332" s="2" t="s">
        <v>2550</v>
      </c>
      <c r="B332" s="2" t="s">
        <v>2551</v>
      </c>
      <c r="C332" s="2" t="s">
        <v>1892</v>
      </c>
      <c r="D332" s="2" t="s">
        <v>1893</v>
      </c>
    </row>
    <row r="333" spans="1:4" x14ac:dyDescent="0.35">
      <c r="A333" s="2" t="s">
        <v>2552</v>
      </c>
      <c r="B333" s="2" t="s">
        <v>2553</v>
      </c>
      <c r="C333" s="2" t="s">
        <v>1892</v>
      </c>
      <c r="D333" s="2" t="s">
        <v>1893</v>
      </c>
    </row>
    <row r="334" spans="1:4" x14ac:dyDescent="0.35">
      <c r="A334" s="2" t="s">
        <v>2554</v>
      </c>
      <c r="B334" s="2" t="s">
        <v>2555</v>
      </c>
      <c r="C334" s="2" t="s">
        <v>1892</v>
      </c>
      <c r="D334" s="2" t="s">
        <v>1893</v>
      </c>
    </row>
    <row r="335" spans="1:4" x14ac:dyDescent="0.35">
      <c r="A335" s="2" t="s">
        <v>2556</v>
      </c>
      <c r="B335" s="2" t="s">
        <v>2557</v>
      </c>
      <c r="C335" s="2" t="s">
        <v>1892</v>
      </c>
      <c r="D335" s="2" t="s">
        <v>1893</v>
      </c>
    </row>
    <row r="336" spans="1:4" x14ac:dyDescent="0.35">
      <c r="A336" s="2" t="s">
        <v>2558</v>
      </c>
      <c r="B336" s="2" t="s">
        <v>2559</v>
      </c>
      <c r="C336" s="2" t="s">
        <v>1875</v>
      </c>
      <c r="D336" s="2" t="s">
        <v>1876</v>
      </c>
    </row>
    <row r="337" spans="1:4" x14ac:dyDescent="0.35">
      <c r="A337" s="2" t="s">
        <v>2560</v>
      </c>
      <c r="B337" s="2" t="s">
        <v>2561</v>
      </c>
      <c r="C337" s="2" t="s">
        <v>1892</v>
      </c>
      <c r="D337" s="2" t="s">
        <v>1893</v>
      </c>
    </row>
    <row r="338" spans="1:4" x14ac:dyDescent="0.35">
      <c r="A338" s="2" t="s">
        <v>2562</v>
      </c>
      <c r="B338" s="2" t="s">
        <v>2563</v>
      </c>
      <c r="C338" s="2" t="s">
        <v>1892</v>
      </c>
      <c r="D338" s="2" t="s">
        <v>1893</v>
      </c>
    </row>
    <row r="339" spans="1:4" x14ac:dyDescent="0.35">
      <c r="A339" s="2" t="s">
        <v>2564</v>
      </c>
      <c r="B339" s="2" t="s">
        <v>2565</v>
      </c>
      <c r="C339" s="2" t="s">
        <v>1892</v>
      </c>
      <c r="D339" s="2" t="s">
        <v>1893</v>
      </c>
    </row>
    <row r="340" spans="1:4" x14ac:dyDescent="0.35">
      <c r="A340" s="2" t="s">
        <v>2566</v>
      </c>
      <c r="B340" s="2" t="s">
        <v>2567</v>
      </c>
      <c r="C340" s="2" t="s">
        <v>1892</v>
      </c>
      <c r="D340" s="2" t="s">
        <v>1893</v>
      </c>
    </row>
    <row r="341" spans="1:4" x14ac:dyDescent="0.35">
      <c r="A341" s="2" t="s">
        <v>2568</v>
      </c>
      <c r="B341" s="2" t="s">
        <v>2569</v>
      </c>
      <c r="C341" s="2" t="s">
        <v>1875</v>
      </c>
      <c r="D341" s="2" t="s">
        <v>1876</v>
      </c>
    </row>
    <row r="342" spans="1:4" x14ac:dyDescent="0.35">
      <c r="A342" s="2" t="s">
        <v>2570</v>
      </c>
      <c r="B342" s="2" t="s">
        <v>2571</v>
      </c>
      <c r="C342" s="2" t="s">
        <v>1875</v>
      </c>
      <c r="D342" s="2" t="s">
        <v>1876</v>
      </c>
    </row>
    <row r="343" spans="1:4" x14ac:dyDescent="0.35">
      <c r="A343" s="2" t="s">
        <v>2572</v>
      </c>
      <c r="B343" s="2" t="s">
        <v>2573</v>
      </c>
      <c r="C343" s="2" t="s">
        <v>1892</v>
      </c>
      <c r="D343" s="2" t="s">
        <v>1893</v>
      </c>
    </row>
    <row r="344" spans="1:4" x14ac:dyDescent="0.35">
      <c r="A344" s="2" t="s">
        <v>2574</v>
      </c>
      <c r="B344" s="2" t="s">
        <v>2575</v>
      </c>
      <c r="C344" s="2" t="s">
        <v>1875</v>
      </c>
      <c r="D344" s="2" t="s">
        <v>1876</v>
      </c>
    </row>
    <row r="345" spans="1:4" x14ac:dyDescent="0.35">
      <c r="A345" s="2" t="s">
        <v>2576</v>
      </c>
      <c r="B345" s="2" t="s">
        <v>2577</v>
      </c>
      <c r="C345" s="2" t="s">
        <v>1875</v>
      </c>
      <c r="D345" s="2" t="s">
        <v>1876</v>
      </c>
    </row>
    <row r="346" spans="1:4" x14ac:dyDescent="0.35">
      <c r="A346" s="2" t="s">
        <v>2578</v>
      </c>
      <c r="B346" s="2" t="s">
        <v>2579</v>
      </c>
      <c r="C346" s="2" t="s">
        <v>1892</v>
      </c>
      <c r="D346" s="2" t="s">
        <v>1893</v>
      </c>
    </row>
    <row r="347" spans="1:4" x14ac:dyDescent="0.35">
      <c r="A347" s="2" t="s">
        <v>2580</v>
      </c>
      <c r="B347" s="2" t="s">
        <v>2581</v>
      </c>
      <c r="C347" s="2" t="s">
        <v>1892</v>
      </c>
      <c r="D347" s="2" t="s">
        <v>1893</v>
      </c>
    </row>
    <row r="348" spans="1:4" x14ac:dyDescent="0.35">
      <c r="A348" s="2" t="s">
        <v>2582</v>
      </c>
      <c r="B348" s="2" t="s">
        <v>2583</v>
      </c>
      <c r="C348" s="2" t="s">
        <v>1892</v>
      </c>
      <c r="D348" s="2" t="s">
        <v>1893</v>
      </c>
    </row>
    <row r="349" spans="1:4" x14ac:dyDescent="0.35">
      <c r="A349" s="2" t="s">
        <v>2584</v>
      </c>
      <c r="B349" s="2" t="s">
        <v>2585</v>
      </c>
      <c r="C349" s="2" t="s">
        <v>1892</v>
      </c>
      <c r="D349" s="2" t="s">
        <v>1893</v>
      </c>
    </row>
    <row r="350" spans="1:4" x14ac:dyDescent="0.35">
      <c r="A350" s="2" t="s">
        <v>2586</v>
      </c>
      <c r="B350" s="2" t="s">
        <v>2587</v>
      </c>
      <c r="C350" s="2" t="s">
        <v>1875</v>
      </c>
      <c r="D350" s="2" t="s">
        <v>1876</v>
      </c>
    </row>
    <row r="351" spans="1:4" x14ac:dyDescent="0.35">
      <c r="A351" s="2" t="s">
        <v>2588</v>
      </c>
      <c r="B351" s="2" t="s">
        <v>2589</v>
      </c>
      <c r="C351" s="2" t="s">
        <v>1892</v>
      </c>
      <c r="D351" s="2" t="s">
        <v>1893</v>
      </c>
    </row>
    <row r="352" spans="1:4" x14ac:dyDescent="0.35">
      <c r="A352" s="2" t="s">
        <v>2590</v>
      </c>
      <c r="B352" s="2" t="s">
        <v>2591</v>
      </c>
      <c r="C352" s="2" t="s">
        <v>1892</v>
      </c>
      <c r="D352" s="2" t="s">
        <v>1893</v>
      </c>
    </row>
    <row r="353" spans="1:4" x14ac:dyDescent="0.35">
      <c r="A353" s="2" t="s">
        <v>2592</v>
      </c>
      <c r="B353" s="2" t="s">
        <v>2593</v>
      </c>
      <c r="C353" s="2" t="s">
        <v>1875</v>
      </c>
      <c r="D353" s="2" t="s">
        <v>1876</v>
      </c>
    </row>
    <row r="354" spans="1:4" x14ac:dyDescent="0.35">
      <c r="A354" s="2" t="s">
        <v>2594</v>
      </c>
      <c r="B354" s="2" t="s">
        <v>2595</v>
      </c>
      <c r="C354" s="2" t="s">
        <v>1892</v>
      </c>
      <c r="D354" s="2" t="s">
        <v>1893</v>
      </c>
    </row>
    <row r="355" spans="1:4" x14ac:dyDescent="0.35">
      <c r="A355" s="2" t="s">
        <v>2596</v>
      </c>
      <c r="B355" s="2" t="s">
        <v>2597</v>
      </c>
      <c r="C355" s="2" t="s">
        <v>1892</v>
      </c>
      <c r="D355" s="2" t="s">
        <v>1893</v>
      </c>
    </row>
    <row r="356" spans="1:4" x14ac:dyDescent="0.35">
      <c r="A356" s="2" t="s">
        <v>2598</v>
      </c>
      <c r="B356" s="2" t="s">
        <v>2599</v>
      </c>
      <c r="C356" s="2" t="s">
        <v>1892</v>
      </c>
      <c r="D356" s="2" t="s">
        <v>1893</v>
      </c>
    </row>
    <row r="357" spans="1:4" x14ac:dyDescent="0.35">
      <c r="A357" s="2" t="s">
        <v>2600</v>
      </c>
      <c r="B357" s="2" t="s">
        <v>2601</v>
      </c>
      <c r="C357" s="2" t="s">
        <v>1892</v>
      </c>
      <c r="D357" s="2" t="s">
        <v>1893</v>
      </c>
    </row>
    <row r="358" spans="1:4" x14ac:dyDescent="0.35">
      <c r="A358" s="2" t="s">
        <v>2602</v>
      </c>
      <c r="B358" s="2" t="s">
        <v>2603</v>
      </c>
      <c r="C358" s="2" t="s">
        <v>1892</v>
      </c>
      <c r="D358" s="2" t="s">
        <v>1893</v>
      </c>
    </row>
    <row r="359" spans="1:4" x14ac:dyDescent="0.35">
      <c r="A359" s="2" t="s">
        <v>2604</v>
      </c>
      <c r="B359" s="2" t="s">
        <v>2605</v>
      </c>
      <c r="C359" s="2" t="s">
        <v>1892</v>
      </c>
      <c r="D359" s="2" t="s">
        <v>1893</v>
      </c>
    </row>
    <row r="360" spans="1:4" x14ac:dyDescent="0.35">
      <c r="A360" s="2" t="s">
        <v>2606</v>
      </c>
      <c r="B360" s="2" t="s">
        <v>2607</v>
      </c>
      <c r="C360" s="2" t="s">
        <v>1892</v>
      </c>
      <c r="D360" s="2" t="s">
        <v>1893</v>
      </c>
    </row>
    <row r="361" spans="1:4" x14ac:dyDescent="0.35">
      <c r="A361" s="2" t="s">
        <v>2608</v>
      </c>
      <c r="B361" s="2" t="s">
        <v>2609</v>
      </c>
      <c r="C361" s="2" t="s">
        <v>1892</v>
      </c>
      <c r="D361" s="2" t="s">
        <v>1893</v>
      </c>
    </row>
    <row r="362" spans="1:4" x14ac:dyDescent="0.35">
      <c r="A362" s="2" t="s">
        <v>2610</v>
      </c>
      <c r="B362" s="2" t="s">
        <v>2611</v>
      </c>
      <c r="C362" s="2" t="s">
        <v>1892</v>
      </c>
      <c r="D362" s="2" t="s">
        <v>1893</v>
      </c>
    </row>
    <row r="363" spans="1:4" x14ac:dyDescent="0.35">
      <c r="A363" s="2" t="s">
        <v>2612</v>
      </c>
      <c r="B363" s="2" t="s">
        <v>2613</v>
      </c>
      <c r="C363" s="2" t="s">
        <v>1875</v>
      </c>
      <c r="D363" s="2" t="s">
        <v>1876</v>
      </c>
    </row>
    <row r="364" spans="1:4" x14ac:dyDescent="0.35">
      <c r="A364" s="2" t="s">
        <v>2614</v>
      </c>
      <c r="B364" s="2" t="s">
        <v>2615</v>
      </c>
      <c r="C364" s="2" t="s">
        <v>1892</v>
      </c>
      <c r="D364" s="2" t="s">
        <v>1893</v>
      </c>
    </row>
    <row r="365" spans="1:4" x14ac:dyDescent="0.35">
      <c r="A365" s="2" t="s">
        <v>2616</v>
      </c>
      <c r="B365" s="2" t="s">
        <v>2617</v>
      </c>
      <c r="C365" s="2" t="s">
        <v>1875</v>
      </c>
      <c r="D365" s="2" t="s">
        <v>1876</v>
      </c>
    </row>
    <row r="366" spans="1:4" x14ac:dyDescent="0.35">
      <c r="A366" s="2" t="s">
        <v>2618</v>
      </c>
      <c r="B366" s="2" t="s">
        <v>2619</v>
      </c>
      <c r="C366" s="2" t="s">
        <v>1892</v>
      </c>
      <c r="D366" s="2" t="s">
        <v>1893</v>
      </c>
    </row>
    <row r="367" spans="1:4" x14ac:dyDescent="0.35">
      <c r="A367" s="2" t="s">
        <v>2620</v>
      </c>
      <c r="B367" s="2" t="s">
        <v>2621</v>
      </c>
      <c r="C367" s="2" t="s">
        <v>1892</v>
      </c>
      <c r="D367" s="2" t="s">
        <v>1893</v>
      </c>
    </row>
    <row r="368" spans="1:4" x14ac:dyDescent="0.35">
      <c r="A368" s="2" t="s">
        <v>2622</v>
      </c>
      <c r="B368" s="2" t="s">
        <v>2623</v>
      </c>
      <c r="C368" s="2" t="s">
        <v>1892</v>
      </c>
      <c r="D368" s="2" t="s">
        <v>1893</v>
      </c>
    </row>
    <row r="369" spans="1:4" x14ac:dyDescent="0.35">
      <c r="A369" s="2" t="s">
        <v>2624</v>
      </c>
      <c r="B369" s="2" t="s">
        <v>2625</v>
      </c>
      <c r="C369" s="2" t="s">
        <v>1892</v>
      </c>
      <c r="D369" s="2" t="s">
        <v>1893</v>
      </c>
    </row>
    <row r="370" spans="1:4" x14ac:dyDescent="0.35">
      <c r="A370" s="2" t="s">
        <v>2626</v>
      </c>
      <c r="B370" s="2" t="s">
        <v>2627</v>
      </c>
      <c r="C370" s="2" t="s">
        <v>1875</v>
      </c>
      <c r="D370" s="2" t="s">
        <v>1876</v>
      </c>
    </row>
    <row r="371" spans="1:4" x14ac:dyDescent="0.35">
      <c r="A371" s="2" t="s">
        <v>2628</v>
      </c>
      <c r="B371" s="2" t="s">
        <v>2629</v>
      </c>
      <c r="C371" s="2" t="s">
        <v>1892</v>
      </c>
      <c r="D371" s="2" t="s">
        <v>1893</v>
      </c>
    </row>
    <row r="372" spans="1:4" x14ac:dyDescent="0.35">
      <c r="A372" s="2" t="s">
        <v>2630</v>
      </c>
      <c r="B372" s="2" t="s">
        <v>2631</v>
      </c>
      <c r="C372" s="2" t="s">
        <v>1875</v>
      </c>
      <c r="D372" s="2" t="s">
        <v>1876</v>
      </c>
    </row>
    <row r="373" spans="1:4" x14ac:dyDescent="0.35">
      <c r="A373" s="2" t="s">
        <v>2632</v>
      </c>
      <c r="B373" s="2" t="s">
        <v>2633</v>
      </c>
      <c r="C373" s="2" t="s">
        <v>1875</v>
      </c>
      <c r="D373" s="2" t="s">
        <v>1876</v>
      </c>
    </row>
    <row r="374" spans="1:4" x14ac:dyDescent="0.35">
      <c r="A374" s="2" t="s">
        <v>2634</v>
      </c>
      <c r="B374" s="2" t="s">
        <v>2635</v>
      </c>
      <c r="C374" s="2" t="s">
        <v>1875</v>
      </c>
      <c r="D374" s="2" t="s">
        <v>1876</v>
      </c>
    </row>
    <row r="375" spans="1:4" x14ac:dyDescent="0.35">
      <c r="A375" s="2" t="s">
        <v>2636</v>
      </c>
      <c r="B375" s="2" t="s">
        <v>2637</v>
      </c>
      <c r="C375" s="2" t="s">
        <v>1892</v>
      </c>
      <c r="D375" s="2" t="s">
        <v>1893</v>
      </c>
    </row>
    <row r="376" spans="1:4" x14ac:dyDescent="0.35">
      <c r="A376" s="2" t="s">
        <v>2638</v>
      </c>
      <c r="B376" s="2" t="s">
        <v>2639</v>
      </c>
      <c r="C376" s="2" t="s">
        <v>1875</v>
      </c>
      <c r="D376" s="2" t="s">
        <v>1876</v>
      </c>
    </row>
    <row r="377" spans="1:4" x14ac:dyDescent="0.35">
      <c r="A377" s="2" t="s">
        <v>2640</v>
      </c>
      <c r="B377" s="2" t="s">
        <v>2641</v>
      </c>
      <c r="C377" s="2" t="s">
        <v>1892</v>
      </c>
      <c r="D377" s="2" t="s">
        <v>1893</v>
      </c>
    </row>
    <row r="378" spans="1:4" x14ac:dyDescent="0.35">
      <c r="A378" s="2" t="s">
        <v>2642</v>
      </c>
      <c r="B378" s="2" t="s">
        <v>2643</v>
      </c>
      <c r="C378" s="2" t="s">
        <v>1892</v>
      </c>
      <c r="D378" s="2" t="s">
        <v>1893</v>
      </c>
    </row>
    <row r="379" spans="1:4" x14ac:dyDescent="0.35">
      <c r="A379" s="2" t="s">
        <v>2644</v>
      </c>
      <c r="B379" s="2" t="s">
        <v>2645</v>
      </c>
      <c r="C379" s="2" t="s">
        <v>1875</v>
      </c>
      <c r="D379" s="2" t="s">
        <v>1876</v>
      </c>
    </row>
    <row r="380" spans="1:4" x14ac:dyDescent="0.35">
      <c r="A380" s="2" t="s">
        <v>2646</v>
      </c>
      <c r="B380" s="2" t="s">
        <v>2647</v>
      </c>
      <c r="C380" s="2" t="s">
        <v>1875</v>
      </c>
      <c r="D380" s="2" t="s">
        <v>1876</v>
      </c>
    </row>
    <row r="381" spans="1:4" x14ac:dyDescent="0.35">
      <c r="A381" s="2" t="s">
        <v>2648</v>
      </c>
      <c r="B381" s="2" t="s">
        <v>2649</v>
      </c>
      <c r="C381" s="2" t="s">
        <v>1892</v>
      </c>
      <c r="D381" s="2" t="s">
        <v>1893</v>
      </c>
    </row>
    <row r="382" spans="1:4" x14ac:dyDescent="0.35">
      <c r="A382" s="2" t="s">
        <v>2650</v>
      </c>
      <c r="B382" s="2" t="s">
        <v>2651</v>
      </c>
      <c r="C382" s="2" t="s">
        <v>1875</v>
      </c>
      <c r="D382" s="2" t="s">
        <v>1876</v>
      </c>
    </row>
    <row r="383" spans="1:4" x14ac:dyDescent="0.35">
      <c r="A383" s="2" t="s">
        <v>2652</v>
      </c>
      <c r="B383" s="2" t="s">
        <v>2653</v>
      </c>
      <c r="C383" s="2" t="s">
        <v>1892</v>
      </c>
      <c r="D383" s="2" t="s">
        <v>1893</v>
      </c>
    </row>
    <row r="384" spans="1:4" x14ac:dyDescent="0.35">
      <c r="A384" s="2" t="s">
        <v>2654</v>
      </c>
      <c r="B384" s="2" t="s">
        <v>2655</v>
      </c>
      <c r="C384" s="2" t="s">
        <v>1892</v>
      </c>
      <c r="D384" s="2" t="s">
        <v>1893</v>
      </c>
    </row>
    <row r="385" spans="1:4" x14ac:dyDescent="0.35">
      <c r="A385" s="2" t="s">
        <v>2656</v>
      </c>
      <c r="B385" s="2" t="s">
        <v>2657</v>
      </c>
      <c r="C385" s="2" t="s">
        <v>1875</v>
      </c>
      <c r="D385" s="2" t="s">
        <v>1876</v>
      </c>
    </row>
    <row r="386" spans="1:4" x14ac:dyDescent="0.35">
      <c r="A386" s="2" t="s">
        <v>2658</v>
      </c>
      <c r="B386" s="2" t="s">
        <v>2659</v>
      </c>
      <c r="C386" s="2" t="s">
        <v>1892</v>
      </c>
      <c r="D386" s="2" t="s">
        <v>1893</v>
      </c>
    </row>
    <row r="387" spans="1:4" x14ac:dyDescent="0.35">
      <c r="A387" s="2" t="s">
        <v>2660</v>
      </c>
      <c r="B387" s="2" t="s">
        <v>2661</v>
      </c>
      <c r="C387" s="2" t="s">
        <v>1892</v>
      </c>
      <c r="D387" s="2" t="s">
        <v>1893</v>
      </c>
    </row>
    <row r="388" spans="1:4" x14ac:dyDescent="0.35">
      <c r="A388" s="2" t="s">
        <v>2662</v>
      </c>
      <c r="B388" s="2" t="s">
        <v>2663</v>
      </c>
      <c r="C388" s="2" t="s">
        <v>1892</v>
      </c>
      <c r="D388" s="2" t="s">
        <v>1893</v>
      </c>
    </row>
    <row r="389" spans="1:4" x14ac:dyDescent="0.35">
      <c r="A389" s="2" t="s">
        <v>2664</v>
      </c>
      <c r="B389" s="2" t="s">
        <v>2665</v>
      </c>
      <c r="C389" s="2" t="s">
        <v>1892</v>
      </c>
      <c r="D389" s="2" t="s">
        <v>1893</v>
      </c>
    </row>
    <row r="390" spans="1:4" x14ac:dyDescent="0.35">
      <c r="A390" s="2" t="s">
        <v>2666</v>
      </c>
      <c r="B390" s="2" t="s">
        <v>2667</v>
      </c>
      <c r="C390" s="2" t="s">
        <v>1875</v>
      </c>
      <c r="D390" s="2" t="s">
        <v>1876</v>
      </c>
    </row>
    <row r="391" spans="1:4" x14ac:dyDescent="0.35">
      <c r="A391" s="2" t="s">
        <v>2668</v>
      </c>
      <c r="B391" s="2" t="s">
        <v>2669</v>
      </c>
      <c r="C391" s="2" t="s">
        <v>1892</v>
      </c>
      <c r="D391" s="2" t="s">
        <v>1893</v>
      </c>
    </row>
    <row r="392" spans="1:4" x14ac:dyDescent="0.35">
      <c r="A392" s="2" t="s">
        <v>2670</v>
      </c>
      <c r="B392" s="2" t="s">
        <v>2671</v>
      </c>
      <c r="C392" s="2" t="s">
        <v>1875</v>
      </c>
      <c r="D392" s="2" t="s">
        <v>1876</v>
      </c>
    </row>
    <row r="393" spans="1:4" x14ac:dyDescent="0.35">
      <c r="A393" s="2" t="s">
        <v>2672</v>
      </c>
      <c r="B393" s="2" t="s">
        <v>2673</v>
      </c>
      <c r="C393" s="2" t="s">
        <v>1892</v>
      </c>
      <c r="D393" s="2" t="s">
        <v>1893</v>
      </c>
    </row>
    <row r="394" spans="1:4" x14ac:dyDescent="0.35">
      <c r="A394" s="2" t="s">
        <v>2674</v>
      </c>
      <c r="B394" s="2" t="s">
        <v>2675</v>
      </c>
      <c r="C394" s="2" t="s">
        <v>1892</v>
      </c>
      <c r="D394" s="2" t="s">
        <v>1893</v>
      </c>
    </row>
    <row r="395" spans="1:4" x14ac:dyDescent="0.35">
      <c r="A395" s="2" t="s">
        <v>2676</v>
      </c>
      <c r="B395" s="2" t="s">
        <v>2677</v>
      </c>
      <c r="C395" s="2" t="s">
        <v>1875</v>
      </c>
      <c r="D395" s="2" t="s">
        <v>1876</v>
      </c>
    </row>
    <row r="396" spans="1:4" x14ac:dyDescent="0.35">
      <c r="A396" s="2" t="s">
        <v>2678</v>
      </c>
      <c r="B396" s="2" t="s">
        <v>2679</v>
      </c>
      <c r="C396" s="2" t="s">
        <v>1875</v>
      </c>
      <c r="D396" s="2" t="s">
        <v>1876</v>
      </c>
    </row>
    <row r="397" spans="1:4" x14ac:dyDescent="0.35">
      <c r="A397" s="2" t="s">
        <v>2680</v>
      </c>
      <c r="B397" s="2" t="s">
        <v>2681</v>
      </c>
      <c r="C397" s="2" t="s">
        <v>1892</v>
      </c>
      <c r="D397" s="2" t="s">
        <v>1893</v>
      </c>
    </row>
    <row r="398" spans="1:4" x14ac:dyDescent="0.35">
      <c r="A398" s="2" t="s">
        <v>2682</v>
      </c>
      <c r="B398" s="2" t="s">
        <v>2683</v>
      </c>
      <c r="C398" s="2" t="s">
        <v>1875</v>
      </c>
      <c r="D398" s="2" t="s">
        <v>1876</v>
      </c>
    </row>
    <row r="399" spans="1:4" x14ac:dyDescent="0.35">
      <c r="A399" s="2" t="s">
        <v>2684</v>
      </c>
      <c r="B399" s="2" t="s">
        <v>2685</v>
      </c>
      <c r="C399" s="2" t="s">
        <v>1875</v>
      </c>
      <c r="D399" s="2" t="s">
        <v>1876</v>
      </c>
    </row>
    <row r="400" spans="1:4" x14ac:dyDescent="0.35">
      <c r="A400" s="2" t="s">
        <v>2686</v>
      </c>
      <c r="B400" s="2" t="s">
        <v>2687</v>
      </c>
      <c r="C400" s="2" t="s">
        <v>1892</v>
      </c>
      <c r="D400" s="2" t="s">
        <v>1893</v>
      </c>
    </row>
    <row r="401" spans="1:4" x14ac:dyDescent="0.35">
      <c r="A401" s="2" t="s">
        <v>2688</v>
      </c>
      <c r="B401" s="2" t="s">
        <v>2689</v>
      </c>
      <c r="C401" s="2" t="s">
        <v>1892</v>
      </c>
      <c r="D401" s="2" t="s">
        <v>1893</v>
      </c>
    </row>
    <row r="402" spans="1:4" x14ac:dyDescent="0.35">
      <c r="A402" s="2" t="s">
        <v>2690</v>
      </c>
      <c r="B402" s="2" t="s">
        <v>2691</v>
      </c>
      <c r="C402" s="2" t="s">
        <v>1875</v>
      </c>
      <c r="D402" s="2" t="s">
        <v>1876</v>
      </c>
    </row>
    <row r="403" spans="1:4" x14ac:dyDescent="0.35">
      <c r="A403" s="2" t="s">
        <v>2692</v>
      </c>
      <c r="B403" s="2" t="s">
        <v>2693</v>
      </c>
      <c r="C403" s="2" t="s">
        <v>1892</v>
      </c>
      <c r="D403" s="2" t="s">
        <v>1893</v>
      </c>
    </row>
    <row r="404" spans="1:4" x14ac:dyDescent="0.35">
      <c r="A404" s="2" t="s">
        <v>2694</v>
      </c>
      <c r="B404" s="2" t="s">
        <v>2695</v>
      </c>
      <c r="C404" s="2" t="s">
        <v>1892</v>
      </c>
      <c r="D404" s="2" t="s">
        <v>1893</v>
      </c>
    </row>
    <row r="405" spans="1:4" x14ac:dyDescent="0.35">
      <c r="A405" s="2" t="s">
        <v>2696</v>
      </c>
      <c r="B405" s="2" t="s">
        <v>2697</v>
      </c>
      <c r="C405" s="2" t="s">
        <v>1892</v>
      </c>
      <c r="D405" s="2" t="s">
        <v>1893</v>
      </c>
    </row>
    <row r="406" spans="1:4" x14ac:dyDescent="0.35">
      <c r="A406" s="2" t="s">
        <v>2698</v>
      </c>
      <c r="B406" s="2" t="s">
        <v>2699</v>
      </c>
      <c r="C406" s="2" t="s">
        <v>1892</v>
      </c>
      <c r="D406" s="2" t="s">
        <v>1893</v>
      </c>
    </row>
    <row r="407" spans="1:4" x14ac:dyDescent="0.35">
      <c r="A407" s="2" t="s">
        <v>2700</v>
      </c>
      <c r="B407" s="2" t="s">
        <v>2701</v>
      </c>
      <c r="C407" s="2" t="s">
        <v>1892</v>
      </c>
      <c r="D407" s="2" t="s">
        <v>1893</v>
      </c>
    </row>
    <row r="408" spans="1:4" x14ac:dyDescent="0.35">
      <c r="A408" s="2" t="s">
        <v>2702</v>
      </c>
      <c r="B408" s="2" t="s">
        <v>2703</v>
      </c>
      <c r="C408" s="2" t="s">
        <v>1892</v>
      </c>
      <c r="D408" s="2" t="s">
        <v>1893</v>
      </c>
    </row>
    <row r="409" spans="1:4" x14ac:dyDescent="0.35">
      <c r="A409" s="2" t="s">
        <v>2704</v>
      </c>
      <c r="B409" s="2" t="s">
        <v>2705</v>
      </c>
      <c r="C409" s="2" t="s">
        <v>1892</v>
      </c>
      <c r="D409" s="2" t="s">
        <v>1893</v>
      </c>
    </row>
    <row r="410" spans="1:4" x14ac:dyDescent="0.35">
      <c r="A410" s="2" t="s">
        <v>2706</v>
      </c>
      <c r="B410" s="2" t="s">
        <v>2707</v>
      </c>
      <c r="C410" s="2" t="s">
        <v>1892</v>
      </c>
      <c r="D410" s="2" t="s">
        <v>1893</v>
      </c>
    </row>
    <row r="411" spans="1:4" x14ac:dyDescent="0.35">
      <c r="A411" s="2" t="s">
        <v>2708</v>
      </c>
      <c r="B411" s="2" t="s">
        <v>2709</v>
      </c>
      <c r="C411" s="2" t="s">
        <v>1892</v>
      </c>
      <c r="D411" s="2" t="s">
        <v>1893</v>
      </c>
    </row>
    <row r="412" spans="1:4" x14ac:dyDescent="0.35">
      <c r="A412" s="2" t="s">
        <v>2710</v>
      </c>
      <c r="B412" s="2" t="s">
        <v>2711</v>
      </c>
      <c r="C412" s="2" t="s">
        <v>1892</v>
      </c>
      <c r="D412" s="2" t="s">
        <v>1893</v>
      </c>
    </row>
    <row r="413" spans="1:4" x14ac:dyDescent="0.35">
      <c r="A413" s="2" t="s">
        <v>2712</v>
      </c>
      <c r="B413" s="2" t="s">
        <v>2713</v>
      </c>
      <c r="C413" s="2" t="s">
        <v>1892</v>
      </c>
      <c r="D413" s="2" t="s">
        <v>1893</v>
      </c>
    </row>
    <row r="414" spans="1:4" x14ac:dyDescent="0.35">
      <c r="A414" s="2" t="s">
        <v>2714</v>
      </c>
      <c r="B414" s="2" t="s">
        <v>2715</v>
      </c>
      <c r="C414" s="2" t="s">
        <v>1892</v>
      </c>
      <c r="D414" s="2" t="s">
        <v>1893</v>
      </c>
    </row>
    <row r="415" spans="1:4" x14ac:dyDescent="0.35">
      <c r="A415" s="2" t="s">
        <v>2716</v>
      </c>
      <c r="B415" s="2" t="s">
        <v>2717</v>
      </c>
      <c r="C415" s="2" t="s">
        <v>1892</v>
      </c>
      <c r="D415" s="2" t="s">
        <v>1893</v>
      </c>
    </row>
    <row r="416" spans="1:4" x14ac:dyDescent="0.35">
      <c r="A416" s="2" t="s">
        <v>2718</v>
      </c>
      <c r="B416" s="2" t="s">
        <v>2719</v>
      </c>
      <c r="C416" s="2" t="s">
        <v>1892</v>
      </c>
      <c r="D416" s="2" t="s">
        <v>1893</v>
      </c>
    </row>
    <row r="417" spans="1:4" x14ac:dyDescent="0.35">
      <c r="A417" s="2" t="s">
        <v>2720</v>
      </c>
      <c r="B417" s="2" t="s">
        <v>2721</v>
      </c>
      <c r="C417" s="2" t="s">
        <v>1892</v>
      </c>
      <c r="D417" s="2" t="s">
        <v>1893</v>
      </c>
    </row>
    <row r="418" spans="1:4" x14ac:dyDescent="0.35">
      <c r="A418" s="2" t="s">
        <v>2722</v>
      </c>
      <c r="B418" s="2" t="s">
        <v>2723</v>
      </c>
      <c r="C418" s="2" t="s">
        <v>1875</v>
      </c>
      <c r="D418" s="2" t="s">
        <v>1876</v>
      </c>
    </row>
    <row r="419" spans="1:4" x14ac:dyDescent="0.35">
      <c r="A419" s="2" t="s">
        <v>2724</v>
      </c>
      <c r="B419" s="2" t="s">
        <v>2725</v>
      </c>
      <c r="C419" s="2" t="s">
        <v>1892</v>
      </c>
      <c r="D419" s="2" t="s">
        <v>1893</v>
      </c>
    </row>
    <row r="420" spans="1:4" x14ac:dyDescent="0.35">
      <c r="A420" s="2" t="s">
        <v>2726</v>
      </c>
      <c r="B420" s="2" t="s">
        <v>2727</v>
      </c>
      <c r="C420" s="2" t="s">
        <v>1892</v>
      </c>
      <c r="D420" s="2" t="s">
        <v>1893</v>
      </c>
    </row>
    <row r="421" spans="1:4" x14ac:dyDescent="0.35">
      <c r="A421" s="2" t="s">
        <v>2728</v>
      </c>
      <c r="B421" s="2" t="s">
        <v>2729</v>
      </c>
      <c r="C421" s="2" t="s">
        <v>1892</v>
      </c>
      <c r="D421" s="2" t="s">
        <v>1893</v>
      </c>
    </row>
    <row r="422" spans="1:4" x14ac:dyDescent="0.35">
      <c r="A422" s="2" t="s">
        <v>2730</v>
      </c>
      <c r="B422" s="2" t="s">
        <v>2731</v>
      </c>
      <c r="C422" s="2" t="s">
        <v>1892</v>
      </c>
      <c r="D422" s="2" t="s">
        <v>1893</v>
      </c>
    </row>
    <row r="423" spans="1:4" x14ac:dyDescent="0.35">
      <c r="A423" s="2" t="s">
        <v>2732</v>
      </c>
      <c r="B423" s="2" t="s">
        <v>2733</v>
      </c>
      <c r="C423" s="2" t="s">
        <v>1892</v>
      </c>
      <c r="D423" s="2" t="s">
        <v>1893</v>
      </c>
    </row>
    <row r="424" spans="1:4" x14ac:dyDescent="0.35">
      <c r="A424" s="2" t="s">
        <v>2734</v>
      </c>
      <c r="B424" s="2" t="s">
        <v>2735</v>
      </c>
      <c r="C424" s="2" t="s">
        <v>1875</v>
      </c>
      <c r="D424" s="2" t="s">
        <v>1876</v>
      </c>
    </row>
    <row r="425" spans="1:4" x14ac:dyDescent="0.35">
      <c r="A425" s="2" t="s">
        <v>2736</v>
      </c>
      <c r="B425" s="2" t="s">
        <v>2737</v>
      </c>
      <c r="C425" s="2" t="s">
        <v>1892</v>
      </c>
      <c r="D425" s="2" t="s">
        <v>1893</v>
      </c>
    </row>
    <row r="426" spans="1:4" x14ac:dyDescent="0.35">
      <c r="A426" s="2" t="s">
        <v>2738</v>
      </c>
      <c r="B426" s="2" t="s">
        <v>2739</v>
      </c>
      <c r="C426" s="2" t="s">
        <v>1892</v>
      </c>
      <c r="D426" s="2" t="s">
        <v>1893</v>
      </c>
    </row>
    <row r="427" spans="1:4" x14ac:dyDescent="0.35">
      <c r="A427" s="2" t="s">
        <v>2740</v>
      </c>
      <c r="B427" s="2" t="s">
        <v>2741</v>
      </c>
      <c r="C427" s="2" t="s">
        <v>1875</v>
      </c>
      <c r="D427" s="2" t="s">
        <v>1876</v>
      </c>
    </row>
    <row r="428" spans="1:4" x14ac:dyDescent="0.35">
      <c r="A428" s="2" t="s">
        <v>2742</v>
      </c>
      <c r="B428" s="2" t="s">
        <v>2743</v>
      </c>
      <c r="C428" s="2" t="s">
        <v>1892</v>
      </c>
      <c r="D428" s="2" t="s">
        <v>1893</v>
      </c>
    </row>
    <row r="429" spans="1:4" x14ac:dyDescent="0.35">
      <c r="A429" s="2" t="s">
        <v>2744</v>
      </c>
      <c r="B429" s="2" t="s">
        <v>2745</v>
      </c>
      <c r="C429" s="2" t="s">
        <v>1892</v>
      </c>
      <c r="D429" s="2" t="s">
        <v>1893</v>
      </c>
    </row>
    <row r="430" spans="1:4" x14ac:dyDescent="0.35">
      <c r="A430" s="2" t="s">
        <v>2746</v>
      </c>
      <c r="B430" s="2" t="s">
        <v>2747</v>
      </c>
      <c r="C430" s="2" t="s">
        <v>1875</v>
      </c>
      <c r="D430" s="2" t="s">
        <v>1876</v>
      </c>
    </row>
    <row r="431" spans="1:4" x14ac:dyDescent="0.35">
      <c r="A431" s="2" t="s">
        <v>2748</v>
      </c>
      <c r="B431" s="2" t="s">
        <v>2749</v>
      </c>
      <c r="C431" s="2" t="s">
        <v>1892</v>
      </c>
      <c r="D431" s="2" t="s">
        <v>1893</v>
      </c>
    </row>
    <row r="432" spans="1:4" x14ac:dyDescent="0.35">
      <c r="A432" s="2" t="s">
        <v>2750</v>
      </c>
      <c r="B432" s="2" t="s">
        <v>2751</v>
      </c>
      <c r="C432" s="2" t="s">
        <v>1875</v>
      </c>
      <c r="D432" s="2" t="s">
        <v>1876</v>
      </c>
    </row>
    <row r="433" spans="1:4" x14ac:dyDescent="0.35">
      <c r="A433" s="2" t="s">
        <v>2752</v>
      </c>
      <c r="B433" s="2" t="s">
        <v>2753</v>
      </c>
      <c r="C433" s="2" t="s">
        <v>1875</v>
      </c>
      <c r="D433" s="2" t="s">
        <v>1876</v>
      </c>
    </row>
    <row r="434" spans="1:4" x14ac:dyDescent="0.35">
      <c r="A434" s="2" t="s">
        <v>2754</v>
      </c>
      <c r="B434" s="2" t="s">
        <v>2755</v>
      </c>
      <c r="C434" s="2" t="s">
        <v>1875</v>
      </c>
      <c r="D434" s="2" t="s">
        <v>1876</v>
      </c>
    </row>
    <row r="435" spans="1:4" x14ac:dyDescent="0.35">
      <c r="A435" s="2" t="s">
        <v>2756</v>
      </c>
      <c r="B435" s="2" t="s">
        <v>2757</v>
      </c>
      <c r="C435" s="2" t="s">
        <v>1892</v>
      </c>
      <c r="D435" s="2" t="s">
        <v>1893</v>
      </c>
    </row>
    <row r="436" spans="1:4" x14ac:dyDescent="0.35">
      <c r="A436" s="2" t="s">
        <v>2758</v>
      </c>
      <c r="B436" s="2" t="s">
        <v>2759</v>
      </c>
      <c r="C436" s="2" t="s">
        <v>1892</v>
      </c>
      <c r="D436" s="2" t="s">
        <v>1893</v>
      </c>
    </row>
    <row r="437" spans="1:4" x14ac:dyDescent="0.35">
      <c r="A437" s="2" t="s">
        <v>2760</v>
      </c>
      <c r="B437" s="2" t="s">
        <v>2761</v>
      </c>
      <c r="C437" s="2" t="s">
        <v>1875</v>
      </c>
      <c r="D437" s="2" t="s">
        <v>1876</v>
      </c>
    </row>
    <row r="438" spans="1:4" x14ac:dyDescent="0.35">
      <c r="A438" s="2" t="s">
        <v>2762</v>
      </c>
      <c r="B438" s="2" t="s">
        <v>2763</v>
      </c>
      <c r="C438" s="2" t="s">
        <v>1892</v>
      </c>
      <c r="D438" s="2" t="s">
        <v>1893</v>
      </c>
    </row>
    <row r="439" spans="1:4" x14ac:dyDescent="0.35">
      <c r="A439" s="2" t="s">
        <v>2764</v>
      </c>
      <c r="B439" s="2" t="s">
        <v>2765</v>
      </c>
      <c r="C439" s="2" t="s">
        <v>1892</v>
      </c>
      <c r="D439" s="2" t="s">
        <v>1893</v>
      </c>
    </row>
    <row r="440" spans="1:4" x14ac:dyDescent="0.35">
      <c r="A440" s="2" t="s">
        <v>2766</v>
      </c>
      <c r="B440" s="2" t="s">
        <v>2767</v>
      </c>
      <c r="C440" s="2" t="s">
        <v>1892</v>
      </c>
      <c r="D440" s="2" t="s">
        <v>1893</v>
      </c>
    </row>
    <row r="441" spans="1:4" x14ac:dyDescent="0.35">
      <c r="A441" s="2" t="s">
        <v>2768</v>
      </c>
      <c r="B441" s="2" t="s">
        <v>2769</v>
      </c>
      <c r="C441" s="2" t="s">
        <v>1892</v>
      </c>
      <c r="D441" s="2" t="s">
        <v>1893</v>
      </c>
    </row>
    <row r="442" spans="1:4" x14ac:dyDescent="0.35">
      <c r="A442" s="2" t="s">
        <v>2770</v>
      </c>
      <c r="B442" s="2" t="s">
        <v>2771</v>
      </c>
      <c r="C442" s="2" t="s">
        <v>1892</v>
      </c>
      <c r="D442" s="2" t="s">
        <v>1893</v>
      </c>
    </row>
    <row r="443" spans="1:4" x14ac:dyDescent="0.35">
      <c r="A443" s="2" t="s">
        <v>2772</v>
      </c>
      <c r="B443" s="2" t="s">
        <v>2773</v>
      </c>
      <c r="C443" s="2" t="s">
        <v>1875</v>
      </c>
      <c r="D443" s="2" t="s">
        <v>1876</v>
      </c>
    </row>
    <row r="444" spans="1:4" x14ac:dyDescent="0.35">
      <c r="A444" s="2" t="s">
        <v>2774</v>
      </c>
      <c r="B444" s="2" t="s">
        <v>2775</v>
      </c>
      <c r="C444" s="2" t="s">
        <v>1892</v>
      </c>
      <c r="D444" s="2" t="s">
        <v>1893</v>
      </c>
    </row>
    <row r="445" spans="1:4" x14ac:dyDescent="0.35">
      <c r="A445" s="2" t="s">
        <v>2776</v>
      </c>
      <c r="B445" s="2" t="s">
        <v>2777</v>
      </c>
      <c r="C445" s="2" t="s">
        <v>1892</v>
      </c>
      <c r="D445" s="2" t="s">
        <v>1893</v>
      </c>
    </row>
    <row r="446" spans="1:4" x14ac:dyDescent="0.35">
      <c r="A446" s="2" t="s">
        <v>2778</v>
      </c>
      <c r="B446" s="2" t="s">
        <v>2779</v>
      </c>
      <c r="C446" s="2" t="s">
        <v>1892</v>
      </c>
      <c r="D446" s="2" t="s">
        <v>1893</v>
      </c>
    </row>
    <row r="447" spans="1:4" x14ac:dyDescent="0.35">
      <c r="A447" s="2" t="s">
        <v>2780</v>
      </c>
      <c r="B447" s="2" t="s">
        <v>2781</v>
      </c>
      <c r="C447" s="2" t="s">
        <v>1892</v>
      </c>
      <c r="D447" s="2" t="s">
        <v>1893</v>
      </c>
    </row>
    <row r="448" spans="1:4" x14ac:dyDescent="0.35">
      <c r="A448" s="2" t="s">
        <v>2782</v>
      </c>
      <c r="B448" s="2" t="s">
        <v>2783</v>
      </c>
      <c r="C448" s="2" t="s">
        <v>1892</v>
      </c>
      <c r="D448" s="2" t="s">
        <v>1893</v>
      </c>
    </row>
    <row r="449" spans="1:4" x14ac:dyDescent="0.35">
      <c r="A449" s="2" t="s">
        <v>2784</v>
      </c>
      <c r="B449" s="2" t="s">
        <v>2785</v>
      </c>
      <c r="C449" s="2" t="s">
        <v>1875</v>
      </c>
      <c r="D449" s="2" t="s">
        <v>1876</v>
      </c>
    </row>
    <row r="450" spans="1:4" x14ac:dyDescent="0.35">
      <c r="A450" s="2" t="s">
        <v>2786</v>
      </c>
      <c r="B450" s="2" t="s">
        <v>2787</v>
      </c>
      <c r="C450" s="2" t="s">
        <v>1892</v>
      </c>
      <c r="D450" s="2" t="s">
        <v>1893</v>
      </c>
    </row>
    <row r="451" spans="1:4" x14ac:dyDescent="0.35">
      <c r="A451" s="2" t="s">
        <v>2788</v>
      </c>
      <c r="B451" s="2" t="s">
        <v>2789</v>
      </c>
      <c r="C451" s="2" t="s">
        <v>1892</v>
      </c>
      <c r="D451" s="2" t="s">
        <v>1893</v>
      </c>
    </row>
    <row r="452" spans="1:4" x14ac:dyDescent="0.35">
      <c r="A452" s="2" t="s">
        <v>2790</v>
      </c>
      <c r="B452" s="2" t="s">
        <v>2791</v>
      </c>
      <c r="C452" s="2" t="s">
        <v>1892</v>
      </c>
      <c r="D452" s="2" t="s">
        <v>1893</v>
      </c>
    </row>
    <row r="453" spans="1:4" x14ac:dyDescent="0.35">
      <c r="A453" s="2" t="s">
        <v>2792</v>
      </c>
      <c r="B453" s="2" t="s">
        <v>2793</v>
      </c>
      <c r="C453" s="2" t="s">
        <v>1875</v>
      </c>
      <c r="D453" s="2" t="s">
        <v>1876</v>
      </c>
    </row>
    <row r="454" spans="1:4" x14ac:dyDescent="0.35">
      <c r="A454" s="2" t="s">
        <v>2794</v>
      </c>
      <c r="B454" s="2" t="s">
        <v>2795</v>
      </c>
      <c r="C454" s="2" t="s">
        <v>1892</v>
      </c>
      <c r="D454" s="2" t="s">
        <v>1893</v>
      </c>
    </row>
    <row r="455" spans="1:4" x14ac:dyDescent="0.35">
      <c r="A455" s="2" t="s">
        <v>2796</v>
      </c>
      <c r="B455" s="2" t="s">
        <v>2797</v>
      </c>
      <c r="C455" s="2" t="s">
        <v>1875</v>
      </c>
      <c r="D455" s="2" t="s">
        <v>1876</v>
      </c>
    </row>
    <row r="456" spans="1:4" x14ac:dyDescent="0.35">
      <c r="A456" s="2" t="s">
        <v>2798</v>
      </c>
      <c r="B456" s="2" t="s">
        <v>2799</v>
      </c>
      <c r="C456" s="2" t="s">
        <v>1892</v>
      </c>
      <c r="D456" s="2" t="s">
        <v>1893</v>
      </c>
    </row>
    <row r="457" spans="1:4" x14ac:dyDescent="0.35">
      <c r="A457" s="2" t="s">
        <v>2800</v>
      </c>
      <c r="B457" s="2" t="s">
        <v>2801</v>
      </c>
      <c r="C457" s="2" t="s">
        <v>1892</v>
      </c>
      <c r="D457" s="2" t="s">
        <v>1893</v>
      </c>
    </row>
    <row r="458" spans="1:4" x14ac:dyDescent="0.35">
      <c r="A458" s="2" t="s">
        <v>2802</v>
      </c>
      <c r="B458" s="2" t="s">
        <v>2803</v>
      </c>
      <c r="C458" s="2" t="s">
        <v>1892</v>
      </c>
      <c r="D458" s="2" t="s">
        <v>1893</v>
      </c>
    </row>
    <row r="459" spans="1:4" x14ac:dyDescent="0.35">
      <c r="A459" s="2" t="s">
        <v>2804</v>
      </c>
      <c r="B459" s="2" t="s">
        <v>2805</v>
      </c>
      <c r="C459" s="2" t="s">
        <v>1875</v>
      </c>
      <c r="D459" s="2" t="s">
        <v>1876</v>
      </c>
    </row>
    <row r="460" spans="1:4" x14ac:dyDescent="0.35">
      <c r="A460" s="2" t="s">
        <v>2806</v>
      </c>
      <c r="B460" s="2" t="s">
        <v>2807</v>
      </c>
      <c r="C460" s="2" t="s">
        <v>1892</v>
      </c>
      <c r="D460" s="2" t="s">
        <v>1893</v>
      </c>
    </row>
    <row r="461" spans="1:4" x14ac:dyDescent="0.35">
      <c r="A461" s="2" t="s">
        <v>2808</v>
      </c>
      <c r="B461" s="2" t="s">
        <v>2809</v>
      </c>
      <c r="C461" s="2" t="s">
        <v>1892</v>
      </c>
      <c r="D461" s="2" t="s">
        <v>1893</v>
      </c>
    </row>
    <row r="462" spans="1:4" x14ac:dyDescent="0.35">
      <c r="A462" s="2" t="s">
        <v>2810</v>
      </c>
      <c r="B462" s="2" t="s">
        <v>2811</v>
      </c>
      <c r="C462" s="2" t="s">
        <v>1892</v>
      </c>
      <c r="D462" s="2" t="s">
        <v>1893</v>
      </c>
    </row>
    <row r="463" spans="1:4" x14ac:dyDescent="0.35">
      <c r="A463" s="2" t="s">
        <v>2812</v>
      </c>
      <c r="B463" s="2" t="s">
        <v>2813</v>
      </c>
      <c r="C463" s="2" t="s">
        <v>1892</v>
      </c>
      <c r="D463" s="2" t="s">
        <v>1893</v>
      </c>
    </row>
    <row r="464" spans="1:4" x14ac:dyDescent="0.35">
      <c r="A464" s="2" t="s">
        <v>2814</v>
      </c>
      <c r="B464" s="2" t="s">
        <v>2815</v>
      </c>
      <c r="C464" s="2" t="s">
        <v>1875</v>
      </c>
      <c r="D464" s="2" t="s">
        <v>1876</v>
      </c>
    </row>
    <row r="465" spans="1:4" x14ac:dyDescent="0.35">
      <c r="A465" s="2" t="s">
        <v>2816</v>
      </c>
      <c r="B465" s="2" t="s">
        <v>2817</v>
      </c>
      <c r="C465" s="2" t="s">
        <v>1892</v>
      </c>
      <c r="D465" s="2" t="s">
        <v>1893</v>
      </c>
    </row>
    <row r="466" spans="1:4" x14ac:dyDescent="0.35">
      <c r="A466" s="2" t="s">
        <v>2818</v>
      </c>
      <c r="B466" s="2" t="s">
        <v>2819</v>
      </c>
      <c r="C466" s="2" t="s">
        <v>1892</v>
      </c>
      <c r="D466" s="2" t="s">
        <v>1893</v>
      </c>
    </row>
    <row r="467" spans="1:4" x14ac:dyDescent="0.35">
      <c r="A467" s="2" t="s">
        <v>2820</v>
      </c>
      <c r="B467" s="2" t="s">
        <v>2821</v>
      </c>
      <c r="C467" s="2" t="s">
        <v>1875</v>
      </c>
      <c r="D467" s="2" t="s">
        <v>1876</v>
      </c>
    </row>
    <row r="468" spans="1:4" x14ac:dyDescent="0.35">
      <c r="A468" s="2" t="s">
        <v>2822</v>
      </c>
      <c r="B468" s="2" t="s">
        <v>2823</v>
      </c>
      <c r="C468" s="2" t="s">
        <v>1892</v>
      </c>
      <c r="D468" s="2" t="s">
        <v>1893</v>
      </c>
    </row>
    <row r="469" spans="1:4" x14ac:dyDescent="0.35">
      <c r="A469" s="2" t="s">
        <v>2824</v>
      </c>
      <c r="B469" s="2" t="s">
        <v>2825</v>
      </c>
      <c r="C469" s="2" t="s">
        <v>1892</v>
      </c>
      <c r="D469" s="2" t="s">
        <v>1893</v>
      </c>
    </row>
    <row r="470" spans="1:4" x14ac:dyDescent="0.35">
      <c r="A470" s="2" t="s">
        <v>2826</v>
      </c>
      <c r="B470" s="2" t="s">
        <v>2827</v>
      </c>
      <c r="C470" s="2" t="s">
        <v>1892</v>
      </c>
      <c r="D470" s="2" t="s">
        <v>1893</v>
      </c>
    </row>
    <row r="471" spans="1:4" x14ac:dyDescent="0.35">
      <c r="A471" s="2" t="s">
        <v>2828</v>
      </c>
      <c r="B471" s="2" t="s">
        <v>2829</v>
      </c>
      <c r="C471" s="2" t="s">
        <v>1892</v>
      </c>
      <c r="D471" s="2" t="s">
        <v>1893</v>
      </c>
    </row>
    <row r="472" spans="1:4" x14ac:dyDescent="0.35">
      <c r="A472" s="2" t="s">
        <v>2830</v>
      </c>
      <c r="B472" s="2" t="s">
        <v>2831</v>
      </c>
      <c r="C472" s="2" t="s">
        <v>1892</v>
      </c>
      <c r="D472" s="2" t="s">
        <v>1893</v>
      </c>
    </row>
    <row r="473" spans="1:4" x14ac:dyDescent="0.35">
      <c r="A473" s="2" t="s">
        <v>2832</v>
      </c>
      <c r="B473" s="2" t="s">
        <v>2833</v>
      </c>
      <c r="C473" s="2" t="s">
        <v>1892</v>
      </c>
      <c r="D473" s="2" t="s">
        <v>1893</v>
      </c>
    </row>
    <row r="474" spans="1:4" x14ac:dyDescent="0.35">
      <c r="A474" s="2" t="s">
        <v>2834</v>
      </c>
      <c r="B474" s="2" t="s">
        <v>2835</v>
      </c>
      <c r="C474" s="2" t="s">
        <v>1875</v>
      </c>
      <c r="D474" s="2" t="s">
        <v>1876</v>
      </c>
    </row>
    <row r="475" spans="1:4" x14ac:dyDescent="0.35">
      <c r="A475" s="2" t="s">
        <v>2836</v>
      </c>
      <c r="B475" s="2" t="s">
        <v>2837</v>
      </c>
      <c r="C475" s="2" t="s">
        <v>1892</v>
      </c>
      <c r="D475" s="2" t="s">
        <v>1893</v>
      </c>
    </row>
    <row r="476" spans="1:4" x14ac:dyDescent="0.35">
      <c r="A476" s="2" t="s">
        <v>2838</v>
      </c>
      <c r="B476" s="2" t="s">
        <v>2839</v>
      </c>
      <c r="C476" s="2" t="s">
        <v>1892</v>
      </c>
      <c r="D476" s="2" t="s">
        <v>1893</v>
      </c>
    </row>
    <row r="477" spans="1:4" x14ac:dyDescent="0.35">
      <c r="A477" s="2" t="s">
        <v>2840</v>
      </c>
      <c r="B477" s="2" t="s">
        <v>2841</v>
      </c>
      <c r="C477" s="2" t="s">
        <v>1892</v>
      </c>
      <c r="D477" s="2" t="s">
        <v>1893</v>
      </c>
    </row>
    <row r="478" spans="1:4" x14ac:dyDescent="0.35">
      <c r="A478" s="2" t="s">
        <v>2842</v>
      </c>
      <c r="B478" s="2" t="s">
        <v>2843</v>
      </c>
      <c r="C478" s="2" t="s">
        <v>1892</v>
      </c>
      <c r="D478" s="2" t="s">
        <v>1893</v>
      </c>
    </row>
    <row r="479" spans="1:4" x14ac:dyDescent="0.35">
      <c r="A479" s="2" t="s">
        <v>2844</v>
      </c>
      <c r="B479" s="2" t="s">
        <v>2845</v>
      </c>
      <c r="C479" s="2" t="s">
        <v>1892</v>
      </c>
      <c r="D479" s="2" t="s">
        <v>1893</v>
      </c>
    </row>
    <row r="480" spans="1:4" x14ac:dyDescent="0.35">
      <c r="A480" s="2" t="s">
        <v>2846</v>
      </c>
      <c r="B480" s="2" t="s">
        <v>2847</v>
      </c>
      <c r="C480" s="2" t="s">
        <v>1892</v>
      </c>
      <c r="D480" s="2" t="s">
        <v>1893</v>
      </c>
    </row>
    <row r="481" spans="1:4" x14ac:dyDescent="0.35">
      <c r="A481" s="2" t="s">
        <v>2848</v>
      </c>
      <c r="B481" s="2" t="s">
        <v>2849</v>
      </c>
      <c r="C481" s="2" t="s">
        <v>1875</v>
      </c>
      <c r="D481" s="2" t="s">
        <v>1876</v>
      </c>
    </row>
    <row r="482" spans="1:4" x14ac:dyDescent="0.35">
      <c r="A482" s="2" t="s">
        <v>2850</v>
      </c>
      <c r="B482" s="2" t="s">
        <v>2851</v>
      </c>
      <c r="C482" s="2" t="s">
        <v>1892</v>
      </c>
      <c r="D482" s="2" t="s">
        <v>1893</v>
      </c>
    </row>
    <row r="483" spans="1:4" x14ac:dyDescent="0.35">
      <c r="A483" s="2" t="s">
        <v>2852</v>
      </c>
      <c r="B483" s="2" t="s">
        <v>2853</v>
      </c>
      <c r="C483" s="2" t="s">
        <v>1892</v>
      </c>
      <c r="D483" s="2" t="s">
        <v>1893</v>
      </c>
    </row>
    <row r="484" spans="1:4" x14ac:dyDescent="0.35">
      <c r="A484" s="2" t="s">
        <v>2854</v>
      </c>
      <c r="B484" s="2" t="s">
        <v>2855</v>
      </c>
      <c r="C484" s="2" t="s">
        <v>1892</v>
      </c>
      <c r="D484" s="2" t="s">
        <v>1893</v>
      </c>
    </row>
    <row r="485" spans="1:4" x14ac:dyDescent="0.35">
      <c r="A485" s="2" t="s">
        <v>2856</v>
      </c>
      <c r="B485" s="2" t="s">
        <v>2857</v>
      </c>
      <c r="C485" s="2" t="s">
        <v>1875</v>
      </c>
      <c r="D485" s="2" t="s">
        <v>1876</v>
      </c>
    </row>
    <row r="486" spans="1:4" x14ac:dyDescent="0.35">
      <c r="A486" s="2" t="s">
        <v>2858</v>
      </c>
      <c r="B486" s="2" t="s">
        <v>2859</v>
      </c>
      <c r="C486" s="2" t="s">
        <v>1892</v>
      </c>
      <c r="D486" s="2" t="s">
        <v>1893</v>
      </c>
    </row>
    <row r="487" spans="1:4" x14ac:dyDescent="0.35">
      <c r="A487" s="2" t="s">
        <v>2860</v>
      </c>
      <c r="B487" s="2" t="s">
        <v>2861</v>
      </c>
      <c r="C487" s="2" t="s">
        <v>1875</v>
      </c>
      <c r="D487" s="2" t="s">
        <v>1876</v>
      </c>
    </row>
    <row r="488" spans="1:4" x14ac:dyDescent="0.35">
      <c r="A488" s="2" t="s">
        <v>2862</v>
      </c>
      <c r="B488" s="2" t="s">
        <v>2863</v>
      </c>
      <c r="C488" s="2" t="s">
        <v>1892</v>
      </c>
      <c r="D488" s="2" t="s">
        <v>1893</v>
      </c>
    </row>
    <row r="489" spans="1:4" x14ac:dyDescent="0.35">
      <c r="A489" s="2" t="s">
        <v>2864</v>
      </c>
      <c r="B489" s="2" t="s">
        <v>2865</v>
      </c>
      <c r="C489" s="2" t="s">
        <v>1875</v>
      </c>
      <c r="D489" s="2" t="s">
        <v>1876</v>
      </c>
    </row>
    <row r="490" spans="1:4" x14ac:dyDescent="0.35">
      <c r="A490" s="2" t="s">
        <v>2866</v>
      </c>
      <c r="B490" s="2" t="s">
        <v>2867</v>
      </c>
      <c r="C490" s="2" t="s">
        <v>1892</v>
      </c>
      <c r="D490" s="2" t="s">
        <v>1893</v>
      </c>
    </row>
    <row r="491" spans="1:4" x14ac:dyDescent="0.35">
      <c r="A491" s="2" t="s">
        <v>2868</v>
      </c>
      <c r="B491" s="2" t="s">
        <v>2869</v>
      </c>
      <c r="C491" s="2" t="s">
        <v>1892</v>
      </c>
      <c r="D491" s="2" t="s">
        <v>1893</v>
      </c>
    </row>
    <row r="492" spans="1:4" x14ac:dyDescent="0.35">
      <c r="A492" s="2" t="s">
        <v>2870</v>
      </c>
      <c r="B492" s="2" t="s">
        <v>2871</v>
      </c>
      <c r="C492" s="2" t="s">
        <v>1892</v>
      </c>
      <c r="D492" s="2" t="s">
        <v>1893</v>
      </c>
    </row>
    <row r="493" spans="1:4" x14ac:dyDescent="0.35">
      <c r="A493" s="2" t="s">
        <v>2872</v>
      </c>
      <c r="B493" s="2" t="s">
        <v>2873</v>
      </c>
      <c r="C493" s="2" t="s">
        <v>1892</v>
      </c>
      <c r="D493" s="2" t="s">
        <v>1893</v>
      </c>
    </row>
    <row r="494" spans="1:4" x14ac:dyDescent="0.35">
      <c r="A494" s="2" t="s">
        <v>2874</v>
      </c>
      <c r="B494" s="2" t="s">
        <v>2875</v>
      </c>
      <c r="C494" s="2" t="s">
        <v>1892</v>
      </c>
      <c r="D494" s="2" t="s">
        <v>1893</v>
      </c>
    </row>
    <row r="495" spans="1:4" x14ac:dyDescent="0.35">
      <c r="A495" s="2" t="s">
        <v>2876</v>
      </c>
      <c r="B495" s="2" t="s">
        <v>2877</v>
      </c>
      <c r="C495" s="2" t="s">
        <v>1875</v>
      </c>
      <c r="D495" s="2" t="s">
        <v>1876</v>
      </c>
    </row>
    <row r="496" spans="1:4" x14ac:dyDescent="0.35">
      <c r="A496" s="2" t="s">
        <v>2878</v>
      </c>
      <c r="B496" s="2" t="s">
        <v>2879</v>
      </c>
      <c r="C496" s="2" t="s">
        <v>1892</v>
      </c>
      <c r="D496" s="2" t="s">
        <v>1893</v>
      </c>
    </row>
    <row r="497" spans="1:4" x14ac:dyDescent="0.35">
      <c r="A497" s="2" t="s">
        <v>2880</v>
      </c>
      <c r="B497" s="2" t="s">
        <v>2881</v>
      </c>
      <c r="C497" s="2" t="s">
        <v>1892</v>
      </c>
      <c r="D497" s="2" t="s">
        <v>1893</v>
      </c>
    </row>
    <row r="498" spans="1:4" x14ac:dyDescent="0.35">
      <c r="A498" s="2" t="s">
        <v>2882</v>
      </c>
      <c r="B498" s="2" t="s">
        <v>2883</v>
      </c>
      <c r="C498" s="2" t="s">
        <v>1892</v>
      </c>
      <c r="D498" s="2" t="s">
        <v>1893</v>
      </c>
    </row>
    <row r="499" spans="1:4" x14ac:dyDescent="0.35">
      <c r="A499" s="2" t="s">
        <v>2884</v>
      </c>
      <c r="B499" s="2" t="s">
        <v>2885</v>
      </c>
      <c r="C499" s="2" t="s">
        <v>1875</v>
      </c>
      <c r="D499" s="2" t="s">
        <v>1876</v>
      </c>
    </row>
    <row r="500" spans="1:4" x14ac:dyDescent="0.35">
      <c r="A500" s="2" t="s">
        <v>2886</v>
      </c>
      <c r="B500" s="2" t="s">
        <v>2887</v>
      </c>
      <c r="C500" s="2" t="s">
        <v>1875</v>
      </c>
      <c r="D500" s="2" t="s">
        <v>1876</v>
      </c>
    </row>
    <row r="501" spans="1:4" x14ac:dyDescent="0.35">
      <c r="A501" s="2" t="s">
        <v>2888</v>
      </c>
      <c r="B501" s="2" t="s">
        <v>2889</v>
      </c>
      <c r="C501" s="2" t="s">
        <v>1875</v>
      </c>
      <c r="D501" s="2" t="s">
        <v>1876</v>
      </c>
    </row>
    <row r="502" spans="1:4" x14ac:dyDescent="0.35">
      <c r="A502" s="2" t="s">
        <v>2890</v>
      </c>
      <c r="B502" s="2" t="s">
        <v>2891</v>
      </c>
      <c r="C502" s="2" t="s">
        <v>1875</v>
      </c>
      <c r="D502" s="2" t="s">
        <v>1876</v>
      </c>
    </row>
    <row r="503" spans="1:4" x14ac:dyDescent="0.35">
      <c r="A503" s="2" t="s">
        <v>2892</v>
      </c>
      <c r="B503" s="2" t="s">
        <v>2893</v>
      </c>
      <c r="C503" s="2" t="s">
        <v>1892</v>
      </c>
      <c r="D503" s="2" t="s">
        <v>1893</v>
      </c>
    </row>
    <row r="504" spans="1:4" x14ac:dyDescent="0.35">
      <c r="A504" s="2" t="s">
        <v>2894</v>
      </c>
      <c r="B504" s="2" t="s">
        <v>2895</v>
      </c>
      <c r="C504" s="2" t="s">
        <v>1875</v>
      </c>
      <c r="D504" s="2" t="s">
        <v>1876</v>
      </c>
    </row>
    <row r="505" spans="1:4" x14ac:dyDescent="0.35">
      <c r="A505" s="2" t="s">
        <v>2896</v>
      </c>
      <c r="B505" s="2" t="s">
        <v>2897</v>
      </c>
      <c r="C505" s="2" t="s">
        <v>1875</v>
      </c>
      <c r="D505" s="2" t="s">
        <v>1876</v>
      </c>
    </row>
    <row r="506" spans="1:4" x14ac:dyDescent="0.35">
      <c r="A506" s="2" t="s">
        <v>2898</v>
      </c>
      <c r="B506" s="2" t="s">
        <v>2899</v>
      </c>
      <c r="C506" s="2" t="s">
        <v>1892</v>
      </c>
      <c r="D506" s="2" t="s">
        <v>1893</v>
      </c>
    </row>
    <row r="507" spans="1:4" x14ac:dyDescent="0.35">
      <c r="A507" s="2" t="s">
        <v>2900</v>
      </c>
      <c r="B507" s="2" t="s">
        <v>2901</v>
      </c>
      <c r="C507" s="2" t="s">
        <v>1892</v>
      </c>
      <c r="D507" s="2" t="s">
        <v>1893</v>
      </c>
    </row>
    <row r="508" spans="1:4" x14ac:dyDescent="0.35">
      <c r="A508" s="2" t="s">
        <v>2902</v>
      </c>
      <c r="B508" s="2" t="s">
        <v>2903</v>
      </c>
      <c r="C508" s="2" t="s">
        <v>1875</v>
      </c>
      <c r="D508" s="2" t="s">
        <v>1876</v>
      </c>
    </row>
    <row r="509" spans="1:4" x14ac:dyDescent="0.35">
      <c r="A509" s="2" t="s">
        <v>2904</v>
      </c>
      <c r="B509" s="2" t="s">
        <v>2905</v>
      </c>
      <c r="C509" s="2" t="s">
        <v>1892</v>
      </c>
      <c r="D509" s="2" t="s">
        <v>1893</v>
      </c>
    </row>
    <row r="510" spans="1:4" x14ac:dyDescent="0.35">
      <c r="A510" s="2" t="s">
        <v>2906</v>
      </c>
      <c r="B510" s="2" t="s">
        <v>2907</v>
      </c>
      <c r="C510" s="2" t="s">
        <v>1875</v>
      </c>
      <c r="D510" s="2" t="s">
        <v>1876</v>
      </c>
    </row>
    <row r="511" spans="1:4" x14ac:dyDescent="0.35">
      <c r="A511" s="2" t="s">
        <v>2908</v>
      </c>
      <c r="B511" s="2" t="s">
        <v>2909</v>
      </c>
      <c r="C511" s="2" t="s">
        <v>1892</v>
      </c>
      <c r="D511" s="2" t="s">
        <v>1893</v>
      </c>
    </row>
    <row r="512" spans="1:4" x14ac:dyDescent="0.35">
      <c r="A512" s="2" t="s">
        <v>2910</v>
      </c>
      <c r="B512" s="2" t="s">
        <v>2911</v>
      </c>
      <c r="C512" s="2" t="s">
        <v>1892</v>
      </c>
      <c r="D512" s="2" t="s">
        <v>1893</v>
      </c>
    </row>
    <row r="513" spans="1:4" x14ac:dyDescent="0.35">
      <c r="A513" s="2" t="s">
        <v>2912</v>
      </c>
      <c r="B513" s="2" t="s">
        <v>2913</v>
      </c>
      <c r="C513" s="2" t="s">
        <v>1892</v>
      </c>
      <c r="D513" s="2" t="s">
        <v>1893</v>
      </c>
    </row>
    <row r="514" spans="1:4" x14ac:dyDescent="0.35">
      <c r="A514" s="2" t="s">
        <v>2914</v>
      </c>
      <c r="B514" s="2" t="s">
        <v>2915</v>
      </c>
      <c r="C514" s="2" t="s">
        <v>1892</v>
      </c>
      <c r="D514" s="2" t="s">
        <v>1893</v>
      </c>
    </row>
    <row r="515" spans="1:4" x14ac:dyDescent="0.35">
      <c r="A515" s="2" t="s">
        <v>2916</v>
      </c>
      <c r="B515" s="2" t="s">
        <v>2917</v>
      </c>
      <c r="C515" s="2" t="s">
        <v>1892</v>
      </c>
      <c r="D515" s="2" t="s">
        <v>1893</v>
      </c>
    </row>
    <row r="516" spans="1:4" x14ac:dyDescent="0.35">
      <c r="A516" s="2" t="s">
        <v>2918</v>
      </c>
      <c r="B516" s="2" t="s">
        <v>2919</v>
      </c>
      <c r="C516" s="2" t="s">
        <v>1892</v>
      </c>
      <c r="D516" s="2" t="s">
        <v>1893</v>
      </c>
    </row>
    <row r="517" spans="1:4" x14ac:dyDescent="0.35">
      <c r="A517" s="2" t="s">
        <v>2920</v>
      </c>
      <c r="B517" s="2" t="s">
        <v>2921</v>
      </c>
      <c r="C517" s="2" t="s">
        <v>1875</v>
      </c>
      <c r="D517" s="2" t="s">
        <v>1876</v>
      </c>
    </row>
    <row r="518" spans="1:4" x14ac:dyDescent="0.35">
      <c r="A518" s="2" t="s">
        <v>2922</v>
      </c>
      <c r="B518" s="2" t="s">
        <v>2923</v>
      </c>
      <c r="C518" s="2" t="s">
        <v>1892</v>
      </c>
      <c r="D518" s="2" t="s">
        <v>1893</v>
      </c>
    </row>
    <row r="519" spans="1:4" x14ac:dyDescent="0.35">
      <c r="A519" s="2" t="s">
        <v>2924</v>
      </c>
      <c r="B519" s="2" t="s">
        <v>2925</v>
      </c>
      <c r="C519" s="2" t="s">
        <v>1875</v>
      </c>
      <c r="D519" s="2" t="s">
        <v>1876</v>
      </c>
    </row>
    <row r="520" spans="1:4" x14ac:dyDescent="0.35">
      <c r="A520" s="2" t="s">
        <v>2926</v>
      </c>
      <c r="B520" s="2" t="s">
        <v>2927</v>
      </c>
      <c r="C520" s="2" t="s">
        <v>1875</v>
      </c>
      <c r="D520" s="2" t="s">
        <v>1876</v>
      </c>
    </row>
    <row r="521" spans="1:4" x14ac:dyDescent="0.35">
      <c r="A521" s="2" t="s">
        <v>2928</v>
      </c>
      <c r="B521" s="2" t="s">
        <v>2929</v>
      </c>
      <c r="C521" s="2" t="s">
        <v>1892</v>
      </c>
      <c r="D521" s="2" t="s">
        <v>1893</v>
      </c>
    </row>
    <row r="522" spans="1:4" x14ac:dyDescent="0.35">
      <c r="A522" s="2" t="s">
        <v>2930</v>
      </c>
      <c r="B522" s="2" t="s">
        <v>2931</v>
      </c>
      <c r="C522" s="2" t="s">
        <v>1892</v>
      </c>
      <c r="D522" s="2" t="s">
        <v>1893</v>
      </c>
    </row>
    <row r="523" spans="1:4" x14ac:dyDescent="0.35">
      <c r="A523" s="2" t="s">
        <v>2932</v>
      </c>
      <c r="B523" s="2" t="s">
        <v>2933</v>
      </c>
      <c r="C523" s="2" t="s">
        <v>1892</v>
      </c>
      <c r="D523" s="2" t="s">
        <v>1893</v>
      </c>
    </row>
    <row r="524" spans="1:4" x14ac:dyDescent="0.35">
      <c r="A524" s="2" t="s">
        <v>2934</v>
      </c>
      <c r="B524" s="2" t="s">
        <v>2935</v>
      </c>
      <c r="C524" s="2" t="s">
        <v>1892</v>
      </c>
      <c r="D524" s="2" t="s">
        <v>1893</v>
      </c>
    </row>
    <row r="525" spans="1:4" x14ac:dyDescent="0.35">
      <c r="A525" s="2" t="s">
        <v>2936</v>
      </c>
      <c r="B525" s="2" t="s">
        <v>2937</v>
      </c>
      <c r="C525" s="2" t="s">
        <v>1892</v>
      </c>
      <c r="D525" s="2" t="s">
        <v>1893</v>
      </c>
    </row>
    <row r="526" spans="1:4" x14ac:dyDescent="0.35">
      <c r="A526" s="2" t="s">
        <v>2938</v>
      </c>
      <c r="B526" s="2" t="s">
        <v>2939</v>
      </c>
      <c r="C526" s="2" t="s">
        <v>1892</v>
      </c>
      <c r="D526" s="2" t="s">
        <v>1893</v>
      </c>
    </row>
    <row r="527" spans="1:4" x14ac:dyDescent="0.35">
      <c r="A527" s="2" t="s">
        <v>2940</v>
      </c>
      <c r="B527" s="2" t="s">
        <v>2941</v>
      </c>
      <c r="C527" s="2" t="s">
        <v>1892</v>
      </c>
      <c r="D527" s="2" t="s">
        <v>1893</v>
      </c>
    </row>
    <row r="528" spans="1:4" x14ac:dyDescent="0.35">
      <c r="A528" s="2" t="s">
        <v>2942</v>
      </c>
      <c r="B528" s="2" t="s">
        <v>2943</v>
      </c>
      <c r="C528" s="2" t="s">
        <v>1892</v>
      </c>
      <c r="D528" s="2" t="s">
        <v>1893</v>
      </c>
    </row>
    <row r="529" spans="1:4" x14ac:dyDescent="0.35">
      <c r="A529" s="2" t="s">
        <v>2944</v>
      </c>
      <c r="B529" s="2" t="s">
        <v>2945</v>
      </c>
      <c r="C529" s="2" t="s">
        <v>1892</v>
      </c>
      <c r="D529" s="2" t="s">
        <v>1893</v>
      </c>
    </row>
    <row r="530" spans="1:4" x14ac:dyDescent="0.35">
      <c r="A530" s="2" t="s">
        <v>2946</v>
      </c>
      <c r="B530" s="2" t="s">
        <v>2947</v>
      </c>
      <c r="C530" s="2" t="s">
        <v>1892</v>
      </c>
      <c r="D530" s="2" t="s">
        <v>1893</v>
      </c>
    </row>
    <row r="531" spans="1:4" x14ac:dyDescent="0.35">
      <c r="A531" s="2" t="s">
        <v>2948</v>
      </c>
      <c r="B531" s="2" t="s">
        <v>2949</v>
      </c>
      <c r="C531" s="2" t="s">
        <v>1892</v>
      </c>
      <c r="D531" s="2" t="s">
        <v>1893</v>
      </c>
    </row>
    <row r="532" spans="1:4" x14ac:dyDescent="0.35">
      <c r="A532" s="2" t="s">
        <v>2950</v>
      </c>
      <c r="B532" s="2" t="s">
        <v>2951</v>
      </c>
      <c r="C532" s="2" t="s">
        <v>1892</v>
      </c>
      <c r="D532" s="2" t="s">
        <v>1893</v>
      </c>
    </row>
    <row r="533" spans="1:4" x14ac:dyDescent="0.35">
      <c r="A533" s="2" t="s">
        <v>2952</v>
      </c>
      <c r="B533" s="2" t="s">
        <v>2953</v>
      </c>
      <c r="C533" s="2" t="s">
        <v>1875</v>
      </c>
      <c r="D533" s="2" t="s">
        <v>1876</v>
      </c>
    </row>
    <row r="534" spans="1:4" x14ac:dyDescent="0.35">
      <c r="A534" s="2" t="s">
        <v>2954</v>
      </c>
      <c r="B534" s="2" t="s">
        <v>2955</v>
      </c>
      <c r="C534" s="2" t="s">
        <v>1892</v>
      </c>
      <c r="D534" s="2" t="s">
        <v>1893</v>
      </c>
    </row>
    <row r="535" spans="1:4" x14ac:dyDescent="0.35">
      <c r="A535" s="2" t="s">
        <v>2956</v>
      </c>
      <c r="B535" s="2" t="s">
        <v>2957</v>
      </c>
      <c r="C535" s="2" t="s">
        <v>1892</v>
      </c>
      <c r="D535" s="2" t="s">
        <v>1893</v>
      </c>
    </row>
    <row r="536" spans="1:4" x14ac:dyDescent="0.35">
      <c r="A536" s="2" t="s">
        <v>2958</v>
      </c>
      <c r="B536" s="2" t="s">
        <v>2959</v>
      </c>
      <c r="C536" s="2" t="s">
        <v>1892</v>
      </c>
      <c r="D536" s="2" t="s">
        <v>1893</v>
      </c>
    </row>
    <row r="537" spans="1:4" x14ac:dyDescent="0.35">
      <c r="A537" s="2" t="s">
        <v>2960</v>
      </c>
      <c r="B537" s="2" t="s">
        <v>2961</v>
      </c>
      <c r="C537" s="2" t="s">
        <v>1875</v>
      </c>
      <c r="D537" s="2" t="s">
        <v>1876</v>
      </c>
    </row>
    <row r="538" spans="1:4" x14ac:dyDescent="0.35">
      <c r="A538" s="2" t="s">
        <v>2962</v>
      </c>
      <c r="B538" s="2" t="s">
        <v>2963</v>
      </c>
      <c r="C538" s="2" t="s">
        <v>1892</v>
      </c>
      <c r="D538" s="2" t="s">
        <v>1893</v>
      </c>
    </row>
    <row r="539" spans="1:4" x14ac:dyDescent="0.35">
      <c r="A539" s="2" t="s">
        <v>2964</v>
      </c>
      <c r="B539" s="2" t="s">
        <v>2965</v>
      </c>
      <c r="C539" s="2" t="s">
        <v>1875</v>
      </c>
      <c r="D539" s="2" t="s">
        <v>1876</v>
      </c>
    </row>
    <row r="540" spans="1:4" x14ac:dyDescent="0.35">
      <c r="A540" s="2" t="s">
        <v>2966</v>
      </c>
      <c r="B540" s="2" t="s">
        <v>2967</v>
      </c>
      <c r="C540" s="2" t="s">
        <v>1892</v>
      </c>
      <c r="D540" s="2" t="s">
        <v>1893</v>
      </c>
    </row>
    <row r="541" spans="1:4" x14ac:dyDescent="0.35">
      <c r="A541" s="2" t="s">
        <v>2968</v>
      </c>
      <c r="B541" s="2" t="s">
        <v>2969</v>
      </c>
      <c r="C541" s="2" t="s">
        <v>1875</v>
      </c>
      <c r="D541" s="2" t="s">
        <v>1876</v>
      </c>
    </row>
    <row r="542" spans="1:4" x14ac:dyDescent="0.35">
      <c r="A542" s="2" t="s">
        <v>2970</v>
      </c>
      <c r="B542" s="2" t="s">
        <v>2971</v>
      </c>
      <c r="C542" s="2" t="s">
        <v>1892</v>
      </c>
      <c r="D542" s="2" t="s">
        <v>1893</v>
      </c>
    </row>
    <row r="543" spans="1:4" x14ac:dyDescent="0.35">
      <c r="A543" s="2" t="s">
        <v>2972</v>
      </c>
      <c r="B543" s="2" t="s">
        <v>2973</v>
      </c>
      <c r="C543" s="2" t="s">
        <v>1892</v>
      </c>
      <c r="D543" s="2" t="s">
        <v>1893</v>
      </c>
    </row>
    <row r="544" spans="1:4" x14ac:dyDescent="0.35">
      <c r="A544" s="2" t="s">
        <v>2974</v>
      </c>
      <c r="B544" s="2" t="s">
        <v>2975</v>
      </c>
      <c r="C544" s="2" t="s">
        <v>1875</v>
      </c>
      <c r="D544" s="2" t="s">
        <v>1876</v>
      </c>
    </row>
    <row r="545" spans="1:4" x14ac:dyDescent="0.35">
      <c r="A545" s="2" t="s">
        <v>2976</v>
      </c>
      <c r="B545" s="2" t="s">
        <v>2977</v>
      </c>
      <c r="C545" s="2" t="s">
        <v>1892</v>
      </c>
      <c r="D545" s="2" t="s">
        <v>1893</v>
      </c>
    </row>
    <row r="546" spans="1:4" x14ac:dyDescent="0.35">
      <c r="A546" s="2" t="s">
        <v>2978</v>
      </c>
      <c r="B546" s="2" t="s">
        <v>2979</v>
      </c>
      <c r="C546" s="2" t="s">
        <v>1892</v>
      </c>
      <c r="D546" s="2" t="s">
        <v>1893</v>
      </c>
    </row>
    <row r="547" spans="1:4" x14ac:dyDescent="0.35">
      <c r="A547" s="2" t="s">
        <v>2980</v>
      </c>
      <c r="B547" s="2" t="s">
        <v>2981</v>
      </c>
      <c r="C547" s="2" t="s">
        <v>1875</v>
      </c>
      <c r="D547" s="2" t="s">
        <v>1876</v>
      </c>
    </row>
    <row r="548" spans="1:4" x14ac:dyDescent="0.35">
      <c r="A548" s="2" t="s">
        <v>2982</v>
      </c>
      <c r="B548" s="2" t="s">
        <v>2983</v>
      </c>
      <c r="C548" s="2" t="s">
        <v>1875</v>
      </c>
      <c r="D548" s="2" t="s">
        <v>1876</v>
      </c>
    </row>
    <row r="549" spans="1:4" x14ac:dyDescent="0.35">
      <c r="A549" s="2" t="s">
        <v>2984</v>
      </c>
      <c r="B549" s="2" t="s">
        <v>2985</v>
      </c>
      <c r="C549" s="2" t="s">
        <v>1892</v>
      </c>
      <c r="D549" s="2" t="s">
        <v>1893</v>
      </c>
    </row>
    <row r="550" spans="1:4" x14ac:dyDescent="0.35">
      <c r="A550" s="2" t="s">
        <v>2986</v>
      </c>
      <c r="B550" s="2" t="s">
        <v>2987</v>
      </c>
      <c r="C550" s="2" t="s">
        <v>1892</v>
      </c>
      <c r="D550" s="2" t="s">
        <v>1893</v>
      </c>
    </row>
    <row r="551" spans="1:4" x14ac:dyDescent="0.35">
      <c r="A551" s="2" t="s">
        <v>2988</v>
      </c>
      <c r="B551" s="2" t="s">
        <v>2989</v>
      </c>
      <c r="C551" s="2" t="s">
        <v>1892</v>
      </c>
      <c r="D551" s="2" t="s">
        <v>1893</v>
      </c>
    </row>
    <row r="552" spans="1:4" x14ac:dyDescent="0.35">
      <c r="A552" s="2" t="s">
        <v>2990</v>
      </c>
      <c r="B552" s="2" t="s">
        <v>2991</v>
      </c>
      <c r="C552" s="2" t="s">
        <v>1892</v>
      </c>
      <c r="D552" s="2" t="s">
        <v>1893</v>
      </c>
    </row>
    <row r="553" spans="1:4" x14ac:dyDescent="0.35">
      <c r="A553" s="2" t="s">
        <v>2992</v>
      </c>
      <c r="B553" s="2" t="s">
        <v>2993</v>
      </c>
      <c r="C553" s="2" t="s">
        <v>1892</v>
      </c>
      <c r="D553" s="2" t="s">
        <v>1893</v>
      </c>
    </row>
    <row r="554" spans="1:4" x14ac:dyDescent="0.35">
      <c r="A554" s="2" t="s">
        <v>2994</v>
      </c>
      <c r="B554" s="2" t="s">
        <v>2995</v>
      </c>
      <c r="C554" s="2" t="s">
        <v>1892</v>
      </c>
      <c r="D554" s="2" t="s">
        <v>1893</v>
      </c>
    </row>
    <row r="555" spans="1:4" x14ac:dyDescent="0.35">
      <c r="A555" s="2" t="s">
        <v>2996</v>
      </c>
      <c r="B555" s="2" t="s">
        <v>2997</v>
      </c>
      <c r="C555" s="2" t="s">
        <v>1892</v>
      </c>
      <c r="D555" s="2" t="s">
        <v>1893</v>
      </c>
    </row>
    <row r="556" spans="1:4" x14ac:dyDescent="0.35">
      <c r="A556" s="2" t="s">
        <v>2998</v>
      </c>
      <c r="B556" s="2" t="s">
        <v>2999</v>
      </c>
      <c r="C556" s="2" t="s">
        <v>1875</v>
      </c>
      <c r="D556" s="2" t="s">
        <v>1876</v>
      </c>
    </row>
    <row r="557" spans="1:4" x14ac:dyDescent="0.35">
      <c r="A557" s="2" t="s">
        <v>3000</v>
      </c>
      <c r="B557" s="2" t="s">
        <v>3001</v>
      </c>
      <c r="C557" s="2" t="s">
        <v>1892</v>
      </c>
      <c r="D557" s="2" t="s">
        <v>1893</v>
      </c>
    </row>
    <row r="558" spans="1:4" x14ac:dyDescent="0.35">
      <c r="A558" s="2" t="s">
        <v>3002</v>
      </c>
      <c r="B558" s="2" t="s">
        <v>3003</v>
      </c>
      <c r="C558" s="2" t="s">
        <v>1875</v>
      </c>
      <c r="D558" s="2" t="s">
        <v>1876</v>
      </c>
    </row>
    <row r="559" spans="1:4" x14ac:dyDescent="0.35">
      <c r="A559" s="2" t="s">
        <v>3004</v>
      </c>
      <c r="B559" s="2" t="s">
        <v>3005</v>
      </c>
      <c r="C559" s="2" t="s">
        <v>1875</v>
      </c>
      <c r="D559" s="2" t="s">
        <v>1876</v>
      </c>
    </row>
    <row r="560" spans="1:4" x14ac:dyDescent="0.35">
      <c r="A560" s="2" t="s">
        <v>3006</v>
      </c>
      <c r="B560" s="2" t="s">
        <v>3007</v>
      </c>
      <c r="C560" s="2" t="s">
        <v>1892</v>
      </c>
      <c r="D560" s="2" t="s">
        <v>1893</v>
      </c>
    </row>
    <row r="561" spans="1:4" x14ac:dyDescent="0.35">
      <c r="A561" s="2" t="s">
        <v>3008</v>
      </c>
      <c r="B561" s="2" t="s">
        <v>3009</v>
      </c>
      <c r="C561" s="2" t="s">
        <v>1875</v>
      </c>
      <c r="D561" s="2" t="s">
        <v>1876</v>
      </c>
    </row>
    <row r="562" spans="1:4" x14ac:dyDescent="0.35">
      <c r="A562" s="2" t="s">
        <v>3010</v>
      </c>
      <c r="B562" s="2" t="s">
        <v>3011</v>
      </c>
      <c r="C562" s="2" t="s">
        <v>1892</v>
      </c>
      <c r="D562" s="2" t="s">
        <v>1893</v>
      </c>
    </row>
    <row r="563" spans="1:4" x14ac:dyDescent="0.35">
      <c r="A563" s="2" t="s">
        <v>3012</v>
      </c>
      <c r="B563" s="2" t="s">
        <v>3013</v>
      </c>
      <c r="C563" s="2" t="s">
        <v>1892</v>
      </c>
      <c r="D563" s="2" t="s">
        <v>1893</v>
      </c>
    </row>
    <row r="564" spans="1:4" x14ac:dyDescent="0.35">
      <c r="A564" s="2" t="s">
        <v>3014</v>
      </c>
      <c r="B564" s="2" t="s">
        <v>3015</v>
      </c>
      <c r="C564" s="2" t="s">
        <v>1892</v>
      </c>
      <c r="D564" s="2" t="s">
        <v>1893</v>
      </c>
    </row>
    <row r="565" spans="1:4" x14ac:dyDescent="0.35">
      <c r="A565" s="2" t="s">
        <v>3016</v>
      </c>
      <c r="B565" s="2" t="s">
        <v>3017</v>
      </c>
      <c r="C565" s="2" t="s">
        <v>1875</v>
      </c>
      <c r="D565" s="2" t="s">
        <v>1876</v>
      </c>
    </row>
    <row r="566" spans="1:4" x14ac:dyDescent="0.35">
      <c r="A566" s="2" t="s">
        <v>3018</v>
      </c>
      <c r="B566" s="2" t="s">
        <v>3019</v>
      </c>
      <c r="C566" s="2" t="s">
        <v>1892</v>
      </c>
      <c r="D566" s="2" t="s">
        <v>1893</v>
      </c>
    </row>
    <row r="567" spans="1:4" x14ac:dyDescent="0.35">
      <c r="A567" s="2" t="s">
        <v>3020</v>
      </c>
      <c r="B567" s="2" t="s">
        <v>3021</v>
      </c>
      <c r="C567" s="2" t="s">
        <v>1875</v>
      </c>
      <c r="D567" s="2" t="s">
        <v>1876</v>
      </c>
    </row>
    <row r="568" spans="1:4" x14ac:dyDescent="0.35">
      <c r="A568" s="2" t="s">
        <v>3022</v>
      </c>
      <c r="B568" s="2" t="s">
        <v>3023</v>
      </c>
      <c r="C568" s="2" t="s">
        <v>1892</v>
      </c>
      <c r="D568" s="2" t="s">
        <v>1893</v>
      </c>
    </row>
    <row r="569" spans="1:4" x14ac:dyDescent="0.35">
      <c r="A569" s="2" t="s">
        <v>3024</v>
      </c>
      <c r="B569" s="2" t="s">
        <v>3025</v>
      </c>
      <c r="C569" s="2" t="s">
        <v>1892</v>
      </c>
      <c r="D569" s="2" t="s">
        <v>1893</v>
      </c>
    </row>
    <row r="570" spans="1:4" x14ac:dyDescent="0.35">
      <c r="A570" s="2" t="s">
        <v>3026</v>
      </c>
      <c r="B570" s="2" t="s">
        <v>3027</v>
      </c>
      <c r="C570" s="2" t="s">
        <v>1875</v>
      </c>
      <c r="D570" s="2" t="s">
        <v>1876</v>
      </c>
    </row>
    <row r="571" spans="1:4" x14ac:dyDescent="0.35">
      <c r="A571" s="2" t="s">
        <v>3028</v>
      </c>
      <c r="B571" s="2" t="s">
        <v>3029</v>
      </c>
      <c r="C571" s="2" t="s">
        <v>1892</v>
      </c>
      <c r="D571" s="2" t="s">
        <v>1893</v>
      </c>
    </row>
    <row r="572" spans="1:4" x14ac:dyDescent="0.35">
      <c r="A572" s="2" t="s">
        <v>3030</v>
      </c>
      <c r="B572" s="2" t="s">
        <v>3031</v>
      </c>
      <c r="C572" s="2" t="s">
        <v>1892</v>
      </c>
      <c r="D572" s="2" t="s">
        <v>1893</v>
      </c>
    </row>
    <row r="573" spans="1:4" x14ac:dyDescent="0.35">
      <c r="A573" s="2" t="s">
        <v>3032</v>
      </c>
      <c r="B573" s="2" t="s">
        <v>3033</v>
      </c>
      <c r="C573" s="2" t="s">
        <v>1892</v>
      </c>
      <c r="D573" s="2" t="s">
        <v>1893</v>
      </c>
    </row>
    <row r="574" spans="1:4" x14ac:dyDescent="0.35">
      <c r="A574" s="2" t="s">
        <v>3034</v>
      </c>
      <c r="B574" s="2" t="s">
        <v>3035</v>
      </c>
      <c r="C574" s="2" t="s">
        <v>1875</v>
      </c>
      <c r="D574" s="2" t="s">
        <v>1876</v>
      </c>
    </row>
    <row r="575" spans="1:4" x14ac:dyDescent="0.35">
      <c r="A575" s="2" t="s">
        <v>3036</v>
      </c>
      <c r="B575" s="2" t="s">
        <v>3037</v>
      </c>
      <c r="C575" s="2" t="s">
        <v>1892</v>
      </c>
      <c r="D575" s="2" t="s">
        <v>1893</v>
      </c>
    </row>
    <row r="576" spans="1:4" x14ac:dyDescent="0.35">
      <c r="A576" s="2" t="s">
        <v>3038</v>
      </c>
      <c r="B576" s="2" t="s">
        <v>3039</v>
      </c>
      <c r="C576" s="2" t="s">
        <v>1875</v>
      </c>
      <c r="D576" s="2" t="s">
        <v>1876</v>
      </c>
    </row>
    <row r="577" spans="1:4" x14ac:dyDescent="0.35">
      <c r="A577" s="2" t="s">
        <v>3040</v>
      </c>
      <c r="B577" s="2" t="s">
        <v>3041</v>
      </c>
      <c r="C577" s="2" t="s">
        <v>1892</v>
      </c>
      <c r="D577" s="2" t="s">
        <v>1893</v>
      </c>
    </row>
    <row r="578" spans="1:4" x14ac:dyDescent="0.35">
      <c r="A578" s="2" t="s">
        <v>3042</v>
      </c>
      <c r="B578" s="2" t="s">
        <v>3043</v>
      </c>
      <c r="C578" s="2" t="s">
        <v>1875</v>
      </c>
      <c r="D578" s="2" t="s">
        <v>1876</v>
      </c>
    </row>
    <row r="579" spans="1:4" x14ac:dyDescent="0.35">
      <c r="A579" s="2" t="s">
        <v>3044</v>
      </c>
      <c r="B579" s="2" t="s">
        <v>3045</v>
      </c>
      <c r="C579" s="2" t="s">
        <v>1892</v>
      </c>
      <c r="D579" s="2" t="s">
        <v>1893</v>
      </c>
    </row>
    <row r="580" spans="1:4" x14ac:dyDescent="0.35">
      <c r="A580" s="2" t="s">
        <v>3046</v>
      </c>
      <c r="B580" s="2" t="s">
        <v>3047</v>
      </c>
      <c r="C580" s="2" t="s">
        <v>1892</v>
      </c>
      <c r="D580" s="2" t="s">
        <v>1893</v>
      </c>
    </row>
    <row r="581" spans="1:4" x14ac:dyDescent="0.35">
      <c r="A581" s="2" t="s">
        <v>3048</v>
      </c>
      <c r="B581" s="2" t="s">
        <v>3049</v>
      </c>
      <c r="C581" s="2" t="s">
        <v>1875</v>
      </c>
      <c r="D581" s="2" t="s">
        <v>1876</v>
      </c>
    </row>
    <row r="582" spans="1:4" x14ac:dyDescent="0.35">
      <c r="A582" s="2" t="s">
        <v>3050</v>
      </c>
      <c r="B582" s="2" t="s">
        <v>3051</v>
      </c>
      <c r="C582" s="2" t="s">
        <v>1875</v>
      </c>
      <c r="D582" s="2" t="s">
        <v>1876</v>
      </c>
    </row>
    <row r="583" spans="1:4" x14ac:dyDescent="0.35">
      <c r="A583" s="2" t="s">
        <v>3052</v>
      </c>
      <c r="B583" s="2" t="s">
        <v>3053</v>
      </c>
      <c r="C583" s="2" t="s">
        <v>1892</v>
      </c>
      <c r="D583" s="2" t="s">
        <v>1893</v>
      </c>
    </row>
    <row r="584" spans="1:4" x14ac:dyDescent="0.35">
      <c r="A584" s="2" t="s">
        <v>3054</v>
      </c>
      <c r="B584" s="2" t="s">
        <v>3055</v>
      </c>
      <c r="C584" s="2" t="s">
        <v>1892</v>
      </c>
      <c r="D584" s="2" t="s">
        <v>1893</v>
      </c>
    </row>
    <row r="585" spans="1:4" x14ac:dyDescent="0.35">
      <c r="A585" s="2" t="s">
        <v>3056</v>
      </c>
      <c r="B585" s="2" t="s">
        <v>3057</v>
      </c>
      <c r="C585" s="2" t="s">
        <v>1892</v>
      </c>
      <c r="D585" s="2" t="s">
        <v>1893</v>
      </c>
    </row>
    <row r="586" spans="1:4" x14ac:dyDescent="0.35">
      <c r="A586" s="2" t="s">
        <v>3058</v>
      </c>
      <c r="B586" s="2" t="s">
        <v>3059</v>
      </c>
      <c r="C586" s="2" t="s">
        <v>1875</v>
      </c>
      <c r="D586" s="2" t="s">
        <v>1876</v>
      </c>
    </row>
    <row r="587" spans="1:4" x14ac:dyDescent="0.35">
      <c r="A587" s="2" t="s">
        <v>3060</v>
      </c>
      <c r="B587" s="2" t="s">
        <v>3061</v>
      </c>
      <c r="C587" s="2" t="s">
        <v>1875</v>
      </c>
      <c r="D587" s="2" t="s">
        <v>1876</v>
      </c>
    </row>
    <row r="588" spans="1:4" x14ac:dyDescent="0.35">
      <c r="A588" s="2" t="s">
        <v>3062</v>
      </c>
      <c r="B588" s="2" t="s">
        <v>3063</v>
      </c>
      <c r="C588" s="2" t="s">
        <v>1892</v>
      </c>
      <c r="D588" s="2" t="s">
        <v>1893</v>
      </c>
    </row>
    <row r="589" spans="1:4" x14ac:dyDescent="0.35">
      <c r="A589" s="2" t="s">
        <v>3064</v>
      </c>
      <c r="B589" s="2" t="s">
        <v>3065</v>
      </c>
      <c r="C589" s="2" t="s">
        <v>1892</v>
      </c>
      <c r="D589" s="2" t="s">
        <v>1893</v>
      </c>
    </row>
    <row r="590" spans="1:4" x14ac:dyDescent="0.35">
      <c r="A590" s="2" t="s">
        <v>3066</v>
      </c>
      <c r="B590" s="2" t="s">
        <v>3067</v>
      </c>
      <c r="C590" s="2" t="s">
        <v>1875</v>
      </c>
      <c r="D590" s="2" t="s">
        <v>1876</v>
      </c>
    </row>
    <row r="591" spans="1:4" x14ac:dyDescent="0.35">
      <c r="A591" s="2" t="s">
        <v>3068</v>
      </c>
      <c r="B591" s="2" t="s">
        <v>3069</v>
      </c>
      <c r="C591" s="2" t="s">
        <v>1892</v>
      </c>
      <c r="D591" s="2" t="s">
        <v>1893</v>
      </c>
    </row>
    <row r="592" spans="1:4" x14ac:dyDescent="0.35">
      <c r="A592" s="2" t="s">
        <v>3070</v>
      </c>
      <c r="B592" s="2" t="s">
        <v>3071</v>
      </c>
      <c r="C592" s="2" t="s">
        <v>1892</v>
      </c>
      <c r="D592" s="2" t="s">
        <v>1893</v>
      </c>
    </row>
    <row r="593" spans="1:4" x14ac:dyDescent="0.35">
      <c r="A593" s="2" t="s">
        <v>3072</v>
      </c>
      <c r="B593" s="2" t="s">
        <v>3073</v>
      </c>
      <c r="C593" s="2" t="s">
        <v>1892</v>
      </c>
      <c r="D593" s="2" t="s">
        <v>1893</v>
      </c>
    </row>
    <row r="594" spans="1:4" x14ac:dyDescent="0.35">
      <c r="A594" s="2" t="s">
        <v>3074</v>
      </c>
      <c r="B594" s="2" t="s">
        <v>3075</v>
      </c>
      <c r="C594" s="2" t="s">
        <v>1892</v>
      </c>
      <c r="D594" s="2" t="s">
        <v>1893</v>
      </c>
    </row>
    <row r="595" spans="1:4" x14ac:dyDescent="0.35">
      <c r="A595" s="2" t="s">
        <v>3076</v>
      </c>
      <c r="B595" s="2" t="s">
        <v>3077</v>
      </c>
      <c r="C595" s="2" t="s">
        <v>1875</v>
      </c>
      <c r="D595" s="2" t="s">
        <v>1876</v>
      </c>
    </row>
    <row r="596" spans="1:4" x14ac:dyDescent="0.35">
      <c r="A596" s="2" t="s">
        <v>3078</v>
      </c>
      <c r="B596" s="2" t="s">
        <v>3079</v>
      </c>
      <c r="C596" s="2" t="s">
        <v>1892</v>
      </c>
      <c r="D596" s="2" t="s">
        <v>1893</v>
      </c>
    </row>
    <row r="597" spans="1:4" x14ac:dyDescent="0.35">
      <c r="A597" s="2" t="s">
        <v>3080</v>
      </c>
      <c r="B597" s="2" t="s">
        <v>3081</v>
      </c>
      <c r="C597" s="2" t="s">
        <v>1892</v>
      </c>
      <c r="D597" s="2" t="s">
        <v>1893</v>
      </c>
    </row>
    <row r="598" spans="1:4" x14ac:dyDescent="0.35">
      <c r="A598" s="2" t="s">
        <v>3082</v>
      </c>
      <c r="B598" s="2" t="s">
        <v>3083</v>
      </c>
      <c r="C598" s="2" t="s">
        <v>1892</v>
      </c>
      <c r="D598" s="2" t="s">
        <v>1893</v>
      </c>
    </row>
    <row r="599" spans="1:4" x14ac:dyDescent="0.35">
      <c r="A599" s="2" t="s">
        <v>3084</v>
      </c>
      <c r="B599" s="2" t="s">
        <v>3085</v>
      </c>
      <c r="C599" s="2" t="s">
        <v>1892</v>
      </c>
      <c r="D599" s="2" t="s">
        <v>1893</v>
      </c>
    </row>
    <row r="600" spans="1:4" x14ac:dyDescent="0.35">
      <c r="A600" s="2" t="s">
        <v>3086</v>
      </c>
      <c r="B600" s="2" t="s">
        <v>3087</v>
      </c>
      <c r="C600" s="2" t="s">
        <v>1892</v>
      </c>
      <c r="D600" s="2" t="s">
        <v>1893</v>
      </c>
    </row>
    <row r="601" spans="1:4" x14ac:dyDescent="0.35">
      <c r="A601" s="2" t="s">
        <v>3088</v>
      </c>
      <c r="B601" s="2" t="s">
        <v>3089</v>
      </c>
      <c r="C601" s="2" t="s">
        <v>1875</v>
      </c>
      <c r="D601" s="2" t="s">
        <v>1876</v>
      </c>
    </row>
    <row r="602" spans="1:4" x14ac:dyDescent="0.35">
      <c r="A602" s="2" t="s">
        <v>3090</v>
      </c>
      <c r="B602" s="2" t="s">
        <v>3091</v>
      </c>
      <c r="C602" s="2" t="s">
        <v>1892</v>
      </c>
      <c r="D602" s="2" t="s">
        <v>1893</v>
      </c>
    </row>
    <row r="603" spans="1:4" x14ac:dyDescent="0.35">
      <c r="A603" s="2" t="s">
        <v>3092</v>
      </c>
      <c r="B603" s="2" t="s">
        <v>3093</v>
      </c>
      <c r="C603" s="2" t="s">
        <v>1892</v>
      </c>
      <c r="D603" s="2" t="s">
        <v>1893</v>
      </c>
    </row>
    <row r="604" spans="1:4" x14ac:dyDescent="0.35">
      <c r="A604" s="2" t="s">
        <v>3094</v>
      </c>
      <c r="B604" s="2" t="s">
        <v>3095</v>
      </c>
      <c r="C604" s="2" t="s">
        <v>1892</v>
      </c>
      <c r="D604" s="2" t="s">
        <v>1893</v>
      </c>
    </row>
    <row r="605" spans="1:4" x14ac:dyDescent="0.35">
      <c r="A605" s="2" t="s">
        <v>3096</v>
      </c>
      <c r="B605" s="2" t="s">
        <v>3097</v>
      </c>
      <c r="C605" s="2" t="s">
        <v>1892</v>
      </c>
      <c r="D605" s="2" t="s">
        <v>1893</v>
      </c>
    </row>
    <row r="606" spans="1:4" x14ac:dyDescent="0.35">
      <c r="A606" s="2" t="s">
        <v>3098</v>
      </c>
      <c r="B606" s="2" t="s">
        <v>3099</v>
      </c>
      <c r="C606" s="2" t="s">
        <v>1875</v>
      </c>
      <c r="D606" s="2" t="s">
        <v>1876</v>
      </c>
    </row>
    <row r="607" spans="1:4" x14ac:dyDescent="0.35">
      <c r="A607" s="2" t="s">
        <v>3100</v>
      </c>
      <c r="B607" s="2" t="s">
        <v>3101</v>
      </c>
      <c r="C607" s="2" t="s">
        <v>1875</v>
      </c>
      <c r="D607" s="2" t="s">
        <v>1876</v>
      </c>
    </row>
    <row r="608" spans="1:4" x14ac:dyDescent="0.35">
      <c r="A608" s="2" t="s">
        <v>3102</v>
      </c>
      <c r="B608" s="2" t="s">
        <v>3103</v>
      </c>
      <c r="C608" s="2" t="s">
        <v>1892</v>
      </c>
      <c r="D608" s="2" t="s">
        <v>1893</v>
      </c>
    </row>
    <row r="609" spans="1:4" x14ac:dyDescent="0.35">
      <c r="A609" s="2" t="s">
        <v>3104</v>
      </c>
      <c r="B609" s="2" t="s">
        <v>3105</v>
      </c>
      <c r="C609" s="2" t="s">
        <v>1892</v>
      </c>
      <c r="D609" s="2" t="s">
        <v>1893</v>
      </c>
    </row>
    <row r="610" spans="1:4" x14ac:dyDescent="0.35">
      <c r="A610" s="2" t="s">
        <v>3106</v>
      </c>
      <c r="B610" s="2" t="s">
        <v>3107</v>
      </c>
      <c r="C610" s="2" t="s">
        <v>1892</v>
      </c>
      <c r="D610" s="2" t="s">
        <v>1893</v>
      </c>
    </row>
    <row r="611" spans="1:4" x14ac:dyDescent="0.35">
      <c r="A611" s="2" t="s">
        <v>3108</v>
      </c>
      <c r="B611" s="2" t="s">
        <v>3109</v>
      </c>
      <c r="C611" s="2" t="s">
        <v>1892</v>
      </c>
      <c r="D611" s="2" t="s">
        <v>1893</v>
      </c>
    </row>
    <row r="612" spans="1:4" x14ac:dyDescent="0.35">
      <c r="A612" s="2" t="s">
        <v>3110</v>
      </c>
      <c r="B612" s="2" t="s">
        <v>3111</v>
      </c>
      <c r="C612" s="2" t="s">
        <v>1892</v>
      </c>
      <c r="D612" s="2" t="s">
        <v>1893</v>
      </c>
    </row>
    <row r="613" spans="1:4" x14ac:dyDescent="0.35">
      <c r="A613" s="2" t="s">
        <v>3112</v>
      </c>
      <c r="B613" s="2" t="s">
        <v>3113</v>
      </c>
      <c r="C613" s="2" t="s">
        <v>1892</v>
      </c>
      <c r="D613" s="2" t="s">
        <v>1893</v>
      </c>
    </row>
    <row r="614" spans="1:4" x14ac:dyDescent="0.35">
      <c r="A614" s="2" t="s">
        <v>3114</v>
      </c>
      <c r="B614" s="2" t="s">
        <v>3115</v>
      </c>
      <c r="C614" s="2" t="s">
        <v>1875</v>
      </c>
      <c r="D614" s="2" t="s">
        <v>1876</v>
      </c>
    </row>
    <row r="615" spans="1:4" x14ac:dyDescent="0.35">
      <c r="A615" s="2" t="s">
        <v>3116</v>
      </c>
      <c r="B615" s="2" t="s">
        <v>3117</v>
      </c>
      <c r="C615" s="2" t="s">
        <v>1892</v>
      </c>
      <c r="D615" s="2" t="s">
        <v>1893</v>
      </c>
    </row>
    <row r="616" spans="1:4" x14ac:dyDescent="0.35">
      <c r="A616" s="2" t="s">
        <v>3118</v>
      </c>
      <c r="B616" s="2" t="s">
        <v>3119</v>
      </c>
      <c r="C616" s="2" t="s">
        <v>1875</v>
      </c>
      <c r="D616" s="2" t="s">
        <v>1876</v>
      </c>
    </row>
    <row r="617" spans="1:4" x14ac:dyDescent="0.35">
      <c r="A617" s="2" t="s">
        <v>3120</v>
      </c>
      <c r="B617" s="2" t="s">
        <v>3121</v>
      </c>
      <c r="C617" s="2" t="s">
        <v>1892</v>
      </c>
      <c r="D617" s="2" t="s">
        <v>1893</v>
      </c>
    </row>
    <row r="618" spans="1:4" x14ac:dyDescent="0.35">
      <c r="A618" s="2" t="s">
        <v>3122</v>
      </c>
      <c r="B618" s="2" t="s">
        <v>3123</v>
      </c>
      <c r="C618" s="2" t="s">
        <v>1892</v>
      </c>
      <c r="D618" s="2" t="s">
        <v>1893</v>
      </c>
    </row>
    <row r="619" spans="1:4" x14ac:dyDescent="0.35">
      <c r="A619" s="2" t="s">
        <v>3124</v>
      </c>
      <c r="B619" s="2" t="s">
        <v>3125</v>
      </c>
      <c r="C619" s="2" t="s">
        <v>1892</v>
      </c>
      <c r="D619" s="2" t="s">
        <v>1893</v>
      </c>
    </row>
    <row r="620" spans="1:4" x14ac:dyDescent="0.35">
      <c r="A620" s="2" t="s">
        <v>3126</v>
      </c>
      <c r="B620" s="2" t="s">
        <v>3127</v>
      </c>
      <c r="C620" s="2" t="s">
        <v>1892</v>
      </c>
      <c r="D620" s="2" t="s">
        <v>1893</v>
      </c>
    </row>
    <row r="621" spans="1:4" x14ac:dyDescent="0.35">
      <c r="A621" s="2" t="s">
        <v>3128</v>
      </c>
      <c r="B621" s="2" t="s">
        <v>3129</v>
      </c>
      <c r="C621" s="2" t="s">
        <v>1892</v>
      </c>
      <c r="D621" s="2" t="s">
        <v>1893</v>
      </c>
    </row>
    <row r="622" spans="1:4" x14ac:dyDescent="0.35">
      <c r="A622" s="2" t="s">
        <v>3130</v>
      </c>
      <c r="B622" s="2" t="s">
        <v>3131</v>
      </c>
      <c r="C622" s="2" t="s">
        <v>1892</v>
      </c>
      <c r="D622" s="2" t="s">
        <v>1893</v>
      </c>
    </row>
    <row r="623" spans="1:4" x14ac:dyDescent="0.35">
      <c r="A623" s="2" t="s">
        <v>3132</v>
      </c>
      <c r="B623" s="2" t="s">
        <v>3133</v>
      </c>
      <c r="C623" s="2" t="s">
        <v>1875</v>
      </c>
      <c r="D623" s="2" t="s">
        <v>1876</v>
      </c>
    </row>
    <row r="624" spans="1:4" x14ac:dyDescent="0.35">
      <c r="A624" s="2" t="s">
        <v>3134</v>
      </c>
      <c r="B624" s="2" t="s">
        <v>3135</v>
      </c>
      <c r="C624" s="2" t="s">
        <v>1892</v>
      </c>
      <c r="D624" s="2" t="s">
        <v>1893</v>
      </c>
    </row>
    <row r="625" spans="1:4" x14ac:dyDescent="0.35">
      <c r="A625" s="2" t="s">
        <v>3136</v>
      </c>
      <c r="B625" s="2" t="s">
        <v>3137</v>
      </c>
      <c r="C625" s="2" t="s">
        <v>1892</v>
      </c>
      <c r="D625" s="2" t="s">
        <v>1893</v>
      </c>
    </row>
    <row r="626" spans="1:4" x14ac:dyDescent="0.35">
      <c r="A626" s="2" t="s">
        <v>3138</v>
      </c>
      <c r="B626" s="2" t="s">
        <v>3139</v>
      </c>
      <c r="C626" s="2" t="s">
        <v>1892</v>
      </c>
      <c r="D626" s="2" t="s">
        <v>1893</v>
      </c>
    </row>
    <row r="627" spans="1:4" x14ac:dyDescent="0.35">
      <c r="A627" s="2" t="s">
        <v>3140</v>
      </c>
      <c r="B627" s="2" t="s">
        <v>3141</v>
      </c>
      <c r="C627" s="2" t="s">
        <v>1892</v>
      </c>
      <c r="D627" s="2" t="s">
        <v>1893</v>
      </c>
    </row>
    <row r="628" spans="1:4" x14ac:dyDescent="0.35">
      <c r="A628" s="2" t="s">
        <v>3142</v>
      </c>
      <c r="B628" s="2" t="s">
        <v>3143</v>
      </c>
      <c r="C628" s="2" t="s">
        <v>1875</v>
      </c>
      <c r="D628" s="2" t="s">
        <v>1876</v>
      </c>
    </row>
    <row r="629" spans="1:4" x14ac:dyDescent="0.35">
      <c r="A629" s="2" t="s">
        <v>3144</v>
      </c>
      <c r="B629" s="2" t="s">
        <v>3145</v>
      </c>
      <c r="C629" s="2" t="s">
        <v>1892</v>
      </c>
      <c r="D629" s="2" t="s">
        <v>1893</v>
      </c>
    </row>
    <row r="630" spans="1:4" x14ac:dyDescent="0.35">
      <c r="A630" s="2" t="s">
        <v>3146</v>
      </c>
      <c r="B630" s="2" t="s">
        <v>3147</v>
      </c>
      <c r="C630" s="2" t="s">
        <v>1892</v>
      </c>
      <c r="D630" s="2" t="s">
        <v>1893</v>
      </c>
    </row>
    <row r="631" spans="1:4" x14ac:dyDescent="0.35">
      <c r="A631" s="2" t="s">
        <v>3148</v>
      </c>
      <c r="B631" s="2" t="s">
        <v>3149</v>
      </c>
      <c r="C631" s="2" t="s">
        <v>1892</v>
      </c>
      <c r="D631" s="2" t="s">
        <v>1893</v>
      </c>
    </row>
    <row r="632" spans="1:4" x14ac:dyDescent="0.35">
      <c r="A632" s="2" t="s">
        <v>3150</v>
      </c>
      <c r="B632" s="2" t="s">
        <v>3151</v>
      </c>
      <c r="C632" s="2" t="s">
        <v>1892</v>
      </c>
      <c r="D632" s="2" t="s">
        <v>1893</v>
      </c>
    </row>
    <row r="633" spans="1:4" x14ac:dyDescent="0.35">
      <c r="A633" s="2" t="s">
        <v>3152</v>
      </c>
      <c r="B633" s="2" t="s">
        <v>3153</v>
      </c>
      <c r="C633" s="2" t="s">
        <v>1892</v>
      </c>
      <c r="D633" s="2" t="s">
        <v>1893</v>
      </c>
    </row>
    <row r="634" spans="1:4" x14ac:dyDescent="0.35">
      <c r="A634" s="2" t="s">
        <v>3154</v>
      </c>
      <c r="B634" s="2" t="s">
        <v>3155</v>
      </c>
      <c r="C634" s="2" t="s">
        <v>1892</v>
      </c>
      <c r="D634" s="2" t="s">
        <v>1893</v>
      </c>
    </row>
    <row r="635" spans="1:4" x14ac:dyDescent="0.35">
      <c r="A635" s="2" t="s">
        <v>3156</v>
      </c>
      <c r="B635" s="2" t="s">
        <v>3157</v>
      </c>
      <c r="C635" s="2" t="s">
        <v>1875</v>
      </c>
      <c r="D635" s="2" t="s">
        <v>1876</v>
      </c>
    </row>
    <row r="636" spans="1:4" x14ac:dyDescent="0.35">
      <c r="A636" s="2" t="s">
        <v>3158</v>
      </c>
      <c r="B636" s="2" t="s">
        <v>3159</v>
      </c>
      <c r="C636" s="2" t="s">
        <v>1892</v>
      </c>
      <c r="D636" s="2" t="s">
        <v>1893</v>
      </c>
    </row>
    <row r="637" spans="1:4" x14ac:dyDescent="0.35">
      <c r="A637" s="2" t="s">
        <v>3160</v>
      </c>
      <c r="B637" s="2" t="s">
        <v>3161</v>
      </c>
      <c r="C637" s="2" t="s">
        <v>1892</v>
      </c>
      <c r="D637" s="2" t="s">
        <v>1893</v>
      </c>
    </row>
    <row r="638" spans="1:4" x14ac:dyDescent="0.35">
      <c r="A638" s="2" t="s">
        <v>3162</v>
      </c>
      <c r="B638" s="2" t="s">
        <v>3163</v>
      </c>
      <c r="C638" s="2" t="s">
        <v>1892</v>
      </c>
      <c r="D638" s="2" t="s">
        <v>1893</v>
      </c>
    </row>
    <row r="639" spans="1:4" x14ac:dyDescent="0.35">
      <c r="A639" s="2" t="s">
        <v>3164</v>
      </c>
      <c r="B639" s="2" t="s">
        <v>3165</v>
      </c>
      <c r="C639" s="2" t="s">
        <v>1892</v>
      </c>
      <c r="D639" s="2" t="s">
        <v>1893</v>
      </c>
    </row>
    <row r="640" spans="1:4" x14ac:dyDescent="0.35">
      <c r="A640" s="2" t="s">
        <v>3166</v>
      </c>
      <c r="B640" s="2" t="s">
        <v>3167</v>
      </c>
      <c r="C640" s="2" t="s">
        <v>1892</v>
      </c>
      <c r="D640" s="2" t="s">
        <v>1893</v>
      </c>
    </row>
    <row r="641" spans="1:4" x14ac:dyDescent="0.35">
      <c r="A641" s="2" t="s">
        <v>3168</v>
      </c>
      <c r="B641" s="2" t="s">
        <v>3169</v>
      </c>
      <c r="C641" s="2" t="s">
        <v>1875</v>
      </c>
      <c r="D641" s="2" t="s">
        <v>1876</v>
      </c>
    </row>
    <row r="642" spans="1:4" x14ac:dyDescent="0.35">
      <c r="A642" s="2" t="s">
        <v>3170</v>
      </c>
      <c r="B642" s="2" t="s">
        <v>3171</v>
      </c>
      <c r="C642" s="2" t="s">
        <v>1875</v>
      </c>
      <c r="D642" s="2" t="s">
        <v>1876</v>
      </c>
    </row>
    <row r="643" spans="1:4" x14ac:dyDescent="0.35">
      <c r="A643" s="2" t="s">
        <v>3172</v>
      </c>
      <c r="B643" s="2" t="s">
        <v>3173</v>
      </c>
      <c r="C643" s="2" t="s">
        <v>1875</v>
      </c>
      <c r="D643" s="2" t="s">
        <v>1876</v>
      </c>
    </row>
    <row r="644" spans="1:4" x14ac:dyDescent="0.35">
      <c r="A644" s="2" t="s">
        <v>3174</v>
      </c>
      <c r="B644" s="2" t="s">
        <v>3175</v>
      </c>
      <c r="C644" s="2" t="s">
        <v>1892</v>
      </c>
      <c r="D644" s="2" t="s">
        <v>1893</v>
      </c>
    </row>
    <row r="645" spans="1:4" x14ac:dyDescent="0.35">
      <c r="A645" s="2" t="s">
        <v>3176</v>
      </c>
      <c r="B645" s="2" t="s">
        <v>3177</v>
      </c>
      <c r="C645" s="2" t="s">
        <v>1892</v>
      </c>
      <c r="D645" s="2" t="s">
        <v>1893</v>
      </c>
    </row>
    <row r="646" spans="1:4" x14ac:dyDescent="0.35">
      <c r="A646" s="2" t="s">
        <v>3178</v>
      </c>
      <c r="B646" s="2" t="s">
        <v>3179</v>
      </c>
      <c r="C646" s="2" t="s">
        <v>1892</v>
      </c>
      <c r="D646" s="2" t="s">
        <v>1893</v>
      </c>
    </row>
    <row r="647" spans="1:4" x14ac:dyDescent="0.35">
      <c r="A647" s="2" t="s">
        <v>3180</v>
      </c>
      <c r="B647" s="2" t="s">
        <v>3181</v>
      </c>
      <c r="C647" s="2" t="s">
        <v>1875</v>
      </c>
      <c r="D647" s="2" t="s">
        <v>1876</v>
      </c>
    </row>
    <row r="648" spans="1:4" x14ac:dyDescent="0.35">
      <c r="A648" s="2" t="s">
        <v>3182</v>
      </c>
      <c r="B648" s="2" t="s">
        <v>3183</v>
      </c>
      <c r="C648" s="2" t="s">
        <v>1892</v>
      </c>
      <c r="D648" s="2" t="s">
        <v>1893</v>
      </c>
    </row>
    <row r="649" spans="1:4" x14ac:dyDescent="0.35">
      <c r="A649" s="2" t="s">
        <v>3184</v>
      </c>
      <c r="B649" s="2" t="s">
        <v>3185</v>
      </c>
      <c r="C649" s="2" t="s">
        <v>1892</v>
      </c>
      <c r="D649" s="2" t="s">
        <v>1893</v>
      </c>
    </row>
    <row r="650" spans="1:4" x14ac:dyDescent="0.35">
      <c r="A650" s="2" t="s">
        <v>3186</v>
      </c>
      <c r="B650" s="2" t="s">
        <v>3187</v>
      </c>
      <c r="C650" s="2" t="s">
        <v>1892</v>
      </c>
      <c r="D650" s="2" t="s">
        <v>1893</v>
      </c>
    </row>
    <row r="651" spans="1:4" x14ac:dyDescent="0.35">
      <c r="A651" s="2" t="s">
        <v>3188</v>
      </c>
      <c r="B651" s="2" t="s">
        <v>3189</v>
      </c>
      <c r="C651" s="2" t="s">
        <v>1892</v>
      </c>
      <c r="D651" s="2" t="s">
        <v>1893</v>
      </c>
    </row>
    <row r="652" spans="1:4" x14ac:dyDescent="0.35">
      <c r="A652" s="2" t="s">
        <v>3190</v>
      </c>
      <c r="B652" s="2" t="s">
        <v>3191</v>
      </c>
      <c r="C652" s="2" t="s">
        <v>1892</v>
      </c>
      <c r="D652" s="2" t="s">
        <v>1893</v>
      </c>
    </row>
    <row r="653" spans="1:4" x14ac:dyDescent="0.35">
      <c r="A653" s="2" t="s">
        <v>3192</v>
      </c>
      <c r="B653" s="2" t="s">
        <v>3193</v>
      </c>
      <c r="C653" s="2" t="s">
        <v>1875</v>
      </c>
      <c r="D653" s="2" t="s">
        <v>1876</v>
      </c>
    </row>
    <row r="654" spans="1:4" x14ac:dyDescent="0.35">
      <c r="A654" s="2" t="s">
        <v>3194</v>
      </c>
      <c r="B654" s="2" t="s">
        <v>3195</v>
      </c>
      <c r="C654" s="2" t="s">
        <v>1892</v>
      </c>
      <c r="D654" s="2" t="s">
        <v>1893</v>
      </c>
    </row>
    <row r="655" spans="1:4" x14ac:dyDescent="0.35">
      <c r="A655" s="2" t="s">
        <v>3196</v>
      </c>
      <c r="B655" s="2" t="s">
        <v>3197</v>
      </c>
      <c r="C655" s="2" t="s">
        <v>1892</v>
      </c>
      <c r="D655" s="2" t="s">
        <v>1893</v>
      </c>
    </row>
    <row r="656" spans="1:4" x14ac:dyDescent="0.35">
      <c r="A656" s="2" t="s">
        <v>3198</v>
      </c>
      <c r="B656" s="2" t="s">
        <v>3199</v>
      </c>
      <c r="C656" s="2" t="s">
        <v>1892</v>
      </c>
      <c r="D656" s="2" t="s">
        <v>1893</v>
      </c>
    </row>
    <row r="657" spans="1:4" x14ac:dyDescent="0.35">
      <c r="A657" s="2" t="s">
        <v>3200</v>
      </c>
      <c r="B657" s="2" t="s">
        <v>3201</v>
      </c>
      <c r="C657" s="2" t="s">
        <v>1875</v>
      </c>
      <c r="D657" s="2" t="s">
        <v>1876</v>
      </c>
    </row>
    <row r="658" spans="1:4" x14ac:dyDescent="0.35">
      <c r="A658" s="2" t="s">
        <v>3202</v>
      </c>
      <c r="B658" s="2" t="s">
        <v>3203</v>
      </c>
      <c r="C658" s="2" t="s">
        <v>1892</v>
      </c>
      <c r="D658" s="2" t="s">
        <v>1893</v>
      </c>
    </row>
    <row r="659" spans="1:4" x14ac:dyDescent="0.35">
      <c r="A659" s="2" t="s">
        <v>3204</v>
      </c>
      <c r="B659" s="2" t="s">
        <v>3205</v>
      </c>
      <c r="C659" s="2" t="s">
        <v>1892</v>
      </c>
      <c r="D659" s="2" t="s">
        <v>1893</v>
      </c>
    </row>
    <row r="660" spans="1:4" x14ac:dyDescent="0.35">
      <c r="A660" s="2" t="s">
        <v>3206</v>
      </c>
      <c r="B660" s="2" t="s">
        <v>3207</v>
      </c>
      <c r="C660" s="2" t="s">
        <v>1892</v>
      </c>
      <c r="D660" s="2" t="s">
        <v>1893</v>
      </c>
    </row>
    <row r="661" spans="1:4" x14ac:dyDescent="0.35">
      <c r="A661" s="2" t="s">
        <v>3208</v>
      </c>
      <c r="B661" s="2" t="s">
        <v>3209</v>
      </c>
      <c r="C661" s="2" t="s">
        <v>1875</v>
      </c>
      <c r="D661" s="2" t="s">
        <v>1876</v>
      </c>
    </row>
    <row r="662" spans="1:4" x14ac:dyDescent="0.35">
      <c r="A662" s="2" t="s">
        <v>3210</v>
      </c>
      <c r="B662" s="2" t="s">
        <v>3211</v>
      </c>
      <c r="C662" s="2" t="s">
        <v>1892</v>
      </c>
      <c r="D662" s="2" t="s">
        <v>1893</v>
      </c>
    </row>
    <row r="663" spans="1:4" x14ac:dyDescent="0.35">
      <c r="A663" s="2" t="s">
        <v>3212</v>
      </c>
      <c r="B663" s="2" t="s">
        <v>3213</v>
      </c>
      <c r="C663" s="2" t="s">
        <v>1892</v>
      </c>
      <c r="D663" s="2" t="s">
        <v>1893</v>
      </c>
    </row>
    <row r="664" spans="1:4" x14ac:dyDescent="0.35">
      <c r="A664" s="2" t="s">
        <v>3214</v>
      </c>
      <c r="B664" s="2" t="s">
        <v>3215</v>
      </c>
      <c r="C664" s="2" t="s">
        <v>1875</v>
      </c>
      <c r="D664" s="2" t="s">
        <v>1876</v>
      </c>
    </row>
    <row r="665" spans="1:4" x14ac:dyDescent="0.35">
      <c r="A665" s="2" t="s">
        <v>3216</v>
      </c>
      <c r="B665" s="2" t="s">
        <v>3217</v>
      </c>
      <c r="C665" s="2" t="s">
        <v>1875</v>
      </c>
      <c r="D665" s="2" t="s">
        <v>1876</v>
      </c>
    </row>
    <row r="666" spans="1:4" x14ac:dyDescent="0.35">
      <c r="A666" s="2" t="s">
        <v>3218</v>
      </c>
      <c r="B666" s="2" t="s">
        <v>3219</v>
      </c>
      <c r="C666" s="2" t="s">
        <v>1892</v>
      </c>
      <c r="D666" s="2" t="s">
        <v>1893</v>
      </c>
    </row>
    <row r="667" spans="1:4" x14ac:dyDescent="0.35">
      <c r="A667" s="2" t="s">
        <v>3220</v>
      </c>
      <c r="B667" s="2" t="s">
        <v>3221</v>
      </c>
      <c r="C667" s="2" t="s">
        <v>1892</v>
      </c>
      <c r="D667" s="2" t="s">
        <v>1893</v>
      </c>
    </row>
    <row r="668" spans="1:4" x14ac:dyDescent="0.35">
      <c r="A668" s="2" t="s">
        <v>3222</v>
      </c>
      <c r="B668" s="2" t="s">
        <v>3223</v>
      </c>
      <c r="C668" s="2" t="s">
        <v>1892</v>
      </c>
      <c r="D668" s="2" t="s">
        <v>1893</v>
      </c>
    </row>
    <row r="669" spans="1:4" x14ac:dyDescent="0.35">
      <c r="A669" s="2" t="s">
        <v>3224</v>
      </c>
      <c r="B669" s="2" t="s">
        <v>3225</v>
      </c>
      <c r="C669" s="2" t="s">
        <v>1892</v>
      </c>
      <c r="D669" s="2" t="s">
        <v>1893</v>
      </c>
    </row>
    <row r="670" spans="1:4" x14ac:dyDescent="0.35">
      <c r="A670" s="2" t="s">
        <v>3226</v>
      </c>
      <c r="B670" s="2" t="s">
        <v>3227</v>
      </c>
      <c r="C670" s="2" t="s">
        <v>1875</v>
      </c>
      <c r="D670" s="2" t="s">
        <v>1876</v>
      </c>
    </row>
    <row r="671" spans="1:4" x14ac:dyDescent="0.35">
      <c r="A671" s="2" t="s">
        <v>3228</v>
      </c>
      <c r="B671" s="2" t="s">
        <v>3229</v>
      </c>
      <c r="C671" s="2" t="s">
        <v>1892</v>
      </c>
      <c r="D671" s="2" t="s">
        <v>1893</v>
      </c>
    </row>
    <row r="672" spans="1:4" x14ac:dyDescent="0.35">
      <c r="A672" s="2" t="s">
        <v>3230</v>
      </c>
      <c r="B672" s="2" t="s">
        <v>3231</v>
      </c>
      <c r="C672" s="2" t="s">
        <v>1892</v>
      </c>
      <c r="D672" s="2" t="s">
        <v>1893</v>
      </c>
    </row>
    <row r="673" spans="1:4" x14ac:dyDescent="0.35">
      <c r="A673" s="2" t="s">
        <v>3232</v>
      </c>
      <c r="B673" s="2" t="s">
        <v>3233</v>
      </c>
      <c r="C673" s="2" t="s">
        <v>1892</v>
      </c>
      <c r="D673" s="2" t="s">
        <v>1893</v>
      </c>
    </row>
    <row r="674" spans="1:4" x14ac:dyDescent="0.35">
      <c r="A674" s="2" t="s">
        <v>3234</v>
      </c>
      <c r="B674" s="2" t="s">
        <v>3235</v>
      </c>
      <c r="C674" s="2" t="s">
        <v>1892</v>
      </c>
      <c r="D674" s="2" t="s">
        <v>1893</v>
      </c>
    </row>
    <row r="675" spans="1:4" x14ac:dyDescent="0.35">
      <c r="A675" s="2" t="s">
        <v>3236</v>
      </c>
      <c r="B675" s="2" t="s">
        <v>3237</v>
      </c>
      <c r="C675" s="2" t="s">
        <v>1892</v>
      </c>
      <c r="D675" s="2" t="s">
        <v>1893</v>
      </c>
    </row>
    <row r="676" spans="1:4" x14ac:dyDescent="0.35">
      <c r="A676" s="2" t="s">
        <v>3238</v>
      </c>
      <c r="B676" s="2" t="s">
        <v>3239</v>
      </c>
      <c r="C676" s="2" t="s">
        <v>1892</v>
      </c>
      <c r="D676" s="2" t="s">
        <v>1893</v>
      </c>
    </row>
    <row r="677" spans="1:4" x14ac:dyDescent="0.35">
      <c r="A677" s="2" t="s">
        <v>3240</v>
      </c>
      <c r="B677" s="2" t="s">
        <v>3241</v>
      </c>
      <c r="C677" s="2" t="s">
        <v>1892</v>
      </c>
      <c r="D677" s="2" t="s">
        <v>1893</v>
      </c>
    </row>
    <row r="678" spans="1:4" x14ac:dyDescent="0.35">
      <c r="A678" s="2" t="s">
        <v>3242</v>
      </c>
      <c r="B678" s="2" t="s">
        <v>3243</v>
      </c>
      <c r="C678" s="2" t="s">
        <v>1892</v>
      </c>
      <c r="D678" s="2" t="s">
        <v>1893</v>
      </c>
    </row>
    <row r="679" spans="1:4" x14ac:dyDescent="0.35">
      <c r="A679" s="2" t="s">
        <v>3244</v>
      </c>
      <c r="B679" s="2" t="s">
        <v>3245</v>
      </c>
      <c r="C679" s="2" t="s">
        <v>1892</v>
      </c>
      <c r="D679" s="2" t="s">
        <v>1893</v>
      </c>
    </row>
    <row r="680" spans="1:4" x14ac:dyDescent="0.35">
      <c r="A680" s="2" t="s">
        <v>3246</v>
      </c>
      <c r="B680" s="2" t="s">
        <v>3247</v>
      </c>
      <c r="C680" s="2" t="s">
        <v>1892</v>
      </c>
      <c r="D680" s="2" t="s">
        <v>1893</v>
      </c>
    </row>
    <row r="681" spans="1:4" x14ac:dyDescent="0.35">
      <c r="A681" s="2" t="s">
        <v>3248</v>
      </c>
      <c r="B681" s="2" t="s">
        <v>3249</v>
      </c>
      <c r="C681" s="2" t="s">
        <v>1892</v>
      </c>
      <c r="D681" s="2" t="s">
        <v>1893</v>
      </c>
    </row>
    <row r="682" spans="1:4" x14ac:dyDescent="0.35">
      <c r="A682" s="2" t="s">
        <v>3250</v>
      </c>
      <c r="B682" s="2" t="s">
        <v>3251</v>
      </c>
      <c r="C682" s="2" t="s">
        <v>1875</v>
      </c>
      <c r="D682" s="2" t="s">
        <v>1876</v>
      </c>
    </row>
    <row r="683" spans="1:4" x14ac:dyDescent="0.35">
      <c r="A683" s="2" t="s">
        <v>3252</v>
      </c>
      <c r="B683" s="2" t="s">
        <v>3253</v>
      </c>
      <c r="C683" s="2" t="s">
        <v>1875</v>
      </c>
      <c r="D683" s="2" t="s">
        <v>1876</v>
      </c>
    </row>
    <row r="684" spans="1:4" x14ac:dyDescent="0.35">
      <c r="A684" s="2" t="s">
        <v>3254</v>
      </c>
      <c r="B684" s="2" t="s">
        <v>3255</v>
      </c>
      <c r="C684" s="2" t="s">
        <v>1892</v>
      </c>
      <c r="D684" s="2" t="s">
        <v>1893</v>
      </c>
    </row>
    <row r="685" spans="1:4" x14ac:dyDescent="0.35">
      <c r="A685" s="2" t="s">
        <v>3256</v>
      </c>
      <c r="B685" s="2" t="s">
        <v>3257</v>
      </c>
      <c r="C685" s="2" t="s">
        <v>1875</v>
      </c>
      <c r="D685" s="2" t="s">
        <v>1876</v>
      </c>
    </row>
    <row r="686" spans="1:4" x14ac:dyDescent="0.35">
      <c r="A686" s="2" t="s">
        <v>3258</v>
      </c>
      <c r="B686" s="2" t="s">
        <v>3259</v>
      </c>
      <c r="C686" s="2" t="s">
        <v>1875</v>
      </c>
      <c r="D686" s="2" t="s">
        <v>1876</v>
      </c>
    </row>
    <row r="687" spans="1:4" x14ac:dyDescent="0.35">
      <c r="A687" s="2" t="s">
        <v>3260</v>
      </c>
      <c r="B687" s="2" t="s">
        <v>3261</v>
      </c>
      <c r="C687" s="2" t="s">
        <v>1892</v>
      </c>
      <c r="D687" s="2" t="s">
        <v>1893</v>
      </c>
    </row>
    <row r="688" spans="1:4" x14ac:dyDescent="0.35">
      <c r="A688" s="2" t="s">
        <v>3262</v>
      </c>
      <c r="B688" s="2" t="s">
        <v>3263</v>
      </c>
      <c r="C688" s="2" t="s">
        <v>1892</v>
      </c>
      <c r="D688" s="2" t="s">
        <v>1893</v>
      </c>
    </row>
    <row r="689" spans="1:4" x14ac:dyDescent="0.35">
      <c r="A689" s="2" t="s">
        <v>3264</v>
      </c>
      <c r="B689" s="2" t="s">
        <v>3265</v>
      </c>
      <c r="C689" s="2" t="s">
        <v>1892</v>
      </c>
      <c r="D689" s="2" t="s">
        <v>1893</v>
      </c>
    </row>
    <row r="690" spans="1:4" x14ac:dyDescent="0.35">
      <c r="A690" s="2" t="s">
        <v>3266</v>
      </c>
      <c r="B690" s="2" t="s">
        <v>3267</v>
      </c>
      <c r="C690" s="2" t="s">
        <v>1892</v>
      </c>
      <c r="D690" s="2" t="s">
        <v>1893</v>
      </c>
    </row>
    <row r="691" spans="1:4" x14ac:dyDescent="0.35">
      <c r="A691" s="2" t="s">
        <v>3268</v>
      </c>
      <c r="B691" s="2" t="s">
        <v>3269</v>
      </c>
      <c r="C691" s="2" t="s">
        <v>1892</v>
      </c>
      <c r="D691" s="2" t="s">
        <v>1893</v>
      </c>
    </row>
    <row r="692" spans="1:4" x14ac:dyDescent="0.35">
      <c r="A692" s="2" t="s">
        <v>3270</v>
      </c>
      <c r="B692" s="2" t="s">
        <v>3271</v>
      </c>
      <c r="C692" s="2" t="s">
        <v>1892</v>
      </c>
      <c r="D692" s="2" t="s">
        <v>1893</v>
      </c>
    </row>
    <row r="693" spans="1:4" x14ac:dyDescent="0.35">
      <c r="A693" s="2" t="s">
        <v>3272</v>
      </c>
      <c r="B693" s="2" t="s">
        <v>3273</v>
      </c>
      <c r="C693" s="2" t="s">
        <v>1892</v>
      </c>
      <c r="D693" s="2" t="s">
        <v>1893</v>
      </c>
    </row>
    <row r="694" spans="1:4" x14ac:dyDescent="0.35">
      <c r="A694" s="2" t="s">
        <v>3274</v>
      </c>
      <c r="B694" s="2" t="s">
        <v>3275</v>
      </c>
      <c r="C694" s="2" t="s">
        <v>1892</v>
      </c>
      <c r="D694" s="2" t="s">
        <v>1893</v>
      </c>
    </row>
    <row r="695" spans="1:4" x14ac:dyDescent="0.35">
      <c r="A695" s="2" t="s">
        <v>3276</v>
      </c>
      <c r="B695" s="2" t="s">
        <v>3277</v>
      </c>
      <c r="C695" s="2" t="s">
        <v>1892</v>
      </c>
      <c r="D695" s="2" t="s">
        <v>1893</v>
      </c>
    </row>
    <row r="696" spans="1:4" x14ac:dyDescent="0.35">
      <c r="A696" s="2" t="s">
        <v>3278</v>
      </c>
      <c r="B696" s="2" t="s">
        <v>3279</v>
      </c>
      <c r="C696" s="2" t="s">
        <v>1892</v>
      </c>
      <c r="D696" s="2" t="s">
        <v>1893</v>
      </c>
    </row>
    <row r="697" spans="1:4" x14ac:dyDescent="0.35">
      <c r="A697" s="2" t="s">
        <v>3280</v>
      </c>
      <c r="B697" s="2" t="s">
        <v>3281</v>
      </c>
      <c r="C697" s="2" t="s">
        <v>1875</v>
      </c>
      <c r="D697" s="2" t="s">
        <v>1876</v>
      </c>
    </row>
    <row r="698" spans="1:4" x14ac:dyDescent="0.35">
      <c r="A698" s="2" t="s">
        <v>3282</v>
      </c>
      <c r="B698" s="2" t="s">
        <v>3283</v>
      </c>
      <c r="C698" s="2" t="s">
        <v>1892</v>
      </c>
      <c r="D698" s="2" t="s">
        <v>1893</v>
      </c>
    </row>
    <row r="699" spans="1:4" x14ac:dyDescent="0.35">
      <c r="A699" s="2" t="s">
        <v>3284</v>
      </c>
      <c r="B699" s="2" t="s">
        <v>3285</v>
      </c>
      <c r="C699" s="2" t="s">
        <v>1892</v>
      </c>
      <c r="D699" s="2" t="s">
        <v>1893</v>
      </c>
    </row>
    <row r="700" spans="1:4" x14ac:dyDescent="0.35">
      <c r="A700" s="2" t="s">
        <v>3286</v>
      </c>
      <c r="B700" s="2" t="s">
        <v>3287</v>
      </c>
      <c r="C700" s="2" t="s">
        <v>1892</v>
      </c>
      <c r="D700" s="2" t="s">
        <v>1893</v>
      </c>
    </row>
    <row r="701" spans="1:4" x14ac:dyDescent="0.35">
      <c r="A701" s="2" t="s">
        <v>3288</v>
      </c>
      <c r="B701" s="2" t="s">
        <v>3289</v>
      </c>
      <c r="C701" s="2" t="s">
        <v>1875</v>
      </c>
      <c r="D701" s="2" t="s">
        <v>1876</v>
      </c>
    </row>
    <row r="702" spans="1:4" x14ac:dyDescent="0.35">
      <c r="A702" s="2" t="s">
        <v>3290</v>
      </c>
      <c r="B702" s="2" t="s">
        <v>3291</v>
      </c>
      <c r="C702" s="2" t="s">
        <v>1892</v>
      </c>
      <c r="D702" s="2" t="s">
        <v>1893</v>
      </c>
    </row>
    <row r="703" spans="1:4" x14ac:dyDescent="0.35">
      <c r="A703" s="2" t="s">
        <v>3292</v>
      </c>
      <c r="B703" s="2" t="s">
        <v>3293</v>
      </c>
      <c r="C703" s="2" t="s">
        <v>1892</v>
      </c>
      <c r="D703" s="2" t="s">
        <v>1893</v>
      </c>
    </row>
    <row r="704" spans="1:4" x14ac:dyDescent="0.35">
      <c r="A704" s="2" t="s">
        <v>3294</v>
      </c>
      <c r="B704" s="2" t="s">
        <v>3295</v>
      </c>
      <c r="C704" s="2" t="s">
        <v>1892</v>
      </c>
      <c r="D704" s="2" t="s">
        <v>1893</v>
      </c>
    </row>
    <row r="705" spans="1:4" x14ac:dyDescent="0.35">
      <c r="A705" s="2" t="s">
        <v>3296</v>
      </c>
      <c r="B705" s="2" t="s">
        <v>3297</v>
      </c>
      <c r="C705" s="2" t="s">
        <v>1892</v>
      </c>
      <c r="D705" s="2" t="s">
        <v>1893</v>
      </c>
    </row>
    <row r="706" spans="1:4" x14ac:dyDescent="0.35">
      <c r="A706" s="2" t="s">
        <v>3298</v>
      </c>
      <c r="B706" s="2" t="s">
        <v>3299</v>
      </c>
      <c r="C706" s="2" t="s">
        <v>1892</v>
      </c>
      <c r="D706" s="2" t="s">
        <v>1893</v>
      </c>
    </row>
    <row r="707" spans="1:4" x14ac:dyDescent="0.35">
      <c r="A707" s="2" t="s">
        <v>3300</v>
      </c>
      <c r="B707" s="2" t="s">
        <v>3301</v>
      </c>
      <c r="C707" s="2" t="s">
        <v>1892</v>
      </c>
      <c r="D707" s="2" t="s">
        <v>1893</v>
      </c>
    </row>
    <row r="708" spans="1:4" x14ac:dyDescent="0.35">
      <c r="A708" s="2" t="s">
        <v>3302</v>
      </c>
      <c r="B708" s="2" t="s">
        <v>3303</v>
      </c>
      <c r="C708" s="2" t="s">
        <v>1875</v>
      </c>
      <c r="D708" s="2" t="s">
        <v>1876</v>
      </c>
    </row>
    <row r="709" spans="1:4" x14ac:dyDescent="0.35">
      <c r="A709" s="2" t="s">
        <v>3304</v>
      </c>
      <c r="B709" s="2" t="s">
        <v>3305</v>
      </c>
      <c r="C709" s="2" t="s">
        <v>1892</v>
      </c>
      <c r="D709" s="2" t="s">
        <v>1893</v>
      </c>
    </row>
    <row r="710" spans="1:4" x14ac:dyDescent="0.35">
      <c r="A710" s="2" t="s">
        <v>3306</v>
      </c>
      <c r="B710" s="2" t="s">
        <v>3307</v>
      </c>
      <c r="C710" s="2" t="s">
        <v>1892</v>
      </c>
      <c r="D710" s="2" t="s">
        <v>1893</v>
      </c>
    </row>
    <row r="711" spans="1:4" x14ac:dyDescent="0.35">
      <c r="A711" s="2" t="s">
        <v>3308</v>
      </c>
      <c r="B711" s="2" t="s">
        <v>3309</v>
      </c>
      <c r="C711" s="2" t="s">
        <v>1892</v>
      </c>
      <c r="D711" s="2" t="s">
        <v>1893</v>
      </c>
    </row>
    <row r="712" spans="1:4" x14ac:dyDescent="0.35">
      <c r="A712" s="2" t="s">
        <v>3310</v>
      </c>
      <c r="B712" s="2" t="s">
        <v>3311</v>
      </c>
      <c r="C712" s="2" t="s">
        <v>1892</v>
      </c>
      <c r="D712" s="2" t="s">
        <v>1893</v>
      </c>
    </row>
    <row r="713" spans="1:4" x14ac:dyDescent="0.35">
      <c r="A713" s="2" t="s">
        <v>3312</v>
      </c>
      <c r="B713" s="2" t="s">
        <v>3313</v>
      </c>
      <c r="C713" s="2" t="s">
        <v>1875</v>
      </c>
      <c r="D713" s="2" t="s">
        <v>1876</v>
      </c>
    </row>
    <row r="714" spans="1:4" x14ac:dyDescent="0.35">
      <c r="A714" s="2" t="s">
        <v>3314</v>
      </c>
      <c r="B714" s="2" t="s">
        <v>3315</v>
      </c>
      <c r="C714" s="2" t="s">
        <v>1892</v>
      </c>
      <c r="D714" s="2" t="s">
        <v>1893</v>
      </c>
    </row>
    <row r="715" spans="1:4" x14ac:dyDescent="0.35">
      <c r="A715" s="2" t="s">
        <v>3316</v>
      </c>
      <c r="B715" s="2" t="s">
        <v>3317</v>
      </c>
      <c r="C715" s="2" t="s">
        <v>1892</v>
      </c>
      <c r="D715" s="2" t="s">
        <v>1893</v>
      </c>
    </row>
    <row r="716" spans="1:4" x14ac:dyDescent="0.35">
      <c r="A716" s="2" t="s">
        <v>3318</v>
      </c>
      <c r="B716" s="2" t="s">
        <v>3319</v>
      </c>
      <c r="C716" s="2" t="s">
        <v>1875</v>
      </c>
      <c r="D716" s="2" t="s">
        <v>1876</v>
      </c>
    </row>
    <row r="717" spans="1:4" x14ac:dyDescent="0.35">
      <c r="A717" s="2" t="s">
        <v>3320</v>
      </c>
      <c r="B717" s="2" t="s">
        <v>3321</v>
      </c>
      <c r="C717" s="2" t="s">
        <v>1892</v>
      </c>
      <c r="D717" s="2" t="s">
        <v>1893</v>
      </c>
    </row>
    <row r="718" spans="1:4" x14ac:dyDescent="0.35">
      <c r="A718" s="2" t="s">
        <v>3322</v>
      </c>
      <c r="B718" s="2" t="s">
        <v>3323</v>
      </c>
      <c r="C718" s="2" t="s">
        <v>1892</v>
      </c>
      <c r="D718" s="2" t="s">
        <v>1893</v>
      </c>
    </row>
    <row r="719" spans="1:4" x14ac:dyDescent="0.35">
      <c r="A719" s="2" t="s">
        <v>3324</v>
      </c>
      <c r="B719" s="2" t="s">
        <v>3325</v>
      </c>
      <c r="C719" s="2" t="s">
        <v>1892</v>
      </c>
      <c r="D719" s="2" t="s">
        <v>1893</v>
      </c>
    </row>
    <row r="720" spans="1:4" x14ac:dyDescent="0.35">
      <c r="A720" s="2" t="s">
        <v>3326</v>
      </c>
      <c r="B720" s="2" t="s">
        <v>3327</v>
      </c>
      <c r="C720" s="2" t="s">
        <v>1892</v>
      </c>
      <c r="D720" s="2" t="s">
        <v>1893</v>
      </c>
    </row>
    <row r="721" spans="1:4" x14ac:dyDescent="0.35">
      <c r="A721" s="2" t="s">
        <v>3328</v>
      </c>
      <c r="B721" s="2" t="s">
        <v>3329</v>
      </c>
      <c r="C721" s="2" t="s">
        <v>1892</v>
      </c>
      <c r="D721" s="2" t="s">
        <v>1893</v>
      </c>
    </row>
    <row r="722" spans="1:4" x14ac:dyDescent="0.35">
      <c r="A722" s="2" t="s">
        <v>3330</v>
      </c>
      <c r="B722" s="2" t="s">
        <v>3331</v>
      </c>
      <c r="C722" s="2" t="s">
        <v>1892</v>
      </c>
      <c r="D722" s="2" t="s">
        <v>1893</v>
      </c>
    </row>
    <row r="723" spans="1:4" x14ac:dyDescent="0.35">
      <c r="A723" s="2" t="s">
        <v>3332</v>
      </c>
      <c r="B723" s="2" t="s">
        <v>3333</v>
      </c>
      <c r="C723" s="2" t="s">
        <v>1875</v>
      </c>
      <c r="D723" s="2" t="s">
        <v>1876</v>
      </c>
    </row>
    <row r="724" spans="1:4" x14ac:dyDescent="0.35">
      <c r="A724" s="2" t="s">
        <v>3334</v>
      </c>
      <c r="B724" s="2" t="s">
        <v>3335</v>
      </c>
      <c r="C724" s="2" t="s">
        <v>1892</v>
      </c>
      <c r="D724" s="2" t="s">
        <v>1893</v>
      </c>
    </row>
    <row r="725" spans="1:4" x14ac:dyDescent="0.35">
      <c r="A725" s="2" t="s">
        <v>3336</v>
      </c>
      <c r="B725" s="2" t="s">
        <v>3337</v>
      </c>
      <c r="C725" s="2" t="s">
        <v>1892</v>
      </c>
      <c r="D725" s="2" t="s">
        <v>1893</v>
      </c>
    </row>
    <row r="726" spans="1:4" x14ac:dyDescent="0.35">
      <c r="A726" s="2" t="s">
        <v>3338</v>
      </c>
      <c r="B726" s="2" t="s">
        <v>3339</v>
      </c>
      <c r="C726" s="2" t="s">
        <v>1892</v>
      </c>
      <c r="D726" s="2" t="s">
        <v>1893</v>
      </c>
    </row>
    <row r="727" spans="1:4" x14ac:dyDescent="0.35">
      <c r="A727" s="2" t="s">
        <v>3340</v>
      </c>
      <c r="B727" s="2" t="s">
        <v>3341</v>
      </c>
      <c r="C727" s="2" t="s">
        <v>1892</v>
      </c>
      <c r="D727" s="2" t="s">
        <v>1893</v>
      </c>
    </row>
    <row r="728" spans="1:4" x14ac:dyDescent="0.35">
      <c r="A728" s="2" t="s">
        <v>3342</v>
      </c>
      <c r="B728" s="2" t="s">
        <v>3343</v>
      </c>
      <c r="C728" s="2" t="s">
        <v>1875</v>
      </c>
      <c r="D728" s="2" t="s">
        <v>1876</v>
      </c>
    </row>
    <row r="729" spans="1:4" x14ac:dyDescent="0.35">
      <c r="A729" s="2" t="s">
        <v>3344</v>
      </c>
      <c r="B729" s="2" t="s">
        <v>3345</v>
      </c>
      <c r="C729" s="2" t="s">
        <v>1875</v>
      </c>
      <c r="D729" s="2" t="s">
        <v>1876</v>
      </c>
    </row>
    <row r="730" spans="1:4" x14ac:dyDescent="0.35">
      <c r="A730" s="2" t="s">
        <v>3346</v>
      </c>
      <c r="B730" s="2" t="s">
        <v>3347</v>
      </c>
      <c r="C730" s="2" t="s">
        <v>1892</v>
      </c>
      <c r="D730" s="2" t="s">
        <v>1893</v>
      </c>
    </row>
    <row r="731" spans="1:4" x14ac:dyDescent="0.35">
      <c r="A731" s="2" t="s">
        <v>3348</v>
      </c>
      <c r="B731" s="2" t="s">
        <v>3349</v>
      </c>
      <c r="C731" s="2" t="s">
        <v>1892</v>
      </c>
      <c r="D731" s="2" t="s">
        <v>1893</v>
      </c>
    </row>
    <row r="732" spans="1:4" x14ac:dyDescent="0.35">
      <c r="A732" s="2" t="s">
        <v>3350</v>
      </c>
      <c r="B732" s="2" t="s">
        <v>3351</v>
      </c>
      <c r="C732" s="2" t="s">
        <v>1892</v>
      </c>
      <c r="D732" s="2" t="s">
        <v>1893</v>
      </c>
    </row>
    <row r="733" spans="1:4" x14ac:dyDescent="0.35">
      <c r="A733" s="2" t="s">
        <v>3352</v>
      </c>
      <c r="B733" s="2" t="s">
        <v>3353</v>
      </c>
      <c r="C733" s="2" t="s">
        <v>1892</v>
      </c>
      <c r="D733" s="2" t="s">
        <v>1893</v>
      </c>
    </row>
    <row r="734" spans="1:4" x14ac:dyDescent="0.35">
      <c r="A734" s="2" t="s">
        <v>3354</v>
      </c>
      <c r="B734" s="2" t="s">
        <v>3355</v>
      </c>
      <c r="C734" s="2" t="s">
        <v>1892</v>
      </c>
      <c r="D734" s="2" t="s">
        <v>1893</v>
      </c>
    </row>
    <row r="735" spans="1:4" x14ac:dyDescent="0.35">
      <c r="A735" s="2" t="s">
        <v>3356</v>
      </c>
      <c r="B735" s="2" t="s">
        <v>3357</v>
      </c>
      <c r="C735" s="2" t="s">
        <v>1892</v>
      </c>
      <c r="D735" s="2" t="s">
        <v>1893</v>
      </c>
    </row>
    <row r="736" spans="1:4" x14ac:dyDescent="0.35">
      <c r="A736" s="2" t="s">
        <v>3358</v>
      </c>
      <c r="B736" s="2" t="s">
        <v>3359</v>
      </c>
      <c r="C736" s="2" t="s">
        <v>1875</v>
      </c>
      <c r="D736" s="2" t="s">
        <v>1876</v>
      </c>
    </row>
    <row r="737" spans="1:4" x14ac:dyDescent="0.35">
      <c r="A737" s="2" t="s">
        <v>3360</v>
      </c>
      <c r="B737" s="2" t="s">
        <v>3361</v>
      </c>
      <c r="C737" s="2" t="s">
        <v>1892</v>
      </c>
      <c r="D737" s="2" t="s">
        <v>1893</v>
      </c>
    </row>
    <row r="738" spans="1:4" x14ac:dyDescent="0.35">
      <c r="A738" s="2" t="s">
        <v>3362</v>
      </c>
      <c r="B738" s="2" t="s">
        <v>3363</v>
      </c>
      <c r="C738" s="2" t="s">
        <v>1875</v>
      </c>
      <c r="D738" s="2" t="s">
        <v>1876</v>
      </c>
    </row>
    <row r="739" spans="1:4" x14ac:dyDescent="0.35">
      <c r="A739" s="2" t="s">
        <v>3364</v>
      </c>
      <c r="B739" s="2" t="s">
        <v>3365</v>
      </c>
      <c r="C739" s="2" t="s">
        <v>1892</v>
      </c>
      <c r="D739" s="2" t="s">
        <v>1893</v>
      </c>
    </row>
    <row r="740" spans="1:4" x14ac:dyDescent="0.35">
      <c r="A740" s="2" t="s">
        <v>3366</v>
      </c>
      <c r="B740" s="2" t="s">
        <v>3367</v>
      </c>
      <c r="C740" s="2" t="s">
        <v>1892</v>
      </c>
      <c r="D740" s="2" t="s">
        <v>1893</v>
      </c>
    </row>
    <row r="741" spans="1:4" x14ac:dyDescent="0.35">
      <c r="A741" s="2" t="s">
        <v>3368</v>
      </c>
      <c r="B741" s="2" t="s">
        <v>3369</v>
      </c>
      <c r="C741" s="2" t="s">
        <v>1892</v>
      </c>
      <c r="D741" s="2" t="s">
        <v>1893</v>
      </c>
    </row>
    <row r="742" spans="1:4" x14ac:dyDescent="0.35">
      <c r="A742" s="2" t="s">
        <v>3370</v>
      </c>
      <c r="B742" s="2" t="s">
        <v>3371</v>
      </c>
      <c r="C742" s="2" t="s">
        <v>1892</v>
      </c>
      <c r="D742" s="2" t="s">
        <v>1893</v>
      </c>
    </row>
    <row r="743" spans="1:4" x14ac:dyDescent="0.35">
      <c r="A743" s="2" t="s">
        <v>3372</v>
      </c>
      <c r="B743" s="2" t="s">
        <v>3373</v>
      </c>
      <c r="C743" s="2" t="s">
        <v>1892</v>
      </c>
      <c r="D743" s="2" t="s">
        <v>1893</v>
      </c>
    </row>
    <row r="744" spans="1:4" x14ac:dyDescent="0.35">
      <c r="A744" s="2" t="s">
        <v>3374</v>
      </c>
      <c r="B744" s="2" t="s">
        <v>3375</v>
      </c>
      <c r="C744" s="2" t="s">
        <v>1892</v>
      </c>
      <c r="D744" s="2" t="s">
        <v>1893</v>
      </c>
    </row>
    <row r="745" spans="1:4" x14ac:dyDescent="0.35">
      <c r="A745" s="2" t="s">
        <v>3376</v>
      </c>
      <c r="B745" s="2" t="s">
        <v>3377</v>
      </c>
      <c r="C745" s="2" t="s">
        <v>1892</v>
      </c>
      <c r="D745" s="2" t="s">
        <v>1893</v>
      </c>
    </row>
    <row r="746" spans="1:4" x14ac:dyDescent="0.35">
      <c r="A746" s="2" t="s">
        <v>3378</v>
      </c>
      <c r="B746" s="2" t="s">
        <v>3379</v>
      </c>
      <c r="C746" s="2" t="s">
        <v>1892</v>
      </c>
      <c r="D746" s="2" t="s">
        <v>1893</v>
      </c>
    </row>
    <row r="747" spans="1:4" x14ac:dyDescent="0.35">
      <c r="A747" s="2" t="s">
        <v>3380</v>
      </c>
      <c r="B747" s="2" t="s">
        <v>3381</v>
      </c>
      <c r="C747" s="2" t="s">
        <v>1892</v>
      </c>
      <c r="D747" s="2" t="s">
        <v>1893</v>
      </c>
    </row>
    <row r="748" spans="1:4" x14ac:dyDescent="0.35">
      <c r="A748" s="2" t="s">
        <v>3382</v>
      </c>
      <c r="B748" s="2" t="s">
        <v>3383</v>
      </c>
      <c r="C748" s="2" t="s">
        <v>1892</v>
      </c>
      <c r="D748" s="2" t="s">
        <v>1893</v>
      </c>
    </row>
    <row r="749" spans="1:4" x14ac:dyDescent="0.35">
      <c r="A749" s="2" t="s">
        <v>3384</v>
      </c>
      <c r="B749" s="2" t="s">
        <v>3385</v>
      </c>
      <c r="C749" s="2" t="s">
        <v>1892</v>
      </c>
      <c r="D749" s="2" t="s">
        <v>1893</v>
      </c>
    </row>
    <row r="750" spans="1:4" x14ac:dyDescent="0.35">
      <c r="A750" s="2" t="s">
        <v>3386</v>
      </c>
      <c r="B750" s="2" t="s">
        <v>3387</v>
      </c>
      <c r="C750" s="2" t="s">
        <v>1892</v>
      </c>
      <c r="D750" s="2" t="s">
        <v>1893</v>
      </c>
    </row>
    <row r="751" spans="1:4" x14ac:dyDescent="0.35">
      <c r="A751" s="2" t="s">
        <v>3388</v>
      </c>
      <c r="B751" s="2" t="s">
        <v>3389</v>
      </c>
      <c r="C751" s="2" t="s">
        <v>1892</v>
      </c>
      <c r="D751" s="2" t="s">
        <v>1893</v>
      </c>
    </row>
    <row r="752" spans="1:4" x14ac:dyDescent="0.35">
      <c r="A752" s="2" t="s">
        <v>3390</v>
      </c>
      <c r="B752" s="2" t="s">
        <v>3391</v>
      </c>
      <c r="C752" s="2" t="s">
        <v>1892</v>
      </c>
      <c r="D752" s="2" t="s">
        <v>1893</v>
      </c>
    </row>
    <row r="753" spans="1:4" x14ac:dyDescent="0.35">
      <c r="A753" s="2" t="s">
        <v>3392</v>
      </c>
      <c r="B753" s="2" t="s">
        <v>3393</v>
      </c>
      <c r="C753" s="2" t="s">
        <v>1875</v>
      </c>
      <c r="D753" s="2" t="s">
        <v>1876</v>
      </c>
    </row>
    <row r="754" spans="1:4" x14ac:dyDescent="0.35">
      <c r="A754" s="2" t="s">
        <v>3394</v>
      </c>
      <c r="B754" s="2" t="s">
        <v>3395</v>
      </c>
      <c r="C754" s="2" t="s">
        <v>1892</v>
      </c>
      <c r="D754" s="2" t="s">
        <v>1893</v>
      </c>
    </row>
    <row r="755" spans="1:4" x14ac:dyDescent="0.35">
      <c r="A755" s="2" t="s">
        <v>3396</v>
      </c>
      <c r="B755" s="2" t="s">
        <v>3397</v>
      </c>
      <c r="C755" s="2" t="s">
        <v>1892</v>
      </c>
      <c r="D755" s="2" t="s">
        <v>1893</v>
      </c>
    </row>
    <row r="756" spans="1:4" x14ac:dyDescent="0.35">
      <c r="A756" s="2" t="s">
        <v>3398</v>
      </c>
      <c r="B756" s="2" t="s">
        <v>3399</v>
      </c>
      <c r="C756" s="2" t="s">
        <v>1892</v>
      </c>
      <c r="D756" s="2" t="s">
        <v>1893</v>
      </c>
    </row>
    <row r="757" spans="1:4" x14ac:dyDescent="0.35">
      <c r="A757" s="2" t="s">
        <v>3400</v>
      </c>
      <c r="B757" s="2" t="s">
        <v>3401</v>
      </c>
      <c r="C757" s="2" t="s">
        <v>1892</v>
      </c>
      <c r="D757" s="2" t="s">
        <v>1893</v>
      </c>
    </row>
    <row r="758" spans="1:4" x14ac:dyDescent="0.35">
      <c r="A758" s="2" t="s">
        <v>3402</v>
      </c>
      <c r="B758" s="2" t="s">
        <v>3403</v>
      </c>
      <c r="C758" s="2" t="s">
        <v>1892</v>
      </c>
      <c r="D758" s="2" t="s">
        <v>1893</v>
      </c>
    </row>
    <row r="759" spans="1:4" x14ac:dyDescent="0.35">
      <c r="A759" s="2" t="s">
        <v>3404</v>
      </c>
      <c r="B759" s="2" t="s">
        <v>3405</v>
      </c>
      <c r="C759" s="2" t="s">
        <v>1892</v>
      </c>
      <c r="D759" s="2" t="s">
        <v>1893</v>
      </c>
    </row>
    <row r="760" spans="1:4" x14ac:dyDescent="0.35">
      <c r="A760" s="2" t="s">
        <v>3406</v>
      </c>
      <c r="B760" s="2" t="s">
        <v>3407</v>
      </c>
      <c r="C760" s="2" t="s">
        <v>1892</v>
      </c>
      <c r="D760" s="2" t="s">
        <v>1893</v>
      </c>
    </row>
    <row r="761" spans="1:4" x14ac:dyDescent="0.35">
      <c r="A761" s="2" t="s">
        <v>3408</v>
      </c>
      <c r="B761" s="2" t="s">
        <v>3409</v>
      </c>
      <c r="C761" s="2" t="s">
        <v>1892</v>
      </c>
      <c r="D761" s="2" t="s">
        <v>1893</v>
      </c>
    </row>
    <row r="762" spans="1:4" x14ac:dyDescent="0.35">
      <c r="A762" s="2" t="s">
        <v>3410</v>
      </c>
      <c r="B762" s="2" t="s">
        <v>3411</v>
      </c>
      <c r="C762" s="2" t="s">
        <v>1892</v>
      </c>
      <c r="D762" s="2" t="s">
        <v>1893</v>
      </c>
    </row>
    <row r="763" spans="1:4" x14ac:dyDescent="0.35">
      <c r="A763" s="2" t="s">
        <v>3412</v>
      </c>
      <c r="B763" s="2" t="s">
        <v>3413</v>
      </c>
      <c r="C763" s="2" t="s">
        <v>1875</v>
      </c>
      <c r="D763" s="2" t="s">
        <v>1876</v>
      </c>
    </row>
    <row r="764" spans="1:4" x14ac:dyDescent="0.35">
      <c r="A764" s="2" t="s">
        <v>3414</v>
      </c>
      <c r="B764" s="2" t="s">
        <v>3415</v>
      </c>
      <c r="C764" s="2" t="s">
        <v>1892</v>
      </c>
      <c r="D764" s="2" t="s">
        <v>1893</v>
      </c>
    </row>
    <row r="765" spans="1:4" x14ac:dyDescent="0.35">
      <c r="A765" s="2" t="s">
        <v>3416</v>
      </c>
      <c r="B765" s="2" t="s">
        <v>3417</v>
      </c>
      <c r="C765" s="2" t="s">
        <v>1875</v>
      </c>
      <c r="D765" s="2" t="s">
        <v>1876</v>
      </c>
    </row>
    <row r="766" spans="1:4" x14ac:dyDescent="0.35">
      <c r="A766" s="2" t="s">
        <v>3418</v>
      </c>
      <c r="B766" s="2" t="s">
        <v>3419</v>
      </c>
      <c r="C766" s="2" t="s">
        <v>1875</v>
      </c>
      <c r="D766" s="2" t="s">
        <v>1876</v>
      </c>
    </row>
    <row r="767" spans="1:4" x14ac:dyDescent="0.35">
      <c r="A767" s="2" t="s">
        <v>3420</v>
      </c>
      <c r="B767" s="2" t="s">
        <v>3421</v>
      </c>
      <c r="C767" s="2" t="s">
        <v>1892</v>
      </c>
      <c r="D767" s="2" t="s">
        <v>1893</v>
      </c>
    </row>
    <row r="768" spans="1:4" x14ac:dyDescent="0.35">
      <c r="A768" s="2" t="s">
        <v>3422</v>
      </c>
      <c r="B768" s="2" t="s">
        <v>3423</v>
      </c>
      <c r="C768" s="2" t="s">
        <v>1875</v>
      </c>
      <c r="D768" s="2" t="s">
        <v>1876</v>
      </c>
    </row>
    <row r="769" spans="1:4" x14ac:dyDescent="0.35">
      <c r="A769" s="2" t="s">
        <v>3424</v>
      </c>
      <c r="B769" s="2" t="s">
        <v>3425</v>
      </c>
      <c r="C769" s="2" t="s">
        <v>1875</v>
      </c>
      <c r="D769" s="2" t="s">
        <v>1876</v>
      </c>
    </row>
    <row r="770" spans="1:4" x14ac:dyDescent="0.35">
      <c r="A770" s="2" t="s">
        <v>3426</v>
      </c>
      <c r="B770" s="2" t="s">
        <v>3427</v>
      </c>
      <c r="C770" s="2" t="s">
        <v>1875</v>
      </c>
      <c r="D770" s="2" t="s">
        <v>1876</v>
      </c>
    </row>
    <row r="771" spans="1:4" x14ac:dyDescent="0.35">
      <c r="A771" s="2" t="s">
        <v>3428</v>
      </c>
      <c r="B771" s="2" t="s">
        <v>3429</v>
      </c>
      <c r="C771" s="2" t="s">
        <v>1892</v>
      </c>
      <c r="D771" s="2" t="s">
        <v>1893</v>
      </c>
    </row>
    <row r="772" spans="1:4" x14ac:dyDescent="0.35">
      <c r="A772" s="2" t="s">
        <v>3430</v>
      </c>
      <c r="B772" s="2" t="s">
        <v>3431</v>
      </c>
      <c r="C772" s="2" t="s">
        <v>1892</v>
      </c>
      <c r="D772" s="2" t="s">
        <v>1893</v>
      </c>
    </row>
    <row r="773" spans="1:4" x14ac:dyDescent="0.35">
      <c r="A773" s="2" t="s">
        <v>3432</v>
      </c>
      <c r="B773" s="2" t="s">
        <v>3433</v>
      </c>
      <c r="C773" s="2" t="s">
        <v>1892</v>
      </c>
      <c r="D773" s="2" t="s">
        <v>1893</v>
      </c>
    </row>
    <row r="774" spans="1:4" x14ac:dyDescent="0.35">
      <c r="A774" s="2" t="s">
        <v>3434</v>
      </c>
      <c r="B774" s="2" t="s">
        <v>3435</v>
      </c>
      <c r="C774" s="2" t="s">
        <v>1875</v>
      </c>
      <c r="D774" s="2" t="s">
        <v>1876</v>
      </c>
    </row>
    <row r="775" spans="1:4" x14ac:dyDescent="0.35">
      <c r="A775" s="2" t="s">
        <v>3436</v>
      </c>
      <c r="B775" s="2" t="s">
        <v>3437</v>
      </c>
      <c r="C775" s="2" t="s">
        <v>1892</v>
      </c>
      <c r="D775" s="2" t="s">
        <v>1893</v>
      </c>
    </row>
    <row r="776" spans="1:4" x14ac:dyDescent="0.35">
      <c r="A776" s="2" t="s">
        <v>3438</v>
      </c>
      <c r="B776" s="2" t="s">
        <v>3439</v>
      </c>
      <c r="C776" s="2" t="s">
        <v>1892</v>
      </c>
      <c r="D776" s="2" t="s">
        <v>1893</v>
      </c>
    </row>
    <row r="777" spans="1:4" x14ac:dyDescent="0.35">
      <c r="A777" s="2" t="s">
        <v>3440</v>
      </c>
      <c r="B777" s="2" t="s">
        <v>3441</v>
      </c>
      <c r="C777" s="2" t="s">
        <v>1892</v>
      </c>
      <c r="D777" s="2" t="s">
        <v>1893</v>
      </c>
    </row>
    <row r="778" spans="1:4" x14ac:dyDescent="0.35">
      <c r="A778" s="2" t="s">
        <v>3442</v>
      </c>
      <c r="B778" s="2" t="s">
        <v>3443</v>
      </c>
      <c r="C778" s="2" t="s">
        <v>1875</v>
      </c>
      <c r="D778" s="2" t="s">
        <v>1876</v>
      </c>
    </row>
    <row r="779" spans="1:4" x14ac:dyDescent="0.35">
      <c r="A779" s="2" t="s">
        <v>3444</v>
      </c>
      <c r="B779" s="2" t="s">
        <v>3445</v>
      </c>
      <c r="C779" s="2" t="s">
        <v>1892</v>
      </c>
      <c r="D779" s="2" t="s">
        <v>1893</v>
      </c>
    </row>
    <row r="780" spans="1:4" x14ac:dyDescent="0.35">
      <c r="A780" s="2" t="s">
        <v>3446</v>
      </c>
      <c r="B780" s="2" t="s">
        <v>3447</v>
      </c>
      <c r="C780" s="2" t="s">
        <v>1892</v>
      </c>
      <c r="D780" s="2" t="s">
        <v>1893</v>
      </c>
    </row>
    <row r="781" spans="1:4" x14ac:dyDescent="0.35">
      <c r="A781" s="2" t="s">
        <v>3448</v>
      </c>
      <c r="B781" s="2" t="s">
        <v>3449</v>
      </c>
      <c r="C781" s="2" t="s">
        <v>1892</v>
      </c>
      <c r="D781" s="2" t="s">
        <v>1893</v>
      </c>
    </row>
    <row r="782" spans="1:4" x14ac:dyDescent="0.35">
      <c r="A782" s="2" t="s">
        <v>3450</v>
      </c>
      <c r="B782" s="2" t="s">
        <v>3451</v>
      </c>
      <c r="C782" s="2" t="s">
        <v>1892</v>
      </c>
      <c r="D782" s="2" t="s">
        <v>1893</v>
      </c>
    </row>
    <row r="783" spans="1:4" x14ac:dyDescent="0.35">
      <c r="A783" s="2" t="s">
        <v>3452</v>
      </c>
      <c r="B783" s="2" t="s">
        <v>3453</v>
      </c>
      <c r="C783" s="2" t="s">
        <v>1875</v>
      </c>
      <c r="D783" s="2" t="s">
        <v>1876</v>
      </c>
    </row>
    <row r="784" spans="1:4" x14ac:dyDescent="0.35">
      <c r="A784" s="2" t="s">
        <v>3454</v>
      </c>
      <c r="B784" s="2" t="s">
        <v>3455</v>
      </c>
      <c r="C784" s="2" t="s">
        <v>1892</v>
      </c>
      <c r="D784" s="2" t="s">
        <v>1893</v>
      </c>
    </row>
    <row r="785" spans="1:4" x14ac:dyDescent="0.35">
      <c r="A785" s="2" t="s">
        <v>3456</v>
      </c>
      <c r="B785" s="2" t="s">
        <v>3457</v>
      </c>
      <c r="C785" s="2" t="s">
        <v>1892</v>
      </c>
      <c r="D785" s="2" t="s">
        <v>1893</v>
      </c>
    </row>
    <row r="786" spans="1:4" x14ac:dyDescent="0.35">
      <c r="A786" s="2" t="s">
        <v>3458</v>
      </c>
      <c r="B786" s="2" t="s">
        <v>3459</v>
      </c>
      <c r="C786" s="2" t="s">
        <v>1892</v>
      </c>
      <c r="D786" s="2" t="s">
        <v>1893</v>
      </c>
    </row>
    <row r="787" spans="1:4" x14ac:dyDescent="0.35">
      <c r="A787" s="2" t="s">
        <v>3460</v>
      </c>
      <c r="B787" s="2" t="s">
        <v>3461</v>
      </c>
      <c r="C787" s="2" t="s">
        <v>1892</v>
      </c>
      <c r="D787" s="2" t="s">
        <v>1893</v>
      </c>
    </row>
    <row r="788" spans="1:4" x14ac:dyDescent="0.35">
      <c r="A788" s="2" t="s">
        <v>3462</v>
      </c>
      <c r="B788" s="2" t="s">
        <v>3463</v>
      </c>
      <c r="C788" s="2" t="s">
        <v>1892</v>
      </c>
      <c r="D788" s="2" t="s">
        <v>1893</v>
      </c>
    </row>
    <row r="789" spans="1:4" x14ac:dyDescent="0.35">
      <c r="A789" s="2" t="s">
        <v>3464</v>
      </c>
      <c r="B789" s="2" t="s">
        <v>3465</v>
      </c>
      <c r="C789" s="2" t="s">
        <v>1875</v>
      </c>
      <c r="D789" s="2" t="s">
        <v>1876</v>
      </c>
    </row>
    <row r="790" spans="1:4" x14ac:dyDescent="0.35">
      <c r="A790" s="2" t="s">
        <v>3466</v>
      </c>
      <c r="B790" s="2" t="s">
        <v>3467</v>
      </c>
      <c r="C790" s="2" t="s">
        <v>1875</v>
      </c>
      <c r="D790" s="2" t="s">
        <v>1876</v>
      </c>
    </row>
    <row r="791" spans="1:4" x14ac:dyDescent="0.35">
      <c r="A791" s="2" t="s">
        <v>3468</v>
      </c>
      <c r="B791" s="2" t="s">
        <v>3469</v>
      </c>
      <c r="C791" s="2" t="s">
        <v>1892</v>
      </c>
      <c r="D791" s="2" t="s">
        <v>1893</v>
      </c>
    </row>
    <row r="792" spans="1:4" x14ac:dyDescent="0.35">
      <c r="A792" s="2" t="s">
        <v>3470</v>
      </c>
      <c r="B792" s="2" t="s">
        <v>3471</v>
      </c>
      <c r="C792" s="2" t="s">
        <v>1892</v>
      </c>
      <c r="D792" s="2" t="s">
        <v>1893</v>
      </c>
    </row>
    <row r="793" spans="1:4" x14ac:dyDescent="0.35">
      <c r="A793" s="2" t="s">
        <v>3472</v>
      </c>
      <c r="B793" s="2" t="s">
        <v>3473</v>
      </c>
      <c r="C793" s="2" t="s">
        <v>1892</v>
      </c>
      <c r="D793" s="2" t="s">
        <v>1893</v>
      </c>
    </row>
    <row r="794" spans="1:4" x14ac:dyDescent="0.35">
      <c r="A794" s="2" t="s">
        <v>3474</v>
      </c>
      <c r="B794" s="2" t="s">
        <v>3475</v>
      </c>
      <c r="C794" s="2" t="s">
        <v>1892</v>
      </c>
      <c r="D794" s="2" t="s">
        <v>1893</v>
      </c>
    </row>
    <row r="795" spans="1:4" x14ac:dyDescent="0.35">
      <c r="A795" s="2" t="s">
        <v>3476</v>
      </c>
      <c r="B795" s="2" t="s">
        <v>3477</v>
      </c>
      <c r="C795" s="2" t="s">
        <v>1875</v>
      </c>
      <c r="D795" s="2" t="s">
        <v>1876</v>
      </c>
    </row>
    <row r="796" spans="1:4" x14ac:dyDescent="0.35">
      <c r="A796" s="2" t="s">
        <v>3478</v>
      </c>
      <c r="B796" s="2" t="s">
        <v>3479</v>
      </c>
      <c r="C796" s="2" t="s">
        <v>1892</v>
      </c>
      <c r="D796" s="2" t="s">
        <v>1893</v>
      </c>
    </row>
    <row r="797" spans="1:4" x14ac:dyDescent="0.35">
      <c r="A797" s="2" t="s">
        <v>3480</v>
      </c>
      <c r="B797" s="2" t="s">
        <v>3481</v>
      </c>
      <c r="C797" s="2" t="s">
        <v>1875</v>
      </c>
      <c r="D797" s="2" t="s">
        <v>1876</v>
      </c>
    </row>
    <row r="798" spans="1:4" x14ac:dyDescent="0.35">
      <c r="A798" s="2" t="s">
        <v>3482</v>
      </c>
      <c r="B798" s="2" t="s">
        <v>3483</v>
      </c>
      <c r="C798" s="2" t="s">
        <v>1892</v>
      </c>
      <c r="D798" s="2" t="s">
        <v>1893</v>
      </c>
    </row>
    <row r="799" spans="1:4" x14ac:dyDescent="0.35">
      <c r="A799" s="2" t="s">
        <v>3484</v>
      </c>
      <c r="B799" s="2" t="s">
        <v>3485</v>
      </c>
      <c r="C799" s="2" t="s">
        <v>1875</v>
      </c>
      <c r="D799" s="2" t="s">
        <v>1876</v>
      </c>
    </row>
    <row r="800" spans="1:4" x14ac:dyDescent="0.35">
      <c r="A800" s="2" t="s">
        <v>3486</v>
      </c>
      <c r="B800" s="2" t="s">
        <v>3487</v>
      </c>
      <c r="C800" s="2" t="s">
        <v>1875</v>
      </c>
      <c r="D800" s="2" t="s">
        <v>1876</v>
      </c>
    </row>
    <row r="801" spans="1:4" x14ac:dyDescent="0.35">
      <c r="A801" s="2" t="s">
        <v>3488</v>
      </c>
      <c r="B801" s="2" t="s">
        <v>3489</v>
      </c>
      <c r="C801" s="2" t="s">
        <v>1892</v>
      </c>
      <c r="D801" s="2" t="s">
        <v>1893</v>
      </c>
    </row>
    <row r="802" spans="1:4" x14ac:dyDescent="0.35">
      <c r="A802" s="2" t="s">
        <v>3490</v>
      </c>
      <c r="B802" s="2" t="s">
        <v>3491</v>
      </c>
      <c r="C802" s="2" t="s">
        <v>1875</v>
      </c>
      <c r="D802" s="2" t="s">
        <v>1876</v>
      </c>
    </row>
    <row r="803" spans="1:4" x14ac:dyDescent="0.35">
      <c r="A803" s="2" t="s">
        <v>3492</v>
      </c>
      <c r="B803" s="2" t="s">
        <v>3493</v>
      </c>
      <c r="C803" s="2" t="s">
        <v>1875</v>
      </c>
      <c r="D803" s="2" t="s">
        <v>1876</v>
      </c>
    </row>
    <row r="804" spans="1:4" x14ac:dyDescent="0.35">
      <c r="A804" s="2" t="s">
        <v>3494</v>
      </c>
      <c r="B804" s="2" t="s">
        <v>3495</v>
      </c>
      <c r="C804" s="2" t="s">
        <v>1892</v>
      </c>
      <c r="D804" s="2" t="s">
        <v>1893</v>
      </c>
    </row>
    <row r="805" spans="1:4" x14ac:dyDescent="0.35">
      <c r="A805" s="2" t="s">
        <v>3496</v>
      </c>
      <c r="B805" s="2" t="s">
        <v>3497</v>
      </c>
      <c r="C805" s="2" t="s">
        <v>1875</v>
      </c>
      <c r="D805" s="2" t="s">
        <v>1876</v>
      </c>
    </row>
    <row r="806" spans="1:4" x14ac:dyDescent="0.35">
      <c r="A806" s="2" t="s">
        <v>3498</v>
      </c>
      <c r="B806" s="2" t="s">
        <v>3499</v>
      </c>
      <c r="C806" s="2" t="s">
        <v>1875</v>
      </c>
      <c r="D806" s="2" t="s">
        <v>1876</v>
      </c>
    </row>
    <row r="807" spans="1:4" x14ac:dyDescent="0.35">
      <c r="A807" s="2" t="s">
        <v>3500</v>
      </c>
      <c r="B807" s="2" t="s">
        <v>3501</v>
      </c>
      <c r="C807" s="2" t="s">
        <v>1892</v>
      </c>
      <c r="D807" s="2" t="s">
        <v>1893</v>
      </c>
    </row>
    <row r="808" spans="1:4" x14ac:dyDescent="0.35">
      <c r="A808" s="2" t="s">
        <v>3502</v>
      </c>
      <c r="B808" s="2" t="s">
        <v>3503</v>
      </c>
      <c r="C808" s="2" t="s">
        <v>1875</v>
      </c>
      <c r="D808" s="2" t="s">
        <v>1876</v>
      </c>
    </row>
    <row r="809" spans="1:4" x14ac:dyDescent="0.35">
      <c r="A809" s="2" t="s">
        <v>3504</v>
      </c>
      <c r="B809" s="2" t="s">
        <v>3505</v>
      </c>
      <c r="C809" s="2" t="s">
        <v>1892</v>
      </c>
      <c r="D809" s="2" t="s">
        <v>1893</v>
      </c>
    </row>
    <row r="810" spans="1:4" x14ac:dyDescent="0.35">
      <c r="A810" s="2" t="s">
        <v>3506</v>
      </c>
      <c r="B810" s="2" t="s">
        <v>3507</v>
      </c>
      <c r="C810" s="2" t="s">
        <v>1875</v>
      </c>
      <c r="D810" s="2" t="s">
        <v>1876</v>
      </c>
    </row>
    <row r="811" spans="1:4" x14ac:dyDescent="0.35">
      <c r="A811" s="2" t="s">
        <v>3508</v>
      </c>
      <c r="B811" s="2" t="s">
        <v>3509</v>
      </c>
      <c r="C811" s="2" t="s">
        <v>1875</v>
      </c>
      <c r="D811" s="2" t="s">
        <v>1876</v>
      </c>
    </row>
    <row r="812" spans="1:4" x14ac:dyDescent="0.35">
      <c r="A812" s="2" t="s">
        <v>3510</v>
      </c>
      <c r="B812" s="2" t="s">
        <v>3511</v>
      </c>
      <c r="C812" s="2" t="s">
        <v>1892</v>
      </c>
      <c r="D812" s="2" t="s">
        <v>1893</v>
      </c>
    </row>
    <row r="813" spans="1:4" x14ac:dyDescent="0.35">
      <c r="A813" s="2" t="s">
        <v>3512</v>
      </c>
      <c r="B813" s="2" t="s">
        <v>3513</v>
      </c>
      <c r="C813" s="2" t="s">
        <v>1892</v>
      </c>
      <c r="D813" s="2" t="s">
        <v>1893</v>
      </c>
    </row>
    <row r="814" spans="1:4" x14ac:dyDescent="0.35">
      <c r="A814" s="2" t="s">
        <v>3514</v>
      </c>
      <c r="B814" s="2" t="s">
        <v>3515</v>
      </c>
      <c r="C814" s="2" t="s">
        <v>1892</v>
      </c>
      <c r="D814" s="2" t="s">
        <v>1893</v>
      </c>
    </row>
    <row r="815" spans="1:4" x14ac:dyDescent="0.35">
      <c r="A815" s="2" t="s">
        <v>3516</v>
      </c>
      <c r="B815" s="2" t="s">
        <v>3517</v>
      </c>
      <c r="C815" s="2" t="s">
        <v>1892</v>
      </c>
      <c r="D815" s="2" t="s">
        <v>1893</v>
      </c>
    </row>
    <row r="816" spans="1:4" x14ac:dyDescent="0.35">
      <c r="A816" s="2" t="s">
        <v>3518</v>
      </c>
      <c r="B816" s="2" t="s">
        <v>3519</v>
      </c>
      <c r="C816" s="2" t="s">
        <v>1892</v>
      </c>
      <c r="D816" s="2" t="s">
        <v>1893</v>
      </c>
    </row>
    <row r="817" spans="1:4" x14ac:dyDescent="0.35">
      <c r="A817" s="2" t="s">
        <v>3520</v>
      </c>
      <c r="B817" s="2" t="s">
        <v>3521</v>
      </c>
      <c r="C817" s="2" t="s">
        <v>1892</v>
      </c>
      <c r="D817" s="2" t="s">
        <v>1893</v>
      </c>
    </row>
    <row r="818" spans="1:4" x14ac:dyDescent="0.35">
      <c r="A818" s="2" t="s">
        <v>3522</v>
      </c>
      <c r="B818" s="2" t="s">
        <v>3523</v>
      </c>
      <c r="C818" s="2" t="s">
        <v>1875</v>
      </c>
      <c r="D818" s="2" t="s">
        <v>1876</v>
      </c>
    </row>
    <row r="819" spans="1:4" x14ac:dyDescent="0.35">
      <c r="A819" s="2" t="s">
        <v>3524</v>
      </c>
      <c r="B819" s="2" t="s">
        <v>3525</v>
      </c>
      <c r="C819" s="2" t="s">
        <v>1892</v>
      </c>
      <c r="D819" s="2" t="s">
        <v>1893</v>
      </c>
    </row>
    <row r="820" spans="1:4" x14ac:dyDescent="0.35">
      <c r="A820" s="2" t="s">
        <v>3526</v>
      </c>
      <c r="B820" s="2" t="s">
        <v>3527</v>
      </c>
      <c r="C820" s="2" t="s">
        <v>1892</v>
      </c>
      <c r="D820" s="2" t="s">
        <v>1893</v>
      </c>
    </row>
    <row r="821" spans="1:4" x14ac:dyDescent="0.35">
      <c r="A821" s="2" t="s">
        <v>3528</v>
      </c>
      <c r="B821" s="2" t="s">
        <v>3529</v>
      </c>
      <c r="C821" s="2" t="s">
        <v>1892</v>
      </c>
      <c r="D821" s="2" t="s">
        <v>1893</v>
      </c>
    </row>
    <row r="822" spans="1:4" x14ac:dyDescent="0.35">
      <c r="A822" s="2" t="s">
        <v>3530</v>
      </c>
      <c r="B822" s="2" t="s">
        <v>3531</v>
      </c>
      <c r="C822" s="2" t="s">
        <v>1892</v>
      </c>
      <c r="D822" s="2" t="s">
        <v>1893</v>
      </c>
    </row>
    <row r="823" spans="1:4" x14ac:dyDescent="0.35">
      <c r="A823" s="2" t="s">
        <v>3532</v>
      </c>
      <c r="B823" s="2" t="s">
        <v>3533</v>
      </c>
      <c r="C823" s="2" t="s">
        <v>1892</v>
      </c>
      <c r="D823" s="2" t="s">
        <v>1893</v>
      </c>
    </row>
    <row r="824" spans="1:4" x14ac:dyDescent="0.35">
      <c r="A824" s="2" t="s">
        <v>3534</v>
      </c>
      <c r="B824" s="2" t="s">
        <v>3535</v>
      </c>
      <c r="C824" s="2" t="s">
        <v>1892</v>
      </c>
      <c r="D824" s="2" t="s">
        <v>1893</v>
      </c>
    </row>
    <row r="825" spans="1:4" x14ac:dyDescent="0.35">
      <c r="A825" s="2" t="s">
        <v>3536</v>
      </c>
      <c r="B825" s="2" t="s">
        <v>3537</v>
      </c>
      <c r="C825" s="2" t="s">
        <v>1875</v>
      </c>
      <c r="D825" s="2" t="s">
        <v>1876</v>
      </c>
    </row>
    <row r="826" spans="1:4" x14ac:dyDescent="0.35">
      <c r="A826" s="2" t="s">
        <v>3538</v>
      </c>
      <c r="B826" s="2" t="s">
        <v>3539</v>
      </c>
      <c r="C826" s="2" t="s">
        <v>1875</v>
      </c>
      <c r="D826" s="2" t="s">
        <v>1876</v>
      </c>
    </row>
    <row r="827" spans="1:4" x14ac:dyDescent="0.35">
      <c r="A827" s="2" t="s">
        <v>3540</v>
      </c>
      <c r="B827" s="2" t="s">
        <v>3541</v>
      </c>
      <c r="C827" s="2" t="s">
        <v>1892</v>
      </c>
      <c r="D827" s="2" t="s">
        <v>1893</v>
      </c>
    </row>
    <row r="828" spans="1:4" x14ac:dyDescent="0.35">
      <c r="A828" s="2" t="s">
        <v>3542</v>
      </c>
      <c r="B828" s="2" t="s">
        <v>3543</v>
      </c>
      <c r="C828" s="2" t="s">
        <v>1875</v>
      </c>
      <c r="D828" s="2" t="s">
        <v>1876</v>
      </c>
    </row>
    <row r="829" spans="1:4" x14ac:dyDescent="0.35">
      <c r="A829" s="2" t="s">
        <v>3544</v>
      </c>
      <c r="B829" s="2" t="s">
        <v>3545</v>
      </c>
      <c r="C829" s="2" t="s">
        <v>1875</v>
      </c>
      <c r="D829" s="2" t="s">
        <v>1876</v>
      </c>
    </row>
    <row r="830" spans="1:4" x14ac:dyDescent="0.35">
      <c r="A830" s="2" t="s">
        <v>3546</v>
      </c>
      <c r="B830" s="2" t="s">
        <v>3547</v>
      </c>
      <c r="C830" s="2" t="s">
        <v>1892</v>
      </c>
      <c r="D830" s="2" t="s">
        <v>1893</v>
      </c>
    </row>
    <row r="831" spans="1:4" x14ac:dyDescent="0.35">
      <c r="A831" s="2" t="s">
        <v>3548</v>
      </c>
      <c r="B831" s="2" t="s">
        <v>3549</v>
      </c>
      <c r="C831" s="2" t="s">
        <v>1875</v>
      </c>
      <c r="D831" s="2" t="s">
        <v>1876</v>
      </c>
    </row>
    <row r="832" spans="1:4" x14ac:dyDescent="0.35">
      <c r="A832" s="2" t="s">
        <v>3550</v>
      </c>
      <c r="B832" s="2" t="s">
        <v>3551</v>
      </c>
      <c r="C832" s="2" t="s">
        <v>1875</v>
      </c>
      <c r="D832" s="2" t="s">
        <v>1876</v>
      </c>
    </row>
    <row r="833" spans="1:4" x14ac:dyDescent="0.35">
      <c r="A833" s="2" t="s">
        <v>3552</v>
      </c>
      <c r="B833" s="2" t="s">
        <v>3553</v>
      </c>
      <c r="C833" s="2" t="s">
        <v>1892</v>
      </c>
      <c r="D833" s="2" t="s">
        <v>1893</v>
      </c>
    </row>
    <row r="834" spans="1:4" x14ac:dyDescent="0.35">
      <c r="A834" s="2" t="s">
        <v>3554</v>
      </c>
      <c r="B834" s="2" t="s">
        <v>3555</v>
      </c>
      <c r="C834" s="2" t="s">
        <v>1892</v>
      </c>
      <c r="D834" s="2" t="s">
        <v>1893</v>
      </c>
    </row>
    <row r="835" spans="1:4" x14ac:dyDescent="0.35">
      <c r="A835" s="2" t="s">
        <v>3556</v>
      </c>
      <c r="B835" s="2" t="s">
        <v>3557</v>
      </c>
      <c r="C835" s="2" t="s">
        <v>1892</v>
      </c>
      <c r="D835" s="2" t="s">
        <v>1893</v>
      </c>
    </row>
    <row r="836" spans="1:4" x14ac:dyDescent="0.35">
      <c r="A836" s="2" t="s">
        <v>3558</v>
      </c>
      <c r="B836" s="2" t="s">
        <v>3559</v>
      </c>
      <c r="C836" s="2" t="s">
        <v>1892</v>
      </c>
      <c r="D836" s="2" t="s">
        <v>1893</v>
      </c>
    </row>
    <row r="837" spans="1:4" x14ac:dyDescent="0.35">
      <c r="A837" s="2" t="s">
        <v>3560</v>
      </c>
      <c r="B837" s="2" t="s">
        <v>3561</v>
      </c>
      <c r="C837" s="2" t="s">
        <v>1892</v>
      </c>
      <c r="D837" s="2" t="s">
        <v>1893</v>
      </c>
    </row>
    <row r="838" spans="1:4" x14ac:dyDescent="0.35">
      <c r="A838" s="2" t="s">
        <v>3562</v>
      </c>
      <c r="B838" s="2" t="s">
        <v>3563</v>
      </c>
      <c r="C838" s="2" t="s">
        <v>1892</v>
      </c>
      <c r="D838" s="2" t="s">
        <v>1893</v>
      </c>
    </row>
    <row r="839" spans="1:4" x14ac:dyDescent="0.35">
      <c r="A839" s="2" t="s">
        <v>3564</v>
      </c>
      <c r="B839" s="2" t="s">
        <v>3565</v>
      </c>
      <c r="C839" s="2" t="s">
        <v>1875</v>
      </c>
      <c r="D839" s="2" t="s">
        <v>1876</v>
      </c>
    </row>
    <row r="840" spans="1:4" x14ac:dyDescent="0.35">
      <c r="A840" s="2" t="s">
        <v>3566</v>
      </c>
      <c r="B840" s="2" t="s">
        <v>3567</v>
      </c>
      <c r="C840" s="2" t="s">
        <v>1892</v>
      </c>
      <c r="D840" s="2" t="s">
        <v>1893</v>
      </c>
    </row>
    <row r="841" spans="1:4" x14ac:dyDescent="0.35">
      <c r="A841" s="2" t="s">
        <v>3568</v>
      </c>
      <c r="B841" s="2" t="s">
        <v>3569</v>
      </c>
      <c r="C841" s="2" t="s">
        <v>1875</v>
      </c>
      <c r="D841" s="2" t="s">
        <v>1876</v>
      </c>
    </row>
    <row r="842" spans="1:4" x14ac:dyDescent="0.35">
      <c r="A842" s="2" t="s">
        <v>3570</v>
      </c>
      <c r="B842" s="2" t="s">
        <v>3571</v>
      </c>
      <c r="C842" s="2" t="s">
        <v>1892</v>
      </c>
      <c r="D842" s="2" t="s">
        <v>1893</v>
      </c>
    </row>
    <row r="843" spans="1:4" x14ac:dyDescent="0.35">
      <c r="A843" s="2" t="s">
        <v>3572</v>
      </c>
      <c r="B843" s="2" t="s">
        <v>3573</v>
      </c>
      <c r="C843" s="2" t="s">
        <v>1892</v>
      </c>
      <c r="D843" s="2" t="s">
        <v>1893</v>
      </c>
    </row>
    <row r="844" spans="1:4" x14ac:dyDescent="0.35">
      <c r="A844" s="2" t="s">
        <v>3574</v>
      </c>
      <c r="B844" s="2" t="s">
        <v>3575</v>
      </c>
      <c r="C844" s="2" t="s">
        <v>1892</v>
      </c>
      <c r="D844" s="2" t="s">
        <v>1893</v>
      </c>
    </row>
    <row r="845" spans="1:4" x14ac:dyDescent="0.35">
      <c r="A845" s="2" t="s">
        <v>3576</v>
      </c>
      <c r="B845" s="2" t="s">
        <v>3577</v>
      </c>
      <c r="C845" s="2" t="s">
        <v>1892</v>
      </c>
      <c r="D845" s="2" t="s">
        <v>1893</v>
      </c>
    </row>
    <row r="846" spans="1:4" x14ac:dyDescent="0.35">
      <c r="A846" s="2" t="s">
        <v>3578</v>
      </c>
      <c r="B846" s="2" t="s">
        <v>3579</v>
      </c>
      <c r="C846" s="2" t="s">
        <v>1892</v>
      </c>
      <c r="D846" s="2" t="s">
        <v>1893</v>
      </c>
    </row>
    <row r="847" spans="1:4" x14ac:dyDescent="0.35">
      <c r="A847" s="2" t="s">
        <v>3580</v>
      </c>
      <c r="B847" s="2" t="s">
        <v>3581</v>
      </c>
      <c r="C847" s="2" t="s">
        <v>1892</v>
      </c>
      <c r="D847" s="2" t="s">
        <v>1893</v>
      </c>
    </row>
    <row r="848" spans="1:4" x14ac:dyDescent="0.35">
      <c r="A848" s="2" t="s">
        <v>3582</v>
      </c>
      <c r="B848" s="2" t="s">
        <v>3583</v>
      </c>
      <c r="C848" s="2" t="s">
        <v>1892</v>
      </c>
      <c r="D848" s="2" t="s">
        <v>1893</v>
      </c>
    </row>
    <row r="849" spans="1:4" x14ac:dyDescent="0.35">
      <c r="A849" s="2" t="s">
        <v>3584</v>
      </c>
      <c r="B849" s="2" t="s">
        <v>3585</v>
      </c>
      <c r="C849" s="2" t="s">
        <v>1875</v>
      </c>
      <c r="D849" s="2" t="s">
        <v>1876</v>
      </c>
    </row>
    <row r="850" spans="1:4" x14ac:dyDescent="0.35">
      <c r="A850" s="2" t="s">
        <v>3586</v>
      </c>
      <c r="B850" s="2" t="s">
        <v>3587</v>
      </c>
      <c r="C850" s="2" t="s">
        <v>1892</v>
      </c>
      <c r="D850" s="2" t="s">
        <v>1893</v>
      </c>
    </row>
    <row r="851" spans="1:4" x14ac:dyDescent="0.35">
      <c r="A851" s="2" t="s">
        <v>3588</v>
      </c>
      <c r="B851" s="2" t="s">
        <v>3589</v>
      </c>
      <c r="C851" s="2" t="s">
        <v>1892</v>
      </c>
      <c r="D851" s="2" t="s">
        <v>1893</v>
      </c>
    </row>
    <row r="852" spans="1:4" x14ac:dyDescent="0.35">
      <c r="A852" s="2" t="s">
        <v>3590</v>
      </c>
      <c r="B852" s="2" t="s">
        <v>3591</v>
      </c>
      <c r="C852" s="2" t="s">
        <v>1892</v>
      </c>
      <c r="D852" s="2" t="s">
        <v>1893</v>
      </c>
    </row>
    <row r="853" spans="1:4" x14ac:dyDescent="0.35">
      <c r="A853" s="2" t="s">
        <v>3592</v>
      </c>
      <c r="B853" s="2" t="s">
        <v>3593</v>
      </c>
      <c r="C853" s="2" t="s">
        <v>1892</v>
      </c>
      <c r="D853" s="2" t="s">
        <v>1893</v>
      </c>
    </row>
    <row r="854" spans="1:4" x14ac:dyDescent="0.35">
      <c r="A854" s="2" t="s">
        <v>3594</v>
      </c>
      <c r="B854" s="2" t="s">
        <v>3595</v>
      </c>
      <c r="C854" s="2" t="s">
        <v>1892</v>
      </c>
      <c r="D854" s="2" t="s">
        <v>1893</v>
      </c>
    </row>
    <row r="855" spans="1:4" x14ac:dyDescent="0.35">
      <c r="A855" s="2" t="s">
        <v>3596</v>
      </c>
      <c r="B855" s="2" t="s">
        <v>3597</v>
      </c>
      <c r="C855" s="2" t="s">
        <v>1892</v>
      </c>
      <c r="D855" s="2" t="s">
        <v>1893</v>
      </c>
    </row>
    <row r="856" spans="1:4" x14ac:dyDescent="0.35">
      <c r="A856" s="2" t="s">
        <v>3598</v>
      </c>
      <c r="B856" s="2" t="s">
        <v>3599</v>
      </c>
      <c r="C856" s="2" t="s">
        <v>1892</v>
      </c>
      <c r="D856" s="2" t="s">
        <v>1893</v>
      </c>
    </row>
    <row r="857" spans="1:4" x14ac:dyDescent="0.35">
      <c r="A857" s="2" t="s">
        <v>3600</v>
      </c>
      <c r="B857" s="2" t="s">
        <v>3601</v>
      </c>
      <c r="C857" s="2" t="s">
        <v>1892</v>
      </c>
      <c r="D857" s="2" t="s">
        <v>1893</v>
      </c>
    </row>
    <row r="858" spans="1:4" x14ac:dyDescent="0.35">
      <c r="A858" s="2" t="s">
        <v>3602</v>
      </c>
      <c r="B858" s="2" t="s">
        <v>3603</v>
      </c>
      <c r="C858" s="2" t="s">
        <v>1892</v>
      </c>
      <c r="D858" s="2" t="s">
        <v>1893</v>
      </c>
    </row>
    <row r="859" spans="1:4" x14ac:dyDescent="0.35">
      <c r="A859" s="2" t="s">
        <v>3604</v>
      </c>
      <c r="B859" s="2" t="s">
        <v>3605</v>
      </c>
      <c r="C859" s="2" t="s">
        <v>1892</v>
      </c>
      <c r="D859" s="2" t="s">
        <v>1893</v>
      </c>
    </row>
    <row r="860" spans="1:4" x14ac:dyDescent="0.35">
      <c r="A860" s="2" t="s">
        <v>3606</v>
      </c>
      <c r="B860" s="2" t="s">
        <v>3607</v>
      </c>
      <c r="C860" s="2" t="s">
        <v>1892</v>
      </c>
      <c r="D860" s="2" t="s">
        <v>1893</v>
      </c>
    </row>
    <row r="861" spans="1:4" x14ac:dyDescent="0.35">
      <c r="A861" s="2" t="s">
        <v>3608</v>
      </c>
      <c r="B861" s="2" t="s">
        <v>3609</v>
      </c>
      <c r="C861" s="2" t="s">
        <v>1892</v>
      </c>
      <c r="D861" s="2" t="s">
        <v>1893</v>
      </c>
    </row>
    <row r="862" spans="1:4" x14ac:dyDescent="0.35">
      <c r="A862" s="2" t="s">
        <v>3610</v>
      </c>
      <c r="B862" s="2" t="s">
        <v>3611</v>
      </c>
      <c r="C862" s="2" t="s">
        <v>1875</v>
      </c>
      <c r="D862" s="2" t="s">
        <v>1876</v>
      </c>
    </row>
    <row r="863" spans="1:4" x14ac:dyDescent="0.35">
      <c r="A863" s="2" t="s">
        <v>3612</v>
      </c>
      <c r="B863" s="2" t="s">
        <v>3613</v>
      </c>
      <c r="C863" s="2" t="s">
        <v>1875</v>
      </c>
      <c r="D863" s="2" t="s">
        <v>1876</v>
      </c>
    </row>
    <row r="864" spans="1:4" x14ac:dyDescent="0.35">
      <c r="A864" s="2" t="s">
        <v>3614</v>
      </c>
      <c r="B864" s="2" t="s">
        <v>3615</v>
      </c>
      <c r="C864" s="2" t="s">
        <v>1892</v>
      </c>
      <c r="D864" s="2" t="s">
        <v>1893</v>
      </c>
    </row>
    <row r="865" spans="1:4" x14ac:dyDescent="0.35">
      <c r="A865" s="2" t="s">
        <v>3616</v>
      </c>
      <c r="B865" s="2" t="s">
        <v>3617</v>
      </c>
      <c r="C865" s="2" t="s">
        <v>1892</v>
      </c>
      <c r="D865" s="2" t="s">
        <v>1893</v>
      </c>
    </row>
    <row r="866" spans="1:4" x14ac:dyDescent="0.35">
      <c r="A866" s="2" t="s">
        <v>3618</v>
      </c>
      <c r="B866" s="2" t="s">
        <v>3619</v>
      </c>
      <c r="C866" s="2" t="s">
        <v>1875</v>
      </c>
      <c r="D866" s="2" t="s">
        <v>1876</v>
      </c>
    </row>
    <row r="867" spans="1:4" x14ac:dyDescent="0.35">
      <c r="A867" s="2" t="s">
        <v>3620</v>
      </c>
      <c r="B867" s="2" t="s">
        <v>3621</v>
      </c>
      <c r="C867" s="2" t="s">
        <v>1892</v>
      </c>
      <c r="D867" s="2" t="s">
        <v>1893</v>
      </c>
    </row>
    <row r="868" spans="1:4" x14ac:dyDescent="0.35">
      <c r="A868" s="2" t="s">
        <v>3622</v>
      </c>
      <c r="B868" s="2" t="s">
        <v>3623</v>
      </c>
      <c r="C868" s="2" t="s">
        <v>1892</v>
      </c>
      <c r="D868" s="2" t="s">
        <v>1893</v>
      </c>
    </row>
    <row r="869" spans="1:4" x14ac:dyDescent="0.35">
      <c r="A869" s="2" t="s">
        <v>3624</v>
      </c>
      <c r="B869" s="2" t="s">
        <v>3625</v>
      </c>
      <c r="C869" s="2" t="s">
        <v>1892</v>
      </c>
      <c r="D869" s="2" t="s">
        <v>1893</v>
      </c>
    </row>
    <row r="870" spans="1:4" x14ac:dyDescent="0.35">
      <c r="A870" s="2" t="s">
        <v>3626</v>
      </c>
      <c r="B870" s="2" t="s">
        <v>3627</v>
      </c>
      <c r="C870" s="2" t="s">
        <v>1892</v>
      </c>
      <c r="D870" s="2" t="s">
        <v>1893</v>
      </c>
    </row>
    <row r="871" spans="1:4" x14ac:dyDescent="0.35">
      <c r="A871" s="2" t="s">
        <v>3628</v>
      </c>
      <c r="B871" s="2" t="s">
        <v>3629</v>
      </c>
      <c r="C871" s="2" t="s">
        <v>1875</v>
      </c>
      <c r="D871" s="2" t="s">
        <v>1876</v>
      </c>
    </row>
    <row r="872" spans="1:4" x14ac:dyDescent="0.35">
      <c r="A872" s="2" t="s">
        <v>3630</v>
      </c>
      <c r="B872" s="2" t="s">
        <v>3631</v>
      </c>
      <c r="C872" s="2" t="s">
        <v>1892</v>
      </c>
      <c r="D872" s="2" t="s">
        <v>1893</v>
      </c>
    </row>
    <row r="873" spans="1:4" x14ac:dyDescent="0.35">
      <c r="A873" s="2" t="s">
        <v>3632</v>
      </c>
      <c r="B873" s="2" t="s">
        <v>3633</v>
      </c>
      <c r="C873" s="2" t="s">
        <v>1892</v>
      </c>
      <c r="D873" s="2" t="s">
        <v>1893</v>
      </c>
    </row>
    <row r="874" spans="1:4" x14ac:dyDescent="0.35">
      <c r="A874" s="2" t="s">
        <v>3634</v>
      </c>
      <c r="B874" s="2" t="s">
        <v>3635</v>
      </c>
      <c r="C874" s="2" t="s">
        <v>1892</v>
      </c>
      <c r="D874" s="2" t="s">
        <v>1893</v>
      </c>
    </row>
    <row r="875" spans="1:4" x14ac:dyDescent="0.35">
      <c r="A875" s="2" t="s">
        <v>3636</v>
      </c>
      <c r="B875" s="2" t="s">
        <v>3637</v>
      </c>
      <c r="C875" s="2" t="s">
        <v>1892</v>
      </c>
      <c r="D875" s="2" t="s">
        <v>1893</v>
      </c>
    </row>
    <row r="876" spans="1:4" x14ac:dyDescent="0.35">
      <c r="A876" s="2" t="s">
        <v>3638</v>
      </c>
      <c r="B876" s="2" t="s">
        <v>3639</v>
      </c>
      <c r="C876" s="2" t="s">
        <v>1875</v>
      </c>
      <c r="D876" s="2" t="s">
        <v>1876</v>
      </c>
    </row>
    <row r="877" spans="1:4" x14ac:dyDescent="0.35">
      <c r="A877" s="2" t="s">
        <v>3640</v>
      </c>
      <c r="B877" s="2" t="s">
        <v>3641</v>
      </c>
      <c r="C877" s="2" t="s">
        <v>1892</v>
      </c>
      <c r="D877" s="2" t="s">
        <v>1893</v>
      </c>
    </row>
    <row r="878" spans="1:4" x14ac:dyDescent="0.35">
      <c r="A878" s="2" t="s">
        <v>3642</v>
      </c>
      <c r="B878" s="2" t="s">
        <v>3643</v>
      </c>
      <c r="C878" s="2" t="s">
        <v>1892</v>
      </c>
      <c r="D878" s="2" t="s">
        <v>1893</v>
      </c>
    </row>
    <row r="879" spans="1:4" x14ac:dyDescent="0.35">
      <c r="A879" s="2" t="s">
        <v>3644</v>
      </c>
      <c r="B879" s="2" t="s">
        <v>3645</v>
      </c>
      <c r="C879" s="2" t="s">
        <v>1892</v>
      </c>
      <c r="D879" s="2" t="s">
        <v>1893</v>
      </c>
    </row>
    <row r="880" spans="1:4" x14ac:dyDescent="0.35">
      <c r="A880" s="2" t="s">
        <v>3646</v>
      </c>
      <c r="B880" s="2" t="s">
        <v>3647</v>
      </c>
      <c r="C880" s="2" t="s">
        <v>1875</v>
      </c>
      <c r="D880" s="2" t="s">
        <v>1876</v>
      </c>
    </row>
    <row r="881" spans="1:4" x14ac:dyDescent="0.35">
      <c r="A881" s="2" t="s">
        <v>3648</v>
      </c>
      <c r="B881" s="2" t="s">
        <v>3649</v>
      </c>
      <c r="C881" s="2" t="s">
        <v>1892</v>
      </c>
      <c r="D881" s="2" t="s">
        <v>1893</v>
      </c>
    </row>
    <row r="882" spans="1:4" x14ac:dyDescent="0.35">
      <c r="A882" s="2" t="s">
        <v>3650</v>
      </c>
      <c r="B882" s="2" t="s">
        <v>3651</v>
      </c>
      <c r="C882" s="2" t="s">
        <v>1892</v>
      </c>
      <c r="D882" s="2" t="s">
        <v>1893</v>
      </c>
    </row>
    <row r="883" spans="1:4" x14ac:dyDescent="0.35">
      <c r="A883" s="2" t="s">
        <v>3652</v>
      </c>
      <c r="B883" s="2" t="s">
        <v>3653</v>
      </c>
      <c r="C883" s="2" t="s">
        <v>1892</v>
      </c>
      <c r="D883" s="2" t="s">
        <v>1893</v>
      </c>
    </row>
    <row r="884" spans="1:4" x14ac:dyDescent="0.35">
      <c r="A884" s="2" t="s">
        <v>3654</v>
      </c>
      <c r="B884" s="2" t="s">
        <v>3655</v>
      </c>
      <c r="C884" s="2" t="s">
        <v>1892</v>
      </c>
      <c r="D884" s="2" t="s">
        <v>1893</v>
      </c>
    </row>
    <row r="885" spans="1:4" x14ac:dyDescent="0.35">
      <c r="A885" s="2" t="s">
        <v>3656</v>
      </c>
      <c r="B885" s="2" t="s">
        <v>3657</v>
      </c>
      <c r="C885" s="2" t="s">
        <v>1892</v>
      </c>
      <c r="D885" s="2" t="s">
        <v>1893</v>
      </c>
    </row>
    <row r="886" spans="1:4" x14ac:dyDescent="0.35">
      <c r="A886" s="2" t="s">
        <v>3658</v>
      </c>
      <c r="B886" s="2" t="s">
        <v>3659</v>
      </c>
      <c r="C886" s="2" t="s">
        <v>1892</v>
      </c>
      <c r="D886" s="2" t="s">
        <v>1893</v>
      </c>
    </row>
    <row r="887" spans="1:4" x14ac:dyDescent="0.35">
      <c r="A887" s="2" t="s">
        <v>3660</v>
      </c>
      <c r="B887" s="2" t="s">
        <v>3661</v>
      </c>
      <c r="C887" s="2" t="s">
        <v>1892</v>
      </c>
      <c r="D887" s="2" t="s">
        <v>1893</v>
      </c>
    </row>
    <row r="888" spans="1:4" x14ac:dyDescent="0.35">
      <c r="A888" s="2" t="s">
        <v>3662</v>
      </c>
      <c r="B888" s="2" t="s">
        <v>3663</v>
      </c>
      <c r="C888" s="2" t="s">
        <v>1892</v>
      </c>
      <c r="D888" s="2" t="s">
        <v>1893</v>
      </c>
    </row>
    <row r="889" spans="1:4" x14ac:dyDescent="0.35">
      <c r="A889" s="2" t="s">
        <v>3664</v>
      </c>
      <c r="B889" s="2" t="s">
        <v>3665</v>
      </c>
      <c r="C889" s="2" t="s">
        <v>1892</v>
      </c>
      <c r="D889" s="2" t="s">
        <v>1893</v>
      </c>
    </row>
    <row r="890" spans="1:4" x14ac:dyDescent="0.35">
      <c r="A890" s="2" t="s">
        <v>3666</v>
      </c>
      <c r="B890" s="2" t="s">
        <v>3667</v>
      </c>
      <c r="C890" s="2" t="s">
        <v>1875</v>
      </c>
      <c r="D890" s="2" t="s">
        <v>1876</v>
      </c>
    </row>
    <row r="891" spans="1:4" x14ac:dyDescent="0.35">
      <c r="A891" s="2" t="s">
        <v>3668</v>
      </c>
      <c r="B891" s="2" t="s">
        <v>3669</v>
      </c>
      <c r="C891" s="2" t="s">
        <v>1892</v>
      </c>
      <c r="D891" s="2" t="s">
        <v>1893</v>
      </c>
    </row>
    <row r="892" spans="1:4" x14ac:dyDescent="0.35">
      <c r="A892" s="2" t="s">
        <v>3670</v>
      </c>
      <c r="B892" s="2" t="s">
        <v>3671</v>
      </c>
      <c r="C892" s="2" t="s">
        <v>1892</v>
      </c>
      <c r="D892" s="2" t="s">
        <v>1893</v>
      </c>
    </row>
    <row r="893" spans="1:4" x14ac:dyDescent="0.35">
      <c r="A893" s="2" t="s">
        <v>3672</v>
      </c>
      <c r="B893" s="2" t="s">
        <v>3673</v>
      </c>
      <c r="C893" s="2" t="s">
        <v>1892</v>
      </c>
      <c r="D893" s="2" t="s">
        <v>1893</v>
      </c>
    </row>
    <row r="894" spans="1:4" x14ac:dyDescent="0.35">
      <c r="A894" s="2" t="s">
        <v>3674</v>
      </c>
      <c r="B894" s="2" t="s">
        <v>3675</v>
      </c>
      <c r="C894" s="2" t="s">
        <v>1892</v>
      </c>
      <c r="D894" s="2" t="s">
        <v>1893</v>
      </c>
    </row>
    <row r="895" spans="1:4" x14ac:dyDescent="0.35">
      <c r="A895" s="2" t="s">
        <v>3676</v>
      </c>
      <c r="B895" s="2" t="s">
        <v>3677</v>
      </c>
      <c r="C895" s="2" t="s">
        <v>1892</v>
      </c>
      <c r="D895" s="2" t="s">
        <v>1893</v>
      </c>
    </row>
    <row r="896" spans="1:4" x14ac:dyDescent="0.35">
      <c r="A896" s="2" t="s">
        <v>3678</v>
      </c>
      <c r="B896" s="2" t="s">
        <v>3679</v>
      </c>
      <c r="C896" s="2" t="s">
        <v>1892</v>
      </c>
      <c r="D896" s="2" t="s">
        <v>1893</v>
      </c>
    </row>
    <row r="897" spans="1:4" x14ac:dyDescent="0.35">
      <c r="A897" s="2" t="s">
        <v>3680</v>
      </c>
      <c r="B897" s="2" t="s">
        <v>3681</v>
      </c>
      <c r="C897" s="2" t="s">
        <v>1892</v>
      </c>
      <c r="D897" s="2" t="s">
        <v>1893</v>
      </c>
    </row>
    <row r="898" spans="1:4" x14ac:dyDescent="0.35">
      <c r="A898" s="2" t="s">
        <v>3682</v>
      </c>
      <c r="B898" s="2" t="s">
        <v>3683</v>
      </c>
      <c r="C898" s="2" t="s">
        <v>1892</v>
      </c>
      <c r="D898" s="2" t="s">
        <v>1893</v>
      </c>
    </row>
    <row r="899" spans="1:4" x14ac:dyDescent="0.35">
      <c r="A899" s="2" t="s">
        <v>3684</v>
      </c>
      <c r="B899" s="2" t="s">
        <v>3685</v>
      </c>
      <c r="C899" s="2" t="s">
        <v>1892</v>
      </c>
      <c r="D899" s="2" t="s">
        <v>1893</v>
      </c>
    </row>
    <row r="900" spans="1:4" x14ac:dyDescent="0.35">
      <c r="A900" s="2" t="s">
        <v>3686</v>
      </c>
      <c r="B900" s="2" t="s">
        <v>3687</v>
      </c>
      <c r="C900" s="2" t="s">
        <v>1892</v>
      </c>
      <c r="D900" s="2" t="s">
        <v>1893</v>
      </c>
    </row>
    <row r="901" spans="1:4" x14ac:dyDescent="0.35">
      <c r="A901" s="2" t="s">
        <v>3688</v>
      </c>
      <c r="B901" s="2" t="s">
        <v>3689</v>
      </c>
      <c r="C901" s="2" t="s">
        <v>1892</v>
      </c>
      <c r="D901" s="2" t="s">
        <v>1893</v>
      </c>
    </row>
    <row r="902" spans="1:4" x14ac:dyDescent="0.35">
      <c r="A902" s="2" t="s">
        <v>3690</v>
      </c>
      <c r="B902" s="2" t="s">
        <v>3691</v>
      </c>
      <c r="C902" s="2" t="s">
        <v>1875</v>
      </c>
      <c r="D902" s="2" t="s">
        <v>1876</v>
      </c>
    </row>
    <row r="903" spans="1:4" x14ac:dyDescent="0.35">
      <c r="A903" s="2" t="s">
        <v>3692</v>
      </c>
      <c r="B903" s="2" t="s">
        <v>3693</v>
      </c>
      <c r="C903" s="2" t="s">
        <v>1892</v>
      </c>
      <c r="D903" s="2" t="s">
        <v>1893</v>
      </c>
    </row>
    <row r="904" spans="1:4" x14ac:dyDescent="0.35">
      <c r="A904" s="2" t="s">
        <v>3694</v>
      </c>
      <c r="B904" s="2" t="s">
        <v>3695</v>
      </c>
      <c r="C904" s="2" t="s">
        <v>1892</v>
      </c>
      <c r="D904" s="2" t="s">
        <v>1893</v>
      </c>
    </row>
    <row r="905" spans="1:4" x14ac:dyDescent="0.35">
      <c r="A905" s="2" t="s">
        <v>3696</v>
      </c>
      <c r="B905" s="2" t="s">
        <v>3697</v>
      </c>
      <c r="C905" s="2" t="s">
        <v>1875</v>
      </c>
      <c r="D905" s="2" t="s">
        <v>1876</v>
      </c>
    </row>
    <row r="906" spans="1:4" x14ac:dyDescent="0.35">
      <c r="A906" s="2" t="s">
        <v>3698</v>
      </c>
      <c r="B906" s="2" t="s">
        <v>3699</v>
      </c>
      <c r="C906" s="2" t="s">
        <v>1892</v>
      </c>
      <c r="D906" s="2" t="s">
        <v>1893</v>
      </c>
    </row>
    <row r="907" spans="1:4" x14ac:dyDescent="0.35">
      <c r="A907" s="2" t="s">
        <v>3700</v>
      </c>
      <c r="B907" s="2" t="s">
        <v>3701</v>
      </c>
      <c r="C907" s="2" t="s">
        <v>1892</v>
      </c>
      <c r="D907" s="2" t="s">
        <v>1893</v>
      </c>
    </row>
    <row r="908" spans="1:4" x14ac:dyDescent="0.35">
      <c r="A908" s="2" t="s">
        <v>3702</v>
      </c>
      <c r="B908" s="2" t="s">
        <v>3703</v>
      </c>
      <c r="C908" s="2" t="s">
        <v>1892</v>
      </c>
      <c r="D908" s="2" t="s">
        <v>1893</v>
      </c>
    </row>
    <row r="909" spans="1:4" x14ac:dyDescent="0.35">
      <c r="A909" s="2" t="s">
        <v>3704</v>
      </c>
      <c r="B909" s="2" t="s">
        <v>3705</v>
      </c>
      <c r="C909" s="2" t="s">
        <v>1892</v>
      </c>
      <c r="D909" s="2" t="s">
        <v>1893</v>
      </c>
    </row>
    <row r="910" spans="1:4" x14ac:dyDescent="0.35">
      <c r="A910" s="2" t="s">
        <v>3706</v>
      </c>
      <c r="B910" s="2" t="s">
        <v>3707</v>
      </c>
      <c r="C910" s="2" t="s">
        <v>1892</v>
      </c>
      <c r="D910" s="2" t="s">
        <v>1893</v>
      </c>
    </row>
    <row r="911" spans="1:4" x14ac:dyDescent="0.35">
      <c r="A911" s="2" t="s">
        <v>3708</v>
      </c>
      <c r="B911" s="2" t="s">
        <v>3709</v>
      </c>
      <c r="C911" s="2" t="s">
        <v>1892</v>
      </c>
      <c r="D911" s="2" t="s">
        <v>1893</v>
      </c>
    </row>
    <row r="912" spans="1:4" x14ac:dyDescent="0.35">
      <c r="A912" s="2" t="s">
        <v>3710</v>
      </c>
      <c r="B912" s="2" t="s">
        <v>3711</v>
      </c>
      <c r="C912" s="2" t="s">
        <v>1875</v>
      </c>
      <c r="D912" s="2" t="s">
        <v>1876</v>
      </c>
    </row>
    <row r="913" spans="1:4" x14ac:dyDescent="0.35">
      <c r="A913" s="2" t="s">
        <v>3712</v>
      </c>
      <c r="B913" s="2" t="s">
        <v>3713</v>
      </c>
      <c r="C913" s="2" t="s">
        <v>1875</v>
      </c>
      <c r="D913" s="2" t="s">
        <v>1876</v>
      </c>
    </row>
    <row r="914" spans="1:4" x14ac:dyDescent="0.35">
      <c r="A914" s="2" t="s">
        <v>3714</v>
      </c>
      <c r="B914" s="2" t="s">
        <v>3715</v>
      </c>
      <c r="C914" s="2" t="s">
        <v>1892</v>
      </c>
      <c r="D914" s="2" t="s">
        <v>1893</v>
      </c>
    </row>
    <row r="915" spans="1:4" x14ac:dyDescent="0.35">
      <c r="A915" s="2" t="s">
        <v>3716</v>
      </c>
      <c r="B915" s="2" t="s">
        <v>3717</v>
      </c>
      <c r="C915" s="2" t="s">
        <v>1892</v>
      </c>
      <c r="D915" s="2" t="s">
        <v>1893</v>
      </c>
    </row>
    <row r="916" spans="1:4" x14ac:dyDescent="0.35">
      <c r="A916" s="2" t="s">
        <v>3718</v>
      </c>
      <c r="B916" s="2" t="s">
        <v>3719</v>
      </c>
      <c r="C916" s="2" t="s">
        <v>1892</v>
      </c>
      <c r="D916" s="2" t="s">
        <v>1893</v>
      </c>
    </row>
    <row r="917" spans="1:4" x14ac:dyDescent="0.35">
      <c r="A917" s="2" t="s">
        <v>3720</v>
      </c>
      <c r="B917" s="2" t="s">
        <v>3721</v>
      </c>
      <c r="C917" s="2" t="s">
        <v>1892</v>
      </c>
      <c r="D917" s="2" t="s">
        <v>1893</v>
      </c>
    </row>
    <row r="918" spans="1:4" x14ac:dyDescent="0.35">
      <c r="A918" s="2" t="s">
        <v>3722</v>
      </c>
      <c r="B918" s="2" t="s">
        <v>3723</v>
      </c>
      <c r="C918" s="2" t="s">
        <v>1892</v>
      </c>
      <c r="D918" s="2" t="s">
        <v>1893</v>
      </c>
    </row>
    <row r="919" spans="1:4" x14ac:dyDescent="0.35">
      <c r="A919" s="2" t="s">
        <v>3724</v>
      </c>
      <c r="B919" s="2" t="s">
        <v>3725</v>
      </c>
      <c r="C919" s="2" t="s">
        <v>1892</v>
      </c>
      <c r="D919" s="2" t="s">
        <v>1893</v>
      </c>
    </row>
    <row r="920" spans="1:4" x14ac:dyDescent="0.35">
      <c r="A920" s="2" t="s">
        <v>3726</v>
      </c>
      <c r="B920" s="2" t="s">
        <v>3727</v>
      </c>
      <c r="C920" s="2" t="s">
        <v>1892</v>
      </c>
      <c r="D920" s="2" t="s">
        <v>1893</v>
      </c>
    </row>
    <row r="921" spans="1:4" x14ac:dyDescent="0.35">
      <c r="A921" s="2" t="s">
        <v>3728</v>
      </c>
      <c r="B921" s="2" t="s">
        <v>3729</v>
      </c>
      <c r="C921" s="2" t="s">
        <v>1892</v>
      </c>
      <c r="D921" s="2" t="s">
        <v>1893</v>
      </c>
    </row>
    <row r="922" spans="1:4" x14ac:dyDescent="0.35">
      <c r="A922" s="2" t="s">
        <v>3730</v>
      </c>
      <c r="B922" s="2" t="s">
        <v>3731</v>
      </c>
      <c r="C922" s="2" t="s">
        <v>1892</v>
      </c>
      <c r="D922" s="2" t="s">
        <v>1893</v>
      </c>
    </row>
    <row r="923" spans="1:4" x14ac:dyDescent="0.35">
      <c r="A923" s="2" t="s">
        <v>3732</v>
      </c>
      <c r="B923" s="2" t="s">
        <v>3733</v>
      </c>
      <c r="C923" s="2" t="s">
        <v>1892</v>
      </c>
      <c r="D923" s="2" t="s">
        <v>1893</v>
      </c>
    </row>
    <row r="924" spans="1:4" x14ac:dyDescent="0.35">
      <c r="A924" s="2" t="s">
        <v>3734</v>
      </c>
      <c r="B924" s="2" t="s">
        <v>3735</v>
      </c>
      <c r="C924" s="2" t="s">
        <v>1875</v>
      </c>
      <c r="D924" s="2" t="s">
        <v>1876</v>
      </c>
    </row>
    <row r="925" spans="1:4" x14ac:dyDescent="0.35">
      <c r="A925" s="2" t="s">
        <v>3736</v>
      </c>
      <c r="B925" s="2" t="s">
        <v>3737</v>
      </c>
      <c r="C925" s="2" t="s">
        <v>1892</v>
      </c>
      <c r="D925" s="2" t="s">
        <v>1893</v>
      </c>
    </row>
    <row r="926" spans="1:4" x14ac:dyDescent="0.35">
      <c r="A926" s="2" t="s">
        <v>3738</v>
      </c>
      <c r="B926" s="2" t="s">
        <v>3739</v>
      </c>
      <c r="C926" s="2" t="s">
        <v>1892</v>
      </c>
      <c r="D926" s="2" t="s">
        <v>1893</v>
      </c>
    </row>
    <row r="927" spans="1:4" x14ac:dyDescent="0.35">
      <c r="A927" s="2" t="s">
        <v>3740</v>
      </c>
      <c r="B927" s="2" t="s">
        <v>3741</v>
      </c>
      <c r="C927" s="2" t="s">
        <v>1892</v>
      </c>
      <c r="D927" s="2" t="s">
        <v>1893</v>
      </c>
    </row>
    <row r="928" spans="1:4" x14ac:dyDescent="0.35">
      <c r="A928" s="2" t="s">
        <v>3742</v>
      </c>
      <c r="B928" s="2" t="s">
        <v>3743</v>
      </c>
      <c r="C928" s="2" t="s">
        <v>1875</v>
      </c>
      <c r="D928" s="2" t="s">
        <v>1876</v>
      </c>
    </row>
    <row r="929" spans="1:4" x14ac:dyDescent="0.35">
      <c r="A929" s="2" t="s">
        <v>3744</v>
      </c>
      <c r="B929" s="2" t="s">
        <v>3745</v>
      </c>
      <c r="C929" s="2" t="s">
        <v>1875</v>
      </c>
      <c r="D929" s="2" t="s">
        <v>1876</v>
      </c>
    </row>
    <row r="930" spans="1:4" x14ac:dyDescent="0.35">
      <c r="A930" s="2" t="s">
        <v>3746</v>
      </c>
      <c r="B930" s="2" t="s">
        <v>3747</v>
      </c>
      <c r="C930" s="2" t="s">
        <v>1892</v>
      </c>
      <c r="D930" s="2" t="s">
        <v>1893</v>
      </c>
    </row>
    <row r="931" spans="1:4" x14ac:dyDescent="0.35">
      <c r="A931" s="2" t="s">
        <v>3748</v>
      </c>
      <c r="B931" s="2" t="s">
        <v>3749</v>
      </c>
      <c r="C931" s="2" t="s">
        <v>1892</v>
      </c>
      <c r="D931" s="2" t="s">
        <v>1893</v>
      </c>
    </row>
    <row r="932" spans="1:4" x14ac:dyDescent="0.35">
      <c r="A932" s="2" t="s">
        <v>3750</v>
      </c>
      <c r="B932" s="2" t="s">
        <v>3751</v>
      </c>
      <c r="C932" s="2" t="s">
        <v>1875</v>
      </c>
      <c r="D932" s="2" t="s">
        <v>1876</v>
      </c>
    </row>
    <row r="933" spans="1:4" x14ac:dyDescent="0.35">
      <c r="A933" s="2" t="s">
        <v>3752</v>
      </c>
      <c r="B933" s="2" t="s">
        <v>3753</v>
      </c>
      <c r="C933" s="2" t="s">
        <v>1892</v>
      </c>
      <c r="D933" s="2" t="s">
        <v>1893</v>
      </c>
    </row>
    <row r="934" spans="1:4" x14ac:dyDescent="0.35">
      <c r="A934" s="2" t="s">
        <v>3754</v>
      </c>
      <c r="B934" s="2" t="s">
        <v>3755</v>
      </c>
      <c r="C934" s="2" t="s">
        <v>1892</v>
      </c>
      <c r="D934" s="2" t="s">
        <v>1893</v>
      </c>
    </row>
    <row r="935" spans="1:4" x14ac:dyDescent="0.35">
      <c r="A935" s="2" t="s">
        <v>3756</v>
      </c>
      <c r="B935" s="2" t="s">
        <v>3757</v>
      </c>
      <c r="C935" s="2" t="s">
        <v>1875</v>
      </c>
      <c r="D935" s="2" t="s">
        <v>1876</v>
      </c>
    </row>
    <row r="936" spans="1:4" x14ac:dyDescent="0.35">
      <c r="A936" s="2" t="s">
        <v>3758</v>
      </c>
      <c r="B936" s="2" t="s">
        <v>3759</v>
      </c>
      <c r="C936" s="2" t="s">
        <v>1892</v>
      </c>
      <c r="D936" s="2" t="s">
        <v>1893</v>
      </c>
    </row>
    <row r="937" spans="1:4" x14ac:dyDescent="0.35">
      <c r="A937" s="2" t="s">
        <v>3760</v>
      </c>
      <c r="B937" s="2" t="s">
        <v>3761</v>
      </c>
      <c r="C937" s="2" t="s">
        <v>1875</v>
      </c>
      <c r="D937" s="2" t="s">
        <v>1876</v>
      </c>
    </row>
    <row r="938" spans="1:4" x14ac:dyDescent="0.35">
      <c r="A938" s="2" t="s">
        <v>3762</v>
      </c>
      <c r="B938" s="2" t="s">
        <v>3763</v>
      </c>
      <c r="C938" s="2" t="s">
        <v>1892</v>
      </c>
      <c r="D938" s="2" t="s">
        <v>1893</v>
      </c>
    </row>
    <row r="939" spans="1:4" x14ac:dyDescent="0.35">
      <c r="A939" s="2" t="s">
        <v>3764</v>
      </c>
      <c r="B939" s="2" t="s">
        <v>3765</v>
      </c>
      <c r="C939" s="2" t="s">
        <v>1875</v>
      </c>
      <c r="D939" s="2" t="s">
        <v>1876</v>
      </c>
    </row>
    <row r="940" spans="1:4" x14ac:dyDescent="0.35">
      <c r="A940" s="2" t="s">
        <v>3766</v>
      </c>
      <c r="B940" s="2" t="s">
        <v>3767</v>
      </c>
      <c r="C940" s="2" t="s">
        <v>1892</v>
      </c>
      <c r="D940" s="2" t="s">
        <v>1893</v>
      </c>
    </row>
    <row r="941" spans="1:4" x14ac:dyDescent="0.35">
      <c r="A941" s="2" t="s">
        <v>3768</v>
      </c>
      <c r="B941" s="2" t="s">
        <v>3769</v>
      </c>
      <c r="C941" s="2" t="s">
        <v>1892</v>
      </c>
      <c r="D941" s="2" t="s">
        <v>1893</v>
      </c>
    </row>
    <row r="942" spans="1:4" x14ac:dyDescent="0.35">
      <c r="A942" s="2" t="s">
        <v>3770</v>
      </c>
      <c r="B942" s="2" t="s">
        <v>3771</v>
      </c>
      <c r="C942" s="2" t="s">
        <v>1892</v>
      </c>
      <c r="D942" s="2" t="s">
        <v>1893</v>
      </c>
    </row>
    <row r="943" spans="1:4" x14ac:dyDescent="0.35">
      <c r="A943" s="2" t="s">
        <v>3772</v>
      </c>
      <c r="B943" s="2" t="s">
        <v>3773</v>
      </c>
      <c r="C943" s="2" t="s">
        <v>1892</v>
      </c>
      <c r="D943" s="2" t="s">
        <v>1893</v>
      </c>
    </row>
    <row r="944" spans="1:4" x14ac:dyDescent="0.35">
      <c r="A944" s="2" t="s">
        <v>3774</v>
      </c>
      <c r="B944" s="2" t="s">
        <v>3775</v>
      </c>
      <c r="C944" s="2" t="s">
        <v>1892</v>
      </c>
      <c r="D944" s="2" t="s">
        <v>1893</v>
      </c>
    </row>
    <row r="945" spans="1:4" x14ac:dyDescent="0.35">
      <c r="A945" s="2" t="s">
        <v>3776</v>
      </c>
      <c r="B945" s="2" t="s">
        <v>3777</v>
      </c>
      <c r="C945" s="2" t="s">
        <v>1892</v>
      </c>
      <c r="D945" s="2" t="s">
        <v>1893</v>
      </c>
    </row>
    <row r="946" spans="1:4" x14ac:dyDescent="0.35">
      <c r="A946" s="2" t="s">
        <v>3778</v>
      </c>
      <c r="B946" s="2" t="s">
        <v>3779</v>
      </c>
      <c r="C946" s="2" t="s">
        <v>1892</v>
      </c>
      <c r="D946" s="2" t="s">
        <v>1893</v>
      </c>
    </row>
    <row r="947" spans="1:4" x14ac:dyDescent="0.35">
      <c r="A947" s="2" t="s">
        <v>3780</v>
      </c>
      <c r="B947" s="2" t="s">
        <v>3781</v>
      </c>
      <c r="C947" s="2" t="s">
        <v>1892</v>
      </c>
      <c r="D947" s="2" t="s">
        <v>1893</v>
      </c>
    </row>
    <row r="948" spans="1:4" x14ac:dyDescent="0.35">
      <c r="A948" s="2" t="s">
        <v>3782</v>
      </c>
      <c r="B948" s="2" t="s">
        <v>3783</v>
      </c>
      <c r="C948" s="2" t="s">
        <v>1892</v>
      </c>
      <c r="D948" s="2" t="s">
        <v>1893</v>
      </c>
    </row>
    <row r="949" spans="1:4" x14ac:dyDescent="0.35">
      <c r="A949" s="2" t="s">
        <v>3784</v>
      </c>
      <c r="B949" s="2" t="s">
        <v>3785</v>
      </c>
      <c r="C949" s="2" t="s">
        <v>1892</v>
      </c>
      <c r="D949" s="2" t="s">
        <v>1893</v>
      </c>
    </row>
    <row r="950" spans="1:4" x14ac:dyDescent="0.35">
      <c r="A950" s="2" t="s">
        <v>3786</v>
      </c>
      <c r="B950" s="2" t="s">
        <v>3787</v>
      </c>
      <c r="C950" s="2" t="s">
        <v>1892</v>
      </c>
      <c r="D950" s="2" t="s">
        <v>1893</v>
      </c>
    </row>
    <row r="951" spans="1:4" x14ac:dyDescent="0.35">
      <c r="A951" s="2" t="s">
        <v>3788</v>
      </c>
      <c r="B951" s="2" t="s">
        <v>3789</v>
      </c>
      <c r="C951" s="2" t="s">
        <v>1892</v>
      </c>
      <c r="D951" s="2" t="s">
        <v>1893</v>
      </c>
    </row>
    <row r="952" spans="1:4" x14ac:dyDescent="0.35">
      <c r="A952" s="2" t="s">
        <v>3790</v>
      </c>
      <c r="B952" s="2" t="s">
        <v>3791</v>
      </c>
      <c r="C952" s="2" t="s">
        <v>1875</v>
      </c>
      <c r="D952" s="2" t="s">
        <v>1876</v>
      </c>
    </row>
    <row r="953" spans="1:4" x14ac:dyDescent="0.35">
      <c r="A953" s="2" t="s">
        <v>3792</v>
      </c>
      <c r="B953" s="2" t="s">
        <v>3793</v>
      </c>
      <c r="C953" s="2" t="s">
        <v>1892</v>
      </c>
      <c r="D953" s="2" t="s">
        <v>1893</v>
      </c>
    </row>
    <row r="954" spans="1:4" x14ac:dyDescent="0.35">
      <c r="A954" s="2" t="s">
        <v>3794</v>
      </c>
      <c r="B954" s="2" t="s">
        <v>3795</v>
      </c>
      <c r="C954" s="2" t="s">
        <v>1892</v>
      </c>
      <c r="D954" s="2" t="s">
        <v>1893</v>
      </c>
    </row>
    <row r="955" spans="1:4" x14ac:dyDescent="0.35">
      <c r="A955" s="2" t="s">
        <v>3796</v>
      </c>
      <c r="B955" s="2" t="s">
        <v>3797</v>
      </c>
      <c r="C955" s="2" t="s">
        <v>1892</v>
      </c>
      <c r="D955" s="2" t="s">
        <v>1893</v>
      </c>
    </row>
    <row r="956" spans="1:4" x14ac:dyDescent="0.35">
      <c r="A956" s="2" t="s">
        <v>3798</v>
      </c>
      <c r="B956" s="2" t="s">
        <v>3799</v>
      </c>
      <c r="C956" s="2" t="s">
        <v>1892</v>
      </c>
      <c r="D956" s="2" t="s">
        <v>1893</v>
      </c>
    </row>
    <row r="957" spans="1:4" x14ac:dyDescent="0.35">
      <c r="A957" s="2" t="s">
        <v>3800</v>
      </c>
      <c r="B957" s="2" t="s">
        <v>3801</v>
      </c>
      <c r="C957" s="2" t="s">
        <v>1892</v>
      </c>
      <c r="D957" s="2" t="s">
        <v>1893</v>
      </c>
    </row>
    <row r="958" spans="1:4" x14ac:dyDescent="0.35">
      <c r="A958" s="2" t="s">
        <v>3802</v>
      </c>
      <c r="B958" s="2" t="s">
        <v>3803</v>
      </c>
      <c r="C958" s="2" t="s">
        <v>1892</v>
      </c>
      <c r="D958" s="2" t="s">
        <v>1893</v>
      </c>
    </row>
    <row r="959" spans="1:4" x14ac:dyDescent="0.35">
      <c r="A959" s="2" t="s">
        <v>3804</v>
      </c>
      <c r="B959" s="2" t="s">
        <v>3805</v>
      </c>
      <c r="C959" s="2" t="s">
        <v>1892</v>
      </c>
      <c r="D959" s="2" t="s">
        <v>1893</v>
      </c>
    </row>
    <row r="960" spans="1:4" x14ac:dyDescent="0.35">
      <c r="A960" s="2" t="s">
        <v>3806</v>
      </c>
      <c r="B960" s="2" t="s">
        <v>3807</v>
      </c>
      <c r="C960" s="2" t="s">
        <v>1892</v>
      </c>
      <c r="D960" s="2" t="s">
        <v>1893</v>
      </c>
    </row>
    <row r="961" spans="1:4" x14ac:dyDescent="0.35">
      <c r="A961" s="2" t="s">
        <v>3808</v>
      </c>
      <c r="B961" s="2" t="s">
        <v>3809</v>
      </c>
      <c r="C961" s="2" t="s">
        <v>1875</v>
      </c>
      <c r="D961" s="2" t="s">
        <v>1876</v>
      </c>
    </row>
    <row r="962" spans="1:4" x14ac:dyDescent="0.35">
      <c r="A962" s="2" t="s">
        <v>3810</v>
      </c>
      <c r="B962" s="2" t="s">
        <v>3811</v>
      </c>
      <c r="C962" s="2" t="s">
        <v>1892</v>
      </c>
      <c r="D962" s="2" t="s">
        <v>1893</v>
      </c>
    </row>
    <row r="963" spans="1:4" x14ac:dyDescent="0.35">
      <c r="A963" s="2" t="s">
        <v>3812</v>
      </c>
      <c r="B963" s="2" t="s">
        <v>3813</v>
      </c>
      <c r="C963" s="2" t="s">
        <v>1892</v>
      </c>
      <c r="D963" s="2" t="s">
        <v>1893</v>
      </c>
    </row>
    <row r="964" spans="1:4" x14ac:dyDescent="0.35">
      <c r="A964" s="2" t="s">
        <v>3814</v>
      </c>
      <c r="B964" s="2" t="s">
        <v>3815</v>
      </c>
      <c r="C964" s="2" t="s">
        <v>1875</v>
      </c>
      <c r="D964" s="2" t="s">
        <v>1876</v>
      </c>
    </row>
    <row r="965" spans="1:4" x14ac:dyDescent="0.35">
      <c r="A965" s="2" t="s">
        <v>3816</v>
      </c>
      <c r="B965" s="2" t="s">
        <v>3817</v>
      </c>
      <c r="C965" s="2" t="s">
        <v>1892</v>
      </c>
      <c r="D965" s="2" t="s">
        <v>1893</v>
      </c>
    </row>
    <row r="966" spans="1:4" x14ac:dyDescent="0.35">
      <c r="A966" s="2" t="s">
        <v>3818</v>
      </c>
      <c r="B966" s="2" t="s">
        <v>3819</v>
      </c>
      <c r="C966" s="2" t="s">
        <v>1875</v>
      </c>
      <c r="D966" s="2" t="s">
        <v>1876</v>
      </c>
    </row>
    <row r="967" spans="1:4" x14ac:dyDescent="0.35">
      <c r="A967" s="2" t="s">
        <v>3820</v>
      </c>
      <c r="B967" s="2" t="s">
        <v>3821</v>
      </c>
      <c r="C967" s="2" t="s">
        <v>1875</v>
      </c>
      <c r="D967" s="2" t="s">
        <v>1876</v>
      </c>
    </row>
    <row r="968" spans="1:4" x14ac:dyDescent="0.35">
      <c r="A968" s="2" t="s">
        <v>3822</v>
      </c>
      <c r="B968" s="2" t="s">
        <v>3823</v>
      </c>
      <c r="C968" s="2" t="s">
        <v>1875</v>
      </c>
      <c r="D968" s="2" t="s">
        <v>1876</v>
      </c>
    </row>
    <row r="969" spans="1:4" x14ac:dyDescent="0.35">
      <c r="A969" s="2" t="s">
        <v>3824</v>
      </c>
      <c r="B969" s="2" t="s">
        <v>3825</v>
      </c>
      <c r="C969" s="2" t="s">
        <v>1892</v>
      </c>
      <c r="D969" s="2" t="s">
        <v>1893</v>
      </c>
    </row>
    <row r="970" spans="1:4" x14ac:dyDescent="0.35">
      <c r="A970" s="2" t="s">
        <v>3826</v>
      </c>
      <c r="B970" s="2" t="s">
        <v>3827</v>
      </c>
      <c r="C970" s="2" t="s">
        <v>1892</v>
      </c>
      <c r="D970" s="2" t="s">
        <v>1893</v>
      </c>
    </row>
    <row r="971" spans="1:4" x14ac:dyDescent="0.35">
      <c r="A971" s="2" t="s">
        <v>3828</v>
      </c>
      <c r="B971" s="2" t="s">
        <v>3829</v>
      </c>
      <c r="C971" s="2" t="s">
        <v>1875</v>
      </c>
      <c r="D971" s="2" t="s">
        <v>1876</v>
      </c>
    </row>
    <row r="972" spans="1:4" x14ac:dyDescent="0.35">
      <c r="A972" s="2" t="s">
        <v>3830</v>
      </c>
      <c r="B972" s="2" t="s">
        <v>3831</v>
      </c>
      <c r="C972" s="2" t="s">
        <v>1892</v>
      </c>
      <c r="D972" s="2" t="s">
        <v>1893</v>
      </c>
    </row>
    <row r="973" spans="1:4" x14ac:dyDescent="0.35">
      <c r="A973" s="2" t="s">
        <v>3832</v>
      </c>
      <c r="B973" s="2" t="s">
        <v>3833</v>
      </c>
      <c r="C973" s="2" t="s">
        <v>1892</v>
      </c>
      <c r="D973" s="2" t="s">
        <v>1893</v>
      </c>
    </row>
    <row r="974" spans="1:4" x14ac:dyDescent="0.35">
      <c r="A974" s="2" t="s">
        <v>3834</v>
      </c>
      <c r="B974" s="2" t="s">
        <v>3835</v>
      </c>
      <c r="C974" s="2" t="s">
        <v>1875</v>
      </c>
      <c r="D974" s="2" t="s">
        <v>1876</v>
      </c>
    </row>
    <row r="975" spans="1:4" x14ac:dyDescent="0.35">
      <c r="A975" s="2" t="s">
        <v>3836</v>
      </c>
      <c r="B975" s="2" t="s">
        <v>3837</v>
      </c>
      <c r="C975" s="2" t="s">
        <v>1892</v>
      </c>
      <c r="D975" s="2" t="s">
        <v>1893</v>
      </c>
    </row>
    <row r="976" spans="1:4" x14ac:dyDescent="0.35">
      <c r="A976" s="2" t="s">
        <v>3838</v>
      </c>
      <c r="B976" s="2" t="s">
        <v>3839</v>
      </c>
      <c r="C976" s="2" t="s">
        <v>1892</v>
      </c>
      <c r="D976" s="2" t="s">
        <v>1893</v>
      </c>
    </row>
    <row r="977" spans="1:4" x14ac:dyDescent="0.35">
      <c r="A977" s="2" t="s">
        <v>3840</v>
      </c>
      <c r="B977" s="2" t="s">
        <v>3841</v>
      </c>
      <c r="C977" s="2" t="s">
        <v>1892</v>
      </c>
      <c r="D977" s="2" t="s">
        <v>1893</v>
      </c>
    </row>
    <row r="978" spans="1:4" x14ac:dyDescent="0.35">
      <c r="A978" s="2" t="s">
        <v>3842</v>
      </c>
      <c r="B978" s="2" t="s">
        <v>3843</v>
      </c>
      <c r="C978" s="2" t="s">
        <v>1892</v>
      </c>
      <c r="D978" s="2" t="s">
        <v>1893</v>
      </c>
    </row>
    <row r="979" spans="1:4" x14ac:dyDescent="0.35">
      <c r="A979" s="2" t="s">
        <v>3844</v>
      </c>
      <c r="B979" s="2" t="s">
        <v>3845</v>
      </c>
      <c r="C979" s="2" t="s">
        <v>1875</v>
      </c>
      <c r="D979" s="2" t="s">
        <v>1876</v>
      </c>
    </row>
    <row r="980" spans="1:4" x14ac:dyDescent="0.35">
      <c r="A980" s="2" t="s">
        <v>3846</v>
      </c>
      <c r="B980" s="2" t="s">
        <v>3847</v>
      </c>
      <c r="C980" s="2" t="s">
        <v>1875</v>
      </c>
      <c r="D980" s="2" t="s">
        <v>1876</v>
      </c>
    </row>
    <row r="981" spans="1:4" x14ac:dyDescent="0.35">
      <c r="A981" s="2" t="s">
        <v>3848</v>
      </c>
      <c r="B981" s="2" t="s">
        <v>3849</v>
      </c>
      <c r="C981" s="2" t="s">
        <v>1892</v>
      </c>
      <c r="D981" s="2" t="s">
        <v>1893</v>
      </c>
    </row>
    <row r="982" spans="1:4" x14ac:dyDescent="0.35">
      <c r="A982" s="2" t="s">
        <v>3850</v>
      </c>
      <c r="B982" s="2" t="s">
        <v>3851</v>
      </c>
      <c r="C982" s="2" t="s">
        <v>1875</v>
      </c>
      <c r="D982" s="2" t="s">
        <v>1876</v>
      </c>
    </row>
    <row r="983" spans="1:4" x14ac:dyDescent="0.35">
      <c r="A983" s="2" t="s">
        <v>3852</v>
      </c>
      <c r="B983" s="2" t="s">
        <v>3853</v>
      </c>
      <c r="C983" s="2" t="s">
        <v>1875</v>
      </c>
      <c r="D983" s="2" t="s">
        <v>1876</v>
      </c>
    </row>
    <row r="984" spans="1:4" x14ac:dyDescent="0.35">
      <c r="A984" s="2" t="s">
        <v>3854</v>
      </c>
      <c r="B984" s="2" t="s">
        <v>3855</v>
      </c>
      <c r="C984" s="2" t="s">
        <v>1892</v>
      </c>
      <c r="D984" s="2" t="s">
        <v>1893</v>
      </c>
    </row>
    <row r="985" spans="1:4" x14ac:dyDescent="0.35">
      <c r="A985" s="2" t="s">
        <v>3856</v>
      </c>
      <c r="B985" s="2" t="s">
        <v>3857</v>
      </c>
      <c r="C985" s="2" t="s">
        <v>1892</v>
      </c>
      <c r="D985" s="2" t="s">
        <v>1893</v>
      </c>
    </row>
    <row r="986" spans="1:4" x14ac:dyDescent="0.35">
      <c r="A986" s="2" t="s">
        <v>3858</v>
      </c>
      <c r="B986" s="2" t="s">
        <v>3859</v>
      </c>
      <c r="C986" s="2" t="s">
        <v>1892</v>
      </c>
      <c r="D986" s="2" t="s">
        <v>1893</v>
      </c>
    </row>
    <row r="987" spans="1:4" x14ac:dyDescent="0.35">
      <c r="A987" s="2" t="s">
        <v>3860</v>
      </c>
      <c r="B987" s="2" t="s">
        <v>3861</v>
      </c>
      <c r="C987" s="2" t="s">
        <v>1892</v>
      </c>
      <c r="D987" s="2" t="s">
        <v>1893</v>
      </c>
    </row>
    <row r="988" spans="1:4" x14ac:dyDescent="0.35">
      <c r="A988" s="2" t="s">
        <v>3862</v>
      </c>
      <c r="B988" s="2" t="s">
        <v>3863</v>
      </c>
      <c r="C988" s="2" t="s">
        <v>1892</v>
      </c>
      <c r="D988" s="2" t="s">
        <v>1893</v>
      </c>
    </row>
    <row r="989" spans="1:4" x14ac:dyDescent="0.35">
      <c r="A989" s="2" t="s">
        <v>3864</v>
      </c>
      <c r="B989" s="2" t="s">
        <v>3865</v>
      </c>
      <c r="C989" s="2" t="s">
        <v>1892</v>
      </c>
      <c r="D989" s="2" t="s">
        <v>1893</v>
      </c>
    </row>
    <row r="990" spans="1:4" x14ac:dyDescent="0.35">
      <c r="A990" s="2" t="s">
        <v>3866</v>
      </c>
      <c r="B990" s="2" t="s">
        <v>3867</v>
      </c>
      <c r="C990" s="2" t="s">
        <v>1892</v>
      </c>
      <c r="D990" s="2" t="s">
        <v>1893</v>
      </c>
    </row>
    <row r="991" spans="1:4" x14ac:dyDescent="0.35">
      <c r="A991" s="2" t="s">
        <v>3868</v>
      </c>
      <c r="B991" s="2" t="s">
        <v>3869</v>
      </c>
      <c r="C991" s="2" t="s">
        <v>1875</v>
      </c>
      <c r="D991" s="2" t="s">
        <v>1876</v>
      </c>
    </row>
    <row r="992" spans="1:4" x14ac:dyDescent="0.35">
      <c r="A992" s="2" t="s">
        <v>3870</v>
      </c>
      <c r="B992" s="2" t="s">
        <v>3871</v>
      </c>
      <c r="C992" s="2" t="s">
        <v>1892</v>
      </c>
      <c r="D992" s="2" t="s">
        <v>1893</v>
      </c>
    </row>
    <row r="993" spans="1:4" x14ac:dyDescent="0.35">
      <c r="A993" s="2" t="s">
        <v>3872</v>
      </c>
      <c r="B993" s="2" t="s">
        <v>3873</v>
      </c>
      <c r="C993" s="2" t="s">
        <v>1892</v>
      </c>
      <c r="D993" s="2" t="s">
        <v>1893</v>
      </c>
    </row>
    <row r="994" spans="1:4" x14ac:dyDescent="0.35">
      <c r="A994" s="2" t="s">
        <v>3874</v>
      </c>
      <c r="B994" s="2" t="s">
        <v>3875</v>
      </c>
      <c r="C994" s="2" t="s">
        <v>1892</v>
      </c>
      <c r="D994" s="2" t="s">
        <v>1893</v>
      </c>
    </row>
    <row r="995" spans="1:4" x14ac:dyDescent="0.35">
      <c r="A995" s="2" t="s">
        <v>3876</v>
      </c>
      <c r="B995" s="2" t="s">
        <v>3877</v>
      </c>
      <c r="C995" s="2" t="s">
        <v>1875</v>
      </c>
      <c r="D995" s="2" t="s">
        <v>1876</v>
      </c>
    </row>
    <row r="996" spans="1:4" x14ac:dyDescent="0.35">
      <c r="A996" s="2" t="s">
        <v>3878</v>
      </c>
      <c r="B996" s="2" t="s">
        <v>3879</v>
      </c>
      <c r="C996" s="2" t="s">
        <v>1892</v>
      </c>
      <c r="D996" s="2" t="s">
        <v>1893</v>
      </c>
    </row>
    <row r="997" spans="1:4" x14ac:dyDescent="0.35">
      <c r="A997" s="2" t="s">
        <v>3880</v>
      </c>
      <c r="B997" s="2" t="s">
        <v>3881</v>
      </c>
      <c r="C997" s="2" t="s">
        <v>1875</v>
      </c>
      <c r="D997" s="2" t="s">
        <v>1876</v>
      </c>
    </row>
    <row r="998" spans="1:4" x14ac:dyDescent="0.35">
      <c r="A998" s="2" t="s">
        <v>3882</v>
      </c>
      <c r="B998" s="2" t="s">
        <v>3883</v>
      </c>
      <c r="C998" s="2" t="s">
        <v>1892</v>
      </c>
      <c r="D998" s="2" t="s">
        <v>1893</v>
      </c>
    </row>
    <row r="999" spans="1:4" x14ac:dyDescent="0.35">
      <c r="A999" s="2" t="s">
        <v>3884</v>
      </c>
      <c r="B999" s="2" t="s">
        <v>3885</v>
      </c>
      <c r="C999" s="2" t="s">
        <v>1892</v>
      </c>
      <c r="D999" s="2" t="s">
        <v>1893</v>
      </c>
    </row>
    <row r="1000" spans="1:4" x14ac:dyDescent="0.35">
      <c r="A1000" s="2" t="s">
        <v>3886</v>
      </c>
      <c r="B1000" s="2" t="s">
        <v>3887</v>
      </c>
      <c r="C1000" s="2" t="s">
        <v>1892</v>
      </c>
      <c r="D1000" s="2" t="s">
        <v>1893</v>
      </c>
    </row>
    <row r="1001" spans="1:4" x14ac:dyDescent="0.35">
      <c r="A1001" s="2" t="s">
        <v>3888</v>
      </c>
      <c r="B1001" s="2" t="s">
        <v>3889</v>
      </c>
      <c r="C1001" s="2" t="s">
        <v>1892</v>
      </c>
      <c r="D1001" s="2" t="s">
        <v>1893</v>
      </c>
    </row>
    <row r="1002" spans="1:4" x14ac:dyDescent="0.35">
      <c r="A1002" s="2" t="s">
        <v>3890</v>
      </c>
      <c r="B1002" s="2" t="s">
        <v>3891</v>
      </c>
      <c r="C1002" s="2" t="s">
        <v>1875</v>
      </c>
      <c r="D1002" s="2" t="s">
        <v>1876</v>
      </c>
    </row>
    <row r="1003" spans="1:4" x14ac:dyDescent="0.35">
      <c r="A1003" s="2" t="s">
        <v>3892</v>
      </c>
      <c r="B1003" s="2" t="s">
        <v>3893</v>
      </c>
      <c r="C1003" s="2" t="s">
        <v>1892</v>
      </c>
      <c r="D1003" s="2" t="s">
        <v>1893</v>
      </c>
    </row>
    <row r="1004" spans="1:4" x14ac:dyDescent="0.35">
      <c r="A1004" s="2" t="s">
        <v>3894</v>
      </c>
      <c r="B1004" s="2" t="s">
        <v>3895</v>
      </c>
      <c r="C1004" s="2" t="s">
        <v>1892</v>
      </c>
      <c r="D1004" s="2" t="s">
        <v>1893</v>
      </c>
    </row>
    <row r="1005" spans="1:4" x14ac:dyDescent="0.35">
      <c r="A1005" s="2" t="s">
        <v>3896</v>
      </c>
      <c r="B1005" s="2" t="s">
        <v>3897</v>
      </c>
      <c r="C1005" s="2" t="s">
        <v>1875</v>
      </c>
      <c r="D1005" s="2" t="s">
        <v>1876</v>
      </c>
    </row>
    <row r="1006" spans="1:4" x14ac:dyDescent="0.35">
      <c r="A1006" s="2" t="s">
        <v>3898</v>
      </c>
      <c r="B1006" s="2" t="s">
        <v>3899</v>
      </c>
      <c r="C1006" s="2" t="s">
        <v>1875</v>
      </c>
      <c r="D1006" s="2" t="s">
        <v>1876</v>
      </c>
    </row>
    <row r="1007" spans="1:4" x14ac:dyDescent="0.35">
      <c r="A1007" s="2" t="s">
        <v>3900</v>
      </c>
      <c r="B1007" s="2" t="s">
        <v>3901</v>
      </c>
      <c r="C1007" s="2" t="s">
        <v>1892</v>
      </c>
      <c r="D1007" s="2" t="s">
        <v>1893</v>
      </c>
    </row>
    <row r="1008" spans="1:4" x14ac:dyDescent="0.35">
      <c r="A1008" s="2" t="s">
        <v>3902</v>
      </c>
      <c r="B1008" s="2" t="s">
        <v>3903</v>
      </c>
      <c r="C1008" s="2" t="s">
        <v>1892</v>
      </c>
      <c r="D1008" s="2" t="s">
        <v>1893</v>
      </c>
    </row>
    <row r="1009" spans="1:4" x14ac:dyDescent="0.35">
      <c r="A1009" s="2" t="s">
        <v>3904</v>
      </c>
      <c r="B1009" s="2" t="s">
        <v>3905</v>
      </c>
      <c r="C1009" s="2" t="s">
        <v>1875</v>
      </c>
      <c r="D1009" s="2" t="s">
        <v>1876</v>
      </c>
    </row>
    <row r="1010" spans="1:4" x14ac:dyDescent="0.35">
      <c r="A1010" s="2" t="s">
        <v>3906</v>
      </c>
      <c r="B1010" s="2" t="s">
        <v>3907</v>
      </c>
      <c r="C1010" s="2" t="s">
        <v>1892</v>
      </c>
      <c r="D1010" s="2" t="s">
        <v>1893</v>
      </c>
    </row>
    <row r="1011" spans="1:4" x14ac:dyDescent="0.35">
      <c r="A1011" s="2" t="s">
        <v>3908</v>
      </c>
      <c r="B1011" s="2" t="s">
        <v>3909</v>
      </c>
      <c r="C1011" s="2" t="s">
        <v>1892</v>
      </c>
      <c r="D1011" s="2" t="s">
        <v>1893</v>
      </c>
    </row>
    <row r="1012" spans="1:4" x14ac:dyDescent="0.35">
      <c r="A1012" s="2" t="s">
        <v>3910</v>
      </c>
      <c r="B1012" s="2" t="s">
        <v>3911</v>
      </c>
      <c r="C1012" s="2" t="s">
        <v>1892</v>
      </c>
      <c r="D1012" s="2" t="s">
        <v>1893</v>
      </c>
    </row>
    <row r="1013" spans="1:4" x14ac:dyDescent="0.35">
      <c r="A1013" s="2" t="s">
        <v>3912</v>
      </c>
      <c r="B1013" s="2" t="s">
        <v>3913</v>
      </c>
      <c r="C1013" s="2" t="s">
        <v>1892</v>
      </c>
      <c r="D1013" s="2" t="s">
        <v>1893</v>
      </c>
    </row>
    <row r="1014" spans="1:4" x14ac:dyDescent="0.35">
      <c r="A1014" s="2" t="s">
        <v>3914</v>
      </c>
      <c r="B1014" s="2" t="s">
        <v>3915</v>
      </c>
      <c r="C1014" s="2" t="s">
        <v>1892</v>
      </c>
      <c r="D1014" s="2" t="s">
        <v>1893</v>
      </c>
    </row>
    <row r="1015" spans="1:4" x14ac:dyDescent="0.35">
      <c r="A1015" s="2" t="s">
        <v>3916</v>
      </c>
      <c r="B1015" s="2" t="s">
        <v>3917</v>
      </c>
      <c r="C1015" s="2" t="s">
        <v>1892</v>
      </c>
      <c r="D1015" s="2" t="s">
        <v>1893</v>
      </c>
    </row>
    <row r="1016" spans="1:4" x14ac:dyDescent="0.35">
      <c r="A1016" s="2" t="s">
        <v>3918</v>
      </c>
      <c r="B1016" s="2" t="s">
        <v>3919</v>
      </c>
      <c r="C1016" s="2" t="s">
        <v>1892</v>
      </c>
      <c r="D1016" s="2" t="s">
        <v>1893</v>
      </c>
    </row>
    <row r="1017" spans="1:4" x14ac:dyDescent="0.35">
      <c r="A1017" s="2" t="s">
        <v>3920</v>
      </c>
      <c r="B1017" s="2" t="s">
        <v>3921</v>
      </c>
      <c r="C1017" s="2" t="s">
        <v>1892</v>
      </c>
      <c r="D1017" s="2" t="s">
        <v>1893</v>
      </c>
    </row>
    <row r="1018" spans="1:4" x14ac:dyDescent="0.35">
      <c r="A1018" s="2" t="s">
        <v>3922</v>
      </c>
      <c r="B1018" s="2" t="s">
        <v>3923</v>
      </c>
      <c r="C1018" s="2" t="s">
        <v>1892</v>
      </c>
      <c r="D1018" s="2" t="s">
        <v>1893</v>
      </c>
    </row>
    <row r="1019" spans="1:4" x14ac:dyDescent="0.35">
      <c r="A1019" s="2" t="s">
        <v>3924</v>
      </c>
      <c r="B1019" s="2" t="s">
        <v>3925</v>
      </c>
      <c r="C1019" s="2" t="s">
        <v>1875</v>
      </c>
      <c r="D1019" s="2" t="s">
        <v>1876</v>
      </c>
    </row>
    <row r="1020" spans="1:4" x14ac:dyDescent="0.35">
      <c r="A1020" s="2" t="s">
        <v>3926</v>
      </c>
      <c r="B1020" s="2" t="s">
        <v>3927</v>
      </c>
      <c r="C1020" s="2" t="s">
        <v>1892</v>
      </c>
      <c r="D1020" s="2" t="s">
        <v>1893</v>
      </c>
    </row>
    <row r="1021" spans="1:4" x14ac:dyDescent="0.35">
      <c r="A1021" s="2" t="s">
        <v>3928</v>
      </c>
      <c r="B1021" s="2" t="s">
        <v>3929</v>
      </c>
      <c r="C1021" s="2" t="s">
        <v>1875</v>
      </c>
      <c r="D1021" s="2" t="s">
        <v>1876</v>
      </c>
    </row>
    <row r="1022" spans="1:4" x14ac:dyDescent="0.35">
      <c r="A1022" s="2" t="s">
        <v>3930</v>
      </c>
      <c r="B1022" s="2" t="s">
        <v>3931</v>
      </c>
      <c r="C1022" s="2" t="s">
        <v>1875</v>
      </c>
      <c r="D1022" s="2" t="s">
        <v>1876</v>
      </c>
    </row>
    <row r="1023" spans="1:4" x14ac:dyDescent="0.35">
      <c r="A1023" s="2" t="s">
        <v>3932</v>
      </c>
      <c r="B1023" s="2" t="s">
        <v>3933</v>
      </c>
      <c r="C1023" s="2" t="s">
        <v>1875</v>
      </c>
      <c r="D1023" s="2" t="s">
        <v>1876</v>
      </c>
    </row>
    <row r="1024" spans="1:4" x14ac:dyDescent="0.35">
      <c r="A1024" s="2" t="s">
        <v>3934</v>
      </c>
      <c r="B1024" s="2" t="s">
        <v>3935</v>
      </c>
      <c r="C1024" s="2" t="s">
        <v>1875</v>
      </c>
      <c r="D1024" s="2" t="s">
        <v>1876</v>
      </c>
    </row>
    <row r="1025" spans="1:4" x14ac:dyDescent="0.35">
      <c r="A1025" s="2" t="s">
        <v>3936</v>
      </c>
      <c r="B1025" s="2" t="s">
        <v>3937</v>
      </c>
      <c r="C1025" s="2" t="s">
        <v>1875</v>
      </c>
      <c r="D1025" s="2" t="s">
        <v>1876</v>
      </c>
    </row>
    <row r="1026" spans="1:4" x14ac:dyDescent="0.35">
      <c r="A1026" s="2" t="s">
        <v>3938</v>
      </c>
      <c r="B1026" s="2" t="s">
        <v>3939</v>
      </c>
      <c r="C1026" s="2" t="s">
        <v>1875</v>
      </c>
      <c r="D1026" s="2" t="s">
        <v>1876</v>
      </c>
    </row>
    <row r="1027" spans="1:4" x14ac:dyDescent="0.35">
      <c r="A1027" s="2" t="s">
        <v>3940</v>
      </c>
      <c r="B1027" s="2" t="s">
        <v>3941</v>
      </c>
      <c r="C1027" s="2" t="s">
        <v>1892</v>
      </c>
      <c r="D1027" s="2" t="s">
        <v>1893</v>
      </c>
    </row>
    <row r="1028" spans="1:4" x14ac:dyDescent="0.35">
      <c r="A1028" s="2" t="s">
        <v>3942</v>
      </c>
      <c r="B1028" s="2" t="s">
        <v>3943</v>
      </c>
      <c r="C1028" s="2" t="s">
        <v>1892</v>
      </c>
      <c r="D1028" s="2" t="s">
        <v>1893</v>
      </c>
    </row>
    <row r="1029" spans="1:4" x14ac:dyDescent="0.35">
      <c r="A1029" s="2" t="s">
        <v>3944</v>
      </c>
      <c r="B1029" s="2" t="s">
        <v>3945</v>
      </c>
      <c r="C1029" s="2" t="s">
        <v>1892</v>
      </c>
      <c r="D1029" s="2" t="s">
        <v>1893</v>
      </c>
    </row>
    <row r="1030" spans="1:4" x14ac:dyDescent="0.35">
      <c r="A1030" s="2" t="s">
        <v>3946</v>
      </c>
      <c r="B1030" s="2" t="s">
        <v>3947</v>
      </c>
      <c r="C1030" s="2" t="s">
        <v>1892</v>
      </c>
      <c r="D1030" s="2" t="s">
        <v>1893</v>
      </c>
    </row>
    <row r="1031" spans="1:4" x14ac:dyDescent="0.35">
      <c r="A1031" s="2" t="s">
        <v>3948</v>
      </c>
      <c r="B1031" s="2" t="s">
        <v>3949</v>
      </c>
      <c r="C1031" s="2" t="s">
        <v>1892</v>
      </c>
      <c r="D1031" s="2" t="s">
        <v>1893</v>
      </c>
    </row>
    <row r="1032" spans="1:4" x14ac:dyDescent="0.35">
      <c r="A1032" s="2" t="s">
        <v>3950</v>
      </c>
      <c r="B1032" s="2" t="s">
        <v>3951</v>
      </c>
      <c r="C1032" s="2" t="s">
        <v>1875</v>
      </c>
      <c r="D1032" s="2" t="s">
        <v>1876</v>
      </c>
    </row>
    <row r="1033" spans="1:4" x14ac:dyDescent="0.35">
      <c r="A1033" s="2" t="s">
        <v>3952</v>
      </c>
      <c r="B1033" s="2" t="s">
        <v>3953</v>
      </c>
      <c r="C1033" s="2" t="s">
        <v>1892</v>
      </c>
      <c r="D1033" s="2" t="s">
        <v>1893</v>
      </c>
    </row>
    <row r="1034" spans="1:4" x14ac:dyDescent="0.35">
      <c r="A1034" s="2" t="s">
        <v>3954</v>
      </c>
      <c r="B1034" s="2" t="s">
        <v>3955</v>
      </c>
      <c r="C1034" s="2" t="s">
        <v>1892</v>
      </c>
      <c r="D1034" s="2" t="s">
        <v>1893</v>
      </c>
    </row>
    <row r="1035" spans="1:4" x14ac:dyDescent="0.35">
      <c r="A1035" s="2" t="s">
        <v>3956</v>
      </c>
      <c r="B1035" s="2" t="s">
        <v>3957</v>
      </c>
      <c r="C1035" s="2" t="s">
        <v>1892</v>
      </c>
      <c r="D1035" s="2" t="s">
        <v>1893</v>
      </c>
    </row>
    <row r="1036" spans="1:4" x14ac:dyDescent="0.35">
      <c r="A1036" s="2" t="s">
        <v>3958</v>
      </c>
      <c r="B1036" s="2" t="s">
        <v>3959</v>
      </c>
      <c r="C1036" s="2" t="s">
        <v>1892</v>
      </c>
      <c r="D1036" s="2" t="s">
        <v>1893</v>
      </c>
    </row>
    <row r="1037" spans="1:4" x14ac:dyDescent="0.35">
      <c r="A1037" s="2" t="s">
        <v>3960</v>
      </c>
      <c r="B1037" s="2" t="s">
        <v>3961</v>
      </c>
      <c r="C1037" s="2" t="s">
        <v>1892</v>
      </c>
      <c r="D1037" s="2" t="s">
        <v>1893</v>
      </c>
    </row>
    <row r="1038" spans="1:4" x14ac:dyDescent="0.35">
      <c r="A1038" s="2" t="s">
        <v>3962</v>
      </c>
      <c r="B1038" s="2" t="s">
        <v>3963</v>
      </c>
      <c r="C1038" s="2" t="s">
        <v>1875</v>
      </c>
      <c r="D1038" s="2" t="s">
        <v>1876</v>
      </c>
    </row>
    <row r="1039" spans="1:4" x14ac:dyDescent="0.35">
      <c r="A1039" s="2" t="s">
        <v>3964</v>
      </c>
      <c r="B1039" s="2" t="s">
        <v>3965</v>
      </c>
      <c r="C1039" s="2" t="s">
        <v>1892</v>
      </c>
      <c r="D1039" s="2" t="s">
        <v>1893</v>
      </c>
    </row>
    <row r="1040" spans="1:4" x14ac:dyDescent="0.35">
      <c r="A1040" s="2" t="s">
        <v>3966</v>
      </c>
      <c r="B1040" s="2" t="s">
        <v>3967</v>
      </c>
      <c r="C1040" s="2" t="s">
        <v>1892</v>
      </c>
      <c r="D1040" s="2" t="s">
        <v>1893</v>
      </c>
    </row>
    <row r="1041" spans="1:4" x14ac:dyDescent="0.35">
      <c r="A1041" s="2" t="s">
        <v>3968</v>
      </c>
      <c r="B1041" s="2" t="s">
        <v>3969</v>
      </c>
      <c r="C1041" s="2" t="s">
        <v>1892</v>
      </c>
      <c r="D1041" s="2" t="s">
        <v>1893</v>
      </c>
    </row>
    <row r="1042" spans="1:4" x14ac:dyDescent="0.35">
      <c r="A1042" s="2" t="s">
        <v>3970</v>
      </c>
      <c r="B1042" s="2" t="s">
        <v>3971</v>
      </c>
      <c r="C1042" s="2" t="s">
        <v>1892</v>
      </c>
      <c r="D1042" s="2" t="s">
        <v>1893</v>
      </c>
    </row>
    <row r="1043" spans="1:4" x14ac:dyDescent="0.35">
      <c r="A1043" s="2" t="s">
        <v>3972</v>
      </c>
      <c r="B1043" s="2" t="s">
        <v>3973</v>
      </c>
      <c r="C1043" s="2" t="s">
        <v>1875</v>
      </c>
      <c r="D1043" s="2" t="s">
        <v>1876</v>
      </c>
    </row>
    <row r="1044" spans="1:4" x14ac:dyDescent="0.35">
      <c r="A1044" s="2" t="s">
        <v>3974</v>
      </c>
      <c r="B1044" s="2" t="s">
        <v>3975</v>
      </c>
      <c r="C1044" s="2" t="s">
        <v>1892</v>
      </c>
      <c r="D1044" s="2" t="s">
        <v>1893</v>
      </c>
    </row>
    <row r="1045" spans="1:4" x14ac:dyDescent="0.35">
      <c r="A1045" s="2" t="s">
        <v>3976</v>
      </c>
      <c r="B1045" s="2" t="s">
        <v>3977</v>
      </c>
      <c r="C1045" s="2" t="s">
        <v>1892</v>
      </c>
      <c r="D1045" s="2" t="s">
        <v>1893</v>
      </c>
    </row>
    <row r="1046" spans="1:4" x14ac:dyDescent="0.35">
      <c r="A1046" s="2" t="s">
        <v>3978</v>
      </c>
      <c r="B1046" s="2" t="s">
        <v>3979</v>
      </c>
      <c r="C1046" s="2" t="s">
        <v>1875</v>
      </c>
      <c r="D1046" s="2" t="s">
        <v>1876</v>
      </c>
    </row>
    <row r="1047" spans="1:4" x14ac:dyDescent="0.35">
      <c r="A1047" s="2" t="s">
        <v>3980</v>
      </c>
      <c r="B1047" s="2" t="s">
        <v>3981</v>
      </c>
      <c r="C1047" s="2" t="s">
        <v>1892</v>
      </c>
      <c r="D1047" s="2" t="s">
        <v>1893</v>
      </c>
    </row>
    <row r="1048" spans="1:4" x14ac:dyDescent="0.35">
      <c r="A1048" s="2" t="s">
        <v>3982</v>
      </c>
      <c r="B1048" s="2" t="s">
        <v>3983</v>
      </c>
      <c r="C1048" s="2" t="s">
        <v>1892</v>
      </c>
      <c r="D1048" s="2" t="s">
        <v>1893</v>
      </c>
    </row>
    <row r="1049" spans="1:4" x14ac:dyDescent="0.35">
      <c r="A1049" s="2" t="s">
        <v>3984</v>
      </c>
      <c r="B1049" s="2" t="s">
        <v>3985</v>
      </c>
      <c r="C1049" s="2" t="s">
        <v>1892</v>
      </c>
      <c r="D1049" s="2" t="s">
        <v>1893</v>
      </c>
    </row>
    <row r="1050" spans="1:4" x14ac:dyDescent="0.35">
      <c r="A1050" s="2" t="s">
        <v>3986</v>
      </c>
      <c r="B1050" s="2" t="s">
        <v>3987</v>
      </c>
      <c r="C1050" s="2" t="s">
        <v>1875</v>
      </c>
      <c r="D1050" s="2" t="s">
        <v>1876</v>
      </c>
    </row>
    <row r="1051" spans="1:4" x14ac:dyDescent="0.35">
      <c r="A1051" s="2" t="s">
        <v>3988</v>
      </c>
      <c r="B1051" s="2" t="s">
        <v>3989</v>
      </c>
      <c r="C1051" s="2" t="s">
        <v>1892</v>
      </c>
      <c r="D1051" s="2" t="s">
        <v>1893</v>
      </c>
    </row>
    <row r="1052" spans="1:4" x14ac:dyDescent="0.35">
      <c r="A1052" s="2" t="s">
        <v>3990</v>
      </c>
      <c r="B1052" s="2" t="s">
        <v>3991</v>
      </c>
      <c r="C1052" s="2" t="s">
        <v>1892</v>
      </c>
      <c r="D1052" s="2" t="s">
        <v>1893</v>
      </c>
    </row>
    <row r="1053" spans="1:4" x14ac:dyDescent="0.35">
      <c r="A1053" s="2" t="s">
        <v>3992</v>
      </c>
      <c r="B1053" s="2" t="s">
        <v>3993</v>
      </c>
      <c r="C1053" s="2" t="s">
        <v>1892</v>
      </c>
      <c r="D1053" s="2" t="s">
        <v>1893</v>
      </c>
    </row>
    <row r="1054" spans="1:4" x14ac:dyDescent="0.35">
      <c r="A1054" s="2" t="s">
        <v>3994</v>
      </c>
      <c r="B1054" s="2" t="s">
        <v>3995</v>
      </c>
      <c r="C1054" s="2" t="s">
        <v>1875</v>
      </c>
      <c r="D1054" s="2" t="s">
        <v>1876</v>
      </c>
    </row>
    <row r="1055" spans="1:4" x14ac:dyDescent="0.35">
      <c r="A1055" s="2" t="s">
        <v>3996</v>
      </c>
      <c r="B1055" s="2" t="s">
        <v>3997</v>
      </c>
      <c r="C1055" s="2" t="s">
        <v>1892</v>
      </c>
      <c r="D1055" s="2" t="s">
        <v>1893</v>
      </c>
    </row>
    <row r="1056" spans="1:4" x14ac:dyDescent="0.35">
      <c r="A1056" s="2" t="s">
        <v>3998</v>
      </c>
      <c r="B1056" s="2" t="s">
        <v>3999</v>
      </c>
      <c r="C1056" s="2" t="s">
        <v>1892</v>
      </c>
      <c r="D1056" s="2" t="s">
        <v>1893</v>
      </c>
    </row>
    <row r="1057" spans="1:4" x14ac:dyDescent="0.35">
      <c r="A1057" s="2" t="s">
        <v>4000</v>
      </c>
      <c r="B1057" s="2" t="s">
        <v>4001</v>
      </c>
      <c r="C1057" s="2" t="s">
        <v>1875</v>
      </c>
      <c r="D1057" s="2" t="s">
        <v>1876</v>
      </c>
    </row>
    <row r="1058" spans="1:4" x14ac:dyDescent="0.35">
      <c r="A1058" s="2" t="s">
        <v>4002</v>
      </c>
      <c r="B1058" s="2" t="s">
        <v>4003</v>
      </c>
      <c r="C1058" s="2" t="s">
        <v>1875</v>
      </c>
      <c r="D1058" s="2" t="s">
        <v>1876</v>
      </c>
    </row>
    <row r="1059" spans="1:4" x14ac:dyDescent="0.35">
      <c r="A1059" s="2" t="s">
        <v>4004</v>
      </c>
      <c r="B1059" s="2" t="s">
        <v>4005</v>
      </c>
      <c r="C1059" s="2" t="s">
        <v>1875</v>
      </c>
      <c r="D1059" s="2" t="s">
        <v>1876</v>
      </c>
    </row>
    <row r="1060" spans="1:4" x14ac:dyDescent="0.35">
      <c r="A1060" s="2" t="s">
        <v>4006</v>
      </c>
      <c r="B1060" s="2" t="s">
        <v>4007</v>
      </c>
      <c r="C1060" s="2" t="s">
        <v>1875</v>
      </c>
      <c r="D1060" s="2" t="s">
        <v>1876</v>
      </c>
    </row>
    <row r="1061" spans="1:4" x14ac:dyDescent="0.35">
      <c r="A1061" s="2" t="s">
        <v>4008</v>
      </c>
      <c r="B1061" s="2" t="s">
        <v>4009</v>
      </c>
      <c r="C1061" s="2" t="s">
        <v>1875</v>
      </c>
      <c r="D1061" s="2" t="s">
        <v>1876</v>
      </c>
    </row>
    <row r="1062" spans="1:4" x14ac:dyDescent="0.35">
      <c r="A1062" s="2" t="s">
        <v>4010</v>
      </c>
      <c r="B1062" s="2" t="s">
        <v>4011</v>
      </c>
      <c r="C1062" s="2" t="s">
        <v>1892</v>
      </c>
      <c r="D1062" s="2" t="s">
        <v>1893</v>
      </c>
    </row>
    <row r="1063" spans="1:4" x14ac:dyDescent="0.35">
      <c r="A1063" s="2" t="s">
        <v>4012</v>
      </c>
      <c r="B1063" s="2" t="s">
        <v>4013</v>
      </c>
      <c r="C1063" s="2" t="s">
        <v>1892</v>
      </c>
      <c r="D1063" s="2" t="s">
        <v>1893</v>
      </c>
    </row>
    <row r="1064" spans="1:4" x14ac:dyDescent="0.35">
      <c r="A1064" s="2" t="s">
        <v>4014</v>
      </c>
      <c r="B1064" s="2" t="s">
        <v>4015</v>
      </c>
      <c r="C1064" s="2" t="s">
        <v>1892</v>
      </c>
      <c r="D1064" s="2" t="s">
        <v>1893</v>
      </c>
    </row>
    <row r="1065" spans="1:4" x14ac:dyDescent="0.35">
      <c r="A1065" s="2" t="s">
        <v>4016</v>
      </c>
      <c r="B1065" s="2" t="s">
        <v>4017</v>
      </c>
      <c r="C1065" s="2" t="s">
        <v>1875</v>
      </c>
      <c r="D1065" s="2" t="s">
        <v>1876</v>
      </c>
    </row>
    <row r="1066" spans="1:4" x14ac:dyDescent="0.35">
      <c r="A1066" s="2" t="s">
        <v>4018</v>
      </c>
      <c r="B1066" s="2" t="s">
        <v>4019</v>
      </c>
      <c r="C1066" s="2" t="s">
        <v>1892</v>
      </c>
      <c r="D1066" s="2" t="s">
        <v>1893</v>
      </c>
    </row>
    <row r="1067" spans="1:4" x14ac:dyDescent="0.35">
      <c r="A1067" s="2" t="s">
        <v>4020</v>
      </c>
      <c r="B1067" s="2" t="s">
        <v>4021</v>
      </c>
      <c r="C1067" s="2" t="s">
        <v>1892</v>
      </c>
      <c r="D1067" s="2" t="s">
        <v>1893</v>
      </c>
    </row>
    <row r="1068" spans="1:4" x14ac:dyDescent="0.35">
      <c r="A1068" s="2" t="s">
        <v>4022</v>
      </c>
      <c r="B1068" s="2" t="s">
        <v>4023</v>
      </c>
      <c r="C1068" s="2" t="s">
        <v>1892</v>
      </c>
      <c r="D1068" s="2" t="s">
        <v>1893</v>
      </c>
    </row>
    <row r="1069" spans="1:4" x14ac:dyDescent="0.35">
      <c r="A1069" s="2" t="s">
        <v>4024</v>
      </c>
      <c r="B1069" s="2" t="s">
        <v>4025</v>
      </c>
      <c r="C1069" s="2" t="s">
        <v>1892</v>
      </c>
      <c r="D1069" s="2" t="s">
        <v>1893</v>
      </c>
    </row>
    <row r="1070" spans="1:4" x14ac:dyDescent="0.35">
      <c r="A1070" s="2" t="s">
        <v>4026</v>
      </c>
      <c r="B1070" s="2" t="s">
        <v>4027</v>
      </c>
      <c r="C1070" s="2" t="s">
        <v>1892</v>
      </c>
      <c r="D1070" s="2" t="s">
        <v>1893</v>
      </c>
    </row>
    <row r="1071" spans="1:4" x14ac:dyDescent="0.35">
      <c r="A1071" s="2" t="s">
        <v>4028</v>
      </c>
      <c r="B1071" s="2" t="s">
        <v>4029</v>
      </c>
      <c r="C1071" s="2" t="s">
        <v>1892</v>
      </c>
      <c r="D1071" s="2" t="s">
        <v>1893</v>
      </c>
    </row>
    <row r="1072" spans="1:4" x14ac:dyDescent="0.35">
      <c r="A1072" s="2" t="s">
        <v>4030</v>
      </c>
      <c r="B1072" s="2" t="s">
        <v>4031</v>
      </c>
      <c r="C1072" s="2" t="s">
        <v>1892</v>
      </c>
      <c r="D1072" s="2" t="s">
        <v>1893</v>
      </c>
    </row>
    <row r="1073" spans="1:4" x14ac:dyDescent="0.35">
      <c r="A1073" s="2" t="s">
        <v>4032</v>
      </c>
      <c r="B1073" s="2" t="s">
        <v>4033</v>
      </c>
      <c r="C1073" s="2" t="s">
        <v>1875</v>
      </c>
      <c r="D1073" s="2" t="s">
        <v>1876</v>
      </c>
    </row>
    <row r="1074" spans="1:4" x14ac:dyDescent="0.35">
      <c r="A1074" s="2" t="s">
        <v>4034</v>
      </c>
      <c r="B1074" s="2" t="s">
        <v>4035</v>
      </c>
      <c r="C1074" s="2" t="s">
        <v>1892</v>
      </c>
      <c r="D1074" s="2" t="s">
        <v>1893</v>
      </c>
    </row>
    <row r="1075" spans="1:4" x14ac:dyDescent="0.35">
      <c r="A1075" s="2" t="s">
        <v>4036</v>
      </c>
      <c r="B1075" s="2" t="s">
        <v>4037</v>
      </c>
      <c r="C1075" s="2" t="s">
        <v>1875</v>
      </c>
      <c r="D1075" s="2" t="s">
        <v>1876</v>
      </c>
    </row>
    <row r="1076" spans="1:4" x14ac:dyDescent="0.35">
      <c r="A1076" s="2" t="s">
        <v>4038</v>
      </c>
      <c r="B1076" s="2" t="s">
        <v>4039</v>
      </c>
      <c r="C1076" s="2" t="s">
        <v>1892</v>
      </c>
      <c r="D1076" s="2" t="s">
        <v>1893</v>
      </c>
    </row>
    <row r="1077" spans="1:4" x14ac:dyDescent="0.35">
      <c r="A1077" s="2" t="s">
        <v>4040</v>
      </c>
      <c r="B1077" s="2" t="s">
        <v>4041</v>
      </c>
      <c r="C1077" s="2" t="s">
        <v>1892</v>
      </c>
      <c r="D1077" s="2" t="s">
        <v>1893</v>
      </c>
    </row>
    <row r="1078" spans="1:4" x14ac:dyDescent="0.35">
      <c r="A1078" s="2" t="s">
        <v>4042</v>
      </c>
      <c r="B1078" s="2" t="s">
        <v>4043</v>
      </c>
      <c r="C1078" s="2" t="s">
        <v>1892</v>
      </c>
      <c r="D1078" s="2" t="s">
        <v>1893</v>
      </c>
    </row>
    <row r="1079" spans="1:4" x14ac:dyDescent="0.35">
      <c r="A1079" s="2" t="s">
        <v>4044</v>
      </c>
      <c r="B1079" s="2" t="s">
        <v>4045</v>
      </c>
      <c r="C1079" s="2" t="s">
        <v>1875</v>
      </c>
      <c r="D1079" s="2" t="s">
        <v>1876</v>
      </c>
    </row>
    <row r="1080" spans="1:4" x14ac:dyDescent="0.35">
      <c r="A1080" s="2" t="s">
        <v>4046</v>
      </c>
      <c r="B1080" s="2" t="s">
        <v>4047</v>
      </c>
      <c r="C1080" s="2" t="s">
        <v>1892</v>
      </c>
      <c r="D1080" s="2" t="s">
        <v>1893</v>
      </c>
    </row>
    <row r="1081" spans="1:4" x14ac:dyDescent="0.35">
      <c r="A1081" s="2" t="s">
        <v>4048</v>
      </c>
      <c r="B1081" s="2" t="s">
        <v>4049</v>
      </c>
      <c r="C1081" s="2" t="s">
        <v>1892</v>
      </c>
      <c r="D1081" s="2" t="s">
        <v>1893</v>
      </c>
    </row>
    <row r="1082" spans="1:4" x14ac:dyDescent="0.35">
      <c r="A1082" s="2" t="s">
        <v>4050</v>
      </c>
      <c r="B1082" s="2" t="s">
        <v>4051</v>
      </c>
      <c r="C1082" s="2" t="s">
        <v>1892</v>
      </c>
      <c r="D1082" s="2" t="s">
        <v>1893</v>
      </c>
    </row>
    <row r="1083" spans="1:4" x14ac:dyDescent="0.35">
      <c r="A1083" s="2" t="s">
        <v>4052</v>
      </c>
      <c r="B1083" s="2" t="s">
        <v>4053</v>
      </c>
      <c r="C1083" s="2" t="s">
        <v>1875</v>
      </c>
      <c r="D1083" s="2" t="s">
        <v>1876</v>
      </c>
    </row>
    <row r="1084" spans="1:4" x14ac:dyDescent="0.35">
      <c r="A1084" s="2" t="s">
        <v>4054</v>
      </c>
      <c r="B1084" s="2" t="s">
        <v>4055</v>
      </c>
      <c r="C1084" s="2" t="s">
        <v>1892</v>
      </c>
      <c r="D1084" s="2" t="s">
        <v>1893</v>
      </c>
    </row>
    <row r="1085" spans="1:4" x14ac:dyDescent="0.35">
      <c r="A1085" s="2" t="s">
        <v>4056</v>
      </c>
      <c r="B1085" s="2" t="s">
        <v>4057</v>
      </c>
      <c r="C1085" s="2" t="s">
        <v>1892</v>
      </c>
      <c r="D1085" s="2" t="s">
        <v>1893</v>
      </c>
    </row>
    <row r="1086" spans="1:4" x14ac:dyDescent="0.35">
      <c r="A1086" s="2" t="s">
        <v>4058</v>
      </c>
      <c r="B1086" s="2" t="s">
        <v>4059</v>
      </c>
      <c r="C1086" s="2" t="s">
        <v>1892</v>
      </c>
      <c r="D1086" s="2" t="s">
        <v>1893</v>
      </c>
    </row>
    <row r="1087" spans="1:4" x14ac:dyDescent="0.35">
      <c r="A1087" s="2" t="s">
        <v>4060</v>
      </c>
      <c r="B1087" s="2" t="s">
        <v>4061</v>
      </c>
      <c r="C1087" s="2" t="s">
        <v>1892</v>
      </c>
      <c r="D1087" s="2" t="s">
        <v>1893</v>
      </c>
    </row>
    <row r="1088" spans="1:4" x14ac:dyDescent="0.35">
      <c r="A1088" s="2" t="s">
        <v>4062</v>
      </c>
      <c r="B1088" s="2" t="s">
        <v>4063</v>
      </c>
      <c r="C1088" s="2" t="s">
        <v>1892</v>
      </c>
      <c r="D1088" s="2" t="s">
        <v>1893</v>
      </c>
    </row>
    <row r="1089" spans="1:4" x14ac:dyDescent="0.35">
      <c r="A1089" s="2" t="s">
        <v>4064</v>
      </c>
      <c r="B1089" s="2" t="s">
        <v>4065</v>
      </c>
      <c r="C1089" s="2" t="s">
        <v>1892</v>
      </c>
      <c r="D1089" s="2" t="s">
        <v>1893</v>
      </c>
    </row>
    <row r="1090" spans="1:4" x14ac:dyDescent="0.35">
      <c r="A1090" s="2" t="s">
        <v>4066</v>
      </c>
      <c r="B1090" s="2" t="s">
        <v>4067</v>
      </c>
      <c r="C1090" s="2" t="s">
        <v>1892</v>
      </c>
      <c r="D1090" s="2" t="s">
        <v>1893</v>
      </c>
    </row>
    <row r="1091" spans="1:4" x14ac:dyDescent="0.35">
      <c r="A1091" s="2" t="s">
        <v>4068</v>
      </c>
      <c r="B1091" s="2" t="s">
        <v>4069</v>
      </c>
      <c r="C1091" s="2" t="s">
        <v>1892</v>
      </c>
      <c r="D1091" s="2" t="s">
        <v>1893</v>
      </c>
    </row>
    <row r="1092" spans="1:4" x14ac:dyDescent="0.35">
      <c r="A1092" s="2" t="s">
        <v>4070</v>
      </c>
      <c r="B1092" s="2" t="s">
        <v>4071</v>
      </c>
      <c r="C1092" s="2" t="s">
        <v>1892</v>
      </c>
      <c r="D1092" s="2" t="s">
        <v>1893</v>
      </c>
    </row>
    <row r="1093" spans="1:4" x14ac:dyDescent="0.35">
      <c r="A1093" s="2" t="s">
        <v>4072</v>
      </c>
      <c r="B1093" s="2" t="s">
        <v>4073</v>
      </c>
      <c r="C1093" s="2" t="s">
        <v>1892</v>
      </c>
      <c r="D1093" s="2" t="s">
        <v>1893</v>
      </c>
    </row>
    <row r="1094" spans="1:4" x14ac:dyDescent="0.35">
      <c r="A1094" s="2" t="s">
        <v>4074</v>
      </c>
      <c r="B1094" s="2" t="s">
        <v>4075</v>
      </c>
      <c r="C1094" s="2" t="s">
        <v>1875</v>
      </c>
      <c r="D1094" s="2" t="s">
        <v>1876</v>
      </c>
    </row>
    <row r="1095" spans="1:4" x14ac:dyDescent="0.35">
      <c r="A1095" s="2" t="s">
        <v>4076</v>
      </c>
      <c r="B1095" s="2" t="s">
        <v>4077</v>
      </c>
      <c r="C1095" s="2" t="s">
        <v>1875</v>
      </c>
      <c r="D1095" s="2" t="s">
        <v>1876</v>
      </c>
    </row>
    <row r="1096" spans="1:4" x14ac:dyDescent="0.35">
      <c r="A1096" s="2" t="s">
        <v>4078</v>
      </c>
      <c r="B1096" s="2" t="s">
        <v>4079</v>
      </c>
      <c r="C1096" s="2" t="s">
        <v>1875</v>
      </c>
      <c r="D1096" s="2" t="s">
        <v>1876</v>
      </c>
    </row>
    <row r="1097" spans="1:4" x14ac:dyDescent="0.35">
      <c r="A1097" s="2" t="s">
        <v>4080</v>
      </c>
      <c r="B1097" s="2" t="s">
        <v>4081</v>
      </c>
      <c r="C1097" s="2" t="s">
        <v>1892</v>
      </c>
      <c r="D1097" s="2" t="s">
        <v>1893</v>
      </c>
    </row>
    <row r="1098" spans="1:4" x14ac:dyDescent="0.35">
      <c r="A1098" s="2" t="s">
        <v>4082</v>
      </c>
      <c r="B1098" s="2" t="s">
        <v>4083</v>
      </c>
      <c r="C1098" s="2" t="s">
        <v>1892</v>
      </c>
      <c r="D1098" s="2" t="s">
        <v>1893</v>
      </c>
    </row>
    <row r="1099" spans="1:4" x14ac:dyDescent="0.35">
      <c r="A1099" s="2" t="s">
        <v>4084</v>
      </c>
      <c r="B1099" s="2" t="s">
        <v>4085</v>
      </c>
      <c r="C1099" s="2" t="s">
        <v>1892</v>
      </c>
      <c r="D1099" s="2" t="s">
        <v>1893</v>
      </c>
    </row>
    <row r="1100" spans="1:4" x14ac:dyDescent="0.35">
      <c r="A1100" s="2" t="s">
        <v>4086</v>
      </c>
      <c r="B1100" s="2" t="s">
        <v>4087</v>
      </c>
      <c r="C1100" s="2" t="s">
        <v>1875</v>
      </c>
      <c r="D1100" s="2" t="s">
        <v>1876</v>
      </c>
    </row>
    <row r="1101" spans="1:4" x14ac:dyDescent="0.35">
      <c r="A1101" s="2" t="s">
        <v>4088</v>
      </c>
      <c r="B1101" s="2" t="s">
        <v>4089</v>
      </c>
      <c r="C1101" s="2" t="s">
        <v>1892</v>
      </c>
      <c r="D1101" s="2" t="s">
        <v>1893</v>
      </c>
    </row>
    <row r="1102" spans="1:4" x14ac:dyDescent="0.35">
      <c r="A1102" s="2" t="s">
        <v>4090</v>
      </c>
      <c r="B1102" s="2" t="s">
        <v>4091</v>
      </c>
      <c r="C1102" s="2" t="s">
        <v>1875</v>
      </c>
      <c r="D1102" s="2" t="s">
        <v>1876</v>
      </c>
    </row>
    <row r="1103" spans="1:4" x14ac:dyDescent="0.35">
      <c r="A1103" s="2" t="s">
        <v>4092</v>
      </c>
      <c r="B1103" s="2" t="s">
        <v>4093</v>
      </c>
      <c r="C1103" s="2" t="s">
        <v>1892</v>
      </c>
      <c r="D1103" s="2" t="s">
        <v>1893</v>
      </c>
    </row>
    <row r="1104" spans="1:4" x14ac:dyDescent="0.35">
      <c r="A1104" s="2" t="s">
        <v>4094</v>
      </c>
      <c r="B1104" s="2" t="s">
        <v>4095</v>
      </c>
      <c r="C1104" s="2" t="s">
        <v>1875</v>
      </c>
      <c r="D1104" s="2" t="s">
        <v>1876</v>
      </c>
    </row>
    <row r="1105" spans="1:4" x14ac:dyDescent="0.35">
      <c r="A1105" s="2" t="s">
        <v>4096</v>
      </c>
      <c r="B1105" s="2" t="s">
        <v>4097</v>
      </c>
      <c r="C1105" s="2" t="s">
        <v>1875</v>
      </c>
      <c r="D1105" s="2" t="s">
        <v>1876</v>
      </c>
    </row>
    <row r="1106" spans="1:4" x14ac:dyDescent="0.35">
      <c r="A1106" s="2" t="s">
        <v>4098</v>
      </c>
      <c r="B1106" s="2" t="s">
        <v>4099</v>
      </c>
      <c r="C1106" s="2" t="s">
        <v>1892</v>
      </c>
      <c r="D1106" s="2" t="s">
        <v>1893</v>
      </c>
    </row>
    <row r="1107" spans="1:4" x14ac:dyDescent="0.35">
      <c r="A1107" s="2" t="s">
        <v>4100</v>
      </c>
      <c r="B1107" s="2" t="s">
        <v>4101</v>
      </c>
      <c r="C1107" s="2" t="s">
        <v>1875</v>
      </c>
      <c r="D1107" s="2" t="s">
        <v>1876</v>
      </c>
    </row>
    <row r="1108" spans="1:4" x14ac:dyDescent="0.35">
      <c r="A1108" s="2" t="s">
        <v>4102</v>
      </c>
      <c r="B1108" s="2" t="s">
        <v>4103</v>
      </c>
      <c r="C1108" s="2" t="s">
        <v>1892</v>
      </c>
      <c r="D1108" s="2" t="s">
        <v>1893</v>
      </c>
    </row>
    <row r="1109" spans="1:4" x14ac:dyDescent="0.35">
      <c r="A1109" s="2" t="s">
        <v>4104</v>
      </c>
      <c r="B1109" s="2" t="s">
        <v>4105</v>
      </c>
      <c r="C1109" s="2" t="s">
        <v>1875</v>
      </c>
      <c r="D1109" s="2" t="s">
        <v>1876</v>
      </c>
    </row>
    <row r="1110" spans="1:4" x14ac:dyDescent="0.35">
      <c r="A1110" s="2" t="s">
        <v>4106</v>
      </c>
      <c r="B1110" s="2" t="s">
        <v>4107</v>
      </c>
      <c r="C1110" s="2" t="s">
        <v>1875</v>
      </c>
      <c r="D1110" s="2" t="s">
        <v>1876</v>
      </c>
    </row>
    <row r="1111" spans="1:4" x14ac:dyDescent="0.35">
      <c r="A1111" s="2" t="s">
        <v>4108</v>
      </c>
      <c r="B1111" s="2" t="s">
        <v>4109</v>
      </c>
      <c r="C1111" s="2" t="s">
        <v>1892</v>
      </c>
      <c r="D1111" s="2" t="s">
        <v>1893</v>
      </c>
    </row>
    <row r="1112" spans="1:4" x14ac:dyDescent="0.35">
      <c r="A1112" s="2" t="s">
        <v>4110</v>
      </c>
      <c r="B1112" s="2" t="s">
        <v>4111</v>
      </c>
      <c r="C1112" s="2" t="s">
        <v>1892</v>
      </c>
      <c r="D1112" s="2" t="s">
        <v>1893</v>
      </c>
    </row>
    <row r="1113" spans="1:4" x14ac:dyDescent="0.35">
      <c r="A1113" s="2" t="s">
        <v>4112</v>
      </c>
      <c r="B1113" s="2" t="s">
        <v>4113</v>
      </c>
      <c r="C1113" s="2" t="s">
        <v>1892</v>
      </c>
      <c r="D1113" s="2" t="s">
        <v>1893</v>
      </c>
    </row>
    <row r="1114" spans="1:4" x14ac:dyDescent="0.35">
      <c r="A1114" s="2" t="s">
        <v>4114</v>
      </c>
      <c r="B1114" s="2" t="s">
        <v>4115</v>
      </c>
      <c r="C1114" s="2" t="s">
        <v>1892</v>
      </c>
      <c r="D1114" s="2" t="s">
        <v>1893</v>
      </c>
    </row>
    <row r="1115" spans="1:4" x14ac:dyDescent="0.35">
      <c r="A1115" s="2" t="s">
        <v>4116</v>
      </c>
      <c r="B1115" s="2" t="s">
        <v>4117</v>
      </c>
      <c r="C1115" s="2" t="s">
        <v>1892</v>
      </c>
      <c r="D1115" s="2" t="s">
        <v>1893</v>
      </c>
    </row>
    <row r="1116" spans="1:4" x14ac:dyDescent="0.35">
      <c r="A1116" s="2" t="s">
        <v>4118</v>
      </c>
      <c r="B1116" s="2" t="s">
        <v>4119</v>
      </c>
      <c r="C1116" s="2" t="s">
        <v>1892</v>
      </c>
      <c r="D1116" s="2" t="s">
        <v>1893</v>
      </c>
    </row>
    <row r="1117" spans="1:4" x14ac:dyDescent="0.35">
      <c r="A1117" s="2" t="s">
        <v>4120</v>
      </c>
      <c r="B1117" s="2" t="s">
        <v>4121</v>
      </c>
      <c r="C1117" s="2" t="s">
        <v>1892</v>
      </c>
      <c r="D1117" s="2" t="s">
        <v>1893</v>
      </c>
    </row>
    <row r="1118" spans="1:4" x14ac:dyDescent="0.35">
      <c r="A1118" s="2" t="s">
        <v>4122</v>
      </c>
      <c r="B1118" s="2" t="s">
        <v>4123</v>
      </c>
      <c r="C1118" s="2" t="s">
        <v>1892</v>
      </c>
      <c r="D1118" s="2" t="s">
        <v>1893</v>
      </c>
    </row>
    <row r="1119" spans="1:4" x14ac:dyDescent="0.35">
      <c r="A1119" s="2" t="s">
        <v>4124</v>
      </c>
      <c r="B1119" s="2" t="s">
        <v>4125</v>
      </c>
      <c r="C1119" s="2" t="s">
        <v>1875</v>
      </c>
      <c r="D1119" s="2" t="s">
        <v>1876</v>
      </c>
    </row>
    <row r="1120" spans="1:4" x14ac:dyDescent="0.35">
      <c r="A1120" s="2" t="s">
        <v>4126</v>
      </c>
      <c r="B1120" s="2" t="s">
        <v>4127</v>
      </c>
      <c r="C1120" s="2" t="s">
        <v>1892</v>
      </c>
      <c r="D1120" s="2" t="s">
        <v>1893</v>
      </c>
    </row>
    <row r="1121" spans="1:4" x14ac:dyDescent="0.35">
      <c r="A1121" s="2" t="s">
        <v>4128</v>
      </c>
      <c r="B1121" s="2" t="s">
        <v>4129</v>
      </c>
      <c r="C1121" s="2" t="s">
        <v>1892</v>
      </c>
      <c r="D1121" s="2" t="s">
        <v>1893</v>
      </c>
    </row>
    <row r="1122" spans="1:4" x14ac:dyDescent="0.35">
      <c r="A1122" s="2" t="s">
        <v>4130</v>
      </c>
      <c r="B1122" s="2" t="s">
        <v>4131</v>
      </c>
      <c r="C1122" s="2" t="s">
        <v>1875</v>
      </c>
      <c r="D1122" s="2" t="s">
        <v>1876</v>
      </c>
    </row>
    <row r="1123" spans="1:4" x14ac:dyDescent="0.35">
      <c r="A1123" s="2" t="s">
        <v>4132</v>
      </c>
      <c r="B1123" s="2" t="s">
        <v>4133</v>
      </c>
      <c r="C1123" s="2" t="s">
        <v>1892</v>
      </c>
      <c r="D1123" s="2" t="s">
        <v>1893</v>
      </c>
    </row>
    <row r="1124" spans="1:4" x14ac:dyDescent="0.35">
      <c r="A1124" s="2" t="s">
        <v>4134</v>
      </c>
      <c r="B1124" s="2" t="s">
        <v>4135</v>
      </c>
      <c r="C1124" s="2" t="s">
        <v>1892</v>
      </c>
      <c r="D1124" s="2" t="s">
        <v>1893</v>
      </c>
    </row>
    <row r="1125" spans="1:4" x14ac:dyDescent="0.35">
      <c r="A1125" s="2" t="s">
        <v>4136</v>
      </c>
      <c r="B1125" s="2" t="s">
        <v>4137</v>
      </c>
      <c r="C1125" s="2" t="s">
        <v>1892</v>
      </c>
      <c r="D1125" s="2" t="s">
        <v>1893</v>
      </c>
    </row>
    <row r="1126" spans="1:4" x14ac:dyDescent="0.35">
      <c r="A1126" s="2" t="s">
        <v>4138</v>
      </c>
      <c r="B1126" s="2" t="s">
        <v>4139</v>
      </c>
      <c r="C1126" s="2" t="s">
        <v>1892</v>
      </c>
      <c r="D1126" s="2" t="s">
        <v>1893</v>
      </c>
    </row>
    <row r="1127" spans="1:4" x14ac:dyDescent="0.35">
      <c r="A1127" s="2" t="s">
        <v>4140</v>
      </c>
      <c r="B1127" s="2" t="s">
        <v>4141</v>
      </c>
      <c r="C1127" s="2" t="s">
        <v>1892</v>
      </c>
      <c r="D1127" s="2" t="s">
        <v>1893</v>
      </c>
    </row>
    <row r="1128" spans="1:4" x14ac:dyDescent="0.35">
      <c r="A1128" s="2" t="s">
        <v>4142</v>
      </c>
      <c r="B1128" s="2" t="s">
        <v>4143</v>
      </c>
      <c r="C1128" s="2" t="s">
        <v>1892</v>
      </c>
      <c r="D1128" s="2" t="s">
        <v>1893</v>
      </c>
    </row>
    <row r="1129" spans="1:4" x14ac:dyDescent="0.35">
      <c r="A1129" s="2" t="s">
        <v>4144</v>
      </c>
      <c r="B1129" s="2" t="s">
        <v>4145</v>
      </c>
      <c r="C1129" s="2" t="s">
        <v>1875</v>
      </c>
      <c r="D1129" s="2" t="s">
        <v>1876</v>
      </c>
    </row>
    <row r="1130" spans="1:4" x14ac:dyDescent="0.35">
      <c r="A1130" s="2" t="s">
        <v>4146</v>
      </c>
      <c r="B1130" s="2" t="s">
        <v>4147</v>
      </c>
      <c r="C1130" s="2" t="s">
        <v>1892</v>
      </c>
      <c r="D1130" s="2" t="s">
        <v>1893</v>
      </c>
    </row>
    <row r="1131" spans="1:4" x14ac:dyDescent="0.35">
      <c r="A1131" s="2" t="s">
        <v>4148</v>
      </c>
      <c r="B1131" s="2" t="s">
        <v>4149</v>
      </c>
      <c r="C1131" s="2" t="s">
        <v>1892</v>
      </c>
      <c r="D1131" s="2" t="s">
        <v>1893</v>
      </c>
    </row>
    <row r="1132" spans="1:4" x14ac:dyDescent="0.35">
      <c r="A1132" s="2" t="s">
        <v>4150</v>
      </c>
      <c r="B1132" s="2" t="s">
        <v>4151</v>
      </c>
      <c r="C1132" s="2" t="s">
        <v>1892</v>
      </c>
      <c r="D1132" s="2" t="s">
        <v>1893</v>
      </c>
    </row>
    <row r="1133" spans="1:4" x14ac:dyDescent="0.35">
      <c r="A1133" s="2" t="s">
        <v>4152</v>
      </c>
      <c r="B1133" s="2" t="s">
        <v>4153</v>
      </c>
      <c r="C1133" s="2" t="s">
        <v>1892</v>
      </c>
      <c r="D1133" s="2" t="s">
        <v>1893</v>
      </c>
    </row>
    <row r="1134" spans="1:4" x14ac:dyDescent="0.35">
      <c r="A1134" s="2" t="s">
        <v>4154</v>
      </c>
      <c r="B1134" s="2" t="s">
        <v>4155</v>
      </c>
      <c r="C1134" s="2" t="s">
        <v>1892</v>
      </c>
      <c r="D1134" s="2" t="s">
        <v>1893</v>
      </c>
    </row>
    <row r="1135" spans="1:4" x14ac:dyDescent="0.35">
      <c r="A1135" s="2" t="s">
        <v>4156</v>
      </c>
      <c r="B1135" s="2" t="s">
        <v>4157</v>
      </c>
      <c r="C1135" s="2" t="s">
        <v>1875</v>
      </c>
      <c r="D1135" s="2" t="s">
        <v>1876</v>
      </c>
    </row>
    <row r="1136" spans="1:4" x14ac:dyDescent="0.35">
      <c r="A1136" s="2" t="s">
        <v>4158</v>
      </c>
      <c r="B1136" s="2" t="s">
        <v>4159</v>
      </c>
      <c r="C1136" s="2" t="s">
        <v>1892</v>
      </c>
      <c r="D1136" s="2" t="s">
        <v>1893</v>
      </c>
    </row>
    <row r="1137" spans="1:4" x14ac:dyDescent="0.35">
      <c r="A1137" s="2" t="s">
        <v>4160</v>
      </c>
      <c r="B1137" s="2" t="s">
        <v>4161</v>
      </c>
      <c r="C1137" s="2" t="s">
        <v>1892</v>
      </c>
      <c r="D1137" s="2" t="s">
        <v>1893</v>
      </c>
    </row>
    <row r="1138" spans="1:4" x14ac:dyDescent="0.35">
      <c r="A1138" s="2" t="s">
        <v>4162</v>
      </c>
      <c r="B1138" s="2" t="s">
        <v>4163</v>
      </c>
      <c r="C1138" s="2" t="s">
        <v>1892</v>
      </c>
      <c r="D1138" s="2" t="s">
        <v>1893</v>
      </c>
    </row>
    <row r="1139" spans="1:4" x14ac:dyDescent="0.35">
      <c r="A1139" s="2" t="s">
        <v>4164</v>
      </c>
      <c r="B1139" s="2" t="s">
        <v>4165</v>
      </c>
      <c r="C1139" s="2" t="s">
        <v>1892</v>
      </c>
      <c r="D1139" s="2" t="s">
        <v>1893</v>
      </c>
    </row>
    <row r="1140" spans="1:4" x14ac:dyDescent="0.35">
      <c r="A1140" s="2" t="s">
        <v>4166</v>
      </c>
      <c r="B1140" s="2" t="s">
        <v>4167</v>
      </c>
      <c r="C1140" s="2" t="s">
        <v>1892</v>
      </c>
      <c r="D1140" s="2" t="s">
        <v>1893</v>
      </c>
    </row>
    <row r="1141" spans="1:4" x14ac:dyDescent="0.35">
      <c r="A1141" s="2" t="s">
        <v>4168</v>
      </c>
      <c r="B1141" s="2" t="s">
        <v>4169</v>
      </c>
      <c r="C1141" s="2" t="s">
        <v>1875</v>
      </c>
      <c r="D1141" s="2" t="s">
        <v>1876</v>
      </c>
    </row>
    <row r="1142" spans="1:4" x14ac:dyDescent="0.35">
      <c r="A1142" s="2" t="s">
        <v>4170</v>
      </c>
      <c r="B1142" s="2" t="s">
        <v>4171</v>
      </c>
      <c r="C1142" s="2" t="s">
        <v>1892</v>
      </c>
      <c r="D1142" s="2" t="s">
        <v>1893</v>
      </c>
    </row>
    <row r="1143" spans="1:4" x14ac:dyDescent="0.35">
      <c r="A1143" s="2" t="s">
        <v>4172</v>
      </c>
      <c r="B1143" s="2" t="s">
        <v>4173</v>
      </c>
      <c r="C1143" s="2" t="s">
        <v>1875</v>
      </c>
      <c r="D1143" s="2" t="s">
        <v>1876</v>
      </c>
    </row>
    <row r="1144" spans="1:4" x14ac:dyDescent="0.35">
      <c r="A1144" s="2" t="s">
        <v>4174</v>
      </c>
      <c r="B1144" s="2" t="s">
        <v>4175</v>
      </c>
      <c r="C1144" s="2" t="s">
        <v>1892</v>
      </c>
      <c r="D1144" s="2" t="s">
        <v>1893</v>
      </c>
    </row>
    <row r="1145" spans="1:4" x14ac:dyDescent="0.35">
      <c r="A1145" s="2" t="s">
        <v>4176</v>
      </c>
      <c r="B1145" s="2" t="s">
        <v>4177</v>
      </c>
      <c r="C1145" s="2" t="s">
        <v>1875</v>
      </c>
      <c r="D1145" s="2" t="s">
        <v>1876</v>
      </c>
    </row>
    <row r="1146" spans="1:4" x14ac:dyDescent="0.35">
      <c r="A1146" s="2" t="s">
        <v>4178</v>
      </c>
      <c r="B1146" s="2" t="s">
        <v>4179</v>
      </c>
      <c r="C1146" s="2" t="s">
        <v>1892</v>
      </c>
      <c r="D1146" s="2" t="s">
        <v>1893</v>
      </c>
    </row>
    <row r="1147" spans="1:4" x14ac:dyDescent="0.35">
      <c r="A1147" s="2" t="s">
        <v>4180</v>
      </c>
      <c r="B1147" s="2" t="s">
        <v>4181</v>
      </c>
      <c r="C1147" s="2" t="s">
        <v>1875</v>
      </c>
      <c r="D1147" s="2" t="s">
        <v>1876</v>
      </c>
    </row>
    <row r="1148" spans="1:4" x14ac:dyDescent="0.35">
      <c r="A1148" s="2" t="s">
        <v>4182</v>
      </c>
      <c r="B1148" s="2" t="s">
        <v>4183</v>
      </c>
      <c r="C1148" s="2" t="s">
        <v>1892</v>
      </c>
      <c r="D1148" s="2" t="s">
        <v>1893</v>
      </c>
    </row>
    <row r="1149" spans="1:4" x14ac:dyDescent="0.35">
      <c r="A1149" s="2" t="s">
        <v>4184</v>
      </c>
      <c r="B1149" s="2" t="s">
        <v>4185</v>
      </c>
      <c r="C1149" s="2" t="s">
        <v>1892</v>
      </c>
      <c r="D1149" s="2" t="s">
        <v>1893</v>
      </c>
    </row>
    <row r="1150" spans="1:4" x14ac:dyDescent="0.35">
      <c r="A1150" s="2" t="s">
        <v>4186</v>
      </c>
      <c r="B1150" s="2" t="s">
        <v>4187</v>
      </c>
      <c r="C1150" s="2" t="s">
        <v>1892</v>
      </c>
      <c r="D1150" s="2" t="s">
        <v>1893</v>
      </c>
    </row>
    <row r="1151" spans="1:4" x14ac:dyDescent="0.35">
      <c r="A1151" s="2" t="s">
        <v>4188</v>
      </c>
      <c r="B1151" s="2" t="s">
        <v>4189</v>
      </c>
      <c r="C1151" s="2" t="s">
        <v>1875</v>
      </c>
      <c r="D1151" s="2" t="s">
        <v>1876</v>
      </c>
    </row>
    <row r="1152" spans="1:4" x14ac:dyDescent="0.35">
      <c r="A1152" s="2" t="s">
        <v>4190</v>
      </c>
      <c r="B1152" s="2" t="s">
        <v>4191</v>
      </c>
      <c r="C1152" s="2" t="s">
        <v>1892</v>
      </c>
      <c r="D1152" s="2" t="s">
        <v>1893</v>
      </c>
    </row>
    <row r="1153" spans="1:4" x14ac:dyDescent="0.35">
      <c r="A1153" s="2" t="s">
        <v>4192</v>
      </c>
      <c r="B1153" s="2" t="s">
        <v>4193</v>
      </c>
      <c r="C1153" s="2" t="s">
        <v>1892</v>
      </c>
      <c r="D1153" s="2" t="s">
        <v>1893</v>
      </c>
    </row>
    <row r="1154" spans="1:4" x14ac:dyDescent="0.35">
      <c r="A1154" s="2" t="s">
        <v>4194</v>
      </c>
      <c r="B1154" s="2" t="s">
        <v>4195</v>
      </c>
      <c r="C1154" s="2" t="s">
        <v>1875</v>
      </c>
      <c r="D1154" s="2" t="s">
        <v>1876</v>
      </c>
    </row>
    <row r="1155" spans="1:4" x14ac:dyDescent="0.35">
      <c r="A1155" s="2" t="s">
        <v>4196</v>
      </c>
      <c r="B1155" s="2" t="s">
        <v>4197</v>
      </c>
      <c r="C1155" s="2" t="s">
        <v>1892</v>
      </c>
      <c r="D1155" s="2" t="s">
        <v>1893</v>
      </c>
    </row>
    <row r="1156" spans="1:4" x14ac:dyDescent="0.35">
      <c r="A1156" s="2" t="s">
        <v>4198</v>
      </c>
      <c r="B1156" s="2" t="s">
        <v>4199</v>
      </c>
      <c r="C1156" s="2" t="s">
        <v>1892</v>
      </c>
      <c r="D1156" s="2" t="s">
        <v>1893</v>
      </c>
    </row>
    <row r="1157" spans="1:4" x14ac:dyDescent="0.35">
      <c r="A1157" s="2" t="s">
        <v>4200</v>
      </c>
      <c r="B1157" s="2" t="s">
        <v>4201</v>
      </c>
      <c r="C1157" s="2" t="s">
        <v>1892</v>
      </c>
      <c r="D1157" s="2" t="s">
        <v>1893</v>
      </c>
    </row>
    <row r="1158" spans="1:4" x14ac:dyDescent="0.35">
      <c r="A1158" s="2" t="s">
        <v>4202</v>
      </c>
      <c r="B1158" s="2" t="s">
        <v>4203</v>
      </c>
      <c r="C1158" s="2" t="s">
        <v>1892</v>
      </c>
      <c r="D1158" s="2" t="s">
        <v>1893</v>
      </c>
    </row>
    <row r="1159" spans="1:4" x14ac:dyDescent="0.35">
      <c r="A1159" s="2" t="s">
        <v>4204</v>
      </c>
      <c r="B1159" s="2" t="s">
        <v>4205</v>
      </c>
      <c r="C1159" s="2" t="s">
        <v>1892</v>
      </c>
      <c r="D1159" s="2" t="s">
        <v>1893</v>
      </c>
    </row>
    <row r="1160" spans="1:4" x14ac:dyDescent="0.35">
      <c r="A1160" s="2" t="s">
        <v>4206</v>
      </c>
      <c r="B1160" s="2" t="s">
        <v>4207</v>
      </c>
      <c r="C1160" s="2" t="s">
        <v>1892</v>
      </c>
      <c r="D1160" s="2" t="s">
        <v>1893</v>
      </c>
    </row>
    <row r="1161" spans="1:4" x14ac:dyDescent="0.35">
      <c r="A1161" s="2" t="s">
        <v>4208</v>
      </c>
      <c r="B1161" s="2" t="s">
        <v>4209</v>
      </c>
      <c r="C1161" s="2" t="s">
        <v>1875</v>
      </c>
      <c r="D1161" s="2" t="s">
        <v>1876</v>
      </c>
    </row>
    <row r="1162" spans="1:4" x14ac:dyDescent="0.35">
      <c r="A1162" s="2" t="s">
        <v>4210</v>
      </c>
      <c r="B1162" s="2" t="s">
        <v>4211</v>
      </c>
      <c r="C1162" s="2" t="s">
        <v>1892</v>
      </c>
      <c r="D1162" s="2" t="s">
        <v>1893</v>
      </c>
    </row>
    <row r="1163" spans="1:4" x14ac:dyDescent="0.35">
      <c r="A1163" s="2" t="s">
        <v>4212</v>
      </c>
      <c r="B1163" s="2" t="s">
        <v>4213</v>
      </c>
      <c r="C1163" s="2" t="s">
        <v>1892</v>
      </c>
      <c r="D1163" s="2" t="s">
        <v>1893</v>
      </c>
    </row>
    <row r="1164" spans="1:4" x14ac:dyDescent="0.35">
      <c r="A1164" s="2" t="s">
        <v>4214</v>
      </c>
      <c r="B1164" s="2" t="s">
        <v>4215</v>
      </c>
      <c r="C1164" s="2" t="s">
        <v>1875</v>
      </c>
      <c r="D1164" s="2" t="s">
        <v>1876</v>
      </c>
    </row>
    <row r="1165" spans="1:4" x14ac:dyDescent="0.35">
      <c r="A1165" s="2" t="s">
        <v>4216</v>
      </c>
      <c r="B1165" s="2" t="s">
        <v>4217</v>
      </c>
      <c r="C1165" s="2" t="s">
        <v>1892</v>
      </c>
      <c r="D1165" s="2" t="s">
        <v>1893</v>
      </c>
    </row>
    <row r="1166" spans="1:4" x14ac:dyDescent="0.35">
      <c r="A1166" s="2" t="s">
        <v>4218</v>
      </c>
      <c r="B1166" s="2" t="s">
        <v>4219</v>
      </c>
      <c r="C1166" s="2" t="s">
        <v>1875</v>
      </c>
      <c r="D1166" s="2" t="s">
        <v>1876</v>
      </c>
    </row>
    <row r="1167" spans="1:4" x14ac:dyDescent="0.35">
      <c r="A1167" s="2" t="s">
        <v>4220</v>
      </c>
      <c r="B1167" s="2" t="s">
        <v>4221</v>
      </c>
      <c r="C1167" s="2" t="s">
        <v>1892</v>
      </c>
      <c r="D1167" s="2" t="s">
        <v>1893</v>
      </c>
    </row>
    <row r="1168" spans="1:4" x14ac:dyDescent="0.35">
      <c r="A1168" s="2" t="s">
        <v>4222</v>
      </c>
      <c r="B1168" s="2" t="s">
        <v>4223</v>
      </c>
      <c r="C1168" s="2" t="s">
        <v>1892</v>
      </c>
      <c r="D1168" s="2" t="s">
        <v>1893</v>
      </c>
    </row>
    <row r="1169" spans="1:4" x14ac:dyDescent="0.35">
      <c r="A1169" s="2" t="s">
        <v>4224</v>
      </c>
      <c r="B1169" s="2" t="s">
        <v>4225</v>
      </c>
      <c r="C1169" s="2" t="s">
        <v>1892</v>
      </c>
      <c r="D1169" s="2" t="s">
        <v>1893</v>
      </c>
    </row>
    <row r="1170" spans="1:4" x14ac:dyDescent="0.35">
      <c r="A1170" s="2" t="s">
        <v>4226</v>
      </c>
      <c r="B1170" s="2" t="s">
        <v>4227</v>
      </c>
      <c r="C1170" s="2" t="s">
        <v>1892</v>
      </c>
      <c r="D1170" s="2" t="s">
        <v>1893</v>
      </c>
    </row>
    <row r="1171" spans="1:4" x14ac:dyDescent="0.35">
      <c r="A1171" s="2" t="s">
        <v>4228</v>
      </c>
      <c r="B1171" s="2" t="s">
        <v>4229</v>
      </c>
      <c r="C1171" s="2" t="s">
        <v>1875</v>
      </c>
      <c r="D1171" s="2" t="s">
        <v>1876</v>
      </c>
    </row>
    <row r="1172" spans="1:4" x14ac:dyDescent="0.35">
      <c r="A1172" s="2" t="s">
        <v>4230</v>
      </c>
      <c r="B1172" s="2" t="s">
        <v>4231</v>
      </c>
      <c r="C1172" s="2" t="s">
        <v>1892</v>
      </c>
      <c r="D1172" s="2" t="s">
        <v>1893</v>
      </c>
    </row>
    <row r="1173" spans="1:4" x14ac:dyDescent="0.35">
      <c r="A1173" s="2" t="s">
        <v>4232</v>
      </c>
      <c r="B1173" s="2" t="s">
        <v>4233</v>
      </c>
      <c r="C1173" s="2" t="s">
        <v>1892</v>
      </c>
      <c r="D1173" s="2" t="s">
        <v>1893</v>
      </c>
    </row>
    <row r="1174" spans="1:4" x14ac:dyDescent="0.35">
      <c r="A1174" s="2" t="s">
        <v>4234</v>
      </c>
      <c r="B1174" s="2" t="s">
        <v>4235</v>
      </c>
      <c r="C1174" s="2" t="s">
        <v>1892</v>
      </c>
      <c r="D1174" s="2" t="s">
        <v>1893</v>
      </c>
    </row>
    <row r="1175" spans="1:4" x14ac:dyDescent="0.35">
      <c r="A1175" s="2" t="s">
        <v>4236</v>
      </c>
      <c r="B1175" s="2" t="s">
        <v>4237</v>
      </c>
      <c r="C1175" s="2" t="s">
        <v>1892</v>
      </c>
      <c r="D1175" s="2" t="s">
        <v>1893</v>
      </c>
    </row>
    <row r="1176" spans="1:4" x14ac:dyDescent="0.35">
      <c r="A1176" s="2" t="s">
        <v>4238</v>
      </c>
      <c r="B1176" s="2" t="s">
        <v>4239</v>
      </c>
      <c r="C1176" s="2" t="s">
        <v>1892</v>
      </c>
      <c r="D1176" s="2" t="s">
        <v>1893</v>
      </c>
    </row>
    <row r="1177" spans="1:4" x14ac:dyDescent="0.35">
      <c r="A1177" s="2" t="s">
        <v>4240</v>
      </c>
      <c r="B1177" s="2" t="s">
        <v>4241</v>
      </c>
      <c r="C1177" s="2" t="s">
        <v>1892</v>
      </c>
      <c r="D1177" s="2" t="s">
        <v>1893</v>
      </c>
    </row>
    <row r="1178" spans="1:4" x14ac:dyDescent="0.35">
      <c r="A1178" s="2" t="s">
        <v>4242</v>
      </c>
      <c r="B1178" s="2" t="s">
        <v>4243</v>
      </c>
      <c r="C1178" s="2" t="s">
        <v>1892</v>
      </c>
      <c r="D1178" s="2" t="s">
        <v>1893</v>
      </c>
    </row>
    <row r="1179" spans="1:4" x14ac:dyDescent="0.35">
      <c r="A1179" s="2" t="s">
        <v>4244</v>
      </c>
      <c r="B1179" s="2" t="s">
        <v>4245</v>
      </c>
      <c r="C1179" s="2" t="s">
        <v>1892</v>
      </c>
      <c r="D1179" s="2" t="s">
        <v>1893</v>
      </c>
    </row>
    <row r="1180" spans="1:4" x14ac:dyDescent="0.35">
      <c r="A1180" s="2" t="s">
        <v>4246</v>
      </c>
      <c r="B1180" s="2" t="s">
        <v>4247</v>
      </c>
      <c r="C1180" s="2" t="s">
        <v>1892</v>
      </c>
      <c r="D1180" s="2" t="s">
        <v>1893</v>
      </c>
    </row>
    <row r="1181" spans="1:4" x14ac:dyDescent="0.35">
      <c r="A1181" s="2" t="s">
        <v>4248</v>
      </c>
      <c r="B1181" s="2" t="s">
        <v>4249</v>
      </c>
      <c r="C1181" s="2" t="s">
        <v>1892</v>
      </c>
      <c r="D1181" s="2" t="s">
        <v>1893</v>
      </c>
    </row>
    <row r="1182" spans="1:4" x14ac:dyDescent="0.35">
      <c r="A1182" s="2" t="s">
        <v>4250</v>
      </c>
      <c r="B1182" s="2" t="s">
        <v>4251</v>
      </c>
      <c r="C1182" s="2" t="s">
        <v>1892</v>
      </c>
      <c r="D1182" s="2" t="s">
        <v>1893</v>
      </c>
    </row>
    <row r="1183" spans="1:4" x14ac:dyDescent="0.35">
      <c r="A1183" s="2" t="s">
        <v>4252</v>
      </c>
      <c r="B1183" s="2" t="s">
        <v>4253</v>
      </c>
      <c r="C1183" s="2" t="s">
        <v>1892</v>
      </c>
      <c r="D1183" s="2" t="s">
        <v>1893</v>
      </c>
    </row>
    <row r="1184" spans="1:4" x14ac:dyDescent="0.35">
      <c r="A1184" s="2" t="s">
        <v>4254</v>
      </c>
      <c r="B1184" s="2" t="s">
        <v>4255</v>
      </c>
      <c r="C1184" s="2" t="s">
        <v>1875</v>
      </c>
      <c r="D1184" s="2" t="s">
        <v>1876</v>
      </c>
    </row>
    <row r="1185" spans="1:4" x14ac:dyDescent="0.35">
      <c r="A1185" s="2" t="s">
        <v>4256</v>
      </c>
      <c r="B1185" s="2" t="s">
        <v>4257</v>
      </c>
      <c r="C1185" s="2" t="s">
        <v>1892</v>
      </c>
      <c r="D1185" s="2" t="s">
        <v>1893</v>
      </c>
    </row>
    <row r="1186" spans="1:4" x14ac:dyDescent="0.35">
      <c r="A1186" s="2" t="s">
        <v>4258</v>
      </c>
      <c r="B1186" s="2" t="s">
        <v>4259</v>
      </c>
      <c r="C1186" s="2" t="s">
        <v>1875</v>
      </c>
      <c r="D1186" s="2" t="s">
        <v>1876</v>
      </c>
    </row>
    <row r="1187" spans="1:4" x14ac:dyDescent="0.35">
      <c r="A1187" s="2" t="s">
        <v>4260</v>
      </c>
      <c r="B1187" s="2" t="s">
        <v>4261</v>
      </c>
      <c r="C1187" s="2" t="s">
        <v>1892</v>
      </c>
      <c r="D1187" s="2" t="s">
        <v>1893</v>
      </c>
    </row>
    <row r="1188" spans="1:4" x14ac:dyDescent="0.35">
      <c r="A1188" s="2" t="s">
        <v>4262</v>
      </c>
      <c r="B1188" s="2" t="s">
        <v>4263</v>
      </c>
      <c r="C1188" s="2" t="s">
        <v>1892</v>
      </c>
      <c r="D1188" s="2" t="s">
        <v>1893</v>
      </c>
    </row>
    <row r="1189" spans="1:4" x14ac:dyDescent="0.35">
      <c r="A1189" s="2" t="s">
        <v>4264</v>
      </c>
      <c r="B1189" s="2" t="s">
        <v>4265</v>
      </c>
      <c r="C1189" s="2" t="s">
        <v>1875</v>
      </c>
      <c r="D1189" s="2" t="s">
        <v>1876</v>
      </c>
    </row>
    <row r="1190" spans="1:4" x14ac:dyDescent="0.35">
      <c r="A1190" s="2" t="s">
        <v>4266</v>
      </c>
      <c r="B1190" s="2" t="s">
        <v>4267</v>
      </c>
      <c r="C1190" s="2" t="s">
        <v>1892</v>
      </c>
      <c r="D1190" s="2" t="s">
        <v>1893</v>
      </c>
    </row>
    <row r="1191" spans="1:4" x14ac:dyDescent="0.35">
      <c r="A1191" s="2" t="s">
        <v>4268</v>
      </c>
      <c r="B1191" s="2" t="s">
        <v>4269</v>
      </c>
      <c r="C1191" s="2" t="s">
        <v>1875</v>
      </c>
      <c r="D1191" s="2" t="s">
        <v>1876</v>
      </c>
    </row>
    <row r="1192" spans="1:4" x14ac:dyDescent="0.35">
      <c r="A1192" s="2" t="s">
        <v>4270</v>
      </c>
      <c r="B1192" s="2" t="s">
        <v>4271</v>
      </c>
      <c r="C1192" s="2" t="s">
        <v>1875</v>
      </c>
      <c r="D1192" s="2" t="s">
        <v>1876</v>
      </c>
    </row>
    <row r="1193" spans="1:4" x14ac:dyDescent="0.35">
      <c r="A1193" s="2" t="s">
        <v>4272</v>
      </c>
      <c r="B1193" s="2" t="s">
        <v>4273</v>
      </c>
      <c r="C1193" s="2" t="s">
        <v>1892</v>
      </c>
      <c r="D1193" s="2" t="s">
        <v>1893</v>
      </c>
    </row>
    <row r="1194" spans="1:4" x14ac:dyDescent="0.35">
      <c r="A1194" s="2" t="s">
        <v>4274</v>
      </c>
      <c r="B1194" s="2" t="s">
        <v>4275</v>
      </c>
      <c r="C1194" s="2" t="s">
        <v>1892</v>
      </c>
      <c r="D1194" s="2" t="s">
        <v>1893</v>
      </c>
    </row>
    <row r="1195" spans="1:4" x14ac:dyDescent="0.35">
      <c r="A1195" s="2" t="s">
        <v>4276</v>
      </c>
      <c r="B1195" s="2" t="s">
        <v>4277</v>
      </c>
      <c r="C1195" s="2" t="s">
        <v>1892</v>
      </c>
      <c r="D1195" s="2" t="s">
        <v>1893</v>
      </c>
    </row>
    <row r="1196" spans="1:4" x14ac:dyDescent="0.35">
      <c r="A1196" s="2" t="s">
        <v>4278</v>
      </c>
      <c r="B1196" s="2" t="s">
        <v>4279</v>
      </c>
      <c r="C1196" s="2" t="s">
        <v>1875</v>
      </c>
      <c r="D1196" s="2" t="s">
        <v>1876</v>
      </c>
    </row>
    <row r="1197" spans="1:4" x14ac:dyDescent="0.35">
      <c r="A1197" s="2" t="s">
        <v>4280</v>
      </c>
      <c r="B1197" s="2" t="s">
        <v>4281</v>
      </c>
      <c r="C1197" s="2" t="s">
        <v>1892</v>
      </c>
      <c r="D1197" s="2" t="s">
        <v>1893</v>
      </c>
    </row>
    <row r="1198" spans="1:4" x14ac:dyDescent="0.35">
      <c r="A1198" s="2" t="s">
        <v>4282</v>
      </c>
      <c r="B1198" s="2" t="s">
        <v>4283</v>
      </c>
      <c r="C1198" s="2" t="s">
        <v>1875</v>
      </c>
      <c r="D1198" s="2" t="s">
        <v>1876</v>
      </c>
    </row>
    <row r="1199" spans="1:4" x14ac:dyDescent="0.35">
      <c r="A1199" s="2" t="s">
        <v>4284</v>
      </c>
      <c r="B1199" s="2" t="s">
        <v>4285</v>
      </c>
      <c r="C1199" s="2" t="s">
        <v>1892</v>
      </c>
      <c r="D1199" s="2" t="s">
        <v>1893</v>
      </c>
    </row>
    <row r="1200" spans="1:4" x14ac:dyDescent="0.35">
      <c r="A1200" s="2" t="s">
        <v>4286</v>
      </c>
      <c r="B1200" s="2" t="s">
        <v>4287</v>
      </c>
      <c r="C1200" s="2" t="s">
        <v>1875</v>
      </c>
      <c r="D1200" s="2" t="s">
        <v>1876</v>
      </c>
    </row>
    <row r="1201" spans="1:4" x14ac:dyDescent="0.35">
      <c r="A1201" s="2" t="s">
        <v>4288</v>
      </c>
      <c r="B1201" s="2" t="s">
        <v>4289</v>
      </c>
      <c r="C1201" s="2" t="s">
        <v>1875</v>
      </c>
      <c r="D1201" s="2" t="s">
        <v>1876</v>
      </c>
    </row>
    <row r="1202" spans="1:4" x14ac:dyDescent="0.35">
      <c r="A1202" s="2" t="s">
        <v>4290</v>
      </c>
      <c r="B1202" s="2" t="s">
        <v>4291</v>
      </c>
      <c r="C1202" s="2" t="s">
        <v>1892</v>
      </c>
      <c r="D1202" s="2" t="s">
        <v>1893</v>
      </c>
    </row>
    <row r="1203" spans="1:4" x14ac:dyDescent="0.35">
      <c r="A1203" s="2" t="s">
        <v>4292</v>
      </c>
      <c r="B1203" s="2" t="s">
        <v>4293</v>
      </c>
      <c r="C1203" s="2" t="s">
        <v>1875</v>
      </c>
      <c r="D1203" s="2" t="s">
        <v>1876</v>
      </c>
    </row>
    <row r="1204" spans="1:4" x14ac:dyDescent="0.35">
      <c r="A1204" s="2" t="s">
        <v>4294</v>
      </c>
      <c r="B1204" s="2" t="s">
        <v>4295</v>
      </c>
      <c r="C1204" s="2" t="s">
        <v>1875</v>
      </c>
      <c r="D1204" s="2" t="s">
        <v>1876</v>
      </c>
    </row>
    <row r="1205" spans="1:4" x14ac:dyDescent="0.35">
      <c r="A1205" s="2" t="s">
        <v>4296</v>
      </c>
      <c r="B1205" s="2" t="s">
        <v>4297</v>
      </c>
      <c r="C1205" s="2" t="s">
        <v>1892</v>
      </c>
      <c r="D1205" s="2" t="s">
        <v>1893</v>
      </c>
    </row>
    <row r="1206" spans="1:4" x14ac:dyDescent="0.35">
      <c r="A1206" s="2" t="s">
        <v>4298</v>
      </c>
      <c r="B1206" s="2" t="s">
        <v>4299</v>
      </c>
      <c r="C1206" s="2" t="s">
        <v>1875</v>
      </c>
      <c r="D1206" s="2" t="s">
        <v>1876</v>
      </c>
    </row>
    <row r="1207" spans="1:4" x14ac:dyDescent="0.35">
      <c r="A1207" s="2" t="s">
        <v>4300</v>
      </c>
      <c r="B1207" s="2" t="s">
        <v>4301</v>
      </c>
      <c r="C1207" s="2" t="s">
        <v>1892</v>
      </c>
      <c r="D1207" s="2" t="s">
        <v>1893</v>
      </c>
    </row>
    <row r="1208" spans="1:4" x14ac:dyDescent="0.35">
      <c r="A1208" s="2" t="s">
        <v>4302</v>
      </c>
      <c r="B1208" s="2" t="s">
        <v>4303</v>
      </c>
      <c r="C1208" s="2" t="s">
        <v>1892</v>
      </c>
      <c r="D1208" s="2" t="s">
        <v>1893</v>
      </c>
    </row>
    <row r="1209" spans="1:4" x14ac:dyDescent="0.35">
      <c r="A1209" s="2" t="s">
        <v>4304</v>
      </c>
      <c r="B1209" s="2" t="s">
        <v>4305</v>
      </c>
      <c r="C1209" s="2" t="s">
        <v>1892</v>
      </c>
      <c r="D1209" s="2" t="s">
        <v>1893</v>
      </c>
    </row>
    <row r="1210" spans="1:4" x14ac:dyDescent="0.35">
      <c r="A1210" s="2" t="s">
        <v>4306</v>
      </c>
      <c r="B1210" s="2" t="s">
        <v>4307</v>
      </c>
      <c r="C1210" s="2" t="s">
        <v>1892</v>
      </c>
      <c r="D1210" s="2" t="s">
        <v>1893</v>
      </c>
    </row>
    <row r="1211" spans="1:4" x14ac:dyDescent="0.35">
      <c r="A1211" s="2" t="s">
        <v>4308</v>
      </c>
      <c r="B1211" s="2" t="s">
        <v>4309</v>
      </c>
      <c r="C1211" s="2" t="s">
        <v>1875</v>
      </c>
      <c r="D1211" s="2" t="s">
        <v>1876</v>
      </c>
    </row>
    <row r="1212" spans="1:4" x14ac:dyDescent="0.35">
      <c r="A1212" s="2" t="s">
        <v>4310</v>
      </c>
      <c r="B1212" s="2" t="s">
        <v>4311</v>
      </c>
      <c r="C1212" s="2" t="s">
        <v>1892</v>
      </c>
      <c r="D1212" s="2" t="s">
        <v>1893</v>
      </c>
    </row>
    <row r="1213" spans="1:4" x14ac:dyDescent="0.35">
      <c r="A1213" s="2" t="s">
        <v>4312</v>
      </c>
      <c r="B1213" s="2" t="s">
        <v>4313</v>
      </c>
      <c r="C1213" s="2" t="s">
        <v>1892</v>
      </c>
      <c r="D1213" s="2" t="s">
        <v>1893</v>
      </c>
    </row>
    <row r="1214" spans="1:4" x14ac:dyDescent="0.35">
      <c r="A1214" s="2" t="s">
        <v>4314</v>
      </c>
      <c r="B1214" s="2" t="s">
        <v>4315</v>
      </c>
      <c r="C1214" s="2" t="s">
        <v>1875</v>
      </c>
      <c r="D1214" s="2" t="s">
        <v>1876</v>
      </c>
    </row>
    <row r="1215" spans="1:4" x14ac:dyDescent="0.35">
      <c r="A1215" s="2" t="s">
        <v>4316</v>
      </c>
      <c r="B1215" s="2" t="s">
        <v>4317</v>
      </c>
      <c r="C1215" s="2" t="s">
        <v>1892</v>
      </c>
      <c r="D1215" s="2" t="s">
        <v>1893</v>
      </c>
    </row>
    <row r="1216" spans="1:4" x14ac:dyDescent="0.35">
      <c r="A1216" s="2" t="s">
        <v>4318</v>
      </c>
      <c r="B1216" s="2" t="s">
        <v>4319</v>
      </c>
      <c r="C1216" s="2" t="s">
        <v>1892</v>
      </c>
      <c r="D1216" s="2" t="s">
        <v>1893</v>
      </c>
    </row>
    <row r="1217" spans="1:4" x14ac:dyDescent="0.35">
      <c r="A1217" s="2" t="s">
        <v>4320</v>
      </c>
      <c r="B1217" s="2" t="s">
        <v>4321</v>
      </c>
      <c r="C1217" s="2" t="s">
        <v>1892</v>
      </c>
      <c r="D1217" s="2" t="s">
        <v>1893</v>
      </c>
    </row>
    <row r="1218" spans="1:4" x14ac:dyDescent="0.35">
      <c r="A1218" s="2" t="s">
        <v>4322</v>
      </c>
      <c r="B1218" s="2" t="s">
        <v>4323</v>
      </c>
      <c r="C1218" s="2" t="s">
        <v>1875</v>
      </c>
      <c r="D1218" s="2" t="s">
        <v>1876</v>
      </c>
    </row>
    <row r="1219" spans="1:4" x14ac:dyDescent="0.35">
      <c r="A1219" s="2" t="s">
        <v>4324</v>
      </c>
      <c r="B1219" s="2" t="s">
        <v>4325</v>
      </c>
      <c r="C1219" s="2" t="s">
        <v>1875</v>
      </c>
      <c r="D1219" s="2" t="s">
        <v>1876</v>
      </c>
    </row>
    <row r="1220" spans="1:4" x14ac:dyDescent="0.35">
      <c r="A1220" s="2" t="s">
        <v>4326</v>
      </c>
      <c r="B1220" s="2" t="s">
        <v>4327</v>
      </c>
      <c r="C1220" s="2" t="s">
        <v>1892</v>
      </c>
      <c r="D1220" s="2" t="s">
        <v>1893</v>
      </c>
    </row>
    <row r="1221" spans="1:4" x14ac:dyDescent="0.35">
      <c r="A1221" s="2" t="s">
        <v>4328</v>
      </c>
      <c r="B1221" s="2" t="s">
        <v>4329</v>
      </c>
      <c r="C1221" s="2" t="s">
        <v>1875</v>
      </c>
      <c r="D1221" s="2" t="s">
        <v>1876</v>
      </c>
    </row>
    <row r="1222" spans="1:4" x14ac:dyDescent="0.35">
      <c r="A1222" s="2" t="s">
        <v>4330</v>
      </c>
      <c r="B1222" s="2" t="s">
        <v>4331</v>
      </c>
      <c r="C1222" s="2" t="s">
        <v>1875</v>
      </c>
      <c r="D1222" s="2" t="s">
        <v>1876</v>
      </c>
    </row>
    <row r="1223" spans="1:4" x14ac:dyDescent="0.35">
      <c r="A1223" s="2" t="s">
        <v>4332</v>
      </c>
      <c r="B1223" s="2" t="s">
        <v>4333</v>
      </c>
      <c r="C1223" s="2" t="s">
        <v>1892</v>
      </c>
      <c r="D1223" s="2" t="s">
        <v>1893</v>
      </c>
    </row>
    <row r="1224" spans="1:4" x14ac:dyDescent="0.35">
      <c r="A1224" s="2" t="s">
        <v>4334</v>
      </c>
      <c r="B1224" s="2" t="s">
        <v>4335</v>
      </c>
      <c r="C1224" s="2" t="s">
        <v>1875</v>
      </c>
      <c r="D1224" s="2" t="s">
        <v>1876</v>
      </c>
    </row>
    <row r="1225" spans="1:4" x14ac:dyDescent="0.35">
      <c r="A1225" s="2" t="s">
        <v>4336</v>
      </c>
      <c r="B1225" s="2" t="s">
        <v>4337</v>
      </c>
      <c r="C1225" s="2" t="s">
        <v>1875</v>
      </c>
      <c r="D1225" s="2" t="s">
        <v>1876</v>
      </c>
    </row>
    <row r="1226" spans="1:4" x14ac:dyDescent="0.35">
      <c r="A1226" s="2" t="s">
        <v>4338</v>
      </c>
      <c r="B1226" s="2" t="s">
        <v>4339</v>
      </c>
      <c r="C1226" s="2" t="s">
        <v>1892</v>
      </c>
      <c r="D1226" s="2" t="s">
        <v>1893</v>
      </c>
    </row>
    <row r="1227" spans="1:4" x14ac:dyDescent="0.35">
      <c r="A1227" s="2" t="s">
        <v>4340</v>
      </c>
      <c r="B1227" s="2" t="s">
        <v>4341</v>
      </c>
      <c r="C1227" s="2" t="s">
        <v>1892</v>
      </c>
      <c r="D1227" s="2" t="s">
        <v>1893</v>
      </c>
    </row>
    <row r="1228" spans="1:4" x14ac:dyDescent="0.35">
      <c r="A1228" s="2" t="s">
        <v>4342</v>
      </c>
      <c r="B1228" s="2" t="s">
        <v>4343</v>
      </c>
      <c r="C1228" s="2" t="s">
        <v>1892</v>
      </c>
      <c r="D1228" s="2" t="s">
        <v>1893</v>
      </c>
    </row>
    <row r="1229" spans="1:4" x14ac:dyDescent="0.35">
      <c r="A1229" s="2" t="s">
        <v>4344</v>
      </c>
      <c r="B1229" s="2" t="s">
        <v>4345</v>
      </c>
      <c r="C1229" s="2" t="s">
        <v>1892</v>
      </c>
      <c r="D1229" s="2" t="s">
        <v>1893</v>
      </c>
    </row>
    <row r="1230" spans="1:4" x14ac:dyDescent="0.35">
      <c r="A1230" s="2" t="s">
        <v>4346</v>
      </c>
      <c r="B1230" s="2" t="s">
        <v>4347</v>
      </c>
      <c r="C1230" s="2" t="s">
        <v>1892</v>
      </c>
      <c r="D1230" s="2" t="s">
        <v>1893</v>
      </c>
    </row>
    <row r="1231" spans="1:4" x14ac:dyDescent="0.35">
      <c r="A1231" s="2" t="s">
        <v>4348</v>
      </c>
      <c r="B1231" s="2" t="s">
        <v>4349</v>
      </c>
      <c r="C1231" s="2" t="s">
        <v>1892</v>
      </c>
      <c r="D1231" s="2" t="s">
        <v>1893</v>
      </c>
    </row>
    <row r="1232" spans="1:4" x14ac:dyDescent="0.35">
      <c r="A1232" s="2" t="s">
        <v>4350</v>
      </c>
      <c r="B1232" s="2" t="s">
        <v>4351</v>
      </c>
      <c r="C1232" s="2" t="s">
        <v>1875</v>
      </c>
      <c r="D1232" s="2" t="s">
        <v>1876</v>
      </c>
    </row>
    <row r="1233" spans="1:4" x14ac:dyDescent="0.35">
      <c r="A1233" s="2" t="s">
        <v>4352</v>
      </c>
      <c r="B1233" s="2" t="s">
        <v>4353</v>
      </c>
      <c r="C1233" s="2" t="s">
        <v>1875</v>
      </c>
      <c r="D1233" s="2" t="s">
        <v>1876</v>
      </c>
    </row>
    <row r="1234" spans="1:4" x14ac:dyDescent="0.35">
      <c r="A1234" s="2" t="s">
        <v>4354</v>
      </c>
      <c r="B1234" s="2" t="s">
        <v>4355</v>
      </c>
      <c r="C1234" s="2" t="s">
        <v>1892</v>
      </c>
      <c r="D1234" s="2" t="s">
        <v>1893</v>
      </c>
    </row>
    <row r="1235" spans="1:4" x14ac:dyDescent="0.35">
      <c r="A1235" s="2" t="s">
        <v>4356</v>
      </c>
      <c r="B1235" s="2" t="s">
        <v>4357</v>
      </c>
      <c r="C1235" s="2" t="s">
        <v>1892</v>
      </c>
      <c r="D1235" s="2" t="s">
        <v>1893</v>
      </c>
    </row>
    <row r="1236" spans="1:4" x14ac:dyDescent="0.35">
      <c r="A1236" s="2" t="s">
        <v>4358</v>
      </c>
      <c r="B1236" s="2" t="s">
        <v>4359</v>
      </c>
      <c r="C1236" s="2" t="s">
        <v>1892</v>
      </c>
      <c r="D1236" s="2" t="s">
        <v>1893</v>
      </c>
    </row>
    <row r="1237" spans="1:4" x14ac:dyDescent="0.35">
      <c r="A1237" s="2" t="s">
        <v>4360</v>
      </c>
      <c r="B1237" s="2" t="s">
        <v>4361</v>
      </c>
      <c r="C1237" s="2" t="s">
        <v>1892</v>
      </c>
      <c r="D1237" s="2" t="s">
        <v>1893</v>
      </c>
    </row>
    <row r="1238" spans="1:4" x14ac:dyDescent="0.35">
      <c r="A1238" s="2" t="s">
        <v>4362</v>
      </c>
      <c r="B1238" s="2" t="s">
        <v>4363</v>
      </c>
      <c r="C1238" s="2" t="s">
        <v>1875</v>
      </c>
      <c r="D1238" s="2" t="s">
        <v>1876</v>
      </c>
    </row>
    <row r="1239" spans="1:4" x14ac:dyDescent="0.35">
      <c r="A1239" s="2" t="s">
        <v>4364</v>
      </c>
      <c r="B1239" s="2" t="s">
        <v>4365</v>
      </c>
      <c r="C1239" s="2" t="s">
        <v>1875</v>
      </c>
      <c r="D1239" s="2" t="s">
        <v>1876</v>
      </c>
    </row>
    <row r="1240" spans="1:4" x14ac:dyDescent="0.35">
      <c r="A1240" s="2" t="s">
        <v>4366</v>
      </c>
      <c r="B1240" s="2" t="s">
        <v>4367</v>
      </c>
      <c r="C1240" s="2" t="s">
        <v>1892</v>
      </c>
      <c r="D1240" s="2" t="s">
        <v>1893</v>
      </c>
    </row>
    <row r="1241" spans="1:4" x14ac:dyDescent="0.35">
      <c r="A1241" s="2" t="s">
        <v>4368</v>
      </c>
      <c r="B1241" s="2" t="s">
        <v>4369</v>
      </c>
      <c r="C1241" s="2" t="s">
        <v>1892</v>
      </c>
      <c r="D1241" s="2" t="s">
        <v>1893</v>
      </c>
    </row>
    <row r="1242" spans="1:4" x14ac:dyDescent="0.35">
      <c r="A1242" s="2" t="s">
        <v>4370</v>
      </c>
      <c r="B1242" s="2" t="s">
        <v>4371</v>
      </c>
      <c r="C1242" s="2" t="s">
        <v>1892</v>
      </c>
      <c r="D1242" s="2" t="s">
        <v>1893</v>
      </c>
    </row>
    <row r="1243" spans="1:4" x14ac:dyDescent="0.35">
      <c r="A1243" s="2" t="s">
        <v>4372</v>
      </c>
      <c r="B1243" s="2" t="s">
        <v>4373</v>
      </c>
      <c r="C1243" s="2" t="s">
        <v>1892</v>
      </c>
      <c r="D1243" s="2" t="s">
        <v>1893</v>
      </c>
    </row>
    <row r="1244" spans="1:4" x14ac:dyDescent="0.35">
      <c r="A1244" s="2" t="s">
        <v>4374</v>
      </c>
      <c r="B1244" s="2" t="s">
        <v>4375</v>
      </c>
      <c r="C1244" s="2" t="s">
        <v>1892</v>
      </c>
      <c r="D1244" s="2" t="s">
        <v>1893</v>
      </c>
    </row>
    <row r="1245" spans="1:4" x14ac:dyDescent="0.35">
      <c r="A1245" s="2" t="s">
        <v>4376</v>
      </c>
      <c r="B1245" s="2" t="s">
        <v>4377</v>
      </c>
      <c r="C1245" s="2" t="s">
        <v>1875</v>
      </c>
      <c r="D1245" s="2" t="s">
        <v>1876</v>
      </c>
    </row>
    <row r="1246" spans="1:4" x14ac:dyDescent="0.35">
      <c r="A1246" s="2" t="s">
        <v>4378</v>
      </c>
      <c r="B1246" s="2" t="s">
        <v>4379</v>
      </c>
      <c r="C1246" s="2" t="s">
        <v>1892</v>
      </c>
      <c r="D1246" s="2" t="s">
        <v>1893</v>
      </c>
    </row>
    <row r="1247" spans="1:4" x14ac:dyDescent="0.35">
      <c r="A1247" s="2" t="s">
        <v>4380</v>
      </c>
      <c r="B1247" s="2" t="s">
        <v>4381</v>
      </c>
      <c r="C1247" s="2" t="s">
        <v>1875</v>
      </c>
      <c r="D1247" s="2" t="s">
        <v>1876</v>
      </c>
    </row>
    <row r="1248" spans="1:4" x14ac:dyDescent="0.35">
      <c r="A1248" s="2" t="s">
        <v>4382</v>
      </c>
      <c r="B1248" s="2" t="s">
        <v>4383</v>
      </c>
      <c r="C1248" s="2" t="s">
        <v>1892</v>
      </c>
      <c r="D1248" s="2" t="s">
        <v>1893</v>
      </c>
    </row>
    <row r="1249" spans="1:4" x14ac:dyDescent="0.35">
      <c r="A1249" s="2" t="s">
        <v>4384</v>
      </c>
      <c r="B1249" s="2" t="s">
        <v>4385</v>
      </c>
      <c r="C1249" s="2" t="s">
        <v>1875</v>
      </c>
      <c r="D1249" s="2" t="s">
        <v>1876</v>
      </c>
    </row>
    <row r="1250" spans="1:4" x14ac:dyDescent="0.35">
      <c r="A1250" s="2" t="s">
        <v>4386</v>
      </c>
      <c r="B1250" s="2" t="s">
        <v>4387</v>
      </c>
      <c r="C1250" s="2" t="s">
        <v>1892</v>
      </c>
      <c r="D1250" s="2" t="s">
        <v>1893</v>
      </c>
    </row>
    <row r="1251" spans="1:4" x14ac:dyDescent="0.35">
      <c r="A1251" s="2" t="s">
        <v>4388</v>
      </c>
      <c r="B1251" s="2" t="s">
        <v>4389</v>
      </c>
      <c r="C1251" s="2" t="s">
        <v>1892</v>
      </c>
      <c r="D1251" s="2" t="s">
        <v>1893</v>
      </c>
    </row>
    <row r="1252" spans="1:4" x14ac:dyDescent="0.35">
      <c r="A1252" s="2" t="s">
        <v>4390</v>
      </c>
      <c r="B1252" s="2" t="s">
        <v>4391</v>
      </c>
      <c r="C1252" s="2" t="s">
        <v>1892</v>
      </c>
      <c r="D1252" s="2" t="s">
        <v>1893</v>
      </c>
    </row>
    <row r="1253" spans="1:4" x14ac:dyDescent="0.35">
      <c r="A1253" s="2" t="s">
        <v>4392</v>
      </c>
      <c r="B1253" s="2" t="s">
        <v>4393</v>
      </c>
      <c r="C1253" s="2" t="s">
        <v>1892</v>
      </c>
      <c r="D1253" s="2" t="s">
        <v>1893</v>
      </c>
    </row>
    <row r="1254" spans="1:4" x14ac:dyDescent="0.35">
      <c r="A1254" s="2" t="s">
        <v>4394</v>
      </c>
      <c r="B1254" s="2" t="s">
        <v>4395</v>
      </c>
      <c r="C1254" s="2" t="s">
        <v>1892</v>
      </c>
      <c r="D1254" s="2" t="s">
        <v>1893</v>
      </c>
    </row>
    <row r="1255" spans="1:4" x14ac:dyDescent="0.35">
      <c r="A1255" s="2" t="s">
        <v>4396</v>
      </c>
      <c r="B1255" s="2" t="s">
        <v>4397</v>
      </c>
      <c r="C1255" s="2" t="s">
        <v>1875</v>
      </c>
      <c r="D1255" s="2" t="s">
        <v>1876</v>
      </c>
    </row>
    <row r="1256" spans="1:4" x14ac:dyDescent="0.35">
      <c r="A1256" s="2" t="s">
        <v>4398</v>
      </c>
      <c r="B1256" s="2" t="s">
        <v>4399</v>
      </c>
      <c r="C1256" s="2" t="s">
        <v>1875</v>
      </c>
      <c r="D1256" s="2" t="s">
        <v>1876</v>
      </c>
    </row>
    <row r="1257" spans="1:4" x14ac:dyDescent="0.35">
      <c r="A1257" s="2" t="s">
        <v>4400</v>
      </c>
      <c r="B1257" s="2" t="s">
        <v>4401</v>
      </c>
      <c r="C1257" s="2" t="s">
        <v>1892</v>
      </c>
      <c r="D1257" s="2" t="s">
        <v>1893</v>
      </c>
    </row>
    <row r="1258" spans="1:4" x14ac:dyDescent="0.35">
      <c r="A1258" s="2" t="s">
        <v>4402</v>
      </c>
      <c r="B1258" s="2" t="s">
        <v>4403</v>
      </c>
      <c r="C1258" s="2" t="s">
        <v>1892</v>
      </c>
      <c r="D1258" s="2" t="s">
        <v>1893</v>
      </c>
    </row>
    <row r="1259" spans="1:4" x14ac:dyDescent="0.35">
      <c r="A1259" s="2" t="s">
        <v>4404</v>
      </c>
      <c r="B1259" s="2" t="s">
        <v>4405</v>
      </c>
      <c r="C1259" s="2" t="s">
        <v>1892</v>
      </c>
      <c r="D1259" s="2" t="s">
        <v>1893</v>
      </c>
    </row>
    <row r="1260" spans="1:4" x14ac:dyDescent="0.35">
      <c r="A1260" s="2" t="s">
        <v>4406</v>
      </c>
      <c r="B1260" s="2" t="s">
        <v>4407</v>
      </c>
      <c r="C1260" s="2" t="s">
        <v>1892</v>
      </c>
      <c r="D1260" s="2" t="s">
        <v>1893</v>
      </c>
    </row>
    <row r="1261" spans="1:4" x14ac:dyDescent="0.35">
      <c r="A1261" s="2" t="s">
        <v>4408</v>
      </c>
      <c r="B1261" s="2" t="s">
        <v>4409</v>
      </c>
      <c r="C1261" s="2" t="s">
        <v>1892</v>
      </c>
      <c r="D1261" s="2" t="s">
        <v>1893</v>
      </c>
    </row>
    <row r="1262" spans="1:4" x14ac:dyDescent="0.35">
      <c r="A1262" s="2" t="s">
        <v>4410</v>
      </c>
      <c r="B1262" s="2" t="s">
        <v>4411</v>
      </c>
      <c r="C1262" s="2" t="s">
        <v>1892</v>
      </c>
      <c r="D1262" s="2" t="s">
        <v>1893</v>
      </c>
    </row>
    <row r="1263" spans="1:4" x14ac:dyDescent="0.35">
      <c r="A1263" s="2" t="s">
        <v>4412</v>
      </c>
      <c r="B1263" s="2" t="s">
        <v>4413</v>
      </c>
      <c r="C1263" s="2" t="s">
        <v>1892</v>
      </c>
      <c r="D1263" s="2" t="s">
        <v>1893</v>
      </c>
    </row>
    <row r="1264" spans="1:4" x14ac:dyDescent="0.35">
      <c r="A1264" s="2" t="s">
        <v>4414</v>
      </c>
      <c r="B1264" s="2" t="s">
        <v>4415</v>
      </c>
      <c r="C1264" s="2" t="s">
        <v>1892</v>
      </c>
      <c r="D1264" s="2" t="s">
        <v>1893</v>
      </c>
    </row>
    <row r="1265" spans="1:4" x14ac:dyDescent="0.35">
      <c r="A1265" s="2" t="s">
        <v>4416</v>
      </c>
      <c r="B1265" s="2" t="s">
        <v>4417</v>
      </c>
      <c r="C1265" s="2" t="s">
        <v>1892</v>
      </c>
      <c r="D1265" s="2" t="s">
        <v>1893</v>
      </c>
    </row>
    <row r="1266" spans="1:4" x14ac:dyDescent="0.35">
      <c r="A1266" s="2" t="s">
        <v>4418</v>
      </c>
      <c r="B1266" s="2" t="s">
        <v>4419</v>
      </c>
      <c r="C1266" s="2" t="s">
        <v>1892</v>
      </c>
      <c r="D1266" s="2" t="s">
        <v>1893</v>
      </c>
    </row>
    <row r="1267" spans="1:4" x14ac:dyDescent="0.35">
      <c r="A1267" s="2" t="s">
        <v>4420</v>
      </c>
      <c r="B1267" s="2" t="s">
        <v>4421</v>
      </c>
      <c r="C1267" s="2" t="s">
        <v>1892</v>
      </c>
      <c r="D1267" s="2" t="s">
        <v>1893</v>
      </c>
    </row>
    <row r="1268" spans="1:4" x14ac:dyDescent="0.35">
      <c r="A1268" s="2" t="s">
        <v>4422</v>
      </c>
      <c r="B1268" s="2" t="s">
        <v>4423</v>
      </c>
      <c r="C1268" s="2" t="s">
        <v>1892</v>
      </c>
      <c r="D1268" s="2" t="s">
        <v>1893</v>
      </c>
    </row>
    <row r="1269" spans="1:4" x14ac:dyDescent="0.35">
      <c r="A1269" s="2" t="s">
        <v>4424</v>
      </c>
      <c r="B1269" s="2" t="s">
        <v>4425</v>
      </c>
      <c r="C1269" s="2" t="s">
        <v>1892</v>
      </c>
      <c r="D1269" s="2" t="s">
        <v>1893</v>
      </c>
    </row>
    <row r="1270" spans="1:4" x14ac:dyDescent="0.35">
      <c r="A1270" s="2" t="s">
        <v>4426</v>
      </c>
      <c r="B1270" s="2" t="s">
        <v>4427</v>
      </c>
      <c r="C1270" s="2" t="s">
        <v>1892</v>
      </c>
      <c r="D1270" s="2" t="s">
        <v>1893</v>
      </c>
    </row>
    <row r="1271" spans="1:4" x14ac:dyDescent="0.35">
      <c r="A1271" s="2" t="s">
        <v>4428</v>
      </c>
      <c r="B1271" s="2" t="s">
        <v>4429</v>
      </c>
      <c r="C1271" s="2" t="s">
        <v>1892</v>
      </c>
      <c r="D1271" s="2" t="s">
        <v>1893</v>
      </c>
    </row>
    <row r="1272" spans="1:4" x14ac:dyDescent="0.35">
      <c r="A1272" s="2" t="s">
        <v>4430</v>
      </c>
      <c r="B1272" s="2" t="s">
        <v>4431</v>
      </c>
      <c r="C1272" s="2" t="s">
        <v>1892</v>
      </c>
      <c r="D1272" s="2" t="s">
        <v>1893</v>
      </c>
    </row>
    <row r="1273" spans="1:4" x14ac:dyDescent="0.35">
      <c r="A1273" s="2" t="s">
        <v>4432</v>
      </c>
      <c r="B1273" s="2" t="s">
        <v>4433</v>
      </c>
      <c r="C1273" s="2" t="s">
        <v>1892</v>
      </c>
      <c r="D1273" s="2" t="s">
        <v>1893</v>
      </c>
    </row>
    <row r="1274" spans="1:4" x14ac:dyDescent="0.35">
      <c r="A1274" s="2" t="s">
        <v>4434</v>
      </c>
      <c r="B1274" s="2" t="s">
        <v>4435</v>
      </c>
      <c r="C1274" s="2" t="s">
        <v>1892</v>
      </c>
      <c r="D1274" s="2" t="s">
        <v>1893</v>
      </c>
    </row>
    <row r="1275" spans="1:4" x14ac:dyDescent="0.35">
      <c r="A1275" s="2" t="s">
        <v>4436</v>
      </c>
      <c r="B1275" s="2" t="s">
        <v>4437</v>
      </c>
      <c r="C1275" s="2" t="s">
        <v>1892</v>
      </c>
      <c r="D1275" s="2" t="s">
        <v>1893</v>
      </c>
    </row>
    <row r="1276" spans="1:4" x14ac:dyDescent="0.35">
      <c r="A1276" s="2" t="s">
        <v>4438</v>
      </c>
      <c r="B1276" s="2" t="s">
        <v>4439</v>
      </c>
      <c r="C1276" s="2" t="s">
        <v>1892</v>
      </c>
      <c r="D1276" s="2" t="s">
        <v>1893</v>
      </c>
    </row>
    <row r="1277" spans="1:4" x14ac:dyDescent="0.35">
      <c r="A1277" s="2" t="s">
        <v>4440</v>
      </c>
      <c r="B1277" s="2" t="s">
        <v>4441</v>
      </c>
      <c r="C1277" s="2" t="s">
        <v>1875</v>
      </c>
      <c r="D1277" s="2" t="s">
        <v>1876</v>
      </c>
    </row>
    <row r="1278" spans="1:4" x14ac:dyDescent="0.35">
      <c r="A1278" s="2" t="s">
        <v>4442</v>
      </c>
      <c r="B1278" s="2" t="s">
        <v>4443</v>
      </c>
      <c r="C1278" s="2" t="s">
        <v>1892</v>
      </c>
      <c r="D1278" s="2" t="s">
        <v>1893</v>
      </c>
    </row>
    <row r="1279" spans="1:4" x14ac:dyDescent="0.35">
      <c r="A1279" s="2" t="s">
        <v>4444</v>
      </c>
      <c r="B1279" s="2" t="s">
        <v>4445</v>
      </c>
      <c r="C1279" s="2" t="s">
        <v>1892</v>
      </c>
      <c r="D1279" s="2" t="s">
        <v>1893</v>
      </c>
    </row>
    <row r="1280" spans="1:4" x14ac:dyDescent="0.35">
      <c r="A1280" s="2" t="s">
        <v>4446</v>
      </c>
      <c r="B1280" s="2" t="s">
        <v>4447</v>
      </c>
      <c r="C1280" s="2" t="s">
        <v>1892</v>
      </c>
      <c r="D1280" s="2" t="s">
        <v>1893</v>
      </c>
    </row>
    <row r="1281" spans="1:4" x14ac:dyDescent="0.35">
      <c r="A1281" s="2" t="s">
        <v>4448</v>
      </c>
      <c r="B1281" s="2" t="s">
        <v>4449</v>
      </c>
      <c r="C1281" s="2" t="s">
        <v>1875</v>
      </c>
      <c r="D1281" s="2" t="s">
        <v>1876</v>
      </c>
    </row>
    <row r="1282" spans="1:4" x14ac:dyDescent="0.35">
      <c r="A1282" s="2" t="s">
        <v>4450</v>
      </c>
      <c r="B1282" s="2" t="s">
        <v>4451</v>
      </c>
      <c r="C1282" s="2" t="s">
        <v>1892</v>
      </c>
      <c r="D1282" s="2" t="s">
        <v>1893</v>
      </c>
    </row>
    <row r="1283" spans="1:4" x14ac:dyDescent="0.35">
      <c r="A1283" s="2" t="s">
        <v>4452</v>
      </c>
      <c r="B1283" s="2" t="s">
        <v>4453</v>
      </c>
      <c r="C1283" s="2" t="s">
        <v>1892</v>
      </c>
      <c r="D1283" s="2" t="s">
        <v>1893</v>
      </c>
    </row>
    <row r="1284" spans="1:4" x14ac:dyDescent="0.35">
      <c r="A1284" s="2" t="s">
        <v>4454</v>
      </c>
      <c r="B1284" s="2" t="s">
        <v>4455</v>
      </c>
      <c r="C1284" s="2" t="s">
        <v>1892</v>
      </c>
      <c r="D1284" s="2" t="s">
        <v>1893</v>
      </c>
    </row>
    <row r="1285" spans="1:4" x14ac:dyDescent="0.35">
      <c r="A1285" s="2" t="s">
        <v>4456</v>
      </c>
      <c r="B1285" s="2" t="s">
        <v>4457</v>
      </c>
      <c r="C1285" s="2" t="s">
        <v>1892</v>
      </c>
      <c r="D1285" s="2" t="s">
        <v>1893</v>
      </c>
    </row>
    <row r="1286" spans="1:4" x14ac:dyDescent="0.35">
      <c r="A1286" s="2" t="s">
        <v>4458</v>
      </c>
      <c r="B1286" s="2" t="s">
        <v>4459</v>
      </c>
      <c r="C1286" s="2" t="s">
        <v>1892</v>
      </c>
      <c r="D1286" s="2" t="s">
        <v>1893</v>
      </c>
    </row>
    <row r="1287" spans="1:4" x14ac:dyDescent="0.35">
      <c r="A1287" s="2" t="s">
        <v>4460</v>
      </c>
      <c r="B1287" s="2" t="s">
        <v>4461</v>
      </c>
      <c r="C1287" s="2" t="s">
        <v>1892</v>
      </c>
      <c r="D1287" s="2" t="s">
        <v>1893</v>
      </c>
    </row>
    <row r="1288" spans="1:4" x14ac:dyDescent="0.35">
      <c r="A1288" s="2" t="s">
        <v>4462</v>
      </c>
      <c r="B1288" s="2" t="s">
        <v>4463</v>
      </c>
      <c r="C1288" s="2" t="s">
        <v>1892</v>
      </c>
      <c r="D1288" s="2" t="s">
        <v>1893</v>
      </c>
    </row>
    <row r="1289" spans="1:4" x14ac:dyDescent="0.35">
      <c r="A1289" s="2" t="s">
        <v>4464</v>
      </c>
      <c r="B1289" s="2" t="s">
        <v>4465</v>
      </c>
      <c r="C1289" s="2" t="s">
        <v>1892</v>
      </c>
      <c r="D1289" s="2" t="s">
        <v>1893</v>
      </c>
    </row>
    <row r="1290" spans="1:4" x14ac:dyDescent="0.35">
      <c r="A1290" s="2" t="s">
        <v>4466</v>
      </c>
      <c r="B1290" s="2" t="s">
        <v>4467</v>
      </c>
      <c r="C1290" s="2" t="s">
        <v>1892</v>
      </c>
      <c r="D1290" s="2" t="s">
        <v>1893</v>
      </c>
    </row>
    <row r="1291" spans="1:4" x14ac:dyDescent="0.35">
      <c r="A1291" s="2" t="s">
        <v>4468</v>
      </c>
      <c r="B1291" s="2" t="s">
        <v>4469</v>
      </c>
      <c r="C1291" s="2" t="s">
        <v>1875</v>
      </c>
      <c r="D1291" s="2" t="s">
        <v>1876</v>
      </c>
    </row>
    <row r="1292" spans="1:4" x14ac:dyDescent="0.35">
      <c r="A1292" s="2" t="s">
        <v>4470</v>
      </c>
      <c r="B1292" s="2" t="s">
        <v>4471</v>
      </c>
      <c r="C1292" s="2" t="s">
        <v>1875</v>
      </c>
      <c r="D1292" s="2" t="s">
        <v>1876</v>
      </c>
    </row>
    <row r="1293" spans="1:4" x14ac:dyDescent="0.35">
      <c r="A1293" s="2" t="s">
        <v>4472</v>
      </c>
      <c r="B1293" s="2" t="s">
        <v>4473</v>
      </c>
      <c r="C1293" s="2" t="s">
        <v>1892</v>
      </c>
      <c r="D1293" s="2" t="s">
        <v>1893</v>
      </c>
    </row>
    <row r="1294" spans="1:4" x14ac:dyDescent="0.35">
      <c r="A1294" s="2" t="s">
        <v>4474</v>
      </c>
      <c r="B1294" s="2" t="s">
        <v>4475</v>
      </c>
      <c r="C1294" s="2" t="s">
        <v>1892</v>
      </c>
      <c r="D1294" s="2" t="s">
        <v>1893</v>
      </c>
    </row>
    <row r="1295" spans="1:4" x14ac:dyDescent="0.35">
      <c r="A1295" s="2" t="s">
        <v>4476</v>
      </c>
      <c r="B1295" s="2" t="s">
        <v>4477</v>
      </c>
      <c r="C1295" s="2" t="s">
        <v>1892</v>
      </c>
      <c r="D1295" s="2" t="s">
        <v>1893</v>
      </c>
    </row>
    <row r="1296" spans="1:4" x14ac:dyDescent="0.35">
      <c r="A1296" s="2" t="s">
        <v>4478</v>
      </c>
      <c r="B1296" s="2" t="s">
        <v>4479</v>
      </c>
      <c r="C1296" s="2" t="s">
        <v>1892</v>
      </c>
      <c r="D1296" s="2" t="s">
        <v>1893</v>
      </c>
    </row>
    <row r="1297" spans="1:4" x14ac:dyDescent="0.35">
      <c r="A1297" s="2" t="s">
        <v>4480</v>
      </c>
      <c r="B1297" s="2" t="s">
        <v>4481</v>
      </c>
      <c r="C1297" s="2" t="s">
        <v>1892</v>
      </c>
      <c r="D1297" s="2" t="s">
        <v>1893</v>
      </c>
    </row>
    <row r="1298" spans="1:4" x14ac:dyDescent="0.35">
      <c r="A1298" s="2" t="s">
        <v>4482</v>
      </c>
      <c r="B1298" s="2" t="s">
        <v>4483</v>
      </c>
      <c r="C1298" s="2" t="s">
        <v>1892</v>
      </c>
      <c r="D1298" s="2" t="s">
        <v>1893</v>
      </c>
    </row>
    <row r="1299" spans="1:4" x14ac:dyDescent="0.35">
      <c r="A1299" s="2" t="s">
        <v>4484</v>
      </c>
      <c r="B1299" s="2" t="s">
        <v>4485</v>
      </c>
      <c r="C1299" s="2" t="s">
        <v>1892</v>
      </c>
      <c r="D1299" s="2" t="s">
        <v>1893</v>
      </c>
    </row>
    <row r="1300" spans="1:4" x14ac:dyDescent="0.35">
      <c r="A1300" s="2" t="s">
        <v>4486</v>
      </c>
      <c r="B1300" s="2" t="s">
        <v>4487</v>
      </c>
      <c r="C1300" s="2" t="s">
        <v>1875</v>
      </c>
      <c r="D1300" s="2" t="s">
        <v>1876</v>
      </c>
    </row>
    <row r="1301" spans="1:4" x14ac:dyDescent="0.35">
      <c r="A1301" s="2" t="s">
        <v>4488</v>
      </c>
      <c r="B1301" s="2" t="s">
        <v>4489</v>
      </c>
      <c r="C1301" s="2" t="s">
        <v>1892</v>
      </c>
      <c r="D1301" s="2" t="s">
        <v>1893</v>
      </c>
    </row>
    <row r="1302" spans="1:4" x14ac:dyDescent="0.35">
      <c r="A1302" s="2" t="s">
        <v>4490</v>
      </c>
      <c r="B1302" s="2" t="s">
        <v>4491</v>
      </c>
      <c r="C1302" s="2" t="s">
        <v>1875</v>
      </c>
      <c r="D1302" s="2" t="s">
        <v>1876</v>
      </c>
    </row>
    <row r="1303" spans="1:4" x14ac:dyDescent="0.35">
      <c r="A1303" s="2" t="s">
        <v>4492</v>
      </c>
      <c r="B1303" s="2" t="s">
        <v>4493</v>
      </c>
      <c r="C1303" s="2" t="s">
        <v>1875</v>
      </c>
      <c r="D1303" s="2" t="s">
        <v>1876</v>
      </c>
    </row>
    <row r="1304" spans="1:4" x14ac:dyDescent="0.35">
      <c r="A1304" s="2" t="s">
        <v>4494</v>
      </c>
      <c r="B1304" s="2" t="s">
        <v>4495</v>
      </c>
      <c r="C1304" s="2" t="s">
        <v>1875</v>
      </c>
      <c r="D1304" s="2" t="s">
        <v>1876</v>
      </c>
    </row>
    <row r="1305" spans="1:4" x14ac:dyDescent="0.35">
      <c r="A1305" s="2" t="s">
        <v>4496</v>
      </c>
      <c r="B1305" s="2" t="s">
        <v>4497</v>
      </c>
      <c r="C1305" s="2" t="s">
        <v>1892</v>
      </c>
      <c r="D1305" s="2" t="s">
        <v>1893</v>
      </c>
    </row>
    <row r="1306" spans="1:4" x14ac:dyDescent="0.35">
      <c r="A1306" s="2" t="s">
        <v>4498</v>
      </c>
      <c r="B1306" s="2" t="s">
        <v>4499</v>
      </c>
      <c r="C1306" s="2" t="s">
        <v>1892</v>
      </c>
      <c r="D1306" s="2" t="s">
        <v>1893</v>
      </c>
    </row>
    <row r="1307" spans="1:4" x14ac:dyDescent="0.35">
      <c r="A1307" s="2" t="s">
        <v>4500</v>
      </c>
      <c r="B1307" s="2" t="s">
        <v>4501</v>
      </c>
      <c r="C1307" s="2" t="s">
        <v>1875</v>
      </c>
      <c r="D1307" s="2" t="s">
        <v>1876</v>
      </c>
    </row>
    <row r="1308" spans="1:4" x14ac:dyDescent="0.35">
      <c r="A1308" s="2" t="s">
        <v>4502</v>
      </c>
      <c r="B1308" s="2" t="s">
        <v>4503</v>
      </c>
      <c r="C1308" s="2" t="s">
        <v>1892</v>
      </c>
      <c r="D1308" s="2" t="s">
        <v>1893</v>
      </c>
    </row>
    <row r="1309" spans="1:4" x14ac:dyDescent="0.35">
      <c r="A1309" s="2" t="s">
        <v>4504</v>
      </c>
      <c r="B1309" s="2" t="s">
        <v>4505</v>
      </c>
      <c r="C1309" s="2" t="s">
        <v>1892</v>
      </c>
      <c r="D1309" s="2" t="s">
        <v>1893</v>
      </c>
    </row>
    <row r="1310" spans="1:4" x14ac:dyDescent="0.35">
      <c r="A1310" s="2" t="s">
        <v>4506</v>
      </c>
      <c r="B1310" s="2" t="s">
        <v>4507</v>
      </c>
      <c r="C1310" s="2" t="s">
        <v>1875</v>
      </c>
      <c r="D1310" s="2" t="s">
        <v>1876</v>
      </c>
    </row>
    <row r="1311" spans="1:4" x14ac:dyDescent="0.35">
      <c r="A1311" s="2" t="s">
        <v>4508</v>
      </c>
      <c r="B1311" s="2" t="s">
        <v>4509</v>
      </c>
      <c r="C1311" s="2" t="s">
        <v>1892</v>
      </c>
      <c r="D1311" s="2" t="s">
        <v>1893</v>
      </c>
    </row>
    <row r="1312" spans="1:4" x14ac:dyDescent="0.35">
      <c r="A1312" s="2" t="s">
        <v>4510</v>
      </c>
      <c r="B1312" s="2" t="s">
        <v>4511</v>
      </c>
      <c r="C1312" s="2" t="s">
        <v>1892</v>
      </c>
      <c r="D1312" s="2" t="s">
        <v>1893</v>
      </c>
    </row>
    <row r="1313" spans="1:4" x14ac:dyDescent="0.35">
      <c r="A1313" s="2" t="s">
        <v>4512</v>
      </c>
      <c r="B1313" s="2" t="s">
        <v>4513</v>
      </c>
      <c r="C1313" s="2" t="s">
        <v>1892</v>
      </c>
      <c r="D1313" s="2" t="s">
        <v>1893</v>
      </c>
    </row>
    <row r="1314" spans="1:4" x14ac:dyDescent="0.35">
      <c r="A1314" s="2" t="s">
        <v>4514</v>
      </c>
      <c r="B1314" s="2" t="s">
        <v>4515</v>
      </c>
      <c r="C1314" s="2" t="s">
        <v>1875</v>
      </c>
      <c r="D1314" s="2" t="s">
        <v>1876</v>
      </c>
    </row>
    <row r="1315" spans="1:4" x14ac:dyDescent="0.35">
      <c r="A1315" s="2" t="s">
        <v>4516</v>
      </c>
      <c r="B1315" s="2" t="s">
        <v>4517</v>
      </c>
      <c r="C1315" s="2" t="s">
        <v>1892</v>
      </c>
      <c r="D1315" s="2" t="s">
        <v>1893</v>
      </c>
    </row>
    <row r="1316" spans="1:4" x14ac:dyDescent="0.35">
      <c r="A1316" s="2" t="s">
        <v>4518</v>
      </c>
      <c r="B1316" s="2" t="s">
        <v>4519</v>
      </c>
      <c r="C1316" s="2" t="s">
        <v>1892</v>
      </c>
      <c r="D1316" s="2" t="s">
        <v>1893</v>
      </c>
    </row>
    <row r="1317" spans="1:4" x14ac:dyDescent="0.35">
      <c r="A1317" s="2" t="s">
        <v>4520</v>
      </c>
      <c r="B1317" s="2" t="s">
        <v>4521</v>
      </c>
      <c r="C1317" s="2" t="s">
        <v>1892</v>
      </c>
      <c r="D1317" s="2" t="s">
        <v>1893</v>
      </c>
    </row>
    <row r="1318" spans="1:4" x14ac:dyDescent="0.35">
      <c r="A1318" s="2" t="s">
        <v>4522</v>
      </c>
      <c r="B1318" s="2" t="s">
        <v>4523</v>
      </c>
      <c r="C1318" s="2" t="s">
        <v>1892</v>
      </c>
      <c r="D1318" s="2" t="s">
        <v>1893</v>
      </c>
    </row>
    <row r="1319" spans="1:4" x14ac:dyDescent="0.35">
      <c r="A1319" s="2" t="s">
        <v>4524</v>
      </c>
      <c r="B1319" s="2" t="s">
        <v>4525</v>
      </c>
      <c r="C1319" s="2" t="s">
        <v>1892</v>
      </c>
      <c r="D1319" s="2" t="s">
        <v>1893</v>
      </c>
    </row>
    <row r="1320" spans="1:4" x14ac:dyDescent="0.35">
      <c r="A1320" s="2" t="s">
        <v>4526</v>
      </c>
      <c r="B1320" s="2" t="s">
        <v>4527</v>
      </c>
      <c r="C1320" s="2" t="s">
        <v>1875</v>
      </c>
      <c r="D1320" s="2" t="s">
        <v>1876</v>
      </c>
    </row>
    <row r="1321" spans="1:4" x14ac:dyDescent="0.35">
      <c r="A1321" s="2" t="s">
        <v>4528</v>
      </c>
      <c r="B1321" s="2" t="s">
        <v>4529</v>
      </c>
      <c r="C1321" s="2" t="s">
        <v>1892</v>
      </c>
      <c r="D1321" s="2" t="s">
        <v>1893</v>
      </c>
    </row>
    <row r="1322" spans="1:4" x14ac:dyDescent="0.35">
      <c r="A1322" s="2" t="s">
        <v>4530</v>
      </c>
      <c r="B1322" s="2" t="s">
        <v>4531</v>
      </c>
      <c r="C1322" s="2" t="s">
        <v>1892</v>
      </c>
      <c r="D1322" s="2" t="s">
        <v>1893</v>
      </c>
    </row>
    <row r="1323" spans="1:4" x14ac:dyDescent="0.35">
      <c r="A1323" s="2" t="s">
        <v>4532</v>
      </c>
      <c r="B1323" s="2" t="s">
        <v>4533</v>
      </c>
      <c r="C1323" s="2" t="s">
        <v>1892</v>
      </c>
      <c r="D1323" s="2" t="s">
        <v>1893</v>
      </c>
    </row>
    <row r="1324" spans="1:4" x14ac:dyDescent="0.35">
      <c r="A1324" s="2" t="s">
        <v>4534</v>
      </c>
      <c r="B1324" s="2" t="s">
        <v>4535</v>
      </c>
      <c r="C1324" s="2" t="s">
        <v>1892</v>
      </c>
      <c r="D1324" s="2" t="s">
        <v>1893</v>
      </c>
    </row>
    <row r="1325" spans="1:4" x14ac:dyDescent="0.35">
      <c r="A1325" s="2" t="s">
        <v>4536</v>
      </c>
      <c r="B1325" s="2" t="s">
        <v>4537</v>
      </c>
      <c r="C1325" s="2" t="s">
        <v>1892</v>
      </c>
      <c r="D1325" s="2" t="s">
        <v>1893</v>
      </c>
    </row>
    <row r="1326" spans="1:4" x14ac:dyDescent="0.35">
      <c r="A1326" s="2" t="s">
        <v>4538</v>
      </c>
      <c r="B1326" s="2" t="s">
        <v>4539</v>
      </c>
      <c r="C1326" s="2" t="s">
        <v>1892</v>
      </c>
      <c r="D1326" s="2" t="s">
        <v>1893</v>
      </c>
    </row>
    <row r="1327" spans="1:4" x14ac:dyDescent="0.35">
      <c r="A1327" s="2" t="s">
        <v>4540</v>
      </c>
      <c r="B1327" s="2" t="s">
        <v>4541</v>
      </c>
      <c r="C1327" s="2" t="s">
        <v>1892</v>
      </c>
      <c r="D1327" s="2" t="s">
        <v>1893</v>
      </c>
    </row>
    <row r="1328" spans="1:4" x14ac:dyDescent="0.35">
      <c r="A1328" s="2" t="s">
        <v>4542</v>
      </c>
      <c r="B1328" s="2" t="s">
        <v>4543</v>
      </c>
      <c r="C1328" s="2" t="s">
        <v>1892</v>
      </c>
      <c r="D1328" s="2" t="s">
        <v>1893</v>
      </c>
    </row>
    <row r="1329" spans="1:4" x14ac:dyDescent="0.35">
      <c r="A1329" s="2" t="s">
        <v>4544</v>
      </c>
      <c r="B1329" s="2" t="s">
        <v>4545</v>
      </c>
      <c r="C1329" s="2" t="s">
        <v>1892</v>
      </c>
      <c r="D1329" s="2" t="s">
        <v>1893</v>
      </c>
    </row>
    <row r="1330" spans="1:4" x14ac:dyDescent="0.35">
      <c r="A1330" s="2" t="s">
        <v>4546</v>
      </c>
      <c r="B1330" s="2" t="s">
        <v>4547</v>
      </c>
      <c r="C1330" s="2" t="s">
        <v>1892</v>
      </c>
      <c r="D1330" s="2" t="s">
        <v>1893</v>
      </c>
    </row>
    <row r="1331" spans="1:4" x14ac:dyDescent="0.35">
      <c r="A1331" s="2" t="s">
        <v>4548</v>
      </c>
      <c r="B1331" s="2" t="s">
        <v>4549</v>
      </c>
      <c r="C1331" s="2" t="s">
        <v>1892</v>
      </c>
      <c r="D1331" s="2" t="s">
        <v>1893</v>
      </c>
    </row>
    <row r="1332" spans="1:4" x14ac:dyDescent="0.35">
      <c r="A1332" s="2" t="s">
        <v>4550</v>
      </c>
      <c r="B1332" s="2" t="s">
        <v>4551</v>
      </c>
      <c r="C1332" s="2" t="s">
        <v>1892</v>
      </c>
      <c r="D1332" s="2" t="s">
        <v>1893</v>
      </c>
    </row>
    <row r="1333" spans="1:4" x14ac:dyDescent="0.35">
      <c r="A1333" s="2" t="s">
        <v>4552</v>
      </c>
      <c r="B1333" s="2" t="s">
        <v>4553</v>
      </c>
      <c r="C1333" s="2" t="s">
        <v>1892</v>
      </c>
      <c r="D1333" s="2" t="s">
        <v>1893</v>
      </c>
    </row>
    <row r="1334" spans="1:4" x14ac:dyDescent="0.35">
      <c r="A1334" s="2" t="s">
        <v>4554</v>
      </c>
      <c r="B1334" s="2" t="s">
        <v>4555</v>
      </c>
      <c r="C1334" s="2" t="s">
        <v>1892</v>
      </c>
      <c r="D1334" s="2" t="s">
        <v>1893</v>
      </c>
    </row>
    <row r="1335" spans="1:4" x14ac:dyDescent="0.35">
      <c r="A1335" s="2" t="s">
        <v>4556</v>
      </c>
      <c r="B1335" s="2" t="s">
        <v>4557</v>
      </c>
      <c r="C1335" s="2" t="s">
        <v>1892</v>
      </c>
      <c r="D1335" s="2" t="s">
        <v>1893</v>
      </c>
    </row>
    <row r="1336" spans="1:4" x14ac:dyDescent="0.35">
      <c r="A1336" s="2" t="s">
        <v>4558</v>
      </c>
      <c r="B1336" s="2" t="s">
        <v>4559</v>
      </c>
      <c r="C1336" s="2" t="s">
        <v>1892</v>
      </c>
      <c r="D1336" s="2" t="s">
        <v>1893</v>
      </c>
    </row>
    <row r="1337" spans="1:4" x14ac:dyDescent="0.35">
      <c r="A1337" s="2" t="s">
        <v>4560</v>
      </c>
      <c r="B1337" s="2" t="s">
        <v>4561</v>
      </c>
      <c r="C1337" s="2" t="s">
        <v>1892</v>
      </c>
      <c r="D1337" s="2" t="s">
        <v>1893</v>
      </c>
    </row>
    <row r="1338" spans="1:4" x14ac:dyDescent="0.35">
      <c r="A1338" s="2" t="s">
        <v>4562</v>
      </c>
      <c r="B1338" s="2" t="s">
        <v>4563</v>
      </c>
      <c r="C1338" s="2" t="s">
        <v>1875</v>
      </c>
      <c r="D1338" s="2" t="s">
        <v>1876</v>
      </c>
    </row>
    <row r="1339" spans="1:4" x14ac:dyDescent="0.35">
      <c r="A1339" s="2" t="s">
        <v>4564</v>
      </c>
      <c r="B1339" s="2" t="s">
        <v>4565</v>
      </c>
      <c r="C1339" s="2" t="s">
        <v>1892</v>
      </c>
      <c r="D1339" s="2" t="s">
        <v>1893</v>
      </c>
    </row>
    <row r="1340" spans="1:4" x14ac:dyDescent="0.35">
      <c r="A1340" s="2" t="s">
        <v>4566</v>
      </c>
      <c r="B1340" s="2" t="s">
        <v>4567</v>
      </c>
      <c r="C1340" s="2" t="s">
        <v>1875</v>
      </c>
      <c r="D1340" s="2" t="s">
        <v>1876</v>
      </c>
    </row>
    <row r="1341" spans="1:4" x14ac:dyDescent="0.35">
      <c r="A1341" s="2" t="s">
        <v>4568</v>
      </c>
      <c r="B1341" s="2" t="s">
        <v>4569</v>
      </c>
      <c r="C1341" s="2" t="s">
        <v>1892</v>
      </c>
      <c r="D1341" s="2" t="s">
        <v>1893</v>
      </c>
    </row>
    <row r="1342" spans="1:4" x14ac:dyDescent="0.35">
      <c r="A1342" s="2" t="s">
        <v>4570</v>
      </c>
      <c r="B1342" s="2" t="s">
        <v>4571</v>
      </c>
      <c r="C1342" s="2" t="s">
        <v>1892</v>
      </c>
      <c r="D1342" s="2" t="s">
        <v>1893</v>
      </c>
    </row>
    <row r="1343" spans="1:4" x14ac:dyDescent="0.35">
      <c r="A1343" s="2" t="s">
        <v>4572</v>
      </c>
      <c r="B1343" s="2" t="s">
        <v>4573</v>
      </c>
      <c r="C1343" s="2" t="s">
        <v>1892</v>
      </c>
      <c r="D1343" s="2" t="s">
        <v>1893</v>
      </c>
    </row>
    <row r="1344" spans="1:4" x14ac:dyDescent="0.35">
      <c r="A1344" s="2" t="s">
        <v>4574</v>
      </c>
      <c r="B1344" s="2" t="s">
        <v>4575</v>
      </c>
      <c r="C1344" s="2" t="s">
        <v>1875</v>
      </c>
      <c r="D1344" s="2" t="s">
        <v>1876</v>
      </c>
    </row>
    <row r="1345" spans="1:4" x14ac:dyDescent="0.35">
      <c r="A1345" s="2" t="s">
        <v>4576</v>
      </c>
      <c r="B1345" s="2" t="s">
        <v>4577</v>
      </c>
      <c r="C1345" s="2" t="s">
        <v>1875</v>
      </c>
      <c r="D1345" s="2" t="s">
        <v>1876</v>
      </c>
    </row>
    <row r="1346" spans="1:4" x14ac:dyDescent="0.35">
      <c r="A1346" s="2" t="s">
        <v>4578</v>
      </c>
      <c r="B1346" s="2" t="s">
        <v>4579</v>
      </c>
      <c r="C1346" s="2" t="s">
        <v>1892</v>
      </c>
      <c r="D1346" s="2" t="s">
        <v>1893</v>
      </c>
    </row>
    <row r="1347" spans="1:4" x14ac:dyDescent="0.35">
      <c r="A1347" s="2" t="s">
        <v>4580</v>
      </c>
      <c r="B1347" s="2" t="s">
        <v>4581</v>
      </c>
      <c r="C1347" s="2" t="s">
        <v>1892</v>
      </c>
      <c r="D1347" s="2" t="s">
        <v>1893</v>
      </c>
    </row>
    <row r="1348" spans="1:4" x14ac:dyDescent="0.35">
      <c r="A1348" s="2" t="s">
        <v>4582</v>
      </c>
      <c r="B1348" s="2" t="s">
        <v>4583</v>
      </c>
      <c r="C1348" s="2" t="s">
        <v>1875</v>
      </c>
      <c r="D1348" s="2" t="s">
        <v>1876</v>
      </c>
    </row>
    <row r="1349" spans="1:4" x14ac:dyDescent="0.35">
      <c r="A1349" s="2" t="s">
        <v>4584</v>
      </c>
      <c r="B1349" s="2" t="s">
        <v>4585</v>
      </c>
      <c r="C1349" s="2" t="s">
        <v>1892</v>
      </c>
      <c r="D1349" s="2" t="s">
        <v>1893</v>
      </c>
    </row>
    <row r="1350" spans="1:4" x14ac:dyDescent="0.35">
      <c r="A1350" s="2" t="s">
        <v>4586</v>
      </c>
      <c r="B1350" s="2" t="s">
        <v>4587</v>
      </c>
      <c r="C1350" s="2" t="s">
        <v>1892</v>
      </c>
      <c r="D1350" s="2" t="s">
        <v>1893</v>
      </c>
    </row>
    <row r="1351" spans="1:4" x14ac:dyDescent="0.35">
      <c r="A1351" s="2" t="s">
        <v>4588</v>
      </c>
      <c r="B1351" s="2" t="s">
        <v>4589</v>
      </c>
      <c r="C1351" s="2" t="s">
        <v>1892</v>
      </c>
      <c r="D1351" s="2" t="s">
        <v>1893</v>
      </c>
    </row>
    <row r="1352" spans="1:4" x14ac:dyDescent="0.35">
      <c r="A1352" s="2" t="s">
        <v>4590</v>
      </c>
      <c r="B1352" s="2" t="s">
        <v>4591</v>
      </c>
      <c r="C1352" s="2" t="s">
        <v>1875</v>
      </c>
      <c r="D1352" s="2" t="s">
        <v>1876</v>
      </c>
    </row>
    <row r="1353" spans="1:4" x14ac:dyDescent="0.35">
      <c r="A1353" s="2" t="s">
        <v>4592</v>
      </c>
      <c r="B1353" s="2" t="s">
        <v>4593</v>
      </c>
      <c r="C1353" s="2" t="s">
        <v>1892</v>
      </c>
      <c r="D1353" s="2" t="s">
        <v>1893</v>
      </c>
    </row>
    <row r="1354" spans="1:4" x14ac:dyDescent="0.35">
      <c r="A1354" s="2" t="s">
        <v>4594</v>
      </c>
      <c r="B1354" s="2" t="s">
        <v>4595</v>
      </c>
      <c r="C1354" s="2" t="s">
        <v>1875</v>
      </c>
      <c r="D1354" s="2" t="s">
        <v>1876</v>
      </c>
    </row>
    <row r="1355" spans="1:4" x14ac:dyDescent="0.35">
      <c r="A1355" s="2" t="s">
        <v>4596</v>
      </c>
      <c r="B1355" s="2" t="s">
        <v>4597</v>
      </c>
      <c r="C1355" s="2" t="s">
        <v>1892</v>
      </c>
      <c r="D1355" s="2" t="s">
        <v>1893</v>
      </c>
    </row>
    <row r="1356" spans="1:4" x14ac:dyDescent="0.35">
      <c r="A1356" s="2" t="s">
        <v>4598</v>
      </c>
      <c r="B1356" s="2" t="s">
        <v>4599</v>
      </c>
      <c r="C1356" s="2" t="s">
        <v>1875</v>
      </c>
      <c r="D1356" s="2" t="s">
        <v>1876</v>
      </c>
    </row>
    <row r="1357" spans="1:4" x14ac:dyDescent="0.35">
      <c r="A1357" s="2" t="s">
        <v>4600</v>
      </c>
      <c r="B1357" s="2" t="s">
        <v>4601</v>
      </c>
      <c r="C1357" s="2" t="s">
        <v>1875</v>
      </c>
      <c r="D1357" s="2" t="s">
        <v>1876</v>
      </c>
    </row>
    <row r="1358" spans="1:4" x14ac:dyDescent="0.35">
      <c r="A1358" s="2" t="s">
        <v>4602</v>
      </c>
      <c r="B1358" s="2" t="s">
        <v>4603</v>
      </c>
      <c r="C1358" s="2" t="s">
        <v>1892</v>
      </c>
      <c r="D1358" s="2" t="s">
        <v>1893</v>
      </c>
    </row>
    <row r="1359" spans="1:4" x14ac:dyDescent="0.35">
      <c r="A1359" s="2" t="s">
        <v>4604</v>
      </c>
      <c r="B1359" s="2" t="s">
        <v>4605</v>
      </c>
      <c r="C1359" s="2" t="s">
        <v>1892</v>
      </c>
      <c r="D1359" s="2" t="s">
        <v>1893</v>
      </c>
    </row>
    <row r="1360" spans="1:4" x14ac:dyDescent="0.35">
      <c r="A1360" s="2" t="s">
        <v>4606</v>
      </c>
      <c r="B1360" s="2" t="s">
        <v>4607</v>
      </c>
      <c r="C1360" s="2" t="s">
        <v>1875</v>
      </c>
      <c r="D1360" s="2" t="s">
        <v>1876</v>
      </c>
    </row>
    <row r="1361" spans="1:4" x14ac:dyDescent="0.35">
      <c r="A1361" s="2" t="s">
        <v>4608</v>
      </c>
      <c r="B1361" s="2" t="s">
        <v>4609</v>
      </c>
      <c r="C1361" s="2" t="s">
        <v>1892</v>
      </c>
      <c r="D1361" s="2" t="s">
        <v>1893</v>
      </c>
    </row>
    <row r="1362" spans="1:4" x14ac:dyDescent="0.35">
      <c r="A1362" s="2" t="s">
        <v>4610</v>
      </c>
      <c r="B1362" s="2" t="s">
        <v>4611</v>
      </c>
      <c r="C1362" s="2" t="s">
        <v>1875</v>
      </c>
      <c r="D1362" s="2" t="s">
        <v>1876</v>
      </c>
    </row>
    <row r="1363" spans="1:4" x14ac:dyDescent="0.35">
      <c r="A1363" s="2" t="s">
        <v>4612</v>
      </c>
      <c r="B1363" s="2" t="s">
        <v>4613</v>
      </c>
      <c r="C1363" s="2" t="s">
        <v>1875</v>
      </c>
      <c r="D1363" s="2" t="s">
        <v>1876</v>
      </c>
    </row>
    <row r="1364" spans="1:4" x14ac:dyDescent="0.35">
      <c r="A1364" s="2" t="s">
        <v>4614</v>
      </c>
      <c r="B1364" s="2" t="s">
        <v>4615</v>
      </c>
      <c r="C1364" s="2" t="s">
        <v>1892</v>
      </c>
      <c r="D1364" s="2" t="s">
        <v>1893</v>
      </c>
    </row>
    <row r="1365" spans="1:4" x14ac:dyDescent="0.35">
      <c r="A1365" s="2" t="s">
        <v>4616</v>
      </c>
      <c r="B1365" s="2" t="s">
        <v>4617</v>
      </c>
      <c r="C1365" s="2" t="s">
        <v>1875</v>
      </c>
      <c r="D1365" s="2" t="s">
        <v>1876</v>
      </c>
    </row>
    <row r="1366" spans="1:4" x14ac:dyDescent="0.35">
      <c r="A1366" s="2" t="s">
        <v>4618</v>
      </c>
      <c r="B1366" s="2" t="s">
        <v>4619</v>
      </c>
      <c r="C1366" s="2" t="s">
        <v>1875</v>
      </c>
      <c r="D1366" s="2" t="s">
        <v>1876</v>
      </c>
    </row>
    <row r="1367" spans="1:4" x14ac:dyDescent="0.35">
      <c r="A1367" s="2" t="s">
        <v>4620</v>
      </c>
      <c r="B1367" s="2" t="s">
        <v>4621</v>
      </c>
      <c r="C1367" s="2" t="s">
        <v>1875</v>
      </c>
      <c r="D1367" s="2" t="s">
        <v>1876</v>
      </c>
    </row>
    <row r="1368" spans="1:4" x14ac:dyDescent="0.35">
      <c r="A1368" s="2" t="s">
        <v>4622</v>
      </c>
      <c r="B1368" s="2" t="s">
        <v>4623</v>
      </c>
      <c r="C1368" s="2" t="s">
        <v>1875</v>
      </c>
      <c r="D1368" s="2" t="s">
        <v>1876</v>
      </c>
    </row>
    <row r="1369" spans="1:4" x14ac:dyDescent="0.35">
      <c r="A1369" s="2" t="s">
        <v>4624</v>
      </c>
      <c r="B1369" s="2" t="s">
        <v>4625</v>
      </c>
      <c r="C1369" s="2" t="s">
        <v>1892</v>
      </c>
      <c r="D1369" s="2" t="s">
        <v>1893</v>
      </c>
    </row>
    <row r="1370" spans="1:4" x14ac:dyDescent="0.35">
      <c r="A1370" s="2" t="s">
        <v>4626</v>
      </c>
      <c r="B1370" s="2" t="s">
        <v>4627</v>
      </c>
      <c r="C1370" s="2" t="s">
        <v>1875</v>
      </c>
      <c r="D1370" s="2" t="s">
        <v>1876</v>
      </c>
    </row>
    <row r="1371" spans="1:4" x14ac:dyDescent="0.35">
      <c r="A1371" s="2" t="s">
        <v>4628</v>
      </c>
      <c r="B1371" s="2" t="s">
        <v>4629</v>
      </c>
      <c r="C1371" s="2" t="s">
        <v>1875</v>
      </c>
      <c r="D1371" s="2" t="s">
        <v>1876</v>
      </c>
    </row>
    <row r="1372" spans="1:4" x14ac:dyDescent="0.35">
      <c r="A1372" s="2" t="s">
        <v>4630</v>
      </c>
      <c r="B1372" s="2" t="s">
        <v>4631</v>
      </c>
      <c r="C1372" s="2" t="s">
        <v>1892</v>
      </c>
      <c r="D1372" s="2" t="s">
        <v>1893</v>
      </c>
    </row>
    <row r="1373" spans="1:4" x14ac:dyDescent="0.35">
      <c r="A1373" s="2" t="s">
        <v>4632</v>
      </c>
      <c r="B1373" s="2" t="s">
        <v>4633</v>
      </c>
      <c r="C1373" s="2" t="s">
        <v>1892</v>
      </c>
      <c r="D1373" s="2" t="s">
        <v>1893</v>
      </c>
    </row>
    <row r="1374" spans="1:4" x14ac:dyDescent="0.35">
      <c r="A1374" s="2" t="s">
        <v>4634</v>
      </c>
      <c r="B1374" s="2" t="s">
        <v>4635</v>
      </c>
      <c r="C1374" s="2" t="s">
        <v>1875</v>
      </c>
      <c r="D1374" s="2" t="s">
        <v>1876</v>
      </c>
    </row>
    <row r="1375" spans="1:4" x14ac:dyDescent="0.35">
      <c r="A1375" s="2" t="s">
        <v>4636</v>
      </c>
      <c r="B1375" s="2" t="s">
        <v>4637</v>
      </c>
      <c r="C1375" s="2" t="s">
        <v>1892</v>
      </c>
      <c r="D1375" s="2" t="s">
        <v>1893</v>
      </c>
    </row>
    <row r="1376" spans="1:4" x14ac:dyDescent="0.35">
      <c r="A1376" s="2" t="s">
        <v>4638</v>
      </c>
      <c r="B1376" s="2" t="s">
        <v>4639</v>
      </c>
      <c r="C1376" s="2" t="s">
        <v>1892</v>
      </c>
      <c r="D1376" s="2" t="s">
        <v>1893</v>
      </c>
    </row>
    <row r="1377" spans="1:4" x14ac:dyDescent="0.35">
      <c r="A1377" s="2" t="s">
        <v>4640</v>
      </c>
      <c r="B1377" s="2" t="s">
        <v>4641</v>
      </c>
      <c r="C1377" s="2" t="s">
        <v>1892</v>
      </c>
      <c r="D1377" s="2" t="s">
        <v>1893</v>
      </c>
    </row>
    <row r="1378" spans="1:4" x14ac:dyDescent="0.35">
      <c r="A1378" s="2" t="s">
        <v>4642</v>
      </c>
      <c r="B1378" s="2" t="s">
        <v>4643</v>
      </c>
      <c r="C1378" s="2" t="s">
        <v>1892</v>
      </c>
      <c r="D1378" s="2" t="s">
        <v>1893</v>
      </c>
    </row>
    <row r="1379" spans="1:4" x14ac:dyDescent="0.35">
      <c r="A1379" s="2" t="s">
        <v>4644</v>
      </c>
      <c r="B1379" s="2" t="s">
        <v>4645</v>
      </c>
      <c r="C1379" s="2" t="s">
        <v>1892</v>
      </c>
      <c r="D1379" s="2" t="s">
        <v>1893</v>
      </c>
    </row>
    <row r="1380" spans="1:4" x14ac:dyDescent="0.35">
      <c r="A1380" s="2" t="s">
        <v>4646</v>
      </c>
      <c r="B1380" s="2" t="s">
        <v>4647</v>
      </c>
      <c r="C1380" s="2" t="s">
        <v>1892</v>
      </c>
      <c r="D1380" s="2" t="s">
        <v>1893</v>
      </c>
    </row>
    <row r="1381" spans="1:4" x14ac:dyDescent="0.35">
      <c r="A1381" s="2" t="s">
        <v>4648</v>
      </c>
      <c r="B1381" s="2" t="s">
        <v>4649</v>
      </c>
      <c r="C1381" s="2" t="s">
        <v>1892</v>
      </c>
      <c r="D1381" s="2" t="s">
        <v>1893</v>
      </c>
    </row>
    <row r="1382" spans="1:4" x14ac:dyDescent="0.35">
      <c r="A1382" s="2" t="s">
        <v>4650</v>
      </c>
      <c r="B1382" s="2" t="s">
        <v>4651</v>
      </c>
      <c r="C1382" s="2" t="s">
        <v>1892</v>
      </c>
      <c r="D1382" s="2" t="s">
        <v>1893</v>
      </c>
    </row>
    <row r="1383" spans="1:4" x14ac:dyDescent="0.35">
      <c r="A1383" s="2" t="s">
        <v>4652</v>
      </c>
      <c r="B1383" s="2" t="s">
        <v>4653</v>
      </c>
      <c r="C1383" s="2" t="s">
        <v>1892</v>
      </c>
      <c r="D1383" s="2" t="s">
        <v>1893</v>
      </c>
    </row>
    <row r="1384" spans="1:4" x14ac:dyDescent="0.35">
      <c r="A1384" s="2" t="s">
        <v>4654</v>
      </c>
      <c r="B1384" s="2" t="s">
        <v>4655</v>
      </c>
      <c r="C1384" s="2" t="s">
        <v>1875</v>
      </c>
      <c r="D1384" s="2" t="s">
        <v>1876</v>
      </c>
    </row>
    <row r="1385" spans="1:4" x14ac:dyDescent="0.35">
      <c r="A1385" s="2" t="s">
        <v>4656</v>
      </c>
      <c r="B1385" s="2" t="s">
        <v>4657</v>
      </c>
      <c r="C1385" s="2" t="s">
        <v>1892</v>
      </c>
      <c r="D1385" s="2" t="s">
        <v>1893</v>
      </c>
    </row>
    <row r="1386" spans="1:4" x14ac:dyDescent="0.35">
      <c r="A1386" s="2" t="s">
        <v>4658</v>
      </c>
      <c r="B1386" s="2" t="s">
        <v>4659</v>
      </c>
      <c r="C1386" s="2" t="s">
        <v>1875</v>
      </c>
      <c r="D1386" s="2" t="s">
        <v>1876</v>
      </c>
    </row>
    <row r="1387" spans="1:4" x14ac:dyDescent="0.35">
      <c r="A1387" s="2" t="s">
        <v>4660</v>
      </c>
      <c r="B1387" s="2" t="s">
        <v>4661</v>
      </c>
      <c r="C1387" s="2" t="s">
        <v>1892</v>
      </c>
      <c r="D1387" s="2" t="s">
        <v>1893</v>
      </c>
    </row>
    <row r="1388" spans="1:4" x14ac:dyDescent="0.35">
      <c r="A1388" s="2" t="s">
        <v>4662</v>
      </c>
      <c r="B1388" s="2" t="s">
        <v>4663</v>
      </c>
      <c r="C1388" s="2" t="s">
        <v>1892</v>
      </c>
      <c r="D1388" s="2" t="s">
        <v>1893</v>
      </c>
    </row>
    <row r="1389" spans="1:4" x14ac:dyDescent="0.35">
      <c r="A1389" s="2" t="s">
        <v>4664</v>
      </c>
      <c r="B1389" s="2" t="s">
        <v>4665</v>
      </c>
      <c r="C1389" s="2" t="s">
        <v>1892</v>
      </c>
      <c r="D1389" s="2" t="s">
        <v>1893</v>
      </c>
    </row>
    <row r="1390" spans="1:4" x14ac:dyDescent="0.35">
      <c r="A1390" s="2" t="s">
        <v>4666</v>
      </c>
      <c r="B1390" s="2" t="s">
        <v>4667</v>
      </c>
      <c r="C1390" s="2" t="s">
        <v>1892</v>
      </c>
      <c r="D1390" s="2" t="s">
        <v>1893</v>
      </c>
    </row>
    <row r="1391" spans="1:4" x14ac:dyDescent="0.35">
      <c r="A1391" s="2" t="s">
        <v>4668</v>
      </c>
      <c r="B1391" s="2" t="s">
        <v>4669</v>
      </c>
      <c r="C1391" s="2" t="s">
        <v>1892</v>
      </c>
      <c r="D1391" s="2" t="s">
        <v>1893</v>
      </c>
    </row>
    <row r="1392" spans="1:4" x14ac:dyDescent="0.35">
      <c r="A1392" s="2" t="s">
        <v>4670</v>
      </c>
      <c r="B1392" s="2" t="s">
        <v>4671</v>
      </c>
      <c r="C1392" s="2" t="s">
        <v>1892</v>
      </c>
      <c r="D1392" s="2" t="s">
        <v>1893</v>
      </c>
    </row>
    <row r="1393" spans="1:4" x14ac:dyDescent="0.35">
      <c r="A1393" s="2" t="s">
        <v>4672</v>
      </c>
      <c r="B1393" s="2" t="s">
        <v>4673</v>
      </c>
      <c r="C1393" s="2" t="s">
        <v>1892</v>
      </c>
      <c r="D1393" s="2" t="s">
        <v>1893</v>
      </c>
    </row>
    <row r="1394" spans="1:4" x14ac:dyDescent="0.35">
      <c r="A1394" s="2" t="s">
        <v>4674</v>
      </c>
      <c r="B1394" s="2" t="s">
        <v>4675</v>
      </c>
      <c r="C1394" s="2" t="s">
        <v>1875</v>
      </c>
      <c r="D1394" s="2" t="s">
        <v>1876</v>
      </c>
    </row>
    <row r="1395" spans="1:4" x14ac:dyDescent="0.35">
      <c r="A1395" s="2" t="s">
        <v>4676</v>
      </c>
      <c r="B1395" s="2" t="s">
        <v>4677</v>
      </c>
      <c r="C1395" s="2" t="s">
        <v>1875</v>
      </c>
      <c r="D1395" s="2" t="s">
        <v>1876</v>
      </c>
    </row>
    <row r="1396" spans="1:4" x14ac:dyDescent="0.35">
      <c r="A1396" s="2" t="s">
        <v>4678</v>
      </c>
      <c r="B1396" s="2" t="s">
        <v>4679</v>
      </c>
      <c r="C1396" s="2" t="s">
        <v>1875</v>
      </c>
      <c r="D1396" s="2" t="s">
        <v>1876</v>
      </c>
    </row>
    <row r="1397" spans="1:4" x14ac:dyDescent="0.35">
      <c r="A1397" s="2" t="s">
        <v>4680</v>
      </c>
      <c r="B1397" s="2" t="s">
        <v>4681</v>
      </c>
      <c r="C1397" s="2" t="s">
        <v>1875</v>
      </c>
      <c r="D1397" s="2" t="s">
        <v>1876</v>
      </c>
    </row>
    <row r="1398" spans="1:4" x14ac:dyDescent="0.35">
      <c r="A1398" s="2" t="s">
        <v>4682</v>
      </c>
      <c r="B1398" s="2" t="s">
        <v>4683</v>
      </c>
      <c r="C1398" s="2" t="s">
        <v>1892</v>
      </c>
      <c r="D1398" s="2" t="s">
        <v>1893</v>
      </c>
    </row>
    <row r="1399" spans="1:4" x14ac:dyDescent="0.35">
      <c r="A1399" s="2" t="s">
        <v>4684</v>
      </c>
      <c r="B1399" s="2" t="s">
        <v>4685</v>
      </c>
      <c r="C1399" s="2" t="s">
        <v>1892</v>
      </c>
      <c r="D1399" s="2" t="s">
        <v>1893</v>
      </c>
    </row>
    <row r="1400" spans="1:4" x14ac:dyDescent="0.35">
      <c r="A1400" s="2" t="s">
        <v>4686</v>
      </c>
      <c r="B1400" s="2" t="s">
        <v>4687</v>
      </c>
      <c r="C1400" s="2" t="s">
        <v>1875</v>
      </c>
      <c r="D1400" s="2" t="s">
        <v>1876</v>
      </c>
    </row>
    <row r="1401" spans="1:4" x14ac:dyDescent="0.35">
      <c r="A1401" s="2" t="s">
        <v>4688</v>
      </c>
      <c r="B1401" s="2" t="s">
        <v>4689</v>
      </c>
      <c r="C1401" s="2" t="s">
        <v>1892</v>
      </c>
      <c r="D1401" s="2" t="s">
        <v>1893</v>
      </c>
    </row>
    <row r="1402" spans="1:4" x14ac:dyDescent="0.35">
      <c r="A1402" s="2" t="s">
        <v>4690</v>
      </c>
      <c r="B1402" s="2" t="s">
        <v>4691</v>
      </c>
      <c r="C1402" s="2" t="s">
        <v>1892</v>
      </c>
      <c r="D1402" s="2" t="s">
        <v>1893</v>
      </c>
    </row>
    <row r="1403" spans="1:4" x14ac:dyDescent="0.35">
      <c r="A1403" s="2" t="s">
        <v>4692</v>
      </c>
      <c r="B1403" s="2" t="s">
        <v>4693</v>
      </c>
      <c r="C1403" s="2" t="s">
        <v>1875</v>
      </c>
      <c r="D1403" s="2" t="s">
        <v>1876</v>
      </c>
    </row>
    <row r="1404" spans="1:4" x14ac:dyDescent="0.35">
      <c r="A1404" s="2" t="s">
        <v>4694</v>
      </c>
      <c r="B1404" s="2" t="s">
        <v>4695</v>
      </c>
      <c r="C1404" s="2" t="s">
        <v>1892</v>
      </c>
      <c r="D1404" s="2" t="s">
        <v>1893</v>
      </c>
    </row>
    <row r="1405" spans="1:4" x14ac:dyDescent="0.35">
      <c r="A1405" s="2" t="s">
        <v>4696</v>
      </c>
      <c r="B1405" s="2" t="s">
        <v>4697</v>
      </c>
      <c r="C1405" s="2" t="s">
        <v>1892</v>
      </c>
      <c r="D1405" s="2" t="s">
        <v>1893</v>
      </c>
    </row>
    <row r="1406" spans="1:4" x14ac:dyDescent="0.35">
      <c r="A1406" s="2" t="s">
        <v>4698</v>
      </c>
      <c r="B1406" s="2" t="s">
        <v>4699</v>
      </c>
      <c r="C1406" s="2" t="s">
        <v>1892</v>
      </c>
      <c r="D1406" s="2" t="s">
        <v>1893</v>
      </c>
    </row>
    <row r="1407" spans="1:4" x14ac:dyDescent="0.35">
      <c r="A1407" s="2" t="s">
        <v>4700</v>
      </c>
      <c r="B1407" s="2" t="s">
        <v>4701</v>
      </c>
      <c r="C1407" s="2" t="s">
        <v>1892</v>
      </c>
      <c r="D1407" s="2" t="s">
        <v>1893</v>
      </c>
    </row>
    <row r="1408" spans="1:4" x14ac:dyDescent="0.35">
      <c r="A1408" s="2" t="s">
        <v>4702</v>
      </c>
      <c r="B1408" s="2" t="s">
        <v>4703</v>
      </c>
      <c r="C1408" s="2" t="s">
        <v>1892</v>
      </c>
      <c r="D1408" s="2" t="s">
        <v>1893</v>
      </c>
    </row>
    <row r="1409" spans="1:4" x14ac:dyDescent="0.35">
      <c r="A1409" s="2" t="s">
        <v>4704</v>
      </c>
      <c r="B1409" s="2" t="s">
        <v>4705</v>
      </c>
      <c r="C1409" s="2" t="s">
        <v>1875</v>
      </c>
      <c r="D1409" s="2" t="s">
        <v>1876</v>
      </c>
    </row>
    <row r="1410" spans="1:4" x14ac:dyDescent="0.35">
      <c r="A1410" s="2" t="s">
        <v>4706</v>
      </c>
      <c r="B1410" s="2" t="s">
        <v>4707</v>
      </c>
      <c r="C1410" s="2" t="s">
        <v>1892</v>
      </c>
      <c r="D1410" s="2" t="s">
        <v>1893</v>
      </c>
    </row>
    <row r="1411" spans="1:4" x14ac:dyDescent="0.35">
      <c r="A1411" s="2" t="s">
        <v>4708</v>
      </c>
      <c r="B1411" s="2" t="s">
        <v>4709</v>
      </c>
      <c r="C1411" s="2" t="s">
        <v>1875</v>
      </c>
      <c r="D1411" s="2" t="s">
        <v>1876</v>
      </c>
    </row>
    <row r="1412" spans="1:4" x14ac:dyDescent="0.35">
      <c r="A1412" s="2" t="s">
        <v>4710</v>
      </c>
      <c r="B1412" s="2" t="s">
        <v>4711</v>
      </c>
      <c r="C1412" s="2" t="s">
        <v>1875</v>
      </c>
      <c r="D1412" s="2" t="s">
        <v>1876</v>
      </c>
    </row>
    <row r="1413" spans="1:4" x14ac:dyDescent="0.35">
      <c r="A1413" s="2" t="s">
        <v>4712</v>
      </c>
      <c r="B1413" s="2" t="s">
        <v>4713</v>
      </c>
      <c r="C1413" s="2" t="s">
        <v>1892</v>
      </c>
      <c r="D1413" s="2" t="s">
        <v>1893</v>
      </c>
    </row>
    <row r="1414" spans="1:4" x14ac:dyDescent="0.35">
      <c r="A1414" s="2" t="s">
        <v>4714</v>
      </c>
      <c r="B1414" s="2" t="s">
        <v>4715</v>
      </c>
      <c r="C1414" s="2" t="s">
        <v>1892</v>
      </c>
      <c r="D1414" s="2" t="s">
        <v>1893</v>
      </c>
    </row>
    <row r="1415" spans="1:4" x14ac:dyDescent="0.35">
      <c r="A1415" s="2" t="s">
        <v>4716</v>
      </c>
      <c r="B1415" s="2" t="s">
        <v>4717</v>
      </c>
      <c r="C1415" s="2" t="s">
        <v>1892</v>
      </c>
      <c r="D1415" s="2" t="s">
        <v>1893</v>
      </c>
    </row>
    <row r="1416" spans="1:4" x14ac:dyDescent="0.35">
      <c r="A1416" s="2" t="s">
        <v>4718</v>
      </c>
      <c r="B1416" s="2" t="s">
        <v>4719</v>
      </c>
      <c r="C1416" s="2" t="s">
        <v>1892</v>
      </c>
      <c r="D1416" s="2" t="s">
        <v>1893</v>
      </c>
    </row>
    <row r="1417" spans="1:4" x14ac:dyDescent="0.35">
      <c r="A1417" s="2" t="s">
        <v>4720</v>
      </c>
      <c r="B1417" s="2" t="s">
        <v>4721</v>
      </c>
      <c r="C1417" s="2" t="s">
        <v>1892</v>
      </c>
      <c r="D1417" s="2" t="s">
        <v>1893</v>
      </c>
    </row>
    <row r="1418" spans="1:4" x14ac:dyDescent="0.35">
      <c r="A1418" s="2" t="s">
        <v>4722</v>
      </c>
      <c r="B1418" s="2" t="s">
        <v>4723</v>
      </c>
      <c r="C1418" s="2" t="s">
        <v>1892</v>
      </c>
      <c r="D1418" s="2" t="s">
        <v>1893</v>
      </c>
    </row>
    <row r="1419" spans="1:4" x14ac:dyDescent="0.35">
      <c r="A1419" s="2" t="s">
        <v>4724</v>
      </c>
      <c r="B1419" s="2" t="s">
        <v>4725</v>
      </c>
      <c r="C1419" s="2" t="s">
        <v>1875</v>
      </c>
      <c r="D1419" s="2" t="s">
        <v>1876</v>
      </c>
    </row>
    <row r="1420" spans="1:4" x14ac:dyDescent="0.35">
      <c r="A1420" s="2" t="s">
        <v>4726</v>
      </c>
      <c r="B1420" s="2" t="s">
        <v>4727</v>
      </c>
      <c r="C1420" s="2" t="s">
        <v>1875</v>
      </c>
      <c r="D1420" s="2" t="s">
        <v>1876</v>
      </c>
    </row>
    <row r="1421" spans="1:4" x14ac:dyDescent="0.35">
      <c r="A1421" s="2" t="s">
        <v>4728</v>
      </c>
      <c r="B1421" s="2" t="s">
        <v>4729</v>
      </c>
      <c r="C1421" s="2" t="s">
        <v>1892</v>
      </c>
      <c r="D1421" s="2" t="s">
        <v>1893</v>
      </c>
    </row>
    <row r="1422" spans="1:4" x14ac:dyDescent="0.35">
      <c r="A1422" s="2" t="s">
        <v>4730</v>
      </c>
      <c r="B1422" s="2" t="s">
        <v>4731</v>
      </c>
      <c r="C1422" s="2" t="s">
        <v>1892</v>
      </c>
      <c r="D1422" s="2" t="s">
        <v>1893</v>
      </c>
    </row>
    <row r="1423" spans="1:4" x14ac:dyDescent="0.35">
      <c r="A1423" s="2" t="s">
        <v>4732</v>
      </c>
      <c r="B1423" s="2" t="s">
        <v>4733</v>
      </c>
      <c r="C1423" s="2" t="s">
        <v>1875</v>
      </c>
      <c r="D1423" s="2" t="s">
        <v>1876</v>
      </c>
    </row>
    <row r="1424" spans="1:4" x14ac:dyDescent="0.35">
      <c r="A1424" s="2" t="s">
        <v>4734</v>
      </c>
      <c r="B1424" s="2" t="s">
        <v>4735</v>
      </c>
      <c r="C1424" s="2" t="s">
        <v>1892</v>
      </c>
      <c r="D1424" s="2" t="s">
        <v>1893</v>
      </c>
    </row>
    <row r="1425" spans="1:4" x14ac:dyDescent="0.35">
      <c r="A1425" s="2" t="s">
        <v>4736</v>
      </c>
      <c r="B1425" s="2" t="s">
        <v>4737</v>
      </c>
      <c r="C1425" s="2" t="s">
        <v>1875</v>
      </c>
      <c r="D1425" s="2" t="s">
        <v>1876</v>
      </c>
    </row>
    <row r="1426" spans="1:4" x14ac:dyDescent="0.35">
      <c r="A1426" s="2" t="s">
        <v>4738</v>
      </c>
      <c r="B1426" s="2" t="s">
        <v>4739</v>
      </c>
      <c r="C1426" s="2" t="s">
        <v>1875</v>
      </c>
      <c r="D1426" s="2" t="s">
        <v>1876</v>
      </c>
    </row>
    <row r="1427" spans="1:4" x14ac:dyDescent="0.35">
      <c r="A1427" s="2" t="s">
        <v>4740</v>
      </c>
      <c r="B1427" s="2" t="s">
        <v>4741</v>
      </c>
      <c r="C1427" s="2" t="s">
        <v>1892</v>
      </c>
      <c r="D1427" s="2" t="s">
        <v>1893</v>
      </c>
    </row>
    <row r="1428" spans="1:4" x14ac:dyDescent="0.35">
      <c r="A1428" s="2" t="s">
        <v>4742</v>
      </c>
      <c r="B1428" s="2" t="s">
        <v>4743</v>
      </c>
      <c r="C1428" s="2" t="s">
        <v>1875</v>
      </c>
      <c r="D1428" s="2" t="s">
        <v>1876</v>
      </c>
    </row>
    <row r="1429" spans="1:4" x14ac:dyDescent="0.35">
      <c r="A1429" s="2" t="s">
        <v>4744</v>
      </c>
      <c r="B1429" s="2" t="s">
        <v>4745</v>
      </c>
      <c r="C1429" s="2" t="s">
        <v>1875</v>
      </c>
      <c r="D1429" s="2" t="s">
        <v>1876</v>
      </c>
    </row>
    <row r="1430" spans="1:4" x14ac:dyDescent="0.35">
      <c r="A1430" s="2" t="s">
        <v>4746</v>
      </c>
      <c r="B1430" s="2" t="s">
        <v>4747</v>
      </c>
      <c r="C1430" s="2" t="s">
        <v>1892</v>
      </c>
      <c r="D1430" s="2" t="s">
        <v>1893</v>
      </c>
    </row>
    <row r="1431" spans="1:4" x14ac:dyDescent="0.35">
      <c r="A1431" s="2" t="s">
        <v>4748</v>
      </c>
      <c r="B1431" s="2" t="s">
        <v>4749</v>
      </c>
      <c r="C1431" s="2" t="s">
        <v>1875</v>
      </c>
      <c r="D1431" s="2" t="s">
        <v>1876</v>
      </c>
    </row>
    <row r="1432" spans="1:4" x14ac:dyDescent="0.35">
      <c r="A1432" s="2" t="s">
        <v>4750</v>
      </c>
      <c r="B1432" s="2" t="s">
        <v>4751</v>
      </c>
      <c r="C1432" s="2" t="s">
        <v>1892</v>
      </c>
      <c r="D1432" s="2" t="s">
        <v>1893</v>
      </c>
    </row>
    <row r="1433" spans="1:4" x14ac:dyDescent="0.35">
      <c r="A1433" s="2" t="s">
        <v>4752</v>
      </c>
      <c r="B1433" s="2" t="s">
        <v>4753</v>
      </c>
      <c r="C1433" s="2" t="s">
        <v>1892</v>
      </c>
      <c r="D1433" s="2" t="s">
        <v>1893</v>
      </c>
    </row>
    <row r="1434" spans="1:4" x14ac:dyDescent="0.35">
      <c r="A1434" s="2" t="s">
        <v>4754</v>
      </c>
      <c r="B1434" s="2" t="s">
        <v>4755</v>
      </c>
      <c r="C1434" s="2" t="s">
        <v>1892</v>
      </c>
      <c r="D1434" s="2" t="s">
        <v>1893</v>
      </c>
    </row>
    <row r="1435" spans="1:4" x14ac:dyDescent="0.35">
      <c r="A1435" s="2" t="s">
        <v>4756</v>
      </c>
      <c r="B1435" s="2" t="s">
        <v>4757</v>
      </c>
      <c r="C1435" s="2" t="s">
        <v>1875</v>
      </c>
      <c r="D1435" s="2" t="s">
        <v>1876</v>
      </c>
    </row>
    <row r="1436" spans="1:4" x14ac:dyDescent="0.35">
      <c r="A1436" s="2" t="s">
        <v>4758</v>
      </c>
      <c r="B1436" s="2" t="s">
        <v>4759</v>
      </c>
      <c r="C1436" s="2" t="s">
        <v>1892</v>
      </c>
      <c r="D1436" s="2" t="s">
        <v>1893</v>
      </c>
    </row>
    <row r="1437" spans="1:4" x14ac:dyDescent="0.35">
      <c r="A1437" s="2" t="s">
        <v>4760</v>
      </c>
      <c r="B1437" s="2" t="s">
        <v>4761</v>
      </c>
      <c r="C1437" s="2" t="s">
        <v>1875</v>
      </c>
      <c r="D1437" s="2" t="s">
        <v>1876</v>
      </c>
    </row>
    <row r="1438" spans="1:4" x14ac:dyDescent="0.35">
      <c r="A1438" s="2" t="s">
        <v>4762</v>
      </c>
      <c r="B1438" s="2" t="s">
        <v>4763</v>
      </c>
      <c r="C1438" s="2" t="s">
        <v>1892</v>
      </c>
      <c r="D1438" s="2" t="s">
        <v>1893</v>
      </c>
    </row>
    <row r="1439" spans="1:4" x14ac:dyDescent="0.35">
      <c r="A1439" s="2" t="s">
        <v>4764</v>
      </c>
      <c r="B1439" s="2" t="s">
        <v>4765</v>
      </c>
      <c r="C1439" s="2" t="s">
        <v>1892</v>
      </c>
      <c r="D1439" s="2" t="s">
        <v>1893</v>
      </c>
    </row>
    <row r="1440" spans="1:4" x14ac:dyDescent="0.35">
      <c r="A1440" s="2" t="s">
        <v>4766</v>
      </c>
      <c r="B1440" s="2" t="s">
        <v>4767</v>
      </c>
      <c r="C1440" s="2" t="s">
        <v>1892</v>
      </c>
      <c r="D1440" s="2" t="s">
        <v>1893</v>
      </c>
    </row>
    <row r="1441" spans="1:4" x14ac:dyDescent="0.35">
      <c r="A1441" s="2" t="s">
        <v>4768</v>
      </c>
      <c r="B1441" s="2" t="s">
        <v>4769</v>
      </c>
      <c r="C1441" s="2" t="s">
        <v>1892</v>
      </c>
      <c r="D1441" s="2" t="s">
        <v>1893</v>
      </c>
    </row>
    <row r="1442" spans="1:4" x14ac:dyDescent="0.35">
      <c r="A1442" s="2" t="s">
        <v>4770</v>
      </c>
      <c r="B1442" s="2" t="s">
        <v>4771</v>
      </c>
      <c r="C1442" s="2" t="s">
        <v>1892</v>
      </c>
      <c r="D1442" s="2" t="s">
        <v>1893</v>
      </c>
    </row>
    <row r="1443" spans="1:4" x14ac:dyDescent="0.35">
      <c r="A1443" s="2" t="s">
        <v>4772</v>
      </c>
      <c r="B1443" s="2" t="s">
        <v>4773</v>
      </c>
      <c r="C1443" s="2" t="s">
        <v>1892</v>
      </c>
      <c r="D1443" s="2" t="s">
        <v>1893</v>
      </c>
    </row>
    <row r="1444" spans="1:4" x14ac:dyDescent="0.35">
      <c r="A1444" s="2" t="s">
        <v>4774</v>
      </c>
      <c r="B1444" s="2" t="s">
        <v>4775</v>
      </c>
      <c r="C1444" s="2" t="s">
        <v>1892</v>
      </c>
      <c r="D1444" s="2" t="s">
        <v>1893</v>
      </c>
    </row>
    <row r="1445" spans="1:4" x14ac:dyDescent="0.35">
      <c r="A1445" s="2" t="s">
        <v>4776</v>
      </c>
      <c r="B1445" s="2" t="s">
        <v>4777</v>
      </c>
      <c r="C1445" s="2" t="s">
        <v>1892</v>
      </c>
      <c r="D1445" s="2" t="s">
        <v>1893</v>
      </c>
    </row>
    <row r="1446" spans="1:4" x14ac:dyDescent="0.35">
      <c r="A1446" s="2" t="s">
        <v>4778</v>
      </c>
      <c r="B1446" s="2" t="s">
        <v>4779</v>
      </c>
      <c r="C1446" s="2" t="s">
        <v>1892</v>
      </c>
      <c r="D1446" s="2" t="s">
        <v>1893</v>
      </c>
    </row>
    <row r="1447" spans="1:4" x14ac:dyDescent="0.35">
      <c r="A1447" s="2" t="s">
        <v>4780</v>
      </c>
      <c r="B1447" s="2" t="s">
        <v>4781</v>
      </c>
      <c r="C1447" s="2" t="s">
        <v>1875</v>
      </c>
      <c r="D1447" s="2" t="s">
        <v>1876</v>
      </c>
    </row>
    <row r="1448" spans="1:4" x14ac:dyDescent="0.35">
      <c r="A1448" s="2" t="s">
        <v>4782</v>
      </c>
      <c r="B1448" s="2" t="s">
        <v>4783</v>
      </c>
      <c r="C1448" s="2" t="s">
        <v>1892</v>
      </c>
      <c r="D1448" s="2" t="s">
        <v>1893</v>
      </c>
    </row>
    <row r="1449" spans="1:4" x14ac:dyDescent="0.35">
      <c r="A1449" s="2" t="s">
        <v>4784</v>
      </c>
      <c r="B1449" s="2" t="s">
        <v>4785</v>
      </c>
      <c r="C1449" s="2" t="s">
        <v>1892</v>
      </c>
      <c r="D1449" s="2" t="s">
        <v>1893</v>
      </c>
    </row>
    <row r="1450" spans="1:4" x14ac:dyDescent="0.35">
      <c r="A1450" s="2" t="s">
        <v>4786</v>
      </c>
      <c r="B1450" s="2" t="s">
        <v>4787</v>
      </c>
      <c r="C1450" s="2" t="s">
        <v>1892</v>
      </c>
      <c r="D1450" s="2" t="s">
        <v>1893</v>
      </c>
    </row>
    <row r="1451" spans="1:4" x14ac:dyDescent="0.35">
      <c r="A1451" s="2" t="s">
        <v>4788</v>
      </c>
      <c r="B1451" s="2" t="s">
        <v>4789</v>
      </c>
      <c r="C1451" s="2" t="s">
        <v>1892</v>
      </c>
      <c r="D1451" s="2" t="s">
        <v>1893</v>
      </c>
    </row>
    <row r="1452" spans="1:4" x14ac:dyDescent="0.35">
      <c r="A1452" s="2" t="s">
        <v>4790</v>
      </c>
      <c r="B1452" s="2" t="s">
        <v>4791</v>
      </c>
      <c r="C1452" s="2" t="s">
        <v>1892</v>
      </c>
      <c r="D1452" s="2" t="s">
        <v>1893</v>
      </c>
    </row>
    <row r="1453" spans="1:4" x14ac:dyDescent="0.35">
      <c r="A1453" s="2" t="s">
        <v>4792</v>
      </c>
      <c r="B1453" s="2" t="s">
        <v>4793</v>
      </c>
      <c r="C1453" s="2" t="s">
        <v>1892</v>
      </c>
      <c r="D1453" s="2" t="s">
        <v>1893</v>
      </c>
    </row>
    <row r="1454" spans="1:4" x14ac:dyDescent="0.35">
      <c r="A1454" s="2" t="s">
        <v>4794</v>
      </c>
      <c r="B1454" s="2" t="s">
        <v>4795</v>
      </c>
      <c r="C1454" s="2" t="s">
        <v>1875</v>
      </c>
      <c r="D1454" s="2" t="s">
        <v>1876</v>
      </c>
    </row>
    <row r="1455" spans="1:4" x14ac:dyDescent="0.35">
      <c r="A1455" s="2" t="s">
        <v>4796</v>
      </c>
      <c r="B1455" s="2" t="s">
        <v>4797</v>
      </c>
      <c r="C1455" s="2" t="s">
        <v>1892</v>
      </c>
      <c r="D1455" s="2" t="s">
        <v>1893</v>
      </c>
    </row>
    <row r="1456" spans="1:4" x14ac:dyDescent="0.35">
      <c r="A1456" s="2" t="s">
        <v>4798</v>
      </c>
      <c r="B1456" s="2" t="s">
        <v>4799</v>
      </c>
      <c r="C1456" s="2" t="s">
        <v>1892</v>
      </c>
      <c r="D1456" s="2" t="s">
        <v>1893</v>
      </c>
    </row>
    <row r="1457" spans="1:4" x14ac:dyDescent="0.35">
      <c r="A1457" s="2" t="s">
        <v>4800</v>
      </c>
      <c r="B1457" s="2" t="s">
        <v>4801</v>
      </c>
      <c r="C1457" s="2" t="s">
        <v>1892</v>
      </c>
      <c r="D1457" s="2" t="s">
        <v>1893</v>
      </c>
    </row>
    <row r="1458" spans="1:4" x14ac:dyDescent="0.35">
      <c r="A1458" s="2" t="s">
        <v>4802</v>
      </c>
      <c r="B1458" s="2" t="s">
        <v>4803</v>
      </c>
      <c r="C1458" s="2" t="s">
        <v>1892</v>
      </c>
      <c r="D1458" s="2" t="s">
        <v>1893</v>
      </c>
    </row>
    <row r="1459" spans="1:4" x14ac:dyDescent="0.35">
      <c r="A1459" s="2" t="s">
        <v>4804</v>
      </c>
      <c r="B1459" s="2" t="s">
        <v>4805</v>
      </c>
      <c r="C1459" s="2" t="s">
        <v>1892</v>
      </c>
      <c r="D1459" s="2" t="s">
        <v>1893</v>
      </c>
    </row>
    <row r="1460" spans="1:4" x14ac:dyDescent="0.35">
      <c r="A1460" s="2" t="s">
        <v>4806</v>
      </c>
      <c r="B1460" s="2" t="s">
        <v>4807</v>
      </c>
      <c r="C1460" s="2" t="s">
        <v>1892</v>
      </c>
      <c r="D1460" s="2" t="s">
        <v>1893</v>
      </c>
    </row>
    <row r="1461" spans="1:4" x14ac:dyDescent="0.35">
      <c r="A1461" s="2" t="s">
        <v>4808</v>
      </c>
      <c r="B1461" s="2" t="s">
        <v>4809</v>
      </c>
      <c r="C1461" s="2" t="s">
        <v>1892</v>
      </c>
      <c r="D1461" s="2" t="s">
        <v>1893</v>
      </c>
    </row>
    <row r="1462" spans="1:4" x14ac:dyDescent="0.35">
      <c r="A1462" s="2" t="s">
        <v>4810</v>
      </c>
      <c r="B1462" s="2" t="s">
        <v>4811</v>
      </c>
      <c r="C1462" s="2" t="s">
        <v>1892</v>
      </c>
      <c r="D1462" s="2" t="s">
        <v>1893</v>
      </c>
    </row>
    <row r="1463" spans="1:4" x14ac:dyDescent="0.35">
      <c r="A1463" s="2" t="s">
        <v>4812</v>
      </c>
      <c r="B1463" s="2" t="s">
        <v>4813</v>
      </c>
      <c r="C1463" s="2" t="s">
        <v>1892</v>
      </c>
      <c r="D1463" s="2" t="s">
        <v>1893</v>
      </c>
    </row>
    <row r="1464" spans="1:4" x14ac:dyDescent="0.35">
      <c r="A1464" s="2" t="s">
        <v>4814</v>
      </c>
      <c r="B1464" s="2" t="s">
        <v>4815</v>
      </c>
      <c r="C1464" s="2" t="s">
        <v>1875</v>
      </c>
      <c r="D1464" s="2" t="s">
        <v>1876</v>
      </c>
    </row>
    <row r="1465" spans="1:4" x14ac:dyDescent="0.35">
      <c r="A1465" s="2" t="s">
        <v>4816</v>
      </c>
      <c r="B1465" s="2" t="s">
        <v>4817</v>
      </c>
      <c r="C1465" s="2" t="s">
        <v>1892</v>
      </c>
      <c r="D1465" s="2" t="s">
        <v>1893</v>
      </c>
    </row>
    <row r="1466" spans="1:4" x14ac:dyDescent="0.35">
      <c r="A1466" s="2" t="s">
        <v>4818</v>
      </c>
      <c r="B1466" s="2" t="s">
        <v>4819</v>
      </c>
      <c r="C1466" s="2" t="s">
        <v>1892</v>
      </c>
      <c r="D1466" s="2" t="s">
        <v>1893</v>
      </c>
    </row>
    <row r="1467" spans="1:4" x14ac:dyDescent="0.35">
      <c r="A1467" s="2" t="s">
        <v>4820</v>
      </c>
      <c r="B1467" s="2" t="s">
        <v>4821</v>
      </c>
      <c r="C1467" s="2" t="s">
        <v>1875</v>
      </c>
      <c r="D1467" s="2" t="s">
        <v>1876</v>
      </c>
    </row>
    <row r="1468" spans="1:4" x14ac:dyDescent="0.35">
      <c r="A1468" s="2" t="s">
        <v>4822</v>
      </c>
      <c r="B1468" s="2" t="s">
        <v>4823</v>
      </c>
      <c r="C1468" s="2" t="s">
        <v>1875</v>
      </c>
      <c r="D1468" s="2" t="s">
        <v>1876</v>
      </c>
    </row>
    <row r="1469" spans="1:4" x14ac:dyDescent="0.35">
      <c r="A1469" s="2" t="s">
        <v>4824</v>
      </c>
      <c r="B1469" s="2" t="s">
        <v>4825</v>
      </c>
      <c r="C1469" s="2" t="s">
        <v>1892</v>
      </c>
      <c r="D1469" s="2" t="s">
        <v>1893</v>
      </c>
    </row>
    <row r="1470" spans="1:4" x14ac:dyDescent="0.35">
      <c r="A1470" s="2" t="s">
        <v>4826</v>
      </c>
      <c r="B1470" s="2" t="s">
        <v>4827</v>
      </c>
      <c r="C1470" s="2" t="s">
        <v>1875</v>
      </c>
      <c r="D1470" s="2" t="s">
        <v>1876</v>
      </c>
    </row>
    <row r="1471" spans="1:4" x14ac:dyDescent="0.35">
      <c r="A1471" s="2" t="s">
        <v>4828</v>
      </c>
      <c r="B1471" s="2" t="s">
        <v>4829</v>
      </c>
      <c r="C1471" s="2" t="s">
        <v>1892</v>
      </c>
      <c r="D1471" s="2" t="s">
        <v>1893</v>
      </c>
    </row>
    <row r="1472" spans="1:4" x14ac:dyDescent="0.35">
      <c r="A1472" s="2" t="s">
        <v>4830</v>
      </c>
      <c r="B1472" s="2" t="s">
        <v>4831</v>
      </c>
      <c r="C1472" s="2" t="s">
        <v>1875</v>
      </c>
      <c r="D1472" s="2" t="s">
        <v>1876</v>
      </c>
    </row>
    <row r="1473" spans="1:4" x14ac:dyDescent="0.35">
      <c r="A1473" s="2" t="s">
        <v>4832</v>
      </c>
      <c r="B1473" s="2" t="s">
        <v>4833</v>
      </c>
      <c r="C1473" s="2" t="s">
        <v>1892</v>
      </c>
      <c r="D1473" s="2" t="s">
        <v>1893</v>
      </c>
    </row>
    <row r="1474" spans="1:4" x14ac:dyDescent="0.35">
      <c r="A1474" s="2" t="s">
        <v>4834</v>
      </c>
      <c r="B1474" s="2" t="s">
        <v>4835</v>
      </c>
      <c r="C1474" s="2" t="s">
        <v>1875</v>
      </c>
      <c r="D1474" s="2" t="s">
        <v>1876</v>
      </c>
    </row>
    <row r="1475" spans="1:4" x14ac:dyDescent="0.35">
      <c r="A1475" s="2" t="s">
        <v>4836</v>
      </c>
      <c r="B1475" s="2" t="s">
        <v>4837</v>
      </c>
      <c r="C1475" s="2" t="s">
        <v>1892</v>
      </c>
      <c r="D1475" s="2" t="s">
        <v>1893</v>
      </c>
    </row>
    <row r="1476" spans="1:4" x14ac:dyDescent="0.35">
      <c r="A1476" s="2" t="s">
        <v>4838</v>
      </c>
      <c r="B1476" s="2" t="s">
        <v>4839</v>
      </c>
      <c r="C1476" s="2" t="s">
        <v>1875</v>
      </c>
      <c r="D1476" s="2" t="s">
        <v>1876</v>
      </c>
    </row>
    <row r="1477" spans="1:4" x14ac:dyDescent="0.35">
      <c r="A1477" s="2" t="s">
        <v>4840</v>
      </c>
      <c r="B1477" s="2" t="s">
        <v>4841</v>
      </c>
      <c r="C1477" s="2" t="s">
        <v>1892</v>
      </c>
      <c r="D1477" s="2" t="s">
        <v>1893</v>
      </c>
    </row>
    <row r="1478" spans="1:4" x14ac:dyDescent="0.35">
      <c r="A1478" s="2" t="s">
        <v>4842</v>
      </c>
      <c r="B1478" s="2" t="s">
        <v>4843</v>
      </c>
      <c r="C1478" s="2" t="s">
        <v>1892</v>
      </c>
      <c r="D1478" s="2" t="s">
        <v>1893</v>
      </c>
    </row>
    <row r="1479" spans="1:4" x14ac:dyDescent="0.35">
      <c r="A1479" s="2" t="s">
        <v>4844</v>
      </c>
      <c r="B1479" s="2" t="s">
        <v>4845</v>
      </c>
      <c r="C1479" s="2" t="s">
        <v>1875</v>
      </c>
      <c r="D1479" s="2" t="s">
        <v>1876</v>
      </c>
    </row>
    <row r="1480" spans="1:4" x14ac:dyDescent="0.35">
      <c r="A1480" s="2" t="s">
        <v>4846</v>
      </c>
      <c r="B1480" s="2" t="s">
        <v>4847</v>
      </c>
      <c r="C1480" s="2" t="s">
        <v>1892</v>
      </c>
      <c r="D1480" s="2" t="s">
        <v>1893</v>
      </c>
    </row>
    <row r="1481" spans="1:4" x14ac:dyDescent="0.35">
      <c r="A1481" s="2" t="s">
        <v>4848</v>
      </c>
      <c r="B1481" s="2" t="s">
        <v>4849</v>
      </c>
      <c r="C1481" s="2" t="s">
        <v>1892</v>
      </c>
      <c r="D1481" s="2" t="s">
        <v>1893</v>
      </c>
    </row>
    <row r="1482" spans="1:4" x14ac:dyDescent="0.35">
      <c r="A1482" s="2" t="s">
        <v>4850</v>
      </c>
      <c r="B1482" s="2" t="s">
        <v>4851</v>
      </c>
      <c r="C1482" s="2" t="s">
        <v>1892</v>
      </c>
      <c r="D1482" s="2" t="s">
        <v>1893</v>
      </c>
    </row>
    <row r="1483" spans="1:4" x14ac:dyDescent="0.35">
      <c r="A1483" s="2" t="s">
        <v>4852</v>
      </c>
      <c r="B1483" s="2" t="s">
        <v>4853</v>
      </c>
      <c r="C1483" s="2" t="s">
        <v>1892</v>
      </c>
      <c r="D1483" s="2" t="s">
        <v>1893</v>
      </c>
    </row>
    <row r="1484" spans="1:4" x14ac:dyDescent="0.35">
      <c r="A1484" s="2" t="s">
        <v>4854</v>
      </c>
      <c r="B1484" s="2" t="s">
        <v>4855</v>
      </c>
      <c r="C1484" s="2" t="s">
        <v>1875</v>
      </c>
      <c r="D1484" s="2" t="s">
        <v>1876</v>
      </c>
    </row>
    <row r="1485" spans="1:4" x14ac:dyDescent="0.35">
      <c r="A1485" s="2" t="s">
        <v>4856</v>
      </c>
      <c r="B1485" s="2" t="s">
        <v>4857</v>
      </c>
      <c r="C1485" s="2" t="s">
        <v>1892</v>
      </c>
      <c r="D1485" s="2" t="s">
        <v>1893</v>
      </c>
    </row>
    <row r="1486" spans="1:4" x14ac:dyDescent="0.35">
      <c r="A1486" s="2" t="s">
        <v>4858</v>
      </c>
      <c r="B1486" s="2" t="s">
        <v>4859</v>
      </c>
      <c r="C1486" s="2" t="s">
        <v>1875</v>
      </c>
      <c r="D1486" s="2" t="s">
        <v>1876</v>
      </c>
    </row>
    <row r="1487" spans="1:4" x14ac:dyDescent="0.35">
      <c r="A1487" s="2" t="s">
        <v>4860</v>
      </c>
      <c r="B1487" s="2" t="s">
        <v>4861</v>
      </c>
      <c r="C1487" s="2" t="s">
        <v>1892</v>
      </c>
      <c r="D1487" s="2" t="s">
        <v>1893</v>
      </c>
    </row>
    <row r="1488" spans="1:4" x14ac:dyDescent="0.35">
      <c r="A1488" s="2" t="s">
        <v>4862</v>
      </c>
      <c r="B1488" s="2" t="s">
        <v>4863</v>
      </c>
      <c r="C1488" s="2" t="s">
        <v>1892</v>
      </c>
      <c r="D1488" s="2" t="s">
        <v>1893</v>
      </c>
    </row>
    <row r="1489" spans="1:4" x14ac:dyDescent="0.35">
      <c r="A1489" s="2" t="s">
        <v>4864</v>
      </c>
      <c r="B1489" s="2" t="s">
        <v>4865</v>
      </c>
      <c r="C1489" s="2" t="s">
        <v>1892</v>
      </c>
      <c r="D1489" s="2" t="s">
        <v>1893</v>
      </c>
    </row>
    <row r="1490" spans="1:4" x14ac:dyDescent="0.35">
      <c r="A1490" s="2" t="s">
        <v>4866</v>
      </c>
      <c r="B1490" s="2" t="s">
        <v>4867</v>
      </c>
      <c r="C1490" s="2" t="s">
        <v>1892</v>
      </c>
      <c r="D1490" s="2" t="s">
        <v>1893</v>
      </c>
    </row>
    <row r="1491" spans="1:4" x14ac:dyDescent="0.35">
      <c r="A1491" s="2" t="s">
        <v>4868</v>
      </c>
      <c r="B1491" s="2" t="s">
        <v>4869</v>
      </c>
      <c r="C1491" s="2" t="s">
        <v>1892</v>
      </c>
      <c r="D1491" s="2" t="s">
        <v>1893</v>
      </c>
    </row>
    <row r="1492" spans="1:4" x14ac:dyDescent="0.35">
      <c r="A1492" s="2" t="s">
        <v>4870</v>
      </c>
      <c r="B1492" s="2" t="s">
        <v>4871</v>
      </c>
      <c r="C1492" s="2" t="s">
        <v>1892</v>
      </c>
      <c r="D1492" s="2" t="s">
        <v>1893</v>
      </c>
    </row>
    <row r="1493" spans="1:4" x14ac:dyDescent="0.35">
      <c r="A1493" s="2" t="s">
        <v>4872</v>
      </c>
      <c r="B1493" s="2" t="s">
        <v>4873</v>
      </c>
      <c r="C1493" s="2" t="s">
        <v>1892</v>
      </c>
      <c r="D1493" s="2" t="s">
        <v>1893</v>
      </c>
    </row>
    <row r="1494" spans="1:4" x14ac:dyDescent="0.35">
      <c r="A1494" s="2" t="s">
        <v>4874</v>
      </c>
      <c r="B1494" s="2" t="s">
        <v>4875</v>
      </c>
      <c r="C1494" s="2" t="s">
        <v>1875</v>
      </c>
      <c r="D1494" s="2" t="s">
        <v>1876</v>
      </c>
    </row>
    <row r="1495" spans="1:4" x14ac:dyDescent="0.35">
      <c r="A1495" s="2" t="s">
        <v>4876</v>
      </c>
      <c r="B1495" s="2" t="s">
        <v>4877</v>
      </c>
      <c r="C1495" s="2" t="s">
        <v>1875</v>
      </c>
      <c r="D1495" s="2" t="s">
        <v>1876</v>
      </c>
    </row>
    <row r="1496" spans="1:4" x14ac:dyDescent="0.35">
      <c r="A1496" s="2" t="s">
        <v>4878</v>
      </c>
      <c r="B1496" s="2" t="s">
        <v>4879</v>
      </c>
      <c r="C1496" s="2" t="s">
        <v>1892</v>
      </c>
      <c r="D1496" s="2" t="s">
        <v>1893</v>
      </c>
    </row>
    <row r="1497" spans="1:4" x14ac:dyDescent="0.35">
      <c r="A1497" s="2" t="s">
        <v>4880</v>
      </c>
      <c r="B1497" s="2" t="s">
        <v>4881</v>
      </c>
      <c r="C1497" s="2" t="s">
        <v>1892</v>
      </c>
      <c r="D1497" s="2" t="s">
        <v>1893</v>
      </c>
    </row>
    <row r="1498" spans="1:4" x14ac:dyDescent="0.35">
      <c r="A1498" s="2" t="s">
        <v>4882</v>
      </c>
      <c r="B1498" s="2" t="s">
        <v>4883</v>
      </c>
      <c r="C1498" s="2" t="s">
        <v>1892</v>
      </c>
      <c r="D1498" s="2" t="s">
        <v>1893</v>
      </c>
    </row>
    <row r="1499" spans="1:4" x14ac:dyDescent="0.35">
      <c r="A1499" s="2" t="s">
        <v>4884</v>
      </c>
      <c r="B1499" s="2" t="s">
        <v>4885</v>
      </c>
      <c r="C1499" s="2" t="s">
        <v>1892</v>
      </c>
      <c r="D1499" s="2" t="s">
        <v>1893</v>
      </c>
    </row>
    <row r="1500" spans="1:4" x14ac:dyDescent="0.35">
      <c r="A1500" s="2" t="s">
        <v>4886</v>
      </c>
      <c r="B1500" s="2" t="s">
        <v>4887</v>
      </c>
      <c r="C1500" s="2" t="s">
        <v>1892</v>
      </c>
      <c r="D1500" s="2" t="s">
        <v>1893</v>
      </c>
    </row>
    <row r="1501" spans="1:4" x14ac:dyDescent="0.35">
      <c r="A1501" s="2" t="s">
        <v>4888</v>
      </c>
      <c r="B1501" s="2" t="s">
        <v>4889</v>
      </c>
      <c r="C1501" s="2" t="s">
        <v>1892</v>
      </c>
      <c r="D1501" s="2" t="s">
        <v>1893</v>
      </c>
    </row>
    <row r="1502" spans="1:4" x14ac:dyDescent="0.35">
      <c r="A1502" s="2" t="s">
        <v>4890</v>
      </c>
      <c r="B1502" s="2" t="s">
        <v>4891</v>
      </c>
      <c r="C1502" s="2" t="s">
        <v>1892</v>
      </c>
      <c r="D1502" s="2" t="s">
        <v>1893</v>
      </c>
    </row>
    <row r="1503" spans="1:4" x14ac:dyDescent="0.35">
      <c r="A1503" s="2" t="s">
        <v>4892</v>
      </c>
      <c r="B1503" s="2" t="s">
        <v>4893</v>
      </c>
      <c r="C1503" s="2" t="s">
        <v>1875</v>
      </c>
      <c r="D1503" s="2" t="s">
        <v>1876</v>
      </c>
    </row>
    <row r="1504" spans="1:4" x14ac:dyDescent="0.35">
      <c r="A1504" s="2" t="s">
        <v>4894</v>
      </c>
      <c r="B1504" s="2" t="s">
        <v>4895</v>
      </c>
      <c r="C1504" s="2" t="s">
        <v>1875</v>
      </c>
      <c r="D1504" s="2" t="s">
        <v>1876</v>
      </c>
    </row>
    <row r="1505" spans="1:4" x14ac:dyDescent="0.35">
      <c r="A1505" s="2" t="s">
        <v>4896</v>
      </c>
      <c r="B1505" s="2" t="s">
        <v>4897</v>
      </c>
      <c r="C1505" s="2" t="s">
        <v>1892</v>
      </c>
      <c r="D1505" s="2" t="s">
        <v>1893</v>
      </c>
    </row>
    <row r="1506" spans="1:4" x14ac:dyDescent="0.35">
      <c r="A1506" s="2" t="s">
        <v>4898</v>
      </c>
      <c r="B1506" s="2" t="s">
        <v>4899</v>
      </c>
      <c r="C1506" s="2" t="s">
        <v>1892</v>
      </c>
      <c r="D1506" s="2" t="s">
        <v>1893</v>
      </c>
    </row>
    <row r="1507" spans="1:4" x14ac:dyDescent="0.35">
      <c r="A1507" s="2" t="s">
        <v>4900</v>
      </c>
      <c r="B1507" s="2" t="s">
        <v>4901</v>
      </c>
      <c r="C1507" s="2" t="s">
        <v>1892</v>
      </c>
      <c r="D1507" s="2" t="s">
        <v>1893</v>
      </c>
    </row>
    <row r="1508" spans="1:4" x14ac:dyDescent="0.35">
      <c r="A1508" s="2" t="s">
        <v>4902</v>
      </c>
      <c r="B1508" s="2" t="s">
        <v>4903</v>
      </c>
      <c r="C1508" s="2" t="s">
        <v>1892</v>
      </c>
      <c r="D1508" s="2" t="s">
        <v>1893</v>
      </c>
    </row>
    <row r="1509" spans="1:4" x14ac:dyDescent="0.35">
      <c r="A1509" s="2" t="s">
        <v>4904</v>
      </c>
      <c r="B1509" s="2" t="s">
        <v>4905</v>
      </c>
      <c r="C1509" s="2" t="s">
        <v>1892</v>
      </c>
      <c r="D1509" s="2" t="s">
        <v>1893</v>
      </c>
    </row>
    <row r="1510" spans="1:4" x14ac:dyDescent="0.35">
      <c r="A1510" s="2" t="s">
        <v>4906</v>
      </c>
      <c r="B1510" s="2" t="s">
        <v>4907</v>
      </c>
      <c r="C1510" s="2" t="s">
        <v>1892</v>
      </c>
      <c r="D1510" s="2" t="s">
        <v>1893</v>
      </c>
    </row>
    <row r="1511" spans="1:4" x14ac:dyDescent="0.35">
      <c r="A1511" s="2" t="s">
        <v>4908</v>
      </c>
      <c r="B1511" s="2" t="s">
        <v>4909</v>
      </c>
      <c r="C1511" s="2" t="s">
        <v>1892</v>
      </c>
      <c r="D1511" s="2" t="s">
        <v>1893</v>
      </c>
    </row>
    <row r="1512" spans="1:4" x14ac:dyDescent="0.35">
      <c r="A1512" s="2" t="s">
        <v>4910</v>
      </c>
      <c r="B1512" s="2" t="s">
        <v>4911</v>
      </c>
      <c r="C1512" s="2" t="s">
        <v>1875</v>
      </c>
      <c r="D1512" s="2" t="s">
        <v>1876</v>
      </c>
    </row>
    <row r="1513" spans="1:4" x14ac:dyDescent="0.35">
      <c r="A1513" s="2" t="s">
        <v>4912</v>
      </c>
      <c r="B1513" s="2" t="s">
        <v>4913</v>
      </c>
      <c r="C1513" s="2" t="s">
        <v>1892</v>
      </c>
      <c r="D1513" s="2" t="s">
        <v>1893</v>
      </c>
    </row>
    <row r="1514" spans="1:4" x14ac:dyDescent="0.35">
      <c r="A1514" s="2" t="s">
        <v>4914</v>
      </c>
      <c r="B1514" s="2" t="s">
        <v>4915</v>
      </c>
      <c r="C1514" s="2" t="s">
        <v>1875</v>
      </c>
      <c r="D1514" s="2" t="s">
        <v>1876</v>
      </c>
    </row>
    <row r="1515" spans="1:4" x14ac:dyDescent="0.35">
      <c r="A1515" s="2" t="s">
        <v>4916</v>
      </c>
      <c r="B1515" s="2" t="s">
        <v>4917</v>
      </c>
      <c r="C1515" s="2" t="s">
        <v>1892</v>
      </c>
      <c r="D1515" s="2" t="s">
        <v>1893</v>
      </c>
    </row>
    <row r="1516" spans="1:4" x14ac:dyDescent="0.35">
      <c r="A1516" s="2" t="s">
        <v>4918</v>
      </c>
      <c r="B1516" s="2" t="s">
        <v>4919</v>
      </c>
      <c r="C1516" s="2" t="s">
        <v>1875</v>
      </c>
      <c r="D1516" s="2" t="s">
        <v>1876</v>
      </c>
    </row>
    <row r="1517" spans="1:4" x14ac:dyDescent="0.35">
      <c r="A1517" s="2" t="s">
        <v>4920</v>
      </c>
      <c r="B1517" s="2" t="s">
        <v>4921</v>
      </c>
      <c r="C1517" s="2" t="s">
        <v>1875</v>
      </c>
      <c r="D1517" s="2" t="s">
        <v>1876</v>
      </c>
    </row>
    <row r="1518" spans="1:4" x14ac:dyDescent="0.35">
      <c r="A1518" s="2" t="s">
        <v>4922</v>
      </c>
      <c r="B1518" s="2" t="s">
        <v>4923</v>
      </c>
      <c r="C1518" s="2" t="s">
        <v>1892</v>
      </c>
      <c r="D1518" s="2" t="s">
        <v>1893</v>
      </c>
    </row>
    <row r="1519" spans="1:4" x14ac:dyDescent="0.35">
      <c r="A1519" s="2" t="s">
        <v>4924</v>
      </c>
      <c r="B1519" s="2" t="s">
        <v>4925</v>
      </c>
      <c r="C1519" s="2" t="s">
        <v>1892</v>
      </c>
      <c r="D1519" s="2" t="s">
        <v>1893</v>
      </c>
    </row>
    <row r="1520" spans="1:4" x14ac:dyDescent="0.35">
      <c r="A1520" s="2" t="s">
        <v>4926</v>
      </c>
      <c r="B1520" s="2" t="s">
        <v>4927</v>
      </c>
      <c r="C1520" s="2" t="s">
        <v>1892</v>
      </c>
      <c r="D1520" s="2" t="s">
        <v>1893</v>
      </c>
    </row>
    <row r="1521" spans="1:4" x14ac:dyDescent="0.35">
      <c r="A1521" s="2" t="s">
        <v>4928</v>
      </c>
      <c r="B1521" s="2" t="s">
        <v>4929</v>
      </c>
      <c r="C1521" s="2" t="s">
        <v>1892</v>
      </c>
      <c r="D1521" s="2" t="s">
        <v>1893</v>
      </c>
    </row>
    <row r="1522" spans="1:4" x14ac:dyDescent="0.35">
      <c r="A1522" s="2" t="s">
        <v>4930</v>
      </c>
      <c r="B1522" s="2" t="s">
        <v>4931</v>
      </c>
      <c r="C1522" s="2" t="s">
        <v>1892</v>
      </c>
      <c r="D1522" s="2" t="s">
        <v>1893</v>
      </c>
    </row>
    <row r="1523" spans="1:4" x14ac:dyDescent="0.35">
      <c r="A1523" s="2" t="s">
        <v>4932</v>
      </c>
      <c r="B1523" s="2" t="s">
        <v>4933</v>
      </c>
      <c r="C1523" s="2" t="s">
        <v>1892</v>
      </c>
      <c r="D1523" s="2" t="s">
        <v>1893</v>
      </c>
    </row>
    <row r="1524" spans="1:4" x14ac:dyDescent="0.35">
      <c r="A1524" s="2" t="s">
        <v>4934</v>
      </c>
      <c r="B1524" s="2" t="s">
        <v>4935</v>
      </c>
      <c r="C1524" s="2" t="s">
        <v>1892</v>
      </c>
      <c r="D1524" s="2" t="s">
        <v>1893</v>
      </c>
    </row>
    <row r="1525" spans="1:4" x14ac:dyDescent="0.35">
      <c r="A1525" s="2" t="s">
        <v>4936</v>
      </c>
      <c r="B1525" s="2" t="s">
        <v>4937</v>
      </c>
      <c r="C1525" s="2" t="s">
        <v>1892</v>
      </c>
      <c r="D1525" s="2" t="s">
        <v>1893</v>
      </c>
    </row>
    <row r="1526" spans="1:4" x14ac:dyDescent="0.35">
      <c r="A1526" s="2" t="s">
        <v>4938</v>
      </c>
      <c r="B1526" s="2" t="s">
        <v>4939</v>
      </c>
      <c r="C1526" s="2" t="s">
        <v>1892</v>
      </c>
      <c r="D1526" s="2" t="s">
        <v>1893</v>
      </c>
    </row>
    <row r="1527" spans="1:4" x14ac:dyDescent="0.35">
      <c r="A1527" s="2" t="s">
        <v>4940</v>
      </c>
      <c r="B1527" s="2" t="s">
        <v>4941</v>
      </c>
      <c r="C1527" s="2" t="s">
        <v>1892</v>
      </c>
      <c r="D1527" s="2" t="s">
        <v>1893</v>
      </c>
    </row>
    <row r="1528" spans="1:4" x14ac:dyDescent="0.35">
      <c r="A1528" s="2" t="s">
        <v>4942</v>
      </c>
      <c r="B1528" s="2" t="s">
        <v>4943</v>
      </c>
      <c r="C1528" s="2" t="s">
        <v>1892</v>
      </c>
      <c r="D1528" s="2" t="s">
        <v>1893</v>
      </c>
    </row>
    <row r="1529" spans="1:4" x14ac:dyDescent="0.35">
      <c r="A1529" s="2" t="s">
        <v>4944</v>
      </c>
      <c r="B1529" s="2" t="s">
        <v>4945</v>
      </c>
      <c r="C1529" s="2" t="s">
        <v>1892</v>
      </c>
      <c r="D1529" s="2" t="s">
        <v>1893</v>
      </c>
    </row>
    <row r="1530" spans="1:4" x14ac:dyDescent="0.35">
      <c r="A1530" s="2" t="s">
        <v>4946</v>
      </c>
      <c r="B1530" s="2" t="s">
        <v>4947</v>
      </c>
      <c r="C1530" s="2" t="s">
        <v>1892</v>
      </c>
      <c r="D1530" s="2" t="s">
        <v>1893</v>
      </c>
    </row>
    <row r="1531" spans="1:4" x14ac:dyDescent="0.35">
      <c r="A1531" s="2" t="s">
        <v>4948</v>
      </c>
      <c r="B1531" s="2" t="s">
        <v>4949</v>
      </c>
      <c r="C1531" s="2" t="s">
        <v>1892</v>
      </c>
      <c r="D1531" s="2" t="s">
        <v>1893</v>
      </c>
    </row>
    <row r="1532" spans="1:4" x14ac:dyDescent="0.35">
      <c r="A1532" s="2" t="s">
        <v>4950</v>
      </c>
      <c r="B1532" s="2" t="s">
        <v>4951</v>
      </c>
      <c r="C1532" s="2" t="s">
        <v>1892</v>
      </c>
      <c r="D1532" s="2" t="s">
        <v>1893</v>
      </c>
    </row>
    <row r="1533" spans="1:4" x14ac:dyDescent="0.35">
      <c r="A1533" s="2" t="s">
        <v>4952</v>
      </c>
      <c r="B1533" s="2" t="s">
        <v>4953</v>
      </c>
      <c r="C1533" s="2" t="s">
        <v>1892</v>
      </c>
      <c r="D1533" s="2" t="s">
        <v>1893</v>
      </c>
    </row>
    <row r="1534" spans="1:4" x14ac:dyDescent="0.35">
      <c r="A1534" s="2" t="s">
        <v>4954</v>
      </c>
      <c r="B1534" s="2" t="s">
        <v>4955</v>
      </c>
      <c r="C1534" s="2" t="s">
        <v>1875</v>
      </c>
      <c r="D1534" s="2" t="s">
        <v>1876</v>
      </c>
    </row>
    <row r="1535" spans="1:4" x14ac:dyDescent="0.35">
      <c r="A1535" s="2" t="s">
        <v>4956</v>
      </c>
      <c r="B1535" s="2" t="s">
        <v>4957</v>
      </c>
      <c r="C1535" s="2" t="s">
        <v>1875</v>
      </c>
      <c r="D1535" s="2" t="s">
        <v>1876</v>
      </c>
    </row>
    <row r="1536" spans="1:4" x14ac:dyDescent="0.35">
      <c r="A1536" s="2" t="s">
        <v>4958</v>
      </c>
      <c r="B1536" s="2" t="s">
        <v>4959</v>
      </c>
      <c r="C1536" s="2" t="s">
        <v>1892</v>
      </c>
      <c r="D1536" s="2" t="s">
        <v>1893</v>
      </c>
    </row>
    <row r="1537" spans="1:4" x14ac:dyDescent="0.35">
      <c r="A1537" s="2" t="s">
        <v>4960</v>
      </c>
      <c r="B1537" s="2" t="s">
        <v>4961</v>
      </c>
      <c r="C1537" s="2" t="s">
        <v>1892</v>
      </c>
      <c r="D1537" s="2" t="s">
        <v>1893</v>
      </c>
    </row>
    <row r="1538" spans="1:4" x14ac:dyDescent="0.35">
      <c r="A1538" s="2" t="s">
        <v>4962</v>
      </c>
      <c r="B1538" s="2" t="s">
        <v>4963</v>
      </c>
      <c r="C1538" s="2" t="s">
        <v>1875</v>
      </c>
      <c r="D1538" s="2" t="s">
        <v>1876</v>
      </c>
    </row>
    <row r="1539" spans="1:4" x14ac:dyDescent="0.35">
      <c r="A1539" s="2" t="s">
        <v>4964</v>
      </c>
      <c r="B1539" s="2" t="s">
        <v>4965</v>
      </c>
      <c r="C1539" s="2" t="s">
        <v>1875</v>
      </c>
      <c r="D1539" s="2" t="s">
        <v>1876</v>
      </c>
    </row>
    <row r="1540" spans="1:4" x14ac:dyDescent="0.35">
      <c r="A1540" s="2" t="s">
        <v>4966</v>
      </c>
      <c r="B1540" s="2" t="s">
        <v>4967</v>
      </c>
      <c r="C1540" s="2" t="s">
        <v>1892</v>
      </c>
      <c r="D1540" s="2" t="s">
        <v>1893</v>
      </c>
    </row>
    <row r="1541" spans="1:4" x14ac:dyDescent="0.35">
      <c r="A1541" s="2" t="s">
        <v>4968</v>
      </c>
      <c r="B1541" s="2" t="s">
        <v>4969</v>
      </c>
      <c r="C1541" s="2" t="s">
        <v>1892</v>
      </c>
      <c r="D1541" s="2" t="s">
        <v>1893</v>
      </c>
    </row>
    <row r="1542" spans="1:4" x14ac:dyDescent="0.35">
      <c r="A1542" s="2" t="s">
        <v>4970</v>
      </c>
      <c r="B1542" s="2" t="s">
        <v>4971</v>
      </c>
      <c r="C1542" s="2" t="s">
        <v>1892</v>
      </c>
      <c r="D1542" s="2" t="s">
        <v>1893</v>
      </c>
    </row>
    <row r="1543" spans="1:4" x14ac:dyDescent="0.35">
      <c r="A1543" s="2" t="s">
        <v>4972</v>
      </c>
      <c r="B1543" s="2" t="s">
        <v>4973</v>
      </c>
      <c r="C1543" s="2" t="s">
        <v>1892</v>
      </c>
      <c r="D1543" s="2" t="s">
        <v>1893</v>
      </c>
    </row>
    <row r="1544" spans="1:4" x14ac:dyDescent="0.35">
      <c r="A1544" s="2" t="s">
        <v>4974</v>
      </c>
      <c r="B1544" s="2" t="s">
        <v>4975</v>
      </c>
      <c r="C1544" s="2" t="s">
        <v>1875</v>
      </c>
      <c r="D1544" s="2" t="s">
        <v>1876</v>
      </c>
    </row>
    <row r="1545" spans="1:4" x14ac:dyDescent="0.35">
      <c r="A1545" s="2" t="s">
        <v>4976</v>
      </c>
      <c r="B1545" s="2" t="s">
        <v>4977</v>
      </c>
      <c r="C1545" s="2" t="s">
        <v>1892</v>
      </c>
      <c r="D1545" s="2" t="s">
        <v>1893</v>
      </c>
    </row>
    <row r="1546" spans="1:4" x14ac:dyDescent="0.35">
      <c r="A1546" s="2" t="s">
        <v>4978</v>
      </c>
      <c r="B1546" s="2" t="s">
        <v>4979</v>
      </c>
      <c r="C1546" s="2" t="s">
        <v>1875</v>
      </c>
      <c r="D1546" s="2" t="s">
        <v>1876</v>
      </c>
    </row>
    <row r="1547" spans="1:4" x14ac:dyDescent="0.35">
      <c r="A1547" s="2" t="s">
        <v>4980</v>
      </c>
      <c r="B1547" s="2" t="s">
        <v>4981</v>
      </c>
      <c r="C1547" s="2" t="s">
        <v>1875</v>
      </c>
      <c r="D1547" s="2" t="s">
        <v>1876</v>
      </c>
    </row>
    <row r="1548" spans="1:4" x14ac:dyDescent="0.35">
      <c r="A1548" s="2" t="s">
        <v>4982</v>
      </c>
      <c r="B1548" s="2" t="s">
        <v>4983</v>
      </c>
      <c r="C1548" s="2" t="s">
        <v>1892</v>
      </c>
      <c r="D1548" s="2" t="s">
        <v>1893</v>
      </c>
    </row>
    <row r="1549" spans="1:4" x14ac:dyDescent="0.35">
      <c r="A1549" s="2" t="s">
        <v>4984</v>
      </c>
      <c r="B1549" s="2" t="s">
        <v>4985</v>
      </c>
      <c r="C1549" s="2" t="s">
        <v>1875</v>
      </c>
      <c r="D1549" s="2" t="s">
        <v>1876</v>
      </c>
    </row>
    <row r="1550" spans="1:4" x14ac:dyDescent="0.35">
      <c r="A1550" s="2" t="s">
        <v>4986</v>
      </c>
      <c r="B1550" s="2" t="s">
        <v>4987</v>
      </c>
      <c r="C1550" s="2" t="s">
        <v>1875</v>
      </c>
      <c r="D1550" s="2" t="s">
        <v>1876</v>
      </c>
    </row>
    <row r="1551" spans="1:4" x14ac:dyDescent="0.35">
      <c r="A1551" s="2" t="s">
        <v>4988</v>
      </c>
      <c r="B1551" s="2" t="s">
        <v>4989</v>
      </c>
      <c r="C1551" s="2" t="s">
        <v>1892</v>
      </c>
      <c r="D1551" s="2" t="s">
        <v>1893</v>
      </c>
    </row>
    <row r="1552" spans="1:4" x14ac:dyDescent="0.35">
      <c r="A1552" s="2" t="s">
        <v>4990</v>
      </c>
      <c r="B1552" s="2" t="s">
        <v>4991</v>
      </c>
      <c r="C1552" s="2" t="s">
        <v>1875</v>
      </c>
      <c r="D1552" s="2" t="s">
        <v>1876</v>
      </c>
    </row>
    <row r="1553" spans="1:4" x14ac:dyDescent="0.35">
      <c r="A1553" s="2" t="s">
        <v>4992</v>
      </c>
      <c r="B1553" s="2" t="s">
        <v>4993</v>
      </c>
      <c r="C1553" s="2" t="s">
        <v>1892</v>
      </c>
      <c r="D1553" s="2" t="s">
        <v>1893</v>
      </c>
    </row>
    <row r="1554" spans="1:4" x14ac:dyDescent="0.35">
      <c r="A1554" s="2" t="s">
        <v>4994</v>
      </c>
      <c r="B1554" s="2" t="s">
        <v>4995</v>
      </c>
      <c r="C1554" s="2" t="s">
        <v>1892</v>
      </c>
      <c r="D1554" s="2" t="s">
        <v>1893</v>
      </c>
    </row>
    <row r="1555" spans="1:4" x14ac:dyDescent="0.35">
      <c r="A1555" s="2" t="s">
        <v>4996</v>
      </c>
      <c r="B1555" s="2" t="s">
        <v>4997</v>
      </c>
      <c r="C1555" s="2" t="s">
        <v>1892</v>
      </c>
      <c r="D1555" s="2" t="s">
        <v>1893</v>
      </c>
    </row>
    <row r="1556" spans="1:4" x14ac:dyDescent="0.35">
      <c r="A1556" s="2" t="s">
        <v>4998</v>
      </c>
      <c r="B1556" s="2" t="s">
        <v>4999</v>
      </c>
      <c r="C1556" s="2" t="s">
        <v>1875</v>
      </c>
      <c r="D1556" s="2" t="s">
        <v>1876</v>
      </c>
    </row>
    <row r="1557" spans="1:4" x14ac:dyDescent="0.35">
      <c r="A1557" s="2" t="s">
        <v>5000</v>
      </c>
      <c r="B1557" s="2" t="s">
        <v>5001</v>
      </c>
      <c r="C1557" s="2" t="s">
        <v>1892</v>
      </c>
      <c r="D1557" s="2" t="s">
        <v>1893</v>
      </c>
    </row>
    <row r="1558" spans="1:4" x14ac:dyDescent="0.35">
      <c r="A1558" s="2" t="s">
        <v>5002</v>
      </c>
      <c r="B1558" s="2" t="s">
        <v>5003</v>
      </c>
      <c r="C1558" s="2" t="s">
        <v>1892</v>
      </c>
      <c r="D1558" s="2" t="s">
        <v>1893</v>
      </c>
    </row>
    <row r="1559" spans="1:4" x14ac:dyDescent="0.35">
      <c r="A1559" s="2" t="s">
        <v>5004</v>
      </c>
      <c r="B1559" s="2" t="s">
        <v>5005</v>
      </c>
      <c r="C1559" s="2" t="s">
        <v>1892</v>
      </c>
      <c r="D1559" s="2" t="s">
        <v>1893</v>
      </c>
    </row>
    <row r="1560" spans="1:4" x14ac:dyDescent="0.35">
      <c r="A1560" s="2" t="s">
        <v>5006</v>
      </c>
      <c r="B1560" s="2" t="s">
        <v>5007</v>
      </c>
      <c r="C1560" s="2" t="s">
        <v>1892</v>
      </c>
      <c r="D1560" s="2" t="s">
        <v>1893</v>
      </c>
    </row>
    <row r="1561" spans="1:4" x14ac:dyDescent="0.35">
      <c r="A1561" s="2" t="s">
        <v>5008</v>
      </c>
      <c r="B1561" s="2" t="s">
        <v>5009</v>
      </c>
      <c r="C1561" s="2" t="s">
        <v>1892</v>
      </c>
      <c r="D1561" s="2" t="s">
        <v>1893</v>
      </c>
    </row>
    <row r="1562" spans="1:4" x14ac:dyDescent="0.35">
      <c r="A1562" s="2" t="s">
        <v>5010</v>
      </c>
      <c r="B1562" s="2" t="s">
        <v>5011</v>
      </c>
      <c r="C1562" s="2" t="s">
        <v>1892</v>
      </c>
      <c r="D1562" s="2" t="s">
        <v>1893</v>
      </c>
    </row>
    <row r="1563" spans="1:4" x14ac:dyDescent="0.35">
      <c r="A1563" s="2" t="s">
        <v>5012</v>
      </c>
      <c r="B1563" s="2" t="s">
        <v>5013</v>
      </c>
      <c r="C1563" s="2" t="s">
        <v>1875</v>
      </c>
      <c r="D1563" s="2" t="s">
        <v>1876</v>
      </c>
    </row>
    <row r="1564" spans="1:4" x14ac:dyDescent="0.35">
      <c r="A1564" s="2" t="s">
        <v>5014</v>
      </c>
      <c r="B1564" s="2" t="s">
        <v>5015</v>
      </c>
      <c r="C1564" s="2" t="s">
        <v>1892</v>
      </c>
      <c r="D1564" s="2" t="s">
        <v>1893</v>
      </c>
    </row>
    <row r="1565" spans="1:4" x14ac:dyDescent="0.35">
      <c r="A1565" s="2" t="s">
        <v>5016</v>
      </c>
      <c r="B1565" s="2" t="s">
        <v>5017</v>
      </c>
      <c r="C1565" s="2" t="s">
        <v>1875</v>
      </c>
      <c r="D1565" s="2" t="s">
        <v>1876</v>
      </c>
    </row>
    <row r="1566" spans="1:4" x14ac:dyDescent="0.35">
      <c r="A1566" s="2" t="s">
        <v>5018</v>
      </c>
      <c r="B1566" s="2" t="s">
        <v>5019</v>
      </c>
      <c r="C1566" s="2" t="s">
        <v>1875</v>
      </c>
      <c r="D1566" s="2" t="s">
        <v>1876</v>
      </c>
    </row>
    <row r="1567" spans="1:4" x14ac:dyDescent="0.35">
      <c r="A1567" s="2" t="s">
        <v>5020</v>
      </c>
      <c r="B1567" s="2" t="s">
        <v>5021</v>
      </c>
      <c r="C1567" s="2" t="s">
        <v>1892</v>
      </c>
      <c r="D1567" s="2" t="s">
        <v>1893</v>
      </c>
    </row>
    <row r="1568" spans="1:4" x14ac:dyDescent="0.35">
      <c r="A1568" s="2" t="s">
        <v>5022</v>
      </c>
      <c r="B1568" s="2" t="s">
        <v>5023</v>
      </c>
      <c r="C1568" s="2" t="s">
        <v>1892</v>
      </c>
      <c r="D1568" s="2" t="s">
        <v>1893</v>
      </c>
    </row>
    <row r="1569" spans="1:4" x14ac:dyDescent="0.35">
      <c r="A1569" s="2" t="s">
        <v>5024</v>
      </c>
      <c r="B1569" s="2" t="s">
        <v>5025</v>
      </c>
      <c r="C1569" s="2" t="s">
        <v>1875</v>
      </c>
      <c r="D1569" s="2" t="s">
        <v>1876</v>
      </c>
    </row>
    <row r="1570" spans="1:4" x14ac:dyDescent="0.35">
      <c r="A1570" s="2" t="s">
        <v>5026</v>
      </c>
      <c r="B1570" s="2" t="s">
        <v>5027</v>
      </c>
      <c r="C1570" s="2" t="s">
        <v>1892</v>
      </c>
      <c r="D1570" s="2" t="s">
        <v>1893</v>
      </c>
    </row>
    <row r="1571" spans="1:4" x14ac:dyDescent="0.35">
      <c r="A1571" s="2" t="s">
        <v>5028</v>
      </c>
      <c r="B1571" s="2" t="s">
        <v>5029</v>
      </c>
      <c r="C1571" s="2" t="s">
        <v>1892</v>
      </c>
      <c r="D1571" s="2" t="s">
        <v>1893</v>
      </c>
    </row>
    <row r="1572" spans="1:4" x14ac:dyDescent="0.35">
      <c r="A1572" s="2" t="s">
        <v>5030</v>
      </c>
      <c r="B1572" s="2" t="s">
        <v>5031</v>
      </c>
      <c r="C1572" s="2" t="s">
        <v>1892</v>
      </c>
      <c r="D1572" s="2" t="s">
        <v>1893</v>
      </c>
    </row>
    <row r="1573" spans="1:4" x14ac:dyDescent="0.35">
      <c r="A1573" s="2" t="s">
        <v>5032</v>
      </c>
      <c r="B1573" s="2" t="s">
        <v>5033</v>
      </c>
      <c r="C1573" s="2" t="s">
        <v>1892</v>
      </c>
      <c r="D1573" s="2" t="s">
        <v>1893</v>
      </c>
    </row>
    <row r="1574" spans="1:4" x14ac:dyDescent="0.35">
      <c r="A1574" s="2" t="s">
        <v>5034</v>
      </c>
      <c r="B1574" s="2" t="s">
        <v>5035</v>
      </c>
      <c r="C1574" s="2" t="s">
        <v>1892</v>
      </c>
      <c r="D1574" s="2" t="s">
        <v>1893</v>
      </c>
    </row>
    <row r="1575" spans="1:4" x14ac:dyDescent="0.35">
      <c r="A1575" s="2" t="s">
        <v>5036</v>
      </c>
      <c r="B1575" s="2" t="s">
        <v>5037</v>
      </c>
      <c r="C1575" s="2" t="s">
        <v>1892</v>
      </c>
      <c r="D1575" s="2" t="s">
        <v>1893</v>
      </c>
    </row>
    <row r="1576" spans="1:4" x14ac:dyDescent="0.35">
      <c r="A1576" s="2" t="s">
        <v>5038</v>
      </c>
      <c r="B1576" s="2" t="s">
        <v>5039</v>
      </c>
      <c r="C1576" s="2" t="s">
        <v>1875</v>
      </c>
      <c r="D1576" s="2" t="s">
        <v>1876</v>
      </c>
    </row>
    <row r="1577" spans="1:4" x14ac:dyDescent="0.35">
      <c r="A1577" s="2" t="s">
        <v>5040</v>
      </c>
      <c r="B1577" s="2" t="s">
        <v>5041</v>
      </c>
      <c r="C1577" s="2" t="s">
        <v>1875</v>
      </c>
      <c r="D1577" s="2" t="s">
        <v>1876</v>
      </c>
    </row>
    <row r="1578" spans="1:4" x14ac:dyDescent="0.35">
      <c r="A1578" s="2" t="s">
        <v>5042</v>
      </c>
      <c r="B1578" s="2" t="s">
        <v>5043</v>
      </c>
      <c r="C1578" s="2" t="s">
        <v>1875</v>
      </c>
      <c r="D1578" s="2" t="s">
        <v>1876</v>
      </c>
    </row>
    <row r="1579" spans="1:4" x14ac:dyDescent="0.35">
      <c r="A1579" s="2" t="s">
        <v>5044</v>
      </c>
      <c r="B1579" s="2" t="s">
        <v>5045</v>
      </c>
      <c r="C1579" s="2" t="s">
        <v>1892</v>
      </c>
      <c r="D1579" s="2" t="s">
        <v>1893</v>
      </c>
    </row>
    <row r="1580" spans="1:4" x14ac:dyDescent="0.35">
      <c r="A1580" s="2" t="s">
        <v>5046</v>
      </c>
      <c r="B1580" s="2" t="s">
        <v>5047</v>
      </c>
      <c r="C1580" s="2" t="s">
        <v>1892</v>
      </c>
      <c r="D1580" s="2" t="s">
        <v>1893</v>
      </c>
    </row>
    <row r="1581" spans="1:4" x14ac:dyDescent="0.35">
      <c r="A1581" s="2" t="s">
        <v>5048</v>
      </c>
      <c r="B1581" s="2" t="s">
        <v>5049</v>
      </c>
      <c r="C1581" s="2" t="s">
        <v>1875</v>
      </c>
      <c r="D1581" s="2" t="s">
        <v>1876</v>
      </c>
    </row>
    <row r="1582" spans="1:4" x14ac:dyDescent="0.35">
      <c r="A1582" s="2" t="s">
        <v>5050</v>
      </c>
      <c r="B1582" s="2" t="s">
        <v>5051</v>
      </c>
      <c r="C1582" s="2" t="s">
        <v>1892</v>
      </c>
      <c r="D1582" s="2" t="s">
        <v>1893</v>
      </c>
    </row>
    <row r="1583" spans="1:4" x14ac:dyDescent="0.35">
      <c r="A1583" s="2" t="s">
        <v>5052</v>
      </c>
      <c r="B1583" s="2" t="s">
        <v>5053</v>
      </c>
      <c r="C1583" s="2" t="s">
        <v>1892</v>
      </c>
      <c r="D1583" s="2" t="s">
        <v>1893</v>
      </c>
    </row>
    <row r="1584" spans="1:4" x14ac:dyDescent="0.35">
      <c r="A1584" s="2" t="s">
        <v>5054</v>
      </c>
      <c r="B1584" s="2" t="s">
        <v>5055</v>
      </c>
      <c r="C1584" s="2" t="s">
        <v>1892</v>
      </c>
      <c r="D1584" s="2" t="s">
        <v>1893</v>
      </c>
    </row>
    <row r="1585" spans="1:4" x14ac:dyDescent="0.35">
      <c r="A1585" s="2" t="s">
        <v>5056</v>
      </c>
      <c r="B1585" s="2" t="s">
        <v>5057</v>
      </c>
      <c r="C1585" s="2" t="s">
        <v>1875</v>
      </c>
      <c r="D1585" s="2" t="s">
        <v>1876</v>
      </c>
    </row>
    <row r="1586" spans="1:4" x14ac:dyDescent="0.35">
      <c r="A1586" s="2" t="s">
        <v>5058</v>
      </c>
      <c r="B1586" s="2" t="s">
        <v>5059</v>
      </c>
      <c r="C1586" s="2" t="s">
        <v>1892</v>
      </c>
      <c r="D1586" s="2" t="s">
        <v>1893</v>
      </c>
    </row>
    <row r="1587" spans="1:4" x14ac:dyDescent="0.35">
      <c r="A1587" s="2" t="s">
        <v>5060</v>
      </c>
      <c r="B1587" s="2" t="s">
        <v>5061</v>
      </c>
      <c r="C1587" s="2" t="s">
        <v>1892</v>
      </c>
      <c r="D1587" s="2" t="s">
        <v>1893</v>
      </c>
    </row>
    <row r="1588" spans="1:4" x14ac:dyDescent="0.35">
      <c r="A1588" s="2" t="s">
        <v>5062</v>
      </c>
      <c r="B1588" s="2" t="s">
        <v>5063</v>
      </c>
      <c r="C1588" s="2" t="s">
        <v>1892</v>
      </c>
      <c r="D1588" s="2" t="s">
        <v>1893</v>
      </c>
    </row>
    <row r="1589" spans="1:4" x14ac:dyDescent="0.35">
      <c r="A1589" s="2" t="s">
        <v>5064</v>
      </c>
      <c r="B1589" s="2" t="s">
        <v>5065</v>
      </c>
      <c r="C1589" s="2" t="s">
        <v>1892</v>
      </c>
      <c r="D1589" s="2" t="s">
        <v>1893</v>
      </c>
    </row>
    <row r="1590" spans="1:4" x14ac:dyDescent="0.35">
      <c r="A1590" s="2" t="s">
        <v>5066</v>
      </c>
      <c r="B1590" s="2" t="s">
        <v>5067</v>
      </c>
      <c r="C1590" s="2" t="s">
        <v>1892</v>
      </c>
      <c r="D1590" s="2" t="s">
        <v>1893</v>
      </c>
    </row>
    <row r="1591" spans="1:4" x14ac:dyDescent="0.35">
      <c r="A1591" s="2" t="s">
        <v>5068</v>
      </c>
      <c r="B1591" s="2" t="s">
        <v>5069</v>
      </c>
      <c r="C1591" s="2" t="s">
        <v>1892</v>
      </c>
      <c r="D1591" s="2" t="s">
        <v>1893</v>
      </c>
    </row>
    <row r="1592" spans="1:4" x14ac:dyDescent="0.35">
      <c r="A1592" s="2" t="s">
        <v>5070</v>
      </c>
      <c r="B1592" s="2" t="s">
        <v>5071</v>
      </c>
      <c r="C1592" s="2" t="s">
        <v>1875</v>
      </c>
      <c r="D1592" s="2" t="s">
        <v>1876</v>
      </c>
    </row>
    <row r="1593" spans="1:4" x14ac:dyDescent="0.35">
      <c r="A1593" s="2" t="s">
        <v>5072</v>
      </c>
      <c r="B1593" s="2" t="s">
        <v>5073</v>
      </c>
      <c r="C1593" s="2" t="s">
        <v>1892</v>
      </c>
      <c r="D1593" s="2" t="s">
        <v>1893</v>
      </c>
    </row>
    <row r="1594" spans="1:4" x14ac:dyDescent="0.35">
      <c r="A1594" s="2" t="s">
        <v>5074</v>
      </c>
      <c r="B1594" s="2" t="s">
        <v>5075</v>
      </c>
      <c r="C1594" s="2" t="s">
        <v>1892</v>
      </c>
      <c r="D1594" s="2" t="s">
        <v>1893</v>
      </c>
    </row>
    <row r="1595" spans="1:4" x14ac:dyDescent="0.35">
      <c r="A1595" s="2" t="s">
        <v>5076</v>
      </c>
      <c r="B1595" s="2" t="s">
        <v>5077</v>
      </c>
      <c r="C1595" s="2" t="s">
        <v>1892</v>
      </c>
      <c r="D1595" s="2" t="s">
        <v>1893</v>
      </c>
    </row>
    <row r="1596" spans="1:4" x14ac:dyDescent="0.35">
      <c r="A1596" s="2" t="s">
        <v>5078</v>
      </c>
      <c r="B1596" s="2" t="s">
        <v>5079</v>
      </c>
      <c r="C1596" s="2" t="s">
        <v>1892</v>
      </c>
      <c r="D1596" s="2" t="s">
        <v>1893</v>
      </c>
    </row>
    <row r="1597" spans="1:4" x14ac:dyDescent="0.35">
      <c r="A1597" s="2" t="s">
        <v>5080</v>
      </c>
      <c r="B1597" s="2" t="s">
        <v>5081</v>
      </c>
      <c r="C1597" s="2" t="s">
        <v>1892</v>
      </c>
      <c r="D1597" s="2" t="s">
        <v>1893</v>
      </c>
    </row>
    <row r="1598" spans="1:4" x14ac:dyDescent="0.35">
      <c r="A1598" s="2" t="s">
        <v>5082</v>
      </c>
      <c r="B1598" s="2" t="s">
        <v>5083</v>
      </c>
      <c r="C1598" s="2" t="s">
        <v>1875</v>
      </c>
      <c r="D1598" s="2" t="s">
        <v>1876</v>
      </c>
    </row>
    <row r="1599" spans="1:4" x14ac:dyDescent="0.35">
      <c r="A1599" s="2" t="s">
        <v>5084</v>
      </c>
      <c r="B1599" s="2" t="s">
        <v>5085</v>
      </c>
      <c r="C1599" s="2" t="s">
        <v>1875</v>
      </c>
      <c r="D1599" s="2" t="s">
        <v>1876</v>
      </c>
    </row>
    <row r="1600" spans="1:4" x14ac:dyDescent="0.35">
      <c r="A1600" s="2" t="s">
        <v>5086</v>
      </c>
      <c r="B1600" s="2" t="s">
        <v>5087</v>
      </c>
      <c r="C1600" s="2" t="s">
        <v>1875</v>
      </c>
      <c r="D1600" s="2" t="s">
        <v>1876</v>
      </c>
    </row>
    <row r="1601" spans="1:4" x14ac:dyDescent="0.35">
      <c r="A1601" s="2" t="s">
        <v>5088</v>
      </c>
      <c r="B1601" s="2" t="s">
        <v>5089</v>
      </c>
      <c r="C1601" s="2" t="s">
        <v>1892</v>
      </c>
      <c r="D1601" s="2" t="s">
        <v>1893</v>
      </c>
    </row>
    <row r="1602" spans="1:4" x14ac:dyDescent="0.35">
      <c r="A1602" s="2" t="s">
        <v>5090</v>
      </c>
      <c r="B1602" s="2" t="s">
        <v>5091</v>
      </c>
      <c r="C1602" s="2" t="s">
        <v>1875</v>
      </c>
      <c r="D1602" s="2" t="s">
        <v>1876</v>
      </c>
    </row>
    <row r="1603" spans="1:4" x14ac:dyDescent="0.35">
      <c r="A1603" s="2" t="s">
        <v>5092</v>
      </c>
      <c r="B1603" s="2" t="s">
        <v>5093</v>
      </c>
      <c r="C1603" s="2" t="s">
        <v>1892</v>
      </c>
      <c r="D1603" s="2" t="s">
        <v>1893</v>
      </c>
    </row>
    <row r="1604" spans="1:4" x14ac:dyDescent="0.35">
      <c r="A1604" s="2" t="s">
        <v>5094</v>
      </c>
      <c r="B1604" s="2" t="s">
        <v>5095</v>
      </c>
      <c r="C1604" s="2" t="s">
        <v>1892</v>
      </c>
      <c r="D1604" s="2" t="s">
        <v>1893</v>
      </c>
    </row>
    <row r="1605" spans="1:4" x14ac:dyDescent="0.35">
      <c r="A1605" s="2" t="s">
        <v>5096</v>
      </c>
      <c r="B1605" s="2" t="s">
        <v>5097</v>
      </c>
      <c r="C1605" s="2" t="s">
        <v>1892</v>
      </c>
      <c r="D1605" s="2" t="s">
        <v>1893</v>
      </c>
    </row>
    <row r="1606" spans="1:4" x14ac:dyDescent="0.35">
      <c r="A1606" s="2" t="s">
        <v>5098</v>
      </c>
      <c r="B1606" s="2" t="s">
        <v>5099</v>
      </c>
      <c r="C1606" s="2" t="s">
        <v>1875</v>
      </c>
      <c r="D1606" s="2" t="s">
        <v>1876</v>
      </c>
    </row>
    <row r="1607" spans="1:4" x14ac:dyDescent="0.35">
      <c r="A1607" s="2" t="s">
        <v>5100</v>
      </c>
      <c r="B1607" s="2" t="s">
        <v>5101</v>
      </c>
      <c r="C1607" s="2" t="s">
        <v>1875</v>
      </c>
      <c r="D1607" s="2" t="s">
        <v>1876</v>
      </c>
    </row>
    <row r="1608" spans="1:4" x14ac:dyDescent="0.35">
      <c r="A1608" s="2" t="s">
        <v>5102</v>
      </c>
      <c r="B1608" s="2" t="s">
        <v>5103</v>
      </c>
      <c r="C1608" s="2" t="s">
        <v>1892</v>
      </c>
      <c r="D1608" s="2" t="s">
        <v>1893</v>
      </c>
    </row>
    <row r="1609" spans="1:4" x14ac:dyDescent="0.35">
      <c r="A1609" s="2" t="s">
        <v>5104</v>
      </c>
      <c r="B1609" s="2" t="s">
        <v>5105</v>
      </c>
      <c r="C1609" s="2" t="s">
        <v>1892</v>
      </c>
      <c r="D1609" s="2" t="s">
        <v>1893</v>
      </c>
    </row>
    <row r="1610" spans="1:4" x14ac:dyDescent="0.35">
      <c r="A1610" s="2" t="s">
        <v>5106</v>
      </c>
      <c r="B1610" s="2" t="s">
        <v>5107</v>
      </c>
      <c r="C1610" s="2" t="s">
        <v>1875</v>
      </c>
      <c r="D1610" s="2" t="s">
        <v>1876</v>
      </c>
    </row>
    <row r="1611" spans="1:4" x14ac:dyDescent="0.35">
      <c r="A1611" s="2" t="s">
        <v>5108</v>
      </c>
      <c r="B1611" s="2" t="s">
        <v>5109</v>
      </c>
      <c r="C1611" s="2" t="s">
        <v>1892</v>
      </c>
      <c r="D1611" s="2" t="s">
        <v>1893</v>
      </c>
    </row>
    <row r="1612" spans="1:4" x14ac:dyDescent="0.35">
      <c r="A1612" s="2" t="s">
        <v>5110</v>
      </c>
      <c r="B1612" s="2" t="s">
        <v>5111</v>
      </c>
      <c r="C1612" s="2" t="s">
        <v>1875</v>
      </c>
      <c r="D1612" s="2" t="s">
        <v>1876</v>
      </c>
    </row>
    <row r="1613" spans="1:4" x14ac:dyDescent="0.35">
      <c r="A1613" s="2" t="s">
        <v>5112</v>
      </c>
      <c r="B1613" s="2" t="s">
        <v>5113</v>
      </c>
      <c r="C1613" s="2" t="s">
        <v>1892</v>
      </c>
      <c r="D1613" s="2" t="s">
        <v>1893</v>
      </c>
    </row>
    <row r="1614" spans="1:4" x14ac:dyDescent="0.35">
      <c r="A1614" s="2" t="s">
        <v>5114</v>
      </c>
      <c r="B1614" s="2" t="s">
        <v>5115</v>
      </c>
      <c r="C1614" s="2" t="s">
        <v>1892</v>
      </c>
      <c r="D1614" s="2" t="s">
        <v>1893</v>
      </c>
    </row>
    <row r="1615" spans="1:4" x14ac:dyDescent="0.35">
      <c r="A1615" s="2" t="s">
        <v>5116</v>
      </c>
      <c r="B1615" s="2" t="s">
        <v>5117</v>
      </c>
      <c r="C1615" s="2" t="s">
        <v>1875</v>
      </c>
      <c r="D1615" s="2" t="s">
        <v>1876</v>
      </c>
    </row>
    <row r="1616" spans="1:4" x14ac:dyDescent="0.35">
      <c r="A1616" s="2" t="s">
        <v>5118</v>
      </c>
      <c r="B1616" s="2" t="s">
        <v>5119</v>
      </c>
      <c r="C1616" s="2" t="s">
        <v>1892</v>
      </c>
      <c r="D1616" s="2" t="s">
        <v>1893</v>
      </c>
    </row>
    <row r="1617" spans="1:4" x14ac:dyDescent="0.35">
      <c r="A1617" s="2" t="s">
        <v>5120</v>
      </c>
      <c r="B1617" s="2" t="s">
        <v>5121</v>
      </c>
      <c r="C1617" s="2" t="s">
        <v>1875</v>
      </c>
      <c r="D1617" s="2" t="s">
        <v>1876</v>
      </c>
    </row>
    <row r="1618" spans="1:4" x14ac:dyDescent="0.35">
      <c r="A1618" s="2" t="s">
        <v>5122</v>
      </c>
      <c r="B1618" s="2" t="s">
        <v>5123</v>
      </c>
      <c r="C1618" s="2" t="s">
        <v>1892</v>
      </c>
      <c r="D1618" s="2" t="s">
        <v>1893</v>
      </c>
    </row>
    <row r="1619" spans="1:4" x14ac:dyDescent="0.35">
      <c r="A1619" s="2" t="s">
        <v>5124</v>
      </c>
      <c r="B1619" s="2" t="s">
        <v>5125</v>
      </c>
      <c r="C1619" s="2" t="s">
        <v>1892</v>
      </c>
      <c r="D1619" s="2" t="s">
        <v>1893</v>
      </c>
    </row>
    <row r="1620" spans="1:4" x14ac:dyDescent="0.35">
      <c r="A1620" s="2" t="s">
        <v>5126</v>
      </c>
      <c r="B1620" s="2" t="s">
        <v>5127</v>
      </c>
      <c r="C1620" s="2" t="s">
        <v>1892</v>
      </c>
      <c r="D1620" s="2" t="s">
        <v>1893</v>
      </c>
    </row>
    <row r="1621" spans="1:4" x14ac:dyDescent="0.35">
      <c r="A1621" s="2" t="s">
        <v>5128</v>
      </c>
      <c r="B1621" s="2" t="s">
        <v>5129</v>
      </c>
      <c r="C1621" s="2" t="s">
        <v>1892</v>
      </c>
      <c r="D1621" s="2" t="s">
        <v>1893</v>
      </c>
    </row>
    <row r="1622" spans="1:4" x14ac:dyDescent="0.35">
      <c r="A1622" s="2" t="s">
        <v>5130</v>
      </c>
      <c r="B1622" s="2" t="s">
        <v>5131</v>
      </c>
      <c r="C1622" s="2" t="s">
        <v>1892</v>
      </c>
      <c r="D1622" s="2" t="s">
        <v>1893</v>
      </c>
    </row>
    <row r="1623" spans="1:4" x14ac:dyDescent="0.35">
      <c r="A1623" s="2" t="s">
        <v>5132</v>
      </c>
      <c r="B1623" s="2" t="s">
        <v>5133</v>
      </c>
      <c r="C1623" s="2" t="s">
        <v>1892</v>
      </c>
      <c r="D1623" s="2" t="s">
        <v>1893</v>
      </c>
    </row>
    <row r="1624" spans="1:4" x14ac:dyDescent="0.35">
      <c r="A1624" s="2" t="s">
        <v>5134</v>
      </c>
      <c r="B1624" s="2" t="s">
        <v>5135</v>
      </c>
      <c r="C1624" s="2" t="s">
        <v>1875</v>
      </c>
      <c r="D1624" s="2" t="s">
        <v>1876</v>
      </c>
    </row>
    <row r="1625" spans="1:4" x14ac:dyDescent="0.35">
      <c r="A1625" s="2" t="s">
        <v>5136</v>
      </c>
      <c r="B1625" s="2" t="s">
        <v>5137</v>
      </c>
      <c r="C1625" s="2" t="s">
        <v>1892</v>
      </c>
      <c r="D1625" s="2" t="s">
        <v>1893</v>
      </c>
    </row>
    <row r="1626" spans="1:4" x14ac:dyDescent="0.35">
      <c r="A1626" s="2" t="s">
        <v>5138</v>
      </c>
      <c r="B1626" s="2" t="s">
        <v>5139</v>
      </c>
      <c r="C1626" s="2" t="s">
        <v>1892</v>
      </c>
      <c r="D1626" s="2" t="s">
        <v>1893</v>
      </c>
    </row>
    <row r="1627" spans="1:4" x14ac:dyDescent="0.35">
      <c r="A1627" s="2" t="s">
        <v>5140</v>
      </c>
      <c r="B1627" s="2" t="s">
        <v>5141</v>
      </c>
      <c r="C1627" s="2" t="s">
        <v>1875</v>
      </c>
      <c r="D1627" s="2" t="s">
        <v>1876</v>
      </c>
    </row>
    <row r="1628" spans="1:4" x14ac:dyDescent="0.35">
      <c r="A1628" s="2" t="s">
        <v>5142</v>
      </c>
      <c r="B1628" s="2" t="s">
        <v>5143</v>
      </c>
      <c r="C1628" s="2" t="s">
        <v>1875</v>
      </c>
      <c r="D1628" s="2" t="s">
        <v>1876</v>
      </c>
    </row>
    <row r="1629" spans="1:4" x14ac:dyDescent="0.35">
      <c r="A1629" s="2" t="s">
        <v>5144</v>
      </c>
      <c r="B1629" s="2" t="s">
        <v>5145</v>
      </c>
      <c r="C1629" s="2" t="s">
        <v>1875</v>
      </c>
      <c r="D1629" s="2" t="s">
        <v>1876</v>
      </c>
    </row>
    <row r="1630" spans="1:4" x14ac:dyDescent="0.35">
      <c r="A1630" s="2" t="s">
        <v>5146</v>
      </c>
      <c r="B1630" s="2" t="s">
        <v>5147</v>
      </c>
      <c r="C1630" s="2" t="s">
        <v>1892</v>
      </c>
      <c r="D1630" s="2" t="s">
        <v>1893</v>
      </c>
    </row>
    <row r="1631" spans="1:4" x14ac:dyDescent="0.35">
      <c r="A1631" s="2" t="s">
        <v>5148</v>
      </c>
      <c r="B1631" s="2" t="s">
        <v>5149</v>
      </c>
      <c r="C1631" s="2" t="s">
        <v>1892</v>
      </c>
      <c r="D1631" s="2" t="s">
        <v>1893</v>
      </c>
    </row>
    <row r="1632" spans="1:4" x14ac:dyDescent="0.35">
      <c r="A1632" s="2" t="s">
        <v>5150</v>
      </c>
      <c r="B1632" s="2" t="s">
        <v>5151</v>
      </c>
      <c r="C1632" s="2" t="s">
        <v>1875</v>
      </c>
      <c r="D1632" s="2" t="s">
        <v>1876</v>
      </c>
    </row>
    <row r="1633" spans="1:4" x14ac:dyDescent="0.35">
      <c r="A1633" s="2" t="s">
        <v>5152</v>
      </c>
      <c r="B1633" s="2" t="s">
        <v>5153</v>
      </c>
      <c r="C1633" s="2" t="s">
        <v>1875</v>
      </c>
      <c r="D1633" s="2" t="s">
        <v>1876</v>
      </c>
    </row>
    <row r="1634" spans="1:4" x14ac:dyDescent="0.35">
      <c r="A1634" s="2" t="s">
        <v>5154</v>
      </c>
      <c r="B1634" s="2" t="s">
        <v>5155</v>
      </c>
      <c r="C1634" s="2" t="s">
        <v>1892</v>
      </c>
      <c r="D1634" s="2" t="s">
        <v>1893</v>
      </c>
    </row>
    <row r="1635" spans="1:4" x14ac:dyDescent="0.35">
      <c r="A1635" s="2" t="s">
        <v>5156</v>
      </c>
      <c r="B1635" s="2" t="s">
        <v>5157</v>
      </c>
      <c r="C1635" s="2" t="s">
        <v>1875</v>
      </c>
      <c r="D1635" s="2" t="s">
        <v>1876</v>
      </c>
    </row>
    <row r="1636" spans="1:4" x14ac:dyDescent="0.35">
      <c r="A1636" s="2" t="s">
        <v>5158</v>
      </c>
      <c r="B1636" s="2" t="s">
        <v>5159</v>
      </c>
      <c r="C1636" s="2" t="s">
        <v>1875</v>
      </c>
      <c r="D1636" s="2" t="s">
        <v>1876</v>
      </c>
    </row>
    <row r="1637" spans="1:4" x14ac:dyDescent="0.35">
      <c r="A1637" s="2" t="s">
        <v>5160</v>
      </c>
      <c r="B1637" s="2" t="s">
        <v>5161</v>
      </c>
      <c r="C1637" s="2" t="s">
        <v>1892</v>
      </c>
      <c r="D1637" s="2" t="s">
        <v>1893</v>
      </c>
    </row>
    <row r="1638" spans="1:4" x14ac:dyDescent="0.35">
      <c r="A1638" s="2" t="s">
        <v>5162</v>
      </c>
      <c r="B1638" s="2" t="s">
        <v>5163</v>
      </c>
      <c r="C1638" s="2" t="s">
        <v>1875</v>
      </c>
      <c r="D1638" s="2" t="s">
        <v>1876</v>
      </c>
    </row>
    <row r="1639" spans="1:4" x14ac:dyDescent="0.35">
      <c r="A1639" s="2" t="s">
        <v>5164</v>
      </c>
      <c r="B1639" s="2" t="s">
        <v>5165</v>
      </c>
      <c r="C1639" s="2" t="s">
        <v>1892</v>
      </c>
      <c r="D1639" s="2" t="s">
        <v>1893</v>
      </c>
    </row>
    <row r="1640" spans="1:4" x14ac:dyDescent="0.35">
      <c r="A1640" s="2" t="s">
        <v>5166</v>
      </c>
      <c r="B1640" s="2" t="s">
        <v>5167</v>
      </c>
      <c r="C1640" s="2" t="s">
        <v>1875</v>
      </c>
      <c r="D1640" s="2" t="s">
        <v>1876</v>
      </c>
    </row>
    <row r="1641" spans="1:4" x14ac:dyDescent="0.35">
      <c r="A1641" s="2" t="s">
        <v>5168</v>
      </c>
      <c r="B1641" s="2" t="s">
        <v>5169</v>
      </c>
      <c r="C1641" s="2" t="s">
        <v>1892</v>
      </c>
      <c r="D1641" s="2" t="s">
        <v>1893</v>
      </c>
    </row>
    <row r="1642" spans="1:4" x14ac:dyDescent="0.35">
      <c r="A1642" s="2" t="s">
        <v>5170</v>
      </c>
      <c r="B1642" s="2" t="s">
        <v>5171</v>
      </c>
      <c r="C1642" s="2" t="s">
        <v>1875</v>
      </c>
      <c r="D1642" s="2" t="s">
        <v>1876</v>
      </c>
    </row>
    <row r="1643" spans="1:4" x14ac:dyDescent="0.35">
      <c r="A1643" s="2" t="s">
        <v>5172</v>
      </c>
      <c r="B1643" s="2" t="s">
        <v>5173</v>
      </c>
      <c r="C1643" s="2" t="s">
        <v>1892</v>
      </c>
      <c r="D1643" s="2" t="s">
        <v>1893</v>
      </c>
    </row>
    <row r="1644" spans="1:4" x14ac:dyDescent="0.35">
      <c r="A1644" s="2" t="s">
        <v>5174</v>
      </c>
      <c r="B1644" s="2" t="s">
        <v>5175</v>
      </c>
      <c r="C1644" s="2" t="s">
        <v>1892</v>
      </c>
      <c r="D1644" s="2" t="s">
        <v>1893</v>
      </c>
    </row>
    <row r="1645" spans="1:4" x14ac:dyDescent="0.35">
      <c r="A1645" s="2" t="s">
        <v>5176</v>
      </c>
      <c r="B1645" s="2" t="s">
        <v>5177</v>
      </c>
      <c r="C1645" s="2" t="s">
        <v>1892</v>
      </c>
      <c r="D1645" s="2" t="s">
        <v>1893</v>
      </c>
    </row>
    <row r="1646" spans="1:4" x14ac:dyDescent="0.35">
      <c r="A1646" s="2" t="s">
        <v>5178</v>
      </c>
      <c r="B1646" s="2" t="s">
        <v>5179</v>
      </c>
      <c r="C1646" s="2" t="s">
        <v>1892</v>
      </c>
      <c r="D1646" s="2" t="s">
        <v>1893</v>
      </c>
    </row>
    <row r="1647" spans="1:4" x14ac:dyDescent="0.35">
      <c r="A1647" s="2" t="s">
        <v>5180</v>
      </c>
      <c r="B1647" s="2" t="s">
        <v>5181</v>
      </c>
      <c r="C1647" s="2" t="s">
        <v>1875</v>
      </c>
      <c r="D1647" s="2" t="s">
        <v>1876</v>
      </c>
    </row>
    <row r="1648" spans="1:4" x14ac:dyDescent="0.35">
      <c r="A1648" s="2" t="s">
        <v>5182</v>
      </c>
      <c r="B1648" s="2" t="s">
        <v>5183</v>
      </c>
      <c r="C1648" s="2" t="s">
        <v>1875</v>
      </c>
      <c r="D1648" s="2" t="s">
        <v>1876</v>
      </c>
    </row>
    <row r="1649" spans="1:4" x14ac:dyDescent="0.35">
      <c r="A1649" s="2" t="s">
        <v>5184</v>
      </c>
      <c r="B1649" s="2" t="s">
        <v>5185</v>
      </c>
      <c r="C1649" s="2" t="s">
        <v>1892</v>
      </c>
      <c r="D1649" s="2" t="s">
        <v>1893</v>
      </c>
    </row>
    <row r="1650" spans="1:4" x14ac:dyDescent="0.35">
      <c r="A1650" s="2" t="s">
        <v>5186</v>
      </c>
      <c r="B1650" s="2" t="s">
        <v>5187</v>
      </c>
      <c r="C1650" s="2" t="s">
        <v>1892</v>
      </c>
      <c r="D1650" s="2" t="s">
        <v>1893</v>
      </c>
    </row>
    <row r="1651" spans="1:4" x14ac:dyDescent="0.35">
      <c r="A1651" s="2" t="s">
        <v>5188</v>
      </c>
      <c r="B1651" s="2" t="s">
        <v>5189</v>
      </c>
      <c r="C1651" s="2" t="s">
        <v>1875</v>
      </c>
      <c r="D1651" s="2" t="s">
        <v>1876</v>
      </c>
    </row>
    <row r="1652" spans="1:4" x14ac:dyDescent="0.35">
      <c r="A1652" s="2" t="s">
        <v>5190</v>
      </c>
      <c r="B1652" s="2" t="s">
        <v>5191</v>
      </c>
      <c r="C1652" s="2" t="s">
        <v>1892</v>
      </c>
      <c r="D1652" s="2" t="s">
        <v>1893</v>
      </c>
    </row>
    <row r="1653" spans="1:4" x14ac:dyDescent="0.35">
      <c r="A1653" s="2" t="s">
        <v>5192</v>
      </c>
      <c r="B1653" s="2" t="s">
        <v>5193</v>
      </c>
      <c r="C1653" s="2" t="s">
        <v>1892</v>
      </c>
      <c r="D1653" s="2" t="s">
        <v>1893</v>
      </c>
    </row>
    <row r="1654" spans="1:4" x14ac:dyDescent="0.35">
      <c r="A1654" s="2" t="s">
        <v>5194</v>
      </c>
      <c r="B1654" s="2" t="s">
        <v>5195</v>
      </c>
      <c r="C1654" s="2" t="s">
        <v>1875</v>
      </c>
      <c r="D1654" s="2" t="s">
        <v>1876</v>
      </c>
    </row>
    <row r="1655" spans="1:4" x14ac:dyDescent="0.35">
      <c r="A1655" s="2" t="s">
        <v>5196</v>
      </c>
      <c r="B1655" s="2" t="s">
        <v>5197</v>
      </c>
      <c r="C1655" s="2" t="s">
        <v>1875</v>
      </c>
      <c r="D1655" s="2" t="s">
        <v>1876</v>
      </c>
    </row>
    <row r="1656" spans="1:4" x14ac:dyDescent="0.35">
      <c r="A1656" s="2" t="s">
        <v>5198</v>
      </c>
      <c r="B1656" s="2" t="s">
        <v>5199</v>
      </c>
      <c r="C1656" s="2" t="s">
        <v>1875</v>
      </c>
      <c r="D1656" s="2" t="s">
        <v>1876</v>
      </c>
    </row>
    <row r="1657" spans="1:4" x14ac:dyDescent="0.35">
      <c r="A1657" s="2" t="s">
        <v>5200</v>
      </c>
      <c r="B1657" s="2" t="s">
        <v>5201</v>
      </c>
      <c r="C1657" s="2" t="s">
        <v>1892</v>
      </c>
      <c r="D1657" s="2" t="s">
        <v>1893</v>
      </c>
    </row>
    <row r="1658" spans="1:4" x14ac:dyDescent="0.35">
      <c r="A1658" s="2" t="s">
        <v>5202</v>
      </c>
      <c r="B1658" s="2" t="s">
        <v>5203</v>
      </c>
      <c r="C1658" s="2" t="s">
        <v>1892</v>
      </c>
      <c r="D1658" s="2" t="s">
        <v>1893</v>
      </c>
    </row>
    <row r="1659" spans="1:4" x14ac:dyDescent="0.35">
      <c r="A1659" s="2" t="s">
        <v>5204</v>
      </c>
      <c r="B1659" s="2" t="s">
        <v>5205</v>
      </c>
      <c r="C1659" s="2" t="s">
        <v>1875</v>
      </c>
      <c r="D1659" s="2" t="s">
        <v>1876</v>
      </c>
    </row>
    <row r="1660" spans="1:4" x14ac:dyDescent="0.35">
      <c r="A1660" s="2" t="s">
        <v>5206</v>
      </c>
      <c r="B1660" s="2" t="s">
        <v>5207</v>
      </c>
      <c r="C1660" s="2" t="s">
        <v>1892</v>
      </c>
      <c r="D1660" s="2" t="s">
        <v>1893</v>
      </c>
    </row>
    <row r="1661" spans="1:4" x14ac:dyDescent="0.35">
      <c r="A1661" s="2" t="s">
        <v>5208</v>
      </c>
      <c r="B1661" s="2" t="s">
        <v>5209</v>
      </c>
      <c r="C1661" s="2" t="s">
        <v>1892</v>
      </c>
      <c r="D1661" s="2" t="s">
        <v>1893</v>
      </c>
    </row>
    <row r="1662" spans="1:4" x14ac:dyDescent="0.35">
      <c r="A1662" s="2" t="s">
        <v>5210</v>
      </c>
      <c r="B1662" s="2" t="s">
        <v>5211</v>
      </c>
      <c r="C1662" s="2" t="s">
        <v>1875</v>
      </c>
      <c r="D1662" s="2" t="s">
        <v>1876</v>
      </c>
    </row>
    <row r="1663" spans="1:4" x14ac:dyDescent="0.35">
      <c r="A1663" s="2" t="s">
        <v>5212</v>
      </c>
      <c r="B1663" s="2" t="s">
        <v>5213</v>
      </c>
      <c r="C1663" s="2" t="s">
        <v>1875</v>
      </c>
      <c r="D1663" s="2" t="s">
        <v>1876</v>
      </c>
    </row>
    <row r="1664" spans="1:4" x14ac:dyDescent="0.35">
      <c r="A1664" s="2" t="s">
        <v>5214</v>
      </c>
      <c r="B1664" s="2" t="s">
        <v>5215</v>
      </c>
      <c r="C1664" s="2" t="s">
        <v>1892</v>
      </c>
      <c r="D1664" s="2" t="s">
        <v>1893</v>
      </c>
    </row>
    <row r="1665" spans="1:4" x14ac:dyDescent="0.35">
      <c r="A1665" s="2" t="s">
        <v>5216</v>
      </c>
      <c r="B1665" s="2" t="s">
        <v>5217</v>
      </c>
      <c r="C1665" s="2" t="s">
        <v>1875</v>
      </c>
      <c r="D1665" s="2" t="s">
        <v>1876</v>
      </c>
    </row>
    <row r="1666" spans="1:4" x14ac:dyDescent="0.35">
      <c r="A1666" s="2" t="s">
        <v>5218</v>
      </c>
      <c r="B1666" s="2" t="s">
        <v>5219</v>
      </c>
      <c r="C1666" s="2" t="s">
        <v>1875</v>
      </c>
      <c r="D1666" s="2" t="s">
        <v>1876</v>
      </c>
    </row>
    <row r="1667" spans="1:4" x14ac:dyDescent="0.35">
      <c r="A1667" s="2" t="s">
        <v>5220</v>
      </c>
      <c r="B1667" s="2" t="s">
        <v>5221</v>
      </c>
      <c r="C1667" s="2" t="s">
        <v>1875</v>
      </c>
      <c r="D1667" s="2" t="s">
        <v>1876</v>
      </c>
    </row>
    <row r="1668" spans="1:4" x14ac:dyDescent="0.35">
      <c r="A1668" s="2" t="s">
        <v>5222</v>
      </c>
      <c r="B1668" s="2" t="s">
        <v>5223</v>
      </c>
      <c r="C1668" s="2" t="s">
        <v>1892</v>
      </c>
      <c r="D1668" s="2" t="s">
        <v>1893</v>
      </c>
    </row>
    <row r="1669" spans="1:4" x14ac:dyDescent="0.35">
      <c r="A1669" s="2" t="s">
        <v>5224</v>
      </c>
      <c r="B1669" s="2" t="s">
        <v>5225</v>
      </c>
      <c r="C1669" s="2" t="s">
        <v>1892</v>
      </c>
      <c r="D1669" s="2" t="s">
        <v>1893</v>
      </c>
    </row>
    <row r="1670" spans="1:4" x14ac:dyDescent="0.35">
      <c r="A1670" s="2" t="s">
        <v>5226</v>
      </c>
      <c r="B1670" s="2" t="s">
        <v>5227</v>
      </c>
      <c r="C1670" s="2" t="s">
        <v>1875</v>
      </c>
      <c r="D1670" s="2" t="s">
        <v>1876</v>
      </c>
    </row>
    <row r="1671" spans="1:4" x14ac:dyDescent="0.35">
      <c r="A1671" s="2" t="s">
        <v>5228</v>
      </c>
      <c r="B1671" s="2" t="s">
        <v>5229</v>
      </c>
      <c r="C1671" s="2" t="s">
        <v>1892</v>
      </c>
      <c r="D1671" s="2" t="s">
        <v>1893</v>
      </c>
    </row>
    <row r="1672" spans="1:4" x14ac:dyDescent="0.35">
      <c r="A1672" s="2" t="s">
        <v>5230</v>
      </c>
      <c r="B1672" s="2" t="s">
        <v>5231</v>
      </c>
      <c r="C1672" s="2" t="s">
        <v>1892</v>
      </c>
      <c r="D1672" s="2" t="s">
        <v>1893</v>
      </c>
    </row>
    <row r="1673" spans="1:4" x14ac:dyDescent="0.35">
      <c r="A1673" s="2" t="s">
        <v>5232</v>
      </c>
      <c r="B1673" s="2" t="s">
        <v>5233</v>
      </c>
      <c r="C1673" s="2" t="s">
        <v>1892</v>
      </c>
      <c r="D1673" s="2" t="s">
        <v>1893</v>
      </c>
    </row>
    <row r="1674" spans="1:4" x14ac:dyDescent="0.35">
      <c r="A1674" s="2" t="s">
        <v>5234</v>
      </c>
      <c r="B1674" s="2" t="s">
        <v>5235</v>
      </c>
      <c r="C1674" s="2" t="s">
        <v>1892</v>
      </c>
      <c r="D1674" s="2" t="s">
        <v>1893</v>
      </c>
    </row>
    <row r="1675" spans="1:4" x14ac:dyDescent="0.35">
      <c r="A1675" s="2" t="s">
        <v>5236</v>
      </c>
      <c r="B1675" s="2" t="s">
        <v>5237</v>
      </c>
      <c r="C1675" s="2" t="s">
        <v>1892</v>
      </c>
      <c r="D1675" s="2" t="s">
        <v>1893</v>
      </c>
    </row>
    <row r="1676" spans="1:4" x14ac:dyDescent="0.35">
      <c r="A1676" s="2" t="s">
        <v>5238</v>
      </c>
      <c r="B1676" s="2" t="s">
        <v>5239</v>
      </c>
      <c r="C1676" s="2" t="s">
        <v>1875</v>
      </c>
      <c r="D1676" s="2" t="s">
        <v>1876</v>
      </c>
    </row>
    <row r="1677" spans="1:4" x14ac:dyDescent="0.35">
      <c r="A1677" s="2" t="s">
        <v>5240</v>
      </c>
      <c r="B1677" s="2" t="s">
        <v>5241</v>
      </c>
      <c r="C1677" s="2" t="s">
        <v>1892</v>
      </c>
      <c r="D1677" s="2" t="s">
        <v>1893</v>
      </c>
    </row>
    <row r="1678" spans="1:4" x14ac:dyDescent="0.35">
      <c r="A1678" s="2" t="s">
        <v>5242</v>
      </c>
      <c r="B1678" s="2" t="s">
        <v>5243</v>
      </c>
      <c r="C1678" s="2" t="s">
        <v>1892</v>
      </c>
      <c r="D1678" s="2" t="s">
        <v>1893</v>
      </c>
    </row>
    <row r="1679" spans="1:4" x14ac:dyDescent="0.35">
      <c r="A1679" s="2" t="s">
        <v>5244</v>
      </c>
      <c r="B1679" s="2" t="s">
        <v>5245</v>
      </c>
      <c r="C1679" s="2" t="s">
        <v>1875</v>
      </c>
      <c r="D1679" s="2" t="s">
        <v>1876</v>
      </c>
    </row>
    <row r="1680" spans="1:4" x14ac:dyDescent="0.35">
      <c r="A1680" s="2" t="s">
        <v>5246</v>
      </c>
      <c r="B1680" s="2" t="s">
        <v>5247</v>
      </c>
      <c r="C1680" s="2" t="s">
        <v>1875</v>
      </c>
      <c r="D1680" s="2" t="s">
        <v>1876</v>
      </c>
    </row>
    <row r="1681" spans="1:4" x14ac:dyDescent="0.35">
      <c r="A1681" s="2" t="s">
        <v>5248</v>
      </c>
      <c r="B1681" s="2" t="s">
        <v>5249</v>
      </c>
      <c r="C1681" s="2" t="s">
        <v>1875</v>
      </c>
      <c r="D1681" s="2" t="s">
        <v>1876</v>
      </c>
    </row>
    <row r="1682" spans="1:4" x14ac:dyDescent="0.35">
      <c r="A1682" s="2" t="s">
        <v>5250</v>
      </c>
      <c r="B1682" s="2" t="s">
        <v>5251</v>
      </c>
      <c r="C1682" s="2" t="s">
        <v>1892</v>
      </c>
      <c r="D1682" s="2" t="s">
        <v>1893</v>
      </c>
    </row>
    <row r="1683" spans="1:4" x14ac:dyDescent="0.35">
      <c r="A1683" s="2" t="s">
        <v>5252</v>
      </c>
      <c r="B1683" s="2" t="s">
        <v>5253</v>
      </c>
      <c r="C1683" s="2" t="s">
        <v>1892</v>
      </c>
      <c r="D1683" s="2" t="s">
        <v>1893</v>
      </c>
    </row>
    <row r="1684" spans="1:4" x14ac:dyDescent="0.35">
      <c r="A1684" s="2" t="s">
        <v>5254</v>
      </c>
      <c r="B1684" s="2" t="s">
        <v>5255</v>
      </c>
      <c r="C1684" s="2" t="s">
        <v>1875</v>
      </c>
      <c r="D1684" s="2" t="s">
        <v>1876</v>
      </c>
    </row>
    <row r="1685" spans="1:4" x14ac:dyDescent="0.35">
      <c r="A1685" s="2" t="s">
        <v>5256</v>
      </c>
      <c r="B1685" s="2" t="s">
        <v>5257</v>
      </c>
      <c r="C1685" s="2" t="s">
        <v>1875</v>
      </c>
      <c r="D1685" s="2" t="s">
        <v>1876</v>
      </c>
    </row>
    <row r="1686" spans="1:4" x14ac:dyDescent="0.35">
      <c r="A1686" s="2" t="s">
        <v>5258</v>
      </c>
      <c r="B1686" s="2" t="s">
        <v>5259</v>
      </c>
      <c r="C1686" s="2" t="s">
        <v>1892</v>
      </c>
      <c r="D1686" s="2" t="s">
        <v>1893</v>
      </c>
    </row>
    <row r="1687" spans="1:4" x14ac:dyDescent="0.35">
      <c r="A1687" s="2" t="s">
        <v>5260</v>
      </c>
      <c r="B1687" s="2" t="s">
        <v>5261</v>
      </c>
      <c r="C1687" s="2" t="s">
        <v>1892</v>
      </c>
      <c r="D1687" s="2" t="s">
        <v>1893</v>
      </c>
    </row>
    <row r="1688" spans="1:4" x14ac:dyDescent="0.35">
      <c r="A1688" s="2" t="s">
        <v>5262</v>
      </c>
      <c r="B1688" s="2" t="s">
        <v>5263</v>
      </c>
      <c r="C1688" s="2" t="s">
        <v>1892</v>
      </c>
      <c r="D1688" s="2" t="s">
        <v>1893</v>
      </c>
    </row>
    <row r="1689" spans="1:4" x14ac:dyDescent="0.35">
      <c r="A1689" s="2" t="s">
        <v>5264</v>
      </c>
      <c r="B1689" s="2" t="s">
        <v>5265</v>
      </c>
      <c r="C1689" s="2" t="s">
        <v>1875</v>
      </c>
      <c r="D1689" s="2" t="s">
        <v>1876</v>
      </c>
    </row>
    <row r="1690" spans="1:4" x14ac:dyDescent="0.35">
      <c r="A1690" s="2" t="s">
        <v>5266</v>
      </c>
      <c r="B1690" s="2" t="s">
        <v>5267</v>
      </c>
      <c r="C1690" s="2" t="s">
        <v>1875</v>
      </c>
      <c r="D1690" s="2" t="s">
        <v>1876</v>
      </c>
    </row>
    <row r="1691" spans="1:4" x14ac:dyDescent="0.35">
      <c r="A1691" s="2" t="s">
        <v>5268</v>
      </c>
      <c r="B1691" s="2" t="s">
        <v>5269</v>
      </c>
      <c r="C1691" s="2" t="s">
        <v>1892</v>
      </c>
      <c r="D1691" s="2" t="s">
        <v>1893</v>
      </c>
    </row>
    <row r="1692" spans="1:4" x14ac:dyDescent="0.35">
      <c r="A1692" s="2" t="s">
        <v>5270</v>
      </c>
      <c r="B1692" s="2" t="s">
        <v>5271</v>
      </c>
      <c r="C1692" s="2" t="s">
        <v>1892</v>
      </c>
      <c r="D1692" s="2" t="s">
        <v>1893</v>
      </c>
    </row>
    <row r="1693" spans="1:4" x14ac:dyDescent="0.35">
      <c r="A1693" s="2" t="s">
        <v>5272</v>
      </c>
      <c r="B1693" s="2" t="s">
        <v>5273</v>
      </c>
      <c r="C1693" s="2" t="s">
        <v>1892</v>
      </c>
      <c r="D1693" s="2" t="s">
        <v>1893</v>
      </c>
    </row>
    <row r="1694" spans="1:4" x14ac:dyDescent="0.35">
      <c r="A1694" s="2" t="s">
        <v>5274</v>
      </c>
      <c r="B1694" s="2" t="s">
        <v>5275</v>
      </c>
      <c r="C1694" s="2" t="s">
        <v>1892</v>
      </c>
      <c r="D1694" s="2" t="s">
        <v>1893</v>
      </c>
    </row>
    <row r="1695" spans="1:4" x14ac:dyDescent="0.35">
      <c r="A1695" s="2" t="s">
        <v>5276</v>
      </c>
      <c r="B1695" s="2" t="s">
        <v>5277</v>
      </c>
      <c r="C1695" s="2" t="s">
        <v>1892</v>
      </c>
      <c r="D1695" s="2" t="s">
        <v>1893</v>
      </c>
    </row>
    <row r="1696" spans="1:4" x14ac:dyDescent="0.35">
      <c r="A1696" s="2" t="s">
        <v>5278</v>
      </c>
      <c r="B1696" s="2" t="s">
        <v>5279</v>
      </c>
      <c r="C1696" s="2" t="s">
        <v>1875</v>
      </c>
      <c r="D1696" s="2" t="s">
        <v>1876</v>
      </c>
    </row>
    <row r="1697" spans="1:4" x14ac:dyDescent="0.35">
      <c r="A1697" s="2" t="s">
        <v>5280</v>
      </c>
      <c r="B1697" s="2" t="s">
        <v>5281</v>
      </c>
      <c r="C1697" s="2" t="s">
        <v>1875</v>
      </c>
      <c r="D1697" s="2" t="s">
        <v>1876</v>
      </c>
    </row>
    <row r="1698" spans="1:4" x14ac:dyDescent="0.35">
      <c r="A1698" s="2" t="s">
        <v>5282</v>
      </c>
      <c r="B1698" s="2" t="s">
        <v>5283</v>
      </c>
      <c r="C1698" s="2" t="s">
        <v>1892</v>
      </c>
      <c r="D1698" s="2" t="s">
        <v>1893</v>
      </c>
    </row>
    <row r="1699" spans="1:4" x14ac:dyDescent="0.35">
      <c r="A1699" s="2" t="s">
        <v>5284</v>
      </c>
      <c r="B1699" s="2" t="s">
        <v>5285</v>
      </c>
      <c r="C1699" s="2" t="s">
        <v>1892</v>
      </c>
      <c r="D1699" s="2" t="s">
        <v>1893</v>
      </c>
    </row>
    <row r="1700" spans="1:4" x14ac:dyDescent="0.35">
      <c r="A1700" s="2" t="s">
        <v>5286</v>
      </c>
      <c r="B1700" s="2" t="s">
        <v>5287</v>
      </c>
      <c r="C1700" s="2" t="s">
        <v>1892</v>
      </c>
      <c r="D1700" s="2" t="s">
        <v>1893</v>
      </c>
    </row>
    <row r="1701" spans="1:4" x14ac:dyDescent="0.35">
      <c r="A1701" s="2" t="s">
        <v>5288</v>
      </c>
      <c r="B1701" s="2" t="s">
        <v>5289</v>
      </c>
      <c r="C1701" s="2" t="s">
        <v>1892</v>
      </c>
      <c r="D1701" s="2" t="s">
        <v>1893</v>
      </c>
    </row>
    <row r="1702" spans="1:4" x14ac:dyDescent="0.35">
      <c r="A1702" s="2" t="s">
        <v>5290</v>
      </c>
      <c r="B1702" s="2" t="s">
        <v>5291</v>
      </c>
      <c r="C1702" s="2" t="s">
        <v>1875</v>
      </c>
      <c r="D1702" s="2" t="s">
        <v>1876</v>
      </c>
    </row>
    <row r="1703" spans="1:4" x14ac:dyDescent="0.35">
      <c r="A1703" s="2" t="s">
        <v>5292</v>
      </c>
      <c r="B1703" s="2" t="s">
        <v>5293</v>
      </c>
      <c r="C1703" s="2" t="s">
        <v>1892</v>
      </c>
      <c r="D1703" s="2" t="s">
        <v>1893</v>
      </c>
    </row>
    <row r="1704" spans="1:4" x14ac:dyDescent="0.35">
      <c r="A1704" s="2" t="s">
        <v>5294</v>
      </c>
      <c r="B1704" s="2" t="s">
        <v>5295</v>
      </c>
      <c r="C1704" s="2" t="s">
        <v>1875</v>
      </c>
      <c r="D1704" s="2" t="s">
        <v>1876</v>
      </c>
    </row>
    <row r="1705" spans="1:4" x14ac:dyDescent="0.35">
      <c r="A1705" s="2" t="s">
        <v>5296</v>
      </c>
      <c r="B1705" s="2" t="s">
        <v>5297</v>
      </c>
      <c r="C1705" s="2" t="s">
        <v>1892</v>
      </c>
      <c r="D1705" s="2" t="s">
        <v>1893</v>
      </c>
    </row>
    <row r="1706" spans="1:4" x14ac:dyDescent="0.35">
      <c r="A1706" s="2" t="s">
        <v>5298</v>
      </c>
      <c r="B1706" s="2" t="s">
        <v>5299</v>
      </c>
      <c r="C1706" s="2" t="s">
        <v>1875</v>
      </c>
      <c r="D1706" s="2" t="s">
        <v>1876</v>
      </c>
    </row>
    <row r="1707" spans="1:4" x14ac:dyDescent="0.35">
      <c r="A1707" s="2" t="s">
        <v>5300</v>
      </c>
      <c r="B1707" s="2" t="s">
        <v>5301</v>
      </c>
      <c r="C1707" s="2" t="s">
        <v>1875</v>
      </c>
      <c r="D1707" s="2" t="s">
        <v>1876</v>
      </c>
    </row>
    <row r="1708" spans="1:4" x14ac:dyDescent="0.35">
      <c r="A1708" s="2" t="s">
        <v>5302</v>
      </c>
      <c r="B1708" s="2" t="s">
        <v>5303</v>
      </c>
      <c r="C1708" s="2" t="s">
        <v>1892</v>
      </c>
      <c r="D1708" s="2" t="s">
        <v>1893</v>
      </c>
    </row>
    <row r="1709" spans="1:4" x14ac:dyDescent="0.35">
      <c r="A1709" s="2" t="s">
        <v>5304</v>
      </c>
      <c r="B1709" s="2" t="s">
        <v>5305</v>
      </c>
      <c r="C1709" s="2" t="s">
        <v>1875</v>
      </c>
      <c r="D1709" s="2" t="s">
        <v>1876</v>
      </c>
    </row>
    <row r="1710" spans="1:4" x14ac:dyDescent="0.35">
      <c r="A1710" s="2" t="s">
        <v>5306</v>
      </c>
      <c r="B1710" s="2" t="s">
        <v>5307</v>
      </c>
      <c r="C1710" s="2" t="s">
        <v>1875</v>
      </c>
      <c r="D1710" s="2" t="s">
        <v>1876</v>
      </c>
    </row>
    <row r="1711" spans="1:4" x14ac:dyDescent="0.35">
      <c r="A1711" s="2" t="s">
        <v>5308</v>
      </c>
      <c r="B1711" s="2" t="s">
        <v>5309</v>
      </c>
      <c r="C1711" s="2" t="s">
        <v>1892</v>
      </c>
      <c r="D1711" s="2" t="s">
        <v>1893</v>
      </c>
    </row>
    <row r="1712" spans="1:4" x14ac:dyDescent="0.35">
      <c r="A1712" s="2" t="s">
        <v>5310</v>
      </c>
      <c r="B1712" s="2" t="s">
        <v>5311</v>
      </c>
      <c r="C1712" s="2" t="s">
        <v>1892</v>
      </c>
      <c r="D1712" s="2" t="s">
        <v>1893</v>
      </c>
    </row>
    <row r="1713" spans="1:4" x14ac:dyDescent="0.35">
      <c r="A1713" s="2" t="s">
        <v>5312</v>
      </c>
      <c r="B1713" s="2" t="s">
        <v>5313</v>
      </c>
      <c r="C1713" s="2" t="s">
        <v>1875</v>
      </c>
      <c r="D1713" s="2" t="s">
        <v>1876</v>
      </c>
    </row>
    <row r="1714" spans="1:4" x14ac:dyDescent="0.35">
      <c r="A1714" s="2" t="s">
        <v>5314</v>
      </c>
      <c r="B1714" s="2" t="s">
        <v>5315</v>
      </c>
      <c r="C1714" s="2" t="s">
        <v>1892</v>
      </c>
      <c r="D1714" s="2" t="s">
        <v>1893</v>
      </c>
    </row>
    <row r="1715" spans="1:4" x14ac:dyDescent="0.35">
      <c r="A1715" s="2" t="s">
        <v>5316</v>
      </c>
      <c r="B1715" s="2" t="s">
        <v>5317</v>
      </c>
      <c r="C1715" s="2" t="s">
        <v>1892</v>
      </c>
      <c r="D1715" s="2" t="s">
        <v>1893</v>
      </c>
    </row>
    <row r="1716" spans="1:4" x14ac:dyDescent="0.35">
      <c r="A1716" s="2" t="s">
        <v>5318</v>
      </c>
      <c r="B1716" s="2" t="s">
        <v>5319</v>
      </c>
      <c r="C1716" s="2" t="s">
        <v>1875</v>
      </c>
      <c r="D1716" s="2" t="s">
        <v>1876</v>
      </c>
    </row>
    <row r="1717" spans="1:4" x14ac:dyDescent="0.35">
      <c r="A1717" s="2" t="s">
        <v>5320</v>
      </c>
      <c r="B1717" s="2" t="s">
        <v>5321</v>
      </c>
      <c r="C1717" s="2" t="s">
        <v>1892</v>
      </c>
      <c r="D1717" s="2" t="s">
        <v>1893</v>
      </c>
    </row>
    <row r="1718" spans="1:4" x14ac:dyDescent="0.35">
      <c r="A1718" s="2" t="s">
        <v>5322</v>
      </c>
      <c r="B1718" s="2" t="s">
        <v>5323</v>
      </c>
      <c r="C1718" s="2" t="s">
        <v>1892</v>
      </c>
      <c r="D1718" s="2" t="s">
        <v>1893</v>
      </c>
    </row>
    <row r="1719" spans="1:4" x14ac:dyDescent="0.35">
      <c r="A1719" s="2" t="s">
        <v>5324</v>
      </c>
      <c r="B1719" s="2" t="s">
        <v>5325</v>
      </c>
      <c r="C1719" s="2" t="s">
        <v>1892</v>
      </c>
      <c r="D1719" s="2" t="s">
        <v>1893</v>
      </c>
    </row>
    <row r="1720" spans="1:4" x14ac:dyDescent="0.35">
      <c r="A1720" s="2" t="s">
        <v>5326</v>
      </c>
      <c r="B1720" s="2" t="s">
        <v>5327</v>
      </c>
      <c r="C1720" s="2" t="s">
        <v>1875</v>
      </c>
      <c r="D1720" s="2" t="s">
        <v>1876</v>
      </c>
    </row>
    <row r="1721" spans="1:4" x14ac:dyDescent="0.35">
      <c r="A1721" s="2" t="s">
        <v>5328</v>
      </c>
      <c r="B1721" s="2" t="s">
        <v>5329</v>
      </c>
      <c r="C1721" s="2" t="s">
        <v>1892</v>
      </c>
      <c r="D1721" s="2" t="s">
        <v>1893</v>
      </c>
    </row>
    <row r="1722" spans="1:4" x14ac:dyDescent="0.35">
      <c r="A1722" s="2" t="s">
        <v>5330</v>
      </c>
      <c r="B1722" s="2" t="s">
        <v>5331</v>
      </c>
      <c r="C1722" s="2" t="s">
        <v>1892</v>
      </c>
      <c r="D1722" s="2" t="s">
        <v>1893</v>
      </c>
    </row>
    <row r="1723" spans="1:4" x14ac:dyDescent="0.35">
      <c r="A1723" s="2" t="s">
        <v>5332</v>
      </c>
      <c r="B1723" s="2" t="s">
        <v>5333</v>
      </c>
      <c r="C1723" s="2" t="s">
        <v>1875</v>
      </c>
      <c r="D1723" s="2" t="s">
        <v>1876</v>
      </c>
    </row>
    <row r="1724" spans="1:4" x14ac:dyDescent="0.35">
      <c r="A1724" s="2" t="s">
        <v>5334</v>
      </c>
      <c r="B1724" s="2" t="s">
        <v>5335</v>
      </c>
      <c r="C1724" s="2" t="s">
        <v>1892</v>
      </c>
      <c r="D1724" s="2" t="s">
        <v>1893</v>
      </c>
    </row>
    <row r="1725" spans="1:4" x14ac:dyDescent="0.35">
      <c r="A1725" s="2" t="s">
        <v>5336</v>
      </c>
      <c r="B1725" s="2" t="s">
        <v>5337</v>
      </c>
      <c r="C1725" s="2" t="s">
        <v>1892</v>
      </c>
      <c r="D1725" s="2" t="s">
        <v>1893</v>
      </c>
    </row>
    <row r="1726" spans="1:4" x14ac:dyDescent="0.35">
      <c r="A1726" s="2" t="s">
        <v>5338</v>
      </c>
      <c r="B1726" s="2" t="s">
        <v>5339</v>
      </c>
      <c r="C1726" s="2" t="s">
        <v>1875</v>
      </c>
      <c r="D1726" s="2" t="s">
        <v>1876</v>
      </c>
    </row>
    <row r="1727" spans="1:4" x14ac:dyDescent="0.35">
      <c r="A1727" s="2" t="s">
        <v>5340</v>
      </c>
      <c r="B1727" s="2" t="s">
        <v>5341</v>
      </c>
      <c r="C1727" s="2" t="s">
        <v>1892</v>
      </c>
      <c r="D1727" s="2" t="s">
        <v>1893</v>
      </c>
    </row>
    <row r="1728" spans="1:4" x14ac:dyDescent="0.35">
      <c r="A1728" s="2" t="s">
        <v>5342</v>
      </c>
      <c r="B1728" s="2" t="s">
        <v>5343</v>
      </c>
      <c r="C1728" s="2" t="s">
        <v>1875</v>
      </c>
      <c r="D1728" s="2" t="s">
        <v>1876</v>
      </c>
    </row>
    <row r="1729" spans="1:4" x14ac:dyDescent="0.35">
      <c r="A1729" s="2" t="s">
        <v>5344</v>
      </c>
      <c r="B1729" s="2" t="s">
        <v>5345</v>
      </c>
      <c r="C1729" s="2" t="s">
        <v>1892</v>
      </c>
      <c r="D1729" s="2" t="s">
        <v>1893</v>
      </c>
    </row>
    <row r="1730" spans="1:4" x14ac:dyDescent="0.35">
      <c r="A1730" s="2" t="s">
        <v>5346</v>
      </c>
      <c r="B1730" s="2" t="s">
        <v>5347</v>
      </c>
      <c r="C1730" s="2" t="s">
        <v>1892</v>
      </c>
      <c r="D1730" s="2" t="s">
        <v>1893</v>
      </c>
    </row>
    <row r="1731" spans="1:4" x14ac:dyDescent="0.35">
      <c r="A1731" s="2" t="s">
        <v>5348</v>
      </c>
      <c r="B1731" s="2" t="s">
        <v>5349</v>
      </c>
      <c r="C1731" s="2" t="s">
        <v>1892</v>
      </c>
      <c r="D1731" s="2" t="s">
        <v>1893</v>
      </c>
    </row>
    <row r="1732" spans="1:4" x14ac:dyDescent="0.35">
      <c r="A1732" s="2" t="s">
        <v>5350</v>
      </c>
      <c r="B1732" s="2" t="s">
        <v>5351</v>
      </c>
      <c r="C1732" s="2" t="s">
        <v>1892</v>
      </c>
      <c r="D1732" s="2" t="s">
        <v>1893</v>
      </c>
    </row>
    <row r="1733" spans="1:4" x14ac:dyDescent="0.35">
      <c r="A1733" s="2" t="s">
        <v>5352</v>
      </c>
      <c r="B1733" s="2" t="s">
        <v>5353</v>
      </c>
      <c r="C1733" s="2" t="s">
        <v>1892</v>
      </c>
      <c r="D1733" s="2" t="s">
        <v>1893</v>
      </c>
    </row>
    <row r="1734" spans="1:4" x14ac:dyDescent="0.35">
      <c r="A1734" s="2" t="s">
        <v>5354</v>
      </c>
      <c r="B1734" s="2" t="s">
        <v>5355</v>
      </c>
      <c r="C1734" s="2" t="s">
        <v>1892</v>
      </c>
      <c r="D1734" s="2" t="s">
        <v>1893</v>
      </c>
    </row>
    <row r="1735" spans="1:4" x14ac:dyDescent="0.35">
      <c r="A1735" s="2" t="s">
        <v>5356</v>
      </c>
      <c r="B1735" s="2" t="s">
        <v>5357</v>
      </c>
      <c r="C1735" s="2" t="s">
        <v>1892</v>
      </c>
      <c r="D1735" s="2" t="s">
        <v>1893</v>
      </c>
    </row>
    <row r="1736" spans="1:4" x14ac:dyDescent="0.35">
      <c r="A1736" s="2" t="s">
        <v>5358</v>
      </c>
      <c r="B1736" s="2" t="s">
        <v>5359</v>
      </c>
      <c r="C1736" s="2" t="s">
        <v>1875</v>
      </c>
      <c r="D1736" s="2" t="s">
        <v>1876</v>
      </c>
    </row>
    <row r="1737" spans="1:4" x14ac:dyDescent="0.35">
      <c r="A1737" s="2" t="s">
        <v>5360</v>
      </c>
      <c r="B1737" s="2" t="s">
        <v>5361</v>
      </c>
      <c r="C1737" s="2" t="s">
        <v>1892</v>
      </c>
      <c r="D1737" s="2" t="s">
        <v>1893</v>
      </c>
    </row>
    <row r="1738" spans="1:4" x14ac:dyDescent="0.35">
      <c r="A1738" s="2" t="s">
        <v>5362</v>
      </c>
      <c r="B1738" s="2" t="s">
        <v>5363</v>
      </c>
      <c r="C1738" s="2" t="s">
        <v>1892</v>
      </c>
      <c r="D1738" s="2" t="s">
        <v>1893</v>
      </c>
    </row>
    <row r="1739" spans="1:4" x14ac:dyDescent="0.35">
      <c r="A1739" s="2" t="s">
        <v>5364</v>
      </c>
      <c r="B1739" s="2" t="s">
        <v>5365</v>
      </c>
      <c r="C1739" s="2" t="s">
        <v>1875</v>
      </c>
      <c r="D1739" s="2" t="s">
        <v>1876</v>
      </c>
    </row>
    <row r="1740" spans="1:4" x14ac:dyDescent="0.35">
      <c r="A1740" s="2" t="s">
        <v>5366</v>
      </c>
      <c r="B1740" s="2" t="s">
        <v>5367</v>
      </c>
      <c r="C1740" s="2" t="s">
        <v>1892</v>
      </c>
      <c r="D1740" s="2" t="s">
        <v>1893</v>
      </c>
    </row>
    <row r="1741" spans="1:4" x14ac:dyDescent="0.35">
      <c r="A1741" s="2" t="s">
        <v>5368</v>
      </c>
      <c r="B1741" s="2" t="s">
        <v>5369</v>
      </c>
      <c r="C1741" s="2" t="s">
        <v>1892</v>
      </c>
      <c r="D1741" s="2" t="s">
        <v>1893</v>
      </c>
    </row>
    <row r="1742" spans="1:4" x14ac:dyDescent="0.35">
      <c r="A1742" s="2" t="s">
        <v>5370</v>
      </c>
      <c r="B1742" s="2" t="s">
        <v>5371</v>
      </c>
      <c r="C1742" s="2" t="s">
        <v>1875</v>
      </c>
      <c r="D1742" s="2" t="s">
        <v>1876</v>
      </c>
    </row>
    <row r="1743" spans="1:4" x14ac:dyDescent="0.35">
      <c r="A1743" s="2" t="s">
        <v>5372</v>
      </c>
      <c r="B1743" s="2" t="s">
        <v>5373</v>
      </c>
      <c r="C1743" s="2" t="s">
        <v>1892</v>
      </c>
      <c r="D1743" s="2" t="s">
        <v>1893</v>
      </c>
    </row>
    <row r="1744" spans="1:4" x14ac:dyDescent="0.35">
      <c r="A1744" s="2" t="s">
        <v>5374</v>
      </c>
      <c r="B1744" s="2" t="s">
        <v>5375</v>
      </c>
      <c r="C1744" s="2" t="s">
        <v>1892</v>
      </c>
      <c r="D1744" s="2" t="s">
        <v>1893</v>
      </c>
    </row>
    <row r="1745" spans="1:4" x14ac:dyDescent="0.35">
      <c r="A1745" s="2" t="s">
        <v>5376</v>
      </c>
      <c r="B1745" s="2" t="s">
        <v>5377</v>
      </c>
      <c r="C1745" s="2" t="s">
        <v>1892</v>
      </c>
      <c r="D1745" s="2" t="s">
        <v>1893</v>
      </c>
    </row>
    <row r="1746" spans="1:4" x14ac:dyDescent="0.35">
      <c r="A1746" s="2" t="s">
        <v>5378</v>
      </c>
      <c r="B1746" s="2" t="s">
        <v>5379</v>
      </c>
      <c r="C1746" s="2" t="s">
        <v>1875</v>
      </c>
      <c r="D1746" s="2" t="s">
        <v>1876</v>
      </c>
    </row>
    <row r="1747" spans="1:4" x14ac:dyDescent="0.35">
      <c r="A1747" s="2" t="s">
        <v>5380</v>
      </c>
      <c r="B1747" s="2" t="s">
        <v>5381</v>
      </c>
      <c r="C1747" s="2" t="s">
        <v>1892</v>
      </c>
      <c r="D1747" s="2" t="s">
        <v>1893</v>
      </c>
    </row>
    <row r="1748" spans="1:4" x14ac:dyDescent="0.35">
      <c r="A1748" s="2" t="s">
        <v>5382</v>
      </c>
      <c r="B1748" s="2" t="s">
        <v>5383</v>
      </c>
      <c r="C1748" s="2" t="s">
        <v>1892</v>
      </c>
      <c r="D1748" s="2" t="s">
        <v>1893</v>
      </c>
    </row>
    <row r="1749" spans="1:4" x14ac:dyDescent="0.35">
      <c r="A1749" s="2" t="s">
        <v>5384</v>
      </c>
      <c r="B1749" s="2" t="s">
        <v>5385</v>
      </c>
      <c r="C1749" s="2" t="s">
        <v>1892</v>
      </c>
      <c r="D1749" s="2" t="s">
        <v>1893</v>
      </c>
    </row>
    <row r="1750" spans="1:4" x14ac:dyDescent="0.35">
      <c r="A1750" s="2" t="s">
        <v>5386</v>
      </c>
      <c r="B1750" s="2" t="s">
        <v>5387</v>
      </c>
      <c r="C1750" s="2" t="s">
        <v>1892</v>
      </c>
      <c r="D1750" s="2" t="s">
        <v>1893</v>
      </c>
    </row>
    <row r="1751" spans="1:4" x14ac:dyDescent="0.35">
      <c r="A1751" s="2" t="s">
        <v>5388</v>
      </c>
      <c r="B1751" s="2" t="s">
        <v>5389</v>
      </c>
      <c r="C1751" s="2" t="s">
        <v>1892</v>
      </c>
      <c r="D1751" s="2" t="s">
        <v>1893</v>
      </c>
    </row>
    <row r="1752" spans="1:4" x14ac:dyDescent="0.35">
      <c r="A1752" s="2" t="s">
        <v>5390</v>
      </c>
      <c r="B1752" s="2" t="s">
        <v>5391</v>
      </c>
      <c r="C1752" s="2" t="s">
        <v>1892</v>
      </c>
      <c r="D1752" s="2" t="s">
        <v>1893</v>
      </c>
    </row>
    <row r="1753" spans="1:4" x14ac:dyDescent="0.35">
      <c r="A1753" s="2" t="s">
        <v>5392</v>
      </c>
      <c r="B1753" s="2" t="s">
        <v>5393</v>
      </c>
      <c r="C1753" s="2" t="s">
        <v>1892</v>
      </c>
      <c r="D1753" s="2" t="s">
        <v>1893</v>
      </c>
    </row>
    <row r="1754" spans="1:4" x14ac:dyDescent="0.35">
      <c r="A1754" s="2" t="s">
        <v>5394</v>
      </c>
      <c r="B1754" s="2" t="s">
        <v>5395</v>
      </c>
      <c r="C1754" s="2" t="s">
        <v>1892</v>
      </c>
      <c r="D1754" s="2" t="s">
        <v>1893</v>
      </c>
    </row>
    <row r="1755" spans="1:4" x14ac:dyDescent="0.35">
      <c r="A1755" s="2" t="s">
        <v>5396</v>
      </c>
      <c r="B1755" s="2" t="s">
        <v>5397</v>
      </c>
      <c r="C1755" s="2" t="s">
        <v>1892</v>
      </c>
      <c r="D1755" s="2" t="s">
        <v>1893</v>
      </c>
    </row>
    <row r="1756" spans="1:4" x14ac:dyDescent="0.35">
      <c r="A1756" s="2" t="s">
        <v>5398</v>
      </c>
      <c r="B1756" s="2" t="s">
        <v>5399</v>
      </c>
      <c r="C1756" s="2" t="s">
        <v>1892</v>
      </c>
      <c r="D1756" s="2" t="s">
        <v>1893</v>
      </c>
    </row>
    <row r="1757" spans="1:4" x14ac:dyDescent="0.35">
      <c r="A1757" s="2" t="s">
        <v>5400</v>
      </c>
      <c r="B1757" s="2" t="s">
        <v>5401</v>
      </c>
      <c r="C1757" s="2" t="s">
        <v>1875</v>
      </c>
      <c r="D1757" s="2" t="s">
        <v>1876</v>
      </c>
    </row>
    <row r="1758" spans="1:4" x14ac:dyDescent="0.35">
      <c r="A1758" s="2" t="s">
        <v>5402</v>
      </c>
      <c r="B1758" s="2" t="s">
        <v>5403</v>
      </c>
      <c r="C1758" s="2" t="s">
        <v>1892</v>
      </c>
      <c r="D1758" s="2" t="s">
        <v>1893</v>
      </c>
    </row>
    <row r="1759" spans="1:4" x14ac:dyDescent="0.35">
      <c r="A1759" s="2" t="s">
        <v>5404</v>
      </c>
      <c r="B1759" s="2" t="s">
        <v>5405</v>
      </c>
      <c r="C1759" s="2" t="s">
        <v>1892</v>
      </c>
      <c r="D1759" s="2" t="s">
        <v>1893</v>
      </c>
    </row>
    <row r="1760" spans="1:4" x14ac:dyDescent="0.35">
      <c r="A1760" s="2" t="s">
        <v>5406</v>
      </c>
      <c r="B1760" s="2" t="s">
        <v>5407</v>
      </c>
      <c r="C1760" s="2" t="s">
        <v>1875</v>
      </c>
      <c r="D1760" s="2" t="s">
        <v>1876</v>
      </c>
    </row>
    <row r="1761" spans="1:4" x14ac:dyDescent="0.35">
      <c r="A1761" s="2" t="s">
        <v>5408</v>
      </c>
      <c r="B1761" s="2" t="s">
        <v>5409</v>
      </c>
      <c r="C1761" s="2" t="s">
        <v>1875</v>
      </c>
      <c r="D1761" s="2" t="s">
        <v>1876</v>
      </c>
    </row>
    <row r="1762" spans="1:4" x14ac:dyDescent="0.35">
      <c r="A1762" s="2" t="s">
        <v>5410</v>
      </c>
      <c r="B1762" s="2" t="s">
        <v>5411</v>
      </c>
      <c r="C1762" s="2" t="s">
        <v>1892</v>
      </c>
      <c r="D1762" s="2" t="s">
        <v>1893</v>
      </c>
    </row>
    <row r="1763" spans="1:4" x14ac:dyDescent="0.35">
      <c r="A1763" s="2" t="s">
        <v>5412</v>
      </c>
      <c r="B1763" s="2" t="s">
        <v>5413</v>
      </c>
      <c r="C1763" s="2" t="s">
        <v>1892</v>
      </c>
      <c r="D1763" s="2" t="s">
        <v>1893</v>
      </c>
    </row>
    <row r="1764" spans="1:4" x14ac:dyDescent="0.35">
      <c r="A1764" s="2" t="s">
        <v>5414</v>
      </c>
      <c r="B1764" s="2" t="s">
        <v>5415</v>
      </c>
      <c r="C1764" s="2" t="s">
        <v>1892</v>
      </c>
      <c r="D1764" s="2" t="s">
        <v>1893</v>
      </c>
    </row>
    <row r="1765" spans="1:4" x14ac:dyDescent="0.35">
      <c r="A1765" s="2" t="s">
        <v>5416</v>
      </c>
      <c r="B1765" s="2" t="s">
        <v>5417</v>
      </c>
      <c r="C1765" s="2" t="s">
        <v>1875</v>
      </c>
      <c r="D1765" s="2" t="s">
        <v>1876</v>
      </c>
    </row>
    <row r="1766" spans="1:4" x14ac:dyDescent="0.35">
      <c r="A1766" s="2" t="s">
        <v>5418</v>
      </c>
      <c r="B1766" s="2" t="s">
        <v>5419</v>
      </c>
      <c r="C1766" s="2" t="s">
        <v>1892</v>
      </c>
      <c r="D1766" s="2" t="s">
        <v>1893</v>
      </c>
    </row>
    <row r="1767" spans="1:4" x14ac:dyDescent="0.35">
      <c r="A1767" s="2" t="s">
        <v>5420</v>
      </c>
      <c r="B1767" s="2" t="s">
        <v>5421</v>
      </c>
      <c r="C1767" s="2" t="s">
        <v>1875</v>
      </c>
      <c r="D1767" s="2" t="s">
        <v>1876</v>
      </c>
    </row>
    <row r="1768" spans="1:4" x14ac:dyDescent="0.35">
      <c r="A1768" s="2" t="s">
        <v>5422</v>
      </c>
      <c r="B1768" s="2" t="s">
        <v>5423</v>
      </c>
      <c r="C1768" s="2" t="s">
        <v>1875</v>
      </c>
      <c r="D1768" s="2" t="s">
        <v>1876</v>
      </c>
    </row>
    <row r="1769" spans="1:4" x14ac:dyDescent="0.35">
      <c r="A1769" s="2" t="s">
        <v>5424</v>
      </c>
      <c r="B1769" s="2" t="s">
        <v>5425</v>
      </c>
      <c r="C1769" s="2" t="s">
        <v>1875</v>
      </c>
      <c r="D1769" s="2" t="s">
        <v>1876</v>
      </c>
    </row>
    <row r="1770" spans="1:4" x14ac:dyDescent="0.35">
      <c r="A1770" s="2" t="s">
        <v>5426</v>
      </c>
      <c r="B1770" s="2" t="s">
        <v>5427</v>
      </c>
      <c r="C1770" s="2" t="s">
        <v>1892</v>
      </c>
      <c r="D1770" s="2" t="s">
        <v>1893</v>
      </c>
    </row>
    <row r="1771" spans="1:4" x14ac:dyDescent="0.35">
      <c r="A1771" s="2" t="s">
        <v>5428</v>
      </c>
      <c r="B1771" s="2" t="s">
        <v>5429</v>
      </c>
      <c r="C1771" s="2" t="s">
        <v>1892</v>
      </c>
      <c r="D1771" s="2" t="s">
        <v>1893</v>
      </c>
    </row>
    <row r="1772" spans="1:4" x14ac:dyDescent="0.35">
      <c r="A1772" s="2" t="s">
        <v>5430</v>
      </c>
      <c r="B1772" s="2" t="s">
        <v>5431</v>
      </c>
      <c r="C1772" s="2" t="s">
        <v>1892</v>
      </c>
      <c r="D1772" s="2" t="s">
        <v>1893</v>
      </c>
    </row>
    <row r="1773" spans="1:4" x14ac:dyDescent="0.35">
      <c r="A1773" s="2" t="s">
        <v>5432</v>
      </c>
      <c r="B1773" s="2" t="s">
        <v>5433</v>
      </c>
      <c r="C1773" s="2" t="s">
        <v>1892</v>
      </c>
      <c r="D1773" s="2" t="s">
        <v>1893</v>
      </c>
    </row>
    <row r="1774" spans="1:4" x14ac:dyDescent="0.35">
      <c r="A1774" s="2" t="s">
        <v>5434</v>
      </c>
      <c r="B1774" s="2" t="s">
        <v>5435</v>
      </c>
      <c r="C1774" s="2" t="s">
        <v>1875</v>
      </c>
      <c r="D1774" s="2" t="s">
        <v>1876</v>
      </c>
    </row>
    <row r="1775" spans="1:4" x14ac:dyDescent="0.35">
      <c r="A1775" s="2" t="s">
        <v>5436</v>
      </c>
      <c r="B1775" s="2" t="s">
        <v>5437</v>
      </c>
      <c r="C1775" s="2" t="s">
        <v>1892</v>
      </c>
      <c r="D1775" s="2" t="s">
        <v>1893</v>
      </c>
    </row>
    <row r="1776" spans="1:4" x14ac:dyDescent="0.35">
      <c r="A1776" s="2" t="s">
        <v>5438</v>
      </c>
      <c r="B1776" s="2" t="s">
        <v>5439</v>
      </c>
      <c r="C1776" s="2" t="s">
        <v>1892</v>
      </c>
      <c r="D1776" s="2" t="s">
        <v>1893</v>
      </c>
    </row>
    <row r="1777" spans="1:4" x14ac:dyDescent="0.35">
      <c r="A1777" s="2" t="s">
        <v>5440</v>
      </c>
      <c r="B1777" s="2" t="s">
        <v>5441</v>
      </c>
      <c r="C1777" s="2" t="s">
        <v>1875</v>
      </c>
      <c r="D1777" s="2" t="s">
        <v>1876</v>
      </c>
    </row>
    <row r="1778" spans="1:4" x14ac:dyDescent="0.35">
      <c r="A1778" s="2" t="s">
        <v>5442</v>
      </c>
      <c r="B1778" s="2" t="s">
        <v>5443</v>
      </c>
      <c r="C1778" s="2" t="s">
        <v>1892</v>
      </c>
      <c r="D1778" s="2" t="s">
        <v>1893</v>
      </c>
    </row>
    <row r="1779" spans="1:4" x14ac:dyDescent="0.35">
      <c r="A1779" s="2" t="s">
        <v>5444</v>
      </c>
      <c r="B1779" s="2" t="s">
        <v>5445</v>
      </c>
      <c r="C1779" s="2" t="s">
        <v>1892</v>
      </c>
      <c r="D1779" s="2" t="s">
        <v>1893</v>
      </c>
    </row>
    <row r="1780" spans="1:4" x14ac:dyDescent="0.35">
      <c r="A1780" s="2" t="s">
        <v>5446</v>
      </c>
      <c r="B1780" s="2" t="s">
        <v>5447</v>
      </c>
      <c r="C1780" s="2" t="s">
        <v>1892</v>
      </c>
      <c r="D1780" s="2" t="s">
        <v>1893</v>
      </c>
    </row>
    <row r="1781" spans="1:4" x14ac:dyDescent="0.35">
      <c r="A1781" s="2" t="s">
        <v>5448</v>
      </c>
      <c r="B1781" s="2" t="s">
        <v>5449</v>
      </c>
      <c r="C1781" s="2" t="s">
        <v>1892</v>
      </c>
      <c r="D1781" s="2" t="s">
        <v>1893</v>
      </c>
    </row>
    <row r="1782" spans="1:4" x14ac:dyDescent="0.35">
      <c r="A1782" s="2" t="s">
        <v>5450</v>
      </c>
      <c r="B1782" s="2" t="s">
        <v>5451</v>
      </c>
      <c r="C1782" s="2" t="s">
        <v>1892</v>
      </c>
      <c r="D1782" s="2" t="s">
        <v>1893</v>
      </c>
    </row>
    <row r="1783" spans="1:4" x14ac:dyDescent="0.35">
      <c r="A1783" s="2" t="s">
        <v>5452</v>
      </c>
      <c r="B1783" s="2" t="s">
        <v>5453</v>
      </c>
      <c r="C1783" s="2" t="s">
        <v>1875</v>
      </c>
      <c r="D1783" s="2" t="s">
        <v>1876</v>
      </c>
    </row>
    <row r="1784" spans="1:4" x14ac:dyDescent="0.35">
      <c r="A1784" s="2" t="s">
        <v>5454</v>
      </c>
      <c r="B1784" s="2" t="s">
        <v>5455</v>
      </c>
      <c r="C1784" s="2" t="s">
        <v>1875</v>
      </c>
      <c r="D1784" s="2" t="s">
        <v>1876</v>
      </c>
    </row>
    <row r="1785" spans="1:4" x14ac:dyDescent="0.35">
      <c r="A1785" s="2" t="s">
        <v>5456</v>
      </c>
      <c r="B1785" s="2" t="s">
        <v>5457</v>
      </c>
      <c r="C1785" s="2" t="s">
        <v>1875</v>
      </c>
      <c r="D1785" s="2" t="s">
        <v>1876</v>
      </c>
    </row>
    <row r="1786" spans="1:4" x14ac:dyDescent="0.35">
      <c r="A1786" s="2" t="s">
        <v>5458</v>
      </c>
      <c r="B1786" s="2" t="s">
        <v>5459</v>
      </c>
      <c r="C1786" s="2" t="s">
        <v>1875</v>
      </c>
      <c r="D1786" s="2" t="s">
        <v>1876</v>
      </c>
    </row>
    <row r="1787" spans="1:4" x14ac:dyDescent="0.35">
      <c r="A1787" s="2" t="s">
        <v>5460</v>
      </c>
      <c r="B1787" s="2" t="s">
        <v>5461</v>
      </c>
      <c r="C1787" s="2" t="s">
        <v>1892</v>
      </c>
      <c r="D1787" s="2" t="s">
        <v>1893</v>
      </c>
    </row>
    <row r="1788" spans="1:4" x14ac:dyDescent="0.35">
      <c r="A1788" s="2" t="s">
        <v>5462</v>
      </c>
      <c r="B1788" s="2" t="s">
        <v>5463</v>
      </c>
      <c r="C1788" s="2" t="s">
        <v>1892</v>
      </c>
      <c r="D1788" s="2" t="s">
        <v>1893</v>
      </c>
    </row>
    <row r="1789" spans="1:4" x14ac:dyDescent="0.35">
      <c r="A1789" s="2" t="s">
        <v>5464</v>
      </c>
      <c r="B1789" s="2" t="s">
        <v>5465</v>
      </c>
      <c r="C1789" s="2" t="s">
        <v>1875</v>
      </c>
      <c r="D1789" s="2" t="s">
        <v>1876</v>
      </c>
    </row>
    <row r="1790" spans="1:4" x14ac:dyDescent="0.35">
      <c r="A1790" s="2" t="s">
        <v>5466</v>
      </c>
      <c r="B1790" s="2" t="s">
        <v>5467</v>
      </c>
      <c r="C1790" s="2" t="s">
        <v>1892</v>
      </c>
      <c r="D1790" s="2" t="s">
        <v>1893</v>
      </c>
    </row>
    <row r="1791" spans="1:4" x14ac:dyDescent="0.35">
      <c r="A1791" s="2" t="s">
        <v>5468</v>
      </c>
      <c r="B1791" s="2" t="s">
        <v>5469</v>
      </c>
      <c r="C1791" s="2" t="s">
        <v>1892</v>
      </c>
      <c r="D1791" s="2" t="s">
        <v>1893</v>
      </c>
    </row>
    <row r="1792" spans="1:4" x14ac:dyDescent="0.35">
      <c r="A1792" s="2" t="s">
        <v>5470</v>
      </c>
      <c r="B1792" s="2" t="s">
        <v>5471</v>
      </c>
      <c r="C1792" s="2" t="s">
        <v>1875</v>
      </c>
      <c r="D1792" s="2" t="s">
        <v>1876</v>
      </c>
    </row>
    <row r="1793" spans="1:4" x14ac:dyDescent="0.35">
      <c r="A1793" s="2" t="s">
        <v>5472</v>
      </c>
      <c r="B1793" s="2" t="s">
        <v>5473</v>
      </c>
      <c r="C1793" s="2" t="s">
        <v>1892</v>
      </c>
      <c r="D1793" s="2" t="s">
        <v>1893</v>
      </c>
    </row>
    <row r="1794" spans="1:4" x14ac:dyDescent="0.35">
      <c r="A1794" s="2" t="s">
        <v>5474</v>
      </c>
      <c r="B1794" s="2" t="s">
        <v>5475</v>
      </c>
      <c r="C1794" s="2" t="s">
        <v>1875</v>
      </c>
      <c r="D1794" s="2" t="s">
        <v>1876</v>
      </c>
    </row>
    <row r="1795" spans="1:4" x14ac:dyDescent="0.35">
      <c r="A1795" s="2" t="s">
        <v>5476</v>
      </c>
      <c r="B1795" s="2" t="s">
        <v>5477</v>
      </c>
      <c r="C1795" s="2" t="s">
        <v>1875</v>
      </c>
      <c r="D1795" s="2" t="s">
        <v>1876</v>
      </c>
    </row>
    <row r="1796" spans="1:4" x14ac:dyDescent="0.35">
      <c r="A1796" s="2" t="s">
        <v>5478</v>
      </c>
      <c r="B1796" s="2" t="s">
        <v>5479</v>
      </c>
      <c r="C1796" s="2" t="s">
        <v>1892</v>
      </c>
      <c r="D1796" s="2" t="s">
        <v>1893</v>
      </c>
    </row>
    <row r="1797" spans="1:4" x14ac:dyDescent="0.35">
      <c r="A1797" s="2" t="s">
        <v>5480</v>
      </c>
      <c r="B1797" s="2" t="s">
        <v>5481</v>
      </c>
      <c r="C1797" s="2" t="s">
        <v>1892</v>
      </c>
      <c r="D1797" s="2" t="s">
        <v>1893</v>
      </c>
    </row>
    <row r="1798" spans="1:4" x14ac:dyDescent="0.35">
      <c r="A1798" s="2" t="s">
        <v>5482</v>
      </c>
      <c r="B1798" s="2" t="s">
        <v>5483</v>
      </c>
      <c r="C1798" s="2" t="s">
        <v>1892</v>
      </c>
      <c r="D1798" s="2" t="s">
        <v>1893</v>
      </c>
    </row>
    <row r="1799" spans="1:4" x14ac:dyDescent="0.35">
      <c r="A1799" s="2" t="s">
        <v>5484</v>
      </c>
      <c r="B1799" s="2" t="s">
        <v>5485</v>
      </c>
      <c r="C1799" s="2" t="s">
        <v>1892</v>
      </c>
      <c r="D1799" s="2" t="s">
        <v>1893</v>
      </c>
    </row>
    <row r="1800" spans="1:4" x14ac:dyDescent="0.35">
      <c r="A1800" s="2" t="s">
        <v>5486</v>
      </c>
      <c r="B1800" s="2" t="s">
        <v>5487</v>
      </c>
      <c r="C1800" s="2" t="s">
        <v>1892</v>
      </c>
      <c r="D1800" s="2" t="s">
        <v>1893</v>
      </c>
    </row>
    <row r="1801" spans="1:4" x14ac:dyDescent="0.35">
      <c r="A1801" s="2" t="s">
        <v>5488</v>
      </c>
      <c r="B1801" s="2" t="s">
        <v>5489</v>
      </c>
      <c r="C1801" s="2" t="s">
        <v>1892</v>
      </c>
      <c r="D1801" s="2" t="s">
        <v>1893</v>
      </c>
    </row>
    <row r="1802" spans="1:4" x14ac:dyDescent="0.35">
      <c r="A1802" s="2" t="s">
        <v>5490</v>
      </c>
      <c r="B1802" s="2" t="s">
        <v>5491</v>
      </c>
      <c r="C1802" s="2" t="s">
        <v>1875</v>
      </c>
      <c r="D1802" s="2" t="s">
        <v>1876</v>
      </c>
    </row>
    <row r="1803" spans="1:4" x14ac:dyDescent="0.35">
      <c r="A1803" s="2" t="s">
        <v>5492</v>
      </c>
      <c r="B1803" s="2" t="s">
        <v>5493</v>
      </c>
      <c r="C1803" s="2" t="s">
        <v>1892</v>
      </c>
      <c r="D1803" s="2" t="s">
        <v>1893</v>
      </c>
    </row>
  </sheetData>
  <phoneticPr fontId="6" type="noConversion"/>
  <pageMargins left="0.7" right="0.7" top="0.75" bottom="0.75" header="0.3" footer="0.3"/>
  <headerFooter>
    <oddHeader>&amp;C&amp;"Calibri"&amp;12&amp;K000000 CONFIDENTIAL&amp;1#_x000D_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93EC7-20AA-4B5E-910A-5D4A487165F1}">
  <dimension ref="A1:C20"/>
  <sheetViews>
    <sheetView workbookViewId="0">
      <selection activeCell="E14" sqref="E14"/>
    </sheetView>
  </sheetViews>
  <sheetFormatPr defaultRowHeight="14.5" x14ac:dyDescent="0.35"/>
  <cols>
    <col min="2" max="2" width="23.7265625" bestFit="1" customWidth="1"/>
    <col min="3" max="3" width="19.7265625" customWidth="1"/>
  </cols>
  <sheetData>
    <row r="1" spans="1:3" x14ac:dyDescent="0.35">
      <c r="A1" s="2" t="s">
        <v>5494</v>
      </c>
      <c r="B1" s="2" t="s">
        <v>63</v>
      </c>
      <c r="C1" s="2" t="s">
        <v>10</v>
      </c>
    </row>
    <row r="2" spans="1:3" x14ac:dyDescent="0.35">
      <c r="A2" s="2" t="s">
        <v>5495</v>
      </c>
      <c r="B2" s="2" t="s">
        <v>5496</v>
      </c>
      <c r="C2" s="2" t="s">
        <v>12</v>
      </c>
    </row>
    <row r="3" spans="1:3" x14ac:dyDescent="0.35">
      <c r="A3" s="2" t="s">
        <v>5497</v>
      </c>
      <c r="B3" s="2" t="s">
        <v>5498</v>
      </c>
      <c r="C3" s="2" t="s">
        <v>14</v>
      </c>
    </row>
    <row r="4" spans="1:3" x14ac:dyDescent="0.35">
      <c r="A4" s="2" t="s">
        <v>5499</v>
      </c>
      <c r="B4" s="2" t="s">
        <v>5500</v>
      </c>
      <c r="C4" s="2" t="s">
        <v>12</v>
      </c>
    </row>
    <row r="5" spans="1:3" x14ac:dyDescent="0.35">
      <c r="A5" s="2" t="s">
        <v>5501</v>
      </c>
      <c r="B5" s="2" t="s">
        <v>5502</v>
      </c>
      <c r="C5" s="2" t="s">
        <v>12</v>
      </c>
    </row>
    <row r="6" spans="1:3" x14ac:dyDescent="0.35">
      <c r="A6" s="2" t="s">
        <v>5503</v>
      </c>
      <c r="B6" s="2" t="s">
        <v>5504</v>
      </c>
      <c r="C6" s="2" t="s">
        <v>16</v>
      </c>
    </row>
    <row r="7" spans="1:3" x14ac:dyDescent="0.35">
      <c r="A7" s="2" t="s">
        <v>5505</v>
      </c>
      <c r="B7" s="2" t="s">
        <v>5506</v>
      </c>
      <c r="C7" s="2" t="s">
        <v>16</v>
      </c>
    </row>
    <row r="8" spans="1:3" x14ac:dyDescent="0.35">
      <c r="A8" s="2" t="s">
        <v>5507</v>
      </c>
      <c r="B8" s="2" t="s">
        <v>5508</v>
      </c>
      <c r="C8" s="2" t="s">
        <v>12</v>
      </c>
    </row>
    <row r="9" spans="1:3" x14ac:dyDescent="0.35">
      <c r="A9" s="2" t="s">
        <v>5509</v>
      </c>
      <c r="B9" s="2" t="s">
        <v>5510</v>
      </c>
      <c r="C9" s="2" t="s">
        <v>14</v>
      </c>
    </row>
    <row r="10" spans="1:3" x14ac:dyDescent="0.35">
      <c r="A10" s="2" t="s">
        <v>5511</v>
      </c>
      <c r="B10" s="2" t="s">
        <v>5512</v>
      </c>
      <c r="C10" s="2" t="s">
        <v>18</v>
      </c>
    </row>
    <row r="11" spans="1:3" x14ac:dyDescent="0.35">
      <c r="A11" s="2" t="s">
        <v>5513</v>
      </c>
      <c r="B11" s="2" t="s">
        <v>5514</v>
      </c>
      <c r="C11" s="2" t="s">
        <v>18</v>
      </c>
    </row>
    <row r="12" spans="1:3" x14ac:dyDescent="0.35">
      <c r="A12" s="2" t="s">
        <v>5515</v>
      </c>
      <c r="B12" s="2" t="s">
        <v>5516</v>
      </c>
      <c r="C12" s="2" t="s">
        <v>14</v>
      </c>
    </row>
    <row r="13" spans="1:3" x14ac:dyDescent="0.35">
      <c r="A13" s="2" t="s">
        <v>5517</v>
      </c>
      <c r="B13" s="2" t="s">
        <v>5518</v>
      </c>
      <c r="C13" s="2" t="s">
        <v>12</v>
      </c>
    </row>
    <row r="14" spans="1:3" x14ac:dyDescent="0.35">
      <c r="A14" s="2" t="s">
        <v>5519</v>
      </c>
      <c r="B14" s="2" t="s">
        <v>5520</v>
      </c>
      <c r="C14" s="2" t="s">
        <v>12</v>
      </c>
    </row>
    <row r="15" spans="1:3" x14ac:dyDescent="0.35">
      <c r="A15" s="2" t="s">
        <v>5521</v>
      </c>
      <c r="B15" s="2" t="s">
        <v>5522</v>
      </c>
      <c r="C15" s="2" t="s">
        <v>16</v>
      </c>
    </row>
    <row r="16" spans="1:3" x14ac:dyDescent="0.35">
      <c r="A16" s="2" t="s">
        <v>5523</v>
      </c>
      <c r="B16" s="2" t="s">
        <v>5524</v>
      </c>
      <c r="C16" s="2" t="s">
        <v>18</v>
      </c>
    </row>
    <row r="17" spans="1:3" x14ac:dyDescent="0.35">
      <c r="A17" s="2" t="s">
        <v>5525</v>
      </c>
      <c r="B17" s="2" t="s">
        <v>5526</v>
      </c>
      <c r="C17" s="2" t="s">
        <v>14</v>
      </c>
    </row>
    <row r="18" spans="1:3" x14ac:dyDescent="0.35">
      <c r="A18" s="2" t="s">
        <v>5527</v>
      </c>
      <c r="B18" s="2" t="s">
        <v>5528</v>
      </c>
      <c r="C18" s="2" t="s">
        <v>14</v>
      </c>
    </row>
    <row r="19" spans="1:3" x14ac:dyDescent="0.35">
      <c r="A19" s="2" t="s">
        <v>5529</v>
      </c>
      <c r="B19" s="2" t="s">
        <v>20</v>
      </c>
      <c r="C19" s="2" t="s">
        <v>20</v>
      </c>
    </row>
    <row r="20" spans="1:3" x14ac:dyDescent="0.35">
      <c r="A20" s="2" t="s">
        <v>5530</v>
      </c>
      <c r="B20" s="2" t="s">
        <v>5531</v>
      </c>
      <c r="C20" s="2" t="s">
        <v>21</v>
      </c>
    </row>
  </sheetData>
  <pageMargins left="0.7" right="0.7" top="0.75" bottom="0.75" header="0.3" footer="0.3"/>
  <headerFooter>
    <oddHeader>&amp;C&amp;"Calibri"&amp;12&amp;K000000 CONFIDENTIAL&amp;1#_x000D_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09961-0F3E-4FAF-AC83-53777BD40541}">
  <dimension ref="A2:N93"/>
  <sheetViews>
    <sheetView topLeftCell="A76" zoomScale="70" zoomScaleNormal="70" workbookViewId="0">
      <selection activeCell="B90" sqref="B90"/>
    </sheetView>
  </sheetViews>
  <sheetFormatPr defaultRowHeight="14.5" x14ac:dyDescent="0.35"/>
  <cols>
    <col min="1" max="1" width="13.08984375" bestFit="1" customWidth="1"/>
    <col min="2" max="2" width="39.7265625" bestFit="1" customWidth="1"/>
    <col min="3" max="3" width="52.453125" bestFit="1" customWidth="1"/>
    <col min="4" max="4" width="19.26953125" bestFit="1" customWidth="1"/>
    <col min="5" max="5" width="55" bestFit="1" customWidth="1"/>
    <col min="6" max="6" width="45.7265625" bestFit="1" customWidth="1"/>
    <col min="7" max="7" width="23.453125" bestFit="1" customWidth="1"/>
    <col min="8" max="8" width="9.26953125" bestFit="1" customWidth="1"/>
    <col min="9" max="9" width="9.1796875" bestFit="1" customWidth="1"/>
    <col min="10" max="10" width="13.81640625" bestFit="1" customWidth="1"/>
    <col min="11" max="11" width="16.453125" bestFit="1" customWidth="1"/>
    <col min="18" max="18" width="18.81640625" bestFit="1" customWidth="1"/>
    <col min="19" max="19" width="28.7265625" bestFit="1" customWidth="1"/>
  </cols>
  <sheetData>
    <row r="2" spans="1:14" x14ac:dyDescent="0.35">
      <c r="A2" s="4" t="s">
        <v>5569</v>
      </c>
      <c r="D2" s="4" t="s">
        <v>5570</v>
      </c>
      <c r="F2" s="4" t="s">
        <v>5573</v>
      </c>
    </row>
    <row r="3" spans="1:14" x14ac:dyDescent="0.35">
      <c r="A3" s="18" t="s">
        <v>5535</v>
      </c>
      <c r="B3" t="s">
        <v>5542</v>
      </c>
      <c r="D3" t="s">
        <v>5538</v>
      </c>
      <c r="F3" t="s">
        <v>5551</v>
      </c>
      <c r="N3" s="19"/>
    </row>
    <row r="4" spans="1:14" x14ac:dyDescent="0.35">
      <c r="A4" s="19" t="s">
        <v>1876</v>
      </c>
      <c r="B4" s="23">
        <v>0.2769145394006659</v>
      </c>
      <c r="D4" s="1">
        <v>36.099889012208656</v>
      </c>
      <c r="F4" s="21">
        <v>20430.267175360757</v>
      </c>
      <c r="N4" s="19"/>
    </row>
    <row r="5" spans="1:14" x14ac:dyDescent="0.35">
      <c r="A5" s="19" t="s">
        <v>1893</v>
      </c>
      <c r="B5" s="23">
        <v>0.7230854605993341</v>
      </c>
      <c r="N5" s="19"/>
    </row>
    <row r="6" spans="1:14" x14ac:dyDescent="0.35">
      <c r="A6" s="19" t="s">
        <v>5536</v>
      </c>
      <c r="B6" s="23">
        <v>1</v>
      </c>
      <c r="N6" s="19"/>
    </row>
    <row r="7" spans="1:14" x14ac:dyDescent="0.35">
      <c r="C7" s="4" t="s">
        <v>5571</v>
      </c>
      <c r="E7" s="4" t="s">
        <v>5572</v>
      </c>
      <c r="N7" s="19"/>
    </row>
    <row r="8" spans="1:14" x14ac:dyDescent="0.35">
      <c r="A8" s="4" t="s">
        <v>5542</v>
      </c>
      <c r="C8" t="s">
        <v>5537</v>
      </c>
      <c r="E8" t="s">
        <v>5543</v>
      </c>
      <c r="N8" s="19"/>
    </row>
    <row r="9" spans="1:14" x14ac:dyDescent="0.35">
      <c r="A9" t="s">
        <v>5542</v>
      </c>
      <c r="C9" s="21">
        <v>155396.37766370707</v>
      </c>
      <c r="E9" s="21">
        <v>175826.64483906771</v>
      </c>
      <c r="N9" s="19"/>
    </row>
    <row r="10" spans="1:14" x14ac:dyDescent="0.35">
      <c r="A10">
        <v>1802</v>
      </c>
      <c r="N10" s="19"/>
    </row>
    <row r="11" spans="1:14" x14ac:dyDescent="0.35">
      <c r="N11" s="19"/>
    </row>
    <row r="12" spans="1:14" x14ac:dyDescent="0.35">
      <c r="A12" s="4" t="s">
        <v>5577</v>
      </c>
      <c r="N12" s="19"/>
    </row>
    <row r="13" spans="1:14" x14ac:dyDescent="0.35">
      <c r="A13" s="18" t="s">
        <v>5535</v>
      </c>
      <c r="B13" t="s">
        <v>5542</v>
      </c>
      <c r="N13" s="19"/>
    </row>
    <row r="14" spans="1:14" x14ac:dyDescent="0.35">
      <c r="A14" s="19" t="s">
        <v>5552</v>
      </c>
      <c r="B14">
        <v>7</v>
      </c>
      <c r="N14" s="19"/>
    </row>
    <row r="15" spans="1:14" x14ac:dyDescent="0.35">
      <c r="A15" s="19" t="s">
        <v>5553</v>
      </c>
      <c r="B15">
        <v>2</v>
      </c>
      <c r="N15" s="19"/>
    </row>
    <row r="16" spans="1:14" x14ac:dyDescent="0.35">
      <c r="A16" s="19" t="s">
        <v>5554</v>
      </c>
      <c r="B16">
        <v>9</v>
      </c>
      <c r="N16" s="19"/>
    </row>
    <row r="17" spans="1:14" x14ac:dyDescent="0.35">
      <c r="A17" s="19" t="s">
        <v>5555</v>
      </c>
      <c r="B17">
        <v>12</v>
      </c>
      <c r="N17" s="19"/>
    </row>
    <row r="18" spans="1:14" x14ac:dyDescent="0.35">
      <c r="A18" s="19" t="s">
        <v>5556</v>
      </c>
      <c r="B18">
        <v>25</v>
      </c>
      <c r="N18" s="19"/>
    </row>
    <row r="19" spans="1:14" x14ac:dyDescent="0.35">
      <c r="A19" s="19" t="s">
        <v>5557</v>
      </c>
      <c r="B19">
        <v>29</v>
      </c>
      <c r="N19" s="19"/>
    </row>
    <row r="20" spans="1:14" x14ac:dyDescent="0.35">
      <c r="A20" s="19" t="s">
        <v>5558</v>
      </c>
      <c r="B20">
        <v>34</v>
      </c>
    </row>
    <row r="21" spans="1:14" x14ac:dyDescent="0.35">
      <c r="A21" s="19" t="s">
        <v>5559</v>
      </c>
      <c r="B21">
        <v>42</v>
      </c>
    </row>
    <row r="22" spans="1:14" x14ac:dyDescent="0.35">
      <c r="A22" s="19" t="s">
        <v>5560</v>
      </c>
      <c r="B22">
        <v>55</v>
      </c>
    </row>
    <row r="23" spans="1:14" x14ac:dyDescent="0.35">
      <c r="A23" s="19" t="s">
        <v>5561</v>
      </c>
      <c r="B23">
        <v>102</v>
      </c>
    </row>
    <row r="24" spans="1:14" x14ac:dyDescent="0.35">
      <c r="A24" s="19" t="s">
        <v>5562</v>
      </c>
      <c r="B24">
        <v>133</v>
      </c>
    </row>
    <row r="25" spans="1:14" x14ac:dyDescent="0.35">
      <c r="A25" s="19" t="s">
        <v>5563</v>
      </c>
      <c r="B25">
        <v>175</v>
      </c>
    </row>
    <row r="26" spans="1:14" x14ac:dyDescent="0.35">
      <c r="A26" s="19" t="s">
        <v>5564</v>
      </c>
      <c r="B26">
        <v>208</v>
      </c>
    </row>
    <row r="27" spans="1:14" x14ac:dyDescent="0.35">
      <c r="A27" s="19" t="s">
        <v>5565</v>
      </c>
      <c r="B27">
        <v>352</v>
      </c>
    </row>
    <row r="28" spans="1:14" x14ac:dyDescent="0.35">
      <c r="A28" s="19" t="s">
        <v>5566</v>
      </c>
      <c r="B28">
        <v>226</v>
      </c>
    </row>
    <row r="29" spans="1:14" x14ac:dyDescent="0.35">
      <c r="A29" s="19" t="s">
        <v>5567</v>
      </c>
      <c r="B29">
        <v>367</v>
      </c>
    </row>
    <row r="30" spans="1:14" x14ac:dyDescent="0.35">
      <c r="A30" s="19" t="s">
        <v>5568</v>
      </c>
      <c r="B30">
        <v>24</v>
      </c>
    </row>
    <row r="31" spans="1:14" x14ac:dyDescent="0.35">
      <c r="A31" s="19" t="s">
        <v>5536</v>
      </c>
      <c r="B31" s="21">
        <v>1802</v>
      </c>
    </row>
    <row r="34" spans="1:2" x14ac:dyDescent="0.35">
      <c r="A34" s="4" t="s">
        <v>5575</v>
      </c>
    </row>
    <row r="35" spans="1:2" x14ac:dyDescent="0.35">
      <c r="A35" s="18" t="s">
        <v>5535</v>
      </c>
      <c r="B35" t="s">
        <v>5543</v>
      </c>
    </row>
    <row r="36" spans="1:2" x14ac:dyDescent="0.35">
      <c r="A36" s="19" t="s">
        <v>5520</v>
      </c>
      <c r="B36" s="21">
        <v>154943.25510204083</v>
      </c>
    </row>
    <row r="37" spans="1:2" x14ac:dyDescent="0.35">
      <c r="A37" s="19" t="s">
        <v>5531</v>
      </c>
      <c r="B37" s="21">
        <v>158861.98058252427</v>
      </c>
    </row>
    <row r="38" spans="1:2" x14ac:dyDescent="0.35">
      <c r="A38" s="19" t="s">
        <v>5498</v>
      </c>
      <c r="B38" s="21">
        <v>162678.88095238095</v>
      </c>
    </row>
    <row r="39" spans="1:2" x14ac:dyDescent="0.35">
      <c r="A39" s="19" t="s">
        <v>5502</v>
      </c>
      <c r="B39" s="21">
        <v>168585.53488372092</v>
      </c>
    </row>
    <row r="40" spans="1:2" x14ac:dyDescent="0.35">
      <c r="A40" s="19" t="s">
        <v>5528</v>
      </c>
      <c r="B40" s="21">
        <v>171927.24719101124</v>
      </c>
    </row>
    <row r="41" spans="1:2" x14ac:dyDescent="0.35">
      <c r="A41" s="19" t="s">
        <v>5500</v>
      </c>
      <c r="B41" s="21">
        <v>171980.54639175258</v>
      </c>
    </row>
    <row r="42" spans="1:2" x14ac:dyDescent="0.35">
      <c r="A42" s="19" t="s">
        <v>5516</v>
      </c>
      <c r="B42" s="21">
        <v>172874.88</v>
      </c>
    </row>
    <row r="43" spans="1:2" x14ac:dyDescent="0.35">
      <c r="A43" s="19" t="s">
        <v>5506</v>
      </c>
      <c r="B43" s="21">
        <v>174241.93684210526</v>
      </c>
    </row>
    <row r="44" spans="1:2" x14ac:dyDescent="0.35">
      <c r="A44" s="19" t="s">
        <v>20</v>
      </c>
      <c r="B44" s="21">
        <v>176587.21153846153</v>
      </c>
    </row>
    <row r="45" spans="1:2" x14ac:dyDescent="0.35">
      <c r="A45" s="19" t="s">
        <v>5504</v>
      </c>
      <c r="B45" s="21">
        <v>177081.4375</v>
      </c>
    </row>
    <row r="46" spans="1:2" x14ac:dyDescent="0.35">
      <c r="A46" s="19" t="s">
        <v>5518</v>
      </c>
      <c r="B46" s="21">
        <v>177670.77894736841</v>
      </c>
    </row>
    <row r="47" spans="1:2" x14ac:dyDescent="0.35">
      <c r="A47" s="19" t="s">
        <v>5522</v>
      </c>
      <c r="B47" s="21">
        <v>179193.48958333334</v>
      </c>
    </row>
    <row r="48" spans="1:2" x14ac:dyDescent="0.35">
      <c r="A48" s="19" t="s">
        <v>5524</v>
      </c>
      <c r="B48" s="21">
        <v>180632.22</v>
      </c>
    </row>
    <row r="49" spans="1:6" x14ac:dyDescent="0.35">
      <c r="A49" s="19" t="s">
        <v>5526</v>
      </c>
      <c r="B49" s="21">
        <v>180723.63461538462</v>
      </c>
    </row>
    <row r="50" spans="1:6" x14ac:dyDescent="0.35">
      <c r="A50" s="19" t="s">
        <v>5512</v>
      </c>
      <c r="B50" s="21">
        <v>181450.44444444444</v>
      </c>
    </row>
    <row r="51" spans="1:6" x14ac:dyDescent="0.35">
      <c r="A51" s="19" t="s">
        <v>5496</v>
      </c>
      <c r="B51" s="21">
        <v>181754.88659793814</v>
      </c>
    </row>
    <row r="52" spans="1:6" x14ac:dyDescent="0.35">
      <c r="A52" s="19" t="s">
        <v>5508</v>
      </c>
      <c r="B52" s="21">
        <v>187229.55056179775</v>
      </c>
    </row>
    <row r="53" spans="1:6" x14ac:dyDescent="0.35">
      <c r="A53" s="19" t="s">
        <v>5510</v>
      </c>
      <c r="B53" s="21">
        <v>188353.60240963855</v>
      </c>
    </row>
    <row r="54" spans="1:6" x14ac:dyDescent="0.35">
      <c r="A54" s="19" t="s">
        <v>5514</v>
      </c>
      <c r="B54" s="21">
        <v>195236.34375</v>
      </c>
    </row>
    <row r="55" spans="1:6" x14ac:dyDescent="0.35">
      <c r="A55" s="19" t="s">
        <v>5536</v>
      </c>
      <c r="B55" s="21">
        <v>175826.64483906771</v>
      </c>
    </row>
    <row r="58" spans="1:6" x14ac:dyDescent="0.35">
      <c r="A58" s="4" t="s">
        <v>5541</v>
      </c>
      <c r="F58" s="22"/>
    </row>
    <row r="59" spans="1:6" x14ac:dyDescent="0.35">
      <c r="A59" s="18" t="s">
        <v>5535</v>
      </c>
      <c r="B59" t="s">
        <v>5540</v>
      </c>
      <c r="C59" t="s">
        <v>5543</v>
      </c>
      <c r="D59" t="str">
        <f>A59</f>
        <v>Row Labels</v>
      </c>
      <c r="E59" t="str">
        <f>B59</f>
        <v>Count of Country</v>
      </c>
      <c r="F59" s="25" t="str">
        <f>C59</f>
        <v>Average of Gross Salary (US Dollar) per month</v>
      </c>
    </row>
    <row r="60" spans="1:6" x14ac:dyDescent="0.35">
      <c r="A60" s="19" t="s">
        <v>1903</v>
      </c>
      <c r="B60">
        <v>241</v>
      </c>
      <c r="C60" s="20">
        <v>172727.31120331949</v>
      </c>
      <c r="D60" t="str">
        <f t="shared" ref="D60:D66" si="0">A60</f>
        <v>Argentina</v>
      </c>
      <c r="E60">
        <f t="shared" ref="E60:E66" si="1">B60</f>
        <v>241</v>
      </c>
      <c r="F60" s="25">
        <f t="shared" ref="F60:F66" si="2">C60</f>
        <v>172727.31120331949</v>
      </c>
    </row>
    <row r="61" spans="1:6" x14ac:dyDescent="0.35">
      <c r="A61" s="19" t="s">
        <v>1889</v>
      </c>
      <c r="B61">
        <v>251</v>
      </c>
      <c r="C61" s="20">
        <v>185493.86454183268</v>
      </c>
      <c r="D61" t="str">
        <f t="shared" si="0"/>
        <v>Australia</v>
      </c>
      <c r="E61">
        <f t="shared" si="1"/>
        <v>251</v>
      </c>
      <c r="F61" s="25">
        <f t="shared" si="2"/>
        <v>185493.86454183268</v>
      </c>
    </row>
    <row r="62" spans="1:6" x14ac:dyDescent="0.35">
      <c r="A62" s="19" t="s">
        <v>1882</v>
      </c>
      <c r="B62">
        <v>256</v>
      </c>
      <c r="C62" s="20">
        <v>172540.53125</v>
      </c>
      <c r="D62" t="str">
        <f t="shared" si="0"/>
        <v>Canada</v>
      </c>
      <c r="E62">
        <f t="shared" si="1"/>
        <v>256</v>
      </c>
      <c r="F62" s="25">
        <f t="shared" si="2"/>
        <v>172540.53125</v>
      </c>
    </row>
    <row r="63" spans="1:6" x14ac:dyDescent="0.35">
      <c r="A63" s="19" t="s">
        <v>1899</v>
      </c>
      <c r="B63">
        <v>234</v>
      </c>
      <c r="C63" s="20">
        <v>172504.64957264956</v>
      </c>
      <c r="D63" t="str">
        <f t="shared" si="0"/>
        <v>France</v>
      </c>
      <c r="E63">
        <f t="shared" si="1"/>
        <v>234</v>
      </c>
      <c r="F63" s="25">
        <f t="shared" si="2"/>
        <v>172504.64957264956</v>
      </c>
    </row>
    <row r="64" spans="1:6" x14ac:dyDescent="0.35">
      <c r="A64" s="19" t="s">
        <v>1895</v>
      </c>
      <c r="B64">
        <v>264</v>
      </c>
      <c r="C64" s="20">
        <v>175735.57954545456</v>
      </c>
      <c r="D64" t="str">
        <f t="shared" si="0"/>
        <v>Germany</v>
      </c>
      <c r="E64">
        <f t="shared" si="1"/>
        <v>264</v>
      </c>
      <c r="F64" s="25">
        <f t="shared" si="2"/>
        <v>175735.57954545456</v>
      </c>
    </row>
    <row r="65" spans="1:6" x14ac:dyDescent="0.35">
      <c r="A65" s="19" t="s">
        <v>1878</v>
      </c>
      <c r="B65">
        <v>274</v>
      </c>
      <c r="C65" s="20">
        <v>175927.75547445254</v>
      </c>
      <c r="D65" t="str">
        <f t="shared" si="0"/>
        <v>United States Of America</v>
      </c>
      <c r="E65">
        <f t="shared" si="1"/>
        <v>274</v>
      </c>
      <c r="F65" s="25">
        <f t="shared" si="2"/>
        <v>175927.75547445254</v>
      </c>
    </row>
    <row r="66" spans="1:6" x14ac:dyDescent="0.35">
      <c r="A66" s="19" t="s">
        <v>5550</v>
      </c>
      <c r="B66">
        <v>282</v>
      </c>
      <c r="C66" s="20">
        <v>175597.55319148937</v>
      </c>
      <c r="D66" t="str">
        <f t="shared" si="0"/>
        <v>United Kingdom</v>
      </c>
      <c r="E66">
        <f t="shared" si="1"/>
        <v>282</v>
      </c>
      <c r="F66" s="25">
        <f t="shared" si="2"/>
        <v>175597.55319148937</v>
      </c>
    </row>
    <row r="67" spans="1:6" x14ac:dyDescent="0.35">
      <c r="F67" s="25"/>
    </row>
    <row r="70" spans="1:6" x14ac:dyDescent="0.35">
      <c r="A70" s="4" t="s">
        <v>5545</v>
      </c>
    </row>
    <row r="71" spans="1:6" x14ac:dyDescent="0.35">
      <c r="A71" s="18" t="s">
        <v>5535</v>
      </c>
      <c r="B71" t="s">
        <v>5544</v>
      </c>
    </row>
    <row r="72" spans="1:6" x14ac:dyDescent="0.35">
      <c r="A72" s="19" t="s">
        <v>12</v>
      </c>
      <c r="B72" s="23">
        <v>0.31187569367369589</v>
      </c>
    </row>
    <row r="73" spans="1:6" x14ac:dyDescent="0.35">
      <c r="A73" s="19" t="s">
        <v>21</v>
      </c>
      <c r="B73" s="23">
        <v>5.7158712541620423E-2</v>
      </c>
    </row>
    <row r="74" spans="1:6" x14ac:dyDescent="0.35">
      <c r="A74" s="19" t="s">
        <v>20</v>
      </c>
      <c r="B74" s="23">
        <v>5.7713651498335183E-2</v>
      </c>
    </row>
    <row r="75" spans="1:6" x14ac:dyDescent="0.35">
      <c r="A75" s="19" t="s">
        <v>14</v>
      </c>
      <c r="B75" s="23">
        <v>0.25527192008879024</v>
      </c>
    </row>
    <row r="76" spans="1:6" x14ac:dyDescent="0.35">
      <c r="A76" s="19" t="s">
        <v>16</v>
      </c>
      <c r="B76" s="23">
        <v>0.15926748057713652</v>
      </c>
    </row>
    <row r="77" spans="1:6" x14ac:dyDescent="0.35">
      <c r="A77" s="19" t="s">
        <v>18</v>
      </c>
      <c r="B77" s="23">
        <v>0.15871254162042175</v>
      </c>
    </row>
    <row r="80" spans="1:6" x14ac:dyDescent="0.35">
      <c r="A80" s="27" t="s">
        <v>5574</v>
      </c>
    </row>
    <row r="81" spans="1:2" x14ac:dyDescent="0.35">
      <c r="A81" s="18" t="s">
        <v>5535</v>
      </c>
      <c r="B81" t="s">
        <v>5544</v>
      </c>
    </row>
    <row r="82" spans="1:2" x14ac:dyDescent="0.35">
      <c r="A82" s="19" t="s">
        <v>5549</v>
      </c>
      <c r="B82" s="23">
        <v>0.81576026637069921</v>
      </c>
    </row>
    <row r="83" spans="1:2" x14ac:dyDescent="0.35">
      <c r="A83" s="19" t="s">
        <v>5548</v>
      </c>
      <c r="B83" s="23">
        <v>3.2741398446170925E-2</v>
      </c>
    </row>
    <row r="84" spans="1:2" x14ac:dyDescent="0.35">
      <c r="A84" s="19" t="s">
        <v>5547</v>
      </c>
      <c r="B84" s="23">
        <v>0.15149833518312986</v>
      </c>
    </row>
    <row r="85" spans="1:2" x14ac:dyDescent="0.35">
      <c r="A85" s="19" t="s">
        <v>5536</v>
      </c>
      <c r="B85" s="23">
        <v>1</v>
      </c>
    </row>
    <row r="88" spans="1:2" x14ac:dyDescent="0.35">
      <c r="A88" s="4" t="s">
        <v>5576</v>
      </c>
    </row>
    <row r="89" spans="1:2" x14ac:dyDescent="0.35">
      <c r="A89" s="18" t="s">
        <v>5535</v>
      </c>
      <c r="B89" t="s">
        <v>5543</v>
      </c>
    </row>
    <row r="90" spans="1:2" x14ac:dyDescent="0.35">
      <c r="A90" s="19" t="s">
        <v>5549</v>
      </c>
      <c r="B90" s="21">
        <v>158253.78027210885</v>
      </c>
    </row>
    <row r="91" spans="1:2" x14ac:dyDescent="0.35">
      <c r="A91" s="19" t="s">
        <v>5547</v>
      </c>
      <c r="B91" s="21">
        <v>240972.5750915751</v>
      </c>
    </row>
    <row r="92" spans="1:2" x14ac:dyDescent="0.35">
      <c r="A92" s="19" t="s">
        <v>5548</v>
      </c>
      <c r="B92" s="21">
        <v>312221.0847457627</v>
      </c>
    </row>
    <row r="93" spans="1:2" x14ac:dyDescent="0.35">
      <c r="A93" s="19" t="s">
        <v>5536</v>
      </c>
      <c r="B93" s="21">
        <v>175826.64483906771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28D5B-624D-4B6A-8E13-7AA7902EC74A}">
  <dimension ref="A1:A6"/>
  <sheetViews>
    <sheetView tabSelected="1" zoomScale="62" zoomScaleNormal="85" workbookViewId="0">
      <selection activeCell="AE18" sqref="AE18"/>
    </sheetView>
  </sheetViews>
  <sheetFormatPr defaultColWidth="9.1796875" defaultRowHeight="14.5" x14ac:dyDescent="0.35"/>
  <cols>
    <col min="1" max="3" width="9.1796875" style="24"/>
    <col min="4" max="4" width="3" style="24" customWidth="1"/>
    <col min="5" max="5" width="5.81640625" style="24" customWidth="1"/>
    <col min="6" max="16384" width="9.1796875" style="24"/>
  </cols>
  <sheetData>
    <row r="1" s="26" customFormat="1" x14ac:dyDescent="0.35"/>
    <row r="2" s="26" customFormat="1" x14ac:dyDescent="0.35"/>
    <row r="3" s="26" customFormat="1" x14ac:dyDescent="0.35"/>
    <row r="4" s="26" customFormat="1" x14ac:dyDescent="0.35"/>
    <row r="5" s="26" customFormat="1" x14ac:dyDescent="0.35"/>
    <row r="6" s="26"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Guide</vt:lpstr>
      <vt:lpstr>Main Data</vt:lpstr>
      <vt:lpstr>Employee</vt:lpstr>
      <vt:lpstr>Department</vt:lpstr>
      <vt:lpstr>Pivot Data without datamodel</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Erika Aurellia</dc:creator>
  <cp:keywords/>
  <dc:description/>
  <cp:lastModifiedBy>SORAYA SHAHABIAH</cp:lastModifiedBy>
  <cp:revision/>
  <dcterms:created xsi:type="dcterms:W3CDTF">2024-08-15T12:49:23Z</dcterms:created>
  <dcterms:modified xsi:type="dcterms:W3CDTF">2025-02-24T07:12:59Z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f3b6be3-01df-46e9-9d34-390795710876_Enabled">
    <vt:lpwstr>true</vt:lpwstr>
  </property>
  <property fmtid="{D5CDD505-2E9C-101B-9397-08002B2CF9AE}" pid="3" name="MSIP_Label_7f3b6be3-01df-46e9-9d34-390795710876_SetDate">
    <vt:lpwstr>2024-08-19T04:04:12Z</vt:lpwstr>
  </property>
  <property fmtid="{D5CDD505-2E9C-101B-9397-08002B2CF9AE}" pid="4" name="MSIP_Label_7f3b6be3-01df-46e9-9d34-390795710876_Method">
    <vt:lpwstr>Privileged</vt:lpwstr>
  </property>
  <property fmtid="{D5CDD505-2E9C-101B-9397-08002B2CF9AE}" pid="5" name="MSIP_Label_7f3b6be3-01df-46e9-9d34-390795710876_Name">
    <vt:lpwstr>CONFIDENTIAL</vt:lpwstr>
  </property>
  <property fmtid="{D5CDD505-2E9C-101B-9397-08002B2CF9AE}" pid="6" name="MSIP_Label_7f3b6be3-01df-46e9-9d34-390795710876_SiteId">
    <vt:lpwstr>5a0b86e1-3af7-4d16-a63e-afe55beab795</vt:lpwstr>
  </property>
  <property fmtid="{D5CDD505-2E9C-101B-9397-08002B2CF9AE}" pid="7" name="MSIP_Label_7f3b6be3-01df-46e9-9d34-390795710876_ActionId">
    <vt:lpwstr>68a7b6df-e1ec-4c37-9e41-09a1cdd34c8f</vt:lpwstr>
  </property>
  <property fmtid="{D5CDD505-2E9C-101B-9397-08002B2CF9AE}" pid="8" name="MSIP_Label_7f3b6be3-01df-46e9-9d34-390795710876_ContentBits">
    <vt:lpwstr>1</vt:lpwstr>
  </property>
</Properties>
</file>